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mben\Google Drive\Analytics\BeyondTheScore\Football\"/>
    </mc:Choice>
  </mc:AlternateContent>
  <xr:revisionPtr revIDLastSave="0" documentId="13_ncr:1_{E4D50D87-F32C-4639-B257-E92EE99B7008}" xr6:coauthVersionLast="47" xr6:coauthVersionMax="47" xr10:uidLastSave="{00000000-0000-0000-0000-000000000000}"/>
  <bookViews>
    <workbookView xWindow="-98" yWindow="-98" windowWidth="22695" windowHeight="14476" xr2:uid="{12C2AB36-C467-4272-8A7A-50DC01C9FF5F}"/>
  </bookViews>
  <sheets>
    <sheet name="CFB" sheetId="1" r:id="rId1"/>
    <sheet name="Champions" sheetId="2" r:id="rId2"/>
    <sheet name="CFB Regressions" sheetId="4" r:id="rId3"/>
  </sheets>
  <definedNames>
    <definedName name="_xlnm._FilterDatabase" localSheetId="0" hidden="1">CFB!$A$1:$W$8073</definedName>
    <definedName name="solver_eng" localSheetId="0" hidden="1">1</definedName>
    <definedName name="solver_neg" localSheetId="0" hidden="1">1</definedName>
    <definedName name="solver_num" localSheetId="0" hidden="1">0</definedName>
    <definedName name="solver_opt" localSheetId="0" hidden="1">CFB!$I$2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4" i="1" l="1"/>
  <c r="L2" i="1"/>
  <c r="L5" i="1"/>
  <c r="L6" i="1"/>
  <c r="L3" i="1"/>
  <c r="L12" i="1"/>
  <c r="L17" i="1"/>
  <c r="L15" i="1"/>
  <c r="L10" i="1"/>
  <c r="L16" i="1"/>
  <c r="L13" i="1"/>
  <c r="L27" i="1"/>
  <c r="L14" i="1"/>
  <c r="L28" i="1"/>
  <c r="L11" i="1"/>
  <c r="L9" i="1"/>
  <c r="L18" i="1"/>
  <c r="L29" i="1"/>
  <c r="L30" i="1"/>
  <c r="L31" i="1"/>
  <c r="L32" i="1"/>
  <c r="L8" i="1"/>
  <c r="L33" i="1"/>
  <c r="L21" i="1"/>
  <c r="L19" i="1"/>
  <c r="L34" i="1"/>
  <c r="L35" i="1"/>
  <c r="L22" i="1"/>
  <c r="L36" i="1"/>
  <c r="L37" i="1"/>
  <c r="L24" i="1"/>
  <c r="L38" i="1"/>
  <c r="L20" i="1"/>
  <c r="L25" i="1"/>
  <c r="L39" i="1"/>
  <c r="L40" i="1"/>
  <c r="L23" i="1"/>
  <c r="L41" i="1"/>
  <c r="L42" i="1"/>
  <c r="L43" i="1"/>
  <c r="L44" i="1"/>
  <c r="L45" i="1"/>
  <c r="L46" i="1"/>
  <c r="L47" i="1"/>
  <c r="L48" i="1"/>
  <c r="L49" i="1"/>
  <c r="L50" i="1"/>
  <c r="L51" i="1"/>
  <c r="L52" i="1"/>
  <c r="L26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7" i="1"/>
  <c r="M4" i="1"/>
  <c r="M2" i="1"/>
  <c r="M5" i="1"/>
  <c r="M6" i="1"/>
  <c r="M3" i="1"/>
  <c r="M12" i="1"/>
  <c r="M17" i="1"/>
  <c r="M15" i="1"/>
  <c r="M10" i="1"/>
  <c r="M16" i="1"/>
  <c r="M13" i="1"/>
  <c r="M27" i="1"/>
  <c r="M14" i="1"/>
  <c r="M28" i="1"/>
  <c r="M11" i="1"/>
  <c r="M9" i="1"/>
  <c r="M18" i="1"/>
  <c r="M29" i="1"/>
  <c r="M30" i="1"/>
  <c r="M31" i="1"/>
  <c r="M32" i="1"/>
  <c r="M8" i="1"/>
  <c r="M33" i="1"/>
  <c r="M21" i="1"/>
  <c r="M19" i="1"/>
  <c r="M34" i="1"/>
  <c r="M35" i="1"/>
  <c r="M22" i="1"/>
  <c r="M36" i="1"/>
  <c r="M37" i="1"/>
  <c r="M24" i="1"/>
  <c r="M38" i="1"/>
  <c r="M20" i="1"/>
  <c r="M25" i="1"/>
  <c r="M39" i="1"/>
  <c r="M40" i="1"/>
  <c r="M23" i="1"/>
  <c r="M41" i="1"/>
  <c r="M42" i="1"/>
  <c r="M43" i="1"/>
  <c r="M44" i="1"/>
  <c r="M45" i="1"/>
  <c r="M46" i="1"/>
  <c r="M47" i="1"/>
  <c r="M48" i="1"/>
  <c r="M49" i="1"/>
  <c r="M50" i="1"/>
  <c r="M51" i="1"/>
  <c r="M52" i="1"/>
  <c r="M26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7" i="1"/>
  <c r="N4" i="1"/>
  <c r="N2" i="1"/>
  <c r="N5" i="1"/>
  <c r="N6" i="1"/>
  <c r="N3" i="1"/>
  <c r="N12" i="1"/>
  <c r="N17" i="1"/>
  <c r="N15" i="1"/>
  <c r="N10" i="1"/>
  <c r="N16" i="1"/>
  <c r="N13" i="1"/>
  <c r="N27" i="1"/>
  <c r="N14" i="1"/>
  <c r="N28" i="1"/>
  <c r="N11" i="1"/>
  <c r="N9" i="1"/>
  <c r="N18" i="1"/>
  <c r="N29" i="1"/>
  <c r="N30" i="1"/>
  <c r="N31" i="1"/>
  <c r="N32" i="1"/>
  <c r="N8" i="1"/>
  <c r="N33" i="1"/>
  <c r="N21" i="1"/>
  <c r="N19" i="1"/>
  <c r="N34" i="1"/>
  <c r="N35" i="1"/>
  <c r="N22" i="1"/>
  <c r="N36" i="1"/>
  <c r="N37" i="1"/>
  <c r="N24" i="1"/>
  <c r="N38" i="1"/>
  <c r="N20" i="1"/>
  <c r="N25" i="1"/>
  <c r="N39" i="1"/>
  <c r="N40" i="1"/>
  <c r="N23" i="1"/>
  <c r="N41" i="1"/>
  <c r="N42" i="1"/>
  <c r="N43" i="1"/>
  <c r="N44" i="1"/>
  <c r="N45" i="1"/>
  <c r="N46" i="1"/>
  <c r="N47" i="1"/>
  <c r="N48" i="1"/>
  <c r="N49" i="1"/>
  <c r="N50" i="1"/>
  <c r="N51" i="1"/>
  <c r="N52" i="1"/>
  <c r="N26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7" i="1"/>
  <c r="Z5" i="2" l="1"/>
  <c r="Z3" i="2"/>
  <c r="Y8" i="2" s="1"/>
  <c r="X8073" i="1"/>
  <c r="X8072" i="1"/>
  <c r="X8071" i="1"/>
  <c r="X8070" i="1"/>
  <c r="X8069" i="1"/>
  <c r="X8068" i="1"/>
  <c r="X8067" i="1"/>
  <c r="X8066" i="1"/>
  <c r="X8065" i="1"/>
  <c r="X8064" i="1"/>
  <c r="X8063" i="1"/>
  <c r="X8062" i="1"/>
  <c r="X8061" i="1"/>
  <c r="X8060" i="1"/>
  <c r="X8059" i="1"/>
  <c r="X8058" i="1"/>
  <c r="X8057" i="1"/>
  <c r="X8056" i="1"/>
  <c r="X8055" i="1"/>
  <c r="X8054" i="1"/>
  <c r="X8053" i="1"/>
  <c r="X8052" i="1"/>
  <c r="X8051" i="1"/>
  <c r="X8050" i="1"/>
  <c r="X8049" i="1"/>
  <c r="X8048" i="1"/>
  <c r="X8047" i="1"/>
  <c r="X8046" i="1"/>
  <c r="X8045" i="1"/>
  <c r="X8044" i="1"/>
  <c r="X8043" i="1"/>
  <c r="X8042" i="1"/>
  <c r="X8041" i="1"/>
  <c r="X8040" i="1"/>
  <c r="X8039" i="1"/>
  <c r="X8038" i="1"/>
  <c r="X8037" i="1"/>
  <c r="X8036" i="1"/>
  <c r="X8035" i="1"/>
  <c r="X8034" i="1"/>
  <c r="X8033" i="1"/>
  <c r="X8032" i="1"/>
  <c r="X8031" i="1"/>
  <c r="X8030" i="1"/>
  <c r="X8029" i="1"/>
  <c r="X8028" i="1"/>
  <c r="X8027" i="1"/>
  <c r="X8026" i="1"/>
  <c r="X8025" i="1"/>
  <c r="X8024" i="1"/>
  <c r="X8023" i="1"/>
  <c r="X8022" i="1"/>
  <c r="X8021" i="1"/>
  <c r="X8020" i="1"/>
  <c r="X8019" i="1"/>
  <c r="X8018" i="1"/>
  <c r="X8017" i="1"/>
  <c r="X8016" i="1"/>
  <c r="X8015" i="1"/>
  <c r="X8014" i="1"/>
  <c r="X8013" i="1"/>
  <c r="X8012" i="1"/>
  <c r="X8011" i="1"/>
  <c r="X8010" i="1"/>
  <c r="X8009" i="1"/>
  <c r="X8008" i="1"/>
  <c r="X8007" i="1"/>
  <c r="X8006" i="1"/>
  <c r="X8005" i="1"/>
  <c r="X8004" i="1"/>
  <c r="X8003" i="1"/>
  <c r="X8002" i="1"/>
  <c r="X8001" i="1"/>
  <c r="X8000" i="1"/>
  <c r="X7999" i="1"/>
  <c r="X7998" i="1"/>
  <c r="X7997" i="1"/>
  <c r="X7996" i="1"/>
  <c r="X7995" i="1"/>
  <c r="X7994" i="1"/>
  <c r="X7993" i="1"/>
  <c r="X7992" i="1"/>
  <c r="X7991" i="1"/>
  <c r="X7990" i="1"/>
  <c r="X7989" i="1"/>
  <c r="X7988" i="1"/>
  <c r="X7987" i="1"/>
  <c r="X7986" i="1"/>
  <c r="X7985" i="1"/>
  <c r="X7984" i="1"/>
  <c r="X7983" i="1"/>
  <c r="X7982" i="1"/>
  <c r="X7981" i="1"/>
  <c r="X7980" i="1"/>
  <c r="X7979" i="1"/>
  <c r="X7978" i="1"/>
  <c r="X7977" i="1"/>
  <c r="X7976" i="1"/>
  <c r="X7975" i="1"/>
  <c r="X7974" i="1"/>
  <c r="X7973" i="1"/>
  <c r="X7972" i="1"/>
  <c r="X7971" i="1"/>
  <c r="X7970" i="1"/>
  <c r="X7969" i="1"/>
  <c r="X7968" i="1"/>
  <c r="X7967" i="1"/>
  <c r="X7966" i="1"/>
  <c r="X7965" i="1"/>
  <c r="X7964" i="1"/>
  <c r="X7963" i="1"/>
  <c r="X7962" i="1"/>
  <c r="X7961" i="1"/>
  <c r="X7960" i="1"/>
  <c r="X7959" i="1"/>
  <c r="X7958" i="1"/>
  <c r="X7957" i="1"/>
  <c r="X7956" i="1"/>
  <c r="X7955" i="1"/>
  <c r="X7954" i="1"/>
  <c r="X7953" i="1"/>
  <c r="X7952" i="1"/>
  <c r="X7951" i="1"/>
  <c r="X7950" i="1"/>
  <c r="X7949" i="1"/>
  <c r="X7948" i="1"/>
  <c r="X7947" i="1"/>
  <c r="X7946" i="1"/>
  <c r="X7945" i="1"/>
  <c r="X7944" i="1"/>
  <c r="X7943" i="1"/>
  <c r="X7942" i="1"/>
  <c r="X7941" i="1"/>
  <c r="X7940" i="1"/>
  <c r="X7939" i="1"/>
  <c r="X7938" i="1"/>
  <c r="X7937" i="1"/>
  <c r="X7936" i="1"/>
  <c r="X7935" i="1"/>
  <c r="X7934" i="1"/>
  <c r="X7933" i="1"/>
  <c r="X7932" i="1"/>
  <c r="X7931" i="1"/>
  <c r="X7930" i="1"/>
  <c r="X7929" i="1"/>
  <c r="X7928" i="1"/>
  <c r="X7927" i="1"/>
  <c r="X7926" i="1"/>
  <c r="X7925" i="1"/>
  <c r="X7924" i="1"/>
  <c r="X7923" i="1"/>
  <c r="X7922" i="1"/>
  <c r="X7921" i="1"/>
  <c r="X7920" i="1"/>
  <c r="X7919" i="1"/>
  <c r="X7918" i="1"/>
  <c r="X7917" i="1"/>
  <c r="X7916" i="1"/>
  <c r="X7915" i="1"/>
  <c r="X7914" i="1"/>
  <c r="X7913" i="1"/>
  <c r="X7912" i="1"/>
  <c r="X7911" i="1"/>
  <c r="X7910" i="1"/>
  <c r="X7909" i="1"/>
  <c r="X7908" i="1"/>
  <c r="X7907" i="1"/>
  <c r="X7906" i="1"/>
  <c r="X7905" i="1"/>
  <c r="X7904" i="1"/>
  <c r="X7903" i="1"/>
  <c r="X7902" i="1"/>
  <c r="X7901" i="1"/>
  <c r="X7900" i="1"/>
  <c r="X7899" i="1"/>
  <c r="X7898" i="1"/>
  <c r="X7897" i="1"/>
  <c r="X7896" i="1"/>
  <c r="X7895" i="1"/>
  <c r="X7894" i="1"/>
  <c r="X7893" i="1"/>
  <c r="X7892" i="1"/>
  <c r="X7891" i="1"/>
  <c r="X7890" i="1"/>
  <c r="X7889" i="1"/>
  <c r="X7888" i="1"/>
  <c r="X7887" i="1"/>
  <c r="X7886" i="1"/>
  <c r="X7885" i="1"/>
  <c r="X7884" i="1"/>
  <c r="X7883" i="1"/>
  <c r="X7882" i="1"/>
  <c r="X7881" i="1"/>
  <c r="X7880" i="1"/>
  <c r="X7879" i="1"/>
  <c r="X7878" i="1"/>
  <c r="X7877" i="1"/>
  <c r="X7876" i="1"/>
  <c r="X7875" i="1"/>
  <c r="X7874" i="1"/>
  <c r="X7873" i="1"/>
  <c r="X7872" i="1"/>
  <c r="X7871" i="1"/>
  <c r="X7870" i="1"/>
  <c r="X7869" i="1"/>
  <c r="X7868" i="1"/>
  <c r="X7867" i="1"/>
  <c r="X7866" i="1"/>
  <c r="X7865" i="1"/>
  <c r="X7864" i="1"/>
  <c r="X7863" i="1"/>
  <c r="X7862" i="1"/>
  <c r="X7861" i="1"/>
  <c r="X7860" i="1"/>
  <c r="X7859" i="1"/>
  <c r="X7858" i="1"/>
  <c r="X7857" i="1"/>
  <c r="X7856" i="1"/>
  <c r="X7855" i="1"/>
  <c r="X7854" i="1"/>
  <c r="X7853" i="1"/>
  <c r="X7852" i="1"/>
  <c r="X7851" i="1"/>
  <c r="X7850" i="1"/>
  <c r="X7849" i="1"/>
  <c r="X7848" i="1"/>
  <c r="X7847" i="1"/>
  <c r="X7846" i="1"/>
  <c r="X7845" i="1"/>
  <c r="X7844" i="1"/>
  <c r="X7843" i="1"/>
  <c r="X7842" i="1"/>
  <c r="X7841" i="1"/>
  <c r="X7840" i="1"/>
  <c r="X7839" i="1"/>
  <c r="X7838" i="1"/>
  <c r="X7837" i="1"/>
  <c r="X7836" i="1"/>
  <c r="X7835" i="1"/>
  <c r="X7834" i="1"/>
  <c r="X7833" i="1"/>
  <c r="X7832" i="1"/>
  <c r="X7831" i="1"/>
  <c r="X7830" i="1"/>
  <c r="X7829" i="1"/>
  <c r="X7828" i="1"/>
  <c r="X7827" i="1"/>
  <c r="X7826" i="1"/>
  <c r="X7825" i="1"/>
  <c r="X7824" i="1"/>
  <c r="X7823" i="1"/>
  <c r="X7822" i="1"/>
  <c r="X7821" i="1"/>
  <c r="X7820" i="1"/>
  <c r="X7819" i="1"/>
  <c r="X7818" i="1"/>
  <c r="X7817" i="1"/>
  <c r="X7816" i="1"/>
  <c r="X7815" i="1"/>
  <c r="X7814" i="1"/>
  <c r="X7813" i="1"/>
  <c r="X7812" i="1"/>
  <c r="X7811" i="1"/>
  <c r="X7810" i="1"/>
  <c r="X7809" i="1"/>
  <c r="X7808" i="1"/>
  <c r="X7807" i="1"/>
  <c r="X7806" i="1"/>
  <c r="X7805" i="1"/>
  <c r="X7804" i="1"/>
  <c r="X7803" i="1"/>
  <c r="X7802" i="1"/>
  <c r="X7801" i="1"/>
  <c r="X7800" i="1"/>
  <c r="X7799" i="1"/>
  <c r="X7798" i="1"/>
  <c r="X7797" i="1"/>
  <c r="X7796" i="1"/>
  <c r="X7795" i="1"/>
  <c r="X7794" i="1"/>
  <c r="X7793" i="1"/>
  <c r="X7792" i="1"/>
  <c r="X7791" i="1"/>
  <c r="X7790" i="1"/>
  <c r="X7789" i="1"/>
  <c r="X7788" i="1"/>
  <c r="X7787" i="1"/>
  <c r="X7786" i="1"/>
  <c r="X7785" i="1"/>
  <c r="X7784" i="1"/>
  <c r="X7783" i="1"/>
  <c r="X7782" i="1"/>
  <c r="X7781" i="1"/>
  <c r="X7780" i="1"/>
  <c r="X7779" i="1"/>
  <c r="X7778" i="1"/>
  <c r="X7777" i="1"/>
  <c r="X7776" i="1"/>
  <c r="X7775" i="1"/>
  <c r="X7774" i="1"/>
  <c r="X7773" i="1"/>
  <c r="X7772" i="1"/>
  <c r="X7771" i="1"/>
  <c r="X7770" i="1"/>
  <c r="X7769" i="1"/>
  <c r="X7768" i="1"/>
  <c r="X7767" i="1"/>
  <c r="X7766" i="1"/>
  <c r="X7765" i="1"/>
  <c r="X7764" i="1"/>
  <c r="X7763" i="1"/>
  <c r="X7762" i="1"/>
  <c r="X7761" i="1"/>
  <c r="X7760" i="1"/>
  <c r="X7759" i="1"/>
  <c r="X7758" i="1"/>
  <c r="X7757" i="1"/>
  <c r="X7756" i="1"/>
  <c r="X7755" i="1"/>
  <c r="X7754" i="1"/>
  <c r="X7753" i="1"/>
  <c r="X7752" i="1"/>
  <c r="X7751" i="1"/>
  <c r="X7750" i="1"/>
  <c r="X7749" i="1"/>
  <c r="X7748" i="1"/>
  <c r="X7747" i="1"/>
  <c r="X7746" i="1"/>
  <c r="X7745" i="1"/>
  <c r="X7744" i="1"/>
  <c r="X7743" i="1"/>
  <c r="X7742" i="1"/>
  <c r="X7741" i="1"/>
  <c r="X7740" i="1"/>
  <c r="X7739" i="1"/>
  <c r="X7738" i="1"/>
  <c r="X7737" i="1"/>
  <c r="X7736" i="1"/>
  <c r="X7735" i="1"/>
  <c r="X7734" i="1"/>
  <c r="X7733" i="1"/>
  <c r="X7732" i="1"/>
  <c r="X7731" i="1"/>
  <c r="X7730" i="1"/>
  <c r="X7729" i="1"/>
  <c r="X7728" i="1"/>
  <c r="X7727" i="1"/>
  <c r="X7726" i="1"/>
  <c r="X7725" i="1"/>
  <c r="X7724" i="1"/>
  <c r="X7723" i="1"/>
  <c r="X7722" i="1"/>
  <c r="X7721" i="1"/>
  <c r="X7720" i="1"/>
  <c r="X7719" i="1"/>
  <c r="X7718" i="1"/>
  <c r="X7717" i="1"/>
  <c r="X7716" i="1"/>
  <c r="X7715" i="1"/>
  <c r="X7714" i="1"/>
  <c r="X7713" i="1"/>
  <c r="X7712" i="1"/>
  <c r="X7711" i="1"/>
  <c r="X7710" i="1"/>
  <c r="X7709" i="1"/>
  <c r="X7708" i="1"/>
  <c r="X7707" i="1"/>
  <c r="X7706" i="1"/>
  <c r="X7705" i="1"/>
  <c r="X7704" i="1"/>
  <c r="X7703" i="1"/>
  <c r="X7702" i="1"/>
  <c r="X7701" i="1"/>
  <c r="X7700" i="1"/>
  <c r="X7699" i="1"/>
  <c r="X7698" i="1"/>
  <c r="X7697" i="1"/>
  <c r="X7696" i="1"/>
  <c r="X7695" i="1"/>
  <c r="X7694" i="1"/>
  <c r="X7693" i="1"/>
  <c r="X7692" i="1"/>
  <c r="X7691" i="1"/>
  <c r="X7690" i="1"/>
  <c r="X7689" i="1"/>
  <c r="X7688" i="1"/>
  <c r="X7687" i="1"/>
  <c r="X7686" i="1"/>
  <c r="X7685" i="1"/>
  <c r="X7684" i="1"/>
  <c r="X7683" i="1"/>
  <c r="X7682" i="1"/>
  <c r="X7681" i="1"/>
  <c r="X7680" i="1"/>
  <c r="X7679" i="1"/>
  <c r="X7678" i="1"/>
  <c r="X7677" i="1"/>
  <c r="X7676" i="1"/>
  <c r="X7675" i="1"/>
  <c r="X7674" i="1"/>
  <c r="X7673" i="1"/>
  <c r="X7672" i="1"/>
  <c r="X7671" i="1"/>
  <c r="X7670" i="1"/>
  <c r="X7669" i="1"/>
  <c r="X7668" i="1"/>
  <c r="X7667" i="1"/>
  <c r="X7666" i="1"/>
  <c r="X7665" i="1"/>
  <c r="X7664" i="1"/>
  <c r="X7663" i="1"/>
  <c r="X7662" i="1"/>
  <c r="X7661" i="1"/>
  <c r="X7660" i="1"/>
  <c r="X7659" i="1"/>
  <c r="X7658" i="1"/>
  <c r="X7657" i="1"/>
  <c r="X7656" i="1"/>
  <c r="X7655" i="1"/>
  <c r="X7654" i="1"/>
  <c r="X7653" i="1"/>
  <c r="X7652" i="1"/>
  <c r="X7651" i="1"/>
  <c r="X7650" i="1"/>
  <c r="X7649" i="1"/>
  <c r="X7648" i="1"/>
  <c r="X7647" i="1"/>
  <c r="X7646" i="1"/>
  <c r="X7645" i="1"/>
  <c r="X7644" i="1"/>
  <c r="X7643" i="1"/>
  <c r="X7642" i="1"/>
  <c r="X7641" i="1"/>
  <c r="X7640" i="1"/>
  <c r="X7639" i="1"/>
  <c r="X7638" i="1"/>
  <c r="X7637" i="1"/>
  <c r="X7636" i="1"/>
  <c r="X7635" i="1"/>
  <c r="X7634" i="1"/>
  <c r="X7633" i="1"/>
  <c r="X7632" i="1"/>
  <c r="X7631" i="1"/>
  <c r="X7630" i="1"/>
  <c r="X7629" i="1"/>
  <c r="X7628" i="1"/>
  <c r="X7627" i="1"/>
  <c r="X7626" i="1"/>
  <c r="X7625" i="1"/>
  <c r="X7624" i="1"/>
  <c r="X7623" i="1"/>
  <c r="X7622" i="1"/>
  <c r="X7621" i="1"/>
  <c r="X7620" i="1"/>
  <c r="X7619" i="1"/>
  <c r="X7618" i="1"/>
  <c r="X7617" i="1"/>
  <c r="X7616" i="1"/>
  <c r="X7615" i="1"/>
  <c r="X7614" i="1"/>
  <c r="X7613" i="1"/>
  <c r="X7612" i="1"/>
  <c r="X7611" i="1"/>
  <c r="X7610" i="1"/>
  <c r="X7609" i="1"/>
  <c r="X7608" i="1"/>
  <c r="X7607" i="1"/>
  <c r="X7606" i="1"/>
  <c r="X7605" i="1"/>
  <c r="X7604" i="1"/>
  <c r="X7603" i="1"/>
  <c r="X7602" i="1"/>
  <c r="X7601" i="1"/>
  <c r="X7600" i="1"/>
  <c r="X7599" i="1"/>
  <c r="X7598" i="1"/>
  <c r="X7597" i="1"/>
  <c r="X7596" i="1"/>
  <c r="X7595" i="1"/>
  <c r="X7594" i="1"/>
  <c r="X7593" i="1"/>
  <c r="X7592" i="1"/>
  <c r="X7591" i="1"/>
  <c r="X7590" i="1"/>
  <c r="X7589" i="1"/>
  <c r="X7588" i="1"/>
  <c r="X7587" i="1"/>
  <c r="X7586" i="1"/>
  <c r="X7585" i="1"/>
  <c r="X7584" i="1"/>
  <c r="X7583" i="1"/>
  <c r="X7582" i="1"/>
  <c r="X7581" i="1"/>
  <c r="X7580" i="1"/>
  <c r="X7579" i="1"/>
  <c r="X7578" i="1"/>
  <c r="X7577" i="1"/>
  <c r="X7576" i="1"/>
  <c r="X7575" i="1"/>
  <c r="X7574" i="1"/>
  <c r="X7573" i="1"/>
  <c r="X7572" i="1"/>
  <c r="X7571" i="1"/>
  <c r="X7570" i="1"/>
  <c r="X7569" i="1"/>
  <c r="X7568" i="1"/>
  <c r="X7567" i="1"/>
  <c r="X7566" i="1"/>
  <c r="X7565" i="1"/>
  <c r="X7564" i="1"/>
  <c r="X7563" i="1"/>
  <c r="X7562" i="1"/>
  <c r="X7561" i="1"/>
  <c r="X7560" i="1"/>
  <c r="X7559" i="1"/>
  <c r="X7558" i="1"/>
  <c r="X7557" i="1"/>
  <c r="X7556" i="1"/>
  <c r="X7555" i="1"/>
  <c r="X7554" i="1"/>
  <c r="X7553" i="1"/>
  <c r="X7552" i="1"/>
  <c r="X7551" i="1"/>
  <c r="X7550" i="1"/>
  <c r="X7549" i="1"/>
  <c r="X7548" i="1"/>
  <c r="X7547" i="1"/>
  <c r="X7546" i="1"/>
  <c r="X7545" i="1"/>
  <c r="X7544" i="1"/>
  <c r="X7543" i="1"/>
  <c r="X7542" i="1"/>
  <c r="X7541" i="1"/>
  <c r="X7540" i="1"/>
  <c r="X7539" i="1"/>
  <c r="X7538" i="1"/>
  <c r="X7537" i="1"/>
  <c r="X7536" i="1"/>
  <c r="X7535" i="1"/>
  <c r="X7534" i="1"/>
  <c r="X7533" i="1"/>
  <c r="X7532" i="1"/>
  <c r="X7531" i="1"/>
  <c r="X7530" i="1"/>
  <c r="X7529" i="1"/>
  <c r="X7528" i="1"/>
  <c r="X7527" i="1"/>
  <c r="X7526" i="1"/>
  <c r="X7525" i="1"/>
  <c r="X7524" i="1"/>
  <c r="X7523" i="1"/>
  <c r="X7522" i="1"/>
  <c r="X7521" i="1"/>
  <c r="X7520" i="1"/>
  <c r="X7519" i="1"/>
  <c r="X7518" i="1"/>
  <c r="X7517" i="1"/>
  <c r="X7516" i="1"/>
  <c r="X7515" i="1"/>
  <c r="X7514" i="1"/>
  <c r="X7513" i="1"/>
  <c r="X7512" i="1"/>
  <c r="X7511" i="1"/>
  <c r="X7510" i="1"/>
  <c r="X7509" i="1"/>
  <c r="X7508" i="1"/>
  <c r="X7507" i="1"/>
  <c r="X7506" i="1"/>
  <c r="X7505" i="1"/>
  <c r="X7504" i="1"/>
  <c r="X7503" i="1"/>
  <c r="X7502" i="1"/>
  <c r="X7501" i="1"/>
  <c r="X7500" i="1"/>
  <c r="X7499" i="1"/>
  <c r="X7498" i="1"/>
  <c r="X7497" i="1"/>
  <c r="X7496" i="1"/>
  <c r="X7495" i="1"/>
  <c r="X7494" i="1"/>
  <c r="X7493" i="1"/>
  <c r="X7492" i="1"/>
  <c r="X7491" i="1"/>
  <c r="X7490" i="1"/>
  <c r="X7489" i="1"/>
  <c r="X7488" i="1"/>
  <c r="X7487" i="1"/>
  <c r="X7486" i="1"/>
  <c r="X7485" i="1"/>
  <c r="X7484" i="1"/>
  <c r="X7483" i="1"/>
  <c r="X7482" i="1"/>
  <c r="X7481" i="1"/>
  <c r="X7480" i="1"/>
  <c r="X7479" i="1"/>
  <c r="X7478" i="1"/>
  <c r="X7477" i="1"/>
  <c r="X7476" i="1"/>
  <c r="X7475" i="1"/>
  <c r="X7474" i="1"/>
  <c r="X7473" i="1"/>
  <c r="X7472" i="1"/>
  <c r="X7471" i="1"/>
  <c r="X7470" i="1"/>
  <c r="X7469" i="1"/>
  <c r="X7468" i="1"/>
  <c r="X7467" i="1"/>
  <c r="X7466" i="1"/>
  <c r="X7465" i="1"/>
  <c r="X7464" i="1"/>
  <c r="X7463" i="1"/>
  <c r="X7462" i="1"/>
  <c r="X7461" i="1"/>
  <c r="X7460" i="1"/>
  <c r="X7459" i="1"/>
  <c r="X7458" i="1"/>
  <c r="X7457" i="1"/>
  <c r="X7456" i="1"/>
  <c r="X7455" i="1"/>
  <c r="X7454" i="1"/>
  <c r="X7453" i="1"/>
  <c r="X7452" i="1"/>
  <c r="X7451" i="1"/>
  <c r="X7450" i="1"/>
  <c r="X7449" i="1"/>
  <c r="X7448" i="1"/>
  <c r="X7447" i="1"/>
  <c r="X7446" i="1"/>
  <c r="X7445" i="1"/>
  <c r="X7444" i="1"/>
  <c r="X7443" i="1"/>
  <c r="X7442" i="1"/>
  <c r="X7441" i="1"/>
  <c r="X7440" i="1"/>
  <c r="X7439" i="1"/>
  <c r="X7438" i="1"/>
  <c r="X7437" i="1"/>
  <c r="X7436" i="1"/>
  <c r="X7435" i="1"/>
  <c r="X7434" i="1"/>
  <c r="X7433" i="1"/>
  <c r="X7432" i="1"/>
  <c r="X7431" i="1"/>
  <c r="X7430" i="1"/>
  <c r="X7429" i="1"/>
  <c r="X7428" i="1"/>
  <c r="X7427" i="1"/>
  <c r="X7426" i="1"/>
  <c r="X7425" i="1"/>
  <c r="X7424" i="1"/>
  <c r="X7423" i="1"/>
  <c r="X7422" i="1"/>
  <c r="X7421" i="1"/>
  <c r="X7420" i="1"/>
  <c r="X7419" i="1"/>
  <c r="X7418" i="1"/>
  <c r="X7417" i="1"/>
  <c r="X7416" i="1"/>
  <c r="X7415" i="1"/>
  <c r="X7414" i="1"/>
  <c r="X7413" i="1"/>
  <c r="X7412" i="1"/>
  <c r="X7411" i="1"/>
  <c r="X7410" i="1"/>
  <c r="X7409" i="1"/>
  <c r="X7408" i="1"/>
  <c r="X7407" i="1"/>
  <c r="X7406" i="1"/>
  <c r="X7405" i="1"/>
  <c r="X7404" i="1"/>
  <c r="X7403" i="1"/>
  <c r="X7402" i="1"/>
  <c r="X7401" i="1"/>
  <c r="X7400" i="1"/>
  <c r="X7399" i="1"/>
  <c r="X7398" i="1"/>
  <c r="X7397" i="1"/>
  <c r="X7396" i="1"/>
  <c r="X7395" i="1"/>
  <c r="X7394" i="1"/>
  <c r="X7393" i="1"/>
  <c r="X7392" i="1"/>
  <c r="X7391" i="1"/>
  <c r="X7390" i="1"/>
  <c r="X7389" i="1"/>
  <c r="X7388" i="1"/>
  <c r="X7387" i="1"/>
  <c r="X7386" i="1"/>
  <c r="X7385" i="1"/>
  <c r="X7384" i="1"/>
  <c r="X7383" i="1"/>
  <c r="X7382" i="1"/>
  <c r="X7381" i="1"/>
  <c r="X7380" i="1"/>
  <c r="X7379" i="1"/>
  <c r="X7378" i="1"/>
  <c r="X7377" i="1"/>
  <c r="X7376" i="1"/>
  <c r="X7375" i="1"/>
  <c r="X7374" i="1"/>
  <c r="X7373" i="1"/>
  <c r="X7372" i="1"/>
  <c r="X7371" i="1"/>
  <c r="X7370" i="1"/>
  <c r="X7369" i="1"/>
  <c r="X7368" i="1"/>
  <c r="X7367" i="1"/>
  <c r="X7366" i="1"/>
  <c r="X7365" i="1"/>
  <c r="X7364" i="1"/>
  <c r="X7363" i="1"/>
  <c r="X7362" i="1"/>
  <c r="X7361" i="1"/>
  <c r="X7360" i="1"/>
  <c r="X7359" i="1"/>
  <c r="X7358" i="1"/>
  <c r="X7357" i="1"/>
  <c r="X7356" i="1"/>
  <c r="X7355" i="1"/>
  <c r="X7354" i="1"/>
  <c r="X7353" i="1"/>
  <c r="X7352" i="1"/>
  <c r="X7351" i="1"/>
  <c r="X7350" i="1"/>
  <c r="X7349" i="1"/>
  <c r="X7348" i="1"/>
  <c r="X7347" i="1"/>
  <c r="X7346" i="1"/>
  <c r="X7345" i="1"/>
  <c r="X7344" i="1"/>
  <c r="X7343" i="1"/>
  <c r="X7342" i="1"/>
  <c r="X7341" i="1"/>
  <c r="X7340" i="1"/>
  <c r="X7339" i="1"/>
  <c r="X7338" i="1"/>
  <c r="X7337" i="1"/>
  <c r="X7336" i="1"/>
  <c r="X7335" i="1"/>
  <c r="X7334" i="1"/>
  <c r="X7333" i="1"/>
  <c r="X7332" i="1"/>
  <c r="X7331" i="1"/>
  <c r="X7330" i="1"/>
  <c r="X7329" i="1"/>
  <c r="X7328" i="1"/>
  <c r="X7327" i="1"/>
  <c r="X7326" i="1"/>
  <c r="X7325" i="1"/>
  <c r="X7324" i="1"/>
  <c r="X7323" i="1"/>
  <c r="X7322" i="1"/>
  <c r="X7321" i="1"/>
  <c r="X7320" i="1"/>
  <c r="X7319" i="1"/>
  <c r="X7318" i="1"/>
  <c r="X7317" i="1"/>
  <c r="X7316" i="1"/>
  <c r="X7315" i="1"/>
  <c r="X7314" i="1"/>
  <c r="X7313" i="1"/>
  <c r="X7312" i="1"/>
  <c r="X7311" i="1"/>
  <c r="X7310" i="1"/>
  <c r="X7309" i="1"/>
  <c r="X7308" i="1"/>
  <c r="X7307" i="1"/>
  <c r="X7306" i="1"/>
  <c r="X7305" i="1"/>
  <c r="X7304" i="1"/>
  <c r="X7303" i="1"/>
  <c r="X7302" i="1"/>
  <c r="X7301" i="1"/>
  <c r="X7300" i="1"/>
  <c r="X7299" i="1"/>
  <c r="X7298" i="1"/>
  <c r="X7297" i="1"/>
  <c r="X7296" i="1"/>
  <c r="X7295" i="1"/>
  <c r="X7294" i="1"/>
  <c r="X7293" i="1"/>
  <c r="X7292" i="1"/>
  <c r="X7291" i="1"/>
  <c r="X7290" i="1"/>
  <c r="X7289" i="1"/>
  <c r="X7288" i="1"/>
  <c r="X7287" i="1"/>
  <c r="X7286" i="1"/>
  <c r="X7285" i="1"/>
  <c r="X7284" i="1"/>
  <c r="X7283" i="1"/>
  <c r="X7282" i="1"/>
  <c r="X7281" i="1"/>
  <c r="X7280" i="1"/>
  <c r="X7279" i="1"/>
  <c r="X7278" i="1"/>
  <c r="X7277" i="1"/>
  <c r="X7276" i="1"/>
  <c r="X7275" i="1"/>
  <c r="X7274" i="1"/>
  <c r="X7273" i="1"/>
  <c r="X7272" i="1"/>
  <c r="X7271" i="1"/>
  <c r="X7270" i="1"/>
  <c r="X7269" i="1"/>
  <c r="X7268" i="1"/>
  <c r="X7267" i="1"/>
  <c r="X7266" i="1"/>
  <c r="X7265" i="1"/>
  <c r="X7264" i="1"/>
  <c r="X7263" i="1"/>
  <c r="X7262" i="1"/>
  <c r="X7261" i="1"/>
  <c r="X7260" i="1"/>
  <c r="X7259" i="1"/>
  <c r="X7258" i="1"/>
  <c r="X7257" i="1"/>
  <c r="X7256" i="1"/>
  <c r="X7255" i="1"/>
  <c r="X7254" i="1"/>
  <c r="X7253" i="1"/>
  <c r="X7252" i="1"/>
  <c r="X7251" i="1"/>
  <c r="X7250" i="1"/>
  <c r="X7249" i="1"/>
  <c r="X7248" i="1"/>
  <c r="X7247" i="1"/>
  <c r="X7246" i="1"/>
  <c r="X7245" i="1"/>
  <c r="X7244" i="1"/>
  <c r="X7243" i="1"/>
  <c r="X7242" i="1"/>
  <c r="X7241" i="1"/>
  <c r="X7240" i="1"/>
  <c r="X7239" i="1"/>
  <c r="X7238" i="1"/>
  <c r="X7237" i="1"/>
  <c r="X7236" i="1"/>
  <c r="X7235" i="1"/>
  <c r="X7234" i="1"/>
  <c r="X7233" i="1"/>
  <c r="X7232" i="1"/>
  <c r="X7231" i="1"/>
  <c r="X7230" i="1"/>
  <c r="X7229" i="1"/>
  <c r="X7228" i="1"/>
  <c r="X7227" i="1"/>
  <c r="X7226" i="1"/>
  <c r="X7225" i="1"/>
  <c r="X7224" i="1"/>
  <c r="X7223" i="1"/>
  <c r="X7222" i="1"/>
  <c r="X7221" i="1"/>
  <c r="X7220" i="1"/>
  <c r="X7219" i="1"/>
  <c r="X7218" i="1"/>
  <c r="X7217" i="1"/>
  <c r="X7216" i="1"/>
  <c r="X7215" i="1"/>
  <c r="X7214" i="1"/>
  <c r="X7213" i="1"/>
  <c r="X7212" i="1"/>
  <c r="X7211" i="1"/>
  <c r="X7210" i="1"/>
  <c r="X7209" i="1"/>
  <c r="X7208" i="1"/>
  <c r="X7207" i="1"/>
  <c r="X7206" i="1"/>
  <c r="X7205" i="1"/>
  <c r="X7204" i="1"/>
  <c r="X7203" i="1"/>
  <c r="X7202" i="1"/>
  <c r="X7201" i="1"/>
  <c r="X7200" i="1"/>
  <c r="X7199" i="1"/>
  <c r="X7198" i="1"/>
  <c r="X7197" i="1"/>
  <c r="X7196" i="1"/>
  <c r="X7195" i="1"/>
  <c r="X7194" i="1"/>
  <c r="X7193" i="1"/>
  <c r="X7192" i="1"/>
  <c r="X7191" i="1"/>
  <c r="X7190" i="1"/>
  <c r="X7189" i="1"/>
  <c r="X7188" i="1"/>
  <c r="X7187" i="1"/>
  <c r="X7186" i="1"/>
  <c r="X7185" i="1"/>
  <c r="X7184" i="1"/>
  <c r="X7183" i="1"/>
  <c r="X7182" i="1"/>
  <c r="X7181" i="1"/>
  <c r="X7180" i="1"/>
  <c r="X7179" i="1"/>
  <c r="X7178" i="1"/>
  <c r="X7177" i="1"/>
  <c r="X7176" i="1"/>
  <c r="X7175" i="1"/>
  <c r="X7174" i="1"/>
  <c r="X7173" i="1"/>
  <c r="X7172" i="1"/>
  <c r="X7171" i="1"/>
  <c r="X7170" i="1"/>
  <c r="X7169" i="1"/>
  <c r="X7168" i="1"/>
  <c r="X7167" i="1"/>
  <c r="X7166" i="1"/>
  <c r="X7165" i="1"/>
  <c r="X7164" i="1"/>
  <c r="X7163" i="1"/>
  <c r="X7162" i="1"/>
  <c r="X7161" i="1"/>
  <c r="X7160" i="1"/>
  <c r="X7159" i="1"/>
  <c r="X7158" i="1"/>
  <c r="X7157" i="1"/>
  <c r="X7156" i="1"/>
  <c r="X7155" i="1"/>
  <c r="X7154" i="1"/>
  <c r="X7153" i="1"/>
  <c r="X7152" i="1"/>
  <c r="X7151" i="1"/>
  <c r="X7150" i="1"/>
  <c r="X7149" i="1"/>
  <c r="X7148" i="1"/>
  <c r="X7147" i="1"/>
  <c r="X7146" i="1"/>
  <c r="X7145" i="1"/>
  <c r="X7144" i="1"/>
  <c r="X7143" i="1"/>
  <c r="X7142" i="1"/>
  <c r="X7141" i="1"/>
  <c r="X7140" i="1"/>
  <c r="X7139" i="1"/>
  <c r="X7138" i="1"/>
  <c r="X7137" i="1"/>
  <c r="X7136" i="1"/>
  <c r="X7135" i="1"/>
  <c r="X7134" i="1"/>
  <c r="X7133" i="1"/>
  <c r="X7132" i="1"/>
  <c r="X7131" i="1"/>
  <c r="X7130" i="1"/>
  <c r="X7129" i="1"/>
  <c r="X7128" i="1"/>
  <c r="X7127" i="1"/>
  <c r="X7126" i="1"/>
  <c r="X7125" i="1"/>
  <c r="X7124" i="1"/>
  <c r="X7123" i="1"/>
  <c r="X7122" i="1"/>
  <c r="X7121" i="1"/>
  <c r="X7120" i="1"/>
  <c r="X7119" i="1"/>
  <c r="X7118" i="1"/>
  <c r="X7117" i="1"/>
  <c r="X7116" i="1"/>
  <c r="X7115" i="1"/>
  <c r="X7114" i="1"/>
  <c r="X7113" i="1"/>
  <c r="X7112" i="1"/>
  <c r="X7111" i="1"/>
  <c r="X7110" i="1"/>
  <c r="X7109" i="1"/>
  <c r="X7108" i="1"/>
  <c r="X7107" i="1"/>
  <c r="X7106" i="1"/>
  <c r="X7105" i="1"/>
  <c r="X7104" i="1"/>
  <c r="X7103" i="1"/>
  <c r="X7102" i="1"/>
  <c r="X7101" i="1"/>
  <c r="X7100" i="1"/>
  <c r="X7099" i="1"/>
  <c r="X7098" i="1"/>
  <c r="X7097" i="1"/>
  <c r="X7096" i="1"/>
  <c r="X7095" i="1"/>
  <c r="X7094" i="1"/>
  <c r="X7093" i="1"/>
  <c r="X7092" i="1"/>
  <c r="X7091" i="1"/>
  <c r="X7090" i="1"/>
  <c r="X7089" i="1"/>
  <c r="X7088" i="1"/>
  <c r="X7087" i="1"/>
  <c r="X7086" i="1"/>
  <c r="X7085" i="1"/>
  <c r="X7084" i="1"/>
  <c r="X7083" i="1"/>
  <c r="X7082" i="1"/>
  <c r="X7081" i="1"/>
  <c r="X7080" i="1"/>
  <c r="X7079" i="1"/>
  <c r="X7078" i="1"/>
  <c r="X7077" i="1"/>
  <c r="X7076" i="1"/>
  <c r="X7075" i="1"/>
  <c r="X7074" i="1"/>
  <c r="X7073" i="1"/>
  <c r="X7072" i="1"/>
  <c r="X7071" i="1"/>
  <c r="X7070" i="1"/>
  <c r="X7069" i="1"/>
  <c r="X7068" i="1"/>
  <c r="X7067" i="1"/>
  <c r="X7066" i="1"/>
  <c r="X7065" i="1"/>
  <c r="X7064" i="1"/>
  <c r="X7063" i="1"/>
  <c r="X7062" i="1"/>
  <c r="X7061" i="1"/>
  <c r="X7060" i="1"/>
  <c r="X7059" i="1"/>
  <c r="X7058" i="1"/>
  <c r="X7057" i="1"/>
  <c r="X7056" i="1"/>
  <c r="X7055" i="1"/>
  <c r="X7054" i="1"/>
  <c r="X7053" i="1"/>
  <c r="X7052" i="1"/>
  <c r="X7051" i="1"/>
  <c r="X7050" i="1"/>
  <c r="X7049" i="1"/>
  <c r="X7048" i="1"/>
  <c r="X7047" i="1"/>
  <c r="X7046" i="1"/>
  <c r="X7045" i="1"/>
  <c r="X7044" i="1"/>
  <c r="X7043" i="1"/>
  <c r="X7042" i="1"/>
  <c r="X7041" i="1"/>
  <c r="X7040" i="1"/>
  <c r="X7039" i="1"/>
  <c r="X7038" i="1"/>
  <c r="X7037" i="1"/>
  <c r="X7036" i="1"/>
  <c r="X7035" i="1"/>
  <c r="X7034" i="1"/>
  <c r="X7033" i="1"/>
  <c r="X7032" i="1"/>
  <c r="X7031" i="1"/>
  <c r="X7030" i="1"/>
  <c r="X7029" i="1"/>
  <c r="X7028" i="1"/>
  <c r="X7027" i="1"/>
  <c r="X7026" i="1"/>
  <c r="X7025" i="1"/>
  <c r="X7024" i="1"/>
  <c r="X7023" i="1"/>
  <c r="X7022" i="1"/>
  <c r="X7021" i="1"/>
  <c r="X7020" i="1"/>
  <c r="X7019" i="1"/>
  <c r="X7018" i="1"/>
  <c r="X7017" i="1"/>
  <c r="X7016" i="1"/>
  <c r="X7015" i="1"/>
  <c r="X7014" i="1"/>
  <c r="X7013" i="1"/>
  <c r="X7012" i="1"/>
  <c r="X7011" i="1"/>
  <c r="X7010" i="1"/>
  <c r="X7009" i="1"/>
  <c r="X7008" i="1"/>
  <c r="X7007" i="1"/>
  <c r="X7006" i="1"/>
  <c r="X7005" i="1"/>
  <c r="X7004" i="1"/>
  <c r="X7003" i="1"/>
  <c r="X7002" i="1"/>
  <c r="X7001" i="1"/>
  <c r="X7000" i="1"/>
  <c r="X6999" i="1"/>
  <c r="X6998" i="1"/>
  <c r="X6997" i="1"/>
  <c r="X6996" i="1"/>
  <c r="X6995" i="1"/>
  <c r="X6994" i="1"/>
  <c r="X6993" i="1"/>
  <c r="X6992" i="1"/>
  <c r="X6991" i="1"/>
  <c r="X6990" i="1"/>
  <c r="X6989" i="1"/>
  <c r="X6988" i="1"/>
  <c r="X6987" i="1"/>
  <c r="X6986" i="1"/>
  <c r="X6985" i="1"/>
  <c r="X6984" i="1"/>
  <c r="X6983" i="1"/>
  <c r="X6982" i="1"/>
  <c r="X6981" i="1"/>
  <c r="X6980" i="1"/>
  <c r="X6979" i="1"/>
  <c r="X6978" i="1"/>
  <c r="X6977" i="1"/>
  <c r="X6976" i="1"/>
  <c r="X6975" i="1"/>
  <c r="X6974" i="1"/>
  <c r="X6973" i="1"/>
  <c r="X6972" i="1"/>
  <c r="X6971" i="1"/>
  <c r="X6970" i="1"/>
  <c r="X6969" i="1"/>
  <c r="X6968" i="1"/>
  <c r="X6967" i="1"/>
  <c r="X6966" i="1"/>
  <c r="X6965" i="1"/>
  <c r="X6964" i="1"/>
  <c r="X6963" i="1"/>
  <c r="X6962" i="1"/>
  <c r="X6961" i="1"/>
  <c r="X6960" i="1"/>
  <c r="X6959" i="1"/>
  <c r="X6958" i="1"/>
  <c r="X6957" i="1"/>
  <c r="X6956" i="1"/>
  <c r="X6955" i="1"/>
  <c r="X6954" i="1"/>
  <c r="X6953" i="1"/>
  <c r="X6952" i="1"/>
  <c r="X6951" i="1"/>
  <c r="X6950" i="1"/>
  <c r="X6949" i="1"/>
  <c r="X6948" i="1"/>
  <c r="X6947" i="1"/>
  <c r="X6946" i="1"/>
  <c r="X6945" i="1"/>
  <c r="X6944" i="1"/>
  <c r="X6943" i="1"/>
  <c r="X6942" i="1"/>
  <c r="X6941" i="1"/>
  <c r="X6940" i="1"/>
  <c r="X6939" i="1"/>
  <c r="X6938" i="1"/>
  <c r="X6937" i="1"/>
  <c r="X6936" i="1"/>
  <c r="X6935" i="1"/>
  <c r="X6934" i="1"/>
  <c r="X6933" i="1"/>
  <c r="X6932" i="1"/>
  <c r="X6931" i="1"/>
  <c r="X6930" i="1"/>
  <c r="X6929" i="1"/>
  <c r="X6928" i="1"/>
  <c r="X6927" i="1"/>
  <c r="X6926" i="1"/>
  <c r="X6925" i="1"/>
  <c r="X6924" i="1"/>
  <c r="X6923" i="1"/>
  <c r="X6922" i="1"/>
  <c r="X6921" i="1"/>
  <c r="X6920" i="1"/>
  <c r="X6919" i="1"/>
  <c r="X6918" i="1"/>
  <c r="X6917" i="1"/>
  <c r="X6916" i="1"/>
  <c r="X6915" i="1"/>
  <c r="X6914" i="1"/>
  <c r="X6913" i="1"/>
  <c r="X6912" i="1"/>
  <c r="X6911" i="1"/>
  <c r="X6910" i="1"/>
  <c r="X6909" i="1"/>
  <c r="X6908" i="1"/>
  <c r="X6907" i="1"/>
  <c r="X6906" i="1"/>
  <c r="X6905" i="1"/>
  <c r="X6904" i="1"/>
  <c r="X6903" i="1"/>
  <c r="X6902" i="1"/>
  <c r="X6901" i="1"/>
  <c r="X6900" i="1"/>
  <c r="X6899" i="1"/>
  <c r="X6898" i="1"/>
  <c r="X6897" i="1"/>
  <c r="X6896" i="1"/>
  <c r="X6895" i="1"/>
  <c r="X6894" i="1"/>
  <c r="X6893" i="1"/>
  <c r="X6892" i="1"/>
  <c r="X6891" i="1"/>
  <c r="X6890" i="1"/>
  <c r="X6889" i="1"/>
  <c r="X6888" i="1"/>
  <c r="X6887" i="1"/>
  <c r="X6886" i="1"/>
  <c r="X6885" i="1"/>
  <c r="X6884" i="1"/>
  <c r="X6883" i="1"/>
  <c r="X6882" i="1"/>
  <c r="X6881" i="1"/>
  <c r="X6880" i="1"/>
  <c r="X6879" i="1"/>
  <c r="X6878" i="1"/>
  <c r="X6877" i="1"/>
  <c r="X6876" i="1"/>
  <c r="X6875" i="1"/>
  <c r="X6874" i="1"/>
  <c r="X6873" i="1"/>
  <c r="X6872" i="1"/>
  <c r="X6871" i="1"/>
  <c r="X6870" i="1"/>
  <c r="X6869" i="1"/>
  <c r="X6868" i="1"/>
  <c r="X6867" i="1"/>
  <c r="X6866" i="1"/>
  <c r="X6865" i="1"/>
  <c r="X6864" i="1"/>
  <c r="X6863" i="1"/>
  <c r="X6862" i="1"/>
  <c r="X6861" i="1"/>
  <c r="X6860" i="1"/>
  <c r="X6859" i="1"/>
  <c r="X6858" i="1"/>
  <c r="X6857" i="1"/>
  <c r="X6856" i="1"/>
  <c r="X6855" i="1"/>
  <c r="X6854" i="1"/>
  <c r="X6853" i="1"/>
  <c r="X6852" i="1"/>
  <c r="X6851" i="1"/>
  <c r="X6850" i="1"/>
  <c r="X6849" i="1"/>
  <c r="X6848" i="1"/>
  <c r="X6847" i="1"/>
  <c r="X6846" i="1"/>
  <c r="X6845" i="1"/>
  <c r="X6844" i="1"/>
  <c r="X6843" i="1"/>
  <c r="X6842" i="1"/>
  <c r="X6841" i="1"/>
  <c r="X6840" i="1"/>
  <c r="X6839" i="1"/>
  <c r="X6838" i="1"/>
  <c r="X6837" i="1"/>
  <c r="X6836" i="1"/>
  <c r="X6835" i="1"/>
  <c r="X6834" i="1"/>
  <c r="X6833" i="1"/>
  <c r="X6832" i="1"/>
  <c r="X6831" i="1"/>
  <c r="X6830" i="1"/>
  <c r="X6829" i="1"/>
  <c r="X6828" i="1"/>
  <c r="X6827" i="1"/>
  <c r="X6826" i="1"/>
  <c r="X6825" i="1"/>
  <c r="X6824" i="1"/>
  <c r="X6823" i="1"/>
  <c r="X6822" i="1"/>
  <c r="X6821" i="1"/>
  <c r="X6820" i="1"/>
  <c r="X6819" i="1"/>
  <c r="X6818" i="1"/>
  <c r="X6817" i="1"/>
  <c r="X6816" i="1"/>
  <c r="X6815" i="1"/>
  <c r="X6814" i="1"/>
  <c r="X6813" i="1"/>
  <c r="X6812" i="1"/>
  <c r="X6811" i="1"/>
  <c r="X6810" i="1"/>
  <c r="X6809" i="1"/>
  <c r="X6808" i="1"/>
  <c r="X6807" i="1"/>
  <c r="X6806" i="1"/>
  <c r="X6805" i="1"/>
  <c r="X6804" i="1"/>
  <c r="X6803" i="1"/>
  <c r="X6802" i="1"/>
  <c r="X6801" i="1"/>
  <c r="X6800" i="1"/>
  <c r="X6799" i="1"/>
  <c r="X6798" i="1"/>
  <c r="X6797" i="1"/>
  <c r="X6796" i="1"/>
  <c r="X6795" i="1"/>
  <c r="X6794" i="1"/>
  <c r="X6793" i="1"/>
  <c r="X6792" i="1"/>
  <c r="X6791" i="1"/>
  <c r="X6790" i="1"/>
  <c r="X6789" i="1"/>
  <c r="X6788" i="1"/>
  <c r="X6787" i="1"/>
  <c r="X6786" i="1"/>
  <c r="X6785" i="1"/>
  <c r="X6784" i="1"/>
  <c r="X6783" i="1"/>
  <c r="X6782" i="1"/>
  <c r="X6781" i="1"/>
  <c r="X6780" i="1"/>
  <c r="X6779" i="1"/>
  <c r="X6778" i="1"/>
  <c r="X6777" i="1"/>
  <c r="X6776" i="1"/>
  <c r="X6775" i="1"/>
  <c r="X6774" i="1"/>
  <c r="X6773" i="1"/>
  <c r="X6772" i="1"/>
  <c r="X6771" i="1"/>
  <c r="X6770" i="1"/>
  <c r="X6769" i="1"/>
  <c r="X6768" i="1"/>
  <c r="X6767" i="1"/>
  <c r="X6766" i="1"/>
  <c r="X6765" i="1"/>
  <c r="X6764" i="1"/>
  <c r="X6763" i="1"/>
  <c r="X6762" i="1"/>
  <c r="X6761" i="1"/>
  <c r="X6760" i="1"/>
  <c r="X6759" i="1"/>
  <c r="X6758" i="1"/>
  <c r="X6757" i="1"/>
  <c r="X6756" i="1"/>
  <c r="X6755" i="1"/>
  <c r="X6754" i="1"/>
  <c r="X6753" i="1"/>
  <c r="X6752" i="1"/>
  <c r="X6751" i="1"/>
  <c r="X6750" i="1"/>
  <c r="X6749" i="1"/>
  <c r="X6748" i="1"/>
  <c r="X6747" i="1"/>
  <c r="X6746" i="1"/>
  <c r="X6745" i="1"/>
  <c r="X6744" i="1"/>
  <c r="X6743" i="1"/>
  <c r="X6742" i="1"/>
  <c r="X6741" i="1"/>
  <c r="X6740" i="1"/>
  <c r="X6739" i="1"/>
  <c r="X6738" i="1"/>
  <c r="X6737" i="1"/>
  <c r="X6736" i="1"/>
  <c r="X6735" i="1"/>
  <c r="X6734" i="1"/>
  <c r="X6733" i="1"/>
  <c r="X6732" i="1"/>
  <c r="X6731" i="1"/>
  <c r="X6730" i="1"/>
  <c r="X6729" i="1"/>
  <c r="X6728" i="1"/>
  <c r="X6727" i="1"/>
  <c r="X6726" i="1"/>
  <c r="X6725" i="1"/>
  <c r="X6724" i="1"/>
  <c r="X6723" i="1"/>
  <c r="X6722" i="1"/>
  <c r="X6721" i="1"/>
  <c r="X6720" i="1"/>
  <c r="X6719" i="1"/>
  <c r="X6718" i="1"/>
  <c r="X6717" i="1"/>
  <c r="X6716" i="1"/>
  <c r="X6715" i="1"/>
  <c r="X6714" i="1"/>
  <c r="X6713" i="1"/>
  <c r="X6712" i="1"/>
  <c r="X6711" i="1"/>
  <c r="X6710" i="1"/>
  <c r="X6709" i="1"/>
  <c r="X6708" i="1"/>
  <c r="X6707" i="1"/>
  <c r="X6706" i="1"/>
  <c r="X6705" i="1"/>
  <c r="X6704" i="1"/>
  <c r="X6703" i="1"/>
  <c r="X6702" i="1"/>
  <c r="X6701" i="1"/>
  <c r="X6700" i="1"/>
  <c r="X6699" i="1"/>
  <c r="X6698" i="1"/>
  <c r="X6697" i="1"/>
  <c r="X6696" i="1"/>
  <c r="X6695" i="1"/>
  <c r="X6694" i="1"/>
  <c r="X6693" i="1"/>
  <c r="X6692" i="1"/>
  <c r="X6691" i="1"/>
  <c r="X6690" i="1"/>
  <c r="X6689" i="1"/>
  <c r="X6688" i="1"/>
  <c r="X6687" i="1"/>
  <c r="X6686" i="1"/>
  <c r="X6685" i="1"/>
  <c r="X6684" i="1"/>
  <c r="X6683" i="1"/>
  <c r="X6682" i="1"/>
  <c r="X6681" i="1"/>
  <c r="X6680" i="1"/>
  <c r="X6679" i="1"/>
  <c r="X6678" i="1"/>
  <c r="X6677" i="1"/>
  <c r="X6676" i="1"/>
  <c r="X6675" i="1"/>
  <c r="X6674" i="1"/>
  <c r="X6673" i="1"/>
  <c r="X6672" i="1"/>
  <c r="X6671" i="1"/>
  <c r="X6670" i="1"/>
  <c r="X6669" i="1"/>
  <c r="X6668" i="1"/>
  <c r="X6667" i="1"/>
  <c r="X6666" i="1"/>
  <c r="X6665" i="1"/>
  <c r="X6664" i="1"/>
  <c r="X6663" i="1"/>
  <c r="X6662" i="1"/>
  <c r="X6661" i="1"/>
  <c r="X6660" i="1"/>
  <c r="X6659" i="1"/>
  <c r="X6658" i="1"/>
  <c r="X6657" i="1"/>
  <c r="X6656" i="1"/>
  <c r="X6655" i="1"/>
  <c r="X6654" i="1"/>
  <c r="X6653" i="1"/>
  <c r="X6652" i="1"/>
  <c r="X6651" i="1"/>
  <c r="X6650" i="1"/>
  <c r="X6649" i="1"/>
  <c r="X6648" i="1"/>
  <c r="X6647" i="1"/>
  <c r="X6646" i="1"/>
  <c r="X6645" i="1"/>
  <c r="X6644" i="1"/>
  <c r="X6643" i="1"/>
  <c r="X6642" i="1"/>
  <c r="X6641" i="1"/>
  <c r="X6640" i="1"/>
  <c r="X6639" i="1"/>
  <c r="X6638" i="1"/>
  <c r="X6637" i="1"/>
  <c r="X6636" i="1"/>
  <c r="X6635" i="1"/>
  <c r="X6634" i="1"/>
  <c r="X6633" i="1"/>
  <c r="X6632" i="1"/>
  <c r="X6631" i="1"/>
  <c r="X6630" i="1"/>
  <c r="X6629" i="1"/>
  <c r="X6628" i="1"/>
  <c r="X6627" i="1"/>
  <c r="X6626" i="1"/>
  <c r="X6625" i="1"/>
  <c r="X6624" i="1"/>
  <c r="X6623" i="1"/>
  <c r="X6622" i="1"/>
  <c r="X6621" i="1"/>
  <c r="X6620" i="1"/>
  <c r="X6619" i="1"/>
  <c r="X6618" i="1"/>
  <c r="X6617" i="1"/>
  <c r="X6616" i="1"/>
  <c r="X6615" i="1"/>
  <c r="X6614" i="1"/>
  <c r="X6613" i="1"/>
  <c r="X6612" i="1"/>
  <c r="X6611" i="1"/>
  <c r="X6610" i="1"/>
  <c r="X6609" i="1"/>
  <c r="X6608" i="1"/>
  <c r="X6607" i="1"/>
  <c r="X6606" i="1"/>
  <c r="X6605" i="1"/>
  <c r="X6604" i="1"/>
  <c r="X6603" i="1"/>
  <c r="X6602" i="1"/>
  <c r="X6601" i="1"/>
  <c r="X6600" i="1"/>
  <c r="X6599" i="1"/>
  <c r="X6598" i="1"/>
  <c r="X6597" i="1"/>
  <c r="X6596" i="1"/>
  <c r="X6595" i="1"/>
  <c r="X6594" i="1"/>
  <c r="X6593" i="1"/>
  <c r="X6592" i="1"/>
  <c r="X6591" i="1"/>
  <c r="X6590" i="1"/>
  <c r="X6589" i="1"/>
  <c r="X6588" i="1"/>
  <c r="X6587" i="1"/>
  <c r="X6586" i="1"/>
  <c r="X6585" i="1"/>
  <c r="X6584" i="1"/>
  <c r="X6583" i="1"/>
  <c r="X6582" i="1"/>
  <c r="X6581" i="1"/>
  <c r="X6580" i="1"/>
  <c r="X6579" i="1"/>
  <c r="X6578" i="1"/>
  <c r="X6577" i="1"/>
  <c r="X6576" i="1"/>
  <c r="X6575" i="1"/>
  <c r="X6574" i="1"/>
  <c r="X6573" i="1"/>
  <c r="X6572" i="1"/>
  <c r="X6571" i="1"/>
  <c r="X6570" i="1"/>
  <c r="X6569" i="1"/>
  <c r="X6568" i="1"/>
  <c r="X6567" i="1"/>
  <c r="X6566" i="1"/>
  <c r="X6565" i="1"/>
  <c r="X6564" i="1"/>
  <c r="X6563" i="1"/>
  <c r="X6562" i="1"/>
  <c r="X6561" i="1"/>
  <c r="X6560" i="1"/>
  <c r="X6559" i="1"/>
  <c r="X6558" i="1"/>
  <c r="X6557" i="1"/>
  <c r="X6556" i="1"/>
  <c r="X6555" i="1"/>
  <c r="X6554" i="1"/>
  <c r="X6553" i="1"/>
  <c r="X6552" i="1"/>
  <c r="X6551" i="1"/>
  <c r="X6550" i="1"/>
  <c r="X6549" i="1"/>
  <c r="X6548" i="1"/>
  <c r="X6547" i="1"/>
  <c r="X6546" i="1"/>
  <c r="X6545" i="1"/>
  <c r="X6544" i="1"/>
  <c r="X6543" i="1"/>
  <c r="X6542" i="1"/>
  <c r="X6541" i="1"/>
  <c r="X6540" i="1"/>
  <c r="X6539" i="1"/>
  <c r="X6538" i="1"/>
  <c r="X6537" i="1"/>
  <c r="X6536" i="1"/>
  <c r="X6535" i="1"/>
  <c r="X6534" i="1"/>
  <c r="X6533" i="1"/>
  <c r="X6532" i="1"/>
  <c r="X6531" i="1"/>
  <c r="X6530" i="1"/>
  <c r="X6529" i="1"/>
  <c r="X6528" i="1"/>
  <c r="X6527" i="1"/>
  <c r="X6526" i="1"/>
  <c r="X6525" i="1"/>
  <c r="X6524" i="1"/>
  <c r="X6523" i="1"/>
  <c r="X6522" i="1"/>
  <c r="X6521" i="1"/>
  <c r="X6520" i="1"/>
  <c r="X6519" i="1"/>
  <c r="X6518" i="1"/>
  <c r="X6517" i="1"/>
  <c r="X6516" i="1"/>
  <c r="X6515" i="1"/>
  <c r="X6514" i="1"/>
  <c r="X6513" i="1"/>
  <c r="X6512" i="1"/>
  <c r="X6511" i="1"/>
  <c r="X6510" i="1"/>
  <c r="X6509" i="1"/>
  <c r="X6508" i="1"/>
  <c r="X6507" i="1"/>
  <c r="X6506" i="1"/>
  <c r="X6505" i="1"/>
  <c r="X6504" i="1"/>
  <c r="X6503" i="1"/>
  <c r="X6502" i="1"/>
  <c r="X6501" i="1"/>
  <c r="X6500" i="1"/>
  <c r="X6499" i="1"/>
  <c r="X6498" i="1"/>
  <c r="X6497" i="1"/>
  <c r="X6496" i="1"/>
  <c r="X6495" i="1"/>
  <c r="X6494" i="1"/>
  <c r="X6493" i="1"/>
  <c r="X6492" i="1"/>
  <c r="X6491" i="1"/>
  <c r="X6490" i="1"/>
  <c r="X6489" i="1"/>
  <c r="X6488" i="1"/>
  <c r="X6487" i="1"/>
  <c r="X6486" i="1"/>
  <c r="X6485" i="1"/>
  <c r="X6484" i="1"/>
  <c r="X6483" i="1"/>
  <c r="X6482" i="1"/>
  <c r="X6481" i="1"/>
  <c r="X6480" i="1"/>
  <c r="X6479" i="1"/>
  <c r="X6478" i="1"/>
  <c r="X6477" i="1"/>
  <c r="X6476" i="1"/>
  <c r="X6475" i="1"/>
  <c r="X6474" i="1"/>
  <c r="X6473" i="1"/>
  <c r="X6472" i="1"/>
  <c r="X6471" i="1"/>
  <c r="X6470" i="1"/>
  <c r="X6469" i="1"/>
  <c r="X6468" i="1"/>
  <c r="X6467" i="1"/>
  <c r="X6466" i="1"/>
  <c r="X6465" i="1"/>
  <c r="X6464" i="1"/>
  <c r="X6463" i="1"/>
  <c r="X6462" i="1"/>
  <c r="X6461" i="1"/>
  <c r="X6460" i="1"/>
  <c r="X6459" i="1"/>
  <c r="X6458" i="1"/>
  <c r="X6457" i="1"/>
  <c r="X6456" i="1"/>
  <c r="X6455" i="1"/>
  <c r="X6454" i="1"/>
  <c r="X6453" i="1"/>
  <c r="X6452" i="1"/>
  <c r="X6451" i="1"/>
  <c r="X6450" i="1"/>
  <c r="X6449" i="1"/>
  <c r="X6448" i="1"/>
  <c r="X6447" i="1"/>
  <c r="X6446" i="1"/>
  <c r="X6445" i="1"/>
  <c r="X6444" i="1"/>
  <c r="X6443" i="1"/>
  <c r="X6442" i="1"/>
  <c r="X6441" i="1"/>
  <c r="X6440" i="1"/>
  <c r="X6439" i="1"/>
  <c r="X6438" i="1"/>
  <c r="X6437" i="1"/>
  <c r="X6436" i="1"/>
  <c r="X6435" i="1"/>
  <c r="X6434" i="1"/>
  <c r="X6433" i="1"/>
  <c r="X6432" i="1"/>
  <c r="X6431" i="1"/>
  <c r="X6430" i="1"/>
  <c r="X6429" i="1"/>
  <c r="X6428" i="1"/>
  <c r="X6427" i="1"/>
  <c r="X6426" i="1"/>
  <c r="X6425" i="1"/>
  <c r="X6424" i="1"/>
  <c r="X6423" i="1"/>
  <c r="X6422" i="1"/>
  <c r="X6421" i="1"/>
  <c r="X6420" i="1"/>
  <c r="X6419" i="1"/>
  <c r="X6418" i="1"/>
  <c r="X6417" i="1"/>
  <c r="X6416" i="1"/>
  <c r="X6415" i="1"/>
  <c r="X6414" i="1"/>
  <c r="X6413" i="1"/>
  <c r="X6412" i="1"/>
  <c r="X6411" i="1"/>
  <c r="X6410" i="1"/>
  <c r="X6409" i="1"/>
  <c r="X6408" i="1"/>
  <c r="X6407" i="1"/>
  <c r="X6406" i="1"/>
  <c r="X6405" i="1"/>
  <c r="X6404" i="1"/>
  <c r="X6403" i="1"/>
  <c r="X6402" i="1"/>
  <c r="X6401" i="1"/>
  <c r="X6400" i="1"/>
  <c r="X6399" i="1"/>
  <c r="X6398" i="1"/>
  <c r="X6397" i="1"/>
  <c r="X6396" i="1"/>
  <c r="X6395" i="1"/>
  <c r="X6394" i="1"/>
  <c r="X6393" i="1"/>
  <c r="X6392" i="1"/>
  <c r="X6391" i="1"/>
  <c r="X6390" i="1"/>
  <c r="X6389" i="1"/>
  <c r="X6388" i="1"/>
  <c r="X6387" i="1"/>
  <c r="X6386" i="1"/>
  <c r="X6385" i="1"/>
  <c r="X6384" i="1"/>
  <c r="X6383" i="1"/>
  <c r="X6382" i="1"/>
  <c r="X6381" i="1"/>
  <c r="X6380" i="1"/>
  <c r="X6379" i="1"/>
  <c r="X6378" i="1"/>
  <c r="X6377" i="1"/>
  <c r="X6376" i="1"/>
  <c r="X6375" i="1"/>
  <c r="X6374" i="1"/>
  <c r="X6373" i="1"/>
  <c r="X6372" i="1"/>
  <c r="X6371" i="1"/>
  <c r="X6370" i="1"/>
  <c r="X6369" i="1"/>
  <c r="X6368" i="1"/>
  <c r="X6367" i="1"/>
  <c r="X6366" i="1"/>
  <c r="X6365" i="1"/>
  <c r="X6364" i="1"/>
  <c r="X6363" i="1"/>
  <c r="X6362" i="1"/>
  <c r="X6361" i="1"/>
  <c r="X6360" i="1"/>
  <c r="X6359" i="1"/>
  <c r="X6358" i="1"/>
  <c r="X6357" i="1"/>
  <c r="X6356" i="1"/>
  <c r="X6355" i="1"/>
  <c r="X6354" i="1"/>
  <c r="X6353" i="1"/>
  <c r="X6352" i="1"/>
  <c r="X6351" i="1"/>
  <c r="X6350" i="1"/>
  <c r="X6349" i="1"/>
  <c r="X6348" i="1"/>
  <c r="X6347" i="1"/>
  <c r="X6346" i="1"/>
  <c r="X6345" i="1"/>
  <c r="X6344" i="1"/>
  <c r="X6343" i="1"/>
  <c r="X6342" i="1"/>
  <c r="X6341" i="1"/>
  <c r="X6340" i="1"/>
  <c r="X6339" i="1"/>
  <c r="X6338" i="1"/>
  <c r="X6337" i="1"/>
  <c r="X6336" i="1"/>
  <c r="X6335" i="1"/>
  <c r="X6334" i="1"/>
  <c r="X6333" i="1"/>
  <c r="X6332" i="1"/>
  <c r="X6331" i="1"/>
  <c r="X6330" i="1"/>
  <c r="X6329" i="1"/>
  <c r="X6328" i="1"/>
  <c r="X6327" i="1"/>
  <c r="X6326" i="1"/>
  <c r="X6325" i="1"/>
  <c r="X6324" i="1"/>
  <c r="X6323" i="1"/>
  <c r="X6322" i="1"/>
  <c r="X6321" i="1"/>
  <c r="X6320" i="1"/>
  <c r="X6319" i="1"/>
  <c r="X6318" i="1"/>
  <c r="X6317" i="1"/>
  <c r="X6316" i="1"/>
  <c r="X6315" i="1"/>
  <c r="X6314" i="1"/>
  <c r="X6313" i="1"/>
  <c r="X6312" i="1"/>
  <c r="X6311" i="1"/>
  <c r="X6310" i="1"/>
  <c r="X6309" i="1"/>
  <c r="X6308" i="1"/>
  <c r="X6307" i="1"/>
  <c r="X6306" i="1"/>
  <c r="X6305" i="1"/>
  <c r="X6304" i="1"/>
  <c r="X6303" i="1"/>
  <c r="X6302" i="1"/>
  <c r="X6301" i="1"/>
  <c r="X6300" i="1"/>
  <c r="X6299" i="1"/>
  <c r="X6298" i="1"/>
  <c r="X6297" i="1"/>
  <c r="X6296" i="1"/>
  <c r="X6295" i="1"/>
  <c r="X6294" i="1"/>
  <c r="X6293" i="1"/>
  <c r="X6292" i="1"/>
  <c r="X6291" i="1"/>
  <c r="X6290" i="1"/>
  <c r="X6289" i="1"/>
  <c r="X6288" i="1"/>
  <c r="X6287" i="1"/>
  <c r="X6286" i="1"/>
  <c r="X6285" i="1"/>
  <c r="X6284" i="1"/>
  <c r="X6283" i="1"/>
  <c r="X6282" i="1"/>
  <c r="X6281" i="1"/>
  <c r="X6280" i="1"/>
  <c r="X6279" i="1"/>
  <c r="X6278" i="1"/>
  <c r="X6277" i="1"/>
  <c r="X6276" i="1"/>
  <c r="X6275" i="1"/>
  <c r="X6274" i="1"/>
  <c r="X6273" i="1"/>
  <c r="X6272" i="1"/>
  <c r="X6271" i="1"/>
  <c r="X6270" i="1"/>
  <c r="X6269" i="1"/>
  <c r="X6268" i="1"/>
  <c r="X6267" i="1"/>
  <c r="X6266" i="1"/>
  <c r="X6265" i="1"/>
  <c r="X6264" i="1"/>
  <c r="X6263" i="1"/>
  <c r="X6262" i="1"/>
  <c r="X6261" i="1"/>
  <c r="X6260" i="1"/>
  <c r="X6259" i="1"/>
  <c r="X6258" i="1"/>
  <c r="X6257" i="1"/>
  <c r="X6256" i="1"/>
  <c r="X6255" i="1"/>
  <c r="X6254" i="1"/>
  <c r="X6253" i="1"/>
  <c r="X6252" i="1"/>
  <c r="X6251" i="1"/>
  <c r="X6250" i="1"/>
  <c r="X6249" i="1"/>
  <c r="X6248" i="1"/>
  <c r="X6247" i="1"/>
  <c r="X6246" i="1"/>
  <c r="X6245" i="1"/>
  <c r="X6244" i="1"/>
  <c r="X6243" i="1"/>
  <c r="X6242" i="1"/>
  <c r="X6241" i="1"/>
  <c r="X6240" i="1"/>
  <c r="X6239" i="1"/>
  <c r="X6238" i="1"/>
  <c r="X6237" i="1"/>
  <c r="X6236" i="1"/>
  <c r="X6235" i="1"/>
  <c r="X6234" i="1"/>
  <c r="X6233" i="1"/>
  <c r="X6232" i="1"/>
  <c r="X6231" i="1"/>
  <c r="X6230" i="1"/>
  <c r="X6229" i="1"/>
  <c r="X6228" i="1"/>
  <c r="X6227" i="1"/>
  <c r="X6226" i="1"/>
  <c r="X6225" i="1"/>
  <c r="X6224" i="1"/>
  <c r="X6223" i="1"/>
  <c r="X6222" i="1"/>
  <c r="X6221" i="1"/>
  <c r="X6220" i="1"/>
  <c r="X6219" i="1"/>
  <c r="X6218" i="1"/>
  <c r="X6217" i="1"/>
  <c r="X6216" i="1"/>
  <c r="X6215" i="1"/>
  <c r="X6214" i="1"/>
  <c r="X6213" i="1"/>
  <c r="X6212" i="1"/>
  <c r="X6211" i="1"/>
  <c r="X6210" i="1"/>
  <c r="X6209" i="1"/>
  <c r="X6208" i="1"/>
  <c r="X6207" i="1"/>
  <c r="X6206" i="1"/>
  <c r="X6205" i="1"/>
  <c r="X6204" i="1"/>
  <c r="X6203" i="1"/>
  <c r="X6202" i="1"/>
  <c r="X6201" i="1"/>
  <c r="X6200" i="1"/>
  <c r="X6199" i="1"/>
  <c r="X6198" i="1"/>
  <c r="X6197" i="1"/>
  <c r="X6196" i="1"/>
  <c r="X6195" i="1"/>
  <c r="X6194" i="1"/>
  <c r="X6193" i="1"/>
  <c r="X6192" i="1"/>
  <c r="X6191" i="1"/>
  <c r="X6190" i="1"/>
  <c r="X6189" i="1"/>
  <c r="X6188" i="1"/>
  <c r="X6187" i="1"/>
  <c r="X6186" i="1"/>
  <c r="X6185" i="1"/>
  <c r="X6184" i="1"/>
  <c r="X6183" i="1"/>
  <c r="X6182" i="1"/>
  <c r="X6181" i="1"/>
  <c r="X6180" i="1"/>
  <c r="X6179" i="1"/>
  <c r="X6178" i="1"/>
  <c r="X6177" i="1"/>
  <c r="X6176" i="1"/>
  <c r="X6175" i="1"/>
  <c r="X6174" i="1"/>
  <c r="X6173" i="1"/>
  <c r="X6172" i="1"/>
  <c r="X6171" i="1"/>
  <c r="X6170" i="1"/>
  <c r="X6169" i="1"/>
  <c r="X6168" i="1"/>
  <c r="X6167" i="1"/>
  <c r="X6166" i="1"/>
  <c r="X6165" i="1"/>
  <c r="X6164" i="1"/>
  <c r="X6163" i="1"/>
  <c r="X6162" i="1"/>
  <c r="X6161" i="1"/>
  <c r="X6160" i="1"/>
  <c r="X6159" i="1"/>
  <c r="X6158" i="1"/>
  <c r="X6157" i="1"/>
  <c r="X6156" i="1"/>
  <c r="X6155" i="1"/>
  <c r="X6154" i="1"/>
  <c r="X6153" i="1"/>
  <c r="X6152" i="1"/>
  <c r="X6151" i="1"/>
  <c r="X6150" i="1"/>
  <c r="X6149" i="1"/>
  <c r="X6148" i="1"/>
  <c r="X6147" i="1"/>
  <c r="X6146" i="1"/>
  <c r="X6145" i="1"/>
  <c r="X6144" i="1"/>
  <c r="X6143" i="1"/>
  <c r="X6142" i="1"/>
  <c r="X6141" i="1"/>
  <c r="X6140" i="1"/>
  <c r="X6139" i="1"/>
  <c r="X6138" i="1"/>
  <c r="X6137" i="1"/>
  <c r="X6136" i="1"/>
  <c r="X6135" i="1"/>
  <c r="X6134" i="1"/>
  <c r="X6133" i="1"/>
  <c r="X6132" i="1"/>
  <c r="X6131" i="1"/>
  <c r="X6130" i="1"/>
  <c r="X6129" i="1"/>
  <c r="X6128" i="1"/>
  <c r="X6127" i="1"/>
  <c r="X6126" i="1"/>
  <c r="X6125" i="1"/>
  <c r="X6124" i="1"/>
  <c r="X6123" i="1"/>
  <c r="X6122" i="1"/>
  <c r="X6121" i="1"/>
  <c r="X6120" i="1"/>
  <c r="X6119" i="1"/>
  <c r="X6118" i="1"/>
  <c r="X6117" i="1"/>
  <c r="X6116" i="1"/>
  <c r="X6115" i="1"/>
  <c r="X6114" i="1"/>
  <c r="X6113" i="1"/>
  <c r="X6112" i="1"/>
  <c r="X6111" i="1"/>
  <c r="X6110" i="1"/>
  <c r="X6109" i="1"/>
  <c r="X6108" i="1"/>
  <c r="X6107" i="1"/>
  <c r="X6106" i="1"/>
  <c r="X6105" i="1"/>
  <c r="X6104" i="1"/>
  <c r="X6103" i="1"/>
  <c r="X6102" i="1"/>
  <c r="X6101" i="1"/>
  <c r="X6100" i="1"/>
  <c r="X6099" i="1"/>
  <c r="X6098" i="1"/>
  <c r="X6097" i="1"/>
  <c r="X6096" i="1"/>
  <c r="X6095" i="1"/>
  <c r="X6094" i="1"/>
  <c r="X6093" i="1"/>
  <c r="X6092" i="1"/>
  <c r="X6091" i="1"/>
  <c r="X6090" i="1"/>
  <c r="X6089" i="1"/>
  <c r="X6088" i="1"/>
  <c r="X6087" i="1"/>
  <c r="X6086" i="1"/>
  <c r="X6085" i="1"/>
  <c r="X6084" i="1"/>
  <c r="X6083" i="1"/>
  <c r="X6082" i="1"/>
  <c r="X6081" i="1"/>
  <c r="X6080" i="1"/>
  <c r="X6079" i="1"/>
  <c r="X6078" i="1"/>
  <c r="X6077" i="1"/>
  <c r="X6076" i="1"/>
  <c r="X6075" i="1"/>
  <c r="X6074" i="1"/>
  <c r="X6073" i="1"/>
  <c r="X6072" i="1"/>
  <c r="X6071" i="1"/>
  <c r="X6070" i="1"/>
  <c r="X6069" i="1"/>
  <c r="X6068" i="1"/>
  <c r="X6067" i="1"/>
  <c r="X6066" i="1"/>
  <c r="X6065" i="1"/>
  <c r="X6064" i="1"/>
  <c r="X6063" i="1"/>
  <c r="X6062" i="1"/>
  <c r="X6061" i="1"/>
  <c r="X6060" i="1"/>
  <c r="X6059" i="1"/>
  <c r="X6058" i="1"/>
  <c r="X6057" i="1"/>
  <c r="X6056" i="1"/>
  <c r="X6055" i="1"/>
  <c r="X6054" i="1"/>
  <c r="X6053" i="1"/>
  <c r="X6052" i="1"/>
  <c r="X6051" i="1"/>
  <c r="X6050" i="1"/>
  <c r="X6049" i="1"/>
  <c r="X6048" i="1"/>
  <c r="X6047" i="1"/>
  <c r="X6046" i="1"/>
  <c r="X6045" i="1"/>
  <c r="X6044" i="1"/>
  <c r="X6043" i="1"/>
  <c r="X6042" i="1"/>
  <c r="X6041" i="1"/>
  <c r="X6040" i="1"/>
  <c r="X6039" i="1"/>
  <c r="X6038" i="1"/>
  <c r="X6037" i="1"/>
  <c r="X6036" i="1"/>
  <c r="X6035" i="1"/>
  <c r="X6034" i="1"/>
  <c r="X6033" i="1"/>
  <c r="X6032" i="1"/>
  <c r="X6031" i="1"/>
  <c r="X6030" i="1"/>
  <c r="X6029" i="1"/>
  <c r="X6028" i="1"/>
  <c r="X6027" i="1"/>
  <c r="X6026" i="1"/>
  <c r="X6025" i="1"/>
  <c r="X6024" i="1"/>
  <c r="X6023" i="1"/>
  <c r="X6022" i="1"/>
  <c r="X6021" i="1"/>
  <c r="X6020" i="1"/>
  <c r="X6019" i="1"/>
  <c r="X6018" i="1"/>
  <c r="X6017" i="1"/>
  <c r="X6016" i="1"/>
  <c r="X6015" i="1"/>
  <c r="X6014" i="1"/>
  <c r="X6013" i="1"/>
  <c r="X6012" i="1"/>
  <c r="X6011" i="1"/>
  <c r="X6010" i="1"/>
  <c r="X6009" i="1"/>
  <c r="X6008" i="1"/>
  <c r="X6007" i="1"/>
  <c r="X6006" i="1"/>
  <c r="X6005" i="1"/>
  <c r="X6004" i="1"/>
  <c r="X6003" i="1"/>
  <c r="X6002" i="1"/>
  <c r="X6001" i="1"/>
  <c r="X6000" i="1"/>
  <c r="X5999" i="1"/>
  <c r="X5998" i="1"/>
  <c r="X5997" i="1"/>
  <c r="X5996" i="1"/>
  <c r="X5995" i="1"/>
  <c r="X5994" i="1"/>
  <c r="X5993" i="1"/>
  <c r="X5992" i="1"/>
  <c r="X5991" i="1"/>
  <c r="X5990" i="1"/>
  <c r="X5989" i="1"/>
  <c r="X5988" i="1"/>
  <c r="X5987" i="1"/>
  <c r="X5986" i="1"/>
  <c r="X5985" i="1"/>
  <c r="X5984" i="1"/>
  <c r="X5983" i="1"/>
  <c r="X5982" i="1"/>
  <c r="X5981" i="1"/>
  <c r="X5980" i="1"/>
  <c r="X5979" i="1"/>
  <c r="X5978" i="1"/>
  <c r="X5977" i="1"/>
  <c r="X5976" i="1"/>
  <c r="X5975" i="1"/>
  <c r="X5974" i="1"/>
  <c r="X5973" i="1"/>
  <c r="X5972" i="1"/>
  <c r="X5971" i="1"/>
  <c r="X5970" i="1"/>
  <c r="X5969" i="1"/>
  <c r="X5968" i="1"/>
  <c r="X5967" i="1"/>
  <c r="X5966" i="1"/>
  <c r="X5965" i="1"/>
  <c r="X5964" i="1"/>
  <c r="X5963" i="1"/>
  <c r="X5962" i="1"/>
  <c r="X5961" i="1"/>
  <c r="X5960" i="1"/>
  <c r="X5959" i="1"/>
  <c r="X5958" i="1"/>
  <c r="X5957" i="1"/>
  <c r="X5956" i="1"/>
  <c r="X5955" i="1"/>
  <c r="X5954" i="1"/>
  <c r="X5953" i="1"/>
  <c r="X5952" i="1"/>
  <c r="X5951" i="1"/>
  <c r="X5950" i="1"/>
  <c r="X5949" i="1"/>
  <c r="X5948" i="1"/>
  <c r="X5947" i="1"/>
  <c r="X5946" i="1"/>
  <c r="X5945" i="1"/>
  <c r="X5944" i="1"/>
  <c r="X5943" i="1"/>
  <c r="X5942" i="1"/>
  <c r="X5941" i="1"/>
  <c r="X5940" i="1"/>
  <c r="X5939" i="1"/>
  <c r="X5938" i="1"/>
  <c r="X5937" i="1"/>
  <c r="X5936" i="1"/>
  <c r="X5935" i="1"/>
  <c r="X5934" i="1"/>
  <c r="X5933" i="1"/>
  <c r="X5932" i="1"/>
  <c r="X5931" i="1"/>
  <c r="X5930" i="1"/>
  <c r="X5929" i="1"/>
  <c r="X5928" i="1"/>
  <c r="X5927" i="1"/>
  <c r="X5926" i="1"/>
  <c r="X5925" i="1"/>
  <c r="X5924" i="1"/>
  <c r="X5923" i="1"/>
  <c r="X5922" i="1"/>
  <c r="X5921" i="1"/>
  <c r="X5920" i="1"/>
  <c r="X5919" i="1"/>
  <c r="X5918" i="1"/>
  <c r="X5917" i="1"/>
  <c r="X5916" i="1"/>
  <c r="X5915" i="1"/>
  <c r="X5914" i="1"/>
  <c r="X5913" i="1"/>
  <c r="X5912" i="1"/>
  <c r="X5911" i="1"/>
  <c r="X5910" i="1"/>
  <c r="X5909" i="1"/>
  <c r="X5908" i="1"/>
  <c r="X5907" i="1"/>
  <c r="X5906" i="1"/>
  <c r="X5905" i="1"/>
  <c r="X5904" i="1"/>
  <c r="X5903" i="1"/>
  <c r="X5902" i="1"/>
  <c r="X5901" i="1"/>
  <c r="X5900" i="1"/>
  <c r="X5899" i="1"/>
  <c r="X5898" i="1"/>
  <c r="X5897" i="1"/>
  <c r="X5896" i="1"/>
  <c r="X5895" i="1"/>
  <c r="X5894" i="1"/>
  <c r="X5893" i="1"/>
  <c r="X5892" i="1"/>
  <c r="X5891" i="1"/>
  <c r="X5890" i="1"/>
  <c r="X5889" i="1"/>
  <c r="X5888" i="1"/>
  <c r="X5887" i="1"/>
  <c r="X5886" i="1"/>
  <c r="X5885" i="1"/>
  <c r="X5884" i="1"/>
  <c r="X5883" i="1"/>
  <c r="X5882" i="1"/>
  <c r="X5881" i="1"/>
  <c r="X5880" i="1"/>
  <c r="X5879" i="1"/>
  <c r="X5878" i="1"/>
  <c r="X5877" i="1"/>
  <c r="X5876" i="1"/>
  <c r="X5875" i="1"/>
  <c r="X5874" i="1"/>
  <c r="X5873" i="1"/>
  <c r="X5872" i="1"/>
  <c r="X5871" i="1"/>
  <c r="X5870" i="1"/>
  <c r="X5869" i="1"/>
  <c r="X5868" i="1"/>
  <c r="X5867" i="1"/>
  <c r="X5866" i="1"/>
  <c r="X5865" i="1"/>
  <c r="X5864" i="1"/>
  <c r="X5863" i="1"/>
  <c r="X5862" i="1"/>
  <c r="X5861" i="1"/>
  <c r="X5860" i="1"/>
  <c r="X5859" i="1"/>
  <c r="X5858" i="1"/>
  <c r="X5857" i="1"/>
  <c r="X5856" i="1"/>
  <c r="X5855" i="1"/>
  <c r="X5854" i="1"/>
  <c r="X5853" i="1"/>
  <c r="X5852" i="1"/>
  <c r="X5851" i="1"/>
  <c r="X5850" i="1"/>
  <c r="X5849" i="1"/>
  <c r="X5848" i="1"/>
  <c r="X5847" i="1"/>
  <c r="X5846" i="1"/>
  <c r="X5845" i="1"/>
  <c r="X5844" i="1"/>
  <c r="X5843" i="1"/>
  <c r="X5842" i="1"/>
  <c r="X5841" i="1"/>
  <c r="X5840" i="1"/>
  <c r="X5839" i="1"/>
  <c r="X5838" i="1"/>
  <c r="X5837" i="1"/>
  <c r="X5836" i="1"/>
  <c r="X5835" i="1"/>
  <c r="X5834" i="1"/>
  <c r="X5833" i="1"/>
  <c r="X5832" i="1"/>
  <c r="X5831" i="1"/>
  <c r="X5830" i="1"/>
  <c r="X5829" i="1"/>
  <c r="X5828" i="1"/>
  <c r="X5827" i="1"/>
  <c r="X5826" i="1"/>
  <c r="X5825" i="1"/>
  <c r="X5824" i="1"/>
  <c r="X5823" i="1"/>
  <c r="X5822" i="1"/>
  <c r="X5821" i="1"/>
  <c r="X5820" i="1"/>
  <c r="X5819" i="1"/>
  <c r="X5818" i="1"/>
  <c r="X5817" i="1"/>
  <c r="X5816" i="1"/>
  <c r="X5815" i="1"/>
  <c r="X5814" i="1"/>
  <c r="X5813" i="1"/>
  <c r="X5812" i="1"/>
  <c r="X5811" i="1"/>
  <c r="X5810" i="1"/>
  <c r="X5809" i="1"/>
  <c r="X5808" i="1"/>
  <c r="X5807" i="1"/>
  <c r="X5806" i="1"/>
  <c r="X5805" i="1"/>
  <c r="X5804" i="1"/>
  <c r="X5803" i="1"/>
  <c r="X5802" i="1"/>
  <c r="X5801" i="1"/>
  <c r="X5800" i="1"/>
  <c r="X5799" i="1"/>
  <c r="X5798" i="1"/>
  <c r="X5797" i="1"/>
  <c r="X5796" i="1"/>
  <c r="X5795" i="1"/>
  <c r="X5794" i="1"/>
  <c r="X5793" i="1"/>
  <c r="X5792" i="1"/>
  <c r="X5791" i="1"/>
  <c r="X5790" i="1"/>
  <c r="X5789" i="1"/>
  <c r="X5788" i="1"/>
  <c r="X5787" i="1"/>
  <c r="X5786" i="1"/>
  <c r="X5785" i="1"/>
  <c r="X5784" i="1"/>
  <c r="X5783" i="1"/>
  <c r="X5782" i="1"/>
  <c r="X5781" i="1"/>
  <c r="X5780" i="1"/>
  <c r="X5779" i="1"/>
  <c r="X5778" i="1"/>
  <c r="X5777" i="1"/>
  <c r="X5776" i="1"/>
  <c r="X5775" i="1"/>
  <c r="X5774" i="1"/>
  <c r="X5773" i="1"/>
  <c r="X5772" i="1"/>
  <c r="X5771" i="1"/>
  <c r="X5770" i="1"/>
  <c r="X5769" i="1"/>
  <c r="X5768" i="1"/>
  <c r="X5767" i="1"/>
  <c r="X5766" i="1"/>
  <c r="X5765" i="1"/>
  <c r="X5764" i="1"/>
  <c r="X5763" i="1"/>
  <c r="X5762" i="1"/>
  <c r="X5761" i="1"/>
  <c r="X5760" i="1"/>
  <c r="X5759" i="1"/>
  <c r="X5758" i="1"/>
  <c r="X5757" i="1"/>
  <c r="X5756" i="1"/>
  <c r="X5755" i="1"/>
  <c r="X5754" i="1"/>
  <c r="X5753" i="1"/>
  <c r="X5752" i="1"/>
  <c r="X5751" i="1"/>
  <c r="X5750" i="1"/>
  <c r="X5749" i="1"/>
  <c r="X5748" i="1"/>
  <c r="X5747" i="1"/>
  <c r="X5746" i="1"/>
  <c r="X5745" i="1"/>
  <c r="X5744" i="1"/>
  <c r="X5743" i="1"/>
  <c r="X5742" i="1"/>
  <c r="X5741" i="1"/>
  <c r="X5740" i="1"/>
  <c r="X5739" i="1"/>
  <c r="X5738" i="1"/>
  <c r="X5737" i="1"/>
  <c r="X5736" i="1"/>
  <c r="X5735" i="1"/>
  <c r="X5734" i="1"/>
  <c r="X5733" i="1"/>
  <c r="X5732" i="1"/>
  <c r="X5731" i="1"/>
  <c r="X5730" i="1"/>
  <c r="X5729" i="1"/>
  <c r="X5728" i="1"/>
  <c r="X5727" i="1"/>
  <c r="X5726" i="1"/>
  <c r="X5725" i="1"/>
  <c r="X5724" i="1"/>
  <c r="X5723" i="1"/>
  <c r="X5722" i="1"/>
  <c r="X5721" i="1"/>
  <c r="X5720" i="1"/>
  <c r="X5719" i="1"/>
  <c r="X5718" i="1"/>
  <c r="X5717" i="1"/>
  <c r="X5716" i="1"/>
  <c r="X5715" i="1"/>
  <c r="X5714" i="1"/>
  <c r="X5713" i="1"/>
  <c r="X5712" i="1"/>
  <c r="X5711" i="1"/>
  <c r="X5710" i="1"/>
  <c r="X5709" i="1"/>
  <c r="X5708" i="1"/>
  <c r="X5707" i="1"/>
  <c r="X5706" i="1"/>
  <c r="X5705" i="1"/>
  <c r="X5704" i="1"/>
  <c r="X5703" i="1"/>
  <c r="X5702" i="1"/>
  <c r="X5701" i="1"/>
  <c r="X5700" i="1"/>
  <c r="X5699" i="1"/>
  <c r="X5698" i="1"/>
  <c r="X5697" i="1"/>
  <c r="X5696" i="1"/>
  <c r="X5695" i="1"/>
  <c r="X5694" i="1"/>
  <c r="X5693" i="1"/>
  <c r="X5692" i="1"/>
  <c r="X5691" i="1"/>
  <c r="X5690" i="1"/>
  <c r="X5689" i="1"/>
  <c r="X5688" i="1"/>
  <c r="X5687" i="1"/>
  <c r="X5686" i="1"/>
  <c r="X5685" i="1"/>
  <c r="X5684" i="1"/>
  <c r="X5683" i="1"/>
  <c r="X5682" i="1"/>
  <c r="X5681" i="1"/>
  <c r="X5680" i="1"/>
  <c r="X5679" i="1"/>
  <c r="X5678" i="1"/>
  <c r="X5677" i="1"/>
  <c r="X5676" i="1"/>
  <c r="X5675" i="1"/>
  <c r="X5674" i="1"/>
  <c r="X5673" i="1"/>
  <c r="X5672" i="1"/>
  <c r="X5671" i="1"/>
  <c r="X5670" i="1"/>
  <c r="X5669" i="1"/>
  <c r="X5668" i="1"/>
  <c r="X5667" i="1"/>
  <c r="X5666" i="1"/>
  <c r="X5665" i="1"/>
  <c r="X5664" i="1"/>
  <c r="X5663" i="1"/>
  <c r="X5662" i="1"/>
  <c r="X5661" i="1"/>
  <c r="X5660" i="1"/>
  <c r="X5659" i="1"/>
  <c r="X5658" i="1"/>
  <c r="X5657" i="1"/>
  <c r="X5656" i="1"/>
  <c r="X5655" i="1"/>
  <c r="X5654" i="1"/>
  <c r="X5653" i="1"/>
  <c r="X5652" i="1"/>
  <c r="X5651" i="1"/>
  <c r="X5650" i="1"/>
  <c r="X5649" i="1"/>
  <c r="X5648" i="1"/>
  <c r="X5647" i="1"/>
  <c r="X5646" i="1"/>
  <c r="X5645" i="1"/>
  <c r="X5644" i="1"/>
  <c r="X5643" i="1"/>
  <c r="X5642" i="1"/>
  <c r="X5641" i="1"/>
  <c r="X5640" i="1"/>
  <c r="X5639" i="1"/>
  <c r="X5638" i="1"/>
  <c r="X5637" i="1"/>
  <c r="X5636" i="1"/>
  <c r="X5635" i="1"/>
  <c r="X5634" i="1"/>
  <c r="X5633" i="1"/>
  <c r="X5632" i="1"/>
  <c r="X5631" i="1"/>
  <c r="X5630" i="1"/>
  <c r="X5629" i="1"/>
  <c r="X5628" i="1"/>
  <c r="X5627" i="1"/>
  <c r="X5626" i="1"/>
  <c r="X5625" i="1"/>
  <c r="X5624" i="1"/>
  <c r="X5623" i="1"/>
  <c r="X5622" i="1"/>
  <c r="X5621" i="1"/>
  <c r="X5620" i="1"/>
  <c r="X5619" i="1"/>
  <c r="X5618" i="1"/>
  <c r="X5617" i="1"/>
  <c r="X5616" i="1"/>
  <c r="X5615" i="1"/>
  <c r="X5614" i="1"/>
  <c r="X5613" i="1"/>
  <c r="X5612" i="1"/>
  <c r="X5611" i="1"/>
  <c r="X5610" i="1"/>
  <c r="X5609" i="1"/>
  <c r="X5608" i="1"/>
  <c r="X5607" i="1"/>
  <c r="X5606" i="1"/>
  <c r="X5605" i="1"/>
  <c r="X5604" i="1"/>
  <c r="X5603" i="1"/>
  <c r="X5602" i="1"/>
  <c r="X5601" i="1"/>
  <c r="X5600" i="1"/>
  <c r="X5599" i="1"/>
  <c r="X5598" i="1"/>
  <c r="X5597" i="1"/>
  <c r="X5596" i="1"/>
  <c r="X5595" i="1"/>
  <c r="X5594" i="1"/>
  <c r="X5593" i="1"/>
  <c r="X5592" i="1"/>
  <c r="X5591" i="1"/>
  <c r="X5590" i="1"/>
  <c r="X5589" i="1"/>
  <c r="X5588" i="1"/>
  <c r="X5587" i="1"/>
  <c r="X5586" i="1"/>
  <c r="X5585" i="1"/>
  <c r="X5584" i="1"/>
  <c r="X5583" i="1"/>
  <c r="X5582" i="1"/>
  <c r="X5581" i="1"/>
  <c r="X5580" i="1"/>
  <c r="X5579" i="1"/>
  <c r="X5578" i="1"/>
  <c r="X5577" i="1"/>
  <c r="X5576" i="1"/>
  <c r="X5575" i="1"/>
  <c r="X5574" i="1"/>
  <c r="X5573" i="1"/>
  <c r="X5572" i="1"/>
  <c r="X5571" i="1"/>
  <c r="X5570" i="1"/>
  <c r="X5569" i="1"/>
  <c r="X5568" i="1"/>
  <c r="X5567" i="1"/>
  <c r="X5566" i="1"/>
  <c r="X5565" i="1"/>
  <c r="X5564" i="1"/>
  <c r="X5563" i="1"/>
  <c r="X5562" i="1"/>
  <c r="X5561" i="1"/>
  <c r="X5560" i="1"/>
  <c r="X5559" i="1"/>
  <c r="X5558" i="1"/>
  <c r="X5557" i="1"/>
  <c r="X5556" i="1"/>
  <c r="X5555" i="1"/>
  <c r="X5554" i="1"/>
  <c r="X5553" i="1"/>
  <c r="X5552" i="1"/>
  <c r="X5551" i="1"/>
  <c r="X5550" i="1"/>
  <c r="X5549" i="1"/>
  <c r="X5548" i="1"/>
  <c r="X5547" i="1"/>
  <c r="X5546" i="1"/>
  <c r="X5545" i="1"/>
  <c r="X5544" i="1"/>
  <c r="X5543" i="1"/>
  <c r="X5542" i="1"/>
  <c r="X5541" i="1"/>
  <c r="X5540" i="1"/>
  <c r="X5539" i="1"/>
  <c r="X5538" i="1"/>
  <c r="X5537" i="1"/>
  <c r="X5536" i="1"/>
  <c r="X5535" i="1"/>
  <c r="X5534" i="1"/>
  <c r="X5533" i="1"/>
  <c r="X5532" i="1"/>
  <c r="X5531" i="1"/>
  <c r="X5530" i="1"/>
  <c r="X5529" i="1"/>
  <c r="X5528" i="1"/>
  <c r="X5527" i="1"/>
  <c r="X5526" i="1"/>
  <c r="X5525" i="1"/>
  <c r="X5524" i="1"/>
  <c r="X5523" i="1"/>
  <c r="X5522" i="1"/>
  <c r="X5521" i="1"/>
  <c r="X5520" i="1"/>
  <c r="X5519" i="1"/>
  <c r="X5518" i="1"/>
  <c r="X5517" i="1"/>
  <c r="X5516" i="1"/>
  <c r="X5515" i="1"/>
  <c r="X5514" i="1"/>
  <c r="X5513" i="1"/>
  <c r="X5512" i="1"/>
  <c r="X5511" i="1"/>
  <c r="X5510" i="1"/>
  <c r="X5509" i="1"/>
  <c r="X5508" i="1"/>
  <c r="X5507" i="1"/>
  <c r="X5506" i="1"/>
  <c r="X5505" i="1"/>
  <c r="X5504" i="1"/>
  <c r="X5503" i="1"/>
  <c r="X5502" i="1"/>
  <c r="X5501" i="1"/>
  <c r="X5500" i="1"/>
  <c r="X5499" i="1"/>
  <c r="X5498" i="1"/>
  <c r="X5497" i="1"/>
  <c r="X5496" i="1"/>
  <c r="X5495" i="1"/>
  <c r="X5494" i="1"/>
  <c r="X5493" i="1"/>
  <c r="X5492" i="1"/>
  <c r="X5491" i="1"/>
  <c r="X5490" i="1"/>
  <c r="X5489" i="1"/>
  <c r="X5488" i="1"/>
  <c r="X5487" i="1"/>
  <c r="X5486" i="1"/>
  <c r="X5485" i="1"/>
  <c r="X5484" i="1"/>
  <c r="X5483" i="1"/>
  <c r="X5482" i="1"/>
  <c r="X5481" i="1"/>
  <c r="X5480" i="1"/>
  <c r="X5479" i="1"/>
  <c r="X5478" i="1"/>
  <c r="X5477" i="1"/>
  <c r="X5476" i="1"/>
  <c r="X5475" i="1"/>
  <c r="X5474" i="1"/>
  <c r="X5473" i="1"/>
  <c r="X5472" i="1"/>
  <c r="X5471" i="1"/>
  <c r="X5470" i="1"/>
  <c r="X5469" i="1"/>
  <c r="X5468" i="1"/>
  <c r="X5467" i="1"/>
  <c r="X5466" i="1"/>
  <c r="X5465" i="1"/>
  <c r="X5464" i="1"/>
  <c r="X5463" i="1"/>
  <c r="X5462" i="1"/>
  <c r="X5461" i="1"/>
  <c r="X5460" i="1"/>
  <c r="X5459" i="1"/>
  <c r="X5458" i="1"/>
  <c r="X5457" i="1"/>
  <c r="X5456" i="1"/>
  <c r="X5455" i="1"/>
  <c r="X5454" i="1"/>
  <c r="X5453" i="1"/>
  <c r="X5452" i="1"/>
  <c r="X5451" i="1"/>
  <c r="X5450" i="1"/>
  <c r="X5449" i="1"/>
  <c r="X5448" i="1"/>
  <c r="X5447" i="1"/>
  <c r="X5446" i="1"/>
  <c r="X5445" i="1"/>
  <c r="X5444" i="1"/>
  <c r="X5443" i="1"/>
  <c r="X5442" i="1"/>
  <c r="X5441" i="1"/>
  <c r="X5440" i="1"/>
  <c r="X5439" i="1"/>
  <c r="X5438" i="1"/>
  <c r="X5437" i="1"/>
  <c r="X5436" i="1"/>
  <c r="X5435" i="1"/>
  <c r="X5434" i="1"/>
  <c r="X5433" i="1"/>
  <c r="X5432" i="1"/>
  <c r="X5431" i="1"/>
  <c r="X5430" i="1"/>
  <c r="X5429" i="1"/>
  <c r="X5428" i="1"/>
  <c r="X5427" i="1"/>
  <c r="X5426" i="1"/>
  <c r="X5425" i="1"/>
  <c r="X5424" i="1"/>
  <c r="X5423" i="1"/>
  <c r="X5422" i="1"/>
  <c r="X5421" i="1"/>
  <c r="X5420" i="1"/>
  <c r="X5419" i="1"/>
  <c r="X5418" i="1"/>
  <c r="X5417" i="1"/>
  <c r="X5416" i="1"/>
  <c r="X5415" i="1"/>
  <c r="X5414" i="1"/>
  <c r="X5413" i="1"/>
  <c r="X5412" i="1"/>
  <c r="X5411" i="1"/>
  <c r="X5410" i="1"/>
  <c r="X5409" i="1"/>
  <c r="X5408" i="1"/>
  <c r="X5407" i="1"/>
  <c r="X5406" i="1"/>
  <c r="X5405" i="1"/>
  <c r="X5404" i="1"/>
  <c r="X5403" i="1"/>
  <c r="X5402" i="1"/>
  <c r="X5401" i="1"/>
  <c r="X5400" i="1"/>
  <c r="X5399" i="1"/>
  <c r="X5398" i="1"/>
  <c r="X5397" i="1"/>
  <c r="X5396" i="1"/>
  <c r="X5395" i="1"/>
  <c r="X5394" i="1"/>
  <c r="X5393" i="1"/>
  <c r="X5392" i="1"/>
  <c r="X5391" i="1"/>
  <c r="X5390" i="1"/>
  <c r="X5389" i="1"/>
  <c r="X5388" i="1"/>
  <c r="X5387" i="1"/>
  <c r="X5386" i="1"/>
  <c r="X5385" i="1"/>
  <c r="X5384" i="1"/>
  <c r="X5383" i="1"/>
  <c r="X5382" i="1"/>
  <c r="X5381" i="1"/>
  <c r="X5380" i="1"/>
  <c r="X5379" i="1"/>
  <c r="X5378" i="1"/>
  <c r="X5377" i="1"/>
  <c r="X5376" i="1"/>
  <c r="X5375" i="1"/>
  <c r="X5374" i="1"/>
  <c r="X5373" i="1"/>
  <c r="X5372" i="1"/>
  <c r="X5371" i="1"/>
  <c r="X5370" i="1"/>
  <c r="X5369" i="1"/>
  <c r="X5368" i="1"/>
  <c r="X5367" i="1"/>
  <c r="X5366" i="1"/>
  <c r="X5365" i="1"/>
  <c r="X5364" i="1"/>
  <c r="X5363" i="1"/>
  <c r="X5362" i="1"/>
  <c r="X5361" i="1"/>
  <c r="X5360" i="1"/>
  <c r="X5359" i="1"/>
  <c r="X5358" i="1"/>
  <c r="X5357" i="1"/>
  <c r="X5356" i="1"/>
  <c r="X5355" i="1"/>
  <c r="X5354" i="1"/>
  <c r="X5353" i="1"/>
  <c r="X5352" i="1"/>
  <c r="X5351" i="1"/>
  <c r="X5350" i="1"/>
  <c r="X5349" i="1"/>
  <c r="X5348" i="1"/>
  <c r="X5347" i="1"/>
  <c r="X5346" i="1"/>
  <c r="X5345" i="1"/>
  <c r="X5344" i="1"/>
  <c r="X5343" i="1"/>
  <c r="X5342" i="1"/>
  <c r="X5341" i="1"/>
  <c r="X5340" i="1"/>
  <c r="X5339" i="1"/>
  <c r="X5338" i="1"/>
  <c r="X5337" i="1"/>
  <c r="X5336" i="1"/>
  <c r="X5335" i="1"/>
  <c r="X5334" i="1"/>
  <c r="X5333" i="1"/>
  <c r="X5332" i="1"/>
  <c r="X5331" i="1"/>
  <c r="X5330" i="1"/>
  <c r="X5329" i="1"/>
  <c r="X5328" i="1"/>
  <c r="X5327" i="1"/>
  <c r="X5326" i="1"/>
  <c r="X5325" i="1"/>
  <c r="X5324" i="1"/>
  <c r="X5323" i="1"/>
  <c r="X5322" i="1"/>
  <c r="X5321" i="1"/>
  <c r="X5320" i="1"/>
  <c r="X5319" i="1"/>
  <c r="X5318" i="1"/>
  <c r="X5317" i="1"/>
  <c r="X5316" i="1"/>
  <c r="X5315" i="1"/>
  <c r="X5314" i="1"/>
  <c r="X5313" i="1"/>
  <c r="X5312" i="1"/>
  <c r="X5311" i="1"/>
  <c r="X5310" i="1"/>
  <c r="X5309" i="1"/>
  <c r="X5308" i="1"/>
  <c r="X5307" i="1"/>
  <c r="X5306" i="1"/>
  <c r="X5305" i="1"/>
  <c r="X5304" i="1"/>
  <c r="X5303" i="1"/>
  <c r="X5302" i="1"/>
  <c r="X5301" i="1"/>
  <c r="X5300" i="1"/>
  <c r="X5299" i="1"/>
  <c r="X5298" i="1"/>
  <c r="X5297" i="1"/>
  <c r="X5296" i="1"/>
  <c r="X5295" i="1"/>
  <c r="X5294" i="1"/>
  <c r="X5293" i="1"/>
  <c r="X5292" i="1"/>
  <c r="X5291" i="1"/>
  <c r="X5290" i="1"/>
  <c r="X5289" i="1"/>
  <c r="X5288" i="1"/>
  <c r="X5287" i="1"/>
  <c r="X5286" i="1"/>
  <c r="X5285" i="1"/>
  <c r="X5284" i="1"/>
  <c r="X5283" i="1"/>
  <c r="X5282" i="1"/>
  <c r="X5281" i="1"/>
  <c r="X5280" i="1"/>
  <c r="X5279" i="1"/>
  <c r="X5278" i="1"/>
  <c r="X5277" i="1"/>
  <c r="X5276" i="1"/>
  <c r="X5275" i="1"/>
  <c r="X5274" i="1"/>
  <c r="X5273" i="1"/>
  <c r="X5272" i="1"/>
  <c r="X5271" i="1"/>
  <c r="X5270" i="1"/>
  <c r="X5269" i="1"/>
  <c r="X5268" i="1"/>
  <c r="X5267" i="1"/>
  <c r="X5266" i="1"/>
  <c r="X5265" i="1"/>
  <c r="X5264" i="1"/>
  <c r="X5263" i="1"/>
  <c r="X5262" i="1"/>
  <c r="X5261" i="1"/>
  <c r="X5260" i="1"/>
  <c r="X5259" i="1"/>
  <c r="X5258" i="1"/>
  <c r="X5257" i="1"/>
  <c r="X5256" i="1"/>
  <c r="X5255" i="1"/>
  <c r="X5254" i="1"/>
  <c r="X5253" i="1"/>
  <c r="X5252" i="1"/>
  <c r="X5251" i="1"/>
  <c r="X5250" i="1"/>
  <c r="X5249" i="1"/>
  <c r="X5248" i="1"/>
  <c r="X5247" i="1"/>
  <c r="X5246" i="1"/>
  <c r="X5245" i="1"/>
  <c r="X5244" i="1"/>
  <c r="X5243" i="1"/>
  <c r="X5242" i="1"/>
  <c r="X5241" i="1"/>
  <c r="X5240" i="1"/>
  <c r="X5239" i="1"/>
  <c r="X5238" i="1"/>
  <c r="X5237" i="1"/>
  <c r="X5236" i="1"/>
  <c r="X5235" i="1"/>
  <c r="X5234" i="1"/>
  <c r="X5233" i="1"/>
  <c r="X5232" i="1"/>
  <c r="X5231" i="1"/>
  <c r="X5230" i="1"/>
  <c r="X5229" i="1"/>
  <c r="X5228" i="1"/>
  <c r="X5227" i="1"/>
  <c r="X5226" i="1"/>
  <c r="X5225" i="1"/>
  <c r="X5224" i="1"/>
  <c r="X5223" i="1"/>
  <c r="X5222" i="1"/>
  <c r="X5221" i="1"/>
  <c r="X5220" i="1"/>
  <c r="X5219" i="1"/>
  <c r="X5218" i="1"/>
  <c r="X5217" i="1"/>
  <c r="X5216" i="1"/>
  <c r="X5215" i="1"/>
  <c r="X5214" i="1"/>
  <c r="X5213" i="1"/>
  <c r="X5212" i="1"/>
  <c r="X5211" i="1"/>
  <c r="X5210" i="1"/>
  <c r="X5209" i="1"/>
  <c r="X5208" i="1"/>
  <c r="X5207" i="1"/>
  <c r="X5206" i="1"/>
  <c r="X5205" i="1"/>
  <c r="X5204" i="1"/>
  <c r="X5203" i="1"/>
  <c r="X5202" i="1"/>
  <c r="X5201" i="1"/>
  <c r="X5200" i="1"/>
  <c r="X5199" i="1"/>
  <c r="X5198" i="1"/>
  <c r="X5197" i="1"/>
  <c r="X5196" i="1"/>
  <c r="X5195" i="1"/>
  <c r="X5194" i="1"/>
  <c r="X5193" i="1"/>
  <c r="X5192" i="1"/>
  <c r="X5191" i="1"/>
  <c r="X5190" i="1"/>
  <c r="X5189" i="1"/>
  <c r="X5188" i="1"/>
  <c r="X5187" i="1"/>
  <c r="X5186" i="1"/>
  <c r="X5185" i="1"/>
  <c r="X5184" i="1"/>
  <c r="X5183" i="1"/>
  <c r="X5182" i="1"/>
  <c r="X5181" i="1"/>
  <c r="X5180" i="1"/>
  <c r="X5179" i="1"/>
  <c r="X5178" i="1"/>
  <c r="X5177" i="1"/>
  <c r="X5176" i="1"/>
  <c r="X5175" i="1"/>
  <c r="X5174" i="1"/>
  <c r="X5173" i="1"/>
  <c r="X5172" i="1"/>
  <c r="X5171" i="1"/>
  <c r="X5170" i="1"/>
  <c r="X5169" i="1"/>
  <c r="X5168" i="1"/>
  <c r="X5167" i="1"/>
  <c r="X5166" i="1"/>
  <c r="X5165" i="1"/>
  <c r="X5164" i="1"/>
  <c r="X5163" i="1"/>
  <c r="X5162" i="1"/>
  <c r="X5161" i="1"/>
  <c r="X5160" i="1"/>
  <c r="X5159" i="1"/>
  <c r="X5158" i="1"/>
  <c r="X5157" i="1"/>
  <c r="X5156" i="1"/>
  <c r="X5155" i="1"/>
  <c r="X5154" i="1"/>
  <c r="X5153" i="1"/>
  <c r="X5152" i="1"/>
  <c r="X5151" i="1"/>
  <c r="X5150" i="1"/>
  <c r="X5149" i="1"/>
  <c r="X5148" i="1"/>
  <c r="X5147" i="1"/>
  <c r="X5146" i="1"/>
  <c r="X5145" i="1"/>
  <c r="X5144" i="1"/>
  <c r="X5143" i="1"/>
  <c r="X5142" i="1"/>
  <c r="X5141" i="1"/>
  <c r="X5140" i="1"/>
  <c r="X5139" i="1"/>
  <c r="X5138" i="1"/>
  <c r="X5137" i="1"/>
  <c r="X5136" i="1"/>
  <c r="X5135" i="1"/>
  <c r="X5134" i="1"/>
  <c r="X5133" i="1"/>
  <c r="X5132" i="1"/>
  <c r="X5131" i="1"/>
  <c r="X5130" i="1"/>
  <c r="X5129" i="1"/>
  <c r="X5128" i="1"/>
  <c r="X5127" i="1"/>
  <c r="X5126" i="1"/>
  <c r="X5125" i="1"/>
  <c r="X5124" i="1"/>
  <c r="X5123" i="1"/>
  <c r="X5122" i="1"/>
  <c r="X5121" i="1"/>
  <c r="X5120" i="1"/>
  <c r="X5119" i="1"/>
  <c r="X5118" i="1"/>
  <c r="X5117" i="1"/>
  <c r="X5116" i="1"/>
  <c r="X5115" i="1"/>
  <c r="X5114" i="1"/>
  <c r="X5113" i="1"/>
  <c r="X5112" i="1"/>
  <c r="X5111" i="1"/>
  <c r="X5110" i="1"/>
  <c r="X5109" i="1"/>
  <c r="X5108" i="1"/>
  <c r="X5107" i="1"/>
  <c r="X5106" i="1"/>
  <c r="X5105" i="1"/>
  <c r="X5104" i="1"/>
  <c r="X5103" i="1"/>
  <c r="X5102" i="1"/>
  <c r="X5101" i="1"/>
  <c r="X5100" i="1"/>
  <c r="X5099" i="1"/>
  <c r="X5098" i="1"/>
  <c r="X5097" i="1"/>
  <c r="X5096" i="1"/>
  <c r="X5095" i="1"/>
  <c r="X5094" i="1"/>
  <c r="X5093" i="1"/>
  <c r="X5092" i="1"/>
  <c r="X5091" i="1"/>
  <c r="X5090" i="1"/>
  <c r="X5089" i="1"/>
  <c r="X5088" i="1"/>
  <c r="X5087" i="1"/>
  <c r="X5086" i="1"/>
  <c r="X5085" i="1"/>
  <c r="X5084" i="1"/>
  <c r="X5083" i="1"/>
  <c r="X5082" i="1"/>
  <c r="X5081" i="1"/>
  <c r="X5080" i="1"/>
  <c r="X5079" i="1"/>
  <c r="X5078" i="1"/>
  <c r="X5077" i="1"/>
  <c r="X5076" i="1"/>
  <c r="X5075" i="1"/>
  <c r="X5074" i="1"/>
  <c r="X5073" i="1"/>
  <c r="X5072" i="1"/>
  <c r="X5071" i="1"/>
  <c r="X5070" i="1"/>
  <c r="X5069" i="1"/>
  <c r="X5068" i="1"/>
  <c r="X5067" i="1"/>
  <c r="X5066" i="1"/>
  <c r="X5065" i="1"/>
  <c r="X5064" i="1"/>
  <c r="X5063" i="1"/>
  <c r="X5062" i="1"/>
  <c r="X5061" i="1"/>
  <c r="X5060" i="1"/>
  <c r="X5059" i="1"/>
  <c r="X5058" i="1"/>
  <c r="X5057" i="1"/>
  <c r="X5056" i="1"/>
  <c r="X5055" i="1"/>
  <c r="X5054" i="1"/>
  <c r="X5053" i="1"/>
  <c r="X5052" i="1"/>
  <c r="X5051" i="1"/>
  <c r="X5050" i="1"/>
  <c r="X5049" i="1"/>
  <c r="X5048" i="1"/>
  <c r="X5047" i="1"/>
  <c r="X5046" i="1"/>
  <c r="X5045" i="1"/>
  <c r="X5044" i="1"/>
  <c r="X5043" i="1"/>
  <c r="X5042" i="1"/>
  <c r="X5041" i="1"/>
  <c r="X5040" i="1"/>
  <c r="X5039" i="1"/>
  <c r="X5038" i="1"/>
  <c r="X5037" i="1"/>
  <c r="X5036" i="1"/>
  <c r="X5035" i="1"/>
  <c r="X5034" i="1"/>
  <c r="X5033" i="1"/>
  <c r="X5032" i="1"/>
  <c r="X5031" i="1"/>
  <c r="X5030" i="1"/>
  <c r="X5029" i="1"/>
  <c r="X5028" i="1"/>
  <c r="X5027" i="1"/>
  <c r="X5026" i="1"/>
  <c r="X5025" i="1"/>
  <c r="X5024" i="1"/>
  <c r="X5023" i="1"/>
  <c r="X5022" i="1"/>
  <c r="X5021" i="1"/>
  <c r="X5020" i="1"/>
  <c r="X5019" i="1"/>
  <c r="X5018" i="1"/>
  <c r="X5017" i="1"/>
  <c r="X5016" i="1"/>
  <c r="X5015" i="1"/>
  <c r="X5014" i="1"/>
  <c r="X5013" i="1"/>
  <c r="X5012" i="1"/>
  <c r="X5011" i="1"/>
  <c r="X5010" i="1"/>
  <c r="X5009" i="1"/>
  <c r="X5008" i="1"/>
  <c r="X5007" i="1"/>
  <c r="X5006" i="1"/>
  <c r="X5005" i="1"/>
  <c r="X5004" i="1"/>
  <c r="X5003" i="1"/>
  <c r="X5002" i="1"/>
  <c r="X5001" i="1"/>
  <c r="X5000" i="1"/>
  <c r="X4999" i="1"/>
  <c r="X4998" i="1"/>
  <c r="X4997" i="1"/>
  <c r="X4996" i="1"/>
  <c r="X4995" i="1"/>
  <c r="X4994" i="1"/>
  <c r="X4993" i="1"/>
  <c r="X4992" i="1"/>
  <c r="X4991" i="1"/>
  <c r="X4990" i="1"/>
  <c r="X4989" i="1"/>
  <c r="X4988" i="1"/>
  <c r="X4987" i="1"/>
  <c r="X4986" i="1"/>
  <c r="X4985" i="1"/>
  <c r="X4984" i="1"/>
  <c r="X4983" i="1"/>
  <c r="X4982" i="1"/>
  <c r="X4981" i="1"/>
  <c r="X4980" i="1"/>
  <c r="X4979" i="1"/>
  <c r="X4978" i="1"/>
  <c r="X4977" i="1"/>
  <c r="X4976" i="1"/>
  <c r="X4975" i="1"/>
  <c r="X4974" i="1"/>
  <c r="X4973" i="1"/>
  <c r="X4972" i="1"/>
  <c r="X4971" i="1"/>
  <c r="X4970" i="1"/>
  <c r="X4969" i="1"/>
  <c r="X4968" i="1"/>
  <c r="X4967" i="1"/>
  <c r="X4966" i="1"/>
  <c r="X4965" i="1"/>
  <c r="X4964" i="1"/>
  <c r="X4963" i="1"/>
  <c r="X4962" i="1"/>
  <c r="X4961" i="1"/>
  <c r="X4960" i="1"/>
  <c r="X4959" i="1"/>
  <c r="X4958" i="1"/>
  <c r="X4957" i="1"/>
  <c r="X4956" i="1"/>
  <c r="X4955" i="1"/>
  <c r="X4954" i="1"/>
  <c r="X4953" i="1"/>
  <c r="X4952" i="1"/>
  <c r="X4951" i="1"/>
  <c r="X4950" i="1"/>
  <c r="X4949" i="1"/>
  <c r="X4948" i="1"/>
  <c r="X4947" i="1"/>
  <c r="X4946" i="1"/>
  <c r="X4945" i="1"/>
  <c r="X4944" i="1"/>
  <c r="X4943" i="1"/>
  <c r="X4942" i="1"/>
  <c r="X4941" i="1"/>
  <c r="X4940" i="1"/>
  <c r="X4939" i="1"/>
  <c r="X4938" i="1"/>
  <c r="X4937" i="1"/>
  <c r="X4936" i="1"/>
  <c r="X4935" i="1"/>
  <c r="X4934" i="1"/>
  <c r="X4933" i="1"/>
  <c r="X4932" i="1"/>
  <c r="X4931" i="1"/>
  <c r="X4930" i="1"/>
  <c r="X4929" i="1"/>
  <c r="X4928" i="1"/>
  <c r="X4927" i="1"/>
  <c r="X4926" i="1"/>
  <c r="X4925" i="1"/>
  <c r="X4924" i="1"/>
  <c r="X4923" i="1"/>
  <c r="X4922" i="1"/>
  <c r="X4921" i="1"/>
  <c r="X4920" i="1"/>
  <c r="X4919" i="1"/>
  <c r="X4918" i="1"/>
  <c r="X4917" i="1"/>
  <c r="X4916" i="1"/>
  <c r="X4915" i="1"/>
  <c r="X4914" i="1"/>
  <c r="X4913" i="1"/>
  <c r="X4912" i="1"/>
  <c r="X4911" i="1"/>
  <c r="X4910" i="1"/>
  <c r="X4909" i="1"/>
  <c r="X4908" i="1"/>
  <c r="X4907" i="1"/>
  <c r="X4906" i="1"/>
  <c r="X4905" i="1"/>
  <c r="X4904" i="1"/>
  <c r="X4903" i="1"/>
  <c r="X4902" i="1"/>
  <c r="X4901" i="1"/>
  <c r="X4900" i="1"/>
  <c r="X4899" i="1"/>
  <c r="X4898" i="1"/>
  <c r="X4897" i="1"/>
  <c r="X4896" i="1"/>
  <c r="X4895" i="1"/>
  <c r="X4894" i="1"/>
  <c r="X4893" i="1"/>
  <c r="X4892" i="1"/>
  <c r="X4891" i="1"/>
  <c r="X4890" i="1"/>
  <c r="X4889" i="1"/>
  <c r="X4888" i="1"/>
  <c r="X4887" i="1"/>
  <c r="X4886" i="1"/>
  <c r="X4885" i="1"/>
  <c r="X4884" i="1"/>
  <c r="X4883" i="1"/>
  <c r="X4882" i="1"/>
  <c r="X4881" i="1"/>
  <c r="X4880" i="1"/>
  <c r="X4879" i="1"/>
  <c r="X4878" i="1"/>
  <c r="X4877" i="1"/>
  <c r="X4876" i="1"/>
  <c r="X4875" i="1"/>
  <c r="X4874" i="1"/>
  <c r="X4873" i="1"/>
  <c r="X4872" i="1"/>
  <c r="X4871" i="1"/>
  <c r="X4870" i="1"/>
  <c r="X4869" i="1"/>
  <c r="X4868" i="1"/>
  <c r="X4867" i="1"/>
  <c r="X4866" i="1"/>
  <c r="X4865" i="1"/>
  <c r="X4864" i="1"/>
  <c r="X4863" i="1"/>
  <c r="X4862" i="1"/>
  <c r="X4861" i="1"/>
  <c r="X4860" i="1"/>
  <c r="X4859" i="1"/>
  <c r="X4858" i="1"/>
  <c r="X4857" i="1"/>
  <c r="X4856" i="1"/>
  <c r="X4855" i="1"/>
  <c r="X4854" i="1"/>
  <c r="X4853" i="1"/>
  <c r="X4852" i="1"/>
  <c r="X4851" i="1"/>
  <c r="X4850" i="1"/>
  <c r="X4849" i="1"/>
  <c r="X4848" i="1"/>
  <c r="X4847" i="1"/>
  <c r="X4846" i="1"/>
  <c r="X4845" i="1"/>
  <c r="X4844" i="1"/>
  <c r="X4843" i="1"/>
  <c r="X4842" i="1"/>
  <c r="X4841" i="1"/>
  <c r="X4840" i="1"/>
  <c r="X4839" i="1"/>
  <c r="X4838" i="1"/>
  <c r="X4837" i="1"/>
  <c r="X4836" i="1"/>
  <c r="X4835" i="1"/>
  <c r="X4834" i="1"/>
  <c r="X4833" i="1"/>
  <c r="X4832" i="1"/>
  <c r="X4831" i="1"/>
  <c r="X4830" i="1"/>
  <c r="X4829" i="1"/>
  <c r="X4828" i="1"/>
  <c r="X4827" i="1"/>
  <c r="X4826" i="1"/>
  <c r="X4825" i="1"/>
  <c r="X4824" i="1"/>
  <c r="X4823" i="1"/>
  <c r="X4822" i="1"/>
  <c r="X4821" i="1"/>
  <c r="X4820" i="1"/>
  <c r="X4819" i="1"/>
  <c r="X4818" i="1"/>
  <c r="X4817" i="1"/>
  <c r="X4816" i="1"/>
  <c r="X4815" i="1"/>
  <c r="X4814" i="1"/>
  <c r="X4813" i="1"/>
  <c r="X4812" i="1"/>
  <c r="X4811" i="1"/>
  <c r="X4810" i="1"/>
  <c r="X4809" i="1"/>
  <c r="X4808" i="1"/>
  <c r="X4807" i="1"/>
  <c r="X4806" i="1"/>
  <c r="X4805" i="1"/>
  <c r="X4804" i="1"/>
  <c r="X4803" i="1"/>
  <c r="X4802" i="1"/>
  <c r="X4801" i="1"/>
  <c r="X4800" i="1"/>
  <c r="X4799" i="1"/>
  <c r="X4798" i="1"/>
  <c r="X4797" i="1"/>
  <c r="X4796" i="1"/>
  <c r="X4795" i="1"/>
  <c r="X4794" i="1"/>
  <c r="X4793" i="1"/>
  <c r="X4792" i="1"/>
  <c r="X4791" i="1"/>
  <c r="X4790" i="1"/>
  <c r="X4789" i="1"/>
  <c r="X4788" i="1"/>
  <c r="X4787" i="1"/>
  <c r="X4786" i="1"/>
  <c r="X4785" i="1"/>
  <c r="X4784" i="1"/>
  <c r="X4783" i="1"/>
  <c r="X4782" i="1"/>
  <c r="X4781" i="1"/>
  <c r="X4780" i="1"/>
  <c r="X4779" i="1"/>
  <c r="X4778" i="1"/>
  <c r="X4777" i="1"/>
  <c r="X4776" i="1"/>
  <c r="X4775" i="1"/>
  <c r="X4774" i="1"/>
  <c r="X4773" i="1"/>
  <c r="X4772" i="1"/>
  <c r="X4771" i="1"/>
  <c r="X4770" i="1"/>
  <c r="X4769" i="1"/>
  <c r="X4768" i="1"/>
  <c r="X4767" i="1"/>
  <c r="X4766" i="1"/>
  <c r="X4765" i="1"/>
  <c r="X4764" i="1"/>
  <c r="X4763" i="1"/>
  <c r="X4762" i="1"/>
  <c r="X4761" i="1"/>
  <c r="X4760" i="1"/>
  <c r="X4759" i="1"/>
  <c r="X4758" i="1"/>
  <c r="X4757" i="1"/>
  <c r="X4756" i="1"/>
  <c r="X4755" i="1"/>
  <c r="X4754" i="1"/>
  <c r="X4753" i="1"/>
  <c r="X4752" i="1"/>
  <c r="X4751" i="1"/>
  <c r="X4750" i="1"/>
  <c r="X4749" i="1"/>
  <c r="X4748" i="1"/>
  <c r="X4747" i="1"/>
  <c r="X4746" i="1"/>
  <c r="X4745" i="1"/>
  <c r="X4744" i="1"/>
  <c r="X4743" i="1"/>
  <c r="X4742" i="1"/>
  <c r="X4741" i="1"/>
  <c r="X4740" i="1"/>
  <c r="X4739" i="1"/>
  <c r="X4738" i="1"/>
  <c r="X4737" i="1"/>
  <c r="X4736" i="1"/>
  <c r="X4735" i="1"/>
  <c r="X4734" i="1"/>
  <c r="X4733" i="1"/>
  <c r="X4732" i="1"/>
  <c r="X4731" i="1"/>
  <c r="X4730" i="1"/>
  <c r="X4729" i="1"/>
  <c r="X4728" i="1"/>
  <c r="X4727" i="1"/>
  <c r="X4726" i="1"/>
  <c r="X4725" i="1"/>
  <c r="X4724" i="1"/>
  <c r="X4723" i="1"/>
  <c r="X4722" i="1"/>
  <c r="X4721" i="1"/>
  <c r="X4720" i="1"/>
  <c r="X4719" i="1"/>
  <c r="X4718" i="1"/>
  <c r="X4717" i="1"/>
  <c r="X4716" i="1"/>
  <c r="X4715" i="1"/>
  <c r="X4714" i="1"/>
  <c r="X4713" i="1"/>
  <c r="X4712" i="1"/>
  <c r="X4711" i="1"/>
  <c r="X4710" i="1"/>
  <c r="X4709" i="1"/>
  <c r="X4708" i="1"/>
  <c r="X4707" i="1"/>
  <c r="X4706" i="1"/>
  <c r="X4705" i="1"/>
  <c r="X4704" i="1"/>
  <c r="X4703" i="1"/>
  <c r="X4702" i="1"/>
  <c r="X4701" i="1"/>
  <c r="X4700" i="1"/>
  <c r="X4699" i="1"/>
  <c r="X4698" i="1"/>
  <c r="X4697" i="1"/>
  <c r="X4696" i="1"/>
  <c r="X4695" i="1"/>
  <c r="X4694" i="1"/>
  <c r="X4693" i="1"/>
  <c r="X4692" i="1"/>
  <c r="X4691" i="1"/>
  <c r="X4690" i="1"/>
  <c r="X4689" i="1"/>
  <c r="X4688" i="1"/>
  <c r="X4687" i="1"/>
  <c r="X4686" i="1"/>
  <c r="X4685" i="1"/>
  <c r="X4684" i="1"/>
  <c r="X4683" i="1"/>
  <c r="X4682" i="1"/>
  <c r="X4681" i="1"/>
  <c r="X4680" i="1"/>
  <c r="X4679" i="1"/>
  <c r="X4678" i="1"/>
  <c r="X4677" i="1"/>
  <c r="X4676" i="1"/>
  <c r="X4675" i="1"/>
  <c r="X4674" i="1"/>
  <c r="X4673" i="1"/>
  <c r="X4672" i="1"/>
  <c r="X4671" i="1"/>
  <c r="X4670" i="1"/>
  <c r="X4669" i="1"/>
  <c r="X4668" i="1"/>
  <c r="X4667" i="1"/>
  <c r="X4666" i="1"/>
  <c r="X4665" i="1"/>
  <c r="X4664" i="1"/>
  <c r="X4663" i="1"/>
  <c r="X4662" i="1"/>
  <c r="X4661" i="1"/>
  <c r="X4660" i="1"/>
  <c r="X4659" i="1"/>
  <c r="X4658" i="1"/>
  <c r="X4657" i="1"/>
  <c r="X4656" i="1"/>
  <c r="X4655" i="1"/>
  <c r="X4654" i="1"/>
  <c r="X4653" i="1"/>
  <c r="X4652" i="1"/>
  <c r="X4651" i="1"/>
  <c r="X4650" i="1"/>
  <c r="X4649" i="1"/>
  <c r="X4648" i="1"/>
  <c r="X4647" i="1"/>
  <c r="X4646" i="1"/>
  <c r="X4645" i="1"/>
  <c r="X4644" i="1"/>
  <c r="X4643" i="1"/>
  <c r="X4642" i="1"/>
  <c r="X4641" i="1"/>
  <c r="X4640" i="1"/>
  <c r="X4639" i="1"/>
  <c r="X4638" i="1"/>
  <c r="X4637" i="1"/>
  <c r="X4636" i="1"/>
  <c r="X4635" i="1"/>
  <c r="X4634" i="1"/>
  <c r="X4633" i="1"/>
  <c r="X4632" i="1"/>
  <c r="X4631" i="1"/>
  <c r="X4630" i="1"/>
  <c r="X4629" i="1"/>
  <c r="X4628" i="1"/>
  <c r="X4627" i="1"/>
  <c r="X4626" i="1"/>
  <c r="X4625" i="1"/>
  <c r="X4624" i="1"/>
  <c r="X4623" i="1"/>
  <c r="X4622" i="1"/>
  <c r="X4621" i="1"/>
  <c r="X4620" i="1"/>
  <c r="X4619" i="1"/>
  <c r="X4618" i="1"/>
  <c r="X4617" i="1"/>
  <c r="X4616" i="1"/>
  <c r="X4615" i="1"/>
  <c r="X4614" i="1"/>
  <c r="X4613" i="1"/>
  <c r="X4612" i="1"/>
  <c r="X4611" i="1"/>
  <c r="X4610" i="1"/>
  <c r="X4609" i="1"/>
  <c r="X4608" i="1"/>
  <c r="X4607" i="1"/>
  <c r="X4606" i="1"/>
  <c r="X4605" i="1"/>
  <c r="X4604" i="1"/>
  <c r="X4603" i="1"/>
  <c r="X4602" i="1"/>
  <c r="X4601" i="1"/>
  <c r="X4600" i="1"/>
  <c r="X4599" i="1"/>
  <c r="X4598" i="1"/>
  <c r="X4597" i="1"/>
  <c r="X4596" i="1"/>
  <c r="X4595" i="1"/>
  <c r="X4594" i="1"/>
  <c r="X4593" i="1"/>
  <c r="X4592" i="1"/>
  <c r="X4591" i="1"/>
  <c r="X4590" i="1"/>
  <c r="X4589" i="1"/>
  <c r="X4588" i="1"/>
  <c r="X4587" i="1"/>
  <c r="X4586" i="1"/>
  <c r="X4585" i="1"/>
  <c r="X4584" i="1"/>
  <c r="X4583" i="1"/>
  <c r="X4582" i="1"/>
  <c r="X4581" i="1"/>
  <c r="X4580" i="1"/>
  <c r="X4579" i="1"/>
  <c r="X4578" i="1"/>
  <c r="X4577" i="1"/>
  <c r="X4576" i="1"/>
  <c r="X4575" i="1"/>
  <c r="X4574" i="1"/>
  <c r="X4573" i="1"/>
  <c r="X4572" i="1"/>
  <c r="X4571" i="1"/>
  <c r="X4570" i="1"/>
  <c r="X4569" i="1"/>
  <c r="X4568" i="1"/>
  <c r="X4567" i="1"/>
  <c r="X4566" i="1"/>
  <c r="X4565" i="1"/>
  <c r="X4564" i="1"/>
  <c r="X4563" i="1"/>
  <c r="X4562" i="1"/>
  <c r="X4561" i="1"/>
  <c r="X4560" i="1"/>
  <c r="X4559" i="1"/>
  <c r="X4558" i="1"/>
  <c r="X4557" i="1"/>
  <c r="X4556" i="1"/>
  <c r="X4555" i="1"/>
  <c r="X4554" i="1"/>
  <c r="X4553" i="1"/>
  <c r="X4552" i="1"/>
  <c r="X4551" i="1"/>
  <c r="X4550" i="1"/>
  <c r="X4549" i="1"/>
  <c r="X4548" i="1"/>
  <c r="X4547" i="1"/>
  <c r="X4546" i="1"/>
  <c r="X4545" i="1"/>
  <c r="X4544" i="1"/>
  <c r="X4543" i="1"/>
  <c r="X4542" i="1"/>
  <c r="X4541" i="1"/>
  <c r="X4540" i="1"/>
  <c r="X4539" i="1"/>
  <c r="X4538" i="1"/>
  <c r="X4537" i="1"/>
  <c r="X4536" i="1"/>
  <c r="X4535" i="1"/>
  <c r="X4534" i="1"/>
  <c r="X4533" i="1"/>
  <c r="X4532" i="1"/>
  <c r="X4531" i="1"/>
  <c r="X4530" i="1"/>
  <c r="X4529" i="1"/>
  <c r="X4528" i="1"/>
  <c r="X4527" i="1"/>
  <c r="X4526" i="1"/>
  <c r="X4525" i="1"/>
  <c r="X4524" i="1"/>
  <c r="X4523" i="1"/>
  <c r="X4522" i="1"/>
  <c r="X4521" i="1"/>
  <c r="X4520" i="1"/>
  <c r="X4519" i="1"/>
  <c r="X4518" i="1"/>
  <c r="X4517" i="1"/>
  <c r="X4516" i="1"/>
  <c r="X4515" i="1"/>
  <c r="X4514" i="1"/>
  <c r="X4513" i="1"/>
  <c r="X4512" i="1"/>
  <c r="X4511" i="1"/>
  <c r="X4510" i="1"/>
  <c r="X4509" i="1"/>
  <c r="X4508" i="1"/>
  <c r="X4507" i="1"/>
  <c r="X4506" i="1"/>
  <c r="X4505" i="1"/>
  <c r="X4504" i="1"/>
  <c r="X4503" i="1"/>
  <c r="X4502" i="1"/>
  <c r="X4501" i="1"/>
  <c r="X4500" i="1"/>
  <c r="X4499" i="1"/>
  <c r="X4498" i="1"/>
  <c r="X4497" i="1"/>
  <c r="X4496" i="1"/>
  <c r="X4495" i="1"/>
  <c r="X4494" i="1"/>
  <c r="X4493" i="1"/>
  <c r="X4492" i="1"/>
  <c r="X4491" i="1"/>
  <c r="X4490" i="1"/>
  <c r="X4489" i="1"/>
  <c r="X4488" i="1"/>
  <c r="X4487" i="1"/>
  <c r="X4486" i="1"/>
  <c r="X4485" i="1"/>
  <c r="X4484" i="1"/>
  <c r="X4483" i="1"/>
  <c r="X4482" i="1"/>
  <c r="X4481" i="1"/>
  <c r="X4480" i="1"/>
  <c r="X4479" i="1"/>
  <c r="X4478" i="1"/>
  <c r="X4477" i="1"/>
  <c r="X4476" i="1"/>
  <c r="X4475" i="1"/>
  <c r="X4474" i="1"/>
  <c r="X4473" i="1"/>
  <c r="X4472" i="1"/>
  <c r="X4471" i="1"/>
  <c r="X4470" i="1"/>
  <c r="X4469" i="1"/>
  <c r="X4468" i="1"/>
  <c r="X4467" i="1"/>
  <c r="X4466" i="1"/>
  <c r="X4465" i="1"/>
  <c r="X4464" i="1"/>
  <c r="X4463" i="1"/>
  <c r="X4462" i="1"/>
  <c r="X4461" i="1"/>
  <c r="X4460" i="1"/>
  <c r="X4459" i="1"/>
  <c r="X4458" i="1"/>
  <c r="X4457" i="1"/>
  <c r="X4456" i="1"/>
  <c r="X4455" i="1"/>
  <c r="X4454" i="1"/>
  <c r="X4453" i="1"/>
  <c r="X4452" i="1"/>
  <c r="X4451" i="1"/>
  <c r="X4450" i="1"/>
  <c r="X4449" i="1"/>
  <c r="X4448" i="1"/>
  <c r="X4447" i="1"/>
  <c r="X4446" i="1"/>
  <c r="X4445" i="1"/>
  <c r="X4444" i="1"/>
  <c r="X4443" i="1"/>
  <c r="X4442" i="1"/>
  <c r="X4441" i="1"/>
  <c r="X4440" i="1"/>
  <c r="X4439" i="1"/>
  <c r="X4438" i="1"/>
  <c r="X4437" i="1"/>
  <c r="X4436" i="1"/>
  <c r="X4435" i="1"/>
  <c r="X4434" i="1"/>
  <c r="X4433" i="1"/>
  <c r="X4432" i="1"/>
  <c r="X4431" i="1"/>
  <c r="X4430" i="1"/>
  <c r="X4429" i="1"/>
  <c r="X4428" i="1"/>
  <c r="X4427" i="1"/>
  <c r="X4426" i="1"/>
  <c r="X4425" i="1"/>
  <c r="X4424" i="1"/>
  <c r="X4423" i="1"/>
  <c r="X4422" i="1"/>
  <c r="X4421" i="1"/>
  <c r="X4420" i="1"/>
  <c r="X4419" i="1"/>
  <c r="X4418" i="1"/>
  <c r="X4417" i="1"/>
  <c r="X4416" i="1"/>
  <c r="X4415" i="1"/>
  <c r="X4414" i="1"/>
  <c r="X4413" i="1"/>
  <c r="X4412" i="1"/>
  <c r="X4411" i="1"/>
  <c r="X4410" i="1"/>
  <c r="X4409" i="1"/>
  <c r="X4408" i="1"/>
  <c r="X4407" i="1"/>
  <c r="X4406" i="1"/>
  <c r="X4405" i="1"/>
  <c r="X4404" i="1"/>
  <c r="X4403" i="1"/>
  <c r="X4402" i="1"/>
  <c r="X4401" i="1"/>
  <c r="X4400" i="1"/>
  <c r="X4399" i="1"/>
  <c r="X4398" i="1"/>
  <c r="X4397" i="1"/>
  <c r="X4396" i="1"/>
  <c r="X4395" i="1"/>
  <c r="X4394" i="1"/>
  <c r="X4393" i="1"/>
  <c r="X4392" i="1"/>
  <c r="X4391" i="1"/>
  <c r="X4390" i="1"/>
  <c r="X4389" i="1"/>
  <c r="X4388" i="1"/>
  <c r="X4387" i="1"/>
  <c r="X4386" i="1"/>
  <c r="X4385" i="1"/>
  <c r="X4384" i="1"/>
  <c r="X4383" i="1"/>
  <c r="X4382" i="1"/>
  <c r="X4381" i="1"/>
  <c r="X4380" i="1"/>
  <c r="X4379" i="1"/>
  <c r="X4378" i="1"/>
  <c r="X4377" i="1"/>
  <c r="X4376" i="1"/>
  <c r="X4375" i="1"/>
  <c r="X4374" i="1"/>
  <c r="X4373" i="1"/>
  <c r="X4372" i="1"/>
  <c r="X4371" i="1"/>
  <c r="X4370" i="1"/>
  <c r="X4369" i="1"/>
  <c r="X4368" i="1"/>
  <c r="X4367" i="1"/>
  <c r="X4366" i="1"/>
  <c r="X4365" i="1"/>
  <c r="X4364" i="1"/>
  <c r="X4363" i="1"/>
  <c r="X4362" i="1"/>
  <c r="X4361" i="1"/>
  <c r="X4360" i="1"/>
  <c r="X4359" i="1"/>
  <c r="X4358" i="1"/>
  <c r="X4357" i="1"/>
  <c r="X4356" i="1"/>
  <c r="X4355" i="1"/>
  <c r="X4354" i="1"/>
  <c r="X4353" i="1"/>
  <c r="X4352" i="1"/>
  <c r="X4351" i="1"/>
  <c r="X4350" i="1"/>
  <c r="X4349" i="1"/>
  <c r="X4348" i="1"/>
  <c r="X4347" i="1"/>
  <c r="X4346" i="1"/>
  <c r="X4345" i="1"/>
  <c r="X4344" i="1"/>
  <c r="X4343" i="1"/>
  <c r="X4342" i="1"/>
  <c r="X4341" i="1"/>
  <c r="X4340" i="1"/>
  <c r="X4339" i="1"/>
  <c r="X4338" i="1"/>
  <c r="X4337" i="1"/>
  <c r="X4336" i="1"/>
  <c r="X4335" i="1"/>
  <c r="X4334" i="1"/>
  <c r="X4333" i="1"/>
  <c r="X4332" i="1"/>
  <c r="X4331" i="1"/>
  <c r="X4330" i="1"/>
  <c r="X4329" i="1"/>
  <c r="X4328" i="1"/>
  <c r="X4327" i="1"/>
  <c r="X4326" i="1"/>
  <c r="X4325" i="1"/>
  <c r="X4324" i="1"/>
  <c r="X4323" i="1"/>
  <c r="X4322" i="1"/>
  <c r="X4321" i="1"/>
  <c r="X4320" i="1"/>
  <c r="X4319" i="1"/>
  <c r="X4318" i="1"/>
  <c r="X4317" i="1"/>
  <c r="X4316" i="1"/>
  <c r="X4315" i="1"/>
  <c r="X4314" i="1"/>
  <c r="X4313" i="1"/>
  <c r="X4312" i="1"/>
  <c r="X4311" i="1"/>
  <c r="X4310" i="1"/>
  <c r="X4309" i="1"/>
  <c r="X4308" i="1"/>
  <c r="X4307" i="1"/>
  <c r="X4306" i="1"/>
  <c r="X4305" i="1"/>
  <c r="X4304" i="1"/>
  <c r="X4303" i="1"/>
  <c r="X4302" i="1"/>
  <c r="X4301" i="1"/>
  <c r="X4300" i="1"/>
  <c r="X4299" i="1"/>
  <c r="X4298" i="1"/>
  <c r="X4297" i="1"/>
  <c r="X4296" i="1"/>
  <c r="X4295" i="1"/>
  <c r="X4294" i="1"/>
  <c r="X4293" i="1"/>
  <c r="X4292" i="1"/>
  <c r="X4291" i="1"/>
  <c r="X4290" i="1"/>
  <c r="X4289" i="1"/>
  <c r="X4288" i="1"/>
  <c r="X4287" i="1"/>
  <c r="X4286" i="1"/>
  <c r="X4285" i="1"/>
  <c r="X4284" i="1"/>
  <c r="X4283" i="1"/>
  <c r="X4282" i="1"/>
  <c r="X4281" i="1"/>
  <c r="X4280" i="1"/>
  <c r="X4279" i="1"/>
  <c r="X4278" i="1"/>
  <c r="X4277" i="1"/>
  <c r="X4276" i="1"/>
  <c r="X4275" i="1"/>
  <c r="X4274" i="1"/>
  <c r="X4273" i="1"/>
  <c r="X4272" i="1"/>
  <c r="X4271" i="1"/>
  <c r="X4270" i="1"/>
  <c r="X4269" i="1"/>
  <c r="X4268" i="1"/>
  <c r="X4267" i="1"/>
  <c r="X4266" i="1"/>
  <c r="X4265" i="1"/>
  <c r="X4264" i="1"/>
  <c r="X4263" i="1"/>
  <c r="X4262" i="1"/>
  <c r="X4261" i="1"/>
  <c r="X4260" i="1"/>
  <c r="X4259" i="1"/>
  <c r="X4258" i="1"/>
  <c r="X4257" i="1"/>
  <c r="X4256" i="1"/>
  <c r="X4255" i="1"/>
  <c r="X4254" i="1"/>
  <c r="X4253" i="1"/>
  <c r="X4252" i="1"/>
  <c r="X4251" i="1"/>
  <c r="X4250" i="1"/>
  <c r="X4249" i="1"/>
  <c r="X4248" i="1"/>
  <c r="X4247" i="1"/>
  <c r="X4246" i="1"/>
  <c r="X4245" i="1"/>
  <c r="X4244" i="1"/>
  <c r="X4243" i="1"/>
  <c r="X4242" i="1"/>
  <c r="X4241" i="1"/>
  <c r="X4240" i="1"/>
  <c r="X4239" i="1"/>
  <c r="X4238" i="1"/>
  <c r="X4237" i="1"/>
  <c r="X4236" i="1"/>
  <c r="X4235" i="1"/>
  <c r="X4234" i="1"/>
  <c r="X4233" i="1"/>
  <c r="X4232" i="1"/>
  <c r="X4231" i="1"/>
  <c r="X4230" i="1"/>
  <c r="X4229" i="1"/>
  <c r="X4228" i="1"/>
  <c r="X4227" i="1"/>
  <c r="X4226" i="1"/>
  <c r="X4225" i="1"/>
  <c r="X4224" i="1"/>
  <c r="X4223" i="1"/>
  <c r="X4222" i="1"/>
  <c r="X4221" i="1"/>
  <c r="X4220" i="1"/>
  <c r="X4219" i="1"/>
  <c r="X4218" i="1"/>
  <c r="X4217" i="1"/>
  <c r="X4216" i="1"/>
  <c r="X4215" i="1"/>
  <c r="X4214" i="1"/>
  <c r="X4213" i="1"/>
  <c r="X4212" i="1"/>
  <c r="X4211" i="1"/>
  <c r="X4210" i="1"/>
  <c r="X4209" i="1"/>
  <c r="X4208" i="1"/>
  <c r="X4207" i="1"/>
  <c r="X4206" i="1"/>
  <c r="X4205" i="1"/>
  <c r="X4204" i="1"/>
  <c r="X4203" i="1"/>
  <c r="X4202" i="1"/>
  <c r="X4201" i="1"/>
  <c r="X4200" i="1"/>
  <c r="X4199" i="1"/>
  <c r="X4198" i="1"/>
  <c r="X4197" i="1"/>
  <c r="X4196" i="1"/>
  <c r="X4195" i="1"/>
  <c r="X4194" i="1"/>
  <c r="X4193" i="1"/>
  <c r="X4192" i="1"/>
  <c r="X4191" i="1"/>
  <c r="X4190" i="1"/>
  <c r="X4189" i="1"/>
  <c r="X4188" i="1"/>
  <c r="X4187" i="1"/>
  <c r="X4186" i="1"/>
  <c r="X4185" i="1"/>
  <c r="X4184" i="1"/>
  <c r="X4183" i="1"/>
  <c r="X4182" i="1"/>
  <c r="X4181" i="1"/>
  <c r="X4180" i="1"/>
  <c r="X4179" i="1"/>
  <c r="X4178" i="1"/>
  <c r="X4177" i="1"/>
  <c r="X4176" i="1"/>
  <c r="X4175" i="1"/>
  <c r="X4174" i="1"/>
  <c r="X4173" i="1"/>
  <c r="X4172" i="1"/>
  <c r="X4171" i="1"/>
  <c r="X4170" i="1"/>
  <c r="X4169" i="1"/>
  <c r="X4168" i="1"/>
  <c r="X4167" i="1"/>
  <c r="X4166" i="1"/>
  <c r="X4165" i="1"/>
  <c r="X4164" i="1"/>
  <c r="X4163" i="1"/>
  <c r="X4162" i="1"/>
  <c r="X4161" i="1"/>
  <c r="X4160" i="1"/>
  <c r="X4159" i="1"/>
  <c r="X4158" i="1"/>
  <c r="X4157" i="1"/>
  <c r="X4156" i="1"/>
  <c r="X4155" i="1"/>
  <c r="X4154" i="1"/>
  <c r="X4153" i="1"/>
  <c r="X4152" i="1"/>
  <c r="X4151" i="1"/>
  <c r="X4150" i="1"/>
  <c r="X4149" i="1"/>
  <c r="X4148" i="1"/>
  <c r="X4147" i="1"/>
  <c r="X4146" i="1"/>
  <c r="X4145" i="1"/>
  <c r="X4144" i="1"/>
  <c r="X4143" i="1"/>
  <c r="X4142" i="1"/>
  <c r="X4141" i="1"/>
  <c r="X4140" i="1"/>
  <c r="X4139" i="1"/>
  <c r="X4138" i="1"/>
  <c r="X4137" i="1"/>
  <c r="X4136" i="1"/>
  <c r="X4135" i="1"/>
  <c r="X4134" i="1"/>
  <c r="X4133" i="1"/>
  <c r="X4132" i="1"/>
  <c r="X4131" i="1"/>
  <c r="X4130" i="1"/>
  <c r="X4129" i="1"/>
  <c r="X4128" i="1"/>
  <c r="X4127" i="1"/>
  <c r="X4126" i="1"/>
  <c r="X4125" i="1"/>
  <c r="X4124" i="1"/>
  <c r="X4123" i="1"/>
  <c r="X4122" i="1"/>
  <c r="X4121" i="1"/>
  <c r="X4120" i="1"/>
  <c r="X4119" i="1"/>
  <c r="X4118" i="1"/>
  <c r="X4117" i="1"/>
  <c r="X4116" i="1"/>
  <c r="X4115" i="1"/>
  <c r="X4114" i="1"/>
  <c r="X4113" i="1"/>
  <c r="X4112" i="1"/>
  <c r="X4111" i="1"/>
  <c r="X4110" i="1"/>
  <c r="X4109" i="1"/>
  <c r="X4108" i="1"/>
  <c r="X4107" i="1"/>
  <c r="X4106" i="1"/>
  <c r="X4105" i="1"/>
  <c r="X4104" i="1"/>
  <c r="X4103" i="1"/>
  <c r="X4102" i="1"/>
  <c r="X4101" i="1"/>
  <c r="X4100" i="1"/>
  <c r="X4099" i="1"/>
  <c r="X4098" i="1"/>
  <c r="X4097" i="1"/>
  <c r="X4096" i="1"/>
  <c r="X4095" i="1"/>
  <c r="X4094" i="1"/>
  <c r="X4093" i="1"/>
  <c r="X4092" i="1"/>
  <c r="X4091" i="1"/>
  <c r="X4090" i="1"/>
  <c r="X4089" i="1"/>
  <c r="X4088" i="1"/>
  <c r="X4087" i="1"/>
  <c r="X4086" i="1"/>
  <c r="X4085" i="1"/>
  <c r="X4084" i="1"/>
  <c r="X4083" i="1"/>
  <c r="X4082" i="1"/>
  <c r="X4081" i="1"/>
  <c r="X4080" i="1"/>
  <c r="X4079" i="1"/>
  <c r="X4078" i="1"/>
  <c r="X4077" i="1"/>
  <c r="X4076" i="1"/>
  <c r="X4075" i="1"/>
  <c r="X4074" i="1"/>
  <c r="X4073" i="1"/>
  <c r="X4072" i="1"/>
  <c r="X4071" i="1"/>
  <c r="X4070" i="1"/>
  <c r="X4069" i="1"/>
  <c r="X4068" i="1"/>
  <c r="X4067" i="1"/>
  <c r="X4066" i="1"/>
  <c r="X4065" i="1"/>
  <c r="X4064" i="1"/>
  <c r="X4063" i="1"/>
  <c r="X4062" i="1"/>
  <c r="X4061" i="1"/>
  <c r="X4060" i="1"/>
  <c r="X4059" i="1"/>
  <c r="X4058" i="1"/>
  <c r="X4057" i="1"/>
  <c r="X4056" i="1"/>
  <c r="X4055" i="1"/>
  <c r="X4054" i="1"/>
  <c r="X4053" i="1"/>
  <c r="X4052" i="1"/>
  <c r="X4051" i="1"/>
  <c r="X4050" i="1"/>
  <c r="X4049" i="1"/>
  <c r="X4048" i="1"/>
  <c r="X4047" i="1"/>
  <c r="X4046" i="1"/>
  <c r="X4045" i="1"/>
  <c r="X4044" i="1"/>
  <c r="X4043" i="1"/>
  <c r="X4042" i="1"/>
  <c r="X4041" i="1"/>
  <c r="X4040" i="1"/>
  <c r="X4039" i="1"/>
  <c r="X4038" i="1"/>
  <c r="X4037" i="1"/>
  <c r="X4036" i="1"/>
  <c r="X4035" i="1"/>
  <c r="X4034" i="1"/>
  <c r="X4033" i="1"/>
  <c r="X4032" i="1"/>
  <c r="X4031" i="1"/>
  <c r="X4030" i="1"/>
  <c r="X4029" i="1"/>
  <c r="X4028" i="1"/>
  <c r="X4027" i="1"/>
  <c r="X4026" i="1"/>
  <c r="X4025" i="1"/>
  <c r="X4024" i="1"/>
  <c r="X4023" i="1"/>
  <c r="X4022" i="1"/>
  <c r="X4021" i="1"/>
  <c r="X4020" i="1"/>
  <c r="X4019" i="1"/>
  <c r="X4018" i="1"/>
  <c r="X4017" i="1"/>
  <c r="X4016" i="1"/>
  <c r="X4015" i="1"/>
  <c r="X4014" i="1"/>
  <c r="X4013" i="1"/>
  <c r="X4012" i="1"/>
  <c r="X4011" i="1"/>
  <c r="X4010" i="1"/>
  <c r="X4009" i="1"/>
  <c r="X4008" i="1"/>
  <c r="X4007" i="1"/>
  <c r="X4006" i="1"/>
  <c r="X4005" i="1"/>
  <c r="X4004" i="1"/>
  <c r="X4003" i="1"/>
  <c r="X4002" i="1"/>
  <c r="X4001" i="1"/>
  <c r="X4000" i="1"/>
  <c r="X3999" i="1"/>
  <c r="X3998" i="1"/>
  <c r="X3997" i="1"/>
  <c r="X3996" i="1"/>
  <c r="X3995" i="1"/>
  <c r="X3994" i="1"/>
  <c r="X3993" i="1"/>
  <c r="X3992" i="1"/>
  <c r="X3991" i="1"/>
  <c r="X3990" i="1"/>
  <c r="X3989" i="1"/>
  <c r="X3988" i="1"/>
  <c r="X3987" i="1"/>
  <c r="X3986" i="1"/>
  <c r="X3985" i="1"/>
  <c r="X3984" i="1"/>
  <c r="X3983" i="1"/>
  <c r="X3982" i="1"/>
  <c r="X3981" i="1"/>
  <c r="X3980" i="1"/>
  <c r="X3979" i="1"/>
  <c r="X3978" i="1"/>
  <c r="X3977" i="1"/>
  <c r="X3976" i="1"/>
  <c r="X3975" i="1"/>
  <c r="X3974" i="1"/>
  <c r="X3973" i="1"/>
  <c r="X3972" i="1"/>
  <c r="X3971" i="1"/>
  <c r="X3970" i="1"/>
  <c r="X3969" i="1"/>
  <c r="X3968" i="1"/>
  <c r="X3967" i="1"/>
  <c r="X3966" i="1"/>
  <c r="X3965" i="1"/>
  <c r="X3964" i="1"/>
  <c r="X3963" i="1"/>
  <c r="X3962" i="1"/>
  <c r="X3961" i="1"/>
  <c r="X3960" i="1"/>
  <c r="X3959" i="1"/>
  <c r="X3958" i="1"/>
  <c r="X3957" i="1"/>
  <c r="X3956" i="1"/>
  <c r="X3955" i="1"/>
  <c r="X3954" i="1"/>
  <c r="X3953" i="1"/>
  <c r="X3952" i="1"/>
  <c r="X3951" i="1"/>
  <c r="X3950" i="1"/>
  <c r="X3949" i="1"/>
  <c r="X3948" i="1"/>
  <c r="X3947" i="1"/>
  <c r="X3946" i="1"/>
  <c r="X3945" i="1"/>
  <c r="X3944" i="1"/>
  <c r="X3943" i="1"/>
  <c r="X3942" i="1"/>
  <c r="X3941" i="1"/>
  <c r="X3940" i="1"/>
  <c r="X3939" i="1"/>
  <c r="X3938" i="1"/>
  <c r="X3937" i="1"/>
  <c r="X3936" i="1"/>
  <c r="X3935" i="1"/>
  <c r="X3934" i="1"/>
  <c r="X3933" i="1"/>
  <c r="X3932" i="1"/>
  <c r="X3931" i="1"/>
  <c r="X3930" i="1"/>
  <c r="X3929" i="1"/>
  <c r="X3928" i="1"/>
  <c r="X3927" i="1"/>
  <c r="X3926" i="1"/>
  <c r="X3925" i="1"/>
  <c r="X3924" i="1"/>
  <c r="X3923" i="1"/>
  <c r="X3922" i="1"/>
  <c r="X3921" i="1"/>
  <c r="X3920" i="1"/>
  <c r="X3919" i="1"/>
  <c r="X3918" i="1"/>
  <c r="X3917" i="1"/>
  <c r="X3916" i="1"/>
  <c r="X3915" i="1"/>
  <c r="X3914" i="1"/>
  <c r="X3913" i="1"/>
  <c r="X3912" i="1"/>
  <c r="X3911" i="1"/>
  <c r="X3910" i="1"/>
  <c r="X3909" i="1"/>
  <c r="X3908" i="1"/>
  <c r="X3907" i="1"/>
  <c r="X3906" i="1"/>
  <c r="X3905" i="1"/>
  <c r="X3904" i="1"/>
  <c r="X3903" i="1"/>
  <c r="X3902" i="1"/>
  <c r="X3901" i="1"/>
  <c r="X3900" i="1"/>
  <c r="X3899" i="1"/>
  <c r="X3898" i="1"/>
  <c r="X3897" i="1"/>
  <c r="X3896" i="1"/>
  <c r="X3895" i="1"/>
  <c r="X3894" i="1"/>
  <c r="X3893" i="1"/>
  <c r="X3892" i="1"/>
  <c r="X3891" i="1"/>
  <c r="X3890" i="1"/>
  <c r="X3889" i="1"/>
  <c r="X3888" i="1"/>
  <c r="X3887" i="1"/>
  <c r="X3886" i="1"/>
  <c r="X3885" i="1"/>
  <c r="X3884" i="1"/>
  <c r="X3883" i="1"/>
  <c r="X3882" i="1"/>
  <c r="X3881" i="1"/>
  <c r="X3880" i="1"/>
  <c r="X3879" i="1"/>
  <c r="X3878" i="1"/>
  <c r="X3877" i="1"/>
  <c r="X3876" i="1"/>
  <c r="X3875" i="1"/>
  <c r="X3874" i="1"/>
  <c r="X3873" i="1"/>
  <c r="X3872" i="1"/>
  <c r="X3871" i="1"/>
  <c r="X3870" i="1"/>
  <c r="X3869" i="1"/>
  <c r="X3868" i="1"/>
  <c r="X3867" i="1"/>
  <c r="X3866" i="1"/>
  <c r="X3865" i="1"/>
  <c r="X3864" i="1"/>
  <c r="X3863" i="1"/>
  <c r="X3862" i="1"/>
  <c r="X3861" i="1"/>
  <c r="X3860" i="1"/>
  <c r="X3859" i="1"/>
  <c r="X3858" i="1"/>
  <c r="X3857" i="1"/>
  <c r="X3856" i="1"/>
  <c r="X3855" i="1"/>
  <c r="X3854" i="1"/>
  <c r="X3853" i="1"/>
  <c r="X3852" i="1"/>
  <c r="X3851" i="1"/>
  <c r="X3850" i="1"/>
  <c r="X3849" i="1"/>
  <c r="X3848" i="1"/>
  <c r="X3847" i="1"/>
  <c r="X3846" i="1"/>
  <c r="X3845" i="1"/>
  <c r="X3844" i="1"/>
  <c r="X3843" i="1"/>
  <c r="X3842" i="1"/>
  <c r="X3841" i="1"/>
  <c r="X3840" i="1"/>
  <c r="X3839" i="1"/>
  <c r="X3838" i="1"/>
  <c r="X3837" i="1"/>
  <c r="X3836" i="1"/>
  <c r="X3835" i="1"/>
  <c r="X3834" i="1"/>
  <c r="X3833" i="1"/>
  <c r="X3832" i="1"/>
  <c r="X3831" i="1"/>
  <c r="X3830" i="1"/>
  <c r="X3829" i="1"/>
  <c r="X3828" i="1"/>
  <c r="X3827" i="1"/>
  <c r="X3826" i="1"/>
  <c r="X3825" i="1"/>
  <c r="X3824" i="1"/>
  <c r="X3823" i="1"/>
  <c r="X3822" i="1"/>
  <c r="X3821" i="1"/>
  <c r="X3820" i="1"/>
  <c r="X3819" i="1"/>
  <c r="X3818" i="1"/>
  <c r="X3817" i="1"/>
  <c r="X3816" i="1"/>
  <c r="X3815" i="1"/>
  <c r="X3814" i="1"/>
  <c r="X3813" i="1"/>
  <c r="X3812" i="1"/>
  <c r="X3811" i="1"/>
  <c r="X3810" i="1"/>
  <c r="X3809" i="1"/>
  <c r="X3808" i="1"/>
  <c r="X3807" i="1"/>
  <c r="X3806" i="1"/>
  <c r="X3805" i="1"/>
  <c r="X3804" i="1"/>
  <c r="X3803" i="1"/>
  <c r="X3802" i="1"/>
  <c r="X3801" i="1"/>
  <c r="X3800" i="1"/>
  <c r="X3799" i="1"/>
  <c r="X3798" i="1"/>
  <c r="X3797" i="1"/>
  <c r="X3796" i="1"/>
  <c r="X3795" i="1"/>
  <c r="X3794" i="1"/>
  <c r="X3793" i="1"/>
  <c r="X3792" i="1"/>
  <c r="X3791" i="1"/>
  <c r="X3790" i="1"/>
  <c r="X3789" i="1"/>
  <c r="X3788" i="1"/>
  <c r="X3787" i="1"/>
  <c r="X3786" i="1"/>
  <c r="X3785" i="1"/>
  <c r="X3784" i="1"/>
  <c r="X3783" i="1"/>
  <c r="X3782" i="1"/>
  <c r="X3781" i="1"/>
  <c r="X3780" i="1"/>
  <c r="X3779" i="1"/>
  <c r="X3778" i="1"/>
  <c r="X3777" i="1"/>
  <c r="X3776" i="1"/>
  <c r="X3775" i="1"/>
  <c r="X3774" i="1"/>
  <c r="X3773" i="1"/>
  <c r="X3772" i="1"/>
  <c r="X3771" i="1"/>
  <c r="X3770" i="1"/>
  <c r="X3769" i="1"/>
  <c r="X3768" i="1"/>
  <c r="X3767" i="1"/>
  <c r="X3766" i="1"/>
  <c r="X3765" i="1"/>
  <c r="X3764" i="1"/>
  <c r="X3763" i="1"/>
  <c r="X3762" i="1"/>
  <c r="X3761" i="1"/>
  <c r="X3760" i="1"/>
  <c r="X3759" i="1"/>
  <c r="X3758" i="1"/>
  <c r="X3757" i="1"/>
  <c r="X3756" i="1"/>
  <c r="X3755" i="1"/>
  <c r="X3754" i="1"/>
  <c r="X3753" i="1"/>
  <c r="X3752" i="1"/>
  <c r="X3751" i="1"/>
  <c r="X3750" i="1"/>
  <c r="X3749" i="1"/>
  <c r="X3748" i="1"/>
  <c r="X3747" i="1"/>
  <c r="X3746" i="1"/>
  <c r="X3745" i="1"/>
  <c r="X3744" i="1"/>
  <c r="X3743" i="1"/>
  <c r="X3742" i="1"/>
  <c r="X3741" i="1"/>
  <c r="X3740" i="1"/>
  <c r="X3739" i="1"/>
  <c r="X3738" i="1"/>
  <c r="X3737" i="1"/>
  <c r="X3736" i="1"/>
  <c r="X3735" i="1"/>
  <c r="X3734" i="1"/>
  <c r="X3733" i="1"/>
  <c r="X3732" i="1"/>
  <c r="X3731" i="1"/>
  <c r="X3730" i="1"/>
  <c r="X3729" i="1"/>
  <c r="X3728" i="1"/>
  <c r="X3727" i="1"/>
  <c r="X3726" i="1"/>
  <c r="X3725" i="1"/>
  <c r="X3724" i="1"/>
  <c r="X3723" i="1"/>
  <c r="X3722" i="1"/>
  <c r="X3721" i="1"/>
  <c r="X3720" i="1"/>
  <c r="X3719" i="1"/>
  <c r="X3718" i="1"/>
  <c r="X3717" i="1"/>
  <c r="X3716" i="1"/>
  <c r="X3715" i="1"/>
  <c r="X3714" i="1"/>
  <c r="X3713" i="1"/>
  <c r="X3712" i="1"/>
  <c r="X3711" i="1"/>
  <c r="X3710" i="1"/>
  <c r="X3709" i="1"/>
  <c r="X3708" i="1"/>
  <c r="X3707" i="1"/>
  <c r="X3706" i="1"/>
  <c r="X3705" i="1"/>
  <c r="X3704" i="1"/>
  <c r="X3703" i="1"/>
  <c r="X3702" i="1"/>
  <c r="X3701" i="1"/>
  <c r="X3700" i="1"/>
  <c r="X3699" i="1"/>
  <c r="X3698" i="1"/>
  <c r="X3697" i="1"/>
  <c r="X3696" i="1"/>
  <c r="X3695" i="1"/>
  <c r="X3694" i="1"/>
  <c r="X3693" i="1"/>
  <c r="X3692" i="1"/>
  <c r="X3691" i="1"/>
  <c r="X3690" i="1"/>
  <c r="X3689" i="1"/>
  <c r="X3688" i="1"/>
  <c r="X3687" i="1"/>
  <c r="X3686" i="1"/>
  <c r="X3685" i="1"/>
  <c r="X3684" i="1"/>
  <c r="X3683" i="1"/>
  <c r="X3682" i="1"/>
  <c r="X3681" i="1"/>
  <c r="X3680" i="1"/>
  <c r="X3679" i="1"/>
  <c r="X3678" i="1"/>
  <c r="X3677" i="1"/>
  <c r="X3676" i="1"/>
  <c r="X3675" i="1"/>
  <c r="X3674" i="1"/>
  <c r="X3673" i="1"/>
  <c r="X3672" i="1"/>
  <c r="X3671" i="1"/>
  <c r="X3670" i="1"/>
  <c r="X3669" i="1"/>
  <c r="X3668" i="1"/>
  <c r="X3667" i="1"/>
  <c r="X3666" i="1"/>
  <c r="X3665" i="1"/>
  <c r="X3664" i="1"/>
  <c r="X3663" i="1"/>
  <c r="X3662" i="1"/>
  <c r="X3661" i="1"/>
  <c r="X3660" i="1"/>
  <c r="X3659" i="1"/>
  <c r="X3658" i="1"/>
  <c r="X3657" i="1"/>
  <c r="X3656" i="1"/>
  <c r="X3655" i="1"/>
  <c r="X3654" i="1"/>
  <c r="X3653" i="1"/>
  <c r="X3652" i="1"/>
  <c r="X3651" i="1"/>
  <c r="X3650" i="1"/>
  <c r="X3649" i="1"/>
  <c r="X3648" i="1"/>
  <c r="X3647" i="1"/>
  <c r="X3646" i="1"/>
  <c r="X3645" i="1"/>
  <c r="X3644" i="1"/>
  <c r="X3643" i="1"/>
  <c r="X3642" i="1"/>
  <c r="X3641" i="1"/>
  <c r="X3640" i="1"/>
  <c r="X3639" i="1"/>
  <c r="X3638" i="1"/>
  <c r="X3637" i="1"/>
  <c r="X3636" i="1"/>
  <c r="X3635" i="1"/>
  <c r="X3634" i="1"/>
  <c r="X3633" i="1"/>
  <c r="X3632" i="1"/>
  <c r="X3631" i="1"/>
  <c r="X3630" i="1"/>
  <c r="X3629" i="1"/>
  <c r="X3628" i="1"/>
  <c r="X3627" i="1"/>
  <c r="X3626" i="1"/>
  <c r="X3625" i="1"/>
  <c r="X3624" i="1"/>
  <c r="X3623" i="1"/>
  <c r="X3622" i="1"/>
  <c r="X3621" i="1"/>
  <c r="X3620" i="1"/>
  <c r="X3619" i="1"/>
  <c r="X3618" i="1"/>
  <c r="X3617" i="1"/>
  <c r="X3616" i="1"/>
  <c r="X3615" i="1"/>
  <c r="X3614" i="1"/>
  <c r="X3613" i="1"/>
  <c r="X3612" i="1"/>
  <c r="X3611" i="1"/>
  <c r="X3610" i="1"/>
  <c r="X3609" i="1"/>
  <c r="X3608" i="1"/>
  <c r="X3607" i="1"/>
  <c r="X3606" i="1"/>
  <c r="X3605" i="1"/>
  <c r="X3604" i="1"/>
  <c r="X3603" i="1"/>
  <c r="X3602" i="1"/>
  <c r="X3601" i="1"/>
  <c r="X3600" i="1"/>
  <c r="X3599" i="1"/>
  <c r="X3598" i="1"/>
  <c r="X3597" i="1"/>
  <c r="X3596" i="1"/>
  <c r="X3595" i="1"/>
  <c r="X3594" i="1"/>
  <c r="X3593" i="1"/>
  <c r="X3592" i="1"/>
  <c r="X3591" i="1"/>
  <c r="X3590" i="1"/>
  <c r="X3589" i="1"/>
  <c r="X3588" i="1"/>
  <c r="X3587" i="1"/>
  <c r="X3586" i="1"/>
  <c r="X3585" i="1"/>
  <c r="X3584" i="1"/>
  <c r="X3583" i="1"/>
  <c r="X3582" i="1"/>
  <c r="X3581" i="1"/>
  <c r="X3580" i="1"/>
  <c r="X3579" i="1"/>
  <c r="X3578" i="1"/>
  <c r="X3577" i="1"/>
  <c r="X3576" i="1"/>
  <c r="X3575" i="1"/>
  <c r="X3574" i="1"/>
  <c r="X3573" i="1"/>
  <c r="X3572" i="1"/>
  <c r="X3571" i="1"/>
  <c r="X3570" i="1"/>
  <c r="X3569" i="1"/>
  <c r="X3568" i="1"/>
  <c r="X3567" i="1"/>
  <c r="X3566" i="1"/>
  <c r="X3565" i="1"/>
  <c r="X3564" i="1"/>
  <c r="X3563" i="1"/>
  <c r="X3562" i="1"/>
  <c r="X3561" i="1"/>
  <c r="X3560" i="1"/>
  <c r="X3559" i="1"/>
  <c r="X3558" i="1"/>
  <c r="X3557" i="1"/>
  <c r="X3556" i="1"/>
  <c r="X3555" i="1"/>
  <c r="X3554" i="1"/>
  <c r="X3553" i="1"/>
  <c r="X3552" i="1"/>
  <c r="X3551" i="1"/>
  <c r="X3550" i="1"/>
  <c r="X3549" i="1"/>
  <c r="X3548" i="1"/>
  <c r="X3547" i="1"/>
  <c r="X3546" i="1"/>
  <c r="X3545" i="1"/>
  <c r="X3544" i="1"/>
  <c r="X3543" i="1"/>
  <c r="X3542" i="1"/>
  <c r="X3541" i="1"/>
  <c r="X3540" i="1"/>
  <c r="X3539" i="1"/>
  <c r="X3538" i="1"/>
  <c r="X3537" i="1"/>
  <c r="X3536" i="1"/>
  <c r="X3535" i="1"/>
  <c r="X3534" i="1"/>
  <c r="X3533" i="1"/>
  <c r="X3532" i="1"/>
  <c r="X3531" i="1"/>
  <c r="X3530" i="1"/>
  <c r="X3529" i="1"/>
  <c r="X3528" i="1"/>
  <c r="X3527" i="1"/>
  <c r="X3526" i="1"/>
  <c r="X3525" i="1"/>
  <c r="X3524" i="1"/>
  <c r="X3523" i="1"/>
  <c r="X3522" i="1"/>
  <c r="X3521" i="1"/>
  <c r="X3520" i="1"/>
  <c r="X3519" i="1"/>
  <c r="X3518" i="1"/>
  <c r="X3517" i="1"/>
  <c r="X3516" i="1"/>
  <c r="X3515" i="1"/>
  <c r="X3514" i="1"/>
  <c r="X3513" i="1"/>
  <c r="X3512" i="1"/>
  <c r="X3511" i="1"/>
  <c r="X3510" i="1"/>
  <c r="X3509" i="1"/>
  <c r="X3508" i="1"/>
  <c r="X3507" i="1"/>
  <c r="X3506" i="1"/>
  <c r="X3505" i="1"/>
  <c r="X3504" i="1"/>
  <c r="X3503" i="1"/>
  <c r="X3502" i="1"/>
  <c r="X3501" i="1"/>
  <c r="X3500" i="1"/>
  <c r="X3499" i="1"/>
  <c r="X3498" i="1"/>
  <c r="X3497" i="1"/>
  <c r="X3496" i="1"/>
  <c r="X3495" i="1"/>
  <c r="X3494" i="1"/>
  <c r="X3493" i="1"/>
  <c r="X3492" i="1"/>
  <c r="X3491" i="1"/>
  <c r="X3490" i="1"/>
  <c r="X3489" i="1"/>
  <c r="X3488" i="1"/>
  <c r="X3487" i="1"/>
  <c r="X3486" i="1"/>
  <c r="X3485" i="1"/>
  <c r="X3484" i="1"/>
  <c r="X3483" i="1"/>
  <c r="X3482" i="1"/>
  <c r="X3481" i="1"/>
  <c r="X3480" i="1"/>
  <c r="X3479" i="1"/>
  <c r="X3478" i="1"/>
  <c r="X3477" i="1"/>
  <c r="X3476" i="1"/>
  <c r="X3475" i="1"/>
  <c r="X3474" i="1"/>
  <c r="X3473" i="1"/>
  <c r="X3472" i="1"/>
  <c r="X3471" i="1"/>
  <c r="X3470" i="1"/>
  <c r="X3469" i="1"/>
  <c r="X3468" i="1"/>
  <c r="X3467" i="1"/>
  <c r="X3466" i="1"/>
  <c r="X3465" i="1"/>
  <c r="X3464" i="1"/>
  <c r="X3463" i="1"/>
  <c r="X3462" i="1"/>
  <c r="X3461" i="1"/>
  <c r="X3460" i="1"/>
  <c r="X3459" i="1"/>
  <c r="X3458" i="1"/>
  <c r="X3457" i="1"/>
  <c r="X3456" i="1"/>
  <c r="X3455" i="1"/>
  <c r="X3454" i="1"/>
  <c r="X3453" i="1"/>
  <c r="X3452" i="1"/>
  <c r="X3451" i="1"/>
  <c r="X3450" i="1"/>
  <c r="X3449" i="1"/>
  <c r="X3448" i="1"/>
  <c r="X3447" i="1"/>
  <c r="X3446" i="1"/>
  <c r="X3445" i="1"/>
  <c r="X3444" i="1"/>
  <c r="X3443" i="1"/>
  <c r="X3442" i="1"/>
  <c r="X3441" i="1"/>
  <c r="X3440" i="1"/>
  <c r="X3439" i="1"/>
  <c r="X3438" i="1"/>
  <c r="X3437" i="1"/>
  <c r="X3436" i="1"/>
  <c r="X3435" i="1"/>
  <c r="X3434" i="1"/>
  <c r="X3433" i="1"/>
  <c r="X3432" i="1"/>
  <c r="X3431" i="1"/>
  <c r="X3430" i="1"/>
  <c r="X3429" i="1"/>
  <c r="X3428" i="1"/>
  <c r="X3427" i="1"/>
  <c r="X3426" i="1"/>
  <c r="X3425" i="1"/>
  <c r="X3424" i="1"/>
  <c r="X3423" i="1"/>
  <c r="X3422" i="1"/>
  <c r="X3421" i="1"/>
  <c r="X3420" i="1"/>
  <c r="X3419" i="1"/>
  <c r="X3418" i="1"/>
  <c r="X3417" i="1"/>
  <c r="X3416" i="1"/>
  <c r="X3415" i="1"/>
  <c r="X3414" i="1"/>
  <c r="X3413" i="1"/>
  <c r="X3412" i="1"/>
  <c r="X3411" i="1"/>
  <c r="X3410" i="1"/>
  <c r="X3409" i="1"/>
  <c r="X3408" i="1"/>
  <c r="X3407" i="1"/>
  <c r="X3406" i="1"/>
  <c r="X3405" i="1"/>
  <c r="X3404" i="1"/>
  <c r="X3403" i="1"/>
  <c r="X3402" i="1"/>
  <c r="X3401" i="1"/>
  <c r="X3400" i="1"/>
  <c r="X3399" i="1"/>
  <c r="X3398" i="1"/>
  <c r="X3397" i="1"/>
  <c r="X3396" i="1"/>
  <c r="X3395" i="1"/>
  <c r="X3394" i="1"/>
  <c r="X3393" i="1"/>
  <c r="X3392" i="1"/>
  <c r="X3391" i="1"/>
  <c r="X3390" i="1"/>
  <c r="X3389" i="1"/>
  <c r="X3388" i="1"/>
  <c r="X3387" i="1"/>
  <c r="X3386" i="1"/>
  <c r="X3385" i="1"/>
  <c r="X3384" i="1"/>
  <c r="X3383" i="1"/>
  <c r="X3382" i="1"/>
  <c r="X3381" i="1"/>
  <c r="X3380" i="1"/>
  <c r="X3379" i="1"/>
  <c r="X3378" i="1"/>
  <c r="X3377" i="1"/>
  <c r="X3376" i="1"/>
  <c r="X3375" i="1"/>
  <c r="X3374" i="1"/>
  <c r="X3373" i="1"/>
  <c r="X3372" i="1"/>
  <c r="X3371" i="1"/>
  <c r="X3370" i="1"/>
  <c r="X3369" i="1"/>
  <c r="X3368" i="1"/>
  <c r="X3367" i="1"/>
  <c r="X3366" i="1"/>
  <c r="X3365" i="1"/>
  <c r="X3364" i="1"/>
  <c r="X3363" i="1"/>
  <c r="X3362" i="1"/>
  <c r="X3361" i="1"/>
  <c r="X3360" i="1"/>
  <c r="X3359" i="1"/>
  <c r="X3358" i="1"/>
  <c r="X3357" i="1"/>
  <c r="X3356" i="1"/>
  <c r="X3355" i="1"/>
  <c r="X3354" i="1"/>
  <c r="X3353" i="1"/>
  <c r="X3352" i="1"/>
  <c r="X3351" i="1"/>
  <c r="X3350" i="1"/>
  <c r="X3349" i="1"/>
  <c r="X3348" i="1"/>
  <c r="X3347" i="1"/>
  <c r="X3346" i="1"/>
  <c r="X3345" i="1"/>
  <c r="X3344" i="1"/>
  <c r="X3343" i="1"/>
  <c r="X3342" i="1"/>
  <c r="X3341" i="1"/>
  <c r="X3340" i="1"/>
  <c r="X3339" i="1"/>
  <c r="X3338" i="1"/>
  <c r="X3337" i="1"/>
  <c r="X3336" i="1"/>
  <c r="X3335" i="1"/>
  <c r="X3334" i="1"/>
  <c r="X3333" i="1"/>
  <c r="X3332" i="1"/>
  <c r="X3331" i="1"/>
  <c r="X3330" i="1"/>
  <c r="X3329" i="1"/>
  <c r="X3328" i="1"/>
  <c r="X3327" i="1"/>
  <c r="X3326" i="1"/>
  <c r="X3325" i="1"/>
  <c r="X3324" i="1"/>
  <c r="X3323" i="1"/>
  <c r="X3322" i="1"/>
  <c r="X3321" i="1"/>
  <c r="X3320" i="1"/>
  <c r="X3319" i="1"/>
  <c r="X3318" i="1"/>
  <c r="X3317" i="1"/>
  <c r="X3316" i="1"/>
  <c r="X3315" i="1"/>
  <c r="X3314" i="1"/>
  <c r="X3313" i="1"/>
  <c r="X3312" i="1"/>
  <c r="X3311" i="1"/>
  <c r="X3310" i="1"/>
  <c r="X3309" i="1"/>
  <c r="X3308" i="1"/>
  <c r="X3307" i="1"/>
  <c r="X3306" i="1"/>
  <c r="X3305" i="1"/>
  <c r="X3304" i="1"/>
  <c r="X3303" i="1"/>
  <c r="X3302" i="1"/>
  <c r="X3301" i="1"/>
  <c r="X3300" i="1"/>
  <c r="X3299" i="1"/>
  <c r="X3298" i="1"/>
  <c r="X3297" i="1"/>
  <c r="X3296" i="1"/>
  <c r="X3295" i="1"/>
  <c r="X3294" i="1"/>
  <c r="X3293" i="1"/>
  <c r="X3292" i="1"/>
  <c r="X3291" i="1"/>
  <c r="X3290" i="1"/>
  <c r="X3289" i="1"/>
  <c r="X3288" i="1"/>
  <c r="X3287" i="1"/>
  <c r="X3286" i="1"/>
  <c r="X3285" i="1"/>
  <c r="X3284" i="1"/>
  <c r="X3283" i="1"/>
  <c r="X3282" i="1"/>
  <c r="X3281" i="1"/>
  <c r="X3280" i="1"/>
  <c r="X3279" i="1"/>
  <c r="X3278" i="1"/>
  <c r="X3277" i="1"/>
  <c r="X3276" i="1"/>
  <c r="X3275" i="1"/>
  <c r="X3274" i="1"/>
  <c r="X3273" i="1"/>
  <c r="X3272" i="1"/>
  <c r="X3271" i="1"/>
  <c r="X3270" i="1"/>
  <c r="X3269" i="1"/>
  <c r="X3268" i="1"/>
  <c r="X3267" i="1"/>
  <c r="X3266" i="1"/>
  <c r="X3265" i="1"/>
  <c r="X3264" i="1"/>
  <c r="X3263" i="1"/>
  <c r="X3262" i="1"/>
  <c r="X3261" i="1"/>
  <c r="X3260" i="1"/>
  <c r="X3259" i="1"/>
  <c r="X3258" i="1"/>
  <c r="X3257" i="1"/>
  <c r="X3256" i="1"/>
  <c r="X3255" i="1"/>
  <c r="X3254" i="1"/>
  <c r="X3253" i="1"/>
  <c r="X3252" i="1"/>
  <c r="X3251" i="1"/>
  <c r="X3250" i="1"/>
  <c r="X3249" i="1"/>
  <c r="X3248" i="1"/>
  <c r="X3247" i="1"/>
  <c r="X3246" i="1"/>
  <c r="X3245" i="1"/>
  <c r="X3244" i="1"/>
  <c r="X3243" i="1"/>
  <c r="X3242" i="1"/>
  <c r="X3241" i="1"/>
  <c r="X3240" i="1"/>
  <c r="X3239" i="1"/>
  <c r="X3238" i="1"/>
  <c r="X3237" i="1"/>
  <c r="X3236" i="1"/>
  <c r="X3235" i="1"/>
  <c r="X3234" i="1"/>
  <c r="X3233" i="1"/>
  <c r="X3232" i="1"/>
  <c r="X3231" i="1"/>
  <c r="X3230" i="1"/>
  <c r="X3229" i="1"/>
  <c r="X3228" i="1"/>
  <c r="X3227" i="1"/>
  <c r="X3226" i="1"/>
  <c r="X3225" i="1"/>
  <c r="X3224" i="1"/>
  <c r="X3223" i="1"/>
  <c r="X3222" i="1"/>
  <c r="X3221" i="1"/>
  <c r="X3220" i="1"/>
  <c r="X3219" i="1"/>
  <c r="X3218" i="1"/>
  <c r="X3217" i="1"/>
  <c r="X3216" i="1"/>
  <c r="X3215" i="1"/>
  <c r="X3214" i="1"/>
  <c r="X3213" i="1"/>
  <c r="X3212" i="1"/>
  <c r="X3211" i="1"/>
  <c r="X3210" i="1"/>
  <c r="X3209" i="1"/>
  <c r="X3208" i="1"/>
  <c r="X3207" i="1"/>
  <c r="X3206" i="1"/>
  <c r="X3205" i="1"/>
  <c r="X3204" i="1"/>
  <c r="X3203" i="1"/>
  <c r="X3202" i="1"/>
  <c r="X3201" i="1"/>
  <c r="X3200" i="1"/>
  <c r="X3199" i="1"/>
  <c r="X3198" i="1"/>
  <c r="X3197" i="1"/>
  <c r="X3196" i="1"/>
  <c r="X3195" i="1"/>
  <c r="X3194" i="1"/>
  <c r="X3193" i="1"/>
  <c r="X3192" i="1"/>
  <c r="X3191" i="1"/>
  <c r="X3190" i="1"/>
  <c r="X3189" i="1"/>
  <c r="X3188" i="1"/>
  <c r="X3187" i="1"/>
  <c r="X3186" i="1"/>
  <c r="X3185" i="1"/>
  <c r="X3184" i="1"/>
  <c r="X3183" i="1"/>
  <c r="X3182" i="1"/>
  <c r="X3181" i="1"/>
  <c r="X3180" i="1"/>
  <c r="X3179" i="1"/>
  <c r="X3178" i="1"/>
  <c r="X3177" i="1"/>
  <c r="X3176" i="1"/>
  <c r="X3175" i="1"/>
  <c r="X3174" i="1"/>
  <c r="X3173" i="1"/>
  <c r="X3172" i="1"/>
  <c r="X3171" i="1"/>
  <c r="X3170" i="1"/>
  <c r="X3169" i="1"/>
  <c r="X3168" i="1"/>
  <c r="X3167" i="1"/>
  <c r="X3166" i="1"/>
  <c r="X3165" i="1"/>
  <c r="X3164" i="1"/>
  <c r="X3163" i="1"/>
  <c r="X3162" i="1"/>
  <c r="X3161" i="1"/>
  <c r="X3160" i="1"/>
  <c r="X3159" i="1"/>
  <c r="X3158" i="1"/>
  <c r="X3157" i="1"/>
  <c r="X3156" i="1"/>
  <c r="X3155" i="1"/>
  <c r="X3154" i="1"/>
  <c r="X3153" i="1"/>
  <c r="X3152" i="1"/>
  <c r="X3151" i="1"/>
  <c r="X3150" i="1"/>
  <c r="X3149" i="1"/>
  <c r="X3148" i="1"/>
  <c r="X3147" i="1"/>
  <c r="X3146" i="1"/>
  <c r="X3145" i="1"/>
  <c r="X3144" i="1"/>
  <c r="X3143" i="1"/>
  <c r="X3142" i="1"/>
  <c r="X3141" i="1"/>
  <c r="X3140" i="1"/>
  <c r="X3139" i="1"/>
  <c r="X3138" i="1"/>
  <c r="X3137" i="1"/>
  <c r="X3136" i="1"/>
  <c r="X3135" i="1"/>
  <c r="X3134" i="1"/>
  <c r="X3133" i="1"/>
  <c r="X3132" i="1"/>
  <c r="X3131" i="1"/>
  <c r="X3130" i="1"/>
  <c r="X3129" i="1"/>
  <c r="X3128" i="1"/>
  <c r="X3127" i="1"/>
  <c r="X3126" i="1"/>
  <c r="X3125" i="1"/>
  <c r="X3124" i="1"/>
  <c r="X3123" i="1"/>
  <c r="X3122" i="1"/>
  <c r="X3121" i="1"/>
  <c r="X3120" i="1"/>
  <c r="X3119" i="1"/>
  <c r="X3118" i="1"/>
  <c r="X3117" i="1"/>
  <c r="X3116" i="1"/>
  <c r="X3115" i="1"/>
  <c r="X3114" i="1"/>
  <c r="X3113" i="1"/>
  <c r="X3112" i="1"/>
  <c r="X3111" i="1"/>
  <c r="X3110" i="1"/>
  <c r="X3109" i="1"/>
  <c r="X3108" i="1"/>
  <c r="X3107" i="1"/>
  <c r="X3106" i="1"/>
  <c r="X3105" i="1"/>
  <c r="X3104" i="1"/>
  <c r="X3103" i="1"/>
  <c r="X3102" i="1"/>
  <c r="X3101" i="1"/>
  <c r="X3100" i="1"/>
  <c r="X3099" i="1"/>
  <c r="X3098" i="1"/>
  <c r="X3097" i="1"/>
  <c r="X3096" i="1"/>
  <c r="X3095" i="1"/>
  <c r="X3094" i="1"/>
  <c r="X3093" i="1"/>
  <c r="X3092" i="1"/>
  <c r="X3091" i="1"/>
  <c r="X3090" i="1"/>
  <c r="X3089" i="1"/>
  <c r="X3088" i="1"/>
  <c r="X3087" i="1"/>
  <c r="X3086" i="1"/>
  <c r="X3085" i="1"/>
  <c r="X3084" i="1"/>
  <c r="X3083" i="1"/>
  <c r="X3082" i="1"/>
  <c r="X3081" i="1"/>
  <c r="X3080" i="1"/>
  <c r="X3079" i="1"/>
  <c r="X3078" i="1"/>
  <c r="X3077" i="1"/>
  <c r="X3076" i="1"/>
  <c r="X3075" i="1"/>
  <c r="X3074" i="1"/>
  <c r="X3073" i="1"/>
  <c r="X3072" i="1"/>
  <c r="X3071" i="1"/>
  <c r="X3070" i="1"/>
  <c r="X3069" i="1"/>
  <c r="X3068" i="1"/>
  <c r="X3067" i="1"/>
  <c r="X3066" i="1"/>
  <c r="X3065" i="1"/>
  <c r="X3064" i="1"/>
  <c r="X3063" i="1"/>
  <c r="X3062" i="1"/>
  <c r="X3061" i="1"/>
  <c r="X3060" i="1"/>
  <c r="X3059" i="1"/>
  <c r="X3058" i="1"/>
  <c r="X3057" i="1"/>
  <c r="X3056" i="1"/>
  <c r="X3055" i="1"/>
  <c r="X3054" i="1"/>
  <c r="X3053" i="1"/>
  <c r="X3052" i="1"/>
  <c r="X3051" i="1"/>
  <c r="X3050" i="1"/>
  <c r="X3049" i="1"/>
  <c r="X3048" i="1"/>
  <c r="X3047" i="1"/>
  <c r="X3046" i="1"/>
  <c r="X3045" i="1"/>
  <c r="X3044" i="1"/>
  <c r="X3043" i="1"/>
  <c r="X3042" i="1"/>
  <c r="X3041" i="1"/>
  <c r="X3040" i="1"/>
  <c r="X3039" i="1"/>
  <c r="X3038" i="1"/>
  <c r="X3037" i="1"/>
  <c r="X3036" i="1"/>
  <c r="X3035" i="1"/>
  <c r="X3034" i="1"/>
  <c r="X3033" i="1"/>
  <c r="X3032" i="1"/>
  <c r="X3031" i="1"/>
  <c r="X3030" i="1"/>
  <c r="X3029" i="1"/>
  <c r="X3028" i="1"/>
  <c r="X3027" i="1"/>
  <c r="X3026" i="1"/>
  <c r="X3025" i="1"/>
  <c r="X3024" i="1"/>
  <c r="X3023" i="1"/>
  <c r="X3022" i="1"/>
  <c r="X3021" i="1"/>
  <c r="X3020" i="1"/>
  <c r="X3019" i="1"/>
  <c r="X3018" i="1"/>
  <c r="X3017" i="1"/>
  <c r="X3016" i="1"/>
  <c r="X3015" i="1"/>
  <c r="X3014" i="1"/>
  <c r="X3013" i="1"/>
  <c r="X3012" i="1"/>
  <c r="X3011" i="1"/>
  <c r="X3010" i="1"/>
  <c r="X3009" i="1"/>
  <c r="X3008" i="1"/>
  <c r="X3007" i="1"/>
  <c r="X3006" i="1"/>
  <c r="X3005" i="1"/>
  <c r="X3004" i="1"/>
  <c r="X3003" i="1"/>
  <c r="X3002" i="1"/>
  <c r="X3001" i="1"/>
  <c r="X3000" i="1"/>
  <c r="X2999" i="1"/>
  <c r="X2998" i="1"/>
  <c r="X2997" i="1"/>
  <c r="X2996" i="1"/>
  <c r="X2995" i="1"/>
  <c r="X2994" i="1"/>
  <c r="X2993" i="1"/>
  <c r="X2992" i="1"/>
  <c r="X2991" i="1"/>
  <c r="X2990" i="1"/>
  <c r="X2989" i="1"/>
  <c r="X2988" i="1"/>
  <c r="X2987" i="1"/>
  <c r="X2986" i="1"/>
  <c r="X2985" i="1"/>
  <c r="X2984" i="1"/>
  <c r="X2983" i="1"/>
  <c r="X2982" i="1"/>
  <c r="X2981" i="1"/>
  <c r="X2980" i="1"/>
  <c r="X2979" i="1"/>
  <c r="X2978" i="1"/>
  <c r="X2977" i="1"/>
  <c r="X2976" i="1"/>
  <c r="X2975" i="1"/>
  <c r="X2974" i="1"/>
  <c r="X2973" i="1"/>
  <c r="X2972" i="1"/>
  <c r="X2971" i="1"/>
  <c r="X2970" i="1"/>
  <c r="X2969" i="1"/>
  <c r="X2968" i="1"/>
  <c r="X2967" i="1"/>
  <c r="X2966" i="1"/>
  <c r="X2965" i="1"/>
  <c r="X2964" i="1"/>
  <c r="X2963" i="1"/>
  <c r="X2962" i="1"/>
  <c r="X2961" i="1"/>
  <c r="X2960" i="1"/>
  <c r="X2959" i="1"/>
  <c r="X2958" i="1"/>
  <c r="X2957" i="1"/>
  <c r="X2956" i="1"/>
  <c r="X2955" i="1"/>
  <c r="X2954" i="1"/>
  <c r="X2953" i="1"/>
  <c r="X2952" i="1"/>
  <c r="X2951" i="1"/>
  <c r="X2950" i="1"/>
  <c r="X2949" i="1"/>
  <c r="X2948" i="1"/>
  <c r="X2947" i="1"/>
  <c r="X2946" i="1"/>
  <c r="X2945" i="1"/>
  <c r="X2944" i="1"/>
  <c r="X2943" i="1"/>
  <c r="X2942" i="1"/>
  <c r="X2941" i="1"/>
  <c r="X2940" i="1"/>
  <c r="X2939" i="1"/>
  <c r="X2938" i="1"/>
  <c r="X2937" i="1"/>
  <c r="X2936" i="1"/>
  <c r="X2935" i="1"/>
  <c r="X2934" i="1"/>
  <c r="X2933" i="1"/>
  <c r="X2932" i="1"/>
  <c r="X2931" i="1"/>
  <c r="X2930" i="1"/>
  <c r="X2929" i="1"/>
  <c r="X2928" i="1"/>
  <c r="X2927" i="1"/>
  <c r="X2926" i="1"/>
  <c r="X2925" i="1"/>
  <c r="X2924" i="1"/>
  <c r="X2923" i="1"/>
  <c r="X2922" i="1"/>
  <c r="X2921" i="1"/>
  <c r="X2920" i="1"/>
  <c r="X2919" i="1"/>
  <c r="X2918" i="1"/>
  <c r="X2917" i="1"/>
  <c r="X2916" i="1"/>
  <c r="X2915" i="1"/>
  <c r="X2914" i="1"/>
  <c r="X2913" i="1"/>
  <c r="X2912" i="1"/>
  <c r="X2911" i="1"/>
  <c r="X2910" i="1"/>
  <c r="X2909" i="1"/>
  <c r="X2908" i="1"/>
  <c r="X2907" i="1"/>
  <c r="X2906" i="1"/>
  <c r="X2905" i="1"/>
  <c r="X2904" i="1"/>
  <c r="X2903" i="1"/>
  <c r="X2902" i="1"/>
  <c r="X2901" i="1"/>
  <c r="X2900" i="1"/>
  <c r="X2899" i="1"/>
  <c r="X2898" i="1"/>
  <c r="X2897" i="1"/>
  <c r="X2896" i="1"/>
  <c r="X2895" i="1"/>
  <c r="X2894" i="1"/>
  <c r="X2893" i="1"/>
  <c r="X2892" i="1"/>
  <c r="X2891" i="1"/>
  <c r="X2890" i="1"/>
  <c r="X2889" i="1"/>
  <c r="X2888" i="1"/>
  <c r="X2887" i="1"/>
  <c r="X2886" i="1"/>
  <c r="X2885" i="1"/>
  <c r="X2884" i="1"/>
  <c r="X2883" i="1"/>
  <c r="X2882" i="1"/>
  <c r="X2881" i="1"/>
  <c r="X2880" i="1"/>
  <c r="X2879" i="1"/>
  <c r="X2878" i="1"/>
  <c r="X2877" i="1"/>
  <c r="X2876" i="1"/>
  <c r="X2875" i="1"/>
  <c r="X2874" i="1"/>
  <c r="X2873" i="1"/>
  <c r="X2872" i="1"/>
  <c r="X2871" i="1"/>
  <c r="X2870" i="1"/>
  <c r="X2869" i="1"/>
  <c r="X2868" i="1"/>
  <c r="X2867" i="1"/>
  <c r="X2866" i="1"/>
  <c r="X2865" i="1"/>
  <c r="X2864" i="1"/>
  <c r="X2863" i="1"/>
  <c r="X2862" i="1"/>
  <c r="X2861" i="1"/>
  <c r="X2860" i="1"/>
  <c r="X2859" i="1"/>
  <c r="X2858" i="1"/>
  <c r="X2857" i="1"/>
  <c r="X2856" i="1"/>
  <c r="X2855" i="1"/>
  <c r="X2854" i="1"/>
  <c r="X2853" i="1"/>
  <c r="X2852" i="1"/>
  <c r="X2851" i="1"/>
  <c r="X2850" i="1"/>
  <c r="X2849" i="1"/>
  <c r="X2848" i="1"/>
  <c r="X2847" i="1"/>
  <c r="X2846" i="1"/>
  <c r="X2845" i="1"/>
  <c r="X2844" i="1"/>
  <c r="X2843" i="1"/>
  <c r="X2842" i="1"/>
  <c r="X2841" i="1"/>
  <c r="X2840" i="1"/>
  <c r="X2839" i="1"/>
  <c r="X2838" i="1"/>
  <c r="X2837" i="1"/>
  <c r="X2836" i="1"/>
  <c r="X2835" i="1"/>
  <c r="X2834" i="1"/>
  <c r="X2833" i="1"/>
  <c r="X2832" i="1"/>
  <c r="X2831" i="1"/>
  <c r="X2830" i="1"/>
  <c r="X2829" i="1"/>
  <c r="X2828" i="1"/>
  <c r="X2827" i="1"/>
  <c r="X2826" i="1"/>
  <c r="X2825" i="1"/>
  <c r="X2824" i="1"/>
  <c r="X2823" i="1"/>
  <c r="X2822" i="1"/>
  <c r="X2821" i="1"/>
  <c r="X2820" i="1"/>
  <c r="X2819" i="1"/>
  <c r="X2818" i="1"/>
  <c r="X2817" i="1"/>
  <c r="X2816" i="1"/>
  <c r="X2815" i="1"/>
  <c r="X2814" i="1"/>
  <c r="X2813" i="1"/>
  <c r="X2812" i="1"/>
  <c r="X2811" i="1"/>
  <c r="X2810" i="1"/>
  <c r="X2809" i="1"/>
  <c r="X2808" i="1"/>
  <c r="X2807" i="1"/>
  <c r="X2806" i="1"/>
  <c r="X2805" i="1"/>
  <c r="X2804" i="1"/>
  <c r="X2803" i="1"/>
  <c r="X2802" i="1"/>
  <c r="X2801" i="1"/>
  <c r="X2800" i="1"/>
  <c r="X2799" i="1"/>
  <c r="X2798" i="1"/>
  <c r="X2797" i="1"/>
  <c r="X2796" i="1"/>
  <c r="X2795" i="1"/>
  <c r="X2794" i="1"/>
  <c r="X2793" i="1"/>
  <c r="X2792" i="1"/>
  <c r="X2791" i="1"/>
  <c r="X2790" i="1"/>
  <c r="X2789" i="1"/>
  <c r="X2788" i="1"/>
  <c r="X2787" i="1"/>
  <c r="X2786" i="1"/>
  <c r="X2785" i="1"/>
  <c r="X2784" i="1"/>
  <c r="X2783" i="1"/>
  <c r="X2782" i="1"/>
  <c r="X2781" i="1"/>
  <c r="X2780" i="1"/>
  <c r="X2779" i="1"/>
  <c r="X2778" i="1"/>
  <c r="X2777" i="1"/>
  <c r="X2776" i="1"/>
  <c r="X2775" i="1"/>
  <c r="X2774" i="1"/>
  <c r="X2773" i="1"/>
  <c r="X2772" i="1"/>
  <c r="X2771" i="1"/>
  <c r="X2770" i="1"/>
  <c r="X2769" i="1"/>
  <c r="X2768" i="1"/>
  <c r="X2767" i="1"/>
  <c r="X2766" i="1"/>
  <c r="X2765" i="1"/>
  <c r="X2764" i="1"/>
  <c r="X2763" i="1"/>
  <c r="X2762" i="1"/>
  <c r="X2761" i="1"/>
  <c r="X2760" i="1"/>
  <c r="X2759" i="1"/>
  <c r="X2758" i="1"/>
  <c r="X2757" i="1"/>
  <c r="X2756" i="1"/>
  <c r="X2755" i="1"/>
  <c r="X2754" i="1"/>
  <c r="X2753" i="1"/>
  <c r="X2752" i="1"/>
  <c r="X2751" i="1"/>
  <c r="X2750" i="1"/>
  <c r="X2749" i="1"/>
  <c r="X2748" i="1"/>
  <c r="X2747" i="1"/>
  <c r="X2746" i="1"/>
  <c r="X2745" i="1"/>
  <c r="X2744" i="1"/>
  <c r="X2743" i="1"/>
  <c r="X2742" i="1"/>
  <c r="X2741" i="1"/>
  <c r="X2740" i="1"/>
  <c r="X2739" i="1"/>
  <c r="X2738" i="1"/>
  <c r="X2737" i="1"/>
  <c r="X2736" i="1"/>
  <c r="X2735" i="1"/>
  <c r="X2734" i="1"/>
  <c r="X2733" i="1"/>
  <c r="X2732" i="1"/>
  <c r="X2731" i="1"/>
  <c r="X2730" i="1"/>
  <c r="X2729" i="1"/>
  <c r="X2728" i="1"/>
  <c r="X2727" i="1"/>
  <c r="X2726" i="1"/>
  <c r="X2725" i="1"/>
  <c r="X2724" i="1"/>
  <c r="X2723" i="1"/>
  <c r="X2722" i="1"/>
  <c r="X2721" i="1"/>
  <c r="X2720" i="1"/>
  <c r="X2719" i="1"/>
  <c r="X2718" i="1"/>
  <c r="X2717" i="1"/>
  <c r="X2716" i="1"/>
  <c r="X2715" i="1"/>
  <c r="X2714" i="1"/>
  <c r="X2713" i="1"/>
  <c r="X2712" i="1"/>
  <c r="X2711" i="1"/>
  <c r="X2710" i="1"/>
  <c r="X2709" i="1"/>
  <c r="X2708" i="1"/>
  <c r="X2707" i="1"/>
  <c r="X2706" i="1"/>
  <c r="X2705" i="1"/>
  <c r="X2704" i="1"/>
  <c r="X2703" i="1"/>
  <c r="X2702" i="1"/>
  <c r="X2701" i="1"/>
  <c r="X2700" i="1"/>
  <c r="X2699" i="1"/>
  <c r="X2698" i="1"/>
  <c r="X2697" i="1"/>
  <c r="X2696" i="1"/>
  <c r="X2695" i="1"/>
  <c r="X2694" i="1"/>
  <c r="X2693" i="1"/>
  <c r="X2692" i="1"/>
  <c r="X2691" i="1"/>
  <c r="X2690" i="1"/>
  <c r="X2689" i="1"/>
  <c r="X2688" i="1"/>
  <c r="X2687" i="1"/>
  <c r="X2686" i="1"/>
  <c r="X2685" i="1"/>
  <c r="X2684" i="1"/>
  <c r="X2683" i="1"/>
  <c r="X2682" i="1"/>
  <c r="X2681" i="1"/>
  <c r="X2680" i="1"/>
  <c r="X2679" i="1"/>
  <c r="X2678" i="1"/>
  <c r="X2677" i="1"/>
  <c r="X2676" i="1"/>
  <c r="X2675" i="1"/>
  <c r="X2674" i="1"/>
  <c r="X2673" i="1"/>
  <c r="X2672" i="1"/>
  <c r="X2671" i="1"/>
  <c r="X2670" i="1"/>
  <c r="X2669" i="1"/>
  <c r="X2668" i="1"/>
  <c r="X2667" i="1"/>
  <c r="X2666" i="1"/>
  <c r="X2665" i="1"/>
  <c r="X2664" i="1"/>
  <c r="X2663" i="1"/>
  <c r="X2662" i="1"/>
  <c r="X2661" i="1"/>
  <c r="X2660" i="1"/>
  <c r="X2659" i="1"/>
  <c r="X2658" i="1"/>
  <c r="X2657" i="1"/>
  <c r="X2656" i="1"/>
  <c r="X2655" i="1"/>
  <c r="X2654" i="1"/>
  <c r="X2653" i="1"/>
  <c r="X2652" i="1"/>
  <c r="X2651" i="1"/>
  <c r="X2650" i="1"/>
  <c r="X2649" i="1"/>
  <c r="X2648" i="1"/>
  <c r="X2647" i="1"/>
  <c r="X2646" i="1"/>
  <c r="X2645" i="1"/>
  <c r="X2644" i="1"/>
  <c r="X2643" i="1"/>
  <c r="X2642" i="1"/>
  <c r="X2641" i="1"/>
  <c r="X2640" i="1"/>
  <c r="X2639" i="1"/>
  <c r="X2638" i="1"/>
  <c r="X2637" i="1"/>
  <c r="X2636" i="1"/>
  <c r="X2635" i="1"/>
  <c r="X2634" i="1"/>
  <c r="X2633" i="1"/>
  <c r="X2632" i="1"/>
  <c r="X2631" i="1"/>
  <c r="X2630" i="1"/>
  <c r="X2629" i="1"/>
  <c r="X2628" i="1"/>
  <c r="X2627" i="1"/>
  <c r="X2626" i="1"/>
  <c r="X2625" i="1"/>
  <c r="X2624" i="1"/>
  <c r="X2623" i="1"/>
  <c r="X2622" i="1"/>
  <c r="X2621" i="1"/>
  <c r="X2620" i="1"/>
  <c r="X2619" i="1"/>
  <c r="X2618" i="1"/>
  <c r="X2617" i="1"/>
  <c r="X2616" i="1"/>
  <c r="X2615" i="1"/>
  <c r="X2614" i="1"/>
  <c r="X2613" i="1"/>
  <c r="X2612" i="1"/>
  <c r="X2611" i="1"/>
  <c r="X2610" i="1"/>
  <c r="X2609" i="1"/>
  <c r="X2608" i="1"/>
  <c r="X2607" i="1"/>
  <c r="X2606" i="1"/>
  <c r="X2605" i="1"/>
  <c r="X2604" i="1"/>
  <c r="X2603" i="1"/>
  <c r="X2602" i="1"/>
  <c r="X2601" i="1"/>
  <c r="X2600" i="1"/>
  <c r="X2599" i="1"/>
  <c r="X2598" i="1"/>
  <c r="X2597" i="1"/>
  <c r="X2596" i="1"/>
  <c r="X2595" i="1"/>
  <c r="X2594" i="1"/>
  <c r="X2593" i="1"/>
  <c r="X2592" i="1"/>
  <c r="X2591" i="1"/>
  <c r="X2590" i="1"/>
  <c r="X2589" i="1"/>
  <c r="X2588" i="1"/>
  <c r="X2587" i="1"/>
  <c r="X2586" i="1"/>
  <c r="X2585" i="1"/>
  <c r="X2584" i="1"/>
  <c r="X2583" i="1"/>
  <c r="X2582" i="1"/>
  <c r="X2581" i="1"/>
  <c r="X2580" i="1"/>
  <c r="X2579" i="1"/>
  <c r="X2578" i="1"/>
  <c r="X2577" i="1"/>
  <c r="X2576" i="1"/>
  <c r="X2575" i="1"/>
  <c r="X2574" i="1"/>
  <c r="X2573" i="1"/>
  <c r="X2572" i="1"/>
  <c r="X2571" i="1"/>
  <c r="X2570" i="1"/>
  <c r="X2569" i="1"/>
  <c r="X2568" i="1"/>
  <c r="X2567" i="1"/>
  <c r="X2566" i="1"/>
  <c r="X2565" i="1"/>
  <c r="X2564" i="1"/>
  <c r="X2563" i="1"/>
  <c r="X2562" i="1"/>
  <c r="X2561" i="1"/>
  <c r="X2560" i="1"/>
  <c r="X2559" i="1"/>
  <c r="X2558" i="1"/>
  <c r="X2557" i="1"/>
  <c r="X2556" i="1"/>
  <c r="X2555" i="1"/>
  <c r="X2554" i="1"/>
  <c r="X2553" i="1"/>
  <c r="X2552" i="1"/>
  <c r="X2551" i="1"/>
  <c r="X2550" i="1"/>
  <c r="X2549" i="1"/>
  <c r="X2548" i="1"/>
  <c r="X2547" i="1"/>
  <c r="X2546" i="1"/>
  <c r="X2545" i="1"/>
  <c r="X2544" i="1"/>
  <c r="X2543" i="1"/>
  <c r="X2542" i="1"/>
  <c r="X2541" i="1"/>
  <c r="X2540" i="1"/>
  <c r="X2539" i="1"/>
  <c r="X2538" i="1"/>
  <c r="X2537" i="1"/>
  <c r="X2536" i="1"/>
  <c r="X2535" i="1"/>
  <c r="X2534" i="1"/>
  <c r="X2533" i="1"/>
  <c r="X2532" i="1"/>
  <c r="X2531" i="1"/>
  <c r="X2530" i="1"/>
  <c r="X2529" i="1"/>
  <c r="X2528" i="1"/>
  <c r="X2527" i="1"/>
  <c r="X2526" i="1"/>
  <c r="X2525" i="1"/>
  <c r="X2524" i="1"/>
  <c r="X2523" i="1"/>
  <c r="X2522" i="1"/>
  <c r="X2521" i="1"/>
  <c r="X2520" i="1"/>
  <c r="X2519" i="1"/>
  <c r="X2518" i="1"/>
  <c r="X2517" i="1"/>
  <c r="X2516" i="1"/>
  <c r="X2515" i="1"/>
  <c r="X2514" i="1"/>
  <c r="X2513" i="1"/>
  <c r="X2512" i="1"/>
  <c r="X2511" i="1"/>
  <c r="X2510" i="1"/>
  <c r="X2509" i="1"/>
  <c r="X2508" i="1"/>
  <c r="X2507" i="1"/>
  <c r="X2506" i="1"/>
  <c r="X2505" i="1"/>
  <c r="X2504" i="1"/>
  <c r="X2503" i="1"/>
  <c r="X2502" i="1"/>
  <c r="X2501" i="1"/>
  <c r="X2500" i="1"/>
  <c r="X2499" i="1"/>
  <c r="X2498" i="1"/>
  <c r="X2497" i="1"/>
  <c r="X2496" i="1"/>
  <c r="X2495" i="1"/>
  <c r="X2494" i="1"/>
  <c r="X2493" i="1"/>
  <c r="X2492" i="1"/>
  <c r="X2491" i="1"/>
  <c r="X2490" i="1"/>
  <c r="X2489" i="1"/>
  <c r="X2488" i="1"/>
  <c r="X2487" i="1"/>
  <c r="X2486" i="1"/>
  <c r="X2485" i="1"/>
  <c r="X2484" i="1"/>
  <c r="X2483" i="1"/>
  <c r="X2482" i="1"/>
  <c r="X2481" i="1"/>
  <c r="X2480" i="1"/>
  <c r="X2479" i="1"/>
  <c r="X2478" i="1"/>
  <c r="X2477" i="1"/>
  <c r="X2476" i="1"/>
  <c r="X2475" i="1"/>
  <c r="X2474" i="1"/>
  <c r="X2473" i="1"/>
  <c r="X2472" i="1"/>
  <c r="X2471" i="1"/>
  <c r="X2470" i="1"/>
  <c r="X2469" i="1"/>
  <c r="X2468" i="1"/>
  <c r="X2467" i="1"/>
  <c r="X2466" i="1"/>
  <c r="X2465" i="1"/>
  <c r="X2464" i="1"/>
  <c r="X2463" i="1"/>
  <c r="X2462" i="1"/>
  <c r="X2461" i="1"/>
  <c r="X2460" i="1"/>
  <c r="X2459" i="1"/>
  <c r="X2458" i="1"/>
  <c r="X2457" i="1"/>
  <c r="X2456" i="1"/>
  <c r="X2455" i="1"/>
  <c r="X2454" i="1"/>
  <c r="X2453" i="1"/>
  <c r="X2452" i="1"/>
  <c r="X2451" i="1"/>
  <c r="X2450" i="1"/>
  <c r="X2449" i="1"/>
  <c r="X2448" i="1"/>
  <c r="X2447" i="1"/>
  <c r="X2446" i="1"/>
  <c r="X2445" i="1"/>
  <c r="X2444" i="1"/>
  <c r="X2443" i="1"/>
  <c r="X2442" i="1"/>
  <c r="X2441" i="1"/>
  <c r="X2440" i="1"/>
  <c r="X2439" i="1"/>
  <c r="X2438" i="1"/>
  <c r="X2437" i="1"/>
  <c r="X2436" i="1"/>
  <c r="X2435" i="1"/>
  <c r="X2434" i="1"/>
  <c r="X2433" i="1"/>
  <c r="X2432" i="1"/>
  <c r="X2431" i="1"/>
  <c r="X2430" i="1"/>
  <c r="X2429" i="1"/>
  <c r="X2428" i="1"/>
  <c r="X2427" i="1"/>
  <c r="X2426" i="1"/>
  <c r="X2425" i="1"/>
  <c r="X2424" i="1"/>
  <c r="X2423" i="1"/>
  <c r="X2422" i="1"/>
  <c r="X2421" i="1"/>
  <c r="X2420" i="1"/>
  <c r="X2419" i="1"/>
  <c r="X2418" i="1"/>
  <c r="X2417" i="1"/>
  <c r="X2416" i="1"/>
  <c r="X2415" i="1"/>
  <c r="X2414" i="1"/>
  <c r="X2413" i="1"/>
  <c r="X2412" i="1"/>
  <c r="X2411" i="1"/>
  <c r="X2410" i="1"/>
  <c r="X2409" i="1"/>
  <c r="X2408" i="1"/>
  <c r="X2407" i="1"/>
  <c r="X2406" i="1"/>
  <c r="X2405" i="1"/>
  <c r="X2404" i="1"/>
  <c r="X2403" i="1"/>
  <c r="X2402" i="1"/>
  <c r="X2401" i="1"/>
  <c r="X2400" i="1"/>
  <c r="X2399" i="1"/>
  <c r="X2398" i="1"/>
  <c r="X2397" i="1"/>
  <c r="X2396" i="1"/>
  <c r="X2395" i="1"/>
  <c r="X2394" i="1"/>
  <c r="X2393" i="1"/>
  <c r="X2392" i="1"/>
  <c r="X2391" i="1"/>
  <c r="X2390" i="1"/>
  <c r="X2389" i="1"/>
  <c r="X2388" i="1"/>
  <c r="X2387" i="1"/>
  <c r="X2386" i="1"/>
  <c r="X2385" i="1"/>
  <c r="X2384" i="1"/>
  <c r="X2383" i="1"/>
  <c r="X2382" i="1"/>
  <c r="X2381" i="1"/>
  <c r="X2380" i="1"/>
  <c r="X2379" i="1"/>
  <c r="X2378" i="1"/>
  <c r="X2377" i="1"/>
  <c r="X2376" i="1"/>
  <c r="X2375" i="1"/>
  <c r="X2374" i="1"/>
  <c r="X2373" i="1"/>
  <c r="X2372" i="1"/>
  <c r="X2371" i="1"/>
  <c r="X2370" i="1"/>
  <c r="X2369" i="1"/>
  <c r="X2368" i="1"/>
  <c r="X2367" i="1"/>
  <c r="X2366" i="1"/>
  <c r="X2365" i="1"/>
  <c r="X2364" i="1"/>
  <c r="X2363" i="1"/>
  <c r="X2362" i="1"/>
  <c r="X2361" i="1"/>
  <c r="X2360" i="1"/>
  <c r="X2359" i="1"/>
  <c r="X2358" i="1"/>
  <c r="X2357" i="1"/>
  <c r="X2356" i="1"/>
  <c r="X2355" i="1"/>
  <c r="X2354" i="1"/>
  <c r="X2353" i="1"/>
  <c r="X2352" i="1"/>
  <c r="X2351" i="1"/>
  <c r="X2350" i="1"/>
  <c r="X2349" i="1"/>
  <c r="X2348" i="1"/>
  <c r="X2347" i="1"/>
  <c r="X2346" i="1"/>
  <c r="X2345" i="1"/>
  <c r="X2344" i="1"/>
  <c r="X2343" i="1"/>
  <c r="X2342" i="1"/>
  <c r="X2341" i="1"/>
  <c r="X2340" i="1"/>
  <c r="X2339" i="1"/>
  <c r="X2338" i="1"/>
  <c r="X2337" i="1"/>
  <c r="X2336" i="1"/>
  <c r="X2335" i="1"/>
  <c r="X2334" i="1"/>
  <c r="X2333" i="1"/>
  <c r="X2332" i="1"/>
  <c r="X2331" i="1"/>
  <c r="X2330" i="1"/>
  <c r="X2329" i="1"/>
  <c r="X2328" i="1"/>
  <c r="X2327" i="1"/>
  <c r="X2326" i="1"/>
  <c r="X2325" i="1"/>
  <c r="X2324" i="1"/>
  <c r="X2323" i="1"/>
  <c r="X2322" i="1"/>
  <c r="X2321" i="1"/>
  <c r="X2320" i="1"/>
  <c r="X2319" i="1"/>
  <c r="X2318" i="1"/>
  <c r="X2317" i="1"/>
  <c r="X2316" i="1"/>
  <c r="X2315" i="1"/>
  <c r="X2314" i="1"/>
  <c r="X2313" i="1"/>
  <c r="X2312" i="1"/>
  <c r="X2311" i="1"/>
  <c r="X2310" i="1"/>
  <c r="X2309" i="1"/>
  <c r="X2308" i="1"/>
  <c r="X2307" i="1"/>
  <c r="X2306" i="1"/>
  <c r="X2305" i="1"/>
  <c r="X2304" i="1"/>
  <c r="X2303" i="1"/>
  <c r="X2302" i="1"/>
  <c r="X2301" i="1"/>
  <c r="X2300" i="1"/>
  <c r="X2299" i="1"/>
  <c r="X2298" i="1"/>
  <c r="X2297" i="1"/>
  <c r="X2296" i="1"/>
  <c r="X2295" i="1"/>
  <c r="X2294" i="1"/>
  <c r="X2293" i="1"/>
  <c r="X2292" i="1"/>
  <c r="X2291" i="1"/>
  <c r="X2290" i="1"/>
  <c r="X2289" i="1"/>
  <c r="X2288" i="1"/>
  <c r="X2287" i="1"/>
  <c r="X2286" i="1"/>
  <c r="X2285" i="1"/>
  <c r="X2284" i="1"/>
  <c r="X2283" i="1"/>
  <c r="X2282" i="1"/>
  <c r="X2281" i="1"/>
  <c r="X2280" i="1"/>
  <c r="X2279" i="1"/>
  <c r="X2278" i="1"/>
  <c r="X2277" i="1"/>
  <c r="X2276" i="1"/>
  <c r="X2275" i="1"/>
  <c r="X2274" i="1"/>
  <c r="X2273" i="1"/>
  <c r="X2272" i="1"/>
  <c r="X2271" i="1"/>
  <c r="X2270" i="1"/>
  <c r="X2269" i="1"/>
  <c r="X2268" i="1"/>
  <c r="X2267" i="1"/>
  <c r="X2266" i="1"/>
  <c r="X2265" i="1"/>
  <c r="X2264" i="1"/>
  <c r="X2263" i="1"/>
  <c r="X2262" i="1"/>
  <c r="X2261" i="1"/>
  <c r="X2260" i="1"/>
  <c r="X2259" i="1"/>
  <c r="X2258" i="1"/>
  <c r="X2257" i="1"/>
  <c r="X2256" i="1"/>
  <c r="X2255" i="1"/>
  <c r="X2254" i="1"/>
  <c r="X2253" i="1"/>
  <c r="X2252" i="1"/>
  <c r="X2251" i="1"/>
  <c r="X2250" i="1"/>
  <c r="X2249" i="1"/>
  <c r="X2248" i="1"/>
  <c r="X2247" i="1"/>
  <c r="X2246" i="1"/>
  <c r="X2245" i="1"/>
  <c r="X2244" i="1"/>
  <c r="X2243" i="1"/>
  <c r="X2242" i="1"/>
  <c r="X2241" i="1"/>
  <c r="X2240" i="1"/>
  <c r="X2239" i="1"/>
  <c r="X2238" i="1"/>
  <c r="X2237" i="1"/>
  <c r="X2236" i="1"/>
  <c r="X2235" i="1"/>
  <c r="X2234" i="1"/>
  <c r="X2233" i="1"/>
  <c r="X2232" i="1"/>
  <c r="X2231" i="1"/>
  <c r="X2230" i="1"/>
  <c r="X2229" i="1"/>
  <c r="X2228" i="1"/>
  <c r="X2227" i="1"/>
  <c r="X2226" i="1"/>
  <c r="X2225" i="1"/>
  <c r="X2224" i="1"/>
  <c r="X2223" i="1"/>
  <c r="X2222" i="1"/>
  <c r="X2221" i="1"/>
  <c r="X2220" i="1"/>
  <c r="X2219" i="1"/>
  <c r="X2218" i="1"/>
  <c r="X2217" i="1"/>
  <c r="X2216" i="1"/>
  <c r="X2215" i="1"/>
  <c r="X2214" i="1"/>
  <c r="X2213" i="1"/>
  <c r="X2212" i="1"/>
  <c r="X2211" i="1"/>
  <c r="X2210" i="1"/>
  <c r="X2209" i="1"/>
  <c r="X2208" i="1"/>
  <c r="X2207" i="1"/>
  <c r="X2206" i="1"/>
  <c r="X2205" i="1"/>
  <c r="X2204" i="1"/>
  <c r="X2203" i="1"/>
  <c r="X2202" i="1"/>
  <c r="X2201" i="1"/>
  <c r="X2200" i="1"/>
  <c r="X2199" i="1"/>
  <c r="X2198" i="1"/>
  <c r="X2197" i="1"/>
  <c r="X2196" i="1"/>
  <c r="X2195" i="1"/>
  <c r="X2194" i="1"/>
  <c r="X2193" i="1"/>
  <c r="X2192" i="1"/>
  <c r="X2191" i="1"/>
  <c r="X2190" i="1"/>
  <c r="X2189" i="1"/>
  <c r="X2188" i="1"/>
  <c r="X2187" i="1"/>
  <c r="X2186" i="1"/>
  <c r="X2185" i="1"/>
  <c r="X2184" i="1"/>
  <c r="X2183" i="1"/>
  <c r="X2182" i="1"/>
  <c r="X2181" i="1"/>
  <c r="X2180" i="1"/>
  <c r="X2179" i="1"/>
  <c r="X2178" i="1"/>
  <c r="X2177" i="1"/>
  <c r="X2176" i="1"/>
  <c r="X2175" i="1"/>
  <c r="X2174" i="1"/>
  <c r="X2173" i="1"/>
  <c r="X2172" i="1"/>
  <c r="X2171" i="1"/>
  <c r="X2170" i="1"/>
  <c r="X2169" i="1"/>
  <c r="X2168" i="1"/>
  <c r="X2167" i="1"/>
  <c r="X2166" i="1"/>
  <c r="X2165" i="1"/>
  <c r="X2164" i="1"/>
  <c r="X2163" i="1"/>
  <c r="X2162" i="1"/>
  <c r="X2161" i="1"/>
  <c r="X2160" i="1"/>
  <c r="X2159" i="1"/>
  <c r="X2158" i="1"/>
  <c r="X2157" i="1"/>
  <c r="X2156" i="1"/>
  <c r="X2155" i="1"/>
  <c r="X2154" i="1"/>
  <c r="X2153" i="1"/>
  <c r="X2152" i="1"/>
  <c r="X2151" i="1"/>
  <c r="X2150" i="1"/>
  <c r="X2149" i="1"/>
  <c r="X2148" i="1"/>
  <c r="X2147" i="1"/>
  <c r="X2146" i="1"/>
  <c r="X2145" i="1"/>
  <c r="X2144" i="1"/>
  <c r="X2143" i="1"/>
  <c r="X2142" i="1"/>
  <c r="X2141" i="1"/>
  <c r="X2140" i="1"/>
  <c r="X2139" i="1"/>
  <c r="X2138" i="1"/>
  <c r="X2137" i="1"/>
  <c r="X2136" i="1"/>
  <c r="X2135" i="1"/>
  <c r="X2134" i="1"/>
  <c r="X2133" i="1"/>
  <c r="X2132" i="1"/>
  <c r="X2131" i="1"/>
  <c r="X2130" i="1"/>
  <c r="X2129" i="1"/>
  <c r="X2128" i="1"/>
  <c r="X2127" i="1"/>
  <c r="X2126" i="1"/>
  <c r="X2125" i="1"/>
  <c r="X2124" i="1"/>
  <c r="X2123" i="1"/>
  <c r="X2122" i="1"/>
  <c r="X2121" i="1"/>
  <c r="X2120" i="1"/>
  <c r="X2119" i="1"/>
  <c r="X2118" i="1"/>
  <c r="X2117" i="1"/>
  <c r="X2116" i="1"/>
  <c r="X2115" i="1"/>
  <c r="X2114" i="1"/>
  <c r="X2113" i="1"/>
  <c r="X2112" i="1"/>
  <c r="X2111" i="1"/>
  <c r="X2110" i="1"/>
  <c r="X2109" i="1"/>
  <c r="X2108" i="1"/>
  <c r="X2107" i="1"/>
  <c r="X2106" i="1"/>
  <c r="X2105" i="1"/>
  <c r="X2104" i="1"/>
  <c r="X2103" i="1"/>
  <c r="X2102" i="1"/>
  <c r="X2101" i="1"/>
  <c r="X2100" i="1"/>
  <c r="X2099" i="1"/>
  <c r="X2098" i="1"/>
  <c r="X2097" i="1"/>
  <c r="X2096" i="1"/>
  <c r="X2095" i="1"/>
  <c r="X2094" i="1"/>
  <c r="X2093" i="1"/>
  <c r="X2092" i="1"/>
  <c r="X2091" i="1"/>
  <c r="X2090" i="1"/>
  <c r="X2089" i="1"/>
  <c r="X2088" i="1"/>
  <c r="X2087" i="1"/>
  <c r="X2086" i="1"/>
  <c r="X2085" i="1"/>
  <c r="X2084" i="1"/>
  <c r="X2083" i="1"/>
  <c r="X2082" i="1"/>
  <c r="X2081" i="1"/>
  <c r="X2080" i="1"/>
  <c r="X2079" i="1"/>
  <c r="X2078" i="1"/>
  <c r="X2077" i="1"/>
  <c r="X2076" i="1"/>
  <c r="X2075" i="1"/>
  <c r="X2074" i="1"/>
  <c r="X2073" i="1"/>
  <c r="X2072" i="1"/>
  <c r="X2071" i="1"/>
  <c r="X2070" i="1"/>
  <c r="X2069" i="1"/>
  <c r="X2068" i="1"/>
  <c r="X2067" i="1"/>
  <c r="X2066" i="1"/>
  <c r="X2065" i="1"/>
  <c r="X2064" i="1"/>
  <c r="X2063" i="1"/>
  <c r="X2062" i="1"/>
  <c r="X2061" i="1"/>
  <c r="X2060" i="1"/>
  <c r="X2059" i="1"/>
  <c r="X2058" i="1"/>
  <c r="X2057" i="1"/>
  <c r="X2056" i="1"/>
  <c r="X2055" i="1"/>
  <c r="X2054" i="1"/>
  <c r="X2053" i="1"/>
  <c r="X2052" i="1"/>
  <c r="X2051" i="1"/>
  <c r="X2050" i="1"/>
  <c r="X2049" i="1"/>
  <c r="X2048" i="1"/>
  <c r="X2047" i="1"/>
  <c r="X2046" i="1"/>
  <c r="X2045" i="1"/>
  <c r="X2044" i="1"/>
  <c r="X2043" i="1"/>
  <c r="X2042" i="1"/>
  <c r="X2041" i="1"/>
  <c r="X2040" i="1"/>
  <c r="X2039" i="1"/>
  <c r="X2038" i="1"/>
  <c r="X2037" i="1"/>
  <c r="X2036" i="1"/>
  <c r="X2035" i="1"/>
  <c r="X2034" i="1"/>
  <c r="X2033" i="1"/>
  <c r="X2032" i="1"/>
  <c r="X2031" i="1"/>
  <c r="X2030" i="1"/>
  <c r="X2029" i="1"/>
  <c r="X2028" i="1"/>
  <c r="X2027" i="1"/>
  <c r="X2026" i="1"/>
  <c r="X2025" i="1"/>
  <c r="X2024" i="1"/>
  <c r="X2023" i="1"/>
  <c r="X2022" i="1"/>
  <c r="X2021" i="1"/>
  <c r="X2020" i="1"/>
  <c r="X2019" i="1"/>
  <c r="X2018" i="1"/>
  <c r="X2017" i="1"/>
  <c r="X2016" i="1"/>
  <c r="X2015" i="1"/>
  <c r="X2014" i="1"/>
  <c r="X2013" i="1"/>
  <c r="X2012" i="1"/>
  <c r="X2011" i="1"/>
  <c r="X2010" i="1"/>
  <c r="X2009" i="1"/>
  <c r="X2008" i="1"/>
  <c r="X2007" i="1"/>
  <c r="X2006" i="1"/>
  <c r="X2005" i="1"/>
  <c r="X2004" i="1"/>
  <c r="X2003" i="1"/>
  <c r="X2002" i="1"/>
  <c r="X2001" i="1"/>
  <c r="X2000" i="1"/>
  <c r="X1999" i="1"/>
  <c r="X1998" i="1"/>
  <c r="X1997" i="1"/>
  <c r="X1996" i="1"/>
  <c r="X1995" i="1"/>
  <c r="X1994" i="1"/>
  <c r="X1993" i="1"/>
  <c r="X1992" i="1"/>
  <c r="X1991" i="1"/>
  <c r="X1990" i="1"/>
  <c r="X1989" i="1"/>
  <c r="X1988" i="1"/>
  <c r="X1987" i="1"/>
  <c r="X1986" i="1"/>
  <c r="X1985" i="1"/>
  <c r="X1984" i="1"/>
  <c r="X1983" i="1"/>
  <c r="X1982" i="1"/>
  <c r="X1981" i="1"/>
  <c r="X1980" i="1"/>
  <c r="X1979" i="1"/>
  <c r="X1978" i="1"/>
  <c r="X1977" i="1"/>
  <c r="X1976" i="1"/>
  <c r="X1975" i="1"/>
  <c r="X1974" i="1"/>
  <c r="X1973" i="1"/>
  <c r="X1972" i="1"/>
  <c r="X1971" i="1"/>
  <c r="X1970" i="1"/>
  <c r="X1969" i="1"/>
  <c r="X1968" i="1"/>
  <c r="X1967" i="1"/>
  <c r="X1966" i="1"/>
  <c r="X1965" i="1"/>
  <c r="X1964" i="1"/>
  <c r="X1963" i="1"/>
  <c r="X1962" i="1"/>
  <c r="X1961" i="1"/>
  <c r="X1960" i="1"/>
  <c r="X1959" i="1"/>
  <c r="X1958" i="1"/>
  <c r="X1957" i="1"/>
  <c r="X1956" i="1"/>
  <c r="X1955" i="1"/>
  <c r="X1954" i="1"/>
  <c r="X1953" i="1"/>
  <c r="X1952" i="1"/>
  <c r="X1951" i="1"/>
  <c r="X1950" i="1"/>
  <c r="X1949" i="1"/>
  <c r="X1948" i="1"/>
  <c r="X1947" i="1"/>
  <c r="X1946" i="1"/>
  <c r="X1945" i="1"/>
  <c r="X1944" i="1"/>
  <c r="X1943" i="1"/>
  <c r="X1942" i="1"/>
  <c r="X1941" i="1"/>
  <c r="X1940" i="1"/>
  <c r="X1939" i="1"/>
  <c r="X1938" i="1"/>
  <c r="X1937" i="1"/>
  <c r="X1936" i="1"/>
  <c r="X1935" i="1"/>
  <c r="X1934" i="1"/>
  <c r="X1933" i="1"/>
  <c r="X1932" i="1"/>
  <c r="X1931" i="1"/>
  <c r="X1930" i="1"/>
  <c r="X1929" i="1"/>
  <c r="X1928" i="1"/>
  <c r="X1927" i="1"/>
  <c r="X1926" i="1"/>
  <c r="X1925" i="1"/>
  <c r="X1924" i="1"/>
  <c r="X1923" i="1"/>
  <c r="X1922" i="1"/>
  <c r="X1921" i="1"/>
  <c r="X1920" i="1"/>
  <c r="X1919" i="1"/>
  <c r="X1918" i="1"/>
  <c r="X1917" i="1"/>
  <c r="X1916" i="1"/>
  <c r="X1915" i="1"/>
  <c r="X1914" i="1"/>
  <c r="X1913" i="1"/>
  <c r="X1912" i="1"/>
  <c r="X1911" i="1"/>
  <c r="X1910" i="1"/>
  <c r="X1909" i="1"/>
  <c r="X1908" i="1"/>
  <c r="X1907" i="1"/>
  <c r="X1906" i="1"/>
  <c r="X1905" i="1"/>
  <c r="X1904" i="1"/>
  <c r="X1903" i="1"/>
  <c r="X1902" i="1"/>
  <c r="X1901" i="1"/>
  <c r="X1900" i="1"/>
  <c r="X1899" i="1"/>
  <c r="X1898" i="1"/>
  <c r="X1897" i="1"/>
  <c r="X1896" i="1"/>
  <c r="X1895" i="1"/>
  <c r="X1894" i="1"/>
  <c r="X1893" i="1"/>
  <c r="X1892" i="1"/>
  <c r="X1891" i="1"/>
  <c r="X1890" i="1"/>
  <c r="X1889" i="1"/>
  <c r="X1888" i="1"/>
  <c r="X1887" i="1"/>
  <c r="X1886" i="1"/>
  <c r="X1885" i="1"/>
  <c r="X1884" i="1"/>
  <c r="X1883" i="1"/>
  <c r="X1882" i="1"/>
  <c r="X1881" i="1"/>
  <c r="X1880" i="1"/>
  <c r="X1879" i="1"/>
  <c r="X1878" i="1"/>
  <c r="X1877" i="1"/>
  <c r="X1876" i="1"/>
  <c r="X1875" i="1"/>
  <c r="X1874" i="1"/>
  <c r="X1873" i="1"/>
  <c r="X1872" i="1"/>
  <c r="X1871" i="1"/>
  <c r="X1870" i="1"/>
  <c r="X1869" i="1"/>
  <c r="X1868" i="1"/>
  <c r="X1867" i="1"/>
  <c r="X1866" i="1"/>
  <c r="X1865" i="1"/>
  <c r="X1864" i="1"/>
  <c r="X1863" i="1"/>
  <c r="X1862" i="1"/>
  <c r="X1861" i="1"/>
  <c r="X1860" i="1"/>
  <c r="X1859" i="1"/>
  <c r="X1858" i="1"/>
  <c r="X1857" i="1"/>
  <c r="X1856" i="1"/>
  <c r="X1855" i="1"/>
  <c r="X1854" i="1"/>
  <c r="X1853" i="1"/>
  <c r="X1852" i="1"/>
  <c r="X1851" i="1"/>
  <c r="X1850" i="1"/>
  <c r="X1849" i="1"/>
  <c r="X1848" i="1"/>
  <c r="X1847" i="1"/>
  <c r="X1846" i="1"/>
  <c r="X1845" i="1"/>
  <c r="X1844" i="1"/>
  <c r="X1843" i="1"/>
  <c r="X1842" i="1"/>
  <c r="X1841" i="1"/>
  <c r="X1840" i="1"/>
  <c r="X1839" i="1"/>
  <c r="X1838" i="1"/>
  <c r="X1837" i="1"/>
  <c r="X1836" i="1"/>
  <c r="X1835" i="1"/>
  <c r="X1834" i="1"/>
  <c r="X1833" i="1"/>
  <c r="X1832" i="1"/>
  <c r="X1831" i="1"/>
  <c r="X1830" i="1"/>
  <c r="X1829" i="1"/>
  <c r="X1828" i="1"/>
  <c r="X1827" i="1"/>
  <c r="X1826" i="1"/>
  <c r="X1825" i="1"/>
  <c r="X1824" i="1"/>
  <c r="X1823" i="1"/>
  <c r="X1822" i="1"/>
  <c r="X1821" i="1"/>
  <c r="X1820" i="1"/>
  <c r="X1819" i="1"/>
  <c r="X1818" i="1"/>
  <c r="X1817" i="1"/>
  <c r="X1816" i="1"/>
  <c r="X1815" i="1"/>
  <c r="X1814" i="1"/>
  <c r="X1813" i="1"/>
  <c r="X1812" i="1"/>
  <c r="X1811" i="1"/>
  <c r="X1810" i="1"/>
  <c r="X1809" i="1"/>
  <c r="X1808" i="1"/>
  <c r="X1807" i="1"/>
  <c r="X1806" i="1"/>
  <c r="X1805" i="1"/>
  <c r="X1804" i="1"/>
  <c r="X1803" i="1"/>
  <c r="X1802" i="1"/>
  <c r="X1801" i="1"/>
  <c r="X1800" i="1"/>
  <c r="X1799" i="1"/>
  <c r="X1798" i="1"/>
  <c r="X1797" i="1"/>
  <c r="X1796" i="1"/>
  <c r="X1795" i="1"/>
  <c r="X1794" i="1"/>
  <c r="X1793" i="1"/>
  <c r="X1792" i="1"/>
  <c r="X1791" i="1"/>
  <c r="X1790" i="1"/>
  <c r="X1789" i="1"/>
  <c r="X1788" i="1"/>
  <c r="X1787" i="1"/>
  <c r="X1786" i="1"/>
  <c r="X1785" i="1"/>
  <c r="X1784" i="1"/>
  <c r="X1783" i="1"/>
  <c r="X1782" i="1"/>
  <c r="X1781" i="1"/>
  <c r="X1780" i="1"/>
  <c r="X1779" i="1"/>
  <c r="X1778" i="1"/>
  <c r="X1777" i="1"/>
  <c r="X1776" i="1"/>
  <c r="X1775" i="1"/>
  <c r="X1774" i="1"/>
  <c r="X1773" i="1"/>
  <c r="X1772" i="1"/>
  <c r="X1771" i="1"/>
  <c r="X1770" i="1"/>
  <c r="X1769" i="1"/>
  <c r="X1768" i="1"/>
  <c r="X1767" i="1"/>
  <c r="X1766" i="1"/>
  <c r="X1765" i="1"/>
  <c r="X1764" i="1"/>
  <c r="X1763" i="1"/>
  <c r="X1762" i="1"/>
  <c r="X1761" i="1"/>
  <c r="X1760" i="1"/>
  <c r="X1759" i="1"/>
  <c r="X1758" i="1"/>
  <c r="X1757" i="1"/>
  <c r="X1756" i="1"/>
  <c r="X1755" i="1"/>
  <c r="X1754" i="1"/>
  <c r="X1753" i="1"/>
  <c r="X1752" i="1"/>
  <c r="X1751" i="1"/>
  <c r="X1750" i="1"/>
  <c r="X1749" i="1"/>
  <c r="X1748" i="1"/>
  <c r="X1747" i="1"/>
  <c r="X1746" i="1"/>
  <c r="X1745" i="1"/>
  <c r="X1744" i="1"/>
  <c r="X1743" i="1"/>
  <c r="X1742" i="1"/>
  <c r="X1741" i="1"/>
  <c r="X1740" i="1"/>
  <c r="X1739" i="1"/>
  <c r="X1738" i="1"/>
  <c r="X1737" i="1"/>
  <c r="X1736" i="1"/>
  <c r="X1735" i="1"/>
  <c r="X1734" i="1"/>
  <c r="X1733" i="1"/>
  <c r="X1732" i="1"/>
  <c r="X1731" i="1"/>
  <c r="X1730" i="1"/>
  <c r="X1729" i="1"/>
  <c r="X1728" i="1"/>
  <c r="X1727" i="1"/>
  <c r="X1726" i="1"/>
  <c r="X1725" i="1"/>
  <c r="X1724" i="1"/>
  <c r="X1723" i="1"/>
  <c r="X1722" i="1"/>
  <c r="X1721" i="1"/>
  <c r="X1720" i="1"/>
  <c r="X1719" i="1"/>
  <c r="X1718" i="1"/>
  <c r="X1717" i="1"/>
  <c r="X1716" i="1"/>
  <c r="X1715" i="1"/>
  <c r="X1714" i="1"/>
  <c r="X1713" i="1"/>
  <c r="X1712" i="1"/>
  <c r="X1711" i="1"/>
  <c r="X1710" i="1"/>
  <c r="X1709" i="1"/>
  <c r="X1708" i="1"/>
  <c r="X1707" i="1"/>
  <c r="X1706" i="1"/>
  <c r="X1705" i="1"/>
  <c r="X1704" i="1"/>
  <c r="X1703" i="1"/>
  <c r="X1702" i="1"/>
  <c r="X1701" i="1"/>
  <c r="X1700" i="1"/>
  <c r="X1699" i="1"/>
  <c r="X1698" i="1"/>
  <c r="X1697" i="1"/>
  <c r="X1696" i="1"/>
  <c r="X1695" i="1"/>
  <c r="X1694" i="1"/>
  <c r="X1693" i="1"/>
  <c r="X1692" i="1"/>
  <c r="X1691" i="1"/>
  <c r="X1690" i="1"/>
  <c r="X1689" i="1"/>
  <c r="X1688" i="1"/>
  <c r="X1687" i="1"/>
  <c r="X1686" i="1"/>
  <c r="X1685" i="1"/>
  <c r="X1684" i="1"/>
  <c r="X1683" i="1"/>
  <c r="X1682" i="1"/>
  <c r="X1681" i="1"/>
  <c r="X1680" i="1"/>
  <c r="X1679" i="1"/>
  <c r="X1678" i="1"/>
  <c r="X1677" i="1"/>
  <c r="X1676" i="1"/>
  <c r="X1675" i="1"/>
  <c r="X1674" i="1"/>
  <c r="X1673" i="1"/>
  <c r="X1672" i="1"/>
  <c r="X1671" i="1"/>
  <c r="X1670" i="1"/>
  <c r="X1669" i="1"/>
  <c r="X1668" i="1"/>
  <c r="X1667" i="1"/>
  <c r="X1666" i="1"/>
  <c r="X1665" i="1"/>
  <c r="X1664" i="1"/>
  <c r="X1663" i="1"/>
  <c r="X1662" i="1"/>
  <c r="X1661" i="1"/>
  <c r="X1660" i="1"/>
  <c r="X1659" i="1"/>
  <c r="X1658" i="1"/>
  <c r="X1657" i="1"/>
  <c r="X1656" i="1"/>
  <c r="X1655" i="1"/>
  <c r="X1654" i="1"/>
  <c r="X1653" i="1"/>
  <c r="X1652" i="1"/>
  <c r="X1651" i="1"/>
  <c r="X1650" i="1"/>
  <c r="X1649" i="1"/>
  <c r="X1648" i="1"/>
  <c r="X1647" i="1"/>
  <c r="X1646" i="1"/>
  <c r="X1645" i="1"/>
  <c r="X1644" i="1"/>
  <c r="X1643" i="1"/>
  <c r="X1642" i="1"/>
  <c r="X1641" i="1"/>
  <c r="X1640" i="1"/>
  <c r="X1639" i="1"/>
  <c r="X1638" i="1"/>
  <c r="X1637" i="1"/>
  <c r="X1636" i="1"/>
  <c r="X1635" i="1"/>
  <c r="X1634" i="1"/>
  <c r="X1633" i="1"/>
  <c r="X1632" i="1"/>
  <c r="X1631" i="1"/>
  <c r="X1630" i="1"/>
  <c r="X1629" i="1"/>
  <c r="X1628" i="1"/>
  <c r="X1627" i="1"/>
  <c r="X1626" i="1"/>
  <c r="X1625" i="1"/>
  <c r="X1624" i="1"/>
  <c r="X1623" i="1"/>
  <c r="X1622" i="1"/>
  <c r="X1621" i="1"/>
  <c r="X1620" i="1"/>
  <c r="X1619" i="1"/>
  <c r="X1618" i="1"/>
  <c r="X1617" i="1"/>
  <c r="X1616" i="1"/>
  <c r="X1615" i="1"/>
  <c r="X1614" i="1"/>
  <c r="X1613" i="1"/>
  <c r="X1612" i="1"/>
  <c r="X1611" i="1"/>
  <c r="X1610" i="1"/>
  <c r="X1609" i="1"/>
  <c r="X1608" i="1"/>
  <c r="X1607" i="1"/>
  <c r="X1606" i="1"/>
  <c r="X1605" i="1"/>
  <c r="X1604" i="1"/>
  <c r="X1603" i="1"/>
  <c r="X1602" i="1"/>
  <c r="X1601" i="1"/>
  <c r="X1600" i="1"/>
  <c r="X1599" i="1"/>
  <c r="X1598" i="1"/>
  <c r="X1597" i="1"/>
  <c r="X1596" i="1"/>
  <c r="X1595" i="1"/>
  <c r="X1594" i="1"/>
  <c r="X1593" i="1"/>
  <c r="X1592" i="1"/>
  <c r="X1591" i="1"/>
  <c r="X1590" i="1"/>
  <c r="X1589" i="1"/>
  <c r="X1588" i="1"/>
  <c r="X1587" i="1"/>
  <c r="X1586" i="1"/>
  <c r="X1585" i="1"/>
  <c r="X1584" i="1"/>
  <c r="X1583" i="1"/>
  <c r="X1582" i="1"/>
  <c r="X1581" i="1"/>
  <c r="X1580" i="1"/>
  <c r="X1579" i="1"/>
  <c r="X1578" i="1"/>
  <c r="X1577" i="1"/>
  <c r="X1576" i="1"/>
  <c r="X1575" i="1"/>
  <c r="X1574" i="1"/>
  <c r="X1573" i="1"/>
  <c r="X1572" i="1"/>
  <c r="X1571" i="1"/>
  <c r="X1570" i="1"/>
  <c r="X1569" i="1"/>
  <c r="X1568" i="1"/>
  <c r="X1567" i="1"/>
  <c r="X1566" i="1"/>
  <c r="X1565" i="1"/>
  <c r="X1564" i="1"/>
  <c r="X1563" i="1"/>
  <c r="X1562" i="1"/>
  <c r="X1561" i="1"/>
  <c r="X1560" i="1"/>
  <c r="X1559" i="1"/>
  <c r="X1558" i="1"/>
  <c r="X1557" i="1"/>
  <c r="X1556" i="1"/>
  <c r="X1555" i="1"/>
  <c r="X1554" i="1"/>
  <c r="X1553" i="1"/>
  <c r="X1552" i="1"/>
  <c r="X1551" i="1"/>
  <c r="X1550" i="1"/>
  <c r="X1549" i="1"/>
  <c r="X1548" i="1"/>
  <c r="X1547" i="1"/>
  <c r="X1546" i="1"/>
  <c r="X1545" i="1"/>
  <c r="X1544" i="1"/>
  <c r="X1543" i="1"/>
  <c r="X1542" i="1"/>
  <c r="X1541" i="1"/>
  <c r="X1540" i="1"/>
  <c r="X1539" i="1"/>
  <c r="X1538" i="1"/>
  <c r="X1537" i="1"/>
  <c r="X1536" i="1"/>
  <c r="X1535" i="1"/>
  <c r="X1534" i="1"/>
  <c r="X1533" i="1"/>
  <c r="X1532" i="1"/>
  <c r="X1531" i="1"/>
  <c r="X1530" i="1"/>
  <c r="X1529" i="1"/>
  <c r="X1528" i="1"/>
  <c r="X1527" i="1"/>
  <c r="X1526" i="1"/>
  <c r="X1525" i="1"/>
  <c r="X1524" i="1"/>
  <c r="X1523" i="1"/>
  <c r="X1522" i="1"/>
  <c r="X1521" i="1"/>
  <c r="X1520" i="1"/>
  <c r="X1519" i="1"/>
  <c r="X1518" i="1"/>
  <c r="X1517" i="1"/>
  <c r="X1516" i="1"/>
  <c r="X1515" i="1"/>
  <c r="X1514" i="1"/>
  <c r="X1513" i="1"/>
  <c r="X1512" i="1"/>
  <c r="X1511" i="1"/>
  <c r="X1510" i="1"/>
  <c r="X1509" i="1"/>
  <c r="X1508" i="1"/>
  <c r="X1507" i="1"/>
  <c r="X1506" i="1"/>
  <c r="X1505" i="1"/>
  <c r="X1504" i="1"/>
  <c r="X1503" i="1"/>
  <c r="X1502" i="1"/>
  <c r="X1501" i="1"/>
  <c r="X1500" i="1"/>
  <c r="X1499" i="1"/>
  <c r="X1498" i="1"/>
  <c r="X1497" i="1"/>
  <c r="X1496" i="1"/>
  <c r="X1495" i="1"/>
  <c r="X1494" i="1"/>
  <c r="X1493" i="1"/>
  <c r="X1492" i="1"/>
  <c r="X1491" i="1"/>
  <c r="X1490" i="1"/>
  <c r="X1489" i="1"/>
  <c r="X1488" i="1"/>
  <c r="X1487" i="1"/>
  <c r="X1486" i="1"/>
  <c r="X1485" i="1"/>
  <c r="X1484" i="1"/>
  <c r="X1483" i="1"/>
  <c r="X1482" i="1"/>
  <c r="X1481" i="1"/>
  <c r="X1480" i="1"/>
  <c r="X1479" i="1"/>
  <c r="X1478" i="1"/>
  <c r="X1477" i="1"/>
  <c r="X1476" i="1"/>
  <c r="X1475" i="1"/>
  <c r="X1474" i="1"/>
  <c r="X1473" i="1"/>
  <c r="X1472" i="1"/>
  <c r="X1471" i="1"/>
  <c r="X1470" i="1"/>
  <c r="X1469" i="1"/>
  <c r="X1468" i="1"/>
  <c r="X1467" i="1"/>
  <c r="X1466" i="1"/>
  <c r="X1465" i="1"/>
  <c r="X1464" i="1"/>
  <c r="X1463" i="1"/>
  <c r="X1462" i="1"/>
  <c r="X1461" i="1"/>
  <c r="X1460" i="1"/>
  <c r="X1459" i="1"/>
  <c r="X1458" i="1"/>
  <c r="X1457" i="1"/>
  <c r="X1456" i="1"/>
  <c r="X1455" i="1"/>
  <c r="X1454" i="1"/>
  <c r="X1453" i="1"/>
  <c r="X1452" i="1"/>
  <c r="X1451" i="1"/>
  <c r="X1450" i="1"/>
  <c r="X1449" i="1"/>
  <c r="X1448" i="1"/>
  <c r="X1447" i="1"/>
  <c r="X1446" i="1"/>
  <c r="X1445" i="1"/>
  <c r="X1444" i="1"/>
  <c r="X1443" i="1"/>
  <c r="X1442" i="1"/>
  <c r="X1441" i="1"/>
  <c r="X1440" i="1"/>
  <c r="X1439" i="1"/>
  <c r="X1438" i="1"/>
  <c r="X1437" i="1"/>
  <c r="X1436" i="1"/>
  <c r="X1435" i="1"/>
  <c r="X1434" i="1"/>
  <c r="X1433" i="1"/>
  <c r="X1432" i="1"/>
  <c r="X1431" i="1"/>
  <c r="X1430" i="1"/>
  <c r="X1429" i="1"/>
  <c r="X1428" i="1"/>
  <c r="X1427" i="1"/>
  <c r="X1426" i="1"/>
  <c r="X1425" i="1"/>
  <c r="X1424" i="1"/>
  <c r="X1423" i="1"/>
  <c r="X1422" i="1"/>
  <c r="X1421" i="1"/>
  <c r="X1420" i="1"/>
  <c r="X1419" i="1"/>
  <c r="X1418" i="1"/>
  <c r="X1417" i="1"/>
  <c r="X1416" i="1"/>
  <c r="X1415" i="1"/>
  <c r="X1414" i="1"/>
  <c r="X1413" i="1"/>
  <c r="X1412" i="1"/>
  <c r="X1411" i="1"/>
  <c r="X1410" i="1"/>
  <c r="X1409" i="1"/>
  <c r="X1408" i="1"/>
  <c r="X1407" i="1"/>
  <c r="X1406" i="1"/>
  <c r="X1405" i="1"/>
  <c r="X1404" i="1"/>
  <c r="X1403" i="1"/>
  <c r="X1402" i="1"/>
  <c r="X1401" i="1"/>
  <c r="X1400" i="1"/>
  <c r="X1399" i="1"/>
  <c r="X1398" i="1"/>
  <c r="X1397" i="1"/>
  <c r="X1396" i="1"/>
  <c r="X1395" i="1"/>
  <c r="X1394" i="1"/>
  <c r="X1393" i="1"/>
  <c r="X1392" i="1"/>
  <c r="X1391" i="1"/>
  <c r="X1390" i="1"/>
  <c r="X1389" i="1"/>
  <c r="X1388" i="1"/>
  <c r="X1387" i="1"/>
  <c r="X1386" i="1"/>
  <c r="X1385" i="1"/>
  <c r="X1384" i="1"/>
  <c r="X1383" i="1"/>
  <c r="X1382" i="1"/>
  <c r="X1381" i="1"/>
  <c r="X1380" i="1"/>
  <c r="X1379" i="1"/>
  <c r="X1378" i="1"/>
  <c r="X1377" i="1"/>
  <c r="X1376" i="1"/>
  <c r="X1375" i="1"/>
  <c r="X1374" i="1"/>
  <c r="X1373" i="1"/>
  <c r="X1372" i="1"/>
  <c r="X1371" i="1"/>
  <c r="X1370" i="1"/>
  <c r="X1369" i="1"/>
  <c r="X1368" i="1"/>
  <c r="X1367" i="1"/>
  <c r="X1366" i="1"/>
  <c r="X1365" i="1"/>
  <c r="X1364" i="1"/>
  <c r="X1363" i="1"/>
  <c r="X1362" i="1"/>
  <c r="X1361" i="1"/>
  <c r="X1360" i="1"/>
  <c r="X1359" i="1"/>
  <c r="X1358" i="1"/>
  <c r="X1357" i="1"/>
  <c r="X1356" i="1"/>
  <c r="X1355" i="1"/>
  <c r="X1354" i="1"/>
  <c r="X1353" i="1"/>
  <c r="X1352" i="1"/>
  <c r="X1351" i="1"/>
  <c r="X1350" i="1"/>
  <c r="X1349" i="1"/>
  <c r="X1348" i="1"/>
  <c r="X1347" i="1"/>
  <c r="X1346" i="1"/>
  <c r="X1345" i="1"/>
  <c r="X1344" i="1"/>
  <c r="X1343" i="1"/>
  <c r="X1342" i="1"/>
  <c r="X1341" i="1"/>
  <c r="X1340" i="1"/>
  <c r="X1339" i="1"/>
  <c r="X1338" i="1"/>
  <c r="X1337" i="1"/>
  <c r="X1336" i="1"/>
  <c r="X1335" i="1"/>
  <c r="X1334" i="1"/>
  <c r="X1333" i="1"/>
  <c r="X1332" i="1"/>
  <c r="X1331" i="1"/>
  <c r="X1330" i="1"/>
  <c r="X1329" i="1"/>
  <c r="X1328" i="1"/>
  <c r="X1327" i="1"/>
  <c r="X1326" i="1"/>
  <c r="X1325" i="1"/>
  <c r="X1324" i="1"/>
  <c r="X1323" i="1"/>
  <c r="X1322" i="1"/>
  <c r="X1321" i="1"/>
  <c r="X1320" i="1"/>
  <c r="X1319" i="1"/>
  <c r="X1318" i="1"/>
  <c r="X1317" i="1"/>
  <c r="X1316" i="1"/>
  <c r="X1315" i="1"/>
  <c r="X1314" i="1"/>
  <c r="X1313" i="1"/>
  <c r="X1312" i="1"/>
  <c r="X1311" i="1"/>
  <c r="X1310" i="1"/>
  <c r="X1309" i="1"/>
  <c r="X1308" i="1"/>
  <c r="X1307" i="1"/>
  <c r="X1306" i="1"/>
  <c r="X1305" i="1"/>
  <c r="X1304" i="1"/>
  <c r="X1303" i="1"/>
  <c r="X1302" i="1"/>
  <c r="X1301" i="1"/>
  <c r="X1300" i="1"/>
  <c r="X1299" i="1"/>
  <c r="X1298" i="1"/>
  <c r="X1297" i="1"/>
  <c r="X1296" i="1"/>
  <c r="X1295" i="1"/>
  <c r="X1294" i="1"/>
  <c r="X1293" i="1"/>
  <c r="X1292" i="1"/>
  <c r="X1291" i="1"/>
  <c r="X1290" i="1"/>
  <c r="X1289" i="1"/>
  <c r="X1288" i="1"/>
  <c r="X1287" i="1"/>
  <c r="X1286" i="1"/>
  <c r="X1285" i="1"/>
  <c r="X1284" i="1"/>
  <c r="X1283" i="1"/>
  <c r="X1282" i="1"/>
  <c r="X1281" i="1"/>
  <c r="X1280" i="1"/>
  <c r="X1279" i="1"/>
  <c r="X1278" i="1"/>
  <c r="X1277" i="1"/>
  <c r="X1276" i="1"/>
  <c r="X1275" i="1"/>
  <c r="X1274" i="1"/>
  <c r="X1273" i="1"/>
  <c r="X1272" i="1"/>
  <c r="X1271" i="1"/>
  <c r="X1270" i="1"/>
  <c r="X1269" i="1"/>
  <c r="X1268" i="1"/>
  <c r="X1267" i="1"/>
  <c r="X1266" i="1"/>
  <c r="X1265" i="1"/>
  <c r="X1264" i="1"/>
  <c r="X1263" i="1"/>
  <c r="X1262" i="1"/>
  <c r="X1261" i="1"/>
  <c r="X1260" i="1"/>
  <c r="X1259" i="1"/>
  <c r="X1258" i="1"/>
  <c r="X1257" i="1"/>
  <c r="X1256" i="1"/>
  <c r="X1255" i="1"/>
  <c r="X1254" i="1"/>
  <c r="X1253" i="1"/>
  <c r="X1252" i="1"/>
  <c r="X1251" i="1"/>
  <c r="X1250" i="1"/>
  <c r="X1249" i="1"/>
  <c r="X1248" i="1"/>
  <c r="X1247" i="1"/>
  <c r="X1246" i="1"/>
  <c r="X1245" i="1"/>
  <c r="X1244" i="1"/>
  <c r="X1243" i="1"/>
  <c r="X1242" i="1"/>
  <c r="X1241" i="1"/>
  <c r="X1240" i="1"/>
  <c r="X1239" i="1"/>
  <c r="X1238" i="1"/>
  <c r="X1237" i="1"/>
  <c r="X1236" i="1"/>
  <c r="X1235" i="1"/>
  <c r="X1234" i="1"/>
  <c r="X1233" i="1"/>
  <c r="X1232" i="1"/>
  <c r="X1231" i="1"/>
  <c r="X1230" i="1"/>
  <c r="X1229" i="1"/>
  <c r="X1228" i="1"/>
  <c r="X1227" i="1"/>
  <c r="X1226" i="1"/>
  <c r="X1225" i="1"/>
  <c r="X1224" i="1"/>
  <c r="X1223" i="1"/>
  <c r="X1222" i="1"/>
  <c r="X1221" i="1"/>
  <c r="X1220" i="1"/>
  <c r="X1219" i="1"/>
  <c r="X1218" i="1"/>
  <c r="X1217" i="1"/>
  <c r="X1216" i="1"/>
  <c r="X1215" i="1"/>
  <c r="X1214" i="1"/>
  <c r="X1213" i="1"/>
  <c r="X1212" i="1"/>
  <c r="X1211" i="1"/>
  <c r="X1210" i="1"/>
  <c r="X1209" i="1"/>
  <c r="X1208" i="1"/>
  <c r="X1207" i="1"/>
  <c r="X1206" i="1"/>
  <c r="X1205" i="1"/>
  <c r="X1204" i="1"/>
  <c r="X1203" i="1"/>
  <c r="X1202" i="1"/>
  <c r="X1201" i="1"/>
  <c r="X1200" i="1"/>
  <c r="X1199" i="1"/>
  <c r="X1198" i="1"/>
  <c r="X1197" i="1"/>
  <c r="X1196" i="1"/>
  <c r="X1195" i="1"/>
  <c r="X1194" i="1"/>
  <c r="X1193" i="1"/>
  <c r="X1192" i="1"/>
  <c r="X1191" i="1"/>
  <c r="X1190" i="1"/>
  <c r="X1189" i="1"/>
  <c r="X1188" i="1"/>
  <c r="X1187" i="1"/>
  <c r="X1186" i="1"/>
  <c r="X1185" i="1"/>
  <c r="X1184" i="1"/>
  <c r="X1183" i="1"/>
  <c r="X1182" i="1"/>
  <c r="X1181" i="1"/>
  <c r="X1180" i="1"/>
  <c r="X1179" i="1"/>
  <c r="X1178" i="1"/>
  <c r="X1177" i="1"/>
  <c r="X1176" i="1"/>
  <c r="X1175" i="1"/>
  <c r="X1174" i="1"/>
  <c r="X1173" i="1"/>
  <c r="X1172" i="1"/>
  <c r="X1171" i="1"/>
  <c r="X1170" i="1"/>
  <c r="X1169" i="1"/>
  <c r="X1168" i="1"/>
  <c r="X1167" i="1"/>
  <c r="X1166" i="1"/>
  <c r="X1165" i="1"/>
  <c r="X1164" i="1"/>
  <c r="X1163" i="1"/>
  <c r="X1162" i="1"/>
  <c r="X1161" i="1"/>
  <c r="X1160" i="1"/>
  <c r="X1159" i="1"/>
  <c r="X1158" i="1"/>
  <c r="X1157" i="1"/>
  <c r="X1156" i="1"/>
  <c r="X1155" i="1"/>
  <c r="X1154" i="1"/>
  <c r="X1153" i="1"/>
  <c r="X1152" i="1"/>
  <c r="X1151" i="1"/>
  <c r="X1150" i="1"/>
  <c r="X1149" i="1"/>
  <c r="X1148" i="1"/>
  <c r="X1147" i="1"/>
  <c r="X1146" i="1"/>
  <c r="X1145" i="1"/>
  <c r="X1144" i="1"/>
  <c r="X1143" i="1"/>
  <c r="X1142" i="1"/>
  <c r="X1141" i="1"/>
  <c r="X1140" i="1"/>
  <c r="X1139" i="1"/>
  <c r="X1138" i="1"/>
  <c r="X1137" i="1"/>
  <c r="X1136" i="1"/>
  <c r="X1135" i="1"/>
  <c r="X1134" i="1"/>
  <c r="X1133" i="1"/>
  <c r="X1132" i="1"/>
  <c r="X1131" i="1"/>
  <c r="X1130" i="1"/>
  <c r="X1129" i="1"/>
  <c r="X1128" i="1"/>
  <c r="X1127" i="1"/>
  <c r="X1126" i="1"/>
  <c r="X1125" i="1"/>
  <c r="X1124" i="1"/>
  <c r="X1123" i="1"/>
  <c r="X1122" i="1"/>
  <c r="X1121" i="1"/>
  <c r="X1120" i="1"/>
  <c r="X1119" i="1"/>
  <c r="X1118" i="1"/>
  <c r="X1117" i="1"/>
  <c r="X1116" i="1"/>
  <c r="X1115" i="1"/>
  <c r="X1114" i="1"/>
  <c r="X1113" i="1"/>
  <c r="X1112" i="1"/>
  <c r="X1111" i="1"/>
  <c r="X1110" i="1"/>
  <c r="X1109" i="1"/>
  <c r="X1108" i="1"/>
  <c r="X1107" i="1"/>
  <c r="X1106" i="1"/>
  <c r="X1105" i="1"/>
  <c r="X1104" i="1"/>
  <c r="X1103" i="1"/>
  <c r="X1102" i="1"/>
  <c r="X1101" i="1"/>
  <c r="X1100" i="1"/>
  <c r="X1099" i="1"/>
  <c r="X1098" i="1"/>
  <c r="X1097" i="1"/>
  <c r="X1096" i="1"/>
  <c r="X1095" i="1"/>
  <c r="X1094" i="1"/>
  <c r="X1093" i="1"/>
  <c r="X1092" i="1"/>
  <c r="X1091" i="1"/>
  <c r="X1090" i="1"/>
  <c r="X1089" i="1"/>
  <c r="X1088" i="1"/>
  <c r="X1087" i="1"/>
  <c r="X1086" i="1"/>
  <c r="X1085" i="1"/>
  <c r="X1084" i="1"/>
  <c r="X1083" i="1"/>
  <c r="X1082" i="1"/>
  <c r="X1081" i="1"/>
  <c r="X1080" i="1"/>
  <c r="X1079" i="1"/>
  <c r="X1078" i="1"/>
  <c r="X1077" i="1"/>
  <c r="X1076" i="1"/>
  <c r="X1075" i="1"/>
  <c r="X1074" i="1"/>
  <c r="X1073" i="1"/>
  <c r="X1072" i="1"/>
  <c r="X1071" i="1"/>
  <c r="X1070" i="1"/>
  <c r="X1069" i="1"/>
  <c r="X1068" i="1"/>
  <c r="X1067" i="1"/>
  <c r="X1066" i="1"/>
  <c r="X1065" i="1"/>
  <c r="X1064" i="1"/>
  <c r="X1063" i="1"/>
  <c r="X1062" i="1"/>
  <c r="X1061" i="1"/>
  <c r="X1060" i="1"/>
  <c r="X1059" i="1"/>
  <c r="X1058" i="1"/>
  <c r="X1057" i="1"/>
  <c r="X1056" i="1"/>
  <c r="X1055" i="1"/>
  <c r="X1054" i="1"/>
  <c r="X1053" i="1"/>
  <c r="X1052" i="1"/>
  <c r="X1051" i="1"/>
  <c r="X1050" i="1"/>
  <c r="X1049" i="1"/>
  <c r="X1048" i="1"/>
  <c r="X1047" i="1"/>
  <c r="X1046" i="1"/>
  <c r="X1045" i="1"/>
  <c r="X1044" i="1"/>
  <c r="X1043" i="1"/>
  <c r="X1042" i="1"/>
  <c r="X1041" i="1"/>
  <c r="X1040" i="1"/>
  <c r="X1039" i="1"/>
  <c r="X1038" i="1"/>
  <c r="X1037" i="1"/>
  <c r="X1036" i="1"/>
  <c r="X1035" i="1"/>
  <c r="X1034" i="1"/>
  <c r="X1033" i="1"/>
  <c r="X1032" i="1"/>
  <c r="X1031" i="1"/>
  <c r="X1030" i="1"/>
  <c r="X1029" i="1"/>
  <c r="X1028" i="1"/>
  <c r="X1027" i="1"/>
  <c r="X1026" i="1"/>
  <c r="X1025" i="1"/>
  <c r="X1024" i="1"/>
  <c r="X1023" i="1"/>
  <c r="X1022" i="1"/>
  <c r="X1021" i="1"/>
  <c r="X1020" i="1"/>
  <c r="X1019" i="1"/>
  <c r="X1018" i="1"/>
  <c r="X1017" i="1"/>
  <c r="X1016" i="1"/>
  <c r="X1015" i="1"/>
  <c r="X1014" i="1"/>
  <c r="X1013" i="1"/>
  <c r="X1012" i="1"/>
  <c r="X1011" i="1"/>
  <c r="X1010" i="1"/>
  <c r="X1009" i="1"/>
  <c r="X1008" i="1"/>
  <c r="X1007" i="1"/>
  <c r="X1006" i="1"/>
  <c r="X1005" i="1"/>
  <c r="X1004" i="1"/>
  <c r="X1003" i="1"/>
  <c r="X1002" i="1"/>
  <c r="X1001" i="1"/>
  <c r="X1000" i="1"/>
  <c r="X999" i="1"/>
  <c r="X998" i="1"/>
  <c r="X997" i="1"/>
  <c r="X996" i="1"/>
  <c r="X995" i="1"/>
  <c r="X994" i="1"/>
  <c r="X993" i="1"/>
  <c r="X992" i="1"/>
  <c r="X991" i="1"/>
  <c r="X990" i="1"/>
  <c r="X989" i="1"/>
  <c r="X988" i="1"/>
  <c r="X987" i="1"/>
  <c r="X986" i="1"/>
  <c r="X985" i="1"/>
  <c r="X984" i="1"/>
  <c r="X983" i="1"/>
  <c r="X982" i="1"/>
  <c r="X981" i="1"/>
  <c r="X980" i="1"/>
  <c r="X979" i="1"/>
  <c r="X978" i="1"/>
  <c r="X977" i="1"/>
  <c r="X976" i="1"/>
  <c r="X975" i="1"/>
  <c r="X974" i="1"/>
  <c r="X973" i="1"/>
  <c r="X972" i="1"/>
  <c r="X971" i="1"/>
  <c r="X970" i="1"/>
  <c r="X969" i="1"/>
  <c r="X968" i="1"/>
  <c r="X967" i="1"/>
  <c r="X966" i="1"/>
  <c r="X965" i="1"/>
  <c r="X964" i="1"/>
  <c r="X963" i="1"/>
  <c r="X962" i="1"/>
  <c r="X961" i="1"/>
  <c r="X960" i="1"/>
  <c r="X959" i="1"/>
  <c r="X958" i="1"/>
  <c r="X957" i="1"/>
  <c r="X956" i="1"/>
  <c r="X955" i="1"/>
  <c r="X954" i="1"/>
  <c r="X953" i="1"/>
  <c r="X952" i="1"/>
  <c r="X951" i="1"/>
  <c r="X950" i="1"/>
  <c r="X949" i="1"/>
  <c r="X948" i="1"/>
  <c r="X947" i="1"/>
  <c r="X946" i="1"/>
  <c r="X945" i="1"/>
  <c r="X944" i="1"/>
  <c r="X943" i="1"/>
  <c r="X942" i="1"/>
  <c r="X941" i="1"/>
  <c r="X940" i="1"/>
  <c r="X939" i="1"/>
  <c r="X938" i="1"/>
  <c r="X937" i="1"/>
  <c r="X936" i="1"/>
  <c r="X935" i="1"/>
  <c r="X934" i="1"/>
  <c r="X933" i="1"/>
  <c r="X932" i="1"/>
  <c r="X931" i="1"/>
  <c r="X930" i="1"/>
  <c r="X929" i="1"/>
  <c r="X928" i="1"/>
  <c r="X927" i="1"/>
  <c r="X926" i="1"/>
  <c r="X925" i="1"/>
  <c r="X924" i="1"/>
  <c r="X923" i="1"/>
  <c r="X922" i="1"/>
  <c r="X921" i="1"/>
  <c r="X920" i="1"/>
  <c r="X919" i="1"/>
  <c r="X918" i="1"/>
  <c r="X917" i="1"/>
  <c r="X916" i="1"/>
  <c r="X915" i="1"/>
  <c r="X914" i="1"/>
  <c r="X913" i="1"/>
  <c r="X912" i="1"/>
  <c r="X911" i="1"/>
  <c r="X910" i="1"/>
  <c r="X909" i="1"/>
  <c r="X908" i="1"/>
  <c r="X907" i="1"/>
  <c r="X906" i="1"/>
  <c r="X905" i="1"/>
  <c r="X904" i="1"/>
  <c r="X903" i="1"/>
  <c r="X902" i="1"/>
  <c r="X901" i="1"/>
  <c r="X900" i="1"/>
  <c r="X899" i="1"/>
  <c r="X898" i="1"/>
  <c r="X897" i="1"/>
  <c r="X896" i="1"/>
  <c r="X895" i="1"/>
  <c r="X894" i="1"/>
  <c r="X893" i="1"/>
  <c r="X892" i="1"/>
  <c r="X891" i="1"/>
  <c r="X890" i="1"/>
  <c r="X889" i="1"/>
  <c r="X888" i="1"/>
  <c r="X887" i="1"/>
  <c r="X886" i="1"/>
  <c r="X885" i="1"/>
  <c r="X884" i="1"/>
  <c r="X883" i="1"/>
  <c r="X882" i="1"/>
  <c r="X881" i="1"/>
  <c r="X880" i="1"/>
  <c r="X879" i="1"/>
  <c r="X878" i="1"/>
  <c r="X877" i="1"/>
  <c r="X876" i="1"/>
  <c r="X875" i="1"/>
  <c r="X874" i="1"/>
  <c r="X873" i="1"/>
  <c r="X872" i="1"/>
  <c r="X871" i="1"/>
  <c r="X870" i="1"/>
  <c r="X869" i="1"/>
  <c r="X868" i="1"/>
  <c r="X867" i="1"/>
  <c r="X866" i="1"/>
  <c r="X865" i="1"/>
  <c r="X864" i="1"/>
  <c r="X863" i="1"/>
  <c r="X862" i="1"/>
  <c r="X861" i="1"/>
  <c r="X860" i="1"/>
  <c r="X859" i="1"/>
  <c r="X858" i="1"/>
  <c r="X857" i="1"/>
  <c r="X856" i="1"/>
  <c r="X855" i="1"/>
  <c r="X854" i="1"/>
  <c r="X853" i="1"/>
  <c r="X852" i="1"/>
  <c r="X851" i="1"/>
  <c r="X850" i="1"/>
  <c r="X849" i="1"/>
  <c r="X848" i="1"/>
  <c r="X847" i="1"/>
  <c r="X846" i="1"/>
  <c r="X845" i="1"/>
  <c r="X844" i="1"/>
  <c r="X843" i="1"/>
  <c r="X842" i="1"/>
  <c r="X841" i="1"/>
  <c r="X840" i="1"/>
  <c r="X839" i="1"/>
  <c r="X838" i="1"/>
  <c r="X837" i="1"/>
  <c r="X836" i="1"/>
  <c r="X835" i="1"/>
  <c r="X834" i="1"/>
  <c r="X833" i="1"/>
  <c r="X832" i="1"/>
  <c r="X831" i="1"/>
  <c r="X830" i="1"/>
  <c r="X829" i="1"/>
  <c r="X828" i="1"/>
  <c r="X827" i="1"/>
  <c r="X826" i="1"/>
  <c r="X825" i="1"/>
  <c r="X824" i="1"/>
  <c r="X823" i="1"/>
  <c r="X822" i="1"/>
  <c r="X821" i="1"/>
  <c r="X820" i="1"/>
  <c r="X819" i="1"/>
  <c r="X818" i="1"/>
  <c r="X817" i="1"/>
  <c r="X816" i="1"/>
  <c r="X815" i="1"/>
  <c r="X814" i="1"/>
  <c r="X813" i="1"/>
  <c r="X812" i="1"/>
  <c r="X811" i="1"/>
  <c r="X810" i="1"/>
  <c r="X809" i="1"/>
  <c r="X808" i="1"/>
  <c r="X807" i="1"/>
  <c r="X806" i="1"/>
  <c r="X805" i="1"/>
  <c r="X804" i="1"/>
  <c r="X803" i="1"/>
  <c r="X802" i="1"/>
  <c r="X801" i="1"/>
  <c r="X800" i="1"/>
  <c r="X799" i="1"/>
  <c r="X798" i="1"/>
  <c r="X797" i="1"/>
  <c r="X796" i="1"/>
  <c r="X795" i="1"/>
  <c r="X794" i="1"/>
  <c r="X793" i="1"/>
  <c r="X792" i="1"/>
  <c r="X791" i="1"/>
  <c r="X790" i="1"/>
  <c r="X789" i="1"/>
  <c r="X788" i="1"/>
  <c r="X787" i="1"/>
  <c r="X786" i="1"/>
  <c r="X785" i="1"/>
  <c r="X784" i="1"/>
  <c r="X783" i="1"/>
  <c r="X782" i="1"/>
  <c r="X781" i="1"/>
  <c r="X780" i="1"/>
  <c r="X779" i="1"/>
  <c r="X778" i="1"/>
  <c r="X777" i="1"/>
  <c r="X776" i="1"/>
  <c r="X775" i="1"/>
  <c r="X774" i="1"/>
  <c r="X773" i="1"/>
  <c r="X772" i="1"/>
  <c r="X771" i="1"/>
  <c r="X770" i="1"/>
  <c r="X769" i="1"/>
  <c r="X768" i="1"/>
  <c r="X767" i="1"/>
  <c r="X766" i="1"/>
  <c r="X765" i="1"/>
  <c r="X764" i="1"/>
  <c r="X763" i="1"/>
  <c r="X762" i="1"/>
  <c r="X761" i="1"/>
  <c r="X760" i="1"/>
  <c r="X759" i="1"/>
  <c r="X758" i="1"/>
  <c r="X757" i="1"/>
  <c r="X756" i="1"/>
  <c r="X755" i="1"/>
  <c r="X754" i="1"/>
  <c r="X753" i="1"/>
  <c r="X752" i="1"/>
  <c r="X751" i="1"/>
  <c r="X750" i="1"/>
  <c r="X749" i="1"/>
  <c r="X748" i="1"/>
  <c r="X747" i="1"/>
  <c r="X746" i="1"/>
  <c r="X745" i="1"/>
  <c r="X744" i="1"/>
  <c r="X743" i="1"/>
  <c r="X742" i="1"/>
  <c r="X741" i="1"/>
  <c r="X740" i="1"/>
  <c r="X739" i="1"/>
  <c r="X738" i="1"/>
  <c r="X737" i="1"/>
  <c r="X736" i="1"/>
  <c r="X735" i="1"/>
  <c r="X734" i="1"/>
  <c r="X733" i="1"/>
  <c r="X732" i="1"/>
  <c r="X731" i="1"/>
  <c r="X730" i="1"/>
  <c r="X729" i="1"/>
  <c r="X728" i="1"/>
  <c r="X727" i="1"/>
  <c r="X726" i="1"/>
  <c r="X725" i="1"/>
  <c r="X724" i="1"/>
  <c r="X723" i="1"/>
  <c r="X722" i="1"/>
  <c r="X721" i="1"/>
  <c r="X720" i="1"/>
  <c r="X719" i="1"/>
  <c r="X718" i="1"/>
  <c r="X717" i="1"/>
  <c r="X716" i="1"/>
  <c r="X715" i="1"/>
  <c r="X714" i="1"/>
  <c r="X713" i="1"/>
  <c r="X712" i="1"/>
  <c r="X711" i="1"/>
  <c r="X710" i="1"/>
  <c r="X709" i="1"/>
  <c r="X708" i="1"/>
  <c r="X707" i="1"/>
  <c r="X706" i="1"/>
  <c r="X705" i="1"/>
  <c r="X704" i="1"/>
  <c r="X703" i="1"/>
  <c r="X702" i="1"/>
  <c r="X701" i="1"/>
  <c r="X700" i="1"/>
  <c r="X699" i="1"/>
  <c r="X698" i="1"/>
  <c r="X697" i="1"/>
  <c r="X696" i="1"/>
  <c r="X695" i="1"/>
  <c r="X694" i="1"/>
  <c r="X693" i="1"/>
  <c r="X692" i="1"/>
  <c r="X691" i="1"/>
  <c r="X690" i="1"/>
  <c r="X689" i="1"/>
  <c r="X688" i="1"/>
  <c r="X687" i="1"/>
  <c r="X686" i="1"/>
  <c r="X685" i="1"/>
  <c r="X684" i="1"/>
  <c r="X683" i="1"/>
  <c r="X682" i="1"/>
  <c r="X681" i="1"/>
  <c r="X680" i="1"/>
  <c r="X679" i="1"/>
  <c r="X678" i="1"/>
  <c r="X677" i="1"/>
  <c r="X676" i="1"/>
  <c r="X675" i="1"/>
  <c r="X674" i="1"/>
  <c r="X673" i="1"/>
  <c r="X672" i="1"/>
  <c r="X671" i="1"/>
  <c r="X670" i="1"/>
  <c r="X669" i="1"/>
  <c r="X668" i="1"/>
  <c r="X667" i="1"/>
  <c r="X666" i="1"/>
  <c r="X665" i="1"/>
  <c r="X664" i="1"/>
  <c r="X663" i="1"/>
  <c r="X662" i="1"/>
  <c r="X661" i="1"/>
  <c r="X660" i="1"/>
  <c r="X659" i="1"/>
  <c r="X658" i="1"/>
  <c r="X657" i="1"/>
  <c r="X656" i="1"/>
  <c r="X655" i="1"/>
  <c r="X654" i="1"/>
  <c r="X653" i="1"/>
  <c r="X652" i="1"/>
  <c r="X651" i="1"/>
  <c r="X650" i="1"/>
  <c r="X649" i="1"/>
  <c r="X648" i="1"/>
  <c r="X647" i="1"/>
  <c r="X646" i="1"/>
  <c r="X645" i="1"/>
  <c r="X644" i="1"/>
  <c r="X643" i="1"/>
  <c r="X642" i="1"/>
  <c r="X641" i="1"/>
  <c r="X640" i="1"/>
  <c r="X639" i="1"/>
  <c r="X638" i="1"/>
  <c r="X637" i="1"/>
  <c r="X636" i="1"/>
  <c r="X635" i="1"/>
  <c r="X634" i="1"/>
  <c r="X633" i="1"/>
  <c r="X632" i="1"/>
  <c r="X631" i="1"/>
  <c r="X630" i="1"/>
  <c r="X629" i="1"/>
  <c r="X628" i="1"/>
  <c r="X627" i="1"/>
  <c r="X626" i="1"/>
  <c r="X625" i="1"/>
  <c r="X624" i="1"/>
  <c r="X623" i="1"/>
  <c r="X622" i="1"/>
  <c r="X621" i="1"/>
  <c r="X620" i="1"/>
  <c r="X619" i="1"/>
  <c r="X618" i="1"/>
  <c r="X617" i="1"/>
  <c r="X616" i="1"/>
  <c r="X615" i="1"/>
  <c r="X614" i="1"/>
  <c r="X613" i="1"/>
  <c r="X612" i="1"/>
  <c r="X611" i="1"/>
  <c r="X610" i="1"/>
  <c r="X609" i="1"/>
  <c r="X608" i="1"/>
  <c r="X607" i="1"/>
  <c r="X606" i="1"/>
  <c r="X605" i="1"/>
  <c r="X604" i="1"/>
  <c r="X603" i="1"/>
  <c r="X602" i="1"/>
  <c r="X601" i="1"/>
  <c r="X600" i="1"/>
  <c r="X599" i="1"/>
  <c r="X598" i="1"/>
  <c r="X597" i="1"/>
  <c r="X596" i="1"/>
  <c r="X595" i="1"/>
  <c r="X594" i="1"/>
  <c r="X593" i="1"/>
  <c r="X592" i="1"/>
  <c r="X591" i="1"/>
  <c r="X590" i="1"/>
  <c r="X589" i="1"/>
  <c r="X588" i="1"/>
  <c r="X587" i="1"/>
  <c r="X586" i="1"/>
  <c r="X585" i="1"/>
  <c r="X584" i="1"/>
  <c r="X583" i="1"/>
  <c r="X582" i="1"/>
  <c r="X581" i="1"/>
  <c r="X580" i="1"/>
  <c r="X579" i="1"/>
  <c r="X578" i="1"/>
  <c r="X577" i="1"/>
  <c r="X576" i="1"/>
  <c r="X575" i="1"/>
  <c r="X574" i="1"/>
  <c r="X573" i="1"/>
  <c r="X572" i="1"/>
  <c r="X571" i="1"/>
  <c r="X570" i="1"/>
  <c r="X569" i="1"/>
  <c r="X568" i="1"/>
  <c r="X567" i="1"/>
  <c r="X566" i="1"/>
  <c r="X565" i="1"/>
  <c r="X564" i="1"/>
  <c r="X563" i="1"/>
  <c r="X562" i="1"/>
  <c r="X561" i="1"/>
  <c r="X560" i="1"/>
  <c r="X559" i="1"/>
  <c r="X558" i="1"/>
  <c r="X557" i="1"/>
  <c r="X556" i="1"/>
  <c r="X555" i="1"/>
  <c r="X554" i="1"/>
  <c r="X553" i="1"/>
  <c r="X552" i="1"/>
  <c r="X551" i="1"/>
  <c r="X550" i="1"/>
  <c r="X549" i="1"/>
  <c r="X548" i="1"/>
  <c r="X547" i="1"/>
  <c r="X546" i="1"/>
  <c r="X545" i="1"/>
  <c r="X544" i="1"/>
  <c r="X543" i="1"/>
  <c r="X542" i="1"/>
  <c r="X541" i="1"/>
  <c r="X540" i="1"/>
  <c r="X539" i="1"/>
  <c r="X538" i="1"/>
  <c r="X537" i="1"/>
  <c r="X536" i="1"/>
  <c r="X535" i="1"/>
  <c r="X534" i="1"/>
  <c r="X533" i="1"/>
  <c r="X532" i="1"/>
  <c r="X531" i="1"/>
  <c r="X530" i="1"/>
  <c r="X529" i="1"/>
  <c r="X528" i="1"/>
  <c r="X527" i="1"/>
  <c r="X526" i="1"/>
  <c r="X525" i="1"/>
  <c r="X524" i="1"/>
  <c r="X523" i="1"/>
  <c r="X522" i="1"/>
  <c r="X521" i="1"/>
  <c r="X520" i="1"/>
  <c r="X519" i="1"/>
  <c r="X518" i="1"/>
  <c r="X517" i="1"/>
  <c r="X516" i="1"/>
  <c r="X515" i="1"/>
  <c r="X514" i="1"/>
  <c r="X513" i="1"/>
  <c r="X512" i="1"/>
  <c r="X511" i="1"/>
  <c r="X510" i="1"/>
  <c r="X509" i="1"/>
  <c r="X508" i="1"/>
  <c r="X507" i="1"/>
  <c r="X506" i="1"/>
  <c r="X505" i="1"/>
  <c r="X504" i="1"/>
  <c r="X503" i="1"/>
  <c r="X502" i="1"/>
  <c r="X501" i="1"/>
  <c r="X500" i="1"/>
  <c r="X499" i="1"/>
  <c r="X498" i="1"/>
  <c r="X497" i="1"/>
  <c r="X496" i="1"/>
  <c r="X495" i="1"/>
  <c r="X494" i="1"/>
  <c r="X493" i="1"/>
  <c r="X492" i="1"/>
  <c r="X491" i="1"/>
  <c r="X490" i="1"/>
  <c r="X489" i="1"/>
  <c r="X488" i="1"/>
  <c r="X487" i="1"/>
  <c r="X486" i="1"/>
  <c r="X485" i="1"/>
  <c r="X484" i="1"/>
  <c r="X483" i="1"/>
  <c r="X482" i="1"/>
  <c r="X481" i="1"/>
  <c r="X480" i="1"/>
  <c r="X479" i="1"/>
  <c r="X478" i="1"/>
  <c r="X477" i="1"/>
  <c r="X476" i="1"/>
  <c r="X475" i="1"/>
  <c r="X474" i="1"/>
  <c r="X473" i="1"/>
  <c r="X472" i="1"/>
  <c r="X471" i="1"/>
  <c r="X470" i="1"/>
  <c r="X469" i="1"/>
  <c r="X468" i="1"/>
  <c r="X467" i="1"/>
  <c r="X466" i="1"/>
  <c r="X465" i="1"/>
  <c r="X464" i="1"/>
  <c r="X463" i="1"/>
  <c r="X462" i="1"/>
  <c r="X461" i="1"/>
  <c r="X460" i="1"/>
  <c r="X459" i="1"/>
  <c r="X458" i="1"/>
  <c r="X457" i="1"/>
  <c r="X456" i="1"/>
  <c r="X455" i="1"/>
  <c r="X454" i="1"/>
  <c r="X453" i="1"/>
  <c r="X452" i="1"/>
  <c r="X451" i="1"/>
  <c r="X450" i="1"/>
  <c r="X449" i="1"/>
  <c r="X448" i="1"/>
  <c r="X447" i="1"/>
  <c r="X446" i="1"/>
  <c r="X445" i="1"/>
  <c r="X444" i="1"/>
  <c r="X443" i="1"/>
  <c r="X442" i="1"/>
  <c r="X441" i="1"/>
  <c r="X440" i="1"/>
  <c r="X439" i="1"/>
  <c r="X438" i="1"/>
  <c r="X437" i="1"/>
  <c r="X436" i="1"/>
  <c r="X435" i="1"/>
  <c r="X434" i="1"/>
  <c r="X433" i="1"/>
  <c r="X432" i="1"/>
  <c r="X431" i="1"/>
  <c r="X430" i="1"/>
  <c r="X429" i="1"/>
  <c r="X428" i="1"/>
  <c r="X427" i="1"/>
  <c r="X426" i="1"/>
  <c r="X425" i="1"/>
  <c r="X424" i="1"/>
  <c r="X423" i="1"/>
  <c r="X422" i="1"/>
  <c r="X421" i="1"/>
  <c r="X420" i="1"/>
  <c r="X419" i="1"/>
  <c r="X418" i="1"/>
  <c r="X417" i="1"/>
  <c r="X416" i="1"/>
  <c r="X415" i="1"/>
  <c r="X414" i="1"/>
  <c r="X413" i="1"/>
  <c r="X412" i="1"/>
  <c r="X411" i="1"/>
  <c r="X410" i="1"/>
  <c r="X409" i="1"/>
  <c r="X408" i="1"/>
  <c r="X407" i="1"/>
  <c r="X406" i="1"/>
  <c r="X405" i="1"/>
  <c r="X404" i="1"/>
  <c r="X403" i="1"/>
  <c r="X402" i="1"/>
  <c r="X401" i="1"/>
  <c r="X400" i="1"/>
  <c r="X399" i="1"/>
  <c r="X398" i="1"/>
  <c r="X397" i="1"/>
  <c r="X396" i="1"/>
  <c r="X395" i="1"/>
  <c r="X394" i="1"/>
  <c r="X393" i="1"/>
  <c r="X392" i="1"/>
  <c r="X391" i="1"/>
  <c r="X390" i="1"/>
  <c r="X389" i="1"/>
  <c r="X388" i="1"/>
  <c r="X387" i="1"/>
  <c r="X386" i="1"/>
  <c r="X385" i="1"/>
  <c r="X384" i="1"/>
  <c r="X383" i="1"/>
  <c r="X382" i="1"/>
  <c r="X381" i="1"/>
  <c r="X380" i="1"/>
  <c r="X379" i="1"/>
  <c r="X378" i="1"/>
  <c r="X377" i="1"/>
  <c r="X376" i="1"/>
  <c r="X375" i="1"/>
  <c r="X374" i="1"/>
  <c r="X373" i="1"/>
  <c r="X372" i="1"/>
  <c r="X371" i="1"/>
  <c r="X370" i="1"/>
  <c r="X369" i="1"/>
  <c r="X368" i="1"/>
  <c r="X367" i="1"/>
  <c r="X366" i="1"/>
  <c r="X365" i="1"/>
  <c r="X364" i="1"/>
  <c r="X363" i="1"/>
  <c r="X362" i="1"/>
  <c r="X361" i="1"/>
  <c r="X360" i="1"/>
  <c r="X359" i="1"/>
  <c r="X358" i="1"/>
  <c r="X357" i="1"/>
  <c r="X356" i="1"/>
  <c r="X355" i="1"/>
  <c r="X354" i="1"/>
  <c r="X353" i="1"/>
  <c r="X352" i="1"/>
  <c r="X351" i="1"/>
  <c r="X350" i="1"/>
  <c r="X349" i="1"/>
  <c r="X348" i="1"/>
  <c r="X347" i="1"/>
  <c r="X346" i="1"/>
  <c r="X345" i="1"/>
  <c r="X344" i="1"/>
  <c r="X343" i="1"/>
  <c r="X342" i="1"/>
  <c r="X341" i="1"/>
  <c r="X340" i="1"/>
  <c r="X339" i="1"/>
  <c r="X338" i="1"/>
  <c r="X337" i="1"/>
  <c r="X336" i="1"/>
  <c r="X335" i="1"/>
  <c r="X334" i="1"/>
  <c r="X333" i="1"/>
  <c r="X332" i="1"/>
  <c r="X331" i="1"/>
  <c r="X330" i="1"/>
  <c r="X329" i="1"/>
  <c r="X328" i="1"/>
  <c r="X327" i="1"/>
  <c r="X326" i="1"/>
  <c r="X325" i="1"/>
  <c r="X324" i="1"/>
  <c r="X323" i="1"/>
  <c r="X322" i="1"/>
  <c r="X321" i="1"/>
  <c r="X320" i="1"/>
  <c r="X319" i="1"/>
  <c r="X318" i="1"/>
  <c r="X317" i="1"/>
  <c r="X316" i="1"/>
  <c r="X315" i="1"/>
  <c r="X314" i="1"/>
  <c r="X313" i="1"/>
  <c r="X312" i="1"/>
  <c r="X311" i="1"/>
  <c r="X310" i="1"/>
  <c r="X309" i="1"/>
  <c r="X308" i="1"/>
  <c r="X307" i="1"/>
  <c r="X306" i="1"/>
  <c r="X305" i="1"/>
  <c r="X304" i="1"/>
  <c r="X303" i="1"/>
  <c r="X302" i="1"/>
  <c r="X301" i="1"/>
  <c r="X300" i="1"/>
  <c r="X299" i="1"/>
  <c r="X298" i="1"/>
  <c r="X297" i="1"/>
  <c r="X296" i="1"/>
  <c r="X295" i="1"/>
  <c r="X294" i="1"/>
  <c r="X293" i="1"/>
  <c r="X292" i="1"/>
  <c r="X291" i="1"/>
  <c r="X290" i="1"/>
  <c r="X289" i="1"/>
  <c r="X288" i="1"/>
  <c r="X287" i="1"/>
  <c r="X286" i="1"/>
  <c r="X285" i="1"/>
  <c r="X284" i="1"/>
  <c r="X283" i="1"/>
  <c r="X282" i="1"/>
  <c r="X281" i="1"/>
  <c r="X280" i="1"/>
  <c r="X279" i="1"/>
  <c r="X278" i="1"/>
  <c r="X277" i="1"/>
  <c r="X276" i="1"/>
  <c r="X275" i="1"/>
  <c r="X274" i="1"/>
  <c r="X273" i="1"/>
  <c r="X272" i="1"/>
  <c r="X271" i="1"/>
  <c r="X270" i="1"/>
  <c r="X269" i="1"/>
  <c r="X268" i="1"/>
  <c r="X267" i="1"/>
  <c r="X266" i="1"/>
  <c r="X265" i="1"/>
  <c r="X264" i="1"/>
  <c r="X263" i="1"/>
  <c r="X262" i="1"/>
  <c r="X261" i="1"/>
  <c r="X260" i="1"/>
  <c r="X259" i="1"/>
  <c r="X258" i="1"/>
  <c r="X257" i="1"/>
  <c r="X256" i="1"/>
  <c r="X255" i="1"/>
  <c r="X254" i="1"/>
  <c r="X253" i="1"/>
  <c r="X252" i="1"/>
  <c r="X251" i="1"/>
  <c r="X250" i="1"/>
  <c r="X249" i="1"/>
  <c r="X248" i="1"/>
  <c r="X247" i="1"/>
  <c r="X246" i="1"/>
  <c r="X245" i="1"/>
  <c r="X244" i="1"/>
  <c r="X243" i="1"/>
  <c r="X242" i="1"/>
  <c r="X241" i="1"/>
  <c r="X240" i="1"/>
  <c r="X239" i="1"/>
  <c r="X238" i="1"/>
  <c r="X237" i="1"/>
  <c r="X236" i="1"/>
  <c r="X235" i="1"/>
  <c r="X234" i="1"/>
  <c r="X233" i="1"/>
  <c r="X232" i="1"/>
  <c r="X231" i="1"/>
  <c r="X230" i="1"/>
  <c r="X229" i="1"/>
  <c r="X228" i="1"/>
  <c r="X227" i="1"/>
  <c r="X226" i="1"/>
  <c r="X225" i="1"/>
  <c r="X224" i="1"/>
  <c r="X223" i="1"/>
  <c r="X222" i="1"/>
  <c r="X221" i="1"/>
  <c r="X220" i="1"/>
  <c r="X219" i="1"/>
  <c r="X218" i="1"/>
  <c r="X217" i="1"/>
  <c r="X216" i="1"/>
  <c r="X215" i="1"/>
  <c r="X214" i="1"/>
  <c r="X213" i="1"/>
  <c r="X212" i="1"/>
  <c r="X211" i="1"/>
  <c r="X210" i="1"/>
  <c r="X209" i="1"/>
  <c r="X208" i="1"/>
  <c r="X207" i="1"/>
  <c r="X206" i="1"/>
  <c r="X205" i="1"/>
  <c r="X204" i="1"/>
  <c r="X203" i="1"/>
  <c r="X202" i="1"/>
  <c r="X201" i="1"/>
  <c r="X200" i="1"/>
  <c r="X199" i="1"/>
  <c r="X198" i="1"/>
  <c r="X197" i="1"/>
  <c r="X196" i="1"/>
  <c r="X195" i="1"/>
  <c r="X194" i="1"/>
  <c r="X193" i="1"/>
  <c r="X192" i="1"/>
  <c r="X191" i="1"/>
  <c r="X190" i="1"/>
  <c r="X189" i="1"/>
  <c r="X188" i="1"/>
  <c r="X187" i="1"/>
  <c r="X186" i="1"/>
  <c r="X185" i="1"/>
  <c r="X184" i="1"/>
  <c r="X183" i="1"/>
  <c r="X182" i="1"/>
  <c r="X181" i="1"/>
  <c r="X180" i="1"/>
  <c r="X179" i="1"/>
  <c r="X178" i="1"/>
  <c r="X177" i="1"/>
  <c r="X176" i="1"/>
  <c r="X175" i="1"/>
  <c r="X174" i="1"/>
  <c r="X173" i="1"/>
  <c r="X172" i="1"/>
  <c r="X171" i="1"/>
  <c r="X170" i="1"/>
  <c r="X169" i="1"/>
  <c r="X168" i="1"/>
  <c r="X167" i="1"/>
  <c r="X166" i="1"/>
  <c r="X165" i="1"/>
  <c r="X164" i="1"/>
  <c r="X163" i="1"/>
  <c r="X162" i="1"/>
  <c r="X161" i="1"/>
  <c r="X160" i="1"/>
  <c r="X159" i="1"/>
  <c r="X158" i="1"/>
  <c r="X157" i="1"/>
  <c r="X156" i="1"/>
  <c r="X155" i="1"/>
  <c r="X154" i="1"/>
  <c r="X153" i="1"/>
  <c r="X152" i="1"/>
  <c r="X151" i="1"/>
  <c r="X150" i="1"/>
  <c r="X149" i="1"/>
  <c r="X148" i="1"/>
  <c r="X147" i="1"/>
  <c r="X146" i="1"/>
  <c r="X145" i="1"/>
  <c r="X144" i="1"/>
  <c r="X143" i="1"/>
  <c r="X142" i="1"/>
  <c r="X141" i="1"/>
  <c r="X140" i="1"/>
  <c r="X139" i="1"/>
  <c r="X138" i="1"/>
  <c r="X137" i="1"/>
  <c r="X136" i="1"/>
  <c r="X135" i="1"/>
  <c r="X134" i="1"/>
  <c r="X133" i="1"/>
  <c r="X132" i="1"/>
  <c r="X131" i="1"/>
  <c r="X130" i="1"/>
  <c r="X129" i="1"/>
  <c r="X128" i="1"/>
  <c r="X127" i="1"/>
  <c r="X126" i="1"/>
  <c r="X125" i="1"/>
  <c r="X124" i="1"/>
  <c r="X123" i="1"/>
  <c r="X122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X2" i="1"/>
  <c r="Z2" i="2" s="1"/>
  <c r="D4" i="1"/>
  <c r="D2" i="1"/>
  <c r="D5" i="1"/>
  <c r="D6" i="1"/>
  <c r="D3" i="1"/>
  <c r="D12" i="1"/>
  <c r="D17" i="1"/>
  <c r="D15" i="1"/>
  <c r="D10" i="1"/>
  <c r="D16" i="1"/>
  <c r="D13" i="1"/>
  <c r="D27" i="1"/>
  <c r="D14" i="1"/>
  <c r="D28" i="1"/>
  <c r="D11" i="1"/>
  <c r="D9" i="1"/>
  <c r="D18" i="1"/>
  <c r="D29" i="1"/>
  <c r="D30" i="1"/>
  <c r="D31" i="1"/>
  <c r="D32" i="1"/>
  <c r="D8" i="1"/>
  <c r="D33" i="1"/>
  <c r="D21" i="1"/>
  <c r="D19" i="1"/>
  <c r="D34" i="1"/>
  <c r="D35" i="1"/>
  <c r="D22" i="1"/>
  <c r="D36" i="1"/>
  <c r="D37" i="1"/>
  <c r="D24" i="1"/>
  <c r="D38" i="1"/>
  <c r="D20" i="1"/>
  <c r="D25" i="1"/>
  <c r="D39" i="1"/>
  <c r="D40" i="1"/>
  <c r="D23" i="1"/>
  <c r="D41" i="1"/>
  <c r="D42" i="1"/>
  <c r="D43" i="1"/>
  <c r="D44" i="1"/>
  <c r="D45" i="1"/>
  <c r="D46" i="1"/>
  <c r="D47" i="1"/>
  <c r="D48" i="1"/>
  <c r="D49" i="1"/>
  <c r="D50" i="1"/>
  <c r="D51" i="1"/>
  <c r="D52" i="1"/>
  <c r="D26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7" i="1"/>
  <c r="A2" i="2" a="1"/>
  <c r="B60" i="2" s="1" a="1"/>
  <c r="B60" i="2" s="1"/>
  <c r="Z6" i="2" l="1"/>
  <c r="K60" i="2"/>
  <c r="D60" i="2"/>
  <c r="J60" i="2"/>
  <c r="E60" i="2"/>
  <c r="C60" i="2"/>
  <c r="A2" i="2"/>
  <c r="B2" i="2" s="1" a="1"/>
  <c r="B2" i="2" s="1"/>
  <c r="B3" i="2" a="1"/>
  <c r="B3" i="2" s="1"/>
  <c r="B10" i="2" a="1"/>
  <c r="B10" i="2" s="1"/>
  <c r="B18" i="2" a="1"/>
  <c r="B18" i="2" s="1"/>
  <c r="B26" i="2" a="1"/>
  <c r="B26" i="2" s="1"/>
  <c r="B34" i="2" a="1"/>
  <c r="B34" i="2" s="1"/>
  <c r="B42" i="2" a="1"/>
  <c r="B42" i="2" s="1"/>
  <c r="B50" i="2" a="1"/>
  <c r="B50" i="2" s="1"/>
  <c r="B58" i="2" a="1"/>
  <c r="B58" i="2" s="1"/>
  <c r="B67" i="2" a="1"/>
  <c r="B67" i="2" s="1"/>
  <c r="B4" i="2" a="1"/>
  <c r="B4" i="2" s="1"/>
  <c r="B11" i="2" a="1"/>
  <c r="B11" i="2" s="1"/>
  <c r="B19" i="2" a="1"/>
  <c r="B19" i="2" s="1"/>
  <c r="B27" i="2" a="1"/>
  <c r="B27" i="2" s="1"/>
  <c r="B35" i="2" a="1"/>
  <c r="B35" i="2" s="1"/>
  <c r="B43" i="2" a="1"/>
  <c r="B43" i="2" s="1"/>
  <c r="B51" i="2" a="1"/>
  <c r="B51" i="2" s="1"/>
  <c r="B59" i="2" a="1"/>
  <c r="B59" i="2" s="1"/>
  <c r="B68" i="2" a="1"/>
  <c r="B68" i="2" s="1"/>
  <c r="B5" i="2" a="1"/>
  <c r="B5" i="2" s="1"/>
  <c r="B12" i="2" a="1"/>
  <c r="B12" i="2" s="1"/>
  <c r="B20" i="2" a="1"/>
  <c r="B20" i="2" s="1"/>
  <c r="B28" i="2" a="1"/>
  <c r="B28" i="2" s="1"/>
  <c r="B36" i="2" a="1"/>
  <c r="B36" i="2" s="1"/>
  <c r="B44" i="2" a="1"/>
  <c r="B44" i="2" s="1"/>
  <c r="B52" i="2" a="1"/>
  <c r="B52" i="2" s="1"/>
  <c r="B61" i="2" a="1"/>
  <c r="B61" i="2" s="1"/>
  <c r="B6" i="2" a="1"/>
  <c r="B6" i="2" s="1"/>
  <c r="B13" i="2" a="1"/>
  <c r="B13" i="2" s="1"/>
  <c r="B21" i="2" a="1"/>
  <c r="B21" i="2" s="1"/>
  <c r="B29" i="2" a="1"/>
  <c r="B29" i="2" s="1"/>
  <c r="B37" i="2" a="1"/>
  <c r="B37" i="2" s="1"/>
  <c r="B45" i="2" a="1"/>
  <c r="B45" i="2" s="1"/>
  <c r="B53" i="2" a="1"/>
  <c r="B53" i="2" s="1"/>
  <c r="B62" i="2" a="1"/>
  <c r="B62" i="2" s="1"/>
  <c r="B66" i="2" a="1"/>
  <c r="B66" i="2" s="1"/>
  <c r="B57" i="2" a="1"/>
  <c r="B57" i="2" s="1"/>
  <c r="B49" i="2" a="1"/>
  <c r="B49" i="2" s="1"/>
  <c r="B41" i="2" a="1"/>
  <c r="B41" i="2" s="1"/>
  <c r="B33" i="2" a="1"/>
  <c r="B33" i="2" s="1"/>
  <c r="B25" i="2" a="1"/>
  <c r="B25" i="2" s="1"/>
  <c r="B17" i="2" a="1"/>
  <c r="B17" i="2" s="1"/>
  <c r="B9" i="2" a="1"/>
  <c r="B9" i="2" s="1"/>
  <c r="B65" i="2" a="1"/>
  <c r="B65" i="2" s="1"/>
  <c r="B56" i="2" a="1"/>
  <c r="B56" i="2" s="1"/>
  <c r="B48" i="2" a="1"/>
  <c r="B48" i="2" s="1"/>
  <c r="B40" i="2" a="1"/>
  <c r="B40" i="2" s="1"/>
  <c r="B32" i="2" a="1"/>
  <c r="B32" i="2" s="1"/>
  <c r="B24" i="2" a="1"/>
  <c r="B24" i="2" s="1"/>
  <c r="B16" i="2" a="1"/>
  <c r="B16" i="2" s="1"/>
  <c r="B8" i="2" a="1"/>
  <c r="B8" i="2" s="1"/>
  <c r="B64" i="2" a="1"/>
  <c r="B64" i="2" s="1"/>
  <c r="B55" i="2" a="1"/>
  <c r="B55" i="2" s="1"/>
  <c r="B47" i="2" a="1"/>
  <c r="B47" i="2" s="1"/>
  <c r="B39" i="2" a="1"/>
  <c r="B39" i="2" s="1"/>
  <c r="B31" i="2" a="1"/>
  <c r="B31" i="2" s="1"/>
  <c r="B23" i="2" a="1"/>
  <c r="B23" i="2" s="1"/>
  <c r="B15" i="2" a="1"/>
  <c r="B15" i="2" s="1"/>
  <c r="B7" i="2" a="1"/>
  <c r="B7" i="2" s="1"/>
  <c r="B63" i="2" a="1"/>
  <c r="B63" i="2" s="1"/>
  <c r="B54" i="2" a="1"/>
  <c r="B54" i="2" s="1"/>
  <c r="B46" i="2" a="1"/>
  <c r="B46" i="2" s="1"/>
  <c r="B38" i="2" a="1"/>
  <c r="B38" i="2" s="1"/>
  <c r="B30" i="2" a="1"/>
  <c r="B30" i="2" s="1"/>
  <c r="B22" i="2" a="1"/>
  <c r="B22" i="2" s="1"/>
  <c r="B14" i="2" a="1"/>
  <c r="B14" i="2" s="1"/>
  <c r="F60" i="2" l="1"/>
  <c r="M60" i="2"/>
  <c r="K68" i="2"/>
  <c r="J68" i="2"/>
  <c r="D68" i="2"/>
  <c r="C68" i="2"/>
  <c r="E68" i="2"/>
  <c r="E38" i="2"/>
  <c r="K38" i="2"/>
  <c r="D38" i="2"/>
  <c r="J38" i="2"/>
  <c r="C38" i="2"/>
  <c r="K39" i="2"/>
  <c r="E39" i="2"/>
  <c r="D39" i="2"/>
  <c r="C39" i="2"/>
  <c r="J39" i="2"/>
  <c r="C40" i="2"/>
  <c r="E40" i="2"/>
  <c r="K40" i="2"/>
  <c r="D40" i="2"/>
  <c r="J40" i="2"/>
  <c r="J41" i="2"/>
  <c r="C41" i="2"/>
  <c r="E41" i="2"/>
  <c r="K41" i="2"/>
  <c r="D41" i="2"/>
  <c r="K29" i="2"/>
  <c r="D29" i="2"/>
  <c r="J29" i="2"/>
  <c r="C29" i="2"/>
  <c r="E29" i="2"/>
  <c r="K28" i="2"/>
  <c r="D28" i="2"/>
  <c r="J28" i="2"/>
  <c r="E28" i="2"/>
  <c r="C28" i="2"/>
  <c r="D35" i="2"/>
  <c r="J35" i="2"/>
  <c r="C35" i="2"/>
  <c r="E35" i="2"/>
  <c r="K35" i="2"/>
  <c r="J42" i="2"/>
  <c r="C42" i="2"/>
  <c r="E42" i="2"/>
  <c r="D42" i="2"/>
  <c r="K42" i="2"/>
  <c r="C8" i="2"/>
  <c r="E8" i="2"/>
  <c r="K8" i="2"/>
  <c r="J8" i="2"/>
  <c r="D8" i="2"/>
  <c r="K4" i="2"/>
  <c r="J4" i="2"/>
  <c r="D4" i="2"/>
  <c r="C4" i="2"/>
  <c r="E4" i="2"/>
  <c r="E46" i="2"/>
  <c r="K46" i="2"/>
  <c r="C46" i="2"/>
  <c r="J46" i="2"/>
  <c r="D46" i="2"/>
  <c r="E47" i="2"/>
  <c r="K47" i="2"/>
  <c r="C47" i="2"/>
  <c r="J47" i="2"/>
  <c r="D47" i="2"/>
  <c r="C48" i="2"/>
  <c r="E48" i="2"/>
  <c r="K48" i="2"/>
  <c r="J48" i="2"/>
  <c r="D48" i="2"/>
  <c r="J49" i="2"/>
  <c r="C49" i="2"/>
  <c r="D49" i="2"/>
  <c r="K49" i="2"/>
  <c r="E49" i="2"/>
  <c r="K21" i="2"/>
  <c r="D21" i="2"/>
  <c r="J21" i="2"/>
  <c r="C21" i="2"/>
  <c r="E21" i="2"/>
  <c r="K20" i="2"/>
  <c r="J20" i="2"/>
  <c r="D20" i="2"/>
  <c r="E20" i="2"/>
  <c r="C20" i="2"/>
  <c r="D27" i="2"/>
  <c r="J27" i="2"/>
  <c r="E27" i="2"/>
  <c r="K27" i="2"/>
  <c r="C27" i="2"/>
  <c r="J34" i="2"/>
  <c r="C34" i="2"/>
  <c r="E34" i="2"/>
  <c r="K34" i="2"/>
  <c r="D34" i="2"/>
  <c r="K61" i="2"/>
  <c r="D61" i="2"/>
  <c r="C61" i="2"/>
  <c r="J61" i="2"/>
  <c r="E61" i="2"/>
  <c r="E54" i="2"/>
  <c r="K54" i="2"/>
  <c r="J54" i="2"/>
  <c r="C54" i="2"/>
  <c r="D54" i="2"/>
  <c r="K55" i="2"/>
  <c r="E55" i="2"/>
  <c r="J55" i="2"/>
  <c r="D55" i="2"/>
  <c r="C55" i="2"/>
  <c r="C56" i="2"/>
  <c r="E56" i="2"/>
  <c r="K56" i="2"/>
  <c r="D56" i="2"/>
  <c r="J56" i="2"/>
  <c r="J57" i="2"/>
  <c r="C57" i="2"/>
  <c r="K57" i="2"/>
  <c r="D57" i="2"/>
  <c r="E57" i="2"/>
  <c r="K13" i="2"/>
  <c r="D13" i="2"/>
  <c r="E13" i="2"/>
  <c r="J13" i="2"/>
  <c r="C13" i="2"/>
  <c r="K12" i="2"/>
  <c r="D12" i="2"/>
  <c r="J12" i="2"/>
  <c r="C12" i="2"/>
  <c r="E12" i="2"/>
  <c r="D19" i="2"/>
  <c r="J19" i="2"/>
  <c r="E19" i="2"/>
  <c r="C19" i="2"/>
  <c r="K19" i="2"/>
  <c r="J26" i="2"/>
  <c r="C26" i="2"/>
  <c r="K26" i="2"/>
  <c r="D26" i="2"/>
  <c r="E26" i="2"/>
  <c r="C64" i="2"/>
  <c r="E64" i="2"/>
  <c r="D64" i="2"/>
  <c r="K64" i="2"/>
  <c r="J64" i="2"/>
  <c r="J65" i="2"/>
  <c r="C65" i="2"/>
  <c r="K65" i="2"/>
  <c r="D65" i="2"/>
  <c r="E65" i="2"/>
  <c r="J66" i="2"/>
  <c r="C66" i="2"/>
  <c r="E66" i="2"/>
  <c r="D66" i="2"/>
  <c r="K66" i="2"/>
  <c r="E6" i="2"/>
  <c r="K6" i="2"/>
  <c r="J6" i="2"/>
  <c r="D6" i="2"/>
  <c r="C6" i="2"/>
  <c r="K5" i="2"/>
  <c r="D5" i="2"/>
  <c r="J5" i="2"/>
  <c r="E5" i="2"/>
  <c r="C5" i="2"/>
  <c r="D11" i="2"/>
  <c r="J11" i="2"/>
  <c r="C11" i="2"/>
  <c r="K11" i="2"/>
  <c r="E11" i="2"/>
  <c r="J18" i="2"/>
  <c r="C18" i="2"/>
  <c r="D18" i="2"/>
  <c r="E18" i="2"/>
  <c r="K18" i="2"/>
  <c r="E62" i="2"/>
  <c r="K62" i="2"/>
  <c r="J62" i="2"/>
  <c r="C62" i="2"/>
  <c r="D62" i="2"/>
  <c r="J10" i="2"/>
  <c r="C10" i="2"/>
  <c r="D10" i="2"/>
  <c r="E10" i="2"/>
  <c r="K10" i="2"/>
  <c r="L60" i="2"/>
  <c r="J9" i="2"/>
  <c r="C9" i="2"/>
  <c r="K9" i="2"/>
  <c r="E9" i="2"/>
  <c r="D9" i="2"/>
  <c r="E14" i="2"/>
  <c r="K14" i="2"/>
  <c r="D14" i="2"/>
  <c r="C14" i="2"/>
  <c r="J14" i="2"/>
  <c r="E15" i="2"/>
  <c r="K15" i="2"/>
  <c r="C15" i="2"/>
  <c r="D15" i="2"/>
  <c r="J15" i="2"/>
  <c r="C16" i="2"/>
  <c r="E16" i="2"/>
  <c r="K16" i="2"/>
  <c r="D16" i="2"/>
  <c r="J16" i="2"/>
  <c r="J17" i="2"/>
  <c r="C17" i="2"/>
  <c r="E17" i="2"/>
  <c r="D17" i="2"/>
  <c r="K17" i="2"/>
  <c r="K53" i="2"/>
  <c r="D53" i="2"/>
  <c r="J53" i="2"/>
  <c r="E53" i="2"/>
  <c r="C53" i="2"/>
  <c r="K52" i="2"/>
  <c r="J52" i="2"/>
  <c r="D52" i="2"/>
  <c r="E52" i="2"/>
  <c r="C52" i="2"/>
  <c r="D59" i="2"/>
  <c r="J59" i="2"/>
  <c r="E59" i="2"/>
  <c r="K59" i="2"/>
  <c r="C59" i="2"/>
  <c r="D67" i="2"/>
  <c r="J67" i="2"/>
  <c r="E67" i="2"/>
  <c r="C67" i="2"/>
  <c r="K67" i="2"/>
  <c r="D3" i="2"/>
  <c r="J3" i="2"/>
  <c r="E3" i="2"/>
  <c r="C3" i="2"/>
  <c r="K3" i="2"/>
  <c r="E63" i="2"/>
  <c r="K63" i="2"/>
  <c r="D63" i="2"/>
  <c r="C63" i="2"/>
  <c r="J63" i="2"/>
  <c r="K23" i="2"/>
  <c r="E23" i="2"/>
  <c r="J23" i="2"/>
  <c r="C23" i="2"/>
  <c r="D23" i="2"/>
  <c r="C24" i="2"/>
  <c r="E24" i="2"/>
  <c r="K24" i="2"/>
  <c r="D24" i="2"/>
  <c r="J24" i="2"/>
  <c r="J25" i="2"/>
  <c r="C25" i="2"/>
  <c r="K25" i="2"/>
  <c r="D25" i="2"/>
  <c r="E25" i="2"/>
  <c r="K45" i="2"/>
  <c r="D45" i="2"/>
  <c r="J45" i="2"/>
  <c r="E45" i="2"/>
  <c r="C45" i="2"/>
  <c r="K44" i="2"/>
  <c r="D44" i="2"/>
  <c r="J44" i="2"/>
  <c r="E44" i="2"/>
  <c r="C44" i="2"/>
  <c r="D51" i="2"/>
  <c r="J51" i="2"/>
  <c r="C51" i="2"/>
  <c r="K51" i="2"/>
  <c r="E51" i="2"/>
  <c r="J58" i="2"/>
  <c r="C58" i="2"/>
  <c r="K58" i="2"/>
  <c r="E58" i="2"/>
  <c r="D58" i="2"/>
  <c r="K2" i="2"/>
  <c r="D2" i="2"/>
  <c r="J2" i="2"/>
  <c r="E2" i="2"/>
  <c r="C2" i="2"/>
  <c r="E7" i="2"/>
  <c r="K7" i="2"/>
  <c r="C7" i="2"/>
  <c r="D7" i="2"/>
  <c r="J7" i="2"/>
  <c r="E22" i="2"/>
  <c r="K22" i="2"/>
  <c r="J22" i="2"/>
  <c r="C22" i="2"/>
  <c r="D22" i="2"/>
  <c r="E30" i="2"/>
  <c r="K30" i="2"/>
  <c r="J30" i="2"/>
  <c r="D30" i="2"/>
  <c r="C30" i="2"/>
  <c r="E31" i="2"/>
  <c r="K31" i="2"/>
  <c r="D31" i="2"/>
  <c r="J31" i="2"/>
  <c r="C31" i="2"/>
  <c r="C32" i="2"/>
  <c r="E32" i="2"/>
  <c r="K32" i="2"/>
  <c r="D32" i="2"/>
  <c r="J32" i="2"/>
  <c r="J33" i="2"/>
  <c r="C33" i="2"/>
  <c r="K33" i="2"/>
  <c r="E33" i="2"/>
  <c r="D33" i="2"/>
  <c r="K37" i="2"/>
  <c r="D37" i="2"/>
  <c r="J37" i="2"/>
  <c r="C37" i="2"/>
  <c r="E37" i="2"/>
  <c r="K36" i="2"/>
  <c r="J36" i="2"/>
  <c r="D36" i="2"/>
  <c r="C36" i="2"/>
  <c r="E36" i="2"/>
  <c r="D43" i="2"/>
  <c r="J43" i="2"/>
  <c r="C43" i="2"/>
  <c r="E43" i="2"/>
  <c r="K43" i="2"/>
  <c r="J50" i="2"/>
  <c r="C50" i="2"/>
  <c r="D50" i="2"/>
  <c r="K50" i="2"/>
  <c r="E50" i="2"/>
  <c r="F51" i="2" l="1"/>
  <c r="F64" i="2"/>
  <c r="F11" i="2"/>
  <c r="F12" i="2"/>
  <c r="F36" i="2"/>
  <c r="F17" i="2"/>
  <c r="F66" i="2"/>
  <c r="F47" i="2"/>
  <c r="F68" i="2"/>
  <c r="I68" i="2" s="1"/>
  <c r="F65" i="2"/>
  <c r="F37" i="2"/>
  <c r="F56" i="2"/>
  <c r="F21" i="2"/>
  <c r="F34" i="2"/>
  <c r="F19" i="2"/>
  <c r="F7" i="2"/>
  <c r="F3" i="2"/>
  <c r="F57" i="2"/>
  <c r="F27" i="2"/>
  <c r="F46" i="2"/>
  <c r="F20" i="2"/>
  <c r="F39" i="2"/>
  <c r="F45" i="2"/>
  <c r="F52" i="2"/>
  <c r="F5" i="2"/>
  <c r="F23" i="2"/>
  <c r="F13" i="2"/>
  <c r="F42" i="2"/>
  <c r="F40" i="2"/>
  <c r="F31" i="2"/>
  <c r="F25" i="2"/>
  <c r="F24" i="2"/>
  <c r="F14" i="2"/>
  <c r="F10" i="2"/>
  <c r="F62" i="2"/>
  <c r="F4" i="2"/>
  <c r="F8" i="2"/>
  <c r="F41" i="2"/>
  <c r="F44" i="2"/>
  <c r="F59" i="2"/>
  <c r="F32" i="2"/>
  <c r="F22" i="2"/>
  <c r="F53" i="2"/>
  <c r="F35" i="2"/>
  <c r="F29" i="2"/>
  <c r="F38" i="2"/>
  <c r="F2" i="2"/>
  <c r="F33" i="2"/>
  <c r="F9" i="2"/>
  <c r="F18" i="2"/>
  <c r="F43" i="2"/>
  <c r="F63" i="2"/>
  <c r="F67" i="2"/>
  <c r="F15" i="2"/>
  <c r="F54" i="2"/>
  <c r="F61" i="2"/>
  <c r="F30" i="2"/>
  <c r="F6" i="2"/>
  <c r="F26" i="2"/>
  <c r="F50" i="2"/>
  <c r="F58" i="2"/>
  <c r="F16" i="2"/>
  <c r="F55" i="2"/>
  <c r="F49" i="2"/>
  <c r="F48" i="2"/>
  <c r="F28" i="2"/>
  <c r="O36" i="2"/>
  <c r="P37" i="2"/>
  <c r="P36" i="2"/>
  <c r="P30" i="2"/>
  <c r="O44" i="2"/>
  <c r="O2" i="2"/>
  <c r="O32" i="2"/>
  <c r="O22" i="2"/>
  <c r="O51" i="2"/>
  <c r="P44" i="2"/>
  <c r="O53" i="2"/>
  <c r="P9" i="2"/>
  <c r="O10" i="2"/>
  <c r="O33" i="2"/>
  <c r="P2" i="2"/>
  <c r="P10" i="2"/>
  <c r="O43" i="2"/>
  <c r="P51" i="2"/>
  <c r="P50" i="2"/>
  <c r="O21" i="2"/>
  <c r="P55" i="2"/>
  <c r="O54" i="2"/>
  <c r="O34" i="2"/>
  <c r="P21" i="2"/>
  <c r="O47" i="2"/>
  <c r="P4" i="2"/>
  <c r="P39" i="2"/>
  <c r="O62" i="2"/>
  <c r="O27" i="2"/>
  <c r="O9" i="2"/>
  <c r="P6" i="2"/>
  <c r="P7" i="2"/>
  <c r="O37" i="2"/>
  <c r="P58" i="2"/>
  <c r="O45" i="2"/>
  <c r="O19" i="2"/>
  <c r="P31" i="2"/>
  <c r="P22" i="2"/>
  <c r="O58" i="2"/>
  <c r="O23" i="2"/>
  <c r="P52" i="2"/>
  <c r="O16" i="2"/>
  <c r="P62" i="2"/>
  <c r="O5" i="2"/>
  <c r="O6" i="2"/>
  <c r="O26" i="2"/>
  <c r="O61" i="2"/>
  <c r="O20" i="2"/>
  <c r="P46" i="2"/>
  <c r="P42" i="2"/>
  <c r="P35" i="2"/>
  <c r="O39" i="2"/>
  <c r="P25" i="2"/>
  <c r="O56" i="2"/>
  <c r="P23" i="2"/>
  <c r="P59" i="2"/>
  <c r="O30" i="2"/>
  <c r="O52" i="2"/>
  <c r="P18" i="2"/>
  <c r="O50" i="2"/>
  <c r="P43" i="2"/>
  <c r="O7" i="2"/>
  <c r="P45" i="2"/>
  <c r="P24" i="2"/>
  <c r="O3" i="2"/>
  <c r="P17" i="2"/>
  <c r="P14" i="2"/>
  <c r="P26" i="2"/>
  <c r="P19" i="2"/>
  <c r="O13" i="2"/>
  <c r="O55" i="2"/>
  <c r="P20" i="2"/>
  <c r="O49" i="2"/>
  <c r="O48" i="2"/>
  <c r="O42" i="2"/>
  <c r="P29" i="2"/>
  <c r="P40" i="2"/>
  <c r="O11" i="2"/>
  <c r="P5" i="2"/>
  <c r="O12" i="2"/>
  <c r="P13" i="2"/>
  <c r="P56" i="2"/>
  <c r="P8" i="2"/>
  <c r="O28" i="2"/>
  <c r="P33" i="2"/>
  <c r="O57" i="2"/>
  <c r="P32" i="2"/>
  <c r="O31" i="2"/>
  <c r="O17" i="2"/>
  <c r="O25" i="2"/>
  <c r="O24" i="2"/>
  <c r="P3" i="2"/>
  <c r="O59" i="2"/>
  <c r="P15" i="2"/>
  <c r="O14" i="2"/>
  <c r="P54" i="2"/>
  <c r="P61" i="2"/>
  <c r="P49" i="2"/>
  <c r="P47" i="2"/>
  <c r="P41" i="2"/>
  <c r="O40" i="2"/>
  <c r="O46" i="2"/>
  <c r="P28" i="2"/>
  <c r="P38" i="2"/>
  <c r="P12" i="2"/>
  <c r="P57" i="2"/>
  <c r="P34" i="2"/>
  <c r="O4" i="2"/>
  <c r="O8" i="2"/>
  <c r="O35" i="2"/>
  <c r="O41" i="2"/>
  <c r="P60" i="2"/>
  <c r="P53" i="2"/>
  <c r="P16" i="2"/>
  <c r="O15" i="2"/>
  <c r="O18" i="2"/>
  <c r="P11" i="2"/>
  <c r="P27" i="2"/>
  <c r="P48" i="2"/>
  <c r="O29" i="2"/>
  <c r="O38" i="2"/>
  <c r="O60" i="2"/>
  <c r="N60" i="2"/>
  <c r="M55" i="2"/>
  <c r="M21" i="2"/>
  <c r="M4" i="2"/>
  <c r="M39" i="2"/>
  <c r="M46" i="2"/>
  <c r="M42" i="2"/>
  <c r="M35" i="2"/>
  <c r="L33" i="2"/>
  <c r="M2" i="2"/>
  <c r="M23" i="2"/>
  <c r="M59" i="2"/>
  <c r="M10" i="2"/>
  <c r="M7" i="2"/>
  <c r="M58" i="2"/>
  <c r="M18" i="2"/>
  <c r="M31" i="2"/>
  <c r="M20" i="2"/>
  <c r="M29" i="2"/>
  <c r="M40" i="2"/>
  <c r="M68" i="2"/>
  <c r="M56" i="2"/>
  <c r="M8" i="2"/>
  <c r="M54" i="2"/>
  <c r="M61" i="2"/>
  <c r="M49" i="2"/>
  <c r="M47" i="2"/>
  <c r="M41" i="2"/>
  <c r="M6" i="2"/>
  <c r="M65" i="2"/>
  <c r="M22" i="2"/>
  <c r="M51" i="2"/>
  <c r="M67" i="2"/>
  <c r="M52" i="2"/>
  <c r="M62" i="2"/>
  <c r="M43" i="2"/>
  <c r="M45" i="2"/>
  <c r="M24" i="2"/>
  <c r="M17" i="2"/>
  <c r="M14" i="2"/>
  <c r="M26" i="2"/>
  <c r="M19" i="2"/>
  <c r="M50" i="2"/>
  <c r="M37" i="2"/>
  <c r="M32" i="2"/>
  <c r="M5" i="2"/>
  <c r="M66" i="2"/>
  <c r="M13" i="2"/>
  <c r="M3" i="2"/>
  <c r="M15" i="2"/>
  <c r="M36" i="2"/>
  <c r="M33" i="2"/>
  <c r="M30" i="2"/>
  <c r="M44" i="2"/>
  <c r="M25" i="2"/>
  <c r="M63" i="2"/>
  <c r="M9" i="2"/>
  <c r="M28" i="2"/>
  <c r="M38" i="2"/>
  <c r="M64" i="2"/>
  <c r="M12" i="2"/>
  <c r="M57" i="2"/>
  <c r="M34" i="2"/>
  <c r="M53" i="2"/>
  <c r="M16" i="2"/>
  <c r="L15" i="2"/>
  <c r="M11" i="2"/>
  <c r="M27" i="2"/>
  <c r="M48" i="2"/>
  <c r="L7" i="2"/>
  <c r="L9" i="2"/>
  <c r="L4" i="2"/>
  <c r="L8" i="2"/>
  <c r="L35" i="2"/>
  <c r="L41" i="2"/>
  <c r="L45" i="2"/>
  <c r="L52" i="2"/>
  <c r="L3" i="2"/>
  <c r="L36" i="2"/>
  <c r="L2" i="2"/>
  <c r="L25" i="2"/>
  <c r="L24" i="2"/>
  <c r="L59" i="2"/>
  <c r="L14" i="2"/>
  <c r="L66" i="2"/>
  <c r="L43" i="2"/>
  <c r="L63" i="2"/>
  <c r="L67" i="2"/>
  <c r="L18" i="2"/>
  <c r="L65" i="2"/>
  <c r="L64" i="2"/>
  <c r="L29" i="2"/>
  <c r="L38" i="2"/>
  <c r="L54" i="2"/>
  <c r="L34" i="2"/>
  <c r="L47" i="2"/>
  <c r="L68" i="2"/>
  <c r="L58" i="2"/>
  <c r="L23" i="2"/>
  <c r="L16" i="2"/>
  <c r="L5" i="2"/>
  <c r="L6" i="2"/>
  <c r="L26" i="2"/>
  <c r="L61" i="2"/>
  <c r="L20" i="2"/>
  <c r="L39" i="2"/>
  <c r="L13" i="2"/>
  <c r="L55" i="2"/>
  <c r="L49" i="2"/>
  <c r="L48" i="2"/>
  <c r="L42" i="2"/>
  <c r="L37" i="2"/>
  <c r="L30" i="2"/>
  <c r="L19" i="2"/>
  <c r="L50" i="2"/>
  <c r="L31" i="2"/>
  <c r="L44" i="2"/>
  <c r="L17" i="2"/>
  <c r="L11" i="2"/>
  <c r="L12" i="2"/>
  <c r="L28" i="2"/>
  <c r="L40" i="2"/>
  <c r="L32" i="2"/>
  <c r="L22" i="2"/>
  <c r="L51" i="2"/>
  <c r="L53" i="2"/>
  <c r="L10" i="2"/>
  <c r="L62" i="2"/>
  <c r="L57" i="2"/>
  <c r="L56" i="2"/>
  <c r="L27" i="2"/>
  <c r="L21" i="2"/>
  <c r="L46" i="2"/>
  <c r="N35" i="2" l="1"/>
  <c r="N65" i="2"/>
  <c r="G22" i="2"/>
  <c r="G31" i="2"/>
  <c r="G61" i="2"/>
  <c r="G21" i="2"/>
  <c r="G67" i="2"/>
  <c r="H67" i="2" s="1"/>
  <c r="G55" i="2"/>
  <c r="H68" i="2"/>
  <c r="U38" i="2"/>
  <c r="U16" i="2"/>
  <c r="G66" i="2"/>
  <c r="U53" i="2"/>
  <c r="U48" i="2"/>
  <c r="G2" i="2"/>
  <c r="G29" i="2"/>
  <c r="G14" i="2"/>
  <c r="G47" i="2"/>
  <c r="G40" i="2"/>
  <c r="G17" i="2"/>
  <c r="G19" i="2"/>
  <c r="G48" i="2"/>
  <c r="G10" i="2"/>
  <c r="G26" i="2"/>
  <c r="G23" i="2"/>
  <c r="G34" i="2"/>
  <c r="G64" i="2"/>
  <c r="G63" i="2"/>
  <c r="G59" i="2"/>
  <c r="G36" i="2"/>
  <c r="G41" i="2"/>
  <c r="G9" i="2"/>
  <c r="G58" i="2"/>
  <c r="G46" i="2"/>
  <c r="G57" i="2"/>
  <c r="G51" i="2"/>
  <c r="G28" i="2"/>
  <c r="G44" i="2"/>
  <c r="G30" i="2"/>
  <c r="G49" i="2"/>
  <c r="G6" i="2"/>
  <c r="G54" i="2"/>
  <c r="G7" i="2"/>
  <c r="G16" i="2"/>
  <c r="G39" i="2"/>
  <c r="T46" i="2"/>
  <c r="U34" i="2"/>
  <c r="G45" i="2"/>
  <c r="G4" i="2"/>
  <c r="G27" i="2"/>
  <c r="G32" i="2"/>
  <c r="G11" i="2"/>
  <c r="G50" i="2"/>
  <c r="G42" i="2"/>
  <c r="G13" i="2"/>
  <c r="G56" i="2"/>
  <c r="G53" i="2"/>
  <c r="G65" i="2"/>
  <c r="G43" i="2"/>
  <c r="G24" i="2"/>
  <c r="G3" i="2"/>
  <c r="G35" i="2"/>
  <c r="G20" i="2"/>
  <c r="G38" i="2"/>
  <c r="G18" i="2"/>
  <c r="G25" i="2"/>
  <c r="G52" i="2"/>
  <c r="G8" i="2"/>
  <c r="G15" i="2"/>
  <c r="G62" i="2"/>
  <c r="G12" i="2"/>
  <c r="G37" i="2"/>
  <c r="G5" i="2"/>
  <c r="G33" i="2"/>
  <c r="G60" i="2"/>
  <c r="U25" i="2"/>
  <c r="U17" i="2"/>
  <c r="T40" i="2"/>
  <c r="U57" i="2"/>
  <c r="T56" i="2"/>
  <c r="T30" i="2"/>
  <c r="T17" i="2"/>
  <c r="T57" i="2"/>
  <c r="T28" i="2"/>
  <c r="T62" i="2"/>
  <c r="U12" i="2"/>
  <c r="U27" i="2"/>
  <c r="U60" i="2"/>
  <c r="T19" i="2"/>
  <c r="T51" i="2"/>
  <c r="T44" i="2"/>
  <c r="T49" i="2"/>
  <c r="T5" i="2"/>
  <c r="T21" i="2"/>
  <c r="T22" i="2"/>
  <c r="T31" i="2"/>
  <c r="T55" i="2"/>
  <c r="T20" i="2"/>
  <c r="T38" i="2"/>
  <c r="T18" i="2"/>
  <c r="T25" i="2"/>
  <c r="T52" i="2"/>
  <c r="T8" i="2"/>
  <c r="U44" i="2"/>
  <c r="U5" i="2"/>
  <c r="U24" i="2"/>
  <c r="U56" i="2"/>
  <c r="U7" i="2"/>
  <c r="U46" i="2"/>
  <c r="U30" i="2"/>
  <c r="U32" i="2"/>
  <c r="U45" i="2"/>
  <c r="U6" i="2"/>
  <c r="U10" i="2"/>
  <c r="U39" i="2"/>
  <c r="T47" i="2"/>
  <c r="T61" i="2"/>
  <c r="T16" i="2"/>
  <c r="T29" i="2"/>
  <c r="T14" i="2"/>
  <c r="T45" i="2"/>
  <c r="T4" i="2"/>
  <c r="N33" i="2"/>
  <c r="U33" i="2"/>
  <c r="U37" i="2"/>
  <c r="U43" i="2"/>
  <c r="U41" i="2"/>
  <c r="U40" i="2"/>
  <c r="U59" i="2"/>
  <c r="U4" i="2"/>
  <c r="T12" i="2"/>
  <c r="T2" i="2"/>
  <c r="T27" i="2"/>
  <c r="T32" i="2"/>
  <c r="T42" i="2"/>
  <c r="U11" i="2"/>
  <c r="U36" i="2"/>
  <c r="U50" i="2"/>
  <c r="U62" i="2"/>
  <c r="U47" i="2"/>
  <c r="U29" i="2"/>
  <c r="U23" i="2"/>
  <c r="U21" i="2"/>
  <c r="T37" i="2"/>
  <c r="T10" i="2"/>
  <c r="T11" i="2"/>
  <c r="T50" i="2"/>
  <c r="T13" i="2"/>
  <c r="T53" i="2"/>
  <c r="T39" i="2"/>
  <c r="T26" i="2"/>
  <c r="T23" i="2"/>
  <c r="T34" i="2"/>
  <c r="T59" i="2"/>
  <c r="T36" i="2"/>
  <c r="T41" i="2"/>
  <c r="T9" i="2"/>
  <c r="T15" i="2"/>
  <c r="U28" i="2"/>
  <c r="U15" i="2"/>
  <c r="U19" i="2"/>
  <c r="U52" i="2"/>
  <c r="U49" i="2"/>
  <c r="U20" i="2"/>
  <c r="U2" i="2"/>
  <c r="U55" i="2"/>
  <c r="T60" i="2"/>
  <c r="U9" i="2"/>
  <c r="U3" i="2"/>
  <c r="U26" i="2"/>
  <c r="U61" i="2"/>
  <c r="U31" i="2"/>
  <c r="T33" i="2"/>
  <c r="T48" i="2"/>
  <c r="T6" i="2"/>
  <c r="T54" i="2"/>
  <c r="T7" i="2"/>
  <c r="T58" i="2"/>
  <c r="T43" i="2"/>
  <c r="T24" i="2"/>
  <c r="T3" i="2"/>
  <c r="T35" i="2"/>
  <c r="U13" i="2"/>
  <c r="U14" i="2"/>
  <c r="U51" i="2"/>
  <c r="U54" i="2"/>
  <c r="U18" i="2"/>
  <c r="U35" i="2"/>
  <c r="U22" i="2"/>
  <c r="U8" i="2"/>
  <c r="U58" i="2"/>
  <c r="U42" i="2"/>
  <c r="Q13" i="2"/>
  <c r="Q62" i="2"/>
  <c r="Q12" i="2"/>
  <c r="R31" i="2"/>
  <c r="Q37" i="2"/>
  <c r="Q5" i="2"/>
  <c r="N67" i="2"/>
  <c r="R32" i="2"/>
  <c r="R42" i="2"/>
  <c r="R55" i="2"/>
  <c r="Q27" i="2"/>
  <c r="Q50" i="2"/>
  <c r="Q42" i="2"/>
  <c r="R22" i="2"/>
  <c r="Q21" i="2"/>
  <c r="R62" i="2"/>
  <c r="R20" i="2"/>
  <c r="Q10" i="2"/>
  <c r="Q32" i="2"/>
  <c r="Q11" i="2"/>
  <c r="R10" i="2"/>
  <c r="R53" i="2"/>
  <c r="Q40" i="2"/>
  <c r="Q17" i="2"/>
  <c r="Q19" i="2"/>
  <c r="Q48" i="2"/>
  <c r="R26" i="2"/>
  <c r="R59" i="2"/>
  <c r="R56" i="2"/>
  <c r="Q53" i="2"/>
  <c r="R40" i="2"/>
  <c r="R17" i="2"/>
  <c r="R19" i="2"/>
  <c r="R48" i="2"/>
  <c r="Q39" i="2"/>
  <c r="R6" i="2"/>
  <c r="Q58" i="2"/>
  <c r="R54" i="2"/>
  <c r="Q43" i="2"/>
  <c r="Q24" i="2"/>
  <c r="Q3" i="2"/>
  <c r="Q35" i="2"/>
  <c r="R7" i="2"/>
  <c r="R33" i="2"/>
  <c r="R21" i="2"/>
  <c r="R16" i="2"/>
  <c r="Q47" i="2"/>
  <c r="R58" i="2"/>
  <c r="Q54" i="2"/>
  <c r="R27" i="2"/>
  <c r="R50" i="2"/>
  <c r="Q46" i="2"/>
  <c r="Q57" i="2"/>
  <c r="Q51" i="2"/>
  <c r="Q28" i="2"/>
  <c r="Q44" i="2"/>
  <c r="Q30" i="2"/>
  <c r="Q49" i="2"/>
  <c r="Q6" i="2"/>
  <c r="R43" i="2"/>
  <c r="R24" i="2"/>
  <c r="R3" i="2"/>
  <c r="R35" i="2"/>
  <c r="Q7" i="2"/>
  <c r="R15" i="2"/>
  <c r="R46" i="2"/>
  <c r="R57" i="2"/>
  <c r="R51" i="2"/>
  <c r="R28" i="2"/>
  <c r="R44" i="2"/>
  <c r="R30" i="2"/>
  <c r="R49" i="2"/>
  <c r="Q20" i="2"/>
  <c r="R5" i="2"/>
  <c r="Q38" i="2"/>
  <c r="Q18" i="2"/>
  <c r="Q25" i="2"/>
  <c r="Q52" i="2"/>
  <c r="Q8" i="2"/>
  <c r="Q15" i="2"/>
  <c r="R38" i="2"/>
  <c r="R18" i="2"/>
  <c r="R25" i="2"/>
  <c r="R52" i="2"/>
  <c r="R8" i="2"/>
  <c r="Q22" i="2"/>
  <c r="R12" i="2"/>
  <c r="Q31" i="2"/>
  <c r="R37" i="2"/>
  <c r="Q55" i="2"/>
  <c r="Q61" i="2"/>
  <c r="Q16" i="2"/>
  <c r="R47" i="2"/>
  <c r="Q29" i="2"/>
  <c r="Q14" i="2"/>
  <c r="R2" i="2"/>
  <c r="Q45" i="2"/>
  <c r="Q4" i="2"/>
  <c r="Q33" i="2"/>
  <c r="N3" i="2"/>
  <c r="R61" i="2"/>
  <c r="N14" i="2"/>
  <c r="R14" i="2"/>
  <c r="Q2" i="2"/>
  <c r="R45" i="2"/>
  <c r="R4" i="2"/>
  <c r="R60" i="2"/>
  <c r="R29" i="2"/>
  <c r="R11" i="2"/>
  <c r="R13" i="2"/>
  <c r="Q26" i="2"/>
  <c r="Q23" i="2"/>
  <c r="Q34" i="2"/>
  <c r="Q59" i="2"/>
  <c r="Q36" i="2"/>
  <c r="Q41" i="2"/>
  <c r="Q9" i="2"/>
  <c r="Q56" i="2"/>
  <c r="R39" i="2"/>
  <c r="R23" i="2"/>
  <c r="R34" i="2"/>
  <c r="R36" i="2"/>
  <c r="R41" i="2"/>
  <c r="R9" i="2"/>
  <c r="N9" i="2"/>
  <c r="Q60" i="2"/>
  <c r="N10" i="2"/>
  <c r="N21" i="2"/>
  <c r="N51" i="2"/>
  <c r="N48" i="2"/>
  <c r="N39" i="2"/>
  <c r="N26" i="2"/>
  <c r="N4" i="2"/>
  <c r="N28" i="2"/>
  <c r="N6" i="2"/>
  <c r="N23" i="2"/>
  <c r="N64" i="2"/>
  <c r="N63" i="2"/>
  <c r="N59" i="2"/>
  <c r="N22" i="2"/>
  <c r="N44" i="2"/>
  <c r="N30" i="2"/>
  <c r="N49" i="2"/>
  <c r="N54" i="2"/>
  <c r="N36" i="2"/>
  <c r="N41" i="2"/>
  <c r="N12" i="2"/>
  <c r="N5" i="2"/>
  <c r="N58" i="2"/>
  <c r="N7" i="2"/>
  <c r="N32" i="2"/>
  <c r="N37" i="2"/>
  <c r="N20" i="2"/>
  <c r="N24" i="2"/>
  <c r="N66" i="2"/>
  <c r="N15" i="2"/>
  <c r="N27" i="2"/>
  <c r="N56" i="2"/>
  <c r="N11" i="2"/>
  <c r="N50" i="2"/>
  <c r="N38" i="2"/>
  <c r="N40" i="2"/>
  <c r="N13" i="2"/>
  <c r="N8" i="2"/>
  <c r="N62" i="2"/>
  <c r="N55" i="2"/>
  <c r="N53" i="2"/>
  <c r="N68" i="2"/>
  <c r="N18" i="2"/>
  <c r="N47" i="2"/>
  <c r="N46" i="2"/>
  <c r="N61" i="2"/>
  <c r="N19" i="2"/>
  <c r="N2" i="2"/>
  <c r="N31" i="2"/>
  <c r="N43" i="2"/>
  <c r="N34" i="2"/>
  <c r="N57" i="2"/>
  <c r="N42" i="2"/>
  <c r="N16" i="2"/>
  <c r="N25" i="2"/>
  <c r="N52" i="2"/>
  <c r="N45" i="2"/>
  <c r="N17" i="2"/>
  <c r="N29" i="2"/>
  <c r="I67" i="2" l="1"/>
  <c r="I24" i="2"/>
  <c r="I50" i="2"/>
  <c r="H63" i="2"/>
  <c r="I44" i="2"/>
  <c r="I52" i="2"/>
  <c r="I57" i="2"/>
  <c r="I43" i="2"/>
  <c r="I40" i="2"/>
  <c r="I33" i="2"/>
  <c r="I54" i="2"/>
  <c r="I46" i="2"/>
  <c r="I8" i="2"/>
  <c r="I60" i="2"/>
  <c r="I5" i="2"/>
  <c r="I53" i="2"/>
  <c r="I58" i="2"/>
  <c r="I34" i="2"/>
  <c r="I45" i="2"/>
  <c r="I26" i="2"/>
  <c r="I12" i="2"/>
  <c r="I20" i="2"/>
  <c r="H13" i="2"/>
  <c r="H30" i="2"/>
  <c r="H41" i="2"/>
  <c r="I10" i="2"/>
  <c r="I2" i="2"/>
  <c r="I7" i="2"/>
  <c r="I27" i="2"/>
  <c r="I62" i="2"/>
  <c r="I42" i="2"/>
  <c r="I32" i="2"/>
  <c r="I49" i="2"/>
  <c r="H18" i="2"/>
  <c r="H4" i="2"/>
  <c r="H6" i="2"/>
  <c r="H23" i="2"/>
  <c r="H14" i="2"/>
  <c r="I63" i="2"/>
  <c r="I37" i="2"/>
  <c r="H38" i="2"/>
  <c r="I56" i="2"/>
  <c r="H9" i="2"/>
  <c r="H29" i="2"/>
  <c r="I23" i="2"/>
  <c r="I39" i="2"/>
  <c r="I25" i="2"/>
  <c r="H10" i="2"/>
  <c r="I14" i="2"/>
  <c r="H62" i="2"/>
  <c r="H35" i="2"/>
  <c r="I36" i="2"/>
  <c r="H48" i="2"/>
  <c r="I22" i="2"/>
  <c r="I41" i="2"/>
  <c r="H2" i="2"/>
  <c r="I31" i="2"/>
  <c r="H5" i="2"/>
  <c r="H3" i="2"/>
  <c r="H50" i="2"/>
  <c r="H31" i="2"/>
  <c r="H26" i="2"/>
  <c r="H59" i="2"/>
  <c r="H19" i="2"/>
  <c r="I59" i="2"/>
  <c r="I9" i="2"/>
  <c r="I18" i="2"/>
  <c r="I38" i="2"/>
  <c r="H8" i="2"/>
  <c r="H24" i="2"/>
  <c r="I11" i="2"/>
  <c r="H16" i="2"/>
  <c r="I51" i="2"/>
  <c r="I17" i="2"/>
  <c r="I30" i="2"/>
  <c r="I6" i="2"/>
  <c r="I29" i="2"/>
  <c r="I15" i="2"/>
  <c r="I55" i="2"/>
  <c r="H52" i="2"/>
  <c r="H32" i="2"/>
  <c r="H64" i="2"/>
  <c r="I64" i="2"/>
  <c r="H40" i="2"/>
  <c r="H66" i="2"/>
  <c r="I66" i="2"/>
  <c r="I61" i="2"/>
  <c r="I48" i="2"/>
  <c r="I28" i="2"/>
  <c r="I4" i="2"/>
  <c r="I16" i="2"/>
  <c r="H65" i="2"/>
  <c r="I65" i="2"/>
  <c r="H54" i="2"/>
  <c r="I47" i="2"/>
  <c r="H21" i="2"/>
  <c r="I3" i="2"/>
  <c r="I13" i="2"/>
  <c r="I35" i="2"/>
  <c r="I19" i="2"/>
  <c r="I21" i="2"/>
  <c r="H33" i="2"/>
  <c r="H11" i="2"/>
  <c r="H43" i="2"/>
  <c r="H22" i="2"/>
  <c r="H27" i="2"/>
  <c r="H46" i="2"/>
  <c r="H34" i="2"/>
  <c r="H47" i="2"/>
  <c r="H42" i="2"/>
  <c r="H39" i="2"/>
  <c r="H60" i="2"/>
  <c r="H49" i="2"/>
  <c r="H53" i="2"/>
  <c r="H25" i="2"/>
  <c r="H7" i="2"/>
  <c r="H45" i="2"/>
  <c r="H37" i="2"/>
  <c r="H56" i="2"/>
  <c r="H28" i="2"/>
  <c r="H55" i="2"/>
  <c r="H58" i="2"/>
  <c r="H51" i="2"/>
  <c r="H61" i="2"/>
  <c r="H44" i="2"/>
  <c r="H12" i="2"/>
  <c r="H15" i="2"/>
  <c r="H17" i="2"/>
  <c r="H20" i="2"/>
  <c r="H57" i="2"/>
  <c r="H36" i="2"/>
  <c r="S29" i="2"/>
  <c r="S27" i="2"/>
  <c r="S60" i="2"/>
  <c r="S46" i="2"/>
  <c r="S34" i="2"/>
  <c r="S25" i="2"/>
  <c r="S62" i="2"/>
  <c r="S58" i="2"/>
  <c r="S44" i="2"/>
  <c r="S4" i="2"/>
  <c r="S9" i="2"/>
  <c r="S33" i="2"/>
  <c r="S5" i="2"/>
  <c r="S12" i="2"/>
  <c r="S16" i="2"/>
  <c r="S26" i="2"/>
  <c r="S13" i="2"/>
  <c r="S39" i="2"/>
  <c r="S3" i="2"/>
  <c r="S57" i="2"/>
  <c r="S47" i="2"/>
  <c r="S40" i="2"/>
  <c r="S24" i="2"/>
  <c r="S41" i="2"/>
  <c r="S48" i="2"/>
  <c r="S61" i="2"/>
  <c r="S51" i="2"/>
  <c r="S19" i="2"/>
  <c r="S8" i="2"/>
  <c r="S38" i="2"/>
  <c r="S36" i="2"/>
  <c r="S17" i="2"/>
  <c r="S43" i="2"/>
  <c r="S50" i="2"/>
  <c r="S37" i="2"/>
  <c r="S54" i="2"/>
  <c r="S23" i="2"/>
  <c r="S21" i="2"/>
  <c r="S35" i="2"/>
  <c r="S14" i="2"/>
  <c r="S15" i="2"/>
  <c r="S42" i="2"/>
  <c r="S18" i="2"/>
  <c r="S20" i="2"/>
  <c r="S45" i="2"/>
  <c r="S31" i="2"/>
  <c r="S53" i="2"/>
  <c r="S11" i="2"/>
  <c r="S32" i="2"/>
  <c r="S49" i="2"/>
  <c r="S6" i="2"/>
  <c r="S10" i="2"/>
  <c r="S22" i="2"/>
  <c r="S59" i="2"/>
  <c r="S52" i="2"/>
  <c r="S2" i="2"/>
  <c r="S55" i="2"/>
  <c r="S56" i="2"/>
  <c r="S7" i="2"/>
  <c r="S30" i="2"/>
  <c r="S28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<sst xmlns="http://schemas.openxmlformats.org/spreadsheetml/2006/main" count="16254" uniqueCount="313">
  <si>
    <t>SRS</t>
  </si>
  <si>
    <t>Rk</t>
  </si>
  <si>
    <t>School</t>
  </si>
  <si>
    <t>Conf</t>
  </si>
  <si>
    <t>AP Rank</t>
  </si>
  <si>
    <t>W</t>
  </si>
  <si>
    <t>L</t>
  </si>
  <si>
    <t>OSRS</t>
  </si>
  <si>
    <t>DSRS</t>
  </si>
  <si>
    <t>Ohio State</t>
  </si>
  <si>
    <t>Big Ten</t>
  </si>
  <si>
    <t>Notre Dame</t>
  </si>
  <si>
    <t>Ind</t>
  </si>
  <si>
    <t>Oregon</t>
  </si>
  <si>
    <t>Texas</t>
  </si>
  <si>
    <t>SEC</t>
  </si>
  <si>
    <t>Penn State</t>
  </si>
  <si>
    <t>Georgia</t>
  </si>
  <si>
    <t>Alabama</t>
  </si>
  <si>
    <t>Ole Miss</t>
  </si>
  <si>
    <t>South Carolina</t>
  </si>
  <si>
    <t>Indiana</t>
  </si>
  <si>
    <t>Miami (FL)</t>
  </si>
  <si>
    <t>ACC</t>
  </si>
  <si>
    <t>SMU</t>
  </si>
  <si>
    <t>Louisville</t>
  </si>
  <si>
    <t>Clemson</t>
  </si>
  <si>
    <t>LSU</t>
  </si>
  <si>
    <t>Arizona State</t>
  </si>
  <si>
    <t>Big 12</t>
  </si>
  <si>
    <t>Boise State</t>
  </si>
  <si>
    <t>MWC</t>
  </si>
  <si>
    <t>BYU</t>
  </si>
  <si>
    <t>Virginia Tech</t>
  </si>
  <si>
    <t>Texas A&amp;M</t>
  </si>
  <si>
    <t>Florida</t>
  </si>
  <si>
    <t>Iowa</t>
  </si>
  <si>
    <t>Tennessee</t>
  </si>
  <si>
    <t>USC</t>
  </si>
  <si>
    <t>Colorado</t>
  </si>
  <si>
    <t>Iowa State</t>
  </si>
  <si>
    <t>Kansas State</t>
  </si>
  <si>
    <t>Minnesota</t>
  </si>
  <si>
    <t>Illinois</t>
  </si>
  <si>
    <t>Michigan</t>
  </si>
  <si>
    <t>Baylor</t>
  </si>
  <si>
    <t>Missouri</t>
  </si>
  <si>
    <t>Nebraska</t>
  </si>
  <si>
    <t>Army</t>
  </si>
  <si>
    <t>American</t>
  </si>
  <si>
    <t>Nevada-Las Vegas</t>
  </si>
  <si>
    <t>Navy</t>
  </si>
  <si>
    <t>Georgia Tech</t>
  </si>
  <si>
    <t>Syracuse</t>
  </si>
  <si>
    <t>Oklahoma</t>
  </si>
  <si>
    <t>Kansas</t>
  </si>
  <si>
    <t>Rutgers</t>
  </si>
  <si>
    <t>Boston College</t>
  </si>
  <si>
    <t>Tulane</t>
  </si>
  <si>
    <t>Vanderbilt</t>
  </si>
  <si>
    <t>Duke</t>
  </si>
  <si>
    <t>Texas Christian</t>
  </si>
  <si>
    <t>Marshall</t>
  </si>
  <si>
    <t>Sun Belt (East)</t>
  </si>
  <si>
    <t>Ohio</t>
  </si>
  <si>
    <t>MAC</t>
  </si>
  <si>
    <t>Washington</t>
  </si>
  <si>
    <t>Auburn</t>
  </si>
  <si>
    <t>Memphis</t>
  </si>
  <si>
    <t>Arkansas</t>
  </si>
  <si>
    <t>Pitt</t>
  </si>
  <si>
    <t>Texas Tech</t>
  </si>
  <si>
    <t>Wisconsin</t>
  </si>
  <si>
    <t>UCLA</t>
  </si>
  <si>
    <t>Kentucky</t>
  </si>
  <si>
    <t>North Carolina</t>
  </si>
  <si>
    <t>James Madison</t>
  </si>
  <si>
    <t>Louisiana</t>
  </si>
  <si>
    <t>Sun Belt (West)</t>
  </si>
  <si>
    <t>Texas State</t>
  </si>
  <si>
    <t>Bowling Green</t>
  </si>
  <si>
    <t>Cincinnati</t>
  </si>
  <si>
    <t>UCF</t>
  </si>
  <si>
    <t>California</t>
  </si>
  <si>
    <t>Utah</t>
  </si>
  <si>
    <t>Washington State</t>
  </si>
  <si>
    <t>Miami (OH)</t>
  </si>
  <si>
    <t>Northern Illinois</t>
  </si>
  <si>
    <t>Georgia Southern</t>
  </si>
  <si>
    <t>West Virginia</t>
  </si>
  <si>
    <t>South Alabama</t>
  </si>
  <si>
    <t>North Carolina State</t>
  </si>
  <si>
    <t>Old Dominion</t>
  </si>
  <si>
    <t>Virginia</t>
  </si>
  <si>
    <t>Toledo</t>
  </si>
  <si>
    <t>Michigan State</t>
  </si>
  <si>
    <t>Maryland</t>
  </si>
  <si>
    <t>Connecticut</t>
  </si>
  <si>
    <t>UTSA</t>
  </si>
  <si>
    <t>Jacksonville State</t>
  </si>
  <si>
    <t>CUSA</t>
  </si>
  <si>
    <t>Sam Houston</t>
  </si>
  <si>
    <t>South Florida</t>
  </si>
  <si>
    <t>Northwestern</t>
  </si>
  <si>
    <t>Colorado State</t>
  </si>
  <si>
    <t>Buffalo</t>
  </si>
  <si>
    <t>Wake Forest</t>
  </si>
  <si>
    <t>Houston</t>
  </si>
  <si>
    <t>East Carolina</t>
  </si>
  <si>
    <t>Mississippi State</t>
  </si>
  <si>
    <t>Western Kentucky</t>
  </si>
  <si>
    <t>Fresno State</t>
  </si>
  <si>
    <t>Stanford</t>
  </si>
  <si>
    <t>North Texas</t>
  </si>
  <si>
    <t>San Jose State</t>
  </si>
  <si>
    <t>Florida State</t>
  </si>
  <si>
    <t>Appalachian State</t>
  </si>
  <si>
    <t>Western Michigan</t>
  </si>
  <si>
    <t>Liberty</t>
  </si>
  <si>
    <t>Oregon State</t>
  </si>
  <si>
    <t>Arizona</t>
  </si>
  <si>
    <t>Oklahoma State</t>
  </si>
  <si>
    <t>Coastal Carolina</t>
  </si>
  <si>
    <t>Louisiana-Monroe</t>
  </si>
  <si>
    <t>Purdue</t>
  </si>
  <si>
    <t>Arkansas State</t>
  </si>
  <si>
    <t>Hawaii</t>
  </si>
  <si>
    <t>Akron</t>
  </si>
  <si>
    <t>Troy</t>
  </si>
  <si>
    <t>Rice</t>
  </si>
  <si>
    <t>Nevada</t>
  </si>
  <si>
    <t>Air Force</t>
  </si>
  <si>
    <t>Charlotte</t>
  </si>
  <si>
    <t>Utah State</t>
  </si>
  <si>
    <t>Eastern Michigan</t>
  </si>
  <si>
    <t>UAB</t>
  </si>
  <si>
    <t>Georgia State</t>
  </si>
  <si>
    <t>Louisiana Tech</t>
  </si>
  <si>
    <t>Wyoming</t>
  </si>
  <si>
    <t>Central Michigan</t>
  </si>
  <si>
    <t>Ball State</t>
  </si>
  <si>
    <t>New Mexico</t>
  </si>
  <si>
    <t>Florida International</t>
  </si>
  <si>
    <t>Florida Atlantic</t>
  </si>
  <si>
    <t>Temple</t>
  </si>
  <si>
    <t>Massachusetts</t>
  </si>
  <si>
    <t>San Diego State</t>
  </si>
  <si>
    <t>Tulsa</t>
  </si>
  <si>
    <t>UTEP</t>
  </si>
  <si>
    <t>New Mexico State</t>
  </si>
  <si>
    <t>Southern Mississippi</t>
  </si>
  <si>
    <t>Kennesaw State</t>
  </si>
  <si>
    <t>Middle Tennessee State</t>
  </si>
  <si>
    <t>Kent State</t>
  </si>
  <si>
    <t>Big Ten (East)</t>
  </si>
  <si>
    <t>SEC (East)</t>
  </si>
  <si>
    <t>Pac-12</t>
  </si>
  <si>
    <t>SEC (West)</t>
  </si>
  <si>
    <t>Sun Belt (West)</t>
  </si>
  <si>
    <t>Sun Belt (East)</t>
  </si>
  <si>
    <t>Big Ten (West)</t>
  </si>
  <si>
    <t>MAC (West)</t>
  </si>
  <si>
    <t>MAC (East)</t>
  </si>
  <si>
    <t>ACC (Atlantic)</t>
  </si>
  <si>
    <t>ACC (Coastal)</t>
  </si>
  <si>
    <t>CUSA (West)</t>
  </si>
  <si>
    <t>MWC (West)</t>
  </si>
  <si>
    <t>MWC (Mountain)</t>
  </si>
  <si>
    <t>CUSA (East)</t>
  </si>
  <si>
    <t>Season</t>
  </si>
  <si>
    <t>Pac-12 (South)</t>
  </si>
  <si>
    <t>Pac-12 (North)</t>
  </si>
  <si>
    <t>American (West)</t>
  </si>
  <si>
    <t>American (East)</t>
  </si>
  <si>
    <t>Sun Belt</t>
  </si>
  <si>
    <t>Idaho</t>
  </si>
  <si>
    <t>Big Ten (Leaders)</t>
  </si>
  <si>
    <t>Big Ten (Legends)</t>
  </si>
  <si>
    <t>WAC</t>
  </si>
  <si>
    <t>Big East</t>
  </si>
  <si>
    <t>Pac-10</t>
  </si>
  <si>
    <t>Big 12 (South)</t>
  </si>
  <si>
    <t>Big 12 (North)</t>
  </si>
  <si>
    <t>Florida A&amp;M</t>
  </si>
  <si>
    <t>Big West</t>
  </si>
  <si>
    <t>WAC (Mountain)</t>
  </si>
  <si>
    <t>WAC (Pacific)</t>
  </si>
  <si>
    <t>T</t>
  </si>
  <si>
    <t>Big 8</t>
  </si>
  <si>
    <t>SWC</t>
  </si>
  <si>
    <t>Pacific</t>
  </si>
  <si>
    <t>Cal State Fullerton</t>
  </si>
  <si>
    <t>Long Beach State</t>
  </si>
  <si>
    <t>PCAA</t>
  </si>
  <si>
    <t>Wichita State</t>
  </si>
  <si>
    <t>MVC</t>
  </si>
  <si>
    <t>Illinois State</t>
  </si>
  <si>
    <t>West Texas State</t>
  </si>
  <si>
    <t>Southern Illinois</t>
  </si>
  <si>
    <t>Drake</t>
  </si>
  <si>
    <t>Indiana State</t>
  </si>
  <si>
    <t>William &amp; Mary</t>
  </si>
  <si>
    <t>Richmond</t>
  </si>
  <si>
    <t>McNeese State</t>
  </si>
  <si>
    <t>Southland</t>
  </si>
  <si>
    <t>Furman</t>
  </si>
  <si>
    <t>Southern</t>
  </si>
  <si>
    <t>The Citadel</t>
  </si>
  <si>
    <t>Texas-Arlington</t>
  </si>
  <si>
    <t>Chattanooga</t>
  </si>
  <si>
    <t>Colgate</t>
  </si>
  <si>
    <t>Yale</t>
  </si>
  <si>
    <t>Ivy</t>
  </si>
  <si>
    <t>Virginia Military Institute</t>
  </si>
  <si>
    <t>Lamar</t>
  </si>
  <si>
    <t>East Tennessee State</t>
  </si>
  <si>
    <t>Holy Cross</t>
  </si>
  <si>
    <t>Western Carolina</t>
  </si>
  <si>
    <t>Dartmouth</t>
  </si>
  <si>
    <t>Harvard</t>
  </si>
  <si>
    <t>Princeton</t>
  </si>
  <si>
    <t>Brown</t>
  </si>
  <si>
    <t>Cornell</t>
  </si>
  <si>
    <t>Columbia</t>
  </si>
  <si>
    <t>Pennsylvania</t>
  </si>
  <si>
    <t>Villanova</t>
  </si>
  <si>
    <t>Northwestern State</t>
  </si>
  <si>
    <t>Pac-8</t>
  </si>
  <si>
    <t>Grambling State</t>
  </si>
  <si>
    <t>SWAC</t>
  </si>
  <si>
    <t>Tennessee State</t>
  </si>
  <si>
    <t>Jackson State</t>
  </si>
  <si>
    <t>Texas Southern</t>
  </si>
  <si>
    <t>Mississippi Valley State</t>
  </si>
  <si>
    <t>Alcorn State</t>
  </si>
  <si>
    <t>Prairie View A&amp;M</t>
  </si>
  <si>
    <t>Dayton</t>
  </si>
  <si>
    <t>Tampa</t>
  </si>
  <si>
    <t>Xavier</t>
  </si>
  <si>
    <t>Davidson</t>
  </si>
  <si>
    <t>California-Santa Barbara</t>
  </si>
  <si>
    <t>Cal State Los Angeles</t>
  </si>
  <si>
    <t>AAWU</t>
  </si>
  <si>
    <t>Quantico Marines</t>
  </si>
  <si>
    <t>George Washington</t>
  </si>
  <si>
    <t>Lehigh</t>
  </si>
  <si>
    <t>Detroit Mercy</t>
  </si>
  <si>
    <t>Boston University</t>
  </si>
  <si>
    <t>Montana</t>
  </si>
  <si>
    <t>Hardin-Simmons</t>
  </si>
  <si>
    <t>Skyline</t>
  </si>
  <si>
    <t>BIAA</t>
  </si>
  <si>
    <t>Denver</t>
  </si>
  <si>
    <t>Marquette</t>
  </si>
  <si>
    <t>Big 7</t>
  </si>
  <si>
    <t>PCC</t>
  </si>
  <si>
    <t>Scoring Off</t>
  </si>
  <si>
    <t>Scoring Def</t>
  </si>
  <si>
    <t>Passing Off</t>
  </si>
  <si>
    <t>Passing Def</t>
  </si>
  <si>
    <t>Rushing Off</t>
  </si>
  <si>
    <t>Rushing Def</t>
  </si>
  <si>
    <t>Total Off</t>
  </si>
  <si>
    <t>Total Def</t>
  </si>
  <si>
    <t>Champion</t>
  </si>
  <si>
    <t>Overall SRS</t>
  </si>
  <si>
    <t>Index</t>
  </si>
  <si>
    <t>% Defense</t>
  </si>
  <si>
    <t>Total Off (adjusted YPP)</t>
  </si>
  <si>
    <t>Total Def (adjusted YPP)</t>
  </si>
  <si>
    <t>DSRS Rank</t>
  </si>
  <si>
    <t>OSRS Rank</t>
  </si>
  <si>
    <t>Rank Delta</t>
  </si>
  <si>
    <t>Correlations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</si>
  <si>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</si>
  <si>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</si>
  <si>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</si>
  <si>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</si>
  <si>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</si>
  <si>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</si>
  <si>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</si>
  <si>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</si>
  <si>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</si>
  <si>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</si>
  <si>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</si>
  <si>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</si>
  <si>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</si>
  <si>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</si>
  <si>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</si>
  <si>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</si>
  <si>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</si>
  <si>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</si>
  <si>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</si>
  <si>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</si>
  <si>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</si>
  <si>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</si>
  <si>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</si>
  <si>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</si>
  <si>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</si>
  <si>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</si>
  <si>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Champion</t>
  </si>
  <si>
    <t>Residuals</t>
  </si>
  <si>
    <t>5-year Moving Average DSRS</t>
  </si>
  <si>
    <t>7-year Moving Average Rank Delta</t>
  </si>
  <si>
    <t>7-year Moving Average DSRS Rank</t>
  </si>
  <si>
    <t>7-year Moving Average %Defense</t>
  </si>
  <si>
    <t>SRS Rank</t>
  </si>
  <si>
    <t>7-year Moving Average OSRS</t>
  </si>
  <si>
    <t>7-year Moving Average OSRS Rank</t>
  </si>
  <si>
    <t>Team</t>
  </si>
  <si>
    <t>% Defense Standard Deviation</t>
  </si>
  <si>
    <t>Lower CI</t>
  </si>
  <si>
    <t>Upper 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</si>
</sst>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rgb="FF333333"/>
      <name val="Aptos Narrow"/>
      <family val="2"/>
      <scheme val="minor"/>
    </font>
    <font>
      <i/>
      <sz val="11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0"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8" fillId="0" borderId="0" xfId="0" applyFont="1"/>
    <xf numFmtId="0" fontId="0" fillId="0" borderId="10" xfId="0" applyBorder="1"/>
    <xf numFmtId="0" fontId="19" fillId="0" borderId="11" xfId="0" applyFont="1" applyBorder="1" applyAlignment="1">
      <alignment horizontal="center"/>
    </xf>
    <xf numFmtId="0" fontId="19" fillId="0" borderId="11" xfId="0" applyFont="1" applyBorder="1" applyAlignment="1">
      <alignment horizontal="centerContinuous"/>
    </xf>
    <xf numFmtId="9" fontId="0" fillId="0" borderId="0" xfId="0" applyNumberFormat="1"/>
    <xf numFmtId="164" fontId="0" fillId="0" borderId="0" xfId="0" applyNumberFormat="1"/>
    <xf numFmtId="165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DSRS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Champion</c:v>
          </c:tx>
          <c:spPr>
            <a:ln w="38100">
              <a:noFill/>
            </a:ln>
          </c:spPr>
          <c:xVal>
            <c:numRef>
              <c:f>CFB!$J$2:$J$8073</c:f>
              <c:numCache>
                <c:formatCode>General</c:formatCode>
                <c:ptCount val="134"/>
                <c:pt idx="0">
                  <c:v>8.08</c:v>
                </c:pt>
                <c:pt idx="1">
                  <c:v>6.92</c:v>
                </c:pt>
                <c:pt idx="2">
                  <c:v>12.16</c:v>
                </c:pt>
                <c:pt idx="3">
                  <c:v>15.23</c:v>
                </c:pt>
                <c:pt idx="4">
                  <c:v>11.59</c:v>
                </c:pt>
                <c:pt idx="5">
                  <c:v>14.98</c:v>
                </c:pt>
                <c:pt idx="6">
                  <c:v>10.25</c:v>
                </c:pt>
                <c:pt idx="7">
                  <c:v>2.82</c:v>
                </c:pt>
                <c:pt idx="8">
                  <c:v>8.76</c:v>
                </c:pt>
                <c:pt idx="9">
                  <c:v>6.23</c:v>
                </c:pt>
                <c:pt idx="10">
                  <c:v>9.2100000000000009</c:v>
                </c:pt>
                <c:pt idx="11">
                  <c:v>4.51</c:v>
                </c:pt>
                <c:pt idx="12">
                  <c:v>4.6500000000000004</c:v>
                </c:pt>
                <c:pt idx="13">
                  <c:v>8.6</c:v>
                </c:pt>
                <c:pt idx="14">
                  <c:v>2.4</c:v>
                </c:pt>
                <c:pt idx="15">
                  <c:v>12.36</c:v>
                </c:pt>
                <c:pt idx="16">
                  <c:v>4.8</c:v>
                </c:pt>
                <c:pt idx="17">
                  <c:v>4.95</c:v>
                </c:pt>
                <c:pt idx="18">
                  <c:v>8.07</c:v>
                </c:pt>
                <c:pt idx="19">
                  <c:v>3.73</c:v>
                </c:pt>
                <c:pt idx="20">
                  <c:v>3.73</c:v>
                </c:pt>
                <c:pt idx="21">
                  <c:v>-1.54</c:v>
                </c:pt>
                <c:pt idx="22">
                  <c:v>8.02</c:v>
                </c:pt>
                <c:pt idx="23">
                  <c:v>3.12</c:v>
                </c:pt>
                <c:pt idx="24">
                  <c:v>-0.39</c:v>
                </c:pt>
                <c:pt idx="25">
                  <c:v>5.05</c:v>
                </c:pt>
                <c:pt idx="26">
                  <c:v>4.82</c:v>
                </c:pt>
                <c:pt idx="27">
                  <c:v>5.91</c:v>
                </c:pt>
                <c:pt idx="28">
                  <c:v>5.66</c:v>
                </c:pt>
                <c:pt idx="29">
                  <c:v>5.28</c:v>
                </c:pt>
                <c:pt idx="30">
                  <c:v>7</c:v>
                </c:pt>
                <c:pt idx="31">
                  <c:v>3.4</c:v>
                </c:pt>
                <c:pt idx="32">
                  <c:v>4.5</c:v>
                </c:pt>
                <c:pt idx="33">
                  <c:v>8.34</c:v>
                </c:pt>
                <c:pt idx="34">
                  <c:v>7.62</c:v>
                </c:pt>
                <c:pt idx="35">
                  <c:v>0.98</c:v>
                </c:pt>
                <c:pt idx="36">
                  <c:v>8.19</c:v>
                </c:pt>
                <c:pt idx="37">
                  <c:v>3.13</c:v>
                </c:pt>
                <c:pt idx="38">
                  <c:v>3.76</c:v>
                </c:pt>
                <c:pt idx="39">
                  <c:v>4.9400000000000004</c:v>
                </c:pt>
                <c:pt idx="40">
                  <c:v>1.49</c:v>
                </c:pt>
                <c:pt idx="41">
                  <c:v>1.95</c:v>
                </c:pt>
                <c:pt idx="42">
                  <c:v>2.29</c:v>
                </c:pt>
                <c:pt idx="43">
                  <c:v>4.8600000000000003</c:v>
                </c:pt>
                <c:pt idx="44">
                  <c:v>2.95</c:v>
                </c:pt>
                <c:pt idx="45">
                  <c:v>3.61</c:v>
                </c:pt>
                <c:pt idx="46">
                  <c:v>-1.35</c:v>
                </c:pt>
                <c:pt idx="47">
                  <c:v>2.06</c:v>
                </c:pt>
                <c:pt idx="48">
                  <c:v>5.53</c:v>
                </c:pt>
                <c:pt idx="49">
                  <c:v>5.43</c:v>
                </c:pt>
                <c:pt idx="50">
                  <c:v>5.15</c:v>
                </c:pt>
                <c:pt idx="51">
                  <c:v>1.07</c:v>
                </c:pt>
                <c:pt idx="52">
                  <c:v>0.56000000000000005</c:v>
                </c:pt>
                <c:pt idx="53">
                  <c:v>-7.07</c:v>
                </c:pt>
                <c:pt idx="54">
                  <c:v>5.29</c:v>
                </c:pt>
                <c:pt idx="55">
                  <c:v>3.77</c:v>
                </c:pt>
                <c:pt idx="56">
                  <c:v>5.14</c:v>
                </c:pt>
                <c:pt idx="57">
                  <c:v>-3.66</c:v>
                </c:pt>
                <c:pt idx="58">
                  <c:v>2.38</c:v>
                </c:pt>
                <c:pt idx="59">
                  <c:v>-0.74</c:v>
                </c:pt>
                <c:pt idx="60">
                  <c:v>-1.77</c:v>
                </c:pt>
                <c:pt idx="61">
                  <c:v>2.5</c:v>
                </c:pt>
                <c:pt idx="62">
                  <c:v>2.2000000000000002</c:v>
                </c:pt>
                <c:pt idx="63">
                  <c:v>-0.55000000000000004</c:v>
                </c:pt>
                <c:pt idx="64">
                  <c:v>3.51</c:v>
                </c:pt>
                <c:pt idx="65">
                  <c:v>5.2</c:v>
                </c:pt>
                <c:pt idx="66">
                  <c:v>-4.7300000000000004</c:v>
                </c:pt>
                <c:pt idx="67">
                  <c:v>5.68</c:v>
                </c:pt>
                <c:pt idx="68">
                  <c:v>4.74</c:v>
                </c:pt>
                <c:pt idx="69">
                  <c:v>-1.27</c:v>
                </c:pt>
                <c:pt idx="70">
                  <c:v>-2.85</c:v>
                </c:pt>
                <c:pt idx="71">
                  <c:v>-0.48</c:v>
                </c:pt>
                <c:pt idx="72">
                  <c:v>-4.22</c:v>
                </c:pt>
                <c:pt idx="73">
                  <c:v>-1.55</c:v>
                </c:pt>
                <c:pt idx="74">
                  <c:v>0.73</c:v>
                </c:pt>
                <c:pt idx="75">
                  <c:v>0.69</c:v>
                </c:pt>
                <c:pt idx="76">
                  <c:v>2.92</c:v>
                </c:pt>
                <c:pt idx="77">
                  <c:v>-2.13</c:v>
                </c:pt>
                <c:pt idx="78">
                  <c:v>0.26</c:v>
                </c:pt>
                <c:pt idx="79">
                  <c:v>-4.82</c:v>
                </c:pt>
                <c:pt idx="80">
                  <c:v>-4.96</c:v>
                </c:pt>
                <c:pt idx="81">
                  <c:v>1.97</c:v>
                </c:pt>
                <c:pt idx="82">
                  <c:v>-3.51</c:v>
                </c:pt>
                <c:pt idx="83">
                  <c:v>1.1299999999999999</c:v>
                </c:pt>
                <c:pt idx="84">
                  <c:v>1.35</c:v>
                </c:pt>
                <c:pt idx="85">
                  <c:v>-2.37</c:v>
                </c:pt>
                <c:pt idx="86">
                  <c:v>-3.91</c:v>
                </c:pt>
                <c:pt idx="87">
                  <c:v>5.9</c:v>
                </c:pt>
                <c:pt idx="88">
                  <c:v>-3.82</c:v>
                </c:pt>
                <c:pt idx="89">
                  <c:v>-5.91</c:v>
                </c:pt>
                <c:pt idx="90">
                  <c:v>0.72</c:v>
                </c:pt>
                <c:pt idx="91">
                  <c:v>-0.37</c:v>
                </c:pt>
                <c:pt idx="92">
                  <c:v>-2.21</c:v>
                </c:pt>
                <c:pt idx="93">
                  <c:v>-8.7899999999999991</c:v>
                </c:pt>
                <c:pt idx="94">
                  <c:v>-5.54</c:v>
                </c:pt>
                <c:pt idx="95">
                  <c:v>3.83</c:v>
                </c:pt>
                <c:pt idx="96">
                  <c:v>-3.97</c:v>
                </c:pt>
                <c:pt idx="97">
                  <c:v>-6.13</c:v>
                </c:pt>
                <c:pt idx="98">
                  <c:v>-4.37</c:v>
                </c:pt>
                <c:pt idx="99">
                  <c:v>-3.1</c:v>
                </c:pt>
                <c:pt idx="100">
                  <c:v>-0.74</c:v>
                </c:pt>
                <c:pt idx="101">
                  <c:v>-5.4</c:v>
                </c:pt>
                <c:pt idx="102">
                  <c:v>-5.92</c:v>
                </c:pt>
                <c:pt idx="103">
                  <c:v>-1.48</c:v>
                </c:pt>
                <c:pt idx="104">
                  <c:v>-0.69</c:v>
                </c:pt>
                <c:pt idx="105">
                  <c:v>-5.13</c:v>
                </c:pt>
                <c:pt idx="106">
                  <c:v>-0.48</c:v>
                </c:pt>
                <c:pt idx="107">
                  <c:v>-3.49</c:v>
                </c:pt>
                <c:pt idx="108">
                  <c:v>-5.08</c:v>
                </c:pt>
                <c:pt idx="109">
                  <c:v>-1.5</c:v>
                </c:pt>
                <c:pt idx="110">
                  <c:v>-5.24</c:v>
                </c:pt>
                <c:pt idx="111">
                  <c:v>1.08</c:v>
                </c:pt>
                <c:pt idx="112">
                  <c:v>-6.41</c:v>
                </c:pt>
                <c:pt idx="113">
                  <c:v>-11.55</c:v>
                </c:pt>
                <c:pt idx="114">
                  <c:v>-6.48</c:v>
                </c:pt>
                <c:pt idx="115">
                  <c:v>-6.38</c:v>
                </c:pt>
                <c:pt idx="116">
                  <c:v>-7.66</c:v>
                </c:pt>
                <c:pt idx="117">
                  <c:v>-0.51</c:v>
                </c:pt>
                <c:pt idx="118">
                  <c:v>-1.66</c:v>
                </c:pt>
                <c:pt idx="119">
                  <c:v>-4.87</c:v>
                </c:pt>
                <c:pt idx="120">
                  <c:v>-11.57</c:v>
                </c:pt>
                <c:pt idx="121">
                  <c:v>-17.5</c:v>
                </c:pt>
                <c:pt idx="122">
                  <c:v>-7.34</c:v>
                </c:pt>
                <c:pt idx="123">
                  <c:v>-5.91</c:v>
                </c:pt>
                <c:pt idx="124">
                  <c:v>-4.84</c:v>
                </c:pt>
                <c:pt idx="125">
                  <c:v>-9.89</c:v>
                </c:pt>
                <c:pt idx="126">
                  <c:v>-6.02</c:v>
                </c:pt>
                <c:pt idx="127">
                  <c:v>-12.93</c:v>
                </c:pt>
                <c:pt idx="128">
                  <c:v>-9.48</c:v>
                </c:pt>
                <c:pt idx="129">
                  <c:v>-9.99</c:v>
                </c:pt>
                <c:pt idx="130">
                  <c:v>-7.06</c:v>
                </c:pt>
                <c:pt idx="131">
                  <c:v>-7.25</c:v>
                </c:pt>
                <c:pt idx="132">
                  <c:v>-9.57</c:v>
                </c:pt>
                <c:pt idx="133">
                  <c:v>-9.58</c:v>
                </c:pt>
              </c:numCache>
            </c:numRef>
          </c:xVal>
          <c:yVal>
            <c:numRef>
              <c:f>CFB!$X$2:$X$8073</c:f>
              <c:numCache>
                <c:formatCode>General</c:formatCode>
                <c:ptCount val="134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79A-4CD8-B439-8CD53C64D25A}"/>
            </c:ext>
          </c:extLst>
        </c:ser>
        <c:ser>
          <c:idx val="1"/>
          <c:order val="1"/>
          <c:tx>
            <c:v>Predicted Champion</c:v>
          </c:tx>
          <c:spPr>
            <a:ln w="38100">
              <a:noFill/>
            </a:ln>
          </c:spPr>
          <c:xVal>
            <c:numRef>
              <c:f>CFB!$J$2:$J$8073</c:f>
              <c:numCache>
                <c:formatCode>General</c:formatCode>
                <c:ptCount val="134"/>
                <c:pt idx="0">
                  <c:v>8.08</c:v>
                </c:pt>
                <c:pt idx="1">
                  <c:v>6.92</c:v>
                </c:pt>
                <c:pt idx="2">
                  <c:v>12.16</c:v>
                </c:pt>
                <c:pt idx="3">
                  <c:v>15.23</c:v>
                </c:pt>
                <c:pt idx="4">
                  <c:v>11.59</c:v>
                </c:pt>
                <c:pt idx="5">
                  <c:v>14.98</c:v>
                </c:pt>
                <c:pt idx="6">
                  <c:v>10.25</c:v>
                </c:pt>
                <c:pt idx="7">
                  <c:v>2.82</c:v>
                </c:pt>
                <c:pt idx="8">
                  <c:v>8.76</c:v>
                </c:pt>
                <c:pt idx="9">
                  <c:v>6.23</c:v>
                </c:pt>
                <c:pt idx="10">
                  <c:v>9.2100000000000009</c:v>
                </c:pt>
                <c:pt idx="11">
                  <c:v>4.51</c:v>
                </c:pt>
                <c:pt idx="12">
                  <c:v>4.6500000000000004</c:v>
                </c:pt>
                <c:pt idx="13">
                  <c:v>8.6</c:v>
                </c:pt>
                <c:pt idx="14">
                  <c:v>2.4</c:v>
                </c:pt>
                <c:pt idx="15">
                  <c:v>12.36</c:v>
                </c:pt>
                <c:pt idx="16">
                  <c:v>4.8</c:v>
                </c:pt>
                <c:pt idx="17">
                  <c:v>4.95</c:v>
                </c:pt>
                <c:pt idx="18">
                  <c:v>8.07</c:v>
                </c:pt>
                <c:pt idx="19">
                  <c:v>3.73</c:v>
                </c:pt>
                <c:pt idx="20">
                  <c:v>3.73</c:v>
                </c:pt>
                <c:pt idx="21">
                  <c:v>-1.54</c:v>
                </c:pt>
                <c:pt idx="22">
                  <c:v>8.02</c:v>
                </c:pt>
                <c:pt idx="23">
                  <c:v>3.12</c:v>
                </c:pt>
                <c:pt idx="24">
                  <c:v>-0.39</c:v>
                </c:pt>
                <c:pt idx="25">
                  <c:v>5.05</c:v>
                </c:pt>
                <c:pt idx="26">
                  <c:v>4.82</c:v>
                </c:pt>
                <c:pt idx="27">
                  <c:v>5.91</c:v>
                </c:pt>
                <c:pt idx="28">
                  <c:v>5.66</c:v>
                </c:pt>
                <c:pt idx="29">
                  <c:v>5.28</c:v>
                </c:pt>
                <c:pt idx="30">
                  <c:v>7</c:v>
                </c:pt>
                <c:pt idx="31">
                  <c:v>3.4</c:v>
                </c:pt>
                <c:pt idx="32">
                  <c:v>4.5</c:v>
                </c:pt>
                <c:pt idx="33">
                  <c:v>8.34</c:v>
                </c:pt>
                <c:pt idx="34">
                  <c:v>7.62</c:v>
                </c:pt>
                <c:pt idx="35">
                  <c:v>0.98</c:v>
                </c:pt>
                <c:pt idx="36">
                  <c:v>8.19</c:v>
                </c:pt>
                <c:pt idx="37">
                  <c:v>3.13</c:v>
                </c:pt>
                <c:pt idx="38">
                  <c:v>3.76</c:v>
                </c:pt>
                <c:pt idx="39">
                  <c:v>4.9400000000000004</c:v>
                </c:pt>
                <c:pt idx="40">
                  <c:v>1.49</c:v>
                </c:pt>
                <c:pt idx="41">
                  <c:v>1.95</c:v>
                </c:pt>
                <c:pt idx="42">
                  <c:v>2.29</c:v>
                </c:pt>
                <c:pt idx="43">
                  <c:v>4.8600000000000003</c:v>
                </c:pt>
                <c:pt idx="44">
                  <c:v>2.95</c:v>
                </c:pt>
                <c:pt idx="45">
                  <c:v>3.61</c:v>
                </c:pt>
                <c:pt idx="46">
                  <c:v>-1.35</c:v>
                </c:pt>
                <c:pt idx="47">
                  <c:v>2.06</c:v>
                </c:pt>
                <c:pt idx="48">
                  <c:v>5.53</c:v>
                </c:pt>
                <c:pt idx="49">
                  <c:v>5.43</c:v>
                </c:pt>
                <c:pt idx="50">
                  <c:v>5.15</c:v>
                </c:pt>
                <c:pt idx="51">
                  <c:v>1.07</c:v>
                </c:pt>
                <c:pt idx="52">
                  <c:v>0.56000000000000005</c:v>
                </c:pt>
                <c:pt idx="53">
                  <c:v>-7.07</c:v>
                </c:pt>
                <c:pt idx="54">
                  <c:v>5.29</c:v>
                </c:pt>
                <c:pt idx="55">
                  <c:v>3.77</c:v>
                </c:pt>
                <c:pt idx="56">
                  <c:v>5.14</c:v>
                </c:pt>
                <c:pt idx="57">
                  <c:v>-3.66</c:v>
                </c:pt>
                <c:pt idx="58">
                  <c:v>2.38</c:v>
                </c:pt>
                <c:pt idx="59">
                  <c:v>-0.74</c:v>
                </c:pt>
                <c:pt idx="60">
                  <c:v>-1.77</c:v>
                </c:pt>
                <c:pt idx="61">
                  <c:v>2.5</c:v>
                </c:pt>
                <c:pt idx="62">
                  <c:v>2.2000000000000002</c:v>
                </c:pt>
                <c:pt idx="63">
                  <c:v>-0.55000000000000004</c:v>
                </c:pt>
                <c:pt idx="64">
                  <c:v>3.51</c:v>
                </c:pt>
                <c:pt idx="65">
                  <c:v>5.2</c:v>
                </c:pt>
                <c:pt idx="66">
                  <c:v>-4.7300000000000004</c:v>
                </c:pt>
                <c:pt idx="67">
                  <c:v>5.68</c:v>
                </c:pt>
                <c:pt idx="68">
                  <c:v>4.74</c:v>
                </c:pt>
                <c:pt idx="69">
                  <c:v>-1.27</c:v>
                </c:pt>
                <c:pt idx="70">
                  <c:v>-2.85</c:v>
                </c:pt>
                <c:pt idx="71">
                  <c:v>-0.48</c:v>
                </c:pt>
                <c:pt idx="72">
                  <c:v>-4.22</c:v>
                </c:pt>
                <c:pt idx="73">
                  <c:v>-1.55</c:v>
                </c:pt>
                <c:pt idx="74">
                  <c:v>0.73</c:v>
                </c:pt>
                <c:pt idx="75">
                  <c:v>0.69</c:v>
                </c:pt>
                <c:pt idx="76">
                  <c:v>2.92</c:v>
                </c:pt>
                <c:pt idx="77">
                  <c:v>-2.13</c:v>
                </c:pt>
                <c:pt idx="78">
                  <c:v>0.26</c:v>
                </c:pt>
                <c:pt idx="79">
                  <c:v>-4.82</c:v>
                </c:pt>
                <c:pt idx="80">
                  <c:v>-4.96</c:v>
                </c:pt>
                <c:pt idx="81">
                  <c:v>1.97</c:v>
                </c:pt>
                <c:pt idx="82">
                  <c:v>-3.51</c:v>
                </c:pt>
                <c:pt idx="83">
                  <c:v>1.1299999999999999</c:v>
                </c:pt>
                <c:pt idx="84">
                  <c:v>1.35</c:v>
                </c:pt>
                <c:pt idx="85">
                  <c:v>-2.37</c:v>
                </c:pt>
                <c:pt idx="86">
                  <c:v>-3.91</c:v>
                </c:pt>
                <c:pt idx="87">
                  <c:v>5.9</c:v>
                </c:pt>
                <c:pt idx="88">
                  <c:v>-3.82</c:v>
                </c:pt>
                <c:pt idx="89">
                  <c:v>-5.91</c:v>
                </c:pt>
                <c:pt idx="90">
                  <c:v>0.72</c:v>
                </c:pt>
                <c:pt idx="91">
                  <c:v>-0.37</c:v>
                </c:pt>
                <c:pt idx="92">
                  <c:v>-2.21</c:v>
                </c:pt>
                <c:pt idx="93">
                  <c:v>-8.7899999999999991</c:v>
                </c:pt>
                <c:pt idx="94">
                  <c:v>-5.54</c:v>
                </c:pt>
                <c:pt idx="95">
                  <c:v>3.83</c:v>
                </c:pt>
                <c:pt idx="96">
                  <c:v>-3.97</c:v>
                </c:pt>
                <c:pt idx="97">
                  <c:v>-6.13</c:v>
                </c:pt>
                <c:pt idx="98">
                  <c:v>-4.37</c:v>
                </c:pt>
                <c:pt idx="99">
                  <c:v>-3.1</c:v>
                </c:pt>
                <c:pt idx="100">
                  <c:v>-0.74</c:v>
                </c:pt>
                <c:pt idx="101">
                  <c:v>-5.4</c:v>
                </c:pt>
                <c:pt idx="102">
                  <c:v>-5.92</c:v>
                </c:pt>
                <c:pt idx="103">
                  <c:v>-1.48</c:v>
                </c:pt>
                <c:pt idx="104">
                  <c:v>-0.69</c:v>
                </c:pt>
                <c:pt idx="105">
                  <c:v>-5.13</c:v>
                </c:pt>
                <c:pt idx="106">
                  <c:v>-0.48</c:v>
                </c:pt>
                <c:pt idx="107">
                  <c:v>-3.49</c:v>
                </c:pt>
                <c:pt idx="108">
                  <c:v>-5.08</c:v>
                </c:pt>
                <c:pt idx="109">
                  <c:v>-1.5</c:v>
                </c:pt>
                <c:pt idx="110">
                  <c:v>-5.24</c:v>
                </c:pt>
                <c:pt idx="111">
                  <c:v>1.08</c:v>
                </c:pt>
                <c:pt idx="112">
                  <c:v>-6.41</c:v>
                </c:pt>
                <c:pt idx="113">
                  <c:v>-11.55</c:v>
                </c:pt>
                <c:pt idx="114">
                  <c:v>-6.48</c:v>
                </c:pt>
                <c:pt idx="115">
                  <c:v>-6.38</c:v>
                </c:pt>
                <c:pt idx="116">
                  <c:v>-7.66</c:v>
                </c:pt>
                <c:pt idx="117">
                  <c:v>-0.51</c:v>
                </c:pt>
                <c:pt idx="118">
                  <c:v>-1.66</c:v>
                </c:pt>
                <c:pt idx="119">
                  <c:v>-4.87</c:v>
                </c:pt>
                <c:pt idx="120">
                  <c:v>-11.57</c:v>
                </c:pt>
                <c:pt idx="121">
                  <c:v>-17.5</c:v>
                </c:pt>
                <c:pt idx="122">
                  <c:v>-7.34</c:v>
                </c:pt>
                <c:pt idx="123">
                  <c:v>-5.91</c:v>
                </c:pt>
                <c:pt idx="124">
                  <c:v>-4.84</c:v>
                </c:pt>
                <c:pt idx="125">
                  <c:v>-9.89</c:v>
                </c:pt>
                <c:pt idx="126">
                  <c:v>-6.02</c:v>
                </c:pt>
                <c:pt idx="127">
                  <c:v>-12.93</c:v>
                </c:pt>
                <c:pt idx="128">
                  <c:v>-9.48</c:v>
                </c:pt>
                <c:pt idx="129">
                  <c:v>-9.99</c:v>
                </c:pt>
                <c:pt idx="130">
                  <c:v>-7.06</c:v>
                </c:pt>
                <c:pt idx="131">
                  <c:v>-7.25</c:v>
                </c:pt>
                <c:pt idx="132">
                  <c:v>-9.57</c:v>
                </c:pt>
                <c:pt idx="133">
                  <c:v>-9.58</c:v>
                </c:pt>
              </c:numCache>
            </c:numRef>
          </c:xVal>
          <c:yVal>
            <c:numRef>
              <c:f>'CFB Regressions'!$B$25:$B$8096</c:f>
              <c:numCache>
                <c:formatCode>General</c:formatCode>
                <c:ptCount val="8072"/>
                <c:pt idx="0">
                  <c:v>4.6867169064661526E-2</c:v>
                </c:pt>
                <c:pt idx="1">
                  <c:v>3.9488157398301631E-2</c:v>
                </c:pt>
                <c:pt idx="2">
                  <c:v>2.8812140519312843E-2</c:v>
                </c:pt>
                <c:pt idx="3">
                  <c:v>4.7521336765579958E-2</c:v>
                </c:pt>
                <c:pt idx="4">
                  <c:v>3.7996655040207605E-2</c:v>
                </c:pt>
                <c:pt idx="5">
                  <c:v>2.5776802387051323E-2</c:v>
                </c:pt>
                <c:pt idx="6">
                  <c:v>3.1768978527464152E-2</c:v>
                </c:pt>
                <c:pt idx="7">
                  <c:v>4.0011491559036369E-2</c:v>
                </c:pt>
                <c:pt idx="8">
                  <c:v>3.0172809337223175E-2</c:v>
                </c:pt>
                <c:pt idx="9">
                  <c:v>3.0591476665810975E-2</c:v>
                </c:pt>
                <c:pt idx="10">
                  <c:v>1.39494503544461E-2</c:v>
                </c:pt>
                <c:pt idx="11">
                  <c:v>1.9470625750197652E-2</c:v>
                </c:pt>
                <c:pt idx="12">
                  <c:v>2.088362798418146E-2</c:v>
                </c:pt>
                <c:pt idx="13">
                  <c:v>1.9836959662711977E-2</c:v>
                </c:pt>
                <c:pt idx="14">
                  <c:v>2.0281793699336508E-2</c:v>
                </c:pt>
                <c:pt idx="15">
                  <c:v>2.3971299532516456E-2</c:v>
                </c:pt>
                <c:pt idx="16">
                  <c:v>1.5048452091989063E-2</c:v>
                </c:pt>
                <c:pt idx="17">
                  <c:v>2.0229460283263032E-2</c:v>
                </c:pt>
                <c:pt idx="18">
                  <c:v>2.3133964875340866E-2</c:v>
                </c:pt>
                <c:pt idx="19">
                  <c:v>2.2479797174422434E-2</c:v>
                </c:pt>
                <c:pt idx="20">
                  <c:v>2.148546226902642E-2</c:v>
                </c:pt>
                <c:pt idx="21">
                  <c:v>2.598613605134522E-2</c:v>
                </c:pt>
                <c:pt idx="22">
                  <c:v>3.4490316163284816E-2</c:v>
                </c:pt>
                <c:pt idx="23">
                  <c:v>1.6566121158119819E-2</c:v>
                </c:pt>
                <c:pt idx="24">
                  <c:v>1.7429622523332147E-2</c:v>
                </c:pt>
                <c:pt idx="25">
                  <c:v>2.0621960903814091E-2</c:v>
                </c:pt>
                <c:pt idx="26">
                  <c:v>1.9444459042160918E-2</c:v>
                </c:pt>
                <c:pt idx="27">
                  <c:v>2.9492474928268009E-2</c:v>
                </c:pt>
                <c:pt idx="28">
                  <c:v>1.7429622523332147E-2</c:v>
                </c:pt>
                <c:pt idx="29">
                  <c:v>2.7608471949622931E-2</c:v>
                </c:pt>
                <c:pt idx="30">
                  <c:v>1.0233777813229414E-2</c:v>
                </c:pt>
                <c:pt idx="31">
                  <c:v>2.8655140271092415E-2</c:v>
                </c:pt>
                <c:pt idx="32">
                  <c:v>2.909997430771695E-2</c:v>
                </c:pt>
                <c:pt idx="33">
                  <c:v>2.8785973811276108E-2</c:v>
                </c:pt>
                <c:pt idx="34">
                  <c:v>1.5833453333091177E-2</c:v>
                </c:pt>
                <c:pt idx="35">
                  <c:v>1.5859620041127918E-2</c:v>
                </c:pt>
                <c:pt idx="36">
                  <c:v>1.7508122647442361E-2</c:v>
                </c:pt>
                <c:pt idx="37">
                  <c:v>3.6397673879716326E-3</c:v>
                </c:pt>
                <c:pt idx="38">
                  <c:v>2.0595794195777353E-2</c:v>
                </c:pt>
                <c:pt idx="39">
                  <c:v>1.1568279923103011E-2</c:v>
                </c:pt>
                <c:pt idx="40">
                  <c:v>1.2771948492792923E-2</c:v>
                </c:pt>
                <c:pt idx="41">
                  <c:v>1.3661616566041989E-2</c:v>
                </c:pt>
                <c:pt idx="42">
                  <c:v>2.0386460531483457E-2</c:v>
                </c:pt>
                <c:pt idx="43">
                  <c:v>1.5388619296466646E-2</c:v>
                </c:pt>
                <c:pt idx="44">
                  <c:v>1.7115622026891302E-2</c:v>
                </c:pt>
                <c:pt idx="45">
                  <c:v>4.1369348406696399E-3</c:v>
                </c:pt>
                <c:pt idx="46">
                  <c:v>1.3059782281197033E-2</c:v>
                </c:pt>
                <c:pt idx="47">
                  <c:v>2.2139629969944851E-2</c:v>
                </c:pt>
                <c:pt idx="48">
                  <c:v>2.1877962889577475E-2</c:v>
                </c:pt>
                <c:pt idx="49">
                  <c:v>2.1145295064548836E-2</c:v>
                </c:pt>
                <c:pt idx="50">
                  <c:v>6.6489388121964135E-3</c:v>
                </c:pt>
                <c:pt idx="51">
                  <c:v>1.0469278185560048E-2</c:v>
                </c:pt>
                <c:pt idx="52">
                  <c:v>9.1347760756864491E-3</c:v>
                </c:pt>
                <c:pt idx="53">
                  <c:v>-1.0830422156344053E-2</c:v>
                </c:pt>
                <c:pt idx="54">
                  <c:v>2.1511628977063157E-2</c:v>
                </c:pt>
                <c:pt idx="55">
                  <c:v>1.7534289355479099E-2</c:v>
                </c:pt>
                <c:pt idx="56">
                  <c:v>2.1119128356512099E-2</c:v>
                </c:pt>
                <c:pt idx="57">
                  <c:v>-1.9075747158166598E-3</c:v>
                </c:pt>
                <c:pt idx="58">
                  <c:v>1.3897116938372624E-2</c:v>
                </c:pt>
                <c:pt idx="59">
                  <c:v>5.7331040309106102E-3</c:v>
                </c:pt>
                <c:pt idx="60">
                  <c:v>3.0379331031266769E-3</c:v>
                </c:pt>
                <c:pt idx="61">
                  <c:v>1.4211117434813472E-2</c:v>
                </c:pt>
                <c:pt idx="62">
                  <c:v>1.3426116193711354E-2</c:v>
                </c:pt>
                <c:pt idx="63">
                  <c:v>6.2302714836086175E-3</c:v>
                </c:pt>
                <c:pt idx="64">
                  <c:v>1.685395494652393E-2</c:v>
                </c:pt>
                <c:pt idx="65">
                  <c:v>2.1276128604732523E-2</c:v>
                </c:pt>
                <c:pt idx="66">
                  <c:v>-4.7074124757475432E-3</c:v>
                </c:pt>
                <c:pt idx="67">
                  <c:v>2.2532130590495907E-2</c:v>
                </c:pt>
                <c:pt idx="68">
                  <c:v>2.0072460035042608E-2</c:v>
                </c:pt>
                <c:pt idx="69">
                  <c:v>4.3462685049635384E-3</c:v>
                </c:pt>
                <c:pt idx="70">
                  <c:v>2.1192863515905654E-4</c:v>
                </c:pt>
                <c:pt idx="71">
                  <c:v>6.413438439865778E-3</c:v>
                </c:pt>
                <c:pt idx="72">
                  <c:v>-3.3729103658739421E-3</c:v>
                </c:pt>
                <c:pt idx="73">
                  <c:v>3.6136006799348955E-3</c:v>
                </c:pt>
                <c:pt idx="74">
                  <c:v>9.5796101123109823E-3</c:v>
                </c:pt>
                <c:pt idx="75">
                  <c:v>9.4749432801640339E-3</c:v>
                </c:pt>
                <c:pt idx="76">
                  <c:v>1.5310119172356435E-2</c:v>
                </c:pt>
                <c:pt idx="77">
                  <c:v>2.0959316138041365E-3</c:v>
                </c:pt>
                <c:pt idx="78">
                  <c:v>8.349774834584333E-3</c:v>
                </c:pt>
                <c:pt idx="79">
                  <c:v>-4.9429128480781778E-3</c:v>
                </c:pt>
                <c:pt idx="80">
                  <c:v>-5.3092467605924971E-3</c:v>
                </c:pt>
                <c:pt idx="81">
                  <c:v>1.2824281908866399E-2</c:v>
                </c:pt>
                <c:pt idx="82">
                  <c:v>-1.5150740952655992E-3</c:v>
                </c:pt>
                <c:pt idx="83">
                  <c:v>1.0626278433780471E-2</c:v>
                </c:pt>
                <c:pt idx="84">
                  <c:v>1.120194601058869E-2</c:v>
                </c:pt>
                <c:pt idx="85">
                  <c:v>1.4679306209224429E-3</c:v>
                </c:pt>
                <c:pt idx="86">
                  <c:v>-2.5617424167350897E-3</c:v>
                </c:pt>
                <c:pt idx="87">
                  <c:v>2.3107798167304128E-2</c:v>
                </c:pt>
                <c:pt idx="88">
                  <c:v>-2.3262420444044533E-3</c:v>
                </c:pt>
                <c:pt idx="89">
                  <c:v>-7.7950840240825353E-3</c:v>
                </c:pt>
                <c:pt idx="90">
                  <c:v>9.5534434042742443E-3</c:v>
                </c:pt>
                <c:pt idx="91">
                  <c:v>6.7012722282698877E-3</c:v>
                </c:pt>
                <c:pt idx="92">
                  <c:v>1.8865979495102389E-3</c:v>
                </c:pt>
                <c:pt idx="93">
                  <c:v>-1.5331095938662853E-2</c:v>
                </c:pt>
                <c:pt idx="94">
                  <c:v>-6.8269158267232569E-3</c:v>
                </c:pt>
                <c:pt idx="95">
                  <c:v>1.769128960369952E-2</c:v>
                </c:pt>
                <c:pt idx="96">
                  <c:v>-2.7187426649555139E-3</c:v>
                </c:pt>
                <c:pt idx="97">
                  <c:v>-8.3707516008907513E-3</c:v>
                </c:pt>
                <c:pt idx="98">
                  <c:v>-3.7654109864250027E-3</c:v>
                </c:pt>
                <c:pt idx="99">
                  <c:v>-4.4223906575937416E-4</c:v>
                </c:pt>
                <c:pt idx="100">
                  <c:v>5.7331040309106102E-3</c:v>
                </c:pt>
                <c:pt idx="101">
                  <c:v>-6.4605819142089359E-3</c:v>
                </c:pt>
                <c:pt idx="102">
                  <c:v>-7.8212507321192715E-3</c:v>
                </c:pt>
                <c:pt idx="103">
                  <c:v>3.796767636192056E-3</c:v>
                </c:pt>
                <c:pt idx="104">
                  <c:v>5.8639375710942965E-3</c:v>
                </c:pt>
                <c:pt idx="105">
                  <c:v>-5.7540807972170302E-3</c:v>
                </c:pt>
                <c:pt idx="106">
                  <c:v>6.413438439865778E-3</c:v>
                </c:pt>
                <c:pt idx="107">
                  <c:v>-1.4627406791921267E-3</c:v>
                </c:pt>
                <c:pt idx="108">
                  <c:v>-5.6232472570333439E-3</c:v>
                </c:pt>
                <c:pt idx="109">
                  <c:v>3.7444342201185818E-3</c:v>
                </c:pt>
                <c:pt idx="110">
                  <c:v>-6.0419145856211408E-3</c:v>
                </c:pt>
                <c:pt idx="111">
                  <c:v>1.0495444893596786E-2</c:v>
                </c:pt>
                <c:pt idx="112">
                  <c:v>-9.1034194259193967E-3</c:v>
                </c:pt>
                <c:pt idx="113">
                  <c:v>-2.2553107356802334E-2</c:v>
                </c:pt>
                <c:pt idx="114">
                  <c:v>-9.2865863821765555E-3</c:v>
                </c:pt>
                <c:pt idx="115">
                  <c:v>-9.0249193018091829E-3</c:v>
                </c:pt>
                <c:pt idx="116">
                  <c:v>-1.2374257930511548E-2</c:v>
                </c:pt>
                <c:pt idx="117">
                  <c:v>6.3349383157555667E-3</c:v>
                </c:pt>
                <c:pt idx="118">
                  <c:v>3.3257668915307867E-3</c:v>
                </c:pt>
                <c:pt idx="119">
                  <c:v>-5.0737463882618624E-3</c:v>
                </c:pt>
                <c:pt idx="120">
                  <c:v>-2.2605440772875803E-2</c:v>
                </c:pt>
                <c:pt idx="121">
                  <c:v>-3.8122298638660977E-2</c:v>
                </c:pt>
                <c:pt idx="122">
                  <c:v>-1.1536923273335957E-2</c:v>
                </c:pt>
                <c:pt idx="123">
                  <c:v>-7.7950840240825353E-3</c:v>
                </c:pt>
                <c:pt idx="124">
                  <c:v>-4.9952462641516503E-3</c:v>
                </c:pt>
                <c:pt idx="125">
                  <c:v>-1.8209433822703951E-2</c:v>
                </c:pt>
                <c:pt idx="126">
                  <c:v>-8.0829178124866442E-3</c:v>
                </c:pt>
                <c:pt idx="127">
                  <c:v>-2.6164113065872067E-2</c:v>
                </c:pt>
                <c:pt idx="128">
                  <c:v>-1.7136598793197726E-2</c:v>
                </c:pt>
                <c:pt idx="129">
                  <c:v>-1.8471100903071323E-2</c:v>
                </c:pt>
                <c:pt idx="130">
                  <c:v>-1.0804255448307315E-2</c:v>
                </c:pt>
                <c:pt idx="131">
                  <c:v>-1.1301422901005323E-2</c:v>
                </c:pt>
                <c:pt idx="132">
                  <c:v>-1.7372099165528357E-2</c:v>
                </c:pt>
                <c:pt idx="133">
                  <c:v>-1.7398265873565098E-2</c:v>
                </c:pt>
                <c:pt idx="134">
                  <c:v>5.0792175270172109E-2</c:v>
                </c:pt>
                <c:pt idx="135">
                  <c:v>3.6164985477636004E-2</c:v>
                </c:pt>
                <c:pt idx="136">
                  <c:v>5.0138007569253677E-2</c:v>
                </c:pt>
                <c:pt idx="137">
                  <c:v>3.7473320879472867E-2</c:v>
                </c:pt>
                <c:pt idx="138">
                  <c:v>3.8676989449162771E-2</c:v>
                </c:pt>
                <c:pt idx="139">
                  <c:v>4.1764660997497767E-2</c:v>
                </c:pt>
                <c:pt idx="140">
                  <c:v>3.318198076144796E-2</c:v>
                </c:pt>
                <c:pt idx="141">
                  <c:v>1.9549125874307863E-2</c:v>
                </c:pt>
                <c:pt idx="142">
                  <c:v>3.2475479644456053E-2</c:v>
                </c:pt>
                <c:pt idx="143">
                  <c:v>3.4568816287395027E-2</c:v>
                </c:pt>
                <c:pt idx="144">
                  <c:v>2.9204641139863902E-2</c:v>
                </c:pt>
                <c:pt idx="145">
                  <c:v>1.9051958421609859E-2</c:v>
                </c:pt>
                <c:pt idx="146">
                  <c:v>2.4834800897728784E-2</c:v>
                </c:pt>
                <c:pt idx="147">
                  <c:v>3.4827671397512092E-3</c:v>
                </c:pt>
                <c:pt idx="148">
                  <c:v>2.2008796429761165E-2</c:v>
                </c:pt>
                <c:pt idx="149">
                  <c:v>2.1537795685099892E-2</c:v>
                </c:pt>
                <c:pt idx="150">
                  <c:v>2.5488968598647216E-2</c:v>
                </c:pt>
                <c:pt idx="151">
                  <c:v>2.6221636423675858E-2</c:v>
                </c:pt>
                <c:pt idx="152">
                  <c:v>2.9963475672929278E-2</c:v>
                </c:pt>
                <c:pt idx="153">
                  <c:v>2.2375130342275486E-2</c:v>
                </c:pt>
                <c:pt idx="154">
                  <c:v>1.4760618303584952E-2</c:v>
                </c:pt>
                <c:pt idx="155">
                  <c:v>-1.0830422156344053E-2</c:v>
                </c:pt>
                <c:pt idx="156">
                  <c:v>1.8868791465352697E-2</c:v>
                </c:pt>
                <c:pt idx="157">
                  <c:v>7.5386068854454789E-3</c:v>
                </c:pt>
                <c:pt idx="158">
                  <c:v>8.5591084988782314E-3</c:v>
                </c:pt>
                <c:pt idx="159">
                  <c:v>2.3631132328038873E-2</c:v>
                </c:pt>
                <c:pt idx="160">
                  <c:v>1.941829233412418E-2</c:v>
                </c:pt>
                <c:pt idx="161">
                  <c:v>1.9549125874307863E-2</c:v>
                </c:pt>
                <c:pt idx="162">
                  <c:v>1.638295420186266E-2</c:v>
                </c:pt>
                <c:pt idx="163">
                  <c:v>2.2453630466385696E-2</c:v>
                </c:pt>
                <c:pt idx="164">
                  <c:v>2.433763344503078E-2</c:v>
                </c:pt>
                <c:pt idx="165">
                  <c:v>2.169479593332032E-2</c:v>
                </c:pt>
                <c:pt idx="166">
                  <c:v>1.1699113463286698E-2</c:v>
                </c:pt>
                <c:pt idx="167">
                  <c:v>3.4490316163284816E-2</c:v>
                </c:pt>
                <c:pt idx="168">
                  <c:v>1.8240790472471003E-2</c:v>
                </c:pt>
                <c:pt idx="169">
                  <c:v>9.2394429078333992E-3</c:v>
                </c:pt>
                <c:pt idx="170">
                  <c:v>9.2917763239068734E-3</c:v>
                </c:pt>
                <c:pt idx="171">
                  <c:v>3.0591476665810975E-2</c:v>
                </c:pt>
                <c:pt idx="172">
                  <c:v>-5.1522465123720763E-3</c:v>
                </c:pt>
                <c:pt idx="173">
                  <c:v>4.2444995406452933E-2</c:v>
                </c:pt>
                <c:pt idx="174">
                  <c:v>3.6397673879716326E-3</c:v>
                </c:pt>
                <c:pt idx="175">
                  <c:v>1.2510281412425552E-2</c:v>
                </c:pt>
                <c:pt idx="176">
                  <c:v>2.3788132576259294E-2</c:v>
                </c:pt>
                <c:pt idx="177">
                  <c:v>8.5591084988782314E-3</c:v>
                </c:pt>
                <c:pt idx="178">
                  <c:v>1.9261292085903756E-2</c:v>
                </c:pt>
                <c:pt idx="179">
                  <c:v>9.1871094917599233E-3</c:v>
                </c:pt>
                <c:pt idx="180">
                  <c:v>5.9947711112779828E-3</c:v>
                </c:pt>
                <c:pt idx="181">
                  <c:v>2.321246499945108E-2</c:v>
                </c:pt>
                <c:pt idx="182">
                  <c:v>2.0909794692218202E-2</c:v>
                </c:pt>
                <c:pt idx="183">
                  <c:v>5.2592913159990335E-4</c:v>
                </c:pt>
                <c:pt idx="184">
                  <c:v>9.6057768203477202E-3</c:v>
                </c:pt>
                <c:pt idx="185">
                  <c:v>5.2882699942860779E-3</c:v>
                </c:pt>
                <c:pt idx="186">
                  <c:v>2.0098626743079346E-2</c:v>
                </c:pt>
                <c:pt idx="187">
                  <c:v>-3.6607441542780526E-3</c:v>
                </c:pt>
                <c:pt idx="188">
                  <c:v>1.2588781536535764E-2</c:v>
                </c:pt>
                <c:pt idx="189">
                  <c:v>-4.5765789355638551E-3</c:v>
                </c:pt>
                <c:pt idx="190">
                  <c:v>9.6842769444579306E-3</c:v>
                </c:pt>
                <c:pt idx="191">
                  <c:v>1.0233777813229414E-2</c:v>
                </c:pt>
                <c:pt idx="192">
                  <c:v>8.4282749586945451E-3</c:v>
                </c:pt>
                <c:pt idx="193">
                  <c:v>2.8576640146982205E-2</c:v>
                </c:pt>
                <c:pt idx="194">
                  <c:v>-2.9804097453228848E-3</c:v>
                </c:pt>
                <c:pt idx="195">
                  <c:v>2.4102133072700142E-2</c:v>
                </c:pt>
                <c:pt idx="196">
                  <c:v>1.4917618551805376E-2</c:v>
                </c:pt>
                <c:pt idx="197">
                  <c:v>1.0469278185560048E-2</c:v>
                </c:pt>
                <c:pt idx="198">
                  <c:v>1.5650286376834018E-2</c:v>
                </c:pt>
                <c:pt idx="199">
                  <c:v>-6.4605819142089359E-3</c:v>
                </c:pt>
                <c:pt idx="200">
                  <c:v>1.3242949237454194E-2</c:v>
                </c:pt>
                <c:pt idx="201">
                  <c:v>1.101877905433153E-2</c:v>
                </c:pt>
                <c:pt idx="202">
                  <c:v>6.0732712353881949E-3</c:v>
                </c:pt>
                <c:pt idx="203">
                  <c:v>-2.1954085042207687E-3</c:v>
                </c:pt>
                <c:pt idx="204">
                  <c:v>8.7946088712088661E-3</c:v>
                </c:pt>
                <c:pt idx="205">
                  <c:v>-1.4179760785046415E-2</c:v>
                </c:pt>
                <c:pt idx="206">
                  <c:v>-3.0065764533596228E-3</c:v>
                </c:pt>
                <c:pt idx="207">
                  <c:v>-3.425243781947418E-3</c:v>
                </c:pt>
                <c:pt idx="208">
                  <c:v>5.4976036585799755E-3</c:v>
                </c:pt>
                <c:pt idx="209">
                  <c:v>1.9758459538601763E-2</c:v>
                </c:pt>
                <c:pt idx="210">
                  <c:v>1.6775454822413719E-2</c:v>
                </c:pt>
                <c:pt idx="211">
                  <c:v>8.6114419149517056E-3</c:v>
                </c:pt>
                <c:pt idx="212">
                  <c:v>9.3441097399803476E-3</c:v>
                </c:pt>
                <c:pt idx="213">
                  <c:v>1.5571786252723806E-2</c:v>
                </c:pt>
                <c:pt idx="214">
                  <c:v>4.215434964779852E-3</c:v>
                </c:pt>
                <c:pt idx="215">
                  <c:v>3.9509559141621704E-4</c:v>
                </c:pt>
                <c:pt idx="216">
                  <c:v>-8.3969183089274892E-3</c:v>
                </c:pt>
                <c:pt idx="217">
                  <c:v>1.8080978254000268E-3</c:v>
                </c:pt>
                <c:pt idx="218">
                  <c:v>-4.2887451471597463E-3</c:v>
                </c:pt>
                <c:pt idx="219">
                  <c:v>8.0096076301067499E-3</c:v>
                </c:pt>
                <c:pt idx="220">
                  <c:v>1.9182791961793545E-2</c:v>
                </c:pt>
                <c:pt idx="221">
                  <c:v>1.0726180301210732E-4</c:v>
                </c:pt>
                <c:pt idx="222">
                  <c:v>1.0783278682000895E-2</c:v>
                </c:pt>
                <c:pt idx="223">
                  <c:v>5.4714369505432384E-3</c:v>
                </c:pt>
                <c:pt idx="224">
                  <c:v>-2.8234094971024606E-3</c:v>
                </c:pt>
                <c:pt idx="225">
                  <c:v>1.8894958173389435E-2</c:v>
                </c:pt>
                <c:pt idx="226">
                  <c:v>-5.5185804248863955E-3</c:v>
                </c:pt>
                <c:pt idx="227">
                  <c:v>1.2981282157086821E-2</c:v>
                </c:pt>
                <c:pt idx="228">
                  <c:v>3.2472667674205745E-3</c:v>
                </c:pt>
                <c:pt idx="229">
                  <c:v>3.1164332272368882E-3</c:v>
                </c:pt>
                <c:pt idx="230">
                  <c:v>-5.2830800525557609E-3</c:v>
                </c:pt>
                <c:pt idx="231">
                  <c:v>-1.2138757558180913E-2</c:v>
                </c:pt>
                <c:pt idx="232">
                  <c:v>2.0435981977306623E-3</c:v>
                </c:pt>
                <c:pt idx="233">
                  <c:v>-9.8884206670215111E-3</c:v>
                </c:pt>
                <c:pt idx="234">
                  <c:v>1.8528624260875114E-2</c:v>
                </c:pt>
                <c:pt idx="235">
                  <c:v>-1.0179066425675919E-3</c:v>
                </c:pt>
                <c:pt idx="236">
                  <c:v>-2.3704442510418769E-2</c:v>
                </c:pt>
                <c:pt idx="237">
                  <c:v>2.1192863515905654E-4</c:v>
                </c:pt>
                <c:pt idx="238">
                  <c:v>1.2324302485918082E-3</c:v>
                </c:pt>
                <c:pt idx="239">
                  <c:v>2.671599190612356E-3</c:v>
                </c:pt>
                <c:pt idx="240">
                  <c:v>-2.6608947102496595E-2</c:v>
                </c:pt>
                <c:pt idx="241">
                  <c:v>-7.7165838999723214E-3</c:v>
                </c:pt>
                <c:pt idx="242">
                  <c:v>-3.0065764533596228E-3</c:v>
                </c:pt>
                <c:pt idx="243">
                  <c:v>-8.8155856375152861E-3</c:v>
                </c:pt>
                <c:pt idx="244">
                  <c:v>3.9509559141621704E-4</c:v>
                </c:pt>
                <c:pt idx="245">
                  <c:v>-1.1641590105482906E-2</c:v>
                </c:pt>
                <c:pt idx="246">
                  <c:v>8.2974414185108588E-3</c:v>
                </c:pt>
                <c:pt idx="247">
                  <c:v>-2.2160606736251268E-2</c:v>
                </c:pt>
                <c:pt idx="248">
                  <c:v>6.7274389363066248E-3</c:v>
                </c:pt>
                <c:pt idx="249">
                  <c:v>-1.1615423397446168E-2</c:v>
                </c:pt>
                <c:pt idx="250">
                  <c:v>-2.3290540146547571E-4</c:v>
                </c:pt>
                <c:pt idx="251">
                  <c:v>9.6319435283844564E-3</c:v>
                </c:pt>
                <c:pt idx="252">
                  <c:v>-7.7950840240825353E-3</c:v>
                </c:pt>
                <c:pt idx="253">
                  <c:v>-1.6459076354492872E-3</c:v>
                </c:pt>
                <c:pt idx="254">
                  <c:v>-1.708426537712425E-2</c:v>
                </c:pt>
                <c:pt idx="255">
                  <c:v>-1.9203768728099965E-2</c:v>
                </c:pt>
                <c:pt idx="256">
                  <c:v>-7.2717498633477901E-3</c:v>
                </c:pt>
                <c:pt idx="257">
                  <c:v>-2.1689605991589998E-2</c:v>
                </c:pt>
                <c:pt idx="258">
                  <c:v>-1.5935742193758113E-3</c:v>
                </c:pt>
                <c:pt idx="259">
                  <c:v>-2.0014936677238818E-2</c:v>
                </c:pt>
                <c:pt idx="260">
                  <c:v>-3.6084107382045767E-3</c:v>
                </c:pt>
                <c:pt idx="261">
                  <c:v>-3.9485779426821632E-3</c:v>
                </c:pt>
                <c:pt idx="262">
                  <c:v>-9.8884206670215111E-3</c:v>
                </c:pt>
                <c:pt idx="263">
                  <c:v>-1.0621088492050153E-2</c:v>
                </c:pt>
                <c:pt idx="264">
                  <c:v>1.3342851104884527E-4</c:v>
                </c:pt>
                <c:pt idx="265">
                  <c:v>-9.8884206670215111E-3</c:v>
                </c:pt>
                <c:pt idx="266">
                  <c:v>-1.8026266866446788E-2</c:v>
                </c:pt>
                <c:pt idx="267">
                  <c:v>4.8201671174535124E-2</c:v>
                </c:pt>
                <c:pt idx="268">
                  <c:v>3.3993148710586812E-2</c:v>
                </c:pt>
                <c:pt idx="269">
                  <c:v>2.2427463758348958E-2</c:v>
                </c:pt>
                <c:pt idx="270">
                  <c:v>3.3234314177521429E-2</c:v>
                </c:pt>
                <c:pt idx="271">
                  <c:v>2.0386460531483457E-2</c:v>
                </c:pt>
                <c:pt idx="272">
                  <c:v>3.3286647593594905E-2</c:v>
                </c:pt>
                <c:pt idx="273">
                  <c:v>1.6042786997385077E-2</c:v>
                </c:pt>
                <c:pt idx="274">
                  <c:v>3.2004478899794783E-2</c:v>
                </c:pt>
                <c:pt idx="275">
                  <c:v>3.3208147469484695E-2</c:v>
                </c:pt>
                <c:pt idx="276">
                  <c:v>2.6221636423675858E-2</c:v>
                </c:pt>
                <c:pt idx="277">
                  <c:v>2.3055464751230652E-2</c:v>
                </c:pt>
                <c:pt idx="278">
                  <c:v>2.5802969095088057E-2</c:v>
                </c:pt>
                <c:pt idx="279">
                  <c:v>1.4420451099107369E-2</c:v>
                </c:pt>
                <c:pt idx="280">
                  <c:v>2.4546967109324677E-2</c:v>
                </c:pt>
                <c:pt idx="281">
                  <c:v>2.6849637416557548E-2</c:v>
                </c:pt>
                <c:pt idx="282">
                  <c:v>2.3575986941715091E-3</c:v>
                </c:pt>
                <c:pt idx="283">
                  <c:v>2.2505963882459172E-2</c:v>
                </c:pt>
                <c:pt idx="284">
                  <c:v>9.7627770685681427E-3</c:v>
                </c:pt>
                <c:pt idx="285">
                  <c:v>2.1720962641357054E-2</c:v>
                </c:pt>
                <c:pt idx="286">
                  <c:v>2.1040628232401888E-2</c:v>
                </c:pt>
                <c:pt idx="287">
                  <c:v>2.8942974059496529E-2</c:v>
                </c:pt>
                <c:pt idx="288">
                  <c:v>3.739482075536265E-2</c:v>
                </c:pt>
                <c:pt idx="289">
                  <c:v>1.0887945514147844E-2</c:v>
                </c:pt>
                <c:pt idx="290">
                  <c:v>3.1687666433103624E-3</c:v>
                </c:pt>
                <c:pt idx="291">
                  <c:v>2.8809328549062527E-3</c:v>
                </c:pt>
                <c:pt idx="292">
                  <c:v>1.1332779550772377E-2</c:v>
                </c:pt>
                <c:pt idx="293">
                  <c:v>3.1925978775684573E-2</c:v>
                </c:pt>
                <c:pt idx="294">
                  <c:v>1.1725280171323436E-2</c:v>
                </c:pt>
                <c:pt idx="295">
                  <c:v>3.9749824478668996E-2</c:v>
                </c:pt>
                <c:pt idx="296">
                  <c:v>1.2196280915984705E-2</c:v>
                </c:pt>
                <c:pt idx="297">
                  <c:v>1.0835612098074369E-2</c:v>
                </c:pt>
                <c:pt idx="298">
                  <c:v>1.271961507671945E-2</c:v>
                </c:pt>
                <c:pt idx="299">
                  <c:v>8.5067750828047572E-3</c:v>
                </c:pt>
                <c:pt idx="300">
                  <c:v>2.9335474680047588E-2</c:v>
                </c:pt>
                <c:pt idx="301">
                  <c:v>1.9941626494858922E-2</c:v>
                </c:pt>
                <c:pt idx="302">
                  <c:v>2.7425304993365769E-2</c:v>
                </c:pt>
                <c:pt idx="303">
                  <c:v>1.9810792954675235E-2</c:v>
                </c:pt>
                <c:pt idx="304">
                  <c:v>-2.4832422926248775E-3</c:v>
                </c:pt>
                <c:pt idx="305">
                  <c:v>1.1515946507029537E-2</c:v>
                </c:pt>
                <c:pt idx="306">
                  <c:v>3.16643116953172E-2</c:v>
                </c:pt>
                <c:pt idx="307">
                  <c:v>-3.1140552557568785E-4</c:v>
                </c:pt>
                <c:pt idx="308">
                  <c:v>2.2532130590495907E-2</c:v>
                </c:pt>
                <c:pt idx="309">
                  <c:v>1.4891451843768638E-2</c:v>
                </c:pt>
                <c:pt idx="310">
                  <c:v>3.574631814904821E-2</c:v>
                </c:pt>
                <c:pt idx="311">
                  <c:v>-3.3990770739106817E-3</c:v>
                </c:pt>
                <c:pt idx="312">
                  <c:v>1.5597952960760544E-2</c:v>
                </c:pt>
                <c:pt idx="313">
                  <c:v>2.8547661468695156E-3</c:v>
                </c:pt>
                <c:pt idx="314">
                  <c:v>1.1175779302551953E-2</c:v>
                </c:pt>
                <c:pt idx="315">
                  <c:v>2.0491127363630408E-2</c:v>
                </c:pt>
                <c:pt idx="316">
                  <c:v>1.6958621778670878E-2</c:v>
                </c:pt>
                <c:pt idx="317">
                  <c:v>3.9276011763757423E-3</c:v>
                </c:pt>
                <c:pt idx="318">
                  <c:v>2.0831294568107991E-2</c:v>
                </c:pt>
                <c:pt idx="319">
                  <c:v>7.6694404256291652E-3</c:v>
                </c:pt>
                <c:pt idx="320">
                  <c:v>2.5017967853985947E-2</c:v>
                </c:pt>
                <c:pt idx="321">
                  <c:v>9.2394429078333992E-3</c:v>
                </c:pt>
                <c:pt idx="322">
                  <c:v>-2.6402425408453001E-3</c:v>
                </c:pt>
                <c:pt idx="323">
                  <c:v>-6.8792492427967311E-3</c:v>
                </c:pt>
                <c:pt idx="324">
                  <c:v>8.9254424113925524E-3</c:v>
                </c:pt>
                <c:pt idx="325">
                  <c:v>1.8764124633205748E-2</c:v>
                </c:pt>
                <c:pt idx="326">
                  <c:v>1.337378277763788E-2</c:v>
                </c:pt>
                <c:pt idx="327">
                  <c:v>2.308163145926739E-2</c:v>
                </c:pt>
                <c:pt idx="328">
                  <c:v>2.0174314896939244E-3</c:v>
                </c:pt>
                <c:pt idx="329">
                  <c:v>1.2039280667764281E-2</c:v>
                </c:pt>
                <c:pt idx="330">
                  <c:v>2.8262639650541363E-2</c:v>
                </c:pt>
                <c:pt idx="331">
                  <c:v>3.5089338477879463E-3</c:v>
                </c:pt>
                <c:pt idx="332">
                  <c:v>7.3292732211515813E-3</c:v>
                </c:pt>
                <c:pt idx="333">
                  <c:v>9.1871094917599233E-3</c:v>
                </c:pt>
                <c:pt idx="334">
                  <c:v>-3.3467436578372058E-3</c:v>
                </c:pt>
                <c:pt idx="335">
                  <c:v>-5.1784132204088125E-3</c:v>
                </c:pt>
                <c:pt idx="336">
                  <c:v>7.0676061407842087E-3</c:v>
                </c:pt>
                <c:pt idx="337">
                  <c:v>1.2091614083837757E-2</c:v>
                </c:pt>
                <c:pt idx="338">
                  <c:v>9.3702764480170855E-3</c:v>
                </c:pt>
                <c:pt idx="339">
                  <c:v>1.2981282157086821E-2</c:v>
                </c:pt>
                <c:pt idx="340">
                  <c:v>1.1542113215066273E-2</c:v>
                </c:pt>
                <c:pt idx="341">
                  <c:v>9.1347760756864491E-3</c:v>
                </c:pt>
                <c:pt idx="342">
                  <c:v>-1.2714425134989131E-2</c:v>
                </c:pt>
                <c:pt idx="343">
                  <c:v>2.3837654022082462E-3</c:v>
                </c:pt>
                <c:pt idx="344">
                  <c:v>-4.9457248183284834E-4</c:v>
                </c:pt>
                <c:pt idx="345">
                  <c:v>1.2536448120462288E-2</c:v>
                </c:pt>
                <c:pt idx="346">
                  <c:v>-6.9054159508334691E-3</c:v>
                </c:pt>
                <c:pt idx="347">
                  <c:v>1.0155277689119202E-2</c:v>
                </c:pt>
                <c:pt idx="348">
                  <c:v>-4.1055781909025858E-3</c:v>
                </c:pt>
                <c:pt idx="349">
                  <c:v>-7.16708303120084E-3</c:v>
                </c:pt>
                <c:pt idx="350">
                  <c:v>1.3033615573160295E-2</c:v>
                </c:pt>
                <c:pt idx="351">
                  <c:v>1.4472784515180845E-2</c:v>
                </c:pt>
                <c:pt idx="352">
                  <c:v>7.1199395568576837E-3</c:v>
                </c:pt>
                <c:pt idx="353">
                  <c:v>7.8787740899230636E-3</c:v>
                </c:pt>
                <c:pt idx="354">
                  <c:v>3.8229343442287935E-3</c:v>
                </c:pt>
                <c:pt idx="355">
                  <c:v>-1.4048927244862732E-2</c:v>
                </c:pt>
                <c:pt idx="356">
                  <c:v>-8.4492517250009651E-3</c:v>
                </c:pt>
                <c:pt idx="357">
                  <c:v>-8.527751849111179E-3</c:v>
                </c:pt>
                <c:pt idx="358">
                  <c:v>-1.1487401827512799E-3</c:v>
                </c:pt>
                <c:pt idx="359">
                  <c:v>1.4054117186593048E-2</c:v>
                </c:pt>
                <c:pt idx="360">
                  <c:v>-7.5623956220022097E-4</c:v>
                </c:pt>
                <c:pt idx="361">
                  <c:v>5.1836031621391287E-3</c:v>
                </c:pt>
                <c:pt idx="362">
                  <c:v>4.1892682567431141E-3</c:v>
                </c:pt>
                <c:pt idx="363">
                  <c:v>-3.6869108623147889E-3</c:v>
                </c:pt>
                <c:pt idx="364">
                  <c:v>7.4601067613352676E-3</c:v>
                </c:pt>
                <c:pt idx="365">
                  <c:v>-4.1055781909025858E-3</c:v>
                </c:pt>
                <c:pt idx="366">
                  <c:v>9.3441097399803476E-3</c:v>
                </c:pt>
                <c:pt idx="367">
                  <c:v>-3.0589098694330952E-3</c:v>
                </c:pt>
                <c:pt idx="368">
                  <c:v>-1.1903257185850278E-2</c:v>
                </c:pt>
                <c:pt idx="369">
                  <c:v>6.6751055202331506E-3</c:v>
                </c:pt>
                <c:pt idx="370">
                  <c:v>-6.2250815418782995E-3</c:v>
                </c:pt>
                <c:pt idx="371">
                  <c:v>8.4021082506578072E-3</c:v>
                </c:pt>
                <c:pt idx="372">
                  <c:v>3.9799345924492174E-3</c:v>
                </c:pt>
                <c:pt idx="373">
                  <c:v>3.6136006799348955E-3</c:v>
                </c:pt>
                <c:pt idx="374">
                  <c:v>-5.8064142132905061E-3</c:v>
                </c:pt>
                <c:pt idx="375">
                  <c:v>3.2996001834940487E-3</c:v>
                </c:pt>
                <c:pt idx="376">
                  <c:v>6.465771855939253E-3</c:v>
                </c:pt>
                <c:pt idx="377">
                  <c:v>7.1461062648944208E-3</c:v>
                </c:pt>
                <c:pt idx="378">
                  <c:v>-3.6373894164916203E-4</c:v>
                </c:pt>
                <c:pt idx="379">
                  <c:v>-3.791577694461739E-3</c:v>
                </c:pt>
                <c:pt idx="380">
                  <c:v>-7.16708303120084E-3</c:v>
                </c:pt>
                <c:pt idx="381">
                  <c:v>1.6249308691428663E-3</c:v>
                </c:pt>
                <c:pt idx="382">
                  <c:v>-2.3102608225573806E-2</c:v>
                </c:pt>
                <c:pt idx="383">
                  <c:v>-7.2717498633477901E-3</c:v>
                </c:pt>
                <c:pt idx="384">
                  <c:v>-1.2583591594805448E-2</c:v>
                </c:pt>
                <c:pt idx="385">
                  <c:v>-1.3263926003760614E-2</c:v>
                </c:pt>
                <c:pt idx="386">
                  <c:v>6.5442719800494643E-3</c:v>
                </c:pt>
                <c:pt idx="387">
                  <c:v>-2.0119603509385763E-2</c:v>
                </c:pt>
                <c:pt idx="388">
                  <c:v>-1.3580738470451784E-3</c:v>
                </c:pt>
                <c:pt idx="389">
                  <c:v>-2.4881944372071939E-2</c:v>
                </c:pt>
                <c:pt idx="390">
                  <c:v>-3.8962445266086873E-3</c:v>
                </c:pt>
                <c:pt idx="391">
                  <c:v>-1.096125569652774E-2</c:v>
                </c:pt>
                <c:pt idx="392">
                  <c:v>4.2939350888900633E-3</c:v>
                </c:pt>
                <c:pt idx="393">
                  <c:v>-1.512176227436896E-2</c:v>
                </c:pt>
                <c:pt idx="394">
                  <c:v>3.4042670156409979E-3</c:v>
                </c:pt>
                <c:pt idx="395">
                  <c:v>-2.1846606239810419E-2</c:v>
                </c:pt>
                <c:pt idx="396">
                  <c:v>-8.7632522214418137E-3</c:v>
                </c:pt>
                <c:pt idx="397">
                  <c:v>-3.1897434096167833E-3</c:v>
                </c:pt>
                <c:pt idx="398">
                  <c:v>5.6784351410584931E-2</c:v>
                </c:pt>
                <c:pt idx="399">
                  <c:v>3.4150148958807233E-2</c:v>
                </c:pt>
                <c:pt idx="400">
                  <c:v>2.7948639154100514E-2</c:v>
                </c:pt>
                <c:pt idx="401">
                  <c:v>2.1354628728842737E-2</c:v>
                </c:pt>
                <c:pt idx="402">
                  <c:v>2.8131806110357677E-2</c:v>
                </c:pt>
                <c:pt idx="403">
                  <c:v>3.2318479396235632E-2</c:v>
                </c:pt>
                <c:pt idx="404">
                  <c:v>3.3574481381999019E-2</c:v>
                </c:pt>
                <c:pt idx="405">
                  <c:v>2.1642462517246844E-2</c:v>
                </c:pt>
                <c:pt idx="406">
                  <c:v>3.8258322120574978E-2</c:v>
                </c:pt>
                <c:pt idx="407">
                  <c:v>3.3600648090035753E-2</c:v>
                </c:pt>
                <c:pt idx="408">
                  <c:v>1.6801621530450457E-2</c:v>
                </c:pt>
                <c:pt idx="409">
                  <c:v>1.9261292085903756E-2</c:v>
                </c:pt>
                <c:pt idx="410">
                  <c:v>1.1934613835617332E-2</c:v>
                </c:pt>
                <c:pt idx="411">
                  <c:v>2.2479797174422434E-2</c:v>
                </c:pt>
                <c:pt idx="412">
                  <c:v>3.9174156901860782E-2</c:v>
                </c:pt>
                <c:pt idx="413">
                  <c:v>1.5938120165238129E-2</c:v>
                </c:pt>
                <c:pt idx="414">
                  <c:v>-3.6373894164916203E-4</c:v>
                </c:pt>
                <c:pt idx="415">
                  <c:v>3.0696143497957927E-2</c:v>
                </c:pt>
                <c:pt idx="416">
                  <c:v>3.4490316163284816E-2</c:v>
                </c:pt>
                <c:pt idx="417">
                  <c:v>2.4023632948589932E-2</c:v>
                </c:pt>
                <c:pt idx="418">
                  <c:v>2.5959969343308485E-2</c:v>
                </c:pt>
                <c:pt idx="419">
                  <c:v>2.8707473687165891E-2</c:v>
                </c:pt>
                <c:pt idx="420">
                  <c:v>3.1454978031023303E-2</c:v>
                </c:pt>
                <c:pt idx="421">
                  <c:v>2.5855302511161533E-2</c:v>
                </c:pt>
                <c:pt idx="422">
                  <c:v>2.3552632203928663E-2</c:v>
                </c:pt>
                <c:pt idx="423">
                  <c:v>2.6352469963859544E-2</c:v>
                </c:pt>
                <c:pt idx="424">
                  <c:v>1.8973458297499649E-2</c:v>
                </c:pt>
                <c:pt idx="425">
                  <c:v>1.8528624260875114E-2</c:v>
                </c:pt>
                <c:pt idx="426">
                  <c:v>1.9182791961793545E-2</c:v>
                </c:pt>
                <c:pt idx="427">
                  <c:v>-6.2512482499150392E-3</c:v>
                </c:pt>
                <c:pt idx="428">
                  <c:v>3.3519335995675237E-3</c:v>
                </c:pt>
                <c:pt idx="429">
                  <c:v>1.0861778806111107E-2</c:v>
                </c:pt>
                <c:pt idx="430">
                  <c:v>1.6409120909899398E-2</c:v>
                </c:pt>
                <c:pt idx="431">
                  <c:v>2.8285994388327785E-3</c:v>
                </c:pt>
                <c:pt idx="432">
                  <c:v>2.0674294319887564E-2</c:v>
                </c:pt>
                <c:pt idx="433">
                  <c:v>2.0857461276144726E-2</c:v>
                </c:pt>
                <c:pt idx="434">
                  <c:v>1.9967793202895663E-2</c:v>
                </c:pt>
                <c:pt idx="435">
                  <c:v>2.2453630466385696E-2</c:v>
                </c:pt>
                <c:pt idx="436">
                  <c:v>2.2191963386018324E-2</c:v>
                </c:pt>
                <c:pt idx="437">
                  <c:v>1.025994452126615E-2</c:v>
                </c:pt>
                <c:pt idx="438">
                  <c:v>1.4940973289591809E-3</c:v>
                </c:pt>
                <c:pt idx="439">
                  <c:v>1.6723121406340247E-2</c:v>
                </c:pt>
                <c:pt idx="440">
                  <c:v>9.4487765721272959E-3</c:v>
                </c:pt>
                <c:pt idx="441">
                  <c:v>6.9629393086372603E-3</c:v>
                </c:pt>
                <c:pt idx="442">
                  <c:v>-7.0390614612674679E-4</c:v>
                </c:pt>
                <c:pt idx="443">
                  <c:v>6.8059390604168369E-3</c:v>
                </c:pt>
                <c:pt idx="444">
                  <c:v>1.4812951719658428E-2</c:v>
                </c:pt>
                <c:pt idx="445">
                  <c:v>1.5467119420576858E-2</c:v>
                </c:pt>
                <c:pt idx="446">
                  <c:v>1.2039280667764281E-2</c:v>
                </c:pt>
                <c:pt idx="447">
                  <c:v>6.465771855939253E-3</c:v>
                </c:pt>
                <c:pt idx="448">
                  <c:v>6.9629393086372603E-3</c:v>
                </c:pt>
                <c:pt idx="449">
                  <c:v>6.6751055202331506E-3</c:v>
                </c:pt>
                <c:pt idx="450">
                  <c:v>7.198439680967895E-3</c:v>
                </c:pt>
                <c:pt idx="451">
                  <c:v>1.4865285135731902E-2</c:v>
                </c:pt>
                <c:pt idx="452">
                  <c:v>1.3007448865123559E-2</c:v>
                </c:pt>
                <c:pt idx="453">
                  <c:v>-4.2887451471597463E-3</c:v>
                </c:pt>
                <c:pt idx="454">
                  <c:v>-3.1140552557568785E-4</c:v>
                </c:pt>
                <c:pt idx="455">
                  <c:v>8.5067750828047572E-3</c:v>
                </c:pt>
                <c:pt idx="456">
                  <c:v>1.2641114952609236E-2</c:v>
                </c:pt>
                <c:pt idx="457">
                  <c:v>1.1463613090956063E-2</c:v>
                </c:pt>
                <c:pt idx="458">
                  <c:v>1.7295977012898155E-3</c:v>
                </c:pt>
                <c:pt idx="459">
                  <c:v>9.8151104846416169E-3</c:v>
                </c:pt>
                <c:pt idx="460">
                  <c:v>-5.7307260594306048E-4</c:v>
                </c:pt>
                <c:pt idx="461">
                  <c:v>2.0438793947556932E-2</c:v>
                </c:pt>
                <c:pt idx="462">
                  <c:v>1.8894958173389435E-2</c:v>
                </c:pt>
                <c:pt idx="463">
                  <c:v>3.3257668915307867E-3</c:v>
                </c:pt>
                <c:pt idx="464">
                  <c:v>1.7586622771552575E-2</c:v>
                </c:pt>
                <c:pt idx="465">
                  <c:v>6.2826048996820925E-3</c:v>
                </c:pt>
                <c:pt idx="466">
                  <c:v>2.8024327307960414E-3</c:v>
                </c:pt>
                <c:pt idx="467">
                  <c:v>8.4544416667312813E-3</c:v>
                </c:pt>
                <c:pt idx="468">
                  <c:v>-7.1409163231641037E-3</c:v>
                </c:pt>
                <c:pt idx="469">
                  <c:v>8.6114419149517056E-3</c:v>
                </c:pt>
                <c:pt idx="470">
                  <c:v>7.5124401774087418E-3</c:v>
                </c:pt>
                <c:pt idx="471">
                  <c:v>1.4996118675915587E-2</c:v>
                </c:pt>
                <c:pt idx="472">
                  <c:v>7.6432737175924281E-3</c:v>
                </c:pt>
                <c:pt idx="473">
                  <c:v>-3.7392442783882648E-3</c:v>
                </c:pt>
                <c:pt idx="474">
                  <c:v>8.4021082506578072E-3</c:v>
                </c:pt>
                <c:pt idx="475">
                  <c:v>9.1086093676497129E-3</c:v>
                </c:pt>
                <c:pt idx="476">
                  <c:v>1.6775454822413719E-2</c:v>
                </c:pt>
                <c:pt idx="477">
                  <c:v>-8.2660847687438029E-3</c:v>
                </c:pt>
                <c:pt idx="478">
                  <c:v>1.6409120909899398E-2</c:v>
                </c:pt>
                <c:pt idx="479">
                  <c:v>2.2479797174422434E-2</c:v>
                </c:pt>
                <c:pt idx="480">
                  <c:v>-4.7859125998577536E-3</c:v>
                </c:pt>
                <c:pt idx="481">
                  <c:v>1.3242949237454194E-2</c:v>
                </c:pt>
                <c:pt idx="482">
                  <c:v>-5.0475796802251262E-3</c:v>
                </c:pt>
                <c:pt idx="483">
                  <c:v>3.4042670156409979E-3</c:v>
                </c:pt>
                <c:pt idx="484">
                  <c:v>7.957274214033274E-3</c:v>
                </c:pt>
                <c:pt idx="485">
                  <c:v>2.0959316138041365E-3</c:v>
                </c:pt>
                <c:pt idx="486">
                  <c:v>-6.1465814177680891E-3</c:v>
                </c:pt>
                <c:pt idx="487">
                  <c:v>3.1687666433103624E-3</c:v>
                </c:pt>
                <c:pt idx="488">
                  <c:v>1.384478352229915E-2</c:v>
                </c:pt>
                <c:pt idx="489">
                  <c:v>8.8731089953190782E-3</c:v>
                </c:pt>
                <c:pt idx="490">
                  <c:v>3.3781003076042608E-3</c:v>
                </c:pt>
                <c:pt idx="491">
                  <c:v>-3.032743161396359E-3</c:v>
                </c:pt>
                <c:pt idx="492">
                  <c:v>-7.2979165713845263E-3</c:v>
                </c:pt>
                <c:pt idx="493">
                  <c:v>1.7295977012898155E-3</c:v>
                </c:pt>
                <c:pt idx="494">
                  <c:v>2.4099321102449833E-3</c:v>
                </c:pt>
                <c:pt idx="495">
                  <c:v>8.2451080024373846E-3</c:v>
                </c:pt>
                <c:pt idx="496">
                  <c:v>8.2451080024373846E-3</c:v>
                </c:pt>
                <c:pt idx="497">
                  <c:v>2.697765898649093E-3</c:v>
                </c:pt>
                <c:pt idx="498">
                  <c:v>8.3992962804075016E-4</c:v>
                </c:pt>
                <c:pt idx="499">
                  <c:v>-2.5094090006616155E-3</c:v>
                </c:pt>
                <c:pt idx="500">
                  <c:v>7.25077309704137E-3</c:v>
                </c:pt>
                <c:pt idx="501">
                  <c:v>3.1425999352736253E-3</c:v>
                </c:pt>
                <c:pt idx="502">
                  <c:v>-2.0355103881716401E-2</c:v>
                </c:pt>
                <c:pt idx="503">
                  <c:v>-7.5072502356784247E-3</c:v>
                </c:pt>
                <c:pt idx="504">
                  <c:v>-3.8439111105352149E-3</c:v>
                </c:pt>
                <c:pt idx="505">
                  <c:v>7.3031065131148442E-3</c:v>
                </c:pt>
                <c:pt idx="506">
                  <c:v>-8.0567511044499062E-3</c:v>
                </c:pt>
                <c:pt idx="507">
                  <c:v>-2.0355103881716401E-2</c:v>
                </c:pt>
                <c:pt idx="508">
                  <c:v>-3.0589098694330952E-3</c:v>
                </c:pt>
                <c:pt idx="509">
                  <c:v>-2.3524087524411912E-3</c:v>
                </c:pt>
                <c:pt idx="510">
                  <c:v>-1.3290092711797352E-2</c:v>
                </c:pt>
                <c:pt idx="511">
                  <c:v>-1.7319765749454888E-2</c:v>
                </c:pt>
                <c:pt idx="512">
                  <c:v>-7.16708303120084E-3</c:v>
                </c:pt>
                <c:pt idx="513">
                  <c:v>-2.4832422926248775E-3</c:v>
                </c:pt>
                <c:pt idx="514">
                  <c:v>-5.5185804248863955E-3</c:v>
                </c:pt>
                <c:pt idx="515">
                  <c:v>-1.1824757061740068E-2</c:v>
                </c:pt>
                <c:pt idx="516">
                  <c:v>-3.9224112346454235E-3</c:v>
                </c:pt>
                <c:pt idx="517">
                  <c:v>-1.2795737229349645E-3</c:v>
                </c:pt>
                <c:pt idx="518">
                  <c:v>-1.020242116346236E-2</c:v>
                </c:pt>
                <c:pt idx="519">
                  <c:v>4.6341022933676472E-3</c:v>
                </c:pt>
                <c:pt idx="520">
                  <c:v>-2.4463277043484145E-2</c:v>
                </c:pt>
                <c:pt idx="521">
                  <c:v>6.1256046514616691E-3</c:v>
                </c:pt>
                <c:pt idx="522">
                  <c:v>-4.8120793078944898E-3</c:v>
                </c:pt>
                <c:pt idx="523">
                  <c:v>-2.242227381661864E-2</c:v>
                </c:pt>
                <c:pt idx="524">
                  <c:v>-1.3237759295723876E-2</c:v>
                </c:pt>
                <c:pt idx="525">
                  <c:v>-1.6273097427985397E-2</c:v>
                </c:pt>
                <c:pt idx="526">
                  <c:v>-1.8209433822703951E-2</c:v>
                </c:pt>
                <c:pt idx="527">
                  <c:v>-1.7136598793197726E-2</c:v>
                </c:pt>
                <c:pt idx="528">
                  <c:v>4.3753330808289796E-2</c:v>
                </c:pt>
                <c:pt idx="529">
                  <c:v>2.1537795685099892E-2</c:v>
                </c:pt>
                <c:pt idx="530">
                  <c:v>3.7002320134811598E-2</c:v>
                </c:pt>
                <c:pt idx="531">
                  <c:v>2.9492474928268009E-2</c:v>
                </c:pt>
                <c:pt idx="532">
                  <c:v>2.399746624055319E-2</c:v>
                </c:pt>
                <c:pt idx="533">
                  <c:v>2.8707473687165891E-2</c:v>
                </c:pt>
                <c:pt idx="534">
                  <c:v>1.0887945514147844E-2</c:v>
                </c:pt>
                <c:pt idx="535">
                  <c:v>2.7896305738027039E-2</c:v>
                </c:pt>
                <c:pt idx="536">
                  <c:v>3.4176315666843975E-2</c:v>
                </c:pt>
                <c:pt idx="537">
                  <c:v>3.5720151441011469E-2</c:v>
                </c:pt>
                <c:pt idx="538">
                  <c:v>3.5039817032056303E-2</c:v>
                </c:pt>
                <c:pt idx="539">
                  <c:v>3.0774643622068137E-2</c:v>
                </c:pt>
                <c:pt idx="540">
                  <c:v>3.2580146476603004E-2</c:v>
                </c:pt>
                <c:pt idx="541">
                  <c:v>3.7106986966958543E-2</c:v>
                </c:pt>
                <c:pt idx="542">
                  <c:v>4.1659994165350815E-2</c:v>
                </c:pt>
                <c:pt idx="543">
                  <c:v>2.2662964130679596E-2</c:v>
                </c:pt>
                <c:pt idx="544">
                  <c:v>5.7592707389473481E-3</c:v>
                </c:pt>
                <c:pt idx="545">
                  <c:v>2.7189804621035131E-2</c:v>
                </c:pt>
                <c:pt idx="546">
                  <c:v>3.2030645607831525E-2</c:v>
                </c:pt>
                <c:pt idx="547">
                  <c:v>2.2061129845834637E-2</c:v>
                </c:pt>
                <c:pt idx="548">
                  <c:v>2.551513530668395E-2</c:v>
                </c:pt>
                <c:pt idx="549">
                  <c:v>-3.1374099935433074E-3</c:v>
                </c:pt>
                <c:pt idx="550">
                  <c:v>2.7948639154100514E-2</c:v>
                </c:pt>
                <c:pt idx="551">
                  <c:v>3.9304990442044468E-2</c:v>
                </c:pt>
                <c:pt idx="552">
                  <c:v>1.714178873492804E-2</c:v>
                </c:pt>
                <c:pt idx="553">
                  <c:v>-1.33947595439443E-2</c:v>
                </c:pt>
                <c:pt idx="554">
                  <c:v>1.9679959414491549E-2</c:v>
                </c:pt>
                <c:pt idx="555">
                  <c:v>2.1747129349393792E-2</c:v>
                </c:pt>
                <c:pt idx="556">
                  <c:v>2.4677800649508363E-2</c:v>
                </c:pt>
                <c:pt idx="557">
                  <c:v>-3.6373894164916203E-4</c:v>
                </c:pt>
                <c:pt idx="558">
                  <c:v>-2.1741939407663474E-2</c:v>
                </c:pt>
                <c:pt idx="559">
                  <c:v>7.0152727247107345E-3</c:v>
                </c:pt>
                <c:pt idx="560">
                  <c:v>1.6121287121495291E-2</c:v>
                </c:pt>
                <c:pt idx="561">
                  <c:v>3.0669976789921186E-2</c:v>
                </c:pt>
                <c:pt idx="562">
                  <c:v>2.8890640643423053E-2</c:v>
                </c:pt>
                <c:pt idx="563">
                  <c:v>-1.1772423645666592E-2</c:v>
                </c:pt>
                <c:pt idx="564">
                  <c:v>9.8674439007150928E-3</c:v>
                </c:pt>
                <c:pt idx="565">
                  <c:v>2.2165796677981589E-2</c:v>
                </c:pt>
                <c:pt idx="566">
                  <c:v>9.2394429078333992E-3</c:v>
                </c:pt>
                <c:pt idx="567">
                  <c:v>2.4991801145949205E-2</c:v>
                </c:pt>
                <c:pt idx="568">
                  <c:v>1.4655951471438004E-2</c:v>
                </c:pt>
                <c:pt idx="569">
                  <c:v>1.0835612098074369E-2</c:v>
                </c:pt>
                <c:pt idx="570">
                  <c:v>1.1934613835617332E-2</c:v>
                </c:pt>
                <c:pt idx="571">
                  <c:v>2.1145295064548836E-2</c:v>
                </c:pt>
                <c:pt idx="572">
                  <c:v>1.0754300003713848E-3</c:v>
                </c:pt>
                <c:pt idx="573">
                  <c:v>3.061764337384771E-2</c:v>
                </c:pt>
                <c:pt idx="574">
                  <c:v>6.5442719800494643E-3</c:v>
                </c:pt>
                <c:pt idx="575">
                  <c:v>1.706328861081783E-2</c:v>
                </c:pt>
                <c:pt idx="576">
                  <c:v>5.1836031621391287E-3</c:v>
                </c:pt>
                <c:pt idx="577">
                  <c:v>1.7743623019772996E-2</c:v>
                </c:pt>
                <c:pt idx="578">
                  <c:v>4.6864357094411214E-3</c:v>
                </c:pt>
                <c:pt idx="579">
                  <c:v>1.3452282901748092E-2</c:v>
                </c:pt>
                <c:pt idx="580">
                  <c:v>8.323608126547595E-3</c:v>
                </c:pt>
                <c:pt idx="581">
                  <c:v>2.8419639898761784E-2</c:v>
                </c:pt>
                <c:pt idx="582">
                  <c:v>6.1517713594984062E-3</c:v>
                </c:pt>
                <c:pt idx="583">
                  <c:v>2.5174968102206367E-2</c:v>
                </c:pt>
                <c:pt idx="584">
                  <c:v>1.2876615324939873E-2</c:v>
                </c:pt>
                <c:pt idx="585">
                  <c:v>5.8377708630575594E-3</c:v>
                </c:pt>
                <c:pt idx="586">
                  <c:v>1.4211117434813472E-2</c:v>
                </c:pt>
                <c:pt idx="587">
                  <c:v>6.2564381916453554E-3</c:v>
                </c:pt>
                <c:pt idx="588">
                  <c:v>2.5096467978096157E-2</c:v>
                </c:pt>
                <c:pt idx="589">
                  <c:v>1.7819311173632897E-3</c:v>
                </c:pt>
                <c:pt idx="590">
                  <c:v>-5.2307466364822849E-3</c:v>
                </c:pt>
                <c:pt idx="591">
                  <c:v>1.3975617062482838E-2</c:v>
                </c:pt>
                <c:pt idx="592">
                  <c:v>7.7217738417026394E-3</c:v>
                </c:pt>
                <c:pt idx="593">
                  <c:v>-6.9054159508334691E-3</c:v>
                </c:pt>
                <c:pt idx="594">
                  <c:v>1.0155277689119202E-2</c:v>
                </c:pt>
                <c:pt idx="595">
                  <c:v>5.9162709871677707E-3</c:v>
                </c:pt>
                <c:pt idx="596">
                  <c:v>-1.0568755075976681E-2</c:v>
                </c:pt>
                <c:pt idx="597">
                  <c:v>-1.0207186128179113E-4</c:v>
                </c:pt>
                <c:pt idx="598">
                  <c:v>-7.7427506080090594E-3</c:v>
                </c:pt>
                <c:pt idx="599">
                  <c:v>6.2041047755718804E-3</c:v>
                </c:pt>
                <c:pt idx="600">
                  <c:v>-6.2540602201653465E-4</c:v>
                </c:pt>
                <c:pt idx="601">
                  <c:v>5.2882699942860779E-3</c:v>
                </c:pt>
                <c:pt idx="602">
                  <c:v>-6.5129153302824101E-3</c:v>
                </c:pt>
                <c:pt idx="603">
                  <c:v>4.7387691255145956E-3</c:v>
                </c:pt>
                <c:pt idx="604">
                  <c:v>2.594970865158093E-6</c:v>
                </c:pt>
                <c:pt idx="605">
                  <c:v>3.8229343442287935E-3</c:v>
                </c:pt>
                <c:pt idx="606">
                  <c:v>2.4622655263184575E-3</c:v>
                </c:pt>
                <c:pt idx="607">
                  <c:v>-1.1458423149225743E-2</c:v>
                </c:pt>
                <c:pt idx="608">
                  <c:v>9.919777316788567E-3</c:v>
                </c:pt>
                <c:pt idx="609">
                  <c:v>1.3033615573160295E-2</c:v>
                </c:pt>
                <c:pt idx="610">
                  <c:v>-2.3290540146547571E-4</c:v>
                </c:pt>
                <c:pt idx="611">
                  <c:v>-1.4889073872288629E-3</c:v>
                </c:pt>
                <c:pt idx="612">
                  <c:v>1.1515946507029537E-2</c:v>
                </c:pt>
                <c:pt idx="613">
                  <c:v>-4.5504122275271189E-3</c:v>
                </c:pt>
                <c:pt idx="614">
                  <c:v>3.8491010522655306E-3</c:v>
                </c:pt>
                <c:pt idx="615">
                  <c:v>3.9276011763757423E-3</c:v>
                </c:pt>
                <c:pt idx="616">
                  <c:v>2.3474132079818445E-2</c:v>
                </c:pt>
                <c:pt idx="617">
                  <c:v>2.5407656504286696E-3</c:v>
                </c:pt>
                <c:pt idx="618">
                  <c:v>1.4865285135731902E-2</c:v>
                </c:pt>
                <c:pt idx="619">
                  <c:v>-6.2540602201653465E-4</c:v>
                </c:pt>
                <c:pt idx="620">
                  <c:v>-9.4697533384337142E-3</c:v>
                </c:pt>
                <c:pt idx="621">
                  <c:v>-1.36040932082382E-2</c:v>
                </c:pt>
                <c:pt idx="622">
                  <c:v>-2.2739086283309791E-3</c:v>
                </c:pt>
                <c:pt idx="623">
                  <c:v>-2.1820439531773685E-2</c:v>
                </c:pt>
                <c:pt idx="624">
                  <c:v>1.6801621530450457E-2</c:v>
                </c:pt>
                <c:pt idx="625">
                  <c:v>-1.0673421908123629E-2</c:v>
                </c:pt>
                <c:pt idx="626">
                  <c:v>1.5964286873274863E-2</c:v>
                </c:pt>
                <c:pt idx="627">
                  <c:v>-9.6005868786174006E-3</c:v>
                </c:pt>
                <c:pt idx="628">
                  <c:v>-1.263592501087892E-2</c:v>
                </c:pt>
                <c:pt idx="629">
                  <c:v>1.1044945762368266E-2</c:v>
                </c:pt>
                <c:pt idx="630">
                  <c:v>-1.9465435808467331E-2</c:v>
                </c:pt>
                <c:pt idx="631">
                  <c:v>5.9424376952045086E-3</c:v>
                </c:pt>
                <c:pt idx="632">
                  <c:v>1.3059782281197033E-2</c:v>
                </c:pt>
                <c:pt idx="633">
                  <c:v>5.9686044032412457E-3</c:v>
                </c:pt>
                <c:pt idx="634">
                  <c:v>-1.512176227436896E-2</c:v>
                </c:pt>
                <c:pt idx="635">
                  <c:v>5.8377708630575594E-3</c:v>
                </c:pt>
                <c:pt idx="636">
                  <c:v>-1.5226429106515905E-2</c:v>
                </c:pt>
                <c:pt idx="637">
                  <c:v>-1.2007924017997227E-2</c:v>
                </c:pt>
                <c:pt idx="638">
                  <c:v>4.9976242356316539E-4</c:v>
                </c:pt>
                <c:pt idx="639">
                  <c:v>-7.8212507321192715E-3</c:v>
                </c:pt>
                <c:pt idx="640">
                  <c:v>1.2585969566285445E-3</c:v>
                </c:pt>
                <c:pt idx="641">
                  <c:v>-1.4755428361854636E-2</c:v>
                </c:pt>
                <c:pt idx="642">
                  <c:v>-1.6377764260132342E-2</c:v>
                </c:pt>
                <c:pt idx="643">
                  <c:v>-1.6848765004793612E-2</c:v>
                </c:pt>
                <c:pt idx="644">
                  <c:v>-1.7843099910189626E-2</c:v>
                </c:pt>
                <c:pt idx="645">
                  <c:v>-3.846246584313856E-2</c:v>
                </c:pt>
                <c:pt idx="646">
                  <c:v>-8.6090639434716933E-4</c:v>
                </c:pt>
                <c:pt idx="647">
                  <c:v>-2.0302770465642925E-2</c:v>
                </c:pt>
                <c:pt idx="648">
                  <c:v>2.7500993147225672E-3</c:v>
                </c:pt>
                <c:pt idx="649">
                  <c:v>-1.1563089981372692E-2</c:v>
                </c:pt>
                <c:pt idx="650">
                  <c:v>-8.7894189294785482E-3</c:v>
                </c:pt>
                <c:pt idx="651">
                  <c:v>-2.1558772451406312E-2</c:v>
                </c:pt>
                <c:pt idx="652">
                  <c:v>-2.8545283497215156E-2</c:v>
                </c:pt>
                <c:pt idx="653">
                  <c:v>-2.1454105619259367E-2</c:v>
                </c:pt>
                <c:pt idx="654">
                  <c:v>-3.1140552557568785E-4</c:v>
                </c:pt>
                <c:pt idx="655">
                  <c:v>-4.4454641983551389E-2</c:v>
                </c:pt>
                <c:pt idx="656">
                  <c:v>4.2628162362710095E-2</c:v>
                </c:pt>
                <c:pt idx="657">
                  <c:v>2.598613605134522E-2</c:v>
                </c:pt>
                <c:pt idx="658">
                  <c:v>2.8838307227349577E-2</c:v>
                </c:pt>
                <c:pt idx="659">
                  <c:v>4.7887670678094275E-2</c:v>
                </c:pt>
                <c:pt idx="660">
                  <c:v>3.9723657770632262E-2</c:v>
                </c:pt>
                <c:pt idx="661">
                  <c:v>4.665783540036763E-2</c:v>
                </c:pt>
                <c:pt idx="662">
                  <c:v>3.7761154667876974E-2</c:v>
                </c:pt>
                <c:pt idx="663">
                  <c:v>3.7106986966958543E-2</c:v>
                </c:pt>
                <c:pt idx="664">
                  <c:v>3.5720151441011469E-2</c:v>
                </c:pt>
                <c:pt idx="665">
                  <c:v>3.4725816535615454E-2</c:v>
                </c:pt>
                <c:pt idx="666">
                  <c:v>1.5388619296466646E-2</c:v>
                </c:pt>
                <c:pt idx="667">
                  <c:v>2.8864473935386319E-2</c:v>
                </c:pt>
                <c:pt idx="668">
                  <c:v>3.4830483367762406E-2</c:v>
                </c:pt>
                <c:pt idx="669">
                  <c:v>4.3517830435959158E-2</c:v>
                </c:pt>
                <c:pt idx="670">
                  <c:v>4.4302831677061276E-2</c:v>
                </c:pt>
                <c:pt idx="671">
                  <c:v>8.1927745863639104E-3</c:v>
                </c:pt>
                <c:pt idx="672">
                  <c:v>2.1982629721724427E-2</c:v>
                </c:pt>
                <c:pt idx="673">
                  <c:v>2.8969140767533264E-2</c:v>
                </c:pt>
                <c:pt idx="674">
                  <c:v>1.1385112966845851E-2</c:v>
                </c:pt>
                <c:pt idx="675">
                  <c:v>2.8053305986247459E-2</c:v>
                </c:pt>
                <c:pt idx="676">
                  <c:v>1.4211117434813472E-2</c:v>
                </c:pt>
                <c:pt idx="677">
                  <c:v>7.957274214033274E-3</c:v>
                </c:pt>
                <c:pt idx="678">
                  <c:v>1.9496792458234387E-2</c:v>
                </c:pt>
                <c:pt idx="679">
                  <c:v>3.3129647345374484E-2</c:v>
                </c:pt>
                <c:pt idx="680">
                  <c:v>2.5698302262941113E-2</c:v>
                </c:pt>
                <c:pt idx="681">
                  <c:v>2.5855302511161533E-2</c:v>
                </c:pt>
                <c:pt idx="682">
                  <c:v>-7.2979165713845263E-3</c:v>
                </c:pt>
                <c:pt idx="683">
                  <c:v>2.0124793451116084E-2</c:v>
                </c:pt>
                <c:pt idx="684">
                  <c:v>3.6659340960083697E-3</c:v>
                </c:pt>
                <c:pt idx="685">
                  <c:v>2.3971299532516456E-2</c:v>
                </c:pt>
                <c:pt idx="686">
                  <c:v>1.7508122647442361E-2</c:v>
                </c:pt>
                <c:pt idx="687">
                  <c:v>1.1568279923103011E-2</c:v>
                </c:pt>
                <c:pt idx="688">
                  <c:v>1.1751446879360172E-2</c:v>
                </c:pt>
                <c:pt idx="689">
                  <c:v>2.2950797919083703E-2</c:v>
                </c:pt>
                <c:pt idx="690">
                  <c:v>8.7946088712088661E-3</c:v>
                </c:pt>
                <c:pt idx="691">
                  <c:v>8.716108747098654E-3</c:v>
                </c:pt>
                <c:pt idx="692">
                  <c:v>2.4128299780736877E-2</c:v>
                </c:pt>
                <c:pt idx="693">
                  <c:v>2.384046599233277E-2</c:v>
                </c:pt>
                <c:pt idx="694">
                  <c:v>1.3059782281197033E-2</c:v>
                </c:pt>
                <c:pt idx="695">
                  <c:v>1.4446617807144107E-2</c:v>
                </c:pt>
                <c:pt idx="696">
                  <c:v>2.1616295809210106E-2</c:v>
                </c:pt>
                <c:pt idx="697">
                  <c:v>1.1254279426662165E-2</c:v>
                </c:pt>
                <c:pt idx="698">
                  <c:v>2.0569627487740615E-2</c:v>
                </c:pt>
                <c:pt idx="699">
                  <c:v>1.1254279426662165E-2</c:v>
                </c:pt>
                <c:pt idx="700">
                  <c:v>-7.4810835276416868E-3</c:v>
                </c:pt>
                <c:pt idx="701">
                  <c:v>2.6378636671896279E-2</c:v>
                </c:pt>
                <c:pt idx="702">
                  <c:v>7.3816066372250555E-3</c:v>
                </c:pt>
                <c:pt idx="703">
                  <c:v>3.6921008040451068E-3</c:v>
                </c:pt>
                <c:pt idx="704">
                  <c:v>-6.3035816659885117E-3</c:v>
                </c:pt>
                <c:pt idx="705">
                  <c:v>2.1197628480622309E-2</c:v>
                </c:pt>
                <c:pt idx="706">
                  <c:v>7.0152727247107345E-3</c:v>
                </c:pt>
                <c:pt idx="707">
                  <c:v>1.0469278185560048E-2</c:v>
                </c:pt>
                <c:pt idx="708">
                  <c:v>-2.8495762051391985E-3</c:v>
                </c:pt>
                <c:pt idx="709">
                  <c:v>2.2191963386018324E-2</c:v>
                </c:pt>
                <c:pt idx="710">
                  <c:v>6.5442719800494643E-3</c:v>
                </c:pt>
                <c:pt idx="711">
                  <c:v>3.8258322120574978E-2</c:v>
                </c:pt>
                <c:pt idx="712">
                  <c:v>1.1699113463286698E-2</c:v>
                </c:pt>
                <c:pt idx="713">
                  <c:v>1.3426116193711354E-2</c:v>
                </c:pt>
                <c:pt idx="714">
                  <c:v>1.9706126122528287E-2</c:v>
                </c:pt>
                <c:pt idx="715">
                  <c:v>1.6696954698303509E-2</c:v>
                </c:pt>
                <c:pt idx="716">
                  <c:v>5.9686044032412457E-3</c:v>
                </c:pt>
                <c:pt idx="717">
                  <c:v>2.0988294816328412E-2</c:v>
                </c:pt>
                <c:pt idx="718">
                  <c:v>6.3872717318290417E-3</c:v>
                </c:pt>
                <c:pt idx="719">
                  <c:v>1.6042786997385077E-2</c:v>
                </c:pt>
                <c:pt idx="720">
                  <c:v>-7.7165838999723214E-3</c:v>
                </c:pt>
                <c:pt idx="721">
                  <c:v>1.1934613835617332E-2</c:v>
                </c:pt>
                <c:pt idx="722">
                  <c:v>7.8526073818863257E-3</c:v>
                </c:pt>
                <c:pt idx="723">
                  <c:v>1.1489779798992799E-2</c:v>
                </c:pt>
                <c:pt idx="724">
                  <c:v>1.6772642852163405E-3</c:v>
                </c:pt>
                <c:pt idx="725">
                  <c:v>-1.9075747158166598E-3</c:v>
                </c:pt>
                <c:pt idx="726">
                  <c:v>-2.0645749640370824E-3</c:v>
                </c:pt>
                <c:pt idx="727">
                  <c:v>-4.4980788114536447E-3</c:v>
                </c:pt>
                <c:pt idx="728">
                  <c:v>1.007677756500899E-2</c:v>
                </c:pt>
                <c:pt idx="729">
                  <c:v>-2.6140758328085639E-3</c:v>
                </c:pt>
                <c:pt idx="730">
                  <c:v>7.0909608785706298E-4</c:v>
                </c:pt>
                <c:pt idx="731">
                  <c:v>6.1256046514616691E-3</c:v>
                </c:pt>
                <c:pt idx="732">
                  <c:v>2.6192657745388809E-3</c:v>
                </c:pt>
                <c:pt idx="733">
                  <c:v>-1.0150087747388884E-2</c:v>
                </c:pt>
                <c:pt idx="734">
                  <c:v>1.0726180301210732E-4</c:v>
                </c:pt>
                <c:pt idx="735">
                  <c:v>7.617107009555691E-3</c:v>
                </c:pt>
                <c:pt idx="736">
                  <c:v>-9.0249193018091829E-3</c:v>
                </c:pt>
                <c:pt idx="737">
                  <c:v>2.3575986941715091E-3</c:v>
                </c:pt>
                <c:pt idx="738">
                  <c:v>7.0152727247107345E-3</c:v>
                </c:pt>
                <c:pt idx="739">
                  <c:v>9.2917763239068734E-3</c:v>
                </c:pt>
                <c:pt idx="740">
                  <c:v>-2.3262420444044533E-3</c:v>
                </c:pt>
                <c:pt idx="741">
                  <c:v>6.6227721041596764E-3</c:v>
                </c:pt>
                <c:pt idx="742">
                  <c:v>2.5488968598647216E-2</c:v>
                </c:pt>
                <c:pt idx="743">
                  <c:v>1.4289617558923683E-2</c:v>
                </c:pt>
                <c:pt idx="744">
                  <c:v>1.6461454325972874E-2</c:v>
                </c:pt>
                <c:pt idx="745">
                  <c:v>-1.2871425383209555E-2</c:v>
                </c:pt>
                <c:pt idx="746">
                  <c:v>-6.6960822865395706E-3</c:v>
                </c:pt>
                <c:pt idx="747">
                  <c:v>1.0129110981082464E-2</c:v>
                </c:pt>
                <c:pt idx="748">
                  <c:v>-9.5220867545071902E-3</c:v>
                </c:pt>
                <c:pt idx="749">
                  <c:v>-7.0885829070906278E-3</c:v>
                </c:pt>
                <c:pt idx="750">
                  <c:v>1.1044945762368266E-2</c:v>
                </c:pt>
                <c:pt idx="751">
                  <c:v>-1.6011430347618025E-2</c:v>
                </c:pt>
                <c:pt idx="752">
                  <c:v>-1.6142263887801704E-2</c:v>
                </c:pt>
                <c:pt idx="753">
                  <c:v>-7.9782509803396958E-3</c:v>
                </c:pt>
                <c:pt idx="754">
                  <c:v>-2.6402425408453001E-3</c:v>
                </c:pt>
                <c:pt idx="755">
                  <c:v>-1.6744098172646667E-2</c:v>
                </c:pt>
                <c:pt idx="756">
                  <c:v>-6.7484157026130448E-3</c:v>
                </c:pt>
                <c:pt idx="757">
                  <c:v>-2.7449093729922502E-3</c:v>
                </c:pt>
                <c:pt idx="758">
                  <c:v>-1.7764599786079416E-2</c:v>
                </c:pt>
                <c:pt idx="759">
                  <c:v>-1.2164924266217651E-2</c:v>
                </c:pt>
                <c:pt idx="760">
                  <c:v>-1.2164924266217651E-2</c:v>
                </c:pt>
                <c:pt idx="761">
                  <c:v>-4.7859125998577536E-3</c:v>
                </c:pt>
                <c:pt idx="762">
                  <c:v>-1.2426591346585024E-2</c:v>
                </c:pt>
                <c:pt idx="763">
                  <c:v>7.3031065131148442E-3</c:v>
                </c:pt>
                <c:pt idx="764">
                  <c:v>-2.0673869342873949E-4</c:v>
                </c:pt>
                <c:pt idx="765">
                  <c:v>-8.8707310238390728E-4</c:v>
                </c:pt>
                <c:pt idx="766">
                  <c:v>4.163101548706377E-3</c:v>
                </c:pt>
                <c:pt idx="767">
                  <c:v>-7.1932497392375779E-3</c:v>
                </c:pt>
                <c:pt idx="768">
                  <c:v>-1.5906763515471073E-2</c:v>
                </c:pt>
                <c:pt idx="769">
                  <c:v>-1.5409596062773067E-2</c:v>
                </c:pt>
                <c:pt idx="770">
                  <c:v>6.8292937982032675E-4</c:v>
                </c:pt>
                <c:pt idx="771">
                  <c:v>2.305265278098035E-3</c:v>
                </c:pt>
                <c:pt idx="772">
                  <c:v>6.413438439865778E-3</c:v>
                </c:pt>
                <c:pt idx="773">
                  <c:v>7.0414394327474716E-3</c:v>
                </c:pt>
                <c:pt idx="774">
                  <c:v>-1.3290092711797352E-2</c:v>
                </c:pt>
                <c:pt idx="775">
                  <c:v>1.8342645334367639E-3</c:v>
                </c:pt>
                <c:pt idx="776">
                  <c:v>5.2592913159990335E-4</c:v>
                </c:pt>
                <c:pt idx="777">
                  <c:v>-1.4048927244862732E-2</c:v>
                </c:pt>
                <c:pt idx="778">
                  <c:v>-1.187709047781354E-2</c:v>
                </c:pt>
                <c:pt idx="779">
                  <c:v>-9.4174199223602418E-3</c:v>
                </c:pt>
                <c:pt idx="780">
                  <c:v>1.4417639128857058E-3</c:v>
                </c:pt>
                <c:pt idx="781">
                  <c:v>-1.7529099413748785E-2</c:v>
                </c:pt>
                <c:pt idx="782">
                  <c:v>-5.5970805489966077E-3</c:v>
                </c:pt>
                <c:pt idx="783">
                  <c:v>-2.6321113314092488E-2</c:v>
                </c:pt>
                <c:pt idx="784">
                  <c:v>-8.2137513526703305E-3</c:v>
                </c:pt>
                <c:pt idx="785">
                  <c:v>-4.6443311794343412E-2</c:v>
                </c:pt>
                <c:pt idx="786">
                  <c:v>5.2257510920229393E-2</c:v>
                </c:pt>
                <c:pt idx="787">
                  <c:v>4.1947827953754922E-2</c:v>
                </c:pt>
                <c:pt idx="788">
                  <c:v>3.6897653302664646E-2</c:v>
                </c:pt>
                <c:pt idx="789">
                  <c:v>-1.0964067666778057E-3</c:v>
                </c:pt>
                <c:pt idx="790">
                  <c:v>1.4211117434813472E-2</c:v>
                </c:pt>
                <c:pt idx="791">
                  <c:v>3.8650822741126037E-2</c:v>
                </c:pt>
                <c:pt idx="792">
                  <c:v>3.5301484112423676E-2</c:v>
                </c:pt>
                <c:pt idx="793">
                  <c:v>2.5488968598647216E-2</c:v>
                </c:pt>
                <c:pt idx="794">
                  <c:v>1.8894958173389435E-2</c:v>
                </c:pt>
                <c:pt idx="795">
                  <c:v>2.7948639154100514E-2</c:v>
                </c:pt>
                <c:pt idx="796">
                  <c:v>1.5048452091989063E-2</c:v>
                </c:pt>
                <c:pt idx="797">
                  <c:v>5.0111840861216936E-2</c:v>
                </c:pt>
                <c:pt idx="798">
                  <c:v>3.2606313184639739E-2</c:v>
                </c:pt>
                <c:pt idx="799">
                  <c:v>1.7167955442964775E-2</c:v>
                </c:pt>
                <c:pt idx="800">
                  <c:v>1.3269115945490932E-2</c:v>
                </c:pt>
                <c:pt idx="801">
                  <c:v>4.0011491559036369E-2</c:v>
                </c:pt>
                <c:pt idx="802">
                  <c:v>2.6692637168337127E-2</c:v>
                </c:pt>
                <c:pt idx="803">
                  <c:v>1.3269115945490932E-2</c:v>
                </c:pt>
                <c:pt idx="804">
                  <c:v>1.2248614332058179E-2</c:v>
                </c:pt>
                <c:pt idx="805">
                  <c:v>3.7734987959840233E-2</c:v>
                </c:pt>
                <c:pt idx="806">
                  <c:v>3.8075155164317816E-2</c:v>
                </c:pt>
                <c:pt idx="807">
                  <c:v>2.1616295809210106E-2</c:v>
                </c:pt>
                <c:pt idx="808">
                  <c:v>3.428098249899092E-2</c:v>
                </c:pt>
                <c:pt idx="809">
                  <c:v>2.9204641139863902E-2</c:v>
                </c:pt>
                <c:pt idx="810">
                  <c:v>3.2998813805190798E-2</c:v>
                </c:pt>
                <c:pt idx="811">
                  <c:v>1.3112115697270508E-2</c:v>
                </c:pt>
                <c:pt idx="812">
                  <c:v>1.5754953208980967E-2</c:v>
                </c:pt>
                <c:pt idx="813">
                  <c:v>2.4756300773618574E-2</c:v>
                </c:pt>
                <c:pt idx="814">
                  <c:v>1.8685624509095534E-2</c:v>
                </c:pt>
                <c:pt idx="815">
                  <c:v>1.858095767694859E-2</c:v>
                </c:pt>
                <c:pt idx="816">
                  <c:v>2.1014461524365147E-2</c:v>
                </c:pt>
                <c:pt idx="817">
                  <c:v>1.2693448368682712E-2</c:v>
                </c:pt>
                <c:pt idx="818">
                  <c:v>3.5013650324019562E-2</c:v>
                </c:pt>
                <c:pt idx="819">
                  <c:v>3.2737146724823425E-2</c:v>
                </c:pt>
                <c:pt idx="820">
                  <c:v>2.6980470956741234E-2</c:v>
                </c:pt>
                <c:pt idx="821">
                  <c:v>1.1123445886478478E-2</c:v>
                </c:pt>
                <c:pt idx="822">
                  <c:v>-1.0440733506043298E-3</c:v>
                </c:pt>
                <c:pt idx="823">
                  <c:v>1.9758459538601763E-2</c:v>
                </c:pt>
                <c:pt idx="824">
                  <c:v>1.1385112966845851E-2</c:v>
                </c:pt>
                <c:pt idx="825">
                  <c:v>3.3051147221264274E-2</c:v>
                </c:pt>
                <c:pt idx="826">
                  <c:v>1.6932455070634143E-2</c:v>
                </c:pt>
                <c:pt idx="827">
                  <c:v>1.4865285135731902E-2</c:v>
                </c:pt>
                <c:pt idx="828">
                  <c:v>3.8833989697383199E-2</c:v>
                </c:pt>
                <c:pt idx="829">
                  <c:v>1.9313625501977232E-2</c:v>
                </c:pt>
                <c:pt idx="830">
                  <c:v>8.1142744622536983E-3</c:v>
                </c:pt>
                <c:pt idx="831">
                  <c:v>1.9051958421609859E-2</c:v>
                </c:pt>
                <c:pt idx="832">
                  <c:v>7.5909403015189539E-3</c:v>
                </c:pt>
                <c:pt idx="833">
                  <c:v>1.4394284391070631E-2</c:v>
                </c:pt>
                <c:pt idx="834">
                  <c:v>2.0174314896939244E-3</c:v>
                </c:pt>
                <c:pt idx="835">
                  <c:v>2.9727975300598647E-2</c:v>
                </c:pt>
                <c:pt idx="836">
                  <c:v>1.7089455318854564E-2</c:v>
                </c:pt>
                <c:pt idx="837">
                  <c:v>2.3314319861347712E-3</c:v>
                </c:pt>
                <c:pt idx="838">
                  <c:v>6.4396051479025159E-3</c:v>
                </c:pt>
                <c:pt idx="839">
                  <c:v>2.1380795436879471E-2</c:v>
                </c:pt>
                <c:pt idx="840">
                  <c:v>1.9889293078785449E-2</c:v>
                </c:pt>
                <c:pt idx="841">
                  <c:v>7.6956071336659023E-3</c:v>
                </c:pt>
                <c:pt idx="842">
                  <c:v>-3.2944102417637334E-3</c:v>
                </c:pt>
                <c:pt idx="843">
                  <c:v>3.3257668915307867E-3</c:v>
                </c:pt>
                <c:pt idx="844">
                  <c:v>3.8491010522655306E-3</c:v>
                </c:pt>
                <c:pt idx="845">
                  <c:v>2.0435981977306623E-3</c:v>
                </c:pt>
                <c:pt idx="846">
                  <c:v>-6.6699155785028344E-3</c:v>
                </c:pt>
                <c:pt idx="847">
                  <c:v>1.2065447375801019E-2</c:v>
                </c:pt>
                <c:pt idx="848">
                  <c:v>2.2819964378900017E-2</c:v>
                </c:pt>
                <c:pt idx="849">
                  <c:v>6.3087716077188296E-3</c:v>
                </c:pt>
                <c:pt idx="850">
                  <c:v>2.7006637664777976E-2</c:v>
                </c:pt>
                <c:pt idx="851">
                  <c:v>2.5669323584654067E-3</c:v>
                </c:pt>
                <c:pt idx="852">
                  <c:v>1.7638956187626047E-2</c:v>
                </c:pt>
                <c:pt idx="853">
                  <c:v>-1.7555266121785519E-2</c:v>
                </c:pt>
                <c:pt idx="854">
                  <c:v>1.007677756500899E-2</c:v>
                </c:pt>
                <c:pt idx="855">
                  <c:v>1.2641114952609236E-2</c:v>
                </c:pt>
                <c:pt idx="856">
                  <c:v>5.9947711112779828E-3</c:v>
                </c:pt>
                <c:pt idx="857">
                  <c:v>5.2359365782126029E-3</c:v>
                </c:pt>
                <c:pt idx="858">
                  <c:v>1.706328861081783E-2</c:v>
                </c:pt>
                <c:pt idx="859">
                  <c:v>-2.4832422926248775E-3</c:v>
                </c:pt>
                <c:pt idx="860">
                  <c:v>5.4452702425065013E-3</c:v>
                </c:pt>
                <c:pt idx="861">
                  <c:v>-8.8707310238390728E-4</c:v>
                </c:pt>
                <c:pt idx="862">
                  <c:v>-1.3133092463576928E-2</c:v>
                </c:pt>
                <c:pt idx="863">
                  <c:v>2.697765898649093E-3</c:v>
                </c:pt>
                <c:pt idx="864">
                  <c:v>1.2902782032976609E-2</c:v>
                </c:pt>
                <c:pt idx="865">
                  <c:v>8.0357743381434862E-3</c:v>
                </c:pt>
                <c:pt idx="866">
                  <c:v>8.5591084988782314E-3</c:v>
                </c:pt>
                <c:pt idx="867">
                  <c:v>6.832105768453574E-3</c:v>
                </c:pt>
                <c:pt idx="868">
                  <c:v>6.4919385639759901E-3</c:v>
                </c:pt>
                <c:pt idx="869">
                  <c:v>1.9389313655837131E-3</c:v>
                </c:pt>
                <c:pt idx="870">
                  <c:v>1.7167955442964775E-2</c:v>
                </c:pt>
                <c:pt idx="871">
                  <c:v>-2.4570755845881413E-3</c:v>
                </c:pt>
                <c:pt idx="872">
                  <c:v>-1.124908948493185E-2</c:v>
                </c:pt>
                <c:pt idx="873">
                  <c:v>-2.1430750881472945E-3</c:v>
                </c:pt>
                <c:pt idx="874">
                  <c:v>1.9078125129646593E-2</c:v>
                </c:pt>
                <c:pt idx="875">
                  <c:v>2.2558297298532648E-2</c:v>
                </c:pt>
                <c:pt idx="876">
                  <c:v>7.7217738417026394E-3</c:v>
                </c:pt>
                <c:pt idx="877">
                  <c:v>5.1574364541023916E-3</c:v>
                </c:pt>
                <c:pt idx="878">
                  <c:v>-1.1641590105482906E-2</c:v>
                </c:pt>
                <c:pt idx="879">
                  <c:v>9.0039425355027645E-3</c:v>
                </c:pt>
                <c:pt idx="880">
                  <c:v>3.5874339718981584E-3</c:v>
                </c:pt>
                <c:pt idx="881">
                  <c:v>-5.9895811695476649E-3</c:v>
                </c:pt>
                <c:pt idx="882">
                  <c:v>-1.2662091718915658E-2</c:v>
                </c:pt>
                <c:pt idx="883">
                  <c:v>1.2585969566285445E-3</c:v>
                </c:pt>
                <c:pt idx="884">
                  <c:v>-7.7689173160457974E-3</c:v>
                </c:pt>
                <c:pt idx="885">
                  <c:v>-1.9674769472761235E-2</c:v>
                </c:pt>
                <c:pt idx="886">
                  <c:v>-5.8587476293639786E-3</c:v>
                </c:pt>
                <c:pt idx="887">
                  <c:v>-3.6345774462413164E-3</c:v>
                </c:pt>
                <c:pt idx="888">
                  <c:v>5.1051030380289174E-3</c:v>
                </c:pt>
                <c:pt idx="889">
                  <c:v>-1.716276550123446E-2</c:v>
                </c:pt>
                <c:pt idx="890">
                  <c:v>-9.4697533384337142E-3</c:v>
                </c:pt>
                <c:pt idx="891">
                  <c:v>1.3216782529417458E-2</c:v>
                </c:pt>
                <c:pt idx="892">
                  <c:v>4.2126229945295413E-4</c:v>
                </c:pt>
                <c:pt idx="893">
                  <c:v>-8.6324186812581274E-3</c:v>
                </c:pt>
                <c:pt idx="894">
                  <c:v>-1.6665598048536456E-2</c:v>
                </c:pt>
                <c:pt idx="895">
                  <c:v>-5.6755806731068181E-3</c:v>
                </c:pt>
                <c:pt idx="896">
                  <c:v>-2.2396107108581906E-2</c:v>
                </c:pt>
                <c:pt idx="897">
                  <c:v>-2.7446281759672189E-2</c:v>
                </c:pt>
                <c:pt idx="898">
                  <c:v>-5.7307260594306048E-4</c:v>
                </c:pt>
                <c:pt idx="899">
                  <c:v>-1.2374257930511548E-2</c:v>
                </c:pt>
                <c:pt idx="900">
                  <c:v>2.3837654022082462E-3</c:v>
                </c:pt>
                <c:pt idx="901">
                  <c:v>-1.1667756813519644E-2</c:v>
                </c:pt>
                <c:pt idx="902">
                  <c:v>-1.9727102888834711E-2</c:v>
                </c:pt>
                <c:pt idx="903">
                  <c:v>-1.1510756565299219E-2</c:v>
                </c:pt>
                <c:pt idx="904">
                  <c:v>-1.394426041271578E-2</c:v>
                </c:pt>
                <c:pt idx="905">
                  <c:v>-4.8382460159312277E-3</c:v>
                </c:pt>
                <c:pt idx="906">
                  <c:v>-1.708426537712425E-2</c:v>
                </c:pt>
                <c:pt idx="907">
                  <c:v>-4.5242455194903809E-3</c:v>
                </c:pt>
                <c:pt idx="908">
                  <c:v>-1.0987422404564474E-2</c:v>
                </c:pt>
                <c:pt idx="909">
                  <c:v>-1.611609717976497E-2</c:v>
                </c:pt>
                <c:pt idx="910">
                  <c:v>1.1015967084081228E-3</c:v>
                </c:pt>
                <c:pt idx="911">
                  <c:v>7.8759621196727598E-4</c:v>
                </c:pt>
                <c:pt idx="912">
                  <c:v>-2.5666945613174064E-2</c:v>
                </c:pt>
                <c:pt idx="913">
                  <c:v>-2.3102608225573806E-2</c:v>
                </c:pt>
                <c:pt idx="914">
                  <c:v>-1.33947595439443E-2</c:v>
                </c:pt>
                <c:pt idx="915">
                  <c:v>-1.9386935684357121E-2</c:v>
                </c:pt>
                <c:pt idx="916">
                  <c:v>4.5192499750310339E-2</c:v>
                </c:pt>
                <c:pt idx="917">
                  <c:v>4.0377825471550693E-2</c:v>
                </c:pt>
                <c:pt idx="918">
                  <c:v>3.9095656777750572E-2</c:v>
                </c:pt>
                <c:pt idx="919">
                  <c:v>3.5379984236533886E-2</c:v>
                </c:pt>
                <c:pt idx="920">
                  <c:v>5.1053842350539475E-2</c:v>
                </c:pt>
                <c:pt idx="921">
                  <c:v>4.5951334283375722E-2</c:v>
                </c:pt>
                <c:pt idx="922">
                  <c:v>3.16643116953172E-2</c:v>
                </c:pt>
                <c:pt idx="923">
                  <c:v>1.1385112966845851E-2</c:v>
                </c:pt>
                <c:pt idx="924">
                  <c:v>3.9514324106338365E-2</c:v>
                </c:pt>
                <c:pt idx="925">
                  <c:v>1.5126952216099273E-2</c:v>
                </c:pt>
                <c:pt idx="926">
                  <c:v>3.6034151937452318E-2</c:v>
                </c:pt>
                <c:pt idx="927">
                  <c:v>2.8445806606798525E-2</c:v>
                </c:pt>
                <c:pt idx="928">
                  <c:v>3.9854491310815948E-2</c:v>
                </c:pt>
                <c:pt idx="929">
                  <c:v>3.0774643622068137E-2</c:v>
                </c:pt>
                <c:pt idx="930">
                  <c:v>3.7918154916097395E-2</c:v>
                </c:pt>
                <c:pt idx="931">
                  <c:v>3.276331343286016E-2</c:v>
                </c:pt>
                <c:pt idx="932">
                  <c:v>2.4360988182817204E-3</c:v>
                </c:pt>
                <c:pt idx="933">
                  <c:v>2.0517294071667143E-2</c:v>
                </c:pt>
                <c:pt idx="934">
                  <c:v>1.6932455070634143E-2</c:v>
                </c:pt>
                <c:pt idx="935">
                  <c:v>3.2187645856051939E-2</c:v>
                </c:pt>
                <c:pt idx="936">
                  <c:v>3.0957810578325293E-2</c:v>
                </c:pt>
                <c:pt idx="937">
                  <c:v>1.0155277689119202E-2</c:v>
                </c:pt>
                <c:pt idx="938">
                  <c:v>2.9754142008635381E-2</c:v>
                </c:pt>
                <c:pt idx="939">
                  <c:v>2.1040628232401888E-2</c:v>
                </c:pt>
                <c:pt idx="940">
                  <c:v>4.1947827953754922E-2</c:v>
                </c:pt>
                <c:pt idx="941">
                  <c:v>2.8184139526431146E-2</c:v>
                </c:pt>
                <c:pt idx="942">
                  <c:v>3.0748476914031396E-2</c:v>
                </c:pt>
                <c:pt idx="943">
                  <c:v>5.4452702425065013E-3</c:v>
                </c:pt>
                <c:pt idx="944">
                  <c:v>2.6771137292447338E-2</c:v>
                </c:pt>
                <c:pt idx="945">
                  <c:v>1.2379447872241866E-2</c:v>
                </c:pt>
                <c:pt idx="946">
                  <c:v>-2.1954085042207687E-3</c:v>
                </c:pt>
                <c:pt idx="947">
                  <c:v>2.9963475672929278E-2</c:v>
                </c:pt>
                <c:pt idx="948">
                  <c:v>3.006814250507623E-2</c:v>
                </c:pt>
                <c:pt idx="949">
                  <c:v>1.1044945762368266E-2</c:v>
                </c:pt>
                <c:pt idx="950">
                  <c:v>2.8942974059496529E-2</c:v>
                </c:pt>
                <c:pt idx="951">
                  <c:v>8.4806083747680193E-3</c:v>
                </c:pt>
                <c:pt idx="952">
                  <c:v>2.5384301766500264E-2</c:v>
                </c:pt>
                <c:pt idx="953">
                  <c:v>1.7037121902781092E-2</c:v>
                </c:pt>
                <c:pt idx="954">
                  <c:v>8.2189412944006467E-3</c:v>
                </c:pt>
                <c:pt idx="955">
                  <c:v>1.4682118179474742E-2</c:v>
                </c:pt>
                <c:pt idx="956">
                  <c:v>1.4551284639291055E-2</c:v>
                </c:pt>
                <c:pt idx="957">
                  <c:v>1.8057623516213844E-2</c:v>
                </c:pt>
                <c:pt idx="958">
                  <c:v>2.025562699129977E-2</c:v>
                </c:pt>
                <c:pt idx="959">
                  <c:v>2.594970865158093E-6</c:v>
                </c:pt>
                <c:pt idx="960">
                  <c:v>1.3269115945490932E-2</c:v>
                </c:pt>
                <c:pt idx="961">
                  <c:v>1.1646780047213224E-2</c:v>
                </c:pt>
                <c:pt idx="962">
                  <c:v>2.6169303007602382E-2</c:v>
                </c:pt>
                <c:pt idx="963">
                  <c:v>-5.1784132204088125E-3</c:v>
                </c:pt>
                <c:pt idx="964">
                  <c:v>4.8696026656982819E-3</c:v>
                </c:pt>
                <c:pt idx="965">
                  <c:v>2.5407656504286696E-3</c:v>
                </c:pt>
                <c:pt idx="966">
                  <c:v>1.3426116193711354E-2</c:v>
                </c:pt>
                <c:pt idx="967">
                  <c:v>1.5153118924136011E-2</c:v>
                </c:pt>
                <c:pt idx="968">
                  <c:v>2.4913301021838995E-2</c:v>
                </c:pt>
                <c:pt idx="969">
                  <c:v>-1.0964067666778057E-3</c:v>
                </c:pt>
                <c:pt idx="970">
                  <c:v>-1.7319765749454888E-2</c:v>
                </c:pt>
                <c:pt idx="971">
                  <c:v>-2.8523881753895163E-4</c:v>
                </c:pt>
                <c:pt idx="972">
                  <c:v>-6.9839160749436795E-3</c:v>
                </c:pt>
                <c:pt idx="973">
                  <c:v>1.9078125129646593E-2</c:v>
                </c:pt>
                <c:pt idx="974">
                  <c:v>2.5930990665021438E-3</c:v>
                </c:pt>
                <c:pt idx="975">
                  <c:v>3.7444342201185818E-3</c:v>
                </c:pt>
                <c:pt idx="976">
                  <c:v>-3.9224112346454235E-3</c:v>
                </c:pt>
                <c:pt idx="977">
                  <c:v>7.5386068854454789E-3</c:v>
                </c:pt>
                <c:pt idx="978">
                  <c:v>1.3530783025858303E-2</c:v>
                </c:pt>
                <c:pt idx="979">
                  <c:v>1.8342645334367639E-3</c:v>
                </c:pt>
                <c:pt idx="980">
                  <c:v>1.319061582138072E-2</c:v>
                </c:pt>
                <c:pt idx="981">
                  <c:v>1.2300947748131653E-2</c:v>
                </c:pt>
                <c:pt idx="982">
                  <c:v>-1.3891926996642307E-2</c:v>
                </c:pt>
                <c:pt idx="983">
                  <c:v>-7.6380837758621093E-3</c:v>
                </c:pt>
                <c:pt idx="984">
                  <c:v>1.5414786004503384E-2</c:v>
                </c:pt>
                <c:pt idx="985">
                  <c:v>2.5881469219198275E-2</c:v>
                </c:pt>
                <c:pt idx="986">
                  <c:v>1.1149612594515216E-2</c:v>
                </c:pt>
                <c:pt idx="987">
                  <c:v>8.1404411702904345E-3</c:v>
                </c:pt>
                <c:pt idx="988">
                  <c:v>1.4472784515180845E-2</c:v>
                </c:pt>
                <c:pt idx="989">
                  <c:v>-6.068081293657877E-3</c:v>
                </c:pt>
                <c:pt idx="990">
                  <c:v>1.1986947251690807E-2</c:v>
                </c:pt>
                <c:pt idx="991">
                  <c:v>4.2677683808533262E-3</c:v>
                </c:pt>
                <c:pt idx="992">
                  <c:v>7.1461062648944208E-3</c:v>
                </c:pt>
                <c:pt idx="993">
                  <c:v>9.2132761997966613E-3</c:v>
                </c:pt>
                <c:pt idx="994">
                  <c:v>8.1927745863639104E-3</c:v>
                </c:pt>
                <c:pt idx="995">
                  <c:v>2.0491127363630408E-2</c:v>
                </c:pt>
                <c:pt idx="996">
                  <c:v>-4.4223906575937416E-4</c:v>
                </c:pt>
                <c:pt idx="997">
                  <c:v>-7.0390614612674679E-4</c:v>
                </c:pt>
                <c:pt idx="998">
                  <c:v>-9.7314204188010903E-3</c:v>
                </c:pt>
                <c:pt idx="999">
                  <c:v>6.7274389363066248E-3</c:v>
                </c:pt>
                <c:pt idx="1000">
                  <c:v>-1.0516421659903205E-2</c:v>
                </c:pt>
                <c:pt idx="1001">
                  <c:v>-7.0390614612674679E-4</c:v>
                </c:pt>
                <c:pt idx="1002">
                  <c:v>1.2013113959727543E-2</c:v>
                </c:pt>
                <c:pt idx="1003">
                  <c:v>-1.8601934443255003E-2</c:v>
                </c:pt>
                <c:pt idx="1004">
                  <c:v>6.4396051479025159E-3</c:v>
                </c:pt>
                <c:pt idx="1005">
                  <c:v>-1.1484589857262485E-2</c:v>
                </c:pt>
                <c:pt idx="1006">
                  <c:v>1.2902782032976609E-2</c:v>
                </c:pt>
                <c:pt idx="1007">
                  <c:v>-3.8962445266086873E-3</c:v>
                </c:pt>
                <c:pt idx="1008">
                  <c:v>1.4417639128857058E-3</c:v>
                </c:pt>
                <c:pt idx="1009">
                  <c:v>1.5310119172356435E-2</c:v>
                </c:pt>
                <c:pt idx="1010">
                  <c:v>3.8229343442287935E-3</c:v>
                </c:pt>
                <c:pt idx="1011">
                  <c:v>-7.7165838999723214E-3</c:v>
                </c:pt>
                <c:pt idx="1012">
                  <c:v>2.8547661468695156E-3</c:v>
                </c:pt>
                <c:pt idx="1013">
                  <c:v>-2.5355757086983517E-3</c:v>
                </c:pt>
                <c:pt idx="1014">
                  <c:v>-1.2426591346585024E-2</c:v>
                </c:pt>
                <c:pt idx="1015">
                  <c:v>4.9742694978452311E-3</c:v>
                </c:pt>
                <c:pt idx="1016">
                  <c:v>-1.5514262894920012E-2</c:v>
                </c:pt>
                <c:pt idx="1017">
                  <c:v>1.2457947996352078E-2</c:v>
                </c:pt>
                <c:pt idx="1018">
                  <c:v>-5.4139135927394472E-3</c:v>
                </c:pt>
                <c:pt idx="1019">
                  <c:v>-1.6063763763691501E-2</c:v>
                </c:pt>
                <c:pt idx="1020">
                  <c:v>-1.2400424638548286E-2</c:v>
                </c:pt>
                <c:pt idx="1021">
                  <c:v>-2.1401772203185891E-2</c:v>
                </c:pt>
                <c:pt idx="1022">
                  <c:v>-3.1635767015800453E-3</c:v>
                </c:pt>
                <c:pt idx="1023">
                  <c:v>5.2592913159990335E-4</c:v>
                </c:pt>
                <c:pt idx="1024">
                  <c:v>3.8491010522655306E-3</c:v>
                </c:pt>
                <c:pt idx="1025">
                  <c:v>-3.7389630813632335E-2</c:v>
                </c:pt>
                <c:pt idx="1026">
                  <c:v>-1.1824757061740068E-2</c:v>
                </c:pt>
                <c:pt idx="1027">
                  <c:v>7.3816066372250555E-3</c:v>
                </c:pt>
                <c:pt idx="1028">
                  <c:v>1.2457947996352078E-2</c:v>
                </c:pt>
                <c:pt idx="1029">
                  <c:v>-1.1013589112601212E-2</c:v>
                </c:pt>
                <c:pt idx="1030">
                  <c:v>-5.7017473811435578E-3</c:v>
                </c:pt>
                <c:pt idx="1031">
                  <c:v>-2.0956938166561356E-2</c:v>
                </c:pt>
                <c:pt idx="1032">
                  <c:v>-2.3966109590786142E-2</c:v>
                </c:pt>
                <c:pt idx="1033">
                  <c:v>-1.5671263143140442E-2</c:v>
                </c:pt>
                <c:pt idx="1034">
                  <c:v>-1.2662091718915658E-2</c:v>
                </c:pt>
                <c:pt idx="1035">
                  <c:v>-6.4082484981354618E-3</c:v>
                </c:pt>
                <c:pt idx="1036">
                  <c:v>-2.6059446233725123E-2</c:v>
                </c:pt>
                <c:pt idx="1037">
                  <c:v>-8.7109188053683378E-3</c:v>
                </c:pt>
                <c:pt idx="1038">
                  <c:v>-1.771226637000594E-2</c:v>
                </c:pt>
                <c:pt idx="1039">
                  <c:v>2.876167890189605E-5</c:v>
                </c:pt>
                <c:pt idx="1040">
                  <c:v>-9.7314204188010903E-3</c:v>
                </c:pt>
                <c:pt idx="1041">
                  <c:v>-1.3211592587687141E-2</c:v>
                </c:pt>
                <c:pt idx="1042">
                  <c:v>-1.3237759295723876E-2</c:v>
                </c:pt>
                <c:pt idx="1043">
                  <c:v>-9.1819195500296071E-3</c:v>
                </c:pt>
                <c:pt idx="1044">
                  <c:v>-8.3184181848172788E-3</c:v>
                </c:pt>
                <c:pt idx="1045">
                  <c:v>-5.361580176665973E-3</c:v>
                </c:pt>
                <c:pt idx="1046">
                  <c:v>5.3775179986360153E-2</c:v>
                </c:pt>
                <c:pt idx="1047">
                  <c:v>3.5615484608864517E-2</c:v>
                </c:pt>
                <c:pt idx="1048">
                  <c:v>4.0089991683146586E-2</c:v>
                </c:pt>
                <c:pt idx="1049">
                  <c:v>4.7259669685212585E-2</c:v>
                </c:pt>
                <c:pt idx="1050">
                  <c:v>4.1293660252836498E-2</c:v>
                </c:pt>
                <c:pt idx="1051">
                  <c:v>3.2684813308749949E-2</c:v>
                </c:pt>
                <c:pt idx="1052">
                  <c:v>4.2340328574305988E-2</c:v>
                </c:pt>
                <c:pt idx="1053">
                  <c:v>1.8371624012654689E-2</c:v>
                </c:pt>
                <c:pt idx="1054">
                  <c:v>4.2130994910012085E-2</c:v>
                </c:pt>
                <c:pt idx="1055">
                  <c:v>2.2113463261908113E-2</c:v>
                </c:pt>
                <c:pt idx="1056">
                  <c:v>8.5591084988782314E-3</c:v>
                </c:pt>
                <c:pt idx="1057">
                  <c:v>3.373148163021944E-2</c:v>
                </c:pt>
                <c:pt idx="1058">
                  <c:v>4.0482492303697638E-2</c:v>
                </c:pt>
                <c:pt idx="1059">
                  <c:v>3.3469814549852067E-2</c:v>
                </c:pt>
                <c:pt idx="1060">
                  <c:v>1.9235125377867018E-2</c:v>
                </c:pt>
                <c:pt idx="1061">
                  <c:v>4.1738494289461026E-2</c:v>
                </c:pt>
                <c:pt idx="1062">
                  <c:v>1.5676453084870756E-2</c:v>
                </c:pt>
                <c:pt idx="1063">
                  <c:v>1.4917618551805376E-2</c:v>
                </c:pt>
                <c:pt idx="1064">
                  <c:v>2.5305801642390054E-2</c:v>
                </c:pt>
                <c:pt idx="1065">
                  <c:v>4.3256163355591785E-2</c:v>
                </c:pt>
                <c:pt idx="1066">
                  <c:v>5.0789363299921803E-3</c:v>
                </c:pt>
                <c:pt idx="1067">
                  <c:v>2.2218130094055061E-2</c:v>
                </c:pt>
                <c:pt idx="1068">
                  <c:v>1.638295420186266E-2</c:v>
                </c:pt>
                <c:pt idx="1069">
                  <c:v>2.5881469219198275E-2</c:v>
                </c:pt>
                <c:pt idx="1070">
                  <c:v>3.2998813805190798E-2</c:v>
                </c:pt>
                <c:pt idx="1071">
                  <c:v>1.6487621034009609E-2</c:v>
                </c:pt>
                <c:pt idx="1072">
                  <c:v>1.2484114704388816E-2</c:v>
                </c:pt>
                <c:pt idx="1073">
                  <c:v>1.9836959662711977E-2</c:v>
                </c:pt>
                <c:pt idx="1074">
                  <c:v>2.1668629225283578E-2</c:v>
                </c:pt>
                <c:pt idx="1075">
                  <c:v>1.3085948989233771E-2</c:v>
                </c:pt>
                <c:pt idx="1076">
                  <c:v>-1.1092089236711422E-2</c:v>
                </c:pt>
                <c:pt idx="1077">
                  <c:v>2.4389966861104249E-2</c:v>
                </c:pt>
                <c:pt idx="1078">
                  <c:v>2.1119128356512099E-2</c:v>
                </c:pt>
                <c:pt idx="1079">
                  <c:v>-8.4492517250009651E-3</c:v>
                </c:pt>
                <c:pt idx="1080">
                  <c:v>2.9780308716672116E-2</c:v>
                </c:pt>
                <c:pt idx="1081">
                  <c:v>2.5488968598647216E-2</c:v>
                </c:pt>
                <c:pt idx="1082">
                  <c:v>1.7743623019772996E-2</c:v>
                </c:pt>
                <c:pt idx="1083">
                  <c:v>-3.2159101176535195E-3</c:v>
                </c:pt>
                <c:pt idx="1084">
                  <c:v>2.6797304000484072E-2</c:v>
                </c:pt>
                <c:pt idx="1085">
                  <c:v>2.4389966861104249E-2</c:v>
                </c:pt>
                <c:pt idx="1086">
                  <c:v>2.5619802138830902E-2</c:v>
                </c:pt>
                <c:pt idx="1087">
                  <c:v>2.0700461027924305E-2</c:v>
                </c:pt>
                <c:pt idx="1088">
                  <c:v>1.5362452588429908E-2</c:v>
                </c:pt>
                <c:pt idx="1089">
                  <c:v>1.7557644093265535E-3</c:v>
                </c:pt>
                <c:pt idx="1090">
                  <c:v>-3.8700778185719511E-3</c:v>
                </c:pt>
                <c:pt idx="1091">
                  <c:v>8.4282749586945451E-3</c:v>
                </c:pt>
                <c:pt idx="1092">
                  <c:v>4.5556021692574351E-3</c:v>
                </c:pt>
                <c:pt idx="1093">
                  <c:v>1.4158784018739996E-2</c:v>
                </c:pt>
                <c:pt idx="1094">
                  <c:v>5.3929368264330271E-3</c:v>
                </c:pt>
                <c:pt idx="1095">
                  <c:v>1.6278287369715712E-2</c:v>
                </c:pt>
                <c:pt idx="1096">
                  <c:v>-9.3940651845738146E-4</c:v>
                </c:pt>
                <c:pt idx="1097">
                  <c:v>-9.7575871268378248E-3</c:v>
                </c:pt>
                <c:pt idx="1098">
                  <c:v>2.1433128852952944E-2</c:v>
                </c:pt>
                <c:pt idx="1099">
                  <c:v>8.5591084988782314E-3</c:v>
                </c:pt>
                <c:pt idx="1100">
                  <c:v>6.832105768453574E-3</c:v>
                </c:pt>
                <c:pt idx="1101">
                  <c:v>9.6057768203477202E-3</c:v>
                </c:pt>
                <c:pt idx="1102">
                  <c:v>1.6801621530450457E-2</c:v>
                </c:pt>
                <c:pt idx="1103">
                  <c:v>7.0909608785706298E-4</c:v>
                </c:pt>
                <c:pt idx="1104">
                  <c:v>-1.8497267611108058E-2</c:v>
                </c:pt>
                <c:pt idx="1105">
                  <c:v>2.3575986941715091E-3</c:v>
                </c:pt>
                <c:pt idx="1106">
                  <c:v>3.9799345924492174E-3</c:v>
                </c:pt>
                <c:pt idx="1107">
                  <c:v>-1.5150740952655992E-3</c:v>
                </c:pt>
                <c:pt idx="1108">
                  <c:v>1.0338444645376362E-2</c:v>
                </c:pt>
                <c:pt idx="1109">
                  <c:v>5.6546039068003989E-3</c:v>
                </c:pt>
                <c:pt idx="1110">
                  <c:v>-1.2426591346585024E-2</c:v>
                </c:pt>
                <c:pt idx="1111">
                  <c:v>-2.1427938911222626E-2</c:v>
                </c:pt>
                <c:pt idx="1112">
                  <c:v>1.3632637887754937E-3</c:v>
                </c:pt>
                <c:pt idx="1113">
                  <c:v>2.0857461276144726E-2</c:v>
                </c:pt>
                <c:pt idx="1114">
                  <c:v>-1.9596269348651024E-2</c:v>
                </c:pt>
                <c:pt idx="1115">
                  <c:v>2.750380511747598E-2</c:v>
                </c:pt>
                <c:pt idx="1116">
                  <c:v>1.26149482445725E-2</c:v>
                </c:pt>
                <c:pt idx="1117">
                  <c:v>1.2013113959727543E-2</c:v>
                </c:pt>
                <c:pt idx="1118">
                  <c:v>1.5257785756282959E-2</c:v>
                </c:pt>
                <c:pt idx="1119">
                  <c:v>2.0674294319887564E-2</c:v>
                </c:pt>
                <c:pt idx="1120">
                  <c:v>1.5202640369959171E-3</c:v>
                </c:pt>
                <c:pt idx="1121">
                  <c:v>-9.2604196741398175E-3</c:v>
                </c:pt>
                <c:pt idx="1122">
                  <c:v>1.2039280667764281E-2</c:v>
                </c:pt>
                <c:pt idx="1123">
                  <c:v>6.1517713594984062E-3</c:v>
                </c:pt>
                <c:pt idx="1124">
                  <c:v>1.120194601058869E-2</c:v>
                </c:pt>
                <c:pt idx="1125">
                  <c:v>2.0491127363630408E-2</c:v>
                </c:pt>
                <c:pt idx="1126">
                  <c:v>6.3059596374685171E-4</c:v>
                </c:pt>
                <c:pt idx="1127">
                  <c:v>-1.4546094697560739E-2</c:v>
                </c:pt>
                <c:pt idx="1128">
                  <c:v>-2.0384082560003444E-3</c:v>
                </c:pt>
                <c:pt idx="1129">
                  <c:v>6.4919385639759901E-3</c:v>
                </c:pt>
                <c:pt idx="1130">
                  <c:v>9.4459646018769938E-4</c:v>
                </c:pt>
                <c:pt idx="1131">
                  <c:v>-1.3580738470451784E-3</c:v>
                </c:pt>
                <c:pt idx="1132">
                  <c:v>4.1107681326329019E-3</c:v>
                </c:pt>
                <c:pt idx="1133">
                  <c:v>5.1312697460656545E-3</c:v>
                </c:pt>
                <c:pt idx="1134">
                  <c:v>-4.3410785632332204E-3</c:v>
                </c:pt>
                <c:pt idx="1135">
                  <c:v>-7.0885829070906278E-3</c:v>
                </c:pt>
                <c:pt idx="1136">
                  <c:v>-1.2795737229349645E-3</c:v>
                </c:pt>
                <c:pt idx="1137">
                  <c:v>-2.3050274809500337E-2</c:v>
                </c:pt>
                <c:pt idx="1138">
                  <c:v>5.314436702322815E-3</c:v>
                </c:pt>
                <c:pt idx="1139">
                  <c:v>-7.5905153245053175E-5</c:v>
                </c:pt>
                <c:pt idx="1140">
                  <c:v>4.1369348406696399E-3</c:v>
                </c:pt>
                <c:pt idx="1141">
                  <c:v>5.7069373228738739E-3</c:v>
                </c:pt>
                <c:pt idx="1142">
                  <c:v>-4.4980788114536447E-3</c:v>
                </c:pt>
                <c:pt idx="1143">
                  <c:v>-8.3445848928540168E-3</c:v>
                </c:pt>
                <c:pt idx="1144">
                  <c:v>5.2621032862493408E-3</c:v>
                </c:pt>
                <c:pt idx="1145">
                  <c:v>5.7592707389473481E-3</c:v>
                </c:pt>
                <c:pt idx="1146">
                  <c:v>1.4080283894629786E-2</c:v>
                </c:pt>
                <c:pt idx="1147">
                  <c:v>2.8809328549062527E-3</c:v>
                </c:pt>
                <c:pt idx="1148">
                  <c:v>-2.5617424167350897E-3</c:v>
                </c:pt>
                <c:pt idx="1149">
                  <c:v>-1.6299264136022132E-2</c:v>
                </c:pt>
                <c:pt idx="1150">
                  <c:v>-7.0100827829804174E-3</c:v>
                </c:pt>
                <c:pt idx="1151">
                  <c:v>2.6192657745388809E-3</c:v>
                </c:pt>
                <c:pt idx="1152">
                  <c:v>8.4282749586945451E-3</c:v>
                </c:pt>
                <c:pt idx="1153">
                  <c:v>4.6079355853309101E-3</c:v>
                </c:pt>
                <c:pt idx="1154">
                  <c:v>-1.0594921784013419E-2</c:v>
                </c:pt>
                <c:pt idx="1155">
                  <c:v>-7.3007285416348301E-4</c:v>
                </c:pt>
                <c:pt idx="1156">
                  <c:v>-6.2250815418782995E-3</c:v>
                </c:pt>
                <c:pt idx="1157">
                  <c:v>-2.1061604998708308E-2</c:v>
                </c:pt>
                <c:pt idx="1158">
                  <c:v>-6.9054159508334691E-3</c:v>
                </c:pt>
                <c:pt idx="1159">
                  <c:v>-6.565248746355886E-3</c:v>
                </c:pt>
                <c:pt idx="1160">
                  <c:v>3.7706009281553189E-3</c:v>
                </c:pt>
                <c:pt idx="1161">
                  <c:v>-1.3813426872532097E-2</c:v>
                </c:pt>
                <c:pt idx="1162">
                  <c:v>-1.2086424142107437E-2</c:v>
                </c:pt>
                <c:pt idx="1163">
                  <c:v>-8.0567511044499062E-3</c:v>
                </c:pt>
                <c:pt idx="1164">
                  <c:v>-7.8735841481927474E-3</c:v>
                </c:pt>
                <c:pt idx="1165">
                  <c:v>-1.4205927493083153E-2</c:v>
                </c:pt>
                <c:pt idx="1166">
                  <c:v>6.8844391845270482E-3</c:v>
                </c:pt>
                <c:pt idx="1167">
                  <c:v>-1.0333254703646046E-2</c:v>
                </c:pt>
                <c:pt idx="1168">
                  <c:v>-3.7392442783882648E-3</c:v>
                </c:pt>
                <c:pt idx="1169">
                  <c:v>-1.7921600034299837E-2</c:v>
                </c:pt>
                <c:pt idx="1170">
                  <c:v>2.5930990665021438E-3</c:v>
                </c:pt>
                <c:pt idx="1171">
                  <c:v>-1.9596269348651024E-2</c:v>
                </c:pt>
                <c:pt idx="1172">
                  <c:v>-9.1295861339561312E-3</c:v>
                </c:pt>
                <c:pt idx="1173">
                  <c:v>-1.6560931216389504E-2</c:v>
                </c:pt>
                <c:pt idx="1174">
                  <c:v>4.5297166582457291E-2</c:v>
                </c:pt>
                <c:pt idx="1175">
                  <c:v>4.5035499502089918E-2</c:v>
                </c:pt>
                <c:pt idx="1176">
                  <c:v>2.4285300028957305E-2</c:v>
                </c:pt>
                <c:pt idx="1177">
                  <c:v>2.5122634686132891E-2</c:v>
                </c:pt>
                <c:pt idx="1178">
                  <c:v>3.2789480140896901E-2</c:v>
                </c:pt>
                <c:pt idx="1179">
                  <c:v>3.9514324106338365E-2</c:v>
                </c:pt>
                <c:pt idx="1180">
                  <c:v>3.6112652061562528E-2</c:v>
                </c:pt>
                <c:pt idx="1181">
                  <c:v>2.9754142008635381E-2</c:v>
                </c:pt>
                <c:pt idx="1182">
                  <c:v>2.4023632948589932E-2</c:v>
                </c:pt>
                <c:pt idx="1183">
                  <c:v>1.638295420186266E-2</c:v>
                </c:pt>
                <c:pt idx="1184">
                  <c:v>2.0412627239520191E-2</c:v>
                </c:pt>
                <c:pt idx="1185">
                  <c:v>3.0565309957774234E-2</c:v>
                </c:pt>
                <c:pt idx="1186">
                  <c:v>2.1119128356512099E-2</c:v>
                </c:pt>
                <c:pt idx="1187">
                  <c:v>8.689942039061916E-3</c:v>
                </c:pt>
                <c:pt idx="1188">
                  <c:v>1.1515946507029537E-2</c:v>
                </c:pt>
                <c:pt idx="1189">
                  <c:v>1.3609283149968515E-2</c:v>
                </c:pt>
                <c:pt idx="1190">
                  <c:v>1.8947291589462907E-2</c:v>
                </c:pt>
                <c:pt idx="1191">
                  <c:v>2.5593635430794161E-2</c:v>
                </c:pt>
                <c:pt idx="1192">
                  <c:v>1.4106450602666522E-2</c:v>
                </c:pt>
                <c:pt idx="1193">
                  <c:v>2.9021474183606739E-2</c:v>
                </c:pt>
                <c:pt idx="1194">
                  <c:v>2.1511628977063157E-2</c:v>
                </c:pt>
                <c:pt idx="1195">
                  <c:v>-1.2112590850144175E-2</c:v>
                </c:pt>
                <c:pt idx="1196">
                  <c:v>4.0901159632285439E-2</c:v>
                </c:pt>
                <c:pt idx="1197">
                  <c:v>2.6247803131712592E-2</c:v>
                </c:pt>
                <c:pt idx="1198">
                  <c:v>2.4206799904847094E-2</c:v>
                </c:pt>
                <c:pt idx="1199">
                  <c:v>3.9932991434926159E-2</c:v>
                </c:pt>
                <c:pt idx="1200">
                  <c:v>3.4516482871321558E-2</c:v>
                </c:pt>
                <c:pt idx="1201">
                  <c:v>4.4509353371104867E-3</c:v>
                </c:pt>
                <c:pt idx="1202">
                  <c:v>3.9014344683390052E-3</c:v>
                </c:pt>
                <c:pt idx="1203">
                  <c:v>2.648330350404323E-2</c:v>
                </c:pt>
                <c:pt idx="1204">
                  <c:v>2.9518641636304743E-2</c:v>
                </c:pt>
                <c:pt idx="1205">
                  <c:v>1.9967793202895663E-2</c:v>
                </c:pt>
                <c:pt idx="1206">
                  <c:v>5.314436702322815E-3</c:v>
                </c:pt>
                <c:pt idx="1207">
                  <c:v>4.2416016728165883E-3</c:v>
                </c:pt>
                <c:pt idx="1208">
                  <c:v>2.2427463758348958E-2</c:v>
                </c:pt>
                <c:pt idx="1209">
                  <c:v>1.5728786500944232E-2</c:v>
                </c:pt>
                <c:pt idx="1210">
                  <c:v>4.0142325099220055E-2</c:v>
                </c:pt>
                <c:pt idx="1211">
                  <c:v>1.8842624757315959E-2</c:v>
                </c:pt>
                <c:pt idx="1212">
                  <c:v>1.4629784763401267E-2</c:v>
                </c:pt>
                <c:pt idx="1213">
                  <c:v>2.4099321102449833E-3</c:v>
                </c:pt>
                <c:pt idx="1214">
                  <c:v>9.1086093676497129E-3</c:v>
                </c:pt>
                <c:pt idx="1215">
                  <c:v>1.2248614332058179E-2</c:v>
                </c:pt>
                <c:pt idx="1216">
                  <c:v>2.6273969839749334E-2</c:v>
                </c:pt>
                <c:pt idx="1217">
                  <c:v>2.232279692620201E-2</c:v>
                </c:pt>
                <c:pt idx="1218">
                  <c:v>1.39494503544461E-2</c:v>
                </c:pt>
                <c:pt idx="1219">
                  <c:v>3.0225142753296651E-2</c:v>
                </c:pt>
                <c:pt idx="1220">
                  <c:v>1.9051958421609859E-2</c:v>
                </c:pt>
                <c:pt idx="1221">
                  <c:v>1.858095767694859E-2</c:v>
                </c:pt>
                <c:pt idx="1222">
                  <c:v>2.1014461524365147E-2</c:v>
                </c:pt>
                <c:pt idx="1223">
                  <c:v>1.5885786749164653E-2</c:v>
                </c:pt>
                <c:pt idx="1224">
                  <c:v>1.0207611105192676E-2</c:v>
                </c:pt>
                <c:pt idx="1225">
                  <c:v>2.2139629969944851E-2</c:v>
                </c:pt>
                <c:pt idx="1226">
                  <c:v>9.0301092435395008E-3</c:v>
                </c:pt>
                <c:pt idx="1227">
                  <c:v>-4.4457453953801688E-3</c:v>
                </c:pt>
                <c:pt idx="1228">
                  <c:v>3.8752677603022677E-3</c:v>
                </c:pt>
                <c:pt idx="1229">
                  <c:v>-2.8702283745435576E-2</c:v>
                </c:pt>
                <c:pt idx="1230">
                  <c:v>8.2974414185108588E-3</c:v>
                </c:pt>
                <c:pt idx="1231">
                  <c:v>1.2170114207947967E-2</c:v>
                </c:pt>
                <c:pt idx="1232">
                  <c:v>-2.0355103881716401E-2</c:v>
                </c:pt>
                <c:pt idx="1233">
                  <c:v>2.4099321102449833E-3</c:v>
                </c:pt>
                <c:pt idx="1234">
                  <c:v>1.7822123143883206E-2</c:v>
                </c:pt>
                <c:pt idx="1235">
                  <c:v>8.4544416667312813E-3</c:v>
                </c:pt>
                <c:pt idx="1236">
                  <c:v>2.3837654022082462E-3</c:v>
                </c:pt>
                <c:pt idx="1237">
                  <c:v>4.7911025415880697E-3</c:v>
                </c:pt>
                <c:pt idx="1238">
                  <c:v>1.4865285135731902E-2</c:v>
                </c:pt>
                <c:pt idx="1239">
                  <c:v>-9.626753586654142E-3</c:v>
                </c:pt>
                <c:pt idx="1240">
                  <c:v>-2.7972427890657243E-3</c:v>
                </c:pt>
                <c:pt idx="1241">
                  <c:v>2.2348963634238748E-2</c:v>
                </c:pt>
                <c:pt idx="1242">
                  <c:v>1.6016620289348339E-2</c:v>
                </c:pt>
                <c:pt idx="1243">
                  <c:v>-3.0065764533596228E-3</c:v>
                </c:pt>
                <c:pt idx="1244">
                  <c:v>1.6278287369715712E-2</c:v>
                </c:pt>
                <c:pt idx="1245">
                  <c:v>5.6022704907269238E-3</c:v>
                </c:pt>
                <c:pt idx="1246">
                  <c:v>3.6426652558003376E-2</c:v>
                </c:pt>
                <c:pt idx="1247">
                  <c:v>2.2689130838716334E-2</c:v>
                </c:pt>
                <c:pt idx="1248">
                  <c:v>9.082442659612975E-3</c:v>
                </c:pt>
                <c:pt idx="1249">
                  <c:v>3.7182675120818447E-3</c:v>
                </c:pt>
                <c:pt idx="1250">
                  <c:v>6.3059596374685171E-4</c:v>
                </c:pt>
                <c:pt idx="1251">
                  <c:v>8.0096076301067499E-3</c:v>
                </c:pt>
                <c:pt idx="1252">
                  <c:v>-3.9224112346454235E-3</c:v>
                </c:pt>
                <c:pt idx="1253">
                  <c:v>3.684531988659117E-2</c:v>
                </c:pt>
                <c:pt idx="1254">
                  <c:v>-2.5094090006616155E-3</c:v>
                </c:pt>
                <c:pt idx="1255">
                  <c:v>4.9219360817717561E-3</c:v>
                </c:pt>
                <c:pt idx="1256">
                  <c:v>3.0902665192001511E-3</c:v>
                </c:pt>
                <c:pt idx="1257">
                  <c:v>2.6457136796006489E-2</c:v>
                </c:pt>
                <c:pt idx="1258">
                  <c:v>2.1192863515905654E-4</c:v>
                </c:pt>
                <c:pt idx="1259">
                  <c:v>2.0124793451116084E-2</c:v>
                </c:pt>
                <c:pt idx="1260">
                  <c:v>1.2902782032976609E-2</c:v>
                </c:pt>
                <c:pt idx="1261">
                  <c:v>-3.3205769498004696E-3</c:v>
                </c:pt>
                <c:pt idx="1262">
                  <c:v>2.2165796677981589E-2</c:v>
                </c:pt>
                <c:pt idx="1263">
                  <c:v>9.4459646018769938E-4</c:v>
                </c:pt>
                <c:pt idx="1264">
                  <c:v>-2.8859283993656004E-2</c:v>
                </c:pt>
                <c:pt idx="1265">
                  <c:v>-3.3990770739106817E-3</c:v>
                </c:pt>
                <c:pt idx="1266">
                  <c:v>-3.8177444024984752E-3</c:v>
                </c:pt>
                <c:pt idx="1267">
                  <c:v>-3.6869108623147889E-3</c:v>
                </c:pt>
                <c:pt idx="1268">
                  <c:v>-1.0568755075976681E-2</c:v>
                </c:pt>
                <c:pt idx="1269">
                  <c:v>-4.6840577379611038E-4</c:v>
                </c:pt>
                <c:pt idx="1270">
                  <c:v>2.7762660227593043E-3</c:v>
                </c:pt>
                <c:pt idx="1271">
                  <c:v>1.2847636646652824E-3</c:v>
                </c:pt>
                <c:pt idx="1272">
                  <c:v>1.2585969566285445E-3</c:v>
                </c:pt>
                <c:pt idx="1273">
                  <c:v>3.5874339718981584E-3</c:v>
                </c:pt>
                <c:pt idx="1274">
                  <c:v>4.2677683808533262E-3</c:v>
                </c:pt>
                <c:pt idx="1275">
                  <c:v>-1.1641590105482906E-2</c:v>
                </c:pt>
                <c:pt idx="1276">
                  <c:v>-9.3650865062867659E-3</c:v>
                </c:pt>
                <c:pt idx="1277">
                  <c:v>-7.4025834035314746E-3</c:v>
                </c:pt>
                <c:pt idx="1278">
                  <c:v>1.3661616566041989E-2</c:v>
                </c:pt>
                <c:pt idx="1279">
                  <c:v>-1.0307087995609308E-2</c:v>
                </c:pt>
                <c:pt idx="1280">
                  <c:v>-4.7597458918210156E-3</c:v>
                </c:pt>
                <c:pt idx="1281">
                  <c:v>-9.2080862580663451E-3</c:v>
                </c:pt>
                <c:pt idx="1282">
                  <c:v>-6.0942480016946132E-3</c:v>
                </c:pt>
                <c:pt idx="1283">
                  <c:v>3.7182675120818447E-3</c:v>
                </c:pt>
                <c:pt idx="1284">
                  <c:v>-9.9145873750582491E-3</c:v>
                </c:pt>
                <c:pt idx="1285">
                  <c:v>-2.3704442510418769E-2</c:v>
                </c:pt>
                <c:pt idx="1286">
                  <c:v>-1.4572261405597474E-2</c:v>
                </c:pt>
                <c:pt idx="1287">
                  <c:v>-3.1449788089292982E-2</c:v>
                </c:pt>
                <c:pt idx="1288">
                  <c:v>-4.0794114828658495E-3</c:v>
                </c:pt>
                <c:pt idx="1289">
                  <c:v>-1.5618929727066964E-2</c:v>
                </c:pt>
                <c:pt idx="1290">
                  <c:v>-7.4549168196049505E-3</c:v>
                </c:pt>
                <c:pt idx="1291">
                  <c:v>-8.5800852651846515E-3</c:v>
                </c:pt>
                <c:pt idx="1292">
                  <c:v>-7.3007285416348301E-4</c:v>
                </c:pt>
                <c:pt idx="1293">
                  <c:v>-1.9360768976320386E-2</c:v>
                </c:pt>
                <c:pt idx="1294">
                  <c:v>-3.032743161396359E-3</c:v>
                </c:pt>
                <c:pt idx="1295">
                  <c:v>-3.1711455169660362E-2</c:v>
                </c:pt>
                <c:pt idx="1296">
                  <c:v>-6.1465814177680891E-3</c:v>
                </c:pt>
                <c:pt idx="1297">
                  <c:v>-1.1484589857262485E-2</c:v>
                </c:pt>
                <c:pt idx="1298">
                  <c:v>-3.257495653487269E-2</c:v>
                </c:pt>
                <c:pt idx="1299">
                  <c:v>-6.3297483740252479E-3</c:v>
                </c:pt>
                <c:pt idx="1300">
                  <c:v>-1.2007924017997227E-2</c:v>
                </c:pt>
                <c:pt idx="1301">
                  <c:v>-1.0699588616160364E-2</c:v>
                </c:pt>
                <c:pt idx="1302">
                  <c:v>2.8236472942504622E-2</c:v>
                </c:pt>
                <c:pt idx="1303">
                  <c:v>2.598613605134522E-2</c:v>
                </c:pt>
                <c:pt idx="1304">
                  <c:v>3.6138818769599269E-2</c:v>
                </c:pt>
                <c:pt idx="1305">
                  <c:v>2.7974805862137249E-2</c:v>
                </c:pt>
                <c:pt idx="1306">
                  <c:v>2.8498140022871994E-2</c:v>
                </c:pt>
                <c:pt idx="1307">
                  <c:v>4.9353006328151559E-2</c:v>
                </c:pt>
                <c:pt idx="1308">
                  <c:v>2.4180633196810353E-2</c:v>
                </c:pt>
                <c:pt idx="1309">
                  <c:v>1.4158784018739996E-2</c:v>
                </c:pt>
                <c:pt idx="1310">
                  <c:v>2.4808634189692043E-2</c:v>
                </c:pt>
                <c:pt idx="1311">
                  <c:v>1.5702619792907491E-2</c:v>
                </c:pt>
                <c:pt idx="1312">
                  <c:v>1.101877905433153E-2</c:v>
                </c:pt>
                <c:pt idx="1313">
                  <c:v>3.5458484360644096E-2</c:v>
                </c:pt>
                <c:pt idx="1314">
                  <c:v>1.7874456559956682E-2</c:v>
                </c:pt>
                <c:pt idx="1315">
                  <c:v>1.6539954450083084E-2</c:v>
                </c:pt>
                <c:pt idx="1316">
                  <c:v>2.5070301270059422E-2</c:v>
                </c:pt>
                <c:pt idx="1317">
                  <c:v>1.5571786252723806E-2</c:v>
                </c:pt>
                <c:pt idx="1318">
                  <c:v>2.446846698521446E-2</c:v>
                </c:pt>
                <c:pt idx="1319">
                  <c:v>3.2501646352492794E-2</c:v>
                </c:pt>
                <c:pt idx="1320">
                  <c:v>1.638295420186266E-2</c:v>
                </c:pt>
                <c:pt idx="1321">
                  <c:v>4.7469003349506482E-2</c:v>
                </c:pt>
                <c:pt idx="1322">
                  <c:v>3.2553979768566263E-2</c:v>
                </c:pt>
                <c:pt idx="1323">
                  <c:v>2.177329605743053E-2</c:v>
                </c:pt>
                <c:pt idx="1324">
                  <c:v>4.1529160625167129E-2</c:v>
                </c:pt>
                <c:pt idx="1325">
                  <c:v>3.95404908143751E-2</c:v>
                </c:pt>
                <c:pt idx="1326">
                  <c:v>5.4191035344697634E-3</c:v>
                </c:pt>
                <c:pt idx="1327">
                  <c:v>2.0203293575226294E-2</c:v>
                </c:pt>
                <c:pt idx="1328">
                  <c:v>9.8412771926783549E-3</c:v>
                </c:pt>
                <c:pt idx="1329">
                  <c:v>1.873795792516901E-2</c:v>
                </c:pt>
                <c:pt idx="1330">
                  <c:v>1.4420451099107369E-2</c:v>
                </c:pt>
                <c:pt idx="1331">
                  <c:v>2.0962128108291674E-2</c:v>
                </c:pt>
                <c:pt idx="1332">
                  <c:v>6.8844391845270482E-3</c:v>
                </c:pt>
                <c:pt idx="1333">
                  <c:v>1.9235125377867018E-2</c:v>
                </c:pt>
                <c:pt idx="1334">
                  <c:v>2.6535636920116706E-2</c:v>
                </c:pt>
                <c:pt idx="1335">
                  <c:v>1.26149482445725E-2</c:v>
                </c:pt>
                <c:pt idx="1336">
                  <c:v>2.5410468474537005E-2</c:v>
                </c:pt>
                <c:pt idx="1337">
                  <c:v>1.6723121406340247E-2</c:v>
                </c:pt>
                <c:pt idx="1338">
                  <c:v>1.6356787493825922E-2</c:v>
                </c:pt>
                <c:pt idx="1339">
                  <c:v>3.0277476169370127E-2</c:v>
                </c:pt>
                <c:pt idx="1340">
                  <c:v>6.3059596374685171E-4</c:v>
                </c:pt>
                <c:pt idx="1341">
                  <c:v>1.5650286376834018E-2</c:v>
                </c:pt>
                <c:pt idx="1342">
                  <c:v>2.0229460283263032E-2</c:v>
                </c:pt>
                <c:pt idx="1343">
                  <c:v>1.7848289851919948E-2</c:v>
                </c:pt>
                <c:pt idx="1344">
                  <c:v>1.1437446382919325E-2</c:v>
                </c:pt>
                <c:pt idx="1345">
                  <c:v>1.5257785756282959E-2</c:v>
                </c:pt>
                <c:pt idx="1346">
                  <c:v>2.1956463013687689E-2</c:v>
                </c:pt>
                <c:pt idx="1347">
                  <c:v>4.5294354612206988E-3</c:v>
                </c:pt>
                <c:pt idx="1348">
                  <c:v>1.4498951223217579E-2</c:v>
                </c:pt>
                <c:pt idx="1349">
                  <c:v>3.111481082654572E-2</c:v>
                </c:pt>
                <c:pt idx="1350">
                  <c:v>2.4782467481655308E-2</c:v>
                </c:pt>
                <c:pt idx="1351">
                  <c:v>1.3138282405307244E-2</c:v>
                </c:pt>
                <c:pt idx="1352">
                  <c:v>4.7649358335513335E-3</c:v>
                </c:pt>
                <c:pt idx="1353">
                  <c:v>-1.8889768231659117E-2</c:v>
                </c:pt>
                <c:pt idx="1354">
                  <c:v>2.7320638161218817E-2</c:v>
                </c:pt>
                <c:pt idx="1355">
                  <c:v>-4.9738445208316086E-5</c:v>
                </c:pt>
                <c:pt idx="1356">
                  <c:v>-3.375722336124258E-4</c:v>
                </c:pt>
                <c:pt idx="1357">
                  <c:v>1.025994452126615E-2</c:v>
                </c:pt>
                <c:pt idx="1358">
                  <c:v>4.6602690014043852E-3</c:v>
                </c:pt>
                <c:pt idx="1359">
                  <c:v>-2.3887609466675931E-2</c:v>
                </c:pt>
                <c:pt idx="1360">
                  <c:v>1.5231619048246223E-2</c:v>
                </c:pt>
                <c:pt idx="1361">
                  <c:v>8.4021082506578072E-3</c:v>
                </c:pt>
                <c:pt idx="1362">
                  <c:v>2.6744970584410603E-2</c:v>
                </c:pt>
                <c:pt idx="1363">
                  <c:v>6.8292937982032675E-4</c:v>
                </c:pt>
                <c:pt idx="1364">
                  <c:v>3.2734334754573116E-3</c:v>
                </c:pt>
                <c:pt idx="1365">
                  <c:v>1.2353281164205129E-2</c:v>
                </c:pt>
                <c:pt idx="1366">
                  <c:v>4.9742694978452311E-3</c:v>
                </c:pt>
                <c:pt idx="1367">
                  <c:v>1.2196280915984705E-2</c:v>
                </c:pt>
                <c:pt idx="1368">
                  <c:v>1.769128960369952E-2</c:v>
                </c:pt>
                <c:pt idx="1369">
                  <c:v>-1.8130933698593733E-2</c:v>
                </c:pt>
                <c:pt idx="1370">
                  <c:v>7.0414394327474716E-3</c:v>
                </c:pt>
                <c:pt idx="1371">
                  <c:v>-1.0964067666778057E-3</c:v>
                </c:pt>
                <c:pt idx="1372">
                  <c:v>5.0789363299921803E-3</c:v>
                </c:pt>
                <c:pt idx="1373">
                  <c:v>5.2097698701758666E-3</c:v>
                </c:pt>
                <c:pt idx="1374">
                  <c:v>3.6659340960083697E-3</c:v>
                </c:pt>
                <c:pt idx="1375">
                  <c:v>-1.4310594325230104E-2</c:v>
                </c:pt>
                <c:pt idx="1376">
                  <c:v>7.7479405497393765E-3</c:v>
                </c:pt>
                <c:pt idx="1377">
                  <c:v>-1.0333254703646046E-2</c:v>
                </c:pt>
                <c:pt idx="1378">
                  <c:v>1.1800968325183341E-3</c:v>
                </c:pt>
                <c:pt idx="1379">
                  <c:v>2.2244296802091799E-2</c:v>
                </c:pt>
                <c:pt idx="1380">
                  <c:v>2.446846698521446E-2</c:v>
                </c:pt>
                <c:pt idx="1381">
                  <c:v>-9.1323981042064351E-4</c:v>
                </c:pt>
                <c:pt idx="1382">
                  <c:v>1.196078054365407E-2</c:v>
                </c:pt>
                <c:pt idx="1383">
                  <c:v>-3.1897434096167833E-3</c:v>
                </c:pt>
                <c:pt idx="1384">
                  <c:v>-1.9308435560246917E-2</c:v>
                </c:pt>
                <c:pt idx="1385">
                  <c:v>-9.4435866303969798E-3</c:v>
                </c:pt>
                <c:pt idx="1386">
                  <c:v>-1.0568755075976681E-2</c:v>
                </c:pt>
                <c:pt idx="1387">
                  <c:v>1.7822123143883206E-2</c:v>
                </c:pt>
                <c:pt idx="1388">
                  <c:v>-5.4139135927394472E-3</c:v>
                </c:pt>
                <c:pt idx="1389">
                  <c:v>3.165954673060049E-4</c:v>
                </c:pt>
                <c:pt idx="1390">
                  <c:v>4.0322680085226915E-3</c:v>
                </c:pt>
                <c:pt idx="1391">
                  <c:v>-2.2317606984471695E-2</c:v>
                </c:pt>
                <c:pt idx="1392">
                  <c:v>-2.3524087524411912E-3</c:v>
                </c:pt>
                <c:pt idx="1393">
                  <c:v>-4.5504122275271189E-3</c:v>
                </c:pt>
                <c:pt idx="1394">
                  <c:v>-6.4867486222456739E-3</c:v>
                </c:pt>
                <c:pt idx="1395">
                  <c:v>-8.2137513526703305E-3</c:v>
                </c:pt>
                <c:pt idx="1396">
                  <c:v>4.3724352130002746E-3</c:v>
                </c:pt>
                <c:pt idx="1397">
                  <c:v>1.1385112966845851E-2</c:v>
                </c:pt>
                <c:pt idx="1398">
                  <c:v>8.8207755792456023E-3</c:v>
                </c:pt>
                <c:pt idx="1399">
                  <c:v>7.0676061407842087E-3</c:v>
                </c:pt>
                <c:pt idx="1400">
                  <c:v>9.6842769444579306E-3</c:v>
                </c:pt>
                <c:pt idx="1401">
                  <c:v>9.919777316788567E-3</c:v>
                </c:pt>
                <c:pt idx="1402">
                  <c:v>-1.4781595069891374E-2</c:v>
                </c:pt>
                <c:pt idx="1403">
                  <c:v>-5.9895811695476649E-3</c:v>
                </c:pt>
                <c:pt idx="1404">
                  <c:v>1.4394284391070631E-2</c:v>
                </c:pt>
                <c:pt idx="1405">
                  <c:v>-8.0567511044499062E-3</c:v>
                </c:pt>
                <c:pt idx="1406">
                  <c:v>5.2592913159990335E-4</c:v>
                </c:pt>
                <c:pt idx="1407">
                  <c:v>7.5909403015189539E-3</c:v>
                </c:pt>
                <c:pt idx="1408">
                  <c:v>-1.6246930719948656E-2</c:v>
                </c:pt>
                <c:pt idx="1409">
                  <c:v>5.9162709871677707E-3</c:v>
                </c:pt>
                <c:pt idx="1410">
                  <c:v>-1.8029078836697097E-3</c:v>
                </c:pt>
                <c:pt idx="1411">
                  <c:v>6.5704386880862022E-3</c:v>
                </c:pt>
                <c:pt idx="1412">
                  <c:v>6.8844391845270482E-3</c:v>
                </c:pt>
                <c:pt idx="1413">
                  <c:v>4.8696026656982819E-3</c:v>
                </c:pt>
                <c:pt idx="1414">
                  <c:v>-2.1169083801105566E-3</c:v>
                </c:pt>
                <c:pt idx="1415">
                  <c:v>7.983440922070012E-3</c:v>
                </c:pt>
                <c:pt idx="1416">
                  <c:v>-9.7837538348745628E-3</c:v>
                </c:pt>
                <c:pt idx="1417">
                  <c:v>-1.8261767238777427E-2</c:v>
                </c:pt>
                <c:pt idx="1418">
                  <c:v>-1.546192947884654E-2</c:v>
                </c:pt>
                <c:pt idx="1419">
                  <c:v>7.1461062648944208E-3</c:v>
                </c:pt>
                <c:pt idx="1420">
                  <c:v>-1.3237759295723876E-2</c:v>
                </c:pt>
                <c:pt idx="1421">
                  <c:v>-7.5595836517519006E-3</c:v>
                </c:pt>
                <c:pt idx="1422">
                  <c:v>-2.7420115051635455E-2</c:v>
                </c:pt>
                <c:pt idx="1423">
                  <c:v>-1.7505744675962356E-3</c:v>
                </c:pt>
                <c:pt idx="1424">
                  <c:v>-2.2840941145206441E-2</c:v>
                </c:pt>
                <c:pt idx="1425">
                  <c:v>4.2677683808533262E-3</c:v>
                </c:pt>
                <c:pt idx="1426">
                  <c:v>-2.4777277539924994E-2</c:v>
                </c:pt>
                <c:pt idx="1427">
                  <c:v>-3.0900287220521502E-2</c:v>
                </c:pt>
                <c:pt idx="1428">
                  <c:v>-5.5970805489966077E-3</c:v>
                </c:pt>
                <c:pt idx="1429">
                  <c:v>-3.1240454424999085E-2</c:v>
                </c:pt>
                <c:pt idx="1430">
                  <c:v>4.6370001611963516E-2</c:v>
                </c:pt>
                <c:pt idx="1431">
                  <c:v>3.0434476417590547E-2</c:v>
                </c:pt>
                <c:pt idx="1432">
                  <c:v>4.521866645834708E-2</c:v>
                </c:pt>
                <c:pt idx="1433">
                  <c:v>2.8812140519312843E-2</c:v>
                </c:pt>
                <c:pt idx="1434">
                  <c:v>4.1607660749277346E-2</c:v>
                </c:pt>
                <c:pt idx="1435">
                  <c:v>2.1302295312769261E-2</c:v>
                </c:pt>
                <c:pt idx="1436">
                  <c:v>1.769128960369952E-2</c:v>
                </c:pt>
                <c:pt idx="1437">
                  <c:v>2.5855302511161533E-2</c:v>
                </c:pt>
                <c:pt idx="1438">
                  <c:v>1.9051958421609859E-2</c:v>
                </c:pt>
                <c:pt idx="1439">
                  <c:v>2.5044134562022681E-2</c:v>
                </c:pt>
                <c:pt idx="1440">
                  <c:v>2.8785973811276108E-2</c:v>
                </c:pt>
                <c:pt idx="1441">
                  <c:v>2.0412627239520191E-2</c:v>
                </c:pt>
                <c:pt idx="1442">
                  <c:v>3.0460643125627289E-2</c:v>
                </c:pt>
                <c:pt idx="1443">
                  <c:v>2.2767630962826545E-2</c:v>
                </c:pt>
                <c:pt idx="1444">
                  <c:v>4.3020662983261154E-2</c:v>
                </c:pt>
                <c:pt idx="1445">
                  <c:v>2.2636797422642858E-2</c:v>
                </c:pt>
                <c:pt idx="1446">
                  <c:v>3.7787321375913709E-2</c:v>
                </c:pt>
                <c:pt idx="1447">
                  <c:v>3.2920313681080587E-2</c:v>
                </c:pt>
                <c:pt idx="1448">
                  <c:v>-1.3057404309717024E-3</c:v>
                </c:pt>
                <c:pt idx="1449">
                  <c:v>2.5384301766500264E-2</c:v>
                </c:pt>
                <c:pt idx="1450">
                  <c:v>7.1199395568576837E-3</c:v>
                </c:pt>
                <c:pt idx="1451">
                  <c:v>2.5698302262941113E-2</c:v>
                </c:pt>
                <c:pt idx="1452">
                  <c:v>2.3866632700369511E-2</c:v>
                </c:pt>
                <c:pt idx="1453">
                  <c:v>1.9130458545720069E-2</c:v>
                </c:pt>
                <c:pt idx="1454">
                  <c:v>1.7822123143883206E-2</c:v>
                </c:pt>
                <c:pt idx="1455">
                  <c:v>3.4307149207027661E-2</c:v>
                </c:pt>
                <c:pt idx="1456">
                  <c:v>2.4703967357545098E-2</c:v>
                </c:pt>
                <c:pt idx="1457">
                  <c:v>1.3530783025858303E-2</c:v>
                </c:pt>
                <c:pt idx="1458">
                  <c:v>5.1312697460656545E-3</c:v>
                </c:pt>
                <c:pt idx="1459">
                  <c:v>1.6409120909899398E-2</c:v>
                </c:pt>
                <c:pt idx="1460">
                  <c:v>1.0443111477523311E-2</c:v>
                </c:pt>
                <c:pt idx="1461">
                  <c:v>2.8602806855018946E-2</c:v>
                </c:pt>
                <c:pt idx="1462">
                  <c:v>1.9078125129646593E-2</c:v>
                </c:pt>
                <c:pt idx="1463">
                  <c:v>2.9178474431827167E-2</c:v>
                </c:pt>
                <c:pt idx="1464">
                  <c:v>2.1249961896695785E-2</c:v>
                </c:pt>
                <c:pt idx="1465">
                  <c:v>1.4080283894629786E-2</c:v>
                </c:pt>
                <c:pt idx="1466">
                  <c:v>3.6557486098187056E-2</c:v>
                </c:pt>
                <c:pt idx="1467">
                  <c:v>3.1164332272368882E-3</c:v>
                </c:pt>
                <c:pt idx="1468">
                  <c:v>3.4516482871321558E-2</c:v>
                </c:pt>
                <c:pt idx="1469">
                  <c:v>1.470828488751148E-2</c:v>
                </c:pt>
                <c:pt idx="1470">
                  <c:v>6.5442719800494643E-3</c:v>
                </c:pt>
                <c:pt idx="1471">
                  <c:v>2.9332662709797277E-3</c:v>
                </c:pt>
                <c:pt idx="1472">
                  <c:v>2.1642462517246844E-2</c:v>
                </c:pt>
                <c:pt idx="1473">
                  <c:v>1.2484114704388816E-2</c:v>
                </c:pt>
                <c:pt idx="1474">
                  <c:v>9.1086093676497129E-3</c:v>
                </c:pt>
                <c:pt idx="1475">
                  <c:v>-5.7540807972170302E-3</c:v>
                </c:pt>
                <c:pt idx="1476">
                  <c:v>1.402795047855631E-2</c:v>
                </c:pt>
                <c:pt idx="1477">
                  <c:v>2.5044134562022681E-2</c:v>
                </c:pt>
                <c:pt idx="1478">
                  <c:v>3.2370812812309101E-2</c:v>
                </c:pt>
                <c:pt idx="1479">
                  <c:v>-1.5906763515471073E-2</c:v>
                </c:pt>
                <c:pt idx="1480">
                  <c:v>1.595952190855815E-4</c:v>
                </c:pt>
                <c:pt idx="1481">
                  <c:v>2.0752794443997778E-2</c:v>
                </c:pt>
                <c:pt idx="1482">
                  <c:v>1.5597952960760544E-2</c:v>
                </c:pt>
                <c:pt idx="1483">
                  <c:v>1.1908447127580594E-2</c:v>
                </c:pt>
                <c:pt idx="1484">
                  <c:v>7.617107009555691E-3</c:v>
                </c:pt>
                <c:pt idx="1485">
                  <c:v>-4.4457453953801688E-3</c:v>
                </c:pt>
                <c:pt idx="1486">
                  <c:v>1.5650286376834018E-2</c:v>
                </c:pt>
                <c:pt idx="1487">
                  <c:v>6.3059596374685171E-4</c:v>
                </c:pt>
                <c:pt idx="1488">
                  <c:v>2.2191963386018324E-2</c:v>
                </c:pt>
                <c:pt idx="1489">
                  <c:v>2.535813505846353E-2</c:v>
                </c:pt>
                <c:pt idx="1490">
                  <c:v>-3.7130775703515268E-3</c:v>
                </c:pt>
                <c:pt idx="1491">
                  <c:v>1.4498951223217579E-2</c:v>
                </c:pt>
                <c:pt idx="1492">
                  <c:v>-7.0390614612674679E-4</c:v>
                </c:pt>
                <c:pt idx="1493">
                  <c:v>6.2302714836086175E-3</c:v>
                </c:pt>
                <c:pt idx="1494">
                  <c:v>1.1411279674882587E-2</c:v>
                </c:pt>
                <c:pt idx="1495">
                  <c:v>1.0521611601633523E-2</c:v>
                </c:pt>
                <c:pt idx="1496">
                  <c:v>8.689942039061916E-3</c:v>
                </c:pt>
                <c:pt idx="1497">
                  <c:v>2.6247803131712592E-2</c:v>
                </c:pt>
                <c:pt idx="1498">
                  <c:v>-4.8644127239679657E-3</c:v>
                </c:pt>
                <c:pt idx="1499">
                  <c:v>-4.9952462641516503E-3</c:v>
                </c:pt>
                <c:pt idx="1500">
                  <c:v>6.3349383157555667E-3</c:v>
                </c:pt>
                <c:pt idx="1501">
                  <c:v>1.2484114704388816E-2</c:v>
                </c:pt>
                <c:pt idx="1502">
                  <c:v>8.3759415426210709E-3</c:v>
                </c:pt>
                <c:pt idx="1503">
                  <c:v>6.2826048996820925E-3</c:v>
                </c:pt>
                <c:pt idx="1504">
                  <c:v>2.1220983218408736E-3</c:v>
                </c:pt>
                <c:pt idx="1505">
                  <c:v>-2.4570755845881413E-3</c:v>
                </c:pt>
                <c:pt idx="1506">
                  <c:v>-2.0645749640370824E-3</c:v>
                </c:pt>
                <c:pt idx="1507">
                  <c:v>7.9311075059965378E-3</c:v>
                </c:pt>
                <c:pt idx="1508">
                  <c:v>1.0678611849853945E-2</c:v>
                </c:pt>
                <c:pt idx="1509">
                  <c:v>-1.4101260660936204E-2</c:v>
                </c:pt>
                <c:pt idx="1510">
                  <c:v>6.3087716077188296E-3</c:v>
                </c:pt>
                <c:pt idx="1511">
                  <c:v>1.5283952464319697E-2</c:v>
                </c:pt>
                <c:pt idx="1512">
                  <c:v>1.0726180301210732E-4</c:v>
                </c:pt>
                <c:pt idx="1513">
                  <c:v>2.697765898649093E-3</c:v>
                </c:pt>
                <c:pt idx="1514">
                  <c:v>4.9976242356316539E-4</c:v>
                </c:pt>
                <c:pt idx="1515">
                  <c:v>-2.8495762051391985E-3</c:v>
                </c:pt>
                <c:pt idx="1516">
                  <c:v>-1.2792925259099345E-2</c:v>
                </c:pt>
                <c:pt idx="1517">
                  <c:v>-4.4457453953801688E-3</c:v>
                </c:pt>
                <c:pt idx="1518">
                  <c:v>-1.4627406791921267E-3</c:v>
                </c:pt>
                <c:pt idx="1519">
                  <c:v>1.0730945265927421E-2</c:v>
                </c:pt>
                <c:pt idx="1520">
                  <c:v>-1.4258260909156632E-2</c:v>
                </c:pt>
                <c:pt idx="1521">
                  <c:v>-4.4223906575937416E-4</c:v>
                </c:pt>
                <c:pt idx="1522">
                  <c:v>-2.6140758328085639E-3</c:v>
                </c:pt>
                <c:pt idx="1523">
                  <c:v>5.5209583963663957E-4</c:v>
                </c:pt>
                <c:pt idx="1524">
                  <c:v>6.4396051479025159E-3</c:v>
                </c:pt>
                <c:pt idx="1525">
                  <c:v>9.1871094917599233E-3</c:v>
                </c:pt>
                <c:pt idx="1526">
                  <c:v>-1.0045420915241935E-2</c:v>
                </c:pt>
                <c:pt idx="1527">
                  <c:v>-1.6717931464609925E-2</c:v>
                </c:pt>
                <c:pt idx="1528">
                  <c:v>1.1437446382919325E-2</c:v>
                </c:pt>
                <c:pt idx="1529">
                  <c:v>-1.3133092463576928E-2</c:v>
                </c:pt>
                <c:pt idx="1530">
                  <c:v>3.6136006799348955E-3</c:v>
                </c:pt>
                <c:pt idx="1531">
                  <c:v>1.1015967084081228E-3</c:v>
                </c:pt>
                <c:pt idx="1532">
                  <c:v>-1.2138757558180913E-2</c:v>
                </c:pt>
                <c:pt idx="1533">
                  <c:v>-6.2540602201653465E-4</c:v>
                </c:pt>
                <c:pt idx="1534">
                  <c:v>-1.9151435312026489E-2</c:v>
                </c:pt>
                <c:pt idx="1535">
                  <c:v>-7.8735841481927474E-3</c:v>
                </c:pt>
                <c:pt idx="1536">
                  <c:v>4.9976242356316539E-4</c:v>
                </c:pt>
                <c:pt idx="1537">
                  <c:v>-3.6084107382045767E-3</c:v>
                </c:pt>
                <c:pt idx="1538">
                  <c:v>-1.0987422404564474E-2</c:v>
                </c:pt>
                <c:pt idx="1539">
                  <c:v>-7.5905153245053175E-5</c:v>
                </c:pt>
                <c:pt idx="1540">
                  <c:v>1.9912647816571882E-3</c:v>
                </c:pt>
                <c:pt idx="1541">
                  <c:v>-3.0115285979419384E-2</c:v>
                </c:pt>
                <c:pt idx="1542">
                  <c:v>-2.0381270589753142E-2</c:v>
                </c:pt>
                <c:pt idx="1543">
                  <c:v>-7.3502499874580022E-3</c:v>
                </c:pt>
                <c:pt idx="1544">
                  <c:v>-2.9094784365986635E-2</c:v>
                </c:pt>
                <c:pt idx="1545">
                  <c:v>-1.7241265625344671E-2</c:v>
                </c:pt>
                <c:pt idx="1546">
                  <c:v>-1.5174095690442433E-2</c:v>
                </c:pt>
                <c:pt idx="1547">
                  <c:v>-1.8157100406630475E-2</c:v>
                </c:pt>
                <c:pt idx="1548">
                  <c:v>-2.2448440524655382E-2</c:v>
                </c:pt>
                <c:pt idx="1549">
                  <c:v>-1.9962603261165342E-2</c:v>
                </c:pt>
                <c:pt idx="1550">
                  <c:v>-5.7540807972170302E-3</c:v>
                </c:pt>
                <c:pt idx="1551">
                  <c:v>-1.559276301903023E-2</c:v>
                </c:pt>
                <c:pt idx="1552">
                  <c:v>-2.553611207299037E-2</c:v>
                </c:pt>
                <c:pt idx="1553">
                  <c:v>-4.9429128480781778E-3</c:v>
                </c:pt>
                <c:pt idx="1554">
                  <c:v>-3.8439111105352149E-3</c:v>
                </c:pt>
                <c:pt idx="1555">
                  <c:v>5.4717181475682691E-2</c:v>
                </c:pt>
                <c:pt idx="1556">
                  <c:v>2.3945132824479715E-2</c:v>
                </c:pt>
                <c:pt idx="1557">
                  <c:v>2.3500298787855187E-2</c:v>
                </c:pt>
                <c:pt idx="1558">
                  <c:v>2.8812140519312843E-2</c:v>
                </c:pt>
                <c:pt idx="1559">
                  <c:v>4.7155002853065633E-2</c:v>
                </c:pt>
                <c:pt idx="1560">
                  <c:v>4.7312003101286061E-2</c:v>
                </c:pt>
                <c:pt idx="1561">
                  <c:v>3.2266145980162156E-2</c:v>
                </c:pt>
                <c:pt idx="1562">
                  <c:v>3.629581901781969E-2</c:v>
                </c:pt>
                <c:pt idx="1563">
                  <c:v>4.1973994661791664E-2</c:v>
                </c:pt>
                <c:pt idx="1564">
                  <c:v>3.1925978775684573E-2</c:v>
                </c:pt>
                <c:pt idx="1565">
                  <c:v>1.0390778061449836E-2</c:v>
                </c:pt>
                <c:pt idx="1566">
                  <c:v>2.1459295560989682E-2</c:v>
                </c:pt>
                <c:pt idx="1567">
                  <c:v>1.7848289851919948E-2</c:v>
                </c:pt>
                <c:pt idx="1568">
                  <c:v>3.4987483615982827E-2</c:v>
                </c:pt>
                <c:pt idx="1569">
                  <c:v>1.3713949982115465E-2</c:v>
                </c:pt>
                <c:pt idx="1570">
                  <c:v>2.8445806606798525E-2</c:v>
                </c:pt>
                <c:pt idx="1571">
                  <c:v>-1.1301422901005323E-2</c:v>
                </c:pt>
                <c:pt idx="1572">
                  <c:v>1.5990453581311605E-2</c:v>
                </c:pt>
                <c:pt idx="1573">
                  <c:v>3.0696143497957927E-2</c:v>
                </c:pt>
                <c:pt idx="1574">
                  <c:v>2.0281793699336508E-2</c:v>
                </c:pt>
                <c:pt idx="1575">
                  <c:v>2.4285300028957305E-2</c:v>
                </c:pt>
                <c:pt idx="1576">
                  <c:v>3.213531243997847E-2</c:v>
                </c:pt>
                <c:pt idx="1577">
                  <c:v>1.0050610856972252E-2</c:v>
                </c:pt>
                <c:pt idx="1578">
                  <c:v>2.4703967357545098E-2</c:v>
                </c:pt>
                <c:pt idx="1579">
                  <c:v>2.7451471701402504E-2</c:v>
                </c:pt>
                <c:pt idx="1580">
                  <c:v>4.0846014245961657E-3</c:v>
                </c:pt>
                <c:pt idx="1581">
                  <c:v>1.3295282653527668E-2</c:v>
                </c:pt>
                <c:pt idx="1582">
                  <c:v>1.3269115945490932E-2</c:v>
                </c:pt>
                <c:pt idx="1583">
                  <c:v>3.2370812812309101E-2</c:v>
                </c:pt>
                <c:pt idx="1584">
                  <c:v>1.4446617807144107E-2</c:v>
                </c:pt>
                <c:pt idx="1585">
                  <c:v>2.0988294816328412E-2</c:v>
                </c:pt>
                <c:pt idx="1586">
                  <c:v>8.2189412944006467E-3</c:v>
                </c:pt>
                <c:pt idx="1587">
                  <c:v>1.4655951471438004E-2</c:v>
                </c:pt>
                <c:pt idx="1588">
                  <c:v>2.6980470956741234E-2</c:v>
                </c:pt>
                <c:pt idx="1589">
                  <c:v>2.4180633196810353E-2</c:v>
                </c:pt>
                <c:pt idx="1590">
                  <c:v>1.7638956187626047E-2</c:v>
                </c:pt>
                <c:pt idx="1591">
                  <c:v>1.2274781040094915E-2</c:v>
                </c:pt>
                <c:pt idx="1592">
                  <c:v>-3.0455453183896974E-2</c:v>
                </c:pt>
                <c:pt idx="1593">
                  <c:v>4.3986019210370125E-3</c:v>
                </c:pt>
                <c:pt idx="1594">
                  <c:v>1.0312277937339624E-2</c:v>
                </c:pt>
                <c:pt idx="1595">
                  <c:v>1.2667281660645974E-2</c:v>
                </c:pt>
                <c:pt idx="1596">
                  <c:v>3.5275317404386941E-2</c:v>
                </c:pt>
                <c:pt idx="1597">
                  <c:v>2.169479593332032E-2</c:v>
                </c:pt>
                <c:pt idx="1598">
                  <c:v>6.3872717318290417E-3</c:v>
                </c:pt>
                <c:pt idx="1599">
                  <c:v>1.4682118179474742E-2</c:v>
                </c:pt>
                <c:pt idx="1600">
                  <c:v>2.6221636423675858E-2</c:v>
                </c:pt>
                <c:pt idx="1601">
                  <c:v>7.0414394327474716E-3</c:v>
                </c:pt>
                <c:pt idx="1602">
                  <c:v>1.3975617062482838E-2</c:v>
                </c:pt>
                <c:pt idx="1603">
                  <c:v>2.3866632700369511E-2</c:v>
                </c:pt>
                <c:pt idx="1604">
                  <c:v>1.4734451595548216E-2</c:v>
                </c:pt>
                <c:pt idx="1605">
                  <c:v>3.9799345924492174E-3</c:v>
                </c:pt>
                <c:pt idx="1606">
                  <c:v>2.2267651539878228E-3</c:v>
                </c:pt>
                <c:pt idx="1607">
                  <c:v>-1.5147928982405695E-2</c:v>
                </c:pt>
                <c:pt idx="1608">
                  <c:v>-9.0510860098459208E-3</c:v>
                </c:pt>
                <c:pt idx="1609">
                  <c:v>3.4542649579358292E-2</c:v>
                </c:pt>
                <c:pt idx="1610">
                  <c:v>2.4622655263184575E-3</c:v>
                </c:pt>
                <c:pt idx="1611">
                  <c:v>1.7848289851919948E-2</c:v>
                </c:pt>
                <c:pt idx="1612">
                  <c:v>4.1369348406696399E-3</c:v>
                </c:pt>
                <c:pt idx="1613">
                  <c:v>6.8582724764903111E-3</c:v>
                </c:pt>
                <c:pt idx="1614">
                  <c:v>1.5205452340209485E-2</c:v>
                </c:pt>
                <c:pt idx="1615">
                  <c:v>1.2065447375801019E-2</c:v>
                </c:pt>
                <c:pt idx="1616">
                  <c:v>1.402795047855631E-2</c:v>
                </c:pt>
                <c:pt idx="1617">
                  <c:v>1.6461454325972874E-2</c:v>
                </c:pt>
                <c:pt idx="1618">
                  <c:v>8.349774834584333E-3</c:v>
                </c:pt>
                <c:pt idx="1619">
                  <c:v>-1.7767411756329718E-3</c:v>
                </c:pt>
                <c:pt idx="1620">
                  <c:v>-6.5157273005327261E-4</c:v>
                </c:pt>
                <c:pt idx="1621">
                  <c:v>2.5855302511161533E-2</c:v>
                </c:pt>
                <c:pt idx="1622">
                  <c:v>-7.4025834035314746E-3</c:v>
                </c:pt>
                <c:pt idx="1623">
                  <c:v>9.1609427837231871E-3</c:v>
                </c:pt>
                <c:pt idx="1624">
                  <c:v>2.2636797422642858E-2</c:v>
                </c:pt>
                <c:pt idx="1625">
                  <c:v>4.5556021692574351E-3</c:v>
                </c:pt>
                <c:pt idx="1626">
                  <c:v>1.2847636646652824E-3</c:v>
                </c:pt>
                <c:pt idx="1627">
                  <c:v>-5.3092467605924971E-3</c:v>
                </c:pt>
                <c:pt idx="1628">
                  <c:v>1.5205452340209485E-2</c:v>
                </c:pt>
                <c:pt idx="1629">
                  <c:v>5.1312697460656545E-3</c:v>
                </c:pt>
                <c:pt idx="1630">
                  <c:v>1.4839118427695166E-2</c:v>
                </c:pt>
                <c:pt idx="1631">
                  <c:v>2.645432482575618E-3</c:v>
                </c:pt>
                <c:pt idx="1632">
                  <c:v>1.0390778061449836E-2</c:v>
                </c:pt>
                <c:pt idx="1633">
                  <c:v>-7.2455831553110521E-3</c:v>
                </c:pt>
                <c:pt idx="1634">
                  <c:v>-4.131744898939322E-3</c:v>
                </c:pt>
                <c:pt idx="1635">
                  <c:v>-2.1584939159443053E-2</c:v>
                </c:pt>
                <c:pt idx="1636">
                  <c:v>8.0096076301067499E-3</c:v>
                </c:pt>
                <c:pt idx="1637">
                  <c:v>-5.9634144615109286E-3</c:v>
                </c:pt>
                <c:pt idx="1638">
                  <c:v>1.1829947003470384E-2</c:v>
                </c:pt>
                <c:pt idx="1639">
                  <c:v>1.9313625501977232E-2</c:v>
                </c:pt>
                <c:pt idx="1640">
                  <c:v>-2.0014936677238818E-2</c:v>
                </c:pt>
                <c:pt idx="1641">
                  <c:v>-9.4697533384337142E-3</c:v>
                </c:pt>
                <c:pt idx="1642">
                  <c:v>-3.4040292184929967E-2</c:v>
                </c:pt>
                <c:pt idx="1643">
                  <c:v>4.948102789808494E-3</c:v>
                </c:pt>
                <c:pt idx="1644">
                  <c:v>7.4077733452617926E-3</c:v>
                </c:pt>
                <c:pt idx="1645">
                  <c:v>6.3087716077188296E-3</c:v>
                </c:pt>
                <c:pt idx="1646">
                  <c:v>9.1347760756864491E-3</c:v>
                </c:pt>
                <c:pt idx="1647">
                  <c:v>5.0789363299921803E-3</c:v>
                </c:pt>
                <c:pt idx="1648">
                  <c:v>-3.1897434096167833E-3</c:v>
                </c:pt>
                <c:pt idx="1649">
                  <c:v>-4.6550790596740672E-3</c:v>
                </c:pt>
                <c:pt idx="1650">
                  <c:v>-8.606251973221386E-3</c:v>
                </c:pt>
                <c:pt idx="1651">
                  <c:v>-8.0829178124866442E-3</c:v>
                </c:pt>
                <c:pt idx="1652">
                  <c:v>-1.4938595318111798E-2</c:v>
                </c:pt>
                <c:pt idx="1653">
                  <c:v>-4.1579116069760582E-3</c:v>
                </c:pt>
                <c:pt idx="1654">
                  <c:v>3.5874339718981584E-3</c:v>
                </c:pt>
                <c:pt idx="1655">
                  <c:v>-1.1487401827512799E-3</c:v>
                </c:pt>
                <c:pt idx="1656">
                  <c:v>-5.7802475052537664E-3</c:v>
                </c:pt>
                <c:pt idx="1657">
                  <c:v>2.9042875926926868E-4</c:v>
                </c:pt>
                <c:pt idx="1658">
                  <c:v>-1.36040932082382E-2</c:v>
                </c:pt>
                <c:pt idx="1659">
                  <c:v>-2.666409248882038E-3</c:v>
                </c:pt>
                <c:pt idx="1660">
                  <c:v>-2.3524087524411912E-3</c:v>
                </c:pt>
                <c:pt idx="1661">
                  <c:v>1.3085948989233771E-2</c:v>
                </c:pt>
                <c:pt idx="1662">
                  <c:v>-1.5697429851177176E-2</c:v>
                </c:pt>
                <c:pt idx="1663">
                  <c:v>-2.2739086283309791E-3</c:v>
                </c:pt>
                <c:pt idx="1664">
                  <c:v>-1.36040932082382E-2</c:v>
                </c:pt>
                <c:pt idx="1665">
                  <c:v>-1.1955590601923754E-2</c:v>
                </c:pt>
                <c:pt idx="1666">
                  <c:v>-8.2399180607070684E-3</c:v>
                </c:pt>
                <c:pt idx="1667">
                  <c:v>-9.1295861339561312E-3</c:v>
                </c:pt>
                <c:pt idx="1668">
                  <c:v>-9.1323981042064351E-4</c:v>
                </c:pt>
                <c:pt idx="1669">
                  <c:v>-2.0852271334414411E-2</c:v>
                </c:pt>
                <c:pt idx="1670">
                  <c:v>-1.263592501087892E-2</c:v>
                </c:pt>
                <c:pt idx="1671">
                  <c:v>-9.626753586654142E-3</c:v>
                </c:pt>
                <c:pt idx="1672">
                  <c:v>-6.3035816659885117E-3</c:v>
                </c:pt>
                <c:pt idx="1673">
                  <c:v>-1.6168430595838446E-2</c:v>
                </c:pt>
                <c:pt idx="1674">
                  <c:v>-1.6770264880683401E-2</c:v>
                </c:pt>
                <c:pt idx="1675">
                  <c:v>-7.1147496151273675E-3</c:v>
                </c:pt>
                <c:pt idx="1676">
                  <c:v>-1.5488096186883278E-2</c:v>
                </c:pt>
                <c:pt idx="1677">
                  <c:v>-1.6325430844058866E-2</c:v>
                </c:pt>
                <c:pt idx="1678">
                  <c:v>-6.3820817900987238E-3</c:v>
                </c:pt>
                <c:pt idx="1679">
                  <c:v>5.21266773800457E-2</c:v>
                </c:pt>
                <c:pt idx="1680">
                  <c:v>5.1498676387164016E-2</c:v>
                </c:pt>
                <c:pt idx="1681">
                  <c:v>2.2165796677981589E-2</c:v>
                </c:pt>
                <c:pt idx="1682">
                  <c:v>3.4568816287395027E-2</c:v>
                </c:pt>
                <c:pt idx="1683">
                  <c:v>1.6435287617936136E-2</c:v>
                </c:pt>
                <c:pt idx="1684">
                  <c:v>2.6326303255822803E-2</c:v>
                </c:pt>
                <c:pt idx="1685">
                  <c:v>2.7372971577292293E-2</c:v>
                </c:pt>
                <c:pt idx="1686">
                  <c:v>3.1533478155133514E-2</c:v>
                </c:pt>
                <c:pt idx="1687">
                  <c:v>2.3814299284296035E-2</c:v>
                </c:pt>
                <c:pt idx="1688">
                  <c:v>2.0988294816328412E-2</c:v>
                </c:pt>
                <c:pt idx="1689">
                  <c:v>1.8031456808177106E-2</c:v>
                </c:pt>
                <c:pt idx="1690">
                  <c:v>-8.3445848928540168E-3</c:v>
                </c:pt>
                <c:pt idx="1691">
                  <c:v>3.0277476169370127E-2</c:v>
                </c:pt>
                <c:pt idx="1692">
                  <c:v>1.2327114456168391E-2</c:v>
                </c:pt>
                <c:pt idx="1693">
                  <c:v>3.428098249899092E-2</c:v>
                </c:pt>
                <c:pt idx="1694">
                  <c:v>9.4226098640905597E-3</c:v>
                </c:pt>
                <c:pt idx="1695">
                  <c:v>1.8319290596581217E-2</c:v>
                </c:pt>
                <c:pt idx="1696">
                  <c:v>3.373148163021944E-2</c:v>
                </c:pt>
                <c:pt idx="1697">
                  <c:v>2.6823470708520813E-2</c:v>
                </c:pt>
                <c:pt idx="1698">
                  <c:v>2.5541302014720692E-2</c:v>
                </c:pt>
                <c:pt idx="1699">
                  <c:v>2.3055464751230652E-2</c:v>
                </c:pt>
                <c:pt idx="1700">
                  <c:v>2.8759807103239367E-2</c:v>
                </c:pt>
                <c:pt idx="1701">
                  <c:v>1.470828488751148E-2</c:v>
                </c:pt>
                <c:pt idx="1702">
                  <c:v>1.3085948989233771E-2</c:v>
                </c:pt>
                <c:pt idx="1703">
                  <c:v>1.9758459538601763E-2</c:v>
                </c:pt>
                <c:pt idx="1704">
                  <c:v>4.6341022933676472E-3</c:v>
                </c:pt>
                <c:pt idx="1705">
                  <c:v>3.0853143746178341E-2</c:v>
                </c:pt>
                <c:pt idx="1706">
                  <c:v>1.7298788983148464E-2</c:v>
                </c:pt>
                <c:pt idx="1707">
                  <c:v>1.8999625005536383E-2</c:v>
                </c:pt>
                <c:pt idx="1708">
                  <c:v>-1.0621088492050153E-2</c:v>
                </c:pt>
                <c:pt idx="1709">
                  <c:v>1.9127646575469752E-3</c:v>
                </c:pt>
                <c:pt idx="1710">
                  <c:v>3.6348152433893166E-2</c:v>
                </c:pt>
                <c:pt idx="1711">
                  <c:v>2.5645968846867637E-2</c:v>
                </c:pt>
                <c:pt idx="1712">
                  <c:v>2.1747129349393792E-2</c:v>
                </c:pt>
                <c:pt idx="1713">
                  <c:v>2.8184139526431146E-2</c:v>
                </c:pt>
                <c:pt idx="1714">
                  <c:v>-4.2887451471597463E-3</c:v>
                </c:pt>
                <c:pt idx="1715">
                  <c:v>8.7684421631721281E-3</c:v>
                </c:pt>
                <c:pt idx="1716">
                  <c:v>1.9601459290381339E-2</c:v>
                </c:pt>
                <c:pt idx="1717">
                  <c:v>2.3264798415524549E-2</c:v>
                </c:pt>
                <c:pt idx="1718">
                  <c:v>2.3575986941715091E-3</c:v>
                </c:pt>
                <c:pt idx="1719">
                  <c:v>2.0150960159152818E-2</c:v>
                </c:pt>
                <c:pt idx="1720">
                  <c:v>2.0412627239520191E-2</c:v>
                </c:pt>
                <c:pt idx="1721">
                  <c:v>1.8136123640324055E-2</c:v>
                </c:pt>
                <c:pt idx="1722">
                  <c:v>1.0861778806111107E-2</c:v>
                </c:pt>
                <c:pt idx="1723">
                  <c:v>2.5541302014720692E-2</c:v>
                </c:pt>
                <c:pt idx="1724">
                  <c:v>8.2712747104741208E-3</c:v>
                </c:pt>
                <c:pt idx="1725">
                  <c:v>1.0102944273045728E-2</c:v>
                </c:pt>
                <c:pt idx="1726">
                  <c:v>4.0322680085226915E-3</c:v>
                </c:pt>
                <c:pt idx="1727">
                  <c:v>1.2824281908866399E-2</c:v>
                </c:pt>
                <c:pt idx="1728">
                  <c:v>2.4023632948589932E-2</c:v>
                </c:pt>
                <c:pt idx="1729">
                  <c:v>2.551513530668395E-2</c:v>
                </c:pt>
                <c:pt idx="1730">
                  <c:v>1.0181444397155938E-2</c:v>
                </c:pt>
                <c:pt idx="1731">
                  <c:v>2.0098626743079346E-2</c:v>
                </c:pt>
                <c:pt idx="1732">
                  <c:v>1.4865285135731902E-2</c:v>
                </c:pt>
                <c:pt idx="1733">
                  <c:v>1.2170114207947967E-2</c:v>
                </c:pt>
                <c:pt idx="1734">
                  <c:v>-7.2194164472743159E-3</c:v>
                </c:pt>
                <c:pt idx="1735">
                  <c:v>-6.1465814177680891E-3</c:v>
                </c:pt>
                <c:pt idx="1736">
                  <c:v>-6.7773943809000883E-4</c:v>
                </c:pt>
                <c:pt idx="1737">
                  <c:v>5.8116041550208223E-3</c:v>
                </c:pt>
                <c:pt idx="1738">
                  <c:v>8.8469422872823403E-3</c:v>
                </c:pt>
                <c:pt idx="1739">
                  <c:v>1.1123445886478478E-2</c:v>
                </c:pt>
                <c:pt idx="1740">
                  <c:v>1.9784626246638501E-2</c:v>
                </c:pt>
                <c:pt idx="1741">
                  <c:v>1.3426116193711354E-2</c:v>
                </c:pt>
                <c:pt idx="1742">
                  <c:v>-5.1522465123720763E-3</c:v>
                </c:pt>
                <c:pt idx="1743">
                  <c:v>1.5388619296466646E-2</c:v>
                </c:pt>
                <c:pt idx="1744">
                  <c:v>4.9219360817717561E-3</c:v>
                </c:pt>
                <c:pt idx="1745">
                  <c:v>-4.0794114828658495E-3</c:v>
                </c:pt>
                <c:pt idx="1746">
                  <c:v>1.1542113215066273E-2</c:v>
                </c:pt>
                <c:pt idx="1747">
                  <c:v>4.948102789808494E-3</c:v>
                </c:pt>
                <c:pt idx="1748">
                  <c:v>7.7217738417026394E-3</c:v>
                </c:pt>
                <c:pt idx="1749">
                  <c:v>9.0301092435395008E-3</c:v>
                </c:pt>
                <c:pt idx="1750">
                  <c:v>-3.6345774462413164E-3</c:v>
                </c:pt>
                <c:pt idx="1751">
                  <c:v>-5.6755806731068181E-3</c:v>
                </c:pt>
                <c:pt idx="1752">
                  <c:v>2.0046293327005874E-2</c:v>
                </c:pt>
                <c:pt idx="1753">
                  <c:v>1.6252120661678974E-2</c:v>
                </c:pt>
                <c:pt idx="1754">
                  <c:v>-6.4605819142089359E-3</c:v>
                </c:pt>
                <c:pt idx="1755">
                  <c:v>-1.0856588864380788E-2</c:v>
                </c:pt>
                <c:pt idx="1756">
                  <c:v>3.0379331031266769E-3</c:v>
                </c:pt>
                <c:pt idx="1757">
                  <c:v>9.1842975215096143E-4</c:v>
                </c:pt>
                <c:pt idx="1758">
                  <c:v>5.680770614837136E-3</c:v>
                </c:pt>
                <c:pt idx="1759">
                  <c:v>-6.5157273005327261E-4</c:v>
                </c:pt>
                <c:pt idx="1760">
                  <c:v>9.6319435283844564E-3</c:v>
                </c:pt>
                <c:pt idx="1761">
                  <c:v>9.3702764480170855E-3</c:v>
                </c:pt>
                <c:pt idx="1762">
                  <c:v>1.470828488751148E-2</c:v>
                </c:pt>
                <c:pt idx="1763">
                  <c:v>3.2734334754573116E-3</c:v>
                </c:pt>
                <c:pt idx="1764">
                  <c:v>2.9042875926926868E-4</c:v>
                </c:pt>
                <c:pt idx="1765">
                  <c:v>1.1254279426662165E-2</c:v>
                </c:pt>
                <c:pt idx="1766">
                  <c:v>-5.6494139650700818E-3</c:v>
                </c:pt>
                <c:pt idx="1767">
                  <c:v>-6.2250815418782995E-3</c:v>
                </c:pt>
                <c:pt idx="1768">
                  <c:v>-6.2540602201653465E-4</c:v>
                </c:pt>
                <c:pt idx="1769">
                  <c:v>1.6775454822413719E-2</c:v>
                </c:pt>
                <c:pt idx="1770">
                  <c:v>5.1312697460656545E-3</c:v>
                </c:pt>
                <c:pt idx="1771">
                  <c:v>3.3519335995675237E-3</c:v>
                </c:pt>
                <c:pt idx="1772">
                  <c:v>1.0547778309670261E-2</c:v>
                </c:pt>
                <c:pt idx="1773">
                  <c:v>5.314436702322815E-3</c:v>
                </c:pt>
                <c:pt idx="1774">
                  <c:v>-1.103975582063795E-2</c:v>
                </c:pt>
                <c:pt idx="1775">
                  <c:v>-1.5383429354736329E-2</c:v>
                </c:pt>
                <c:pt idx="1776">
                  <c:v>-8.4492517250009651E-3</c:v>
                </c:pt>
                <c:pt idx="1777">
                  <c:v>1.4417639128857058E-3</c:v>
                </c:pt>
                <c:pt idx="1778">
                  <c:v>-6.1465814177680891E-3</c:v>
                </c:pt>
                <c:pt idx="1779">
                  <c:v>-5.9372477534741924E-3</c:v>
                </c:pt>
                <c:pt idx="1780">
                  <c:v>-1.0935088988491002E-2</c:v>
                </c:pt>
                <c:pt idx="1781">
                  <c:v>5.2592913159990335E-4</c:v>
                </c:pt>
                <c:pt idx="1782">
                  <c:v>1.2062635405550703E-3</c:v>
                </c:pt>
                <c:pt idx="1783">
                  <c:v>-4.1840783150127979E-3</c:v>
                </c:pt>
                <c:pt idx="1784">
                  <c:v>-6.5390820383191463E-3</c:v>
                </c:pt>
                <c:pt idx="1785">
                  <c:v>-1.3891926996642307E-2</c:v>
                </c:pt>
                <c:pt idx="1786">
                  <c:v>-1.0647255200086891E-2</c:v>
                </c:pt>
                <c:pt idx="1787">
                  <c:v>-1.5514262894920012E-2</c:v>
                </c:pt>
                <c:pt idx="1788">
                  <c:v>-8.4230850169642272E-3</c:v>
                </c:pt>
                <c:pt idx="1789">
                  <c:v>-5.2045799284455487E-3</c:v>
                </c:pt>
                <c:pt idx="1790">
                  <c:v>-1.4624594821670949E-2</c:v>
                </c:pt>
                <c:pt idx="1791">
                  <c:v>-1.5174095690442433E-2</c:v>
                </c:pt>
                <c:pt idx="1792">
                  <c:v>-1.2662091718915658E-2</c:v>
                </c:pt>
                <c:pt idx="1793">
                  <c:v>-7.6380837758621093E-3</c:v>
                </c:pt>
                <c:pt idx="1794">
                  <c:v>-2.5065111328329101E-2</c:v>
                </c:pt>
                <c:pt idx="1795">
                  <c:v>-1.0882755572417526E-2</c:v>
                </c:pt>
                <c:pt idx="1796">
                  <c:v>-1.6560931216389504E-2</c:v>
                </c:pt>
                <c:pt idx="1797">
                  <c:v>-2.3290540146547571E-4</c:v>
                </c:pt>
                <c:pt idx="1798">
                  <c:v>-1.1432256441189009E-2</c:v>
                </c:pt>
                <c:pt idx="1799">
                  <c:v>3.5065983740093037E-2</c:v>
                </c:pt>
                <c:pt idx="1800">
                  <c:v>2.9911142256855802E-2</c:v>
                </c:pt>
                <c:pt idx="1801">
                  <c:v>1.9496792458234387E-2</c:v>
                </c:pt>
                <c:pt idx="1802">
                  <c:v>4.1267493544799756E-2</c:v>
                </c:pt>
                <c:pt idx="1803">
                  <c:v>4.479999912975928E-2</c:v>
                </c:pt>
                <c:pt idx="1804">
                  <c:v>3.9906824726889424E-2</c:v>
                </c:pt>
                <c:pt idx="1805">
                  <c:v>4.0901159632285439E-2</c:v>
                </c:pt>
                <c:pt idx="1806">
                  <c:v>2.5750635679014588E-2</c:v>
                </c:pt>
                <c:pt idx="1807">
                  <c:v>1.167294675524996E-2</c:v>
                </c:pt>
                <c:pt idx="1808">
                  <c:v>3.0696143497957927E-2</c:v>
                </c:pt>
                <c:pt idx="1809">
                  <c:v>1.5859620041127918E-2</c:v>
                </c:pt>
                <c:pt idx="1810">
                  <c:v>2.6692637168337127E-2</c:v>
                </c:pt>
                <c:pt idx="1811">
                  <c:v>2.5044134562022681E-2</c:v>
                </c:pt>
                <c:pt idx="1812">
                  <c:v>2.0307960407373246E-2</c:v>
                </c:pt>
                <c:pt idx="1813">
                  <c:v>3.6164985477636004E-2</c:v>
                </c:pt>
                <c:pt idx="1814">
                  <c:v>2.6509470212079965E-2</c:v>
                </c:pt>
                <c:pt idx="1815">
                  <c:v>3.0722310205994662E-2</c:v>
                </c:pt>
                <c:pt idx="1816">
                  <c:v>9.9459440248253032E-3</c:v>
                </c:pt>
                <c:pt idx="1817">
                  <c:v>2.4102133072700142E-2</c:v>
                </c:pt>
                <c:pt idx="1818">
                  <c:v>1.9863126370748711E-2</c:v>
                </c:pt>
                <c:pt idx="1819">
                  <c:v>2.6509470212079965E-2</c:v>
                </c:pt>
                <c:pt idx="1820">
                  <c:v>2.9989642380966013E-2</c:v>
                </c:pt>
                <c:pt idx="1821">
                  <c:v>2.2087296553871375E-2</c:v>
                </c:pt>
                <c:pt idx="1822">
                  <c:v>1.1542113215066273E-2</c:v>
                </c:pt>
                <c:pt idx="1823">
                  <c:v>3.477814995168893E-2</c:v>
                </c:pt>
                <c:pt idx="1824">
                  <c:v>1.8005290100140368E-2</c:v>
                </c:pt>
                <c:pt idx="1825">
                  <c:v>3.1167144242619196E-2</c:v>
                </c:pt>
                <c:pt idx="1826">
                  <c:v>1.1803780295433646E-2</c:v>
                </c:pt>
                <c:pt idx="1827">
                  <c:v>2.1747129349393792E-2</c:v>
                </c:pt>
                <c:pt idx="1828">
                  <c:v>2.3735799160185818E-2</c:v>
                </c:pt>
                <c:pt idx="1829">
                  <c:v>2.1747129349393792E-2</c:v>
                </c:pt>
                <c:pt idx="1830">
                  <c:v>1.3583116441931777E-2</c:v>
                </c:pt>
                <c:pt idx="1831">
                  <c:v>1.5597952960760544E-2</c:v>
                </c:pt>
                <c:pt idx="1832">
                  <c:v>2.2427463758348958E-2</c:v>
                </c:pt>
                <c:pt idx="1833">
                  <c:v>2.6352469963859544E-2</c:v>
                </c:pt>
                <c:pt idx="1834">
                  <c:v>1.8790291341242486E-2</c:v>
                </c:pt>
                <c:pt idx="1835">
                  <c:v>1.5048452091989063E-2</c:v>
                </c:pt>
                <c:pt idx="1836">
                  <c:v>9.919777316788567E-3</c:v>
                </c:pt>
                <c:pt idx="1837">
                  <c:v>1.7403455815295413E-2</c:v>
                </c:pt>
                <c:pt idx="1838">
                  <c:v>5.9424376952045086E-3</c:v>
                </c:pt>
                <c:pt idx="1839">
                  <c:v>2.7058971080851452E-2</c:v>
                </c:pt>
                <c:pt idx="1840">
                  <c:v>1.5807286625054442E-2</c:v>
                </c:pt>
                <c:pt idx="1841">
                  <c:v>2.7477638409439245E-2</c:v>
                </c:pt>
                <c:pt idx="1842">
                  <c:v>1.8293123888544476E-2</c:v>
                </c:pt>
                <c:pt idx="1843">
                  <c:v>-2.7187426649555139E-3</c:v>
                </c:pt>
                <c:pt idx="1844">
                  <c:v>1.2798115200829661E-2</c:v>
                </c:pt>
                <c:pt idx="1845">
                  <c:v>-2.692575956918776E-3</c:v>
                </c:pt>
                <c:pt idx="1846">
                  <c:v>1.413261731070326E-2</c:v>
                </c:pt>
                <c:pt idx="1847">
                  <c:v>2.9042875926926868E-4</c:v>
                </c:pt>
                <c:pt idx="1848">
                  <c:v>1.5179285632172749E-2</c:v>
                </c:pt>
                <c:pt idx="1849">
                  <c:v>2.0595794195777353E-2</c:v>
                </c:pt>
                <c:pt idx="1850">
                  <c:v>2.6300136547786068E-2</c:v>
                </c:pt>
                <c:pt idx="1851">
                  <c:v>1.5126952216099273E-2</c:v>
                </c:pt>
                <c:pt idx="1852">
                  <c:v>3.9509559141621704E-4</c:v>
                </c:pt>
                <c:pt idx="1853">
                  <c:v>-8.3969183089274892E-3</c:v>
                </c:pt>
                <c:pt idx="1854">
                  <c:v>1.3897116938372624E-2</c:v>
                </c:pt>
                <c:pt idx="1855">
                  <c:v>1.9522959166271128E-2</c:v>
                </c:pt>
                <c:pt idx="1856">
                  <c:v>1.1646780047213224E-2</c:v>
                </c:pt>
                <c:pt idx="1857">
                  <c:v>2.8285994388327785E-3</c:v>
                </c:pt>
                <c:pt idx="1858">
                  <c:v>-1.2505091470695234E-2</c:v>
                </c:pt>
                <c:pt idx="1859">
                  <c:v>1.797912339210363E-2</c:v>
                </c:pt>
                <c:pt idx="1860">
                  <c:v>1.8711791217132272E-2</c:v>
                </c:pt>
                <c:pt idx="1861">
                  <c:v>8.2974414185108588E-3</c:v>
                </c:pt>
                <c:pt idx="1862">
                  <c:v>5.8901042791310336E-3</c:v>
                </c:pt>
                <c:pt idx="1863">
                  <c:v>1.5990453581311605E-2</c:v>
                </c:pt>
                <c:pt idx="1864">
                  <c:v>1.2379447872241866E-2</c:v>
                </c:pt>
                <c:pt idx="1865">
                  <c:v>1.0230965842979107E-3</c:v>
                </c:pt>
                <c:pt idx="1866">
                  <c:v>1.546430745032655E-3</c:v>
                </c:pt>
                <c:pt idx="1867">
                  <c:v>-1.2949925507319765E-2</c:v>
                </c:pt>
                <c:pt idx="1868">
                  <c:v>-5.207391898695863E-4</c:v>
                </c:pt>
                <c:pt idx="1869">
                  <c:v>1.0312277937339624E-2</c:v>
                </c:pt>
                <c:pt idx="1870">
                  <c:v>-1.5252595814552643E-2</c:v>
                </c:pt>
                <c:pt idx="1871">
                  <c:v>3.0902665192001511E-3</c:v>
                </c:pt>
                <c:pt idx="1872">
                  <c:v>4.1107681326329019E-3</c:v>
                </c:pt>
                <c:pt idx="1873">
                  <c:v>1.9127646575469752E-3</c:v>
                </c:pt>
                <c:pt idx="1874">
                  <c:v>1.0573945017706997E-2</c:v>
                </c:pt>
                <c:pt idx="1875">
                  <c:v>-3.3205769498004696E-3</c:v>
                </c:pt>
                <c:pt idx="1876">
                  <c:v>-2.3290540146547571E-4</c:v>
                </c:pt>
                <c:pt idx="1877">
                  <c:v>-8.7894189294785482E-3</c:v>
                </c:pt>
                <c:pt idx="1878">
                  <c:v>7.8759621196727598E-4</c:v>
                </c:pt>
                <c:pt idx="1879">
                  <c:v>2.0435981977306623E-3</c:v>
                </c:pt>
                <c:pt idx="1880">
                  <c:v>-3.3543124732231963E-2</c:v>
                </c:pt>
                <c:pt idx="1881">
                  <c:v>-5.9895811695476649E-3</c:v>
                </c:pt>
                <c:pt idx="1882">
                  <c:v>-1.124908948493185E-2</c:v>
                </c:pt>
                <c:pt idx="1883">
                  <c:v>-4.9167461400414381E-3</c:v>
                </c:pt>
                <c:pt idx="1884">
                  <c:v>-6.5390820383191463E-3</c:v>
                </c:pt>
                <c:pt idx="1885">
                  <c:v>-3.3205769498004696E-3</c:v>
                </c:pt>
                <c:pt idx="1886">
                  <c:v>9.7627770685681427E-3</c:v>
                </c:pt>
                <c:pt idx="1887">
                  <c:v>-1.4627406791921267E-3</c:v>
                </c:pt>
                <c:pt idx="1888">
                  <c:v>8.3759415426210709E-3</c:v>
                </c:pt>
                <c:pt idx="1889">
                  <c:v>-2.3290540146547571E-4</c:v>
                </c:pt>
                <c:pt idx="1890">
                  <c:v>-1.3290092711797352E-2</c:v>
                </c:pt>
                <c:pt idx="1891">
                  <c:v>-4.0009113587556374E-3</c:v>
                </c:pt>
                <c:pt idx="1892">
                  <c:v>-9.9173993453085564E-4</c:v>
                </c:pt>
                <c:pt idx="1893">
                  <c:v>6.1256046514616691E-3</c:v>
                </c:pt>
                <c:pt idx="1894">
                  <c:v>4.215434964779852E-3</c:v>
                </c:pt>
                <c:pt idx="1895">
                  <c:v>-1.3028425631429979E-2</c:v>
                </c:pt>
                <c:pt idx="1896">
                  <c:v>4.4742900748969208E-4</c:v>
                </c:pt>
                <c:pt idx="1897">
                  <c:v>9.8151104846416169E-3</c:v>
                </c:pt>
                <c:pt idx="1898">
                  <c:v>-7.8240627023695893E-4</c:v>
                </c:pt>
                <c:pt idx="1899">
                  <c:v>-3.7654109864250027E-3</c:v>
                </c:pt>
                <c:pt idx="1900">
                  <c:v>-1.0150087747388884E-2</c:v>
                </c:pt>
                <c:pt idx="1901">
                  <c:v>2.7762660227593043E-3</c:v>
                </c:pt>
                <c:pt idx="1902">
                  <c:v>-1.5935742193758113E-3</c:v>
                </c:pt>
                <c:pt idx="1903">
                  <c:v>-2.1480272327296102E-2</c:v>
                </c:pt>
                <c:pt idx="1904">
                  <c:v>-7.0100827829804174E-3</c:v>
                </c:pt>
                <c:pt idx="1905">
                  <c:v>-1.9860748399268702E-3</c:v>
                </c:pt>
                <c:pt idx="1906">
                  <c:v>-1.7188932209271195E-2</c:v>
                </c:pt>
                <c:pt idx="1907">
                  <c:v>-1.1693923521556382E-2</c:v>
                </c:pt>
                <c:pt idx="1908">
                  <c:v>-1.3891926996642307E-2</c:v>
                </c:pt>
                <c:pt idx="1909">
                  <c:v>-1.4232094201119891E-2</c:v>
                </c:pt>
                <c:pt idx="1910">
                  <c:v>-3.9224112346454235E-3</c:v>
                </c:pt>
                <c:pt idx="1911">
                  <c:v>-1.708426537712425E-2</c:v>
                </c:pt>
                <c:pt idx="1912">
                  <c:v>-1.8444934195034582E-2</c:v>
                </c:pt>
                <c:pt idx="1913">
                  <c:v>-1.5880596807434338E-2</c:v>
                </c:pt>
                <c:pt idx="1914">
                  <c:v>-1.2583591594805448E-2</c:v>
                </c:pt>
                <c:pt idx="1915">
                  <c:v>-2.3285775181830969E-2</c:v>
                </c:pt>
                <c:pt idx="1916">
                  <c:v>-4.1055781909025858E-3</c:v>
                </c:pt>
                <c:pt idx="1917">
                  <c:v>-6.8530825347599932E-3</c:v>
                </c:pt>
                <c:pt idx="1918">
                  <c:v>-1.6874931712830353E-2</c:v>
                </c:pt>
                <c:pt idx="1919">
                  <c:v>5.1106175766612957E-2</c:v>
                </c:pt>
                <c:pt idx="1920">
                  <c:v>4.833250471471881E-2</c:v>
                </c:pt>
                <c:pt idx="1921">
                  <c:v>3.1533478155133514E-2</c:v>
                </c:pt>
                <c:pt idx="1922">
                  <c:v>3.5301484112423676E-2</c:v>
                </c:pt>
                <c:pt idx="1923">
                  <c:v>3.6819153178554435E-2</c:v>
                </c:pt>
                <c:pt idx="1924">
                  <c:v>1.6539954450083084E-2</c:v>
                </c:pt>
                <c:pt idx="1925">
                  <c:v>4.202632807786514E-2</c:v>
                </c:pt>
                <c:pt idx="1926">
                  <c:v>1.413261731070326E-2</c:v>
                </c:pt>
                <c:pt idx="1927">
                  <c:v>3.8598489325052568E-2</c:v>
                </c:pt>
                <c:pt idx="1928">
                  <c:v>1.2248614332058179E-2</c:v>
                </c:pt>
                <c:pt idx="1929">
                  <c:v>2.4311466736994039E-2</c:v>
                </c:pt>
                <c:pt idx="1930">
                  <c:v>3.9226490317934258E-2</c:v>
                </c:pt>
                <c:pt idx="1931">
                  <c:v>1.2143947499911229E-2</c:v>
                </c:pt>
                <c:pt idx="1932">
                  <c:v>2.1171461772585574E-2</c:v>
                </c:pt>
                <c:pt idx="1933">
                  <c:v>3.4935150199909351E-2</c:v>
                </c:pt>
                <c:pt idx="1934">
                  <c:v>1.7665122895662785E-2</c:v>
                </c:pt>
                <c:pt idx="1935">
                  <c:v>2.399746624055319E-2</c:v>
                </c:pt>
                <c:pt idx="1936">
                  <c:v>2.758230524158619E-2</c:v>
                </c:pt>
                <c:pt idx="1937">
                  <c:v>4.6422335028036991E-2</c:v>
                </c:pt>
                <c:pt idx="1938">
                  <c:v>4.1369348406696399E-3</c:v>
                </c:pt>
                <c:pt idx="1939">
                  <c:v>1.3138282405307244E-2</c:v>
                </c:pt>
                <c:pt idx="1940">
                  <c:v>5.3929368264330271E-3</c:v>
                </c:pt>
                <c:pt idx="1941">
                  <c:v>3.3862315170403126E-2</c:v>
                </c:pt>
                <c:pt idx="1942">
                  <c:v>1.8266957180507741E-2</c:v>
                </c:pt>
                <c:pt idx="1943">
                  <c:v>2.5724468970977854E-2</c:v>
                </c:pt>
                <c:pt idx="1944">
                  <c:v>1.26149482445725E-2</c:v>
                </c:pt>
                <c:pt idx="1945">
                  <c:v>1.7194122151001516E-2</c:v>
                </c:pt>
                <c:pt idx="1946">
                  <c:v>1.1097279178441742E-2</c:v>
                </c:pt>
                <c:pt idx="1947">
                  <c:v>1.5728786500944232E-2</c:v>
                </c:pt>
                <c:pt idx="1948">
                  <c:v>3.0800810330104872E-2</c:v>
                </c:pt>
                <c:pt idx="1949">
                  <c:v>7.3292732211515813E-3</c:v>
                </c:pt>
                <c:pt idx="1950">
                  <c:v>2.2741464254789803E-2</c:v>
                </c:pt>
                <c:pt idx="1951">
                  <c:v>2.0124793451116084E-2</c:v>
                </c:pt>
                <c:pt idx="1952">
                  <c:v>1.797912339210363E-2</c:v>
                </c:pt>
                <c:pt idx="1953">
                  <c:v>2.7608471949622931E-2</c:v>
                </c:pt>
                <c:pt idx="1954">
                  <c:v>1.196078054365407E-2</c:v>
                </c:pt>
                <c:pt idx="1955">
                  <c:v>2.6901970832631024E-2</c:v>
                </c:pt>
                <c:pt idx="1956">
                  <c:v>9.7104436524946686E-3</c:v>
                </c:pt>
                <c:pt idx="1957">
                  <c:v>2.240129705031222E-2</c:v>
                </c:pt>
                <c:pt idx="1958">
                  <c:v>-4.6840577379611038E-4</c:v>
                </c:pt>
                <c:pt idx="1959">
                  <c:v>1.5231619048246223E-2</c:v>
                </c:pt>
                <c:pt idx="1960">
                  <c:v>1.4001783770519572E-2</c:v>
                </c:pt>
                <c:pt idx="1961">
                  <c:v>2.4677800649508363E-2</c:v>
                </c:pt>
                <c:pt idx="1962">
                  <c:v>1.6906288362597405E-2</c:v>
                </c:pt>
                <c:pt idx="1963">
                  <c:v>1.5990453581311605E-2</c:v>
                </c:pt>
                <c:pt idx="1964">
                  <c:v>8.1666078783271725E-3</c:v>
                </c:pt>
                <c:pt idx="1965">
                  <c:v>1.4211117434813472E-2</c:v>
                </c:pt>
                <c:pt idx="1966">
                  <c:v>-9.3127530902132934E-3</c:v>
                </c:pt>
                <c:pt idx="1967">
                  <c:v>2.3343298539634766E-2</c:v>
                </c:pt>
                <c:pt idx="1968">
                  <c:v>2.3657299036075607E-2</c:v>
                </c:pt>
                <c:pt idx="1969">
                  <c:v>1.0992612346294792E-2</c:v>
                </c:pt>
                <c:pt idx="1970">
                  <c:v>1.5519452836650332E-2</c:v>
                </c:pt>
                <c:pt idx="1971">
                  <c:v>8.9226304411422434E-4</c:v>
                </c:pt>
                <c:pt idx="1972">
                  <c:v>2.3809534319579363E-4</c:v>
                </c:pt>
                <c:pt idx="1973">
                  <c:v>4.1892682567431141E-3</c:v>
                </c:pt>
                <c:pt idx="1974">
                  <c:v>1.9389313655837131E-3</c:v>
                </c:pt>
                <c:pt idx="1975">
                  <c:v>9.3702764480170855E-3</c:v>
                </c:pt>
                <c:pt idx="1976">
                  <c:v>-2.1954085042207687E-3</c:v>
                </c:pt>
                <c:pt idx="1977">
                  <c:v>7.3816066372250555E-3</c:v>
                </c:pt>
                <c:pt idx="1978">
                  <c:v>-2.0673869342873949E-4</c:v>
                </c:pt>
                <c:pt idx="1979">
                  <c:v>3.0379331031266769E-3</c:v>
                </c:pt>
                <c:pt idx="1980">
                  <c:v>1.873795792516901E-2</c:v>
                </c:pt>
                <c:pt idx="1981">
                  <c:v>9.5011099882007701E-3</c:v>
                </c:pt>
                <c:pt idx="1982">
                  <c:v>4.7387691255145956E-3</c:v>
                </c:pt>
                <c:pt idx="1983">
                  <c:v>-1.959908131890134E-3</c:v>
                </c:pt>
                <c:pt idx="1984">
                  <c:v>1.347844960978483E-2</c:v>
                </c:pt>
                <c:pt idx="1985">
                  <c:v>1.0861778806111107E-2</c:v>
                </c:pt>
                <c:pt idx="1986">
                  <c:v>-7.1409163231641037E-3</c:v>
                </c:pt>
                <c:pt idx="1987">
                  <c:v>1.4446617807144107E-2</c:v>
                </c:pt>
                <c:pt idx="1988">
                  <c:v>-2.8495762051391985E-3</c:v>
                </c:pt>
                <c:pt idx="1989">
                  <c:v>8.1142744622536983E-3</c:v>
                </c:pt>
                <c:pt idx="1990">
                  <c:v>1.0600111725743735E-2</c:v>
                </c:pt>
                <c:pt idx="1991">
                  <c:v>-2.0645749640370824E-3</c:v>
                </c:pt>
                <c:pt idx="1992">
                  <c:v>-1.3057404309717024E-3</c:v>
                </c:pt>
                <c:pt idx="1993">
                  <c:v>1.8865979495102389E-3</c:v>
                </c:pt>
                <c:pt idx="1994">
                  <c:v>1.127763416444859E-3</c:v>
                </c:pt>
                <c:pt idx="1995">
                  <c:v>1.2039280667764281E-2</c:v>
                </c:pt>
                <c:pt idx="1996">
                  <c:v>-6.2774149579517755E-3</c:v>
                </c:pt>
                <c:pt idx="1997">
                  <c:v>9.8151104846416169E-3</c:v>
                </c:pt>
                <c:pt idx="1998">
                  <c:v>-9.6557322649411768E-4</c:v>
                </c:pt>
                <c:pt idx="1999">
                  <c:v>-7.0390614612674679E-4</c:v>
                </c:pt>
                <c:pt idx="2000">
                  <c:v>8.9254424113925524E-3</c:v>
                </c:pt>
                <c:pt idx="2001">
                  <c:v>5.2621032862493408E-3</c:v>
                </c:pt>
                <c:pt idx="2002">
                  <c:v>1.0754300003713848E-3</c:v>
                </c:pt>
                <c:pt idx="2003">
                  <c:v>-4.160723577226362E-4</c:v>
                </c:pt>
                <c:pt idx="2004">
                  <c:v>1.1594446631139749E-2</c:v>
                </c:pt>
                <c:pt idx="2005">
                  <c:v>-2.289327456127991E-2</c:v>
                </c:pt>
                <c:pt idx="2006">
                  <c:v>1.2981282157086821E-2</c:v>
                </c:pt>
                <c:pt idx="2007">
                  <c:v>-6.1204147097313512E-3</c:v>
                </c:pt>
                <c:pt idx="2008">
                  <c:v>-7.5072502356784247E-3</c:v>
                </c:pt>
                <c:pt idx="2009">
                  <c:v>-6.7484157026130448E-3</c:v>
                </c:pt>
                <c:pt idx="2010">
                  <c:v>-5.8064142132905061E-3</c:v>
                </c:pt>
                <c:pt idx="2011">
                  <c:v>-2.5907210950221367E-4</c:v>
                </c:pt>
                <c:pt idx="2012">
                  <c:v>-1.8601934443255003E-2</c:v>
                </c:pt>
                <c:pt idx="2013">
                  <c:v>-1.3891926996642307E-2</c:v>
                </c:pt>
                <c:pt idx="2014">
                  <c:v>-8.6847520973315998E-3</c:v>
                </c:pt>
                <c:pt idx="2015">
                  <c:v>-7.5905153245053175E-5</c:v>
                </c:pt>
                <c:pt idx="2016">
                  <c:v>-1.5150740952655992E-3</c:v>
                </c:pt>
                <c:pt idx="2017">
                  <c:v>-6.2774149579517755E-3</c:v>
                </c:pt>
                <c:pt idx="2018">
                  <c:v>2.8285994388327785E-3</c:v>
                </c:pt>
                <c:pt idx="2019">
                  <c:v>-7.4287501115682126E-3</c:v>
                </c:pt>
                <c:pt idx="2020">
                  <c:v>-1.8837434815585648E-2</c:v>
                </c:pt>
                <c:pt idx="2021">
                  <c:v>-6.2774149579517755E-3</c:v>
                </c:pt>
                <c:pt idx="2022">
                  <c:v>1.9650980736204502E-3</c:v>
                </c:pt>
                <c:pt idx="2023">
                  <c:v>-1.1379923025115533E-2</c:v>
                </c:pt>
                <c:pt idx="2024">
                  <c:v>-2.8152782876664097E-2</c:v>
                </c:pt>
                <c:pt idx="2025">
                  <c:v>-1.2060257434070703E-2</c:v>
                </c:pt>
                <c:pt idx="2026">
                  <c:v>3.6659340960083697E-3</c:v>
                </c:pt>
                <c:pt idx="2027">
                  <c:v>-2.6687447226606813E-2</c:v>
                </c:pt>
                <c:pt idx="2028">
                  <c:v>3.1949333513471003E-3</c:v>
                </c:pt>
                <c:pt idx="2029">
                  <c:v>-7.0624161990538916E-3</c:v>
                </c:pt>
                <c:pt idx="2030">
                  <c:v>-2.1430750881472945E-3</c:v>
                </c:pt>
                <c:pt idx="2031">
                  <c:v>-6.9577493669069432E-3</c:v>
                </c:pt>
                <c:pt idx="2032">
                  <c:v>-1.3551759792164721E-2</c:v>
                </c:pt>
                <c:pt idx="2033">
                  <c:v>-7.7165838999723214E-3</c:v>
                </c:pt>
                <c:pt idx="2034">
                  <c:v>-1.5514262894920012E-2</c:v>
                </c:pt>
                <c:pt idx="2035">
                  <c:v>-7.5595836517519006E-3</c:v>
                </c:pt>
                <c:pt idx="2036">
                  <c:v>2.2267651539878228E-3</c:v>
                </c:pt>
                <c:pt idx="2037">
                  <c:v>-2.7367781635561979E-2</c:v>
                </c:pt>
                <c:pt idx="2038">
                  <c:v>-2.1532605743369578E-2</c:v>
                </c:pt>
                <c:pt idx="2039">
                  <c:v>4.5244833166383815E-2</c:v>
                </c:pt>
                <c:pt idx="2040">
                  <c:v>2.0595794195777353E-2</c:v>
                </c:pt>
                <c:pt idx="2041">
                  <c:v>3.9200323609897517E-2</c:v>
                </c:pt>
                <c:pt idx="2042">
                  <c:v>5.1524843095200758E-2</c:v>
                </c:pt>
                <c:pt idx="2043">
                  <c:v>3.284181355697037E-2</c:v>
                </c:pt>
                <c:pt idx="2044">
                  <c:v>3.532765082046041E-2</c:v>
                </c:pt>
                <c:pt idx="2045">
                  <c:v>1.5153118924136011E-2</c:v>
                </c:pt>
                <c:pt idx="2046">
                  <c:v>4.0220825223330266E-2</c:v>
                </c:pt>
                <c:pt idx="2047">
                  <c:v>2.2453630466385696E-2</c:v>
                </c:pt>
                <c:pt idx="2048">
                  <c:v>4.1869327829644719E-2</c:v>
                </c:pt>
                <c:pt idx="2049">
                  <c:v>1.6539954450083084E-2</c:v>
                </c:pt>
                <c:pt idx="2050">
                  <c:v>1.1699113463286698E-2</c:v>
                </c:pt>
                <c:pt idx="2051">
                  <c:v>3.5720151441011469E-2</c:v>
                </c:pt>
                <c:pt idx="2052">
                  <c:v>1.5987641611061301E-3</c:v>
                </c:pt>
                <c:pt idx="2053">
                  <c:v>2.2558297298532648E-2</c:v>
                </c:pt>
                <c:pt idx="2054">
                  <c:v>1.120194601058869E-2</c:v>
                </c:pt>
                <c:pt idx="2055">
                  <c:v>3.5170650572239989E-2</c:v>
                </c:pt>
                <c:pt idx="2056">
                  <c:v>8.9516091194292886E-3</c:v>
                </c:pt>
                <c:pt idx="2057">
                  <c:v>1.9601459290381339E-2</c:v>
                </c:pt>
                <c:pt idx="2058">
                  <c:v>2.3631132328038873E-2</c:v>
                </c:pt>
                <c:pt idx="2059">
                  <c:v>1.8999625005536383E-2</c:v>
                </c:pt>
                <c:pt idx="2060">
                  <c:v>9.8936106087518291E-3</c:v>
                </c:pt>
                <c:pt idx="2061">
                  <c:v>1.2353281164205129E-2</c:v>
                </c:pt>
                <c:pt idx="2062">
                  <c:v>1.8345457304617951E-2</c:v>
                </c:pt>
                <c:pt idx="2063">
                  <c:v>2.7713138781769876E-2</c:v>
                </c:pt>
                <c:pt idx="2064">
                  <c:v>2.2584464006569382E-2</c:v>
                </c:pt>
                <c:pt idx="2065">
                  <c:v>1.384478352229915E-2</c:v>
                </c:pt>
                <c:pt idx="2066">
                  <c:v>2.7843972321953563E-2</c:v>
                </c:pt>
                <c:pt idx="2067">
                  <c:v>2.185179618154074E-2</c:v>
                </c:pt>
                <c:pt idx="2068">
                  <c:v>-5.4924137168496593E-3</c:v>
                </c:pt>
                <c:pt idx="2069">
                  <c:v>2.4154466488773618E-2</c:v>
                </c:pt>
                <c:pt idx="2070">
                  <c:v>2.0909794692218202E-2</c:v>
                </c:pt>
                <c:pt idx="2071">
                  <c:v>2.080512786007125E-2</c:v>
                </c:pt>
                <c:pt idx="2072">
                  <c:v>2.1616295809210106E-2</c:v>
                </c:pt>
                <c:pt idx="2073">
                  <c:v>1.5885786749164653E-2</c:v>
                </c:pt>
                <c:pt idx="2074">
                  <c:v>2.0360293823446719E-2</c:v>
                </c:pt>
                <c:pt idx="2075">
                  <c:v>7.4339400532985305E-3</c:v>
                </c:pt>
                <c:pt idx="2076">
                  <c:v>2.6247803131712592E-2</c:v>
                </c:pt>
                <c:pt idx="2077">
                  <c:v>7.9049407979597999E-3</c:v>
                </c:pt>
                <c:pt idx="2078">
                  <c:v>8.716108747098654E-3</c:v>
                </c:pt>
                <c:pt idx="2079">
                  <c:v>1.8999625005536383E-2</c:v>
                </c:pt>
                <c:pt idx="2080">
                  <c:v>1.86594578010588E-2</c:v>
                </c:pt>
                <c:pt idx="2081">
                  <c:v>2.2819964378900017E-2</c:v>
                </c:pt>
                <c:pt idx="2082">
                  <c:v>1.873795792516901E-2</c:v>
                </c:pt>
                <c:pt idx="2083">
                  <c:v>-1.0516421659903205E-2</c:v>
                </c:pt>
                <c:pt idx="2084">
                  <c:v>1.9182791961793545E-2</c:v>
                </c:pt>
                <c:pt idx="2085">
                  <c:v>7.8002739658128515E-3</c:v>
                </c:pt>
                <c:pt idx="2086">
                  <c:v>1.5074618800025801E-2</c:v>
                </c:pt>
                <c:pt idx="2087">
                  <c:v>4.3201017969268004E-3</c:v>
                </c:pt>
                <c:pt idx="2088">
                  <c:v>1.8607124384985324E-2</c:v>
                </c:pt>
                <c:pt idx="2089">
                  <c:v>9.4226098640905597E-3</c:v>
                </c:pt>
                <c:pt idx="2090">
                  <c:v>1.3112115697270508E-2</c:v>
                </c:pt>
                <c:pt idx="2091">
                  <c:v>-9.9145873750582491E-3</c:v>
                </c:pt>
                <c:pt idx="2092">
                  <c:v>-9.7837538348745628E-3</c:v>
                </c:pt>
                <c:pt idx="2093">
                  <c:v>5.5499370746534497E-3</c:v>
                </c:pt>
                <c:pt idx="2094">
                  <c:v>2.2950797919083703E-2</c:v>
                </c:pt>
                <c:pt idx="2095">
                  <c:v>1.7848289851919948E-2</c:v>
                </c:pt>
                <c:pt idx="2096">
                  <c:v>1.5833453333091177E-2</c:v>
                </c:pt>
                <c:pt idx="2097">
                  <c:v>6.6227721041596764E-3</c:v>
                </c:pt>
                <c:pt idx="2098">
                  <c:v>2.3578798911965397E-2</c:v>
                </c:pt>
                <c:pt idx="2099">
                  <c:v>2.6561803628153441E-2</c:v>
                </c:pt>
                <c:pt idx="2100">
                  <c:v>1.120194601058869E-2</c:v>
                </c:pt>
                <c:pt idx="2101">
                  <c:v>4.1892682567431141E-3</c:v>
                </c:pt>
                <c:pt idx="2102">
                  <c:v>1.120194601058869E-2</c:v>
                </c:pt>
                <c:pt idx="2103">
                  <c:v>3.6892888337947995E-4</c:v>
                </c:pt>
                <c:pt idx="2104">
                  <c:v>8.137629200040122E-4</c:v>
                </c:pt>
                <c:pt idx="2105">
                  <c:v>1.0757111973964157E-2</c:v>
                </c:pt>
                <c:pt idx="2106">
                  <c:v>-3.8700778185719511E-3</c:v>
                </c:pt>
                <c:pt idx="2107">
                  <c:v>9.1871094917599233E-3</c:v>
                </c:pt>
                <c:pt idx="2108">
                  <c:v>6.413438439865778E-3</c:v>
                </c:pt>
                <c:pt idx="2109">
                  <c:v>1.5231619048246223E-2</c:v>
                </c:pt>
                <c:pt idx="2110">
                  <c:v>4.2677683808533262E-3</c:v>
                </c:pt>
                <c:pt idx="2111">
                  <c:v>1.8528624260875114E-2</c:v>
                </c:pt>
                <c:pt idx="2112">
                  <c:v>-9.6790870027276144E-3</c:v>
                </c:pt>
                <c:pt idx="2113">
                  <c:v>1.0992612346294792E-2</c:v>
                </c:pt>
                <c:pt idx="2114">
                  <c:v>-1.0123921039352146E-2</c:v>
                </c:pt>
                <c:pt idx="2115">
                  <c:v>-1.1327589609042057E-2</c:v>
                </c:pt>
                <c:pt idx="2116">
                  <c:v>4.3462685049635384E-3</c:v>
                </c:pt>
                <c:pt idx="2117">
                  <c:v>8.1095094975370229E-5</c:v>
                </c:pt>
                <c:pt idx="2118">
                  <c:v>-5.361580176665973E-3</c:v>
                </c:pt>
                <c:pt idx="2119">
                  <c:v>9.9721107328620412E-3</c:v>
                </c:pt>
                <c:pt idx="2120">
                  <c:v>-2.3290540146547571E-4</c:v>
                </c:pt>
                <c:pt idx="2121">
                  <c:v>1.9104291837683335E-2</c:v>
                </c:pt>
                <c:pt idx="2122">
                  <c:v>9.9692987626117356E-4</c:v>
                </c:pt>
                <c:pt idx="2123">
                  <c:v>-1.559276301903023E-2</c:v>
                </c:pt>
                <c:pt idx="2124">
                  <c:v>1.1385112966845851E-2</c:v>
                </c:pt>
                <c:pt idx="2125">
                  <c:v>-1.1432256441189009E-2</c:v>
                </c:pt>
                <c:pt idx="2126">
                  <c:v>-1.4101260660936204E-2</c:v>
                </c:pt>
                <c:pt idx="2127">
                  <c:v>-6.6437488704660964E-3</c:v>
                </c:pt>
                <c:pt idx="2128">
                  <c:v>-2.0907416720738186E-3</c:v>
                </c:pt>
                <c:pt idx="2129">
                  <c:v>5.9947711112779828E-3</c:v>
                </c:pt>
                <c:pt idx="2130">
                  <c:v>-2.1692417961840307E-3</c:v>
                </c:pt>
                <c:pt idx="2131">
                  <c:v>-1.7424432581601833E-2</c:v>
                </c:pt>
                <c:pt idx="2132">
                  <c:v>1.3792450106225675E-2</c:v>
                </c:pt>
                <c:pt idx="2133">
                  <c:v>-1.5017095442222008E-2</c:v>
                </c:pt>
                <c:pt idx="2134">
                  <c:v>2.9332662709797277E-3</c:v>
                </c:pt>
                <c:pt idx="2135">
                  <c:v>-9.4435866303969798E-3</c:v>
                </c:pt>
                <c:pt idx="2136">
                  <c:v>1.413261731070326E-2</c:v>
                </c:pt>
                <c:pt idx="2137">
                  <c:v>-1.3319071390084404E-3</c:v>
                </c:pt>
                <c:pt idx="2138">
                  <c:v>-4.4195786873434326E-3</c:v>
                </c:pt>
                <c:pt idx="2139">
                  <c:v>-7.0362494910171554E-3</c:v>
                </c:pt>
                <c:pt idx="2140">
                  <c:v>-5.0475796802251262E-3</c:v>
                </c:pt>
                <c:pt idx="2141">
                  <c:v>-3.032743161396359E-3</c:v>
                </c:pt>
                <c:pt idx="2142">
                  <c:v>-7.4810835276416868E-3</c:v>
                </c:pt>
                <c:pt idx="2143">
                  <c:v>-1.1746256937629854E-2</c:v>
                </c:pt>
                <c:pt idx="2144">
                  <c:v>-1.4886261902038319E-2</c:v>
                </c:pt>
                <c:pt idx="2145">
                  <c:v>8.5852752069149676E-3</c:v>
                </c:pt>
                <c:pt idx="2146">
                  <c:v>-9.4174199223602418E-3</c:v>
                </c:pt>
                <c:pt idx="2147">
                  <c:v>-1.0702400586410678E-3</c:v>
                </c:pt>
                <c:pt idx="2148">
                  <c:v>-8.3445848928540168E-3</c:v>
                </c:pt>
                <c:pt idx="2149">
                  <c:v>1.1385112966845851E-2</c:v>
                </c:pt>
                <c:pt idx="2150">
                  <c:v>-2.0384082560003444E-3</c:v>
                </c:pt>
                <c:pt idx="2151">
                  <c:v>1.9912647816571882E-3</c:v>
                </c:pt>
                <c:pt idx="2152">
                  <c:v>-2.4018443006859611E-2</c:v>
                </c:pt>
                <c:pt idx="2153">
                  <c:v>-1.5174095690442433E-2</c:v>
                </c:pt>
                <c:pt idx="2154">
                  <c:v>-1.5566596310993492E-2</c:v>
                </c:pt>
                <c:pt idx="2155">
                  <c:v>-3.5037439060576284E-3</c:v>
                </c:pt>
                <c:pt idx="2156">
                  <c:v>-1.7058098669087508E-2</c:v>
                </c:pt>
                <c:pt idx="2157">
                  <c:v>-2.4149276547043304E-2</c:v>
                </c:pt>
                <c:pt idx="2158">
                  <c:v>-2.7158447971268082E-2</c:v>
                </c:pt>
                <c:pt idx="2159">
                  <c:v>3.2737146724823425E-2</c:v>
                </c:pt>
                <c:pt idx="2160">
                  <c:v>2.8393473190725049E-2</c:v>
                </c:pt>
                <c:pt idx="2161">
                  <c:v>4.0560992427807856E-2</c:v>
                </c:pt>
                <c:pt idx="2162">
                  <c:v>1.5205452340209485E-2</c:v>
                </c:pt>
                <c:pt idx="2163">
                  <c:v>2.3971299532516456E-2</c:v>
                </c:pt>
                <c:pt idx="2164">
                  <c:v>3.1481144739060038E-2</c:v>
                </c:pt>
                <c:pt idx="2165">
                  <c:v>2.1302295312769261E-2</c:v>
                </c:pt>
                <c:pt idx="2166">
                  <c:v>2.9858808840782333E-2</c:v>
                </c:pt>
                <c:pt idx="2167">
                  <c:v>4.6213001363743095E-2</c:v>
                </c:pt>
                <c:pt idx="2168">
                  <c:v>3.5720151441011469E-2</c:v>
                </c:pt>
                <c:pt idx="2169">
                  <c:v>3.8546155908979092E-2</c:v>
                </c:pt>
                <c:pt idx="2170">
                  <c:v>2.5829135803124799E-2</c:v>
                </c:pt>
                <c:pt idx="2171">
                  <c:v>2.5227301518279843E-2</c:v>
                </c:pt>
                <c:pt idx="2172">
                  <c:v>2.0621960903814091E-2</c:v>
                </c:pt>
                <c:pt idx="2173">
                  <c:v>3.9514324106338365E-2</c:v>
                </c:pt>
                <c:pt idx="2174">
                  <c:v>1.7220288859038251E-2</c:v>
                </c:pt>
                <c:pt idx="2175">
                  <c:v>2.4625467233434888E-2</c:v>
                </c:pt>
                <c:pt idx="2176">
                  <c:v>2.4965634437912471E-2</c:v>
                </c:pt>
                <c:pt idx="2177">
                  <c:v>1.609512041345855E-2</c:v>
                </c:pt>
                <c:pt idx="2178">
                  <c:v>2.5881469219198275E-2</c:v>
                </c:pt>
                <c:pt idx="2179">
                  <c:v>1.9967793202895663E-2</c:v>
                </c:pt>
                <c:pt idx="2180">
                  <c:v>5.7592707389473481E-3</c:v>
                </c:pt>
                <c:pt idx="2181">
                  <c:v>2.5201134810243109E-2</c:v>
                </c:pt>
                <c:pt idx="2182">
                  <c:v>1.007677756500899E-2</c:v>
                </c:pt>
                <c:pt idx="2183">
                  <c:v>1.4472784515180845E-2</c:v>
                </c:pt>
                <c:pt idx="2184">
                  <c:v>1.2065447375801019E-2</c:v>
                </c:pt>
                <c:pt idx="2185">
                  <c:v>2.0517294071667143E-2</c:v>
                </c:pt>
                <c:pt idx="2186">
                  <c:v>2.0334127115409981E-2</c:v>
                </c:pt>
                <c:pt idx="2187">
                  <c:v>2.7791638905880094E-2</c:v>
                </c:pt>
                <c:pt idx="2188">
                  <c:v>2.6326303255822803E-2</c:v>
                </c:pt>
                <c:pt idx="2189">
                  <c:v>3.5170650572239989E-2</c:v>
                </c:pt>
                <c:pt idx="2190">
                  <c:v>2.2375130342275486E-2</c:v>
                </c:pt>
                <c:pt idx="2191">
                  <c:v>2.8602806855018946E-2</c:v>
                </c:pt>
                <c:pt idx="2192">
                  <c:v>1.9549125874307863E-2</c:v>
                </c:pt>
                <c:pt idx="2193">
                  <c:v>1.8711791217132272E-2</c:v>
                </c:pt>
                <c:pt idx="2194">
                  <c:v>2.4099321102449833E-3</c:v>
                </c:pt>
                <c:pt idx="2195">
                  <c:v>6.4396051479025159E-3</c:v>
                </c:pt>
                <c:pt idx="2196">
                  <c:v>3.5089338477879463E-3</c:v>
                </c:pt>
                <c:pt idx="2197">
                  <c:v>1.3740116690152199E-2</c:v>
                </c:pt>
                <c:pt idx="2198">
                  <c:v>1.347844960978483E-2</c:v>
                </c:pt>
                <c:pt idx="2199">
                  <c:v>8.8469422872823403E-3</c:v>
                </c:pt>
                <c:pt idx="2200">
                  <c:v>2.0909794692218202E-2</c:v>
                </c:pt>
                <c:pt idx="2201">
                  <c:v>1.2928948741013347E-2</c:v>
                </c:pt>
                <c:pt idx="2202">
                  <c:v>1.6330620785789188E-2</c:v>
                </c:pt>
                <c:pt idx="2203">
                  <c:v>1.4917618551805376E-2</c:v>
                </c:pt>
                <c:pt idx="2204">
                  <c:v>1.3556949733895041E-2</c:v>
                </c:pt>
                <c:pt idx="2205">
                  <c:v>2.2689130838716334E-2</c:v>
                </c:pt>
                <c:pt idx="2206">
                  <c:v>-3.3729103658739421E-3</c:v>
                </c:pt>
                <c:pt idx="2207">
                  <c:v>2.5488968598647216E-2</c:v>
                </c:pt>
                <c:pt idx="2208">
                  <c:v>2.2479797174422434E-2</c:v>
                </c:pt>
                <c:pt idx="2209">
                  <c:v>1.7295977012898155E-3</c:v>
                </c:pt>
                <c:pt idx="2210">
                  <c:v>1.8188457056397531E-2</c:v>
                </c:pt>
                <c:pt idx="2211">
                  <c:v>7.1461062648944208E-3</c:v>
                </c:pt>
                <c:pt idx="2212">
                  <c:v>1.706328861081783E-2</c:v>
                </c:pt>
                <c:pt idx="2213">
                  <c:v>2.1192863515905654E-4</c:v>
                </c:pt>
                <c:pt idx="2214">
                  <c:v>2.0909794692218202E-2</c:v>
                </c:pt>
                <c:pt idx="2215">
                  <c:v>4.6341022933676472E-3</c:v>
                </c:pt>
                <c:pt idx="2216">
                  <c:v>8.6376086229884418E-3</c:v>
                </c:pt>
                <c:pt idx="2217">
                  <c:v>2.648330350404323E-2</c:v>
                </c:pt>
                <c:pt idx="2218">
                  <c:v>9.1347760756864491E-3</c:v>
                </c:pt>
                <c:pt idx="2219">
                  <c:v>1.9653792706454815E-2</c:v>
                </c:pt>
                <c:pt idx="2220">
                  <c:v>-6.434415206172198E-3</c:v>
                </c:pt>
                <c:pt idx="2221">
                  <c:v>-1.5440527735526531E-4</c:v>
                </c:pt>
                <c:pt idx="2222">
                  <c:v>2.2005984459510857E-3</c:v>
                </c:pt>
                <c:pt idx="2223">
                  <c:v>-1.1222922776895109E-2</c:v>
                </c:pt>
                <c:pt idx="2224">
                  <c:v>1.1934613835617332E-2</c:v>
                </c:pt>
                <c:pt idx="2225">
                  <c:v>1.4629784763401267E-2</c:v>
                </c:pt>
                <c:pt idx="2226">
                  <c:v>1.0940278930221318E-2</c:v>
                </c:pt>
                <c:pt idx="2227">
                  <c:v>3.430433723677735E-3</c:v>
                </c:pt>
                <c:pt idx="2228">
                  <c:v>8.8469422872823403E-3</c:v>
                </c:pt>
                <c:pt idx="2229">
                  <c:v>1.1411279674882587E-2</c:v>
                </c:pt>
                <c:pt idx="2230">
                  <c:v>-2.6402425408453001E-3</c:v>
                </c:pt>
                <c:pt idx="2231">
                  <c:v>-1.1749068907880161E-3</c:v>
                </c:pt>
                <c:pt idx="2232">
                  <c:v>-3.3255290943827856E-2</c:v>
                </c:pt>
                <c:pt idx="2233">
                  <c:v>7.1199395568576837E-3</c:v>
                </c:pt>
                <c:pt idx="2234">
                  <c:v>2.535813505846353E-2</c:v>
                </c:pt>
                <c:pt idx="2235">
                  <c:v>1.2196280915984705E-2</c:v>
                </c:pt>
                <c:pt idx="2236">
                  <c:v>-5.9923931397979843E-4</c:v>
                </c:pt>
                <c:pt idx="2237">
                  <c:v>-1.9674769472761235E-2</c:v>
                </c:pt>
                <c:pt idx="2238">
                  <c:v>1.0652445141817209E-2</c:v>
                </c:pt>
                <c:pt idx="2239">
                  <c:v>5.9947711112779828E-3</c:v>
                </c:pt>
                <c:pt idx="2240">
                  <c:v>1.5467119420576858E-2</c:v>
                </c:pt>
                <c:pt idx="2241">
                  <c:v>-3.2944102417637334E-3</c:v>
                </c:pt>
                <c:pt idx="2242">
                  <c:v>-1.415359407700968E-2</c:v>
                </c:pt>
                <c:pt idx="2243">
                  <c:v>-1.020242116346236E-2</c:v>
                </c:pt>
                <c:pt idx="2244">
                  <c:v>-1.3106925755540193E-2</c:v>
                </c:pt>
                <c:pt idx="2245">
                  <c:v>2.645432482575618E-3</c:v>
                </c:pt>
                <c:pt idx="2246">
                  <c:v>7.3031065131148442E-3</c:v>
                </c:pt>
                <c:pt idx="2247">
                  <c:v>-3.6084107382045767E-3</c:v>
                </c:pt>
                <c:pt idx="2248">
                  <c:v>1.0230965842979107E-3</c:v>
                </c:pt>
                <c:pt idx="2249">
                  <c:v>-1.4676928237744422E-2</c:v>
                </c:pt>
                <c:pt idx="2250">
                  <c:v>3.8491010522655306E-3</c:v>
                </c:pt>
                <c:pt idx="2251">
                  <c:v>8.349774834584333E-3</c:v>
                </c:pt>
                <c:pt idx="2252">
                  <c:v>4.8434359576615448E-3</c:v>
                </c:pt>
                <c:pt idx="2253">
                  <c:v>-1.8418767486997847E-2</c:v>
                </c:pt>
                <c:pt idx="2254">
                  <c:v>1.1228112718625428E-2</c:v>
                </c:pt>
                <c:pt idx="2255">
                  <c:v>-2.4410943627410669E-2</c:v>
                </c:pt>
                <c:pt idx="2256">
                  <c:v>-9.3940651845738146E-4</c:v>
                </c:pt>
                <c:pt idx="2257">
                  <c:v>-9.0510860098459208E-3</c:v>
                </c:pt>
                <c:pt idx="2258">
                  <c:v>-4.3672452712699567E-3</c:v>
                </c:pt>
                <c:pt idx="2259">
                  <c:v>-4.0009113587556374E-3</c:v>
                </c:pt>
                <c:pt idx="2260">
                  <c:v>-1.0964067666778057E-3</c:v>
                </c:pt>
                <c:pt idx="2261">
                  <c:v>-4.969079556114914E-3</c:v>
                </c:pt>
                <c:pt idx="2262">
                  <c:v>-2.6792114058753758E-2</c:v>
                </c:pt>
                <c:pt idx="2263">
                  <c:v>-1.020242116346236E-2</c:v>
                </c:pt>
                <c:pt idx="2264">
                  <c:v>-2.9382618154390742E-2</c:v>
                </c:pt>
                <c:pt idx="2265">
                  <c:v>-3.5822440301678405E-3</c:v>
                </c:pt>
                <c:pt idx="2266">
                  <c:v>-1.3970427120752518E-2</c:v>
                </c:pt>
                <c:pt idx="2267">
                  <c:v>-8.527751849111179E-3</c:v>
                </c:pt>
                <c:pt idx="2268">
                  <c:v>-1.4624594821670949E-2</c:v>
                </c:pt>
                <c:pt idx="2269">
                  <c:v>-9.8884206670215111E-3</c:v>
                </c:pt>
                <c:pt idx="2270">
                  <c:v>2.5407656504286696E-3</c:v>
                </c:pt>
                <c:pt idx="2271">
                  <c:v>-6.2512482499150392E-3</c:v>
                </c:pt>
                <c:pt idx="2272">
                  <c:v>-3.3516958024195229E-2</c:v>
                </c:pt>
                <c:pt idx="2273">
                  <c:v>1.8080978254000268E-3</c:v>
                </c:pt>
                <c:pt idx="2274">
                  <c:v>-2.5640778905137322E-2</c:v>
                </c:pt>
                <c:pt idx="2275">
                  <c:v>-3.5822440301678405E-3</c:v>
                </c:pt>
                <c:pt idx="2276">
                  <c:v>-2.2657774188949278E-2</c:v>
                </c:pt>
                <c:pt idx="2277">
                  <c:v>-1.9805603012944921E-2</c:v>
                </c:pt>
                <c:pt idx="2278">
                  <c:v>-5.8064142132905061E-3</c:v>
                </c:pt>
                <c:pt idx="2279">
                  <c:v>3.6897653302664646E-2</c:v>
                </c:pt>
                <c:pt idx="2280">
                  <c:v>2.5279634934353319E-2</c:v>
                </c:pt>
                <c:pt idx="2281">
                  <c:v>3.9278823734007727E-2</c:v>
                </c:pt>
                <c:pt idx="2282">
                  <c:v>3.891248982149341E-2</c:v>
                </c:pt>
                <c:pt idx="2283">
                  <c:v>3.739482075536265E-2</c:v>
                </c:pt>
                <c:pt idx="2284">
                  <c:v>1.1803780295433646E-2</c:v>
                </c:pt>
                <c:pt idx="2285">
                  <c:v>3.1873645359611097E-2</c:v>
                </c:pt>
                <c:pt idx="2286">
                  <c:v>2.1171461772585574E-2</c:v>
                </c:pt>
                <c:pt idx="2287">
                  <c:v>2.3264798415524549E-2</c:v>
                </c:pt>
                <c:pt idx="2288">
                  <c:v>1.9287458793940494E-2</c:v>
                </c:pt>
                <c:pt idx="2289">
                  <c:v>2.4259133320920563E-2</c:v>
                </c:pt>
                <c:pt idx="2290">
                  <c:v>3.3469814549852067E-2</c:v>
                </c:pt>
                <c:pt idx="2291">
                  <c:v>2.2479797174422434E-2</c:v>
                </c:pt>
                <c:pt idx="2292">
                  <c:v>3.111481082654572E-2</c:v>
                </c:pt>
                <c:pt idx="2293">
                  <c:v>2.6692637168337127E-2</c:v>
                </c:pt>
                <c:pt idx="2294">
                  <c:v>3.3652981506109229E-2</c:v>
                </c:pt>
                <c:pt idx="2295">
                  <c:v>2.0543460779703877E-2</c:v>
                </c:pt>
                <c:pt idx="2296">
                  <c:v>3.1952145483721307E-2</c:v>
                </c:pt>
                <c:pt idx="2297">
                  <c:v>9.0562759515762387E-3</c:v>
                </c:pt>
                <c:pt idx="2298">
                  <c:v>4.4742900748969208E-4</c:v>
                </c:pt>
                <c:pt idx="2299">
                  <c:v>2.0831294568107991E-2</c:v>
                </c:pt>
                <c:pt idx="2300">
                  <c:v>2.4442300277177725E-2</c:v>
                </c:pt>
                <c:pt idx="2301">
                  <c:v>1.7952956684066892E-2</c:v>
                </c:pt>
                <c:pt idx="2302">
                  <c:v>2.1930296305650951E-2</c:v>
                </c:pt>
                <c:pt idx="2303">
                  <c:v>3.0486809833664023E-2</c:v>
                </c:pt>
                <c:pt idx="2304">
                  <c:v>2.1092961648475361E-2</c:v>
                </c:pt>
                <c:pt idx="2305">
                  <c:v>2.4860967605765519E-2</c:v>
                </c:pt>
                <c:pt idx="2306">
                  <c:v>2.0857461276144726E-2</c:v>
                </c:pt>
                <c:pt idx="2307">
                  <c:v>1.2981282157086821E-2</c:v>
                </c:pt>
                <c:pt idx="2308">
                  <c:v>2.7529971825512721E-2</c:v>
                </c:pt>
                <c:pt idx="2309">
                  <c:v>3.1036310702435503E-2</c:v>
                </c:pt>
                <c:pt idx="2310">
                  <c:v>5.4976036585799755E-3</c:v>
                </c:pt>
                <c:pt idx="2311">
                  <c:v>1.7926789976030158E-2</c:v>
                </c:pt>
                <c:pt idx="2312">
                  <c:v>1.7481955939405623E-2</c:v>
                </c:pt>
                <c:pt idx="2313">
                  <c:v>1.1829947003470384E-2</c:v>
                </c:pt>
                <c:pt idx="2314">
                  <c:v>1.4551284639291055E-2</c:v>
                </c:pt>
                <c:pt idx="2315">
                  <c:v>1.0726180301210732E-4</c:v>
                </c:pt>
                <c:pt idx="2316">
                  <c:v>4.7126024174778593E-3</c:v>
                </c:pt>
                <c:pt idx="2317">
                  <c:v>2.2924631211046965E-2</c:v>
                </c:pt>
                <c:pt idx="2318">
                  <c:v>2.9047640891643474E-2</c:v>
                </c:pt>
                <c:pt idx="2319">
                  <c:v>1.4289617558923683E-2</c:v>
                </c:pt>
                <c:pt idx="2320">
                  <c:v>1.9679959414491549E-2</c:v>
                </c:pt>
                <c:pt idx="2321">
                  <c:v>1.2062635405550703E-3</c:v>
                </c:pt>
                <c:pt idx="2322">
                  <c:v>2.0412627239520191E-2</c:v>
                </c:pt>
                <c:pt idx="2323">
                  <c:v>6.9891060166739974E-3</c:v>
                </c:pt>
                <c:pt idx="2324">
                  <c:v>3.5089338477879463E-3</c:v>
                </c:pt>
                <c:pt idx="2325">
                  <c:v>1.7665122895662785E-2</c:v>
                </c:pt>
                <c:pt idx="2326">
                  <c:v>1.5519452836650332E-2</c:v>
                </c:pt>
                <c:pt idx="2327">
                  <c:v>1.0652445141817209E-2</c:v>
                </c:pt>
                <c:pt idx="2328">
                  <c:v>2.4232966612883829E-2</c:v>
                </c:pt>
                <c:pt idx="2329">
                  <c:v>5.6284371987636618E-3</c:v>
                </c:pt>
                <c:pt idx="2330">
                  <c:v>7.0414394327474716E-3</c:v>
                </c:pt>
                <c:pt idx="2331">
                  <c:v>1.3007448865123559E-2</c:v>
                </c:pt>
                <c:pt idx="2332">
                  <c:v>5.9686044032412457E-3</c:v>
                </c:pt>
                <c:pt idx="2333">
                  <c:v>1.9912647816571882E-3</c:v>
                </c:pt>
                <c:pt idx="2334">
                  <c:v>1.1699113463286698E-2</c:v>
                </c:pt>
                <c:pt idx="2335">
                  <c:v>4.5294354612206988E-3</c:v>
                </c:pt>
                <c:pt idx="2336">
                  <c:v>7.4077733452617926E-3</c:v>
                </c:pt>
                <c:pt idx="2337">
                  <c:v>-3.1374099935433074E-3</c:v>
                </c:pt>
                <c:pt idx="2338">
                  <c:v>9.4487765721272959E-3</c:v>
                </c:pt>
                <c:pt idx="2339">
                  <c:v>8.3759415426210709E-3</c:v>
                </c:pt>
                <c:pt idx="2340">
                  <c:v>9.2394429078333992E-3</c:v>
                </c:pt>
                <c:pt idx="2341">
                  <c:v>1.091411222218458E-2</c:v>
                </c:pt>
                <c:pt idx="2342">
                  <c:v>4.735957155264283E-4</c:v>
                </c:pt>
                <c:pt idx="2343">
                  <c:v>1.3295282653527668E-2</c:v>
                </c:pt>
                <c:pt idx="2344">
                  <c:v>1.007677756500899E-2</c:v>
                </c:pt>
                <c:pt idx="2345">
                  <c:v>1.0495444893596786E-2</c:v>
                </c:pt>
                <c:pt idx="2346">
                  <c:v>2.0174314896939244E-3</c:v>
                </c:pt>
                <c:pt idx="2347">
                  <c:v>2.1354628728842737E-2</c:v>
                </c:pt>
                <c:pt idx="2348">
                  <c:v>6.5181052720127272E-3</c:v>
                </c:pt>
                <c:pt idx="2349">
                  <c:v>5.3667701183962892E-3</c:v>
                </c:pt>
                <c:pt idx="2350">
                  <c:v>-9.3940651845738146E-4</c:v>
                </c:pt>
                <c:pt idx="2351">
                  <c:v>1.860431241473501E-3</c:v>
                </c:pt>
                <c:pt idx="2352">
                  <c:v>-7.2717498633477901E-3</c:v>
                </c:pt>
                <c:pt idx="2353">
                  <c:v>3.9014344683390052E-3</c:v>
                </c:pt>
                <c:pt idx="2354">
                  <c:v>-5.9895811695476649E-3</c:v>
                </c:pt>
                <c:pt idx="2355">
                  <c:v>1.7295977012898155E-3</c:v>
                </c:pt>
                <c:pt idx="2356">
                  <c:v>-1.2923758799283031E-2</c:v>
                </c:pt>
                <c:pt idx="2357">
                  <c:v>4.7387691255145956E-3</c:v>
                </c:pt>
                <c:pt idx="2358">
                  <c:v>-8.3184181848172788E-3</c:v>
                </c:pt>
                <c:pt idx="2359">
                  <c:v>1.1725280171323436E-2</c:v>
                </c:pt>
                <c:pt idx="2360">
                  <c:v>-7.4287501115682126E-3</c:v>
                </c:pt>
                <c:pt idx="2361">
                  <c:v>-2.0384082560003444E-3</c:v>
                </c:pt>
                <c:pt idx="2362">
                  <c:v>-9.7575871268378248E-3</c:v>
                </c:pt>
                <c:pt idx="2363">
                  <c:v>-3.3467436578372058E-3</c:v>
                </c:pt>
                <c:pt idx="2364">
                  <c:v>-4.8382460159312277E-3</c:v>
                </c:pt>
                <c:pt idx="2365">
                  <c:v>9.0301092435395008E-3</c:v>
                </c:pt>
                <c:pt idx="2366">
                  <c:v>-6.2540602201653465E-4</c:v>
                </c:pt>
                <c:pt idx="2367">
                  <c:v>-1.9360768976320386E-2</c:v>
                </c:pt>
                <c:pt idx="2368">
                  <c:v>-1.0179066425675919E-3</c:v>
                </c:pt>
                <c:pt idx="2369">
                  <c:v>3.3257668915307867E-3</c:v>
                </c:pt>
                <c:pt idx="2370">
                  <c:v>2.0697649057673986E-3</c:v>
                </c:pt>
                <c:pt idx="2371">
                  <c:v>4.1369348406696399E-3</c:v>
                </c:pt>
                <c:pt idx="2372">
                  <c:v>-9.8884206670215111E-3</c:v>
                </c:pt>
                <c:pt idx="2373">
                  <c:v>-1.7244077595594976E-3</c:v>
                </c:pt>
                <c:pt idx="2374">
                  <c:v>-1.4755428361854636E-2</c:v>
                </c:pt>
                <c:pt idx="2375">
                  <c:v>8.9516091194292886E-3</c:v>
                </c:pt>
                <c:pt idx="2376">
                  <c:v>8.1404411702904345E-3</c:v>
                </c:pt>
                <c:pt idx="2377">
                  <c:v>-4.3410785632332204E-3</c:v>
                </c:pt>
                <c:pt idx="2378">
                  <c:v>-1.035942141168278E-2</c:v>
                </c:pt>
                <c:pt idx="2379">
                  <c:v>-8.1875846446335925E-3</c:v>
                </c:pt>
                <c:pt idx="2380">
                  <c:v>-1.8261767238777427E-2</c:v>
                </c:pt>
                <c:pt idx="2381">
                  <c:v>5.9162709871677707E-3</c:v>
                </c:pt>
                <c:pt idx="2382">
                  <c:v>-1.0804255448307315E-2</c:v>
                </c:pt>
                <c:pt idx="2383">
                  <c:v>1.7295977012898155E-3</c:v>
                </c:pt>
                <c:pt idx="2384">
                  <c:v>2.7762660227593043E-3</c:v>
                </c:pt>
                <c:pt idx="2385">
                  <c:v>-2.7449093729922502E-3</c:v>
                </c:pt>
                <c:pt idx="2386">
                  <c:v>-1.4889073872288629E-3</c:v>
                </c:pt>
                <c:pt idx="2387">
                  <c:v>-1.1929423893887016E-2</c:v>
                </c:pt>
                <c:pt idx="2388">
                  <c:v>-1.1484589857262485E-2</c:v>
                </c:pt>
                <c:pt idx="2389">
                  <c:v>-1.8235600530740685E-2</c:v>
                </c:pt>
                <c:pt idx="2390">
                  <c:v>-1.8418767486997847E-2</c:v>
                </c:pt>
                <c:pt idx="2391">
                  <c:v>-2.0119603509385763E-2</c:v>
                </c:pt>
                <c:pt idx="2392">
                  <c:v>-3.8439111105352149E-3</c:v>
                </c:pt>
                <c:pt idx="2393">
                  <c:v>-3.7130775703515268E-3</c:v>
                </c:pt>
                <c:pt idx="2394">
                  <c:v>-2.2239106860361478E-2</c:v>
                </c:pt>
                <c:pt idx="2395">
                  <c:v>-7.4810835276416868E-3</c:v>
                </c:pt>
                <c:pt idx="2396">
                  <c:v>-6.6437488704660964E-3</c:v>
                </c:pt>
                <c:pt idx="2397">
                  <c:v>-7.0624161990538916E-3</c:v>
                </c:pt>
                <c:pt idx="2398">
                  <c:v>3.6269652309782949E-2</c:v>
                </c:pt>
                <c:pt idx="2399">
                  <c:v>2.7320638161218817E-2</c:v>
                </c:pt>
                <c:pt idx="2400">
                  <c:v>4.922217278796788E-2</c:v>
                </c:pt>
                <c:pt idx="2401">
                  <c:v>3.8179821996464768E-2</c:v>
                </c:pt>
                <c:pt idx="2402">
                  <c:v>4.1241326836763022E-2</c:v>
                </c:pt>
                <c:pt idx="2403">
                  <c:v>1.4839118427695166E-2</c:v>
                </c:pt>
                <c:pt idx="2404">
                  <c:v>3.7133153674995277E-2</c:v>
                </c:pt>
                <c:pt idx="2405">
                  <c:v>3.2972647097154063E-2</c:v>
                </c:pt>
                <c:pt idx="2406">
                  <c:v>3.3391314425741857E-2</c:v>
                </c:pt>
                <c:pt idx="2407">
                  <c:v>3.0303642877406868E-2</c:v>
                </c:pt>
                <c:pt idx="2408">
                  <c:v>2.862897356305568E-2</c:v>
                </c:pt>
                <c:pt idx="2409">
                  <c:v>2.0517294071667143E-2</c:v>
                </c:pt>
                <c:pt idx="2410">
                  <c:v>2.4730134065581832E-2</c:v>
                </c:pt>
                <c:pt idx="2411">
                  <c:v>4.1005826464432391E-2</c:v>
                </c:pt>
                <c:pt idx="2412">
                  <c:v>2.5776802387051323E-2</c:v>
                </c:pt>
                <c:pt idx="2413">
                  <c:v>3.5929485105305366E-2</c:v>
                </c:pt>
                <c:pt idx="2414">
                  <c:v>1.7377289107258675E-2</c:v>
                </c:pt>
                <c:pt idx="2415">
                  <c:v>2.3761965868222559E-2</c:v>
                </c:pt>
                <c:pt idx="2416">
                  <c:v>5.0527696219554424E-3</c:v>
                </c:pt>
                <c:pt idx="2417">
                  <c:v>2.76608053656964E-2</c:v>
                </c:pt>
                <c:pt idx="2418">
                  <c:v>2.4913301021838995E-2</c:v>
                </c:pt>
                <c:pt idx="2419">
                  <c:v>1.2324302485918082E-3</c:v>
                </c:pt>
                <c:pt idx="2420">
                  <c:v>2.4363800153067515E-2</c:v>
                </c:pt>
                <c:pt idx="2421">
                  <c:v>6.3349383157555667E-3</c:v>
                </c:pt>
                <c:pt idx="2422">
                  <c:v>2.3945132824479715E-2</c:v>
                </c:pt>
                <c:pt idx="2423">
                  <c:v>3.5089338477879463E-3</c:v>
                </c:pt>
                <c:pt idx="2424">
                  <c:v>1.6644621282230033E-2</c:v>
                </c:pt>
                <c:pt idx="2425">
                  <c:v>2.4099321102449833E-3</c:v>
                </c:pt>
                <c:pt idx="2426">
                  <c:v>2.0935961400254936E-2</c:v>
                </c:pt>
                <c:pt idx="2427">
                  <c:v>2.0648127611850829E-2</c:v>
                </c:pt>
                <c:pt idx="2428">
                  <c:v>1.1646780047213224E-2</c:v>
                </c:pt>
                <c:pt idx="2429">
                  <c:v>1.9706126122528287E-2</c:v>
                </c:pt>
                <c:pt idx="2430">
                  <c:v>2.9518641636304743E-2</c:v>
                </c:pt>
                <c:pt idx="2431">
                  <c:v>1.243178128831534E-2</c:v>
                </c:pt>
                <c:pt idx="2432">
                  <c:v>2.9283141263974112E-2</c:v>
                </c:pt>
                <c:pt idx="2433">
                  <c:v>2.6823470708520813E-2</c:v>
                </c:pt>
                <c:pt idx="2434">
                  <c:v>1.101877905433153E-2</c:v>
                </c:pt>
                <c:pt idx="2435">
                  <c:v>1.5257785756282959E-2</c:v>
                </c:pt>
                <c:pt idx="2436">
                  <c:v>1.8685624509095534E-2</c:v>
                </c:pt>
                <c:pt idx="2437">
                  <c:v>2.5933802635271751E-2</c:v>
                </c:pt>
                <c:pt idx="2438">
                  <c:v>1.1044945762368266E-2</c:v>
                </c:pt>
                <c:pt idx="2439">
                  <c:v>2.5619802138830902E-2</c:v>
                </c:pt>
                <c:pt idx="2440">
                  <c:v>2.7294471453182083E-2</c:v>
                </c:pt>
                <c:pt idx="2441">
                  <c:v>1.1254279426662165E-2</c:v>
                </c:pt>
                <c:pt idx="2442">
                  <c:v>-1.6197409274125493E-3</c:v>
                </c:pt>
                <c:pt idx="2443">
                  <c:v>6.5181052720127272E-3</c:v>
                </c:pt>
                <c:pt idx="2444">
                  <c:v>1.2693448368682712E-2</c:v>
                </c:pt>
                <c:pt idx="2445">
                  <c:v>1.941829233412418E-2</c:v>
                </c:pt>
                <c:pt idx="2446">
                  <c:v>8.4282749586945451E-3</c:v>
                </c:pt>
                <c:pt idx="2447">
                  <c:v>5.5499370746534497E-3</c:v>
                </c:pt>
                <c:pt idx="2448">
                  <c:v>-3.5822440301678405E-3</c:v>
                </c:pt>
                <c:pt idx="2449">
                  <c:v>4.6341022933676472E-3</c:v>
                </c:pt>
                <c:pt idx="2450">
                  <c:v>-2.4047421685146654E-3</c:v>
                </c:pt>
                <c:pt idx="2451">
                  <c:v>-6.7773943809000883E-4</c:v>
                </c:pt>
                <c:pt idx="2452">
                  <c:v>-2.1430750881472945E-3</c:v>
                </c:pt>
                <c:pt idx="2453">
                  <c:v>-2.3262420444044533E-3</c:v>
                </c:pt>
                <c:pt idx="2454">
                  <c:v>6.0209378193147199E-3</c:v>
                </c:pt>
                <c:pt idx="2455">
                  <c:v>4.4771020451472238E-3</c:v>
                </c:pt>
                <c:pt idx="2456">
                  <c:v>8.6114419149517056E-3</c:v>
                </c:pt>
                <c:pt idx="2457">
                  <c:v>1.4839118427695166E-2</c:v>
                </c:pt>
                <c:pt idx="2458">
                  <c:v>1.7586622771552575E-2</c:v>
                </c:pt>
                <c:pt idx="2459">
                  <c:v>3.3257668915307867E-3</c:v>
                </c:pt>
                <c:pt idx="2460">
                  <c:v>1.4472784515180845E-2</c:v>
                </c:pt>
                <c:pt idx="2461">
                  <c:v>1.2850448616903137E-2</c:v>
                </c:pt>
                <c:pt idx="2462">
                  <c:v>-7.3764166954947384E-3</c:v>
                </c:pt>
                <c:pt idx="2463">
                  <c:v>7.8759621196727598E-4</c:v>
                </c:pt>
                <c:pt idx="2464">
                  <c:v>1.860431241473501E-3</c:v>
                </c:pt>
                <c:pt idx="2465">
                  <c:v>5.4452702425065013E-3</c:v>
                </c:pt>
                <c:pt idx="2466">
                  <c:v>5.680770614837136E-3</c:v>
                </c:pt>
                <c:pt idx="2467">
                  <c:v>1.5885786749164653E-2</c:v>
                </c:pt>
                <c:pt idx="2468">
                  <c:v>-1.2795737229349645E-3</c:v>
                </c:pt>
                <c:pt idx="2469">
                  <c:v>-5.4924137168496593E-3</c:v>
                </c:pt>
                <c:pt idx="2470">
                  <c:v>-2.5907210950221367E-4</c:v>
                </c:pt>
                <c:pt idx="2471">
                  <c:v>-4.4195786873434326E-3</c:v>
                </c:pt>
                <c:pt idx="2472">
                  <c:v>1.1280446134698901E-2</c:v>
                </c:pt>
                <c:pt idx="2473">
                  <c:v>-5.4662470088129196E-3</c:v>
                </c:pt>
                <c:pt idx="2474">
                  <c:v>1.7034309932530784E-3</c:v>
                </c:pt>
                <c:pt idx="2475">
                  <c:v>-8.6090639434716933E-4</c:v>
                </c:pt>
                <c:pt idx="2476">
                  <c:v>-6.2250815418782995E-3</c:v>
                </c:pt>
                <c:pt idx="2477">
                  <c:v>-3.1635767015800453E-3</c:v>
                </c:pt>
                <c:pt idx="2478">
                  <c:v>-1.0647255200086891E-2</c:v>
                </c:pt>
                <c:pt idx="2479">
                  <c:v>1.1542113215066273E-2</c:v>
                </c:pt>
                <c:pt idx="2480">
                  <c:v>3.064099811163414E-3</c:v>
                </c:pt>
                <c:pt idx="2481">
                  <c:v>-1.2321924514438072E-2</c:v>
                </c:pt>
                <c:pt idx="2482">
                  <c:v>2.0174314896939244E-3</c:v>
                </c:pt>
                <c:pt idx="2483">
                  <c:v>-1.7398265873565098E-2</c:v>
                </c:pt>
                <c:pt idx="2484">
                  <c:v>-1.2714425134989131E-2</c:v>
                </c:pt>
                <c:pt idx="2485">
                  <c:v>4.5556021692574351E-3</c:v>
                </c:pt>
                <c:pt idx="2486">
                  <c:v>-2.3290540146547571E-4</c:v>
                </c:pt>
                <c:pt idx="2487">
                  <c:v>-3.6869108623147889E-3</c:v>
                </c:pt>
                <c:pt idx="2488">
                  <c:v>1.5571786252723806E-2</c:v>
                </c:pt>
                <c:pt idx="2489">
                  <c:v>-5.1522465123720763E-3</c:v>
                </c:pt>
                <c:pt idx="2490">
                  <c:v>2.0697649057673986E-3</c:v>
                </c:pt>
                <c:pt idx="2491">
                  <c:v>1.3138282405307244E-2</c:v>
                </c:pt>
                <c:pt idx="2492">
                  <c:v>3.9509559141621704E-4</c:v>
                </c:pt>
                <c:pt idx="2493">
                  <c:v>-1.33947595439443E-2</c:v>
                </c:pt>
                <c:pt idx="2494">
                  <c:v>-1.0019254207205197E-2</c:v>
                </c:pt>
                <c:pt idx="2495">
                  <c:v>-2.1169083801105566E-3</c:v>
                </c:pt>
                <c:pt idx="2496">
                  <c:v>9.4459646018769938E-4</c:v>
                </c:pt>
                <c:pt idx="2497">
                  <c:v>6.7012722282698877E-3</c:v>
                </c:pt>
                <c:pt idx="2498">
                  <c:v>-3.8439111105352149E-3</c:v>
                </c:pt>
                <c:pt idx="2499">
                  <c:v>5.5499370746534497E-3</c:v>
                </c:pt>
                <c:pt idx="2500">
                  <c:v>-1.8814080077799219E-3</c:v>
                </c:pt>
                <c:pt idx="2501">
                  <c:v>-5.0737463882618624E-3</c:v>
                </c:pt>
                <c:pt idx="2502">
                  <c:v>-1.3447092960017776E-2</c:v>
                </c:pt>
                <c:pt idx="2503">
                  <c:v>-6.3297483740252479E-3</c:v>
                </c:pt>
                <c:pt idx="2504">
                  <c:v>-1.7398265873565098E-2</c:v>
                </c:pt>
                <c:pt idx="2505">
                  <c:v>-1.771226637000594E-2</c:v>
                </c:pt>
                <c:pt idx="2506">
                  <c:v>-1.5906763515471073E-2</c:v>
                </c:pt>
                <c:pt idx="2507">
                  <c:v>-1.4807761777928108E-2</c:v>
                </c:pt>
                <c:pt idx="2508">
                  <c:v>-1.5412408033023371E-3</c:v>
                </c:pt>
                <c:pt idx="2509">
                  <c:v>3.011766395089939E-3</c:v>
                </c:pt>
                <c:pt idx="2510">
                  <c:v>-5.0475796802251262E-3</c:v>
                </c:pt>
                <c:pt idx="2511">
                  <c:v>-1.31854258796504E-2</c:v>
                </c:pt>
                <c:pt idx="2512">
                  <c:v>-5.4139135927394472E-3</c:v>
                </c:pt>
                <c:pt idx="2513">
                  <c:v>-2.4309088765514034E-3</c:v>
                </c:pt>
                <c:pt idx="2514">
                  <c:v>-2.4123109839006562E-2</c:v>
                </c:pt>
                <c:pt idx="2515">
                  <c:v>-2.0907416720738186E-3</c:v>
                </c:pt>
                <c:pt idx="2516">
                  <c:v>-2.090460475048788E-2</c:v>
                </c:pt>
                <c:pt idx="2517">
                  <c:v>4.6605501984294154E-2</c:v>
                </c:pt>
                <c:pt idx="2518">
                  <c:v>2.0831294568107991E-2</c:v>
                </c:pt>
                <c:pt idx="2519">
                  <c:v>3.9147990193824041E-2</c:v>
                </c:pt>
                <c:pt idx="2520">
                  <c:v>4.2314161866269247E-2</c:v>
                </c:pt>
                <c:pt idx="2521">
                  <c:v>4.2157161618048826E-2</c:v>
                </c:pt>
                <c:pt idx="2522">
                  <c:v>3.4516482871321558E-2</c:v>
                </c:pt>
                <c:pt idx="2523">
                  <c:v>3.3024980513227532E-2</c:v>
                </c:pt>
                <c:pt idx="2524">
                  <c:v>2.4939467729875729E-2</c:v>
                </c:pt>
                <c:pt idx="2525">
                  <c:v>2.4206799904847094E-2</c:v>
                </c:pt>
                <c:pt idx="2526">
                  <c:v>4.0822659508175228E-2</c:v>
                </c:pt>
                <c:pt idx="2527">
                  <c:v>3.373148163021944E-2</c:v>
                </c:pt>
                <c:pt idx="2528">
                  <c:v>4.0848826216211963E-2</c:v>
                </c:pt>
                <c:pt idx="2529">
                  <c:v>8.7946088712088661E-3</c:v>
                </c:pt>
                <c:pt idx="2530">
                  <c:v>3.0826977038141606E-2</c:v>
                </c:pt>
                <c:pt idx="2531">
                  <c:v>1.2562614828499026E-2</c:v>
                </c:pt>
                <c:pt idx="2532">
                  <c:v>3.0277476169370127E-2</c:v>
                </c:pt>
                <c:pt idx="2533">
                  <c:v>1.6330620785789188E-2</c:v>
                </c:pt>
                <c:pt idx="2534">
                  <c:v>2.433763344503078E-2</c:v>
                </c:pt>
                <c:pt idx="2535">
                  <c:v>2.8890640643423053E-2</c:v>
                </c:pt>
                <c:pt idx="2536">
                  <c:v>1.9601459290381339E-2</c:v>
                </c:pt>
                <c:pt idx="2537">
                  <c:v>1.5362452588429908E-2</c:v>
                </c:pt>
                <c:pt idx="2538">
                  <c:v>3.0172809337223175E-2</c:v>
                </c:pt>
                <c:pt idx="2539">
                  <c:v>2.5855302511161533E-2</c:v>
                </c:pt>
                <c:pt idx="2540">
                  <c:v>1.337378277763788E-2</c:v>
                </c:pt>
                <c:pt idx="2541">
                  <c:v>7.6956071336659023E-3</c:v>
                </c:pt>
                <c:pt idx="2542">
                  <c:v>1.8083790224250579E-2</c:v>
                </c:pt>
                <c:pt idx="2543">
                  <c:v>1.797912339210363E-2</c:v>
                </c:pt>
                <c:pt idx="2544">
                  <c:v>3.3208147469484695E-2</c:v>
                </c:pt>
                <c:pt idx="2545">
                  <c:v>8.7946088712088661E-3</c:v>
                </c:pt>
                <c:pt idx="2546">
                  <c:v>2.5488968598647216E-2</c:v>
                </c:pt>
                <c:pt idx="2547">
                  <c:v>2.9309307972010847E-2</c:v>
                </c:pt>
                <c:pt idx="2548">
                  <c:v>1.659228786615656E-2</c:v>
                </c:pt>
                <c:pt idx="2549">
                  <c:v>2.1171461772585574E-2</c:v>
                </c:pt>
                <c:pt idx="2550">
                  <c:v>2.7817805613916828E-2</c:v>
                </c:pt>
                <c:pt idx="2551">
                  <c:v>1.319061582138072E-2</c:v>
                </c:pt>
                <c:pt idx="2552">
                  <c:v>1.0102944273045728E-2</c:v>
                </c:pt>
                <c:pt idx="2553">
                  <c:v>5.2359365782126029E-3</c:v>
                </c:pt>
                <c:pt idx="2554">
                  <c:v>2.3683465744112349E-2</c:v>
                </c:pt>
                <c:pt idx="2555">
                  <c:v>1.1856113711507122E-2</c:v>
                </c:pt>
                <c:pt idx="2556">
                  <c:v>1.714178873492804E-2</c:v>
                </c:pt>
                <c:pt idx="2557">
                  <c:v>2.3761965868222559E-2</c:v>
                </c:pt>
                <c:pt idx="2558">
                  <c:v>1.6618454574193295E-2</c:v>
                </c:pt>
                <c:pt idx="2559">
                  <c:v>1.0861778806111107E-2</c:v>
                </c:pt>
                <c:pt idx="2560">
                  <c:v>-7.5905153245053175E-5</c:v>
                </c:pt>
                <c:pt idx="2561">
                  <c:v>3.0957810578325293E-2</c:v>
                </c:pt>
                <c:pt idx="2562">
                  <c:v>1.3504616317821566E-2</c:v>
                </c:pt>
                <c:pt idx="2563">
                  <c:v>2.0569627487740615E-2</c:v>
                </c:pt>
                <c:pt idx="2564">
                  <c:v>2.703280437281471E-2</c:v>
                </c:pt>
                <c:pt idx="2565">
                  <c:v>3.3600648090035753E-2</c:v>
                </c:pt>
                <c:pt idx="2566">
                  <c:v>9.6581102364211944E-3</c:v>
                </c:pt>
                <c:pt idx="2567">
                  <c:v>3.2996001834940487E-3</c:v>
                </c:pt>
                <c:pt idx="2568">
                  <c:v>2.7239326066858301E-3</c:v>
                </c:pt>
                <c:pt idx="2569">
                  <c:v>1.384478352229915E-2</c:v>
                </c:pt>
                <c:pt idx="2570">
                  <c:v>2.0621960903814091E-2</c:v>
                </c:pt>
                <c:pt idx="2571">
                  <c:v>-7.2455831553110521E-3</c:v>
                </c:pt>
                <c:pt idx="2572">
                  <c:v>3.9014344683390052E-3</c:v>
                </c:pt>
                <c:pt idx="2573">
                  <c:v>1.5885786749164653E-2</c:v>
                </c:pt>
                <c:pt idx="2574">
                  <c:v>1.0783278682000895E-2</c:v>
                </c:pt>
                <c:pt idx="2575">
                  <c:v>1.2248614332058179E-2</c:v>
                </c:pt>
                <c:pt idx="2576">
                  <c:v>-9.4174199223602418E-3</c:v>
                </c:pt>
                <c:pt idx="2577">
                  <c:v>2.0831294568107991E-2</c:v>
                </c:pt>
                <c:pt idx="2578">
                  <c:v>1.5074618800025801E-2</c:v>
                </c:pt>
                <c:pt idx="2579">
                  <c:v>9.7889437766048807E-3</c:v>
                </c:pt>
                <c:pt idx="2580">
                  <c:v>-8.6324186812581274E-3</c:v>
                </c:pt>
                <c:pt idx="2581">
                  <c:v>-5.5185804248863955E-3</c:v>
                </c:pt>
                <c:pt idx="2582">
                  <c:v>2.4075966364663401E-2</c:v>
                </c:pt>
                <c:pt idx="2583">
                  <c:v>8.0619410461802241E-3</c:v>
                </c:pt>
                <c:pt idx="2584">
                  <c:v>-4.8382460159312277E-3</c:v>
                </c:pt>
                <c:pt idx="2585">
                  <c:v>1.0469278185560048E-2</c:v>
                </c:pt>
                <c:pt idx="2586">
                  <c:v>5.314436702322815E-3</c:v>
                </c:pt>
                <c:pt idx="2587">
                  <c:v>1.6775454822413719E-2</c:v>
                </c:pt>
                <c:pt idx="2588">
                  <c:v>9.919777316788567E-3</c:v>
                </c:pt>
                <c:pt idx="2589">
                  <c:v>-3.5560773221311043E-3</c:v>
                </c:pt>
                <c:pt idx="2590">
                  <c:v>3.8752677603022677E-3</c:v>
                </c:pt>
                <c:pt idx="2591">
                  <c:v>-4.4457453953801688E-3</c:v>
                </c:pt>
                <c:pt idx="2592">
                  <c:v>9.1871094917599233E-3</c:v>
                </c:pt>
                <c:pt idx="2593">
                  <c:v>1.1411279674882587E-2</c:v>
                </c:pt>
                <c:pt idx="2594">
                  <c:v>-1.407509395289947E-2</c:v>
                </c:pt>
                <c:pt idx="2595">
                  <c:v>6.0209378193147199E-3</c:v>
                </c:pt>
                <c:pt idx="2596">
                  <c:v>3.6136006799348955E-3</c:v>
                </c:pt>
                <c:pt idx="2597">
                  <c:v>-4.628912351637331E-3</c:v>
                </c:pt>
                <c:pt idx="2598">
                  <c:v>-3.4514104899841542E-3</c:v>
                </c:pt>
                <c:pt idx="2599">
                  <c:v>1.1097279178441742E-2</c:v>
                </c:pt>
                <c:pt idx="2600">
                  <c:v>5.0266029139187061E-3</c:v>
                </c:pt>
                <c:pt idx="2601">
                  <c:v>-5.5970805489966077E-3</c:v>
                </c:pt>
                <c:pt idx="2602">
                  <c:v>1.1280446134698901E-2</c:v>
                </c:pt>
                <c:pt idx="2603">
                  <c:v>1.2065447375801019E-2</c:v>
                </c:pt>
                <c:pt idx="2604">
                  <c:v>-4.3934119793066963E-3</c:v>
                </c:pt>
                <c:pt idx="2605">
                  <c:v>2.305265278098035E-3</c:v>
                </c:pt>
                <c:pt idx="2606">
                  <c:v>-4.4223906575937416E-4</c:v>
                </c:pt>
                <c:pt idx="2607">
                  <c:v>-8.1090845205233821E-3</c:v>
                </c:pt>
                <c:pt idx="2608">
                  <c:v>-2.300075336367717E-3</c:v>
                </c:pt>
                <c:pt idx="2609">
                  <c:v>-1.2138757558180913E-2</c:v>
                </c:pt>
                <c:pt idx="2610">
                  <c:v>-4.0009113587556374E-3</c:v>
                </c:pt>
                <c:pt idx="2611">
                  <c:v>-9.9407540830949871E-3</c:v>
                </c:pt>
                <c:pt idx="2612">
                  <c:v>-1.0804255448307315E-2</c:v>
                </c:pt>
                <c:pt idx="2613">
                  <c:v>-4.4980788114536447E-3</c:v>
                </c:pt>
                <c:pt idx="2614">
                  <c:v>-1.0778088740270577E-2</c:v>
                </c:pt>
                <c:pt idx="2615">
                  <c:v>-4.628912351637331E-3</c:v>
                </c:pt>
                <c:pt idx="2616">
                  <c:v>-1.1432256441189009E-2</c:v>
                </c:pt>
                <c:pt idx="2617">
                  <c:v>-1.3054592339466717E-2</c:v>
                </c:pt>
                <c:pt idx="2618">
                  <c:v>4.6864357094411214E-3</c:v>
                </c:pt>
                <c:pt idx="2619">
                  <c:v>-1.1327589609042057E-2</c:v>
                </c:pt>
                <c:pt idx="2620">
                  <c:v>-1.2295757806401337E-2</c:v>
                </c:pt>
                <c:pt idx="2621">
                  <c:v>-1.5278762522589378E-2</c:v>
                </c:pt>
                <c:pt idx="2622">
                  <c:v>-1.0440733506043298E-3</c:v>
                </c:pt>
                <c:pt idx="2623">
                  <c:v>-6.1465814177680891E-3</c:v>
                </c:pt>
                <c:pt idx="2624">
                  <c:v>-6.3297483740252479E-3</c:v>
                </c:pt>
                <c:pt idx="2625">
                  <c:v>-3.3412291192048277E-2</c:v>
                </c:pt>
                <c:pt idx="2626">
                  <c:v>-3.6607441542780526E-3</c:v>
                </c:pt>
                <c:pt idx="2627">
                  <c:v>-8.9464191776989724E-3</c:v>
                </c:pt>
                <c:pt idx="2628">
                  <c:v>-1.5409596062773067E-2</c:v>
                </c:pt>
                <c:pt idx="2629">
                  <c:v>-3.7337297397558859E-2</c:v>
                </c:pt>
                <c:pt idx="2630">
                  <c:v>-2.0041103385275552E-2</c:v>
                </c:pt>
                <c:pt idx="2631">
                  <c:v>-1.5514262894920012E-2</c:v>
                </c:pt>
                <c:pt idx="2632">
                  <c:v>-2.0773771210304194E-2</c:v>
                </c:pt>
                <c:pt idx="2633">
                  <c:v>-2.7681782132002827E-2</c:v>
                </c:pt>
                <c:pt idx="2634">
                  <c:v>-2.1768106115700209E-2</c:v>
                </c:pt>
                <c:pt idx="2635">
                  <c:v>-1.3656426624311673E-2</c:v>
                </c:pt>
                <c:pt idx="2636">
                  <c:v>-3.7232630565411914E-2</c:v>
                </c:pt>
                <c:pt idx="2637">
                  <c:v>2.5593635430794161E-2</c:v>
                </c:pt>
                <c:pt idx="2638">
                  <c:v>4.6213001363743095E-2</c:v>
                </c:pt>
                <c:pt idx="2639">
                  <c:v>3.8938656529530144E-2</c:v>
                </c:pt>
                <c:pt idx="2640">
                  <c:v>3.5772484857084945E-2</c:v>
                </c:pt>
                <c:pt idx="2641">
                  <c:v>3.8389155660758664E-2</c:v>
                </c:pt>
                <c:pt idx="2642">
                  <c:v>3.3522147965925543E-2</c:v>
                </c:pt>
                <c:pt idx="2643">
                  <c:v>2.7870139029990304E-2</c:v>
                </c:pt>
                <c:pt idx="2644">
                  <c:v>2.7817805613916828E-2</c:v>
                </c:pt>
                <c:pt idx="2645">
                  <c:v>3.3679148214145964E-2</c:v>
                </c:pt>
                <c:pt idx="2646">
                  <c:v>3.9174156901860782E-2</c:v>
                </c:pt>
                <c:pt idx="2647">
                  <c:v>1.9679959414491549E-2</c:v>
                </c:pt>
                <c:pt idx="2648">
                  <c:v>3.1795145235500887E-2</c:v>
                </c:pt>
                <c:pt idx="2649">
                  <c:v>3.3836148462366392E-2</c:v>
                </c:pt>
                <c:pt idx="2650">
                  <c:v>1.638295420186266E-2</c:v>
                </c:pt>
                <c:pt idx="2651">
                  <c:v>2.3761965868222559E-2</c:v>
                </c:pt>
                <c:pt idx="2652">
                  <c:v>9.9982774408987792E-3</c:v>
                </c:pt>
                <c:pt idx="2653">
                  <c:v>2.6064636175455437E-2</c:v>
                </c:pt>
                <c:pt idx="2654">
                  <c:v>3.6112652061562528E-2</c:v>
                </c:pt>
                <c:pt idx="2655">
                  <c:v>1.8057623516213844E-2</c:v>
                </c:pt>
                <c:pt idx="2656">
                  <c:v>2.6771137292447338E-2</c:v>
                </c:pt>
                <c:pt idx="2657">
                  <c:v>2.1720962641357054E-2</c:v>
                </c:pt>
                <c:pt idx="2658">
                  <c:v>2.9309307972010847E-2</c:v>
                </c:pt>
                <c:pt idx="2659">
                  <c:v>2.3809534319579363E-4</c:v>
                </c:pt>
                <c:pt idx="2660">
                  <c:v>2.4023632948589932E-2</c:v>
                </c:pt>
                <c:pt idx="2661">
                  <c:v>1.9444459042160918E-2</c:v>
                </c:pt>
                <c:pt idx="2662">
                  <c:v>1.1437446382919325E-2</c:v>
                </c:pt>
                <c:pt idx="2663">
                  <c:v>1.384478352229915E-2</c:v>
                </c:pt>
                <c:pt idx="2664">
                  <c:v>1.873795792516901E-2</c:v>
                </c:pt>
                <c:pt idx="2665">
                  <c:v>1.2013113959727543E-2</c:v>
                </c:pt>
                <c:pt idx="2666">
                  <c:v>3.4961316907946086E-2</c:v>
                </c:pt>
                <c:pt idx="2667">
                  <c:v>1.1515946507029537E-2</c:v>
                </c:pt>
                <c:pt idx="2668">
                  <c:v>1.7429622523332147E-2</c:v>
                </c:pt>
                <c:pt idx="2669">
                  <c:v>-1.1092089236711422E-2</c:v>
                </c:pt>
                <c:pt idx="2670">
                  <c:v>1.4812951719658428E-2</c:v>
                </c:pt>
                <c:pt idx="2671">
                  <c:v>1.8136123640324055E-2</c:v>
                </c:pt>
                <c:pt idx="2672">
                  <c:v>1.3740116690152199E-2</c:v>
                </c:pt>
                <c:pt idx="2673">
                  <c:v>1.2405614580278602E-2</c:v>
                </c:pt>
                <c:pt idx="2674">
                  <c:v>9.0562759515762387E-3</c:v>
                </c:pt>
                <c:pt idx="2675">
                  <c:v>2.6038469467418696E-2</c:v>
                </c:pt>
                <c:pt idx="2676">
                  <c:v>1.39494503544461E-2</c:v>
                </c:pt>
                <c:pt idx="2677">
                  <c:v>1.1123445886478478E-2</c:v>
                </c:pt>
                <c:pt idx="2678">
                  <c:v>8.3759415426210709E-3</c:v>
                </c:pt>
                <c:pt idx="2679">
                  <c:v>1.2484114704388816E-2</c:v>
                </c:pt>
                <c:pt idx="2680">
                  <c:v>1.4472784515180845E-2</c:v>
                </c:pt>
                <c:pt idx="2681">
                  <c:v>4.6864357094411214E-3</c:v>
                </c:pt>
                <c:pt idx="2682">
                  <c:v>1.5911953457201391E-2</c:v>
                </c:pt>
                <c:pt idx="2683">
                  <c:v>7.2769398050781071E-3</c:v>
                </c:pt>
                <c:pt idx="2684">
                  <c:v>2.9492474928268009E-2</c:v>
                </c:pt>
                <c:pt idx="2685">
                  <c:v>1.5414786004503384E-2</c:v>
                </c:pt>
                <c:pt idx="2686">
                  <c:v>1.1568279923103011E-2</c:v>
                </c:pt>
                <c:pt idx="2687">
                  <c:v>1.3138282405307244E-2</c:v>
                </c:pt>
                <c:pt idx="2688">
                  <c:v>1.9392125626087442E-2</c:v>
                </c:pt>
                <c:pt idx="2689">
                  <c:v>8.4021082506578072E-3</c:v>
                </c:pt>
                <c:pt idx="2690">
                  <c:v>5.0004362058819682E-3</c:v>
                </c:pt>
                <c:pt idx="2691">
                  <c:v>9.7104436524946686E-3</c:v>
                </c:pt>
                <c:pt idx="2692">
                  <c:v>-2.4832422926248775E-3</c:v>
                </c:pt>
                <c:pt idx="2693">
                  <c:v>-3.4775771980208921E-3</c:v>
                </c:pt>
                <c:pt idx="2694">
                  <c:v>1.0390778061449836E-2</c:v>
                </c:pt>
                <c:pt idx="2695">
                  <c:v>2.185179618154074E-2</c:v>
                </c:pt>
                <c:pt idx="2696">
                  <c:v>1.6487621034009609E-2</c:v>
                </c:pt>
                <c:pt idx="2697">
                  <c:v>2.7500993147225672E-3</c:v>
                </c:pt>
                <c:pt idx="2698">
                  <c:v>-9.0510860098459208E-3</c:v>
                </c:pt>
                <c:pt idx="2699">
                  <c:v>1.2588781536535764E-2</c:v>
                </c:pt>
                <c:pt idx="2700">
                  <c:v>1.0754300003713848E-3</c:v>
                </c:pt>
                <c:pt idx="2701">
                  <c:v>1.4996118675915587E-2</c:v>
                </c:pt>
                <c:pt idx="2702">
                  <c:v>-4.3149118551964842E-3</c:v>
                </c:pt>
                <c:pt idx="2703">
                  <c:v>3.1687666433103624E-3</c:v>
                </c:pt>
                <c:pt idx="2704">
                  <c:v>8.4021082506578072E-3</c:v>
                </c:pt>
                <c:pt idx="2705">
                  <c:v>5.4452702425065013E-3</c:v>
                </c:pt>
                <c:pt idx="2706">
                  <c:v>-4.3934119793066963E-3</c:v>
                </c:pt>
                <c:pt idx="2707">
                  <c:v>1.1594446631139749E-2</c:v>
                </c:pt>
                <c:pt idx="2708">
                  <c:v>6.047104527351457E-3</c:v>
                </c:pt>
                <c:pt idx="2709">
                  <c:v>2.0438793947556932E-2</c:v>
                </c:pt>
                <c:pt idx="2710">
                  <c:v>1.4629784763401267E-2</c:v>
                </c:pt>
                <c:pt idx="2711">
                  <c:v>1.3242949237454194E-2</c:v>
                </c:pt>
                <c:pt idx="2712">
                  <c:v>1.2510281412425552E-2</c:v>
                </c:pt>
                <c:pt idx="2713">
                  <c:v>-1.6197409274125493E-3</c:v>
                </c:pt>
                <c:pt idx="2714">
                  <c:v>6.1256046514616691E-3</c:v>
                </c:pt>
                <c:pt idx="2715">
                  <c:v>-1.9805603012944921E-2</c:v>
                </c:pt>
                <c:pt idx="2716">
                  <c:v>-1.8418767486997847E-2</c:v>
                </c:pt>
                <c:pt idx="2717">
                  <c:v>-6.6699155785028344E-3</c:v>
                </c:pt>
                <c:pt idx="2718">
                  <c:v>-9.6557322649411768E-4</c:v>
                </c:pt>
                <c:pt idx="2719">
                  <c:v>5.2097698701758666E-3</c:v>
                </c:pt>
                <c:pt idx="2720">
                  <c:v>-7.16708303120084E-3</c:v>
                </c:pt>
                <c:pt idx="2721">
                  <c:v>3.011766395089939E-3</c:v>
                </c:pt>
                <c:pt idx="2722">
                  <c:v>-4.9167461400414381E-3</c:v>
                </c:pt>
                <c:pt idx="2723">
                  <c:v>-1.7790766494116157E-2</c:v>
                </c:pt>
                <c:pt idx="2724">
                  <c:v>-8.0829178124866442E-3</c:v>
                </c:pt>
                <c:pt idx="2725">
                  <c:v>-8.7632522214418137E-3</c:v>
                </c:pt>
                <c:pt idx="2726">
                  <c:v>1.6984788486707619E-2</c:v>
                </c:pt>
                <c:pt idx="2727">
                  <c:v>7.3554399291883184E-3</c:v>
                </c:pt>
                <c:pt idx="2728">
                  <c:v>-1.8814080077799219E-3</c:v>
                </c:pt>
                <c:pt idx="2729">
                  <c:v>-1.708426537712425E-2</c:v>
                </c:pt>
                <c:pt idx="2730">
                  <c:v>-2.1454105619259367E-2</c:v>
                </c:pt>
                <c:pt idx="2731">
                  <c:v>4.581768877294173E-3</c:v>
                </c:pt>
                <c:pt idx="2732">
                  <c:v>-6.068081293657877E-3</c:v>
                </c:pt>
                <c:pt idx="2733">
                  <c:v>2.305265278098035E-3</c:v>
                </c:pt>
                <c:pt idx="2734">
                  <c:v>3.6136006799348955E-3</c:v>
                </c:pt>
                <c:pt idx="2735">
                  <c:v>-4.9167461400414381E-3</c:v>
                </c:pt>
                <c:pt idx="2736">
                  <c:v>-2.5797779153357743E-2</c:v>
                </c:pt>
                <c:pt idx="2737">
                  <c:v>-8.867919053588762E-3</c:v>
                </c:pt>
                <c:pt idx="2738">
                  <c:v>-2.5355757086983517E-3</c:v>
                </c:pt>
                <c:pt idx="2739">
                  <c:v>-1.8814080077799219E-3</c:v>
                </c:pt>
                <c:pt idx="2740">
                  <c:v>-9.1034194259193967E-3</c:v>
                </c:pt>
                <c:pt idx="2741">
                  <c:v>-7.0362494910171554E-3</c:v>
                </c:pt>
                <c:pt idx="2742">
                  <c:v>-1.0254754579535832E-2</c:v>
                </c:pt>
                <c:pt idx="2743">
                  <c:v>-7.1932497392375779E-3</c:v>
                </c:pt>
                <c:pt idx="2744">
                  <c:v>-3.2682435337269937E-3</c:v>
                </c:pt>
                <c:pt idx="2745">
                  <c:v>-1.1484589857262485E-2</c:v>
                </c:pt>
                <c:pt idx="2746">
                  <c:v>-1.0437921535792994E-2</c:v>
                </c:pt>
                <c:pt idx="2747">
                  <c:v>-2.4620277291704573E-2</c:v>
                </c:pt>
                <c:pt idx="2748">
                  <c:v>-9.7575871268378248E-3</c:v>
                </c:pt>
                <c:pt idx="2749">
                  <c:v>-2.7891115796296724E-2</c:v>
                </c:pt>
                <c:pt idx="2750">
                  <c:v>-7.7689173160457974E-3</c:v>
                </c:pt>
                <c:pt idx="2751">
                  <c:v>2.8024327307960414E-3</c:v>
                </c:pt>
                <c:pt idx="2752">
                  <c:v>-3.008911927138265E-2</c:v>
                </c:pt>
                <c:pt idx="2753">
                  <c:v>-1.7005765253014039E-2</c:v>
                </c:pt>
                <c:pt idx="2754">
                  <c:v>3.7133153674995277E-2</c:v>
                </c:pt>
                <c:pt idx="2755">
                  <c:v>2.4232966612883829E-2</c:v>
                </c:pt>
                <c:pt idx="2756">
                  <c:v>4.0011491559036369E-2</c:v>
                </c:pt>
                <c:pt idx="2757">
                  <c:v>3.7054653550885067E-2</c:v>
                </c:pt>
                <c:pt idx="2758">
                  <c:v>4.9824007072812829E-2</c:v>
                </c:pt>
                <c:pt idx="2759">
                  <c:v>3.3626814798072488E-2</c:v>
                </c:pt>
                <c:pt idx="2760">
                  <c:v>4.3125329815408106E-2</c:v>
                </c:pt>
                <c:pt idx="2761">
                  <c:v>3.0591476665810975E-2</c:v>
                </c:pt>
                <c:pt idx="2762">
                  <c:v>3.435948262310113E-2</c:v>
                </c:pt>
                <c:pt idx="2763">
                  <c:v>2.3029298043193917E-2</c:v>
                </c:pt>
                <c:pt idx="2764">
                  <c:v>3.3338981009668381E-2</c:v>
                </c:pt>
                <c:pt idx="2765">
                  <c:v>2.0334127115409981E-2</c:v>
                </c:pt>
                <c:pt idx="2766">
                  <c:v>2.4730134065581832E-2</c:v>
                </c:pt>
                <c:pt idx="2767">
                  <c:v>2.7765472197843352E-2</c:v>
                </c:pt>
                <c:pt idx="2768">
                  <c:v>3.3836148462366392E-2</c:v>
                </c:pt>
                <c:pt idx="2769">
                  <c:v>3.061764337384771E-2</c:v>
                </c:pt>
                <c:pt idx="2770">
                  <c:v>2.4389966861104249E-2</c:v>
                </c:pt>
                <c:pt idx="2771">
                  <c:v>2.3788132576259294E-2</c:v>
                </c:pt>
                <c:pt idx="2772">
                  <c:v>2.7242138037108607E-2</c:v>
                </c:pt>
                <c:pt idx="2773">
                  <c:v>3.7708821251803498E-2</c:v>
                </c:pt>
                <c:pt idx="2774">
                  <c:v>2.2662964130679596E-2</c:v>
                </c:pt>
                <c:pt idx="2775">
                  <c:v>8.2451080024373846E-3</c:v>
                </c:pt>
                <c:pt idx="2776">
                  <c:v>2.9126141015753684E-2</c:v>
                </c:pt>
                <c:pt idx="2777">
                  <c:v>1.8576192712231945E-4</c:v>
                </c:pt>
                <c:pt idx="2778">
                  <c:v>2.4991801145949205E-2</c:v>
                </c:pt>
                <c:pt idx="2779">
                  <c:v>2.3604965620002132E-2</c:v>
                </c:pt>
                <c:pt idx="2780">
                  <c:v>1.7952956684066892E-2</c:v>
                </c:pt>
                <c:pt idx="2781">
                  <c:v>1.2641114952609236E-2</c:v>
                </c:pt>
                <c:pt idx="2782">
                  <c:v>2.4677800649508363E-2</c:v>
                </c:pt>
                <c:pt idx="2783">
                  <c:v>1.7089455318854564E-2</c:v>
                </c:pt>
                <c:pt idx="2784">
                  <c:v>1.554561954468707E-2</c:v>
                </c:pt>
                <c:pt idx="2785">
                  <c:v>2.8524306730908729E-2</c:v>
                </c:pt>
                <c:pt idx="2786">
                  <c:v>1.5571786252723806E-2</c:v>
                </c:pt>
                <c:pt idx="2787">
                  <c:v>3.1376477906913093E-2</c:v>
                </c:pt>
                <c:pt idx="2788">
                  <c:v>1.9104291837683335E-2</c:v>
                </c:pt>
                <c:pt idx="2789">
                  <c:v>2.4808634189692043E-2</c:v>
                </c:pt>
                <c:pt idx="2790">
                  <c:v>1.6723121406340247E-2</c:v>
                </c:pt>
                <c:pt idx="2791">
                  <c:v>1.5519452836650332E-2</c:v>
                </c:pt>
                <c:pt idx="2792">
                  <c:v>1.7455789231368889E-2</c:v>
                </c:pt>
                <c:pt idx="2793">
                  <c:v>1.0783278682000895E-2</c:v>
                </c:pt>
                <c:pt idx="2794">
                  <c:v>5.0266029139187061E-3</c:v>
                </c:pt>
                <c:pt idx="2795">
                  <c:v>1.2300947748131653E-2</c:v>
                </c:pt>
                <c:pt idx="2796">
                  <c:v>1.8080978254000268E-3</c:v>
                </c:pt>
                <c:pt idx="2797">
                  <c:v>1.1358946258809113E-2</c:v>
                </c:pt>
                <c:pt idx="2798">
                  <c:v>2.6823470708520813E-2</c:v>
                </c:pt>
                <c:pt idx="2799">
                  <c:v>5.2359365782126029E-3</c:v>
                </c:pt>
                <c:pt idx="2800">
                  <c:v>1.0129110981082464E-2</c:v>
                </c:pt>
                <c:pt idx="2801">
                  <c:v>1.2274781040094915E-2</c:v>
                </c:pt>
                <c:pt idx="2802">
                  <c:v>4.6864357094411214E-3</c:v>
                </c:pt>
                <c:pt idx="2803">
                  <c:v>1.7952956684066892E-2</c:v>
                </c:pt>
                <c:pt idx="2804">
                  <c:v>4.5294354612206988E-3</c:v>
                </c:pt>
                <c:pt idx="2805">
                  <c:v>2.1744317379143478E-3</c:v>
                </c:pt>
                <c:pt idx="2806">
                  <c:v>3.4276217534274286E-4</c:v>
                </c:pt>
                <c:pt idx="2807">
                  <c:v>9.4487765721272959E-3</c:v>
                </c:pt>
                <c:pt idx="2808">
                  <c:v>8.349774834584333E-3</c:v>
                </c:pt>
                <c:pt idx="2809">
                  <c:v>-1.3842405550819146E-3</c:v>
                </c:pt>
                <c:pt idx="2810">
                  <c:v>-7.4549168196049505E-3</c:v>
                </c:pt>
                <c:pt idx="2811">
                  <c:v>8.8731089953190782E-3</c:v>
                </c:pt>
                <c:pt idx="2812">
                  <c:v>1.790062326799342E-2</c:v>
                </c:pt>
                <c:pt idx="2813">
                  <c:v>2.025562699129977E-2</c:v>
                </c:pt>
                <c:pt idx="2814">
                  <c:v>9.3179430319436096E-3</c:v>
                </c:pt>
                <c:pt idx="2815">
                  <c:v>8.5591084988782314E-3</c:v>
                </c:pt>
                <c:pt idx="2816">
                  <c:v>3.0172809337223175E-2</c:v>
                </c:pt>
                <c:pt idx="2817">
                  <c:v>7.8759621196727598E-4</c:v>
                </c:pt>
                <c:pt idx="2818">
                  <c:v>1.8576192712231945E-4</c:v>
                </c:pt>
                <c:pt idx="2819">
                  <c:v>2.4416133569140991E-2</c:v>
                </c:pt>
                <c:pt idx="2820">
                  <c:v>3.8229343442287935E-3</c:v>
                </c:pt>
                <c:pt idx="2821">
                  <c:v>7.8264406738495877E-3</c:v>
                </c:pt>
                <c:pt idx="2822">
                  <c:v>1.7560456063515834E-2</c:v>
                </c:pt>
                <c:pt idx="2823">
                  <c:v>4.1892682567431141E-3</c:v>
                </c:pt>
                <c:pt idx="2824">
                  <c:v>1.4341950974997157E-2</c:v>
                </c:pt>
                <c:pt idx="2825">
                  <c:v>1.0390778061449836E-2</c:v>
                </c:pt>
                <c:pt idx="2826">
                  <c:v>3.3781003076042608E-3</c:v>
                </c:pt>
                <c:pt idx="2827">
                  <c:v>-1.2348091222474813E-2</c:v>
                </c:pt>
                <c:pt idx="2828">
                  <c:v>-4.9952462641516503E-3</c:v>
                </c:pt>
                <c:pt idx="2829">
                  <c:v>1.2847636646652824E-3</c:v>
                </c:pt>
                <c:pt idx="2830">
                  <c:v>1.9389313655837131E-3</c:v>
                </c:pt>
                <c:pt idx="2831">
                  <c:v>5.6022704907269238E-3</c:v>
                </c:pt>
                <c:pt idx="2832">
                  <c:v>-7.9259175642662199E-3</c:v>
                </c:pt>
                <c:pt idx="2833">
                  <c:v>-5.2830800525557609E-3</c:v>
                </c:pt>
                <c:pt idx="2834">
                  <c:v>-1.3057404309717024E-3</c:v>
                </c:pt>
                <c:pt idx="2835">
                  <c:v>4.8434359576615448E-3</c:v>
                </c:pt>
                <c:pt idx="2836">
                  <c:v>-1.5095595566332219E-2</c:v>
                </c:pt>
                <c:pt idx="2837">
                  <c:v>-1.6665598048536456E-2</c:v>
                </c:pt>
                <c:pt idx="2838">
                  <c:v>1.595952190855815E-4</c:v>
                </c:pt>
                <c:pt idx="2839">
                  <c:v>-1.5150740952655992E-3</c:v>
                </c:pt>
                <c:pt idx="2840">
                  <c:v>-5.1260798043353366E-3</c:v>
                </c:pt>
                <c:pt idx="2841">
                  <c:v>-1.5674075113390751E-3</c:v>
                </c:pt>
                <c:pt idx="2842">
                  <c:v>-1.3133092463576928E-2</c:v>
                </c:pt>
                <c:pt idx="2843">
                  <c:v>-1.2583591594805448E-2</c:v>
                </c:pt>
                <c:pt idx="2844">
                  <c:v>1.2585969566285445E-3</c:v>
                </c:pt>
                <c:pt idx="2845">
                  <c:v>-7.2979165713845263E-3</c:v>
                </c:pt>
                <c:pt idx="2846">
                  <c:v>-8.8940857616254965E-3</c:v>
                </c:pt>
                <c:pt idx="2847">
                  <c:v>-9.5744201705806661E-3</c:v>
                </c:pt>
                <c:pt idx="2848">
                  <c:v>5.4928386938632272E-5</c:v>
                </c:pt>
                <c:pt idx="2849">
                  <c:v>1.4446617807144107E-2</c:v>
                </c:pt>
                <c:pt idx="2850">
                  <c:v>-1.512176227436896E-2</c:v>
                </c:pt>
                <c:pt idx="2851">
                  <c:v>3.9276011763757423E-3</c:v>
                </c:pt>
                <c:pt idx="2852">
                  <c:v>-4.0009113587556374E-3</c:v>
                </c:pt>
                <c:pt idx="2853">
                  <c:v>6.8292937982032675E-4</c:v>
                </c:pt>
                <c:pt idx="2854">
                  <c:v>-1.7973933450373319E-2</c:v>
                </c:pt>
                <c:pt idx="2855">
                  <c:v>-1.1487401827512799E-3</c:v>
                </c:pt>
                <c:pt idx="2856">
                  <c:v>-3.3307624359901332E-2</c:v>
                </c:pt>
                <c:pt idx="2857">
                  <c:v>-1.5095595566332219E-2</c:v>
                </c:pt>
                <c:pt idx="2858">
                  <c:v>-2.1768106115700209E-2</c:v>
                </c:pt>
                <c:pt idx="2859">
                  <c:v>-2.0721437794230725E-2</c:v>
                </c:pt>
                <c:pt idx="2860">
                  <c:v>-2.0907416720738186E-3</c:v>
                </c:pt>
                <c:pt idx="2861">
                  <c:v>-1.0673421908123629E-2</c:v>
                </c:pt>
                <c:pt idx="2862">
                  <c:v>-1.8052433574483523E-2</c:v>
                </c:pt>
                <c:pt idx="2863">
                  <c:v>-2.3785754604779292E-3</c:v>
                </c:pt>
                <c:pt idx="2864">
                  <c:v>-6.0157478775844046E-3</c:v>
                </c:pt>
                <c:pt idx="2865">
                  <c:v>-4.3149118551964842E-3</c:v>
                </c:pt>
                <c:pt idx="2866">
                  <c:v>-1.1301422901005323E-2</c:v>
                </c:pt>
                <c:pt idx="2867">
                  <c:v>-1.7502932705712043E-2</c:v>
                </c:pt>
                <c:pt idx="2868">
                  <c:v>-1.6482431092279294E-2</c:v>
                </c:pt>
                <c:pt idx="2869">
                  <c:v>-3.5819628331428106E-2</c:v>
                </c:pt>
                <c:pt idx="2870">
                  <c:v>-2.7629448715929351E-2</c:v>
                </c:pt>
                <c:pt idx="2871">
                  <c:v>5.0896842102319054E-2</c:v>
                </c:pt>
                <c:pt idx="2872">
                  <c:v>3.9566657522411841E-2</c:v>
                </c:pt>
                <c:pt idx="2873">
                  <c:v>3.1716645111390669E-2</c:v>
                </c:pt>
                <c:pt idx="2874">
                  <c:v>3.4019315418623547E-2</c:v>
                </c:pt>
                <c:pt idx="2875">
                  <c:v>2.8157972818394411E-2</c:v>
                </c:pt>
                <c:pt idx="2876">
                  <c:v>3.0591476665810975E-2</c:v>
                </c:pt>
                <c:pt idx="2877">
                  <c:v>3.8493822492905616E-2</c:v>
                </c:pt>
                <c:pt idx="2878">
                  <c:v>2.7215971329071872E-2</c:v>
                </c:pt>
                <c:pt idx="2879">
                  <c:v>3.3783815046292916E-2</c:v>
                </c:pt>
                <c:pt idx="2880">
                  <c:v>1.6801621530450457E-2</c:v>
                </c:pt>
                <c:pt idx="2881">
                  <c:v>1.5728786500944232E-2</c:v>
                </c:pt>
                <c:pt idx="2882">
                  <c:v>1.6016620289348339E-2</c:v>
                </c:pt>
                <c:pt idx="2883">
                  <c:v>2.9649475176488437E-2</c:v>
                </c:pt>
                <c:pt idx="2884">
                  <c:v>3.0905477162251824E-2</c:v>
                </c:pt>
                <c:pt idx="2885">
                  <c:v>2.8341139774651573E-2</c:v>
                </c:pt>
                <c:pt idx="2886">
                  <c:v>3.2710980016786691E-2</c:v>
                </c:pt>
                <c:pt idx="2887">
                  <c:v>7.3031065131148442E-3</c:v>
                </c:pt>
                <c:pt idx="2888">
                  <c:v>1.9679959414491549E-2</c:v>
                </c:pt>
                <c:pt idx="2889">
                  <c:v>2.8759807103239367E-2</c:v>
                </c:pt>
                <c:pt idx="2890">
                  <c:v>1.9784626246638501E-2</c:v>
                </c:pt>
                <c:pt idx="2891">
                  <c:v>2.2793797670863279E-2</c:v>
                </c:pt>
                <c:pt idx="2892">
                  <c:v>2.0098626743079346E-2</c:v>
                </c:pt>
                <c:pt idx="2893">
                  <c:v>1.0024444148935515E-2</c:v>
                </c:pt>
                <c:pt idx="2894">
                  <c:v>2.3552632203928663E-2</c:v>
                </c:pt>
                <c:pt idx="2895">
                  <c:v>3.3757648338256181E-2</c:v>
                </c:pt>
                <c:pt idx="2896">
                  <c:v>3.1873645359611097E-2</c:v>
                </c:pt>
                <c:pt idx="2897">
                  <c:v>2.2427463758348958E-2</c:v>
                </c:pt>
                <c:pt idx="2898">
                  <c:v>1.1437446382919325E-2</c:v>
                </c:pt>
                <c:pt idx="2899">
                  <c:v>3.0198976045259916E-2</c:v>
                </c:pt>
                <c:pt idx="2900">
                  <c:v>1.5938120165238129E-2</c:v>
                </c:pt>
                <c:pt idx="2901">
                  <c:v>-8.1875846446335925E-3</c:v>
                </c:pt>
                <c:pt idx="2902">
                  <c:v>2.7268304745145348E-2</c:v>
                </c:pt>
                <c:pt idx="2903">
                  <c:v>2.6457136796006489E-2</c:v>
                </c:pt>
                <c:pt idx="2904">
                  <c:v>1.8136123640324055E-2</c:v>
                </c:pt>
                <c:pt idx="2905">
                  <c:v>1.1332779550772377E-2</c:v>
                </c:pt>
                <c:pt idx="2906">
                  <c:v>1.8711791217132272E-2</c:v>
                </c:pt>
                <c:pt idx="2907">
                  <c:v>-4.8905794320047019E-3</c:v>
                </c:pt>
                <c:pt idx="2908">
                  <c:v>2.1642462517246844E-2</c:v>
                </c:pt>
                <c:pt idx="2909">
                  <c:v>8.7946088712088661E-3</c:v>
                </c:pt>
                <c:pt idx="2910">
                  <c:v>2.7294471453182083E-2</c:v>
                </c:pt>
                <c:pt idx="2911">
                  <c:v>2.7686972073733142E-2</c:v>
                </c:pt>
                <c:pt idx="2912">
                  <c:v>-3.791577694461739E-3</c:v>
                </c:pt>
                <c:pt idx="2913">
                  <c:v>1.6199787245605501E-2</c:v>
                </c:pt>
                <c:pt idx="2914">
                  <c:v>2.1380795436879471E-2</c:v>
                </c:pt>
                <c:pt idx="2915">
                  <c:v>1.7665122895662785E-2</c:v>
                </c:pt>
                <c:pt idx="2916">
                  <c:v>-2.1954085042207687E-3</c:v>
                </c:pt>
                <c:pt idx="2917">
                  <c:v>3.1425999352736253E-3</c:v>
                </c:pt>
                <c:pt idx="2918">
                  <c:v>1.0390778061449836E-2</c:v>
                </c:pt>
                <c:pt idx="2919">
                  <c:v>2.1904129597614216E-2</c:v>
                </c:pt>
                <c:pt idx="2920">
                  <c:v>2.5145989423919326E-3</c:v>
                </c:pt>
                <c:pt idx="2921">
                  <c:v>1.8057623516213844E-2</c:v>
                </c:pt>
                <c:pt idx="2922">
                  <c:v>2.2348963634238748E-2</c:v>
                </c:pt>
                <c:pt idx="2923">
                  <c:v>6.047104527351457E-3</c:v>
                </c:pt>
                <c:pt idx="2924">
                  <c:v>-1.0176254455425622E-2</c:v>
                </c:pt>
                <c:pt idx="2925">
                  <c:v>1.4446617807144107E-2</c:v>
                </c:pt>
                <c:pt idx="2926">
                  <c:v>2.4651633941471622E-2</c:v>
                </c:pt>
                <c:pt idx="2927">
                  <c:v>1.4054117186593048E-2</c:v>
                </c:pt>
                <c:pt idx="2928">
                  <c:v>6.099437943424932E-3</c:v>
                </c:pt>
                <c:pt idx="2929">
                  <c:v>-7.1932497392375779E-3</c:v>
                </c:pt>
                <c:pt idx="2930">
                  <c:v>2.1904129597614216E-2</c:v>
                </c:pt>
                <c:pt idx="2931">
                  <c:v>2.6587970336190182E-2</c:v>
                </c:pt>
                <c:pt idx="2932">
                  <c:v>2.3837654022082462E-3</c:v>
                </c:pt>
                <c:pt idx="2933">
                  <c:v>8.1927745863639104E-3</c:v>
                </c:pt>
                <c:pt idx="2934">
                  <c:v>1.0835612098074369E-2</c:v>
                </c:pt>
                <c:pt idx="2935">
                  <c:v>7.5386068854454789E-3</c:v>
                </c:pt>
                <c:pt idx="2936">
                  <c:v>1.4237284142850207E-2</c:v>
                </c:pt>
                <c:pt idx="2937">
                  <c:v>-1.4336761033266839E-2</c:v>
                </c:pt>
                <c:pt idx="2938">
                  <c:v>-7.5857503597886369E-3</c:v>
                </c:pt>
                <c:pt idx="2939">
                  <c:v>-1.6459076354492872E-3</c:v>
                </c:pt>
                <c:pt idx="2940">
                  <c:v>3.4566004317144721E-3</c:v>
                </c:pt>
                <c:pt idx="2941">
                  <c:v>9.8674439007150928E-3</c:v>
                </c:pt>
                <c:pt idx="2942">
                  <c:v>-5.6232472570333439E-3</c:v>
                </c:pt>
                <c:pt idx="2943">
                  <c:v>5.0527696219554424E-3</c:v>
                </c:pt>
                <c:pt idx="2944">
                  <c:v>7.8526073818863257E-3</c:v>
                </c:pt>
                <c:pt idx="2945">
                  <c:v>1.7403455815295413E-2</c:v>
                </c:pt>
                <c:pt idx="2946">
                  <c:v>1.9912647816571882E-3</c:v>
                </c:pt>
                <c:pt idx="2947">
                  <c:v>-5.9895811695476649E-3</c:v>
                </c:pt>
                <c:pt idx="2948">
                  <c:v>-5.4690589790632425E-4</c:v>
                </c:pt>
                <c:pt idx="2949">
                  <c:v>1.0726180301210732E-4</c:v>
                </c:pt>
                <c:pt idx="2950">
                  <c:v>3.1687666433103624E-3</c:v>
                </c:pt>
                <c:pt idx="2951">
                  <c:v>6.465771855939253E-3</c:v>
                </c:pt>
                <c:pt idx="2952">
                  <c:v>5.7592707389473481E-3</c:v>
                </c:pt>
                <c:pt idx="2953">
                  <c:v>9.707631682244356E-4</c:v>
                </c:pt>
                <c:pt idx="2954">
                  <c:v>1.1829947003470384E-2</c:v>
                </c:pt>
                <c:pt idx="2955">
                  <c:v>6.8844391845270482E-3</c:v>
                </c:pt>
                <c:pt idx="2956">
                  <c:v>4.3462685049635384E-3</c:v>
                </c:pt>
                <c:pt idx="2957">
                  <c:v>-1.049025495186647E-2</c:v>
                </c:pt>
                <c:pt idx="2958">
                  <c:v>3.7444342201185818E-3</c:v>
                </c:pt>
                <c:pt idx="2959">
                  <c:v>-2.9280763292494107E-3</c:v>
                </c:pt>
                <c:pt idx="2960">
                  <c:v>-1.959908131890134E-3</c:v>
                </c:pt>
                <c:pt idx="2961">
                  <c:v>-2.3207275057720758E-2</c:v>
                </c:pt>
                <c:pt idx="2962">
                  <c:v>5.2097698701758666E-3</c:v>
                </c:pt>
                <c:pt idx="2963">
                  <c:v>-1.7659932953932464E-2</c:v>
                </c:pt>
                <c:pt idx="2964">
                  <c:v>2.3837654022082462E-3</c:v>
                </c:pt>
                <c:pt idx="2965">
                  <c:v>-6.8530825347599932E-3</c:v>
                </c:pt>
                <c:pt idx="2966">
                  <c:v>-2.2448440524655382E-2</c:v>
                </c:pt>
                <c:pt idx="2967">
                  <c:v>1.1986947251690807E-2</c:v>
                </c:pt>
                <c:pt idx="2968">
                  <c:v>-1.2819091967136082E-2</c:v>
                </c:pt>
                <c:pt idx="2969">
                  <c:v>-9.2865863821765555E-3</c:v>
                </c:pt>
                <c:pt idx="2970">
                  <c:v>-1.0176254455425622E-2</c:v>
                </c:pt>
                <c:pt idx="2971">
                  <c:v>4.8696026656982819E-3</c:v>
                </c:pt>
                <c:pt idx="2972">
                  <c:v>-2.3524087524411912E-3</c:v>
                </c:pt>
                <c:pt idx="2973">
                  <c:v>-1.5357262646699595E-2</c:v>
                </c:pt>
                <c:pt idx="2974">
                  <c:v>-1.6403930968169077E-2</c:v>
                </c:pt>
                <c:pt idx="2975">
                  <c:v>-9.8884206670215111E-3</c:v>
                </c:pt>
                <c:pt idx="2976">
                  <c:v>-1.1903257185850278E-2</c:v>
                </c:pt>
                <c:pt idx="2977">
                  <c:v>-2.1558772451406312E-2</c:v>
                </c:pt>
                <c:pt idx="2978">
                  <c:v>-3.5037439060576284E-3</c:v>
                </c:pt>
                <c:pt idx="2979">
                  <c:v>-2.2867107853243175E-2</c:v>
                </c:pt>
                <c:pt idx="2980">
                  <c:v>-1.5435762770809805E-2</c:v>
                </c:pt>
                <c:pt idx="2981">
                  <c:v>-7.5072502356784247E-3</c:v>
                </c:pt>
                <c:pt idx="2982">
                  <c:v>-2.0799937918340936E-2</c:v>
                </c:pt>
                <c:pt idx="2983">
                  <c:v>-1.5828263391360863E-2</c:v>
                </c:pt>
                <c:pt idx="2984">
                  <c:v>-4.5867644217535197E-2</c:v>
                </c:pt>
                <c:pt idx="2985">
                  <c:v>-7.0100827829804174E-3</c:v>
                </c:pt>
                <c:pt idx="2986">
                  <c:v>-1.8811268107548906E-2</c:v>
                </c:pt>
                <c:pt idx="2987">
                  <c:v>-1.2112590850144175E-2</c:v>
                </c:pt>
                <c:pt idx="2988">
                  <c:v>3.629581901781969E-2</c:v>
                </c:pt>
                <c:pt idx="2989">
                  <c:v>5.1760343467531389E-2</c:v>
                </c:pt>
                <c:pt idx="2990">
                  <c:v>3.8938656529530144E-2</c:v>
                </c:pt>
                <c:pt idx="2991">
                  <c:v>1.6906288362597405E-2</c:v>
                </c:pt>
                <c:pt idx="2992">
                  <c:v>2.8419639898761784E-2</c:v>
                </c:pt>
                <c:pt idx="2993">
                  <c:v>2.1877962889577475E-2</c:v>
                </c:pt>
                <c:pt idx="2994">
                  <c:v>2.909997430771695E-2</c:v>
                </c:pt>
                <c:pt idx="2995">
                  <c:v>2.5698302262941113E-2</c:v>
                </c:pt>
                <c:pt idx="2996">
                  <c:v>2.5462801890610474E-2</c:v>
                </c:pt>
                <c:pt idx="2997">
                  <c:v>2.4494633693251201E-2</c:v>
                </c:pt>
                <c:pt idx="2998">
                  <c:v>2.6980470956741234E-2</c:v>
                </c:pt>
                <c:pt idx="2999">
                  <c:v>2.3814299284296035E-2</c:v>
                </c:pt>
                <c:pt idx="3000">
                  <c:v>2.232279692620201E-2</c:v>
                </c:pt>
                <c:pt idx="3001">
                  <c:v>2.148546226902642E-2</c:v>
                </c:pt>
                <c:pt idx="3002">
                  <c:v>2.535813505846353E-2</c:v>
                </c:pt>
                <c:pt idx="3003">
                  <c:v>1.7717456311736261E-2</c:v>
                </c:pt>
                <c:pt idx="3004">
                  <c:v>3.676681976248096E-2</c:v>
                </c:pt>
                <c:pt idx="3005">
                  <c:v>2.3945132824479715E-2</c:v>
                </c:pt>
                <c:pt idx="3006">
                  <c:v>5.4976036585799755E-3</c:v>
                </c:pt>
                <c:pt idx="3007">
                  <c:v>2.6038469467418696E-2</c:v>
                </c:pt>
                <c:pt idx="3008">
                  <c:v>3.6007985229415576E-2</c:v>
                </c:pt>
                <c:pt idx="3009">
                  <c:v>2.5541302014720692E-2</c:v>
                </c:pt>
                <c:pt idx="3010">
                  <c:v>1.5467119420576858E-2</c:v>
                </c:pt>
                <c:pt idx="3011">
                  <c:v>-4.1055781909025858E-3</c:v>
                </c:pt>
                <c:pt idx="3012">
                  <c:v>2.5174968102206367E-2</c:v>
                </c:pt>
                <c:pt idx="3013">
                  <c:v>1.3556949733895041E-2</c:v>
                </c:pt>
                <c:pt idx="3014">
                  <c:v>2.2532130590495907E-2</c:v>
                </c:pt>
                <c:pt idx="3015">
                  <c:v>2.4573133817361412E-2</c:v>
                </c:pt>
                <c:pt idx="3016">
                  <c:v>-1.4889073872288629E-3</c:v>
                </c:pt>
                <c:pt idx="3017">
                  <c:v>2.1406962144916206E-2</c:v>
                </c:pt>
                <c:pt idx="3018">
                  <c:v>1.025994452126615E-2</c:v>
                </c:pt>
                <c:pt idx="3019">
                  <c:v>1.5310119172356435E-2</c:v>
                </c:pt>
                <c:pt idx="3020">
                  <c:v>2.551513530668395E-2</c:v>
                </c:pt>
                <c:pt idx="3021">
                  <c:v>1.5231619048246223E-2</c:v>
                </c:pt>
                <c:pt idx="3022">
                  <c:v>-3.6373894164916203E-4</c:v>
                </c:pt>
                <c:pt idx="3023">
                  <c:v>8.7422754551353919E-3</c:v>
                </c:pt>
                <c:pt idx="3024">
                  <c:v>2.4939467729875729E-2</c:v>
                </c:pt>
                <c:pt idx="3025">
                  <c:v>1.9444459042160918E-2</c:v>
                </c:pt>
                <c:pt idx="3026">
                  <c:v>3.0902665192001511E-3</c:v>
                </c:pt>
                <c:pt idx="3027">
                  <c:v>2.9440141512194533E-2</c:v>
                </c:pt>
                <c:pt idx="3028">
                  <c:v>1.2039280667764281E-2</c:v>
                </c:pt>
                <c:pt idx="3029">
                  <c:v>1.6304454077752446E-2</c:v>
                </c:pt>
                <c:pt idx="3030">
                  <c:v>1.8136123640324055E-2</c:v>
                </c:pt>
                <c:pt idx="3031">
                  <c:v>2.088362798418146E-2</c:v>
                </c:pt>
                <c:pt idx="3032">
                  <c:v>7.4862734693720047E-3</c:v>
                </c:pt>
                <c:pt idx="3033">
                  <c:v>6.047104527351457E-3</c:v>
                </c:pt>
                <c:pt idx="3034">
                  <c:v>1.3370970807387575E-3</c:v>
                </c:pt>
                <c:pt idx="3035">
                  <c:v>1.2693448368682712E-2</c:v>
                </c:pt>
                <c:pt idx="3036">
                  <c:v>3.4042670156409979E-3</c:v>
                </c:pt>
                <c:pt idx="3037">
                  <c:v>2.6192657745388809E-3</c:v>
                </c:pt>
                <c:pt idx="3038">
                  <c:v>-6.774582410649781E-3</c:v>
                </c:pt>
                <c:pt idx="3039">
                  <c:v>2.3709632452149083E-2</c:v>
                </c:pt>
                <c:pt idx="3040">
                  <c:v>1.1044945762368266E-2</c:v>
                </c:pt>
                <c:pt idx="3041">
                  <c:v>9.8151104846416169E-3</c:v>
                </c:pt>
                <c:pt idx="3042">
                  <c:v>1.7115622026891302E-2</c:v>
                </c:pt>
                <c:pt idx="3043">
                  <c:v>9.6319435283844564E-3</c:v>
                </c:pt>
                <c:pt idx="3044">
                  <c:v>1.7295977012898155E-3</c:v>
                </c:pt>
                <c:pt idx="3045">
                  <c:v>6.8844391845270482E-3</c:v>
                </c:pt>
                <c:pt idx="3046">
                  <c:v>1.5911953457201391E-2</c:v>
                </c:pt>
                <c:pt idx="3047">
                  <c:v>1.271961507671945E-2</c:v>
                </c:pt>
                <c:pt idx="3048">
                  <c:v>1.5519452836650332E-2</c:v>
                </c:pt>
                <c:pt idx="3049">
                  <c:v>1.5676453084870756E-2</c:v>
                </c:pt>
                <c:pt idx="3050">
                  <c:v>9.2917763239068734E-3</c:v>
                </c:pt>
                <c:pt idx="3051">
                  <c:v>2.0831294568107991E-2</c:v>
                </c:pt>
                <c:pt idx="3052">
                  <c:v>1.3452282901748092E-2</c:v>
                </c:pt>
                <c:pt idx="3053">
                  <c:v>-2.4832422926248775E-3</c:v>
                </c:pt>
                <c:pt idx="3054">
                  <c:v>3.6397673879716326E-3</c:v>
                </c:pt>
                <c:pt idx="3055">
                  <c:v>1.7377289107258675E-2</c:v>
                </c:pt>
                <c:pt idx="3056">
                  <c:v>-7.5595836517519006E-3</c:v>
                </c:pt>
                <c:pt idx="3057">
                  <c:v>7.2246063890046321E-3</c:v>
                </c:pt>
                <c:pt idx="3058">
                  <c:v>3.6921008040451068E-3</c:v>
                </c:pt>
                <c:pt idx="3059">
                  <c:v>9.6319435283844564E-3</c:v>
                </c:pt>
                <c:pt idx="3060">
                  <c:v>-8.6090639434716933E-4</c:v>
                </c:pt>
                <c:pt idx="3061">
                  <c:v>1.2274781040094915E-2</c:v>
                </c:pt>
                <c:pt idx="3062">
                  <c:v>-3.6373894164916203E-4</c:v>
                </c:pt>
                <c:pt idx="3063">
                  <c:v>-1.5095595566332219E-2</c:v>
                </c:pt>
                <c:pt idx="3064">
                  <c:v>1.0861778806111107E-2</c:v>
                </c:pt>
                <c:pt idx="3065">
                  <c:v>9.6581102364211944E-3</c:v>
                </c:pt>
                <c:pt idx="3066">
                  <c:v>1.4341950974997157E-2</c:v>
                </c:pt>
                <c:pt idx="3067">
                  <c:v>-5.7017473811435578E-3</c:v>
                </c:pt>
                <c:pt idx="3068">
                  <c:v>-7.9520842723029561E-3</c:v>
                </c:pt>
                <c:pt idx="3069">
                  <c:v>-1.0097754331315411E-2</c:v>
                </c:pt>
                <c:pt idx="3070">
                  <c:v>7.4862734693720047E-3</c:v>
                </c:pt>
                <c:pt idx="3071">
                  <c:v>-1.8026266866446788E-2</c:v>
                </c:pt>
                <c:pt idx="3072">
                  <c:v>1.2693448368682712E-2</c:v>
                </c:pt>
                <c:pt idx="3073">
                  <c:v>1.790062326799342E-2</c:v>
                </c:pt>
                <c:pt idx="3074">
                  <c:v>-1.3577926500201459E-2</c:v>
                </c:pt>
                <c:pt idx="3075">
                  <c:v>-2.9280763292494107E-3</c:v>
                </c:pt>
                <c:pt idx="3076">
                  <c:v>-7.4025834035314746E-3</c:v>
                </c:pt>
                <c:pt idx="3077">
                  <c:v>-1.2795737229349645E-3</c:v>
                </c:pt>
                <c:pt idx="3078">
                  <c:v>6.1779380675351433E-3</c:v>
                </c:pt>
                <c:pt idx="3079">
                  <c:v>-1.7110432085160984E-2</c:v>
                </c:pt>
                <c:pt idx="3080">
                  <c:v>9.2917763239068734E-3</c:v>
                </c:pt>
                <c:pt idx="3081">
                  <c:v>-4.160723577226362E-4</c:v>
                </c:pt>
                <c:pt idx="3082">
                  <c:v>-1.1092089236711422E-2</c:v>
                </c:pt>
                <c:pt idx="3083">
                  <c:v>-1.3420926251981038E-2</c:v>
                </c:pt>
                <c:pt idx="3084">
                  <c:v>-2.0695271086193984E-2</c:v>
                </c:pt>
                <c:pt idx="3085">
                  <c:v>-7.0390614612674679E-4</c:v>
                </c:pt>
                <c:pt idx="3086">
                  <c:v>-7.5857503597886369E-3</c:v>
                </c:pt>
                <c:pt idx="3087">
                  <c:v>-2.2003606488030847E-2</c:v>
                </c:pt>
                <c:pt idx="3088">
                  <c:v>-1.9700936180797976E-2</c:v>
                </c:pt>
                <c:pt idx="3089">
                  <c:v>1.167294675524996E-2</c:v>
                </c:pt>
                <c:pt idx="3090">
                  <c:v>4.2416016728165883E-3</c:v>
                </c:pt>
                <c:pt idx="3091">
                  <c:v>-7.4025834035314746E-3</c:v>
                </c:pt>
                <c:pt idx="3092">
                  <c:v>-1.0440733506043298E-3</c:v>
                </c:pt>
                <c:pt idx="3093">
                  <c:v>-1.7293599041418146E-2</c:v>
                </c:pt>
                <c:pt idx="3094">
                  <c:v>-1.3342426127870824E-2</c:v>
                </c:pt>
                <c:pt idx="3095">
                  <c:v>-1.8785101399512165E-2</c:v>
                </c:pt>
                <c:pt idx="3096">
                  <c:v>-1.4048927244862732E-2</c:v>
                </c:pt>
                <c:pt idx="3097">
                  <c:v>-1.4886261902038319E-2</c:v>
                </c:pt>
                <c:pt idx="3098">
                  <c:v>-2.4309088765514034E-3</c:v>
                </c:pt>
                <c:pt idx="3099">
                  <c:v>-2.2055939904104323E-2</c:v>
                </c:pt>
                <c:pt idx="3100">
                  <c:v>-1.8968268355769327E-2</c:v>
                </c:pt>
                <c:pt idx="3101">
                  <c:v>-1.9700936180797976E-2</c:v>
                </c:pt>
                <c:pt idx="3102">
                  <c:v>-1.2871425383209555E-2</c:v>
                </c:pt>
                <c:pt idx="3103">
                  <c:v>-1.3342426127870824E-2</c:v>
                </c:pt>
                <c:pt idx="3104">
                  <c:v>3.4987483615982827E-2</c:v>
                </c:pt>
                <c:pt idx="3105">
                  <c:v>3.9488157398301631E-2</c:v>
                </c:pt>
                <c:pt idx="3106">
                  <c:v>3.5013650324019562E-2</c:v>
                </c:pt>
                <c:pt idx="3107">
                  <c:v>3.6897653302664646E-2</c:v>
                </c:pt>
                <c:pt idx="3108">
                  <c:v>3.1821311943537621E-2</c:v>
                </c:pt>
                <c:pt idx="3109">
                  <c:v>2.4677800649508363E-2</c:v>
                </c:pt>
                <c:pt idx="3110">
                  <c:v>2.6116969591528906E-2</c:v>
                </c:pt>
                <c:pt idx="3111">
                  <c:v>2.3971299532516456E-2</c:v>
                </c:pt>
                <c:pt idx="3112">
                  <c:v>3.6164985477636004E-2</c:v>
                </c:pt>
                <c:pt idx="3113">
                  <c:v>2.7974805862137249E-2</c:v>
                </c:pt>
                <c:pt idx="3114">
                  <c:v>3.9566657522411841E-2</c:v>
                </c:pt>
                <c:pt idx="3115">
                  <c:v>3.3757648338256181E-2</c:v>
                </c:pt>
                <c:pt idx="3116">
                  <c:v>3.7106986966958543E-2</c:v>
                </c:pt>
                <c:pt idx="3117">
                  <c:v>2.6326303255822803E-2</c:v>
                </c:pt>
                <c:pt idx="3118">
                  <c:v>2.0307960407373246E-2</c:v>
                </c:pt>
                <c:pt idx="3119">
                  <c:v>1.9156625253756804E-2</c:v>
                </c:pt>
                <c:pt idx="3120">
                  <c:v>-5.9895811695476649E-3</c:v>
                </c:pt>
                <c:pt idx="3121">
                  <c:v>2.3029298043193917E-2</c:v>
                </c:pt>
                <c:pt idx="3122">
                  <c:v>2.2950797919083703E-2</c:v>
                </c:pt>
                <c:pt idx="3123">
                  <c:v>3.5118317156166513E-2</c:v>
                </c:pt>
                <c:pt idx="3124">
                  <c:v>1.0861778806111107E-2</c:v>
                </c:pt>
                <c:pt idx="3125">
                  <c:v>3.3679148214145964E-2</c:v>
                </c:pt>
                <c:pt idx="3126">
                  <c:v>1.9967793202895663E-2</c:v>
                </c:pt>
                <c:pt idx="3127">
                  <c:v>3.0434476417590547E-2</c:v>
                </c:pt>
                <c:pt idx="3128">
                  <c:v>1.7822123143883206E-2</c:v>
                </c:pt>
                <c:pt idx="3129">
                  <c:v>1.1044945762368266E-2</c:v>
                </c:pt>
                <c:pt idx="3130">
                  <c:v>-8.8707310238390728E-4</c:v>
                </c:pt>
                <c:pt idx="3131">
                  <c:v>1.7351122399221937E-2</c:v>
                </c:pt>
                <c:pt idx="3132">
                  <c:v>1.5597952960760544E-2</c:v>
                </c:pt>
                <c:pt idx="3133">
                  <c:v>1.402795047855631E-2</c:v>
                </c:pt>
                <c:pt idx="3134">
                  <c:v>8.4806083747680193E-3</c:v>
                </c:pt>
                <c:pt idx="3135">
                  <c:v>5.4191035344697634E-3</c:v>
                </c:pt>
                <c:pt idx="3136">
                  <c:v>1.8162290348360789E-2</c:v>
                </c:pt>
                <c:pt idx="3137">
                  <c:v>7.8526073818863257E-3</c:v>
                </c:pt>
                <c:pt idx="3138">
                  <c:v>1.4211117434813472E-2</c:v>
                </c:pt>
                <c:pt idx="3139">
                  <c:v>9.0039425355027645E-3</c:v>
                </c:pt>
                <c:pt idx="3140">
                  <c:v>2.3735799160185818E-2</c:v>
                </c:pt>
                <c:pt idx="3141">
                  <c:v>1.2876615324939873E-2</c:v>
                </c:pt>
                <c:pt idx="3142">
                  <c:v>-3.0850765774698349E-3</c:v>
                </c:pt>
                <c:pt idx="3143">
                  <c:v>2.9073807599680215E-2</c:v>
                </c:pt>
                <c:pt idx="3144">
                  <c:v>-1.36040932082382E-2</c:v>
                </c:pt>
                <c:pt idx="3145">
                  <c:v>2.8419639898761784E-2</c:v>
                </c:pt>
                <c:pt idx="3146">
                  <c:v>2.1040628232401888E-2</c:v>
                </c:pt>
                <c:pt idx="3147">
                  <c:v>1.5728786500944232E-2</c:v>
                </c:pt>
                <c:pt idx="3148">
                  <c:v>-7.5623956220022097E-4</c:v>
                </c:pt>
                <c:pt idx="3149">
                  <c:v>3.7182675120818447E-3</c:v>
                </c:pt>
                <c:pt idx="3150">
                  <c:v>4.6864357094411214E-3</c:v>
                </c:pt>
                <c:pt idx="3151">
                  <c:v>1.2196280915984705E-2</c:v>
                </c:pt>
                <c:pt idx="3152">
                  <c:v>1.6068953705421815E-2</c:v>
                </c:pt>
                <c:pt idx="3153">
                  <c:v>8.7946088712088661E-3</c:v>
                </c:pt>
                <c:pt idx="3154">
                  <c:v>1.5964286873274863E-2</c:v>
                </c:pt>
                <c:pt idx="3155">
                  <c:v>1.3033615573160295E-2</c:v>
                </c:pt>
                <c:pt idx="3156">
                  <c:v>1.5074618800025801E-2</c:v>
                </c:pt>
                <c:pt idx="3157">
                  <c:v>7.25077309704137E-3</c:v>
                </c:pt>
                <c:pt idx="3158">
                  <c:v>9.4749432801640339E-3</c:v>
                </c:pt>
                <c:pt idx="3159">
                  <c:v>2.1249961896695785E-2</c:v>
                </c:pt>
                <c:pt idx="3160">
                  <c:v>3.3257668915307867E-3</c:v>
                </c:pt>
                <c:pt idx="3161">
                  <c:v>8.4021082506578072E-3</c:v>
                </c:pt>
                <c:pt idx="3162">
                  <c:v>-1.3057404309717024E-3</c:v>
                </c:pt>
                <c:pt idx="3163">
                  <c:v>5.8116041550208223E-3</c:v>
                </c:pt>
                <c:pt idx="3164">
                  <c:v>2.2005984459510857E-3</c:v>
                </c:pt>
                <c:pt idx="3165">
                  <c:v>8.9226304411422434E-4</c:v>
                </c:pt>
                <c:pt idx="3166">
                  <c:v>6.6489388121964135E-3</c:v>
                </c:pt>
                <c:pt idx="3167">
                  <c:v>1.0966445638258056E-2</c:v>
                </c:pt>
                <c:pt idx="3168">
                  <c:v>2.072662773596104E-2</c:v>
                </c:pt>
                <c:pt idx="3169">
                  <c:v>-1.1693923521556382E-2</c:v>
                </c:pt>
                <c:pt idx="3170">
                  <c:v>1.3687783274078727E-2</c:v>
                </c:pt>
                <c:pt idx="3171">
                  <c:v>7.198439680967895E-3</c:v>
                </c:pt>
                <c:pt idx="3172">
                  <c:v>5.2882699942860779E-3</c:v>
                </c:pt>
                <c:pt idx="3173">
                  <c:v>9.2132761997966613E-3</c:v>
                </c:pt>
                <c:pt idx="3174">
                  <c:v>4.163101548706377E-3</c:v>
                </c:pt>
                <c:pt idx="3175">
                  <c:v>9.2656096158701354E-3</c:v>
                </c:pt>
                <c:pt idx="3176">
                  <c:v>-1.2534070148982283E-3</c:v>
                </c:pt>
                <c:pt idx="3177">
                  <c:v>3.9276011763757423E-3</c:v>
                </c:pt>
                <c:pt idx="3178">
                  <c:v>1.0626278433780471E-2</c:v>
                </c:pt>
                <c:pt idx="3179">
                  <c:v>-4.9952462641516503E-3</c:v>
                </c:pt>
                <c:pt idx="3180">
                  <c:v>1.6435287617936136E-2</c:v>
                </c:pt>
                <c:pt idx="3181">
                  <c:v>-1.3319071390084404E-3</c:v>
                </c:pt>
                <c:pt idx="3182">
                  <c:v>1.0600111725743735E-2</c:v>
                </c:pt>
                <c:pt idx="3183">
                  <c:v>6.5181052720127272E-3</c:v>
                </c:pt>
                <c:pt idx="3184">
                  <c:v>-1.6273097427985397E-2</c:v>
                </c:pt>
                <c:pt idx="3185">
                  <c:v>2.1482650298776116E-3</c:v>
                </c:pt>
                <c:pt idx="3186">
                  <c:v>-5.8849143374007165E-3</c:v>
                </c:pt>
                <c:pt idx="3187">
                  <c:v>7.7741072577761144E-3</c:v>
                </c:pt>
                <c:pt idx="3188">
                  <c:v>2.0697649057673986E-3</c:v>
                </c:pt>
                <c:pt idx="3189">
                  <c:v>1.3583116441931777E-2</c:v>
                </c:pt>
                <c:pt idx="3190">
                  <c:v>3.4566004317144721E-3</c:v>
                </c:pt>
                <c:pt idx="3191">
                  <c:v>-1.3080759047503452E-2</c:v>
                </c:pt>
                <c:pt idx="3192">
                  <c:v>-1.7921600034299837E-2</c:v>
                </c:pt>
                <c:pt idx="3193">
                  <c:v>1.5202640369959171E-3</c:v>
                </c:pt>
                <c:pt idx="3194">
                  <c:v>-1.0647255200086891E-2</c:v>
                </c:pt>
                <c:pt idx="3195">
                  <c:v>7.7479405497393765E-3</c:v>
                </c:pt>
                <c:pt idx="3196">
                  <c:v>1.714178873492804E-2</c:v>
                </c:pt>
                <c:pt idx="3197">
                  <c:v>1.0443111477523311E-2</c:v>
                </c:pt>
                <c:pt idx="3198">
                  <c:v>-6.4605819142089359E-3</c:v>
                </c:pt>
                <c:pt idx="3199">
                  <c:v>-8.0567511044499062E-3</c:v>
                </c:pt>
                <c:pt idx="3200">
                  <c:v>1.101877905433153E-2</c:v>
                </c:pt>
                <c:pt idx="3201">
                  <c:v>-1.5671263143140442E-2</c:v>
                </c:pt>
                <c:pt idx="3202">
                  <c:v>-1.619459730387518E-2</c:v>
                </c:pt>
                <c:pt idx="3203">
                  <c:v>-9.0510860098459208E-3</c:v>
                </c:pt>
                <c:pt idx="3204">
                  <c:v>-2.4463277043484145E-2</c:v>
                </c:pt>
                <c:pt idx="3205">
                  <c:v>-1.4415261157377049E-2</c:v>
                </c:pt>
                <c:pt idx="3206">
                  <c:v>-7.7950840240825353E-3</c:v>
                </c:pt>
                <c:pt idx="3207">
                  <c:v>-1.6508597800316029E-2</c:v>
                </c:pt>
                <c:pt idx="3208">
                  <c:v>-1.2949925507319765E-2</c:v>
                </c:pt>
                <c:pt idx="3209">
                  <c:v>-3.8439111105352149E-3</c:v>
                </c:pt>
                <c:pt idx="3210">
                  <c:v>-7.7427506080090594E-3</c:v>
                </c:pt>
                <c:pt idx="3211">
                  <c:v>-2.0119603509385763E-2</c:v>
                </c:pt>
                <c:pt idx="3212">
                  <c:v>-1.4964762026148536E-2</c:v>
                </c:pt>
                <c:pt idx="3213">
                  <c:v>-1.4624594821670949E-2</c:v>
                </c:pt>
                <c:pt idx="3214">
                  <c:v>-2.0328937173679659E-2</c:v>
                </c:pt>
                <c:pt idx="3215">
                  <c:v>-5.207391898695863E-4</c:v>
                </c:pt>
                <c:pt idx="3216">
                  <c:v>-1.5331095938662853E-2</c:v>
                </c:pt>
                <c:pt idx="3217">
                  <c:v>-2.0852271334414411E-2</c:v>
                </c:pt>
                <c:pt idx="3218">
                  <c:v>4.0220825223330266E-2</c:v>
                </c:pt>
                <c:pt idx="3219">
                  <c:v>4.7416669933433006E-2</c:v>
                </c:pt>
                <c:pt idx="3220">
                  <c:v>3.6897653302664646E-2</c:v>
                </c:pt>
                <c:pt idx="3221">
                  <c:v>3.373148163021944E-2</c:v>
                </c:pt>
                <c:pt idx="3222">
                  <c:v>6.465771855939253E-3</c:v>
                </c:pt>
                <c:pt idx="3223">
                  <c:v>3.6321985725856425E-2</c:v>
                </c:pt>
                <c:pt idx="3224">
                  <c:v>4.0482492303697638E-2</c:v>
                </c:pt>
                <c:pt idx="3225">
                  <c:v>3.95404908143751E-2</c:v>
                </c:pt>
                <c:pt idx="3226">
                  <c:v>4.0560992427807856E-2</c:v>
                </c:pt>
                <c:pt idx="3227">
                  <c:v>2.6038469467418696E-2</c:v>
                </c:pt>
                <c:pt idx="3228">
                  <c:v>1.6330620785789188E-2</c:v>
                </c:pt>
                <c:pt idx="3229">
                  <c:v>9.7627770685681427E-3</c:v>
                </c:pt>
                <c:pt idx="3230">
                  <c:v>3.8729322865236247E-2</c:v>
                </c:pt>
                <c:pt idx="3231">
                  <c:v>2.5410468474537005E-2</c:v>
                </c:pt>
                <c:pt idx="3232">
                  <c:v>3.8284488828611712E-2</c:v>
                </c:pt>
                <c:pt idx="3233">
                  <c:v>2.1302295312769261E-2</c:v>
                </c:pt>
                <c:pt idx="3234">
                  <c:v>3.1716645111390669E-2</c:v>
                </c:pt>
                <c:pt idx="3235">
                  <c:v>2.8105639402320935E-2</c:v>
                </c:pt>
                <c:pt idx="3236">
                  <c:v>1.0102944273045728E-2</c:v>
                </c:pt>
                <c:pt idx="3237">
                  <c:v>2.6457136796006489E-2</c:v>
                </c:pt>
                <c:pt idx="3238">
                  <c:v>1.7377289107258675E-2</c:v>
                </c:pt>
                <c:pt idx="3239">
                  <c:v>9.3441097399803476E-3</c:v>
                </c:pt>
                <c:pt idx="3240">
                  <c:v>4.3462685049635384E-3</c:v>
                </c:pt>
                <c:pt idx="3241">
                  <c:v>1.7508122647442361E-2</c:v>
                </c:pt>
                <c:pt idx="3242">
                  <c:v>1.0495444893596786E-2</c:v>
                </c:pt>
                <c:pt idx="3243">
                  <c:v>2.7451471701402504E-2</c:v>
                </c:pt>
                <c:pt idx="3244">
                  <c:v>1.319061582138072E-2</c:v>
                </c:pt>
                <c:pt idx="3245">
                  <c:v>1.9967793202895663E-2</c:v>
                </c:pt>
                <c:pt idx="3246">
                  <c:v>1.1882280419543858E-2</c:v>
                </c:pt>
                <c:pt idx="3247">
                  <c:v>2.7163637912998397E-2</c:v>
                </c:pt>
                <c:pt idx="3248">
                  <c:v>-4.6812457677108035E-3</c:v>
                </c:pt>
                <c:pt idx="3249">
                  <c:v>2.391896611644298E-2</c:v>
                </c:pt>
                <c:pt idx="3250">
                  <c:v>2.6797304000484072E-2</c:v>
                </c:pt>
                <c:pt idx="3251">
                  <c:v>1.4420451099107369E-2</c:v>
                </c:pt>
                <c:pt idx="3252">
                  <c:v>5.6284371987636618E-3</c:v>
                </c:pt>
                <c:pt idx="3253">
                  <c:v>1.2170114207947967E-2</c:v>
                </c:pt>
                <c:pt idx="3254">
                  <c:v>5.6022704907269238E-3</c:v>
                </c:pt>
                <c:pt idx="3255">
                  <c:v>1.6356787493825922E-2</c:v>
                </c:pt>
                <c:pt idx="3256">
                  <c:v>1.4001783770519572E-2</c:v>
                </c:pt>
                <c:pt idx="3257">
                  <c:v>-2.7710760810289881E-3</c:v>
                </c:pt>
                <c:pt idx="3258">
                  <c:v>1.0390778061449836E-2</c:v>
                </c:pt>
                <c:pt idx="3259">
                  <c:v>1.8162290348360789E-2</c:v>
                </c:pt>
                <c:pt idx="3260">
                  <c:v>-4.3934119793066963E-3</c:v>
                </c:pt>
                <c:pt idx="3261">
                  <c:v>9.1347760756864491E-3</c:v>
                </c:pt>
                <c:pt idx="3262">
                  <c:v>1.0678611849853945E-2</c:v>
                </c:pt>
                <c:pt idx="3263">
                  <c:v>2.6535636920116706E-2</c:v>
                </c:pt>
                <c:pt idx="3264">
                  <c:v>2.2296630218165275E-2</c:v>
                </c:pt>
                <c:pt idx="3265">
                  <c:v>2.1904129597614216E-2</c:v>
                </c:pt>
                <c:pt idx="3266">
                  <c:v>9.6842769444579306E-3</c:v>
                </c:pt>
                <c:pt idx="3267">
                  <c:v>8.8207755792456023E-3</c:v>
                </c:pt>
                <c:pt idx="3268">
                  <c:v>8.4282749586945451E-3</c:v>
                </c:pt>
                <c:pt idx="3269">
                  <c:v>2.2479797174422434E-2</c:v>
                </c:pt>
                <c:pt idx="3270">
                  <c:v>2.0360293823446719E-2</c:v>
                </c:pt>
                <c:pt idx="3271">
                  <c:v>1.2300947748131653E-2</c:v>
                </c:pt>
                <c:pt idx="3272">
                  <c:v>5.9686044032412457E-3</c:v>
                </c:pt>
                <c:pt idx="3273">
                  <c:v>1.2300947748131653E-2</c:v>
                </c:pt>
                <c:pt idx="3274">
                  <c:v>1.6252120661678974E-2</c:v>
                </c:pt>
                <c:pt idx="3275">
                  <c:v>7.3554399291883184E-3</c:v>
                </c:pt>
                <c:pt idx="3276">
                  <c:v>-2.0485937421900087E-2</c:v>
                </c:pt>
                <c:pt idx="3277">
                  <c:v>-1.7529099413748785E-2</c:v>
                </c:pt>
                <c:pt idx="3278">
                  <c:v>-1.3842405550819146E-3</c:v>
                </c:pt>
                <c:pt idx="3279">
                  <c:v>1.3242949237454194E-2</c:v>
                </c:pt>
                <c:pt idx="3280">
                  <c:v>4.5294354612206988E-3</c:v>
                </c:pt>
                <c:pt idx="3281">
                  <c:v>1.4996118675915587E-2</c:v>
                </c:pt>
                <c:pt idx="3282">
                  <c:v>9.2394429078333992E-3</c:v>
                </c:pt>
                <c:pt idx="3283">
                  <c:v>1.7455789231368889E-2</c:v>
                </c:pt>
                <c:pt idx="3284">
                  <c:v>6.4919385639759901E-3</c:v>
                </c:pt>
                <c:pt idx="3285">
                  <c:v>-3.425243781947418E-3</c:v>
                </c:pt>
                <c:pt idx="3286">
                  <c:v>-3.5822440301678405E-3</c:v>
                </c:pt>
                <c:pt idx="3287">
                  <c:v>1.26149482445725E-2</c:v>
                </c:pt>
                <c:pt idx="3288">
                  <c:v>-7.5905153245053175E-5</c:v>
                </c:pt>
                <c:pt idx="3289">
                  <c:v>-1.3842405550819146E-3</c:v>
                </c:pt>
                <c:pt idx="3290">
                  <c:v>1.9496792458234387E-2</c:v>
                </c:pt>
                <c:pt idx="3291">
                  <c:v>9.9721107328620412E-3</c:v>
                </c:pt>
                <c:pt idx="3292">
                  <c:v>-7.1409163231641037E-3</c:v>
                </c:pt>
                <c:pt idx="3293">
                  <c:v>-6.2540602201653465E-4</c:v>
                </c:pt>
                <c:pt idx="3294">
                  <c:v>3.2472667674205745E-3</c:v>
                </c:pt>
                <c:pt idx="3295">
                  <c:v>4.0061013004859536E-3</c:v>
                </c:pt>
                <c:pt idx="3296">
                  <c:v>-2.3524087524411912E-3</c:v>
                </c:pt>
                <c:pt idx="3297">
                  <c:v>-4.6550790596740672E-3</c:v>
                </c:pt>
                <c:pt idx="3298">
                  <c:v>5.9162709871677707E-3</c:v>
                </c:pt>
                <c:pt idx="3299">
                  <c:v>-6.5157273005327261E-4</c:v>
                </c:pt>
                <c:pt idx="3300">
                  <c:v>-3.0589098694330952E-3</c:v>
                </c:pt>
                <c:pt idx="3301">
                  <c:v>-3.3467436578372058E-3</c:v>
                </c:pt>
                <c:pt idx="3302">
                  <c:v>-3.1374099935433074E-3</c:v>
                </c:pt>
                <c:pt idx="3303">
                  <c:v>-2.5588445489063853E-2</c:v>
                </c:pt>
                <c:pt idx="3304">
                  <c:v>1.0050610856972252E-2</c:v>
                </c:pt>
                <c:pt idx="3305">
                  <c:v>2.0174314896939244E-3</c:v>
                </c:pt>
                <c:pt idx="3306">
                  <c:v>-5.1522465123720763E-3</c:v>
                </c:pt>
                <c:pt idx="3307">
                  <c:v>-2.3290540146547571E-4</c:v>
                </c:pt>
                <c:pt idx="3308">
                  <c:v>-3.3467436578372058E-3</c:v>
                </c:pt>
                <c:pt idx="3309">
                  <c:v>-1.5412408033023371E-3</c:v>
                </c:pt>
                <c:pt idx="3310">
                  <c:v>3.011766395089939E-3</c:v>
                </c:pt>
                <c:pt idx="3311">
                  <c:v>-1.8889768231659117E-2</c:v>
                </c:pt>
                <c:pt idx="3312">
                  <c:v>-2.8757429131759365E-3</c:v>
                </c:pt>
                <c:pt idx="3313">
                  <c:v>2.3837654022082462E-3</c:v>
                </c:pt>
                <c:pt idx="3314">
                  <c:v>-1.7058098669087508E-2</c:v>
                </c:pt>
                <c:pt idx="3315">
                  <c:v>-3.0717120264264347E-2</c:v>
                </c:pt>
                <c:pt idx="3316">
                  <c:v>-1.0207186128179113E-4</c:v>
                </c:pt>
                <c:pt idx="3317">
                  <c:v>4.4771020451472238E-3</c:v>
                </c:pt>
                <c:pt idx="3318">
                  <c:v>-1.1458423149225743E-2</c:v>
                </c:pt>
                <c:pt idx="3319">
                  <c:v>-1.2976092215356503E-2</c:v>
                </c:pt>
                <c:pt idx="3320">
                  <c:v>-1.6848765004793612E-2</c:v>
                </c:pt>
                <c:pt idx="3321">
                  <c:v>-1.8471100903071323E-2</c:v>
                </c:pt>
                <c:pt idx="3322">
                  <c:v>-1.3080759047503452E-2</c:v>
                </c:pt>
                <c:pt idx="3323">
                  <c:v>-5.2830800525557609E-3</c:v>
                </c:pt>
                <c:pt idx="3324">
                  <c:v>-1.4179760785046415E-2</c:v>
                </c:pt>
                <c:pt idx="3325">
                  <c:v>-5.9110810454374545E-3</c:v>
                </c:pt>
                <c:pt idx="3326">
                  <c:v>-1.6691764756573191E-2</c:v>
                </c:pt>
                <c:pt idx="3327">
                  <c:v>-1.4310594325230104E-2</c:v>
                </c:pt>
                <c:pt idx="3328">
                  <c:v>-1.9256102144173434E-2</c:v>
                </c:pt>
                <c:pt idx="3329">
                  <c:v>-2.3782942634528979E-2</c:v>
                </c:pt>
                <c:pt idx="3330">
                  <c:v>3.7630321127693288E-2</c:v>
                </c:pt>
                <c:pt idx="3331">
                  <c:v>3.3652981506109229E-2</c:v>
                </c:pt>
                <c:pt idx="3332">
                  <c:v>3.7211653799105487E-2</c:v>
                </c:pt>
                <c:pt idx="3333">
                  <c:v>2.4232966612883829E-2</c:v>
                </c:pt>
                <c:pt idx="3334">
                  <c:v>5.0635175021951688E-2</c:v>
                </c:pt>
                <c:pt idx="3335">
                  <c:v>2.8262639650541363E-2</c:v>
                </c:pt>
                <c:pt idx="3336">
                  <c:v>2.5802969095088057E-2</c:v>
                </c:pt>
                <c:pt idx="3337">
                  <c:v>3.4882816783835882E-2</c:v>
                </c:pt>
                <c:pt idx="3338">
                  <c:v>3.7577987711619812E-2</c:v>
                </c:pt>
                <c:pt idx="3339">
                  <c:v>4.0665659259954801E-2</c:v>
                </c:pt>
                <c:pt idx="3340">
                  <c:v>3.1690478403353935E-2</c:v>
                </c:pt>
                <c:pt idx="3341">
                  <c:v>3.1088644118508979E-2</c:v>
                </c:pt>
                <c:pt idx="3342">
                  <c:v>1.2745781784756187E-2</c:v>
                </c:pt>
                <c:pt idx="3343">
                  <c:v>2.9518641636304743E-2</c:v>
                </c:pt>
                <c:pt idx="3344">
                  <c:v>3.2030645607831525E-2</c:v>
                </c:pt>
                <c:pt idx="3345">
                  <c:v>2.703280437281471E-2</c:v>
                </c:pt>
                <c:pt idx="3346">
                  <c:v>3.0539143249737499E-2</c:v>
                </c:pt>
                <c:pt idx="3347">
                  <c:v>2.1197628480622309E-2</c:v>
                </c:pt>
                <c:pt idx="3348">
                  <c:v>3.2894146973043853E-2</c:v>
                </c:pt>
                <c:pt idx="3349">
                  <c:v>1.9156625253756804E-2</c:v>
                </c:pt>
                <c:pt idx="3350">
                  <c:v>8.137629200040122E-4</c:v>
                </c:pt>
                <c:pt idx="3351">
                  <c:v>3.1350311198876352E-2</c:v>
                </c:pt>
                <c:pt idx="3352">
                  <c:v>3.0094309213112964E-2</c:v>
                </c:pt>
                <c:pt idx="3353">
                  <c:v>2.6692637168337127E-2</c:v>
                </c:pt>
                <c:pt idx="3354">
                  <c:v>9.5272766962375081E-3</c:v>
                </c:pt>
                <c:pt idx="3355">
                  <c:v>2.433763344503078E-2</c:v>
                </c:pt>
                <c:pt idx="3356">
                  <c:v>1.2536448120462288E-2</c:v>
                </c:pt>
                <c:pt idx="3357">
                  <c:v>1.402795047855631E-2</c:v>
                </c:pt>
                <c:pt idx="3358">
                  <c:v>1.1751446879360172E-2</c:v>
                </c:pt>
                <c:pt idx="3359">
                  <c:v>6.7012722282698877E-3</c:v>
                </c:pt>
                <c:pt idx="3360">
                  <c:v>2.535813505846353E-2</c:v>
                </c:pt>
                <c:pt idx="3361">
                  <c:v>5.4191035344697634E-3</c:v>
                </c:pt>
                <c:pt idx="3362">
                  <c:v>1.5414786004503384E-2</c:v>
                </c:pt>
                <c:pt idx="3363">
                  <c:v>1.8554790968911848E-2</c:v>
                </c:pt>
                <c:pt idx="3364">
                  <c:v>2.3683465744112349E-2</c:v>
                </c:pt>
                <c:pt idx="3365">
                  <c:v>2.2348963634238748E-2</c:v>
                </c:pt>
                <c:pt idx="3366">
                  <c:v>1.6566121158119819E-2</c:v>
                </c:pt>
                <c:pt idx="3367">
                  <c:v>4.163101548706377E-3</c:v>
                </c:pt>
                <c:pt idx="3368">
                  <c:v>-3.3729103658739421E-3</c:v>
                </c:pt>
                <c:pt idx="3369">
                  <c:v>1.7246455567074992E-2</c:v>
                </c:pt>
                <c:pt idx="3370">
                  <c:v>5.8901042791310336E-3</c:v>
                </c:pt>
                <c:pt idx="3371">
                  <c:v>1.1620613339176486E-2</c:v>
                </c:pt>
                <c:pt idx="3372">
                  <c:v>-7.4549168196049505E-3</c:v>
                </c:pt>
                <c:pt idx="3373">
                  <c:v>-2.9542430372861469E-3</c:v>
                </c:pt>
                <c:pt idx="3374">
                  <c:v>2.3474132079818445E-2</c:v>
                </c:pt>
                <c:pt idx="3375">
                  <c:v>2.7189804621035131E-2</c:v>
                </c:pt>
                <c:pt idx="3376">
                  <c:v>1.9810792954675235E-2</c:v>
                </c:pt>
                <c:pt idx="3377">
                  <c:v>1.3661616566041989E-2</c:v>
                </c:pt>
                <c:pt idx="3378">
                  <c:v>1.26149482445725E-2</c:v>
                </c:pt>
                <c:pt idx="3379">
                  <c:v>7.1199395568576837E-3</c:v>
                </c:pt>
                <c:pt idx="3380">
                  <c:v>2.0674294319887564E-2</c:v>
                </c:pt>
                <c:pt idx="3381">
                  <c:v>8.1666078783271725E-3</c:v>
                </c:pt>
                <c:pt idx="3382">
                  <c:v>1.101877905433153E-2</c:v>
                </c:pt>
                <c:pt idx="3383">
                  <c:v>4.8172692496248077E-3</c:v>
                </c:pt>
                <c:pt idx="3384">
                  <c:v>2.2898464503010231E-2</c:v>
                </c:pt>
                <c:pt idx="3385">
                  <c:v>1.0181444397155938E-2</c:v>
                </c:pt>
                <c:pt idx="3386">
                  <c:v>9.7366103605314065E-3</c:v>
                </c:pt>
                <c:pt idx="3387">
                  <c:v>-1.1487401827512799E-3</c:v>
                </c:pt>
                <c:pt idx="3388">
                  <c:v>2.0700461027924305E-2</c:v>
                </c:pt>
                <c:pt idx="3389">
                  <c:v>-3.2682435337269937E-3</c:v>
                </c:pt>
                <c:pt idx="3390">
                  <c:v>8.5852752069149676E-3</c:v>
                </c:pt>
                <c:pt idx="3391">
                  <c:v>-2.8757429131759365E-3</c:v>
                </c:pt>
                <c:pt idx="3392">
                  <c:v>2.9989642380966013E-2</c:v>
                </c:pt>
                <c:pt idx="3393">
                  <c:v>2.697765898649093E-3</c:v>
                </c:pt>
                <c:pt idx="3394">
                  <c:v>4.1369348406696399E-3</c:v>
                </c:pt>
                <c:pt idx="3395">
                  <c:v>6.4919385639759901E-3</c:v>
                </c:pt>
                <c:pt idx="3396">
                  <c:v>-5.8849143374007165E-3</c:v>
                </c:pt>
                <c:pt idx="3397">
                  <c:v>2.0752794443997778E-2</c:v>
                </c:pt>
                <c:pt idx="3398">
                  <c:v>9.8151104846416169E-3</c:v>
                </c:pt>
                <c:pt idx="3399">
                  <c:v>-7.6119170678253731E-3</c:v>
                </c:pt>
                <c:pt idx="3400">
                  <c:v>-4.9738445208316086E-5</c:v>
                </c:pt>
                <c:pt idx="3401">
                  <c:v>1.3635449858005251E-2</c:v>
                </c:pt>
                <c:pt idx="3402">
                  <c:v>6.8292937982032675E-4</c:v>
                </c:pt>
                <c:pt idx="3403">
                  <c:v>-2.9804097453228848E-3</c:v>
                </c:pt>
                <c:pt idx="3404">
                  <c:v>-6.3820817900987238E-3</c:v>
                </c:pt>
                <c:pt idx="3405">
                  <c:v>5.2592913159990335E-4</c:v>
                </c:pt>
                <c:pt idx="3406">
                  <c:v>-1.2400424638548286E-2</c:v>
                </c:pt>
                <c:pt idx="3407">
                  <c:v>1.5257785756282959E-2</c:v>
                </c:pt>
                <c:pt idx="3408">
                  <c:v>-4.0270780667923736E-3</c:v>
                </c:pt>
                <c:pt idx="3409">
                  <c:v>6.5966053961229393E-3</c:v>
                </c:pt>
                <c:pt idx="3410">
                  <c:v>1.4158784018739996E-2</c:v>
                </c:pt>
                <c:pt idx="3411">
                  <c:v>4.0846014245961657E-3</c:v>
                </c:pt>
                <c:pt idx="3412">
                  <c:v>2.1744317379143478E-3</c:v>
                </c:pt>
                <c:pt idx="3413">
                  <c:v>-5.9895811695476649E-3</c:v>
                </c:pt>
                <c:pt idx="3414">
                  <c:v>3.5612672638614205E-3</c:v>
                </c:pt>
                <c:pt idx="3415">
                  <c:v>-1.3996593828789256E-2</c:v>
                </c:pt>
                <c:pt idx="3416">
                  <c:v>2.697765898649093E-3</c:v>
                </c:pt>
                <c:pt idx="3417">
                  <c:v>-1.8287933946814161E-2</c:v>
                </c:pt>
                <c:pt idx="3418">
                  <c:v>-8.7370855134050723E-3</c:v>
                </c:pt>
                <c:pt idx="3419">
                  <c:v>4.6341022933676472E-3</c:v>
                </c:pt>
                <c:pt idx="3420">
                  <c:v>-1.5174095690442433E-2</c:v>
                </c:pt>
                <c:pt idx="3421">
                  <c:v>-9.3940651845738146E-4</c:v>
                </c:pt>
                <c:pt idx="3422">
                  <c:v>5.7826254767337753E-4</c:v>
                </c:pt>
                <c:pt idx="3423">
                  <c:v>-1.1222922776895109E-2</c:v>
                </c:pt>
                <c:pt idx="3424">
                  <c:v>7.4339400532985305E-3</c:v>
                </c:pt>
                <c:pt idx="3425">
                  <c:v>-1.9360768976320386E-2</c:v>
                </c:pt>
                <c:pt idx="3426">
                  <c:v>-5.6755806731068181E-3</c:v>
                </c:pt>
                <c:pt idx="3427">
                  <c:v>-2.5483778656916901E-2</c:v>
                </c:pt>
                <c:pt idx="3428">
                  <c:v>-1.0935088988491002E-2</c:v>
                </c:pt>
                <c:pt idx="3429">
                  <c:v>-5.4662470088129196E-3</c:v>
                </c:pt>
                <c:pt idx="3430">
                  <c:v>7.8759621196727598E-4</c:v>
                </c:pt>
                <c:pt idx="3431">
                  <c:v>-7.8212507321192715E-3</c:v>
                </c:pt>
                <c:pt idx="3432">
                  <c:v>-1.3499426376091249E-2</c:v>
                </c:pt>
                <c:pt idx="3433">
                  <c:v>-2.7001447723047661E-2</c:v>
                </c:pt>
                <c:pt idx="3434">
                  <c:v>-1.3708760040385145E-2</c:v>
                </c:pt>
                <c:pt idx="3435">
                  <c:v>-4.343414037011864E-2</c:v>
                </c:pt>
                <c:pt idx="3436">
                  <c:v>-2.6818280766790499E-2</c:v>
                </c:pt>
                <c:pt idx="3437">
                  <c:v>-9.7837538348745628E-3</c:v>
                </c:pt>
                <c:pt idx="3438">
                  <c:v>-2.3547442262198341E-2</c:v>
                </c:pt>
                <c:pt idx="3439">
                  <c:v>-2.7079947847157865E-2</c:v>
                </c:pt>
                <c:pt idx="3440">
                  <c:v>-2.7655615423966086E-2</c:v>
                </c:pt>
                <c:pt idx="3441">
                  <c:v>-2.6687447226606813E-2</c:v>
                </c:pt>
                <c:pt idx="3442">
                  <c:v>2.8367306482688308E-2</c:v>
                </c:pt>
                <c:pt idx="3443">
                  <c:v>4.9117505955820928E-2</c:v>
                </c:pt>
                <c:pt idx="3444">
                  <c:v>4.9196006079931139E-2</c:v>
                </c:pt>
                <c:pt idx="3445">
                  <c:v>3.99591581429629E-2</c:v>
                </c:pt>
                <c:pt idx="3446">
                  <c:v>2.6561803628153441E-2</c:v>
                </c:pt>
                <c:pt idx="3447">
                  <c:v>4.3308496771665261E-2</c:v>
                </c:pt>
                <c:pt idx="3448">
                  <c:v>3.2527813060529528E-2</c:v>
                </c:pt>
                <c:pt idx="3449">
                  <c:v>2.7529971825512721E-2</c:v>
                </c:pt>
                <c:pt idx="3450">
                  <c:v>3.5065983740093037E-2</c:v>
                </c:pt>
                <c:pt idx="3451">
                  <c:v>3.006814250507623E-2</c:v>
                </c:pt>
                <c:pt idx="3452">
                  <c:v>2.9858808840782333E-2</c:v>
                </c:pt>
                <c:pt idx="3453">
                  <c:v>2.6430970087969755E-2</c:v>
                </c:pt>
                <c:pt idx="3454">
                  <c:v>2.76608053656964E-2</c:v>
                </c:pt>
                <c:pt idx="3455">
                  <c:v>1.8711791217132272E-2</c:v>
                </c:pt>
                <c:pt idx="3456">
                  <c:v>2.7242138037108607E-2</c:v>
                </c:pt>
                <c:pt idx="3457">
                  <c:v>3.8101321872354557E-2</c:v>
                </c:pt>
                <c:pt idx="3458">
                  <c:v>3.8415322368795406E-2</c:v>
                </c:pt>
                <c:pt idx="3459">
                  <c:v>3.1481144739060038E-2</c:v>
                </c:pt>
                <c:pt idx="3460">
                  <c:v>2.4599300525398146E-2</c:v>
                </c:pt>
                <c:pt idx="3461">
                  <c:v>2.909997430771695E-2</c:v>
                </c:pt>
                <c:pt idx="3462">
                  <c:v>1.2196280915984705E-2</c:v>
                </c:pt>
                <c:pt idx="3463">
                  <c:v>2.7242138037108607E-2</c:v>
                </c:pt>
                <c:pt idx="3464">
                  <c:v>1.271961507671945E-2</c:v>
                </c:pt>
                <c:pt idx="3465">
                  <c:v>2.6771137292447338E-2</c:v>
                </c:pt>
                <c:pt idx="3466">
                  <c:v>1.9392125626087442E-2</c:v>
                </c:pt>
                <c:pt idx="3467">
                  <c:v>2.169479593332032E-2</c:v>
                </c:pt>
                <c:pt idx="3468">
                  <c:v>3.5013650324019562E-2</c:v>
                </c:pt>
                <c:pt idx="3469">
                  <c:v>1.0207611105192676E-2</c:v>
                </c:pt>
                <c:pt idx="3470">
                  <c:v>1.1542113215066273E-2</c:v>
                </c:pt>
                <c:pt idx="3471">
                  <c:v>1.2798115200829661E-2</c:v>
                </c:pt>
                <c:pt idx="3472">
                  <c:v>2.2741464254789803E-2</c:v>
                </c:pt>
                <c:pt idx="3473">
                  <c:v>1.5467119420576858E-2</c:v>
                </c:pt>
                <c:pt idx="3474">
                  <c:v>5.1574364541023916E-3</c:v>
                </c:pt>
                <c:pt idx="3475">
                  <c:v>3.3365147717705122E-2</c:v>
                </c:pt>
                <c:pt idx="3476">
                  <c:v>5.0527696219554424E-3</c:v>
                </c:pt>
                <c:pt idx="3477">
                  <c:v>2.0857461276144726E-2</c:v>
                </c:pt>
                <c:pt idx="3478">
                  <c:v>1.5728786500944232E-2</c:v>
                </c:pt>
                <c:pt idx="3479">
                  <c:v>1.5754953208980967E-2</c:v>
                </c:pt>
                <c:pt idx="3480">
                  <c:v>1.5807286625054442E-2</c:v>
                </c:pt>
                <c:pt idx="3481">
                  <c:v>1.4158784018739996E-2</c:v>
                </c:pt>
                <c:pt idx="3482">
                  <c:v>-6.7484157026130448E-3</c:v>
                </c:pt>
                <c:pt idx="3483">
                  <c:v>-1.0964067666778057E-3</c:v>
                </c:pt>
                <c:pt idx="3484">
                  <c:v>1.2091614083837757E-2</c:v>
                </c:pt>
                <c:pt idx="3485">
                  <c:v>-3.0589098694330952E-3</c:v>
                </c:pt>
                <c:pt idx="3486">
                  <c:v>-5.6232472570333439E-3</c:v>
                </c:pt>
                <c:pt idx="3487">
                  <c:v>2.1302295312769261E-2</c:v>
                </c:pt>
                <c:pt idx="3488">
                  <c:v>2.8024327307960414E-3</c:v>
                </c:pt>
                <c:pt idx="3489">
                  <c:v>1.8476290844801638E-2</c:v>
                </c:pt>
                <c:pt idx="3490">
                  <c:v>6.8292937982032675E-4</c:v>
                </c:pt>
                <c:pt idx="3491">
                  <c:v>1.0230965842979107E-3</c:v>
                </c:pt>
                <c:pt idx="3492">
                  <c:v>-9.9930874991684595E-3</c:v>
                </c:pt>
                <c:pt idx="3493">
                  <c:v>1.4917618551805376E-2</c:v>
                </c:pt>
                <c:pt idx="3494">
                  <c:v>-8.0857297827369515E-4</c:v>
                </c:pt>
                <c:pt idx="3495">
                  <c:v>1.3713949982115465E-2</c:v>
                </c:pt>
                <c:pt idx="3496">
                  <c:v>2.0674294319887564E-2</c:v>
                </c:pt>
                <c:pt idx="3497">
                  <c:v>4.6864357094411214E-3</c:v>
                </c:pt>
                <c:pt idx="3498">
                  <c:v>6.0442925571011462E-4</c:v>
                </c:pt>
                <c:pt idx="3499">
                  <c:v>1.0730945265927421E-2</c:v>
                </c:pt>
                <c:pt idx="3500">
                  <c:v>1.7034309932530784E-3</c:v>
                </c:pt>
                <c:pt idx="3501">
                  <c:v>1.9287458793940494E-2</c:v>
                </c:pt>
                <c:pt idx="3502">
                  <c:v>-8.606251973221386E-3</c:v>
                </c:pt>
                <c:pt idx="3503">
                  <c:v>-3.4514104899841542E-3</c:v>
                </c:pt>
                <c:pt idx="3504">
                  <c:v>3.9276011763757423E-3</c:v>
                </c:pt>
                <c:pt idx="3505">
                  <c:v>-5.1522465123720763E-3</c:v>
                </c:pt>
                <c:pt idx="3506">
                  <c:v>8.1927745863639104E-3</c:v>
                </c:pt>
                <c:pt idx="3507">
                  <c:v>1.0783278682000895E-2</c:v>
                </c:pt>
                <c:pt idx="3508">
                  <c:v>2.3604965620002132E-2</c:v>
                </c:pt>
                <c:pt idx="3509">
                  <c:v>9.5796101123109823E-3</c:v>
                </c:pt>
                <c:pt idx="3510">
                  <c:v>1.7534289355479099E-2</c:v>
                </c:pt>
                <c:pt idx="3511">
                  <c:v>1.4760618303584952E-2</c:v>
                </c:pt>
                <c:pt idx="3512">
                  <c:v>-1.9910269845091866E-2</c:v>
                </c:pt>
                <c:pt idx="3513">
                  <c:v>1.3242949237454194E-2</c:v>
                </c:pt>
                <c:pt idx="3514">
                  <c:v>2.1537795685099892E-2</c:v>
                </c:pt>
                <c:pt idx="3515">
                  <c:v>6.5966053961229393E-3</c:v>
                </c:pt>
                <c:pt idx="3516">
                  <c:v>1.7010955194744354E-2</c:v>
                </c:pt>
                <c:pt idx="3517">
                  <c:v>6.5442719800494643E-3</c:v>
                </c:pt>
                <c:pt idx="3518">
                  <c:v>-1.611609717976497E-2</c:v>
                </c:pt>
                <c:pt idx="3519">
                  <c:v>4.0584347165594286E-3</c:v>
                </c:pt>
                <c:pt idx="3520">
                  <c:v>-1.179859035370333E-2</c:v>
                </c:pt>
                <c:pt idx="3521">
                  <c:v>-1.1144422652784898E-2</c:v>
                </c:pt>
                <c:pt idx="3522">
                  <c:v>-1.6508597800316029E-2</c:v>
                </c:pt>
                <c:pt idx="3523">
                  <c:v>2.4622655263184575E-3</c:v>
                </c:pt>
                <c:pt idx="3524">
                  <c:v>-1.4833928485964846E-2</c:v>
                </c:pt>
                <c:pt idx="3525">
                  <c:v>-1.8057198539200153E-4</c:v>
                </c:pt>
                <c:pt idx="3526">
                  <c:v>-6.4867486222456739E-3</c:v>
                </c:pt>
                <c:pt idx="3527">
                  <c:v>-6.3035816659885117E-3</c:v>
                </c:pt>
                <c:pt idx="3528">
                  <c:v>-1.5514262894920012E-2</c:v>
                </c:pt>
                <c:pt idx="3529">
                  <c:v>-6.1989148338415633E-3</c:v>
                </c:pt>
                <c:pt idx="3530">
                  <c:v>1.3894304968122316E-3</c:v>
                </c:pt>
                <c:pt idx="3531">
                  <c:v>5.1051030380289174E-3</c:v>
                </c:pt>
                <c:pt idx="3532">
                  <c:v>1.595952190855815E-4</c:v>
                </c:pt>
                <c:pt idx="3533">
                  <c:v>-1.7529099413748785E-2</c:v>
                </c:pt>
                <c:pt idx="3534">
                  <c:v>-5.7307260594306048E-4</c:v>
                </c:pt>
                <c:pt idx="3535">
                  <c:v>-3.001061914727244E-2</c:v>
                </c:pt>
                <c:pt idx="3536">
                  <c:v>-7.5334169437151609E-3</c:v>
                </c:pt>
                <c:pt idx="3537">
                  <c:v>-1.1955590601923754E-2</c:v>
                </c:pt>
                <c:pt idx="3538">
                  <c:v>7.0937728488209466E-3</c:v>
                </c:pt>
                <c:pt idx="3539">
                  <c:v>-9.8360872509480387E-3</c:v>
                </c:pt>
                <c:pt idx="3540">
                  <c:v>3.2734334754573116E-3</c:v>
                </c:pt>
                <c:pt idx="3541">
                  <c:v>-9.6529202946908765E-3</c:v>
                </c:pt>
                <c:pt idx="3542">
                  <c:v>-2.4309088765514034E-3</c:v>
                </c:pt>
                <c:pt idx="3543">
                  <c:v>-2.7236948095378292E-2</c:v>
                </c:pt>
                <c:pt idx="3544">
                  <c:v>-1.3342426127870824E-2</c:v>
                </c:pt>
                <c:pt idx="3545">
                  <c:v>-2.9804097453228848E-3</c:v>
                </c:pt>
                <c:pt idx="3546">
                  <c:v>-4.160723577226362E-4</c:v>
                </c:pt>
                <c:pt idx="3547">
                  <c:v>-9.8099205429113007E-3</c:v>
                </c:pt>
                <c:pt idx="3548">
                  <c:v>-1.3499426376091249E-2</c:v>
                </c:pt>
                <c:pt idx="3549">
                  <c:v>-3.8514799259212036E-2</c:v>
                </c:pt>
                <c:pt idx="3550">
                  <c:v>-1.3133092463576928E-2</c:v>
                </c:pt>
                <c:pt idx="3551">
                  <c:v>-2.8388283248994728E-2</c:v>
                </c:pt>
                <c:pt idx="3552">
                  <c:v>-2.7812615672186514E-2</c:v>
                </c:pt>
                <c:pt idx="3553">
                  <c:v>4.003765826707311E-2</c:v>
                </c:pt>
                <c:pt idx="3554">
                  <c:v>3.6269652309782949E-2</c:v>
                </c:pt>
                <c:pt idx="3555">
                  <c:v>2.6247803131712592E-2</c:v>
                </c:pt>
                <c:pt idx="3556">
                  <c:v>4.1372160376946708E-2</c:v>
                </c:pt>
                <c:pt idx="3557">
                  <c:v>2.750380511747598E-2</c:v>
                </c:pt>
                <c:pt idx="3558">
                  <c:v>2.640480337993302E-2</c:v>
                </c:pt>
                <c:pt idx="3559">
                  <c:v>2.3761965868222559E-2</c:v>
                </c:pt>
                <c:pt idx="3560">
                  <c:v>1.9051958421609859E-2</c:v>
                </c:pt>
                <c:pt idx="3561">
                  <c:v>2.080512786007125E-2</c:v>
                </c:pt>
                <c:pt idx="3562">
                  <c:v>3.1795145235500887E-2</c:v>
                </c:pt>
                <c:pt idx="3563">
                  <c:v>3.4228649082917451E-2</c:v>
                </c:pt>
                <c:pt idx="3564">
                  <c:v>3.2737146724823425E-2</c:v>
                </c:pt>
                <c:pt idx="3565">
                  <c:v>2.2087296553871375E-2</c:v>
                </c:pt>
                <c:pt idx="3566">
                  <c:v>2.6875804124594289E-2</c:v>
                </c:pt>
                <c:pt idx="3567">
                  <c:v>2.4389966861104249E-2</c:v>
                </c:pt>
                <c:pt idx="3568">
                  <c:v>3.3077313929301015E-2</c:v>
                </c:pt>
                <c:pt idx="3569">
                  <c:v>2.156396239313663E-2</c:v>
                </c:pt>
                <c:pt idx="3570">
                  <c:v>1.9025791713573117E-2</c:v>
                </c:pt>
                <c:pt idx="3571">
                  <c:v>8.4544416667312813E-3</c:v>
                </c:pt>
                <c:pt idx="3572">
                  <c:v>3.5850984981195155E-2</c:v>
                </c:pt>
                <c:pt idx="3573">
                  <c:v>1.5676453084870756E-2</c:v>
                </c:pt>
                <c:pt idx="3574">
                  <c:v>1.478678501162169E-2</c:v>
                </c:pt>
                <c:pt idx="3575">
                  <c:v>1.3818616814262413E-2</c:v>
                </c:pt>
                <c:pt idx="3576">
                  <c:v>1.6435287617936136E-2</c:v>
                </c:pt>
                <c:pt idx="3577">
                  <c:v>3.4804316659725665E-2</c:v>
                </c:pt>
                <c:pt idx="3578">
                  <c:v>3.0905477162251824E-2</c:v>
                </c:pt>
                <c:pt idx="3579">
                  <c:v>2.4442300277177725E-2</c:v>
                </c:pt>
                <c:pt idx="3580">
                  <c:v>9.1609427837231871E-3</c:v>
                </c:pt>
                <c:pt idx="3581">
                  <c:v>2.5096467978096157E-2</c:v>
                </c:pt>
                <c:pt idx="3582">
                  <c:v>1.4603618055364529E-2</c:v>
                </c:pt>
                <c:pt idx="3583">
                  <c:v>2.2976964627120441E-2</c:v>
                </c:pt>
                <c:pt idx="3584">
                  <c:v>1.0809445390037632E-2</c:v>
                </c:pt>
                <c:pt idx="3585">
                  <c:v>2.0543460779703877E-2</c:v>
                </c:pt>
                <c:pt idx="3586">
                  <c:v>2.792247244606378E-2</c:v>
                </c:pt>
                <c:pt idx="3587">
                  <c:v>5.9162709871677707E-3</c:v>
                </c:pt>
                <c:pt idx="3588">
                  <c:v>2.2034963137797903E-2</c:v>
                </c:pt>
                <c:pt idx="3589">
                  <c:v>3.0198976045259916E-2</c:v>
                </c:pt>
                <c:pt idx="3590">
                  <c:v>1.8921124881426173E-2</c:v>
                </c:pt>
                <c:pt idx="3591">
                  <c:v>2.9070995629429906E-3</c:v>
                </c:pt>
                <c:pt idx="3592">
                  <c:v>1.6513787742046347E-2</c:v>
                </c:pt>
                <c:pt idx="3593">
                  <c:v>-7.5623956220022097E-4</c:v>
                </c:pt>
                <c:pt idx="3594">
                  <c:v>1.7246455567074992E-2</c:v>
                </c:pt>
                <c:pt idx="3595">
                  <c:v>5.3667701183962892E-3</c:v>
                </c:pt>
                <c:pt idx="3596">
                  <c:v>1.7874456559956682E-2</c:v>
                </c:pt>
                <c:pt idx="3597">
                  <c:v>2.6426205123253072E-4</c:v>
                </c:pt>
                <c:pt idx="3598">
                  <c:v>2.0935961400254936E-2</c:v>
                </c:pt>
                <c:pt idx="3599">
                  <c:v>-7.0390614612674679E-4</c:v>
                </c:pt>
                <c:pt idx="3600">
                  <c:v>1.0390778061449836E-2</c:v>
                </c:pt>
                <c:pt idx="3601">
                  <c:v>1.3661616566041989E-2</c:v>
                </c:pt>
                <c:pt idx="3602">
                  <c:v>2.2270463510128534E-2</c:v>
                </c:pt>
                <c:pt idx="3603">
                  <c:v>1.3687783274078727E-2</c:v>
                </c:pt>
                <c:pt idx="3604">
                  <c:v>2.0988294816328412E-2</c:v>
                </c:pt>
                <c:pt idx="3605">
                  <c:v>1.7298788983148464E-2</c:v>
                </c:pt>
                <c:pt idx="3606">
                  <c:v>7.7479405497393765E-3</c:v>
                </c:pt>
                <c:pt idx="3607">
                  <c:v>-1.9046768479879544E-2</c:v>
                </c:pt>
                <c:pt idx="3608">
                  <c:v>1.810995693228732E-2</c:v>
                </c:pt>
                <c:pt idx="3609">
                  <c:v>6.6751055202331506E-3</c:v>
                </c:pt>
                <c:pt idx="3610">
                  <c:v>2.2636797422642858E-2</c:v>
                </c:pt>
                <c:pt idx="3611">
                  <c:v>-1.1955590601923754E-2</c:v>
                </c:pt>
                <c:pt idx="3612">
                  <c:v>1.5022285383952325E-2</c:v>
                </c:pt>
                <c:pt idx="3613">
                  <c:v>1.1385112966845851E-2</c:v>
                </c:pt>
                <c:pt idx="3614">
                  <c:v>1.6121287121495291E-2</c:v>
                </c:pt>
                <c:pt idx="3615">
                  <c:v>1.1097279178441742E-2</c:v>
                </c:pt>
                <c:pt idx="3616">
                  <c:v>9.3179430319436096E-3</c:v>
                </c:pt>
                <c:pt idx="3617">
                  <c:v>5.3929368264330271E-3</c:v>
                </c:pt>
                <c:pt idx="3618">
                  <c:v>4.0061013004859536E-3</c:v>
                </c:pt>
                <c:pt idx="3619">
                  <c:v>2.1511628977063157E-2</c:v>
                </c:pt>
                <c:pt idx="3620">
                  <c:v>1.6906288362597405E-2</c:v>
                </c:pt>
                <c:pt idx="3621">
                  <c:v>1.3216782529417458E-2</c:v>
                </c:pt>
                <c:pt idx="3622">
                  <c:v>2.177329605743053E-2</c:v>
                </c:pt>
                <c:pt idx="3623">
                  <c:v>2.2529318620245599E-3</c:v>
                </c:pt>
                <c:pt idx="3624">
                  <c:v>-1.2007924017997227E-2</c:v>
                </c:pt>
                <c:pt idx="3625">
                  <c:v>-8.3184181848172788E-3</c:v>
                </c:pt>
                <c:pt idx="3626">
                  <c:v>-6.3035816659885117E-3</c:v>
                </c:pt>
                <c:pt idx="3627">
                  <c:v>2.1744317379143478E-3</c:v>
                </c:pt>
                <c:pt idx="3628">
                  <c:v>9.7104436524946686E-3</c:v>
                </c:pt>
                <c:pt idx="3629">
                  <c:v>-1.2217257682291123E-2</c:v>
                </c:pt>
                <c:pt idx="3630">
                  <c:v>-2.3730609218455503E-2</c:v>
                </c:pt>
                <c:pt idx="3631">
                  <c:v>1.3766283398188937E-2</c:v>
                </c:pt>
                <c:pt idx="3632">
                  <c:v>-1.7505744675962356E-3</c:v>
                </c:pt>
                <c:pt idx="3633">
                  <c:v>-2.0302770465642925E-2</c:v>
                </c:pt>
                <c:pt idx="3634">
                  <c:v>-1.6560931216389504E-2</c:v>
                </c:pt>
                <c:pt idx="3635">
                  <c:v>-1.8287933946814161E-2</c:v>
                </c:pt>
                <c:pt idx="3636">
                  <c:v>-2.1169083801105566E-3</c:v>
                </c:pt>
                <c:pt idx="3637">
                  <c:v>-1.5440527735526531E-4</c:v>
                </c:pt>
                <c:pt idx="3638">
                  <c:v>-1.2010735988247541E-3</c:v>
                </c:pt>
                <c:pt idx="3639">
                  <c:v>-5.9372477534741924E-3</c:v>
                </c:pt>
                <c:pt idx="3640">
                  <c:v>9.9692987626117356E-4</c:v>
                </c:pt>
                <c:pt idx="3641">
                  <c:v>-1.0228587871499094E-2</c:v>
                </c:pt>
                <c:pt idx="3642">
                  <c:v>-1.7529099413748785E-2</c:v>
                </c:pt>
                <c:pt idx="3643">
                  <c:v>-9.0249193018091829E-3</c:v>
                </c:pt>
                <c:pt idx="3644">
                  <c:v>-5.6755806731068181E-3</c:v>
                </c:pt>
                <c:pt idx="3645">
                  <c:v>-2.5117444744402577E-2</c:v>
                </c:pt>
                <c:pt idx="3646">
                  <c:v>2.3575986941715091E-3</c:v>
                </c:pt>
                <c:pt idx="3647">
                  <c:v>9.9459440248253032E-3</c:v>
                </c:pt>
                <c:pt idx="3648">
                  <c:v>-7.5857503597886369E-3</c:v>
                </c:pt>
                <c:pt idx="3649">
                  <c:v>-6.3035816659885117E-3</c:v>
                </c:pt>
                <c:pt idx="3650">
                  <c:v>-1.1615423397446168E-2</c:v>
                </c:pt>
                <c:pt idx="3651">
                  <c:v>-1.3133092463576928E-2</c:v>
                </c:pt>
                <c:pt idx="3652">
                  <c:v>-1.9177602020063224E-2</c:v>
                </c:pt>
                <c:pt idx="3653">
                  <c:v>-1.9700936180797976E-2</c:v>
                </c:pt>
                <c:pt idx="3654">
                  <c:v>-7.8997508562294837E-3</c:v>
                </c:pt>
                <c:pt idx="3655">
                  <c:v>-2.0956938166561356E-2</c:v>
                </c:pt>
                <c:pt idx="3656">
                  <c:v>-8.8940857616254965E-3</c:v>
                </c:pt>
                <c:pt idx="3657">
                  <c:v>-2.6896780890900709E-2</c:v>
                </c:pt>
                <c:pt idx="3658">
                  <c:v>-2.5797779153357743E-2</c:v>
                </c:pt>
                <c:pt idx="3659">
                  <c:v>-1.0411754827756256E-2</c:v>
                </c:pt>
                <c:pt idx="3660">
                  <c:v>-3.6944796777007807E-2</c:v>
                </c:pt>
                <c:pt idx="3661">
                  <c:v>2.3029298043193917E-2</c:v>
                </c:pt>
                <c:pt idx="3662">
                  <c:v>3.0800810330104872E-2</c:v>
                </c:pt>
                <c:pt idx="3663">
                  <c:v>3.3155814053411219E-2</c:v>
                </c:pt>
                <c:pt idx="3664">
                  <c:v>3.6740653054444218E-2</c:v>
                </c:pt>
                <c:pt idx="3665">
                  <c:v>2.1668629225283578E-2</c:v>
                </c:pt>
                <c:pt idx="3666">
                  <c:v>4.4773832421722545E-2</c:v>
                </c:pt>
                <c:pt idx="3667">
                  <c:v>2.5253468226316578E-2</c:v>
                </c:pt>
                <c:pt idx="3668">
                  <c:v>4.3282330063628527E-2</c:v>
                </c:pt>
                <c:pt idx="3669">
                  <c:v>2.5044134562022681E-2</c:v>
                </c:pt>
                <c:pt idx="3670">
                  <c:v>4.2549662238599885E-2</c:v>
                </c:pt>
                <c:pt idx="3671">
                  <c:v>3.4176315666843975E-2</c:v>
                </c:pt>
                <c:pt idx="3672">
                  <c:v>3.5144483864203248E-2</c:v>
                </c:pt>
                <c:pt idx="3673">
                  <c:v>2.648330350404323E-2</c:v>
                </c:pt>
                <c:pt idx="3674">
                  <c:v>2.5567468722757426E-2</c:v>
                </c:pt>
                <c:pt idx="3675">
                  <c:v>2.5122634686132891E-2</c:v>
                </c:pt>
                <c:pt idx="3676">
                  <c:v>2.551513530668395E-2</c:v>
                </c:pt>
                <c:pt idx="3677">
                  <c:v>2.1119128356512099E-2</c:v>
                </c:pt>
                <c:pt idx="3678">
                  <c:v>2.4860967605765519E-2</c:v>
                </c:pt>
                <c:pt idx="3679">
                  <c:v>4.4564498757428649E-2</c:v>
                </c:pt>
                <c:pt idx="3680">
                  <c:v>3.4804316659725665E-2</c:v>
                </c:pt>
                <c:pt idx="3681">
                  <c:v>3.158581157120699E-2</c:v>
                </c:pt>
                <c:pt idx="3682">
                  <c:v>2.800097257017399E-2</c:v>
                </c:pt>
                <c:pt idx="3683">
                  <c:v>1.6016620289348339E-2</c:v>
                </c:pt>
                <c:pt idx="3684">
                  <c:v>1.4237284142850207E-2</c:v>
                </c:pt>
                <c:pt idx="3685">
                  <c:v>2.8419639898761784E-2</c:v>
                </c:pt>
                <c:pt idx="3686">
                  <c:v>1.769128960369952E-2</c:v>
                </c:pt>
                <c:pt idx="3687">
                  <c:v>6.9367726006005232E-3</c:v>
                </c:pt>
                <c:pt idx="3688">
                  <c:v>1.6068953705421815E-2</c:v>
                </c:pt>
                <c:pt idx="3689">
                  <c:v>4.5556021692574351E-3</c:v>
                </c:pt>
                <c:pt idx="3690">
                  <c:v>1.2117780791874493E-2</c:v>
                </c:pt>
                <c:pt idx="3691">
                  <c:v>7.3816066372250555E-3</c:v>
                </c:pt>
                <c:pt idx="3692">
                  <c:v>5.680770614837136E-3</c:v>
                </c:pt>
                <c:pt idx="3693">
                  <c:v>1.2170114207947967E-2</c:v>
                </c:pt>
                <c:pt idx="3694">
                  <c:v>2.156396239313663E-2</c:v>
                </c:pt>
                <c:pt idx="3695">
                  <c:v>9.8936106087518291E-3</c:v>
                </c:pt>
                <c:pt idx="3696">
                  <c:v>1.2536448120462288E-2</c:v>
                </c:pt>
                <c:pt idx="3697">
                  <c:v>1.0600111725743735E-2</c:v>
                </c:pt>
                <c:pt idx="3698">
                  <c:v>8.5591084988782314E-3</c:v>
                </c:pt>
                <c:pt idx="3699">
                  <c:v>1.2510281412425552E-2</c:v>
                </c:pt>
                <c:pt idx="3700">
                  <c:v>-3.1374099935433074E-3</c:v>
                </c:pt>
                <c:pt idx="3701">
                  <c:v>5.6284371987636618E-3</c:v>
                </c:pt>
                <c:pt idx="3702">
                  <c:v>1.2876615324939873E-2</c:v>
                </c:pt>
                <c:pt idx="3703">
                  <c:v>2.0334127115409981E-2</c:v>
                </c:pt>
                <c:pt idx="3704">
                  <c:v>7.6432737175924281E-3</c:v>
                </c:pt>
                <c:pt idx="3705">
                  <c:v>1.0652445141817209E-2</c:v>
                </c:pt>
                <c:pt idx="3706">
                  <c:v>3.8491010522655306E-3</c:v>
                </c:pt>
                <c:pt idx="3707">
                  <c:v>1.0966445638258056E-2</c:v>
                </c:pt>
                <c:pt idx="3708">
                  <c:v>2.1433128852952944E-2</c:v>
                </c:pt>
                <c:pt idx="3709">
                  <c:v>8.1666078783271725E-3</c:v>
                </c:pt>
                <c:pt idx="3710">
                  <c:v>2.0674294319887564E-2</c:v>
                </c:pt>
                <c:pt idx="3711">
                  <c:v>1.8371624012654689E-2</c:v>
                </c:pt>
                <c:pt idx="3712">
                  <c:v>6.5966053961229393E-3</c:v>
                </c:pt>
                <c:pt idx="3713">
                  <c:v>4.581768877294173E-3</c:v>
                </c:pt>
                <c:pt idx="3714">
                  <c:v>1.5571786252723806E-2</c:v>
                </c:pt>
                <c:pt idx="3715">
                  <c:v>2.5407656504286696E-3</c:v>
                </c:pt>
                <c:pt idx="3716">
                  <c:v>-1.4389094449340315E-2</c:v>
                </c:pt>
                <c:pt idx="3717">
                  <c:v>2.1433128852952944E-2</c:v>
                </c:pt>
                <c:pt idx="3718">
                  <c:v>1.5885786749164653E-2</c:v>
                </c:pt>
                <c:pt idx="3719">
                  <c:v>3.0486809833664023E-2</c:v>
                </c:pt>
                <c:pt idx="3720">
                  <c:v>-9.2865863821765555E-3</c:v>
                </c:pt>
                <c:pt idx="3721">
                  <c:v>-1.5017095442222008E-2</c:v>
                </c:pt>
                <c:pt idx="3722">
                  <c:v>4.1107681326329019E-3</c:v>
                </c:pt>
                <c:pt idx="3723">
                  <c:v>5.1836031621391287E-3</c:v>
                </c:pt>
                <c:pt idx="3724">
                  <c:v>5.5499370746534497E-3</c:v>
                </c:pt>
                <c:pt idx="3725">
                  <c:v>5.9686044032412457E-3</c:v>
                </c:pt>
                <c:pt idx="3726">
                  <c:v>2.4416133569140991E-2</c:v>
                </c:pt>
                <c:pt idx="3727">
                  <c:v>-7.9782509803396958E-3</c:v>
                </c:pt>
                <c:pt idx="3728">
                  <c:v>-5.4662470088129196E-3</c:v>
                </c:pt>
                <c:pt idx="3729">
                  <c:v>1.4315784266960421E-2</c:v>
                </c:pt>
                <c:pt idx="3730">
                  <c:v>-1.2531258178731972E-2</c:v>
                </c:pt>
                <c:pt idx="3731">
                  <c:v>-6.0942480016946132E-3</c:v>
                </c:pt>
                <c:pt idx="3732">
                  <c:v>1.1542113215066273E-2</c:v>
                </c:pt>
                <c:pt idx="3733">
                  <c:v>-4.3410785632332204E-3</c:v>
                </c:pt>
                <c:pt idx="3734">
                  <c:v>1.1829947003470384E-2</c:v>
                </c:pt>
                <c:pt idx="3735">
                  <c:v>1.7819311173632897E-3</c:v>
                </c:pt>
                <c:pt idx="3736">
                  <c:v>2.5930990665021438E-3</c:v>
                </c:pt>
                <c:pt idx="3737">
                  <c:v>2.1482650298776116E-3</c:v>
                </c:pt>
                <c:pt idx="3738">
                  <c:v>-1.6927265128903829E-2</c:v>
                </c:pt>
                <c:pt idx="3739">
                  <c:v>-1.6168430595838446E-2</c:v>
                </c:pt>
                <c:pt idx="3740">
                  <c:v>5.9686044032412457E-3</c:v>
                </c:pt>
                <c:pt idx="3741">
                  <c:v>5.0004362058819682E-3</c:v>
                </c:pt>
                <c:pt idx="3742">
                  <c:v>-1.0673421908123629E-2</c:v>
                </c:pt>
                <c:pt idx="3743">
                  <c:v>-1.5412408033023371E-3</c:v>
                </c:pt>
                <c:pt idx="3744">
                  <c:v>-1.1746256937629854E-2</c:v>
                </c:pt>
                <c:pt idx="3745">
                  <c:v>-6.3035816659885117E-3</c:v>
                </c:pt>
                <c:pt idx="3746">
                  <c:v>-6.4082484981354618E-3</c:v>
                </c:pt>
                <c:pt idx="3747">
                  <c:v>-5.3877468847027092E-3</c:v>
                </c:pt>
                <c:pt idx="3748">
                  <c:v>2.9042875926926868E-4</c:v>
                </c:pt>
                <c:pt idx="3749">
                  <c:v>-2.339044201397792E-2</c:v>
                </c:pt>
                <c:pt idx="3750">
                  <c:v>-2.5797779153357743E-2</c:v>
                </c:pt>
                <c:pt idx="3751">
                  <c:v>-1.0778088740270577E-2</c:v>
                </c:pt>
                <c:pt idx="3752">
                  <c:v>-7.3007285416348301E-4</c:v>
                </c:pt>
                <c:pt idx="3753">
                  <c:v>-3.8700778185719511E-3</c:v>
                </c:pt>
                <c:pt idx="3754">
                  <c:v>-1.6560931216389504E-2</c:v>
                </c:pt>
                <c:pt idx="3755">
                  <c:v>-2.3262420444044533E-3</c:v>
                </c:pt>
                <c:pt idx="3756">
                  <c:v>-1.0778088740270577E-2</c:v>
                </c:pt>
                <c:pt idx="3757">
                  <c:v>-1.1170589360821636E-2</c:v>
                </c:pt>
                <c:pt idx="3758">
                  <c:v>-1.8942101647732593E-2</c:v>
                </c:pt>
                <c:pt idx="3759">
                  <c:v>-7.3764166954947384E-3</c:v>
                </c:pt>
                <c:pt idx="3760">
                  <c:v>-1.4441427865413787E-2</c:v>
                </c:pt>
                <c:pt idx="3761">
                  <c:v>-2.4306276795263725E-2</c:v>
                </c:pt>
                <c:pt idx="3762">
                  <c:v>-2.0907416720738186E-3</c:v>
                </c:pt>
                <c:pt idx="3763">
                  <c:v>-1.035942141168278E-2</c:v>
                </c:pt>
                <c:pt idx="3764">
                  <c:v>1.1015967084081228E-3</c:v>
                </c:pt>
                <c:pt idx="3765">
                  <c:v>-7.4549168196049505E-3</c:v>
                </c:pt>
                <c:pt idx="3766">
                  <c:v>-6.0942480016946132E-3</c:v>
                </c:pt>
                <c:pt idx="3767">
                  <c:v>-2.7367781635561979E-2</c:v>
                </c:pt>
                <c:pt idx="3768">
                  <c:v>4.985017378084957E-2</c:v>
                </c:pt>
                <c:pt idx="3769">
                  <c:v>3.0486809833664023E-2</c:v>
                </c:pt>
                <c:pt idx="3770">
                  <c:v>2.9518641636304743E-2</c:v>
                </c:pt>
                <c:pt idx="3771">
                  <c:v>3.0696143497957927E-2</c:v>
                </c:pt>
                <c:pt idx="3772">
                  <c:v>4.2444995406452933E-2</c:v>
                </c:pt>
                <c:pt idx="3773">
                  <c:v>2.0072460035042608E-2</c:v>
                </c:pt>
                <c:pt idx="3774">
                  <c:v>2.8288806358578097E-2</c:v>
                </c:pt>
                <c:pt idx="3775">
                  <c:v>3.4830483367762406E-2</c:v>
                </c:pt>
                <c:pt idx="3776">
                  <c:v>3.9278823734007727E-2</c:v>
                </c:pt>
                <c:pt idx="3777">
                  <c:v>3.2396979520345842E-2</c:v>
                </c:pt>
                <c:pt idx="3778">
                  <c:v>3.4594982995431768E-2</c:v>
                </c:pt>
                <c:pt idx="3779">
                  <c:v>2.9649475176488437E-2</c:v>
                </c:pt>
                <c:pt idx="3780">
                  <c:v>2.2348963634238748E-2</c:v>
                </c:pt>
                <c:pt idx="3781">
                  <c:v>3.676681976248096E-2</c:v>
                </c:pt>
                <c:pt idx="3782">
                  <c:v>3.7263987215178963E-2</c:v>
                </c:pt>
                <c:pt idx="3783">
                  <c:v>2.7739305489806618E-2</c:v>
                </c:pt>
                <c:pt idx="3784">
                  <c:v>1.8816458049279221E-2</c:v>
                </c:pt>
                <c:pt idx="3785">
                  <c:v>3.0696143497957927E-2</c:v>
                </c:pt>
                <c:pt idx="3786">
                  <c:v>2.2924631211046965E-2</c:v>
                </c:pt>
                <c:pt idx="3787">
                  <c:v>1.4655951471438004E-2</c:v>
                </c:pt>
                <c:pt idx="3788">
                  <c:v>2.8524306730908729E-2</c:v>
                </c:pt>
                <c:pt idx="3789">
                  <c:v>6.5966053961229393E-3</c:v>
                </c:pt>
                <c:pt idx="3790">
                  <c:v>3.229231268819889E-2</c:v>
                </c:pt>
                <c:pt idx="3791">
                  <c:v>1.1986947251690807E-2</c:v>
                </c:pt>
                <c:pt idx="3792">
                  <c:v>1.9784626246638501E-2</c:v>
                </c:pt>
                <c:pt idx="3793">
                  <c:v>1.6487621034009609E-2</c:v>
                </c:pt>
                <c:pt idx="3794">
                  <c:v>3.1481144739060038E-2</c:v>
                </c:pt>
                <c:pt idx="3795">
                  <c:v>1.8921124881426173E-2</c:v>
                </c:pt>
                <c:pt idx="3796">
                  <c:v>-7.664250483898849E-3</c:v>
                </c:pt>
                <c:pt idx="3797">
                  <c:v>1.1568279923103011E-2</c:v>
                </c:pt>
                <c:pt idx="3798">
                  <c:v>2.0697649057673986E-3</c:v>
                </c:pt>
                <c:pt idx="3799">
                  <c:v>2.1825629473504006E-2</c:v>
                </c:pt>
                <c:pt idx="3800">
                  <c:v>2.6640303752263651E-2</c:v>
                </c:pt>
                <c:pt idx="3801">
                  <c:v>1.1385112966845851E-2</c:v>
                </c:pt>
                <c:pt idx="3802">
                  <c:v>1.4368117683033895E-2</c:v>
                </c:pt>
                <c:pt idx="3803">
                  <c:v>-2.0907416720738186E-3</c:v>
                </c:pt>
                <c:pt idx="3804">
                  <c:v>2.9361641388084322E-2</c:v>
                </c:pt>
                <c:pt idx="3805">
                  <c:v>2.0959316138041365E-3</c:v>
                </c:pt>
                <c:pt idx="3806">
                  <c:v>2.0674294319887564E-2</c:v>
                </c:pt>
                <c:pt idx="3807">
                  <c:v>3.1481144739060038E-2</c:v>
                </c:pt>
                <c:pt idx="3808">
                  <c:v>2.2584464006569382E-2</c:v>
                </c:pt>
                <c:pt idx="3809">
                  <c:v>2.6901970832631024E-2</c:v>
                </c:pt>
                <c:pt idx="3810">
                  <c:v>-1.5095595566332219E-2</c:v>
                </c:pt>
                <c:pt idx="3811">
                  <c:v>-1.1432256441189009E-2</c:v>
                </c:pt>
                <c:pt idx="3812">
                  <c:v>1.1358946258809113E-2</c:v>
                </c:pt>
                <c:pt idx="3813">
                  <c:v>7.6432737175924281E-3</c:v>
                </c:pt>
                <c:pt idx="3814">
                  <c:v>1.4551284639291055E-2</c:v>
                </c:pt>
                <c:pt idx="3815">
                  <c:v>1.8711791217132272E-2</c:v>
                </c:pt>
                <c:pt idx="3816">
                  <c:v>1.2876615324939873E-2</c:v>
                </c:pt>
                <c:pt idx="3817">
                  <c:v>-1.0176254455425622E-2</c:v>
                </c:pt>
                <c:pt idx="3818">
                  <c:v>4.0322680085226915E-3</c:v>
                </c:pt>
                <c:pt idx="3819">
                  <c:v>7.4339400532985305E-3</c:v>
                </c:pt>
                <c:pt idx="3820">
                  <c:v>1.8528624260875114E-2</c:v>
                </c:pt>
                <c:pt idx="3821">
                  <c:v>7.7479405497393765E-3</c:v>
                </c:pt>
                <c:pt idx="3822">
                  <c:v>3.7182675120818447E-3</c:v>
                </c:pt>
                <c:pt idx="3823">
                  <c:v>6.5704386880862022E-3</c:v>
                </c:pt>
                <c:pt idx="3824">
                  <c:v>1.2928948741013347E-2</c:v>
                </c:pt>
                <c:pt idx="3825">
                  <c:v>-8.9987525937724484E-3</c:v>
                </c:pt>
                <c:pt idx="3826">
                  <c:v>-2.5355757086983517E-3</c:v>
                </c:pt>
                <c:pt idx="3827">
                  <c:v>-5.9110810454374545E-3</c:v>
                </c:pt>
                <c:pt idx="3828">
                  <c:v>-2.7449093729922502E-3</c:v>
                </c:pt>
                <c:pt idx="3829">
                  <c:v>5.0266029139187061E-3</c:v>
                </c:pt>
                <c:pt idx="3830">
                  <c:v>1.8319290596581217E-2</c:v>
                </c:pt>
                <c:pt idx="3831">
                  <c:v>2.3474132079818445E-2</c:v>
                </c:pt>
                <c:pt idx="3832">
                  <c:v>1.7377289107258675E-2</c:v>
                </c:pt>
                <c:pt idx="3833">
                  <c:v>-6.774582410649781E-3</c:v>
                </c:pt>
                <c:pt idx="3834">
                  <c:v>-4.6812457677108035E-3</c:v>
                </c:pt>
                <c:pt idx="3835">
                  <c:v>-1.2795737229349645E-3</c:v>
                </c:pt>
                <c:pt idx="3836">
                  <c:v>-4.2887451471597463E-3</c:v>
                </c:pt>
                <c:pt idx="3837">
                  <c:v>-4.9952462641516503E-3</c:v>
                </c:pt>
                <c:pt idx="3838">
                  <c:v>7.0414394327474716E-3</c:v>
                </c:pt>
                <c:pt idx="3839">
                  <c:v>-1.1746256937629854E-2</c:v>
                </c:pt>
                <c:pt idx="3840">
                  <c:v>1.1044945762368266E-2</c:v>
                </c:pt>
                <c:pt idx="3841">
                  <c:v>-2.3730609218455503E-2</c:v>
                </c:pt>
                <c:pt idx="3842">
                  <c:v>-2.3785754604779292E-3</c:v>
                </c:pt>
                <c:pt idx="3843">
                  <c:v>-5.8587476293639786E-3</c:v>
                </c:pt>
                <c:pt idx="3844">
                  <c:v>3.2996001834940487E-3</c:v>
                </c:pt>
                <c:pt idx="3845">
                  <c:v>3.1164332272368882E-3</c:v>
                </c:pt>
                <c:pt idx="3846">
                  <c:v>3.1949333513471003E-3</c:v>
                </c:pt>
                <c:pt idx="3847">
                  <c:v>-4.3672452712699567E-3</c:v>
                </c:pt>
                <c:pt idx="3848">
                  <c:v>-3.8177444024984752E-3</c:v>
                </c:pt>
                <c:pt idx="3849">
                  <c:v>-6.6437488704660964E-3</c:v>
                </c:pt>
                <c:pt idx="3850">
                  <c:v>3.9537678844124794E-3</c:v>
                </c:pt>
                <c:pt idx="3851">
                  <c:v>-2.3050274809500337E-2</c:v>
                </c:pt>
                <c:pt idx="3852">
                  <c:v>-1.096125569652774E-2</c:v>
                </c:pt>
                <c:pt idx="3853">
                  <c:v>1.1800968325183341E-3</c:v>
                </c:pt>
                <c:pt idx="3854">
                  <c:v>-5.8849143374007165E-3</c:v>
                </c:pt>
                <c:pt idx="3855">
                  <c:v>7.6956071336659023E-3</c:v>
                </c:pt>
                <c:pt idx="3856">
                  <c:v>-7.7427506080090594E-3</c:v>
                </c:pt>
                <c:pt idx="3857">
                  <c:v>-1.1065922528674688E-2</c:v>
                </c:pt>
                <c:pt idx="3858">
                  <c:v>-8.3184181848172788E-3</c:v>
                </c:pt>
                <c:pt idx="3859">
                  <c:v>-1.028092128757257E-2</c:v>
                </c:pt>
                <c:pt idx="3860">
                  <c:v>-1.4833928485964846E-2</c:v>
                </c:pt>
                <c:pt idx="3861">
                  <c:v>-1.5697429851177176E-2</c:v>
                </c:pt>
                <c:pt idx="3862">
                  <c:v>-1.1458423149225743E-2</c:v>
                </c:pt>
                <c:pt idx="3863">
                  <c:v>-2.1323272079075681E-2</c:v>
                </c:pt>
                <c:pt idx="3864">
                  <c:v>-2.692575956918776E-3</c:v>
                </c:pt>
                <c:pt idx="3865">
                  <c:v>-1.1536923273335957E-2</c:v>
                </c:pt>
                <c:pt idx="3866">
                  <c:v>-3.2420768256902575E-3</c:v>
                </c:pt>
                <c:pt idx="3867">
                  <c:v>-1.2269591098364599E-2</c:v>
                </c:pt>
                <c:pt idx="3868">
                  <c:v>3.011766395089939E-3</c:v>
                </c:pt>
                <c:pt idx="3869">
                  <c:v>-3.9224112346454235E-3</c:v>
                </c:pt>
                <c:pt idx="3870">
                  <c:v>-7.0624161990538916E-3</c:v>
                </c:pt>
                <c:pt idx="3871">
                  <c:v>-4.8382460159312277E-3</c:v>
                </c:pt>
                <c:pt idx="3872">
                  <c:v>-1.1170589360821636E-2</c:v>
                </c:pt>
                <c:pt idx="3873">
                  <c:v>-2.7315448219488503E-2</c:v>
                </c:pt>
                <c:pt idx="3874">
                  <c:v>3.2449312936419318E-2</c:v>
                </c:pt>
                <c:pt idx="3875">
                  <c:v>3.221381256408868E-2</c:v>
                </c:pt>
                <c:pt idx="3876">
                  <c:v>3.2946480389117322E-2</c:v>
                </c:pt>
                <c:pt idx="3877">
                  <c:v>3.9802157894742472E-2</c:v>
                </c:pt>
                <c:pt idx="3878">
                  <c:v>3.284181355697037E-2</c:v>
                </c:pt>
                <c:pt idx="3879">
                  <c:v>2.5645968846867637E-2</c:v>
                </c:pt>
                <c:pt idx="3880">
                  <c:v>3.6714486346407484E-2</c:v>
                </c:pt>
                <c:pt idx="3881">
                  <c:v>3.4150148958807233E-2</c:v>
                </c:pt>
                <c:pt idx="3882">
                  <c:v>2.76608053656964E-2</c:v>
                </c:pt>
                <c:pt idx="3883">
                  <c:v>3.3705314922182698E-2</c:v>
                </c:pt>
                <c:pt idx="3884">
                  <c:v>2.5672135554904378E-2</c:v>
                </c:pt>
                <c:pt idx="3885">
                  <c:v>3.158581157120699E-2</c:v>
                </c:pt>
                <c:pt idx="3886">
                  <c:v>2.3761965868222559E-2</c:v>
                </c:pt>
                <c:pt idx="3887">
                  <c:v>4.6108334531596143E-2</c:v>
                </c:pt>
                <c:pt idx="3888">
                  <c:v>1.9810792954675235E-2</c:v>
                </c:pt>
                <c:pt idx="3889">
                  <c:v>2.3186298291414338E-2</c:v>
                </c:pt>
                <c:pt idx="3890">
                  <c:v>2.9858808840782333E-2</c:v>
                </c:pt>
                <c:pt idx="3891">
                  <c:v>9.8412771926783549E-3</c:v>
                </c:pt>
                <c:pt idx="3892">
                  <c:v>2.7268304745145348E-2</c:v>
                </c:pt>
                <c:pt idx="3893">
                  <c:v>1.3530783025858303E-2</c:v>
                </c:pt>
                <c:pt idx="3894">
                  <c:v>-6.4605819142089359E-3</c:v>
                </c:pt>
                <c:pt idx="3895">
                  <c:v>1.1646780047213224E-2</c:v>
                </c:pt>
                <c:pt idx="3896">
                  <c:v>1.4211117434813472E-2</c:v>
                </c:pt>
                <c:pt idx="3897">
                  <c:v>1.4263450850886945E-2</c:v>
                </c:pt>
                <c:pt idx="3898">
                  <c:v>2.0412627239520191E-2</c:v>
                </c:pt>
                <c:pt idx="3899">
                  <c:v>1.2484114704388816E-2</c:v>
                </c:pt>
                <c:pt idx="3900">
                  <c:v>2.6143136299565647E-2</c:v>
                </c:pt>
                <c:pt idx="3901">
                  <c:v>4.3462685049635384E-3</c:v>
                </c:pt>
                <c:pt idx="3902">
                  <c:v>1.8136123640324055E-2</c:v>
                </c:pt>
                <c:pt idx="3903">
                  <c:v>2.3735799160185818E-2</c:v>
                </c:pt>
                <c:pt idx="3904">
                  <c:v>1.3269115945490932E-2</c:v>
                </c:pt>
                <c:pt idx="3905">
                  <c:v>1.3033615573160295E-2</c:v>
                </c:pt>
                <c:pt idx="3906">
                  <c:v>2.1720962641357054E-2</c:v>
                </c:pt>
                <c:pt idx="3907">
                  <c:v>2.185179618154074E-2</c:v>
                </c:pt>
                <c:pt idx="3908">
                  <c:v>1.9025791713573117E-2</c:v>
                </c:pt>
                <c:pt idx="3909">
                  <c:v>5.1574364541023916E-3</c:v>
                </c:pt>
                <c:pt idx="3910">
                  <c:v>4.1369348406696399E-3</c:v>
                </c:pt>
                <c:pt idx="3911">
                  <c:v>1.496995196787885E-2</c:v>
                </c:pt>
                <c:pt idx="3912">
                  <c:v>1.7037121902781092E-2</c:v>
                </c:pt>
                <c:pt idx="3913">
                  <c:v>-3.3990770739106817E-3</c:v>
                </c:pt>
                <c:pt idx="3914">
                  <c:v>5.0527696219554424E-3</c:v>
                </c:pt>
                <c:pt idx="3915">
                  <c:v>1.7377289107258675E-2</c:v>
                </c:pt>
                <c:pt idx="3916">
                  <c:v>1.5153118924136011E-2</c:v>
                </c:pt>
                <c:pt idx="3917">
                  <c:v>1.0887945514147844E-2</c:v>
                </c:pt>
                <c:pt idx="3918">
                  <c:v>1.7167955442964775E-2</c:v>
                </c:pt>
                <c:pt idx="3919">
                  <c:v>5.9424376952045086E-3</c:v>
                </c:pt>
                <c:pt idx="3920">
                  <c:v>3.011766395089939E-3</c:v>
                </c:pt>
                <c:pt idx="3921">
                  <c:v>1.39494503544461E-2</c:v>
                </c:pt>
                <c:pt idx="3922">
                  <c:v>1.2062635405550703E-3</c:v>
                </c:pt>
                <c:pt idx="3923">
                  <c:v>8.2712747104741208E-3</c:v>
                </c:pt>
                <c:pt idx="3924">
                  <c:v>-9.9173993453085564E-4</c:v>
                </c:pt>
                <c:pt idx="3925">
                  <c:v>9.9721107328620412E-3</c:v>
                </c:pt>
                <c:pt idx="3926">
                  <c:v>1.8188457056397531E-2</c:v>
                </c:pt>
                <c:pt idx="3927">
                  <c:v>-7.8735841481927474E-3</c:v>
                </c:pt>
                <c:pt idx="3928">
                  <c:v>9.1347760756864491E-3</c:v>
                </c:pt>
                <c:pt idx="3929">
                  <c:v>4.581768877294173E-3</c:v>
                </c:pt>
                <c:pt idx="3930">
                  <c:v>2.1354628728842737E-2</c:v>
                </c:pt>
                <c:pt idx="3931">
                  <c:v>1.6304454077752446E-2</c:v>
                </c:pt>
                <c:pt idx="3932">
                  <c:v>-7.5595836517519006E-3</c:v>
                </c:pt>
                <c:pt idx="3933">
                  <c:v>2.1482650298776116E-3</c:v>
                </c:pt>
                <c:pt idx="3934">
                  <c:v>1.8342645334367639E-3</c:v>
                </c:pt>
                <c:pt idx="3935">
                  <c:v>-1.9517769224540814E-2</c:v>
                </c:pt>
                <c:pt idx="3936">
                  <c:v>-4.969079556114914E-3</c:v>
                </c:pt>
                <c:pt idx="3937">
                  <c:v>1.2745781784756187E-2</c:v>
                </c:pt>
                <c:pt idx="3938">
                  <c:v>3.1687666433103624E-3</c:v>
                </c:pt>
                <c:pt idx="3939">
                  <c:v>1.7795956435846472E-2</c:v>
                </c:pt>
                <c:pt idx="3940">
                  <c:v>2.0360293823446719E-2</c:v>
                </c:pt>
                <c:pt idx="3941">
                  <c:v>1.39494503544461E-2</c:v>
                </c:pt>
                <c:pt idx="3942">
                  <c:v>-1.4889073872288629E-3</c:v>
                </c:pt>
                <c:pt idx="3943">
                  <c:v>9.8674439007150928E-3</c:v>
                </c:pt>
                <c:pt idx="3944">
                  <c:v>-1.1487401827512799E-3</c:v>
                </c:pt>
                <c:pt idx="3945">
                  <c:v>-9.626753586654142E-3</c:v>
                </c:pt>
                <c:pt idx="3946">
                  <c:v>4.8957693737350198E-3</c:v>
                </c:pt>
                <c:pt idx="3947">
                  <c:v>-1.3368592835907562E-2</c:v>
                </c:pt>
                <c:pt idx="3948">
                  <c:v>-4.9738445208316086E-5</c:v>
                </c:pt>
                <c:pt idx="3949">
                  <c:v>6.2564381916453554E-3</c:v>
                </c:pt>
                <c:pt idx="3950">
                  <c:v>-2.7972427890657243E-3</c:v>
                </c:pt>
                <c:pt idx="3951">
                  <c:v>-1.1510756565299219E-2</c:v>
                </c:pt>
                <c:pt idx="3952">
                  <c:v>9.9692987626117356E-4</c:v>
                </c:pt>
                <c:pt idx="3953">
                  <c:v>-4.8644127239679657E-3</c:v>
                </c:pt>
                <c:pt idx="3954">
                  <c:v>-1.8314100654850896E-2</c:v>
                </c:pt>
                <c:pt idx="3955">
                  <c:v>-6.434415206172198E-3</c:v>
                </c:pt>
                <c:pt idx="3956">
                  <c:v>5.2882699942860779E-3</c:v>
                </c:pt>
                <c:pt idx="3957">
                  <c:v>-2.3290540146547571E-4</c:v>
                </c:pt>
                <c:pt idx="3958">
                  <c:v>3.4276217534274286E-4</c:v>
                </c:pt>
                <c:pt idx="3959">
                  <c:v>-9.3127530902132934E-3</c:v>
                </c:pt>
                <c:pt idx="3960">
                  <c:v>6.4396051479025159E-3</c:v>
                </c:pt>
                <c:pt idx="3961">
                  <c:v>1.595952190855815E-4</c:v>
                </c:pt>
                <c:pt idx="3962">
                  <c:v>7.6142950393053802E-4</c:v>
                </c:pt>
                <c:pt idx="3963">
                  <c:v>-1.3525593084127987E-2</c:v>
                </c:pt>
                <c:pt idx="3964">
                  <c:v>-5.0475796802251262E-3</c:v>
                </c:pt>
                <c:pt idx="3965">
                  <c:v>-1.2272403068614903E-3</c:v>
                </c:pt>
                <c:pt idx="3966">
                  <c:v>-1.3842405550819146E-3</c:v>
                </c:pt>
                <c:pt idx="3967">
                  <c:v>1.1800968325183341E-3</c:v>
                </c:pt>
                <c:pt idx="3968">
                  <c:v>-5.5970805489966077E-3</c:v>
                </c:pt>
                <c:pt idx="3969">
                  <c:v>-6.4082484981354618E-3</c:v>
                </c:pt>
                <c:pt idx="3970">
                  <c:v>2.4099321102449833E-3</c:v>
                </c:pt>
                <c:pt idx="3971">
                  <c:v>-1.868043456736522E-2</c:v>
                </c:pt>
                <c:pt idx="3972">
                  <c:v>-2.2657774188949278E-2</c:v>
                </c:pt>
                <c:pt idx="3973">
                  <c:v>-3.7392442783882648E-3</c:v>
                </c:pt>
                <c:pt idx="3974">
                  <c:v>-2.3524087524411912E-3</c:v>
                </c:pt>
                <c:pt idx="3975">
                  <c:v>-8.6585853892948619E-3</c:v>
                </c:pt>
                <c:pt idx="3976">
                  <c:v>-8.1090845205233821E-3</c:v>
                </c:pt>
                <c:pt idx="3977">
                  <c:v>-1.2164924266217651E-2</c:v>
                </c:pt>
                <c:pt idx="3978">
                  <c:v>-1.3002258923393241E-2</c:v>
                </c:pt>
                <c:pt idx="3979">
                  <c:v>-1.6377764260132342E-2</c:v>
                </c:pt>
                <c:pt idx="3980">
                  <c:v>-1.92299354361367E-2</c:v>
                </c:pt>
                <c:pt idx="3981">
                  <c:v>4.9457673160298511E-2</c:v>
                </c:pt>
                <c:pt idx="3982">
                  <c:v>5.2048177255935496E-2</c:v>
                </c:pt>
                <c:pt idx="3983">
                  <c:v>3.4202482374880709E-2</c:v>
                </c:pt>
                <c:pt idx="3984">
                  <c:v>3.1402644614949828E-2</c:v>
                </c:pt>
                <c:pt idx="3985">
                  <c:v>2.7268304745145348E-2</c:v>
                </c:pt>
                <c:pt idx="3986">
                  <c:v>3.2789480140896901E-2</c:v>
                </c:pt>
                <c:pt idx="3987">
                  <c:v>2.0307960407373246E-2</c:v>
                </c:pt>
                <c:pt idx="3988">
                  <c:v>1.6121287121495291E-2</c:v>
                </c:pt>
                <c:pt idx="3989">
                  <c:v>3.1847478651574362E-2</c:v>
                </c:pt>
                <c:pt idx="3990">
                  <c:v>1.7612789479589309E-2</c:v>
                </c:pt>
                <c:pt idx="3991">
                  <c:v>2.7608471949622931E-2</c:v>
                </c:pt>
                <c:pt idx="3992">
                  <c:v>2.535813505846353E-2</c:v>
                </c:pt>
                <c:pt idx="3993">
                  <c:v>2.072662773596104E-2</c:v>
                </c:pt>
                <c:pt idx="3994">
                  <c:v>3.3940815294513337E-2</c:v>
                </c:pt>
                <c:pt idx="3995">
                  <c:v>3.7368654047325915E-2</c:v>
                </c:pt>
                <c:pt idx="3996">
                  <c:v>1.2588781536535764E-2</c:v>
                </c:pt>
                <c:pt idx="3997">
                  <c:v>2.7765472197843352E-2</c:v>
                </c:pt>
                <c:pt idx="3998">
                  <c:v>2.5148801394169633E-2</c:v>
                </c:pt>
                <c:pt idx="3999">
                  <c:v>2.5148801394169633E-2</c:v>
                </c:pt>
                <c:pt idx="4000">
                  <c:v>4.7649358335513335E-3</c:v>
                </c:pt>
                <c:pt idx="4001">
                  <c:v>1.5388619296466646E-2</c:v>
                </c:pt>
                <c:pt idx="4002">
                  <c:v>8.9226304411422434E-4</c:v>
                </c:pt>
                <c:pt idx="4003">
                  <c:v>2.5488968598647216E-2</c:v>
                </c:pt>
                <c:pt idx="4004">
                  <c:v>2.433763344503078E-2</c:v>
                </c:pt>
                <c:pt idx="4005">
                  <c:v>2.9178474431827167E-2</c:v>
                </c:pt>
                <c:pt idx="4006">
                  <c:v>1.7481955939405623E-2</c:v>
                </c:pt>
                <c:pt idx="4007">
                  <c:v>2.1825629473504006E-2</c:v>
                </c:pt>
                <c:pt idx="4008">
                  <c:v>2.5174968102206367E-2</c:v>
                </c:pt>
                <c:pt idx="4009">
                  <c:v>1.3164449113343982E-2</c:v>
                </c:pt>
                <c:pt idx="4010">
                  <c:v>2.2715297546753069E-2</c:v>
                </c:pt>
                <c:pt idx="4011">
                  <c:v>1.7089455318854564E-2</c:v>
                </c:pt>
                <c:pt idx="4012">
                  <c:v>1.8266957180507741E-2</c:v>
                </c:pt>
                <c:pt idx="4013">
                  <c:v>1.1646780047213224E-2</c:v>
                </c:pt>
                <c:pt idx="4014">
                  <c:v>9.0301092435395008E-3</c:v>
                </c:pt>
                <c:pt idx="4015">
                  <c:v>3.2867980265007112E-2</c:v>
                </c:pt>
                <c:pt idx="4016">
                  <c:v>1.9836959662711977E-2</c:v>
                </c:pt>
                <c:pt idx="4017">
                  <c:v>1.1175779302551953E-2</c:v>
                </c:pt>
                <c:pt idx="4018">
                  <c:v>8.689942039061916E-3</c:v>
                </c:pt>
                <c:pt idx="4019">
                  <c:v>1.1908447127580594E-2</c:v>
                </c:pt>
                <c:pt idx="4020">
                  <c:v>1.243178128831534E-2</c:v>
                </c:pt>
                <c:pt idx="4021">
                  <c:v>2.1616295809210106E-2</c:v>
                </c:pt>
                <c:pt idx="4022">
                  <c:v>1.5728786500944232E-2</c:v>
                </c:pt>
                <c:pt idx="4023">
                  <c:v>1.5624119668797282E-2</c:v>
                </c:pt>
                <c:pt idx="4024">
                  <c:v>1.271961507671945E-2</c:v>
                </c:pt>
                <c:pt idx="4025">
                  <c:v>-4.8120793078944898E-3</c:v>
                </c:pt>
                <c:pt idx="4026">
                  <c:v>9.4459646018769938E-4</c:v>
                </c:pt>
                <c:pt idx="4027">
                  <c:v>2.4416133569140991E-2</c:v>
                </c:pt>
                <c:pt idx="4028">
                  <c:v>-1.9075747158166598E-3</c:v>
                </c:pt>
                <c:pt idx="4029">
                  <c:v>-1.2269591098364599E-2</c:v>
                </c:pt>
                <c:pt idx="4030">
                  <c:v>7.8787740899230636E-3</c:v>
                </c:pt>
                <c:pt idx="4031">
                  <c:v>-3.3990770739106817E-3</c:v>
                </c:pt>
                <c:pt idx="4032">
                  <c:v>8.6114419149517056E-3</c:v>
                </c:pt>
                <c:pt idx="4033">
                  <c:v>6.1779380675351433E-3</c:v>
                </c:pt>
                <c:pt idx="4034">
                  <c:v>1.2274781040094915E-2</c:v>
                </c:pt>
                <c:pt idx="4035">
                  <c:v>-2.5617424167350897E-3</c:v>
                </c:pt>
                <c:pt idx="4036">
                  <c:v>1.6173620537568763E-2</c:v>
                </c:pt>
                <c:pt idx="4037">
                  <c:v>1.6147453829532026E-2</c:v>
                </c:pt>
                <c:pt idx="4038">
                  <c:v>-7.8474174401560078E-3</c:v>
                </c:pt>
                <c:pt idx="4039">
                  <c:v>6.8292937982032675E-4</c:v>
                </c:pt>
                <c:pt idx="4040">
                  <c:v>7.2769398050781071E-3</c:v>
                </c:pt>
                <c:pt idx="4041">
                  <c:v>1.0652445141817209E-2</c:v>
                </c:pt>
                <c:pt idx="4042">
                  <c:v>7.5386068854454789E-3</c:v>
                </c:pt>
                <c:pt idx="4043">
                  <c:v>3.9799345924492174E-3</c:v>
                </c:pt>
                <c:pt idx="4044">
                  <c:v>1.5231619048246223E-2</c:v>
                </c:pt>
                <c:pt idx="4045">
                  <c:v>1.3269115945490932E-2</c:v>
                </c:pt>
                <c:pt idx="4046">
                  <c:v>1.120194601058869E-2</c:v>
                </c:pt>
                <c:pt idx="4047">
                  <c:v>-1.4627406791921267E-3</c:v>
                </c:pt>
                <c:pt idx="4048">
                  <c:v>-6.9054159508334691E-3</c:v>
                </c:pt>
                <c:pt idx="4049">
                  <c:v>9.0301092435395008E-3</c:v>
                </c:pt>
                <c:pt idx="4050">
                  <c:v>2.9332662709797277E-3</c:v>
                </c:pt>
                <c:pt idx="4051">
                  <c:v>-8.527751849111179E-3</c:v>
                </c:pt>
                <c:pt idx="4052">
                  <c:v>5.680770614837136E-3</c:v>
                </c:pt>
                <c:pt idx="4053">
                  <c:v>7.0676061407842087E-3</c:v>
                </c:pt>
                <c:pt idx="4054">
                  <c:v>5.4714369505432384E-3</c:v>
                </c:pt>
                <c:pt idx="4055">
                  <c:v>1.3109303727020195E-3</c:v>
                </c:pt>
                <c:pt idx="4056">
                  <c:v>8.4282749586945451E-3</c:v>
                </c:pt>
                <c:pt idx="4057">
                  <c:v>-7.664250483898849E-3</c:v>
                </c:pt>
                <c:pt idx="4058">
                  <c:v>7.4601067613352676E-3</c:v>
                </c:pt>
                <c:pt idx="4059">
                  <c:v>1.4812951719658428E-2</c:v>
                </c:pt>
                <c:pt idx="4060">
                  <c:v>3.8491010522655306E-3</c:v>
                </c:pt>
                <c:pt idx="4061">
                  <c:v>-1.8287933946814161E-2</c:v>
                </c:pt>
                <c:pt idx="4062">
                  <c:v>3.1949333513471003E-3</c:v>
                </c:pt>
                <c:pt idx="4063">
                  <c:v>6.2564381916453554E-3</c:v>
                </c:pt>
                <c:pt idx="4064">
                  <c:v>1.167294675524996E-2</c:v>
                </c:pt>
                <c:pt idx="4065">
                  <c:v>9.1871094917599233E-3</c:v>
                </c:pt>
                <c:pt idx="4066">
                  <c:v>-3.3569291440268698E-2</c:v>
                </c:pt>
                <c:pt idx="4067">
                  <c:v>-1.3787260164495356E-2</c:v>
                </c:pt>
                <c:pt idx="4068">
                  <c:v>3.2472667674205745E-3</c:v>
                </c:pt>
                <c:pt idx="4069">
                  <c:v>3.9799345924492174E-3</c:v>
                </c:pt>
                <c:pt idx="4070">
                  <c:v>3.1425999352736253E-3</c:v>
                </c:pt>
                <c:pt idx="4071">
                  <c:v>1.5202640369959171E-3</c:v>
                </c:pt>
                <c:pt idx="4072">
                  <c:v>-7.4810835276416868E-3</c:v>
                </c:pt>
                <c:pt idx="4073">
                  <c:v>-3.1112432855065712E-3</c:v>
                </c:pt>
                <c:pt idx="4074">
                  <c:v>-4.1055781909025858E-3</c:v>
                </c:pt>
                <c:pt idx="4075">
                  <c:v>-6.4867486222456739E-3</c:v>
                </c:pt>
                <c:pt idx="4076">
                  <c:v>-5.7540807972170302E-3</c:v>
                </c:pt>
                <c:pt idx="4077">
                  <c:v>-1.9072935187916279E-2</c:v>
                </c:pt>
                <c:pt idx="4078">
                  <c:v>-1.4729261653817901E-2</c:v>
                </c:pt>
                <c:pt idx="4079">
                  <c:v>-1.9203768728099965E-2</c:v>
                </c:pt>
                <c:pt idx="4080">
                  <c:v>-1.7005765253014039E-2</c:v>
                </c:pt>
                <c:pt idx="4081">
                  <c:v>-1.3133092463576928E-2</c:v>
                </c:pt>
                <c:pt idx="4082">
                  <c:v>-1.1824757061740068E-2</c:v>
                </c:pt>
                <c:pt idx="4083">
                  <c:v>-2.2448440524655382E-2</c:v>
                </c:pt>
                <c:pt idx="4084">
                  <c:v>-1.8628101151291744E-2</c:v>
                </c:pt>
                <c:pt idx="4085">
                  <c:v>-2.2710107605022747E-2</c:v>
                </c:pt>
                <c:pt idx="4086">
                  <c:v>-2.6949114306974185E-2</c:v>
                </c:pt>
                <c:pt idx="4087">
                  <c:v>-1.5697429851177176E-2</c:v>
                </c:pt>
                <c:pt idx="4088">
                  <c:v>4.6841002356624792E-2</c:v>
                </c:pt>
                <c:pt idx="4089">
                  <c:v>3.9723657770632262E-2</c:v>
                </c:pt>
                <c:pt idx="4090">
                  <c:v>3.3365147717705122E-2</c:v>
                </c:pt>
                <c:pt idx="4091">
                  <c:v>3.0486809833664023E-2</c:v>
                </c:pt>
                <c:pt idx="4092">
                  <c:v>2.9937308964892544E-2</c:v>
                </c:pt>
                <c:pt idx="4093">
                  <c:v>3.4202482374880709E-2</c:v>
                </c:pt>
                <c:pt idx="4094">
                  <c:v>3.0748476914031396E-2</c:v>
                </c:pt>
                <c:pt idx="4095">
                  <c:v>1.8502457552838376E-2</c:v>
                </c:pt>
                <c:pt idx="4096">
                  <c:v>2.2165796677981589E-2</c:v>
                </c:pt>
                <c:pt idx="4097">
                  <c:v>3.3077313929301015E-2</c:v>
                </c:pt>
                <c:pt idx="4098">
                  <c:v>4.6396168320000257E-2</c:v>
                </c:pt>
                <c:pt idx="4099">
                  <c:v>2.9309307972010847E-2</c:v>
                </c:pt>
                <c:pt idx="4100">
                  <c:v>3.4804316659725665E-2</c:v>
                </c:pt>
                <c:pt idx="4101">
                  <c:v>1.7795956435846472E-2</c:v>
                </c:pt>
                <c:pt idx="4102">
                  <c:v>3.0041975797039495E-2</c:v>
                </c:pt>
                <c:pt idx="4103">
                  <c:v>-4.7074124757475432E-3</c:v>
                </c:pt>
                <c:pt idx="4104">
                  <c:v>1.0573945017706997E-2</c:v>
                </c:pt>
                <c:pt idx="4105">
                  <c:v>8.2974414185108588E-3</c:v>
                </c:pt>
                <c:pt idx="4106">
                  <c:v>2.2139629969944851E-2</c:v>
                </c:pt>
                <c:pt idx="4107">
                  <c:v>2.2819964378900017E-2</c:v>
                </c:pt>
                <c:pt idx="4108">
                  <c:v>2.4232966612883829E-2</c:v>
                </c:pt>
                <c:pt idx="4109">
                  <c:v>2.3160131583377604E-2</c:v>
                </c:pt>
                <c:pt idx="4110">
                  <c:v>2.76608053656964E-2</c:v>
                </c:pt>
                <c:pt idx="4111">
                  <c:v>2.0700461027924305E-2</c:v>
                </c:pt>
                <c:pt idx="4112">
                  <c:v>2.6718803876373862E-2</c:v>
                </c:pt>
                <c:pt idx="4113">
                  <c:v>1.1358946258809113E-2</c:v>
                </c:pt>
                <c:pt idx="4114">
                  <c:v>5.9424376952045086E-3</c:v>
                </c:pt>
                <c:pt idx="4115">
                  <c:v>2.7817805613916828E-2</c:v>
                </c:pt>
                <c:pt idx="4116">
                  <c:v>2.5829135803124799E-2</c:v>
                </c:pt>
                <c:pt idx="4117">
                  <c:v>2.9440141512194533E-2</c:v>
                </c:pt>
                <c:pt idx="4118">
                  <c:v>1.7638956187626047E-2</c:v>
                </c:pt>
                <c:pt idx="4119">
                  <c:v>1.2824281908866399E-2</c:v>
                </c:pt>
                <c:pt idx="4120">
                  <c:v>2.8681306979129156E-2</c:v>
                </c:pt>
                <c:pt idx="4121">
                  <c:v>1.6513787742046347E-2</c:v>
                </c:pt>
                <c:pt idx="4122">
                  <c:v>1.4940973289591809E-3</c:v>
                </c:pt>
                <c:pt idx="4123">
                  <c:v>2.5279634934353319E-2</c:v>
                </c:pt>
                <c:pt idx="4124">
                  <c:v>1.4368117683033895E-2</c:v>
                </c:pt>
                <c:pt idx="4125">
                  <c:v>1.7926789976030158E-2</c:v>
                </c:pt>
                <c:pt idx="4126">
                  <c:v>2.2139629969944851E-2</c:v>
                </c:pt>
                <c:pt idx="4127">
                  <c:v>-2.3024108101463603E-2</c:v>
                </c:pt>
                <c:pt idx="4128">
                  <c:v>2.7686972073733142E-2</c:v>
                </c:pt>
                <c:pt idx="4129">
                  <c:v>7.198439680967895E-3</c:v>
                </c:pt>
                <c:pt idx="4130">
                  <c:v>1.319061582138072E-2</c:v>
                </c:pt>
                <c:pt idx="4131">
                  <c:v>8.3759415426210709E-3</c:v>
                </c:pt>
                <c:pt idx="4132">
                  <c:v>1.9915459786822187E-2</c:v>
                </c:pt>
                <c:pt idx="4133">
                  <c:v>1.5859620041127918E-2</c:v>
                </c:pt>
                <c:pt idx="4134">
                  <c:v>1.1044945762368266E-2</c:v>
                </c:pt>
                <c:pt idx="4135">
                  <c:v>7.4862734693720047E-3</c:v>
                </c:pt>
                <c:pt idx="4136">
                  <c:v>1.0600111725743735E-2</c:v>
                </c:pt>
                <c:pt idx="4137">
                  <c:v>4.6864357094411214E-3</c:v>
                </c:pt>
                <c:pt idx="4138">
                  <c:v>2.4099321102449833E-3</c:v>
                </c:pt>
                <c:pt idx="4139">
                  <c:v>1.7819311173632897E-3</c:v>
                </c:pt>
                <c:pt idx="4140">
                  <c:v>1.1594446631139749E-2</c:v>
                </c:pt>
                <c:pt idx="4141">
                  <c:v>1.7508122647442361E-2</c:v>
                </c:pt>
                <c:pt idx="4142">
                  <c:v>1.0338444645376362E-2</c:v>
                </c:pt>
                <c:pt idx="4143">
                  <c:v>-6.5390820383191463E-3</c:v>
                </c:pt>
                <c:pt idx="4144">
                  <c:v>7.0152727247107345E-3</c:v>
                </c:pt>
                <c:pt idx="4145">
                  <c:v>-2.1692417961840307E-3</c:v>
                </c:pt>
                <c:pt idx="4146">
                  <c:v>1.3792450106225675E-2</c:v>
                </c:pt>
                <c:pt idx="4147">
                  <c:v>2.0697649057673986E-3</c:v>
                </c:pt>
                <c:pt idx="4148">
                  <c:v>4.5556021692574351E-3</c:v>
                </c:pt>
                <c:pt idx="4149">
                  <c:v>9.0301092435395008E-3</c:v>
                </c:pt>
                <c:pt idx="4150">
                  <c:v>1.2196280915984705E-2</c:v>
                </c:pt>
                <c:pt idx="4151">
                  <c:v>2.9594329790164648E-3</c:v>
                </c:pt>
                <c:pt idx="4152">
                  <c:v>-6.8269158267232569E-3</c:v>
                </c:pt>
                <c:pt idx="4153">
                  <c:v>1.5938120165238129E-2</c:v>
                </c:pt>
                <c:pt idx="4154">
                  <c:v>-4.4223906575937416E-4</c:v>
                </c:pt>
                <c:pt idx="4155">
                  <c:v>6.7797723523800998E-3</c:v>
                </c:pt>
                <c:pt idx="4156">
                  <c:v>1.9127646575469752E-3</c:v>
                </c:pt>
                <c:pt idx="4157">
                  <c:v>5.8116041550208223E-3</c:v>
                </c:pt>
                <c:pt idx="4158">
                  <c:v>7.617107009555691E-3</c:v>
                </c:pt>
                <c:pt idx="4159">
                  <c:v>3.6659340960083697E-3</c:v>
                </c:pt>
                <c:pt idx="4160">
                  <c:v>5.2097698701758666E-3</c:v>
                </c:pt>
                <c:pt idx="4161">
                  <c:v>1.8266957180507741E-2</c:v>
                </c:pt>
                <c:pt idx="4162">
                  <c:v>-7.3764166954947384E-3</c:v>
                </c:pt>
                <c:pt idx="4163">
                  <c:v>2.1744317379143478E-3</c:v>
                </c:pt>
                <c:pt idx="4164">
                  <c:v>-4.5765789355638551E-3</c:v>
                </c:pt>
                <c:pt idx="4165">
                  <c:v>9.2917763239068734E-3</c:v>
                </c:pt>
                <c:pt idx="4166">
                  <c:v>-9.9145873750582491E-3</c:v>
                </c:pt>
                <c:pt idx="4167">
                  <c:v>1.8342645334367639E-3</c:v>
                </c:pt>
                <c:pt idx="4168">
                  <c:v>-3.7392442783882648E-3</c:v>
                </c:pt>
                <c:pt idx="4169">
                  <c:v>-4.8905794320047019E-3</c:v>
                </c:pt>
                <c:pt idx="4170">
                  <c:v>1.1882280419543858E-2</c:v>
                </c:pt>
                <c:pt idx="4171">
                  <c:v>-3.6084107382045767E-3</c:v>
                </c:pt>
                <c:pt idx="4172">
                  <c:v>-6.5129153302824101E-3</c:v>
                </c:pt>
                <c:pt idx="4173">
                  <c:v>1.4996118675915587E-2</c:v>
                </c:pt>
                <c:pt idx="4174">
                  <c:v>-5.2045799284455487E-3</c:v>
                </c:pt>
                <c:pt idx="4175">
                  <c:v>-8.7109188053683378E-3</c:v>
                </c:pt>
                <c:pt idx="4176">
                  <c:v>-1.2272403068614903E-3</c:v>
                </c:pt>
                <c:pt idx="4177">
                  <c:v>-1.4598428113634212E-2</c:v>
                </c:pt>
                <c:pt idx="4178">
                  <c:v>1.8576192712231945E-4</c:v>
                </c:pt>
                <c:pt idx="4179">
                  <c:v>-2.8495762051391985E-3</c:v>
                </c:pt>
                <c:pt idx="4180">
                  <c:v>-4.3934119793066963E-3</c:v>
                </c:pt>
                <c:pt idx="4181">
                  <c:v>-3.2679623367019635E-2</c:v>
                </c:pt>
                <c:pt idx="4182">
                  <c:v>-2.7972427890657243E-3</c:v>
                </c:pt>
                <c:pt idx="4183">
                  <c:v>-6.434415206172198E-3</c:v>
                </c:pt>
                <c:pt idx="4184">
                  <c:v>-9.3127530902132934E-3</c:v>
                </c:pt>
                <c:pt idx="4185">
                  <c:v>6.6227721041596764E-3</c:v>
                </c:pt>
                <c:pt idx="4186">
                  <c:v>-1.3551759792164721E-2</c:v>
                </c:pt>
                <c:pt idx="4187">
                  <c:v>-2.953961840261117E-2</c:v>
                </c:pt>
                <c:pt idx="4188">
                  <c:v>-1.1929423893887016E-2</c:v>
                </c:pt>
                <c:pt idx="4189">
                  <c:v>-2.5012777912255632E-2</c:v>
                </c:pt>
                <c:pt idx="4190">
                  <c:v>-2.2265273568398219E-2</c:v>
                </c:pt>
                <c:pt idx="4191">
                  <c:v>-2.3835276050602455E-2</c:v>
                </c:pt>
                <c:pt idx="4192">
                  <c:v>-2.4515610459557621E-2</c:v>
                </c:pt>
                <c:pt idx="4193">
                  <c:v>-3.542712771087704E-2</c:v>
                </c:pt>
                <c:pt idx="4194">
                  <c:v>-2.600711281765164E-2</c:v>
                </c:pt>
                <c:pt idx="4195">
                  <c:v>3.6531319390150321E-2</c:v>
                </c:pt>
                <c:pt idx="4196">
                  <c:v>2.9152307723790426E-2</c:v>
                </c:pt>
                <c:pt idx="4197">
                  <c:v>3.7237820507142229E-2</c:v>
                </c:pt>
                <c:pt idx="4198">
                  <c:v>4.6160667947669619E-2</c:v>
                </c:pt>
                <c:pt idx="4199">
                  <c:v>3.0539143249737499E-2</c:v>
                </c:pt>
                <c:pt idx="4200">
                  <c:v>4.4878499253869497E-2</c:v>
                </c:pt>
                <c:pt idx="4201">
                  <c:v>4.050865901173438E-2</c:v>
                </c:pt>
                <c:pt idx="4202">
                  <c:v>3.1088644118508979E-2</c:v>
                </c:pt>
                <c:pt idx="4203">
                  <c:v>4.8725005335269869E-2</c:v>
                </c:pt>
                <c:pt idx="4204">
                  <c:v>2.5201134810243109E-2</c:v>
                </c:pt>
                <c:pt idx="4205">
                  <c:v>2.185179618154074E-2</c:v>
                </c:pt>
                <c:pt idx="4206">
                  <c:v>2.8262639650541363E-2</c:v>
                </c:pt>
                <c:pt idx="4207">
                  <c:v>1.9653792706454815E-2</c:v>
                </c:pt>
                <c:pt idx="4208">
                  <c:v>2.3788132576259294E-2</c:v>
                </c:pt>
                <c:pt idx="4209">
                  <c:v>3.4464149455248082E-2</c:v>
                </c:pt>
                <c:pt idx="4210">
                  <c:v>3.1481144739060038E-2</c:v>
                </c:pt>
                <c:pt idx="4211">
                  <c:v>3.1245644366729407E-2</c:v>
                </c:pt>
                <c:pt idx="4212">
                  <c:v>1.4996118675915587E-2</c:v>
                </c:pt>
                <c:pt idx="4213">
                  <c:v>3.9435823982228155E-2</c:v>
                </c:pt>
                <c:pt idx="4214">
                  <c:v>-1.2823856931852735E-4</c:v>
                </c:pt>
                <c:pt idx="4215">
                  <c:v>3.5222983988313458E-2</c:v>
                </c:pt>
                <c:pt idx="4216">
                  <c:v>1.2353281164205129E-2</c:v>
                </c:pt>
                <c:pt idx="4217">
                  <c:v>1.4341950974997157E-2</c:v>
                </c:pt>
                <c:pt idx="4218">
                  <c:v>2.7843972321953563E-2</c:v>
                </c:pt>
                <c:pt idx="4219">
                  <c:v>6.1517713594984062E-3</c:v>
                </c:pt>
                <c:pt idx="4220">
                  <c:v>1.6278287369715712E-2</c:v>
                </c:pt>
                <c:pt idx="4221">
                  <c:v>1.5440952712540121E-2</c:v>
                </c:pt>
                <c:pt idx="4222">
                  <c:v>1.091411222218458E-2</c:v>
                </c:pt>
                <c:pt idx="4223">
                  <c:v>6.7536056443433627E-3</c:v>
                </c:pt>
                <c:pt idx="4224">
                  <c:v>1.2379447872241866E-2</c:v>
                </c:pt>
                <c:pt idx="4225">
                  <c:v>3.6892888337947995E-4</c:v>
                </c:pt>
                <c:pt idx="4226">
                  <c:v>2.0046293327005874E-2</c:v>
                </c:pt>
                <c:pt idx="4227">
                  <c:v>3.6609819514260539E-2</c:v>
                </c:pt>
                <c:pt idx="4228">
                  <c:v>1.7638956187626047E-2</c:v>
                </c:pt>
                <c:pt idx="4229">
                  <c:v>3.0355976293480337E-2</c:v>
                </c:pt>
                <c:pt idx="4230">
                  <c:v>-7.3007285416348301E-4</c:v>
                </c:pt>
                <c:pt idx="4231">
                  <c:v>1.7848289851919948E-2</c:v>
                </c:pt>
                <c:pt idx="4232">
                  <c:v>1.3661616566041989E-2</c:v>
                </c:pt>
                <c:pt idx="4233">
                  <c:v>1.4263450850886945E-2</c:v>
                </c:pt>
                <c:pt idx="4234">
                  <c:v>6.5966053961229393E-3</c:v>
                </c:pt>
                <c:pt idx="4235">
                  <c:v>1.873795792516901E-2</c:v>
                </c:pt>
                <c:pt idx="4236">
                  <c:v>1.4289617558923683E-2</c:v>
                </c:pt>
                <c:pt idx="4237">
                  <c:v>8.4806083747680193E-3</c:v>
                </c:pt>
                <c:pt idx="4238">
                  <c:v>1.5597952960760544E-2</c:v>
                </c:pt>
                <c:pt idx="4239">
                  <c:v>8.7684421631721281E-3</c:v>
                </c:pt>
                <c:pt idx="4240">
                  <c:v>1.1437446382919325E-2</c:v>
                </c:pt>
                <c:pt idx="4241">
                  <c:v>9.6319435283844564E-3</c:v>
                </c:pt>
                <c:pt idx="4242">
                  <c:v>1.1149612594515216E-2</c:v>
                </c:pt>
                <c:pt idx="4243">
                  <c:v>1.4865285135731902E-2</c:v>
                </c:pt>
                <c:pt idx="4244">
                  <c:v>5.6284371987636618E-3</c:v>
                </c:pt>
                <c:pt idx="4245">
                  <c:v>2.0464960655593667E-2</c:v>
                </c:pt>
                <c:pt idx="4246">
                  <c:v>4.2939350888900633E-3</c:v>
                </c:pt>
                <c:pt idx="4247">
                  <c:v>1.3687783274078727E-2</c:v>
                </c:pt>
                <c:pt idx="4248">
                  <c:v>9.8674439007150928E-3</c:v>
                </c:pt>
                <c:pt idx="4249">
                  <c:v>6.9367726006005232E-3</c:v>
                </c:pt>
                <c:pt idx="4250">
                  <c:v>1.007677756500899E-2</c:v>
                </c:pt>
                <c:pt idx="4251">
                  <c:v>1.4054117186593048E-2</c:v>
                </c:pt>
                <c:pt idx="4252">
                  <c:v>-3.2944102417637334E-3</c:v>
                </c:pt>
                <c:pt idx="4253">
                  <c:v>-8.0305843964131682E-3</c:v>
                </c:pt>
                <c:pt idx="4254">
                  <c:v>-9.9145873750582491E-3</c:v>
                </c:pt>
                <c:pt idx="4255">
                  <c:v>1.2484114704388816E-2</c:v>
                </c:pt>
                <c:pt idx="4256">
                  <c:v>1.347844960978483E-2</c:v>
                </c:pt>
                <c:pt idx="4257">
                  <c:v>-2.5355757086983517E-3</c:v>
                </c:pt>
                <c:pt idx="4258">
                  <c:v>7.6432737175924281E-3</c:v>
                </c:pt>
                <c:pt idx="4259">
                  <c:v>7.9049407979597999E-3</c:v>
                </c:pt>
                <c:pt idx="4260">
                  <c:v>-6.2250815418782995E-3</c:v>
                </c:pt>
                <c:pt idx="4261">
                  <c:v>-6.9054159508334691E-3</c:v>
                </c:pt>
                <c:pt idx="4262">
                  <c:v>3.8491010522655306E-3</c:v>
                </c:pt>
                <c:pt idx="4263">
                  <c:v>-1.1749068907880161E-3</c:v>
                </c:pt>
                <c:pt idx="4264">
                  <c:v>1.0155277689119202E-2</c:v>
                </c:pt>
                <c:pt idx="4265">
                  <c:v>3.9276011763757423E-3</c:v>
                </c:pt>
                <c:pt idx="4266">
                  <c:v>7.983440922070012E-3</c:v>
                </c:pt>
                <c:pt idx="4267">
                  <c:v>-1.7767411756329718E-3</c:v>
                </c:pt>
                <c:pt idx="4268">
                  <c:v>-5.4662470088129196E-3</c:v>
                </c:pt>
                <c:pt idx="4269">
                  <c:v>-6.7773943809000883E-4</c:v>
                </c:pt>
                <c:pt idx="4270">
                  <c:v>-8.5539185571479135E-3</c:v>
                </c:pt>
                <c:pt idx="4271">
                  <c:v>-2.8257449708811049E-2</c:v>
                </c:pt>
                <c:pt idx="4272">
                  <c:v>-5.4400803007761834E-3</c:v>
                </c:pt>
                <c:pt idx="4273">
                  <c:v>-1.7244077595594976E-3</c:v>
                </c:pt>
                <c:pt idx="4274">
                  <c:v>-1.4205927493083153E-2</c:v>
                </c:pt>
                <c:pt idx="4275">
                  <c:v>6.3349383157555667E-3</c:v>
                </c:pt>
                <c:pt idx="4276">
                  <c:v>-1.5150740952655992E-3</c:v>
                </c:pt>
                <c:pt idx="4277">
                  <c:v>-1.6011430347618025E-2</c:v>
                </c:pt>
                <c:pt idx="4278">
                  <c:v>-1.4365739711553888E-3</c:v>
                </c:pt>
                <c:pt idx="4279">
                  <c:v>9.5272766962375081E-3</c:v>
                </c:pt>
                <c:pt idx="4280">
                  <c:v>6.8582724764903111E-3</c:v>
                </c:pt>
                <c:pt idx="4281">
                  <c:v>-1.3080759047503452E-2</c:v>
                </c:pt>
                <c:pt idx="4282">
                  <c:v>-2.0384082560003444E-3</c:v>
                </c:pt>
                <c:pt idx="4283">
                  <c:v>-7.8735841481927474E-3</c:v>
                </c:pt>
                <c:pt idx="4284">
                  <c:v>-7.2979165713845263E-3</c:v>
                </c:pt>
                <c:pt idx="4285">
                  <c:v>-1.0964067666778057E-3</c:v>
                </c:pt>
                <c:pt idx="4286">
                  <c:v>-8.7109188053683378E-3</c:v>
                </c:pt>
                <c:pt idx="4287">
                  <c:v>7.8759621196727598E-4</c:v>
                </c:pt>
                <c:pt idx="4288">
                  <c:v>-7.324083279421266E-3</c:v>
                </c:pt>
                <c:pt idx="4289">
                  <c:v>-2.8048116044517145E-2</c:v>
                </c:pt>
                <c:pt idx="4290">
                  <c:v>-1.2897592091246293E-2</c:v>
                </c:pt>
                <c:pt idx="4291">
                  <c:v>-1.7058098669087508E-2</c:v>
                </c:pt>
                <c:pt idx="4292">
                  <c:v>-7.3007285416348301E-4</c:v>
                </c:pt>
                <c:pt idx="4293">
                  <c:v>-6.3297483740252479E-3</c:v>
                </c:pt>
                <c:pt idx="4294">
                  <c:v>-1.2740591843025869E-2</c:v>
                </c:pt>
                <c:pt idx="4295">
                  <c:v>3.6892888337947995E-4</c:v>
                </c:pt>
                <c:pt idx="4296">
                  <c:v>-2.3285775181830969E-2</c:v>
                </c:pt>
                <c:pt idx="4297">
                  <c:v>-9.2604196741398175E-3</c:v>
                </c:pt>
                <c:pt idx="4298">
                  <c:v>-2.2710107605022747E-2</c:v>
                </c:pt>
                <c:pt idx="4299">
                  <c:v>-2.2736274313059489E-2</c:v>
                </c:pt>
                <c:pt idx="4300">
                  <c:v>-3.7494297645779287E-2</c:v>
                </c:pt>
                <c:pt idx="4301">
                  <c:v>3.9331157150081203E-2</c:v>
                </c:pt>
                <c:pt idx="4302">
                  <c:v>4.7128836145028899E-2</c:v>
                </c:pt>
                <c:pt idx="4303">
                  <c:v>3.5955651813342107E-2</c:v>
                </c:pt>
                <c:pt idx="4304">
                  <c:v>3.0408309709553813E-2</c:v>
                </c:pt>
                <c:pt idx="4305">
                  <c:v>2.1092961648475361E-2</c:v>
                </c:pt>
                <c:pt idx="4306">
                  <c:v>3.4071648834697023E-2</c:v>
                </c:pt>
                <c:pt idx="4307">
                  <c:v>3.284181355697037E-2</c:v>
                </c:pt>
                <c:pt idx="4308">
                  <c:v>4.930067291207809E-2</c:v>
                </c:pt>
                <c:pt idx="4309">
                  <c:v>3.3208147469484695E-2</c:v>
                </c:pt>
                <c:pt idx="4310">
                  <c:v>3.0408309709553813E-2</c:v>
                </c:pt>
                <c:pt idx="4311">
                  <c:v>-1.0254754579535832E-2</c:v>
                </c:pt>
                <c:pt idx="4312">
                  <c:v>4.8434359576615448E-3</c:v>
                </c:pt>
                <c:pt idx="4313">
                  <c:v>2.5855302511161533E-2</c:v>
                </c:pt>
                <c:pt idx="4314">
                  <c:v>1.86594578010588E-2</c:v>
                </c:pt>
                <c:pt idx="4315">
                  <c:v>3.7787321375913709E-2</c:v>
                </c:pt>
                <c:pt idx="4316">
                  <c:v>1.9732292830565025E-2</c:v>
                </c:pt>
                <c:pt idx="4317">
                  <c:v>2.2375130342275486E-2</c:v>
                </c:pt>
                <c:pt idx="4318">
                  <c:v>1.2117780791874493E-2</c:v>
                </c:pt>
                <c:pt idx="4319">
                  <c:v>2.4730134065581832E-2</c:v>
                </c:pt>
                <c:pt idx="4320">
                  <c:v>2.8341139774651573E-2</c:v>
                </c:pt>
                <c:pt idx="4321">
                  <c:v>1.0783278682000895E-2</c:v>
                </c:pt>
                <c:pt idx="4322">
                  <c:v>2.3500298787855187E-2</c:v>
                </c:pt>
                <c:pt idx="4323">
                  <c:v>3.5536984484754307E-2</c:v>
                </c:pt>
                <c:pt idx="4324">
                  <c:v>2.7713138781769876E-2</c:v>
                </c:pt>
                <c:pt idx="4325">
                  <c:v>1.4891451843768638E-2</c:v>
                </c:pt>
                <c:pt idx="4326">
                  <c:v>2.4049799656626666E-2</c:v>
                </c:pt>
                <c:pt idx="4327">
                  <c:v>7.0414394327474716E-3</c:v>
                </c:pt>
                <c:pt idx="4328">
                  <c:v>3.0460643125627289E-2</c:v>
                </c:pt>
                <c:pt idx="4329">
                  <c:v>2.7896305738027039E-2</c:v>
                </c:pt>
                <c:pt idx="4330">
                  <c:v>2.4520800401287936E-2</c:v>
                </c:pt>
                <c:pt idx="4331">
                  <c:v>1.4080283894629786E-2</c:v>
                </c:pt>
                <c:pt idx="4332">
                  <c:v>2.0909794692218202E-2</c:v>
                </c:pt>
                <c:pt idx="4333">
                  <c:v>1.2824281908866399E-2</c:v>
                </c:pt>
                <c:pt idx="4334">
                  <c:v>1.3295282653527668E-2</c:v>
                </c:pt>
                <c:pt idx="4335">
                  <c:v>2.9649475176488437E-2</c:v>
                </c:pt>
                <c:pt idx="4336">
                  <c:v>1.9365958918050704E-2</c:v>
                </c:pt>
                <c:pt idx="4337">
                  <c:v>7.3292732211515813E-3</c:v>
                </c:pt>
                <c:pt idx="4338">
                  <c:v>3.9014344683390052E-3</c:v>
                </c:pt>
                <c:pt idx="4339">
                  <c:v>1.8266957180507741E-2</c:v>
                </c:pt>
                <c:pt idx="4340">
                  <c:v>1.5493286128613596E-2</c:v>
                </c:pt>
                <c:pt idx="4341">
                  <c:v>2.7608471949622931E-2</c:v>
                </c:pt>
                <c:pt idx="4342">
                  <c:v>1.6435287617936136E-2</c:v>
                </c:pt>
                <c:pt idx="4343">
                  <c:v>4.163101548706377E-3</c:v>
                </c:pt>
                <c:pt idx="4344">
                  <c:v>9.7889437766048807E-3</c:v>
                </c:pt>
                <c:pt idx="4345">
                  <c:v>7.0676061407842087E-3</c:v>
                </c:pt>
                <c:pt idx="4346">
                  <c:v>1.2062635405550703E-3</c:v>
                </c:pt>
                <c:pt idx="4347">
                  <c:v>1.6147453829532026E-2</c:v>
                </c:pt>
                <c:pt idx="4348">
                  <c:v>1.2039280667764281E-2</c:v>
                </c:pt>
                <c:pt idx="4349">
                  <c:v>1.1882280419543858E-2</c:v>
                </c:pt>
                <c:pt idx="4350">
                  <c:v>3.0902665192001511E-3</c:v>
                </c:pt>
                <c:pt idx="4351">
                  <c:v>-9.6529202946908765E-3</c:v>
                </c:pt>
                <c:pt idx="4352">
                  <c:v>1.8423957428728165E-2</c:v>
                </c:pt>
                <c:pt idx="4353">
                  <c:v>1.3269115945490932E-2</c:v>
                </c:pt>
                <c:pt idx="4354">
                  <c:v>9.5796101123109823E-3</c:v>
                </c:pt>
                <c:pt idx="4355">
                  <c:v>-1.491242861007506E-2</c:v>
                </c:pt>
                <c:pt idx="4356">
                  <c:v>1.3609283149968515E-2</c:v>
                </c:pt>
                <c:pt idx="4357">
                  <c:v>-1.7843099910189626E-2</c:v>
                </c:pt>
                <c:pt idx="4358">
                  <c:v>-1.187709047781354E-2</c:v>
                </c:pt>
                <c:pt idx="4359">
                  <c:v>2.0046293327005874E-2</c:v>
                </c:pt>
                <c:pt idx="4360">
                  <c:v>4.3201017969268004E-3</c:v>
                </c:pt>
                <c:pt idx="4361">
                  <c:v>-4.4457453953801688E-3</c:v>
                </c:pt>
                <c:pt idx="4362">
                  <c:v>1.554561954468707E-2</c:v>
                </c:pt>
                <c:pt idx="4363">
                  <c:v>1.5987641611061301E-3</c:v>
                </c:pt>
                <c:pt idx="4364">
                  <c:v>-6.5390820383191463E-3</c:v>
                </c:pt>
                <c:pt idx="4365">
                  <c:v>9.5796101123109823E-3</c:v>
                </c:pt>
                <c:pt idx="4366">
                  <c:v>1.706328861081783E-2</c:v>
                </c:pt>
                <c:pt idx="4367">
                  <c:v>7.1722729729311579E-3</c:v>
                </c:pt>
                <c:pt idx="4368">
                  <c:v>-3.2420768256902575E-3</c:v>
                </c:pt>
                <c:pt idx="4369">
                  <c:v>4.8696026656982819E-3</c:v>
                </c:pt>
                <c:pt idx="4370">
                  <c:v>3.2996001834940487E-3</c:v>
                </c:pt>
                <c:pt idx="4371">
                  <c:v>1.2955115449050085E-2</c:v>
                </c:pt>
                <c:pt idx="4372">
                  <c:v>1.6249308691428663E-3</c:v>
                </c:pt>
                <c:pt idx="4373">
                  <c:v>-2.1169083801105566E-3</c:v>
                </c:pt>
                <c:pt idx="4374">
                  <c:v>3.9276011763757423E-3</c:v>
                </c:pt>
                <c:pt idx="4375">
                  <c:v>7.6432737175924281E-3</c:v>
                </c:pt>
                <c:pt idx="4376">
                  <c:v>6.9367726006005232E-3</c:v>
                </c:pt>
                <c:pt idx="4377">
                  <c:v>-1.4127427368972942E-2</c:v>
                </c:pt>
                <c:pt idx="4378">
                  <c:v>6.1256046514616691E-3</c:v>
                </c:pt>
                <c:pt idx="4379">
                  <c:v>9.9459440248253032E-3</c:v>
                </c:pt>
                <c:pt idx="4380">
                  <c:v>1.0416944769486574E-2</c:v>
                </c:pt>
                <c:pt idx="4381">
                  <c:v>-2.7449093729922502E-3</c:v>
                </c:pt>
                <c:pt idx="4382">
                  <c:v>-1.9570102640614283E-2</c:v>
                </c:pt>
                <c:pt idx="4383">
                  <c:v>-4.969079556114914E-3</c:v>
                </c:pt>
                <c:pt idx="4384">
                  <c:v>5.8639375710942965E-3</c:v>
                </c:pt>
                <c:pt idx="4385">
                  <c:v>1.196078054365407E-2</c:v>
                </c:pt>
                <c:pt idx="4386">
                  <c:v>-7.8474174401560078E-3</c:v>
                </c:pt>
                <c:pt idx="4387">
                  <c:v>-1.1013589112601212E-2</c:v>
                </c:pt>
                <c:pt idx="4388">
                  <c:v>-4.2625784391230083E-3</c:v>
                </c:pt>
                <c:pt idx="4389">
                  <c:v>-8.606251973221386E-3</c:v>
                </c:pt>
                <c:pt idx="4390">
                  <c:v>-9.3940651845738146E-4</c:v>
                </c:pt>
                <c:pt idx="4391">
                  <c:v>-5.5709138409598697E-3</c:v>
                </c:pt>
                <c:pt idx="4392">
                  <c:v>-6.0942480016946132E-3</c:v>
                </c:pt>
                <c:pt idx="4393">
                  <c:v>-7.5857503597886369E-3</c:v>
                </c:pt>
                <c:pt idx="4394">
                  <c:v>-1.6720743434860234E-3</c:v>
                </c:pt>
                <c:pt idx="4395">
                  <c:v>-2.4437110335447411E-2</c:v>
                </c:pt>
                <c:pt idx="4396">
                  <c:v>-1.6587097924426239E-2</c:v>
                </c:pt>
                <c:pt idx="4397">
                  <c:v>-1.2400424638548286E-2</c:v>
                </c:pt>
                <c:pt idx="4398">
                  <c:v>-1.868043456736522E-2</c:v>
                </c:pt>
                <c:pt idx="4399">
                  <c:v>-1.0647255200086891E-2</c:v>
                </c:pt>
                <c:pt idx="4400">
                  <c:v>-1.5357262646699595E-2</c:v>
                </c:pt>
                <c:pt idx="4401">
                  <c:v>-1.3028425631429979E-2</c:v>
                </c:pt>
                <c:pt idx="4402">
                  <c:v>-1.0935088988491002E-2</c:v>
                </c:pt>
                <c:pt idx="4403">
                  <c:v>-1.9439269100430596E-2</c:v>
                </c:pt>
                <c:pt idx="4404">
                  <c:v>-2.1689605991589998E-2</c:v>
                </c:pt>
                <c:pt idx="4405">
                  <c:v>-2.4751110831888259E-2</c:v>
                </c:pt>
                <c:pt idx="4406">
                  <c:v>3.2815646848933636E-2</c:v>
                </c:pt>
                <c:pt idx="4407">
                  <c:v>4.1031993172469125E-2</c:v>
                </c:pt>
                <c:pt idx="4408">
                  <c:v>3.4961316907946086E-2</c:v>
                </c:pt>
                <c:pt idx="4409">
                  <c:v>2.862897356305568E-2</c:v>
                </c:pt>
                <c:pt idx="4410">
                  <c:v>4.4407498509208221E-2</c:v>
                </c:pt>
                <c:pt idx="4411">
                  <c:v>4.7442836641469741E-2</c:v>
                </c:pt>
                <c:pt idx="4412">
                  <c:v>3.061764337384771E-2</c:v>
                </c:pt>
                <c:pt idx="4413">
                  <c:v>2.5253468226316578E-2</c:v>
                </c:pt>
                <c:pt idx="4414">
                  <c:v>4.0403992179587428E-2</c:v>
                </c:pt>
                <c:pt idx="4415">
                  <c:v>2.2767630962826545E-2</c:v>
                </c:pt>
                <c:pt idx="4416">
                  <c:v>4.218332832608556E-2</c:v>
                </c:pt>
                <c:pt idx="4417">
                  <c:v>2.4625467233434888E-2</c:v>
                </c:pt>
                <c:pt idx="4418">
                  <c:v>3.4830483367762406E-2</c:v>
                </c:pt>
                <c:pt idx="4419">
                  <c:v>2.7948639154100514E-2</c:v>
                </c:pt>
                <c:pt idx="4420">
                  <c:v>2.1877962889577475E-2</c:v>
                </c:pt>
                <c:pt idx="4421">
                  <c:v>1.7717456311736261E-2</c:v>
                </c:pt>
                <c:pt idx="4422">
                  <c:v>3.014664262918644E-2</c:v>
                </c:pt>
                <c:pt idx="4423">
                  <c:v>1.4420451099107369E-2</c:v>
                </c:pt>
                <c:pt idx="4424">
                  <c:v>1.5859620041127918E-2</c:v>
                </c:pt>
                <c:pt idx="4425">
                  <c:v>3.477814995168893E-2</c:v>
                </c:pt>
                <c:pt idx="4426">
                  <c:v>2.5855302511161533E-2</c:v>
                </c:pt>
                <c:pt idx="4427">
                  <c:v>2.4782467481655308E-2</c:v>
                </c:pt>
                <c:pt idx="4428">
                  <c:v>1.0547778309670261E-2</c:v>
                </c:pt>
                <c:pt idx="4429">
                  <c:v>1.659228786615656E-2</c:v>
                </c:pt>
                <c:pt idx="4430">
                  <c:v>3.6060318645489052E-2</c:v>
                </c:pt>
                <c:pt idx="4431">
                  <c:v>2.8079472694284201E-2</c:v>
                </c:pt>
                <c:pt idx="4432">
                  <c:v>1.6252120661678974E-2</c:v>
                </c:pt>
                <c:pt idx="4433">
                  <c:v>1.8450124136764903E-2</c:v>
                </c:pt>
                <c:pt idx="4434">
                  <c:v>1.4498951223217579E-2</c:v>
                </c:pt>
                <c:pt idx="4435">
                  <c:v>1.6539954450083084E-2</c:v>
                </c:pt>
                <c:pt idx="4436">
                  <c:v>2.2924631211046965E-2</c:v>
                </c:pt>
                <c:pt idx="4437">
                  <c:v>1.1568279923103011E-2</c:v>
                </c:pt>
                <c:pt idx="4438">
                  <c:v>9.4459646018769938E-4</c:v>
                </c:pt>
                <c:pt idx="4439">
                  <c:v>4.2677683808533262E-3</c:v>
                </c:pt>
                <c:pt idx="4440">
                  <c:v>2.0935961400254936E-2</c:v>
                </c:pt>
                <c:pt idx="4441">
                  <c:v>1.347844960978483E-2</c:v>
                </c:pt>
                <c:pt idx="4442">
                  <c:v>1.6356787493825922E-2</c:v>
                </c:pt>
                <c:pt idx="4443">
                  <c:v>1.9025791713573117E-2</c:v>
                </c:pt>
                <c:pt idx="4444">
                  <c:v>2.1904129597614216E-2</c:v>
                </c:pt>
                <c:pt idx="4445">
                  <c:v>6.0732712353881949E-3</c:v>
                </c:pt>
                <c:pt idx="4446">
                  <c:v>1.7743623019772996E-2</c:v>
                </c:pt>
                <c:pt idx="4447">
                  <c:v>1.5362452588429908E-2</c:v>
                </c:pt>
                <c:pt idx="4448">
                  <c:v>7.4862734693720047E-3</c:v>
                </c:pt>
                <c:pt idx="4449">
                  <c:v>1.402795047855631E-2</c:v>
                </c:pt>
                <c:pt idx="4450">
                  <c:v>2.2244296802091799E-2</c:v>
                </c:pt>
                <c:pt idx="4451">
                  <c:v>-8.0829178124866442E-3</c:v>
                </c:pt>
                <c:pt idx="4452">
                  <c:v>6.832105768453574E-3</c:v>
                </c:pt>
                <c:pt idx="4453">
                  <c:v>3.2211000593838374E-3</c:v>
                </c:pt>
                <c:pt idx="4454">
                  <c:v>1.0861778806111107E-2</c:v>
                </c:pt>
                <c:pt idx="4455">
                  <c:v>2.3809534319579363E-4</c:v>
                </c:pt>
                <c:pt idx="4456">
                  <c:v>1.3894304968122316E-3</c:v>
                </c:pt>
                <c:pt idx="4457">
                  <c:v>-1.1013589112601212E-2</c:v>
                </c:pt>
                <c:pt idx="4458">
                  <c:v>8.1927745863639104E-3</c:v>
                </c:pt>
                <c:pt idx="4459">
                  <c:v>1.9575292582344601E-2</c:v>
                </c:pt>
                <c:pt idx="4460">
                  <c:v>9.1609427837231871E-3</c:v>
                </c:pt>
                <c:pt idx="4461">
                  <c:v>1.9389313655837131E-3</c:v>
                </c:pt>
                <c:pt idx="4462">
                  <c:v>-5.5447471329231317E-3</c:v>
                </c:pt>
                <c:pt idx="4463">
                  <c:v>2.4884322343551946E-3</c:v>
                </c:pt>
                <c:pt idx="4464">
                  <c:v>1.4629784763401267E-2</c:v>
                </c:pt>
                <c:pt idx="4465">
                  <c:v>-2.8757429131759365E-3</c:v>
                </c:pt>
                <c:pt idx="4466">
                  <c:v>1.2327114456168391E-2</c:v>
                </c:pt>
                <c:pt idx="4467">
                  <c:v>1.0521611601633523E-2</c:v>
                </c:pt>
                <c:pt idx="4468">
                  <c:v>1.7455789231368889E-2</c:v>
                </c:pt>
                <c:pt idx="4469">
                  <c:v>3.1164332272368882E-3</c:v>
                </c:pt>
                <c:pt idx="4470">
                  <c:v>1.0704778557890683E-2</c:v>
                </c:pt>
                <c:pt idx="4471">
                  <c:v>8.1095094975370229E-5</c:v>
                </c:pt>
                <c:pt idx="4472">
                  <c:v>3.064099811163414E-3</c:v>
                </c:pt>
                <c:pt idx="4473">
                  <c:v>-1.8915934939695851E-2</c:v>
                </c:pt>
                <c:pt idx="4474">
                  <c:v>3.4827671397512092E-3</c:v>
                </c:pt>
                <c:pt idx="4475">
                  <c:v>7.0937728488209466E-3</c:v>
                </c:pt>
                <c:pt idx="4476">
                  <c:v>-3.3990770739106817E-3</c:v>
                </c:pt>
                <c:pt idx="4477">
                  <c:v>-3.032743161396359E-3</c:v>
                </c:pt>
                <c:pt idx="4478">
                  <c:v>-4.9457248183284834E-4</c:v>
                </c:pt>
                <c:pt idx="4479">
                  <c:v>-1.2534070148982283E-3</c:v>
                </c:pt>
                <c:pt idx="4480">
                  <c:v>9.0562759515762387E-3</c:v>
                </c:pt>
                <c:pt idx="4481">
                  <c:v>7.1199395568576837E-3</c:v>
                </c:pt>
                <c:pt idx="4482">
                  <c:v>-7.3764166954947384E-3</c:v>
                </c:pt>
                <c:pt idx="4483">
                  <c:v>-5.0475796802251262E-3</c:v>
                </c:pt>
                <c:pt idx="4484">
                  <c:v>-8.1090845205233821E-3</c:v>
                </c:pt>
                <c:pt idx="4485">
                  <c:v>-5.9372477534741924E-3</c:v>
                </c:pt>
                <c:pt idx="4486">
                  <c:v>-4.2625784391230083E-3</c:v>
                </c:pt>
                <c:pt idx="4487">
                  <c:v>2.8809328549062527E-3</c:v>
                </c:pt>
                <c:pt idx="4488">
                  <c:v>-1.8366434070924371E-2</c:v>
                </c:pt>
                <c:pt idx="4489">
                  <c:v>3.9509559141621704E-4</c:v>
                </c:pt>
                <c:pt idx="4490">
                  <c:v>-7.324083279421266E-3</c:v>
                </c:pt>
                <c:pt idx="4491">
                  <c:v>-1.2714425134989131E-2</c:v>
                </c:pt>
                <c:pt idx="4492">
                  <c:v>-4.131744898939322E-3</c:v>
                </c:pt>
                <c:pt idx="4493">
                  <c:v>-1.491242861007506E-2</c:v>
                </c:pt>
                <c:pt idx="4494">
                  <c:v>3.430433723677735E-3</c:v>
                </c:pt>
                <c:pt idx="4495">
                  <c:v>-7.7165838999723214E-3</c:v>
                </c:pt>
                <c:pt idx="4496">
                  <c:v>-1.4284427617193366E-2</c:v>
                </c:pt>
                <c:pt idx="4497">
                  <c:v>-5.2830800525557609E-3</c:v>
                </c:pt>
                <c:pt idx="4498">
                  <c:v>-2.4620277291704573E-2</c:v>
                </c:pt>
                <c:pt idx="4499">
                  <c:v>-9.7837538348745628E-3</c:v>
                </c:pt>
                <c:pt idx="4500">
                  <c:v>-6.8792492427967311E-3</c:v>
                </c:pt>
                <c:pt idx="4501">
                  <c:v>-1.829074591706446E-3</c:v>
                </c:pt>
                <c:pt idx="4502">
                  <c:v>-1.2374257930511548E-2</c:v>
                </c:pt>
                <c:pt idx="4503">
                  <c:v>-8.9202524696622345E-3</c:v>
                </c:pt>
                <c:pt idx="4504">
                  <c:v>-7.5072502356784247E-3</c:v>
                </c:pt>
                <c:pt idx="4505">
                  <c:v>-1.103975582063795E-2</c:v>
                </c:pt>
                <c:pt idx="4506">
                  <c:v>-1.3734926748421883E-2</c:v>
                </c:pt>
                <c:pt idx="4507">
                  <c:v>-3.0062952563345915E-2</c:v>
                </c:pt>
                <c:pt idx="4508">
                  <c:v>-1.103975582063795E-2</c:v>
                </c:pt>
                <c:pt idx="4509">
                  <c:v>-1.1955590601923754E-2</c:v>
                </c:pt>
                <c:pt idx="4510">
                  <c:v>5.0033340737106732E-2</c:v>
                </c:pt>
                <c:pt idx="4511">
                  <c:v>4.5454166830677711E-2</c:v>
                </c:pt>
                <c:pt idx="4512">
                  <c:v>3.5484651068680838E-2</c:v>
                </c:pt>
                <c:pt idx="4513">
                  <c:v>2.6666470460300386E-2</c:v>
                </c:pt>
                <c:pt idx="4514">
                  <c:v>4.0299325347440483E-2</c:v>
                </c:pt>
                <c:pt idx="4515">
                  <c:v>2.8576640146982205E-2</c:v>
                </c:pt>
                <c:pt idx="4516">
                  <c:v>2.6980470956741234E-2</c:v>
                </c:pt>
                <c:pt idx="4517">
                  <c:v>2.7739305489806618E-2</c:v>
                </c:pt>
                <c:pt idx="4518">
                  <c:v>3.6635986222297273E-2</c:v>
                </c:pt>
                <c:pt idx="4519">
                  <c:v>2.4860967605765519E-2</c:v>
                </c:pt>
                <c:pt idx="4520">
                  <c:v>3.7185487091068753E-2</c:v>
                </c:pt>
                <c:pt idx="4521">
                  <c:v>3.684531988659117E-2</c:v>
                </c:pt>
                <c:pt idx="4522">
                  <c:v>3.221381256408868E-2</c:v>
                </c:pt>
                <c:pt idx="4523">
                  <c:v>3.4228649082917451E-2</c:v>
                </c:pt>
                <c:pt idx="4524">
                  <c:v>2.5305801642390054E-2</c:v>
                </c:pt>
                <c:pt idx="4525">
                  <c:v>1.3975617062482838E-2</c:v>
                </c:pt>
                <c:pt idx="4526">
                  <c:v>1.9784626246638501E-2</c:v>
                </c:pt>
                <c:pt idx="4527">
                  <c:v>2.7843972321953563E-2</c:v>
                </c:pt>
                <c:pt idx="4528">
                  <c:v>1.4080283894629786E-2</c:v>
                </c:pt>
                <c:pt idx="4529">
                  <c:v>2.6090802883492172E-2</c:v>
                </c:pt>
                <c:pt idx="4530">
                  <c:v>2.7974805862137249E-2</c:v>
                </c:pt>
                <c:pt idx="4531">
                  <c:v>1.7351122399221937E-2</c:v>
                </c:pt>
                <c:pt idx="4532">
                  <c:v>1.5938120165238129E-2</c:v>
                </c:pt>
                <c:pt idx="4533">
                  <c:v>1.3399949485674616E-2</c:v>
                </c:pt>
                <c:pt idx="4534">
                  <c:v>9.8674439007150928E-3</c:v>
                </c:pt>
                <c:pt idx="4535">
                  <c:v>1.6539954450083084E-2</c:v>
                </c:pt>
                <c:pt idx="4536">
                  <c:v>1.7586622771552575E-2</c:v>
                </c:pt>
                <c:pt idx="4537">
                  <c:v>2.185179618154074E-2</c:v>
                </c:pt>
                <c:pt idx="4538">
                  <c:v>2.4416133569140991E-2</c:v>
                </c:pt>
                <c:pt idx="4539">
                  <c:v>3.6892888337947995E-4</c:v>
                </c:pt>
                <c:pt idx="4540">
                  <c:v>6.5704386880862022E-3</c:v>
                </c:pt>
                <c:pt idx="4541">
                  <c:v>1.6906288362597405E-2</c:v>
                </c:pt>
                <c:pt idx="4542">
                  <c:v>2.5044134562022681E-2</c:v>
                </c:pt>
                <c:pt idx="4543">
                  <c:v>2.1014461524365147E-2</c:v>
                </c:pt>
                <c:pt idx="4544">
                  <c:v>2.5593635430794161E-2</c:v>
                </c:pt>
                <c:pt idx="4545">
                  <c:v>6.413438439865778E-3</c:v>
                </c:pt>
                <c:pt idx="4546">
                  <c:v>1.4940973289591809E-3</c:v>
                </c:pt>
                <c:pt idx="4547">
                  <c:v>2.0491127363630408E-2</c:v>
                </c:pt>
                <c:pt idx="4548">
                  <c:v>2.9332662709797277E-3</c:v>
                </c:pt>
                <c:pt idx="4549">
                  <c:v>1.1228112718625428E-2</c:v>
                </c:pt>
                <c:pt idx="4550">
                  <c:v>9.1871094917599233E-3</c:v>
                </c:pt>
                <c:pt idx="4551">
                  <c:v>1.6435287617936136E-2</c:v>
                </c:pt>
                <c:pt idx="4552">
                  <c:v>8.4021082506578072E-3</c:v>
                </c:pt>
                <c:pt idx="4553">
                  <c:v>1.7952956684066892E-2</c:v>
                </c:pt>
                <c:pt idx="4554">
                  <c:v>7.8787740899230636E-3</c:v>
                </c:pt>
                <c:pt idx="4555">
                  <c:v>9.4487765721272959E-3</c:v>
                </c:pt>
                <c:pt idx="4556">
                  <c:v>1.3975617062482838E-2</c:v>
                </c:pt>
                <c:pt idx="4557">
                  <c:v>8.8469422872823403E-3</c:v>
                </c:pt>
                <c:pt idx="4558">
                  <c:v>1.478678501162169E-2</c:v>
                </c:pt>
                <c:pt idx="4559">
                  <c:v>8.7422754551353919E-3</c:v>
                </c:pt>
                <c:pt idx="4560">
                  <c:v>8.4282749586945451E-3</c:v>
                </c:pt>
                <c:pt idx="4561">
                  <c:v>7.0676061407842087E-3</c:v>
                </c:pt>
                <c:pt idx="4562">
                  <c:v>9.4487765721272959E-3</c:v>
                </c:pt>
                <c:pt idx="4563">
                  <c:v>5.5237703666167134E-3</c:v>
                </c:pt>
                <c:pt idx="4564">
                  <c:v>1.7508122647442361E-2</c:v>
                </c:pt>
                <c:pt idx="4565">
                  <c:v>1.0966445638258056E-2</c:v>
                </c:pt>
                <c:pt idx="4566">
                  <c:v>1.2562614828499026E-2</c:v>
                </c:pt>
                <c:pt idx="4567">
                  <c:v>-7.8212507321192715E-3</c:v>
                </c:pt>
                <c:pt idx="4568">
                  <c:v>1.554561954468707E-2</c:v>
                </c:pt>
                <c:pt idx="4569">
                  <c:v>1.7351122399221937E-2</c:v>
                </c:pt>
                <c:pt idx="4570">
                  <c:v>4.0584347165594286E-3</c:v>
                </c:pt>
                <c:pt idx="4571">
                  <c:v>1.1934613835617332E-2</c:v>
                </c:pt>
                <c:pt idx="4572">
                  <c:v>2.4884322343551946E-3</c:v>
                </c:pt>
                <c:pt idx="4573">
                  <c:v>6.3087716077188296E-3</c:v>
                </c:pt>
                <c:pt idx="4574">
                  <c:v>1.0024444148935515E-2</c:v>
                </c:pt>
                <c:pt idx="4575">
                  <c:v>8.323608126547595E-3</c:v>
                </c:pt>
                <c:pt idx="4576">
                  <c:v>-1.2766758551062607E-2</c:v>
                </c:pt>
                <c:pt idx="4577">
                  <c:v>3.5089338477879463E-3</c:v>
                </c:pt>
                <c:pt idx="4578">
                  <c:v>-7.5334169437151609E-3</c:v>
                </c:pt>
                <c:pt idx="4579">
                  <c:v>-2.6140758328085639E-3</c:v>
                </c:pt>
                <c:pt idx="4580">
                  <c:v>4.6864357094411214E-3</c:v>
                </c:pt>
                <c:pt idx="4581">
                  <c:v>-3.425243781947418E-3</c:v>
                </c:pt>
                <c:pt idx="4582">
                  <c:v>-1.4284427617193366E-2</c:v>
                </c:pt>
                <c:pt idx="4583">
                  <c:v>4.4742900748969208E-4</c:v>
                </c:pt>
                <c:pt idx="4584">
                  <c:v>-1.2795737229349645E-3</c:v>
                </c:pt>
                <c:pt idx="4585">
                  <c:v>-2.0907416720738186E-3</c:v>
                </c:pt>
                <c:pt idx="4586">
                  <c:v>-1.4232094201119891E-2</c:v>
                </c:pt>
                <c:pt idx="4587">
                  <c:v>2.3575986941715091E-3</c:v>
                </c:pt>
                <c:pt idx="4588">
                  <c:v>-1.0621088492050153E-2</c:v>
                </c:pt>
                <c:pt idx="4589">
                  <c:v>-5.2830800525557609E-3</c:v>
                </c:pt>
                <c:pt idx="4590">
                  <c:v>-2.9225617906170322E-2</c:v>
                </c:pt>
                <c:pt idx="4591">
                  <c:v>-6.6699155785028344E-3</c:v>
                </c:pt>
                <c:pt idx="4592">
                  <c:v>-1.8130933698593733E-2</c:v>
                </c:pt>
                <c:pt idx="4593">
                  <c:v>2.594970865158093E-6</c:v>
                </c:pt>
                <c:pt idx="4594">
                  <c:v>7.0937728488209466E-3</c:v>
                </c:pt>
                <c:pt idx="4595">
                  <c:v>-2.1297105371038939E-2</c:v>
                </c:pt>
                <c:pt idx="4596">
                  <c:v>-7.9782509803396958E-3</c:v>
                </c:pt>
                <c:pt idx="4597">
                  <c:v>5.9424376952045086E-3</c:v>
                </c:pt>
                <c:pt idx="4598">
                  <c:v>-1.7345932457491622E-2</c:v>
                </c:pt>
                <c:pt idx="4599">
                  <c:v>-4.9738445208316086E-5</c:v>
                </c:pt>
                <c:pt idx="4600">
                  <c:v>-7.3764166954947384E-3</c:v>
                </c:pt>
                <c:pt idx="4601">
                  <c:v>1.3894304968122316E-3</c:v>
                </c:pt>
                <c:pt idx="4602">
                  <c:v>1.1097279178441742E-2</c:v>
                </c:pt>
                <c:pt idx="4603">
                  <c:v>-2.2579274064839068E-2</c:v>
                </c:pt>
                <c:pt idx="4604">
                  <c:v>6.0732712353881949E-3</c:v>
                </c:pt>
                <c:pt idx="4605">
                  <c:v>-2.9280763292494107E-3</c:v>
                </c:pt>
                <c:pt idx="4606">
                  <c:v>-5.335413468629235E-3</c:v>
                </c:pt>
                <c:pt idx="4607">
                  <c:v>-1.0464088243829729E-2</c:v>
                </c:pt>
                <c:pt idx="4608">
                  <c:v>-1.8601934443255003E-2</c:v>
                </c:pt>
                <c:pt idx="4609">
                  <c:v>-3.3990770739106817E-3</c:v>
                </c:pt>
                <c:pt idx="4610">
                  <c:v>-1.3996593828789256E-2</c:v>
                </c:pt>
                <c:pt idx="4611">
                  <c:v>-7.5334169437151609E-3</c:v>
                </c:pt>
                <c:pt idx="4612">
                  <c:v>-4.2364117310862703E-3</c:v>
                </c:pt>
                <c:pt idx="4613">
                  <c:v>-2.7786448964149779E-2</c:v>
                </c:pt>
                <c:pt idx="4614">
                  <c:v>-3.3359957775974801E-2</c:v>
                </c:pt>
                <c:pt idx="4615">
                  <c:v>5.5737683089115447E-2</c:v>
                </c:pt>
                <c:pt idx="4616">
                  <c:v>4.5454166830677711E-2</c:v>
                </c:pt>
                <c:pt idx="4617">
                  <c:v>4.050865901173438E-2</c:v>
                </c:pt>
                <c:pt idx="4618">
                  <c:v>2.6666470460300386E-2</c:v>
                </c:pt>
                <c:pt idx="4619">
                  <c:v>3.0669976789921186E-2</c:v>
                </c:pt>
                <c:pt idx="4620">
                  <c:v>2.1537795685099892E-2</c:v>
                </c:pt>
                <c:pt idx="4621">
                  <c:v>3.3312814301631646E-2</c:v>
                </c:pt>
                <c:pt idx="4622">
                  <c:v>2.847197331483526E-2</c:v>
                </c:pt>
                <c:pt idx="4623">
                  <c:v>3.4071648834697023E-2</c:v>
                </c:pt>
                <c:pt idx="4624">
                  <c:v>3.3940815294513337E-2</c:v>
                </c:pt>
                <c:pt idx="4625">
                  <c:v>2.4416133569140991E-2</c:v>
                </c:pt>
                <c:pt idx="4626">
                  <c:v>2.6692637168337127E-2</c:v>
                </c:pt>
                <c:pt idx="4627">
                  <c:v>3.2318479396235632E-2</c:v>
                </c:pt>
                <c:pt idx="4628">
                  <c:v>2.488713431380226E-2</c:v>
                </c:pt>
                <c:pt idx="4629">
                  <c:v>2.5619802138830902E-2</c:v>
                </c:pt>
                <c:pt idx="4630">
                  <c:v>3.0460643125627289E-2</c:v>
                </c:pt>
                <c:pt idx="4631">
                  <c:v>3.3077313929301015E-2</c:v>
                </c:pt>
                <c:pt idx="4632">
                  <c:v>3.3443647841815333E-2</c:v>
                </c:pt>
                <c:pt idx="4633">
                  <c:v>3.2580146476603004E-2</c:v>
                </c:pt>
                <c:pt idx="4634">
                  <c:v>2.446846698521446E-2</c:v>
                </c:pt>
                <c:pt idx="4635">
                  <c:v>3.621731889370948E-2</c:v>
                </c:pt>
                <c:pt idx="4636">
                  <c:v>1.3818616814262413E-2</c:v>
                </c:pt>
                <c:pt idx="4637">
                  <c:v>3.0172809337223175E-2</c:v>
                </c:pt>
                <c:pt idx="4638">
                  <c:v>3.9147990193824041E-2</c:v>
                </c:pt>
                <c:pt idx="4639">
                  <c:v>2.2584464006569382E-2</c:v>
                </c:pt>
                <c:pt idx="4640">
                  <c:v>3.284181355697037E-2</c:v>
                </c:pt>
                <c:pt idx="4641">
                  <c:v>1.5911953457201391E-2</c:v>
                </c:pt>
                <c:pt idx="4642">
                  <c:v>1.9522959166271128E-2</c:v>
                </c:pt>
                <c:pt idx="4643">
                  <c:v>6.4919385639759901E-3</c:v>
                </c:pt>
                <c:pt idx="4644">
                  <c:v>1.0992612346294792E-2</c:v>
                </c:pt>
                <c:pt idx="4645">
                  <c:v>1.7638956187626047E-2</c:v>
                </c:pt>
                <c:pt idx="4646">
                  <c:v>2.8759807103239367E-2</c:v>
                </c:pt>
                <c:pt idx="4647">
                  <c:v>3.5275317404386941E-2</c:v>
                </c:pt>
                <c:pt idx="4648">
                  <c:v>2.2950797919083703E-2</c:v>
                </c:pt>
                <c:pt idx="4649">
                  <c:v>1.6772642852163405E-3</c:v>
                </c:pt>
                <c:pt idx="4650">
                  <c:v>5.2882699942860779E-3</c:v>
                </c:pt>
                <c:pt idx="4651">
                  <c:v>2.2636797422642858E-2</c:v>
                </c:pt>
                <c:pt idx="4652">
                  <c:v>8.9254424113925524E-3</c:v>
                </c:pt>
                <c:pt idx="4653">
                  <c:v>1.7874456559956682E-2</c:v>
                </c:pt>
                <c:pt idx="4654">
                  <c:v>3.1376477906913093E-2</c:v>
                </c:pt>
                <c:pt idx="4655">
                  <c:v>1.9575292582344601E-2</c:v>
                </c:pt>
                <c:pt idx="4656">
                  <c:v>2.4782467481655308E-2</c:v>
                </c:pt>
                <c:pt idx="4657">
                  <c:v>2.2244296802091799E-2</c:v>
                </c:pt>
                <c:pt idx="4658">
                  <c:v>-1.5412408033023371E-3</c:v>
                </c:pt>
                <c:pt idx="4659">
                  <c:v>-1.1903257185850278E-2</c:v>
                </c:pt>
                <c:pt idx="4660">
                  <c:v>7.983440922070012E-3</c:v>
                </c:pt>
                <c:pt idx="4661">
                  <c:v>1.8397790720691427E-2</c:v>
                </c:pt>
                <c:pt idx="4662">
                  <c:v>6.047104527351457E-3</c:v>
                </c:pt>
                <c:pt idx="4663">
                  <c:v>-2.0673869342873949E-4</c:v>
                </c:pt>
                <c:pt idx="4664">
                  <c:v>3.9014344683390052E-3</c:v>
                </c:pt>
                <c:pt idx="4665">
                  <c:v>1.2824281908866399E-2</c:v>
                </c:pt>
                <c:pt idx="4666">
                  <c:v>-4.7074124757475432E-3</c:v>
                </c:pt>
                <c:pt idx="4667">
                  <c:v>6.047104527351457E-3</c:v>
                </c:pt>
                <c:pt idx="4668">
                  <c:v>1.9912647816571882E-3</c:v>
                </c:pt>
                <c:pt idx="4669">
                  <c:v>5.6022704907269238E-3</c:v>
                </c:pt>
                <c:pt idx="4670">
                  <c:v>4.6341022933676472E-3</c:v>
                </c:pt>
                <c:pt idx="4671">
                  <c:v>1.5725974530693921E-3</c:v>
                </c:pt>
                <c:pt idx="4672">
                  <c:v>1.7557644093265535E-3</c:v>
                </c:pt>
                <c:pt idx="4673">
                  <c:v>3.4566004317144721E-3</c:v>
                </c:pt>
                <c:pt idx="4674">
                  <c:v>1.0861778806111107E-2</c:v>
                </c:pt>
                <c:pt idx="4675">
                  <c:v>8.6376086229884418E-3</c:v>
                </c:pt>
                <c:pt idx="4676">
                  <c:v>-2.5879091247718259E-3</c:v>
                </c:pt>
                <c:pt idx="4677">
                  <c:v>1.0730945265927421E-2</c:v>
                </c:pt>
                <c:pt idx="4678">
                  <c:v>-1.3319071390084404E-3</c:v>
                </c:pt>
                <c:pt idx="4679">
                  <c:v>1.4943785259842114E-2</c:v>
                </c:pt>
                <c:pt idx="4680">
                  <c:v>-4.6812457677108035E-3</c:v>
                </c:pt>
                <c:pt idx="4681">
                  <c:v>2.9042875926926868E-4</c:v>
                </c:pt>
                <c:pt idx="4682">
                  <c:v>2.305265278098035E-3</c:v>
                </c:pt>
                <c:pt idx="4683">
                  <c:v>-6.774582410649781E-3</c:v>
                </c:pt>
                <c:pt idx="4684">
                  <c:v>-8.8707310238390728E-4</c:v>
                </c:pt>
                <c:pt idx="4685">
                  <c:v>-1.1379923025115533E-2</c:v>
                </c:pt>
                <c:pt idx="4686">
                  <c:v>6.099437943424932E-3</c:v>
                </c:pt>
                <c:pt idx="4687">
                  <c:v>3.2472667674205745E-3</c:v>
                </c:pt>
                <c:pt idx="4688">
                  <c:v>4.5032687531839609E-3</c:v>
                </c:pt>
                <c:pt idx="4689">
                  <c:v>-2.0616770962083773E-2</c:v>
                </c:pt>
                <c:pt idx="4690">
                  <c:v>-5.7307260594306048E-4</c:v>
                </c:pt>
                <c:pt idx="4691">
                  <c:v>1.2562614828499026E-2</c:v>
                </c:pt>
                <c:pt idx="4692">
                  <c:v>8.2712747104741208E-3</c:v>
                </c:pt>
                <c:pt idx="4693">
                  <c:v>2.1482650298776116E-3</c:v>
                </c:pt>
                <c:pt idx="4694">
                  <c:v>-7.664250483898849E-3</c:v>
                </c:pt>
                <c:pt idx="4695">
                  <c:v>-1.6273097427985397E-2</c:v>
                </c:pt>
                <c:pt idx="4696">
                  <c:v>-1.4598428113634212E-2</c:v>
                </c:pt>
                <c:pt idx="4697">
                  <c:v>-6.6437488704660964E-3</c:v>
                </c:pt>
                <c:pt idx="4698">
                  <c:v>-1.6720743434860234E-3</c:v>
                </c:pt>
                <c:pt idx="4699">
                  <c:v>-1.5304929230626116E-2</c:v>
                </c:pt>
                <c:pt idx="4700">
                  <c:v>-2.7184614679304817E-2</c:v>
                </c:pt>
                <c:pt idx="4701">
                  <c:v>-1.3002258923393241E-2</c:v>
                </c:pt>
                <c:pt idx="4702">
                  <c:v>-1.3263926003760614E-2</c:v>
                </c:pt>
                <c:pt idx="4703">
                  <c:v>9.3441097399803476E-3</c:v>
                </c:pt>
                <c:pt idx="4704">
                  <c:v>2.2267651539878228E-3</c:v>
                </c:pt>
                <c:pt idx="4705">
                  <c:v>-3.0850765774698349E-3</c:v>
                </c:pt>
                <c:pt idx="4706">
                  <c:v>-1.6982410515227614E-3</c:v>
                </c:pt>
                <c:pt idx="4707">
                  <c:v>6.5181052720127272E-3</c:v>
                </c:pt>
                <c:pt idx="4708">
                  <c:v>-1.0411754827756256E-2</c:v>
                </c:pt>
                <c:pt idx="4709">
                  <c:v>-9.1034194259193967E-3</c:v>
                </c:pt>
                <c:pt idx="4710">
                  <c:v>-2.0014936677238818E-2</c:v>
                </c:pt>
                <c:pt idx="4711">
                  <c:v>-1.4205927493083153E-2</c:v>
                </c:pt>
                <c:pt idx="4712">
                  <c:v>-6.7222489945763086E-3</c:v>
                </c:pt>
                <c:pt idx="4713">
                  <c:v>-8.6585853892948619E-3</c:v>
                </c:pt>
                <c:pt idx="4714">
                  <c:v>3.1164332272368882E-3</c:v>
                </c:pt>
                <c:pt idx="4715">
                  <c:v>-1.7505744675962356E-3</c:v>
                </c:pt>
                <c:pt idx="4716">
                  <c:v>-1.4284427617193366E-2</c:v>
                </c:pt>
                <c:pt idx="4717">
                  <c:v>-1.6822598296756877E-2</c:v>
                </c:pt>
                <c:pt idx="4718">
                  <c:v>-1.4179760785046415E-2</c:v>
                </c:pt>
                <c:pt idx="4719">
                  <c:v>-1.6639431340499715E-2</c:v>
                </c:pt>
                <c:pt idx="4720">
                  <c:v>-2.7210781387341558E-2</c:v>
                </c:pt>
                <c:pt idx="4721">
                  <c:v>-1.619459730387518E-2</c:v>
                </c:pt>
                <c:pt idx="4722">
                  <c:v>-1.4807761777928108E-2</c:v>
                </c:pt>
                <c:pt idx="4723">
                  <c:v>-2.4463277043484145E-2</c:v>
                </c:pt>
                <c:pt idx="4724">
                  <c:v>-2.5483778656916901E-2</c:v>
                </c:pt>
                <c:pt idx="4725">
                  <c:v>3.3862315170403126E-2</c:v>
                </c:pt>
                <c:pt idx="4726">
                  <c:v>4.1502993917130394E-2</c:v>
                </c:pt>
                <c:pt idx="4727">
                  <c:v>3.1690478403353935E-2</c:v>
                </c:pt>
                <c:pt idx="4728">
                  <c:v>2.5802969095088057E-2</c:v>
                </c:pt>
                <c:pt idx="4729">
                  <c:v>-1.1749068907880161E-3</c:v>
                </c:pt>
                <c:pt idx="4730">
                  <c:v>3.5720151441011469E-2</c:v>
                </c:pt>
                <c:pt idx="4731">
                  <c:v>1.2405614580278602E-2</c:v>
                </c:pt>
                <c:pt idx="4732">
                  <c:v>3.1795145235500887E-2</c:v>
                </c:pt>
                <c:pt idx="4733">
                  <c:v>7.0937728488209466E-3</c:v>
                </c:pt>
                <c:pt idx="4734">
                  <c:v>1.9496792458234387E-2</c:v>
                </c:pt>
                <c:pt idx="4735">
                  <c:v>1.6984788486707619E-2</c:v>
                </c:pt>
                <c:pt idx="4736">
                  <c:v>1.8868791465352697E-2</c:v>
                </c:pt>
                <c:pt idx="4737">
                  <c:v>1.4368117683033895E-2</c:v>
                </c:pt>
                <c:pt idx="4738">
                  <c:v>2.384046599233277E-2</c:v>
                </c:pt>
                <c:pt idx="4739">
                  <c:v>9.6319435283844564E-3</c:v>
                </c:pt>
                <c:pt idx="4740">
                  <c:v>1.3242949237454194E-2</c:v>
                </c:pt>
                <c:pt idx="4741">
                  <c:v>3.1952145483721307E-2</c:v>
                </c:pt>
                <c:pt idx="4742">
                  <c:v>2.433763344503078E-2</c:v>
                </c:pt>
                <c:pt idx="4743">
                  <c:v>1.5440952712540121E-2</c:v>
                </c:pt>
                <c:pt idx="4744">
                  <c:v>2.4939467729875729E-2</c:v>
                </c:pt>
                <c:pt idx="4745">
                  <c:v>3.0015809089002754E-2</c:v>
                </c:pt>
                <c:pt idx="4746">
                  <c:v>2.1249961896695785E-2</c:v>
                </c:pt>
                <c:pt idx="4747">
                  <c:v>1.7586622771552575E-2</c:v>
                </c:pt>
                <c:pt idx="4748">
                  <c:v>3.5641651316901259E-2</c:v>
                </c:pt>
                <c:pt idx="4749">
                  <c:v>1.9182791961793545E-2</c:v>
                </c:pt>
                <c:pt idx="4750">
                  <c:v>1.9156625253756804E-2</c:v>
                </c:pt>
                <c:pt idx="4751">
                  <c:v>2.0962128108291674E-2</c:v>
                </c:pt>
                <c:pt idx="4752">
                  <c:v>2.2139629969944851E-2</c:v>
                </c:pt>
                <c:pt idx="4753">
                  <c:v>3.9723657770632262E-2</c:v>
                </c:pt>
                <c:pt idx="4754">
                  <c:v>2.6195469715639116E-2</c:v>
                </c:pt>
                <c:pt idx="4755">
                  <c:v>2.0778961152034515E-2</c:v>
                </c:pt>
                <c:pt idx="4756">
                  <c:v>1.5074618800025801E-2</c:v>
                </c:pt>
                <c:pt idx="4757">
                  <c:v>1.7037121902781092E-2</c:v>
                </c:pt>
                <c:pt idx="4758">
                  <c:v>2.3657299036075607E-2</c:v>
                </c:pt>
                <c:pt idx="4759">
                  <c:v>2.8341139774651573E-2</c:v>
                </c:pt>
                <c:pt idx="4760">
                  <c:v>1.6618454574193295E-2</c:v>
                </c:pt>
                <c:pt idx="4761">
                  <c:v>1.3923283646409362E-2</c:v>
                </c:pt>
                <c:pt idx="4762">
                  <c:v>2.279098570061297E-3</c:v>
                </c:pt>
                <c:pt idx="4763">
                  <c:v>2.7320638161218817E-2</c:v>
                </c:pt>
                <c:pt idx="4764">
                  <c:v>1.9915459786822187E-2</c:v>
                </c:pt>
                <c:pt idx="4765">
                  <c:v>9.3179430319436096E-3</c:v>
                </c:pt>
                <c:pt idx="4766">
                  <c:v>1.8921124881426173E-2</c:v>
                </c:pt>
                <c:pt idx="4767">
                  <c:v>5.0004362058819682E-3</c:v>
                </c:pt>
                <c:pt idx="4768">
                  <c:v>-6.5129153302824101E-3</c:v>
                </c:pt>
                <c:pt idx="4769">
                  <c:v>8.9777758274660266E-3</c:v>
                </c:pt>
                <c:pt idx="4770">
                  <c:v>3.0902665192001511E-3</c:v>
                </c:pt>
                <c:pt idx="4771">
                  <c:v>9.6319435283844564E-3</c:v>
                </c:pt>
                <c:pt idx="4772">
                  <c:v>2.4756300773618574E-2</c:v>
                </c:pt>
                <c:pt idx="4773">
                  <c:v>1.2667281660645974E-2</c:v>
                </c:pt>
                <c:pt idx="4774">
                  <c:v>1.9496792458234387E-2</c:v>
                </c:pt>
                <c:pt idx="4775">
                  <c:v>8.4544416667312813E-3</c:v>
                </c:pt>
                <c:pt idx="4776">
                  <c:v>2.0959316138041365E-3</c:v>
                </c:pt>
                <c:pt idx="4777">
                  <c:v>1.0783278682000895E-2</c:v>
                </c:pt>
                <c:pt idx="4778">
                  <c:v>2.3186298291414338E-2</c:v>
                </c:pt>
                <c:pt idx="4779">
                  <c:v>-7.3007285416348301E-4</c:v>
                </c:pt>
                <c:pt idx="4780">
                  <c:v>-4.4195786873434326E-3</c:v>
                </c:pt>
                <c:pt idx="4781">
                  <c:v>1.6618454574193295E-2</c:v>
                </c:pt>
                <c:pt idx="4782">
                  <c:v>7.8787740899230636E-3</c:v>
                </c:pt>
                <c:pt idx="4783">
                  <c:v>8.349774834584333E-3</c:v>
                </c:pt>
                <c:pt idx="4784">
                  <c:v>6.3872717318290417E-3</c:v>
                </c:pt>
                <c:pt idx="4785">
                  <c:v>1.2039280667764281E-2</c:v>
                </c:pt>
                <c:pt idx="4786">
                  <c:v>2.2793797670863279E-2</c:v>
                </c:pt>
                <c:pt idx="4787">
                  <c:v>1.1306612842735639E-2</c:v>
                </c:pt>
                <c:pt idx="4788">
                  <c:v>1.1829947003470384E-2</c:v>
                </c:pt>
                <c:pt idx="4789">
                  <c:v>1.0757111973964157E-2</c:v>
                </c:pt>
                <c:pt idx="4790">
                  <c:v>1.1044945762368266E-2</c:v>
                </c:pt>
                <c:pt idx="4791">
                  <c:v>1.6827788238487192E-2</c:v>
                </c:pt>
                <c:pt idx="4792">
                  <c:v>4.5294354612206988E-3</c:v>
                </c:pt>
                <c:pt idx="4793">
                  <c:v>1.1646780047213224E-2</c:v>
                </c:pt>
                <c:pt idx="4794">
                  <c:v>7.7217738417026394E-3</c:v>
                </c:pt>
                <c:pt idx="4795">
                  <c:v>1.3370970807387575E-3</c:v>
                </c:pt>
                <c:pt idx="4796">
                  <c:v>8.7946088712088661E-3</c:v>
                </c:pt>
                <c:pt idx="4797">
                  <c:v>-1.2348091222474813E-2</c:v>
                </c:pt>
                <c:pt idx="4798">
                  <c:v>-7.0390614612674679E-4</c:v>
                </c:pt>
                <c:pt idx="4799">
                  <c:v>-5.5709138409598697E-3</c:v>
                </c:pt>
                <c:pt idx="4800">
                  <c:v>1.638295420186266E-2</c:v>
                </c:pt>
                <c:pt idx="4801">
                  <c:v>-1.8552412997431839E-3</c:v>
                </c:pt>
                <c:pt idx="4802">
                  <c:v>6.1779380675351433E-3</c:v>
                </c:pt>
                <c:pt idx="4803">
                  <c:v>-7.9520842723029561E-3</c:v>
                </c:pt>
                <c:pt idx="4804">
                  <c:v>8.3759415426210709E-3</c:v>
                </c:pt>
                <c:pt idx="4805">
                  <c:v>-9.3650865062867659E-3</c:v>
                </c:pt>
                <c:pt idx="4806">
                  <c:v>4.7649358335513335E-3</c:v>
                </c:pt>
                <c:pt idx="4807">
                  <c:v>2.6192657745388809E-3</c:v>
                </c:pt>
                <c:pt idx="4808">
                  <c:v>5.7854374469840852E-3</c:v>
                </c:pt>
                <c:pt idx="4809">
                  <c:v>2.279098570061297E-3</c:v>
                </c:pt>
                <c:pt idx="4810">
                  <c:v>4.8172692496248077E-3</c:v>
                </c:pt>
                <c:pt idx="4811">
                  <c:v>-3.1112432855065712E-3</c:v>
                </c:pt>
                <c:pt idx="4812">
                  <c:v>7.1461062648944208E-3</c:v>
                </c:pt>
                <c:pt idx="4813">
                  <c:v>-4.9952462641516503E-3</c:v>
                </c:pt>
                <c:pt idx="4814">
                  <c:v>-9.4435866303969798E-3</c:v>
                </c:pt>
                <c:pt idx="4815">
                  <c:v>-6.6960822865395706E-3</c:v>
                </c:pt>
                <c:pt idx="4816">
                  <c:v>-1.1170589360821636E-2</c:v>
                </c:pt>
                <c:pt idx="4817">
                  <c:v>-9.8360872509480387E-3</c:v>
                </c:pt>
                <c:pt idx="4818">
                  <c:v>5.7592707389473481E-3</c:v>
                </c:pt>
                <c:pt idx="4819">
                  <c:v>-1.9596269348651024E-2</c:v>
                </c:pt>
                <c:pt idx="4820">
                  <c:v>1.1539301244815961E-3</c:v>
                </c:pt>
                <c:pt idx="4821">
                  <c:v>-6.6437488704660964E-3</c:v>
                </c:pt>
                <c:pt idx="4822">
                  <c:v>-1.4676928237744422E-2</c:v>
                </c:pt>
                <c:pt idx="4823">
                  <c:v>-2.2919441269316651E-2</c:v>
                </c:pt>
                <c:pt idx="4824">
                  <c:v>4.7911025415880697E-3</c:v>
                </c:pt>
                <c:pt idx="4825">
                  <c:v>-2.0799937918340936E-2</c:v>
                </c:pt>
                <c:pt idx="4826">
                  <c:v>-3.0850765774698349E-3</c:v>
                </c:pt>
                <c:pt idx="4827">
                  <c:v>-1.6273097427985397E-2</c:v>
                </c:pt>
                <c:pt idx="4828">
                  <c:v>-5.4400803007761834E-3</c:v>
                </c:pt>
                <c:pt idx="4829">
                  <c:v>-8.3445848928540168E-3</c:v>
                </c:pt>
                <c:pt idx="4830">
                  <c:v>-1.8575767735218268E-2</c:v>
                </c:pt>
                <c:pt idx="4831">
                  <c:v>-1.8837434815585648E-2</c:v>
                </c:pt>
                <c:pt idx="4832">
                  <c:v>-1.7555266121785519E-2</c:v>
                </c:pt>
                <c:pt idx="4833">
                  <c:v>-1.9700936180797976E-2</c:v>
                </c:pt>
                <c:pt idx="4834">
                  <c:v>-1.31854258796504E-2</c:v>
                </c:pt>
                <c:pt idx="4835">
                  <c:v>3.7918154916097395E-2</c:v>
                </c:pt>
                <c:pt idx="4836">
                  <c:v>2.4808634189692043E-2</c:v>
                </c:pt>
                <c:pt idx="4837">
                  <c:v>4.0168491807256797E-2</c:v>
                </c:pt>
                <c:pt idx="4838">
                  <c:v>4.8123171050424914E-2</c:v>
                </c:pt>
                <c:pt idx="4839">
                  <c:v>3.8886323113456675E-2</c:v>
                </c:pt>
                <c:pt idx="4840">
                  <c:v>2.1930296305650951E-2</c:v>
                </c:pt>
                <c:pt idx="4841">
                  <c:v>3.3652981506109229E-2</c:v>
                </c:pt>
                <c:pt idx="4842">
                  <c:v>1.0129110981082464E-2</c:v>
                </c:pt>
                <c:pt idx="4843">
                  <c:v>2.2924631211046965E-2</c:v>
                </c:pt>
                <c:pt idx="4844">
                  <c:v>1.9758459538601763E-2</c:v>
                </c:pt>
                <c:pt idx="4845">
                  <c:v>4.5556021692574351E-3</c:v>
                </c:pt>
                <c:pt idx="4846">
                  <c:v>3.6164985477636004E-2</c:v>
                </c:pt>
                <c:pt idx="4847">
                  <c:v>3.1847478651574362E-2</c:v>
                </c:pt>
                <c:pt idx="4848">
                  <c:v>2.4259133320920563E-2</c:v>
                </c:pt>
                <c:pt idx="4849">
                  <c:v>1.7272622275111726E-2</c:v>
                </c:pt>
                <c:pt idx="4850">
                  <c:v>3.3417481133778591E-2</c:v>
                </c:pt>
                <c:pt idx="4851">
                  <c:v>3.284181355697037E-2</c:v>
                </c:pt>
                <c:pt idx="4852">
                  <c:v>2.4206799904847094E-2</c:v>
                </c:pt>
                <c:pt idx="4853">
                  <c:v>2.6640303752263651E-2</c:v>
                </c:pt>
                <c:pt idx="4854">
                  <c:v>4.2392661990379457E-2</c:v>
                </c:pt>
                <c:pt idx="4855">
                  <c:v>2.3866632700369511E-2</c:v>
                </c:pt>
                <c:pt idx="4856">
                  <c:v>2.0124793451116084E-2</c:v>
                </c:pt>
                <c:pt idx="4857">
                  <c:v>1.5833453333091177E-2</c:v>
                </c:pt>
                <c:pt idx="4858">
                  <c:v>3.0277476169370127E-2</c:v>
                </c:pt>
                <c:pt idx="4859">
                  <c:v>3.4935150199909351E-2</c:v>
                </c:pt>
                <c:pt idx="4860">
                  <c:v>2.1904129597614216E-2</c:v>
                </c:pt>
                <c:pt idx="4861">
                  <c:v>1.0600111725743735E-2</c:v>
                </c:pt>
                <c:pt idx="4862">
                  <c:v>2.0307960407373246E-2</c:v>
                </c:pt>
                <c:pt idx="4863">
                  <c:v>1.0626278433780471E-2</c:v>
                </c:pt>
                <c:pt idx="4864">
                  <c:v>2.9963475672929278E-2</c:v>
                </c:pt>
                <c:pt idx="4865">
                  <c:v>2.4154466488773618E-2</c:v>
                </c:pt>
                <c:pt idx="4866">
                  <c:v>1.7665122895662785E-2</c:v>
                </c:pt>
                <c:pt idx="4867">
                  <c:v>1.4891451843768638E-2</c:v>
                </c:pt>
                <c:pt idx="4868">
                  <c:v>1.2850448616903137E-2</c:v>
                </c:pt>
                <c:pt idx="4869">
                  <c:v>1.5493286128613596E-2</c:v>
                </c:pt>
                <c:pt idx="4870">
                  <c:v>2.7346804869255559E-2</c:v>
                </c:pt>
                <c:pt idx="4871">
                  <c:v>2.0150960159152818E-2</c:v>
                </c:pt>
                <c:pt idx="4872">
                  <c:v>9.5272766962375081E-3</c:v>
                </c:pt>
                <c:pt idx="4873">
                  <c:v>1.6958621778670878E-2</c:v>
                </c:pt>
                <c:pt idx="4874">
                  <c:v>1.6068953705421815E-2</c:v>
                </c:pt>
                <c:pt idx="4875">
                  <c:v>1.2222447624021443E-2</c:v>
                </c:pt>
                <c:pt idx="4876">
                  <c:v>9.4459646018769938E-4</c:v>
                </c:pt>
                <c:pt idx="4877">
                  <c:v>2.7948639154100514E-2</c:v>
                </c:pt>
                <c:pt idx="4878">
                  <c:v>1.8711791217132272E-2</c:v>
                </c:pt>
                <c:pt idx="4879">
                  <c:v>7.3816066372250555E-3</c:v>
                </c:pt>
                <c:pt idx="4880">
                  <c:v>1.5650286376834018E-2</c:v>
                </c:pt>
                <c:pt idx="4881">
                  <c:v>1.2222447624021443E-2</c:v>
                </c:pt>
                <c:pt idx="4882">
                  <c:v>8.716108747098654E-3</c:v>
                </c:pt>
                <c:pt idx="4883">
                  <c:v>1.413261731070326E-2</c:v>
                </c:pt>
                <c:pt idx="4884">
                  <c:v>1.196078054365407E-2</c:v>
                </c:pt>
                <c:pt idx="4885">
                  <c:v>7.3554399291883184E-3</c:v>
                </c:pt>
                <c:pt idx="4886">
                  <c:v>1.2745781784756187E-2</c:v>
                </c:pt>
                <c:pt idx="4887">
                  <c:v>1.1542113215066273E-2</c:v>
                </c:pt>
                <c:pt idx="4888">
                  <c:v>1.860431241473501E-3</c:v>
                </c:pt>
                <c:pt idx="4889">
                  <c:v>1.6644621282230033E-2</c:v>
                </c:pt>
                <c:pt idx="4890">
                  <c:v>1.5807286625054442E-2</c:v>
                </c:pt>
                <c:pt idx="4891">
                  <c:v>2.2558297298532648E-2</c:v>
                </c:pt>
                <c:pt idx="4892">
                  <c:v>3.3781003076042608E-3</c:v>
                </c:pt>
                <c:pt idx="4893">
                  <c:v>-1.122573474714542E-3</c:v>
                </c:pt>
                <c:pt idx="4894">
                  <c:v>7.6142950393053802E-4</c:v>
                </c:pt>
                <c:pt idx="4895">
                  <c:v>-9.3940651845738146E-4</c:v>
                </c:pt>
                <c:pt idx="4896">
                  <c:v>-8.0305843964131682E-3</c:v>
                </c:pt>
                <c:pt idx="4897">
                  <c:v>1.1306612842735639E-2</c:v>
                </c:pt>
                <c:pt idx="4898">
                  <c:v>-6.9577493669069432E-3</c:v>
                </c:pt>
                <c:pt idx="4899">
                  <c:v>5.6022704907269238E-3</c:v>
                </c:pt>
                <c:pt idx="4900">
                  <c:v>4.2126229945295413E-4</c:v>
                </c:pt>
                <c:pt idx="4901">
                  <c:v>1.0155277689119202E-2</c:v>
                </c:pt>
                <c:pt idx="4902">
                  <c:v>7.2246063890046321E-3</c:v>
                </c:pt>
                <c:pt idx="4903">
                  <c:v>-4.2625784391230083E-3</c:v>
                </c:pt>
                <c:pt idx="4904">
                  <c:v>-4.8382460159312277E-3</c:v>
                </c:pt>
                <c:pt idx="4905">
                  <c:v>3.8229343442287935E-3</c:v>
                </c:pt>
                <c:pt idx="4906">
                  <c:v>9.9721107328620412E-3</c:v>
                </c:pt>
                <c:pt idx="4907">
                  <c:v>1.1882280419543858E-2</c:v>
                </c:pt>
                <c:pt idx="4908">
                  <c:v>8.0096076301067499E-3</c:v>
                </c:pt>
                <c:pt idx="4909">
                  <c:v>9.4749432801640339E-3</c:v>
                </c:pt>
                <c:pt idx="4910">
                  <c:v>-1.2531258178731972E-2</c:v>
                </c:pt>
                <c:pt idx="4911">
                  <c:v>-6.3559150820619876E-3</c:v>
                </c:pt>
                <c:pt idx="4912">
                  <c:v>-4.160723577226362E-4</c:v>
                </c:pt>
                <c:pt idx="4913">
                  <c:v>1.478678501162169E-2</c:v>
                </c:pt>
                <c:pt idx="4914">
                  <c:v>-1.0964067666778057E-3</c:v>
                </c:pt>
                <c:pt idx="4915">
                  <c:v>-1.0440733506043298E-3</c:v>
                </c:pt>
                <c:pt idx="4916">
                  <c:v>-9.5744201705806661E-3</c:v>
                </c:pt>
                <c:pt idx="4917">
                  <c:v>-5.5447471329231317E-3</c:v>
                </c:pt>
                <c:pt idx="4918">
                  <c:v>9.7104436524946686E-3</c:v>
                </c:pt>
                <c:pt idx="4919">
                  <c:v>-3.1635767015800453E-3</c:v>
                </c:pt>
                <c:pt idx="4920">
                  <c:v>4.9219360817717561E-3</c:v>
                </c:pt>
                <c:pt idx="4921">
                  <c:v>2.645432482575618E-3</c:v>
                </c:pt>
                <c:pt idx="4922">
                  <c:v>-1.5409596062773067E-2</c:v>
                </c:pt>
                <c:pt idx="4923">
                  <c:v>-7.0100827829804174E-3</c:v>
                </c:pt>
                <c:pt idx="4924">
                  <c:v>2.3837654022082462E-3</c:v>
                </c:pt>
                <c:pt idx="4925">
                  <c:v>2.0174314896939244E-3</c:v>
                </c:pt>
                <c:pt idx="4926">
                  <c:v>-1.4889073872288629E-3</c:v>
                </c:pt>
                <c:pt idx="4927">
                  <c:v>-1.7424432581601833E-2</c:v>
                </c:pt>
                <c:pt idx="4928">
                  <c:v>-3.8700778185719511E-3</c:v>
                </c:pt>
                <c:pt idx="4929">
                  <c:v>-1.5618929727066964E-2</c:v>
                </c:pt>
                <c:pt idx="4930">
                  <c:v>-6.7222489945763086E-3</c:v>
                </c:pt>
                <c:pt idx="4931">
                  <c:v>2.7500993147225672E-3</c:v>
                </c:pt>
                <c:pt idx="4932">
                  <c:v>-1.0019254207205197E-2</c:v>
                </c:pt>
                <c:pt idx="4933">
                  <c:v>-3.0065764533596228E-3</c:v>
                </c:pt>
                <c:pt idx="4934">
                  <c:v>-1.8471100903071323E-2</c:v>
                </c:pt>
                <c:pt idx="4935">
                  <c:v>-7.7689173160457974E-3</c:v>
                </c:pt>
                <c:pt idx="4936">
                  <c:v>-7.5857503597886369E-3</c:v>
                </c:pt>
                <c:pt idx="4937">
                  <c:v>-1.8157100406630475E-2</c:v>
                </c:pt>
                <c:pt idx="4938">
                  <c:v>-2.0956938166561356E-2</c:v>
                </c:pt>
                <c:pt idx="4939">
                  <c:v>-9.7052537107643489E-3</c:v>
                </c:pt>
                <c:pt idx="4940">
                  <c:v>-1.4546094697560739E-2</c:v>
                </c:pt>
                <c:pt idx="4941">
                  <c:v>-1.0150087747388884E-2</c:v>
                </c:pt>
                <c:pt idx="4942">
                  <c:v>-1.2452758054621762E-2</c:v>
                </c:pt>
                <c:pt idx="4943">
                  <c:v>-7.2194164472743159E-3</c:v>
                </c:pt>
                <c:pt idx="4944">
                  <c:v>-1.2583591594805448E-2</c:v>
                </c:pt>
                <c:pt idx="4945">
                  <c:v>-2.5038944620292367E-2</c:v>
                </c:pt>
                <c:pt idx="4946">
                  <c:v>-2.4463277043484145E-2</c:v>
                </c:pt>
                <c:pt idx="4947">
                  <c:v>3.0355976293480337E-2</c:v>
                </c:pt>
                <c:pt idx="4948">
                  <c:v>3.1690478403353935E-2</c:v>
                </c:pt>
                <c:pt idx="4949">
                  <c:v>2.1799462765467265E-2</c:v>
                </c:pt>
                <c:pt idx="4950">
                  <c:v>4.0089991683146586E-2</c:v>
                </c:pt>
                <c:pt idx="4951">
                  <c:v>3.3417481133778591E-2</c:v>
                </c:pt>
                <c:pt idx="4952">
                  <c:v>3.7133153674995277E-2</c:v>
                </c:pt>
                <c:pt idx="4953">
                  <c:v>4.1973994661791664E-2</c:v>
                </c:pt>
                <c:pt idx="4954">
                  <c:v>2.8341139774651573E-2</c:v>
                </c:pt>
                <c:pt idx="4955">
                  <c:v>1.7586622771552575E-2</c:v>
                </c:pt>
                <c:pt idx="4956">
                  <c:v>2.909997430771695E-2</c:v>
                </c:pt>
                <c:pt idx="4957">
                  <c:v>1.3504616317821566E-2</c:v>
                </c:pt>
                <c:pt idx="4958">
                  <c:v>3.3705314922182698E-2</c:v>
                </c:pt>
                <c:pt idx="4959">
                  <c:v>2.4730134065581832E-2</c:v>
                </c:pt>
                <c:pt idx="4960">
                  <c:v>2.384046599233277E-2</c:v>
                </c:pt>
                <c:pt idx="4961">
                  <c:v>2.7529971825512721E-2</c:v>
                </c:pt>
                <c:pt idx="4962">
                  <c:v>2.8157972818394411E-2</c:v>
                </c:pt>
                <c:pt idx="4963">
                  <c:v>2.2008796429761165E-2</c:v>
                </c:pt>
                <c:pt idx="4964">
                  <c:v>2.9858808840782333E-2</c:v>
                </c:pt>
                <c:pt idx="4965">
                  <c:v>1.7220288859038251E-2</c:v>
                </c:pt>
                <c:pt idx="4966">
                  <c:v>3.2344646104272366E-2</c:v>
                </c:pt>
                <c:pt idx="4967">
                  <c:v>2.5070301270059422E-2</c:v>
                </c:pt>
                <c:pt idx="4968">
                  <c:v>2.7765472197843352E-2</c:v>
                </c:pt>
                <c:pt idx="4969">
                  <c:v>3.5170650572239989E-2</c:v>
                </c:pt>
                <c:pt idx="4970">
                  <c:v>3.1454978031023303E-2</c:v>
                </c:pt>
                <c:pt idx="4971">
                  <c:v>2.5907635927235009E-2</c:v>
                </c:pt>
                <c:pt idx="4972">
                  <c:v>2.9178474431827167E-2</c:v>
                </c:pt>
                <c:pt idx="4973">
                  <c:v>2.2529318620245599E-3</c:v>
                </c:pt>
                <c:pt idx="4974">
                  <c:v>1.6566121158119819E-2</c:v>
                </c:pt>
                <c:pt idx="4975">
                  <c:v>2.598613605134522E-2</c:v>
                </c:pt>
                <c:pt idx="4976">
                  <c:v>1.8293123888544476E-2</c:v>
                </c:pt>
                <c:pt idx="4977">
                  <c:v>1.6435287617936136E-2</c:v>
                </c:pt>
                <c:pt idx="4978">
                  <c:v>7.4339400532985305E-3</c:v>
                </c:pt>
                <c:pt idx="4979">
                  <c:v>1.8921124881426173E-2</c:v>
                </c:pt>
                <c:pt idx="4980">
                  <c:v>1.0155277689119202E-2</c:v>
                </c:pt>
                <c:pt idx="4981">
                  <c:v>1.2405614580278602E-2</c:v>
                </c:pt>
                <c:pt idx="4982">
                  <c:v>1.2013113959727543E-2</c:v>
                </c:pt>
                <c:pt idx="4983">
                  <c:v>2.4520800401287936E-2</c:v>
                </c:pt>
                <c:pt idx="4984">
                  <c:v>1.1411279674882587E-2</c:v>
                </c:pt>
                <c:pt idx="4985">
                  <c:v>-2.1430750881472945E-3</c:v>
                </c:pt>
                <c:pt idx="4986">
                  <c:v>1.1803780295433646E-2</c:v>
                </c:pt>
                <c:pt idx="4987">
                  <c:v>2.6143136299565647E-2</c:v>
                </c:pt>
                <c:pt idx="4988">
                  <c:v>2.2898464503010231E-2</c:v>
                </c:pt>
                <c:pt idx="4989">
                  <c:v>7.3554399291883184E-3</c:v>
                </c:pt>
                <c:pt idx="4990">
                  <c:v>1.7010955194744354E-2</c:v>
                </c:pt>
                <c:pt idx="4991">
                  <c:v>-1.2007924017997227E-2</c:v>
                </c:pt>
                <c:pt idx="4992">
                  <c:v>5.0004362058819682E-3</c:v>
                </c:pt>
                <c:pt idx="4993">
                  <c:v>-2.1169083801105566E-3</c:v>
                </c:pt>
                <c:pt idx="4994">
                  <c:v>1.3897116938372624E-2</c:v>
                </c:pt>
                <c:pt idx="4995">
                  <c:v>1.3556949733895041E-2</c:v>
                </c:pt>
                <c:pt idx="4996">
                  <c:v>1.1280446134698901E-2</c:v>
                </c:pt>
                <c:pt idx="4997">
                  <c:v>1.6435287617936136E-2</c:v>
                </c:pt>
                <c:pt idx="4998">
                  <c:v>2.5698302262941113E-2</c:v>
                </c:pt>
                <c:pt idx="4999">
                  <c:v>1.3269115945490932E-2</c:v>
                </c:pt>
                <c:pt idx="5000">
                  <c:v>8.5852752069149676E-3</c:v>
                </c:pt>
                <c:pt idx="5001">
                  <c:v>1.4629784763401267E-2</c:v>
                </c:pt>
                <c:pt idx="5002">
                  <c:v>1.4996118675915587E-2</c:v>
                </c:pt>
                <c:pt idx="5003">
                  <c:v>1.0783278682000895E-2</c:v>
                </c:pt>
                <c:pt idx="5004">
                  <c:v>7.0937728488209466E-3</c:v>
                </c:pt>
                <c:pt idx="5005">
                  <c:v>2.7477638409439245E-2</c:v>
                </c:pt>
                <c:pt idx="5006">
                  <c:v>4.6602690014043852E-3</c:v>
                </c:pt>
                <c:pt idx="5007">
                  <c:v>8.4544416667312813E-3</c:v>
                </c:pt>
                <c:pt idx="5008">
                  <c:v>-6.5157273005327261E-4</c:v>
                </c:pt>
                <c:pt idx="5009">
                  <c:v>8.2189412944006467E-3</c:v>
                </c:pt>
                <c:pt idx="5010">
                  <c:v>5.3406034103595521E-3</c:v>
                </c:pt>
                <c:pt idx="5011">
                  <c:v>1.4001783770519572E-2</c:v>
                </c:pt>
                <c:pt idx="5012">
                  <c:v>1.4943785259842114E-2</c:v>
                </c:pt>
                <c:pt idx="5013">
                  <c:v>4.0584347165594286E-3</c:v>
                </c:pt>
                <c:pt idx="5014">
                  <c:v>1.0626278433780471E-2</c:v>
                </c:pt>
                <c:pt idx="5015">
                  <c:v>-5.8325809213272423E-3</c:v>
                </c:pt>
                <c:pt idx="5016">
                  <c:v>-2.1692417961840307E-3</c:v>
                </c:pt>
                <c:pt idx="5017">
                  <c:v>-7.8240627023695893E-4</c:v>
                </c:pt>
                <c:pt idx="5018">
                  <c:v>8.7422754551353919E-3</c:v>
                </c:pt>
                <c:pt idx="5019">
                  <c:v>-1.9337414238533961E-3</c:v>
                </c:pt>
                <c:pt idx="5020">
                  <c:v>-6.1989148338415633E-3</c:v>
                </c:pt>
                <c:pt idx="5021">
                  <c:v>1.8080978254000268E-3</c:v>
                </c:pt>
                <c:pt idx="5022">
                  <c:v>-4.1840783150127979E-3</c:v>
                </c:pt>
                <c:pt idx="5023">
                  <c:v>-1.9860748399268702E-3</c:v>
                </c:pt>
                <c:pt idx="5024">
                  <c:v>2.1220983218408736E-3</c:v>
                </c:pt>
                <c:pt idx="5025">
                  <c:v>1.9653792706454815E-2</c:v>
                </c:pt>
                <c:pt idx="5026">
                  <c:v>2.3809534319579363E-4</c:v>
                </c:pt>
                <c:pt idx="5027">
                  <c:v>1.3632637887754937E-3</c:v>
                </c:pt>
                <c:pt idx="5028">
                  <c:v>1.4184950726776734E-2</c:v>
                </c:pt>
                <c:pt idx="5029">
                  <c:v>-7.8474174401560078E-3</c:v>
                </c:pt>
                <c:pt idx="5030">
                  <c:v>5.9162709871677707E-3</c:v>
                </c:pt>
                <c:pt idx="5031">
                  <c:v>-7.5595836517519006E-3</c:v>
                </c:pt>
                <c:pt idx="5032">
                  <c:v>-8.7109188053683378E-3</c:v>
                </c:pt>
                <c:pt idx="5033">
                  <c:v>-1.2010735988247541E-3</c:v>
                </c:pt>
                <c:pt idx="5034">
                  <c:v>-1.3551759792164721E-2</c:v>
                </c:pt>
                <c:pt idx="5035">
                  <c:v>3.430433723677735E-3</c:v>
                </c:pt>
                <c:pt idx="5036">
                  <c:v>1.8080978254000268E-3</c:v>
                </c:pt>
                <c:pt idx="5037">
                  <c:v>3.9509559141621704E-4</c:v>
                </c:pt>
                <c:pt idx="5038">
                  <c:v>-9.8099205429113007E-3</c:v>
                </c:pt>
                <c:pt idx="5039">
                  <c:v>6.9106058925637861E-3</c:v>
                </c:pt>
                <c:pt idx="5040">
                  <c:v>-1.7110432085160984E-2</c:v>
                </c:pt>
                <c:pt idx="5041">
                  <c:v>-6.5914154543926223E-3</c:v>
                </c:pt>
                <c:pt idx="5042">
                  <c:v>2.1192863515905654E-4</c:v>
                </c:pt>
                <c:pt idx="5043">
                  <c:v>-5.2830800525557609E-3</c:v>
                </c:pt>
                <c:pt idx="5044">
                  <c:v>4.7649358335513335E-3</c:v>
                </c:pt>
                <c:pt idx="5045">
                  <c:v>-1.5095595566332219E-2</c:v>
                </c:pt>
                <c:pt idx="5046">
                  <c:v>8.3992962804075016E-4</c:v>
                </c:pt>
                <c:pt idx="5047">
                  <c:v>-1.1536923273335957E-2</c:v>
                </c:pt>
                <c:pt idx="5048">
                  <c:v>-2.75247818837824E-2</c:v>
                </c:pt>
                <c:pt idx="5049">
                  <c:v>-9.4959200464704522E-3</c:v>
                </c:pt>
                <c:pt idx="5050">
                  <c:v>-1.2426591346585024E-2</c:v>
                </c:pt>
                <c:pt idx="5051">
                  <c:v>-1.6822598296756877E-2</c:v>
                </c:pt>
                <c:pt idx="5052">
                  <c:v>-8.527751849111179E-3</c:v>
                </c:pt>
                <c:pt idx="5053">
                  <c:v>-2.5169778160476053E-2</c:v>
                </c:pt>
                <c:pt idx="5054">
                  <c:v>-1.1749068907880161E-3</c:v>
                </c:pt>
                <c:pt idx="5055">
                  <c:v>-2.5797779153357743E-2</c:v>
                </c:pt>
                <c:pt idx="5056">
                  <c:v>-1.31854258796504E-2</c:v>
                </c:pt>
                <c:pt idx="5057">
                  <c:v>-5.8325809213272423E-3</c:v>
                </c:pt>
                <c:pt idx="5058">
                  <c:v>-2.3835276050602455E-2</c:v>
                </c:pt>
                <c:pt idx="5059">
                  <c:v>-2.0485937421900087E-2</c:v>
                </c:pt>
                <c:pt idx="5060">
                  <c:v>3.6374319141929901E-2</c:v>
                </c:pt>
                <c:pt idx="5061">
                  <c:v>3.5484651068680838E-2</c:v>
                </c:pt>
                <c:pt idx="5062">
                  <c:v>4.0116158391183321E-2</c:v>
                </c:pt>
                <c:pt idx="5063">
                  <c:v>3.9017156653640361E-2</c:v>
                </c:pt>
                <c:pt idx="5064">
                  <c:v>4.2758995902893782E-2</c:v>
                </c:pt>
                <c:pt idx="5065">
                  <c:v>3.0434476417590547E-2</c:v>
                </c:pt>
                <c:pt idx="5066">
                  <c:v>3.469964982757872E-2</c:v>
                </c:pt>
                <c:pt idx="5067">
                  <c:v>3.8624656033089302E-2</c:v>
                </c:pt>
                <c:pt idx="5068">
                  <c:v>2.9780308716672116E-2</c:v>
                </c:pt>
                <c:pt idx="5069">
                  <c:v>2.9937308964892544E-2</c:v>
                </c:pt>
                <c:pt idx="5070">
                  <c:v>1.8266957180507741E-2</c:v>
                </c:pt>
                <c:pt idx="5071">
                  <c:v>3.2082979023904994E-2</c:v>
                </c:pt>
                <c:pt idx="5072">
                  <c:v>3.0879310454215082E-2</c:v>
                </c:pt>
                <c:pt idx="5073">
                  <c:v>3.2553979768566263E-2</c:v>
                </c:pt>
                <c:pt idx="5074">
                  <c:v>2.2427463758348958E-2</c:v>
                </c:pt>
                <c:pt idx="5075">
                  <c:v>2.2165796677981589E-2</c:v>
                </c:pt>
                <c:pt idx="5076">
                  <c:v>2.7948639154100514E-2</c:v>
                </c:pt>
                <c:pt idx="5077">
                  <c:v>3.0512976541700765E-2</c:v>
                </c:pt>
                <c:pt idx="5078">
                  <c:v>5.314436702322815E-3</c:v>
                </c:pt>
                <c:pt idx="5079">
                  <c:v>1.769128960369952E-2</c:v>
                </c:pt>
                <c:pt idx="5080">
                  <c:v>2.9361641388084322E-2</c:v>
                </c:pt>
                <c:pt idx="5081">
                  <c:v>1.03646113534131E-2</c:v>
                </c:pt>
                <c:pt idx="5082">
                  <c:v>3.4307149207027661E-2</c:v>
                </c:pt>
                <c:pt idx="5083">
                  <c:v>2.5698302262941113E-2</c:v>
                </c:pt>
                <c:pt idx="5084">
                  <c:v>3.1690478403353935E-2</c:v>
                </c:pt>
                <c:pt idx="5085">
                  <c:v>3.1297977782802876E-2</c:v>
                </c:pt>
                <c:pt idx="5086">
                  <c:v>2.9754142008635381E-2</c:v>
                </c:pt>
                <c:pt idx="5087">
                  <c:v>2.9570975052378219E-2</c:v>
                </c:pt>
                <c:pt idx="5088">
                  <c:v>2.0595794195777353E-2</c:v>
                </c:pt>
                <c:pt idx="5089">
                  <c:v>2.0386460531483457E-2</c:v>
                </c:pt>
                <c:pt idx="5090">
                  <c:v>2.1616295809210106E-2</c:v>
                </c:pt>
                <c:pt idx="5091">
                  <c:v>1.2405614580278602E-2</c:v>
                </c:pt>
                <c:pt idx="5092">
                  <c:v>6.8582724764903111E-3</c:v>
                </c:pt>
                <c:pt idx="5093">
                  <c:v>2.5933802635271751E-2</c:v>
                </c:pt>
                <c:pt idx="5094">
                  <c:v>2.6718803876373862E-2</c:v>
                </c:pt>
                <c:pt idx="5095">
                  <c:v>1.797912339210363E-2</c:v>
                </c:pt>
                <c:pt idx="5096">
                  <c:v>7.25077309704137E-3</c:v>
                </c:pt>
                <c:pt idx="5097">
                  <c:v>2.2846131086936755E-2</c:v>
                </c:pt>
                <c:pt idx="5098">
                  <c:v>2.5148801394169633E-2</c:v>
                </c:pt>
                <c:pt idx="5099">
                  <c:v>1.8607124384985324E-2</c:v>
                </c:pt>
                <c:pt idx="5100">
                  <c:v>2.3160131583377604E-2</c:v>
                </c:pt>
                <c:pt idx="5101">
                  <c:v>1.7034309932530784E-3</c:v>
                </c:pt>
                <c:pt idx="5102">
                  <c:v>2.8547661468695156E-3</c:v>
                </c:pt>
                <c:pt idx="5103">
                  <c:v>2.2034963137797903E-2</c:v>
                </c:pt>
                <c:pt idx="5104">
                  <c:v>2.088362798418146E-2</c:v>
                </c:pt>
                <c:pt idx="5105">
                  <c:v>6.4919385639759901E-3</c:v>
                </c:pt>
                <c:pt idx="5106">
                  <c:v>1.7115622026891302E-2</c:v>
                </c:pt>
                <c:pt idx="5107">
                  <c:v>1.8083790224250579E-2</c:v>
                </c:pt>
                <c:pt idx="5108">
                  <c:v>9.0039425355027645E-3</c:v>
                </c:pt>
                <c:pt idx="5109">
                  <c:v>1.9389313655837131E-3</c:v>
                </c:pt>
                <c:pt idx="5110">
                  <c:v>1.196078054365407E-2</c:v>
                </c:pt>
                <c:pt idx="5111">
                  <c:v>1.2693448368682712E-2</c:v>
                </c:pt>
                <c:pt idx="5112">
                  <c:v>4.3724352130002746E-3</c:v>
                </c:pt>
                <c:pt idx="5113">
                  <c:v>1.2850448616903137E-2</c:v>
                </c:pt>
                <c:pt idx="5114">
                  <c:v>2.232279692620201E-2</c:v>
                </c:pt>
                <c:pt idx="5115">
                  <c:v>-2.8523881753895163E-4</c:v>
                </c:pt>
                <c:pt idx="5116">
                  <c:v>1.1015967084081228E-3</c:v>
                </c:pt>
                <c:pt idx="5117">
                  <c:v>1.7034309932530784E-3</c:v>
                </c:pt>
                <c:pt idx="5118">
                  <c:v>6.8582724764903111E-3</c:v>
                </c:pt>
                <c:pt idx="5119">
                  <c:v>9.8151104846416169E-3</c:v>
                </c:pt>
                <c:pt idx="5120">
                  <c:v>-4.4223906575937416E-4</c:v>
                </c:pt>
                <c:pt idx="5121">
                  <c:v>7.3031065131148442E-3</c:v>
                </c:pt>
                <c:pt idx="5122">
                  <c:v>8.1095094975370229E-5</c:v>
                </c:pt>
                <c:pt idx="5123">
                  <c:v>-2.666409248882038E-3</c:v>
                </c:pt>
                <c:pt idx="5124">
                  <c:v>1.496995196787885E-2</c:v>
                </c:pt>
                <c:pt idx="5125">
                  <c:v>1.1463613090956063E-2</c:v>
                </c:pt>
                <c:pt idx="5126">
                  <c:v>7.8526073818863257E-3</c:v>
                </c:pt>
                <c:pt idx="5127">
                  <c:v>1.4603618055364529E-2</c:v>
                </c:pt>
                <c:pt idx="5128">
                  <c:v>-2.0384082560003444E-3</c:v>
                </c:pt>
                <c:pt idx="5129">
                  <c:v>1.3609283149968515E-2</c:v>
                </c:pt>
                <c:pt idx="5130">
                  <c:v>1.3347616069601142E-2</c:v>
                </c:pt>
                <c:pt idx="5131">
                  <c:v>1.6330620785789188E-2</c:v>
                </c:pt>
                <c:pt idx="5132">
                  <c:v>1.5519452836650332E-2</c:v>
                </c:pt>
                <c:pt idx="5133">
                  <c:v>3.6397673879716326E-3</c:v>
                </c:pt>
                <c:pt idx="5134">
                  <c:v>4.6602690014043852E-3</c:v>
                </c:pt>
                <c:pt idx="5135">
                  <c:v>1.0390778061449836E-2</c:v>
                </c:pt>
                <c:pt idx="5136">
                  <c:v>9.2917763239068734E-3</c:v>
                </c:pt>
                <c:pt idx="5137">
                  <c:v>1.120194601058869E-2</c:v>
                </c:pt>
                <c:pt idx="5138">
                  <c:v>9.1871094917599233E-3</c:v>
                </c:pt>
                <c:pt idx="5139">
                  <c:v>-1.9075747158166598E-3</c:v>
                </c:pt>
                <c:pt idx="5140">
                  <c:v>-1.2714425134989131E-2</c:v>
                </c:pt>
                <c:pt idx="5141">
                  <c:v>3.3519335995675237E-3</c:v>
                </c:pt>
                <c:pt idx="5142">
                  <c:v>-3.3990770739106817E-3</c:v>
                </c:pt>
                <c:pt idx="5143">
                  <c:v>1.091411222218458E-2</c:v>
                </c:pt>
                <c:pt idx="5144">
                  <c:v>8.8207755792456023E-3</c:v>
                </c:pt>
                <c:pt idx="5145">
                  <c:v>9.0562759515762387E-3</c:v>
                </c:pt>
                <c:pt idx="5146">
                  <c:v>9.0301092435395008E-3</c:v>
                </c:pt>
                <c:pt idx="5147">
                  <c:v>-3.6869108623147889E-3</c:v>
                </c:pt>
                <c:pt idx="5148">
                  <c:v>-4.0009113587556374E-3</c:v>
                </c:pt>
                <c:pt idx="5149">
                  <c:v>-1.8029078836697097E-3</c:v>
                </c:pt>
                <c:pt idx="5150">
                  <c:v>1.4155972048489687E-3</c:v>
                </c:pt>
                <c:pt idx="5151">
                  <c:v>6.9629393086372603E-3</c:v>
                </c:pt>
                <c:pt idx="5152">
                  <c:v>9.6581102364211944E-3</c:v>
                </c:pt>
                <c:pt idx="5153">
                  <c:v>4.3986019210370125E-3</c:v>
                </c:pt>
                <c:pt idx="5154">
                  <c:v>-3.8962445266086873E-3</c:v>
                </c:pt>
                <c:pt idx="5155">
                  <c:v>1.2039280667764281E-2</c:v>
                </c:pt>
                <c:pt idx="5156">
                  <c:v>3.6921008040451068E-3</c:v>
                </c:pt>
                <c:pt idx="5157">
                  <c:v>4.9976242356316539E-4</c:v>
                </c:pt>
                <c:pt idx="5158">
                  <c:v>-1.2976092215356503E-2</c:v>
                </c:pt>
                <c:pt idx="5159">
                  <c:v>1.1800968325183341E-3</c:v>
                </c:pt>
                <c:pt idx="5160">
                  <c:v>1.8371624012654689E-2</c:v>
                </c:pt>
                <c:pt idx="5161">
                  <c:v>-2.6870614182863968E-2</c:v>
                </c:pt>
                <c:pt idx="5162">
                  <c:v>9.9692987626117356E-4</c:v>
                </c:pt>
                <c:pt idx="5163">
                  <c:v>-3.9747446507188994E-3</c:v>
                </c:pt>
                <c:pt idx="5164">
                  <c:v>-2.3290540146547571E-4</c:v>
                </c:pt>
                <c:pt idx="5165">
                  <c:v>1.2324302485918082E-3</c:v>
                </c:pt>
                <c:pt idx="5166">
                  <c:v>1.2955115449050085E-2</c:v>
                </c:pt>
                <c:pt idx="5167">
                  <c:v>5.5499370746534497E-3</c:v>
                </c:pt>
                <c:pt idx="5168">
                  <c:v>5.1051030380289174E-3</c:v>
                </c:pt>
                <c:pt idx="5169">
                  <c:v>-1.8052433574483523E-2</c:v>
                </c:pt>
                <c:pt idx="5170">
                  <c:v>-1.6403930968169077E-2</c:v>
                </c:pt>
                <c:pt idx="5171">
                  <c:v>-7.5857503597886369E-3</c:v>
                </c:pt>
                <c:pt idx="5172">
                  <c:v>1.2353281164205129E-2</c:v>
                </c:pt>
                <c:pt idx="5173">
                  <c:v>-8.8707310238390728E-4</c:v>
                </c:pt>
                <c:pt idx="5174">
                  <c:v>-1.1563089981372692E-2</c:v>
                </c:pt>
                <c:pt idx="5175">
                  <c:v>4.163101548706377E-3</c:v>
                </c:pt>
                <c:pt idx="5176">
                  <c:v>-1.7241265625344671E-2</c:v>
                </c:pt>
                <c:pt idx="5177">
                  <c:v>2.0435981977306623E-3</c:v>
                </c:pt>
                <c:pt idx="5178">
                  <c:v>-1.1955590601923754E-2</c:v>
                </c:pt>
                <c:pt idx="5179">
                  <c:v>2.645432482575618E-3</c:v>
                </c:pt>
                <c:pt idx="5180">
                  <c:v>-4.8382460159312277E-3</c:v>
                </c:pt>
                <c:pt idx="5181">
                  <c:v>-3.8177444024984752E-3</c:v>
                </c:pt>
                <c:pt idx="5182">
                  <c:v>-1.6063763763691501E-2</c:v>
                </c:pt>
                <c:pt idx="5183">
                  <c:v>-2.300075336367717E-3</c:v>
                </c:pt>
                <c:pt idx="5184">
                  <c:v>-6.6437488704660964E-3</c:v>
                </c:pt>
                <c:pt idx="5185">
                  <c:v>-6.8007491186865207E-3</c:v>
                </c:pt>
                <c:pt idx="5186">
                  <c:v>-3.8962445266086873E-3</c:v>
                </c:pt>
                <c:pt idx="5187">
                  <c:v>-1.0987422404564474E-2</c:v>
                </c:pt>
                <c:pt idx="5188">
                  <c:v>-2.0067270093312294E-2</c:v>
                </c:pt>
                <c:pt idx="5189">
                  <c:v>-1.9046768479879544E-2</c:v>
                </c:pt>
                <c:pt idx="5190">
                  <c:v>-3.4615959761738188E-2</c:v>
                </c:pt>
                <c:pt idx="5191">
                  <c:v>-7.0362494910171554E-3</c:v>
                </c:pt>
                <c:pt idx="5192">
                  <c:v>-2.6844447474827234E-2</c:v>
                </c:pt>
                <c:pt idx="5193">
                  <c:v>-2.4986611204218891E-2</c:v>
                </c:pt>
                <c:pt idx="5194">
                  <c:v>-1.8444934195034582E-2</c:v>
                </c:pt>
                <c:pt idx="5195">
                  <c:v>-2.5091278036365842E-2</c:v>
                </c:pt>
                <c:pt idx="5196">
                  <c:v>-3.0376953059786757E-2</c:v>
                </c:pt>
                <c:pt idx="5197">
                  <c:v>3.6374319141929901E-2</c:v>
                </c:pt>
                <c:pt idx="5198">
                  <c:v>3.5484651068680838E-2</c:v>
                </c:pt>
                <c:pt idx="5199">
                  <c:v>4.0116158391183321E-2</c:v>
                </c:pt>
                <c:pt idx="5200">
                  <c:v>3.9017156653640361E-2</c:v>
                </c:pt>
                <c:pt idx="5201">
                  <c:v>4.2758995902893782E-2</c:v>
                </c:pt>
                <c:pt idx="5202">
                  <c:v>3.0434476417590547E-2</c:v>
                </c:pt>
                <c:pt idx="5203">
                  <c:v>3.469964982757872E-2</c:v>
                </c:pt>
                <c:pt idx="5204">
                  <c:v>3.8624656033089302E-2</c:v>
                </c:pt>
                <c:pt idx="5205">
                  <c:v>2.9780308716672116E-2</c:v>
                </c:pt>
                <c:pt idx="5206">
                  <c:v>2.9937308964892544E-2</c:v>
                </c:pt>
                <c:pt idx="5207">
                  <c:v>1.8266957180507741E-2</c:v>
                </c:pt>
                <c:pt idx="5208">
                  <c:v>3.2082979023904994E-2</c:v>
                </c:pt>
                <c:pt idx="5209">
                  <c:v>3.0879310454215082E-2</c:v>
                </c:pt>
                <c:pt idx="5210">
                  <c:v>3.2553979768566263E-2</c:v>
                </c:pt>
                <c:pt idx="5211">
                  <c:v>2.2427463758348958E-2</c:v>
                </c:pt>
                <c:pt idx="5212">
                  <c:v>2.2165796677981589E-2</c:v>
                </c:pt>
                <c:pt idx="5213">
                  <c:v>2.7948639154100514E-2</c:v>
                </c:pt>
                <c:pt idx="5214">
                  <c:v>3.0512976541700765E-2</c:v>
                </c:pt>
                <c:pt idx="5215">
                  <c:v>5.314436702322815E-3</c:v>
                </c:pt>
                <c:pt idx="5216">
                  <c:v>1.769128960369952E-2</c:v>
                </c:pt>
                <c:pt idx="5217">
                  <c:v>2.9361641388084322E-2</c:v>
                </c:pt>
                <c:pt idx="5218">
                  <c:v>1.03646113534131E-2</c:v>
                </c:pt>
                <c:pt idx="5219">
                  <c:v>3.4307149207027661E-2</c:v>
                </c:pt>
                <c:pt idx="5220">
                  <c:v>2.5698302262941113E-2</c:v>
                </c:pt>
                <c:pt idx="5221">
                  <c:v>3.1690478403353935E-2</c:v>
                </c:pt>
                <c:pt idx="5222">
                  <c:v>3.1297977782802876E-2</c:v>
                </c:pt>
                <c:pt idx="5223">
                  <c:v>2.9754142008635381E-2</c:v>
                </c:pt>
                <c:pt idx="5224">
                  <c:v>2.9570975052378219E-2</c:v>
                </c:pt>
                <c:pt idx="5225">
                  <c:v>2.0595794195777353E-2</c:v>
                </c:pt>
                <c:pt idx="5226">
                  <c:v>2.0386460531483457E-2</c:v>
                </c:pt>
                <c:pt idx="5227">
                  <c:v>2.1616295809210106E-2</c:v>
                </c:pt>
                <c:pt idx="5228">
                  <c:v>1.2405614580278602E-2</c:v>
                </c:pt>
                <c:pt idx="5229">
                  <c:v>6.8582724764903111E-3</c:v>
                </c:pt>
                <c:pt idx="5230">
                  <c:v>2.5933802635271751E-2</c:v>
                </c:pt>
                <c:pt idx="5231">
                  <c:v>2.6718803876373862E-2</c:v>
                </c:pt>
                <c:pt idx="5232">
                  <c:v>1.797912339210363E-2</c:v>
                </c:pt>
                <c:pt idx="5233">
                  <c:v>7.25077309704137E-3</c:v>
                </c:pt>
                <c:pt idx="5234">
                  <c:v>2.2846131086936755E-2</c:v>
                </c:pt>
                <c:pt idx="5235">
                  <c:v>2.5148801394169633E-2</c:v>
                </c:pt>
                <c:pt idx="5236">
                  <c:v>1.8607124384985324E-2</c:v>
                </c:pt>
                <c:pt idx="5237">
                  <c:v>2.3160131583377604E-2</c:v>
                </c:pt>
                <c:pt idx="5238">
                  <c:v>1.7034309932530784E-3</c:v>
                </c:pt>
                <c:pt idx="5239">
                  <c:v>2.8547661468695156E-3</c:v>
                </c:pt>
                <c:pt idx="5240">
                  <c:v>2.2034963137797903E-2</c:v>
                </c:pt>
                <c:pt idx="5241">
                  <c:v>2.088362798418146E-2</c:v>
                </c:pt>
                <c:pt idx="5242">
                  <c:v>6.4919385639759901E-3</c:v>
                </c:pt>
                <c:pt idx="5243">
                  <c:v>1.7115622026891302E-2</c:v>
                </c:pt>
                <c:pt idx="5244">
                  <c:v>1.8083790224250579E-2</c:v>
                </c:pt>
                <c:pt idx="5245">
                  <c:v>9.0039425355027645E-3</c:v>
                </c:pt>
                <c:pt idx="5246">
                  <c:v>1.9389313655837131E-3</c:v>
                </c:pt>
                <c:pt idx="5247">
                  <c:v>1.196078054365407E-2</c:v>
                </c:pt>
                <c:pt idx="5248">
                  <c:v>1.2693448368682712E-2</c:v>
                </c:pt>
                <c:pt idx="5249">
                  <c:v>4.3724352130002746E-3</c:v>
                </c:pt>
                <c:pt idx="5250">
                  <c:v>1.2850448616903137E-2</c:v>
                </c:pt>
                <c:pt idx="5251">
                  <c:v>2.232279692620201E-2</c:v>
                </c:pt>
                <c:pt idx="5252">
                  <c:v>-2.8523881753895163E-4</c:v>
                </c:pt>
                <c:pt idx="5253">
                  <c:v>1.1015967084081228E-3</c:v>
                </c:pt>
                <c:pt idx="5254">
                  <c:v>1.7034309932530784E-3</c:v>
                </c:pt>
                <c:pt idx="5255">
                  <c:v>6.8582724764903111E-3</c:v>
                </c:pt>
                <c:pt idx="5256">
                  <c:v>9.8151104846416169E-3</c:v>
                </c:pt>
                <c:pt idx="5257">
                  <c:v>-4.4223906575937416E-4</c:v>
                </c:pt>
                <c:pt idx="5258">
                  <c:v>7.3031065131148442E-3</c:v>
                </c:pt>
                <c:pt idx="5259">
                  <c:v>8.1095094975370229E-5</c:v>
                </c:pt>
                <c:pt idx="5260">
                  <c:v>-2.666409248882038E-3</c:v>
                </c:pt>
                <c:pt idx="5261">
                  <c:v>1.496995196787885E-2</c:v>
                </c:pt>
                <c:pt idx="5262">
                  <c:v>1.1463613090956063E-2</c:v>
                </c:pt>
                <c:pt idx="5263">
                  <c:v>7.8526073818863257E-3</c:v>
                </c:pt>
                <c:pt idx="5264">
                  <c:v>1.4603618055364529E-2</c:v>
                </c:pt>
                <c:pt idx="5265">
                  <c:v>-2.0384082560003444E-3</c:v>
                </c:pt>
                <c:pt idx="5266">
                  <c:v>1.3609283149968515E-2</c:v>
                </c:pt>
                <c:pt idx="5267">
                  <c:v>1.3347616069601142E-2</c:v>
                </c:pt>
                <c:pt idx="5268">
                  <c:v>1.6330620785789188E-2</c:v>
                </c:pt>
                <c:pt idx="5269">
                  <c:v>1.5519452836650332E-2</c:v>
                </c:pt>
                <c:pt idx="5270">
                  <c:v>3.6397673879716326E-3</c:v>
                </c:pt>
                <c:pt idx="5271">
                  <c:v>4.6602690014043852E-3</c:v>
                </c:pt>
                <c:pt idx="5272">
                  <c:v>1.0390778061449836E-2</c:v>
                </c:pt>
                <c:pt idx="5273">
                  <c:v>9.2917763239068734E-3</c:v>
                </c:pt>
                <c:pt idx="5274">
                  <c:v>1.120194601058869E-2</c:v>
                </c:pt>
                <c:pt idx="5275">
                  <c:v>9.1871094917599233E-3</c:v>
                </c:pt>
                <c:pt idx="5276">
                  <c:v>-1.9075747158166598E-3</c:v>
                </c:pt>
                <c:pt idx="5277">
                  <c:v>-1.2714425134989131E-2</c:v>
                </c:pt>
                <c:pt idx="5278">
                  <c:v>3.3519335995675237E-3</c:v>
                </c:pt>
                <c:pt idx="5279">
                  <c:v>-3.3990770739106817E-3</c:v>
                </c:pt>
                <c:pt idx="5280">
                  <c:v>1.091411222218458E-2</c:v>
                </c:pt>
                <c:pt idx="5281">
                  <c:v>8.8207755792456023E-3</c:v>
                </c:pt>
                <c:pt idx="5282">
                  <c:v>9.0562759515762387E-3</c:v>
                </c:pt>
                <c:pt idx="5283">
                  <c:v>9.0301092435395008E-3</c:v>
                </c:pt>
                <c:pt idx="5284">
                  <c:v>-3.6869108623147889E-3</c:v>
                </c:pt>
                <c:pt idx="5285">
                  <c:v>-4.0009113587556374E-3</c:v>
                </c:pt>
                <c:pt idx="5286">
                  <c:v>-1.8029078836697097E-3</c:v>
                </c:pt>
                <c:pt idx="5287">
                  <c:v>1.4155972048489687E-3</c:v>
                </c:pt>
                <c:pt idx="5288">
                  <c:v>6.9629393086372603E-3</c:v>
                </c:pt>
                <c:pt idx="5289">
                  <c:v>9.6581102364211944E-3</c:v>
                </c:pt>
                <c:pt idx="5290">
                  <c:v>4.3986019210370125E-3</c:v>
                </c:pt>
                <c:pt idx="5291">
                  <c:v>-3.8962445266086873E-3</c:v>
                </c:pt>
                <c:pt idx="5292">
                  <c:v>1.2039280667764281E-2</c:v>
                </c:pt>
                <c:pt idx="5293">
                  <c:v>3.6921008040451068E-3</c:v>
                </c:pt>
                <c:pt idx="5294">
                  <c:v>4.9976242356316539E-4</c:v>
                </c:pt>
                <c:pt idx="5295">
                  <c:v>-1.2976092215356503E-2</c:v>
                </c:pt>
                <c:pt idx="5296">
                  <c:v>1.1800968325183341E-3</c:v>
                </c:pt>
                <c:pt idx="5297">
                  <c:v>1.8371624012654689E-2</c:v>
                </c:pt>
                <c:pt idx="5298">
                  <c:v>-2.6870614182863968E-2</c:v>
                </c:pt>
                <c:pt idx="5299">
                  <c:v>9.9692987626117356E-4</c:v>
                </c:pt>
                <c:pt idx="5300">
                  <c:v>-3.9747446507188994E-3</c:v>
                </c:pt>
                <c:pt idx="5301">
                  <c:v>-2.3290540146547571E-4</c:v>
                </c:pt>
                <c:pt idx="5302">
                  <c:v>1.2324302485918082E-3</c:v>
                </c:pt>
                <c:pt idx="5303">
                  <c:v>1.2955115449050085E-2</c:v>
                </c:pt>
                <c:pt idx="5304">
                  <c:v>5.5499370746534497E-3</c:v>
                </c:pt>
                <c:pt idx="5305">
                  <c:v>5.1051030380289174E-3</c:v>
                </c:pt>
                <c:pt idx="5306">
                  <c:v>-1.8052433574483523E-2</c:v>
                </c:pt>
                <c:pt idx="5307">
                  <c:v>-1.6403930968169077E-2</c:v>
                </c:pt>
                <c:pt idx="5308">
                  <c:v>-7.5857503597886369E-3</c:v>
                </c:pt>
                <c:pt idx="5309">
                  <c:v>1.2353281164205129E-2</c:v>
                </c:pt>
                <c:pt idx="5310">
                  <c:v>-8.8707310238390728E-4</c:v>
                </c:pt>
                <c:pt idx="5311">
                  <c:v>-1.1563089981372692E-2</c:v>
                </c:pt>
                <c:pt idx="5312">
                  <c:v>4.163101548706377E-3</c:v>
                </c:pt>
                <c:pt idx="5313">
                  <c:v>-1.7241265625344671E-2</c:v>
                </c:pt>
                <c:pt idx="5314">
                  <c:v>2.0435981977306623E-3</c:v>
                </c:pt>
                <c:pt idx="5315">
                  <c:v>-1.1955590601923754E-2</c:v>
                </c:pt>
                <c:pt idx="5316">
                  <c:v>2.645432482575618E-3</c:v>
                </c:pt>
                <c:pt idx="5317">
                  <c:v>-4.8382460159312277E-3</c:v>
                </c:pt>
                <c:pt idx="5318">
                  <c:v>-3.8177444024984752E-3</c:v>
                </c:pt>
                <c:pt idx="5319">
                  <c:v>-1.6063763763691501E-2</c:v>
                </c:pt>
                <c:pt idx="5320">
                  <c:v>-2.300075336367717E-3</c:v>
                </c:pt>
                <c:pt idx="5321">
                  <c:v>-6.6437488704660964E-3</c:v>
                </c:pt>
                <c:pt idx="5322">
                  <c:v>-6.8007491186865207E-3</c:v>
                </c:pt>
                <c:pt idx="5323">
                  <c:v>-3.8962445266086873E-3</c:v>
                </c:pt>
                <c:pt idx="5324">
                  <c:v>-1.0987422404564474E-2</c:v>
                </c:pt>
                <c:pt idx="5325">
                  <c:v>-2.0067270093312294E-2</c:v>
                </c:pt>
                <c:pt idx="5326">
                  <c:v>-1.9046768479879544E-2</c:v>
                </c:pt>
                <c:pt idx="5327">
                  <c:v>-3.4615959761738188E-2</c:v>
                </c:pt>
                <c:pt idx="5328">
                  <c:v>-7.0362494910171554E-3</c:v>
                </c:pt>
                <c:pt idx="5329">
                  <c:v>-2.6844447474827234E-2</c:v>
                </c:pt>
                <c:pt idx="5330">
                  <c:v>-2.4986611204218891E-2</c:v>
                </c:pt>
                <c:pt idx="5331">
                  <c:v>-1.8444934195034582E-2</c:v>
                </c:pt>
                <c:pt idx="5332">
                  <c:v>-2.5091278036365842E-2</c:v>
                </c:pt>
                <c:pt idx="5333">
                  <c:v>-3.0376953059786757E-2</c:v>
                </c:pt>
                <c:pt idx="5334">
                  <c:v>3.428098249899092E-2</c:v>
                </c:pt>
                <c:pt idx="5335">
                  <c:v>4.8698838627233128E-2</c:v>
                </c:pt>
                <c:pt idx="5336">
                  <c:v>3.2187645856051939E-2</c:v>
                </c:pt>
                <c:pt idx="5337">
                  <c:v>4.3360830187738737E-2</c:v>
                </c:pt>
                <c:pt idx="5338">
                  <c:v>3.5903318397268624E-2</c:v>
                </c:pt>
                <c:pt idx="5339">
                  <c:v>4.5872834159265512E-2</c:v>
                </c:pt>
                <c:pt idx="5340">
                  <c:v>3.5484651068680838E-2</c:v>
                </c:pt>
                <c:pt idx="5341">
                  <c:v>3.8048988456281081E-2</c:v>
                </c:pt>
                <c:pt idx="5342">
                  <c:v>4.1031993172469125E-2</c:v>
                </c:pt>
                <c:pt idx="5343">
                  <c:v>2.1459295560989682E-2</c:v>
                </c:pt>
                <c:pt idx="5344">
                  <c:v>2.8576640146982205E-2</c:v>
                </c:pt>
                <c:pt idx="5345">
                  <c:v>2.6143136299565647E-2</c:v>
                </c:pt>
                <c:pt idx="5346">
                  <c:v>3.2658646600713215E-2</c:v>
                </c:pt>
                <c:pt idx="5347">
                  <c:v>2.758230524158619E-2</c:v>
                </c:pt>
                <c:pt idx="5348">
                  <c:v>3.3417481133778591E-2</c:v>
                </c:pt>
                <c:pt idx="5349">
                  <c:v>3.2370812812309101E-2</c:v>
                </c:pt>
                <c:pt idx="5350">
                  <c:v>1.4996118675915587E-2</c:v>
                </c:pt>
                <c:pt idx="5351">
                  <c:v>3.2998813805190798E-2</c:v>
                </c:pt>
                <c:pt idx="5352">
                  <c:v>4.4014997888657169E-2</c:v>
                </c:pt>
                <c:pt idx="5353">
                  <c:v>2.9152307723790426E-2</c:v>
                </c:pt>
                <c:pt idx="5354">
                  <c:v>1.8450124136764903E-2</c:v>
                </c:pt>
                <c:pt idx="5355">
                  <c:v>5.3667701183962892E-3</c:v>
                </c:pt>
                <c:pt idx="5356">
                  <c:v>2.3160131583377604E-2</c:v>
                </c:pt>
                <c:pt idx="5357">
                  <c:v>1.941829233412418E-2</c:v>
                </c:pt>
                <c:pt idx="5358">
                  <c:v>3.0931643870288558E-2</c:v>
                </c:pt>
                <c:pt idx="5359">
                  <c:v>1.9758459538601763E-2</c:v>
                </c:pt>
                <c:pt idx="5360">
                  <c:v>2.391896611644298E-2</c:v>
                </c:pt>
                <c:pt idx="5361">
                  <c:v>1.1986947251690807E-2</c:v>
                </c:pt>
                <c:pt idx="5362">
                  <c:v>1.3085948989233771E-2</c:v>
                </c:pt>
                <c:pt idx="5363">
                  <c:v>1.4289617558923683E-2</c:v>
                </c:pt>
                <c:pt idx="5364">
                  <c:v>2.7529971825512721E-2</c:v>
                </c:pt>
                <c:pt idx="5365">
                  <c:v>2.8524306730908729E-2</c:v>
                </c:pt>
                <c:pt idx="5366">
                  <c:v>2.4154466488773618E-2</c:v>
                </c:pt>
                <c:pt idx="5367">
                  <c:v>8.4021082506578072E-3</c:v>
                </c:pt>
                <c:pt idx="5368">
                  <c:v>1.8894958173389435E-2</c:v>
                </c:pt>
                <c:pt idx="5369">
                  <c:v>2.433763344503078E-2</c:v>
                </c:pt>
                <c:pt idx="5370">
                  <c:v>3.8229343442287935E-3</c:v>
                </c:pt>
                <c:pt idx="5371">
                  <c:v>1.9993959910932398E-2</c:v>
                </c:pt>
                <c:pt idx="5372">
                  <c:v>2.6640303752263651E-2</c:v>
                </c:pt>
                <c:pt idx="5373">
                  <c:v>1.7194122151001516E-2</c:v>
                </c:pt>
                <c:pt idx="5374">
                  <c:v>1.007677756500899E-2</c:v>
                </c:pt>
                <c:pt idx="5375">
                  <c:v>5.5237703666167134E-3</c:v>
                </c:pt>
                <c:pt idx="5376">
                  <c:v>7.9311075059965378E-3</c:v>
                </c:pt>
                <c:pt idx="5377">
                  <c:v>2.3631132328038873E-2</c:v>
                </c:pt>
                <c:pt idx="5378">
                  <c:v>1.6016620289348339E-2</c:v>
                </c:pt>
                <c:pt idx="5379">
                  <c:v>1.0050610856972252E-2</c:v>
                </c:pt>
                <c:pt idx="5380">
                  <c:v>1.0312277937339624E-2</c:v>
                </c:pt>
                <c:pt idx="5381">
                  <c:v>1.6435287617936136E-2</c:v>
                </c:pt>
                <c:pt idx="5382">
                  <c:v>-6.8007491186865207E-3</c:v>
                </c:pt>
                <c:pt idx="5383">
                  <c:v>2.7817805613916828E-2</c:v>
                </c:pt>
                <c:pt idx="5384">
                  <c:v>5.0527696219554424E-3</c:v>
                </c:pt>
                <c:pt idx="5385">
                  <c:v>1.8711791217132272E-2</c:v>
                </c:pt>
                <c:pt idx="5386">
                  <c:v>9.707631682244356E-4</c:v>
                </c:pt>
                <c:pt idx="5387">
                  <c:v>1.2981282157086821E-2</c:v>
                </c:pt>
                <c:pt idx="5388">
                  <c:v>2.3029298043193917E-2</c:v>
                </c:pt>
                <c:pt idx="5389">
                  <c:v>1.9313625501977232E-2</c:v>
                </c:pt>
                <c:pt idx="5390">
                  <c:v>4.3462685049635384E-3</c:v>
                </c:pt>
                <c:pt idx="5391">
                  <c:v>-5.1522465123720763E-3</c:v>
                </c:pt>
                <c:pt idx="5392">
                  <c:v>2.148546226902642E-2</c:v>
                </c:pt>
                <c:pt idx="5393">
                  <c:v>1.0966445638258056E-2</c:v>
                </c:pt>
                <c:pt idx="5394">
                  <c:v>1.3426116193711354E-2</c:v>
                </c:pt>
                <c:pt idx="5395">
                  <c:v>2.0150960159152818E-2</c:v>
                </c:pt>
                <c:pt idx="5396">
                  <c:v>-2.9542430372861469E-3</c:v>
                </c:pt>
                <c:pt idx="5397">
                  <c:v>2.1482650298776116E-3</c:v>
                </c:pt>
                <c:pt idx="5398">
                  <c:v>1.6801621530450457E-2</c:v>
                </c:pt>
                <c:pt idx="5399">
                  <c:v>3.5612672638614205E-3</c:v>
                </c:pt>
                <c:pt idx="5400">
                  <c:v>1.1856113711507122E-2</c:v>
                </c:pt>
                <c:pt idx="5401">
                  <c:v>6.8059390604168369E-3</c:v>
                </c:pt>
                <c:pt idx="5402">
                  <c:v>3.2996001834940487E-3</c:v>
                </c:pt>
                <c:pt idx="5403">
                  <c:v>-1.122573474714542E-3</c:v>
                </c:pt>
                <c:pt idx="5404">
                  <c:v>-1.7215098917307936E-2</c:v>
                </c:pt>
                <c:pt idx="5405">
                  <c:v>2.0491127363630408E-2</c:v>
                </c:pt>
                <c:pt idx="5406">
                  <c:v>-2.0930771458524622E-2</c:v>
                </c:pt>
                <c:pt idx="5407">
                  <c:v>9.082442659612975E-3</c:v>
                </c:pt>
                <c:pt idx="5408">
                  <c:v>1.0207611105192676E-2</c:v>
                </c:pt>
                <c:pt idx="5409">
                  <c:v>3.7444342201185818E-3</c:v>
                </c:pt>
                <c:pt idx="5410">
                  <c:v>-1.5043262150258743E-2</c:v>
                </c:pt>
                <c:pt idx="5411">
                  <c:v>6.7536056443433627E-3</c:v>
                </c:pt>
                <c:pt idx="5412">
                  <c:v>1.3583116441931777E-2</c:v>
                </c:pt>
                <c:pt idx="5413">
                  <c:v>1.9912647816571882E-3</c:v>
                </c:pt>
                <c:pt idx="5414">
                  <c:v>1.2693448368682712E-2</c:v>
                </c:pt>
                <c:pt idx="5415">
                  <c:v>6.5442719800494643E-3</c:v>
                </c:pt>
                <c:pt idx="5416">
                  <c:v>1.1699113463286698E-2</c:v>
                </c:pt>
                <c:pt idx="5417">
                  <c:v>1.4080283894629786E-2</c:v>
                </c:pt>
                <c:pt idx="5418">
                  <c:v>-2.1692417961840307E-3</c:v>
                </c:pt>
                <c:pt idx="5419">
                  <c:v>1.0443111477523311E-2</c:v>
                </c:pt>
                <c:pt idx="5420">
                  <c:v>3.165954673060049E-4</c:v>
                </c:pt>
                <c:pt idx="5421">
                  <c:v>1.3109303727020195E-3</c:v>
                </c:pt>
                <c:pt idx="5422">
                  <c:v>2.7239326066858301E-3</c:v>
                </c:pt>
                <c:pt idx="5423">
                  <c:v>1.402795047855631E-2</c:v>
                </c:pt>
                <c:pt idx="5424">
                  <c:v>6.8844391845270482E-3</c:v>
                </c:pt>
                <c:pt idx="5425">
                  <c:v>7.5386068854454789E-3</c:v>
                </c:pt>
                <c:pt idx="5426">
                  <c:v>-4.7597458918210156E-3</c:v>
                </c:pt>
                <c:pt idx="5427">
                  <c:v>-1.959908131890134E-3</c:v>
                </c:pt>
                <c:pt idx="5428">
                  <c:v>4.6602690014043852E-3</c:v>
                </c:pt>
                <c:pt idx="5429">
                  <c:v>1.8342645334367639E-3</c:v>
                </c:pt>
                <c:pt idx="5430">
                  <c:v>4.7649358335513335E-3</c:v>
                </c:pt>
                <c:pt idx="5431">
                  <c:v>-9.5744201705806661E-3</c:v>
                </c:pt>
                <c:pt idx="5432">
                  <c:v>7.6142950393053802E-4</c:v>
                </c:pt>
                <c:pt idx="5433">
                  <c:v>-1.0516421659903205E-2</c:v>
                </c:pt>
                <c:pt idx="5434">
                  <c:v>-1.645626438424256E-2</c:v>
                </c:pt>
                <c:pt idx="5435">
                  <c:v>-5.0737463882618624E-3</c:v>
                </c:pt>
                <c:pt idx="5436">
                  <c:v>-7.7689173160457974E-3</c:v>
                </c:pt>
                <c:pt idx="5437">
                  <c:v>-3.5037439060576284E-3</c:v>
                </c:pt>
                <c:pt idx="5438">
                  <c:v>5.9162709871677707E-3</c:v>
                </c:pt>
                <c:pt idx="5439">
                  <c:v>-1.111825594474816E-2</c:v>
                </c:pt>
                <c:pt idx="5440">
                  <c:v>1.127763416444859E-3</c:v>
                </c:pt>
                <c:pt idx="5441">
                  <c:v>6.2564381916453554E-3</c:v>
                </c:pt>
                <c:pt idx="5442">
                  <c:v>3.011766395089939E-3</c:v>
                </c:pt>
                <c:pt idx="5443">
                  <c:v>-1.3054592339466717E-2</c:v>
                </c:pt>
                <c:pt idx="5444">
                  <c:v>-2.739394834359872E-2</c:v>
                </c:pt>
                <c:pt idx="5445">
                  <c:v>-6.7222489945763086E-3</c:v>
                </c:pt>
                <c:pt idx="5446">
                  <c:v>-1.0307087995609308E-2</c:v>
                </c:pt>
                <c:pt idx="5447">
                  <c:v>-3.3729103658739421E-3</c:v>
                </c:pt>
                <c:pt idx="5448">
                  <c:v>-1.0150087747388884E-2</c:v>
                </c:pt>
                <c:pt idx="5449">
                  <c:v>-2.7449093729922502E-3</c:v>
                </c:pt>
                <c:pt idx="5450">
                  <c:v>-1.8052433574483523E-2</c:v>
                </c:pt>
                <c:pt idx="5451">
                  <c:v>-3.5822440301678405E-3</c:v>
                </c:pt>
                <c:pt idx="5452">
                  <c:v>-5.207391898695863E-4</c:v>
                </c:pt>
                <c:pt idx="5453">
                  <c:v>-1.3734926748421883E-2</c:v>
                </c:pt>
                <c:pt idx="5454">
                  <c:v>-1.5412408033023371E-3</c:v>
                </c:pt>
                <c:pt idx="5455">
                  <c:v>-7.3502499874580022E-3</c:v>
                </c:pt>
                <c:pt idx="5456">
                  <c:v>2.5145989423919326E-3</c:v>
                </c:pt>
                <c:pt idx="5457">
                  <c:v>-9.3912532143235038E-3</c:v>
                </c:pt>
                <c:pt idx="5458">
                  <c:v>-1.028092128757257E-2</c:v>
                </c:pt>
                <c:pt idx="5459">
                  <c:v>9.3702764480170855E-3</c:v>
                </c:pt>
                <c:pt idx="5460">
                  <c:v>-3.1140552557568785E-4</c:v>
                </c:pt>
                <c:pt idx="5461">
                  <c:v>-6.0157478775844046E-3</c:v>
                </c:pt>
                <c:pt idx="5462">
                  <c:v>-2.8495762051391985E-3</c:v>
                </c:pt>
                <c:pt idx="5463">
                  <c:v>-4.4457453953801688E-3</c:v>
                </c:pt>
                <c:pt idx="5464">
                  <c:v>-1.5357262646699595E-2</c:v>
                </c:pt>
                <c:pt idx="5465">
                  <c:v>-2.3154941641647282E-2</c:v>
                </c:pt>
                <c:pt idx="5466">
                  <c:v>-2.537911182476995E-2</c:v>
                </c:pt>
                <c:pt idx="5467">
                  <c:v>-6.7222489945763086E-3</c:v>
                </c:pt>
                <c:pt idx="5468">
                  <c:v>-1.4833928485964846E-2</c:v>
                </c:pt>
                <c:pt idx="5469">
                  <c:v>-4.7335791837842794E-3</c:v>
                </c:pt>
                <c:pt idx="5470">
                  <c:v>-4.1055781909025858E-3</c:v>
                </c:pt>
                <c:pt idx="5471">
                  <c:v>-2.2134440028214533E-2</c:v>
                </c:pt>
                <c:pt idx="5472">
                  <c:v>-2.4227776671153514E-2</c:v>
                </c:pt>
                <c:pt idx="5473">
                  <c:v>-3.5034627090325988E-2</c:v>
                </c:pt>
                <c:pt idx="5474">
                  <c:v>3.8650822741126037E-2</c:v>
                </c:pt>
                <c:pt idx="5475">
                  <c:v>4.7966170802204486E-2</c:v>
                </c:pt>
                <c:pt idx="5476">
                  <c:v>3.3234314177521429E-2</c:v>
                </c:pt>
                <c:pt idx="5477">
                  <c:v>4.5611167078898139E-2</c:v>
                </c:pt>
                <c:pt idx="5478">
                  <c:v>4.3439330311848948E-2</c:v>
                </c:pt>
                <c:pt idx="5479">
                  <c:v>2.6875804124594289E-2</c:v>
                </c:pt>
                <c:pt idx="5480">
                  <c:v>3.95404908143751E-2</c:v>
                </c:pt>
                <c:pt idx="5481">
                  <c:v>2.9597141760414961E-2</c:v>
                </c:pt>
                <c:pt idx="5482">
                  <c:v>4.4852332545832763E-2</c:v>
                </c:pt>
                <c:pt idx="5483">
                  <c:v>2.4782467481655308E-2</c:v>
                </c:pt>
                <c:pt idx="5484">
                  <c:v>2.3945132824479715E-2</c:v>
                </c:pt>
                <c:pt idx="5485">
                  <c:v>3.6321985725856425E-2</c:v>
                </c:pt>
                <c:pt idx="5486">
                  <c:v>3.284181355697037E-2</c:v>
                </c:pt>
                <c:pt idx="5487">
                  <c:v>1.9993959910932398E-2</c:v>
                </c:pt>
                <c:pt idx="5488">
                  <c:v>3.3469814549852067E-2</c:v>
                </c:pt>
                <c:pt idx="5489">
                  <c:v>1.8868791465352697E-2</c:v>
                </c:pt>
                <c:pt idx="5490">
                  <c:v>1.7586622771552575E-2</c:v>
                </c:pt>
                <c:pt idx="5491">
                  <c:v>2.6849637416557548E-2</c:v>
                </c:pt>
                <c:pt idx="5492">
                  <c:v>3.0329809585443603E-2</c:v>
                </c:pt>
                <c:pt idx="5493">
                  <c:v>2.4834800897728784E-2</c:v>
                </c:pt>
                <c:pt idx="5494">
                  <c:v>3.4097815542733757E-2</c:v>
                </c:pt>
                <c:pt idx="5495">
                  <c:v>1.8266957180507741E-2</c:v>
                </c:pt>
                <c:pt idx="5496">
                  <c:v>1.5519452836650332E-2</c:v>
                </c:pt>
                <c:pt idx="5497">
                  <c:v>1.6199787245605501E-2</c:v>
                </c:pt>
                <c:pt idx="5498">
                  <c:v>3.0591476665810975E-2</c:v>
                </c:pt>
                <c:pt idx="5499">
                  <c:v>1.337378277763788E-2</c:v>
                </c:pt>
                <c:pt idx="5500">
                  <c:v>1.7795956435846472E-2</c:v>
                </c:pt>
                <c:pt idx="5501">
                  <c:v>1.6696954698303509E-2</c:v>
                </c:pt>
                <c:pt idx="5502">
                  <c:v>2.4206799904847094E-2</c:v>
                </c:pt>
                <c:pt idx="5503">
                  <c:v>1.9863126370748711E-2</c:v>
                </c:pt>
                <c:pt idx="5504">
                  <c:v>2.5645968846867637E-2</c:v>
                </c:pt>
                <c:pt idx="5505">
                  <c:v>2.1956463013687689E-2</c:v>
                </c:pt>
                <c:pt idx="5506">
                  <c:v>1.5519452836650332E-2</c:v>
                </c:pt>
                <c:pt idx="5507">
                  <c:v>1.3321449361564406E-2</c:v>
                </c:pt>
                <c:pt idx="5508">
                  <c:v>2.1590129101173368E-2</c:v>
                </c:pt>
                <c:pt idx="5509">
                  <c:v>2.847197331483526E-2</c:v>
                </c:pt>
                <c:pt idx="5510">
                  <c:v>1.9496792458234387E-2</c:v>
                </c:pt>
                <c:pt idx="5511">
                  <c:v>2.9884975548819068E-2</c:v>
                </c:pt>
                <c:pt idx="5512">
                  <c:v>1.6304454077752446E-2</c:v>
                </c:pt>
                <c:pt idx="5513">
                  <c:v>1.9653792706454815E-2</c:v>
                </c:pt>
                <c:pt idx="5514">
                  <c:v>9.1086093676497129E-3</c:v>
                </c:pt>
                <c:pt idx="5515">
                  <c:v>8.4544416667312813E-3</c:v>
                </c:pt>
                <c:pt idx="5516">
                  <c:v>1.1358946258809113E-2</c:v>
                </c:pt>
                <c:pt idx="5517">
                  <c:v>2.3003131335157179E-2</c:v>
                </c:pt>
                <c:pt idx="5518">
                  <c:v>2.1956463013687689E-2</c:v>
                </c:pt>
                <c:pt idx="5519">
                  <c:v>2.4180633196810353E-2</c:v>
                </c:pt>
                <c:pt idx="5520">
                  <c:v>1.8005290100140368E-2</c:v>
                </c:pt>
                <c:pt idx="5521">
                  <c:v>1.4629784763401267E-2</c:v>
                </c:pt>
                <c:pt idx="5522">
                  <c:v>6.8582724764903111E-3</c:v>
                </c:pt>
                <c:pt idx="5523">
                  <c:v>1.8528624260875114E-2</c:v>
                </c:pt>
                <c:pt idx="5524">
                  <c:v>1.0757111973964157E-2</c:v>
                </c:pt>
                <c:pt idx="5525">
                  <c:v>8.8731089953190782E-3</c:v>
                </c:pt>
                <c:pt idx="5526">
                  <c:v>1.4629784763401267E-2</c:v>
                </c:pt>
                <c:pt idx="5527">
                  <c:v>1.4525117931254317E-2</c:v>
                </c:pt>
                <c:pt idx="5528">
                  <c:v>-4.0009113587556374E-3</c:v>
                </c:pt>
                <c:pt idx="5529">
                  <c:v>5.0004362058819682E-3</c:v>
                </c:pt>
                <c:pt idx="5530">
                  <c:v>2.3526465495891921E-2</c:v>
                </c:pt>
                <c:pt idx="5531">
                  <c:v>5.8377708630575594E-3</c:v>
                </c:pt>
                <c:pt idx="5532">
                  <c:v>1.4603618055364529E-2</c:v>
                </c:pt>
                <c:pt idx="5533">
                  <c:v>5.9947711112779828E-3</c:v>
                </c:pt>
                <c:pt idx="5534">
                  <c:v>1.3347616069601142E-2</c:v>
                </c:pt>
                <c:pt idx="5535">
                  <c:v>-1.0207186128179113E-4</c:v>
                </c:pt>
                <c:pt idx="5536">
                  <c:v>1.4525117931254317E-2</c:v>
                </c:pt>
                <c:pt idx="5537">
                  <c:v>1.6121287121495291E-2</c:v>
                </c:pt>
                <c:pt idx="5538">
                  <c:v>7.4601067613352676E-3</c:v>
                </c:pt>
                <c:pt idx="5539">
                  <c:v>1.3894304968122316E-3</c:v>
                </c:pt>
                <c:pt idx="5540">
                  <c:v>2.279098570061297E-3</c:v>
                </c:pt>
                <c:pt idx="5541">
                  <c:v>1.3242949237454194E-2</c:v>
                </c:pt>
                <c:pt idx="5542">
                  <c:v>1.3766283398188937E-2</c:v>
                </c:pt>
                <c:pt idx="5543">
                  <c:v>1.8865979495102389E-3</c:v>
                </c:pt>
                <c:pt idx="5544">
                  <c:v>-3.8990564968589998E-4</c:v>
                </c:pt>
                <c:pt idx="5545">
                  <c:v>1.2248614332058179E-2</c:v>
                </c:pt>
                <c:pt idx="5546">
                  <c:v>3.430433723677735E-3</c:v>
                </c:pt>
                <c:pt idx="5547">
                  <c:v>1.4865285135731902E-2</c:v>
                </c:pt>
                <c:pt idx="5548">
                  <c:v>9.707631682244356E-4</c:v>
                </c:pt>
                <c:pt idx="5549">
                  <c:v>1.7717456311736261E-2</c:v>
                </c:pt>
                <c:pt idx="5550">
                  <c:v>-1.7005765253014039E-2</c:v>
                </c:pt>
                <c:pt idx="5551">
                  <c:v>-1.5674075113390751E-3</c:v>
                </c:pt>
                <c:pt idx="5552">
                  <c:v>4.215434964779852E-3</c:v>
                </c:pt>
                <c:pt idx="5553">
                  <c:v>5.2621032862493408E-3</c:v>
                </c:pt>
                <c:pt idx="5554">
                  <c:v>4.735957155264283E-4</c:v>
                </c:pt>
                <c:pt idx="5555">
                  <c:v>8.1666078783271725E-3</c:v>
                </c:pt>
                <c:pt idx="5556">
                  <c:v>1.0390778061449836E-2</c:v>
                </c:pt>
                <c:pt idx="5557">
                  <c:v>1.2274781040094915E-2</c:v>
                </c:pt>
                <c:pt idx="5558">
                  <c:v>1.2062635405550703E-3</c:v>
                </c:pt>
                <c:pt idx="5559">
                  <c:v>3.8229343442287935E-3</c:v>
                </c:pt>
                <c:pt idx="5560">
                  <c:v>1.6278287369715712E-2</c:v>
                </c:pt>
                <c:pt idx="5561">
                  <c:v>9.5272766962375081E-3</c:v>
                </c:pt>
                <c:pt idx="5562">
                  <c:v>-1.0987422404564474E-2</c:v>
                </c:pt>
                <c:pt idx="5563">
                  <c:v>1.0492632923346477E-3</c:v>
                </c:pt>
                <c:pt idx="5564">
                  <c:v>1.5571786252723806E-2</c:v>
                </c:pt>
                <c:pt idx="5565">
                  <c:v>5.4976036585799755E-3</c:v>
                </c:pt>
                <c:pt idx="5566">
                  <c:v>-2.3262420444044533E-3</c:v>
                </c:pt>
                <c:pt idx="5567">
                  <c:v>-1.7764599786079416E-2</c:v>
                </c:pt>
                <c:pt idx="5568">
                  <c:v>6.9367726006005232E-3</c:v>
                </c:pt>
                <c:pt idx="5569">
                  <c:v>1.1385112966845851E-2</c:v>
                </c:pt>
                <c:pt idx="5570">
                  <c:v>-1.5935742193758113E-3</c:v>
                </c:pt>
                <c:pt idx="5571">
                  <c:v>-3.1374099935433074E-3</c:v>
                </c:pt>
                <c:pt idx="5572">
                  <c:v>1.860431241473501E-3</c:v>
                </c:pt>
                <c:pt idx="5573">
                  <c:v>-1.0702400586410678E-3</c:v>
                </c:pt>
                <c:pt idx="5574">
                  <c:v>-3.032743161396359E-3</c:v>
                </c:pt>
                <c:pt idx="5575">
                  <c:v>5.7826254767337753E-4</c:v>
                </c:pt>
                <c:pt idx="5576">
                  <c:v>-8.4230850169642272E-3</c:v>
                </c:pt>
                <c:pt idx="5577">
                  <c:v>2.645432482575618E-3</c:v>
                </c:pt>
                <c:pt idx="5578">
                  <c:v>2.9332662709797277E-3</c:v>
                </c:pt>
                <c:pt idx="5579">
                  <c:v>-1.8814080077799219E-3</c:v>
                </c:pt>
                <c:pt idx="5580">
                  <c:v>-7.8735841481927474E-3</c:v>
                </c:pt>
                <c:pt idx="5581">
                  <c:v>-1.3891926996642307E-2</c:v>
                </c:pt>
                <c:pt idx="5582">
                  <c:v>-8.606251973221386E-3</c:v>
                </c:pt>
                <c:pt idx="5583">
                  <c:v>-3.3729103658739421E-3</c:v>
                </c:pt>
                <c:pt idx="5584">
                  <c:v>-1.5985263639581283E-2</c:v>
                </c:pt>
                <c:pt idx="5585">
                  <c:v>-5.9895811695476649E-3</c:v>
                </c:pt>
                <c:pt idx="5586">
                  <c:v>-1.6848765004793612E-2</c:v>
                </c:pt>
                <c:pt idx="5587">
                  <c:v>-1.1092089236711422E-2</c:v>
                </c:pt>
                <c:pt idx="5588">
                  <c:v>-1.9072935187916279E-2</c:v>
                </c:pt>
                <c:pt idx="5589">
                  <c:v>-5.335413468629235E-3</c:v>
                </c:pt>
                <c:pt idx="5590">
                  <c:v>4.1892682567431141E-3</c:v>
                </c:pt>
                <c:pt idx="5591">
                  <c:v>-2.4437110335447411E-2</c:v>
                </c:pt>
                <c:pt idx="5592">
                  <c:v>8.137629200040122E-4</c:v>
                </c:pt>
                <c:pt idx="5593">
                  <c:v>-7.5857503597886369E-3</c:v>
                </c:pt>
                <c:pt idx="5594">
                  <c:v>-1.0176254455425622E-2</c:v>
                </c:pt>
                <c:pt idx="5595">
                  <c:v>-2.1349438787112415E-2</c:v>
                </c:pt>
                <c:pt idx="5596">
                  <c:v>-1.2662091718915658E-2</c:v>
                </c:pt>
                <c:pt idx="5597">
                  <c:v>-7.0885829070906278E-3</c:v>
                </c:pt>
                <c:pt idx="5598">
                  <c:v>-4.131744898939322E-3</c:v>
                </c:pt>
                <c:pt idx="5599">
                  <c:v>-2.7367781635561979E-2</c:v>
                </c:pt>
                <c:pt idx="5600">
                  <c:v>-4.4980788114536447E-3</c:v>
                </c:pt>
                <c:pt idx="5601">
                  <c:v>-2.1218605246928729E-2</c:v>
                </c:pt>
                <c:pt idx="5602">
                  <c:v>-4.0532447748291116E-3</c:v>
                </c:pt>
                <c:pt idx="5603">
                  <c:v>-1.187709047781354E-2</c:v>
                </c:pt>
                <c:pt idx="5604">
                  <c:v>-7.2979165713845263E-3</c:v>
                </c:pt>
                <c:pt idx="5605">
                  <c:v>-1.36040932082382E-2</c:v>
                </c:pt>
                <c:pt idx="5606">
                  <c:v>-2.705378113912113E-2</c:v>
                </c:pt>
                <c:pt idx="5607">
                  <c:v>-1.0647255200086891E-2</c:v>
                </c:pt>
                <c:pt idx="5608">
                  <c:v>-9.5220867545071902E-3</c:v>
                </c:pt>
                <c:pt idx="5609">
                  <c:v>-1.6037597055654759E-2</c:v>
                </c:pt>
                <c:pt idx="5610">
                  <c:v>-1.5959096931544549E-2</c:v>
                </c:pt>
                <c:pt idx="5611">
                  <c:v>-2.4646443999741308E-2</c:v>
                </c:pt>
                <c:pt idx="5612">
                  <c:v>4.0089991683146586E-2</c:v>
                </c:pt>
                <c:pt idx="5613">
                  <c:v>3.7054653550885067E-2</c:v>
                </c:pt>
                <c:pt idx="5614">
                  <c:v>4.0168491807256797E-2</c:v>
                </c:pt>
                <c:pt idx="5615">
                  <c:v>4.8777338751343345E-2</c:v>
                </c:pt>
                <c:pt idx="5616">
                  <c:v>4.2915996151114202E-2</c:v>
                </c:pt>
                <c:pt idx="5617">
                  <c:v>2.7189804621035131E-2</c:v>
                </c:pt>
                <c:pt idx="5618">
                  <c:v>2.0491127363630408E-2</c:v>
                </c:pt>
                <c:pt idx="5619">
                  <c:v>4.0142325099220055E-2</c:v>
                </c:pt>
                <c:pt idx="5620">
                  <c:v>4.2811329318967258E-2</c:v>
                </c:pt>
                <c:pt idx="5621">
                  <c:v>4.1398327084983449E-2</c:v>
                </c:pt>
                <c:pt idx="5622">
                  <c:v>2.7111304496924921E-2</c:v>
                </c:pt>
                <c:pt idx="5623">
                  <c:v>2.5881469219198275E-2</c:v>
                </c:pt>
                <c:pt idx="5624">
                  <c:v>2.9780308716672116E-2</c:v>
                </c:pt>
                <c:pt idx="5625">
                  <c:v>2.6509470212079965E-2</c:v>
                </c:pt>
                <c:pt idx="5626">
                  <c:v>3.836298895272193E-2</c:v>
                </c:pt>
                <c:pt idx="5627">
                  <c:v>3.1245644366729407E-2</c:v>
                </c:pt>
                <c:pt idx="5628">
                  <c:v>1.9836959662711977E-2</c:v>
                </c:pt>
                <c:pt idx="5629">
                  <c:v>6.7797723523800998E-3</c:v>
                </c:pt>
                <c:pt idx="5630">
                  <c:v>2.4259133320920563E-2</c:v>
                </c:pt>
                <c:pt idx="5631">
                  <c:v>2.0229460283263032E-2</c:v>
                </c:pt>
                <c:pt idx="5632">
                  <c:v>1.9549125874307863E-2</c:v>
                </c:pt>
                <c:pt idx="5633">
                  <c:v>2.5410468474537005E-2</c:v>
                </c:pt>
                <c:pt idx="5634">
                  <c:v>3.0277476169370127E-2</c:v>
                </c:pt>
                <c:pt idx="5635">
                  <c:v>1.8764124633205748E-2</c:v>
                </c:pt>
                <c:pt idx="5636">
                  <c:v>1.7822123143883206E-2</c:v>
                </c:pt>
                <c:pt idx="5637">
                  <c:v>1.7115622026891302E-2</c:v>
                </c:pt>
                <c:pt idx="5638">
                  <c:v>2.4363800153067515E-2</c:v>
                </c:pt>
                <c:pt idx="5639">
                  <c:v>1.5833453333091177E-2</c:v>
                </c:pt>
                <c:pt idx="5640">
                  <c:v>1.4472784515180845E-2</c:v>
                </c:pt>
                <c:pt idx="5641">
                  <c:v>1.5310119172356435E-2</c:v>
                </c:pt>
                <c:pt idx="5642">
                  <c:v>2.1406962144916206E-2</c:v>
                </c:pt>
                <c:pt idx="5643">
                  <c:v>2.5933802635271751E-2</c:v>
                </c:pt>
                <c:pt idx="5644">
                  <c:v>1.8842624757315959E-2</c:v>
                </c:pt>
                <c:pt idx="5645">
                  <c:v>2.4860967605765519E-2</c:v>
                </c:pt>
                <c:pt idx="5646">
                  <c:v>1.3975617062482838E-2</c:v>
                </c:pt>
                <c:pt idx="5647">
                  <c:v>1.7822123143883206E-2</c:v>
                </c:pt>
                <c:pt idx="5648">
                  <c:v>2.1197628480622309E-2</c:v>
                </c:pt>
                <c:pt idx="5649">
                  <c:v>1.0024444148935515E-2</c:v>
                </c:pt>
                <c:pt idx="5650">
                  <c:v>1.271961507671945E-2</c:v>
                </c:pt>
                <c:pt idx="5651">
                  <c:v>1.9836959662711977E-2</c:v>
                </c:pt>
                <c:pt idx="5652">
                  <c:v>2.9466308220231274E-2</c:v>
                </c:pt>
                <c:pt idx="5653">
                  <c:v>1.8005290100140368E-2</c:v>
                </c:pt>
                <c:pt idx="5654">
                  <c:v>1.1594446631139749E-2</c:v>
                </c:pt>
                <c:pt idx="5655">
                  <c:v>1.2062635405550703E-3</c:v>
                </c:pt>
                <c:pt idx="5656">
                  <c:v>1.8842624757315959E-2</c:v>
                </c:pt>
                <c:pt idx="5657">
                  <c:v>1.2117780791874493E-2</c:v>
                </c:pt>
                <c:pt idx="5658">
                  <c:v>1.5833453333091177E-2</c:v>
                </c:pt>
                <c:pt idx="5659">
                  <c:v>1.2641114952609236E-2</c:v>
                </c:pt>
                <c:pt idx="5660">
                  <c:v>1.3504616317821566E-2</c:v>
                </c:pt>
                <c:pt idx="5661">
                  <c:v>2.1982629721724427E-2</c:v>
                </c:pt>
                <c:pt idx="5662">
                  <c:v>1.0600111725743735E-2</c:v>
                </c:pt>
                <c:pt idx="5663">
                  <c:v>1.26149482445725E-2</c:v>
                </c:pt>
                <c:pt idx="5664">
                  <c:v>1.7298788983148464E-2</c:v>
                </c:pt>
                <c:pt idx="5665">
                  <c:v>9.9459440248253032E-3</c:v>
                </c:pt>
                <c:pt idx="5666">
                  <c:v>4.8957693737350198E-3</c:v>
                </c:pt>
                <c:pt idx="5667">
                  <c:v>2.8809328549062527E-3</c:v>
                </c:pt>
                <c:pt idx="5668">
                  <c:v>1.26149482445725E-2</c:v>
                </c:pt>
                <c:pt idx="5669">
                  <c:v>2.0962128108291674E-2</c:v>
                </c:pt>
                <c:pt idx="5670">
                  <c:v>4.3201017969268004E-3</c:v>
                </c:pt>
                <c:pt idx="5671">
                  <c:v>5.9947711112779828E-3</c:v>
                </c:pt>
                <c:pt idx="5672">
                  <c:v>1.4341950974997157E-2</c:v>
                </c:pt>
                <c:pt idx="5673">
                  <c:v>2.4285300028957305E-2</c:v>
                </c:pt>
                <c:pt idx="5674">
                  <c:v>3.2472667674205745E-3</c:v>
                </c:pt>
                <c:pt idx="5675">
                  <c:v>1.3007448865123559E-2</c:v>
                </c:pt>
                <c:pt idx="5676">
                  <c:v>1.0416944769486574E-2</c:v>
                </c:pt>
                <c:pt idx="5677">
                  <c:v>1.03646113534131E-2</c:v>
                </c:pt>
                <c:pt idx="5678">
                  <c:v>7.1199395568576837E-3</c:v>
                </c:pt>
                <c:pt idx="5679">
                  <c:v>-1.1824757061740068E-2</c:v>
                </c:pt>
                <c:pt idx="5680">
                  <c:v>1.1411279674882587E-2</c:v>
                </c:pt>
                <c:pt idx="5681">
                  <c:v>2.4651633941471622E-2</c:v>
                </c:pt>
                <c:pt idx="5682">
                  <c:v>1.7115622026891302E-2</c:v>
                </c:pt>
                <c:pt idx="5683">
                  <c:v>1.0338444645376362E-2</c:v>
                </c:pt>
                <c:pt idx="5684">
                  <c:v>2.4442300277177725E-2</c:v>
                </c:pt>
                <c:pt idx="5685">
                  <c:v>6.1256046514616691E-3</c:v>
                </c:pt>
                <c:pt idx="5686">
                  <c:v>1.7167955442964775E-2</c:v>
                </c:pt>
                <c:pt idx="5687">
                  <c:v>8.0096076301067499E-3</c:v>
                </c:pt>
                <c:pt idx="5688">
                  <c:v>1.2013113959727543E-2</c:v>
                </c:pt>
                <c:pt idx="5689">
                  <c:v>9.5534434042742443E-3</c:v>
                </c:pt>
                <c:pt idx="5690">
                  <c:v>5.8639375710942965E-3</c:v>
                </c:pt>
                <c:pt idx="5691">
                  <c:v>1.5336285880393173E-2</c:v>
                </c:pt>
                <c:pt idx="5692">
                  <c:v>2.6426205123253072E-4</c:v>
                </c:pt>
                <c:pt idx="5693">
                  <c:v>3.4042670156409979E-3</c:v>
                </c:pt>
                <c:pt idx="5694">
                  <c:v>-3.5822440301678405E-3</c:v>
                </c:pt>
                <c:pt idx="5695">
                  <c:v>1.8528624260875114E-2</c:v>
                </c:pt>
                <c:pt idx="5696">
                  <c:v>4.4771020451472238E-3</c:v>
                </c:pt>
                <c:pt idx="5697">
                  <c:v>8.8992757033558145E-3</c:v>
                </c:pt>
                <c:pt idx="5698">
                  <c:v>1.1699113463286698E-2</c:v>
                </c:pt>
                <c:pt idx="5699">
                  <c:v>1.0757111973964157E-2</c:v>
                </c:pt>
                <c:pt idx="5700">
                  <c:v>5.7854374469840852E-3</c:v>
                </c:pt>
                <c:pt idx="5701">
                  <c:v>-1.6982410515227614E-3</c:v>
                </c:pt>
                <c:pt idx="5702">
                  <c:v>9.3964431560538218E-3</c:v>
                </c:pt>
                <c:pt idx="5703">
                  <c:v>9.3179430319436096E-3</c:v>
                </c:pt>
                <c:pt idx="5704">
                  <c:v>2.279098570061297E-3</c:v>
                </c:pt>
                <c:pt idx="5705">
                  <c:v>3.3519335995675237E-3</c:v>
                </c:pt>
                <c:pt idx="5706">
                  <c:v>1.3894304968122316E-3</c:v>
                </c:pt>
                <c:pt idx="5707">
                  <c:v>-8.5539185571479135E-3</c:v>
                </c:pt>
                <c:pt idx="5708">
                  <c:v>-3.3729103658739421E-3</c:v>
                </c:pt>
                <c:pt idx="5709">
                  <c:v>-7.5623956220022097E-4</c:v>
                </c:pt>
                <c:pt idx="5710">
                  <c:v>1.2222447624021443E-2</c:v>
                </c:pt>
                <c:pt idx="5711">
                  <c:v>-3.1374099935433074E-3</c:v>
                </c:pt>
                <c:pt idx="5712">
                  <c:v>5.7592707389473481E-3</c:v>
                </c:pt>
                <c:pt idx="5713">
                  <c:v>-1.6982410515227614E-3</c:v>
                </c:pt>
                <c:pt idx="5714">
                  <c:v>-5.727914089180294E-3</c:v>
                </c:pt>
                <c:pt idx="5715">
                  <c:v>-1.0673421908123629E-2</c:v>
                </c:pt>
                <c:pt idx="5716">
                  <c:v>2.6192657745388809E-3</c:v>
                </c:pt>
                <c:pt idx="5717">
                  <c:v>6.5442719800494643E-3</c:v>
                </c:pt>
                <c:pt idx="5718">
                  <c:v>-7.9259175642662199E-3</c:v>
                </c:pt>
                <c:pt idx="5719">
                  <c:v>-1.4232094201119891E-2</c:v>
                </c:pt>
                <c:pt idx="5720">
                  <c:v>9.7889437766048807E-3</c:v>
                </c:pt>
                <c:pt idx="5721">
                  <c:v>1.3713949982115465E-2</c:v>
                </c:pt>
                <c:pt idx="5722">
                  <c:v>-1.5440527735526531E-4</c:v>
                </c:pt>
                <c:pt idx="5723">
                  <c:v>-1.2819091967136082E-2</c:v>
                </c:pt>
                <c:pt idx="5724">
                  <c:v>7.3526279589380093E-4</c:v>
                </c:pt>
                <c:pt idx="5725">
                  <c:v>-8.3707516008907513E-3</c:v>
                </c:pt>
                <c:pt idx="5726">
                  <c:v>1.1800968325183341E-3</c:v>
                </c:pt>
                <c:pt idx="5727">
                  <c:v>-6.9054159508334691E-3</c:v>
                </c:pt>
                <c:pt idx="5728">
                  <c:v>-3.5822440301678405E-3</c:v>
                </c:pt>
                <c:pt idx="5729">
                  <c:v>-2.8495762051391985E-3</c:v>
                </c:pt>
                <c:pt idx="5730">
                  <c:v>1.2143947499911229E-2</c:v>
                </c:pt>
                <c:pt idx="5731">
                  <c:v>-1.3133092463576928E-2</c:v>
                </c:pt>
                <c:pt idx="5732">
                  <c:v>-1.6011430347618025E-2</c:v>
                </c:pt>
                <c:pt idx="5733">
                  <c:v>-2.2477419202942429E-3</c:v>
                </c:pt>
                <c:pt idx="5734">
                  <c:v>6.7536056443433627E-3</c:v>
                </c:pt>
                <c:pt idx="5735">
                  <c:v>-1.9860748399268702E-3</c:v>
                </c:pt>
                <c:pt idx="5736">
                  <c:v>-9.8884206670215111E-3</c:v>
                </c:pt>
                <c:pt idx="5737">
                  <c:v>-9.0510860098459208E-3</c:v>
                </c:pt>
                <c:pt idx="5738">
                  <c:v>-1.124908948493185E-2</c:v>
                </c:pt>
                <c:pt idx="5739">
                  <c:v>-1.3211592587687141E-2</c:v>
                </c:pt>
                <c:pt idx="5740">
                  <c:v>-1.653476450835277E-2</c:v>
                </c:pt>
                <c:pt idx="5741">
                  <c:v>-5.7802475052537664E-3</c:v>
                </c:pt>
                <c:pt idx="5742">
                  <c:v>-2.4047421685146654E-3</c:v>
                </c:pt>
                <c:pt idx="5743">
                  <c:v>-2.8440616665068211E-2</c:v>
                </c:pt>
                <c:pt idx="5744">
                  <c:v>-7.5857503597886369E-3</c:v>
                </c:pt>
                <c:pt idx="5745">
                  <c:v>-3.4380459389407557E-2</c:v>
                </c:pt>
                <c:pt idx="5746">
                  <c:v>-1.3813426872532097E-2</c:v>
                </c:pt>
                <c:pt idx="5747">
                  <c:v>-2.289327456127991E-2</c:v>
                </c:pt>
                <c:pt idx="5748">
                  <c:v>-4.0270780667923736E-3</c:v>
                </c:pt>
                <c:pt idx="5749">
                  <c:v>-9.4959200464704522E-3</c:v>
                </c:pt>
                <c:pt idx="5750">
                  <c:v>-1.7424432581601833E-2</c:v>
                </c:pt>
                <c:pt idx="5751">
                  <c:v>-3.4775771980208921E-3</c:v>
                </c:pt>
                <c:pt idx="5752">
                  <c:v>-1.6665598048536456E-2</c:v>
                </c:pt>
                <c:pt idx="5753">
                  <c:v>-2.4332443503300459E-2</c:v>
                </c:pt>
                <c:pt idx="5754">
                  <c:v>-3.7206463857375173E-2</c:v>
                </c:pt>
                <c:pt idx="5755">
                  <c:v>-1.5959096931544549E-2</c:v>
                </c:pt>
                <c:pt idx="5756">
                  <c:v>-6.2250815418782995E-3</c:v>
                </c:pt>
                <c:pt idx="5757">
                  <c:v>4.6579335276257412E-2</c:v>
                </c:pt>
                <c:pt idx="5758">
                  <c:v>3.5301484112423676E-2</c:v>
                </c:pt>
                <c:pt idx="5759">
                  <c:v>3.9723657770632262E-2</c:v>
                </c:pt>
                <c:pt idx="5760">
                  <c:v>3.8415322368795406E-2</c:v>
                </c:pt>
                <c:pt idx="5761">
                  <c:v>3.6714486346407484E-2</c:v>
                </c:pt>
                <c:pt idx="5762">
                  <c:v>3.8676989449162771E-2</c:v>
                </c:pt>
                <c:pt idx="5763">
                  <c:v>3.0957810578325293E-2</c:v>
                </c:pt>
                <c:pt idx="5764">
                  <c:v>3.6426652558003376E-2</c:v>
                </c:pt>
                <c:pt idx="5765">
                  <c:v>3.3862315170403126E-2</c:v>
                </c:pt>
                <c:pt idx="5766">
                  <c:v>3.0957810578325293E-2</c:v>
                </c:pt>
                <c:pt idx="5767">
                  <c:v>2.3604965620002132E-2</c:v>
                </c:pt>
                <c:pt idx="5768">
                  <c:v>3.2475479644456053E-2</c:v>
                </c:pt>
                <c:pt idx="5769">
                  <c:v>2.9780308716672116E-2</c:v>
                </c:pt>
                <c:pt idx="5770">
                  <c:v>2.2270463510128534E-2</c:v>
                </c:pt>
                <c:pt idx="5771">
                  <c:v>2.6666470460300386E-2</c:v>
                </c:pt>
                <c:pt idx="5772">
                  <c:v>3.2449312936419318E-2</c:v>
                </c:pt>
                <c:pt idx="5773">
                  <c:v>3.7708821251803498E-2</c:v>
                </c:pt>
                <c:pt idx="5774">
                  <c:v>1.9863126370748711E-2</c:v>
                </c:pt>
                <c:pt idx="5775">
                  <c:v>1.8790291341242486E-2</c:v>
                </c:pt>
                <c:pt idx="5776">
                  <c:v>6.7012722282698877E-3</c:v>
                </c:pt>
                <c:pt idx="5777">
                  <c:v>2.6928137540667765E-2</c:v>
                </c:pt>
                <c:pt idx="5778">
                  <c:v>1.8293123888544476E-2</c:v>
                </c:pt>
                <c:pt idx="5779">
                  <c:v>3.1690478403353935E-2</c:v>
                </c:pt>
                <c:pt idx="5780">
                  <c:v>1.6696954698303509E-2</c:v>
                </c:pt>
                <c:pt idx="5781">
                  <c:v>2.6614137044226917E-2</c:v>
                </c:pt>
                <c:pt idx="5782">
                  <c:v>2.9073807599680215E-2</c:v>
                </c:pt>
                <c:pt idx="5783">
                  <c:v>2.535813505846353E-2</c:v>
                </c:pt>
                <c:pt idx="5784">
                  <c:v>2.5698302262941113E-2</c:v>
                </c:pt>
                <c:pt idx="5785">
                  <c:v>1.6199787245605501E-2</c:v>
                </c:pt>
                <c:pt idx="5786">
                  <c:v>2.3290965123561286E-2</c:v>
                </c:pt>
                <c:pt idx="5787">
                  <c:v>3.0094309213112964E-2</c:v>
                </c:pt>
                <c:pt idx="5788">
                  <c:v>2.4259133320920563E-2</c:v>
                </c:pt>
                <c:pt idx="5789">
                  <c:v>1.4917618551805376E-2</c:v>
                </c:pt>
                <c:pt idx="5790">
                  <c:v>1.5597952960760544E-2</c:v>
                </c:pt>
                <c:pt idx="5791">
                  <c:v>1.4001783770519572E-2</c:v>
                </c:pt>
                <c:pt idx="5792">
                  <c:v>-1.6720743434860234E-3</c:v>
                </c:pt>
                <c:pt idx="5793">
                  <c:v>2.5201134810243109E-2</c:v>
                </c:pt>
                <c:pt idx="5794">
                  <c:v>2.0281793699336508E-2</c:v>
                </c:pt>
                <c:pt idx="5795">
                  <c:v>6.1779380675351433E-3</c:v>
                </c:pt>
                <c:pt idx="5796">
                  <c:v>2.7713138781769876E-2</c:v>
                </c:pt>
                <c:pt idx="5797">
                  <c:v>2.7137471204961662E-2</c:v>
                </c:pt>
                <c:pt idx="5798">
                  <c:v>7.3554399291883184E-3</c:v>
                </c:pt>
                <c:pt idx="5799">
                  <c:v>2.5305801642390054E-2</c:v>
                </c:pt>
                <c:pt idx="5800">
                  <c:v>1.3661616566041989E-2</c:v>
                </c:pt>
                <c:pt idx="5801">
                  <c:v>1.3766283398188937E-2</c:v>
                </c:pt>
                <c:pt idx="5802">
                  <c:v>5.1312697460656545E-3</c:v>
                </c:pt>
                <c:pt idx="5803">
                  <c:v>1.5074618800025801E-2</c:v>
                </c:pt>
                <c:pt idx="5804">
                  <c:v>2.2793797670863279E-2</c:v>
                </c:pt>
                <c:pt idx="5805">
                  <c:v>5.680770614837136E-3</c:v>
                </c:pt>
                <c:pt idx="5806">
                  <c:v>1.6749288114376981E-2</c:v>
                </c:pt>
                <c:pt idx="5807">
                  <c:v>1.5231619048246223E-2</c:v>
                </c:pt>
                <c:pt idx="5808">
                  <c:v>1.9127646575469752E-3</c:v>
                </c:pt>
                <c:pt idx="5809">
                  <c:v>1.4525117931254317E-2</c:v>
                </c:pt>
                <c:pt idx="5810">
                  <c:v>1.413261731070326E-2</c:v>
                </c:pt>
                <c:pt idx="5811">
                  <c:v>1.243178128831534E-2</c:v>
                </c:pt>
                <c:pt idx="5812">
                  <c:v>1.4080283894629786E-2</c:v>
                </c:pt>
                <c:pt idx="5813">
                  <c:v>6.8059390604168369E-3</c:v>
                </c:pt>
                <c:pt idx="5814">
                  <c:v>1.9758459538601763E-2</c:v>
                </c:pt>
                <c:pt idx="5815">
                  <c:v>1.0338444645376362E-2</c:v>
                </c:pt>
                <c:pt idx="5816">
                  <c:v>2.1982629721724427E-2</c:v>
                </c:pt>
                <c:pt idx="5817">
                  <c:v>7.957274214033274E-3</c:v>
                </c:pt>
                <c:pt idx="5818">
                  <c:v>1.3216782529417458E-2</c:v>
                </c:pt>
                <c:pt idx="5819">
                  <c:v>1.0573945017706997E-2</c:v>
                </c:pt>
                <c:pt idx="5820">
                  <c:v>-2.1692417961840307E-3</c:v>
                </c:pt>
                <c:pt idx="5821">
                  <c:v>3.0379331031266769E-3</c:v>
                </c:pt>
                <c:pt idx="5822">
                  <c:v>1.3269115945490932E-2</c:v>
                </c:pt>
                <c:pt idx="5823">
                  <c:v>2.4232966612883829E-2</c:v>
                </c:pt>
                <c:pt idx="5824">
                  <c:v>1.5100785508062537E-2</c:v>
                </c:pt>
                <c:pt idx="5825">
                  <c:v>1.7298788983148464E-2</c:v>
                </c:pt>
                <c:pt idx="5826">
                  <c:v>2.2846131086936755E-2</c:v>
                </c:pt>
                <c:pt idx="5827">
                  <c:v>5.0266029139187061E-3</c:v>
                </c:pt>
                <c:pt idx="5828">
                  <c:v>-2.2477419202942429E-3</c:v>
                </c:pt>
                <c:pt idx="5829">
                  <c:v>-4.8644127239679657E-3</c:v>
                </c:pt>
                <c:pt idx="5830">
                  <c:v>5.680770614837136E-3</c:v>
                </c:pt>
                <c:pt idx="5831">
                  <c:v>1.0155277689119202E-2</c:v>
                </c:pt>
                <c:pt idx="5832">
                  <c:v>-2.9280763292494107E-3</c:v>
                </c:pt>
                <c:pt idx="5833">
                  <c:v>1.7819311173632897E-3</c:v>
                </c:pt>
                <c:pt idx="5834">
                  <c:v>-1.4889073872288629E-3</c:v>
                </c:pt>
                <c:pt idx="5835">
                  <c:v>-1.2949925507319765E-2</c:v>
                </c:pt>
                <c:pt idx="5836">
                  <c:v>1.6566121158119819E-2</c:v>
                </c:pt>
                <c:pt idx="5837">
                  <c:v>3.7706009281553189E-3</c:v>
                </c:pt>
                <c:pt idx="5838">
                  <c:v>1.0286111229302888E-2</c:v>
                </c:pt>
                <c:pt idx="5839">
                  <c:v>-1.0207186128179113E-4</c:v>
                </c:pt>
                <c:pt idx="5840">
                  <c:v>-2.5094090006616155E-3</c:v>
                </c:pt>
                <c:pt idx="5841">
                  <c:v>7.8526073818863257E-3</c:v>
                </c:pt>
                <c:pt idx="5842">
                  <c:v>4.5556021692574351E-3</c:v>
                </c:pt>
                <c:pt idx="5843">
                  <c:v>3.0902665192001511E-3</c:v>
                </c:pt>
                <c:pt idx="5844">
                  <c:v>6.465771855939253E-3</c:v>
                </c:pt>
                <c:pt idx="5845">
                  <c:v>6.2041047755718804E-3</c:v>
                </c:pt>
                <c:pt idx="5846">
                  <c:v>4.581768877294173E-3</c:v>
                </c:pt>
                <c:pt idx="5847">
                  <c:v>-7.0390614612674679E-4</c:v>
                </c:pt>
                <c:pt idx="5848">
                  <c:v>6.099437943424932E-3</c:v>
                </c:pt>
                <c:pt idx="5849">
                  <c:v>8.8207755792456023E-3</c:v>
                </c:pt>
                <c:pt idx="5850">
                  <c:v>4.8434359576615448E-3</c:v>
                </c:pt>
                <c:pt idx="5851">
                  <c:v>4.9976242356316539E-4</c:v>
                </c:pt>
                <c:pt idx="5852">
                  <c:v>9.3964431560538218E-3</c:v>
                </c:pt>
                <c:pt idx="5853">
                  <c:v>3.1425999352736253E-3</c:v>
                </c:pt>
                <c:pt idx="5854">
                  <c:v>3.3257668915307867E-3</c:v>
                </c:pt>
                <c:pt idx="5855">
                  <c:v>5.4452702425065013E-3</c:v>
                </c:pt>
                <c:pt idx="5856">
                  <c:v>-5.1522465123720763E-3</c:v>
                </c:pt>
                <c:pt idx="5857">
                  <c:v>1.595952190855815E-4</c:v>
                </c:pt>
                <c:pt idx="5858">
                  <c:v>8.4282749586945451E-3</c:v>
                </c:pt>
                <c:pt idx="5859">
                  <c:v>-2.2474607232692116E-2</c:v>
                </c:pt>
                <c:pt idx="5860">
                  <c:v>-1.5671263143140442E-2</c:v>
                </c:pt>
                <c:pt idx="5861">
                  <c:v>-9.1819195500296071E-3</c:v>
                </c:pt>
                <c:pt idx="5862">
                  <c:v>-1.0702400586410678E-3</c:v>
                </c:pt>
                <c:pt idx="5863">
                  <c:v>-1.1327589609042057E-2</c:v>
                </c:pt>
                <c:pt idx="5864">
                  <c:v>1.7819311173632897E-3</c:v>
                </c:pt>
                <c:pt idx="5865">
                  <c:v>-8.2137513526703305E-3</c:v>
                </c:pt>
                <c:pt idx="5866">
                  <c:v>-9.1295861339561312E-3</c:v>
                </c:pt>
                <c:pt idx="5867">
                  <c:v>-1.4365739711553888E-3</c:v>
                </c:pt>
                <c:pt idx="5868">
                  <c:v>5.5209583963663957E-4</c:v>
                </c:pt>
                <c:pt idx="5869">
                  <c:v>-2.4306276795263725E-2</c:v>
                </c:pt>
                <c:pt idx="5870">
                  <c:v>1.9650980736204502E-3</c:v>
                </c:pt>
                <c:pt idx="5871">
                  <c:v>-4.2364117310862703E-3</c:v>
                </c:pt>
                <c:pt idx="5872">
                  <c:v>-5.8849143374007165E-3</c:v>
                </c:pt>
                <c:pt idx="5873">
                  <c:v>5.4452702425065013E-3</c:v>
                </c:pt>
                <c:pt idx="5874">
                  <c:v>-5.4690589790632425E-4</c:v>
                </c:pt>
                <c:pt idx="5875">
                  <c:v>-1.7424432581601833E-2</c:v>
                </c:pt>
                <c:pt idx="5876">
                  <c:v>-1.2374257930511548E-2</c:v>
                </c:pt>
                <c:pt idx="5877">
                  <c:v>-1.6953431836940563E-2</c:v>
                </c:pt>
                <c:pt idx="5878">
                  <c:v>-8.9202524696622345E-3</c:v>
                </c:pt>
                <c:pt idx="5879">
                  <c:v>-5.8587476293639786E-3</c:v>
                </c:pt>
                <c:pt idx="5880">
                  <c:v>-7.0362494910171554E-3</c:v>
                </c:pt>
                <c:pt idx="5881">
                  <c:v>-1.1589256689409433E-2</c:v>
                </c:pt>
                <c:pt idx="5882">
                  <c:v>-1.5017095442222008E-2</c:v>
                </c:pt>
                <c:pt idx="5883">
                  <c:v>-1.512176227436896E-2</c:v>
                </c:pt>
                <c:pt idx="5884">
                  <c:v>-2.3521275554161607E-2</c:v>
                </c:pt>
                <c:pt idx="5885">
                  <c:v>-3.3255290943827856E-2</c:v>
                </c:pt>
                <c:pt idx="5886">
                  <c:v>-2.5094090006616155E-3</c:v>
                </c:pt>
                <c:pt idx="5887">
                  <c:v>-1.255742488676871E-2</c:v>
                </c:pt>
                <c:pt idx="5888">
                  <c:v>-1.6403930968169077E-2</c:v>
                </c:pt>
                <c:pt idx="5889">
                  <c:v>-2.9696618650831591E-2</c:v>
                </c:pt>
                <c:pt idx="5890">
                  <c:v>-1.7764599786079416E-2</c:v>
                </c:pt>
                <c:pt idx="5891">
                  <c:v>-7.8735841481927474E-3</c:v>
                </c:pt>
                <c:pt idx="5892">
                  <c:v>-2.2840941145206441E-2</c:v>
                </c:pt>
                <c:pt idx="5893">
                  <c:v>-2.2605440772875803E-2</c:v>
                </c:pt>
                <c:pt idx="5894">
                  <c:v>3.7682654543766764E-2</c:v>
                </c:pt>
                <c:pt idx="5895">
                  <c:v>4.6029834407485933E-2</c:v>
                </c:pt>
                <c:pt idx="5896">
                  <c:v>4.7599836889690168E-2</c:v>
                </c:pt>
                <c:pt idx="5897">
                  <c:v>2.8864473935386319E-2</c:v>
                </c:pt>
                <c:pt idx="5898">
                  <c:v>4.0168491807256797E-2</c:v>
                </c:pt>
                <c:pt idx="5899">
                  <c:v>3.6714486346407484E-2</c:v>
                </c:pt>
                <c:pt idx="5900">
                  <c:v>4.0325492055477218E-2</c:v>
                </c:pt>
                <c:pt idx="5901">
                  <c:v>4.0299325347440483E-2</c:v>
                </c:pt>
                <c:pt idx="5902">
                  <c:v>3.9566657522411841E-2</c:v>
                </c:pt>
                <c:pt idx="5903">
                  <c:v>2.9937308964892544E-2</c:v>
                </c:pt>
                <c:pt idx="5904">
                  <c:v>3.4097815542733757E-2</c:v>
                </c:pt>
                <c:pt idx="5905">
                  <c:v>1.3504616317821566E-2</c:v>
                </c:pt>
                <c:pt idx="5906">
                  <c:v>1.7717456311736261E-2</c:v>
                </c:pt>
                <c:pt idx="5907">
                  <c:v>2.9649475176488437E-2</c:v>
                </c:pt>
                <c:pt idx="5908">
                  <c:v>1.2562614828499026E-2</c:v>
                </c:pt>
                <c:pt idx="5909">
                  <c:v>1.243178128831534E-2</c:v>
                </c:pt>
                <c:pt idx="5910">
                  <c:v>2.800097257017399E-2</c:v>
                </c:pt>
                <c:pt idx="5911">
                  <c:v>2.8393473190725049E-2</c:v>
                </c:pt>
                <c:pt idx="5912">
                  <c:v>2.6326303255822803E-2</c:v>
                </c:pt>
                <c:pt idx="5913">
                  <c:v>2.2139629969944851E-2</c:v>
                </c:pt>
                <c:pt idx="5914">
                  <c:v>3.380998175432965E-2</c:v>
                </c:pt>
                <c:pt idx="5915">
                  <c:v>3.1481144739060038E-2</c:v>
                </c:pt>
                <c:pt idx="5916">
                  <c:v>2.5541302014720692E-2</c:v>
                </c:pt>
                <c:pt idx="5917">
                  <c:v>1.769128960369952E-2</c:v>
                </c:pt>
                <c:pt idx="5918">
                  <c:v>2.3003131335157179E-2</c:v>
                </c:pt>
                <c:pt idx="5919">
                  <c:v>2.4154466488773618E-2</c:v>
                </c:pt>
                <c:pt idx="5920">
                  <c:v>2.156396239313663E-2</c:v>
                </c:pt>
                <c:pt idx="5921">
                  <c:v>2.5829135803124799E-2</c:v>
                </c:pt>
                <c:pt idx="5922">
                  <c:v>8.1142744622536983E-3</c:v>
                </c:pt>
                <c:pt idx="5923">
                  <c:v>1.7220288859038251E-2</c:v>
                </c:pt>
                <c:pt idx="5924">
                  <c:v>1.6801621530450457E-2</c:v>
                </c:pt>
                <c:pt idx="5925">
                  <c:v>1.7455789231368889E-2</c:v>
                </c:pt>
                <c:pt idx="5926">
                  <c:v>1.1015967084081228E-3</c:v>
                </c:pt>
                <c:pt idx="5927">
                  <c:v>1.1123445886478478E-2</c:v>
                </c:pt>
                <c:pt idx="5928">
                  <c:v>2.2270463510128534E-2</c:v>
                </c:pt>
                <c:pt idx="5929">
                  <c:v>2.8498140022871994E-2</c:v>
                </c:pt>
                <c:pt idx="5930">
                  <c:v>1.6016620289348339E-2</c:v>
                </c:pt>
                <c:pt idx="5931">
                  <c:v>2.3631132328038873E-2</c:v>
                </c:pt>
                <c:pt idx="5932">
                  <c:v>8.689942039061916E-3</c:v>
                </c:pt>
                <c:pt idx="5933">
                  <c:v>1.3033615573160295E-2</c:v>
                </c:pt>
                <c:pt idx="5934">
                  <c:v>4.1107681326329019E-3</c:v>
                </c:pt>
                <c:pt idx="5935">
                  <c:v>1.9470625750197652E-2</c:v>
                </c:pt>
                <c:pt idx="5936">
                  <c:v>2.2218130094055061E-2</c:v>
                </c:pt>
                <c:pt idx="5937">
                  <c:v>2.279098570061297E-3</c:v>
                </c:pt>
                <c:pt idx="5938">
                  <c:v>1.6958621778670878E-2</c:v>
                </c:pt>
                <c:pt idx="5939">
                  <c:v>2.1590129101173368E-2</c:v>
                </c:pt>
                <c:pt idx="5940">
                  <c:v>1.810995693228732E-2</c:v>
                </c:pt>
                <c:pt idx="5941">
                  <c:v>2.2584464006569382E-2</c:v>
                </c:pt>
                <c:pt idx="5942">
                  <c:v>1.2324302485918082E-3</c:v>
                </c:pt>
                <c:pt idx="5943">
                  <c:v>1.8868791465352697E-2</c:v>
                </c:pt>
                <c:pt idx="5944">
                  <c:v>1.1725280171323436E-2</c:v>
                </c:pt>
                <c:pt idx="5945">
                  <c:v>3.9276011763757423E-3</c:v>
                </c:pt>
                <c:pt idx="5946">
                  <c:v>1.685395494652393E-2</c:v>
                </c:pt>
                <c:pt idx="5947">
                  <c:v>1.243178128831534E-2</c:v>
                </c:pt>
                <c:pt idx="5948">
                  <c:v>6.6751055202331506E-3</c:v>
                </c:pt>
                <c:pt idx="5949">
                  <c:v>1.2013113959727543E-2</c:v>
                </c:pt>
                <c:pt idx="5950">
                  <c:v>1.5493286128613596E-2</c:v>
                </c:pt>
                <c:pt idx="5951">
                  <c:v>2.697765898649093E-3</c:v>
                </c:pt>
                <c:pt idx="5952">
                  <c:v>-7.2455831553110521E-3</c:v>
                </c:pt>
                <c:pt idx="5953">
                  <c:v>6.2302714836086175E-3</c:v>
                </c:pt>
                <c:pt idx="5954">
                  <c:v>7.8002739658128515E-3</c:v>
                </c:pt>
                <c:pt idx="5955">
                  <c:v>4.6341022933676472E-3</c:v>
                </c:pt>
                <c:pt idx="5956">
                  <c:v>2.2793797670863279E-2</c:v>
                </c:pt>
                <c:pt idx="5957">
                  <c:v>1.3426116193711354E-2</c:v>
                </c:pt>
                <c:pt idx="5958">
                  <c:v>1.5414786004503384E-2</c:v>
                </c:pt>
                <c:pt idx="5959">
                  <c:v>-4.4223906575937416E-4</c:v>
                </c:pt>
                <c:pt idx="5960">
                  <c:v>7.4077733452617926E-3</c:v>
                </c:pt>
                <c:pt idx="5961">
                  <c:v>1.5414786004503384E-2</c:v>
                </c:pt>
                <c:pt idx="5962">
                  <c:v>1.6539954450083084E-2</c:v>
                </c:pt>
                <c:pt idx="5963">
                  <c:v>1.0678611849853945E-2</c:v>
                </c:pt>
                <c:pt idx="5964">
                  <c:v>1.347844960978483E-2</c:v>
                </c:pt>
                <c:pt idx="5965">
                  <c:v>1.0233777813229414E-2</c:v>
                </c:pt>
                <c:pt idx="5966">
                  <c:v>1.0992612346294792E-2</c:v>
                </c:pt>
                <c:pt idx="5967">
                  <c:v>4.1369348406696399E-3</c:v>
                </c:pt>
                <c:pt idx="5968">
                  <c:v>-9.1323981042064351E-4</c:v>
                </c:pt>
                <c:pt idx="5969">
                  <c:v>-1.8552412997431839E-3</c:v>
                </c:pt>
                <c:pt idx="5970">
                  <c:v>2.2008796429761165E-2</c:v>
                </c:pt>
                <c:pt idx="5971">
                  <c:v>1.5728786500944232E-2</c:v>
                </c:pt>
                <c:pt idx="5972">
                  <c:v>3.9799345924492174E-3</c:v>
                </c:pt>
                <c:pt idx="5973">
                  <c:v>1.0443111477523311E-2</c:v>
                </c:pt>
                <c:pt idx="5974">
                  <c:v>9.1871094917599233E-3</c:v>
                </c:pt>
                <c:pt idx="5975">
                  <c:v>-2.8495762051391985E-3</c:v>
                </c:pt>
                <c:pt idx="5976">
                  <c:v>-7.1409163231641037E-3</c:v>
                </c:pt>
                <c:pt idx="5977">
                  <c:v>1.6199787245605501E-2</c:v>
                </c:pt>
                <c:pt idx="5978">
                  <c:v>1.3556949733895041E-2</c:v>
                </c:pt>
                <c:pt idx="5979">
                  <c:v>2.8809328549062527E-3</c:v>
                </c:pt>
                <c:pt idx="5980">
                  <c:v>5.4976036585799755E-3</c:v>
                </c:pt>
                <c:pt idx="5981">
                  <c:v>-1.2823856931852735E-4</c:v>
                </c:pt>
                <c:pt idx="5982">
                  <c:v>1.4996118675915587E-2</c:v>
                </c:pt>
                <c:pt idx="5983">
                  <c:v>7.7741072577761144E-3</c:v>
                </c:pt>
                <c:pt idx="5984">
                  <c:v>-6.8007491186865207E-3</c:v>
                </c:pt>
                <c:pt idx="5985">
                  <c:v>2.6426205123253072E-4</c:v>
                </c:pt>
                <c:pt idx="5986">
                  <c:v>4.4509353371104867E-3</c:v>
                </c:pt>
                <c:pt idx="5987">
                  <c:v>2.2532130590495907E-2</c:v>
                </c:pt>
                <c:pt idx="5988">
                  <c:v>-5.2045799284455487E-3</c:v>
                </c:pt>
                <c:pt idx="5989">
                  <c:v>-8.347396863104331E-4</c:v>
                </c:pt>
                <c:pt idx="5990">
                  <c:v>5.5209583963663957E-4</c:v>
                </c:pt>
                <c:pt idx="5991">
                  <c:v>8.7684421631721281E-3</c:v>
                </c:pt>
                <c:pt idx="5992">
                  <c:v>5.2359365782126029E-3</c:v>
                </c:pt>
                <c:pt idx="5993">
                  <c:v>-6.774582410649781E-3</c:v>
                </c:pt>
                <c:pt idx="5994">
                  <c:v>7.2246063890046321E-3</c:v>
                </c:pt>
                <c:pt idx="5995">
                  <c:v>4.0322680085226915E-3</c:v>
                </c:pt>
                <c:pt idx="5996">
                  <c:v>-1.1275256192968585E-2</c:v>
                </c:pt>
                <c:pt idx="5997">
                  <c:v>4.4742900748969208E-4</c:v>
                </c:pt>
                <c:pt idx="5998">
                  <c:v>-8.8940857616254965E-3</c:v>
                </c:pt>
                <c:pt idx="5999">
                  <c:v>1.4155972048489687E-3</c:v>
                </c:pt>
                <c:pt idx="6000">
                  <c:v>7.7217738417026394E-3</c:v>
                </c:pt>
                <c:pt idx="6001">
                  <c:v>4.3724352130002746E-3</c:v>
                </c:pt>
                <c:pt idx="6002">
                  <c:v>-2.0407437297789877E-2</c:v>
                </c:pt>
                <c:pt idx="6003">
                  <c:v>-2.1954085042207687E-3</c:v>
                </c:pt>
                <c:pt idx="6004">
                  <c:v>-7.2194164472743159E-3</c:v>
                </c:pt>
                <c:pt idx="6005">
                  <c:v>-8.9725858857357104E-3</c:v>
                </c:pt>
                <c:pt idx="6006">
                  <c:v>-1.2348091222474813E-2</c:v>
                </c:pt>
                <c:pt idx="6007">
                  <c:v>2.5145989423919326E-3</c:v>
                </c:pt>
                <c:pt idx="6008">
                  <c:v>-1.9020601771842803E-2</c:v>
                </c:pt>
                <c:pt idx="6009">
                  <c:v>-1.9256102144173434E-2</c:v>
                </c:pt>
                <c:pt idx="6010">
                  <c:v>-1.0440733506043298E-3</c:v>
                </c:pt>
                <c:pt idx="6011">
                  <c:v>-7.2194164472743159E-3</c:v>
                </c:pt>
                <c:pt idx="6012">
                  <c:v>-1.2400424638548286E-2</c:v>
                </c:pt>
                <c:pt idx="6013">
                  <c:v>-1.3290092711797352E-2</c:v>
                </c:pt>
                <c:pt idx="6014">
                  <c:v>-1.0071587623278673E-2</c:v>
                </c:pt>
                <c:pt idx="6015">
                  <c:v>-4.4195786873434326E-3</c:v>
                </c:pt>
                <c:pt idx="6016">
                  <c:v>-4.131744898939322E-3</c:v>
                </c:pt>
                <c:pt idx="6017">
                  <c:v>-3.1140552557568785E-4</c:v>
                </c:pt>
                <c:pt idx="6018">
                  <c:v>-2.7969615920406934E-2</c:v>
                </c:pt>
                <c:pt idx="6019">
                  <c:v>-6.5914154543926223E-3</c:v>
                </c:pt>
                <c:pt idx="6020">
                  <c:v>-4.6840577379611038E-4</c:v>
                </c:pt>
                <c:pt idx="6021">
                  <c:v>-1.3420926251981038E-2</c:v>
                </c:pt>
                <c:pt idx="6022">
                  <c:v>-2.019810363349598E-2</c:v>
                </c:pt>
                <c:pt idx="6023">
                  <c:v>-1.6953431836940563E-2</c:v>
                </c:pt>
                <c:pt idx="6024">
                  <c:v>-1.7921600034299837E-2</c:v>
                </c:pt>
                <c:pt idx="6025">
                  <c:v>-2.537911182476995E-2</c:v>
                </c:pt>
                <c:pt idx="6026">
                  <c:v>-1.5749763267250645E-2</c:v>
                </c:pt>
                <c:pt idx="6027">
                  <c:v>-2.9932119023162222E-2</c:v>
                </c:pt>
                <c:pt idx="6028">
                  <c:v>-1.4729261653817901E-2</c:v>
                </c:pt>
                <c:pt idx="6029">
                  <c:v>-2.4881944372071939E-2</c:v>
                </c:pt>
                <c:pt idx="6030">
                  <c:v>-2.0302770465642925E-2</c:v>
                </c:pt>
                <c:pt idx="6031">
                  <c:v>4.3648663976142844E-2</c:v>
                </c:pt>
                <c:pt idx="6032">
                  <c:v>4.0796492800138487E-2</c:v>
                </c:pt>
                <c:pt idx="6033">
                  <c:v>3.6138818769599269E-2</c:v>
                </c:pt>
                <c:pt idx="6034">
                  <c:v>3.5458484360644096E-2</c:v>
                </c:pt>
                <c:pt idx="6035">
                  <c:v>4.9719340240665884E-2</c:v>
                </c:pt>
                <c:pt idx="6036">
                  <c:v>4.1712327581424291E-2</c:v>
                </c:pt>
                <c:pt idx="6037">
                  <c:v>3.739482075536265E-2</c:v>
                </c:pt>
                <c:pt idx="6038">
                  <c:v>4.2157161618048826E-2</c:v>
                </c:pt>
                <c:pt idx="6039">
                  <c:v>2.169479593332032E-2</c:v>
                </c:pt>
                <c:pt idx="6040">
                  <c:v>3.3522147965925543E-2</c:v>
                </c:pt>
                <c:pt idx="6041">
                  <c:v>2.5488968598647216E-2</c:v>
                </c:pt>
                <c:pt idx="6042">
                  <c:v>2.7791638905880094E-2</c:v>
                </c:pt>
                <c:pt idx="6043">
                  <c:v>3.540615094457062E-2</c:v>
                </c:pt>
                <c:pt idx="6044">
                  <c:v>1.384478352229915E-2</c:v>
                </c:pt>
                <c:pt idx="6045">
                  <c:v>1.7874456559956682E-2</c:v>
                </c:pt>
                <c:pt idx="6046">
                  <c:v>2.3761965868222559E-2</c:v>
                </c:pt>
                <c:pt idx="6047">
                  <c:v>3.6557486098187056E-2</c:v>
                </c:pt>
                <c:pt idx="6048">
                  <c:v>2.8969140767533264E-2</c:v>
                </c:pt>
                <c:pt idx="6049">
                  <c:v>3.0041975797039495E-2</c:v>
                </c:pt>
                <c:pt idx="6050">
                  <c:v>2.6457136796006489E-2</c:v>
                </c:pt>
                <c:pt idx="6051">
                  <c:v>1.8240790472471003E-2</c:v>
                </c:pt>
                <c:pt idx="6052">
                  <c:v>1.0757111973964157E-2</c:v>
                </c:pt>
                <c:pt idx="6053">
                  <c:v>2.0778961152034515E-2</c:v>
                </c:pt>
                <c:pt idx="6054">
                  <c:v>1.8214623764434265E-2</c:v>
                </c:pt>
                <c:pt idx="6055">
                  <c:v>2.5541302014720692E-2</c:v>
                </c:pt>
                <c:pt idx="6056">
                  <c:v>2.5407656504286696E-3</c:v>
                </c:pt>
                <c:pt idx="6057">
                  <c:v>1.9261292085903756E-2</c:v>
                </c:pt>
                <c:pt idx="6058">
                  <c:v>2.6457136796006489E-2</c:v>
                </c:pt>
                <c:pt idx="6059">
                  <c:v>1.790062326799342E-2</c:v>
                </c:pt>
                <c:pt idx="6060">
                  <c:v>3.0983977286362034E-2</c:v>
                </c:pt>
                <c:pt idx="6061">
                  <c:v>7.6694404256291652E-3</c:v>
                </c:pt>
                <c:pt idx="6062">
                  <c:v>1.1489779798992799E-2</c:v>
                </c:pt>
                <c:pt idx="6063">
                  <c:v>1.8528624260875114E-2</c:v>
                </c:pt>
                <c:pt idx="6064">
                  <c:v>1.243178128831534E-2</c:v>
                </c:pt>
                <c:pt idx="6065">
                  <c:v>2.0621960903814091E-2</c:v>
                </c:pt>
                <c:pt idx="6066">
                  <c:v>2.261063071460612E-2</c:v>
                </c:pt>
                <c:pt idx="6067">
                  <c:v>2.8498140022871994E-2</c:v>
                </c:pt>
                <c:pt idx="6068">
                  <c:v>2.0072460035042608E-2</c:v>
                </c:pt>
                <c:pt idx="6069">
                  <c:v>1.3059782281197033E-2</c:v>
                </c:pt>
                <c:pt idx="6070">
                  <c:v>7.8264406738495877E-3</c:v>
                </c:pt>
                <c:pt idx="6071">
                  <c:v>7.8759621196727598E-4</c:v>
                </c:pt>
                <c:pt idx="6072">
                  <c:v>2.2034963137797903E-2</c:v>
                </c:pt>
                <c:pt idx="6073">
                  <c:v>1.2902782032976609E-2</c:v>
                </c:pt>
                <c:pt idx="6074">
                  <c:v>1.9444459042160918E-2</c:v>
                </c:pt>
                <c:pt idx="6075">
                  <c:v>1.3661616566041989E-2</c:v>
                </c:pt>
                <c:pt idx="6076">
                  <c:v>7.25077309704137E-3</c:v>
                </c:pt>
                <c:pt idx="6077">
                  <c:v>6.0209378193147199E-3</c:v>
                </c:pt>
                <c:pt idx="6078">
                  <c:v>2.072662773596104E-2</c:v>
                </c:pt>
                <c:pt idx="6079">
                  <c:v>1.810995693228732E-2</c:v>
                </c:pt>
                <c:pt idx="6080">
                  <c:v>1.3897116938372624E-2</c:v>
                </c:pt>
                <c:pt idx="6081">
                  <c:v>8.716108747098654E-3</c:v>
                </c:pt>
                <c:pt idx="6082">
                  <c:v>1.9836959662711977E-2</c:v>
                </c:pt>
                <c:pt idx="6083">
                  <c:v>6.0209378193147199E-3</c:v>
                </c:pt>
                <c:pt idx="6084">
                  <c:v>1.7481955939405623E-2</c:v>
                </c:pt>
                <c:pt idx="6085">
                  <c:v>1.2484114704388816E-2</c:v>
                </c:pt>
                <c:pt idx="6086">
                  <c:v>3.9509559141621704E-4</c:v>
                </c:pt>
                <c:pt idx="6087">
                  <c:v>1.1123445886478478E-2</c:v>
                </c:pt>
                <c:pt idx="6088">
                  <c:v>9.6581102364211944E-3</c:v>
                </c:pt>
                <c:pt idx="6089">
                  <c:v>5.9947711112779828E-3</c:v>
                </c:pt>
                <c:pt idx="6090">
                  <c:v>4.5294354612206988E-3</c:v>
                </c:pt>
                <c:pt idx="6091">
                  <c:v>2.3837654022082462E-3</c:v>
                </c:pt>
                <c:pt idx="6092">
                  <c:v>1.9522959166271128E-2</c:v>
                </c:pt>
                <c:pt idx="6093">
                  <c:v>-1.0702400586410678E-3</c:v>
                </c:pt>
                <c:pt idx="6094">
                  <c:v>1.6304454077752446E-2</c:v>
                </c:pt>
                <c:pt idx="6095">
                  <c:v>6.3087716077188296E-3</c:v>
                </c:pt>
                <c:pt idx="6096">
                  <c:v>3.8752677603022677E-3</c:v>
                </c:pt>
                <c:pt idx="6097">
                  <c:v>1.5336285880393173E-2</c:v>
                </c:pt>
                <c:pt idx="6098">
                  <c:v>1.6252120661678974E-2</c:v>
                </c:pt>
                <c:pt idx="6099">
                  <c:v>6.5442719800494643E-3</c:v>
                </c:pt>
                <c:pt idx="6100">
                  <c:v>5.5499370746534497E-3</c:v>
                </c:pt>
                <c:pt idx="6101">
                  <c:v>7.6694404256291652E-3</c:v>
                </c:pt>
                <c:pt idx="6102">
                  <c:v>1.5725974530693921E-3</c:v>
                </c:pt>
                <c:pt idx="6103">
                  <c:v>-4.7074124757475432E-3</c:v>
                </c:pt>
                <c:pt idx="6104">
                  <c:v>1.1908447127580594E-2</c:v>
                </c:pt>
                <c:pt idx="6105">
                  <c:v>-9.4174199223602418E-3</c:v>
                </c:pt>
                <c:pt idx="6106">
                  <c:v>7.7217738417026394E-3</c:v>
                </c:pt>
                <c:pt idx="6107">
                  <c:v>1.1882280419543858E-2</c:v>
                </c:pt>
                <c:pt idx="6108">
                  <c:v>1.3609283149968515E-2</c:v>
                </c:pt>
                <c:pt idx="6109">
                  <c:v>1.1332779550772377E-2</c:v>
                </c:pt>
                <c:pt idx="6110">
                  <c:v>2.5930990665021438E-3</c:v>
                </c:pt>
                <c:pt idx="6111">
                  <c:v>5.3406034103595521E-3</c:v>
                </c:pt>
                <c:pt idx="6112">
                  <c:v>9.9982774408987792E-3</c:v>
                </c:pt>
                <c:pt idx="6113">
                  <c:v>1.0230965842979107E-3</c:v>
                </c:pt>
                <c:pt idx="6114">
                  <c:v>1.6487621034009609E-2</c:v>
                </c:pt>
                <c:pt idx="6115">
                  <c:v>5.2359365782126029E-3</c:v>
                </c:pt>
                <c:pt idx="6116">
                  <c:v>8.6609633607748638E-4</c:v>
                </c:pt>
                <c:pt idx="6117">
                  <c:v>-8.8707310238390728E-4</c:v>
                </c:pt>
                <c:pt idx="6118">
                  <c:v>6.3872717318290417E-3</c:v>
                </c:pt>
                <c:pt idx="6119">
                  <c:v>-1.4889073872288629E-3</c:v>
                </c:pt>
                <c:pt idx="6120">
                  <c:v>4.6341022933676472E-3</c:v>
                </c:pt>
                <c:pt idx="6121">
                  <c:v>-4.6027456436005931E-3</c:v>
                </c:pt>
                <c:pt idx="6122">
                  <c:v>-3.032743161396359E-3</c:v>
                </c:pt>
                <c:pt idx="6123">
                  <c:v>-5.1522465123720763E-3</c:v>
                </c:pt>
                <c:pt idx="6124">
                  <c:v>5.8901042791310336E-3</c:v>
                </c:pt>
                <c:pt idx="6125">
                  <c:v>9.4459646018769938E-4</c:v>
                </c:pt>
                <c:pt idx="6126">
                  <c:v>1.3661616566041989E-2</c:v>
                </c:pt>
                <c:pt idx="6127">
                  <c:v>6.2302714836086175E-3</c:v>
                </c:pt>
                <c:pt idx="6128">
                  <c:v>-5.1522465123720763E-3</c:v>
                </c:pt>
                <c:pt idx="6129">
                  <c:v>-1.7505744675962356E-3</c:v>
                </c:pt>
                <c:pt idx="6130">
                  <c:v>-6.9839160749436795E-3</c:v>
                </c:pt>
                <c:pt idx="6131">
                  <c:v>-9.8099205429113007E-3</c:v>
                </c:pt>
                <c:pt idx="6132">
                  <c:v>1.7034309932530784E-3</c:v>
                </c:pt>
                <c:pt idx="6133">
                  <c:v>1.546430745032655E-3</c:v>
                </c:pt>
                <c:pt idx="6134">
                  <c:v>-5.0999130962986004E-3</c:v>
                </c:pt>
                <c:pt idx="6135">
                  <c:v>1.025994452126615E-2</c:v>
                </c:pt>
                <c:pt idx="6136">
                  <c:v>-1.645626438424256E-2</c:v>
                </c:pt>
                <c:pt idx="6137">
                  <c:v>1.5202640369959171E-3</c:v>
                </c:pt>
                <c:pt idx="6138">
                  <c:v>-1.7764599786079416E-2</c:v>
                </c:pt>
                <c:pt idx="6139">
                  <c:v>2.1744317379143478E-3</c:v>
                </c:pt>
                <c:pt idx="6140">
                  <c:v>-1.1589256689409433E-2</c:v>
                </c:pt>
                <c:pt idx="6141">
                  <c:v>-3.5037439060576284E-3</c:v>
                </c:pt>
                <c:pt idx="6142">
                  <c:v>-1.8418767486997847E-2</c:v>
                </c:pt>
                <c:pt idx="6143">
                  <c:v>-5.1260798043353366E-3</c:v>
                </c:pt>
                <c:pt idx="6144">
                  <c:v>4.2416016728165883E-3</c:v>
                </c:pt>
                <c:pt idx="6145">
                  <c:v>-3.0850765774698349E-3</c:v>
                </c:pt>
                <c:pt idx="6146">
                  <c:v>6.1517713594984062E-3</c:v>
                </c:pt>
                <c:pt idx="6147">
                  <c:v>-3.2836623615240063E-2</c:v>
                </c:pt>
                <c:pt idx="6148">
                  <c:v>-1.5723596559213911E-2</c:v>
                </c:pt>
                <c:pt idx="6149">
                  <c:v>-2.739394834359872E-2</c:v>
                </c:pt>
                <c:pt idx="6150">
                  <c:v>-4.3149118551964842E-3</c:v>
                </c:pt>
                <c:pt idx="6151">
                  <c:v>-2.2369940400545171E-2</c:v>
                </c:pt>
                <c:pt idx="6152">
                  <c:v>-1.6665598048536456E-2</c:v>
                </c:pt>
                <c:pt idx="6153">
                  <c:v>-1.9151435312026489E-2</c:v>
                </c:pt>
                <c:pt idx="6154">
                  <c:v>-2.2160606736251268E-2</c:v>
                </c:pt>
                <c:pt idx="6155">
                  <c:v>-2.8152782876664097E-2</c:v>
                </c:pt>
                <c:pt idx="6156">
                  <c:v>-1.2845258675172817E-2</c:v>
                </c:pt>
                <c:pt idx="6157">
                  <c:v>-1.8392600778961113E-2</c:v>
                </c:pt>
                <c:pt idx="6158">
                  <c:v>-1.8654267859328486E-2</c:v>
                </c:pt>
                <c:pt idx="6159">
                  <c:v>-2.545761194888016E-2</c:v>
                </c:pt>
                <c:pt idx="6160">
                  <c:v>4.5611167078898139E-2</c:v>
                </c:pt>
                <c:pt idx="6161">
                  <c:v>5.4350847563168374E-2</c:v>
                </c:pt>
                <c:pt idx="6162">
                  <c:v>5.094917551839253E-2</c:v>
                </c:pt>
                <c:pt idx="6163">
                  <c:v>4.3674830684179586E-2</c:v>
                </c:pt>
                <c:pt idx="6164">
                  <c:v>4.7312003101286061E-2</c:v>
                </c:pt>
                <c:pt idx="6165">
                  <c:v>4.4904665961906232E-2</c:v>
                </c:pt>
                <c:pt idx="6166">
                  <c:v>3.684531988659117E-2</c:v>
                </c:pt>
                <c:pt idx="6167">
                  <c:v>3.1899812067647831E-2</c:v>
                </c:pt>
                <c:pt idx="6168">
                  <c:v>2.8916807351459788E-2</c:v>
                </c:pt>
                <c:pt idx="6169">
                  <c:v>2.2375130342275486E-2</c:v>
                </c:pt>
                <c:pt idx="6170">
                  <c:v>2.2741464254789803E-2</c:v>
                </c:pt>
                <c:pt idx="6171">
                  <c:v>3.5903318397268624E-2</c:v>
                </c:pt>
                <c:pt idx="6172">
                  <c:v>2.8890640643423053E-2</c:v>
                </c:pt>
                <c:pt idx="6173">
                  <c:v>4.0403992179587428E-2</c:v>
                </c:pt>
                <c:pt idx="6174">
                  <c:v>3.0669976789921186E-2</c:v>
                </c:pt>
                <c:pt idx="6175">
                  <c:v>1.26149482445725E-2</c:v>
                </c:pt>
                <c:pt idx="6176">
                  <c:v>2.9309307972010847E-2</c:v>
                </c:pt>
                <c:pt idx="6177">
                  <c:v>2.8969140767533264E-2</c:v>
                </c:pt>
                <c:pt idx="6178">
                  <c:v>3.213531243997847E-2</c:v>
                </c:pt>
                <c:pt idx="6179">
                  <c:v>2.750380511747598E-2</c:v>
                </c:pt>
                <c:pt idx="6180">
                  <c:v>1.6984788486707619E-2</c:v>
                </c:pt>
                <c:pt idx="6181">
                  <c:v>4.1895494537681453E-2</c:v>
                </c:pt>
                <c:pt idx="6182">
                  <c:v>2.0412627239520191E-2</c:v>
                </c:pt>
                <c:pt idx="6183">
                  <c:v>1.0861778806111107E-2</c:v>
                </c:pt>
                <c:pt idx="6184">
                  <c:v>8.9254424113925524E-3</c:v>
                </c:pt>
                <c:pt idx="6185">
                  <c:v>2.0752794443997778E-2</c:v>
                </c:pt>
                <c:pt idx="6186">
                  <c:v>2.2218130094055061E-2</c:v>
                </c:pt>
                <c:pt idx="6187">
                  <c:v>1.402795047855631E-2</c:v>
                </c:pt>
                <c:pt idx="6188">
                  <c:v>2.6901970832631024E-2</c:v>
                </c:pt>
                <c:pt idx="6189">
                  <c:v>2.080512786007125E-2</c:v>
                </c:pt>
                <c:pt idx="6190">
                  <c:v>2.543663518257374E-2</c:v>
                </c:pt>
                <c:pt idx="6191">
                  <c:v>1.4446617807144107E-2</c:v>
                </c:pt>
                <c:pt idx="6192">
                  <c:v>3.5641651316901259E-2</c:v>
                </c:pt>
                <c:pt idx="6193">
                  <c:v>1.6644621282230033E-2</c:v>
                </c:pt>
                <c:pt idx="6194">
                  <c:v>1.714178873492804E-2</c:v>
                </c:pt>
                <c:pt idx="6195">
                  <c:v>3.435948262310113E-2</c:v>
                </c:pt>
                <c:pt idx="6196">
                  <c:v>1.4263450850886945E-2</c:v>
                </c:pt>
                <c:pt idx="6197">
                  <c:v>2.232279692620201E-2</c:v>
                </c:pt>
                <c:pt idx="6198">
                  <c:v>1.8214623764434265E-2</c:v>
                </c:pt>
                <c:pt idx="6199">
                  <c:v>2.3029298043193917E-2</c:v>
                </c:pt>
                <c:pt idx="6200">
                  <c:v>2.1982629721724427E-2</c:v>
                </c:pt>
                <c:pt idx="6201">
                  <c:v>-5.4139135927394472E-3</c:v>
                </c:pt>
                <c:pt idx="6202">
                  <c:v>9.8151104846416169E-3</c:v>
                </c:pt>
                <c:pt idx="6203">
                  <c:v>2.8184139526431146E-2</c:v>
                </c:pt>
                <c:pt idx="6204">
                  <c:v>1.2876615324939873E-2</c:v>
                </c:pt>
                <c:pt idx="6205">
                  <c:v>4.5294354612206988E-3</c:v>
                </c:pt>
                <c:pt idx="6206">
                  <c:v>1.8711791217132272E-2</c:v>
                </c:pt>
                <c:pt idx="6207">
                  <c:v>1.8005290100140368E-2</c:v>
                </c:pt>
                <c:pt idx="6208">
                  <c:v>5.9162709871677707E-3</c:v>
                </c:pt>
                <c:pt idx="6209">
                  <c:v>2.2584464006569382E-2</c:v>
                </c:pt>
                <c:pt idx="6210">
                  <c:v>3.1454978031023303E-2</c:v>
                </c:pt>
                <c:pt idx="6211">
                  <c:v>8.4544416667312813E-3</c:v>
                </c:pt>
                <c:pt idx="6212">
                  <c:v>1.6696954698303509E-2</c:v>
                </c:pt>
                <c:pt idx="6213">
                  <c:v>4.7126024174778593E-3</c:v>
                </c:pt>
                <c:pt idx="6214">
                  <c:v>8.7684421631721281E-3</c:v>
                </c:pt>
                <c:pt idx="6215">
                  <c:v>-7.324083279421266E-3</c:v>
                </c:pt>
                <c:pt idx="6216">
                  <c:v>5.1574364541023916E-3</c:v>
                </c:pt>
                <c:pt idx="6217">
                  <c:v>7.4339400532985305E-3</c:v>
                </c:pt>
                <c:pt idx="6218">
                  <c:v>1.685395494652393E-2</c:v>
                </c:pt>
                <c:pt idx="6219">
                  <c:v>1.2143947499911229E-2</c:v>
                </c:pt>
                <c:pt idx="6220">
                  <c:v>1.6932455070634143E-2</c:v>
                </c:pt>
                <c:pt idx="6221">
                  <c:v>2.7762660227593043E-3</c:v>
                </c:pt>
                <c:pt idx="6222">
                  <c:v>1.9758459538601763E-2</c:v>
                </c:pt>
                <c:pt idx="6223">
                  <c:v>-3.6869108623147889E-3</c:v>
                </c:pt>
                <c:pt idx="6224">
                  <c:v>1.8057623516213844E-2</c:v>
                </c:pt>
                <c:pt idx="6225">
                  <c:v>8.5591084988782314E-3</c:v>
                </c:pt>
                <c:pt idx="6226">
                  <c:v>6.5181052720127272E-3</c:v>
                </c:pt>
                <c:pt idx="6227">
                  <c:v>9.2132761997966613E-3</c:v>
                </c:pt>
                <c:pt idx="6228">
                  <c:v>-2.3262420444044533E-3</c:v>
                </c:pt>
                <c:pt idx="6229">
                  <c:v>2.1192863515905654E-4</c:v>
                </c:pt>
                <c:pt idx="6230">
                  <c:v>8.0881077542169603E-3</c:v>
                </c:pt>
                <c:pt idx="6231">
                  <c:v>-6.9054159508334691E-3</c:v>
                </c:pt>
                <c:pt idx="6232">
                  <c:v>9.2656096158701354E-3</c:v>
                </c:pt>
                <c:pt idx="6233">
                  <c:v>8.1404411702904345E-3</c:v>
                </c:pt>
                <c:pt idx="6234">
                  <c:v>9.6842769444579306E-3</c:v>
                </c:pt>
                <c:pt idx="6235">
                  <c:v>7.5909403015189539E-3</c:v>
                </c:pt>
                <c:pt idx="6236">
                  <c:v>4.8434359576615448E-3</c:v>
                </c:pt>
                <c:pt idx="6237">
                  <c:v>1.659228786615656E-2</c:v>
                </c:pt>
                <c:pt idx="6238">
                  <c:v>-1.0123921039352146E-2</c:v>
                </c:pt>
                <c:pt idx="6239">
                  <c:v>-4.9952462641516503E-3</c:v>
                </c:pt>
                <c:pt idx="6240">
                  <c:v>1.5310119172356435E-2</c:v>
                </c:pt>
                <c:pt idx="6241">
                  <c:v>1.0230965842979107E-3</c:v>
                </c:pt>
                <c:pt idx="6242">
                  <c:v>-3.3467436578372058E-3</c:v>
                </c:pt>
                <c:pt idx="6243">
                  <c:v>4.1107681326329019E-3</c:v>
                </c:pt>
                <c:pt idx="6244">
                  <c:v>6.9629393086372603E-3</c:v>
                </c:pt>
                <c:pt idx="6245">
                  <c:v>-9.626753586654142E-3</c:v>
                </c:pt>
                <c:pt idx="6246">
                  <c:v>5.9686044032412457E-3</c:v>
                </c:pt>
                <c:pt idx="6247">
                  <c:v>-1.3319071390084404E-3</c:v>
                </c:pt>
                <c:pt idx="6248">
                  <c:v>8.9777758274660266E-3</c:v>
                </c:pt>
                <c:pt idx="6249">
                  <c:v>-1.172009022959312E-2</c:v>
                </c:pt>
                <c:pt idx="6250">
                  <c:v>-1.5802096683324128E-2</c:v>
                </c:pt>
                <c:pt idx="6251">
                  <c:v>-7.2194164472743159E-3</c:v>
                </c:pt>
                <c:pt idx="6252">
                  <c:v>-1.5150740952655992E-3</c:v>
                </c:pt>
                <c:pt idx="6253">
                  <c:v>-9.8884206670215111E-3</c:v>
                </c:pt>
                <c:pt idx="6254">
                  <c:v>1.4417639128857058E-3</c:v>
                </c:pt>
                <c:pt idx="6255">
                  <c:v>5.8639375710942965E-3</c:v>
                </c:pt>
                <c:pt idx="6256">
                  <c:v>-6.0942480016946132E-3</c:v>
                </c:pt>
                <c:pt idx="6257">
                  <c:v>-1.5383429354736329E-2</c:v>
                </c:pt>
                <c:pt idx="6258">
                  <c:v>-1.3368592835907562E-2</c:v>
                </c:pt>
                <c:pt idx="6259">
                  <c:v>-2.4698777415814784E-2</c:v>
                </c:pt>
                <c:pt idx="6260">
                  <c:v>-1.5749763267250645E-2</c:v>
                </c:pt>
                <c:pt idx="6261">
                  <c:v>-2.4672610707778042E-2</c:v>
                </c:pt>
                <c:pt idx="6262">
                  <c:v>1.1800968325183341E-3</c:v>
                </c:pt>
                <c:pt idx="6263">
                  <c:v>-1.5618929727066964E-2</c:v>
                </c:pt>
                <c:pt idx="6264">
                  <c:v>4.0584347165594286E-3</c:v>
                </c:pt>
                <c:pt idx="6265">
                  <c:v>-1.7058098669087508E-2</c:v>
                </c:pt>
                <c:pt idx="6266">
                  <c:v>-5.207391898695863E-4</c:v>
                </c:pt>
                <c:pt idx="6267">
                  <c:v>8.349774834584333E-3</c:v>
                </c:pt>
                <c:pt idx="6268">
                  <c:v>-1.7505744675962356E-3</c:v>
                </c:pt>
                <c:pt idx="6269">
                  <c:v>-1.7767411756329718E-3</c:v>
                </c:pt>
                <c:pt idx="6270">
                  <c:v>-1.9753269596871445E-2</c:v>
                </c:pt>
                <c:pt idx="6271">
                  <c:v>-1.9753269596871445E-2</c:v>
                </c:pt>
                <c:pt idx="6272">
                  <c:v>-1.9727102888834711E-2</c:v>
                </c:pt>
                <c:pt idx="6273">
                  <c:v>-4.969079556114914E-3</c:v>
                </c:pt>
                <c:pt idx="6274">
                  <c:v>-9.3650865062867659E-3</c:v>
                </c:pt>
                <c:pt idx="6275">
                  <c:v>-9.8884206670215111E-3</c:v>
                </c:pt>
                <c:pt idx="6276">
                  <c:v>-2.0328937173679659E-2</c:v>
                </c:pt>
                <c:pt idx="6277">
                  <c:v>-6.9839160749436795E-3</c:v>
                </c:pt>
                <c:pt idx="6278">
                  <c:v>-1.4729261653817901E-2</c:v>
                </c:pt>
                <c:pt idx="6279">
                  <c:v>-1.0437921535792994E-2</c:v>
                </c:pt>
                <c:pt idx="6280">
                  <c:v>-2.0433604005826611E-2</c:v>
                </c:pt>
                <c:pt idx="6281">
                  <c:v>-4.9429128480781778E-3</c:v>
                </c:pt>
                <c:pt idx="6282">
                  <c:v>-2.242227381661864E-2</c:v>
                </c:pt>
                <c:pt idx="6283">
                  <c:v>-2.1297105371038939E-2</c:v>
                </c:pt>
                <c:pt idx="6284">
                  <c:v>-2.634728002212923E-2</c:v>
                </c:pt>
                <c:pt idx="6285">
                  <c:v>-1.8418767486997847E-2</c:v>
                </c:pt>
                <c:pt idx="6286">
                  <c:v>-1.8575767735218268E-2</c:v>
                </c:pt>
                <c:pt idx="6287">
                  <c:v>-1.645626438424256E-2</c:v>
                </c:pt>
                <c:pt idx="6288">
                  <c:v>-2.3259608473794234E-2</c:v>
                </c:pt>
                <c:pt idx="6289">
                  <c:v>4.3151496523444841E-2</c:v>
                </c:pt>
                <c:pt idx="6290">
                  <c:v>5.5476016008748068E-2</c:v>
                </c:pt>
                <c:pt idx="6291">
                  <c:v>3.229231268819889E-2</c:v>
                </c:pt>
                <c:pt idx="6292">
                  <c:v>5.0766008562135367E-2</c:v>
                </c:pt>
                <c:pt idx="6293">
                  <c:v>4.5244833166383815E-2</c:v>
                </c:pt>
                <c:pt idx="6294">
                  <c:v>5.1551009803237485E-2</c:v>
                </c:pt>
                <c:pt idx="6295">
                  <c:v>4.5270999874420549E-2</c:v>
                </c:pt>
                <c:pt idx="6296">
                  <c:v>3.9618990938485317E-2</c:v>
                </c:pt>
                <c:pt idx="6297">
                  <c:v>3.692382001070138E-2</c:v>
                </c:pt>
                <c:pt idx="6298">
                  <c:v>2.4206799904847094E-2</c:v>
                </c:pt>
                <c:pt idx="6299">
                  <c:v>3.8336822244685195E-2</c:v>
                </c:pt>
                <c:pt idx="6300">
                  <c:v>2.6143136299565647E-2</c:v>
                </c:pt>
                <c:pt idx="6301">
                  <c:v>2.7870139029990304E-2</c:v>
                </c:pt>
                <c:pt idx="6302">
                  <c:v>1.2955115449050085E-2</c:v>
                </c:pt>
                <c:pt idx="6303">
                  <c:v>7.6694404256291652E-3</c:v>
                </c:pt>
                <c:pt idx="6304">
                  <c:v>3.4516482871321558E-2</c:v>
                </c:pt>
                <c:pt idx="6305">
                  <c:v>1.5126952216099273E-2</c:v>
                </c:pt>
                <c:pt idx="6306">
                  <c:v>2.3186298291414338E-2</c:v>
                </c:pt>
                <c:pt idx="6307">
                  <c:v>2.0360293823446719E-2</c:v>
                </c:pt>
                <c:pt idx="6308">
                  <c:v>1.4812951719658428E-2</c:v>
                </c:pt>
                <c:pt idx="6309">
                  <c:v>3.4150148958807233E-2</c:v>
                </c:pt>
                <c:pt idx="6310">
                  <c:v>2.7268304745145348E-2</c:v>
                </c:pt>
                <c:pt idx="6311">
                  <c:v>2.8812140519312843E-2</c:v>
                </c:pt>
                <c:pt idx="6312">
                  <c:v>2.5698302262941113E-2</c:v>
                </c:pt>
                <c:pt idx="6313">
                  <c:v>2.5148801394169633E-2</c:v>
                </c:pt>
                <c:pt idx="6314">
                  <c:v>-9.966920791131725E-3</c:v>
                </c:pt>
                <c:pt idx="6315">
                  <c:v>3.8022821748244347E-2</c:v>
                </c:pt>
                <c:pt idx="6316">
                  <c:v>2.2846131086936755E-2</c:v>
                </c:pt>
                <c:pt idx="6317">
                  <c:v>2.6090802883492172E-2</c:v>
                </c:pt>
                <c:pt idx="6318">
                  <c:v>2.2584464006569382E-2</c:v>
                </c:pt>
                <c:pt idx="6319">
                  <c:v>1.6147453829532026E-2</c:v>
                </c:pt>
                <c:pt idx="6320">
                  <c:v>1.4760618303584952E-2</c:v>
                </c:pt>
                <c:pt idx="6321">
                  <c:v>1.2091614083837757E-2</c:v>
                </c:pt>
                <c:pt idx="6322">
                  <c:v>1.3426116193711354E-2</c:v>
                </c:pt>
                <c:pt idx="6323">
                  <c:v>1.5938120165238129E-2</c:v>
                </c:pt>
                <c:pt idx="6324">
                  <c:v>1.6016620289348339E-2</c:v>
                </c:pt>
                <c:pt idx="6325">
                  <c:v>2.8707473687165891E-2</c:v>
                </c:pt>
                <c:pt idx="6326">
                  <c:v>-6.3035816659885117E-3</c:v>
                </c:pt>
                <c:pt idx="6327">
                  <c:v>9.0039425355027645E-3</c:v>
                </c:pt>
                <c:pt idx="6328">
                  <c:v>2.1433128852952944E-2</c:v>
                </c:pt>
                <c:pt idx="6329">
                  <c:v>9.3964431560538218E-3</c:v>
                </c:pt>
                <c:pt idx="6330">
                  <c:v>3.3781003076042608E-3</c:v>
                </c:pt>
                <c:pt idx="6331">
                  <c:v>1.2274781040094915E-2</c:v>
                </c:pt>
                <c:pt idx="6332">
                  <c:v>1.7508122647442361E-2</c:v>
                </c:pt>
                <c:pt idx="6333">
                  <c:v>1.7586622771552575E-2</c:v>
                </c:pt>
                <c:pt idx="6334">
                  <c:v>1.1620613339176486E-2</c:v>
                </c:pt>
                <c:pt idx="6335">
                  <c:v>1.7952956684066892E-2</c:v>
                </c:pt>
                <c:pt idx="6336">
                  <c:v>7.0414394327474716E-3</c:v>
                </c:pt>
                <c:pt idx="6337">
                  <c:v>1.3792450106225675E-2</c:v>
                </c:pt>
                <c:pt idx="6338">
                  <c:v>3.1454978031023303E-2</c:v>
                </c:pt>
                <c:pt idx="6339">
                  <c:v>1.2379447872241866E-2</c:v>
                </c:pt>
                <c:pt idx="6340">
                  <c:v>8.2189412944006467E-3</c:v>
                </c:pt>
                <c:pt idx="6341">
                  <c:v>1.546430745032655E-3</c:v>
                </c:pt>
                <c:pt idx="6342">
                  <c:v>1.5833453333091177E-2</c:v>
                </c:pt>
                <c:pt idx="6343">
                  <c:v>1.8633291093022065E-2</c:v>
                </c:pt>
                <c:pt idx="6344">
                  <c:v>3.796767636192056E-3</c:v>
                </c:pt>
                <c:pt idx="6345">
                  <c:v>4.5294354612206988E-3</c:v>
                </c:pt>
                <c:pt idx="6346">
                  <c:v>-4.1055781909025858E-3</c:v>
                </c:pt>
                <c:pt idx="6347">
                  <c:v>5.0789363299921803E-3</c:v>
                </c:pt>
                <c:pt idx="6348">
                  <c:v>5.3406034103595521E-3</c:v>
                </c:pt>
                <c:pt idx="6349">
                  <c:v>1.3894304968122316E-3</c:v>
                </c:pt>
                <c:pt idx="6350">
                  <c:v>4.4509353371104867E-3</c:v>
                </c:pt>
                <c:pt idx="6351">
                  <c:v>1.0129110981082464E-2</c:v>
                </c:pt>
                <c:pt idx="6352">
                  <c:v>3.8229343442287935E-3</c:v>
                </c:pt>
                <c:pt idx="6353">
                  <c:v>-1.4415261157377049E-2</c:v>
                </c:pt>
                <c:pt idx="6354">
                  <c:v>1.5833453333091177E-2</c:v>
                </c:pt>
                <c:pt idx="6355">
                  <c:v>4.163101548706377E-3</c:v>
                </c:pt>
                <c:pt idx="6356">
                  <c:v>2.1744317379143478E-3</c:v>
                </c:pt>
                <c:pt idx="6357">
                  <c:v>1.7089455318854564E-2</c:v>
                </c:pt>
                <c:pt idx="6358">
                  <c:v>8.689942039061916E-3</c:v>
                </c:pt>
                <c:pt idx="6359">
                  <c:v>1.0547778309670261E-2</c:v>
                </c:pt>
                <c:pt idx="6360">
                  <c:v>2.5488968598647216E-2</c:v>
                </c:pt>
                <c:pt idx="6361">
                  <c:v>1.9912647816571882E-3</c:v>
                </c:pt>
                <c:pt idx="6362">
                  <c:v>8.6114419149517056E-3</c:v>
                </c:pt>
                <c:pt idx="6363">
                  <c:v>1.4211117434813472E-2</c:v>
                </c:pt>
                <c:pt idx="6364">
                  <c:v>1.3112115697270508E-2</c:v>
                </c:pt>
                <c:pt idx="6365">
                  <c:v>9.4487765721272959E-3</c:v>
                </c:pt>
                <c:pt idx="6366">
                  <c:v>-5.1522465123720763E-3</c:v>
                </c:pt>
                <c:pt idx="6367">
                  <c:v>4.581768877294173E-3</c:v>
                </c:pt>
                <c:pt idx="6368">
                  <c:v>-2.4047421685146654E-3</c:v>
                </c:pt>
                <c:pt idx="6369">
                  <c:v>1.7194122151001516E-2</c:v>
                </c:pt>
                <c:pt idx="6370">
                  <c:v>-5.2569133445190246E-3</c:v>
                </c:pt>
                <c:pt idx="6371">
                  <c:v>3.3519335995675237E-3</c:v>
                </c:pt>
                <c:pt idx="6372">
                  <c:v>1.8790291341242486E-2</c:v>
                </c:pt>
                <c:pt idx="6373">
                  <c:v>3.2996001834940487E-3</c:v>
                </c:pt>
                <c:pt idx="6374">
                  <c:v>5.7592707389473481E-3</c:v>
                </c:pt>
                <c:pt idx="6375">
                  <c:v>1.470828488751148E-2</c:v>
                </c:pt>
                <c:pt idx="6376">
                  <c:v>4.2939350888900633E-3</c:v>
                </c:pt>
                <c:pt idx="6377">
                  <c:v>-1.3580738470451784E-3</c:v>
                </c:pt>
                <c:pt idx="6378">
                  <c:v>-1.8814080077799219E-3</c:v>
                </c:pt>
                <c:pt idx="6379">
                  <c:v>6.6751055202331506E-3</c:v>
                </c:pt>
                <c:pt idx="6380">
                  <c:v>-8.8707310238390728E-4</c:v>
                </c:pt>
                <c:pt idx="6381">
                  <c:v>8.4806083747680193E-3</c:v>
                </c:pt>
                <c:pt idx="6382">
                  <c:v>4.5032687531839609E-3</c:v>
                </c:pt>
                <c:pt idx="6383">
                  <c:v>3.6892888337947995E-4</c:v>
                </c:pt>
                <c:pt idx="6384">
                  <c:v>-5.2307466364822849E-3</c:v>
                </c:pt>
                <c:pt idx="6385">
                  <c:v>-2.7187426649555139E-3</c:v>
                </c:pt>
                <c:pt idx="6386">
                  <c:v>-1.1406089733152271E-2</c:v>
                </c:pt>
                <c:pt idx="6387">
                  <c:v>-1.5147928982405695E-2</c:v>
                </c:pt>
                <c:pt idx="6388">
                  <c:v>-5.8849143374007165E-3</c:v>
                </c:pt>
                <c:pt idx="6389">
                  <c:v>-6.3820817900987238E-3</c:v>
                </c:pt>
                <c:pt idx="6390">
                  <c:v>-1.7293599041418146E-2</c:v>
                </c:pt>
                <c:pt idx="6391">
                  <c:v>-6.4605819142089359E-3</c:v>
                </c:pt>
                <c:pt idx="6392">
                  <c:v>-1.1850923769776802E-2</c:v>
                </c:pt>
                <c:pt idx="6393">
                  <c:v>-1.4104072631186525E-3</c:v>
                </c:pt>
                <c:pt idx="6394">
                  <c:v>-9.3650865062867659E-3</c:v>
                </c:pt>
                <c:pt idx="6395">
                  <c:v>-8.6090639434716933E-4</c:v>
                </c:pt>
                <c:pt idx="6396">
                  <c:v>3.165954673060049E-4</c:v>
                </c:pt>
                <c:pt idx="6397">
                  <c:v>-3.6345774462413164E-3</c:v>
                </c:pt>
                <c:pt idx="6398">
                  <c:v>-1.4365739711553888E-3</c:v>
                </c:pt>
                <c:pt idx="6399">
                  <c:v>-2.6059446233725123E-2</c:v>
                </c:pt>
                <c:pt idx="6400">
                  <c:v>-4.9167461400414381E-3</c:v>
                </c:pt>
                <c:pt idx="6401">
                  <c:v>-1.0594921784013419E-2</c:v>
                </c:pt>
                <c:pt idx="6402">
                  <c:v>-1.8814080077799219E-3</c:v>
                </c:pt>
                <c:pt idx="6403">
                  <c:v>6.7797723523800998E-3</c:v>
                </c:pt>
                <c:pt idx="6404">
                  <c:v>-1.3842405550819146E-3</c:v>
                </c:pt>
                <c:pt idx="6405">
                  <c:v>-2.5693112321210798E-2</c:v>
                </c:pt>
                <c:pt idx="6406">
                  <c:v>-2.490811108010868E-2</c:v>
                </c:pt>
                <c:pt idx="6407">
                  <c:v>-1.546192947884654E-2</c:v>
                </c:pt>
                <c:pt idx="6408">
                  <c:v>-2.4803444247961728E-2</c:v>
                </c:pt>
                <c:pt idx="6409">
                  <c:v>-1.9465435808467331E-2</c:v>
                </c:pt>
                <c:pt idx="6410">
                  <c:v>-1.9753269596871445E-2</c:v>
                </c:pt>
                <c:pt idx="6411">
                  <c:v>-3.3150624111680904E-2</c:v>
                </c:pt>
                <c:pt idx="6412">
                  <c:v>-2.2239106860361478E-2</c:v>
                </c:pt>
                <c:pt idx="6413">
                  <c:v>-2.1925106363920636E-2</c:v>
                </c:pt>
                <c:pt idx="6414">
                  <c:v>-1.3708760040385145E-2</c:v>
                </c:pt>
                <c:pt idx="6415">
                  <c:v>-1.8287933946814161E-2</c:v>
                </c:pt>
                <c:pt idx="6416">
                  <c:v>5.0923008810355795E-2</c:v>
                </c:pt>
                <c:pt idx="6417">
                  <c:v>2.5044134562022681E-2</c:v>
                </c:pt>
                <c:pt idx="6418">
                  <c:v>4.8070837634351438E-2</c:v>
                </c:pt>
                <c:pt idx="6419">
                  <c:v>4.0953493048358915E-2</c:v>
                </c:pt>
                <c:pt idx="6420">
                  <c:v>2.7948639154100514E-2</c:v>
                </c:pt>
                <c:pt idx="6421">
                  <c:v>3.3914648586476602E-2</c:v>
                </c:pt>
                <c:pt idx="6422">
                  <c:v>4.1607660749277346E-2</c:v>
                </c:pt>
                <c:pt idx="6423">
                  <c:v>3.0774643622068137E-2</c:v>
                </c:pt>
                <c:pt idx="6424">
                  <c:v>2.0046293327005874E-2</c:v>
                </c:pt>
                <c:pt idx="6425">
                  <c:v>2.551513530668395E-2</c:v>
                </c:pt>
                <c:pt idx="6426">
                  <c:v>2.4573133817361412E-2</c:v>
                </c:pt>
                <c:pt idx="6427">
                  <c:v>3.4045482126660288E-2</c:v>
                </c:pt>
                <c:pt idx="6428">
                  <c:v>4.6003667699449198E-2</c:v>
                </c:pt>
                <c:pt idx="6429">
                  <c:v>2.1145295064548836E-2</c:v>
                </c:pt>
                <c:pt idx="6430">
                  <c:v>3.8415322368795406E-2</c:v>
                </c:pt>
                <c:pt idx="6431">
                  <c:v>3.3966982002550078E-2</c:v>
                </c:pt>
                <c:pt idx="6432">
                  <c:v>2.287229779497349E-2</c:v>
                </c:pt>
                <c:pt idx="6433">
                  <c:v>1.9051958421609859E-2</c:v>
                </c:pt>
                <c:pt idx="6434">
                  <c:v>3.213531243997847E-2</c:v>
                </c:pt>
                <c:pt idx="6435">
                  <c:v>2.4913301021838995E-2</c:v>
                </c:pt>
                <c:pt idx="6436">
                  <c:v>2.6666470460300386E-2</c:v>
                </c:pt>
                <c:pt idx="6437">
                  <c:v>1.5205452340209485E-2</c:v>
                </c:pt>
                <c:pt idx="6438">
                  <c:v>2.4154466488773618E-2</c:v>
                </c:pt>
                <c:pt idx="6439">
                  <c:v>2.1511628977063157E-2</c:v>
                </c:pt>
                <c:pt idx="6440">
                  <c:v>2.6352469963859544E-2</c:v>
                </c:pt>
                <c:pt idx="6441">
                  <c:v>2.2087296553871375E-2</c:v>
                </c:pt>
                <c:pt idx="6442">
                  <c:v>1.9313625501977232E-2</c:v>
                </c:pt>
                <c:pt idx="6443">
                  <c:v>2.6692637168337127E-2</c:v>
                </c:pt>
                <c:pt idx="6444">
                  <c:v>1.86594578010588E-2</c:v>
                </c:pt>
                <c:pt idx="6445">
                  <c:v>5.9686044032412457E-3</c:v>
                </c:pt>
                <c:pt idx="6446">
                  <c:v>1.9104291837683335E-2</c:v>
                </c:pt>
                <c:pt idx="6447">
                  <c:v>-7.4810835276416868E-3</c:v>
                </c:pt>
                <c:pt idx="6448">
                  <c:v>7.2769398050781071E-3</c:v>
                </c:pt>
                <c:pt idx="6449">
                  <c:v>1.8764124633205748E-2</c:v>
                </c:pt>
                <c:pt idx="6450">
                  <c:v>1.177761358739691E-2</c:v>
                </c:pt>
                <c:pt idx="6451">
                  <c:v>1.6958621778670878E-2</c:v>
                </c:pt>
                <c:pt idx="6452">
                  <c:v>-4.9167461400414381E-3</c:v>
                </c:pt>
                <c:pt idx="6453">
                  <c:v>1.5833453333091177E-2</c:v>
                </c:pt>
                <c:pt idx="6454">
                  <c:v>1.1986947251690807E-2</c:v>
                </c:pt>
                <c:pt idx="6455">
                  <c:v>2.2529318620245599E-3</c:v>
                </c:pt>
                <c:pt idx="6456">
                  <c:v>2.6012302759381961E-2</c:v>
                </c:pt>
                <c:pt idx="6457">
                  <c:v>9.5272766962375081E-3</c:v>
                </c:pt>
                <c:pt idx="6458">
                  <c:v>3.2734334754573116E-3</c:v>
                </c:pt>
                <c:pt idx="6459">
                  <c:v>1.5362452588429908E-2</c:v>
                </c:pt>
                <c:pt idx="6460">
                  <c:v>1.4106450602666522E-2</c:v>
                </c:pt>
                <c:pt idx="6461">
                  <c:v>1.8031456808177106E-2</c:v>
                </c:pt>
                <c:pt idx="6462">
                  <c:v>1.8342645334367639E-3</c:v>
                </c:pt>
                <c:pt idx="6463">
                  <c:v>1.0129110981082464E-2</c:v>
                </c:pt>
                <c:pt idx="6464">
                  <c:v>5.4452702425065013E-3</c:v>
                </c:pt>
                <c:pt idx="6465">
                  <c:v>-2.1430750881472945E-3</c:v>
                </c:pt>
                <c:pt idx="6466">
                  <c:v>2.645432482575618E-3</c:v>
                </c:pt>
                <c:pt idx="6467">
                  <c:v>1.1803780295433646E-2</c:v>
                </c:pt>
                <c:pt idx="6468">
                  <c:v>9.2656096158701354E-3</c:v>
                </c:pt>
                <c:pt idx="6469">
                  <c:v>-1.0440733506043298E-3</c:v>
                </c:pt>
                <c:pt idx="6470">
                  <c:v>2.2348963634238748E-2</c:v>
                </c:pt>
                <c:pt idx="6471">
                  <c:v>1.5702619792907491E-2</c:v>
                </c:pt>
                <c:pt idx="6472">
                  <c:v>1.6984788486707619E-2</c:v>
                </c:pt>
                <c:pt idx="6473">
                  <c:v>8.9254424113925524E-3</c:v>
                </c:pt>
                <c:pt idx="6474">
                  <c:v>1.769128960369952E-2</c:v>
                </c:pt>
                <c:pt idx="6475">
                  <c:v>1.4525117931254317E-2</c:v>
                </c:pt>
                <c:pt idx="6476">
                  <c:v>3.7182675120818447E-3</c:v>
                </c:pt>
                <c:pt idx="6477">
                  <c:v>8.9516091194292886E-3</c:v>
                </c:pt>
                <c:pt idx="6478">
                  <c:v>1.3923283646409362E-2</c:v>
                </c:pt>
                <c:pt idx="6479">
                  <c:v>1.4603618055364529E-2</c:v>
                </c:pt>
                <c:pt idx="6480">
                  <c:v>1.8057623516213844E-2</c:v>
                </c:pt>
                <c:pt idx="6481">
                  <c:v>2.4206799904847094E-2</c:v>
                </c:pt>
                <c:pt idx="6482">
                  <c:v>2.4128299780736877E-2</c:v>
                </c:pt>
                <c:pt idx="6483">
                  <c:v>3.5089338477879463E-3</c:v>
                </c:pt>
                <c:pt idx="6484">
                  <c:v>1.1620613339176486E-2</c:v>
                </c:pt>
                <c:pt idx="6485">
                  <c:v>1.3609283149968515E-2</c:v>
                </c:pt>
                <c:pt idx="6486">
                  <c:v>9.1086093676497129E-3</c:v>
                </c:pt>
                <c:pt idx="6487">
                  <c:v>1.101877905433153E-2</c:v>
                </c:pt>
                <c:pt idx="6488">
                  <c:v>1.243178128831534E-2</c:v>
                </c:pt>
                <c:pt idx="6489">
                  <c:v>1.4996118675915587E-2</c:v>
                </c:pt>
                <c:pt idx="6490">
                  <c:v>1.4446617807144107E-2</c:v>
                </c:pt>
                <c:pt idx="6491">
                  <c:v>7.8264406738495877E-3</c:v>
                </c:pt>
                <c:pt idx="6492">
                  <c:v>7.0676061407842087E-3</c:v>
                </c:pt>
                <c:pt idx="6493">
                  <c:v>-1.7244077595594976E-3</c:v>
                </c:pt>
                <c:pt idx="6494">
                  <c:v>7.617107009555691E-3</c:v>
                </c:pt>
                <c:pt idx="6495">
                  <c:v>3.2996001834940487E-3</c:v>
                </c:pt>
                <c:pt idx="6496">
                  <c:v>-1.0935088988491002E-2</c:v>
                </c:pt>
                <c:pt idx="6497">
                  <c:v>-8.5015851410744376E-3</c:v>
                </c:pt>
                <c:pt idx="6498">
                  <c:v>1.4655951471438004E-2</c:v>
                </c:pt>
                <c:pt idx="6499">
                  <c:v>-7.4549168196049505E-3</c:v>
                </c:pt>
                <c:pt idx="6500">
                  <c:v>-1.559276301903023E-2</c:v>
                </c:pt>
                <c:pt idx="6501">
                  <c:v>9.7627770685681427E-3</c:v>
                </c:pt>
                <c:pt idx="6502">
                  <c:v>-8.6324186812581274E-3</c:v>
                </c:pt>
                <c:pt idx="6503">
                  <c:v>4.4509353371104867E-3</c:v>
                </c:pt>
                <c:pt idx="6504">
                  <c:v>-3.1635767015800453E-3</c:v>
                </c:pt>
                <c:pt idx="6505">
                  <c:v>1.0726180301210732E-4</c:v>
                </c:pt>
                <c:pt idx="6506">
                  <c:v>5.0266029139187061E-3</c:v>
                </c:pt>
                <c:pt idx="6507">
                  <c:v>2.5930990665021438E-3</c:v>
                </c:pt>
                <c:pt idx="6508">
                  <c:v>-2.666409248882038E-3</c:v>
                </c:pt>
                <c:pt idx="6509">
                  <c:v>1.0861778806111107E-2</c:v>
                </c:pt>
                <c:pt idx="6510">
                  <c:v>5.5209583963663957E-4</c:v>
                </c:pt>
                <c:pt idx="6511">
                  <c:v>-2.7367781635561979E-2</c:v>
                </c:pt>
                <c:pt idx="6512">
                  <c:v>-1.1749068907880161E-3</c:v>
                </c:pt>
                <c:pt idx="6513">
                  <c:v>5.6546039068003989E-3</c:v>
                </c:pt>
                <c:pt idx="6514">
                  <c:v>-1.2452758054621762E-2</c:v>
                </c:pt>
                <c:pt idx="6515">
                  <c:v>-1.7244077595594976E-3</c:v>
                </c:pt>
                <c:pt idx="6516">
                  <c:v>-5.2045799284455487E-3</c:v>
                </c:pt>
                <c:pt idx="6517">
                  <c:v>1.0492632923346477E-3</c:v>
                </c:pt>
                <c:pt idx="6518">
                  <c:v>3.0902665192001511E-3</c:v>
                </c:pt>
                <c:pt idx="6519">
                  <c:v>1.0416944769486574E-2</c:v>
                </c:pt>
                <c:pt idx="6520">
                  <c:v>-3.4514104899841542E-3</c:v>
                </c:pt>
                <c:pt idx="6521">
                  <c:v>-2.3442775430051396E-2</c:v>
                </c:pt>
                <c:pt idx="6522">
                  <c:v>-4.7074124757475432E-3</c:v>
                </c:pt>
                <c:pt idx="6523">
                  <c:v>-3.1897434096167833E-3</c:v>
                </c:pt>
                <c:pt idx="6524">
                  <c:v>-1.0097754331315411E-2</c:v>
                </c:pt>
                <c:pt idx="6525">
                  <c:v>-2.1169083801105566E-3</c:v>
                </c:pt>
                <c:pt idx="6526">
                  <c:v>-5.5709138409598697E-3</c:v>
                </c:pt>
                <c:pt idx="6527">
                  <c:v>-7.7689173160457974E-3</c:v>
                </c:pt>
                <c:pt idx="6528">
                  <c:v>-1.3813426872532097E-2</c:v>
                </c:pt>
                <c:pt idx="6529">
                  <c:v>-1.3761093456458621E-2</c:v>
                </c:pt>
                <c:pt idx="6530">
                  <c:v>-1.7293599041418146E-2</c:v>
                </c:pt>
                <c:pt idx="6531">
                  <c:v>-2.4309088765514034E-3</c:v>
                </c:pt>
                <c:pt idx="6532">
                  <c:v>-5.0475796802251262E-3</c:v>
                </c:pt>
                <c:pt idx="6533">
                  <c:v>-1.2531258178731972E-2</c:v>
                </c:pt>
                <c:pt idx="6534">
                  <c:v>-1.0830422156344053E-2</c:v>
                </c:pt>
                <c:pt idx="6535">
                  <c:v>-1.3656426624311673E-2</c:v>
                </c:pt>
                <c:pt idx="6536">
                  <c:v>-1.9727102888834711E-2</c:v>
                </c:pt>
                <c:pt idx="6537">
                  <c:v>-1.7136598793197726E-2</c:v>
                </c:pt>
                <c:pt idx="6538">
                  <c:v>-1.7293599041418146E-2</c:v>
                </c:pt>
                <c:pt idx="6539">
                  <c:v>-2.8523881753895163E-4</c:v>
                </c:pt>
                <c:pt idx="6540">
                  <c:v>-6.6699155785028344E-3</c:v>
                </c:pt>
                <c:pt idx="6541">
                  <c:v>-1.020242116346236E-2</c:v>
                </c:pt>
                <c:pt idx="6542">
                  <c:v>-1.7947766742336578E-2</c:v>
                </c:pt>
                <c:pt idx="6543">
                  <c:v>-2.6556613686423126E-2</c:v>
                </c:pt>
                <c:pt idx="6544">
                  <c:v>3.6609819514260539E-2</c:v>
                </c:pt>
                <c:pt idx="6545">
                  <c:v>3.2684813308749949E-2</c:v>
                </c:pt>
                <c:pt idx="6546">
                  <c:v>4.6108334531596143E-2</c:v>
                </c:pt>
                <c:pt idx="6547">
                  <c:v>4.6684002108404364E-2</c:v>
                </c:pt>
                <c:pt idx="6548">
                  <c:v>3.9985324850999635E-2</c:v>
                </c:pt>
                <c:pt idx="6549">
                  <c:v>4.6553168568220678E-2</c:v>
                </c:pt>
                <c:pt idx="6550">
                  <c:v>2.8262639650541363E-2</c:v>
                </c:pt>
                <c:pt idx="6551">
                  <c:v>3.4385649331137871E-2</c:v>
                </c:pt>
                <c:pt idx="6552">
                  <c:v>4.5480333538714453E-2</c:v>
                </c:pt>
                <c:pt idx="6553">
                  <c:v>3.5615484608864517E-2</c:v>
                </c:pt>
                <c:pt idx="6554">
                  <c:v>2.5279634934353319E-2</c:v>
                </c:pt>
                <c:pt idx="6555">
                  <c:v>2.6378636671896279E-2</c:v>
                </c:pt>
                <c:pt idx="6556">
                  <c:v>1.6670787990266771E-2</c:v>
                </c:pt>
                <c:pt idx="6557">
                  <c:v>4.1293660252836498E-2</c:v>
                </c:pt>
                <c:pt idx="6558">
                  <c:v>2.9544808344341485E-2</c:v>
                </c:pt>
                <c:pt idx="6559">
                  <c:v>2.5907635927235009E-2</c:v>
                </c:pt>
                <c:pt idx="6560">
                  <c:v>2.5881469219198275E-2</c:v>
                </c:pt>
                <c:pt idx="6561">
                  <c:v>2.8341139774651573E-2</c:v>
                </c:pt>
                <c:pt idx="6562">
                  <c:v>1.3792450106225675E-2</c:v>
                </c:pt>
                <c:pt idx="6563">
                  <c:v>1.5414786004503384E-2</c:v>
                </c:pt>
                <c:pt idx="6564">
                  <c:v>3.3338981009668381E-2</c:v>
                </c:pt>
                <c:pt idx="6565">
                  <c:v>2.648330350404323E-2</c:v>
                </c:pt>
                <c:pt idx="6566">
                  <c:v>2.5776802387051323E-2</c:v>
                </c:pt>
                <c:pt idx="6567">
                  <c:v>2.5593635430794161E-2</c:v>
                </c:pt>
                <c:pt idx="6568">
                  <c:v>1.0652445141817209E-2</c:v>
                </c:pt>
                <c:pt idx="6569">
                  <c:v>3.1062477410472245E-2</c:v>
                </c:pt>
                <c:pt idx="6570">
                  <c:v>2.598613605134522E-2</c:v>
                </c:pt>
                <c:pt idx="6571">
                  <c:v>2.2270463510128534E-2</c:v>
                </c:pt>
                <c:pt idx="6572">
                  <c:v>1.3766283398188937E-2</c:v>
                </c:pt>
                <c:pt idx="6573">
                  <c:v>3.0905477162251824E-2</c:v>
                </c:pt>
                <c:pt idx="6574">
                  <c:v>2.9963475672929278E-2</c:v>
                </c:pt>
                <c:pt idx="6575">
                  <c:v>1.0469278185560048E-2</c:v>
                </c:pt>
                <c:pt idx="6576">
                  <c:v>1.8136123640324055E-2</c:v>
                </c:pt>
                <c:pt idx="6577">
                  <c:v>1.86594578010588E-2</c:v>
                </c:pt>
                <c:pt idx="6578">
                  <c:v>2.7817805613916828E-2</c:v>
                </c:pt>
                <c:pt idx="6579">
                  <c:v>2.4808634189692043E-2</c:v>
                </c:pt>
                <c:pt idx="6580">
                  <c:v>1.7560456063515834E-2</c:v>
                </c:pt>
                <c:pt idx="6581">
                  <c:v>1.3399949485674616E-2</c:v>
                </c:pt>
                <c:pt idx="6582">
                  <c:v>2.7189804621035131E-2</c:v>
                </c:pt>
                <c:pt idx="6583">
                  <c:v>1.9156625253756804E-2</c:v>
                </c:pt>
                <c:pt idx="6584">
                  <c:v>3.6136006799348955E-3</c:v>
                </c:pt>
                <c:pt idx="6585">
                  <c:v>8.1666078783271725E-3</c:v>
                </c:pt>
                <c:pt idx="6586">
                  <c:v>2.2479797174422434E-2</c:v>
                </c:pt>
                <c:pt idx="6587">
                  <c:v>2.2427463758348958E-2</c:v>
                </c:pt>
                <c:pt idx="6588">
                  <c:v>2.1119128356512099E-2</c:v>
                </c:pt>
                <c:pt idx="6589">
                  <c:v>7.9049407979597999E-3</c:v>
                </c:pt>
                <c:pt idx="6590">
                  <c:v>1.2771948492792923E-2</c:v>
                </c:pt>
                <c:pt idx="6591">
                  <c:v>9.4226098640905597E-3</c:v>
                </c:pt>
                <c:pt idx="6592">
                  <c:v>1.6068953705421815E-2</c:v>
                </c:pt>
                <c:pt idx="6593">
                  <c:v>1.659228786615656E-2</c:v>
                </c:pt>
                <c:pt idx="6594">
                  <c:v>1.5231619048246223E-2</c:v>
                </c:pt>
                <c:pt idx="6595">
                  <c:v>-2.1430750881472945E-3</c:v>
                </c:pt>
                <c:pt idx="6596">
                  <c:v>1.5754953208980967E-2</c:v>
                </c:pt>
                <c:pt idx="6597">
                  <c:v>8.0096076301067499E-3</c:v>
                </c:pt>
                <c:pt idx="6598">
                  <c:v>1.2457947996352078E-2</c:v>
                </c:pt>
                <c:pt idx="6599">
                  <c:v>1.0966445638258056E-2</c:v>
                </c:pt>
                <c:pt idx="6600">
                  <c:v>6.8582724764903111E-3</c:v>
                </c:pt>
                <c:pt idx="6601">
                  <c:v>6.6489388121964135E-3</c:v>
                </c:pt>
                <c:pt idx="6602">
                  <c:v>1.8816458049279221E-2</c:v>
                </c:pt>
                <c:pt idx="6603">
                  <c:v>1.8240790472471003E-2</c:v>
                </c:pt>
                <c:pt idx="6604">
                  <c:v>6.3059596374685171E-4</c:v>
                </c:pt>
                <c:pt idx="6605">
                  <c:v>6.465771855939253E-3</c:v>
                </c:pt>
                <c:pt idx="6606">
                  <c:v>1.3138282405307244E-2</c:v>
                </c:pt>
                <c:pt idx="6607">
                  <c:v>1.3897116938372624E-2</c:v>
                </c:pt>
                <c:pt idx="6608">
                  <c:v>3.6659340960083697E-3</c:v>
                </c:pt>
                <c:pt idx="6609">
                  <c:v>1.4891451843768638E-2</c:v>
                </c:pt>
                <c:pt idx="6610">
                  <c:v>9.8674439007150928E-3</c:v>
                </c:pt>
                <c:pt idx="6611">
                  <c:v>-3.425243781947418E-3</c:v>
                </c:pt>
                <c:pt idx="6612">
                  <c:v>3.2211000593838374E-3</c:v>
                </c:pt>
                <c:pt idx="6613">
                  <c:v>9.1871094917599233E-3</c:v>
                </c:pt>
                <c:pt idx="6614">
                  <c:v>1.0495444893596786E-2</c:v>
                </c:pt>
                <c:pt idx="6615">
                  <c:v>2.1744317379143478E-3</c:v>
                </c:pt>
                <c:pt idx="6616">
                  <c:v>2.0307960407373246E-2</c:v>
                </c:pt>
                <c:pt idx="6617">
                  <c:v>1.1149612594515216E-2</c:v>
                </c:pt>
                <c:pt idx="6618">
                  <c:v>-1.096125569652774E-2</c:v>
                </c:pt>
                <c:pt idx="6619">
                  <c:v>4.581768877294173E-3</c:v>
                </c:pt>
                <c:pt idx="6620">
                  <c:v>1.6696954698303509E-2</c:v>
                </c:pt>
                <c:pt idx="6621">
                  <c:v>-2.3262420444044533E-3</c:v>
                </c:pt>
                <c:pt idx="6622">
                  <c:v>-8.347396863104331E-4</c:v>
                </c:pt>
                <c:pt idx="6623">
                  <c:v>5.680770614837136E-3</c:v>
                </c:pt>
                <c:pt idx="6624">
                  <c:v>-4.9738445208316086E-5</c:v>
                </c:pt>
                <c:pt idx="6625">
                  <c:v>4.1107681326329019E-3</c:v>
                </c:pt>
                <c:pt idx="6626">
                  <c:v>-5.8849143374007165E-3</c:v>
                </c:pt>
                <c:pt idx="6627">
                  <c:v>-1.0964067666778057E-3</c:v>
                </c:pt>
                <c:pt idx="6628">
                  <c:v>-4.5765789355638551E-3</c:v>
                </c:pt>
                <c:pt idx="6629">
                  <c:v>2.0959316138041365E-3</c:v>
                </c:pt>
                <c:pt idx="6630">
                  <c:v>2.7239326066858301E-3</c:v>
                </c:pt>
                <c:pt idx="6631">
                  <c:v>7.983440922070012E-3</c:v>
                </c:pt>
                <c:pt idx="6632">
                  <c:v>3.4827671397512092E-3</c:v>
                </c:pt>
                <c:pt idx="6633">
                  <c:v>-1.3447092960017776E-2</c:v>
                </c:pt>
                <c:pt idx="6634">
                  <c:v>-1.6691764756573191E-2</c:v>
                </c:pt>
                <c:pt idx="6635">
                  <c:v>4.1107681326329019E-3</c:v>
                </c:pt>
                <c:pt idx="6636">
                  <c:v>-9.2080862580663451E-3</c:v>
                </c:pt>
                <c:pt idx="6637">
                  <c:v>-4.4195786873434326E-3</c:v>
                </c:pt>
                <c:pt idx="6638">
                  <c:v>4.8696026656982819E-3</c:v>
                </c:pt>
                <c:pt idx="6639">
                  <c:v>3.9509559141621704E-4</c:v>
                </c:pt>
                <c:pt idx="6640">
                  <c:v>4.0846014245961657E-3</c:v>
                </c:pt>
                <c:pt idx="6641">
                  <c:v>1.5676453084870756E-2</c:v>
                </c:pt>
                <c:pt idx="6642">
                  <c:v>-5.0214129721883882E-3</c:v>
                </c:pt>
                <c:pt idx="6643">
                  <c:v>7.0152727247107345E-3</c:v>
                </c:pt>
                <c:pt idx="6644">
                  <c:v>-1.1749068907880161E-3</c:v>
                </c:pt>
                <c:pt idx="6645">
                  <c:v>-1.5935742193758113E-3</c:v>
                </c:pt>
                <c:pt idx="6646">
                  <c:v>-9.7575871268378248E-3</c:v>
                </c:pt>
                <c:pt idx="6647">
                  <c:v>-6.2512482499150392E-3</c:v>
                </c:pt>
                <c:pt idx="6648">
                  <c:v>-5.4662470088129196E-3</c:v>
                </c:pt>
                <c:pt idx="6649">
                  <c:v>1.0230965842979107E-3</c:v>
                </c:pt>
                <c:pt idx="6650">
                  <c:v>-1.6953431836940563E-2</c:v>
                </c:pt>
                <c:pt idx="6651">
                  <c:v>-8.2399180607070684E-3</c:v>
                </c:pt>
                <c:pt idx="6652">
                  <c:v>-8.9725858857357104E-3</c:v>
                </c:pt>
                <c:pt idx="6653">
                  <c:v>-1.4336761033266839E-2</c:v>
                </c:pt>
                <c:pt idx="6654">
                  <c:v>-1.546192947884654E-2</c:v>
                </c:pt>
                <c:pt idx="6655">
                  <c:v>-1.0594921784013419E-2</c:v>
                </c:pt>
                <c:pt idx="6656">
                  <c:v>-1.7031931961050774E-2</c:v>
                </c:pt>
                <c:pt idx="6657">
                  <c:v>-2.276244102109623E-2</c:v>
                </c:pt>
                <c:pt idx="6658">
                  <c:v>-1.1484589857262485E-2</c:v>
                </c:pt>
                <c:pt idx="6659">
                  <c:v>-1.9386935684357121E-2</c:v>
                </c:pt>
                <c:pt idx="6660">
                  <c:v>-1.4310594325230104E-2</c:v>
                </c:pt>
                <c:pt idx="6661">
                  <c:v>-2.5562278781027112E-2</c:v>
                </c:pt>
                <c:pt idx="6662">
                  <c:v>-3.8122298638660977E-2</c:v>
                </c:pt>
                <c:pt idx="6663">
                  <c:v>-2.2657774188949278E-2</c:v>
                </c:pt>
                <c:pt idx="6664">
                  <c:v>-2.3887609466675931E-2</c:v>
                </c:pt>
                <c:pt idx="6665">
                  <c:v>-3.4929960258179037E-2</c:v>
                </c:pt>
                <c:pt idx="6666">
                  <c:v>-1.9491602516504072E-2</c:v>
                </c:pt>
                <c:pt idx="6667">
                  <c:v>2.9518641636304743E-2</c:v>
                </c:pt>
                <c:pt idx="6668">
                  <c:v>4.0717992676028276E-2</c:v>
                </c:pt>
                <c:pt idx="6669">
                  <c:v>3.6531319390150321E-2</c:v>
                </c:pt>
                <c:pt idx="6670">
                  <c:v>4.8541838379012707E-2</c:v>
                </c:pt>
                <c:pt idx="6671">
                  <c:v>3.9331157150081203E-2</c:v>
                </c:pt>
                <c:pt idx="6672">
                  <c:v>4.6788668940551309E-2</c:v>
                </c:pt>
                <c:pt idx="6673">
                  <c:v>3.9749824478668996E-2</c:v>
                </c:pt>
                <c:pt idx="6674">
                  <c:v>3.9331157150081203E-2</c:v>
                </c:pt>
                <c:pt idx="6675">
                  <c:v>2.5201134810243109E-2</c:v>
                </c:pt>
                <c:pt idx="6676">
                  <c:v>2.1720962641357054E-2</c:v>
                </c:pt>
                <c:pt idx="6677">
                  <c:v>4.0560992427807856E-2</c:v>
                </c:pt>
                <c:pt idx="6678">
                  <c:v>2.9152307723790426E-2</c:v>
                </c:pt>
                <c:pt idx="6679">
                  <c:v>2.2270463510128534E-2</c:v>
                </c:pt>
                <c:pt idx="6680">
                  <c:v>3.6426652558003376E-2</c:v>
                </c:pt>
                <c:pt idx="6681">
                  <c:v>3.6138818769599269E-2</c:v>
                </c:pt>
                <c:pt idx="6682">
                  <c:v>2.9649475176488437E-2</c:v>
                </c:pt>
                <c:pt idx="6683">
                  <c:v>3.430433723677735E-3</c:v>
                </c:pt>
                <c:pt idx="6684">
                  <c:v>3.1402644614949828E-2</c:v>
                </c:pt>
                <c:pt idx="6685">
                  <c:v>1.0050610856972252E-2</c:v>
                </c:pt>
                <c:pt idx="6686">
                  <c:v>2.3971299532516456E-2</c:v>
                </c:pt>
                <c:pt idx="6687">
                  <c:v>1.3530783025858303E-2</c:v>
                </c:pt>
                <c:pt idx="6688">
                  <c:v>3.9775991186705738E-2</c:v>
                </c:pt>
                <c:pt idx="6689">
                  <c:v>1.0286111229302888E-2</c:v>
                </c:pt>
                <c:pt idx="6690">
                  <c:v>3.1481144739060038E-2</c:v>
                </c:pt>
                <c:pt idx="6691">
                  <c:v>3.3234314177521429E-2</c:v>
                </c:pt>
                <c:pt idx="6692">
                  <c:v>1.5388619296466646E-2</c:v>
                </c:pt>
                <c:pt idx="6693">
                  <c:v>4.1188993420689546E-2</c:v>
                </c:pt>
                <c:pt idx="6694">
                  <c:v>4.3724352130002746E-3</c:v>
                </c:pt>
                <c:pt idx="6695">
                  <c:v>1.8842624757315959E-2</c:v>
                </c:pt>
                <c:pt idx="6696">
                  <c:v>2.4651633941471622E-2</c:v>
                </c:pt>
                <c:pt idx="6697">
                  <c:v>6.5181052720127272E-3</c:v>
                </c:pt>
                <c:pt idx="6698">
                  <c:v>2.6300136547786068E-2</c:v>
                </c:pt>
                <c:pt idx="6699">
                  <c:v>1.6932455070634143E-2</c:v>
                </c:pt>
                <c:pt idx="6700">
                  <c:v>1.7403455815295413E-2</c:v>
                </c:pt>
                <c:pt idx="6701">
                  <c:v>2.1459295560989682E-2</c:v>
                </c:pt>
                <c:pt idx="6702">
                  <c:v>1.6225953953642236E-2</c:v>
                </c:pt>
                <c:pt idx="6703">
                  <c:v>1.2196280915984705E-2</c:v>
                </c:pt>
                <c:pt idx="6704">
                  <c:v>9.4487765721272959E-3</c:v>
                </c:pt>
                <c:pt idx="6705">
                  <c:v>8.0619410461802241E-3</c:v>
                </c:pt>
                <c:pt idx="6706">
                  <c:v>2.4102133072700142E-2</c:v>
                </c:pt>
                <c:pt idx="6707">
                  <c:v>9.1609427837231871E-3</c:v>
                </c:pt>
                <c:pt idx="6708">
                  <c:v>1.3347616069601142E-2</c:v>
                </c:pt>
                <c:pt idx="6709">
                  <c:v>1.6827788238487192E-2</c:v>
                </c:pt>
                <c:pt idx="6710">
                  <c:v>1.554561954468707E-2</c:v>
                </c:pt>
                <c:pt idx="6711">
                  <c:v>3.9799345924492174E-3</c:v>
                </c:pt>
                <c:pt idx="6712">
                  <c:v>1.8240790472471003E-2</c:v>
                </c:pt>
                <c:pt idx="6713">
                  <c:v>5.1836031621391287E-3</c:v>
                </c:pt>
                <c:pt idx="6714">
                  <c:v>1.8080978254000268E-3</c:v>
                </c:pt>
                <c:pt idx="6715">
                  <c:v>1.9127646575469752E-3</c:v>
                </c:pt>
                <c:pt idx="6716">
                  <c:v>1.5728786500944232E-2</c:v>
                </c:pt>
                <c:pt idx="6717">
                  <c:v>2.640480337993302E-2</c:v>
                </c:pt>
                <c:pt idx="6718">
                  <c:v>4.7911025415880697E-3</c:v>
                </c:pt>
                <c:pt idx="6719">
                  <c:v>2.8367306482688308E-2</c:v>
                </c:pt>
                <c:pt idx="6720">
                  <c:v>1.9601459290381339E-2</c:v>
                </c:pt>
                <c:pt idx="6721">
                  <c:v>1.2562614828499026E-2</c:v>
                </c:pt>
                <c:pt idx="6722">
                  <c:v>1.1594446631139749E-2</c:v>
                </c:pt>
                <c:pt idx="6723">
                  <c:v>2.6192657745388809E-3</c:v>
                </c:pt>
                <c:pt idx="6724">
                  <c:v>-2.3571737171578129E-5</c:v>
                </c:pt>
                <c:pt idx="6725">
                  <c:v>-1.4104072631186525E-3</c:v>
                </c:pt>
                <c:pt idx="6726">
                  <c:v>2.5669323584654067E-3</c:v>
                </c:pt>
                <c:pt idx="6727">
                  <c:v>1.9941626494858922E-2</c:v>
                </c:pt>
                <c:pt idx="6728">
                  <c:v>1.9156625253756804E-2</c:v>
                </c:pt>
                <c:pt idx="6729">
                  <c:v>-5.5185804248863955E-3</c:v>
                </c:pt>
                <c:pt idx="6730">
                  <c:v>1.1568279923103011E-2</c:v>
                </c:pt>
                <c:pt idx="6731">
                  <c:v>-9.9173993453085564E-4</c:v>
                </c:pt>
                <c:pt idx="6732">
                  <c:v>3.9276011763757423E-3</c:v>
                </c:pt>
                <c:pt idx="6733">
                  <c:v>2.0098626743079346E-2</c:v>
                </c:pt>
                <c:pt idx="6734">
                  <c:v>1.1044945762368266E-2</c:v>
                </c:pt>
                <c:pt idx="6735">
                  <c:v>1.6042786997385077E-2</c:v>
                </c:pt>
                <c:pt idx="6736">
                  <c:v>8.4282749586945451E-3</c:v>
                </c:pt>
                <c:pt idx="6737">
                  <c:v>7.564773593482216E-3</c:v>
                </c:pt>
                <c:pt idx="6738">
                  <c:v>5.9424376952045086E-3</c:v>
                </c:pt>
                <c:pt idx="6739">
                  <c:v>8.2712747104741208E-3</c:v>
                </c:pt>
                <c:pt idx="6740">
                  <c:v>-1.829074591706446E-3</c:v>
                </c:pt>
                <c:pt idx="6741">
                  <c:v>3.1425999352736253E-3</c:v>
                </c:pt>
                <c:pt idx="6742">
                  <c:v>1.9389313655837131E-3</c:v>
                </c:pt>
                <c:pt idx="6743">
                  <c:v>7.4862734693720047E-3</c:v>
                </c:pt>
                <c:pt idx="6744">
                  <c:v>-7.7165838999723214E-3</c:v>
                </c:pt>
                <c:pt idx="6745">
                  <c:v>3.6397673879716326E-3</c:v>
                </c:pt>
                <c:pt idx="6746">
                  <c:v>3.1164332272368882E-3</c:v>
                </c:pt>
                <c:pt idx="6747">
                  <c:v>-1.9491602516504072E-2</c:v>
                </c:pt>
                <c:pt idx="6748">
                  <c:v>-6.0157478775844046E-3</c:v>
                </c:pt>
                <c:pt idx="6749">
                  <c:v>-5.9923931397979843E-4</c:v>
                </c:pt>
                <c:pt idx="6750">
                  <c:v>-6.2250815418782995E-3</c:v>
                </c:pt>
                <c:pt idx="6751">
                  <c:v>-1.3447092960017776E-2</c:v>
                </c:pt>
                <c:pt idx="6752">
                  <c:v>5.2621032862493408E-3</c:v>
                </c:pt>
                <c:pt idx="6753">
                  <c:v>-9.3127530902132934E-3</c:v>
                </c:pt>
                <c:pt idx="6754">
                  <c:v>-2.5355757086983517E-3</c:v>
                </c:pt>
                <c:pt idx="6755">
                  <c:v>-1.1144422652784898E-2</c:v>
                </c:pt>
                <c:pt idx="6756">
                  <c:v>-8.4492517250009651E-3</c:v>
                </c:pt>
                <c:pt idx="6757">
                  <c:v>-1.1432256441189009E-2</c:v>
                </c:pt>
                <c:pt idx="6758">
                  <c:v>-5.5970805489966077E-3</c:v>
                </c:pt>
                <c:pt idx="6759">
                  <c:v>-1.8552412997431839E-3</c:v>
                </c:pt>
                <c:pt idx="6760">
                  <c:v>3.6892888337947995E-4</c:v>
                </c:pt>
                <c:pt idx="6761">
                  <c:v>-6.1989148338415633E-3</c:v>
                </c:pt>
                <c:pt idx="6762">
                  <c:v>-5.335413468629235E-3</c:v>
                </c:pt>
                <c:pt idx="6763">
                  <c:v>-2.5907210950221367E-4</c:v>
                </c:pt>
                <c:pt idx="6764">
                  <c:v>-3.8439111105352149E-3</c:v>
                </c:pt>
                <c:pt idx="6765">
                  <c:v>-1.0307087995609308E-2</c:v>
                </c:pt>
                <c:pt idx="6766">
                  <c:v>-2.0907416720738186E-3</c:v>
                </c:pt>
                <c:pt idx="6767">
                  <c:v>3.4276217534274286E-4</c:v>
                </c:pt>
                <c:pt idx="6768">
                  <c:v>-7.2455831553110521E-3</c:v>
                </c:pt>
                <c:pt idx="6769">
                  <c:v>-1.2845258675172817E-2</c:v>
                </c:pt>
                <c:pt idx="6770">
                  <c:v>-5.8849143374007165E-3</c:v>
                </c:pt>
                <c:pt idx="6771">
                  <c:v>-4.5504122275271189E-3</c:v>
                </c:pt>
                <c:pt idx="6772">
                  <c:v>-4.3934119793066963E-3</c:v>
                </c:pt>
                <c:pt idx="6773">
                  <c:v>-1.7947766742336578E-2</c:v>
                </c:pt>
                <c:pt idx="6774">
                  <c:v>-1.9596269348651024E-2</c:v>
                </c:pt>
                <c:pt idx="6775">
                  <c:v>-2.331194188986771E-2</c:v>
                </c:pt>
                <c:pt idx="6776">
                  <c:v>2.1482650298776116E-3</c:v>
                </c:pt>
                <c:pt idx="6777">
                  <c:v>4.9976242356316539E-4</c:v>
                </c:pt>
                <c:pt idx="6778">
                  <c:v>-1.7767411756329718E-3</c:v>
                </c:pt>
                <c:pt idx="6779">
                  <c:v>-9.3912532143235038E-3</c:v>
                </c:pt>
                <c:pt idx="6780">
                  <c:v>-2.1741939407663474E-2</c:v>
                </c:pt>
                <c:pt idx="6781">
                  <c:v>-8.1614179365968546E-3</c:v>
                </c:pt>
                <c:pt idx="6782">
                  <c:v>-4.4980788114536447E-3</c:v>
                </c:pt>
                <c:pt idx="6783">
                  <c:v>-3.5924295163575051E-2</c:v>
                </c:pt>
                <c:pt idx="6784">
                  <c:v>-9.8360872509480387E-3</c:v>
                </c:pt>
                <c:pt idx="6785">
                  <c:v>-9.4697533384337142E-3</c:v>
                </c:pt>
                <c:pt idx="6786">
                  <c:v>-3.0900287220521502E-2</c:v>
                </c:pt>
                <c:pt idx="6787">
                  <c:v>-2.0669104378157249E-2</c:v>
                </c:pt>
                <c:pt idx="6788">
                  <c:v>-2.1480272327296102E-2</c:v>
                </c:pt>
                <c:pt idx="6789">
                  <c:v>2.76608053656964E-2</c:v>
                </c:pt>
                <c:pt idx="6790">
                  <c:v>2.9283141263974112E-2</c:v>
                </c:pt>
                <c:pt idx="6791">
                  <c:v>4.3988831180620434E-2</c:v>
                </c:pt>
                <c:pt idx="6792">
                  <c:v>3.7106986966958543E-2</c:v>
                </c:pt>
                <c:pt idx="6793">
                  <c:v>2.5829135803124799E-2</c:v>
                </c:pt>
                <c:pt idx="6794">
                  <c:v>3.7133153674995277E-2</c:v>
                </c:pt>
                <c:pt idx="6795">
                  <c:v>2.2375130342275486E-2</c:v>
                </c:pt>
                <c:pt idx="6796">
                  <c:v>2.3631132328038873E-2</c:v>
                </c:pt>
                <c:pt idx="6797">
                  <c:v>2.185179618154074E-2</c:v>
                </c:pt>
                <c:pt idx="6798">
                  <c:v>3.2396979520345842E-2</c:v>
                </c:pt>
                <c:pt idx="6799">
                  <c:v>3.7525654295546336E-2</c:v>
                </c:pt>
                <c:pt idx="6800">
                  <c:v>2.9780308716672116E-2</c:v>
                </c:pt>
                <c:pt idx="6801">
                  <c:v>3.2056812315868259E-2</c:v>
                </c:pt>
                <c:pt idx="6802">
                  <c:v>2.6875804124594289E-2</c:v>
                </c:pt>
                <c:pt idx="6803">
                  <c:v>1.4184950726776734E-2</c:v>
                </c:pt>
                <c:pt idx="6804">
                  <c:v>2.6692637168337127E-2</c:v>
                </c:pt>
                <c:pt idx="6805">
                  <c:v>1.7246455567074992E-2</c:v>
                </c:pt>
                <c:pt idx="6806">
                  <c:v>2.543663518257374E-2</c:v>
                </c:pt>
                <c:pt idx="6807">
                  <c:v>1.4525117931254317E-2</c:v>
                </c:pt>
                <c:pt idx="6808">
                  <c:v>6.6751055202331506E-3</c:v>
                </c:pt>
                <c:pt idx="6809">
                  <c:v>3.0329809585443603E-2</c:v>
                </c:pt>
                <c:pt idx="6810">
                  <c:v>3.1350311198876352E-2</c:v>
                </c:pt>
                <c:pt idx="6811">
                  <c:v>3.6583652806223797E-2</c:v>
                </c:pt>
                <c:pt idx="6812">
                  <c:v>1.6199787245605501E-2</c:v>
                </c:pt>
                <c:pt idx="6813">
                  <c:v>3.6034151937452318E-2</c:v>
                </c:pt>
                <c:pt idx="6814">
                  <c:v>1.9653792706454815E-2</c:v>
                </c:pt>
                <c:pt idx="6815">
                  <c:v>9.3179430319436096E-3</c:v>
                </c:pt>
                <c:pt idx="6816">
                  <c:v>2.025562699129977E-2</c:v>
                </c:pt>
                <c:pt idx="6817">
                  <c:v>2.9937308964892544E-2</c:v>
                </c:pt>
                <c:pt idx="6818">
                  <c:v>2.4075966364663401E-2</c:v>
                </c:pt>
                <c:pt idx="6819">
                  <c:v>-3.6607441542780526E-3</c:v>
                </c:pt>
                <c:pt idx="6820">
                  <c:v>1.6827788238487192E-2</c:v>
                </c:pt>
                <c:pt idx="6821">
                  <c:v>2.2034963137797903E-2</c:v>
                </c:pt>
                <c:pt idx="6822">
                  <c:v>-4.4223906575937416E-4</c:v>
                </c:pt>
                <c:pt idx="6823">
                  <c:v>3.2501646352492794E-2</c:v>
                </c:pt>
                <c:pt idx="6824">
                  <c:v>2.8707473687165891E-2</c:v>
                </c:pt>
                <c:pt idx="6825">
                  <c:v>1.3242949237454194E-2</c:v>
                </c:pt>
                <c:pt idx="6826">
                  <c:v>2.648330350404323E-2</c:v>
                </c:pt>
                <c:pt idx="6827">
                  <c:v>6.9367726006005232E-3</c:v>
                </c:pt>
                <c:pt idx="6828">
                  <c:v>2.1302295312769261E-2</c:v>
                </c:pt>
                <c:pt idx="6829">
                  <c:v>2.3421798663744976E-2</c:v>
                </c:pt>
                <c:pt idx="6830">
                  <c:v>1.1332779550772377E-2</c:v>
                </c:pt>
                <c:pt idx="6831">
                  <c:v>5.1051030380289174E-3</c:v>
                </c:pt>
                <c:pt idx="6832">
                  <c:v>1.7246455567074992E-2</c:v>
                </c:pt>
                <c:pt idx="6833">
                  <c:v>2.2767630962826545E-2</c:v>
                </c:pt>
                <c:pt idx="6834">
                  <c:v>1.9967793202895663E-2</c:v>
                </c:pt>
                <c:pt idx="6835">
                  <c:v>-6.8269158267232569E-3</c:v>
                </c:pt>
                <c:pt idx="6836">
                  <c:v>1.0416944769486574E-2</c:v>
                </c:pt>
                <c:pt idx="6837">
                  <c:v>1.3923283646409362E-2</c:v>
                </c:pt>
                <c:pt idx="6838">
                  <c:v>2.2008796429761165E-2</c:v>
                </c:pt>
                <c:pt idx="6839">
                  <c:v>8.4021082506578072E-3</c:v>
                </c:pt>
                <c:pt idx="6840">
                  <c:v>2.1877962889577475E-2</c:v>
                </c:pt>
                <c:pt idx="6841">
                  <c:v>2.7111304496924921E-2</c:v>
                </c:pt>
                <c:pt idx="6842">
                  <c:v>5.7331040309106102E-3</c:v>
                </c:pt>
                <c:pt idx="6843">
                  <c:v>2.3683465744112349E-2</c:v>
                </c:pt>
                <c:pt idx="6844">
                  <c:v>5.3667701183962892E-3</c:v>
                </c:pt>
                <c:pt idx="6845">
                  <c:v>1.7819311173632897E-3</c:v>
                </c:pt>
                <c:pt idx="6846">
                  <c:v>8.4021082506578072E-3</c:v>
                </c:pt>
                <c:pt idx="6847">
                  <c:v>1.1097279178441742E-2</c:v>
                </c:pt>
                <c:pt idx="6848">
                  <c:v>1.9392125626087442E-2</c:v>
                </c:pt>
                <c:pt idx="6849">
                  <c:v>3.3519335995675237E-3</c:v>
                </c:pt>
                <c:pt idx="6850">
                  <c:v>-4.2102450230495341E-3</c:v>
                </c:pt>
                <c:pt idx="6851">
                  <c:v>2.9042875926926868E-4</c:v>
                </c:pt>
                <c:pt idx="6852">
                  <c:v>1.6513787742046347E-2</c:v>
                </c:pt>
                <c:pt idx="6853">
                  <c:v>2.6192657745388809E-3</c:v>
                </c:pt>
                <c:pt idx="6854">
                  <c:v>3.8229343442287935E-3</c:v>
                </c:pt>
                <c:pt idx="6855">
                  <c:v>9.1871094917599233E-3</c:v>
                </c:pt>
                <c:pt idx="6856">
                  <c:v>1.5859620041127918E-2</c:v>
                </c:pt>
                <c:pt idx="6857">
                  <c:v>2.5669323584654067E-3</c:v>
                </c:pt>
                <c:pt idx="6858">
                  <c:v>-4.0794114828658495E-3</c:v>
                </c:pt>
                <c:pt idx="6859">
                  <c:v>1.3452282901748092E-2</c:v>
                </c:pt>
                <c:pt idx="6860">
                  <c:v>1.4943785259842114E-2</c:v>
                </c:pt>
                <c:pt idx="6861">
                  <c:v>1.6016620289348339E-2</c:v>
                </c:pt>
                <c:pt idx="6862">
                  <c:v>5.1312697460656545E-3</c:v>
                </c:pt>
                <c:pt idx="6863">
                  <c:v>-5.207391898695863E-4</c:v>
                </c:pt>
                <c:pt idx="6864">
                  <c:v>-2.4594110583667832E-2</c:v>
                </c:pt>
                <c:pt idx="6865">
                  <c:v>-2.6140758328085639E-3</c:v>
                </c:pt>
                <c:pt idx="6866">
                  <c:v>1.8576192712231945E-4</c:v>
                </c:pt>
                <c:pt idx="6867">
                  <c:v>-4.0270780667923736E-3</c:v>
                </c:pt>
                <c:pt idx="6868">
                  <c:v>2.4622655263184575E-3</c:v>
                </c:pt>
                <c:pt idx="6869">
                  <c:v>-1.1487401827512799E-3</c:v>
                </c:pt>
                <c:pt idx="6870">
                  <c:v>9.7104436524946686E-3</c:v>
                </c:pt>
                <c:pt idx="6871">
                  <c:v>-4.4223906575937416E-4</c:v>
                </c:pt>
                <c:pt idx="6872">
                  <c:v>2.2005984459510857E-3</c:v>
                </c:pt>
                <c:pt idx="6873">
                  <c:v>-1.4627406791921267E-3</c:v>
                </c:pt>
                <c:pt idx="6874">
                  <c:v>4.5556021692574351E-3</c:v>
                </c:pt>
                <c:pt idx="6875">
                  <c:v>1.0390778061449836E-2</c:v>
                </c:pt>
                <c:pt idx="6876">
                  <c:v>3.9537678844124794E-3</c:v>
                </c:pt>
                <c:pt idx="6877">
                  <c:v>-1.7267432333381405E-2</c:v>
                </c:pt>
                <c:pt idx="6878">
                  <c:v>-2.666409248882038E-3</c:v>
                </c:pt>
                <c:pt idx="6879">
                  <c:v>-9.9145873750582491E-3</c:v>
                </c:pt>
                <c:pt idx="6880">
                  <c:v>-9.6790870027276144E-3</c:v>
                </c:pt>
                <c:pt idx="6881">
                  <c:v>5.2882699942860779E-3</c:v>
                </c:pt>
                <c:pt idx="6882">
                  <c:v>-4.9952462641516503E-3</c:v>
                </c:pt>
                <c:pt idx="6883">
                  <c:v>-2.0907416720738186E-3</c:v>
                </c:pt>
                <c:pt idx="6884">
                  <c:v>7.0414394327474716E-3</c:v>
                </c:pt>
                <c:pt idx="6885">
                  <c:v>-4.8120793078944898E-3</c:v>
                </c:pt>
                <c:pt idx="6886">
                  <c:v>-5.5709138409598697E-3</c:v>
                </c:pt>
                <c:pt idx="6887">
                  <c:v>-7.664250483898849E-3</c:v>
                </c:pt>
                <c:pt idx="6888">
                  <c:v>1.0783278682000895E-2</c:v>
                </c:pt>
                <c:pt idx="6889">
                  <c:v>-1.5488096186883278E-2</c:v>
                </c:pt>
                <c:pt idx="6890">
                  <c:v>-2.666409248882038E-3</c:v>
                </c:pt>
                <c:pt idx="6891">
                  <c:v>-5.5970805489966077E-3</c:v>
                </c:pt>
                <c:pt idx="6892">
                  <c:v>-9.7314204188010903E-3</c:v>
                </c:pt>
                <c:pt idx="6893">
                  <c:v>-1.6377764260132342E-2</c:v>
                </c:pt>
                <c:pt idx="6894">
                  <c:v>-1.5854430099397597E-2</c:v>
                </c:pt>
                <c:pt idx="6895">
                  <c:v>-1.1013589112601212E-2</c:v>
                </c:pt>
                <c:pt idx="6896">
                  <c:v>-4.8382460159312277E-3</c:v>
                </c:pt>
                <c:pt idx="6897">
                  <c:v>-6.7773943809000883E-4</c:v>
                </c:pt>
                <c:pt idx="6898">
                  <c:v>-1.1301422901005323E-2</c:v>
                </c:pt>
                <c:pt idx="6899">
                  <c:v>-1.6299264136022132E-2</c:v>
                </c:pt>
                <c:pt idx="6900">
                  <c:v>-1.3211592587687141E-2</c:v>
                </c:pt>
                <c:pt idx="6901">
                  <c:v>-1.7529099413748785E-2</c:v>
                </c:pt>
                <c:pt idx="6902">
                  <c:v>-8.8940857616254965E-3</c:v>
                </c:pt>
                <c:pt idx="6903">
                  <c:v>-2.6635113810533337E-2</c:v>
                </c:pt>
                <c:pt idx="6904">
                  <c:v>-2.8859283993656004E-2</c:v>
                </c:pt>
                <c:pt idx="6905">
                  <c:v>-1.3813426872532097E-2</c:v>
                </c:pt>
                <c:pt idx="6906">
                  <c:v>-3.2888957031313532E-2</c:v>
                </c:pt>
                <c:pt idx="6907">
                  <c:v>4.0142325099220055E-2</c:v>
                </c:pt>
                <c:pt idx="6908">
                  <c:v>3.0591476665810975E-2</c:v>
                </c:pt>
                <c:pt idx="6909">
                  <c:v>2.017712686718956E-2</c:v>
                </c:pt>
                <c:pt idx="6910">
                  <c:v>2.6980470956741234E-2</c:v>
                </c:pt>
                <c:pt idx="6911">
                  <c:v>2.9989642380966013E-2</c:v>
                </c:pt>
                <c:pt idx="6912">
                  <c:v>2.9047640891643474E-2</c:v>
                </c:pt>
                <c:pt idx="6913">
                  <c:v>2.7085137788888186E-2</c:v>
                </c:pt>
                <c:pt idx="6914">
                  <c:v>1.7455789231368889E-2</c:v>
                </c:pt>
                <c:pt idx="6915">
                  <c:v>3.2370812812309101E-2</c:v>
                </c:pt>
                <c:pt idx="6916">
                  <c:v>1.941829233412418E-2</c:v>
                </c:pt>
                <c:pt idx="6917">
                  <c:v>2.8759807103239367E-2</c:v>
                </c:pt>
                <c:pt idx="6918">
                  <c:v>2.9832642132745599E-2</c:v>
                </c:pt>
                <c:pt idx="6919">
                  <c:v>3.7813488083950443E-2</c:v>
                </c:pt>
                <c:pt idx="6920">
                  <c:v>2.0595794195777353E-2</c:v>
                </c:pt>
                <c:pt idx="6921">
                  <c:v>2.6640303752263651E-2</c:v>
                </c:pt>
                <c:pt idx="6922">
                  <c:v>2.8995307475570005E-2</c:v>
                </c:pt>
                <c:pt idx="6923">
                  <c:v>1.7612789479589309E-2</c:v>
                </c:pt>
                <c:pt idx="6924">
                  <c:v>3.0983977286362034E-2</c:v>
                </c:pt>
                <c:pt idx="6925">
                  <c:v>2.4102133072700142E-2</c:v>
                </c:pt>
                <c:pt idx="6926">
                  <c:v>2.2793797670863279E-2</c:v>
                </c:pt>
                <c:pt idx="6927">
                  <c:v>6.567626717835888E-4</c:v>
                </c:pt>
                <c:pt idx="6928">
                  <c:v>2.1982629721724427E-2</c:v>
                </c:pt>
                <c:pt idx="6929">
                  <c:v>2.6692637168337127E-2</c:v>
                </c:pt>
                <c:pt idx="6930">
                  <c:v>2.4102133072700142E-2</c:v>
                </c:pt>
                <c:pt idx="6931">
                  <c:v>3.2658646600713215E-2</c:v>
                </c:pt>
                <c:pt idx="6932">
                  <c:v>2.2296630218165275E-2</c:v>
                </c:pt>
                <c:pt idx="6933">
                  <c:v>1.6644621282230033E-2</c:v>
                </c:pt>
                <c:pt idx="6934">
                  <c:v>3.4908983491872617E-2</c:v>
                </c:pt>
                <c:pt idx="6935">
                  <c:v>7.9311075059965378E-3</c:v>
                </c:pt>
                <c:pt idx="6936">
                  <c:v>2.1668629225283578E-2</c:v>
                </c:pt>
                <c:pt idx="6937">
                  <c:v>2.156396239313663E-2</c:v>
                </c:pt>
                <c:pt idx="6938">
                  <c:v>2.9597141760414961E-2</c:v>
                </c:pt>
                <c:pt idx="6939">
                  <c:v>1.9261292085903756E-2</c:v>
                </c:pt>
                <c:pt idx="6940">
                  <c:v>2.7817805613916828E-2</c:v>
                </c:pt>
                <c:pt idx="6941">
                  <c:v>2.6457136796006489E-2</c:v>
                </c:pt>
                <c:pt idx="6942">
                  <c:v>2.0543460779703877E-2</c:v>
                </c:pt>
                <c:pt idx="6943">
                  <c:v>1.0390778061449836E-2</c:v>
                </c:pt>
                <c:pt idx="6944">
                  <c:v>1.2536448120462288E-2</c:v>
                </c:pt>
                <c:pt idx="6945">
                  <c:v>1.3426116193711354E-2</c:v>
                </c:pt>
                <c:pt idx="6946">
                  <c:v>5.7069373228738739E-3</c:v>
                </c:pt>
                <c:pt idx="6947">
                  <c:v>1.1175779302551953E-2</c:v>
                </c:pt>
                <c:pt idx="6948">
                  <c:v>9.6319435283844564E-3</c:v>
                </c:pt>
                <c:pt idx="6949">
                  <c:v>2.4128299780736877E-2</c:v>
                </c:pt>
                <c:pt idx="6950">
                  <c:v>2.2715297546753069E-2</c:v>
                </c:pt>
                <c:pt idx="6951">
                  <c:v>1.2824281908866399E-2</c:v>
                </c:pt>
                <c:pt idx="6952">
                  <c:v>1.8162290348360789E-2</c:v>
                </c:pt>
                <c:pt idx="6953">
                  <c:v>1.1044945762368266E-2</c:v>
                </c:pt>
                <c:pt idx="6954">
                  <c:v>1.0181444397155938E-2</c:v>
                </c:pt>
                <c:pt idx="6955">
                  <c:v>1.0966445638258056E-2</c:v>
                </c:pt>
                <c:pt idx="6956">
                  <c:v>8.6114419149517056E-3</c:v>
                </c:pt>
                <c:pt idx="6957">
                  <c:v>1.8842624757315959E-2</c:v>
                </c:pt>
                <c:pt idx="6958">
                  <c:v>1.0626278433780471E-2</c:v>
                </c:pt>
                <c:pt idx="6959">
                  <c:v>1.2588781536535764E-2</c:v>
                </c:pt>
                <c:pt idx="6960">
                  <c:v>1.127763416444859E-3</c:v>
                </c:pt>
                <c:pt idx="6961">
                  <c:v>4.1369348406696399E-3</c:v>
                </c:pt>
                <c:pt idx="6962">
                  <c:v>-7.5072502356784247E-3</c:v>
                </c:pt>
                <c:pt idx="6963">
                  <c:v>1.3452282901748092E-2</c:v>
                </c:pt>
                <c:pt idx="6964">
                  <c:v>1.3452282901748092E-2</c:v>
                </c:pt>
                <c:pt idx="6965">
                  <c:v>1.0207611105192676E-2</c:v>
                </c:pt>
                <c:pt idx="6966">
                  <c:v>5.8116041550208223E-3</c:v>
                </c:pt>
                <c:pt idx="6967">
                  <c:v>1.4525117931254317E-2</c:v>
                </c:pt>
                <c:pt idx="6968">
                  <c:v>9.5534434042742443E-3</c:v>
                </c:pt>
                <c:pt idx="6969">
                  <c:v>9.1609427837231871E-3</c:v>
                </c:pt>
                <c:pt idx="6970">
                  <c:v>5.5499370746534497E-3</c:v>
                </c:pt>
                <c:pt idx="6971">
                  <c:v>4.8957693737350198E-3</c:v>
                </c:pt>
                <c:pt idx="6972">
                  <c:v>-3.375722336124258E-4</c:v>
                </c:pt>
                <c:pt idx="6973">
                  <c:v>1.3632637887754937E-3</c:v>
                </c:pt>
                <c:pt idx="6974">
                  <c:v>1.196078054365407E-2</c:v>
                </c:pt>
                <c:pt idx="6975">
                  <c:v>4.4509353371104867E-3</c:v>
                </c:pt>
                <c:pt idx="6976">
                  <c:v>5.8116041550208223E-3</c:v>
                </c:pt>
                <c:pt idx="6977">
                  <c:v>2.9070995629429906E-3</c:v>
                </c:pt>
                <c:pt idx="6978">
                  <c:v>-9.234252966103083E-3</c:v>
                </c:pt>
                <c:pt idx="6979">
                  <c:v>-2.2477419202942429E-3</c:v>
                </c:pt>
                <c:pt idx="6980">
                  <c:v>-4.1840783150127979E-3</c:v>
                </c:pt>
                <c:pt idx="6981">
                  <c:v>1.8868791465352697E-2</c:v>
                </c:pt>
                <c:pt idx="6982">
                  <c:v>1.4394284391070631E-2</c:v>
                </c:pt>
                <c:pt idx="6983">
                  <c:v>-5.8325809213272423E-3</c:v>
                </c:pt>
                <c:pt idx="6984">
                  <c:v>8.137629200040122E-4</c:v>
                </c:pt>
                <c:pt idx="6985">
                  <c:v>-4.6812457677108035E-3</c:v>
                </c:pt>
                <c:pt idx="6986">
                  <c:v>-2.0907416720738186E-3</c:v>
                </c:pt>
                <c:pt idx="6987">
                  <c:v>1.0678611849853945E-2</c:v>
                </c:pt>
                <c:pt idx="6988">
                  <c:v>-2.9804097453228848E-3</c:v>
                </c:pt>
                <c:pt idx="6989">
                  <c:v>-8.2660847687438029E-3</c:v>
                </c:pt>
                <c:pt idx="6990">
                  <c:v>-8.8155856375152861E-3</c:v>
                </c:pt>
                <c:pt idx="6991">
                  <c:v>8.8731089953190782E-3</c:v>
                </c:pt>
                <c:pt idx="6992">
                  <c:v>5.4452702425065013E-3</c:v>
                </c:pt>
                <c:pt idx="6993">
                  <c:v>-6.4605819142089359E-3</c:v>
                </c:pt>
                <c:pt idx="6994">
                  <c:v>-1.0702400586410678E-3</c:v>
                </c:pt>
                <c:pt idx="6995">
                  <c:v>5.5761037826901876E-3</c:v>
                </c:pt>
                <c:pt idx="6996">
                  <c:v>5.680770614837136E-3</c:v>
                </c:pt>
                <c:pt idx="6997">
                  <c:v>-1.2010735988247541E-3</c:v>
                </c:pt>
                <c:pt idx="6998">
                  <c:v>3.7444342201185818E-3</c:v>
                </c:pt>
                <c:pt idx="6999">
                  <c:v>7.9049407979597999E-3</c:v>
                </c:pt>
                <c:pt idx="7000">
                  <c:v>3.4566004317144721E-3</c:v>
                </c:pt>
                <c:pt idx="7001">
                  <c:v>5.4714369505432384E-3</c:v>
                </c:pt>
                <c:pt idx="7002">
                  <c:v>4.8172692496248077E-3</c:v>
                </c:pt>
                <c:pt idx="7003">
                  <c:v>3.011766395089939E-3</c:v>
                </c:pt>
                <c:pt idx="7004">
                  <c:v>-2.4832422926248775E-3</c:v>
                </c:pt>
                <c:pt idx="7005">
                  <c:v>7.3816066372250555E-3</c:v>
                </c:pt>
                <c:pt idx="7006">
                  <c:v>-3.791577694461739E-3</c:v>
                </c:pt>
                <c:pt idx="7007">
                  <c:v>3.8491010522655306E-3</c:v>
                </c:pt>
                <c:pt idx="7008">
                  <c:v>-4.9457248183284834E-4</c:v>
                </c:pt>
                <c:pt idx="7009">
                  <c:v>-5.8849143374007165E-3</c:v>
                </c:pt>
                <c:pt idx="7010">
                  <c:v>-6.6437488704660964E-3</c:v>
                </c:pt>
                <c:pt idx="7011">
                  <c:v>-8.8707310238390728E-4</c:v>
                </c:pt>
                <c:pt idx="7012">
                  <c:v>-1.8287933946814161E-2</c:v>
                </c:pt>
                <c:pt idx="7013">
                  <c:v>-1.386576028860557E-2</c:v>
                </c:pt>
                <c:pt idx="7014">
                  <c:v>3.165954673060049E-4</c:v>
                </c:pt>
                <c:pt idx="7015">
                  <c:v>-1.6142263887801704E-2</c:v>
                </c:pt>
                <c:pt idx="7016">
                  <c:v>3.6397673879716326E-3</c:v>
                </c:pt>
                <c:pt idx="7017">
                  <c:v>-2.3050274809500337E-2</c:v>
                </c:pt>
                <c:pt idx="7018">
                  <c:v>-2.8414449957031469E-2</c:v>
                </c:pt>
                <c:pt idx="7019">
                  <c:v>-2.4960444496182156E-2</c:v>
                </c:pt>
                <c:pt idx="7020">
                  <c:v>-1.0987422404564474E-2</c:v>
                </c:pt>
                <c:pt idx="7021">
                  <c:v>-5.9110810454374545E-3</c:v>
                </c:pt>
                <c:pt idx="7022">
                  <c:v>-8.2660847687438029E-3</c:v>
                </c:pt>
                <c:pt idx="7023">
                  <c:v>-2.7367781635561979E-2</c:v>
                </c:pt>
                <c:pt idx="7024">
                  <c:v>-1.7581432829822254E-2</c:v>
                </c:pt>
                <c:pt idx="7025">
                  <c:v>4.8018504218277962E-2</c:v>
                </c:pt>
                <c:pt idx="7026">
                  <c:v>4.2000161369828398E-2</c:v>
                </c:pt>
                <c:pt idx="7027">
                  <c:v>3.2920313681080587E-2</c:v>
                </c:pt>
                <c:pt idx="7028">
                  <c:v>3.4045482126660288E-2</c:v>
                </c:pt>
                <c:pt idx="7029">
                  <c:v>4.3910331056510217E-2</c:v>
                </c:pt>
                <c:pt idx="7030">
                  <c:v>3.6321985725856425E-2</c:v>
                </c:pt>
                <c:pt idx="7031">
                  <c:v>2.3657299036075607E-2</c:v>
                </c:pt>
                <c:pt idx="7032">
                  <c:v>3.0591476665810975E-2</c:v>
                </c:pt>
                <c:pt idx="7033">
                  <c:v>3.6871486594627904E-2</c:v>
                </c:pt>
                <c:pt idx="7034">
                  <c:v>2.9283141263974112E-2</c:v>
                </c:pt>
                <c:pt idx="7035">
                  <c:v>2.0621960903814091E-2</c:v>
                </c:pt>
                <c:pt idx="7036">
                  <c:v>1.769128960369952E-2</c:v>
                </c:pt>
                <c:pt idx="7037">
                  <c:v>2.2218130094055061E-2</c:v>
                </c:pt>
                <c:pt idx="7038">
                  <c:v>3.5536984484754307E-2</c:v>
                </c:pt>
                <c:pt idx="7039">
                  <c:v>3.3548314673962285E-2</c:v>
                </c:pt>
                <c:pt idx="7040">
                  <c:v>3.1062477410472245E-2</c:v>
                </c:pt>
                <c:pt idx="7041">
                  <c:v>2.1616295809210106E-2</c:v>
                </c:pt>
                <c:pt idx="7042">
                  <c:v>7.1722729729311579E-3</c:v>
                </c:pt>
                <c:pt idx="7043">
                  <c:v>2.0020126618969132E-2</c:v>
                </c:pt>
                <c:pt idx="7044">
                  <c:v>1.9182791961793545E-2</c:v>
                </c:pt>
                <c:pt idx="7045">
                  <c:v>2.025562699129977E-2</c:v>
                </c:pt>
                <c:pt idx="7046">
                  <c:v>1.2955115449050085E-2</c:v>
                </c:pt>
                <c:pt idx="7047">
                  <c:v>2.1825629473504006E-2</c:v>
                </c:pt>
                <c:pt idx="7048">
                  <c:v>2.6587970336190182E-2</c:v>
                </c:pt>
                <c:pt idx="7049">
                  <c:v>2.185179618154074E-2</c:v>
                </c:pt>
                <c:pt idx="7050">
                  <c:v>1.2928948741013347E-2</c:v>
                </c:pt>
                <c:pt idx="7051">
                  <c:v>1.6670787990266771E-2</c:v>
                </c:pt>
                <c:pt idx="7052">
                  <c:v>2.6614137044226917E-2</c:v>
                </c:pt>
                <c:pt idx="7053">
                  <c:v>1.8973458297499649E-2</c:v>
                </c:pt>
                <c:pt idx="7054">
                  <c:v>2.6192657745388809E-3</c:v>
                </c:pt>
                <c:pt idx="7055">
                  <c:v>1.1463613090956063E-2</c:v>
                </c:pt>
                <c:pt idx="7056">
                  <c:v>2.5410468474537005E-2</c:v>
                </c:pt>
                <c:pt idx="7057">
                  <c:v>1.470828488751148E-2</c:v>
                </c:pt>
                <c:pt idx="7058">
                  <c:v>8.2712747104741208E-3</c:v>
                </c:pt>
                <c:pt idx="7059">
                  <c:v>2.4049799656626666E-2</c:v>
                </c:pt>
                <c:pt idx="7060">
                  <c:v>1.5987641611061301E-3</c:v>
                </c:pt>
                <c:pt idx="7061">
                  <c:v>1.0390778061449836E-2</c:v>
                </c:pt>
                <c:pt idx="7062">
                  <c:v>2.8864473935386319E-2</c:v>
                </c:pt>
                <c:pt idx="7063">
                  <c:v>5.1574364541023916E-3</c:v>
                </c:pt>
                <c:pt idx="7064">
                  <c:v>1.2405614580278602E-2</c:v>
                </c:pt>
                <c:pt idx="7065">
                  <c:v>3.7444342201185818E-3</c:v>
                </c:pt>
                <c:pt idx="7066">
                  <c:v>2.7268304745145348E-2</c:v>
                </c:pt>
                <c:pt idx="7067">
                  <c:v>1.0992612346294792E-2</c:v>
                </c:pt>
                <c:pt idx="7068">
                  <c:v>4.6341022933676472E-3</c:v>
                </c:pt>
                <c:pt idx="7069">
                  <c:v>1.1800968325183341E-3</c:v>
                </c:pt>
                <c:pt idx="7070">
                  <c:v>7.9311075059965378E-3</c:v>
                </c:pt>
                <c:pt idx="7071">
                  <c:v>1.5100785508062537E-2</c:v>
                </c:pt>
                <c:pt idx="7072">
                  <c:v>1.0390778061449836E-2</c:v>
                </c:pt>
                <c:pt idx="7073">
                  <c:v>1.3609283149968515E-2</c:v>
                </c:pt>
                <c:pt idx="7074">
                  <c:v>6.1517713594984062E-3</c:v>
                </c:pt>
                <c:pt idx="7075">
                  <c:v>2.2348963634238748E-2</c:v>
                </c:pt>
                <c:pt idx="7076">
                  <c:v>1.6068953705421815E-2</c:v>
                </c:pt>
                <c:pt idx="7077">
                  <c:v>1.9836959662711977E-2</c:v>
                </c:pt>
                <c:pt idx="7078">
                  <c:v>2.0046293327005874E-2</c:v>
                </c:pt>
                <c:pt idx="7079">
                  <c:v>8.8992757033558145E-3</c:v>
                </c:pt>
                <c:pt idx="7080">
                  <c:v>1.2353281164205129E-2</c:v>
                </c:pt>
                <c:pt idx="7081">
                  <c:v>6.8059390604168369E-3</c:v>
                </c:pt>
                <c:pt idx="7082">
                  <c:v>5.4714369505432384E-3</c:v>
                </c:pt>
                <c:pt idx="7083">
                  <c:v>1.101877905433153E-2</c:v>
                </c:pt>
                <c:pt idx="7084">
                  <c:v>2.0491127363630408E-2</c:v>
                </c:pt>
                <c:pt idx="7085">
                  <c:v>1.790062326799342E-2</c:v>
                </c:pt>
                <c:pt idx="7086">
                  <c:v>6.8844391845270482E-3</c:v>
                </c:pt>
                <c:pt idx="7087">
                  <c:v>1.2981282157086821E-2</c:v>
                </c:pt>
                <c:pt idx="7088">
                  <c:v>1.3635449858005251E-2</c:v>
                </c:pt>
                <c:pt idx="7089">
                  <c:v>3.430433723677735E-3</c:v>
                </c:pt>
                <c:pt idx="7090">
                  <c:v>2.5930990665021438E-3</c:v>
                </c:pt>
                <c:pt idx="7091">
                  <c:v>4.5294354612206988E-3</c:v>
                </c:pt>
                <c:pt idx="7092">
                  <c:v>-1.0804255448307315E-2</c:v>
                </c:pt>
                <c:pt idx="7093">
                  <c:v>1.1254279426662165E-2</c:v>
                </c:pt>
                <c:pt idx="7094">
                  <c:v>2.1537795685099892E-2</c:v>
                </c:pt>
                <c:pt idx="7095">
                  <c:v>1.7848289851919948E-2</c:v>
                </c:pt>
                <c:pt idx="7096">
                  <c:v>1.2902782032976609E-2</c:v>
                </c:pt>
                <c:pt idx="7097">
                  <c:v>-1.6720743434860234E-3</c:v>
                </c:pt>
                <c:pt idx="7098">
                  <c:v>1.2353281164205129E-2</c:v>
                </c:pt>
                <c:pt idx="7099">
                  <c:v>-1.4889073872288629E-3</c:v>
                </c:pt>
                <c:pt idx="7100">
                  <c:v>5.8377708630575594E-3</c:v>
                </c:pt>
                <c:pt idx="7101">
                  <c:v>6.1256046514616691E-3</c:v>
                </c:pt>
                <c:pt idx="7102">
                  <c:v>3.3257668915307867E-3</c:v>
                </c:pt>
                <c:pt idx="7103">
                  <c:v>1.3897116938372624E-2</c:v>
                </c:pt>
                <c:pt idx="7104">
                  <c:v>9.082442659612975E-3</c:v>
                </c:pt>
                <c:pt idx="7105">
                  <c:v>7.1461062648944208E-3</c:v>
                </c:pt>
                <c:pt idx="7106">
                  <c:v>9.7627770685681427E-3</c:v>
                </c:pt>
                <c:pt idx="7107">
                  <c:v>6.3087716077188296E-3</c:v>
                </c:pt>
                <c:pt idx="7108">
                  <c:v>4.3462685049635384E-3</c:v>
                </c:pt>
                <c:pt idx="7109">
                  <c:v>-4.3672452712699567E-3</c:v>
                </c:pt>
                <c:pt idx="7110">
                  <c:v>-7.324083279421266E-3</c:v>
                </c:pt>
                <c:pt idx="7111">
                  <c:v>1.4940973289591809E-3</c:v>
                </c:pt>
                <c:pt idx="7112">
                  <c:v>7.8787740899230636E-3</c:v>
                </c:pt>
                <c:pt idx="7113">
                  <c:v>-7.3764166954947384E-3</c:v>
                </c:pt>
                <c:pt idx="7114">
                  <c:v>-1.3316259419834086E-2</c:v>
                </c:pt>
                <c:pt idx="7115">
                  <c:v>6.1779380675351433E-3</c:v>
                </c:pt>
                <c:pt idx="7116">
                  <c:v>-1.5906763515471073E-2</c:v>
                </c:pt>
                <c:pt idx="7117">
                  <c:v>-1.6720743434860234E-3</c:v>
                </c:pt>
                <c:pt idx="7118">
                  <c:v>4.0061013004859536E-3</c:v>
                </c:pt>
                <c:pt idx="7119">
                  <c:v>-4.131744898939322E-3</c:v>
                </c:pt>
                <c:pt idx="7120">
                  <c:v>-1.5412408033023371E-3</c:v>
                </c:pt>
                <c:pt idx="7121">
                  <c:v>-3.7392442783882648E-3</c:v>
                </c:pt>
                <c:pt idx="7122">
                  <c:v>-4.6550790596740672E-3</c:v>
                </c:pt>
                <c:pt idx="7123">
                  <c:v>2.7239326066858301E-3</c:v>
                </c:pt>
                <c:pt idx="7124">
                  <c:v>2.8024327307960414E-3</c:v>
                </c:pt>
                <c:pt idx="7125">
                  <c:v>1.0230965842979107E-3</c:v>
                </c:pt>
                <c:pt idx="7126">
                  <c:v>-3.8177444024984752E-3</c:v>
                </c:pt>
                <c:pt idx="7127">
                  <c:v>-4.8644127239679657E-3</c:v>
                </c:pt>
                <c:pt idx="7128">
                  <c:v>-1.546192947884654E-2</c:v>
                </c:pt>
                <c:pt idx="7129">
                  <c:v>-8.4230850169642272E-3</c:v>
                </c:pt>
                <c:pt idx="7130">
                  <c:v>-3.0589098694330952E-3</c:v>
                </c:pt>
                <c:pt idx="7131">
                  <c:v>-1.6979598544977298E-2</c:v>
                </c:pt>
                <c:pt idx="7132">
                  <c:v>-7.8212507321192715E-3</c:v>
                </c:pt>
                <c:pt idx="7133">
                  <c:v>-2.4724944123851525E-2</c:v>
                </c:pt>
                <c:pt idx="7134">
                  <c:v>-9.8884206670215111E-3</c:v>
                </c:pt>
                <c:pt idx="7135">
                  <c:v>-7.1147496151273675E-3</c:v>
                </c:pt>
                <c:pt idx="7136">
                  <c:v>-9.8622539589847767E-3</c:v>
                </c:pt>
                <c:pt idx="7137">
                  <c:v>-3.1763788585733831E-2</c:v>
                </c:pt>
                <c:pt idx="7138">
                  <c:v>-2.1820439531773685E-2</c:v>
                </c:pt>
                <c:pt idx="7139">
                  <c:v>-3.2627289950946159E-2</c:v>
                </c:pt>
                <c:pt idx="7140">
                  <c:v>-2.6713613934643547E-2</c:v>
                </c:pt>
                <c:pt idx="7141">
                  <c:v>-8.5539185571479135E-3</c:v>
                </c:pt>
                <c:pt idx="7142">
                  <c:v>-2.6582780394459861E-2</c:v>
                </c:pt>
                <c:pt idx="7143">
                  <c:v>-2.3521275554161607E-2</c:v>
                </c:pt>
                <c:pt idx="7144">
                  <c:v>4.9039005831710718E-2</c:v>
                </c:pt>
                <c:pt idx="7145">
                  <c:v>3.6348152433893166E-2</c:v>
                </c:pt>
                <c:pt idx="7146">
                  <c:v>4.2523495530563143E-2</c:v>
                </c:pt>
                <c:pt idx="7147">
                  <c:v>4.1790827705534501E-2</c:v>
                </c:pt>
                <c:pt idx="7148">
                  <c:v>3.2082979023904994E-2</c:v>
                </c:pt>
                <c:pt idx="7149">
                  <c:v>2.6090802883492172E-2</c:v>
                </c:pt>
                <c:pt idx="7150">
                  <c:v>3.9043323361677096E-2</c:v>
                </c:pt>
                <c:pt idx="7151">
                  <c:v>1.9627625998418077E-2</c:v>
                </c:pt>
                <c:pt idx="7152">
                  <c:v>3.6897653302664646E-2</c:v>
                </c:pt>
                <c:pt idx="7153">
                  <c:v>2.8812140519312843E-2</c:v>
                </c:pt>
                <c:pt idx="7154">
                  <c:v>2.384046599233277E-2</c:v>
                </c:pt>
                <c:pt idx="7155">
                  <c:v>2.6012302759381961E-2</c:v>
                </c:pt>
                <c:pt idx="7156">
                  <c:v>2.9597141760414961E-2</c:v>
                </c:pt>
                <c:pt idx="7157">
                  <c:v>3.3129647345374484E-2</c:v>
                </c:pt>
                <c:pt idx="7158">
                  <c:v>2.1459295560989682E-2</c:v>
                </c:pt>
                <c:pt idx="7159">
                  <c:v>1.5624119668797282E-2</c:v>
                </c:pt>
                <c:pt idx="7160">
                  <c:v>2.4285300028957305E-2</c:v>
                </c:pt>
                <c:pt idx="7161">
                  <c:v>2.1956463013687689E-2</c:v>
                </c:pt>
                <c:pt idx="7162">
                  <c:v>2.9047640891643474E-2</c:v>
                </c:pt>
                <c:pt idx="7163">
                  <c:v>1.4341950974997157E-2</c:v>
                </c:pt>
                <c:pt idx="7164">
                  <c:v>1.7874456559956682E-2</c:v>
                </c:pt>
                <c:pt idx="7165">
                  <c:v>2.2689130838716334E-2</c:v>
                </c:pt>
                <c:pt idx="7166">
                  <c:v>1.7586622771552575E-2</c:v>
                </c:pt>
                <c:pt idx="7167">
                  <c:v>5.9424376952045086E-3</c:v>
                </c:pt>
                <c:pt idx="7168">
                  <c:v>1.7455789231368889E-2</c:v>
                </c:pt>
                <c:pt idx="7169">
                  <c:v>9.5534434042742443E-3</c:v>
                </c:pt>
                <c:pt idx="7170">
                  <c:v>1.7560456063515834E-2</c:v>
                </c:pt>
                <c:pt idx="7171">
                  <c:v>2.4416133569140991E-2</c:v>
                </c:pt>
                <c:pt idx="7172">
                  <c:v>1.167294675524996E-2</c:v>
                </c:pt>
                <c:pt idx="7173">
                  <c:v>2.7111304496924921E-2</c:v>
                </c:pt>
                <c:pt idx="7174">
                  <c:v>2.8131806110357677E-2</c:v>
                </c:pt>
                <c:pt idx="7175">
                  <c:v>1.4446617807144107E-2</c:v>
                </c:pt>
                <c:pt idx="7176">
                  <c:v>2.4703967357545098E-2</c:v>
                </c:pt>
                <c:pt idx="7177">
                  <c:v>2.0674294319887564E-2</c:v>
                </c:pt>
                <c:pt idx="7178">
                  <c:v>1.7717456311736261E-2</c:v>
                </c:pt>
                <c:pt idx="7179">
                  <c:v>1.177761358739691E-2</c:v>
                </c:pt>
                <c:pt idx="7180">
                  <c:v>2.4075966364663401E-2</c:v>
                </c:pt>
                <c:pt idx="7181">
                  <c:v>1.5964286873274863E-2</c:v>
                </c:pt>
                <c:pt idx="7182">
                  <c:v>1.6068953705421815E-2</c:v>
                </c:pt>
                <c:pt idx="7183">
                  <c:v>1.3112115697270508E-2</c:v>
                </c:pt>
                <c:pt idx="7184">
                  <c:v>2.6457136796006489E-2</c:v>
                </c:pt>
                <c:pt idx="7185">
                  <c:v>-2.0907416720738186E-3</c:v>
                </c:pt>
                <c:pt idx="7186">
                  <c:v>3.3781003076042608E-3</c:v>
                </c:pt>
                <c:pt idx="7187">
                  <c:v>7.0937728488209466E-3</c:v>
                </c:pt>
                <c:pt idx="7188">
                  <c:v>1.3007448865123559E-2</c:v>
                </c:pt>
                <c:pt idx="7189">
                  <c:v>2.1537795685099892E-2</c:v>
                </c:pt>
                <c:pt idx="7190">
                  <c:v>1.4001783770519572E-2</c:v>
                </c:pt>
                <c:pt idx="7191">
                  <c:v>1.9915459786822187E-2</c:v>
                </c:pt>
                <c:pt idx="7192">
                  <c:v>1.0338444645376362E-2</c:v>
                </c:pt>
                <c:pt idx="7193">
                  <c:v>6.047104527351457E-3</c:v>
                </c:pt>
                <c:pt idx="7194">
                  <c:v>2.0203293575226294E-2</c:v>
                </c:pt>
                <c:pt idx="7195">
                  <c:v>4.163101548706377E-3</c:v>
                </c:pt>
                <c:pt idx="7196">
                  <c:v>2.4703967357545098E-2</c:v>
                </c:pt>
                <c:pt idx="7197">
                  <c:v>5.8639375710942965E-3</c:v>
                </c:pt>
                <c:pt idx="7198">
                  <c:v>2.088362798418146E-2</c:v>
                </c:pt>
                <c:pt idx="7199">
                  <c:v>6.4919385639759901E-3</c:v>
                </c:pt>
                <c:pt idx="7200">
                  <c:v>1.0573945017706997E-2</c:v>
                </c:pt>
                <c:pt idx="7201">
                  <c:v>1.2274781040094915E-2</c:v>
                </c:pt>
                <c:pt idx="7202">
                  <c:v>1.0390778061449836E-2</c:v>
                </c:pt>
                <c:pt idx="7203">
                  <c:v>3.430433723677735E-3</c:v>
                </c:pt>
                <c:pt idx="7204">
                  <c:v>-6.9577493669069432E-3</c:v>
                </c:pt>
                <c:pt idx="7205">
                  <c:v>1.2745781784756187E-2</c:v>
                </c:pt>
                <c:pt idx="7206">
                  <c:v>1.3007448865123559E-2</c:v>
                </c:pt>
                <c:pt idx="7207">
                  <c:v>1.4472784515180845E-2</c:v>
                </c:pt>
                <c:pt idx="7208">
                  <c:v>2.240129705031222E-2</c:v>
                </c:pt>
                <c:pt idx="7209">
                  <c:v>7.5909403015189539E-3</c:v>
                </c:pt>
                <c:pt idx="7210">
                  <c:v>-3.375722336124258E-4</c:v>
                </c:pt>
                <c:pt idx="7211">
                  <c:v>6.099437943424932E-3</c:v>
                </c:pt>
                <c:pt idx="7212">
                  <c:v>-1.1772423645666592E-2</c:v>
                </c:pt>
                <c:pt idx="7213">
                  <c:v>-9.1323981042064351E-4</c:v>
                </c:pt>
                <c:pt idx="7214">
                  <c:v>6.2041047755718804E-3</c:v>
                </c:pt>
                <c:pt idx="7215">
                  <c:v>5.2882699942860779E-3</c:v>
                </c:pt>
                <c:pt idx="7216">
                  <c:v>9.3179430319436096E-3</c:v>
                </c:pt>
                <c:pt idx="7217">
                  <c:v>6.2564381916453554E-3</c:v>
                </c:pt>
                <c:pt idx="7218">
                  <c:v>1.4655951471438004E-2</c:v>
                </c:pt>
                <c:pt idx="7219">
                  <c:v>9.2132761997966613E-3</c:v>
                </c:pt>
                <c:pt idx="7220">
                  <c:v>1.0783278682000895E-2</c:v>
                </c:pt>
                <c:pt idx="7221">
                  <c:v>-5.5709138409598697E-3</c:v>
                </c:pt>
                <c:pt idx="7222">
                  <c:v>8.7422754551353919E-3</c:v>
                </c:pt>
                <c:pt idx="7223">
                  <c:v>-1.9337414238533961E-3</c:v>
                </c:pt>
                <c:pt idx="7224">
                  <c:v>4.3724352130002746E-3</c:v>
                </c:pt>
                <c:pt idx="7225">
                  <c:v>-3.8700778185719511E-3</c:v>
                </c:pt>
                <c:pt idx="7226">
                  <c:v>1.9522959166271128E-2</c:v>
                </c:pt>
                <c:pt idx="7227">
                  <c:v>-5.0214129721883882E-3</c:v>
                </c:pt>
                <c:pt idx="7228">
                  <c:v>5.7331040309106102E-3</c:v>
                </c:pt>
                <c:pt idx="7229">
                  <c:v>4.7387691255145956E-3</c:v>
                </c:pt>
                <c:pt idx="7230">
                  <c:v>-4.2102450230495341E-3</c:v>
                </c:pt>
                <c:pt idx="7231">
                  <c:v>5.9424376952045086E-3</c:v>
                </c:pt>
                <c:pt idx="7232">
                  <c:v>5.9947711112779828E-3</c:v>
                </c:pt>
                <c:pt idx="7233">
                  <c:v>-2.0381270589753142E-2</c:v>
                </c:pt>
                <c:pt idx="7234">
                  <c:v>-2.4570755845881413E-3</c:v>
                </c:pt>
                <c:pt idx="7235">
                  <c:v>-1.5935742193758113E-3</c:v>
                </c:pt>
                <c:pt idx="7236">
                  <c:v>3.165954673060049E-4</c:v>
                </c:pt>
                <c:pt idx="7237">
                  <c:v>3.8752677603022677E-3</c:v>
                </c:pt>
                <c:pt idx="7238">
                  <c:v>1.0495444893596786E-2</c:v>
                </c:pt>
                <c:pt idx="7239">
                  <c:v>-9.5220867545071902E-3</c:v>
                </c:pt>
                <c:pt idx="7240">
                  <c:v>6.6751055202331506E-3</c:v>
                </c:pt>
                <c:pt idx="7241">
                  <c:v>5.4452702425065013E-3</c:v>
                </c:pt>
                <c:pt idx="7242">
                  <c:v>-8.0567511044499062E-3</c:v>
                </c:pt>
                <c:pt idx="7243">
                  <c:v>-2.0355103881716401E-2</c:v>
                </c:pt>
                <c:pt idx="7244">
                  <c:v>-6.9054159508334691E-3</c:v>
                </c:pt>
                <c:pt idx="7245">
                  <c:v>4.8957693737350198E-3</c:v>
                </c:pt>
                <c:pt idx="7246">
                  <c:v>-5.7540807972170302E-3</c:v>
                </c:pt>
                <c:pt idx="7247">
                  <c:v>-4.471912103416905E-3</c:v>
                </c:pt>
                <c:pt idx="7248">
                  <c:v>-2.5355757086983517E-3</c:v>
                </c:pt>
                <c:pt idx="7249">
                  <c:v>-1.3028425631429979E-2</c:v>
                </c:pt>
                <c:pt idx="7250">
                  <c:v>-1.3237759295723876E-2</c:v>
                </c:pt>
                <c:pt idx="7251">
                  <c:v>-1.1903257185850278E-2</c:v>
                </c:pt>
                <c:pt idx="7252">
                  <c:v>-6.3559150820619876E-3</c:v>
                </c:pt>
                <c:pt idx="7253">
                  <c:v>-1.5697429851177176E-2</c:v>
                </c:pt>
                <c:pt idx="7254">
                  <c:v>-2.0852271334414411E-2</c:v>
                </c:pt>
                <c:pt idx="7255">
                  <c:v>2.0959316138041365E-3</c:v>
                </c:pt>
                <c:pt idx="7256">
                  <c:v>-5.207391898695863E-4</c:v>
                </c:pt>
                <c:pt idx="7257">
                  <c:v>-1.187709047781354E-2</c:v>
                </c:pt>
                <c:pt idx="7258">
                  <c:v>-1.407509395289947E-2</c:v>
                </c:pt>
                <c:pt idx="7259">
                  <c:v>-1.5435762770809805E-2</c:v>
                </c:pt>
                <c:pt idx="7260">
                  <c:v>-1.0908922280454264E-2</c:v>
                </c:pt>
                <c:pt idx="7261">
                  <c:v>-2.4803444247961728E-2</c:v>
                </c:pt>
                <c:pt idx="7262">
                  <c:v>-2.3495108846124872E-2</c:v>
                </c:pt>
                <c:pt idx="7263">
                  <c:v>-3.8881133171726354E-2</c:v>
                </c:pt>
                <c:pt idx="7264">
                  <c:v>4.0299325347440483E-2</c:v>
                </c:pt>
                <c:pt idx="7265">
                  <c:v>3.6871486594627904E-2</c:v>
                </c:pt>
                <c:pt idx="7266">
                  <c:v>2.9754142008635381E-2</c:v>
                </c:pt>
                <c:pt idx="7267">
                  <c:v>3.8519989200942351E-2</c:v>
                </c:pt>
                <c:pt idx="7268">
                  <c:v>3.2632479892676473E-2</c:v>
                </c:pt>
                <c:pt idx="7269">
                  <c:v>4.1162826712652811E-2</c:v>
                </c:pt>
                <c:pt idx="7270">
                  <c:v>2.4049799656626666E-2</c:v>
                </c:pt>
                <c:pt idx="7271">
                  <c:v>3.1428811322986562E-2</c:v>
                </c:pt>
                <c:pt idx="7272">
                  <c:v>2.7843972321953563E-2</c:v>
                </c:pt>
                <c:pt idx="7273">
                  <c:v>3.4464149455248082E-2</c:v>
                </c:pt>
                <c:pt idx="7274">
                  <c:v>2.1197628480622309E-2</c:v>
                </c:pt>
                <c:pt idx="7275">
                  <c:v>2.7608471949622931E-2</c:v>
                </c:pt>
                <c:pt idx="7276">
                  <c:v>3.2501646352492794E-2</c:v>
                </c:pt>
                <c:pt idx="7277">
                  <c:v>3.6426652558003376E-2</c:v>
                </c:pt>
                <c:pt idx="7278">
                  <c:v>2.7085137788888186E-2</c:v>
                </c:pt>
                <c:pt idx="7279">
                  <c:v>2.6064636175455437E-2</c:v>
                </c:pt>
                <c:pt idx="7280">
                  <c:v>2.6718803876373862E-2</c:v>
                </c:pt>
                <c:pt idx="7281">
                  <c:v>2.9806475424708857E-2</c:v>
                </c:pt>
                <c:pt idx="7282">
                  <c:v>3.0355976293480337E-2</c:v>
                </c:pt>
                <c:pt idx="7283">
                  <c:v>2.287229779497349E-2</c:v>
                </c:pt>
                <c:pt idx="7284">
                  <c:v>1.1411279674882587E-2</c:v>
                </c:pt>
                <c:pt idx="7285">
                  <c:v>2.7870139029990304E-2</c:v>
                </c:pt>
                <c:pt idx="7286">
                  <c:v>3.0853143746178341E-2</c:v>
                </c:pt>
                <c:pt idx="7287">
                  <c:v>2.8184139526431146E-2</c:v>
                </c:pt>
                <c:pt idx="7288">
                  <c:v>2.2034963137797903E-2</c:v>
                </c:pt>
                <c:pt idx="7289">
                  <c:v>8.2712747104741208E-3</c:v>
                </c:pt>
                <c:pt idx="7290">
                  <c:v>1.3399949485674616E-2</c:v>
                </c:pt>
                <c:pt idx="7291">
                  <c:v>1.659228786615656E-2</c:v>
                </c:pt>
                <c:pt idx="7292">
                  <c:v>4.2126229945295413E-4</c:v>
                </c:pt>
                <c:pt idx="7293">
                  <c:v>1.6513787742046347E-2</c:v>
                </c:pt>
                <c:pt idx="7294">
                  <c:v>2.8524306730908729E-2</c:v>
                </c:pt>
                <c:pt idx="7295">
                  <c:v>2.3500298787855187E-2</c:v>
                </c:pt>
                <c:pt idx="7296">
                  <c:v>7.1199395568576837E-3</c:v>
                </c:pt>
                <c:pt idx="7297">
                  <c:v>2.1249961896695785E-2</c:v>
                </c:pt>
                <c:pt idx="7298">
                  <c:v>2.8157972818394411E-2</c:v>
                </c:pt>
                <c:pt idx="7299">
                  <c:v>2.3631132328038873E-2</c:v>
                </c:pt>
                <c:pt idx="7300">
                  <c:v>5.4976036585799755E-3</c:v>
                </c:pt>
                <c:pt idx="7301">
                  <c:v>1.5467119420576858E-2</c:v>
                </c:pt>
                <c:pt idx="7302">
                  <c:v>7.5909403015189539E-3</c:v>
                </c:pt>
                <c:pt idx="7303">
                  <c:v>1.1829947003470384E-2</c:v>
                </c:pt>
                <c:pt idx="7304">
                  <c:v>2.9332662709797277E-3</c:v>
                </c:pt>
                <c:pt idx="7305">
                  <c:v>1.4446617807144107E-2</c:v>
                </c:pt>
                <c:pt idx="7306">
                  <c:v>9.2132761997966613E-3</c:v>
                </c:pt>
                <c:pt idx="7307">
                  <c:v>1.6278287369715712E-2</c:v>
                </c:pt>
                <c:pt idx="7308">
                  <c:v>1.7874456559956682E-2</c:v>
                </c:pt>
                <c:pt idx="7309">
                  <c:v>8.6114419149517056E-3</c:v>
                </c:pt>
                <c:pt idx="7310">
                  <c:v>1.5911953457201391E-2</c:v>
                </c:pt>
                <c:pt idx="7311">
                  <c:v>1.3713949982115465E-2</c:v>
                </c:pt>
                <c:pt idx="7312">
                  <c:v>1.8947291589462907E-2</c:v>
                </c:pt>
                <c:pt idx="7313">
                  <c:v>1.5493286128613596E-2</c:v>
                </c:pt>
                <c:pt idx="7314">
                  <c:v>3.9537678844124794E-3</c:v>
                </c:pt>
                <c:pt idx="7315">
                  <c:v>7.3816066372250555E-3</c:v>
                </c:pt>
                <c:pt idx="7316">
                  <c:v>3.5351005558246834E-3</c:v>
                </c:pt>
                <c:pt idx="7317">
                  <c:v>1.0940278930221318E-2</c:v>
                </c:pt>
                <c:pt idx="7318">
                  <c:v>1.7874456559956682E-2</c:v>
                </c:pt>
                <c:pt idx="7319">
                  <c:v>2.3575986941715091E-3</c:v>
                </c:pt>
                <c:pt idx="7320">
                  <c:v>2.080512786007125E-2</c:v>
                </c:pt>
                <c:pt idx="7321">
                  <c:v>1.4054117186593048E-2</c:v>
                </c:pt>
                <c:pt idx="7322">
                  <c:v>8.2451080024373846E-3</c:v>
                </c:pt>
                <c:pt idx="7323">
                  <c:v>1.3870950230335887E-2</c:v>
                </c:pt>
                <c:pt idx="7324">
                  <c:v>1.9993959910932398E-2</c:v>
                </c:pt>
                <c:pt idx="7325">
                  <c:v>9.8412771926783549E-3</c:v>
                </c:pt>
                <c:pt idx="7326">
                  <c:v>1.26149482445725E-2</c:v>
                </c:pt>
                <c:pt idx="7327">
                  <c:v>1.6880121654560667E-2</c:v>
                </c:pt>
                <c:pt idx="7328">
                  <c:v>1.196078054365407E-2</c:v>
                </c:pt>
                <c:pt idx="7329">
                  <c:v>1.0443111477523311E-2</c:v>
                </c:pt>
                <c:pt idx="7330">
                  <c:v>8.8469422872823403E-3</c:v>
                </c:pt>
                <c:pt idx="7331">
                  <c:v>-1.9860748399268702E-3</c:v>
                </c:pt>
                <c:pt idx="7332">
                  <c:v>-1.5935742193758113E-3</c:v>
                </c:pt>
                <c:pt idx="7333">
                  <c:v>-2.4047421685146654E-3</c:v>
                </c:pt>
                <c:pt idx="7334">
                  <c:v>4.581768877294173E-3</c:v>
                </c:pt>
                <c:pt idx="7335">
                  <c:v>5.0527696219554424E-3</c:v>
                </c:pt>
                <c:pt idx="7336">
                  <c:v>1.0861778806111107E-2</c:v>
                </c:pt>
                <c:pt idx="7337">
                  <c:v>1.4839118427695166E-2</c:v>
                </c:pt>
                <c:pt idx="7338">
                  <c:v>-2.3290540146547571E-4</c:v>
                </c:pt>
                <c:pt idx="7339">
                  <c:v>5.7592707389473481E-3</c:v>
                </c:pt>
                <c:pt idx="7340">
                  <c:v>1.4917618551805376E-2</c:v>
                </c:pt>
                <c:pt idx="7341">
                  <c:v>-3.7130775703515268E-3</c:v>
                </c:pt>
                <c:pt idx="7342">
                  <c:v>1.9156625253756804E-2</c:v>
                </c:pt>
                <c:pt idx="7343">
                  <c:v>5.1836031621391287E-3</c:v>
                </c:pt>
                <c:pt idx="7344">
                  <c:v>-7.7950840240825353E-3</c:v>
                </c:pt>
                <c:pt idx="7345">
                  <c:v>1.1175779302551953E-2</c:v>
                </c:pt>
                <c:pt idx="7346">
                  <c:v>-7.664250483898849E-3</c:v>
                </c:pt>
                <c:pt idx="7347">
                  <c:v>2.1220983218408736E-3</c:v>
                </c:pt>
                <c:pt idx="7348">
                  <c:v>1.1463613090956063E-2</c:v>
                </c:pt>
                <c:pt idx="7349">
                  <c:v>9.8151104846416169E-3</c:v>
                </c:pt>
                <c:pt idx="7350">
                  <c:v>-2.0384082560003444E-3</c:v>
                </c:pt>
                <c:pt idx="7351">
                  <c:v>-9.8884206670215111E-3</c:v>
                </c:pt>
                <c:pt idx="7352">
                  <c:v>-9.966920791131725E-3</c:v>
                </c:pt>
                <c:pt idx="7353">
                  <c:v>7.4339400532985305E-3</c:v>
                </c:pt>
                <c:pt idx="7354">
                  <c:v>8.3992962804075016E-4</c:v>
                </c:pt>
                <c:pt idx="7355">
                  <c:v>6.413438439865778E-3</c:v>
                </c:pt>
                <c:pt idx="7356">
                  <c:v>9.0301092435395008E-3</c:v>
                </c:pt>
                <c:pt idx="7357">
                  <c:v>3.3781003076042608E-3</c:v>
                </c:pt>
                <c:pt idx="7358">
                  <c:v>1.5987641611061301E-3</c:v>
                </c:pt>
                <c:pt idx="7359">
                  <c:v>3.4566004317144721E-3</c:v>
                </c:pt>
                <c:pt idx="7360">
                  <c:v>-4.131744898939322E-3</c:v>
                </c:pt>
                <c:pt idx="7361">
                  <c:v>-4.628912351637331E-3</c:v>
                </c:pt>
                <c:pt idx="7362">
                  <c:v>-3.5299106140943681E-3</c:v>
                </c:pt>
                <c:pt idx="7363">
                  <c:v>-8.9987525937724484E-3</c:v>
                </c:pt>
                <c:pt idx="7364">
                  <c:v>-1.7476765997675309E-2</c:v>
                </c:pt>
                <c:pt idx="7365">
                  <c:v>-1.4703094945781163E-2</c:v>
                </c:pt>
                <c:pt idx="7366">
                  <c:v>2.4884322343551946E-3</c:v>
                </c:pt>
                <c:pt idx="7367">
                  <c:v>-9.7837538348745628E-3</c:v>
                </c:pt>
                <c:pt idx="7368">
                  <c:v>6.3059596374685171E-4</c:v>
                </c:pt>
                <c:pt idx="7369">
                  <c:v>-1.0856588864380788E-2</c:v>
                </c:pt>
                <c:pt idx="7370">
                  <c:v>-6.9315826588702053E-3</c:v>
                </c:pt>
                <c:pt idx="7371">
                  <c:v>-1.9337414238533961E-3</c:v>
                </c:pt>
                <c:pt idx="7372">
                  <c:v>-1.9020601771842803E-2</c:v>
                </c:pt>
                <c:pt idx="7373">
                  <c:v>-1.0385588119719522E-2</c:v>
                </c:pt>
                <c:pt idx="7374">
                  <c:v>-1.1772423645666592E-2</c:v>
                </c:pt>
                <c:pt idx="7375">
                  <c:v>-2.0695271086193984E-2</c:v>
                </c:pt>
                <c:pt idx="7376">
                  <c:v>-2.8754617161509052E-2</c:v>
                </c:pt>
                <c:pt idx="7377">
                  <c:v>-1.6770264880683401E-2</c:v>
                </c:pt>
                <c:pt idx="7378">
                  <c:v>-1.3708760040385145E-2</c:v>
                </c:pt>
                <c:pt idx="7379">
                  <c:v>-2.7367781635561979E-2</c:v>
                </c:pt>
                <c:pt idx="7380">
                  <c:v>-1.7843099910189626E-2</c:v>
                </c:pt>
                <c:pt idx="7381">
                  <c:v>-2.2657774188949278E-2</c:v>
                </c:pt>
                <c:pt idx="7382">
                  <c:v>-2.490811108010868E-2</c:v>
                </c:pt>
                <c:pt idx="7383">
                  <c:v>-2.2683940896986013E-2</c:v>
                </c:pt>
                <c:pt idx="7384">
                  <c:v>4.2968329567187678E-2</c:v>
                </c:pt>
                <c:pt idx="7385">
                  <c:v>4.432899838509801E-2</c:v>
                </c:pt>
                <c:pt idx="7386">
                  <c:v>2.4730134065581832E-2</c:v>
                </c:pt>
                <c:pt idx="7387">
                  <c:v>3.8101321872354557E-2</c:v>
                </c:pt>
                <c:pt idx="7388">
                  <c:v>3.428098249899092E-2</c:v>
                </c:pt>
                <c:pt idx="7389">
                  <c:v>3.0198976045259916E-2</c:v>
                </c:pt>
                <c:pt idx="7390">
                  <c:v>1.6330620785789188E-2</c:v>
                </c:pt>
                <c:pt idx="7391">
                  <c:v>3.0251309461333392E-2</c:v>
                </c:pt>
                <c:pt idx="7392">
                  <c:v>3.3208147469484695E-2</c:v>
                </c:pt>
                <c:pt idx="7393">
                  <c:v>2.6587970336190182E-2</c:v>
                </c:pt>
                <c:pt idx="7394">
                  <c:v>2.0386460531483457E-2</c:v>
                </c:pt>
                <c:pt idx="7395">
                  <c:v>2.7713138781769876E-2</c:v>
                </c:pt>
                <c:pt idx="7396">
                  <c:v>2.4285300028957305E-2</c:v>
                </c:pt>
                <c:pt idx="7397">
                  <c:v>3.0774643622068137E-2</c:v>
                </c:pt>
                <c:pt idx="7398">
                  <c:v>2.69543042487045E-2</c:v>
                </c:pt>
                <c:pt idx="7399">
                  <c:v>3.4935150199909351E-2</c:v>
                </c:pt>
                <c:pt idx="7400">
                  <c:v>3.2056812315868259E-2</c:v>
                </c:pt>
                <c:pt idx="7401">
                  <c:v>2.9623308468451695E-2</c:v>
                </c:pt>
                <c:pt idx="7402">
                  <c:v>2.5593635430794161E-2</c:v>
                </c:pt>
                <c:pt idx="7403">
                  <c:v>1.6932455070634143E-2</c:v>
                </c:pt>
                <c:pt idx="7404">
                  <c:v>2.0543460779703877E-2</c:v>
                </c:pt>
                <c:pt idx="7405">
                  <c:v>3.0355976293480337E-2</c:v>
                </c:pt>
                <c:pt idx="7406">
                  <c:v>2.321246499945108E-2</c:v>
                </c:pt>
                <c:pt idx="7407">
                  <c:v>2.8053305986247459E-2</c:v>
                </c:pt>
                <c:pt idx="7408">
                  <c:v>3.2056812315868259E-2</c:v>
                </c:pt>
                <c:pt idx="7409">
                  <c:v>3.1140977534582455E-2</c:v>
                </c:pt>
                <c:pt idx="7410">
                  <c:v>2.6718803876373862E-2</c:v>
                </c:pt>
                <c:pt idx="7411">
                  <c:v>1.9575292582344601E-2</c:v>
                </c:pt>
                <c:pt idx="7412">
                  <c:v>2.3971299532516456E-2</c:v>
                </c:pt>
                <c:pt idx="7413">
                  <c:v>1.8266957180507741E-2</c:v>
                </c:pt>
                <c:pt idx="7414">
                  <c:v>2.2087296553871375E-2</c:v>
                </c:pt>
                <c:pt idx="7415">
                  <c:v>1.9339792210013966E-2</c:v>
                </c:pt>
                <c:pt idx="7416">
                  <c:v>2.7791638905880094E-2</c:v>
                </c:pt>
                <c:pt idx="7417">
                  <c:v>1.7220288859038251E-2</c:v>
                </c:pt>
                <c:pt idx="7418">
                  <c:v>2.8890640643423053E-2</c:v>
                </c:pt>
                <c:pt idx="7419">
                  <c:v>2.8812140519312843E-2</c:v>
                </c:pt>
                <c:pt idx="7420">
                  <c:v>2.2453630466385696E-2</c:v>
                </c:pt>
                <c:pt idx="7421">
                  <c:v>1.6042786997385077E-2</c:v>
                </c:pt>
                <c:pt idx="7422">
                  <c:v>1.6487621034009609E-2</c:v>
                </c:pt>
                <c:pt idx="7423">
                  <c:v>2.2741464254789803E-2</c:v>
                </c:pt>
                <c:pt idx="7424">
                  <c:v>8.9777758274660266E-3</c:v>
                </c:pt>
                <c:pt idx="7425">
                  <c:v>1.2405614580278602E-2</c:v>
                </c:pt>
                <c:pt idx="7426">
                  <c:v>8.2451080024373846E-3</c:v>
                </c:pt>
                <c:pt idx="7427">
                  <c:v>6.0209378193147199E-3</c:v>
                </c:pt>
                <c:pt idx="7428">
                  <c:v>1.6173620537568763E-2</c:v>
                </c:pt>
                <c:pt idx="7429">
                  <c:v>9.919777316788567E-3</c:v>
                </c:pt>
                <c:pt idx="7430">
                  <c:v>6.7274389363066248E-3</c:v>
                </c:pt>
                <c:pt idx="7431">
                  <c:v>-1.1749068907880161E-3</c:v>
                </c:pt>
                <c:pt idx="7432">
                  <c:v>1.4734451595548216E-2</c:v>
                </c:pt>
                <c:pt idx="7433">
                  <c:v>1.6461454325972874E-2</c:v>
                </c:pt>
                <c:pt idx="7434">
                  <c:v>6.9891060166739974E-3</c:v>
                </c:pt>
                <c:pt idx="7435">
                  <c:v>1.2484114704388816E-2</c:v>
                </c:pt>
                <c:pt idx="7436">
                  <c:v>1.8397790720691427E-2</c:v>
                </c:pt>
                <c:pt idx="7437">
                  <c:v>1.120194601058869E-2</c:v>
                </c:pt>
                <c:pt idx="7438">
                  <c:v>8.1666078783271725E-3</c:v>
                </c:pt>
                <c:pt idx="7439">
                  <c:v>1.2824281908866399E-2</c:v>
                </c:pt>
                <c:pt idx="7440">
                  <c:v>6.1779380675351433E-3</c:v>
                </c:pt>
                <c:pt idx="7441">
                  <c:v>1.1044945762368266E-2</c:v>
                </c:pt>
                <c:pt idx="7442">
                  <c:v>4.7649358335513335E-3</c:v>
                </c:pt>
                <c:pt idx="7443">
                  <c:v>4.4247686290737496E-3</c:v>
                </c:pt>
                <c:pt idx="7444">
                  <c:v>1.797912339210363E-2</c:v>
                </c:pt>
                <c:pt idx="7445">
                  <c:v>1.0652445141817209E-2</c:v>
                </c:pt>
                <c:pt idx="7446">
                  <c:v>6.832105768453574E-3</c:v>
                </c:pt>
                <c:pt idx="7447">
                  <c:v>2.4884322343551946E-3</c:v>
                </c:pt>
                <c:pt idx="7448">
                  <c:v>1.5990453581311605E-2</c:v>
                </c:pt>
                <c:pt idx="7449">
                  <c:v>3.0902665192001511E-3</c:v>
                </c:pt>
                <c:pt idx="7450">
                  <c:v>6.8292937982032675E-4</c:v>
                </c:pt>
                <c:pt idx="7451">
                  <c:v>1.9287458793940494E-2</c:v>
                </c:pt>
                <c:pt idx="7452">
                  <c:v>-3.3990770739106817E-3</c:v>
                </c:pt>
                <c:pt idx="7453">
                  <c:v>1.3687783274078727E-2</c:v>
                </c:pt>
                <c:pt idx="7454">
                  <c:v>2.9332662709797277E-3</c:v>
                </c:pt>
                <c:pt idx="7455">
                  <c:v>9.4487765721272959E-3</c:v>
                </c:pt>
                <c:pt idx="7456">
                  <c:v>3.9537678844124794E-3</c:v>
                </c:pt>
                <c:pt idx="7457">
                  <c:v>-1.0179066425675919E-3</c:v>
                </c:pt>
                <c:pt idx="7458">
                  <c:v>-3.5822440301678405E-3</c:v>
                </c:pt>
                <c:pt idx="7459">
                  <c:v>9.3441097399803476E-3</c:v>
                </c:pt>
                <c:pt idx="7460">
                  <c:v>4.4771020451472238E-3</c:v>
                </c:pt>
                <c:pt idx="7461">
                  <c:v>-7.8474174401560078E-3</c:v>
                </c:pt>
                <c:pt idx="7462">
                  <c:v>1.4446617807144107E-2</c:v>
                </c:pt>
                <c:pt idx="7463">
                  <c:v>1.595952190855815E-4</c:v>
                </c:pt>
                <c:pt idx="7464">
                  <c:v>-1.3682593332348411E-2</c:v>
                </c:pt>
                <c:pt idx="7465">
                  <c:v>-1.3080759047503452E-2</c:v>
                </c:pt>
                <c:pt idx="7466">
                  <c:v>1.6772642852163405E-3</c:v>
                </c:pt>
                <c:pt idx="7467">
                  <c:v>-9.5744201705806661E-3</c:v>
                </c:pt>
                <c:pt idx="7468">
                  <c:v>4.5556021692574351E-3</c:v>
                </c:pt>
                <c:pt idx="7469">
                  <c:v>-8.9464191776989724E-3</c:v>
                </c:pt>
                <c:pt idx="7470">
                  <c:v>2.9070995629429906E-3</c:v>
                </c:pt>
                <c:pt idx="7471">
                  <c:v>-7.4025834035314746E-3</c:v>
                </c:pt>
                <c:pt idx="7472">
                  <c:v>-1.415359407700968E-2</c:v>
                </c:pt>
                <c:pt idx="7473">
                  <c:v>8.8207755792456023E-3</c:v>
                </c:pt>
                <c:pt idx="7474">
                  <c:v>-1.31854258796504E-2</c:v>
                </c:pt>
                <c:pt idx="7475">
                  <c:v>-2.6140758328085639E-3</c:v>
                </c:pt>
                <c:pt idx="7476">
                  <c:v>-4.3410785632332204E-3</c:v>
                </c:pt>
                <c:pt idx="7477">
                  <c:v>-4.1840783150127979E-3</c:v>
                </c:pt>
                <c:pt idx="7478">
                  <c:v>2.8285994388327785E-3</c:v>
                </c:pt>
                <c:pt idx="7479">
                  <c:v>5.0527696219554424E-3</c:v>
                </c:pt>
                <c:pt idx="7480">
                  <c:v>2.5930990665021438E-3</c:v>
                </c:pt>
                <c:pt idx="7481">
                  <c:v>-1.179859035370333E-2</c:v>
                </c:pt>
                <c:pt idx="7482">
                  <c:v>-1.8057198539200153E-4</c:v>
                </c:pt>
                <c:pt idx="7483">
                  <c:v>-6.068081293657877E-3</c:v>
                </c:pt>
                <c:pt idx="7484">
                  <c:v>-1.4336761033266839E-2</c:v>
                </c:pt>
                <c:pt idx="7485">
                  <c:v>-2.7187426649555139E-3</c:v>
                </c:pt>
                <c:pt idx="7486">
                  <c:v>-9.1034194259193967E-3</c:v>
                </c:pt>
                <c:pt idx="7487">
                  <c:v>-6.5390820383191463E-3</c:v>
                </c:pt>
                <c:pt idx="7488">
                  <c:v>-1.4232094201119891E-2</c:v>
                </c:pt>
                <c:pt idx="7489">
                  <c:v>-1.7555266121785519E-2</c:v>
                </c:pt>
                <c:pt idx="7490">
                  <c:v>-1.6377764260132342E-2</c:v>
                </c:pt>
                <c:pt idx="7491">
                  <c:v>-1.394426041271578E-2</c:v>
                </c:pt>
                <c:pt idx="7492">
                  <c:v>-1.0123921039352146E-2</c:v>
                </c:pt>
                <c:pt idx="7493">
                  <c:v>-1.6979598544977298E-2</c:v>
                </c:pt>
                <c:pt idx="7494">
                  <c:v>-1.5932930223507807E-2</c:v>
                </c:pt>
                <c:pt idx="7495">
                  <c:v>-8.3445848928540168E-3</c:v>
                </c:pt>
                <c:pt idx="7496">
                  <c:v>-1.8130933698593733E-2</c:v>
                </c:pt>
                <c:pt idx="7497">
                  <c:v>-1.6273097427985397E-2</c:v>
                </c:pt>
                <c:pt idx="7498">
                  <c:v>-2.3207275057720758E-2</c:v>
                </c:pt>
                <c:pt idx="7499">
                  <c:v>-1.5906763515471073E-2</c:v>
                </c:pt>
                <c:pt idx="7500">
                  <c:v>-1.3813426872532097E-2</c:v>
                </c:pt>
                <c:pt idx="7501">
                  <c:v>-1.6901098420867088E-2</c:v>
                </c:pt>
                <c:pt idx="7502">
                  <c:v>-2.6896780890900709E-2</c:v>
                </c:pt>
                <c:pt idx="7503">
                  <c:v>-3.4982293674252513E-2</c:v>
                </c:pt>
                <c:pt idx="7504">
                  <c:v>2.9623308468451695E-2</c:v>
                </c:pt>
                <c:pt idx="7505">
                  <c:v>3.844148907683214E-2</c:v>
                </c:pt>
                <c:pt idx="7506">
                  <c:v>4.5454166830677711E-2</c:v>
                </c:pt>
                <c:pt idx="7507">
                  <c:v>4.7756837137910589E-2</c:v>
                </c:pt>
                <c:pt idx="7508">
                  <c:v>2.3474132079818445E-2</c:v>
                </c:pt>
                <c:pt idx="7509">
                  <c:v>4.9196006079931139E-2</c:v>
                </c:pt>
                <c:pt idx="7510">
                  <c:v>3.6191152185672738E-2</c:v>
                </c:pt>
                <c:pt idx="7511">
                  <c:v>3.2658646600713215E-2</c:v>
                </c:pt>
                <c:pt idx="7512">
                  <c:v>3.0669976789921186E-2</c:v>
                </c:pt>
                <c:pt idx="7513">
                  <c:v>3.6452819266040111E-2</c:v>
                </c:pt>
                <c:pt idx="7514">
                  <c:v>4.0665659259954801E-2</c:v>
                </c:pt>
                <c:pt idx="7515">
                  <c:v>2.7843972321953563E-2</c:v>
                </c:pt>
                <c:pt idx="7516">
                  <c:v>2.8157972818394411E-2</c:v>
                </c:pt>
                <c:pt idx="7517">
                  <c:v>3.7865821500023919E-2</c:v>
                </c:pt>
                <c:pt idx="7518">
                  <c:v>3.7787321375913709E-2</c:v>
                </c:pt>
                <c:pt idx="7519">
                  <c:v>2.0438793947556932E-2</c:v>
                </c:pt>
                <c:pt idx="7520">
                  <c:v>4.1947827953754922E-2</c:v>
                </c:pt>
                <c:pt idx="7521">
                  <c:v>2.0648127611850829E-2</c:v>
                </c:pt>
                <c:pt idx="7522">
                  <c:v>1.3321449361564406E-2</c:v>
                </c:pt>
                <c:pt idx="7523">
                  <c:v>2.76608053656964E-2</c:v>
                </c:pt>
                <c:pt idx="7524">
                  <c:v>1.6723121406340247E-2</c:v>
                </c:pt>
                <c:pt idx="7525">
                  <c:v>2.0281793699336508E-2</c:v>
                </c:pt>
                <c:pt idx="7526">
                  <c:v>1.9287458793940494E-2</c:v>
                </c:pt>
                <c:pt idx="7527">
                  <c:v>1.1934613835617332E-2</c:v>
                </c:pt>
                <c:pt idx="7528">
                  <c:v>1.0521611601633523E-2</c:v>
                </c:pt>
                <c:pt idx="7529">
                  <c:v>1.3583116441931777E-2</c:v>
                </c:pt>
                <c:pt idx="7530">
                  <c:v>2.1223795188659047E-2</c:v>
                </c:pt>
                <c:pt idx="7531">
                  <c:v>1.5964286873274863E-2</c:v>
                </c:pt>
                <c:pt idx="7532">
                  <c:v>1.3452282901748092E-2</c:v>
                </c:pt>
                <c:pt idx="7533">
                  <c:v>3.5903318397268624E-2</c:v>
                </c:pt>
                <c:pt idx="7534">
                  <c:v>7.198439680967895E-3</c:v>
                </c:pt>
                <c:pt idx="7535">
                  <c:v>1.6723121406340247E-2</c:v>
                </c:pt>
                <c:pt idx="7536">
                  <c:v>2.5541302014720692E-2</c:v>
                </c:pt>
                <c:pt idx="7537">
                  <c:v>2.2191963386018324E-2</c:v>
                </c:pt>
                <c:pt idx="7538">
                  <c:v>2.0098626743079346E-2</c:v>
                </c:pt>
                <c:pt idx="7539">
                  <c:v>1.2379447872241866E-2</c:v>
                </c:pt>
                <c:pt idx="7540">
                  <c:v>1.6435287617936136E-2</c:v>
                </c:pt>
                <c:pt idx="7541">
                  <c:v>1.4237284142850207E-2</c:v>
                </c:pt>
                <c:pt idx="7542">
                  <c:v>1.4184950726776734E-2</c:v>
                </c:pt>
                <c:pt idx="7543">
                  <c:v>1.2353281164205129E-2</c:v>
                </c:pt>
                <c:pt idx="7544">
                  <c:v>1.7089455318854564E-2</c:v>
                </c:pt>
                <c:pt idx="7545">
                  <c:v>1.3007448865123559E-2</c:v>
                </c:pt>
                <c:pt idx="7546">
                  <c:v>2.4023632948589932E-2</c:v>
                </c:pt>
                <c:pt idx="7547">
                  <c:v>7.2246063890046321E-3</c:v>
                </c:pt>
                <c:pt idx="7548">
                  <c:v>3.5351005558246834E-3</c:v>
                </c:pt>
                <c:pt idx="7549">
                  <c:v>1.1228112718625428E-2</c:v>
                </c:pt>
                <c:pt idx="7550">
                  <c:v>2.0386460531483457E-2</c:v>
                </c:pt>
                <c:pt idx="7551">
                  <c:v>9.7889437766048807E-3</c:v>
                </c:pt>
                <c:pt idx="7552">
                  <c:v>1.797912339210363E-2</c:v>
                </c:pt>
                <c:pt idx="7553">
                  <c:v>2.5044134562022681E-2</c:v>
                </c:pt>
                <c:pt idx="7554">
                  <c:v>1.4917618551805376E-2</c:v>
                </c:pt>
                <c:pt idx="7555">
                  <c:v>3.0902665192001511E-3</c:v>
                </c:pt>
                <c:pt idx="7556">
                  <c:v>7.0152727247107345E-3</c:v>
                </c:pt>
                <c:pt idx="7557">
                  <c:v>1.797912339210363E-2</c:v>
                </c:pt>
                <c:pt idx="7558">
                  <c:v>1.2876615324939873E-2</c:v>
                </c:pt>
                <c:pt idx="7559">
                  <c:v>1.6330620785789188E-2</c:v>
                </c:pt>
                <c:pt idx="7560">
                  <c:v>1.2300947748131653E-2</c:v>
                </c:pt>
                <c:pt idx="7561">
                  <c:v>-5.9634144615109286E-3</c:v>
                </c:pt>
                <c:pt idx="7562">
                  <c:v>1.2300947748131653E-2</c:v>
                </c:pt>
                <c:pt idx="7563">
                  <c:v>7.957274214033274E-3</c:v>
                </c:pt>
                <c:pt idx="7564">
                  <c:v>2.0569627487740615E-2</c:v>
                </c:pt>
                <c:pt idx="7565">
                  <c:v>1.0966445638258056E-2</c:v>
                </c:pt>
                <c:pt idx="7566">
                  <c:v>1.2847636646652824E-3</c:v>
                </c:pt>
                <c:pt idx="7567">
                  <c:v>6.7536056443433627E-3</c:v>
                </c:pt>
                <c:pt idx="7568">
                  <c:v>-6.4082484981354618E-3</c:v>
                </c:pt>
                <c:pt idx="7569">
                  <c:v>1.9156625253756804E-2</c:v>
                </c:pt>
                <c:pt idx="7570">
                  <c:v>1.2143947499911229E-2</c:v>
                </c:pt>
                <c:pt idx="7571">
                  <c:v>2.0697649057673986E-3</c:v>
                </c:pt>
                <c:pt idx="7572">
                  <c:v>3.6397673879716326E-3</c:v>
                </c:pt>
                <c:pt idx="7573">
                  <c:v>-1.2010735988247541E-3</c:v>
                </c:pt>
                <c:pt idx="7574">
                  <c:v>-9.3912532143235038E-3</c:v>
                </c:pt>
                <c:pt idx="7575">
                  <c:v>1.4237284142850207E-2</c:v>
                </c:pt>
                <c:pt idx="7576">
                  <c:v>6.5704386880862022E-3</c:v>
                </c:pt>
                <c:pt idx="7577">
                  <c:v>9.2917763239068734E-3</c:v>
                </c:pt>
                <c:pt idx="7578">
                  <c:v>2.3314319861347712E-3</c:v>
                </c:pt>
                <c:pt idx="7579">
                  <c:v>1.3109303727020195E-3</c:v>
                </c:pt>
                <c:pt idx="7580">
                  <c:v>-1.7244077595594976E-3</c:v>
                </c:pt>
                <c:pt idx="7581">
                  <c:v>-2.0673869342873949E-4</c:v>
                </c:pt>
                <c:pt idx="7582">
                  <c:v>-5.2045799284455487E-3</c:v>
                </c:pt>
                <c:pt idx="7583">
                  <c:v>3.6921008040451068E-3</c:v>
                </c:pt>
                <c:pt idx="7584">
                  <c:v>-9.1323981042064351E-4</c:v>
                </c:pt>
                <c:pt idx="7585">
                  <c:v>1.319061582138072E-2</c:v>
                </c:pt>
                <c:pt idx="7586">
                  <c:v>-3.8962445266086873E-3</c:v>
                </c:pt>
                <c:pt idx="7587">
                  <c:v>8.1927745863639104E-3</c:v>
                </c:pt>
                <c:pt idx="7588">
                  <c:v>1.2667281660645974E-2</c:v>
                </c:pt>
                <c:pt idx="7589">
                  <c:v>-1.0908922280454264E-2</c:v>
                </c:pt>
                <c:pt idx="7590">
                  <c:v>-9.6557322649411768E-4</c:v>
                </c:pt>
                <c:pt idx="7591">
                  <c:v>6.7536056443433627E-3</c:v>
                </c:pt>
                <c:pt idx="7592">
                  <c:v>-8.0044176883764338E-3</c:v>
                </c:pt>
                <c:pt idx="7593">
                  <c:v>-5.6232472570333439E-3</c:v>
                </c:pt>
                <c:pt idx="7594">
                  <c:v>-1.3787260164495356E-2</c:v>
                </c:pt>
                <c:pt idx="7595">
                  <c:v>-1.386576028860557E-2</c:v>
                </c:pt>
                <c:pt idx="7596">
                  <c:v>-5.1784132204088125E-3</c:v>
                </c:pt>
                <c:pt idx="7597">
                  <c:v>-3.1897434096167833E-3</c:v>
                </c:pt>
                <c:pt idx="7598">
                  <c:v>-5.2569133445190246E-3</c:v>
                </c:pt>
                <c:pt idx="7599">
                  <c:v>2.9070995629429906E-3</c:v>
                </c:pt>
                <c:pt idx="7600">
                  <c:v>-7.8240627023695893E-4</c:v>
                </c:pt>
                <c:pt idx="7601">
                  <c:v>-1.394426041271578E-2</c:v>
                </c:pt>
                <c:pt idx="7602">
                  <c:v>-1.3316259419834086E-2</c:v>
                </c:pt>
                <c:pt idx="7603">
                  <c:v>-1.5174095690442433E-2</c:v>
                </c:pt>
                <c:pt idx="7604">
                  <c:v>-1.0908922280454264E-2</c:v>
                </c:pt>
                <c:pt idx="7605">
                  <c:v>-4.3410785632332204E-3</c:v>
                </c:pt>
                <c:pt idx="7606">
                  <c:v>-1.2348091222474813E-2</c:v>
                </c:pt>
                <c:pt idx="7607">
                  <c:v>-1.3577926500201459E-2</c:v>
                </c:pt>
                <c:pt idx="7608">
                  <c:v>-2.4832422926248775E-3</c:v>
                </c:pt>
                <c:pt idx="7609">
                  <c:v>-1.1929423893887016E-2</c:v>
                </c:pt>
                <c:pt idx="7610">
                  <c:v>-7.0624161990538916E-3</c:v>
                </c:pt>
                <c:pt idx="7611">
                  <c:v>-1.0150087747388884E-2</c:v>
                </c:pt>
                <c:pt idx="7612">
                  <c:v>3.4276217534274286E-4</c:v>
                </c:pt>
                <c:pt idx="7613">
                  <c:v>-2.9696618650831591E-2</c:v>
                </c:pt>
                <c:pt idx="7614">
                  <c:v>-1.5775929975287387E-2</c:v>
                </c:pt>
                <c:pt idx="7615">
                  <c:v>-9.626753586654142E-3</c:v>
                </c:pt>
                <c:pt idx="7616">
                  <c:v>-1.8814080077799219E-3</c:v>
                </c:pt>
                <c:pt idx="7617">
                  <c:v>-3.2159101176535195E-3</c:v>
                </c:pt>
                <c:pt idx="7618">
                  <c:v>-1.7267432333381405E-2</c:v>
                </c:pt>
                <c:pt idx="7619">
                  <c:v>-1.5723596559213911E-2</c:v>
                </c:pt>
                <c:pt idx="7620">
                  <c:v>-1.179859035370333E-2</c:v>
                </c:pt>
                <c:pt idx="7621">
                  <c:v>-9.3389197982500314E-3</c:v>
                </c:pt>
                <c:pt idx="7622">
                  <c:v>-1.2662091718915658E-2</c:v>
                </c:pt>
                <c:pt idx="7623">
                  <c:v>-1.9831769720981655E-2</c:v>
                </c:pt>
                <c:pt idx="7624">
                  <c:v>4.0273158639403749E-2</c:v>
                </c:pt>
                <c:pt idx="7625">
                  <c:v>4.7469003349506482E-2</c:v>
                </c:pt>
                <c:pt idx="7626">
                  <c:v>3.9278823734007727E-2</c:v>
                </c:pt>
                <c:pt idx="7627">
                  <c:v>4.2235661742159036E-2</c:v>
                </c:pt>
                <c:pt idx="7628">
                  <c:v>4.1555327333203863E-2</c:v>
                </c:pt>
                <c:pt idx="7629">
                  <c:v>3.4856650075799141E-2</c:v>
                </c:pt>
                <c:pt idx="7630">
                  <c:v>4.0665659259954801E-2</c:v>
                </c:pt>
                <c:pt idx="7631">
                  <c:v>3.8258322120574978E-2</c:v>
                </c:pt>
                <c:pt idx="7632">
                  <c:v>1.5650286376834018E-2</c:v>
                </c:pt>
                <c:pt idx="7633">
                  <c:v>2.6457136796006489E-2</c:v>
                </c:pt>
                <c:pt idx="7634">
                  <c:v>1.5283952464319697E-2</c:v>
                </c:pt>
                <c:pt idx="7635">
                  <c:v>1.8005290100140368E-2</c:v>
                </c:pt>
                <c:pt idx="7636">
                  <c:v>3.3155814053411219E-2</c:v>
                </c:pt>
                <c:pt idx="7637">
                  <c:v>2.9727975300598647E-2</c:v>
                </c:pt>
                <c:pt idx="7638">
                  <c:v>2.5148801394169633E-2</c:v>
                </c:pt>
                <c:pt idx="7639">
                  <c:v>1.6984788486707619E-2</c:v>
                </c:pt>
                <c:pt idx="7640">
                  <c:v>2.2924631211046965E-2</c:v>
                </c:pt>
                <c:pt idx="7641">
                  <c:v>2.7896305738027039E-2</c:v>
                </c:pt>
                <c:pt idx="7642">
                  <c:v>3.3024980513227532E-2</c:v>
                </c:pt>
                <c:pt idx="7643">
                  <c:v>1.3216782529417458E-2</c:v>
                </c:pt>
                <c:pt idx="7644">
                  <c:v>3.6531319390150321E-2</c:v>
                </c:pt>
                <c:pt idx="7645">
                  <c:v>1.2667281660645974E-2</c:v>
                </c:pt>
                <c:pt idx="7646">
                  <c:v>2.4730134065581832E-2</c:v>
                </c:pt>
                <c:pt idx="7647">
                  <c:v>2.5855302511161533E-2</c:v>
                </c:pt>
                <c:pt idx="7648">
                  <c:v>1.5885786749164653E-2</c:v>
                </c:pt>
                <c:pt idx="7649">
                  <c:v>1.5388619296466646E-2</c:v>
                </c:pt>
                <c:pt idx="7650">
                  <c:v>1.1123445886478478E-2</c:v>
                </c:pt>
                <c:pt idx="7651">
                  <c:v>1.2379447872241866E-2</c:v>
                </c:pt>
                <c:pt idx="7652">
                  <c:v>1.6801621530450457E-2</c:v>
                </c:pt>
                <c:pt idx="7653">
                  <c:v>2.5881469219198275E-2</c:v>
                </c:pt>
                <c:pt idx="7654">
                  <c:v>1.8685624509095534E-2</c:v>
                </c:pt>
                <c:pt idx="7655">
                  <c:v>1.7874456559956682E-2</c:v>
                </c:pt>
                <c:pt idx="7656">
                  <c:v>1.9915459786822187E-2</c:v>
                </c:pt>
                <c:pt idx="7657">
                  <c:v>1.5467119420576858E-2</c:v>
                </c:pt>
                <c:pt idx="7658">
                  <c:v>1.659228786615656E-2</c:v>
                </c:pt>
                <c:pt idx="7659">
                  <c:v>1.9470625750197652E-2</c:v>
                </c:pt>
                <c:pt idx="7660">
                  <c:v>1.8973458297499649E-2</c:v>
                </c:pt>
                <c:pt idx="7661">
                  <c:v>2.3421798663744976E-2</c:v>
                </c:pt>
                <c:pt idx="7662">
                  <c:v>4.4247686290737496E-3</c:v>
                </c:pt>
                <c:pt idx="7663">
                  <c:v>1.2300947748131653E-2</c:v>
                </c:pt>
                <c:pt idx="7664">
                  <c:v>9.8936106087518291E-3</c:v>
                </c:pt>
                <c:pt idx="7665">
                  <c:v>1.0547778309670261E-2</c:v>
                </c:pt>
                <c:pt idx="7666">
                  <c:v>1.4054117186593048E-2</c:v>
                </c:pt>
                <c:pt idx="7667">
                  <c:v>1.3452282901748092E-2</c:v>
                </c:pt>
                <c:pt idx="7668">
                  <c:v>1.1332779550772377E-2</c:v>
                </c:pt>
                <c:pt idx="7669">
                  <c:v>1.5990453581311605E-2</c:v>
                </c:pt>
                <c:pt idx="7670">
                  <c:v>1.2324302485918082E-3</c:v>
                </c:pt>
                <c:pt idx="7671">
                  <c:v>2.1302295312769261E-2</c:v>
                </c:pt>
                <c:pt idx="7672">
                  <c:v>1.7351122399221937E-2</c:v>
                </c:pt>
                <c:pt idx="7673">
                  <c:v>1.0102944273045728E-2</c:v>
                </c:pt>
                <c:pt idx="7674">
                  <c:v>1.7822123143883206E-2</c:v>
                </c:pt>
                <c:pt idx="7675">
                  <c:v>-1.5412408033023371E-3</c:v>
                </c:pt>
                <c:pt idx="7676">
                  <c:v>1.7819311173632897E-3</c:v>
                </c:pt>
                <c:pt idx="7677">
                  <c:v>7.198439680967895E-3</c:v>
                </c:pt>
                <c:pt idx="7678">
                  <c:v>1.3609283149968515E-2</c:v>
                </c:pt>
                <c:pt idx="7679">
                  <c:v>8.349774834584333E-3</c:v>
                </c:pt>
                <c:pt idx="7680">
                  <c:v>6.4396051479025159E-3</c:v>
                </c:pt>
                <c:pt idx="7681">
                  <c:v>1.3740116690152199E-2</c:v>
                </c:pt>
                <c:pt idx="7682">
                  <c:v>1.196078054365407E-2</c:v>
                </c:pt>
                <c:pt idx="7683">
                  <c:v>1.2327114456168391E-2</c:v>
                </c:pt>
                <c:pt idx="7684">
                  <c:v>1.2039280667764281E-2</c:v>
                </c:pt>
                <c:pt idx="7685">
                  <c:v>4.163101548706377E-3</c:v>
                </c:pt>
                <c:pt idx="7686">
                  <c:v>9.919777316788567E-3</c:v>
                </c:pt>
                <c:pt idx="7687">
                  <c:v>4.5556021692574351E-3</c:v>
                </c:pt>
                <c:pt idx="7688">
                  <c:v>7.1199395568576837E-3</c:v>
                </c:pt>
                <c:pt idx="7689">
                  <c:v>7.2246063890046321E-3</c:v>
                </c:pt>
                <c:pt idx="7690">
                  <c:v>-2.666409248882038E-3</c:v>
                </c:pt>
                <c:pt idx="7691">
                  <c:v>1.4155972048489687E-3</c:v>
                </c:pt>
                <c:pt idx="7692">
                  <c:v>5.7331040309106102E-3</c:v>
                </c:pt>
                <c:pt idx="7693">
                  <c:v>-7.8240627023695893E-4</c:v>
                </c:pt>
                <c:pt idx="7694">
                  <c:v>-8.1875846446335925E-3</c:v>
                </c:pt>
                <c:pt idx="7695">
                  <c:v>9.5272766962375081E-3</c:v>
                </c:pt>
                <c:pt idx="7696">
                  <c:v>1.4917618551805376E-2</c:v>
                </c:pt>
                <c:pt idx="7697">
                  <c:v>-7.0624161990538916E-3</c:v>
                </c:pt>
                <c:pt idx="7698">
                  <c:v>4.5032687531839609E-3</c:v>
                </c:pt>
                <c:pt idx="7699">
                  <c:v>-9.3940651845738146E-4</c:v>
                </c:pt>
                <c:pt idx="7700">
                  <c:v>2.0435981977306623E-3</c:v>
                </c:pt>
                <c:pt idx="7701">
                  <c:v>-5.1260798043353366E-3</c:v>
                </c:pt>
                <c:pt idx="7702">
                  <c:v>3.8491010522655306E-3</c:v>
                </c:pt>
                <c:pt idx="7703">
                  <c:v>-1.8418767486997847E-2</c:v>
                </c:pt>
                <c:pt idx="7704">
                  <c:v>-1.0179066425675919E-3</c:v>
                </c:pt>
                <c:pt idx="7705">
                  <c:v>1.2039280667764281E-2</c:v>
                </c:pt>
                <c:pt idx="7706">
                  <c:v>8.5329417908414935E-3</c:v>
                </c:pt>
                <c:pt idx="7707">
                  <c:v>-8.8417523455520206E-3</c:v>
                </c:pt>
                <c:pt idx="7708">
                  <c:v>5.7826254767337753E-4</c:v>
                </c:pt>
                <c:pt idx="7709">
                  <c:v>-1.2792925259099345E-2</c:v>
                </c:pt>
                <c:pt idx="7710">
                  <c:v>-4.0532447748291116E-3</c:v>
                </c:pt>
                <c:pt idx="7711">
                  <c:v>-8.5539185571479135E-3</c:v>
                </c:pt>
                <c:pt idx="7712">
                  <c:v>4.1107681326329019E-3</c:v>
                </c:pt>
                <c:pt idx="7713">
                  <c:v>-1.8552412997431839E-3</c:v>
                </c:pt>
                <c:pt idx="7714">
                  <c:v>2.305265278098035E-3</c:v>
                </c:pt>
                <c:pt idx="7715">
                  <c:v>-7.0100827829804174E-3</c:v>
                </c:pt>
                <c:pt idx="7716">
                  <c:v>-1.4362927741303577E-2</c:v>
                </c:pt>
                <c:pt idx="7717">
                  <c:v>-1.6720743434860234E-3</c:v>
                </c:pt>
                <c:pt idx="7718">
                  <c:v>9.5011099882007701E-3</c:v>
                </c:pt>
                <c:pt idx="7719">
                  <c:v>-9.1323981042064351E-4</c:v>
                </c:pt>
                <c:pt idx="7720">
                  <c:v>-8.0044176883764338E-3</c:v>
                </c:pt>
                <c:pt idx="7721">
                  <c:v>-1.6901098420867088E-2</c:v>
                </c:pt>
                <c:pt idx="7722">
                  <c:v>1.2585969566285445E-3</c:v>
                </c:pt>
                <c:pt idx="7723">
                  <c:v>-1.0725755324197105E-2</c:v>
                </c:pt>
                <c:pt idx="7724">
                  <c:v>-4.1840783150127979E-3</c:v>
                </c:pt>
                <c:pt idx="7725">
                  <c:v>-1.4886261902038319E-2</c:v>
                </c:pt>
                <c:pt idx="7726">
                  <c:v>-2.2683940896986013E-2</c:v>
                </c:pt>
                <c:pt idx="7727">
                  <c:v>-2.4698777415814784E-2</c:v>
                </c:pt>
                <c:pt idx="7728">
                  <c:v>-2.3259608473794234E-2</c:v>
                </c:pt>
                <c:pt idx="7729">
                  <c:v>-8.7370855134050723E-3</c:v>
                </c:pt>
                <c:pt idx="7730">
                  <c:v>-1.5174095690442433E-2</c:v>
                </c:pt>
                <c:pt idx="7731">
                  <c:v>-2.5169778160476053E-2</c:v>
                </c:pt>
                <c:pt idx="7732">
                  <c:v>-1.2400424638548286E-2</c:v>
                </c:pt>
                <c:pt idx="7733">
                  <c:v>-2.0119603509385763E-2</c:v>
                </c:pt>
                <c:pt idx="7734">
                  <c:v>-2.1297105371038939E-2</c:v>
                </c:pt>
                <c:pt idx="7735">
                  <c:v>3.692382001070138E-2</c:v>
                </c:pt>
                <c:pt idx="7736">
                  <c:v>3.5170650572239989E-2</c:v>
                </c:pt>
                <c:pt idx="7737">
                  <c:v>3.1638144987280466E-2</c:v>
                </c:pt>
                <c:pt idx="7738">
                  <c:v>3.4097815542733757E-2</c:v>
                </c:pt>
                <c:pt idx="7739">
                  <c:v>3.9304990442044468E-2</c:v>
                </c:pt>
                <c:pt idx="7740">
                  <c:v>2.8655140271092415E-2</c:v>
                </c:pt>
                <c:pt idx="7741">
                  <c:v>3.3940815294513337E-2</c:v>
                </c:pt>
                <c:pt idx="7742">
                  <c:v>3.7002320134811598E-2</c:v>
                </c:pt>
                <c:pt idx="7743">
                  <c:v>1.6513787742046347E-2</c:v>
                </c:pt>
                <c:pt idx="7744">
                  <c:v>3.8258322120574978E-2</c:v>
                </c:pt>
                <c:pt idx="7745">
                  <c:v>2.8838307227349577E-2</c:v>
                </c:pt>
                <c:pt idx="7746">
                  <c:v>3.1873645359611097E-2</c:v>
                </c:pt>
                <c:pt idx="7747">
                  <c:v>3.844148907683214E-2</c:v>
                </c:pt>
                <c:pt idx="7748">
                  <c:v>3.1716645111390669E-2</c:v>
                </c:pt>
                <c:pt idx="7749">
                  <c:v>1.9993959910932398E-2</c:v>
                </c:pt>
                <c:pt idx="7750">
                  <c:v>3.2344646104272366E-2</c:v>
                </c:pt>
                <c:pt idx="7751">
                  <c:v>2.2793797670863279E-2</c:v>
                </c:pt>
                <c:pt idx="7752">
                  <c:v>3.0748476914031396E-2</c:v>
                </c:pt>
                <c:pt idx="7753">
                  <c:v>3.9121823485787306E-2</c:v>
                </c:pt>
                <c:pt idx="7754">
                  <c:v>2.7529971825512721E-2</c:v>
                </c:pt>
                <c:pt idx="7755">
                  <c:v>2.8498140022871994E-2</c:v>
                </c:pt>
                <c:pt idx="7756">
                  <c:v>2.4939467729875729E-2</c:v>
                </c:pt>
                <c:pt idx="7757">
                  <c:v>2.185179618154074E-2</c:v>
                </c:pt>
                <c:pt idx="7758">
                  <c:v>2.8602806855018946E-2</c:v>
                </c:pt>
                <c:pt idx="7759">
                  <c:v>2.8027139278210725E-2</c:v>
                </c:pt>
                <c:pt idx="7760">
                  <c:v>1.1489779798992799E-2</c:v>
                </c:pt>
                <c:pt idx="7761">
                  <c:v>3.8127488580391299E-2</c:v>
                </c:pt>
                <c:pt idx="7762">
                  <c:v>2.5959969343308485E-2</c:v>
                </c:pt>
                <c:pt idx="7763">
                  <c:v>1.9235125377867018E-2</c:v>
                </c:pt>
                <c:pt idx="7764">
                  <c:v>3.3024980513227532E-2</c:v>
                </c:pt>
                <c:pt idx="7765">
                  <c:v>2.9283141263974112E-2</c:v>
                </c:pt>
                <c:pt idx="7766">
                  <c:v>2.3421798663744976E-2</c:v>
                </c:pt>
                <c:pt idx="7767">
                  <c:v>2.4625467233434888E-2</c:v>
                </c:pt>
                <c:pt idx="7768">
                  <c:v>2.5305801642390054E-2</c:v>
                </c:pt>
                <c:pt idx="7769">
                  <c:v>2.1380795436879471E-2</c:v>
                </c:pt>
                <c:pt idx="7770">
                  <c:v>1.1803780295433646E-2</c:v>
                </c:pt>
                <c:pt idx="7771">
                  <c:v>1.9104291837683335E-2</c:v>
                </c:pt>
                <c:pt idx="7772">
                  <c:v>2.0229460283263032E-2</c:v>
                </c:pt>
                <c:pt idx="7773">
                  <c:v>1.1123445886478478E-2</c:v>
                </c:pt>
                <c:pt idx="7774">
                  <c:v>1.8502457552838376E-2</c:v>
                </c:pt>
                <c:pt idx="7775">
                  <c:v>1.6356787493825922E-2</c:v>
                </c:pt>
                <c:pt idx="7776">
                  <c:v>9.2132761997966613E-3</c:v>
                </c:pt>
                <c:pt idx="7777">
                  <c:v>1.2850448616903137E-2</c:v>
                </c:pt>
                <c:pt idx="7778">
                  <c:v>9.7104436524946686E-3</c:v>
                </c:pt>
                <c:pt idx="7779">
                  <c:v>1.7115622026891302E-2</c:v>
                </c:pt>
                <c:pt idx="7780">
                  <c:v>2.3788132576259294E-2</c:v>
                </c:pt>
                <c:pt idx="7781">
                  <c:v>1.4891451843768638E-2</c:v>
                </c:pt>
                <c:pt idx="7782">
                  <c:v>3.0379331031266769E-3</c:v>
                </c:pt>
                <c:pt idx="7783">
                  <c:v>1.6330620785789188E-2</c:v>
                </c:pt>
                <c:pt idx="7784">
                  <c:v>4.163101548706377E-3</c:v>
                </c:pt>
                <c:pt idx="7785">
                  <c:v>1.4839118427695166E-2</c:v>
                </c:pt>
                <c:pt idx="7786">
                  <c:v>1.1515946507029537E-2</c:v>
                </c:pt>
                <c:pt idx="7787">
                  <c:v>2.1459295560989682E-2</c:v>
                </c:pt>
                <c:pt idx="7788">
                  <c:v>1.9078125129646593E-2</c:v>
                </c:pt>
                <c:pt idx="7789">
                  <c:v>1.1044945762368266E-2</c:v>
                </c:pt>
                <c:pt idx="7790">
                  <c:v>9.4487765721272959E-3</c:v>
                </c:pt>
                <c:pt idx="7791">
                  <c:v>1.1228112718625428E-2</c:v>
                </c:pt>
                <c:pt idx="7792">
                  <c:v>8.1404411702904345E-3</c:v>
                </c:pt>
                <c:pt idx="7793">
                  <c:v>1.0678611849853945E-2</c:v>
                </c:pt>
                <c:pt idx="7794">
                  <c:v>5.9162709871677707E-3</c:v>
                </c:pt>
                <c:pt idx="7795">
                  <c:v>3.064099811163414E-3</c:v>
                </c:pt>
                <c:pt idx="7796">
                  <c:v>4.2416016728165883E-3</c:v>
                </c:pt>
                <c:pt idx="7797">
                  <c:v>-2.4309088765514034E-3</c:v>
                </c:pt>
                <c:pt idx="7798">
                  <c:v>2.594970865158093E-6</c:v>
                </c:pt>
                <c:pt idx="7799">
                  <c:v>6.047104527351457E-3</c:v>
                </c:pt>
                <c:pt idx="7800">
                  <c:v>3.1164332272368882E-3</c:v>
                </c:pt>
                <c:pt idx="7801">
                  <c:v>-3.4775771980208921E-3</c:v>
                </c:pt>
                <c:pt idx="7802">
                  <c:v>-6.5914154543926223E-3</c:v>
                </c:pt>
                <c:pt idx="7803">
                  <c:v>1.1437446382919325E-2</c:v>
                </c:pt>
                <c:pt idx="7804">
                  <c:v>1.1123445886478478E-2</c:v>
                </c:pt>
                <c:pt idx="7805">
                  <c:v>-1.6720743434860234E-3</c:v>
                </c:pt>
                <c:pt idx="7806">
                  <c:v>6.3349383157555667E-3</c:v>
                </c:pt>
                <c:pt idx="7807">
                  <c:v>6.6227721041596764E-3</c:v>
                </c:pt>
                <c:pt idx="7808">
                  <c:v>3.2996001834940487E-3</c:v>
                </c:pt>
                <c:pt idx="7809">
                  <c:v>-6.3035816659885117E-3</c:v>
                </c:pt>
                <c:pt idx="7810">
                  <c:v>8.9516091194292886E-3</c:v>
                </c:pt>
                <c:pt idx="7811">
                  <c:v>6.9367726006005232E-3</c:v>
                </c:pt>
                <c:pt idx="7812">
                  <c:v>2.9070995629429906E-3</c:v>
                </c:pt>
                <c:pt idx="7813">
                  <c:v>3.3781003076042608E-3</c:v>
                </c:pt>
                <c:pt idx="7814">
                  <c:v>1.4315784266960421E-2</c:v>
                </c:pt>
                <c:pt idx="7815">
                  <c:v>7.8759621196727598E-4</c:v>
                </c:pt>
                <c:pt idx="7816">
                  <c:v>1.2324302485918082E-3</c:v>
                </c:pt>
                <c:pt idx="7817">
                  <c:v>-3.9485779426821632E-3</c:v>
                </c:pt>
                <c:pt idx="7818">
                  <c:v>-5.8325809213272423E-3</c:v>
                </c:pt>
                <c:pt idx="7819">
                  <c:v>-1.0516421659903205E-2</c:v>
                </c:pt>
                <c:pt idx="7820">
                  <c:v>-4.0794114828658495E-3</c:v>
                </c:pt>
                <c:pt idx="7821">
                  <c:v>-4.3934119793066963E-3</c:v>
                </c:pt>
                <c:pt idx="7822">
                  <c:v>-2.4070776422933093E-2</c:v>
                </c:pt>
                <c:pt idx="7823">
                  <c:v>1.4940973289591809E-3</c:v>
                </c:pt>
                <c:pt idx="7824">
                  <c:v>-1.611609717976497E-2</c:v>
                </c:pt>
                <c:pt idx="7825">
                  <c:v>-2.4570755845881413E-3</c:v>
                </c:pt>
                <c:pt idx="7826">
                  <c:v>-1.7031931961050774E-2</c:v>
                </c:pt>
                <c:pt idx="7827">
                  <c:v>-4.4980788114536447E-3</c:v>
                </c:pt>
                <c:pt idx="7828">
                  <c:v>-5.5970805489966077E-3</c:v>
                </c:pt>
                <c:pt idx="7829">
                  <c:v>-8.9725858857357104E-3</c:v>
                </c:pt>
                <c:pt idx="7830">
                  <c:v>-2.3468942138088131E-2</c:v>
                </c:pt>
                <c:pt idx="7831">
                  <c:v>-1.6665598048536456E-2</c:v>
                </c:pt>
                <c:pt idx="7832">
                  <c:v>-8.1090845205233821E-3</c:v>
                </c:pt>
                <c:pt idx="7833">
                  <c:v>-4.3672452712699567E-3</c:v>
                </c:pt>
                <c:pt idx="7834">
                  <c:v>-6.774582410649781E-3</c:v>
                </c:pt>
                <c:pt idx="7835">
                  <c:v>-1.3237759295723876E-2</c:v>
                </c:pt>
                <c:pt idx="7836">
                  <c:v>-1.5357262646699595E-2</c:v>
                </c:pt>
                <c:pt idx="7837">
                  <c:v>-7.9782509803396958E-3</c:v>
                </c:pt>
                <c:pt idx="7838">
                  <c:v>-1.6246930719948656E-2</c:v>
                </c:pt>
                <c:pt idx="7839">
                  <c:v>-9.6005868786174006E-3</c:v>
                </c:pt>
                <c:pt idx="7840">
                  <c:v>-3.1737621877697096E-2</c:v>
                </c:pt>
                <c:pt idx="7841">
                  <c:v>-1.6639431340499715E-2</c:v>
                </c:pt>
                <c:pt idx="7842">
                  <c:v>-1.9727102888834711E-2</c:v>
                </c:pt>
                <c:pt idx="7843">
                  <c:v>-1.9308435560246917E-2</c:v>
                </c:pt>
                <c:pt idx="7844">
                  <c:v>-1.1929423893887016E-2</c:v>
                </c:pt>
                <c:pt idx="7845">
                  <c:v>-1.5775929975287387E-2</c:v>
                </c:pt>
                <c:pt idx="7846">
                  <c:v>-3.430195926529734E-2</c:v>
                </c:pt>
                <c:pt idx="7847">
                  <c:v>-2.8335949832921259E-2</c:v>
                </c:pt>
                <c:pt idx="7848">
                  <c:v>4.3596330560069375E-2</c:v>
                </c:pt>
                <c:pt idx="7849">
                  <c:v>3.4673483119541978E-2</c:v>
                </c:pt>
                <c:pt idx="7850">
                  <c:v>4.3910331056510217E-2</c:v>
                </c:pt>
                <c:pt idx="7851">
                  <c:v>3.4751983243652189E-2</c:v>
                </c:pt>
                <c:pt idx="7852">
                  <c:v>3.7682654543766764E-2</c:v>
                </c:pt>
                <c:pt idx="7853">
                  <c:v>3.9488157398301631E-2</c:v>
                </c:pt>
                <c:pt idx="7854">
                  <c:v>2.7791638905880094E-2</c:v>
                </c:pt>
                <c:pt idx="7855">
                  <c:v>2.5384301766500264E-2</c:v>
                </c:pt>
                <c:pt idx="7856">
                  <c:v>3.1716645111390669E-2</c:v>
                </c:pt>
                <c:pt idx="7857">
                  <c:v>3.2161479148015204E-2</c:v>
                </c:pt>
                <c:pt idx="7858">
                  <c:v>2.3604965620002132E-2</c:v>
                </c:pt>
                <c:pt idx="7859">
                  <c:v>1.8790291341242486E-2</c:v>
                </c:pt>
                <c:pt idx="7860">
                  <c:v>3.3600648090035753E-2</c:v>
                </c:pt>
                <c:pt idx="7861">
                  <c:v>3.6007985229415576E-2</c:v>
                </c:pt>
                <c:pt idx="7862">
                  <c:v>2.0229460283263032E-2</c:v>
                </c:pt>
                <c:pt idx="7863">
                  <c:v>2.4939467729875729E-2</c:v>
                </c:pt>
                <c:pt idx="7864">
                  <c:v>2.2636797422642858E-2</c:v>
                </c:pt>
                <c:pt idx="7865">
                  <c:v>3.1847478651574362E-2</c:v>
                </c:pt>
                <c:pt idx="7866">
                  <c:v>2.4023632948589932E-2</c:v>
                </c:pt>
                <c:pt idx="7867">
                  <c:v>2.384046599233277E-2</c:v>
                </c:pt>
                <c:pt idx="7868">
                  <c:v>2.2924631211046965E-2</c:v>
                </c:pt>
                <c:pt idx="7869">
                  <c:v>2.9675641884525171E-2</c:v>
                </c:pt>
                <c:pt idx="7870">
                  <c:v>2.1956463013687689E-2</c:v>
                </c:pt>
                <c:pt idx="7871">
                  <c:v>1.1856113711507122E-2</c:v>
                </c:pt>
                <c:pt idx="7872">
                  <c:v>1.9313625501977232E-2</c:v>
                </c:pt>
                <c:pt idx="7873">
                  <c:v>2.3107798167304128E-2</c:v>
                </c:pt>
                <c:pt idx="7874">
                  <c:v>2.4259133320920563E-2</c:v>
                </c:pt>
                <c:pt idx="7875">
                  <c:v>1.7508122647442361E-2</c:v>
                </c:pt>
                <c:pt idx="7876">
                  <c:v>2.2741464254789803E-2</c:v>
                </c:pt>
                <c:pt idx="7877">
                  <c:v>1.6801621530450457E-2</c:v>
                </c:pt>
                <c:pt idx="7878">
                  <c:v>2.598613605134522E-2</c:v>
                </c:pt>
                <c:pt idx="7879">
                  <c:v>2.5384301766500264E-2</c:v>
                </c:pt>
                <c:pt idx="7880">
                  <c:v>3.6819153178554435E-2</c:v>
                </c:pt>
                <c:pt idx="7881">
                  <c:v>2.0229460283263032E-2</c:v>
                </c:pt>
                <c:pt idx="7882">
                  <c:v>2.5044134562022681E-2</c:v>
                </c:pt>
                <c:pt idx="7883">
                  <c:v>1.6199787245605501E-2</c:v>
                </c:pt>
                <c:pt idx="7884">
                  <c:v>2.7268304745145348E-2</c:v>
                </c:pt>
                <c:pt idx="7885">
                  <c:v>1.8528624260875114E-2</c:v>
                </c:pt>
                <c:pt idx="7886">
                  <c:v>1.6513787742046347E-2</c:v>
                </c:pt>
                <c:pt idx="7887">
                  <c:v>9.0301092435395008E-3</c:v>
                </c:pt>
                <c:pt idx="7888">
                  <c:v>1.03646113534131E-2</c:v>
                </c:pt>
                <c:pt idx="7889">
                  <c:v>1.3452282901748092E-2</c:v>
                </c:pt>
                <c:pt idx="7890">
                  <c:v>9.4487765721272959E-3</c:v>
                </c:pt>
                <c:pt idx="7891">
                  <c:v>1.5990453581311605E-2</c:v>
                </c:pt>
                <c:pt idx="7892">
                  <c:v>-7.8240627023695893E-4</c:v>
                </c:pt>
                <c:pt idx="7893">
                  <c:v>1.347844960978483E-2</c:v>
                </c:pt>
                <c:pt idx="7894">
                  <c:v>1.797912339210363E-2</c:v>
                </c:pt>
                <c:pt idx="7895">
                  <c:v>1.4655951471438004E-2</c:v>
                </c:pt>
                <c:pt idx="7896">
                  <c:v>1.4472784515180845E-2</c:v>
                </c:pt>
                <c:pt idx="7897">
                  <c:v>-3.1635767015800453E-3</c:v>
                </c:pt>
                <c:pt idx="7898">
                  <c:v>1.3713949982115465E-2</c:v>
                </c:pt>
                <c:pt idx="7899">
                  <c:v>6.6227721041596764E-3</c:v>
                </c:pt>
                <c:pt idx="7900">
                  <c:v>9.9721107328620412E-3</c:v>
                </c:pt>
                <c:pt idx="7901">
                  <c:v>1.6749288114376981E-2</c:v>
                </c:pt>
                <c:pt idx="7902">
                  <c:v>6.9106058925637861E-3</c:v>
                </c:pt>
                <c:pt idx="7903">
                  <c:v>-1.5017095442222008E-2</c:v>
                </c:pt>
                <c:pt idx="7904">
                  <c:v>1.1856113711507122E-2</c:v>
                </c:pt>
                <c:pt idx="7905">
                  <c:v>2.0435981977306623E-3</c:v>
                </c:pt>
                <c:pt idx="7906">
                  <c:v>5.7592707389473481E-3</c:v>
                </c:pt>
                <c:pt idx="7907">
                  <c:v>1.9389313655837131E-3</c:v>
                </c:pt>
                <c:pt idx="7908">
                  <c:v>1.7429622523332147E-2</c:v>
                </c:pt>
                <c:pt idx="7909">
                  <c:v>6.9891060166739974E-3</c:v>
                </c:pt>
                <c:pt idx="7910">
                  <c:v>6.2041047755718804E-3</c:v>
                </c:pt>
                <c:pt idx="7911">
                  <c:v>5.5237703666167134E-3</c:v>
                </c:pt>
                <c:pt idx="7912">
                  <c:v>5.0004362058819682E-3</c:v>
                </c:pt>
                <c:pt idx="7913">
                  <c:v>5.6284371987636618E-3</c:v>
                </c:pt>
                <c:pt idx="7914">
                  <c:v>-4.8644127239679657E-3</c:v>
                </c:pt>
                <c:pt idx="7915">
                  <c:v>8.4544416667312813E-3</c:v>
                </c:pt>
                <c:pt idx="7916">
                  <c:v>2.0174314896939244E-3</c:v>
                </c:pt>
                <c:pt idx="7917">
                  <c:v>7.0676061407842087E-3</c:v>
                </c:pt>
                <c:pt idx="7918">
                  <c:v>1.3894304968122316E-3</c:v>
                </c:pt>
                <c:pt idx="7919">
                  <c:v>1.4551284639291055E-2</c:v>
                </c:pt>
                <c:pt idx="7920">
                  <c:v>4.5556021692574351E-3</c:v>
                </c:pt>
                <c:pt idx="7921">
                  <c:v>-2.3262420444044533E-3</c:v>
                </c:pt>
                <c:pt idx="7922">
                  <c:v>8.5329417908414935E-3</c:v>
                </c:pt>
                <c:pt idx="7923">
                  <c:v>-8.8707310238390728E-4</c:v>
                </c:pt>
                <c:pt idx="7924">
                  <c:v>6.3349383157555667E-3</c:v>
                </c:pt>
                <c:pt idx="7925">
                  <c:v>-5.5970805489966077E-3</c:v>
                </c:pt>
                <c:pt idx="7926">
                  <c:v>-4.9457248183284834E-4</c:v>
                </c:pt>
                <c:pt idx="7927">
                  <c:v>-4.1840783150127979E-3</c:v>
                </c:pt>
                <c:pt idx="7928">
                  <c:v>9.6842769444579306E-3</c:v>
                </c:pt>
                <c:pt idx="7929">
                  <c:v>-1.2740591843025869E-2</c:v>
                </c:pt>
                <c:pt idx="7930">
                  <c:v>3.796767636192056E-3</c:v>
                </c:pt>
                <c:pt idx="7931">
                  <c:v>6.2041047755718804E-3</c:v>
                </c:pt>
                <c:pt idx="7932">
                  <c:v>-1.7790766494116157E-2</c:v>
                </c:pt>
                <c:pt idx="7933">
                  <c:v>-5.3877468847027092E-3</c:v>
                </c:pt>
                <c:pt idx="7934">
                  <c:v>5.3929368264330271E-3</c:v>
                </c:pt>
                <c:pt idx="7935">
                  <c:v>6.3872717318290417E-3</c:v>
                </c:pt>
                <c:pt idx="7936">
                  <c:v>-4.4457453953801688E-3</c:v>
                </c:pt>
                <c:pt idx="7937">
                  <c:v>-1.2845258675172817E-2</c:v>
                </c:pt>
                <c:pt idx="7938">
                  <c:v>-9.3127530902132934E-3</c:v>
                </c:pt>
                <c:pt idx="7939">
                  <c:v>-4.1840783150127979E-3</c:v>
                </c:pt>
                <c:pt idx="7940">
                  <c:v>-4.8905794320047019E-3</c:v>
                </c:pt>
                <c:pt idx="7941">
                  <c:v>-6.1727481258048271E-3</c:v>
                </c:pt>
                <c:pt idx="7942">
                  <c:v>-9.9930874991684595E-3</c:v>
                </c:pt>
                <c:pt idx="7943">
                  <c:v>-6.1204147097313512E-3</c:v>
                </c:pt>
                <c:pt idx="7944">
                  <c:v>-3.2944102417637334E-3</c:v>
                </c:pt>
                <c:pt idx="7945">
                  <c:v>-3.6607441542780526E-3</c:v>
                </c:pt>
                <c:pt idx="7946">
                  <c:v>-7.0100827829804174E-3</c:v>
                </c:pt>
                <c:pt idx="7947">
                  <c:v>-1.9543935932577548E-2</c:v>
                </c:pt>
                <c:pt idx="7948">
                  <c:v>-1.2923758799283031E-2</c:v>
                </c:pt>
                <c:pt idx="7949">
                  <c:v>-2.2448440524655382E-2</c:v>
                </c:pt>
                <c:pt idx="7950">
                  <c:v>-2.0907416720738186E-3</c:v>
                </c:pt>
                <c:pt idx="7951">
                  <c:v>-1.6744098172646667E-2</c:v>
                </c:pt>
                <c:pt idx="7952">
                  <c:v>-3.6084107382045767E-3</c:v>
                </c:pt>
                <c:pt idx="7953">
                  <c:v>-2.0695271086193984E-2</c:v>
                </c:pt>
                <c:pt idx="7954">
                  <c:v>-2.3913776174712666E-2</c:v>
                </c:pt>
                <c:pt idx="7955">
                  <c:v>-2.3625942386308559E-2</c:v>
                </c:pt>
                <c:pt idx="7956">
                  <c:v>-1.3447092960017776E-2</c:v>
                </c:pt>
                <c:pt idx="7957">
                  <c:v>-2.331194188986771E-2</c:v>
                </c:pt>
                <c:pt idx="7958">
                  <c:v>-2.4934277788145422E-2</c:v>
                </c:pt>
                <c:pt idx="7959">
                  <c:v>-2.2003606488030847E-2</c:v>
                </c:pt>
                <c:pt idx="7960">
                  <c:v>2.6744970584410603E-2</c:v>
                </c:pt>
                <c:pt idx="7961">
                  <c:v>4.1372160376946708E-2</c:v>
                </c:pt>
                <c:pt idx="7962">
                  <c:v>3.8415322368795406E-2</c:v>
                </c:pt>
                <c:pt idx="7963">
                  <c:v>3.3129647345374484E-2</c:v>
                </c:pt>
                <c:pt idx="7964">
                  <c:v>3.7263987215178963E-2</c:v>
                </c:pt>
                <c:pt idx="7965">
                  <c:v>3.5772484857084945E-2</c:v>
                </c:pt>
                <c:pt idx="7966">
                  <c:v>2.758230524158619E-2</c:v>
                </c:pt>
                <c:pt idx="7967">
                  <c:v>3.9592824230448576E-2</c:v>
                </c:pt>
                <c:pt idx="7968">
                  <c:v>2.1616295809210106E-2</c:v>
                </c:pt>
                <c:pt idx="7969">
                  <c:v>1.6670787990266771E-2</c:v>
                </c:pt>
                <c:pt idx="7970">
                  <c:v>2.3866632700369511E-2</c:v>
                </c:pt>
                <c:pt idx="7971">
                  <c:v>3.1925978775684573E-2</c:v>
                </c:pt>
                <c:pt idx="7972">
                  <c:v>2.7739305489806618E-2</c:v>
                </c:pt>
                <c:pt idx="7973">
                  <c:v>2.9884975548819068E-2</c:v>
                </c:pt>
                <c:pt idx="7974">
                  <c:v>2.8288806358578097E-2</c:v>
                </c:pt>
                <c:pt idx="7975">
                  <c:v>2.0700461027924305E-2</c:v>
                </c:pt>
                <c:pt idx="7976">
                  <c:v>2.6457136796006489E-2</c:v>
                </c:pt>
                <c:pt idx="7977">
                  <c:v>1.873795792516901E-2</c:v>
                </c:pt>
                <c:pt idx="7978">
                  <c:v>2.7974805862137249E-2</c:v>
                </c:pt>
                <c:pt idx="7979">
                  <c:v>1.9392125626087442E-2</c:v>
                </c:pt>
                <c:pt idx="7980">
                  <c:v>1.7717456311736261E-2</c:v>
                </c:pt>
                <c:pt idx="7981">
                  <c:v>1.6513787742046347E-2</c:v>
                </c:pt>
                <c:pt idx="7982">
                  <c:v>1.8293123888544476E-2</c:v>
                </c:pt>
                <c:pt idx="7983">
                  <c:v>2.9256974555937378E-2</c:v>
                </c:pt>
                <c:pt idx="7984">
                  <c:v>1.6566121158119819E-2</c:v>
                </c:pt>
                <c:pt idx="7985">
                  <c:v>1.769128960369952E-2</c:v>
                </c:pt>
                <c:pt idx="7986">
                  <c:v>2.862897356305568E-2</c:v>
                </c:pt>
                <c:pt idx="7987">
                  <c:v>2.2846131086936755E-2</c:v>
                </c:pt>
                <c:pt idx="7988">
                  <c:v>7.957274214033274E-3</c:v>
                </c:pt>
                <c:pt idx="7989">
                  <c:v>3.0879310454215082E-2</c:v>
                </c:pt>
                <c:pt idx="7990">
                  <c:v>9.9721107328620412E-3</c:v>
                </c:pt>
                <c:pt idx="7991">
                  <c:v>2.0935961400254936E-2</c:v>
                </c:pt>
                <c:pt idx="7992">
                  <c:v>2.9544808344341485E-2</c:v>
                </c:pt>
                <c:pt idx="7993">
                  <c:v>3.6397673879716326E-3</c:v>
                </c:pt>
                <c:pt idx="7994">
                  <c:v>1.4446617807144107E-2</c:v>
                </c:pt>
                <c:pt idx="7995">
                  <c:v>1.810995693228732E-2</c:v>
                </c:pt>
                <c:pt idx="7996">
                  <c:v>3.4961316907946086E-2</c:v>
                </c:pt>
                <c:pt idx="7997">
                  <c:v>2.2165796677981589E-2</c:v>
                </c:pt>
                <c:pt idx="7998">
                  <c:v>1.5519452836650332E-2</c:v>
                </c:pt>
                <c:pt idx="7999">
                  <c:v>1.5728786500944232E-2</c:v>
                </c:pt>
                <c:pt idx="8000">
                  <c:v>1.1725280171323436E-2</c:v>
                </c:pt>
                <c:pt idx="8001">
                  <c:v>1.1123445886478478E-2</c:v>
                </c:pt>
                <c:pt idx="8002">
                  <c:v>1.8397790720691427E-2</c:v>
                </c:pt>
                <c:pt idx="8003">
                  <c:v>1.2274781040094915E-2</c:v>
                </c:pt>
                <c:pt idx="8004">
                  <c:v>1.4917618551805376E-2</c:v>
                </c:pt>
                <c:pt idx="8005">
                  <c:v>1.6252120661678974E-2</c:v>
                </c:pt>
                <c:pt idx="8006">
                  <c:v>1.6958621778670878E-2</c:v>
                </c:pt>
                <c:pt idx="8007">
                  <c:v>1.5987641611061301E-3</c:v>
                </c:pt>
                <c:pt idx="8008">
                  <c:v>8.2712747104741208E-3</c:v>
                </c:pt>
                <c:pt idx="8009">
                  <c:v>-6.6175821624293585E-3</c:v>
                </c:pt>
                <c:pt idx="8010">
                  <c:v>2.8024327307960414E-3</c:v>
                </c:pt>
                <c:pt idx="8011">
                  <c:v>1.1515946507029537E-2</c:v>
                </c:pt>
                <c:pt idx="8012">
                  <c:v>3.6921008040451068E-3</c:v>
                </c:pt>
                <c:pt idx="8013">
                  <c:v>8.7946088712088661E-3</c:v>
                </c:pt>
                <c:pt idx="8014">
                  <c:v>1.7037121902781092E-2</c:v>
                </c:pt>
                <c:pt idx="8015">
                  <c:v>1.3007448865123559E-2</c:v>
                </c:pt>
                <c:pt idx="8016">
                  <c:v>1.7351122399221937E-2</c:v>
                </c:pt>
                <c:pt idx="8017">
                  <c:v>6.3087716077188296E-3</c:v>
                </c:pt>
                <c:pt idx="8018">
                  <c:v>3.8491010522655306E-3</c:v>
                </c:pt>
                <c:pt idx="8019">
                  <c:v>1.8240790472471003E-2</c:v>
                </c:pt>
                <c:pt idx="8020">
                  <c:v>1.7743623019772996E-2</c:v>
                </c:pt>
                <c:pt idx="8021">
                  <c:v>1.5205452340209485E-2</c:v>
                </c:pt>
                <c:pt idx="8022">
                  <c:v>6.8292937982032675E-4</c:v>
                </c:pt>
                <c:pt idx="8023">
                  <c:v>1.2981282157086821E-2</c:v>
                </c:pt>
                <c:pt idx="8024">
                  <c:v>4.163101548706377E-3</c:v>
                </c:pt>
                <c:pt idx="8025">
                  <c:v>6.6227721041596764E-3</c:v>
                </c:pt>
                <c:pt idx="8026">
                  <c:v>1.0521611601633523E-2</c:v>
                </c:pt>
                <c:pt idx="8027">
                  <c:v>-6.2774149579517755E-3</c:v>
                </c:pt>
                <c:pt idx="8028">
                  <c:v>1.1542113215066273E-2</c:v>
                </c:pt>
                <c:pt idx="8029">
                  <c:v>6.7274389363066248E-3</c:v>
                </c:pt>
                <c:pt idx="8030">
                  <c:v>5.4191035344697634E-3</c:v>
                </c:pt>
                <c:pt idx="8031">
                  <c:v>7.4601067613352676E-3</c:v>
                </c:pt>
                <c:pt idx="8032">
                  <c:v>2.4622655263184575E-3</c:v>
                </c:pt>
                <c:pt idx="8033">
                  <c:v>7.1199395568576837E-3</c:v>
                </c:pt>
                <c:pt idx="8034">
                  <c:v>1.8554790968911848E-2</c:v>
                </c:pt>
                <c:pt idx="8035">
                  <c:v>5.9947711112779828E-3</c:v>
                </c:pt>
                <c:pt idx="8036">
                  <c:v>-9.5220867545071902E-3</c:v>
                </c:pt>
                <c:pt idx="8037">
                  <c:v>-7.0885829070906278E-3</c:v>
                </c:pt>
                <c:pt idx="8038">
                  <c:v>-8.2660847687438029E-3</c:v>
                </c:pt>
                <c:pt idx="8039">
                  <c:v>9.1842975215096143E-4</c:v>
                </c:pt>
                <c:pt idx="8040">
                  <c:v>1.8342645334367639E-3</c:v>
                </c:pt>
                <c:pt idx="8041">
                  <c:v>1.6510975771796043E-3</c:v>
                </c:pt>
                <c:pt idx="8042">
                  <c:v>-2.3290540146547571E-4</c:v>
                </c:pt>
                <c:pt idx="8043">
                  <c:v>-1.4627406791921267E-3</c:v>
                </c:pt>
                <c:pt idx="8044">
                  <c:v>6.413438439865778E-3</c:v>
                </c:pt>
                <c:pt idx="8045">
                  <c:v>-4.0532447748291116E-3</c:v>
                </c:pt>
                <c:pt idx="8046">
                  <c:v>-2.1692417961840307E-3</c:v>
                </c:pt>
                <c:pt idx="8047">
                  <c:v>1.4155972048489687E-3</c:v>
                </c:pt>
                <c:pt idx="8048">
                  <c:v>2.3809534319579363E-4</c:v>
                </c:pt>
                <c:pt idx="8049">
                  <c:v>2.9070995629429906E-3</c:v>
                </c:pt>
                <c:pt idx="8050">
                  <c:v>-6.9315826588702053E-3</c:v>
                </c:pt>
                <c:pt idx="8051">
                  <c:v>-6.5157273005327261E-4</c:v>
                </c:pt>
                <c:pt idx="8052">
                  <c:v>-2.1954085042207687E-3</c:v>
                </c:pt>
                <c:pt idx="8053">
                  <c:v>-7.6904171919355852E-3</c:v>
                </c:pt>
                <c:pt idx="8054">
                  <c:v>-1.3551759792164721E-2</c:v>
                </c:pt>
                <c:pt idx="8055">
                  <c:v>-1.5174095690442433E-2</c:v>
                </c:pt>
                <c:pt idx="8056">
                  <c:v>-1.645626438424256E-2</c:v>
                </c:pt>
                <c:pt idx="8057">
                  <c:v>-8.6090639434716933E-4</c:v>
                </c:pt>
                <c:pt idx="8058">
                  <c:v>-2.1898939655883902E-2</c:v>
                </c:pt>
                <c:pt idx="8059">
                  <c:v>-1.0071587623278673E-2</c:v>
                </c:pt>
                <c:pt idx="8060">
                  <c:v>1.4155972048489687E-3</c:v>
                </c:pt>
                <c:pt idx="8061">
                  <c:v>-9.1557528419928692E-3</c:v>
                </c:pt>
                <c:pt idx="8062">
                  <c:v>-3.1371287965182772E-2</c:v>
                </c:pt>
                <c:pt idx="8063">
                  <c:v>-5.8849143374007165E-3</c:v>
                </c:pt>
                <c:pt idx="8064">
                  <c:v>-8.1352512285601166E-3</c:v>
                </c:pt>
                <c:pt idx="8065">
                  <c:v>-1.5932930223507807E-2</c:v>
                </c:pt>
                <c:pt idx="8066">
                  <c:v>-1.7921600034299837E-2</c:v>
                </c:pt>
                <c:pt idx="8067">
                  <c:v>-1.7869266618226368E-2</c:v>
                </c:pt>
                <c:pt idx="8068">
                  <c:v>-1.5069428858295481E-2</c:v>
                </c:pt>
                <c:pt idx="8069">
                  <c:v>-2.7263114803415027E-2</c:v>
                </c:pt>
                <c:pt idx="8070">
                  <c:v>-3.105728746874193E-2</c:v>
                </c:pt>
                <c:pt idx="8071">
                  <c:v>-1.7267432333381405E-2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79A-4CD8-B439-8CD53C64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267519"/>
        <c:axId val="1182267999"/>
      </c:scatterChart>
      <c:valAx>
        <c:axId val="11822675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DSRS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267999"/>
        <c:crosses val="autoZero"/>
        <c:crossBetween val="midCat"/>
      </c:valAx>
      <c:valAx>
        <c:axId val="118226799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Champion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267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OSRS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Champion</c:v>
          </c:tx>
          <c:spPr>
            <a:ln w="38100">
              <a:noFill/>
            </a:ln>
          </c:spPr>
          <c:xVal>
            <c:numRef>
              <c:f>CFB!$I$2:$I$8073</c:f>
              <c:numCache>
                <c:formatCode>General</c:formatCode>
                <c:ptCount val="134"/>
                <c:pt idx="0">
                  <c:v>12.77</c:v>
                </c:pt>
                <c:pt idx="1">
                  <c:v>10.64</c:v>
                </c:pt>
                <c:pt idx="2">
                  <c:v>9.34</c:v>
                </c:pt>
                <c:pt idx="3">
                  <c:v>5.0999999999999996</c:v>
                </c:pt>
                <c:pt idx="4">
                  <c:v>7.5</c:v>
                </c:pt>
                <c:pt idx="5">
                  <c:v>7.68</c:v>
                </c:pt>
                <c:pt idx="6">
                  <c:v>0.93</c:v>
                </c:pt>
                <c:pt idx="7">
                  <c:v>9.0399999999999991</c:v>
                </c:pt>
                <c:pt idx="8">
                  <c:v>7.18</c:v>
                </c:pt>
                <c:pt idx="9">
                  <c:v>5.74</c:v>
                </c:pt>
                <c:pt idx="10">
                  <c:v>7.45</c:v>
                </c:pt>
                <c:pt idx="11">
                  <c:v>10.23</c:v>
                </c:pt>
                <c:pt idx="12">
                  <c:v>8.6</c:v>
                </c:pt>
                <c:pt idx="13">
                  <c:v>7.41</c:v>
                </c:pt>
                <c:pt idx="14">
                  <c:v>13.55</c:v>
                </c:pt>
                <c:pt idx="15">
                  <c:v>3.78</c:v>
                </c:pt>
                <c:pt idx="16">
                  <c:v>7.06</c:v>
                </c:pt>
                <c:pt idx="17">
                  <c:v>5.21</c:v>
                </c:pt>
                <c:pt idx="18">
                  <c:v>0.23</c:v>
                </c:pt>
                <c:pt idx="19">
                  <c:v>6.7</c:v>
                </c:pt>
                <c:pt idx="20">
                  <c:v>5.66</c:v>
                </c:pt>
                <c:pt idx="21">
                  <c:v>9.01</c:v>
                </c:pt>
                <c:pt idx="22">
                  <c:v>0.74</c:v>
                </c:pt>
                <c:pt idx="23">
                  <c:v>5.01</c:v>
                </c:pt>
                <c:pt idx="24">
                  <c:v>5.21</c:v>
                </c:pt>
                <c:pt idx="25">
                  <c:v>8.94</c:v>
                </c:pt>
                <c:pt idx="26">
                  <c:v>8.16</c:v>
                </c:pt>
                <c:pt idx="27">
                  <c:v>5.84</c:v>
                </c:pt>
                <c:pt idx="28">
                  <c:v>5.68</c:v>
                </c:pt>
                <c:pt idx="29">
                  <c:v>5.98</c:v>
                </c:pt>
                <c:pt idx="30">
                  <c:v>4.25</c:v>
                </c:pt>
                <c:pt idx="31">
                  <c:v>7.04</c:v>
                </c:pt>
                <c:pt idx="32">
                  <c:v>5.37</c:v>
                </c:pt>
                <c:pt idx="33">
                  <c:v>1.1299999999999999</c:v>
                </c:pt>
                <c:pt idx="34">
                  <c:v>1.71</c:v>
                </c:pt>
                <c:pt idx="35">
                  <c:v>7.81</c:v>
                </c:pt>
                <c:pt idx="36">
                  <c:v>0.14000000000000001</c:v>
                </c:pt>
                <c:pt idx="37">
                  <c:v>4.55</c:v>
                </c:pt>
                <c:pt idx="38">
                  <c:v>3.75</c:v>
                </c:pt>
                <c:pt idx="39">
                  <c:v>1.65</c:v>
                </c:pt>
                <c:pt idx="40">
                  <c:v>4.75</c:v>
                </c:pt>
                <c:pt idx="41">
                  <c:v>4.13</c:v>
                </c:pt>
                <c:pt idx="42">
                  <c:v>3.77</c:v>
                </c:pt>
                <c:pt idx="43">
                  <c:v>1.2</c:v>
                </c:pt>
                <c:pt idx="44">
                  <c:v>2.78</c:v>
                </c:pt>
                <c:pt idx="45">
                  <c:v>1.8</c:v>
                </c:pt>
                <c:pt idx="46">
                  <c:v>6.63</c:v>
                </c:pt>
                <c:pt idx="47">
                  <c:v>3.1</c:v>
                </c:pt>
                <c:pt idx="48">
                  <c:v>-0.49</c:v>
                </c:pt>
                <c:pt idx="49">
                  <c:v>-0.39</c:v>
                </c:pt>
                <c:pt idx="50">
                  <c:v>-0.2</c:v>
                </c:pt>
                <c:pt idx="51">
                  <c:v>3.54</c:v>
                </c:pt>
                <c:pt idx="52">
                  <c:v>3.96</c:v>
                </c:pt>
                <c:pt idx="53">
                  <c:v>10.79</c:v>
                </c:pt>
                <c:pt idx="54">
                  <c:v>-1.73</c:v>
                </c:pt>
                <c:pt idx="55">
                  <c:v>-0.44</c:v>
                </c:pt>
                <c:pt idx="56">
                  <c:v>-2.13</c:v>
                </c:pt>
                <c:pt idx="57">
                  <c:v>6.6</c:v>
                </c:pt>
                <c:pt idx="58">
                  <c:v>0.46</c:v>
                </c:pt>
                <c:pt idx="59">
                  <c:v>3.51</c:v>
                </c:pt>
                <c:pt idx="60">
                  <c:v>4.53</c:v>
                </c:pt>
                <c:pt idx="61">
                  <c:v>0.03</c:v>
                </c:pt>
                <c:pt idx="62">
                  <c:v>0.16</c:v>
                </c:pt>
                <c:pt idx="63">
                  <c:v>2.72</c:v>
                </c:pt>
                <c:pt idx="64">
                  <c:v>-1.59</c:v>
                </c:pt>
                <c:pt idx="65">
                  <c:v>-3.48</c:v>
                </c:pt>
                <c:pt idx="66">
                  <c:v>6.02</c:v>
                </c:pt>
                <c:pt idx="67">
                  <c:v>-4.41</c:v>
                </c:pt>
                <c:pt idx="68">
                  <c:v>-3.78</c:v>
                </c:pt>
                <c:pt idx="69">
                  <c:v>2.19</c:v>
                </c:pt>
                <c:pt idx="70">
                  <c:v>3.76</c:v>
                </c:pt>
                <c:pt idx="71">
                  <c:v>1.29</c:v>
                </c:pt>
                <c:pt idx="72">
                  <c:v>4.91</c:v>
                </c:pt>
                <c:pt idx="73">
                  <c:v>1.91</c:v>
                </c:pt>
                <c:pt idx="74">
                  <c:v>-0.94</c:v>
                </c:pt>
                <c:pt idx="75">
                  <c:v>-1.39</c:v>
                </c:pt>
                <c:pt idx="76">
                  <c:v>-3.68</c:v>
                </c:pt>
                <c:pt idx="77">
                  <c:v>1.2</c:v>
                </c:pt>
                <c:pt idx="78">
                  <c:v>-1.28</c:v>
                </c:pt>
                <c:pt idx="79">
                  <c:v>3.54</c:v>
                </c:pt>
                <c:pt idx="80">
                  <c:v>3.33</c:v>
                </c:pt>
                <c:pt idx="81">
                  <c:v>-3.94</c:v>
                </c:pt>
                <c:pt idx="82">
                  <c:v>1.41</c:v>
                </c:pt>
                <c:pt idx="83">
                  <c:v>-3.29</c:v>
                </c:pt>
                <c:pt idx="84">
                  <c:v>-3.6</c:v>
                </c:pt>
                <c:pt idx="85">
                  <c:v>-0.06</c:v>
                </c:pt>
                <c:pt idx="86">
                  <c:v>1.41</c:v>
                </c:pt>
                <c:pt idx="87">
                  <c:v>-8.6999999999999993</c:v>
                </c:pt>
                <c:pt idx="88">
                  <c:v>0.99</c:v>
                </c:pt>
                <c:pt idx="89">
                  <c:v>2.92</c:v>
                </c:pt>
                <c:pt idx="90">
                  <c:v>-3.87</c:v>
                </c:pt>
                <c:pt idx="91">
                  <c:v>-2.93</c:v>
                </c:pt>
                <c:pt idx="92">
                  <c:v>-1.55</c:v>
                </c:pt>
                <c:pt idx="93">
                  <c:v>5.0199999999999996</c:v>
                </c:pt>
                <c:pt idx="94">
                  <c:v>1.55</c:v>
                </c:pt>
                <c:pt idx="95">
                  <c:v>-7.97</c:v>
                </c:pt>
                <c:pt idx="96">
                  <c:v>-0.34</c:v>
                </c:pt>
                <c:pt idx="97">
                  <c:v>1.81</c:v>
                </c:pt>
                <c:pt idx="98">
                  <c:v>0</c:v>
                </c:pt>
                <c:pt idx="99">
                  <c:v>-1.51</c:v>
                </c:pt>
                <c:pt idx="100">
                  <c:v>-4.0599999999999996</c:v>
                </c:pt>
                <c:pt idx="101">
                  <c:v>0.55000000000000004</c:v>
                </c:pt>
                <c:pt idx="102">
                  <c:v>0.24</c:v>
                </c:pt>
                <c:pt idx="103">
                  <c:v>-4.55</c:v>
                </c:pt>
                <c:pt idx="104">
                  <c:v>-6.09</c:v>
                </c:pt>
                <c:pt idx="105">
                  <c:v>-1.92</c:v>
                </c:pt>
                <c:pt idx="106">
                  <c:v>-6.78</c:v>
                </c:pt>
                <c:pt idx="107">
                  <c:v>-4.03</c:v>
                </c:pt>
                <c:pt idx="108">
                  <c:v>-2.44</c:v>
                </c:pt>
                <c:pt idx="109">
                  <c:v>-6.26</c:v>
                </c:pt>
                <c:pt idx="110">
                  <c:v>-2.5299999999999998</c:v>
                </c:pt>
                <c:pt idx="111">
                  <c:v>-9.14</c:v>
                </c:pt>
                <c:pt idx="112">
                  <c:v>-1.9</c:v>
                </c:pt>
                <c:pt idx="113">
                  <c:v>3.07</c:v>
                </c:pt>
                <c:pt idx="114">
                  <c:v>-2.4</c:v>
                </c:pt>
                <c:pt idx="115">
                  <c:v>-2.97</c:v>
                </c:pt>
                <c:pt idx="116">
                  <c:v>-2.17</c:v>
                </c:pt>
                <c:pt idx="117">
                  <c:v>-9.48</c:v>
                </c:pt>
                <c:pt idx="118">
                  <c:v>-8.9700000000000006</c:v>
                </c:pt>
                <c:pt idx="119">
                  <c:v>-5.96</c:v>
                </c:pt>
                <c:pt idx="120">
                  <c:v>0.54</c:v>
                </c:pt>
                <c:pt idx="121">
                  <c:v>5.94</c:v>
                </c:pt>
                <c:pt idx="122">
                  <c:v>-4.42</c:v>
                </c:pt>
                <c:pt idx="123">
                  <c:v>-5.92</c:v>
                </c:pt>
                <c:pt idx="124">
                  <c:v>-8.2100000000000009</c:v>
                </c:pt>
                <c:pt idx="125">
                  <c:v>-3.37</c:v>
                </c:pt>
                <c:pt idx="126">
                  <c:v>-7.26</c:v>
                </c:pt>
                <c:pt idx="127">
                  <c:v>-4.32</c:v>
                </c:pt>
                <c:pt idx="128">
                  <c:v>-7.78</c:v>
                </c:pt>
                <c:pt idx="129">
                  <c:v>-7.8</c:v>
                </c:pt>
                <c:pt idx="130">
                  <c:v>-11.86</c:v>
                </c:pt>
                <c:pt idx="131">
                  <c:v>-12.29</c:v>
                </c:pt>
                <c:pt idx="132">
                  <c:v>-10.119999999999999</c:v>
                </c:pt>
                <c:pt idx="133">
                  <c:v>-11.48</c:v>
                </c:pt>
              </c:numCache>
            </c:numRef>
          </c:xVal>
          <c:yVal>
            <c:numRef>
              <c:f>CFB!$X$2:$X$8073</c:f>
              <c:numCache>
                <c:formatCode>General</c:formatCode>
                <c:ptCount val="134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14D-4EC3-8C55-B0219C76BB30}"/>
            </c:ext>
          </c:extLst>
        </c:ser>
        <c:ser>
          <c:idx val="1"/>
          <c:order val="1"/>
          <c:tx>
            <c:v>Predicted Champion</c:v>
          </c:tx>
          <c:spPr>
            <a:ln w="38100">
              <a:noFill/>
            </a:ln>
          </c:spPr>
          <c:xVal>
            <c:numRef>
              <c:f>CFB!$I$2:$I$8073</c:f>
              <c:numCache>
                <c:formatCode>General</c:formatCode>
                <c:ptCount val="134"/>
                <c:pt idx="0">
                  <c:v>12.77</c:v>
                </c:pt>
                <c:pt idx="1">
                  <c:v>10.64</c:v>
                </c:pt>
                <c:pt idx="2">
                  <c:v>9.34</c:v>
                </c:pt>
                <c:pt idx="3">
                  <c:v>5.0999999999999996</c:v>
                </c:pt>
                <c:pt idx="4">
                  <c:v>7.5</c:v>
                </c:pt>
                <c:pt idx="5">
                  <c:v>7.68</c:v>
                </c:pt>
                <c:pt idx="6">
                  <c:v>0.93</c:v>
                </c:pt>
                <c:pt idx="7">
                  <c:v>9.0399999999999991</c:v>
                </c:pt>
                <c:pt idx="8">
                  <c:v>7.18</c:v>
                </c:pt>
                <c:pt idx="9">
                  <c:v>5.74</c:v>
                </c:pt>
                <c:pt idx="10">
                  <c:v>7.45</c:v>
                </c:pt>
                <c:pt idx="11">
                  <c:v>10.23</c:v>
                </c:pt>
                <c:pt idx="12">
                  <c:v>8.6</c:v>
                </c:pt>
                <c:pt idx="13">
                  <c:v>7.41</c:v>
                </c:pt>
                <c:pt idx="14">
                  <c:v>13.55</c:v>
                </c:pt>
                <c:pt idx="15">
                  <c:v>3.78</c:v>
                </c:pt>
                <c:pt idx="16">
                  <c:v>7.06</c:v>
                </c:pt>
                <c:pt idx="17">
                  <c:v>5.21</c:v>
                </c:pt>
                <c:pt idx="18">
                  <c:v>0.23</c:v>
                </c:pt>
                <c:pt idx="19">
                  <c:v>6.7</c:v>
                </c:pt>
                <c:pt idx="20">
                  <c:v>5.66</c:v>
                </c:pt>
                <c:pt idx="21">
                  <c:v>9.01</c:v>
                </c:pt>
                <c:pt idx="22">
                  <c:v>0.74</c:v>
                </c:pt>
                <c:pt idx="23">
                  <c:v>5.01</c:v>
                </c:pt>
                <c:pt idx="24">
                  <c:v>5.21</c:v>
                </c:pt>
                <c:pt idx="25">
                  <c:v>8.94</c:v>
                </c:pt>
                <c:pt idx="26">
                  <c:v>8.16</c:v>
                </c:pt>
                <c:pt idx="27">
                  <c:v>5.84</c:v>
                </c:pt>
                <c:pt idx="28">
                  <c:v>5.68</c:v>
                </c:pt>
                <c:pt idx="29">
                  <c:v>5.98</c:v>
                </c:pt>
                <c:pt idx="30">
                  <c:v>4.25</c:v>
                </c:pt>
                <c:pt idx="31">
                  <c:v>7.04</c:v>
                </c:pt>
                <c:pt idx="32">
                  <c:v>5.37</c:v>
                </c:pt>
                <c:pt idx="33">
                  <c:v>1.1299999999999999</c:v>
                </c:pt>
                <c:pt idx="34">
                  <c:v>1.71</c:v>
                </c:pt>
                <c:pt idx="35">
                  <c:v>7.81</c:v>
                </c:pt>
                <c:pt idx="36">
                  <c:v>0.14000000000000001</c:v>
                </c:pt>
                <c:pt idx="37">
                  <c:v>4.55</c:v>
                </c:pt>
                <c:pt idx="38">
                  <c:v>3.75</c:v>
                </c:pt>
                <c:pt idx="39">
                  <c:v>1.65</c:v>
                </c:pt>
                <c:pt idx="40">
                  <c:v>4.75</c:v>
                </c:pt>
                <c:pt idx="41">
                  <c:v>4.13</c:v>
                </c:pt>
                <c:pt idx="42">
                  <c:v>3.77</c:v>
                </c:pt>
                <c:pt idx="43">
                  <c:v>1.2</c:v>
                </c:pt>
                <c:pt idx="44">
                  <c:v>2.78</c:v>
                </c:pt>
                <c:pt idx="45">
                  <c:v>1.8</c:v>
                </c:pt>
                <c:pt idx="46">
                  <c:v>6.63</c:v>
                </c:pt>
                <c:pt idx="47">
                  <c:v>3.1</c:v>
                </c:pt>
                <c:pt idx="48">
                  <c:v>-0.49</c:v>
                </c:pt>
                <c:pt idx="49">
                  <c:v>-0.39</c:v>
                </c:pt>
                <c:pt idx="50">
                  <c:v>-0.2</c:v>
                </c:pt>
                <c:pt idx="51">
                  <c:v>3.54</c:v>
                </c:pt>
                <c:pt idx="52">
                  <c:v>3.96</c:v>
                </c:pt>
                <c:pt idx="53">
                  <c:v>10.79</c:v>
                </c:pt>
                <c:pt idx="54">
                  <c:v>-1.73</c:v>
                </c:pt>
                <c:pt idx="55">
                  <c:v>-0.44</c:v>
                </c:pt>
                <c:pt idx="56">
                  <c:v>-2.13</c:v>
                </c:pt>
                <c:pt idx="57">
                  <c:v>6.6</c:v>
                </c:pt>
                <c:pt idx="58">
                  <c:v>0.46</c:v>
                </c:pt>
                <c:pt idx="59">
                  <c:v>3.51</c:v>
                </c:pt>
                <c:pt idx="60">
                  <c:v>4.53</c:v>
                </c:pt>
                <c:pt idx="61">
                  <c:v>0.03</c:v>
                </c:pt>
                <c:pt idx="62">
                  <c:v>0.16</c:v>
                </c:pt>
                <c:pt idx="63">
                  <c:v>2.72</c:v>
                </c:pt>
                <c:pt idx="64">
                  <c:v>-1.59</c:v>
                </c:pt>
                <c:pt idx="65">
                  <c:v>-3.48</c:v>
                </c:pt>
                <c:pt idx="66">
                  <c:v>6.02</c:v>
                </c:pt>
                <c:pt idx="67">
                  <c:v>-4.41</c:v>
                </c:pt>
                <c:pt idx="68">
                  <c:v>-3.78</c:v>
                </c:pt>
                <c:pt idx="69">
                  <c:v>2.19</c:v>
                </c:pt>
                <c:pt idx="70">
                  <c:v>3.76</c:v>
                </c:pt>
                <c:pt idx="71">
                  <c:v>1.29</c:v>
                </c:pt>
                <c:pt idx="72">
                  <c:v>4.91</c:v>
                </c:pt>
                <c:pt idx="73">
                  <c:v>1.91</c:v>
                </c:pt>
                <c:pt idx="74">
                  <c:v>-0.94</c:v>
                </c:pt>
                <c:pt idx="75">
                  <c:v>-1.39</c:v>
                </c:pt>
                <c:pt idx="76">
                  <c:v>-3.68</c:v>
                </c:pt>
                <c:pt idx="77">
                  <c:v>1.2</c:v>
                </c:pt>
                <c:pt idx="78">
                  <c:v>-1.28</c:v>
                </c:pt>
                <c:pt idx="79">
                  <c:v>3.54</c:v>
                </c:pt>
                <c:pt idx="80">
                  <c:v>3.33</c:v>
                </c:pt>
                <c:pt idx="81">
                  <c:v>-3.94</c:v>
                </c:pt>
                <c:pt idx="82">
                  <c:v>1.41</c:v>
                </c:pt>
                <c:pt idx="83">
                  <c:v>-3.29</c:v>
                </c:pt>
                <c:pt idx="84">
                  <c:v>-3.6</c:v>
                </c:pt>
                <c:pt idx="85">
                  <c:v>-0.06</c:v>
                </c:pt>
                <c:pt idx="86">
                  <c:v>1.41</c:v>
                </c:pt>
                <c:pt idx="87">
                  <c:v>-8.6999999999999993</c:v>
                </c:pt>
                <c:pt idx="88">
                  <c:v>0.99</c:v>
                </c:pt>
                <c:pt idx="89">
                  <c:v>2.92</c:v>
                </c:pt>
                <c:pt idx="90">
                  <c:v>-3.87</c:v>
                </c:pt>
                <c:pt idx="91">
                  <c:v>-2.93</c:v>
                </c:pt>
                <c:pt idx="92">
                  <c:v>-1.55</c:v>
                </c:pt>
                <c:pt idx="93">
                  <c:v>5.0199999999999996</c:v>
                </c:pt>
                <c:pt idx="94">
                  <c:v>1.55</c:v>
                </c:pt>
                <c:pt idx="95">
                  <c:v>-7.97</c:v>
                </c:pt>
                <c:pt idx="96">
                  <c:v>-0.34</c:v>
                </c:pt>
                <c:pt idx="97">
                  <c:v>1.81</c:v>
                </c:pt>
                <c:pt idx="98">
                  <c:v>0</c:v>
                </c:pt>
                <c:pt idx="99">
                  <c:v>-1.51</c:v>
                </c:pt>
                <c:pt idx="100">
                  <c:v>-4.0599999999999996</c:v>
                </c:pt>
                <c:pt idx="101">
                  <c:v>0.55000000000000004</c:v>
                </c:pt>
                <c:pt idx="102">
                  <c:v>0.24</c:v>
                </c:pt>
                <c:pt idx="103">
                  <c:v>-4.55</c:v>
                </c:pt>
                <c:pt idx="104">
                  <c:v>-6.09</c:v>
                </c:pt>
                <c:pt idx="105">
                  <c:v>-1.92</c:v>
                </c:pt>
                <c:pt idx="106">
                  <c:v>-6.78</c:v>
                </c:pt>
                <c:pt idx="107">
                  <c:v>-4.03</c:v>
                </c:pt>
                <c:pt idx="108">
                  <c:v>-2.44</c:v>
                </c:pt>
                <c:pt idx="109">
                  <c:v>-6.26</c:v>
                </c:pt>
                <c:pt idx="110">
                  <c:v>-2.5299999999999998</c:v>
                </c:pt>
                <c:pt idx="111">
                  <c:v>-9.14</c:v>
                </c:pt>
                <c:pt idx="112">
                  <c:v>-1.9</c:v>
                </c:pt>
                <c:pt idx="113">
                  <c:v>3.07</c:v>
                </c:pt>
                <c:pt idx="114">
                  <c:v>-2.4</c:v>
                </c:pt>
                <c:pt idx="115">
                  <c:v>-2.97</c:v>
                </c:pt>
                <c:pt idx="116">
                  <c:v>-2.17</c:v>
                </c:pt>
                <c:pt idx="117">
                  <c:v>-9.48</c:v>
                </c:pt>
                <c:pt idx="118">
                  <c:v>-8.9700000000000006</c:v>
                </c:pt>
                <c:pt idx="119">
                  <c:v>-5.96</c:v>
                </c:pt>
                <c:pt idx="120">
                  <c:v>0.54</c:v>
                </c:pt>
                <c:pt idx="121">
                  <c:v>5.94</c:v>
                </c:pt>
                <c:pt idx="122">
                  <c:v>-4.42</c:v>
                </c:pt>
                <c:pt idx="123">
                  <c:v>-5.92</c:v>
                </c:pt>
                <c:pt idx="124">
                  <c:v>-8.2100000000000009</c:v>
                </c:pt>
                <c:pt idx="125">
                  <c:v>-3.37</c:v>
                </c:pt>
                <c:pt idx="126">
                  <c:v>-7.26</c:v>
                </c:pt>
                <c:pt idx="127">
                  <c:v>-4.32</c:v>
                </c:pt>
                <c:pt idx="128">
                  <c:v>-7.78</c:v>
                </c:pt>
                <c:pt idx="129">
                  <c:v>-7.8</c:v>
                </c:pt>
                <c:pt idx="130">
                  <c:v>-11.86</c:v>
                </c:pt>
                <c:pt idx="131">
                  <c:v>-12.29</c:v>
                </c:pt>
                <c:pt idx="132">
                  <c:v>-10.119999999999999</c:v>
                </c:pt>
                <c:pt idx="133">
                  <c:v>-11.48</c:v>
                </c:pt>
              </c:numCache>
            </c:numRef>
          </c:xVal>
          <c:yVal>
            <c:numRef>
              <c:f>'CFB Regressions'!$M$25:$M$8096</c:f>
              <c:numCache>
                <c:formatCode>General</c:formatCode>
                <c:ptCount val="8072"/>
                <c:pt idx="0">
                  <c:v>2.3713451143489907E-2</c:v>
                </c:pt>
                <c:pt idx="1">
                  <c:v>2.7218543302925995E-2</c:v>
                </c:pt>
                <c:pt idx="2">
                  <c:v>3.4460992764893325E-2</c:v>
                </c:pt>
                <c:pt idx="3">
                  <c:v>1.8265777787257919E-2</c:v>
                </c:pt>
                <c:pt idx="4">
                  <c:v>2.3333380909334189E-2</c:v>
                </c:pt>
                <c:pt idx="5">
                  <c:v>2.9963494994050641E-2</c:v>
                </c:pt>
                <c:pt idx="6">
                  <c:v>2.3227805844290933E-2</c:v>
                </c:pt>
                <c:pt idx="7">
                  <c:v>1.5478596070115973E-2</c:v>
                </c:pt>
                <c:pt idx="8">
                  <c:v>2.3143345792256329E-2</c:v>
                </c:pt>
                <c:pt idx="9">
                  <c:v>2.2657700493057351E-2</c:v>
                </c:pt>
                <c:pt idx="10">
                  <c:v>3.6107963779568111E-2</c:v>
                </c:pt>
                <c:pt idx="11">
                  <c:v>2.9097779460695944E-2</c:v>
                </c:pt>
                <c:pt idx="12">
                  <c:v>2.637394278257995E-2</c:v>
                </c:pt>
                <c:pt idx="13">
                  <c:v>2.5656032340285812E-2</c:v>
                </c:pt>
                <c:pt idx="14">
                  <c:v>2.4726971767905163E-2</c:v>
                </c:pt>
                <c:pt idx="15">
                  <c:v>1.9617138619811594E-2</c:v>
                </c:pt>
                <c:pt idx="16">
                  <c:v>2.6585092912666457E-2</c:v>
                </c:pt>
                <c:pt idx="17">
                  <c:v>2.240432033695354E-2</c:v>
                </c:pt>
                <c:pt idx="18">
                  <c:v>1.9828288749898101E-2</c:v>
                </c:pt>
                <c:pt idx="19">
                  <c:v>1.9490448541759686E-2</c:v>
                </c:pt>
                <c:pt idx="20">
                  <c:v>2.012389893201922E-2</c:v>
                </c:pt>
                <c:pt idx="21">
                  <c:v>1.6471001681522577E-2</c:v>
                </c:pt>
                <c:pt idx="22">
                  <c:v>9.4608173626504061E-3</c:v>
                </c:pt>
                <c:pt idx="23">
                  <c:v>2.2362090310936236E-2</c:v>
                </c:pt>
                <c:pt idx="24">
                  <c:v>2.1644179868642099E-2</c:v>
                </c:pt>
                <c:pt idx="25">
                  <c:v>1.8498042930353082E-2</c:v>
                </c:pt>
                <c:pt idx="26">
                  <c:v>1.8835883138491501E-2</c:v>
                </c:pt>
                <c:pt idx="27">
                  <c:v>9.8831176228234285E-3</c:v>
                </c:pt>
                <c:pt idx="28">
                  <c:v>1.9448218515742383E-2</c:v>
                </c:pt>
                <c:pt idx="29">
                  <c:v>1.1107788377325192E-2</c:v>
                </c:pt>
                <c:pt idx="30">
                  <c:v>2.3987946312602374E-2</c:v>
                </c:pt>
                <c:pt idx="31">
                  <c:v>9.0596321154860354E-3</c:v>
                </c:pt>
                <c:pt idx="32">
                  <c:v>7.792731334966968E-3</c:v>
                </c:pt>
                <c:pt idx="33">
                  <c:v>7.9827664520448274E-3</c:v>
                </c:pt>
                <c:pt idx="34">
                  <c:v>1.807574267018006E-2</c:v>
                </c:pt>
                <c:pt idx="35">
                  <c:v>1.7104452071782111E-2</c:v>
                </c:pt>
                <c:pt idx="36">
                  <c:v>1.5415251031090021E-2</c:v>
                </c:pt>
                <c:pt idx="37">
                  <c:v>2.6521747873640505E-2</c:v>
                </c:pt>
                <c:pt idx="38">
                  <c:v>1.0981098299273285E-2</c:v>
                </c:pt>
                <c:pt idx="39">
                  <c:v>1.7526752331955133E-2</c:v>
                </c:pt>
                <c:pt idx="40">
                  <c:v>1.6217621525418762E-2</c:v>
                </c:pt>
                <c:pt idx="41">
                  <c:v>1.5457481057107321E-2</c:v>
                </c:pt>
                <c:pt idx="42">
                  <c:v>1.0030922713883986E-2</c:v>
                </c:pt>
                <c:pt idx="43">
                  <c:v>1.336709476925086E-2</c:v>
                </c:pt>
                <c:pt idx="44">
                  <c:v>1.1297823494403053E-2</c:v>
                </c:pt>
                <c:pt idx="45">
                  <c:v>2.1496374777581539E-2</c:v>
                </c:pt>
                <c:pt idx="46">
                  <c:v>1.4042775185527698E-2</c:v>
                </c:pt>
                <c:pt idx="47">
                  <c:v>6.4624855154219478E-3</c:v>
                </c:pt>
                <c:pt idx="48">
                  <c:v>6.6736356455084581E-3</c:v>
                </c:pt>
                <c:pt idx="49">
                  <c:v>7.0748208926728296E-3</c:v>
                </c:pt>
                <c:pt idx="50">
                  <c:v>1.8498042930353082E-2</c:v>
                </c:pt>
                <c:pt idx="51">
                  <c:v>1.4971835757908347E-2</c:v>
                </c:pt>
                <c:pt idx="52">
                  <c:v>1.5858666304271695E-2</c:v>
                </c:pt>
                <c:pt idx="53">
                  <c:v>3.0280220189180404E-2</c:v>
                </c:pt>
                <c:pt idx="54">
                  <c:v>3.8442239023492092E-3</c:v>
                </c:pt>
                <c:pt idx="55">
                  <c:v>6.5680605804652034E-3</c:v>
                </c:pt>
                <c:pt idx="56">
                  <c:v>2.9996233820031651E-3</c:v>
                </c:pt>
                <c:pt idx="57">
                  <c:v>2.1433029738555587E-2</c:v>
                </c:pt>
                <c:pt idx="58">
                  <c:v>8.4684117512438036E-3</c:v>
                </c:pt>
                <c:pt idx="59">
                  <c:v>1.4908490718882393E-2</c:v>
                </c:pt>
                <c:pt idx="60">
                  <c:v>1.7062222045764807E-2</c:v>
                </c:pt>
                <c:pt idx="61">
                  <c:v>7.5604661918718058E-3</c:v>
                </c:pt>
                <c:pt idx="62">
                  <c:v>7.8349613609842699E-3</c:v>
                </c:pt>
                <c:pt idx="63">
                  <c:v>1.3240404691198956E-2</c:v>
                </c:pt>
                <c:pt idx="64">
                  <c:v>4.1398340844703251E-3</c:v>
                </c:pt>
                <c:pt idx="65">
                  <c:v>1.4909662583526429E-4</c:v>
                </c:pt>
                <c:pt idx="66">
                  <c:v>2.0208358984053824E-2</c:v>
                </c:pt>
                <c:pt idx="67">
                  <c:v>-1.8145995839692905E-3</c:v>
                </c:pt>
                <c:pt idx="68">
                  <c:v>-4.8435376442426941E-4</c:v>
                </c:pt>
                <c:pt idx="69">
                  <c:v>1.2121309001740445E-2</c:v>
                </c:pt>
                <c:pt idx="70">
                  <c:v>1.5436366044098669E-2</c:v>
                </c:pt>
                <c:pt idx="71">
                  <c:v>1.0220957830961845E-2</c:v>
                </c:pt>
                <c:pt idx="72">
                  <c:v>1.7864592540093548E-2</c:v>
                </c:pt>
                <c:pt idx="73">
                  <c:v>1.1530088637498215E-2</c:v>
                </c:pt>
                <c:pt idx="74">
                  <c:v>5.5123099300326481E-3</c:v>
                </c:pt>
                <c:pt idx="75">
                  <c:v>4.5621343446433475E-3</c:v>
                </c:pt>
                <c:pt idx="76">
                  <c:v>-2.7320363433775818E-4</c:v>
                </c:pt>
                <c:pt idx="77">
                  <c:v>1.0030922713883986E-2</c:v>
                </c:pt>
                <c:pt idx="78">
                  <c:v>4.7943994877385088E-3</c:v>
                </c:pt>
                <c:pt idx="79">
                  <c:v>1.4971835757908347E-2</c:v>
                </c:pt>
                <c:pt idx="80">
                  <c:v>1.4528420484726672E-2</c:v>
                </c:pt>
                <c:pt idx="81">
                  <c:v>-8.2219397256268634E-4</c:v>
                </c:pt>
                <c:pt idx="82">
                  <c:v>1.0474337987065659E-2</c:v>
                </c:pt>
                <c:pt idx="83">
                  <c:v>5.5028187299963494E-4</c:v>
                </c:pt>
                <c:pt idx="84">
                  <c:v>-1.0428353026854971E-4</c:v>
                </c:pt>
                <c:pt idx="85">
                  <c:v>7.3704310747939455E-3</c:v>
                </c:pt>
                <c:pt idx="86">
                  <c:v>1.0474337987065659E-2</c:v>
                </c:pt>
                <c:pt idx="87">
                  <c:v>-1.0872940164680614E-2</c:v>
                </c:pt>
                <c:pt idx="88">
                  <c:v>9.5875074407023135E-3</c:v>
                </c:pt>
                <c:pt idx="89">
                  <c:v>1.3662704951371977E-2</c:v>
                </c:pt>
                <c:pt idx="90">
                  <c:v>-6.7438888150212883E-4</c:v>
                </c:pt>
                <c:pt idx="91">
                  <c:v>1.3104223413110752E-3</c:v>
                </c:pt>
                <c:pt idx="92">
                  <c:v>4.2242941365049289E-3</c:v>
                </c:pt>
                <c:pt idx="93">
                  <c:v>1.8096857683188711E-2</c:v>
                </c:pt>
                <c:pt idx="94">
                  <c:v>1.0769948169186775E-2</c:v>
                </c:pt>
                <c:pt idx="95">
                  <c:v>-9.3315442150490834E-3</c:v>
                </c:pt>
                <c:pt idx="96">
                  <c:v>6.7792107105517137E-3</c:v>
                </c:pt>
                <c:pt idx="97">
                  <c:v>1.1318938507411704E-2</c:v>
                </c:pt>
                <c:pt idx="98">
                  <c:v>7.4971211528458521E-3</c:v>
                </c:pt>
                <c:pt idx="99">
                  <c:v>4.3087541885395344E-3</c:v>
                </c:pt>
                <c:pt idx="100">
                  <c:v>-1.0755741286664995E-3</c:v>
                </c:pt>
                <c:pt idx="101">
                  <c:v>8.658446868321663E-3</c:v>
                </c:pt>
                <c:pt idx="102">
                  <c:v>8.0038814650534792E-3</c:v>
                </c:pt>
                <c:pt idx="103">
                  <c:v>-2.1102097660904056E-3</c:v>
                </c:pt>
                <c:pt idx="104">
                  <c:v>-5.3619217694226761E-3</c:v>
                </c:pt>
                <c:pt idx="105">
                  <c:v>3.4430386551848385E-3</c:v>
                </c:pt>
                <c:pt idx="106">
                  <c:v>-6.8188576670196047E-3</c:v>
                </c:pt>
                <c:pt idx="107">
                  <c:v>-1.0122290896405475E-3</c:v>
                </c:pt>
                <c:pt idx="108">
                  <c:v>2.3450579787349804E-3</c:v>
                </c:pt>
                <c:pt idx="109">
                  <c:v>-5.7208769905697449E-3</c:v>
                </c:pt>
                <c:pt idx="110">
                  <c:v>2.1550228616571201E-3</c:v>
                </c:pt>
                <c:pt idx="111">
                  <c:v>-1.1802000737061266E-2</c:v>
                </c:pt>
                <c:pt idx="112">
                  <c:v>3.4852686812021404E-3</c:v>
                </c:pt>
                <c:pt idx="113">
                  <c:v>1.3979430146501744E-2</c:v>
                </c:pt>
                <c:pt idx="114">
                  <c:v>2.4295180307695851E-3</c:v>
                </c:pt>
                <c:pt idx="115">
                  <c:v>1.2259622892764705E-3</c:v>
                </c:pt>
                <c:pt idx="116">
                  <c:v>2.9151633299685604E-3</c:v>
                </c:pt>
                <c:pt idx="117">
                  <c:v>-1.2519911179355404E-2</c:v>
                </c:pt>
                <c:pt idx="118">
                  <c:v>-1.1443045515914199E-2</c:v>
                </c:pt>
                <c:pt idx="119">
                  <c:v>-5.0874266003102129E-3</c:v>
                </c:pt>
                <c:pt idx="120">
                  <c:v>8.637331855313013E-3</c:v>
                </c:pt>
                <c:pt idx="121">
                  <c:v>2.0039438879984616E-2</c:v>
                </c:pt>
                <c:pt idx="122">
                  <c:v>-1.8357145969779406E-3</c:v>
                </c:pt>
                <c:pt idx="123">
                  <c:v>-5.0029665482756074E-3</c:v>
                </c:pt>
                <c:pt idx="124">
                  <c:v>-9.8383045272567131E-3</c:v>
                </c:pt>
                <c:pt idx="125">
                  <c:v>3.8136176893042648E-4</c:v>
                </c:pt>
                <c:pt idx="126">
                  <c:v>-7.8323782914348564E-3</c:v>
                </c:pt>
                <c:pt idx="127">
                  <c:v>-1.6245644668914294E-3</c:v>
                </c:pt>
                <c:pt idx="128">
                  <c:v>-8.9303589678847162E-3</c:v>
                </c:pt>
                <c:pt idx="129">
                  <c:v>-8.9725889939020163E-3</c:v>
                </c:pt>
                <c:pt idx="130">
                  <c:v>-1.7545284275414366E-2</c:v>
                </c:pt>
                <c:pt idx="131">
                  <c:v>-1.8453229834786367E-2</c:v>
                </c:pt>
                <c:pt idx="132">
                  <c:v>-1.3871272011909075E-2</c:v>
                </c:pt>
                <c:pt idx="133">
                  <c:v>-1.6742913781085628E-2</c:v>
                </c:pt>
                <c:pt idx="134">
                  <c:v>2.5508227249225253E-2</c:v>
                </c:pt>
                <c:pt idx="135">
                  <c:v>2.7408578420003854E-2</c:v>
                </c:pt>
                <c:pt idx="136">
                  <c:v>1.5985356382323599E-2</c:v>
                </c:pt>
                <c:pt idx="137">
                  <c:v>2.5677147353294461E-2</c:v>
                </c:pt>
                <c:pt idx="138">
                  <c:v>2.4600281689853256E-2</c:v>
                </c:pt>
                <c:pt idx="139">
                  <c:v>1.8476927917344434E-2</c:v>
                </c:pt>
                <c:pt idx="140">
                  <c:v>2.5254847093121442E-2</c:v>
                </c:pt>
                <c:pt idx="141">
                  <c:v>3.5685663519395089E-2</c:v>
                </c:pt>
                <c:pt idx="142">
                  <c:v>2.2932195662169814E-2</c:v>
                </c:pt>
                <c:pt idx="143">
                  <c:v>2.067288927024415E-2</c:v>
                </c:pt>
                <c:pt idx="144">
                  <c:v>2.4663626728879211E-2</c:v>
                </c:pt>
                <c:pt idx="145">
                  <c:v>3.1800501125803286E-2</c:v>
                </c:pt>
                <c:pt idx="146">
                  <c:v>2.6627322938683765E-2</c:v>
                </c:pt>
                <c:pt idx="147">
                  <c:v>4.1851247317921211E-2</c:v>
                </c:pt>
                <c:pt idx="148">
                  <c:v>2.508592698905223E-2</c:v>
                </c:pt>
                <c:pt idx="149">
                  <c:v>2.4790316806931115E-2</c:v>
                </c:pt>
                <c:pt idx="150">
                  <c:v>1.5710861213211136E-2</c:v>
                </c:pt>
                <c:pt idx="151">
                  <c:v>1.4528420484726672E-2</c:v>
                </c:pt>
                <c:pt idx="152">
                  <c:v>1.12344784553771E-2</c:v>
                </c:pt>
                <c:pt idx="153">
                  <c:v>1.634431160347067E-2</c:v>
                </c:pt>
                <c:pt idx="154">
                  <c:v>2.2340975297927588E-2</c:v>
                </c:pt>
                <c:pt idx="155">
                  <c:v>4.2674732825258604E-2</c:v>
                </c:pt>
                <c:pt idx="156">
                  <c:v>1.8350237839292523E-2</c:v>
                </c:pt>
                <c:pt idx="157">
                  <c:v>2.6986278159830832E-2</c:v>
                </c:pt>
                <c:pt idx="158">
                  <c:v>2.5888297483380975E-2</c:v>
                </c:pt>
                <c:pt idx="159">
                  <c:v>1.3662704951371977E-2</c:v>
                </c:pt>
                <c:pt idx="160">
                  <c:v>1.6956646980721551E-2</c:v>
                </c:pt>
                <c:pt idx="161">
                  <c:v>1.5922011343297647E-2</c:v>
                </c:pt>
                <c:pt idx="162">
                  <c:v>1.729448718885997E-2</c:v>
                </c:pt>
                <c:pt idx="163">
                  <c:v>1.12344784553771E-2</c:v>
                </c:pt>
                <c:pt idx="164">
                  <c:v>9.6930825057455691E-3</c:v>
                </c:pt>
                <c:pt idx="165">
                  <c:v>1.1382283546437657E-2</c:v>
                </c:pt>
                <c:pt idx="166">
                  <c:v>1.9089263294595316E-2</c:v>
                </c:pt>
                <c:pt idx="167">
                  <c:v>5.7139688600828676E-4</c:v>
                </c:pt>
                <c:pt idx="168">
                  <c:v>1.3620474925354675E-2</c:v>
                </c:pt>
                <c:pt idx="169">
                  <c:v>1.9849403762906753E-2</c:v>
                </c:pt>
                <c:pt idx="170">
                  <c:v>1.9701598671846197E-2</c:v>
                </c:pt>
                <c:pt idx="171">
                  <c:v>2.471748056786887E-3</c:v>
                </c:pt>
                <c:pt idx="172">
                  <c:v>3.1145935722535101E-2</c:v>
                </c:pt>
                <c:pt idx="173">
                  <c:v>-7.3467329922358828E-3</c:v>
                </c:pt>
                <c:pt idx="174">
                  <c:v>2.3438955974377444E-2</c:v>
                </c:pt>
                <c:pt idx="175">
                  <c:v>1.6048701421349554E-2</c:v>
                </c:pt>
                <c:pt idx="176">
                  <c:v>6.7792107105517137E-3</c:v>
                </c:pt>
                <c:pt idx="177">
                  <c:v>1.807574267018006E-2</c:v>
                </c:pt>
                <c:pt idx="178">
                  <c:v>8.5528718032784074E-3</c:v>
                </c:pt>
                <c:pt idx="179">
                  <c:v>1.6407656642496622E-2</c:v>
                </c:pt>
                <c:pt idx="180">
                  <c:v>1.7780132488058945E-2</c:v>
                </c:pt>
                <c:pt idx="181">
                  <c:v>3.4219236421761867E-3</c:v>
                </c:pt>
                <c:pt idx="182">
                  <c:v>5.2378147609201831E-3</c:v>
                </c:pt>
                <c:pt idx="183">
                  <c:v>2.1074074517408517E-2</c:v>
                </c:pt>
                <c:pt idx="184">
                  <c:v>1.3155944639164351E-2</c:v>
                </c:pt>
                <c:pt idx="185">
                  <c:v>1.638654162948797E-2</c:v>
                </c:pt>
                <c:pt idx="186">
                  <c:v>4.3087541885395344E-3</c:v>
                </c:pt>
                <c:pt idx="187">
                  <c:v>2.3270035870308237E-2</c:v>
                </c:pt>
                <c:pt idx="188">
                  <c:v>8.8695969984081743E-3</c:v>
                </c:pt>
                <c:pt idx="189">
                  <c:v>2.2425435349962192E-2</c:v>
                </c:pt>
                <c:pt idx="190">
                  <c:v>1.0812178195204077E-2</c:v>
                </c:pt>
                <c:pt idx="191">
                  <c:v>1.0368762922022403E-2</c:v>
                </c:pt>
                <c:pt idx="192">
                  <c:v>1.1530088637498215E-2</c:v>
                </c:pt>
                <c:pt idx="193">
                  <c:v>-5.0240815612842575E-3</c:v>
                </c:pt>
                <c:pt idx="194">
                  <c:v>2.0018323866975961E-2</c:v>
                </c:pt>
                <c:pt idx="195">
                  <c:v>-2.0679797400731037E-3</c:v>
                </c:pt>
                <c:pt idx="196">
                  <c:v>4.9633195918077182E-3</c:v>
                </c:pt>
                <c:pt idx="197">
                  <c:v>7.7293862959410143E-3</c:v>
                </c:pt>
                <c:pt idx="198">
                  <c:v>3.5486137202280933E-3</c:v>
                </c:pt>
                <c:pt idx="199">
                  <c:v>2.0947384439356613E-2</c:v>
                </c:pt>
                <c:pt idx="200">
                  <c:v>4.6888244226952532E-3</c:v>
                </c:pt>
                <c:pt idx="201">
                  <c:v>6.2302203723267856E-3</c:v>
                </c:pt>
                <c:pt idx="202">
                  <c:v>9.2074372065465929E-3</c:v>
                </c:pt>
                <c:pt idx="203">
                  <c:v>1.5647516174185184E-2</c:v>
                </c:pt>
                <c:pt idx="204">
                  <c:v>6.5891755934738543E-3</c:v>
                </c:pt>
                <c:pt idx="205">
                  <c:v>2.4389131559766745E-2</c:v>
                </c:pt>
                <c:pt idx="206">
                  <c:v>1.5309675966046765E-2</c:v>
                </c:pt>
                <c:pt idx="207">
                  <c:v>1.5563056122150577E-2</c:v>
                </c:pt>
                <c:pt idx="208">
                  <c:v>8.1094565300967349E-3</c:v>
                </c:pt>
                <c:pt idx="209">
                  <c:v>-3.6516057157219362E-3</c:v>
                </c:pt>
                <c:pt idx="210">
                  <c:v>-1.4978743888395219E-3</c:v>
                </c:pt>
                <c:pt idx="211">
                  <c:v>4.7943994877385088E-3</c:v>
                </c:pt>
                <c:pt idx="212">
                  <c:v>3.5486137202280933E-3</c:v>
                </c:pt>
                <c:pt idx="213">
                  <c:v>-2.1524397921077075E-3</c:v>
                </c:pt>
                <c:pt idx="214">
                  <c:v>5.9557252032143206E-3</c:v>
                </c:pt>
                <c:pt idx="215">
                  <c:v>8.1305715431053849E-3</c:v>
                </c:pt>
                <c:pt idx="216">
                  <c:v>1.520410090100351E-2</c:v>
                </c:pt>
                <c:pt idx="217">
                  <c:v>6.8847857755949694E-3</c:v>
                </c:pt>
                <c:pt idx="218">
                  <c:v>1.1762353780593378E-2</c:v>
                </c:pt>
                <c:pt idx="219">
                  <c:v>1.4371124193629818E-3</c:v>
                </c:pt>
                <c:pt idx="220">
                  <c:v>-8.0012983955040674E-3</c:v>
                </c:pt>
                <c:pt idx="221">
                  <c:v>6.7580956975430628E-3</c:v>
                </c:pt>
                <c:pt idx="222">
                  <c:v>-1.9412896620211962E-3</c:v>
                </c:pt>
                <c:pt idx="223">
                  <c:v>2.2605979267003758E-3</c:v>
                </c:pt>
                <c:pt idx="224">
                  <c:v>7.9616514390361773E-3</c:v>
                </c:pt>
                <c:pt idx="225">
                  <c:v>-9.8594195402653649E-3</c:v>
                </c:pt>
                <c:pt idx="226">
                  <c:v>9.8197725837974748E-3</c:v>
                </c:pt>
                <c:pt idx="227">
                  <c:v>-5.1930016653534668E-3</c:v>
                </c:pt>
                <c:pt idx="228">
                  <c:v>1.8382976665273533E-3</c:v>
                </c:pt>
                <c:pt idx="229">
                  <c:v>1.1203872242332158E-3</c:v>
                </c:pt>
                <c:pt idx="230">
                  <c:v>7.6871562699237124E-3</c:v>
                </c:pt>
                <c:pt idx="231">
                  <c:v>1.3092599600138397E-2</c:v>
                </c:pt>
                <c:pt idx="232">
                  <c:v>2.1244166486121714E-4</c:v>
                </c:pt>
                <c:pt idx="233">
                  <c:v>9.5875074407023135E-3</c:v>
                </c:pt>
                <c:pt idx="234">
                  <c:v>-1.3554546816779308E-2</c:v>
                </c:pt>
                <c:pt idx="235">
                  <c:v>2.0494477966138645E-3</c:v>
                </c:pt>
                <c:pt idx="236">
                  <c:v>2.0208358984053824E-2</c:v>
                </c:pt>
                <c:pt idx="237">
                  <c:v>8.2477704211209989E-4</c:v>
                </c:pt>
                <c:pt idx="238">
                  <c:v>-2.0468647270644501E-3</c:v>
                </c:pt>
                <c:pt idx="239">
                  <c:v>-3.2715354815662156E-3</c:v>
                </c:pt>
                <c:pt idx="240">
                  <c:v>2.0018323866975961E-2</c:v>
                </c:pt>
                <c:pt idx="241">
                  <c:v>4.3932142405741382E-3</c:v>
                </c:pt>
                <c:pt idx="242">
                  <c:v>-1.2656092457443606E-3</c:v>
                </c:pt>
                <c:pt idx="243">
                  <c:v>2.725128212890701E-3</c:v>
                </c:pt>
                <c:pt idx="244">
                  <c:v>-4.812931431197748E-3</c:v>
                </c:pt>
                <c:pt idx="245">
                  <c:v>3.6330737722626979E-3</c:v>
                </c:pt>
                <c:pt idx="246">
                  <c:v>-1.2562141205372707E-2</c:v>
                </c:pt>
                <c:pt idx="247">
                  <c:v>1.0981098299273285E-2</c:v>
                </c:pt>
                <c:pt idx="248">
                  <c:v>-1.2688831283424615E-2</c:v>
                </c:pt>
                <c:pt idx="249">
                  <c:v>2.0072177705965618E-3</c:v>
                </c:pt>
                <c:pt idx="250">
                  <c:v>-7.5789981353310424E-3</c:v>
                </c:pt>
                <c:pt idx="251">
                  <c:v>-1.6764028794094277E-2</c:v>
                </c:pt>
                <c:pt idx="252">
                  <c:v>-2.7858901823672412E-3</c:v>
                </c:pt>
                <c:pt idx="253">
                  <c:v>-8.4024836426684381E-3</c:v>
                </c:pt>
                <c:pt idx="254">
                  <c:v>3.6330737722626979E-3</c:v>
                </c:pt>
                <c:pt idx="255">
                  <c:v>4.98443460481637E-3</c:v>
                </c:pt>
                <c:pt idx="256">
                  <c:v>-6.4599024458725359E-3</c:v>
                </c:pt>
                <c:pt idx="257">
                  <c:v>4.6465943966779513E-3</c:v>
                </c:pt>
                <c:pt idx="258">
                  <c:v>-1.2287646036260241E-2</c:v>
                </c:pt>
                <c:pt idx="259">
                  <c:v>2.0072177705965618E-3</c:v>
                </c:pt>
                <c:pt idx="260">
                  <c:v>-1.1485275541931499E-2</c:v>
                </c:pt>
                <c:pt idx="261">
                  <c:v>-1.3005556478554382E-2</c:v>
                </c:pt>
                <c:pt idx="262">
                  <c:v>-8.7403238508068568E-3</c:v>
                </c:pt>
                <c:pt idx="263">
                  <c:v>-1.0049454657343224E-2</c:v>
                </c:pt>
                <c:pt idx="264">
                  <c:v>-1.9783475654331386E-2</c:v>
                </c:pt>
                <c:pt idx="265">
                  <c:v>-1.7693089366474925E-2</c:v>
                </c:pt>
                <c:pt idx="266">
                  <c:v>-1.8938875133985341E-2</c:v>
                </c:pt>
                <c:pt idx="267">
                  <c:v>2.8591019148488318E-2</c:v>
                </c:pt>
                <c:pt idx="268">
                  <c:v>2.9731229850955474E-2</c:v>
                </c:pt>
                <c:pt idx="269">
                  <c:v>3.7417094586104482E-2</c:v>
                </c:pt>
                <c:pt idx="270">
                  <c:v>2.8379869018401806E-2</c:v>
                </c:pt>
                <c:pt idx="271">
                  <c:v>3.5031098116126903E-2</c:v>
                </c:pt>
                <c:pt idx="272">
                  <c:v>2.3903486260567767E-2</c:v>
                </c:pt>
                <c:pt idx="273">
                  <c:v>3.58968136494816E-2</c:v>
                </c:pt>
                <c:pt idx="274">
                  <c:v>2.1982020076780517E-2</c:v>
                </c:pt>
                <c:pt idx="275">
                  <c:v>2.0525084179183591E-2</c:v>
                </c:pt>
                <c:pt idx="276">
                  <c:v>2.3776796182515863E-2</c:v>
                </c:pt>
                <c:pt idx="277">
                  <c:v>2.6268367717536694E-2</c:v>
                </c:pt>
                <c:pt idx="278">
                  <c:v>2.1538604803598843E-2</c:v>
                </c:pt>
                <c:pt idx="279">
                  <c:v>3.0428025280240963E-2</c:v>
                </c:pt>
                <c:pt idx="280">
                  <c:v>2.1918675037754562E-2</c:v>
                </c:pt>
                <c:pt idx="281">
                  <c:v>1.8709193060439593E-2</c:v>
                </c:pt>
                <c:pt idx="282">
                  <c:v>3.7395979573095831E-2</c:v>
                </c:pt>
                <c:pt idx="283">
                  <c:v>2.0525084179183591E-2</c:v>
                </c:pt>
                <c:pt idx="284">
                  <c:v>3.0216875150154452E-2</c:v>
                </c:pt>
                <c:pt idx="285">
                  <c:v>2.0525084179183591E-2</c:v>
                </c:pt>
                <c:pt idx="286">
                  <c:v>1.9511563554768338E-2</c:v>
                </c:pt>
                <c:pt idx="287">
                  <c:v>1.2353574144835608E-2</c:v>
                </c:pt>
                <c:pt idx="288">
                  <c:v>4.6677094096866031E-3</c:v>
                </c:pt>
                <c:pt idx="289">
                  <c:v>2.5339307145156042E-2</c:v>
                </c:pt>
                <c:pt idx="290">
                  <c:v>3.0069070059093893E-2</c:v>
                </c:pt>
                <c:pt idx="291">
                  <c:v>3.0132415098119848E-2</c:v>
                </c:pt>
                <c:pt idx="292">
                  <c:v>2.2531010415005447E-2</c:v>
                </c:pt>
                <c:pt idx="293">
                  <c:v>5.8290351251624141E-3</c:v>
                </c:pt>
                <c:pt idx="294">
                  <c:v>2.1876445011737262E-2</c:v>
                </c:pt>
                <c:pt idx="295">
                  <c:v>-1.6879095059173814E-3</c:v>
                </c:pt>
                <c:pt idx="296">
                  <c:v>2.0313934049097079E-2</c:v>
                </c:pt>
                <c:pt idx="297">
                  <c:v>2.1221879608469076E-2</c:v>
                </c:pt>
                <c:pt idx="298">
                  <c:v>1.9047033268578012E-2</c:v>
                </c:pt>
                <c:pt idx="299">
                  <c:v>2.1433029738555587E-2</c:v>
                </c:pt>
                <c:pt idx="300">
                  <c:v>4.2665241625222316E-3</c:v>
                </c:pt>
                <c:pt idx="301">
                  <c:v>1.1699008741567424E-2</c:v>
                </c:pt>
                <c:pt idx="302">
                  <c:v>5.1111246828682766E-3</c:v>
                </c:pt>
                <c:pt idx="303">
                  <c:v>1.1255593468385752E-2</c:v>
                </c:pt>
                <c:pt idx="304">
                  <c:v>2.8928859356626736E-2</c:v>
                </c:pt>
                <c:pt idx="305">
                  <c:v>1.7463407292929178E-2</c:v>
                </c:pt>
                <c:pt idx="306">
                  <c:v>9.0923709414670369E-4</c:v>
                </c:pt>
                <c:pt idx="307">
                  <c:v>2.6479517847623205E-2</c:v>
                </c:pt>
                <c:pt idx="308">
                  <c:v>7.8560763739929217E-3</c:v>
                </c:pt>
                <c:pt idx="309">
                  <c:v>1.3789395029423885E-2</c:v>
                </c:pt>
                <c:pt idx="310">
                  <c:v>-3.1026153774970063E-3</c:v>
                </c:pt>
                <c:pt idx="311">
                  <c:v>2.8084258836280691E-2</c:v>
                </c:pt>
                <c:pt idx="312">
                  <c:v>1.2416919183861562E-2</c:v>
                </c:pt>
                <c:pt idx="313">
                  <c:v>2.2721045532083307E-2</c:v>
                </c:pt>
                <c:pt idx="314">
                  <c:v>1.5584171135159228E-2</c:v>
                </c:pt>
                <c:pt idx="315">
                  <c:v>7.6026962178891077E-3</c:v>
                </c:pt>
                <c:pt idx="316">
                  <c:v>9.4608173626504061E-3</c:v>
                </c:pt>
                <c:pt idx="317">
                  <c:v>1.9849403762906753E-2</c:v>
                </c:pt>
                <c:pt idx="318">
                  <c:v>6.1035302942748781E-3</c:v>
                </c:pt>
                <c:pt idx="319">
                  <c:v>1.6238736538427414E-2</c:v>
                </c:pt>
                <c:pt idx="320">
                  <c:v>2.218367900683073E-3</c:v>
                </c:pt>
                <c:pt idx="321">
                  <c:v>1.446507544570072E-2</c:v>
                </c:pt>
                <c:pt idx="322">
                  <c:v>2.3840141221541815E-2</c:v>
                </c:pt>
                <c:pt idx="323">
                  <c:v>2.7028508185848135E-2</c:v>
                </c:pt>
                <c:pt idx="324">
                  <c:v>1.4127235237562302E-2</c:v>
                </c:pt>
                <c:pt idx="325">
                  <c:v>6.0190702422402743E-3</c:v>
                </c:pt>
                <c:pt idx="326">
                  <c:v>1.0368762922022403E-2</c:v>
                </c:pt>
                <c:pt idx="327">
                  <c:v>1.8382976665273533E-3</c:v>
                </c:pt>
                <c:pt idx="328">
                  <c:v>1.8160202722214663E-2</c:v>
                </c:pt>
                <c:pt idx="329">
                  <c:v>9.165207180529291E-3</c:v>
                </c:pt>
                <c:pt idx="330">
                  <c:v>-4.1583660279295625E-3</c:v>
                </c:pt>
                <c:pt idx="331">
                  <c:v>1.5035180796934298E-2</c:v>
                </c:pt>
                <c:pt idx="332">
                  <c:v>9.9253476488407304E-3</c:v>
                </c:pt>
                <c:pt idx="333">
                  <c:v>8.3206066601832461E-3</c:v>
                </c:pt>
                <c:pt idx="334">
                  <c:v>1.7695672436024341E-2</c:v>
                </c:pt>
                <c:pt idx="335">
                  <c:v>1.7146682097799411E-2</c:v>
                </c:pt>
                <c:pt idx="336">
                  <c:v>7.1381659316987834E-3</c:v>
                </c:pt>
                <c:pt idx="337">
                  <c:v>2.8729333039512585E-3</c:v>
                </c:pt>
                <c:pt idx="338">
                  <c:v>4.8155145007471607E-3</c:v>
                </c:pt>
                <c:pt idx="339">
                  <c:v>1.1415022372418667E-3</c:v>
                </c:pt>
                <c:pt idx="340">
                  <c:v>2.0705628096225163E-3</c:v>
                </c:pt>
                <c:pt idx="341">
                  <c:v>3.9075689413751629E-3</c:v>
                </c:pt>
                <c:pt idx="342">
                  <c:v>2.0609544231218194E-2</c:v>
                </c:pt>
                <c:pt idx="343">
                  <c:v>7.243740996742039E-3</c:v>
                </c:pt>
                <c:pt idx="344">
                  <c:v>9.5452774146850099E-3</c:v>
                </c:pt>
                <c:pt idx="345">
                  <c:v>-1.8357145969779406E-3</c:v>
                </c:pt>
                <c:pt idx="346">
                  <c:v>1.3536014873320071E-2</c:v>
                </c:pt>
                <c:pt idx="347">
                  <c:v>-6.3215885548482693E-4</c:v>
                </c:pt>
                <c:pt idx="348">
                  <c:v>1.0537683026091612E-2</c:v>
                </c:pt>
                <c:pt idx="349">
                  <c:v>1.2881449470051886E-2</c:v>
                </c:pt>
                <c:pt idx="350">
                  <c:v>-3.7571807807651918E-3</c:v>
                </c:pt>
                <c:pt idx="351">
                  <c:v>-5.0874266003102129E-3</c:v>
                </c:pt>
                <c:pt idx="352">
                  <c:v>7.4031699007749523E-4</c:v>
                </c:pt>
                <c:pt idx="353">
                  <c:v>-8.8553901158864006E-4</c:v>
                </c:pt>
                <c:pt idx="354">
                  <c:v>2.3239429657263286E-3</c:v>
                </c:pt>
                <c:pt idx="355">
                  <c:v>1.6428771655505273E-2</c:v>
                </c:pt>
                <c:pt idx="356">
                  <c:v>1.1171133416351146E-2</c:v>
                </c:pt>
                <c:pt idx="357">
                  <c:v>1.0643258091134868E-2</c:v>
                </c:pt>
                <c:pt idx="358">
                  <c:v>3.9497989673924648E-3</c:v>
                </c:pt>
                <c:pt idx="359">
                  <c:v>-8.4024836426684381E-3</c:v>
                </c:pt>
                <c:pt idx="360">
                  <c:v>2.9151633299685604E-3</c:v>
                </c:pt>
                <c:pt idx="361">
                  <c:v>-2.300244883168265E-3</c:v>
                </c:pt>
                <c:pt idx="362">
                  <c:v>-1.6667944929087313E-3</c:v>
                </c:pt>
                <c:pt idx="363">
                  <c:v>4.5199043186260456E-3</c:v>
                </c:pt>
                <c:pt idx="364">
                  <c:v>-4.538436262085283E-3</c:v>
                </c:pt>
                <c:pt idx="365">
                  <c:v>4.731054448712556E-3</c:v>
                </c:pt>
                <c:pt idx="366">
                  <c:v>-6.2065222897687211E-3</c:v>
                </c:pt>
                <c:pt idx="367">
                  <c:v>2.5562081088214917E-3</c:v>
                </c:pt>
                <c:pt idx="368">
                  <c:v>8.9751720634514299E-3</c:v>
                </c:pt>
                <c:pt idx="369">
                  <c:v>-5.9953721596822098E-3</c:v>
                </c:pt>
                <c:pt idx="370">
                  <c:v>3.1051984470464198E-3</c:v>
                </c:pt>
                <c:pt idx="371">
                  <c:v>-8.7825538768241569E-3</c:v>
                </c:pt>
                <c:pt idx="372">
                  <c:v>-5.5308418734918855E-3</c:v>
                </c:pt>
                <c:pt idx="373">
                  <c:v>-5.5308418734918855E-3</c:v>
                </c:pt>
                <c:pt idx="374">
                  <c:v>1.8594126795360042E-3</c:v>
                </c:pt>
                <c:pt idx="375">
                  <c:v>-6.5443624979071397E-3</c:v>
                </c:pt>
                <c:pt idx="376">
                  <c:v>-9.1203940849625756E-3</c:v>
                </c:pt>
                <c:pt idx="377">
                  <c:v>-9.7116144492048057E-3</c:v>
                </c:pt>
                <c:pt idx="378">
                  <c:v>-5.3408067564140261E-3</c:v>
                </c:pt>
                <c:pt idx="379">
                  <c:v>-3.2081904425402636E-3</c:v>
                </c:pt>
                <c:pt idx="380">
                  <c:v>-6.3215885548482693E-4</c:v>
                </c:pt>
                <c:pt idx="381">
                  <c:v>-8.8247839028414606E-3</c:v>
                </c:pt>
                <c:pt idx="382">
                  <c:v>1.0981098299273285E-2</c:v>
                </c:pt>
                <c:pt idx="383">
                  <c:v>-2.9548102864364505E-3</c:v>
                </c:pt>
                <c:pt idx="384">
                  <c:v>1.0992722112245648E-3</c:v>
                </c:pt>
                <c:pt idx="385">
                  <c:v>1.1837322632591686E-3</c:v>
                </c:pt>
                <c:pt idx="386">
                  <c:v>-1.6320613520912602E-2</c:v>
                </c:pt>
                <c:pt idx="387">
                  <c:v>4.8788595397731144E-3</c:v>
                </c:pt>
                <c:pt idx="388">
                  <c:v>-1.074625008662871E-2</c:v>
                </c:pt>
                <c:pt idx="389">
                  <c:v>7.0325908666555277E-3</c:v>
                </c:pt>
                <c:pt idx="390">
                  <c:v>-1.165419564600071E-2</c:v>
                </c:pt>
                <c:pt idx="391">
                  <c:v>-7.6845732003742997E-3</c:v>
                </c:pt>
                <c:pt idx="392">
                  <c:v>-2.0691421213703383E-2</c:v>
                </c:pt>
                <c:pt idx="393">
                  <c:v>-7.0933528361320679E-3</c:v>
                </c:pt>
                <c:pt idx="394">
                  <c:v>-2.3035187657663662E-2</c:v>
                </c:pt>
                <c:pt idx="395">
                  <c:v>-2.9548102864364505E-3</c:v>
                </c:pt>
                <c:pt idx="396">
                  <c:v>-1.6088348377817443E-2</c:v>
                </c:pt>
                <c:pt idx="397">
                  <c:v>-2.4407663503225981E-2</c:v>
                </c:pt>
                <c:pt idx="398">
                  <c:v>1.9849403762906753E-2</c:v>
                </c:pt>
                <c:pt idx="399">
                  <c:v>2.7936453745220132E-2</c:v>
                </c:pt>
                <c:pt idx="400">
                  <c:v>3.2581756607123376E-2</c:v>
                </c:pt>
                <c:pt idx="401">
                  <c:v>3.7712704768225601E-2</c:v>
                </c:pt>
                <c:pt idx="402">
                  <c:v>2.5423767197190649E-2</c:v>
                </c:pt>
                <c:pt idx="403">
                  <c:v>2.0018323866975961E-2</c:v>
                </c:pt>
                <c:pt idx="404">
                  <c:v>1.733671721487727E-2</c:v>
                </c:pt>
                <c:pt idx="405">
                  <c:v>2.6648437951692416E-2</c:v>
                </c:pt>
                <c:pt idx="406">
                  <c:v>1.2100193988731796E-2</c:v>
                </c:pt>
                <c:pt idx="407">
                  <c:v>1.5077410822951602E-2</c:v>
                </c:pt>
                <c:pt idx="408">
                  <c:v>2.6141677639484787E-2</c:v>
                </c:pt>
                <c:pt idx="409">
                  <c:v>2.4030176338619674E-2</c:v>
                </c:pt>
                <c:pt idx="410">
                  <c:v>2.8886629330609433E-2</c:v>
                </c:pt>
                <c:pt idx="411">
                  <c:v>1.9912748801932709E-2</c:v>
                </c:pt>
                <c:pt idx="412">
                  <c:v>6.2091053593181338E-3</c:v>
                </c:pt>
                <c:pt idx="413">
                  <c:v>2.4959236911000323E-2</c:v>
                </c:pt>
                <c:pt idx="414">
                  <c:v>3.7797164820260201E-2</c:v>
                </c:pt>
                <c:pt idx="415">
                  <c:v>1.2606954300939423E-2</c:v>
                </c:pt>
                <c:pt idx="416">
                  <c:v>8.6162168423043611E-3</c:v>
                </c:pt>
                <c:pt idx="417">
                  <c:v>1.6639921785591785E-2</c:v>
                </c:pt>
                <c:pt idx="418">
                  <c:v>1.4317270354640161E-2</c:v>
                </c:pt>
                <c:pt idx="419">
                  <c:v>1.1994618923688539E-2</c:v>
                </c:pt>
                <c:pt idx="420">
                  <c:v>8.2572616211572924E-3</c:v>
                </c:pt>
                <c:pt idx="421">
                  <c:v>1.2079078975723145E-2</c:v>
                </c:pt>
                <c:pt idx="422">
                  <c:v>1.3852740068449838E-2</c:v>
                </c:pt>
                <c:pt idx="423">
                  <c:v>1.1107788377325192E-2</c:v>
                </c:pt>
                <c:pt idx="424">
                  <c:v>1.6829956902669644E-2</c:v>
                </c:pt>
                <c:pt idx="425">
                  <c:v>1.7104452071782111E-2</c:v>
                </c:pt>
                <c:pt idx="426">
                  <c:v>1.6217621525418762E-2</c:v>
                </c:pt>
                <c:pt idx="427">
                  <c:v>3.6445803987706533E-2</c:v>
                </c:pt>
                <c:pt idx="428">
                  <c:v>2.7809763667168225E-2</c:v>
                </c:pt>
                <c:pt idx="429">
                  <c:v>2.0313934049097079E-2</c:v>
                </c:pt>
                <c:pt idx="430">
                  <c:v>1.5816436278254391E-2</c:v>
                </c:pt>
                <c:pt idx="431">
                  <c:v>2.6690667977709717E-2</c:v>
                </c:pt>
                <c:pt idx="432">
                  <c:v>1.1994618923688539E-2</c:v>
                </c:pt>
                <c:pt idx="433">
                  <c:v>1.0917753260247333E-2</c:v>
                </c:pt>
                <c:pt idx="434">
                  <c:v>1.1276708481394402E-2</c:v>
                </c:pt>
                <c:pt idx="435">
                  <c:v>9.0385171024773836E-3</c:v>
                </c:pt>
                <c:pt idx="436">
                  <c:v>9.1229771545119874E-3</c:v>
                </c:pt>
                <c:pt idx="437">
                  <c:v>1.8540272956370386E-2</c:v>
                </c:pt>
                <c:pt idx="438">
                  <c:v>2.5529342262233905E-2</c:v>
                </c:pt>
                <c:pt idx="439">
                  <c:v>1.2733644378991328E-2</c:v>
                </c:pt>
                <c:pt idx="440">
                  <c:v>1.7991282618145456E-2</c:v>
                </c:pt>
                <c:pt idx="441">
                  <c:v>1.898368822955206E-2</c:v>
                </c:pt>
                <c:pt idx="442">
                  <c:v>2.504369696303493E-2</c:v>
                </c:pt>
                <c:pt idx="443">
                  <c:v>1.8962573216543408E-2</c:v>
                </c:pt>
                <c:pt idx="444">
                  <c:v>1.2311344118818306E-2</c:v>
                </c:pt>
                <c:pt idx="445">
                  <c:v>1.1508973624489563E-2</c:v>
                </c:pt>
                <c:pt idx="446">
                  <c:v>1.3979430146501744E-2</c:v>
                </c:pt>
                <c:pt idx="447">
                  <c:v>1.7674557423015689E-2</c:v>
                </c:pt>
                <c:pt idx="448">
                  <c:v>1.6851071915678296E-2</c:v>
                </c:pt>
                <c:pt idx="449">
                  <c:v>1.6829956902669644E-2</c:v>
                </c:pt>
                <c:pt idx="450">
                  <c:v>1.6280966564444718E-2</c:v>
                </c:pt>
                <c:pt idx="451">
                  <c:v>1.009426775290994E-2</c:v>
                </c:pt>
                <c:pt idx="452">
                  <c:v>1.1192248429359796E-2</c:v>
                </c:pt>
                <c:pt idx="453">
                  <c:v>2.5107042002060882E-2</c:v>
                </c:pt>
                <c:pt idx="454">
                  <c:v>2.1264109634486376E-2</c:v>
                </c:pt>
                <c:pt idx="455">
                  <c:v>1.4085005211545001E-2</c:v>
                </c:pt>
                <c:pt idx="456">
                  <c:v>9.9886926878666842E-3</c:v>
                </c:pt>
                <c:pt idx="457">
                  <c:v>1.0875523234230031E-2</c:v>
                </c:pt>
                <c:pt idx="458">
                  <c:v>1.7716787449032993E-2</c:v>
                </c:pt>
                <c:pt idx="459">
                  <c:v>1.0769948169186775E-2</c:v>
                </c:pt>
                <c:pt idx="460">
                  <c:v>1.8878113164508801E-2</c:v>
                </c:pt>
                <c:pt idx="461">
                  <c:v>1.8171826535187023E-3</c:v>
                </c:pt>
                <c:pt idx="462">
                  <c:v>2.8307032779339557E-3</c:v>
                </c:pt>
                <c:pt idx="463">
                  <c:v>1.505629580994295E-2</c:v>
                </c:pt>
                <c:pt idx="464">
                  <c:v>2.7462432258993511E-3</c:v>
                </c:pt>
                <c:pt idx="465">
                  <c:v>1.1466743598472261E-2</c:v>
                </c:pt>
                <c:pt idx="466">
                  <c:v>1.3704934977389279E-2</c:v>
                </c:pt>
                <c:pt idx="467">
                  <c:v>8.2150315951399905E-3</c:v>
                </c:pt>
                <c:pt idx="468">
                  <c:v>2.0250589010071124E-2</c:v>
                </c:pt>
                <c:pt idx="469">
                  <c:v>7.3070860357679918E-3</c:v>
                </c:pt>
                <c:pt idx="470">
                  <c:v>7.2648560097506899E-3</c:v>
                </c:pt>
                <c:pt idx="471">
                  <c:v>8.8812208113805361E-4</c:v>
                </c:pt>
                <c:pt idx="472">
                  <c:v>6.5891755934738543E-3</c:v>
                </c:pt>
                <c:pt idx="473">
                  <c:v>1.5753091239228439E-2</c:v>
                </c:pt>
                <c:pt idx="474">
                  <c:v>5.871265151179716E-3</c:v>
                </c:pt>
                <c:pt idx="475">
                  <c:v>4.5832493576519985E-3</c:v>
                </c:pt>
                <c:pt idx="476">
                  <c:v>-1.962404675029848E-3</c:v>
                </c:pt>
                <c:pt idx="477">
                  <c:v>1.7864592540093548E-2</c:v>
                </c:pt>
                <c:pt idx="478">
                  <c:v>-2.3424749091855669E-3</c:v>
                </c:pt>
                <c:pt idx="479">
                  <c:v>-7.2622729402012772E-3</c:v>
                </c:pt>
                <c:pt idx="480">
                  <c:v>1.4676225575787231E-2</c:v>
                </c:pt>
                <c:pt idx="481">
                  <c:v>-2.3097360832045628E-4</c:v>
                </c:pt>
                <c:pt idx="482">
                  <c:v>1.4169465263579605E-2</c:v>
                </c:pt>
                <c:pt idx="483">
                  <c:v>6.9270158016122721E-3</c:v>
                </c:pt>
                <c:pt idx="484">
                  <c:v>6.3474192503423961E-4</c:v>
                </c:pt>
                <c:pt idx="485">
                  <c:v>4.1187190714616732E-3</c:v>
                </c:pt>
                <c:pt idx="486">
                  <c:v>1.0474337987065659E-2</c:v>
                </c:pt>
                <c:pt idx="487">
                  <c:v>1.6060325234321911E-3</c:v>
                </c:pt>
                <c:pt idx="488">
                  <c:v>-7.3045029662185791E-3</c:v>
                </c:pt>
                <c:pt idx="489">
                  <c:v>-3.3982255596181231E-3</c:v>
                </c:pt>
                <c:pt idx="490">
                  <c:v>3.8136176893042648E-4</c:v>
                </c:pt>
                <c:pt idx="491">
                  <c:v>5.5334249430412982E-3</c:v>
                </c:pt>
                <c:pt idx="492">
                  <c:v>8.6162168423043611E-3</c:v>
                </c:pt>
                <c:pt idx="493">
                  <c:v>1.0992722112245648E-3</c:v>
                </c:pt>
                <c:pt idx="494">
                  <c:v>1.2915347747067749E-6</c:v>
                </c:pt>
                <c:pt idx="495">
                  <c:v>-5.045196574292911E-3</c:v>
                </c:pt>
                <c:pt idx="496">
                  <c:v>-5.0663115873015611E-3</c:v>
                </c:pt>
                <c:pt idx="497">
                  <c:v>-7.1661890751943246E-4</c:v>
                </c:pt>
                <c:pt idx="498">
                  <c:v>-8.4330898557133816E-4</c:v>
                </c:pt>
                <c:pt idx="499">
                  <c:v>1.8382976665273533E-3</c:v>
                </c:pt>
                <c:pt idx="500">
                  <c:v>-6.0798322117168136E-3</c:v>
                </c:pt>
                <c:pt idx="501">
                  <c:v>-4.7495863921717943E-3</c:v>
                </c:pt>
                <c:pt idx="502">
                  <c:v>1.3493784847302768E-2</c:v>
                </c:pt>
                <c:pt idx="503">
                  <c:v>2.1550228616571201E-3</c:v>
                </c:pt>
                <c:pt idx="504">
                  <c:v>-2.2580148571509631E-3</c:v>
                </c:pt>
                <c:pt idx="505">
                  <c:v>-1.1443045515914199E-2</c:v>
                </c:pt>
                <c:pt idx="506">
                  <c:v>3.1801672990447363E-4</c:v>
                </c:pt>
                <c:pt idx="507">
                  <c:v>9.5663924276936617E-3</c:v>
                </c:pt>
                <c:pt idx="508">
                  <c:v>-4.5806662881025849E-3</c:v>
                </c:pt>
                <c:pt idx="509">
                  <c:v>-5.7631070165870485E-3</c:v>
                </c:pt>
                <c:pt idx="510">
                  <c:v>9.3035210715535551E-4</c:v>
                </c:pt>
                <c:pt idx="511">
                  <c:v>3.6964188112886512E-3</c:v>
                </c:pt>
                <c:pt idx="512">
                  <c:v>-5.3619217694226761E-3</c:v>
                </c:pt>
                <c:pt idx="513">
                  <c:v>-9.6271543971701984E-3</c:v>
                </c:pt>
                <c:pt idx="514">
                  <c:v>-7.2200429141839736E-3</c:v>
                </c:pt>
                <c:pt idx="515">
                  <c:v>-2.3635899221942187E-3</c:v>
                </c:pt>
                <c:pt idx="516">
                  <c:v>-9.3315442150490834E-3</c:v>
                </c:pt>
                <c:pt idx="517">
                  <c:v>-1.1907575802104522E-2</c:v>
                </c:pt>
                <c:pt idx="518">
                  <c:v>-4.9818515352669573E-3</c:v>
                </c:pt>
                <c:pt idx="519">
                  <c:v>-1.7777549418509533E-2</c:v>
                </c:pt>
                <c:pt idx="520">
                  <c:v>3.2318885250983273E-3</c:v>
                </c:pt>
                <c:pt idx="521">
                  <c:v>-2.1514906721040779E-2</c:v>
                </c:pt>
                <c:pt idx="522">
                  <c:v>-1.3997962089960982E-2</c:v>
                </c:pt>
                <c:pt idx="523">
                  <c:v>-2.5958550652893818E-3</c:v>
                </c:pt>
                <c:pt idx="524">
                  <c:v>-1.1168550346801732E-2</c:v>
                </c:pt>
                <c:pt idx="525">
                  <c:v>-1.3681236894831215E-2</c:v>
                </c:pt>
                <c:pt idx="526">
                  <c:v>-1.3554546816779308E-2</c:v>
                </c:pt>
                <c:pt idx="527">
                  <c:v>-1.739747918435381E-2</c:v>
                </c:pt>
                <c:pt idx="528">
                  <c:v>4.2273547578094234E-2</c:v>
                </c:pt>
                <c:pt idx="529">
                  <c:v>4.1428947057748189E-2</c:v>
                </c:pt>
                <c:pt idx="530">
                  <c:v>2.4642511715870556E-2</c:v>
                </c:pt>
                <c:pt idx="531">
                  <c:v>2.8759939252557525E-2</c:v>
                </c:pt>
                <c:pt idx="532">
                  <c:v>3.1758271099785983E-2</c:v>
                </c:pt>
                <c:pt idx="533">
                  <c:v>2.7704188602124969E-2</c:v>
                </c:pt>
                <c:pt idx="534">
                  <c:v>4.0478771472358892E-2</c:v>
                </c:pt>
                <c:pt idx="535">
                  <c:v>2.6711782990718368E-2</c:v>
                </c:pt>
                <c:pt idx="536">
                  <c:v>2.0398394101131683E-2</c:v>
                </c:pt>
                <c:pt idx="537">
                  <c:v>1.6365426616479321E-2</c:v>
                </c:pt>
                <c:pt idx="538">
                  <c:v>1.6449886668513925E-2</c:v>
                </c:pt>
                <c:pt idx="539">
                  <c:v>1.8265777787257919E-2</c:v>
                </c:pt>
                <c:pt idx="540">
                  <c:v>1.6492116694531225E-2</c:v>
                </c:pt>
                <c:pt idx="541">
                  <c:v>1.2691414352974027E-2</c:v>
                </c:pt>
                <c:pt idx="542">
                  <c:v>6.5680605804652034E-3</c:v>
                </c:pt>
                <c:pt idx="543">
                  <c:v>2.1644179868642099E-2</c:v>
                </c:pt>
                <c:pt idx="544">
                  <c:v>3.4270957647815466E-2</c:v>
                </c:pt>
                <c:pt idx="545">
                  <c:v>1.5837551291263043E-2</c:v>
                </c:pt>
                <c:pt idx="546">
                  <c:v>1.1741238767584726E-2</c:v>
                </c:pt>
                <c:pt idx="547">
                  <c:v>1.8899228177517456E-2</c:v>
                </c:pt>
                <c:pt idx="548">
                  <c:v>1.5182985887994858E-2</c:v>
                </c:pt>
                <c:pt idx="549">
                  <c:v>3.8156120041407268E-2</c:v>
                </c:pt>
                <c:pt idx="550">
                  <c:v>1.1424513572454959E-2</c:v>
                </c:pt>
                <c:pt idx="551">
                  <c:v>1.7021163884391524E-4</c:v>
                </c:pt>
                <c:pt idx="552">
                  <c:v>1.729448718885997E-2</c:v>
                </c:pt>
                <c:pt idx="553">
                  <c:v>4.1513407109782796E-2</c:v>
                </c:pt>
                <c:pt idx="554">
                  <c:v>1.4190580276588255E-2</c:v>
                </c:pt>
                <c:pt idx="555">
                  <c:v>1.1783468793602028E-2</c:v>
                </c:pt>
                <c:pt idx="556">
                  <c:v>8.637331855313013E-3</c:v>
                </c:pt>
                <c:pt idx="557">
                  <c:v>2.8823284291583477E-2</c:v>
                </c:pt>
                <c:pt idx="558">
                  <c:v>4.6053134906642791E-2</c:v>
                </c:pt>
                <c:pt idx="559">
                  <c:v>2.2045365115806469E-2</c:v>
                </c:pt>
                <c:pt idx="560">
                  <c:v>1.4528420484726672E-2</c:v>
                </c:pt>
                <c:pt idx="561">
                  <c:v>1.8805276925446552E-3</c:v>
                </c:pt>
                <c:pt idx="562">
                  <c:v>2.9785083689945133E-3</c:v>
                </c:pt>
                <c:pt idx="563">
                  <c:v>3.5685663519395089E-2</c:v>
                </c:pt>
                <c:pt idx="564">
                  <c:v>1.7970167605136804E-2</c:v>
                </c:pt>
                <c:pt idx="565">
                  <c:v>7.3493160617852946E-3</c:v>
                </c:pt>
                <c:pt idx="566">
                  <c:v>1.7463407292929178E-2</c:v>
                </c:pt>
                <c:pt idx="567">
                  <c:v>4.4987893056173938E-3</c:v>
                </c:pt>
                <c:pt idx="568">
                  <c:v>1.0896638247238681E-2</c:v>
                </c:pt>
                <c:pt idx="569">
                  <c:v>1.3831625055441187E-2</c:v>
                </c:pt>
                <c:pt idx="570">
                  <c:v>1.2480264222887515E-2</c:v>
                </c:pt>
                <c:pt idx="571">
                  <c:v>4.9422045787990672E-3</c:v>
                </c:pt>
                <c:pt idx="572">
                  <c:v>2.0018323866975961E-2</c:v>
                </c:pt>
                <c:pt idx="573">
                  <c:v>-4.0527909628863068E-3</c:v>
                </c:pt>
                <c:pt idx="574">
                  <c:v>1.2459149209878864E-2</c:v>
                </c:pt>
                <c:pt idx="575">
                  <c:v>3.611958759254047E-3</c:v>
                </c:pt>
                <c:pt idx="576">
                  <c:v>1.2881449470051886E-2</c:v>
                </c:pt>
                <c:pt idx="577">
                  <c:v>2.6406681608560963E-3</c:v>
                </c:pt>
                <c:pt idx="578">
                  <c:v>1.3092599600138397E-2</c:v>
                </c:pt>
                <c:pt idx="579">
                  <c:v>5.9768402162229724E-3</c:v>
                </c:pt>
                <c:pt idx="580">
                  <c:v>9.6719674927369173E-3</c:v>
                </c:pt>
                <c:pt idx="581">
                  <c:v>-7.4523080572791367E-3</c:v>
                </c:pt>
                <c:pt idx="582">
                  <c:v>1.0410992948039707E-2</c:v>
                </c:pt>
                <c:pt idx="583">
                  <c:v>-5.2352316913707704E-3</c:v>
                </c:pt>
                <c:pt idx="584">
                  <c:v>4.6888244226952532E-3</c:v>
                </c:pt>
                <c:pt idx="585">
                  <c:v>1.0009807700875334E-2</c:v>
                </c:pt>
                <c:pt idx="586">
                  <c:v>3.2318885250983273E-3</c:v>
                </c:pt>
                <c:pt idx="587">
                  <c:v>9.5875074407023135E-3</c:v>
                </c:pt>
                <c:pt idx="588">
                  <c:v>-5.6786469645524447E-3</c:v>
                </c:pt>
                <c:pt idx="589">
                  <c:v>1.296590952208649E-2</c:v>
                </c:pt>
                <c:pt idx="590">
                  <c:v>1.8603617995396338E-2</c:v>
                </c:pt>
                <c:pt idx="591">
                  <c:v>2.7040131998820492E-3</c:v>
                </c:pt>
                <c:pt idx="592">
                  <c:v>7.6871562699237124E-3</c:v>
                </c:pt>
                <c:pt idx="593">
                  <c:v>1.9384873476716431E-2</c:v>
                </c:pt>
                <c:pt idx="594">
                  <c:v>5.4700799040153453E-3</c:v>
                </c:pt>
                <c:pt idx="595">
                  <c:v>8.8273669723908724E-3</c:v>
                </c:pt>
                <c:pt idx="596">
                  <c:v>2.1982020076780517E-2</c:v>
                </c:pt>
                <c:pt idx="597">
                  <c:v>1.3388209782259512E-2</c:v>
                </c:pt>
                <c:pt idx="598">
                  <c:v>1.9237068385655871E-2</c:v>
                </c:pt>
                <c:pt idx="599">
                  <c:v>7.8560763739929217E-3</c:v>
                </c:pt>
                <c:pt idx="600">
                  <c:v>1.2691414352974027E-2</c:v>
                </c:pt>
                <c:pt idx="601">
                  <c:v>7.7716163219583162E-3</c:v>
                </c:pt>
                <c:pt idx="602">
                  <c:v>1.6302081577453366E-2</c:v>
                </c:pt>
                <c:pt idx="603">
                  <c:v>7.1592809447074343E-3</c:v>
                </c:pt>
                <c:pt idx="604">
                  <c:v>1.0875523234230031E-2</c:v>
                </c:pt>
                <c:pt idx="605">
                  <c:v>7.3704310747939455E-3</c:v>
                </c:pt>
                <c:pt idx="606">
                  <c:v>8.1728015691226886E-3</c:v>
                </c:pt>
                <c:pt idx="607">
                  <c:v>1.9405988489725079E-2</c:v>
                </c:pt>
                <c:pt idx="608">
                  <c:v>1.8805276925446552E-3</c:v>
                </c:pt>
                <c:pt idx="609">
                  <c:v>-1.5612194278654757E-3</c:v>
                </c:pt>
                <c:pt idx="610">
                  <c:v>8.8484819853995242E-3</c:v>
                </c:pt>
                <c:pt idx="611">
                  <c:v>8.8907120114168261E-3</c:v>
                </c:pt>
                <c:pt idx="612">
                  <c:v>-1.7723695579519869E-3</c:v>
                </c:pt>
                <c:pt idx="613">
                  <c:v>1.1002213312281937E-2</c:v>
                </c:pt>
                <c:pt idx="614">
                  <c:v>3.4430386551848385E-3</c:v>
                </c:pt>
                <c:pt idx="615">
                  <c:v>2.4928630697955379E-3</c:v>
                </c:pt>
                <c:pt idx="616">
                  <c:v>-1.3639006868813912E-2</c:v>
                </c:pt>
                <c:pt idx="617">
                  <c:v>1.0992722112245648E-3</c:v>
                </c:pt>
                <c:pt idx="618">
                  <c:v>-9.437119280092339E-3</c:v>
                </c:pt>
                <c:pt idx="619">
                  <c:v>6.9808696406019246E-4</c:v>
                </c:pt>
                <c:pt idx="620">
                  <c:v>7.7716163219583162E-3</c:v>
                </c:pt>
                <c:pt idx="621">
                  <c:v>9.3130122715898486E-3</c:v>
                </c:pt>
                <c:pt idx="622">
                  <c:v>-1.0544591156578494E-3</c:v>
                </c:pt>
                <c:pt idx="623">
                  <c:v>1.4697340588795883E-2</c:v>
                </c:pt>
                <c:pt idx="624">
                  <c:v>-1.6573993677016417E-2</c:v>
                </c:pt>
                <c:pt idx="625">
                  <c:v>4.6888244226952532E-3</c:v>
                </c:pt>
                <c:pt idx="626">
                  <c:v>-1.7819779444526833E-2</c:v>
                </c:pt>
                <c:pt idx="627">
                  <c:v>2.7040131998820492E-3</c:v>
                </c:pt>
                <c:pt idx="628">
                  <c:v>5.0688946568509738E-3</c:v>
                </c:pt>
                <c:pt idx="629">
                  <c:v>-1.5961658299765535E-2</c:v>
                </c:pt>
                <c:pt idx="630">
                  <c:v>8.4261817252265017E-3</c:v>
                </c:pt>
                <c:pt idx="631">
                  <c:v>-1.2414336114312148E-2</c:v>
                </c:pt>
                <c:pt idx="632">
                  <c:v>-1.8199849678682555E-2</c:v>
                </c:pt>
                <c:pt idx="633">
                  <c:v>-1.4673642506237816E-2</c:v>
                </c:pt>
                <c:pt idx="634">
                  <c:v>1.9649877445792599E-3</c:v>
                </c:pt>
                <c:pt idx="635">
                  <c:v>-1.5539358039592513E-2</c:v>
                </c:pt>
                <c:pt idx="636">
                  <c:v>1.2259622892764705E-3</c:v>
                </c:pt>
                <c:pt idx="637">
                  <c:v>-3.8205258197911455E-3</c:v>
                </c:pt>
                <c:pt idx="638">
                  <c:v>-1.4019077102969631E-2</c:v>
                </c:pt>
                <c:pt idx="639">
                  <c:v>-8.5714037467376457E-3</c:v>
                </c:pt>
                <c:pt idx="640">
                  <c:v>-1.7059638976215395E-2</c:v>
                </c:pt>
                <c:pt idx="641">
                  <c:v>-4.6228963141198886E-3</c:v>
                </c:pt>
                <c:pt idx="642">
                  <c:v>-3.4826856116527286E-3</c:v>
                </c:pt>
                <c:pt idx="643">
                  <c:v>-3.1026153774970063E-3</c:v>
                </c:pt>
                <c:pt idx="644">
                  <c:v>-2.3424749091855669E-3</c:v>
                </c:pt>
                <c:pt idx="645">
                  <c:v>1.3472669834294118E-2</c:v>
                </c:pt>
                <c:pt idx="646">
                  <c:v>-1.7904239496561437E-2</c:v>
                </c:pt>
                <c:pt idx="647">
                  <c:v>-2.3635899221942187E-3</c:v>
                </c:pt>
                <c:pt idx="648">
                  <c:v>-2.5505644179675841E-2</c:v>
                </c:pt>
                <c:pt idx="649">
                  <c:v>-1.7629744327448973E-2</c:v>
                </c:pt>
                <c:pt idx="650">
                  <c:v>-2.0142430875478456E-2</c:v>
                </c:pt>
                <c:pt idx="651">
                  <c:v>-1.2562141205372707E-2</c:v>
                </c:pt>
                <c:pt idx="652">
                  <c:v>-1.0112799696369176E-2</c:v>
                </c:pt>
                <c:pt idx="653">
                  <c:v>-1.8981105160002645E-2</c:v>
                </c:pt>
                <c:pt idx="654">
                  <c:v>-3.8174651984866512E-2</c:v>
                </c:pt>
                <c:pt idx="655">
                  <c:v>-8.8670139288587607E-3</c:v>
                </c:pt>
                <c:pt idx="656">
                  <c:v>3.7142599416992016E-2</c:v>
                </c:pt>
                <c:pt idx="657">
                  <c:v>4.7193345609109948E-2</c:v>
                </c:pt>
                <c:pt idx="658">
                  <c:v>3.49888680901096E-2</c:v>
                </c:pt>
                <c:pt idx="659">
                  <c:v>1.9469333528751034E-2</c:v>
                </c:pt>
                <c:pt idx="660">
                  <c:v>1.9068148281586664E-2</c:v>
                </c:pt>
                <c:pt idx="661">
                  <c:v>1.3282634717216258E-2</c:v>
                </c:pt>
                <c:pt idx="662">
                  <c:v>1.9828288749898101E-2</c:v>
                </c:pt>
                <c:pt idx="663">
                  <c:v>2.0102783919010568E-2</c:v>
                </c:pt>
                <c:pt idx="664">
                  <c:v>2.0799579348296054E-2</c:v>
                </c:pt>
                <c:pt idx="665">
                  <c:v>1.9997208853967312E-2</c:v>
                </c:pt>
                <c:pt idx="666">
                  <c:v>3.4608797855953881E-2</c:v>
                </c:pt>
                <c:pt idx="667">
                  <c:v>2.3122230779247677E-2</c:v>
                </c:pt>
                <c:pt idx="668">
                  <c:v>1.7695672436024341E-2</c:v>
                </c:pt>
                <c:pt idx="669">
                  <c:v>9.9464626618493805E-3</c:v>
                </c:pt>
                <c:pt idx="670">
                  <c:v>8.7640219333649187E-3</c:v>
                </c:pt>
                <c:pt idx="671">
                  <c:v>3.5917928662490252E-2</c:v>
                </c:pt>
                <c:pt idx="672">
                  <c:v>2.2552125428014096E-2</c:v>
                </c:pt>
                <c:pt idx="673">
                  <c:v>1.6449886668513925E-2</c:v>
                </c:pt>
                <c:pt idx="674">
                  <c:v>3.0216875150154452E-2</c:v>
                </c:pt>
                <c:pt idx="675">
                  <c:v>1.6639921785591785E-2</c:v>
                </c:pt>
                <c:pt idx="676">
                  <c:v>2.6986278159830832E-2</c:v>
                </c:pt>
                <c:pt idx="677">
                  <c:v>3.1737156086777331E-2</c:v>
                </c:pt>
                <c:pt idx="678">
                  <c:v>2.2214285219875677E-2</c:v>
                </c:pt>
                <c:pt idx="679">
                  <c:v>9.8831176228234285E-3</c:v>
                </c:pt>
                <c:pt idx="680">
                  <c:v>1.505629580994295E-2</c:v>
                </c:pt>
                <c:pt idx="681">
                  <c:v>1.3958315133493094E-2</c:v>
                </c:pt>
                <c:pt idx="682">
                  <c:v>3.8620650327597594E-2</c:v>
                </c:pt>
                <c:pt idx="683">
                  <c:v>1.6323196590462018E-2</c:v>
                </c:pt>
                <c:pt idx="684">
                  <c:v>2.9456734681843014E-2</c:v>
                </c:pt>
                <c:pt idx="685">
                  <c:v>1.2670299339965375E-2</c:v>
                </c:pt>
                <c:pt idx="686">
                  <c:v>1.7041107032756155E-2</c:v>
                </c:pt>
                <c:pt idx="687">
                  <c:v>2.1052959504399869E-2</c:v>
                </c:pt>
                <c:pt idx="688">
                  <c:v>1.9786058723880801E-2</c:v>
                </c:pt>
                <c:pt idx="689">
                  <c:v>1.0009807700875334E-2</c:v>
                </c:pt>
                <c:pt idx="690">
                  <c:v>2.0060553892993264E-2</c:v>
                </c:pt>
                <c:pt idx="691">
                  <c:v>1.9933863814941357E-2</c:v>
                </c:pt>
                <c:pt idx="692">
                  <c:v>7.0114758536468768E-3</c:v>
                </c:pt>
                <c:pt idx="693">
                  <c:v>6.9481308146209231E-3</c:v>
                </c:pt>
                <c:pt idx="694">
                  <c:v>1.5373021005072717E-2</c:v>
                </c:pt>
                <c:pt idx="695">
                  <c:v>1.3134829626155701E-2</c:v>
                </c:pt>
                <c:pt idx="696">
                  <c:v>7.0748208926728296E-3</c:v>
                </c:pt>
                <c:pt idx="697">
                  <c:v>1.4908490718882393E-2</c:v>
                </c:pt>
                <c:pt idx="698">
                  <c:v>7.0537058796641787E-3</c:v>
                </c:pt>
                <c:pt idx="699">
                  <c:v>1.3008139548103793E-2</c:v>
                </c:pt>
                <c:pt idx="700">
                  <c:v>2.787310870619418E-2</c:v>
                </c:pt>
                <c:pt idx="701">
                  <c:v>-4.4212373840696578E-4</c:v>
                </c:pt>
                <c:pt idx="702">
                  <c:v>1.4845145679856439E-2</c:v>
                </c:pt>
                <c:pt idx="703">
                  <c:v>1.7526752331955133E-2</c:v>
                </c:pt>
                <c:pt idx="704">
                  <c:v>2.5318192132147394E-2</c:v>
                </c:pt>
                <c:pt idx="705">
                  <c:v>2.6617831738647464E-3</c:v>
                </c:pt>
                <c:pt idx="706">
                  <c:v>1.3641589938363327E-2</c:v>
                </c:pt>
                <c:pt idx="707">
                  <c:v>9.9464626618493805E-3</c:v>
                </c:pt>
                <c:pt idx="708">
                  <c:v>2.0229473997062476E-2</c:v>
                </c:pt>
                <c:pt idx="709">
                  <c:v>-6.2053504251246942E-5</c:v>
                </c:pt>
                <c:pt idx="710">
                  <c:v>1.2163539027757748E-2</c:v>
                </c:pt>
                <c:pt idx="711">
                  <c:v>-1.3617891855805263E-2</c:v>
                </c:pt>
                <c:pt idx="712">
                  <c:v>7.2648560097506899E-3</c:v>
                </c:pt>
                <c:pt idx="713">
                  <c:v>5.6812300341018565E-3</c:v>
                </c:pt>
                <c:pt idx="714">
                  <c:v>6.1362691202558953E-4</c:v>
                </c:pt>
                <c:pt idx="715">
                  <c:v>2.7884732519166539E-3</c:v>
                </c:pt>
                <c:pt idx="716">
                  <c:v>1.066437310414352E-2</c:v>
                </c:pt>
                <c:pt idx="717">
                  <c:v>-1.9835196880384981E-3</c:v>
                </c:pt>
                <c:pt idx="718">
                  <c:v>9.4397023496417543E-3</c:v>
                </c:pt>
                <c:pt idx="719">
                  <c:v>1.3737673803370289E-3</c:v>
                </c:pt>
                <c:pt idx="720">
                  <c:v>2.0313934049097079E-2</c:v>
                </c:pt>
                <c:pt idx="721">
                  <c:v>4.2876391755308826E-3</c:v>
                </c:pt>
                <c:pt idx="722">
                  <c:v>7.3070860357679918E-3</c:v>
                </c:pt>
                <c:pt idx="723">
                  <c:v>4.2665241625222316E-3</c:v>
                </c:pt>
                <c:pt idx="724">
                  <c:v>1.2163539027757748E-2</c:v>
                </c:pt>
                <c:pt idx="725">
                  <c:v>1.4443960432692068E-2</c:v>
                </c:pt>
                <c:pt idx="726">
                  <c:v>1.4486190458709372E-2</c:v>
                </c:pt>
                <c:pt idx="727">
                  <c:v>1.6217621525418762E-2</c:v>
                </c:pt>
                <c:pt idx="728">
                  <c:v>4.41432925358279E-3</c:v>
                </c:pt>
                <c:pt idx="729">
                  <c:v>1.4633995549769928E-2</c:v>
                </c:pt>
                <c:pt idx="730">
                  <c:v>1.1741238767584726E-2</c:v>
                </c:pt>
                <c:pt idx="731">
                  <c:v>6.5258305544479006E-3</c:v>
                </c:pt>
                <c:pt idx="732">
                  <c:v>7.8349613609842699E-3</c:v>
                </c:pt>
                <c:pt idx="733">
                  <c:v>1.8117972696197363E-2</c:v>
                </c:pt>
                <c:pt idx="734">
                  <c:v>9.5452774146850099E-3</c:v>
                </c:pt>
                <c:pt idx="735">
                  <c:v>2.5139780828041889E-3</c:v>
                </c:pt>
                <c:pt idx="736">
                  <c:v>1.5267445940029462E-2</c:v>
                </c:pt>
                <c:pt idx="737">
                  <c:v>5.9134951771970187E-3</c:v>
                </c:pt>
                <c:pt idx="738">
                  <c:v>1.901642705553307E-3</c:v>
                </c:pt>
                <c:pt idx="739">
                  <c:v>1.2915347747067749E-6</c:v>
                </c:pt>
                <c:pt idx="740">
                  <c:v>9.2496672325638948E-3</c:v>
                </c:pt>
                <c:pt idx="741">
                  <c:v>1.9438727315706089E-3</c:v>
                </c:pt>
                <c:pt idx="742">
                  <c:v>-1.3470086764744704E-2</c:v>
                </c:pt>
                <c:pt idx="743">
                  <c:v>-4.5595512750939348E-3</c:v>
                </c:pt>
                <c:pt idx="744">
                  <c:v>-6.481017458881186E-3</c:v>
                </c:pt>
                <c:pt idx="745">
                  <c:v>1.6639921785591785E-2</c:v>
                </c:pt>
                <c:pt idx="746">
                  <c:v>1.0242072843970497E-2</c:v>
                </c:pt>
                <c:pt idx="747">
                  <c:v>-3.440455585635425E-3</c:v>
                </c:pt>
                <c:pt idx="748">
                  <c:v>1.2416919183861562E-2</c:v>
                </c:pt>
                <c:pt idx="749">
                  <c:v>9.8197725837974748E-3</c:v>
                </c:pt>
                <c:pt idx="750">
                  <c:v>-4.9396215092496537E-3</c:v>
                </c:pt>
                <c:pt idx="751">
                  <c:v>1.6217621525418762E-2</c:v>
                </c:pt>
                <c:pt idx="752">
                  <c:v>1.615427648639281E-2</c:v>
                </c:pt>
                <c:pt idx="753">
                  <c:v>8.1094565300967349E-3</c:v>
                </c:pt>
                <c:pt idx="754">
                  <c:v>3.7175338242973026E-3</c:v>
                </c:pt>
                <c:pt idx="755">
                  <c:v>1.4359500380657465E-2</c:v>
                </c:pt>
                <c:pt idx="756">
                  <c:v>6.2302203723267856E-3</c:v>
                </c:pt>
                <c:pt idx="757">
                  <c:v>2.0072177705965618E-3</c:v>
                </c:pt>
                <c:pt idx="758">
                  <c:v>1.406389019853635E-2</c:v>
                </c:pt>
                <c:pt idx="759">
                  <c:v>9.0596321154860354E-3</c:v>
                </c:pt>
                <c:pt idx="760">
                  <c:v>8.9962870764600817E-3</c:v>
                </c:pt>
                <c:pt idx="761">
                  <c:v>2.725128212890701E-3</c:v>
                </c:pt>
                <c:pt idx="762">
                  <c:v>7.8771913870015718E-3</c:v>
                </c:pt>
                <c:pt idx="763">
                  <c:v>-8.7192088377982015E-3</c:v>
                </c:pt>
                <c:pt idx="764">
                  <c:v>-3.440455585635425E-3</c:v>
                </c:pt>
                <c:pt idx="765">
                  <c:v>-3.5460306506786823E-3</c:v>
                </c:pt>
                <c:pt idx="766">
                  <c:v>-7.9168383434694602E-3</c:v>
                </c:pt>
                <c:pt idx="767">
                  <c:v>9.9369714618130836E-4</c:v>
                </c:pt>
                <c:pt idx="768">
                  <c:v>6.5258305544479006E-3</c:v>
                </c:pt>
                <c:pt idx="769">
                  <c:v>5.3222748129547869E-3</c:v>
                </c:pt>
                <c:pt idx="770">
                  <c:v>-8.0012983955040674E-3</c:v>
                </c:pt>
                <c:pt idx="771">
                  <c:v>-9.8805345532740167E-3</c:v>
                </c:pt>
                <c:pt idx="772">
                  <c:v>-1.357566182978796E-2</c:v>
                </c:pt>
                <c:pt idx="773">
                  <c:v>-1.5560473052601165E-2</c:v>
                </c:pt>
                <c:pt idx="774">
                  <c:v>2.2406547783357725E-5</c:v>
                </c:pt>
                <c:pt idx="775">
                  <c:v>-1.3723466920848519E-2</c:v>
                </c:pt>
                <c:pt idx="776">
                  <c:v>-1.2878866400502474E-2</c:v>
                </c:pt>
                <c:pt idx="777">
                  <c:v>-3.9049858718257511E-3</c:v>
                </c:pt>
                <c:pt idx="778">
                  <c:v>-6.4599024458725359E-3</c:v>
                </c:pt>
                <c:pt idx="779">
                  <c:v>-1.0028339644334573E-2</c:v>
                </c:pt>
                <c:pt idx="780">
                  <c:v>-2.1430446669006172E-2</c:v>
                </c:pt>
                <c:pt idx="781">
                  <c:v>-7.7901482654175553E-3</c:v>
                </c:pt>
                <c:pt idx="782">
                  <c:v>-1.794646952257874E-2</c:v>
                </c:pt>
                <c:pt idx="783">
                  <c:v>-1.3850156998900423E-2</c:v>
                </c:pt>
                <c:pt idx="784">
                  <c:v>-3.5936460605949495E-2</c:v>
                </c:pt>
                <c:pt idx="785">
                  <c:v>-1.2097610919182381E-2</c:v>
                </c:pt>
                <c:pt idx="786">
                  <c:v>2.7366348393986554E-2</c:v>
                </c:pt>
                <c:pt idx="787">
                  <c:v>3.3236322010391561E-2</c:v>
                </c:pt>
                <c:pt idx="788">
                  <c:v>2.7619728550090365E-2</c:v>
                </c:pt>
                <c:pt idx="789">
                  <c:v>5.2704364004367885E-2</c:v>
                </c:pt>
                <c:pt idx="790">
                  <c:v>3.967640097803015E-2</c:v>
                </c:pt>
                <c:pt idx="791">
                  <c:v>1.9258183398664523E-2</c:v>
                </c:pt>
                <c:pt idx="792">
                  <c:v>1.9997208853967312E-2</c:v>
                </c:pt>
                <c:pt idx="793">
                  <c:v>2.523373208011279E-2</c:v>
                </c:pt>
                <c:pt idx="794">
                  <c:v>2.9118894473704596E-2</c:v>
                </c:pt>
                <c:pt idx="795">
                  <c:v>1.9976093840958661E-2</c:v>
                </c:pt>
                <c:pt idx="796">
                  <c:v>3.0259105176171752E-2</c:v>
                </c:pt>
                <c:pt idx="797">
                  <c:v>1.2048472762678196E-3</c:v>
                </c:pt>
                <c:pt idx="798">
                  <c:v>1.5098525835960254E-2</c:v>
                </c:pt>
                <c:pt idx="799">
                  <c:v>2.7577498524073062E-2</c:v>
                </c:pt>
                <c:pt idx="800">
                  <c:v>2.9562309746886267E-2</c:v>
                </c:pt>
                <c:pt idx="801">
                  <c:v>7.4126611008112474E-3</c:v>
                </c:pt>
                <c:pt idx="802">
                  <c:v>1.8160202722214663E-2</c:v>
                </c:pt>
                <c:pt idx="803">
                  <c:v>2.8717709226540225E-2</c:v>
                </c:pt>
                <c:pt idx="804">
                  <c:v>2.9435619668834363E-2</c:v>
                </c:pt>
                <c:pt idx="805">
                  <c:v>8.7006768943389649E-3</c:v>
                </c:pt>
                <c:pt idx="806">
                  <c:v>7.0748208926728296E-3</c:v>
                </c:pt>
                <c:pt idx="807">
                  <c:v>1.9807173736889453E-2</c:v>
                </c:pt>
                <c:pt idx="808">
                  <c:v>8.7429069203562686E-3</c:v>
                </c:pt>
                <c:pt idx="809">
                  <c:v>1.104444333829924E-2</c:v>
                </c:pt>
                <c:pt idx="810">
                  <c:v>7.6871562699237124E-3</c:v>
                </c:pt>
                <c:pt idx="811">
                  <c:v>2.335449592234284E-2</c:v>
                </c:pt>
                <c:pt idx="812">
                  <c:v>1.9342643450699127E-2</c:v>
                </c:pt>
                <c:pt idx="813">
                  <c:v>1.0136497778927242E-2</c:v>
                </c:pt>
                <c:pt idx="814">
                  <c:v>1.4887375705873743E-2</c:v>
                </c:pt>
                <c:pt idx="815">
                  <c:v>1.4887375705873743E-2</c:v>
                </c:pt>
                <c:pt idx="816">
                  <c:v>1.2585839287930771E-2</c:v>
                </c:pt>
                <c:pt idx="817">
                  <c:v>1.8941458203534756E-2</c:v>
                </c:pt>
                <c:pt idx="818">
                  <c:v>7.8254701609479713E-4</c:v>
                </c:pt>
                <c:pt idx="819">
                  <c:v>2.3661729917436305E-3</c:v>
                </c:pt>
                <c:pt idx="820">
                  <c:v>6.9481308146209231E-3</c:v>
                </c:pt>
                <c:pt idx="821">
                  <c:v>1.957490859379429E-2</c:v>
                </c:pt>
                <c:pt idx="822">
                  <c:v>2.8928859356626736E-2</c:v>
                </c:pt>
                <c:pt idx="823">
                  <c:v>1.2100193988731796E-2</c:v>
                </c:pt>
                <c:pt idx="824">
                  <c:v>1.8582502982387686E-2</c:v>
                </c:pt>
                <c:pt idx="825">
                  <c:v>8.8812208113805361E-4</c:v>
                </c:pt>
                <c:pt idx="826">
                  <c:v>1.3451554821285466E-2</c:v>
                </c:pt>
                <c:pt idx="827">
                  <c:v>1.4887375705873743E-2</c:v>
                </c:pt>
                <c:pt idx="828">
                  <c:v>-4.9607365222583055E-3</c:v>
                </c:pt>
                <c:pt idx="829">
                  <c:v>1.0136497778927242E-2</c:v>
                </c:pt>
                <c:pt idx="830">
                  <c:v>1.8476927917344434E-2</c:v>
                </c:pt>
                <c:pt idx="831">
                  <c:v>9.4608173626504061E-3</c:v>
                </c:pt>
                <c:pt idx="832">
                  <c:v>1.8308007813275223E-2</c:v>
                </c:pt>
                <c:pt idx="833">
                  <c:v>1.180458380661068E-2</c:v>
                </c:pt>
                <c:pt idx="834">
                  <c:v>2.1580834829616147E-2</c:v>
                </c:pt>
                <c:pt idx="835">
                  <c:v>-2.1102097660904056E-3</c:v>
                </c:pt>
                <c:pt idx="836">
                  <c:v>7.9194214130188737E-3</c:v>
                </c:pt>
                <c:pt idx="837">
                  <c:v>1.9173723346629919E-2</c:v>
                </c:pt>
                <c:pt idx="838">
                  <c:v>1.5330790979055417E-2</c:v>
                </c:pt>
                <c:pt idx="839">
                  <c:v>2.9151633299685604E-3</c:v>
                </c:pt>
                <c:pt idx="840">
                  <c:v>4.0764890454443713E-3</c:v>
                </c:pt>
                <c:pt idx="841">
                  <c:v>1.3557129886328723E-2</c:v>
                </c:pt>
                <c:pt idx="842">
                  <c:v>2.2277630258901632E-2</c:v>
                </c:pt>
                <c:pt idx="843">
                  <c:v>1.6851071915678296E-2</c:v>
                </c:pt>
                <c:pt idx="844">
                  <c:v>1.5731976226219788E-2</c:v>
                </c:pt>
                <c:pt idx="845">
                  <c:v>1.7125567084790759E-2</c:v>
                </c:pt>
                <c:pt idx="846">
                  <c:v>2.3861256234550467E-2</c:v>
                </c:pt>
                <c:pt idx="847">
                  <c:v>8.658446868321663E-3</c:v>
                </c:pt>
                <c:pt idx="848">
                  <c:v>-5.2658379044157131E-4</c:v>
                </c:pt>
                <c:pt idx="849">
                  <c:v>1.2353574144835608E-2</c:v>
                </c:pt>
                <c:pt idx="850">
                  <c:v>-4.5806662881025849E-3</c:v>
                </c:pt>
                <c:pt idx="851">
                  <c:v>1.4929605731891045E-2</c:v>
                </c:pt>
                <c:pt idx="852">
                  <c:v>2.4084030177609333E-3</c:v>
                </c:pt>
                <c:pt idx="853">
                  <c:v>3.0322450215197708E-2</c:v>
                </c:pt>
                <c:pt idx="854">
                  <c:v>7.4971211528458521E-3</c:v>
                </c:pt>
                <c:pt idx="855">
                  <c:v>4.9422045787990672E-3</c:v>
                </c:pt>
                <c:pt idx="856">
                  <c:v>1.0199842817953195E-2</c:v>
                </c:pt>
                <c:pt idx="857">
                  <c:v>1.068548811715217E-2</c:v>
                </c:pt>
                <c:pt idx="858">
                  <c:v>7.1920197706884428E-4</c:v>
                </c:pt>
                <c:pt idx="859">
                  <c:v>1.4908490718882393E-2</c:v>
                </c:pt>
                <c:pt idx="860">
                  <c:v>8.1728015691226886E-3</c:v>
                </c:pt>
                <c:pt idx="861">
                  <c:v>1.3177059652173001E-2</c:v>
                </c:pt>
                <c:pt idx="862">
                  <c:v>2.2826620597126562E-2</c:v>
                </c:pt>
                <c:pt idx="863">
                  <c:v>9.9886926878666842E-3</c:v>
                </c:pt>
                <c:pt idx="864">
                  <c:v>1.4582274323716336E-3</c:v>
                </c:pt>
                <c:pt idx="865">
                  <c:v>4.7521694617212069E-3</c:v>
                </c:pt>
                <c:pt idx="866">
                  <c:v>4.3087541885395344E-3</c:v>
                </c:pt>
                <c:pt idx="867">
                  <c:v>4.731054448712556E-3</c:v>
                </c:pt>
                <c:pt idx="868">
                  <c:v>4.9210895657904163E-3</c:v>
                </c:pt>
                <c:pt idx="869">
                  <c:v>8.4895267642524537E-3</c:v>
                </c:pt>
                <c:pt idx="870">
                  <c:v>-4.2217110669555162E-3</c:v>
                </c:pt>
                <c:pt idx="871">
                  <c:v>1.104444333829924E-2</c:v>
                </c:pt>
                <c:pt idx="872">
                  <c:v>1.7547867344963781E-2</c:v>
                </c:pt>
                <c:pt idx="873">
                  <c:v>9.6508524797282655E-3</c:v>
                </c:pt>
                <c:pt idx="874">
                  <c:v>-8.7192088377982015E-3</c:v>
                </c:pt>
                <c:pt idx="875">
                  <c:v>-1.1802000737061266E-2</c:v>
                </c:pt>
                <c:pt idx="876">
                  <c:v>-1.3711843107876162E-3</c:v>
                </c:pt>
                <c:pt idx="877">
                  <c:v>-2.5208862132910723E-4</c:v>
                </c:pt>
                <c:pt idx="878">
                  <c:v>1.3050369574121095E-2</c:v>
                </c:pt>
                <c:pt idx="879">
                  <c:v>-3.672720728730588E-3</c:v>
                </c:pt>
                <c:pt idx="880">
                  <c:v>5.2916685999098486E-4</c:v>
                </c:pt>
                <c:pt idx="881">
                  <c:v>8.1094565300967349E-3</c:v>
                </c:pt>
                <c:pt idx="882">
                  <c:v>1.2543609261913469E-2</c:v>
                </c:pt>
                <c:pt idx="883">
                  <c:v>1.0570421852072621E-3</c:v>
                </c:pt>
                <c:pt idx="884">
                  <c:v>7.1803959577160853E-3</c:v>
                </c:pt>
                <c:pt idx="885">
                  <c:v>1.6618806772583133E-2</c:v>
                </c:pt>
                <c:pt idx="886">
                  <c:v>5.1533547088855776E-3</c:v>
                </c:pt>
                <c:pt idx="887">
                  <c:v>1.648262549449493E-3</c:v>
                </c:pt>
                <c:pt idx="888">
                  <c:v>-5.9109121076476043E-3</c:v>
                </c:pt>
                <c:pt idx="889">
                  <c:v>8.2572616211572924E-3</c:v>
                </c:pt>
                <c:pt idx="890">
                  <c:v>1.9438727315706089E-3</c:v>
                </c:pt>
                <c:pt idx="891">
                  <c:v>-1.7355249158336507E-2</c:v>
                </c:pt>
                <c:pt idx="892">
                  <c:v>-7.2200429141839736E-3</c:v>
                </c:pt>
                <c:pt idx="893">
                  <c:v>-1.2539854327719979E-4</c:v>
                </c:pt>
                <c:pt idx="894">
                  <c:v>6.0613002682575762E-3</c:v>
                </c:pt>
                <c:pt idx="895">
                  <c:v>-3.9049858718257511E-3</c:v>
                </c:pt>
                <c:pt idx="896">
                  <c:v>8.8273669723908724E-3</c:v>
                </c:pt>
                <c:pt idx="897">
                  <c:v>1.2480264222887515E-2</c:v>
                </c:pt>
                <c:pt idx="898">
                  <c:v>-9.2470841630144796E-3</c:v>
                </c:pt>
                <c:pt idx="899">
                  <c:v>-1.8874358230315351E-4</c:v>
                </c:pt>
                <c:pt idx="900">
                  <c:v>-1.2857751387493822E-2</c:v>
                </c:pt>
                <c:pt idx="901">
                  <c:v>-3.7994108067824937E-3</c:v>
                </c:pt>
                <c:pt idx="902">
                  <c:v>2.4295180307695851E-3</c:v>
                </c:pt>
                <c:pt idx="903">
                  <c:v>-4.3272861319987718E-3</c:v>
                </c:pt>
                <c:pt idx="904">
                  <c:v>-3.6938357417392381E-3</c:v>
                </c:pt>
                <c:pt idx="905">
                  <c:v>-1.2224300997234289E-2</c:v>
                </c:pt>
                <c:pt idx="906">
                  <c:v>-2.9548102864364505E-3</c:v>
                </c:pt>
                <c:pt idx="907">
                  <c:v>-1.3280051647666845E-2</c:v>
                </c:pt>
                <c:pt idx="908">
                  <c:v>-9.2470841630144796E-3</c:v>
                </c:pt>
                <c:pt idx="909">
                  <c:v>-5.2352316913707704E-3</c:v>
                </c:pt>
                <c:pt idx="910">
                  <c:v>-2.0480271083616875E-2</c:v>
                </c:pt>
                <c:pt idx="911">
                  <c:v>-2.1578251760066731E-2</c:v>
                </c:pt>
                <c:pt idx="912">
                  <c:v>-2.7436601563499375E-3</c:v>
                </c:pt>
                <c:pt idx="913">
                  <c:v>-7.7901482654175553E-3</c:v>
                </c:pt>
                <c:pt idx="914">
                  <c:v>-1.6003888325782839E-2</c:v>
                </c:pt>
                <c:pt idx="915">
                  <c:v>-1.8959990146993993E-2</c:v>
                </c:pt>
                <c:pt idx="916">
                  <c:v>2.4959236911000323E-2</c:v>
                </c:pt>
                <c:pt idx="917">
                  <c:v>2.8548789122471014E-2</c:v>
                </c:pt>
                <c:pt idx="918">
                  <c:v>2.8210948914332599E-2</c:v>
                </c:pt>
                <c:pt idx="919">
                  <c:v>3.078698050138803E-2</c:v>
                </c:pt>
                <c:pt idx="920">
                  <c:v>1.7357832227885922E-2</c:v>
                </c:pt>
                <c:pt idx="921">
                  <c:v>2.0145013945027872E-2</c:v>
                </c:pt>
                <c:pt idx="922">
                  <c:v>2.9118894473704596E-2</c:v>
                </c:pt>
                <c:pt idx="923">
                  <c:v>4.4722889087097761E-2</c:v>
                </c:pt>
                <c:pt idx="924">
                  <c:v>1.9701598671846197E-2</c:v>
                </c:pt>
                <c:pt idx="925">
                  <c:v>3.7163714430000667E-2</c:v>
                </c:pt>
                <c:pt idx="926">
                  <c:v>1.8856998151500153E-2</c:v>
                </c:pt>
                <c:pt idx="927">
                  <c:v>2.2383205323944888E-2</c:v>
                </c:pt>
                <c:pt idx="928">
                  <c:v>1.2585839287930771E-2</c:v>
                </c:pt>
                <c:pt idx="929">
                  <c:v>1.9828288749898101E-2</c:v>
                </c:pt>
                <c:pt idx="930">
                  <c:v>1.2290229105809656E-2</c:v>
                </c:pt>
                <c:pt idx="931">
                  <c:v>1.5626401161176532E-2</c:v>
                </c:pt>
                <c:pt idx="932">
                  <c:v>3.935967578290038E-2</c:v>
                </c:pt>
                <c:pt idx="933">
                  <c:v>2.3270035870308237E-2</c:v>
                </c:pt>
                <c:pt idx="934">
                  <c:v>2.5698262366303112E-2</c:v>
                </c:pt>
                <c:pt idx="935">
                  <c:v>1.2733644378991328E-2</c:v>
                </c:pt>
                <c:pt idx="936">
                  <c:v>1.3578244899337372E-2</c:v>
                </c:pt>
                <c:pt idx="937">
                  <c:v>2.960453977290357E-2</c:v>
                </c:pt>
                <c:pt idx="938">
                  <c:v>1.3662704951371977E-2</c:v>
                </c:pt>
                <c:pt idx="939">
                  <c:v>1.9596023606802942E-2</c:v>
                </c:pt>
                <c:pt idx="940">
                  <c:v>2.1339078486484692E-3</c:v>
                </c:pt>
                <c:pt idx="941">
                  <c:v>1.1572318663515518E-2</c:v>
                </c:pt>
                <c:pt idx="942">
                  <c:v>9.4608173626504061E-3</c:v>
                </c:pt>
                <c:pt idx="943">
                  <c:v>2.9731229850955474E-2</c:v>
                </c:pt>
                <c:pt idx="944">
                  <c:v>1.1910158871653934E-2</c:v>
                </c:pt>
                <c:pt idx="945">
                  <c:v>2.1982020076780517E-2</c:v>
                </c:pt>
                <c:pt idx="946">
                  <c:v>3.3447472140478073E-2</c:v>
                </c:pt>
                <c:pt idx="947">
                  <c:v>6.8425557495776675E-3</c:v>
                </c:pt>
                <c:pt idx="948">
                  <c:v>6.4624855154219478E-3</c:v>
                </c:pt>
                <c:pt idx="949">
                  <c:v>2.1686409894659402E-2</c:v>
                </c:pt>
                <c:pt idx="950">
                  <c:v>6.7580956975430628E-3</c:v>
                </c:pt>
                <c:pt idx="951">
                  <c:v>2.2214285219875677E-2</c:v>
                </c:pt>
                <c:pt idx="952">
                  <c:v>8.4684117512438036E-3</c:v>
                </c:pt>
                <c:pt idx="953">
                  <c:v>1.391608510747579E-2</c:v>
                </c:pt>
                <c:pt idx="954">
                  <c:v>2.0525084179183591E-2</c:v>
                </c:pt>
                <c:pt idx="955">
                  <c:v>1.4169465263579605E-2</c:v>
                </c:pt>
                <c:pt idx="956">
                  <c:v>1.3958315133493094E-2</c:v>
                </c:pt>
                <c:pt idx="957">
                  <c:v>9.8197725837974748E-3</c:v>
                </c:pt>
                <c:pt idx="958">
                  <c:v>8.0038814650534792E-3</c:v>
                </c:pt>
                <c:pt idx="959">
                  <c:v>2.3903486260567767E-2</c:v>
                </c:pt>
                <c:pt idx="960">
                  <c:v>1.2987024535095142E-2</c:v>
                </c:pt>
                <c:pt idx="961">
                  <c:v>1.4127235237562302E-2</c:v>
                </c:pt>
                <c:pt idx="962">
                  <c:v>2.0072177705965618E-3</c:v>
                </c:pt>
                <c:pt idx="963">
                  <c:v>2.6901818107796228E-2</c:v>
                </c:pt>
                <c:pt idx="964">
                  <c:v>1.7822362514076248E-2</c:v>
                </c:pt>
                <c:pt idx="965">
                  <c:v>1.9659368645828894E-2</c:v>
                </c:pt>
                <c:pt idx="966">
                  <c:v>1.066437310414352E-2</c:v>
                </c:pt>
                <c:pt idx="967">
                  <c:v>9.0385171024773836E-3</c:v>
                </c:pt>
                <c:pt idx="968">
                  <c:v>6.9808696406019246E-4</c:v>
                </c:pt>
                <c:pt idx="969">
                  <c:v>2.1665294881650751E-2</c:v>
                </c:pt>
                <c:pt idx="970">
                  <c:v>3.4355417699850073E-2</c:v>
                </c:pt>
                <c:pt idx="971">
                  <c:v>2.0271704023079776E-2</c:v>
                </c:pt>
                <c:pt idx="972">
                  <c:v>2.5170387041086834E-2</c:v>
                </c:pt>
                <c:pt idx="973">
                  <c:v>3.8653389153578605E-3</c:v>
                </c:pt>
                <c:pt idx="974">
                  <c:v>1.579532126524574E-2</c:v>
                </c:pt>
                <c:pt idx="975">
                  <c:v>1.4802915653839139E-2</c:v>
                </c:pt>
                <c:pt idx="976">
                  <c:v>2.0060553892993264E-2</c:v>
                </c:pt>
                <c:pt idx="977">
                  <c:v>1.0347647909013753E-2</c:v>
                </c:pt>
                <c:pt idx="978">
                  <c:v>5.3222748129547869E-3</c:v>
                </c:pt>
                <c:pt idx="979">
                  <c:v>1.4380615393666115E-2</c:v>
                </c:pt>
                <c:pt idx="980">
                  <c:v>4.9633195918077182E-3</c:v>
                </c:pt>
                <c:pt idx="981">
                  <c:v>5.5123099300326481E-3</c:v>
                </c:pt>
                <c:pt idx="982">
                  <c:v>2.6395057795588598E-2</c:v>
                </c:pt>
                <c:pt idx="983">
                  <c:v>2.1200764595460424E-2</c:v>
                </c:pt>
                <c:pt idx="984">
                  <c:v>2.4928630697955379E-3</c:v>
                </c:pt>
                <c:pt idx="985">
                  <c:v>-7.1144678491407197E-3</c:v>
                </c:pt>
                <c:pt idx="986">
                  <c:v>4.5621343446433475E-3</c:v>
                </c:pt>
                <c:pt idx="987">
                  <c:v>6.7792107105517137E-3</c:v>
                </c:pt>
                <c:pt idx="988">
                  <c:v>2.9690171689582181E-4</c:v>
                </c:pt>
                <c:pt idx="989">
                  <c:v>1.674549685063504E-2</c:v>
                </c:pt>
                <c:pt idx="990">
                  <c:v>1.6271475364408429E-3</c:v>
                </c:pt>
                <c:pt idx="991">
                  <c:v>6.399140476395994E-3</c:v>
                </c:pt>
                <c:pt idx="992">
                  <c:v>3.4430386551848385E-3</c:v>
                </c:pt>
                <c:pt idx="993">
                  <c:v>1.648262549449493E-3</c:v>
                </c:pt>
                <c:pt idx="994">
                  <c:v>2.3661729917436305E-3</c:v>
                </c:pt>
                <c:pt idx="995">
                  <c:v>-7.6423431743569978E-3</c:v>
                </c:pt>
                <c:pt idx="996">
                  <c:v>8.932942037434128E-3</c:v>
                </c:pt>
                <c:pt idx="997">
                  <c:v>9.1018621415033373E-3</c:v>
                </c:pt>
                <c:pt idx="998">
                  <c:v>1.6365426616479321E-2</c:v>
                </c:pt>
                <c:pt idx="999">
                  <c:v>2.767358238908002E-3</c:v>
                </c:pt>
                <c:pt idx="1000">
                  <c:v>1.6112046460375506E-2</c:v>
                </c:pt>
                <c:pt idx="1001">
                  <c:v>8.088341517088083E-3</c:v>
                </c:pt>
                <c:pt idx="1002">
                  <c:v>-2.7014301303326356E-3</c:v>
                </c:pt>
                <c:pt idx="1003">
                  <c:v>2.1095189530417172E-2</c:v>
                </c:pt>
                <c:pt idx="1004">
                  <c:v>-1.6762856929450256E-4</c:v>
                </c:pt>
                <c:pt idx="1005">
                  <c:v>1.2881449470051886E-2</c:v>
                </c:pt>
                <c:pt idx="1006">
                  <c:v>-6.9033177190542085E-3</c:v>
                </c:pt>
                <c:pt idx="1007">
                  <c:v>6.2091053593181338E-3</c:v>
                </c:pt>
                <c:pt idx="1008">
                  <c:v>9.5146712016400646E-4</c:v>
                </c:pt>
                <c:pt idx="1009">
                  <c:v>-1.0894055177689269E-2</c:v>
                </c:pt>
                <c:pt idx="1010">
                  <c:v>-2.1524397921077075E-3</c:v>
                </c:pt>
                <c:pt idx="1011">
                  <c:v>6.2513353853354365E-3</c:v>
                </c:pt>
                <c:pt idx="1012">
                  <c:v>-2.300244883168265E-3</c:v>
                </c:pt>
                <c:pt idx="1013">
                  <c:v>1.5004574583889355E-3</c:v>
                </c:pt>
                <c:pt idx="1014">
                  <c:v>7.9616514390361773E-3</c:v>
                </c:pt>
                <c:pt idx="1015">
                  <c:v>-6.9455477450715104E-3</c:v>
                </c:pt>
                <c:pt idx="1016">
                  <c:v>9.4819323756590562E-3</c:v>
                </c:pt>
                <c:pt idx="1017">
                  <c:v>-1.33856267127101E-2</c:v>
                </c:pt>
                <c:pt idx="1018">
                  <c:v>9.9369714618130836E-4</c:v>
                </c:pt>
                <c:pt idx="1019">
                  <c:v>8.3206066601832461E-3</c:v>
                </c:pt>
                <c:pt idx="1020">
                  <c:v>4.160949097478976E-3</c:v>
                </c:pt>
                <c:pt idx="1021">
                  <c:v>1.1192248429359796E-2</c:v>
                </c:pt>
                <c:pt idx="1022">
                  <c:v>-4.0105609368690049E-3</c:v>
                </c:pt>
                <c:pt idx="1023">
                  <c:v>-8.6347487857635977E-3</c:v>
                </c:pt>
                <c:pt idx="1024">
                  <c:v>-1.1949805828121825E-2</c:v>
                </c:pt>
                <c:pt idx="1025">
                  <c:v>2.0884039400330658E-2</c:v>
                </c:pt>
                <c:pt idx="1026">
                  <c:v>2.2406547783357725E-5</c:v>
                </c:pt>
                <c:pt idx="1027">
                  <c:v>-1.6236153468878002E-2</c:v>
                </c:pt>
                <c:pt idx="1028">
                  <c:v>-2.1092606460867754E-2</c:v>
                </c:pt>
                <c:pt idx="1029">
                  <c:v>-3.377110546609473E-3</c:v>
                </c:pt>
                <c:pt idx="1030">
                  <c:v>-7.7901482654175553E-3</c:v>
                </c:pt>
                <c:pt idx="1031">
                  <c:v>4.4776742926087429E-3</c:v>
                </c:pt>
                <c:pt idx="1032">
                  <c:v>5.3433898259634387E-3</c:v>
                </c:pt>
                <c:pt idx="1033">
                  <c:v>-2.3213598961769168E-3</c:v>
                </c:pt>
                <c:pt idx="1034">
                  <c:v>-5.1507716393361666E-3</c:v>
                </c:pt>
                <c:pt idx="1035">
                  <c:v>-1.0598444995568154E-2</c:v>
                </c:pt>
                <c:pt idx="1036">
                  <c:v>1.9649877445792599E-3</c:v>
                </c:pt>
                <c:pt idx="1037">
                  <c:v>-1.4821447597298375E-2</c:v>
                </c:pt>
                <c:pt idx="1038">
                  <c:v>-8.3391386036424826E-3</c:v>
                </c:pt>
                <c:pt idx="1039">
                  <c:v>-2.364752303491454E-2</c:v>
                </c:pt>
                <c:pt idx="1040">
                  <c:v>-1.7249674093293255E-2</c:v>
                </c:pt>
                <c:pt idx="1041">
                  <c:v>-1.4483607389159957E-2</c:v>
                </c:pt>
                <c:pt idx="1042">
                  <c:v>-1.6320613520912602E-2</c:v>
                </c:pt>
                <c:pt idx="1043">
                  <c:v>-1.9699015602296786E-2</c:v>
                </c:pt>
                <c:pt idx="1044">
                  <c:v>-2.2359507241386824E-2</c:v>
                </c:pt>
                <c:pt idx="1045">
                  <c:v>-3.2135758264392293E-2</c:v>
                </c:pt>
                <c:pt idx="1046">
                  <c:v>2.4410246572775397E-2</c:v>
                </c:pt>
                <c:pt idx="1047">
                  <c:v>2.7345233380977902E-2</c:v>
                </c:pt>
                <c:pt idx="1048">
                  <c:v>2.3523416026412048E-2</c:v>
                </c:pt>
                <c:pt idx="1049">
                  <c:v>1.5288560953038113E-2</c:v>
                </c:pt>
                <c:pt idx="1050">
                  <c:v>1.7442292279920526E-2</c:v>
                </c:pt>
                <c:pt idx="1051">
                  <c:v>2.3776796182515863E-2</c:v>
                </c:pt>
                <c:pt idx="1052">
                  <c:v>1.3155944639164351E-2</c:v>
                </c:pt>
                <c:pt idx="1053">
                  <c:v>3.2053881281907101E-2</c:v>
                </c:pt>
                <c:pt idx="1054">
                  <c:v>1.1994618923688539E-2</c:v>
                </c:pt>
                <c:pt idx="1055">
                  <c:v>2.7535268498055761E-2</c:v>
                </c:pt>
                <c:pt idx="1056">
                  <c:v>3.8409500197511083E-2</c:v>
                </c:pt>
                <c:pt idx="1057">
                  <c:v>1.465511056277858E-2</c:v>
                </c:pt>
                <c:pt idx="1058">
                  <c:v>7.5182361658545031E-3</c:v>
                </c:pt>
                <c:pt idx="1059">
                  <c:v>1.2395804170852912E-2</c:v>
                </c:pt>
                <c:pt idx="1060">
                  <c:v>2.3565646052429352E-2</c:v>
                </c:pt>
                <c:pt idx="1061">
                  <c:v>5.301159799946136E-3</c:v>
                </c:pt>
                <c:pt idx="1062">
                  <c:v>2.6099447613467486E-2</c:v>
                </c:pt>
                <c:pt idx="1063">
                  <c:v>2.5212617067104138E-2</c:v>
                </c:pt>
                <c:pt idx="1064">
                  <c:v>1.6492116694531225E-2</c:v>
                </c:pt>
                <c:pt idx="1065">
                  <c:v>1.9649877445792599E-3</c:v>
                </c:pt>
                <c:pt idx="1066">
                  <c:v>3.1948306216863842E-2</c:v>
                </c:pt>
                <c:pt idx="1067">
                  <c:v>1.5964241369314947E-2</c:v>
                </c:pt>
                <c:pt idx="1068">
                  <c:v>1.9532678567776986E-2</c:v>
                </c:pt>
                <c:pt idx="1069">
                  <c:v>1.1720123754576074E-2</c:v>
                </c:pt>
                <c:pt idx="1070">
                  <c:v>5.6812300341018565E-3</c:v>
                </c:pt>
                <c:pt idx="1071">
                  <c:v>1.8899228177517456E-2</c:v>
                </c:pt>
                <c:pt idx="1072">
                  <c:v>2.1939790050763214E-2</c:v>
                </c:pt>
                <c:pt idx="1073">
                  <c:v>1.5943126356306299E-2</c:v>
                </c:pt>
                <c:pt idx="1074">
                  <c:v>1.4486190458709372E-2</c:v>
                </c:pt>
                <c:pt idx="1075">
                  <c:v>2.0546199192192239E-2</c:v>
                </c:pt>
                <c:pt idx="1076">
                  <c:v>3.9803091056082054E-2</c:v>
                </c:pt>
                <c:pt idx="1077">
                  <c:v>1.108667336431654E-2</c:v>
                </c:pt>
                <c:pt idx="1078">
                  <c:v>1.3557129886328723E-2</c:v>
                </c:pt>
                <c:pt idx="1079">
                  <c:v>3.7058139364957408E-2</c:v>
                </c:pt>
                <c:pt idx="1080">
                  <c:v>5.5967699820672519E-3</c:v>
                </c:pt>
                <c:pt idx="1081">
                  <c:v>8.9540570504427798E-3</c:v>
                </c:pt>
                <c:pt idx="1082">
                  <c:v>1.4422845419683417E-2</c:v>
                </c:pt>
                <c:pt idx="1083">
                  <c:v>3.0871440553422638E-2</c:v>
                </c:pt>
                <c:pt idx="1084">
                  <c:v>6.420255489404645E-3</c:v>
                </c:pt>
                <c:pt idx="1085">
                  <c:v>7.7293862959410143E-3</c:v>
                </c:pt>
                <c:pt idx="1086">
                  <c:v>5.6178849950759028E-3</c:v>
                </c:pt>
                <c:pt idx="1087">
                  <c:v>8.5106417772611055E-3</c:v>
                </c:pt>
                <c:pt idx="1088">
                  <c:v>1.277587440500863E-2</c:v>
                </c:pt>
                <c:pt idx="1089">
                  <c:v>2.2699930519074655E-2</c:v>
                </c:pt>
                <c:pt idx="1090">
                  <c:v>2.6817358055761624E-2</c:v>
                </c:pt>
                <c:pt idx="1091">
                  <c:v>1.6069816434358203E-2</c:v>
                </c:pt>
                <c:pt idx="1092">
                  <c:v>1.902591825556936E-2</c:v>
                </c:pt>
                <c:pt idx="1093">
                  <c:v>1.0938868273255983E-2</c:v>
                </c:pt>
                <c:pt idx="1094">
                  <c:v>1.7970167605136804E-2</c:v>
                </c:pt>
                <c:pt idx="1095">
                  <c:v>8.2361466081486406E-3</c:v>
                </c:pt>
                <c:pt idx="1096">
                  <c:v>2.2024250102797818E-2</c:v>
                </c:pt>
                <c:pt idx="1097">
                  <c:v>2.8717709226540225E-2</c:v>
                </c:pt>
                <c:pt idx="1098">
                  <c:v>3.1685434860723736E-3</c:v>
                </c:pt>
                <c:pt idx="1099">
                  <c:v>1.3134829626155701E-2</c:v>
                </c:pt>
                <c:pt idx="1100">
                  <c:v>1.4422845419683417E-2</c:v>
                </c:pt>
                <c:pt idx="1101">
                  <c:v>1.1466743598472261E-2</c:v>
                </c:pt>
                <c:pt idx="1102">
                  <c:v>5.6812300341018565E-3</c:v>
                </c:pt>
                <c:pt idx="1103">
                  <c:v>1.843469789132713E-2</c:v>
                </c:pt>
                <c:pt idx="1104">
                  <c:v>3.3721967309590532E-2</c:v>
                </c:pt>
                <c:pt idx="1105">
                  <c:v>1.6639921785591785E-2</c:v>
                </c:pt>
                <c:pt idx="1106">
                  <c:v>1.4169465263579605E-2</c:v>
                </c:pt>
                <c:pt idx="1107">
                  <c:v>1.8455812904335782E-2</c:v>
                </c:pt>
                <c:pt idx="1108">
                  <c:v>8.5528718032784074E-3</c:v>
                </c:pt>
                <c:pt idx="1109">
                  <c:v>1.2036848949705841E-2</c:v>
                </c:pt>
                <c:pt idx="1110">
                  <c:v>2.6585092912666457E-2</c:v>
                </c:pt>
                <c:pt idx="1111">
                  <c:v>3.380642736162514E-2</c:v>
                </c:pt>
                <c:pt idx="1112">
                  <c:v>1.4929605731891045E-2</c:v>
                </c:pt>
                <c:pt idx="1113">
                  <c:v>-1.6245644668914294E-3</c:v>
                </c:pt>
                <c:pt idx="1114">
                  <c:v>3.097701561846589E-2</c:v>
                </c:pt>
                <c:pt idx="1115">
                  <c:v>-7.2833879532099273E-3</c:v>
                </c:pt>
                <c:pt idx="1116">
                  <c:v>3.6541887852713493E-3</c:v>
                </c:pt>
                <c:pt idx="1117">
                  <c:v>3.9709139804011157E-3</c:v>
                </c:pt>
                <c:pt idx="1118">
                  <c:v>1.9132665185256619E-4</c:v>
                </c:pt>
                <c:pt idx="1119">
                  <c:v>-4.9185064962410036E-3</c:v>
                </c:pt>
                <c:pt idx="1120">
                  <c:v>9.9464626618493805E-3</c:v>
                </c:pt>
                <c:pt idx="1121">
                  <c:v>1.8603617995396338E-2</c:v>
                </c:pt>
                <c:pt idx="1122">
                  <c:v>1.0992722112245648E-3</c:v>
                </c:pt>
                <c:pt idx="1123">
                  <c:v>4.9422045787990672E-3</c:v>
                </c:pt>
                <c:pt idx="1124">
                  <c:v>4.4470680795638019E-4</c:v>
                </c:pt>
                <c:pt idx="1125">
                  <c:v>-7.937953356478112E-3</c:v>
                </c:pt>
                <c:pt idx="1126">
                  <c:v>7.8983064000102236E-3</c:v>
                </c:pt>
                <c:pt idx="1127">
                  <c:v>1.9933863814941357E-2</c:v>
                </c:pt>
                <c:pt idx="1128">
                  <c:v>7.4548911268285502E-3</c:v>
                </c:pt>
                <c:pt idx="1129">
                  <c:v>1.7021163884391524E-4</c:v>
                </c:pt>
                <c:pt idx="1130">
                  <c:v>3.8442239023492092E-3</c:v>
                </c:pt>
                <c:pt idx="1131">
                  <c:v>5.5123099300326481E-3</c:v>
                </c:pt>
                <c:pt idx="1132">
                  <c:v>1.078157198215913E-3</c:v>
                </c:pt>
                <c:pt idx="1133">
                  <c:v>1.9132665185256619E-4</c:v>
                </c:pt>
                <c:pt idx="1134">
                  <c:v>7.6660412569150614E-3</c:v>
                </c:pt>
                <c:pt idx="1135">
                  <c:v>9.6297374667196137E-3</c:v>
                </c:pt>
                <c:pt idx="1136">
                  <c:v>4.4987893056173938E-3</c:v>
                </c:pt>
                <c:pt idx="1137">
                  <c:v>2.0630659244226846E-2</c:v>
                </c:pt>
                <c:pt idx="1138">
                  <c:v>-2.4269349612201724E-3</c:v>
                </c:pt>
                <c:pt idx="1139">
                  <c:v>1.5004574583889355E-3</c:v>
                </c:pt>
                <c:pt idx="1140">
                  <c:v>-2.2791298701596132E-3</c:v>
                </c:pt>
                <c:pt idx="1141">
                  <c:v>-3.968330910851703E-3</c:v>
                </c:pt>
                <c:pt idx="1142">
                  <c:v>3.7175338242973026E-3</c:v>
                </c:pt>
                <c:pt idx="1143">
                  <c:v>6.6525206324998072E-3</c:v>
                </c:pt>
                <c:pt idx="1144">
                  <c:v>-4.3695161580160754E-3</c:v>
                </c:pt>
                <c:pt idx="1145">
                  <c:v>-5.2985767303967224E-3</c:v>
                </c:pt>
                <c:pt idx="1146">
                  <c:v>-1.2393221101303496E-2</c:v>
                </c:pt>
                <c:pt idx="1147">
                  <c:v>-5.0029665482756074E-3</c:v>
                </c:pt>
                <c:pt idx="1148">
                  <c:v>-1.6667944929087313E-3</c:v>
                </c:pt>
                <c:pt idx="1149">
                  <c:v>7.9194214130188737E-3</c:v>
                </c:pt>
                <c:pt idx="1150">
                  <c:v>1.0686659981796239E-4</c:v>
                </c:pt>
                <c:pt idx="1151">
                  <c:v>-7.6845732003742997E-3</c:v>
                </c:pt>
                <c:pt idx="1152">
                  <c:v>-1.2477681153338104E-2</c:v>
                </c:pt>
                <c:pt idx="1153">
                  <c:v>-9.8171895142480613E-3</c:v>
                </c:pt>
                <c:pt idx="1154">
                  <c:v>1.7749526275014004E-3</c:v>
                </c:pt>
                <c:pt idx="1155">
                  <c:v>-6.2065222897687211E-3</c:v>
                </c:pt>
                <c:pt idx="1156">
                  <c:v>-2.4480499742288225E-3</c:v>
                </c:pt>
                <c:pt idx="1157">
                  <c:v>9.4608173626504061E-3</c:v>
                </c:pt>
                <c:pt idx="1158">
                  <c:v>-2.5536250392720781E-3</c:v>
                </c:pt>
                <c:pt idx="1159">
                  <c:v>-3.3559955336008194E-3</c:v>
                </c:pt>
                <c:pt idx="1160">
                  <c:v>-1.184423076307857E-2</c:v>
                </c:pt>
                <c:pt idx="1161">
                  <c:v>-3.7877869938101379E-4</c:v>
                </c:pt>
                <c:pt idx="1162">
                  <c:v>-1.8357145969779406E-3</c:v>
                </c:pt>
                <c:pt idx="1163">
                  <c:v>-6.2276373027773729E-3</c:v>
                </c:pt>
                <c:pt idx="1164">
                  <c:v>-7.0300077971061142E-3</c:v>
                </c:pt>
                <c:pt idx="1165">
                  <c:v>-2.0468647270644501E-3</c:v>
                </c:pt>
                <c:pt idx="1166">
                  <c:v>-1.9973510771409245E-2</c:v>
                </c:pt>
                <c:pt idx="1167">
                  <c:v>-6.1220622377341173E-3</c:v>
                </c:pt>
                <c:pt idx="1168">
                  <c:v>-1.2013150867147777E-2</c:v>
                </c:pt>
                <c:pt idx="1169">
                  <c:v>-7.1661890751943246E-4</c:v>
                </c:pt>
                <c:pt idx="1170">
                  <c:v>-1.849545986080367E-2</c:v>
                </c:pt>
                <c:pt idx="1171">
                  <c:v>-1.3289542847703126E-3</c:v>
                </c:pt>
                <c:pt idx="1172">
                  <c:v>-1.7460824223379766E-2</c:v>
                </c:pt>
                <c:pt idx="1173">
                  <c:v>-1.2773291335459215E-2</c:v>
                </c:pt>
                <c:pt idx="1174">
                  <c:v>2.7218543302925995E-2</c:v>
                </c:pt>
                <c:pt idx="1175">
                  <c:v>2.1116304543425821E-2</c:v>
                </c:pt>
                <c:pt idx="1176">
                  <c:v>3.3954232452685695E-2</c:v>
                </c:pt>
                <c:pt idx="1177">
                  <c:v>3.3130746945348309E-2</c:v>
                </c:pt>
                <c:pt idx="1178">
                  <c:v>2.4874776858965723E-2</c:v>
                </c:pt>
                <c:pt idx="1179">
                  <c:v>1.6302081577453366E-2</c:v>
                </c:pt>
                <c:pt idx="1180">
                  <c:v>1.6998877006738855E-2</c:v>
                </c:pt>
                <c:pt idx="1181">
                  <c:v>2.1454144751564239E-2</c:v>
                </c:pt>
                <c:pt idx="1182">
                  <c:v>2.4726971767905163E-2</c:v>
                </c:pt>
                <c:pt idx="1183">
                  <c:v>3.070252044935343E-2</c:v>
                </c:pt>
                <c:pt idx="1184">
                  <c:v>2.6648437951692416E-2</c:v>
                </c:pt>
                <c:pt idx="1185">
                  <c:v>1.7716787449032993E-2</c:v>
                </c:pt>
                <c:pt idx="1186">
                  <c:v>2.5339307145156042E-2</c:v>
                </c:pt>
                <c:pt idx="1187">
                  <c:v>3.4292072660824117E-2</c:v>
                </c:pt>
                <c:pt idx="1188">
                  <c:v>3.1399315878638916E-2</c:v>
                </c:pt>
                <c:pt idx="1189">
                  <c:v>2.9583424759894922E-2</c:v>
                </c:pt>
                <c:pt idx="1190">
                  <c:v>2.4410246572775397E-2</c:v>
                </c:pt>
                <c:pt idx="1191">
                  <c:v>1.7378947240894574E-2</c:v>
                </c:pt>
                <c:pt idx="1192">
                  <c:v>2.637394278257995E-2</c:v>
                </c:pt>
                <c:pt idx="1193">
                  <c:v>1.4317270354640161E-2</c:v>
                </c:pt>
                <c:pt idx="1194">
                  <c:v>1.9870518775915405E-2</c:v>
                </c:pt>
                <c:pt idx="1195">
                  <c:v>4.679216036194557E-2</c:v>
                </c:pt>
                <c:pt idx="1196">
                  <c:v>3.590843746245396E-3</c:v>
                </c:pt>
                <c:pt idx="1197">
                  <c:v>1.5309675966046765E-2</c:v>
                </c:pt>
                <c:pt idx="1198">
                  <c:v>1.560528614816788E-2</c:v>
                </c:pt>
                <c:pt idx="1199">
                  <c:v>2.0072177705965618E-3</c:v>
                </c:pt>
                <c:pt idx="1200">
                  <c:v>6.2302203723267856E-3</c:v>
                </c:pt>
                <c:pt idx="1201">
                  <c:v>3.0406910267232311E-2</c:v>
                </c:pt>
                <c:pt idx="1202">
                  <c:v>3.0681405436344778E-2</c:v>
                </c:pt>
                <c:pt idx="1203">
                  <c:v>1.2163539027757748E-2</c:v>
                </c:pt>
                <c:pt idx="1204">
                  <c:v>8.8484819853995242E-3</c:v>
                </c:pt>
                <c:pt idx="1205">
                  <c:v>1.6027586408340903E-2</c:v>
                </c:pt>
                <c:pt idx="1206">
                  <c:v>2.7345233380977902E-2</c:v>
                </c:pt>
                <c:pt idx="1207">
                  <c:v>2.7345233380977902E-2</c:v>
                </c:pt>
                <c:pt idx="1208">
                  <c:v>1.163566370254147E-2</c:v>
                </c:pt>
                <c:pt idx="1209">
                  <c:v>1.6851071915678296E-2</c:v>
                </c:pt>
                <c:pt idx="1210">
                  <c:v>-3.2926504945748674E-3</c:v>
                </c:pt>
                <c:pt idx="1211">
                  <c:v>1.3599359912346023E-2</c:v>
                </c:pt>
                <c:pt idx="1212">
                  <c:v>1.6006471395332251E-2</c:v>
                </c:pt>
                <c:pt idx="1213">
                  <c:v>2.5571572288251208E-2</c:v>
                </c:pt>
                <c:pt idx="1214">
                  <c:v>2.0145013945027872E-2</c:v>
                </c:pt>
                <c:pt idx="1215">
                  <c:v>1.7632327396998385E-2</c:v>
                </c:pt>
                <c:pt idx="1216">
                  <c:v>6.12464530728353E-3</c:v>
                </c:pt>
                <c:pt idx="1217">
                  <c:v>9.2707822455725467E-3</c:v>
                </c:pt>
                <c:pt idx="1218">
                  <c:v>1.5774206252237088E-2</c:v>
                </c:pt>
                <c:pt idx="1219">
                  <c:v>2.5139780828041889E-3</c:v>
                </c:pt>
                <c:pt idx="1220">
                  <c:v>1.104444333829924E-2</c:v>
                </c:pt>
                <c:pt idx="1221">
                  <c:v>1.108667336431654E-2</c:v>
                </c:pt>
                <c:pt idx="1222">
                  <c:v>8.7429069203562686E-3</c:v>
                </c:pt>
                <c:pt idx="1223">
                  <c:v>1.2015733936697191E-2</c:v>
                </c:pt>
                <c:pt idx="1224">
                  <c:v>1.615427648639281E-2</c:v>
                </c:pt>
                <c:pt idx="1225">
                  <c:v>6.4836005284305987E-3</c:v>
                </c:pt>
                <c:pt idx="1226">
                  <c:v>1.7041107032756155E-2</c:v>
                </c:pt>
                <c:pt idx="1227">
                  <c:v>2.7640843563099014E-2</c:v>
                </c:pt>
                <c:pt idx="1228">
                  <c:v>2.0609544231218194E-2</c:v>
                </c:pt>
                <c:pt idx="1229">
                  <c:v>4.3265953189500841E-2</c:v>
                </c:pt>
                <c:pt idx="1230">
                  <c:v>1.3198174665181653E-2</c:v>
                </c:pt>
                <c:pt idx="1231">
                  <c:v>9.0596321154860354E-3</c:v>
                </c:pt>
                <c:pt idx="1232">
                  <c:v>3.4883293025066348E-2</c:v>
                </c:pt>
                <c:pt idx="1233">
                  <c:v>1.6259851551436066E-2</c:v>
                </c:pt>
                <c:pt idx="1234">
                  <c:v>3.2107735120896763E-3</c:v>
                </c:pt>
                <c:pt idx="1235">
                  <c:v>1.0727718143169473E-2</c:v>
                </c:pt>
                <c:pt idx="1236">
                  <c:v>1.5626401161176532E-2</c:v>
                </c:pt>
                <c:pt idx="1237">
                  <c:v>1.3092599600138397E-2</c:v>
                </c:pt>
                <c:pt idx="1238">
                  <c:v>4.709939435703905E-3</c:v>
                </c:pt>
                <c:pt idx="1239">
                  <c:v>2.413575140366293E-2</c:v>
                </c:pt>
                <c:pt idx="1240">
                  <c:v>1.8455812904335782E-2</c:v>
                </c:pt>
                <c:pt idx="1241">
                  <c:v>-1.8568296099865907E-3</c:v>
                </c:pt>
                <c:pt idx="1242">
                  <c:v>3.0629684210291179E-3</c:v>
                </c:pt>
                <c:pt idx="1243">
                  <c:v>1.7674557423015689E-2</c:v>
                </c:pt>
                <c:pt idx="1244">
                  <c:v>1.7749526275014004E-3</c:v>
                </c:pt>
                <c:pt idx="1245">
                  <c:v>9.9253476488407304E-3</c:v>
                </c:pt>
                <c:pt idx="1246">
                  <c:v>-1.5285977883488698E-2</c:v>
                </c:pt>
                <c:pt idx="1247">
                  <c:v>-5.4041517954399798E-3</c:v>
                </c:pt>
                <c:pt idx="1248">
                  <c:v>5.3645048389720897E-3</c:v>
                </c:pt>
                <c:pt idx="1249">
                  <c:v>8.6795618813303149E-3</c:v>
                </c:pt>
                <c:pt idx="1250">
                  <c:v>1.0601028065117566E-2</c:v>
                </c:pt>
                <c:pt idx="1251">
                  <c:v>4.5410193316346957E-3</c:v>
                </c:pt>
                <c:pt idx="1252">
                  <c:v>1.3662704951371977E-2</c:v>
                </c:pt>
                <c:pt idx="1253">
                  <c:v>-1.967790058928813E-2</c:v>
                </c:pt>
                <c:pt idx="1254">
                  <c:v>1.1318938507411704E-2</c:v>
                </c:pt>
                <c:pt idx="1255">
                  <c:v>5.1744697218942294E-3</c:v>
                </c:pt>
                <c:pt idx="1256">
                  <c:v>6.5891755934738543E-3</c:v>
                </c:pt>
                <c:pt idx="1257">
                  <c:v>-1.2456566140329448E-2</c:v>
                </c:pt>
                <c:pt idx="1258">
                  <c:v>7.8138463479756181E-3</c:v>
                </c:pt>
                <c:pt idx="1259">
                  <c:v>-9.8383045272567131E-3</c:v>
                </c:pt>
                <c:pt idx="1260">
                  <c:v>-4.1372510149209124E-3</c:v>
                </c:pt>
                <c:pt idx="1261">
                  <c:v>8.8484819853995242E-3</c:v>
                </c:pt>
                <c:pt idx="1262">
                  <c:v>-1.2013150867147777E-2</c:v>
                </c:pt>
                <c:pt idx="1263">
                  <c:v>4.2876391755308826E-3</c:v>
                </c:pt>
                <c:pt idx="1264">
                  <c:v>2.6965163146822183E-2</c:v>
                </c:pt>
                <c:pt idx="1265">
                  <c:v>5.8923801641883669E-3</c:v>
                </c:pt>
                <c:pt idx="1266">
                  <c:v>6.0401852552489253E-3</c:v>
                </c:pt>
                <c:pt idx="1267">
                  <c:v>5.2589297739288332E-3</c:v>
                </c:pt>
                <c:pt idx="1268">
                  <c:v>9.7141975187542192E-3</c:v>
                </c:pt>
                <c:pt idx="1269">
                  <c:v>8.4589205512075084E-4</c:v>
                </c:pt>
                <c:pt idx="1270">
                  <c:v>-2.532510026263428E-3</c:v>
                </c:pt>
                <c:pt idx="1271">
                  <c:v>-2.6803151173239856E-3</c:v>
                </c:pt>
                <c:pt idx="1272">
                  <c:v>-3.3982255596181231E-3</c:v>
                </c:pt>
                <c:pt idx="1273">
                  <c:v>-5.383036782431328E-3</c:v>
                </c:pt>
                <c:pt idx="1274">
                  <c:v>-8.3180235906338308E-3</c:v>
                </c:pt>
                <c:pt idx="1275">
                  <c:v>1.0992722112245648E-3</c:v>
                </c:pt>
                <c:pt idx="1276">
                  <c:v>-1.2656092457443606E-3</c:v>
                </c:pt>
                <c:pt idx="1277">
                  <c:v>-3.0603853514797061E-3</c:v>
                </c:pt>
                <c:pt idx="1278">
                  <c:v>-2.1177066512902361E-2</c:v>
                </c:pt>
                <c:pt idx="1279">
                  <c:v>-1.8779446229952442E-3</c:v>
                </c:pt>
                <c:pt idx="1280">
                  <c:v>-6.7132826019763491E-3</c:v>
                </c:pt>
                <c:pt idx="1281">
                  <c:v>-3.4615705986440768E-3</c:v>
                </c:pt>
                <c:pt idx="1282">
                  <c:v>-6.3543273808292786E-3</c:v>
                </c:pt>
                <c:pt idx="1283">
                  <c:v>-1.4694757519246468E-2</c:v>
                </c:pt>
                <c:pt idx="1284">
                  <c:v>-3.9049858718257511E-3</c:v>
                </c:pt>
                <c:pt idx="1285">
                  <c:v>7.0114758536468768E-3</c:v>
                </c:pt>
                <c:pt idx="1286">
                  <c:v>-8.6442399857998998E-4</c:v>
                </c:pt>
                <c:pt idx="1287">
                  <c:v>1.1107788377325192E-2</c:v>
                </c:pt>
                <c:pt idx="1288">
                  <c:v>-1.1717540685026662E-2</c:v>
                </c:pt>
                <c:pt idx="1289">
                  <c:v>-3.7994108067824937E-3</c:v>
                </c:pt>
                <c:pt idx="1290">
                  <c:v>-1.0429524891498943E-2</c:v>
                </c:pt>
                <c:pt idx="1291">
                  <c:v>-1.0281719800438384E-2</c:v>
                </c:pt>
                <c:pt idx="1292">
                  <c:v>-1.7862009470544137E-2</c:v>
                </c:pt>
                <c:pt idx="1293">
                  <c:v>-3.2081904425402636E-3</c:v>
                </c:pt>
                <c:pt idx="1294">
                  <c:v>-1.6489533624981813E-2</c:v>
                </c:pt>
                <c:pt idx="1295">
                  <c:v>5.9346101902056697E-3</c:v>
                </c:pt>
                <c:pt idx="1296">
                  <c:v>-1.6658453729051021E-2</c:v>
                </c:pt>
                <c:pt idx="1297">
                  <c:v>-1.3005556478554382E-2</c:v>
                </c:pt>
                <c:pt idx="1298">
                  <c:v>1.6271475364408429E-3</c:v>
                </c:pt>
                <c:pt idx="1299">
                  <c:v>-2.1008146408833153E-2</c:v>
                </c:pt>
                <c:pt idx="1300">
                  <c:v>-1.7862009470544137E-2</c:v>
                </c:pt>
                <c:pt idx="1301">
                  <c:v>-2.2021667033248406E-2</c:v>
                </c:pt>
                <c:pt idx="1302">
                  <c:v>3.7818279833268853E-2</c:v>
                </c:pt>
                <c:pt idx="1303">
                  <c:v>3.5875698636472948E-2</c:v>
                </c:pt>
                <c:pt idx="1304">
                  <c:v>2.7471923459029809E-2</c:v>
                </c:pt>
                <c:pt idx="1305">
                  <c:v>3.1145935722535101E-2</c:v>
                </c:pt>
                <c:pt idx="1306">
                  <c:v>3.0470255306258267E-2</c:v>
                </c:pt>
                <c:pt idx="1307">
                  <c:v>9.3341272845984986E-3</c:v>
                </c:pt>
                <c:pt idx="1308">
                  <c:v>2.810537384928934E-2</c:v>
                </c:pt>
                <c:pt idx="1309">
                  <c:v>3.5875698636472948E-2</c:v>
                </c:pt>
                <c:pt idx="1310">
                  <c:v>2.5423767197190649E-2</c:v>
                </c:pt>
                <c:pt idx="1311">
                  <c:v>3.2666216659157983E-2</c:v>
                </c:pt>
                <c:pt idx="1312">
                  <c:v>3.6403573961689223E-2</c:v>
                </c:pt>
                <c:pt idx="1313">
                  <c:v>1.6576576746565833E-2</c:v>
                </c:pt>
                <c:pt idx="1314">
                  <c:v>2.9857919929007382E-2</c:v>
                </c:pt>
                <c:pt idx="1315">
                  <c:v>3.074475047537073E-2</c:v>
                </c:pt>
                <c:pt idx="1316">
                  <c:v>2.3840141221541815E-2</c:v>
                </c:pt>
                <c:pt idx="1317">
                  <c:v>2.9118894473704596E-2</c:v>
                </c:pt>
                <c:pt idx="1318">
                  <c:v>2.0841809374313357E-2</c:v>
                </c:pt>
                <c:pt idx="1319">
                  <c:v>1.4275040328622861E-2</c:v>
                </c:pt>
                <c:pt idx="1320">
                  <c:v>2.6986278159830832E-2</c:v>
                </c:pt>
                <c:pt idx="1321">
                  <c:v>1.6060325234321911E-3</c:v>
                </c:pt>
                <c:pt idx="1322">
                  <c:v>1.2796989418017282E-2</c:v>
                </c:pt>
                <c:pt idx="1323">
                  <c:v>2.1242994621477728E-2</c:v>
                </c:pt>
                <c:pt idx="1324">
                  <c:v>4.731054448712556E-3</c:v>
                </c:pt>
                <c:pt idx="1325">
                  <c:v>4.4776742926087429E-3</c:v>
                </c:pt>
                <c:pt idx="1326">
                  <c:v>3.1652696034742724E-2</c:v>
                </c:pt>
                <c:pt idx="1327">
                  <c:v>1.9617138619811594E-2</c:v>
                </c:pt>
                <c:pt idx="1328">
                  <c:v>2.7408578420003854E-2</c:v>
                </c:pt>
                <c:pt idx="1329">
                  <c:v>2.012389893201922E-2</c:v>
                </c:pt>
                <c:pt idx="1330">
                  <c:v>2.3080000753230374E-2</c:v>
                </c:pt>
                <c:pt idx="1331">
                  <c:v>1.7547867344963781E-2</c:v>
                </c:pt>
                <c:pt idx="1332">
                  <c:v>2.6205022678510739E-2</c:v>
                </c:pt>
                <c:pt idx="1333">
                  <c:v>1.5351905992064069E-2</c:v>
                </c:pt>
                <c:pt idx="1334">
                  <c:v>9.4397023496417543E-3</c:v>
                </c:pt>
                <c:pt idx="1335">
                  <c:v>2.0546199192192239E-2</c:v>
                </c:pt>
                <c:pt idx="1336">
                  <c:v>1.0157612791935892E-2</c:v>
                </c:pt>
                <c:pt idx="1337">
                  <c:v>1.5415251031090021E-2</c:v>
                </c:pt>
                <c:pt idx="1338">
                  <c:v>1.4697340588795883E-2</c:v>
                </c:pt>
                <c:pt idx="1339">
                  <c:v>3.4219236421761867E-3</c:v>
                </c:pt>
                <c:pt idx="1340">
                  <c:v>2.732411836796925E-2</c:v>
                </c:pt>
                <c:pt idx="1341">
                  <c:v>1.5077410822951602E-2</c:v>
                </c:pt>
                <c:pt idx="1342">
                  <c:v>1.1150018403342496E-2</c:v>
                </c:pt>
                <c:pt idx="1343">
                  <c:v>1.2057963962714493E-2</c:v>
                </c:pt>
                <c:pt idx="1344">
                  <c:v>1.5985356382323599E-2</c:v>
                </c:pt>
                <c:pt idx="1345">
                  <c:v>1.2902564483060538E-2</c:v>
                </c:pt>
                <c:pt idx="1346">
                  <c:v>6.1879903463094828E-3</c:v>
                </c:pt>
                <c:pt idx="1347">
                  <c:v>1.9279298411673175E-2</c:v>
                </c:pt>
                <c:pt idx="1348">
                  <c:v>1.0812178195204077E-2</c:v>
                </c:pt>
                <c:pt idx="1349">
                  <c:v>-3.0181553254624042E-3</c:v>
                </c:pt>
                <c:pt idx="1350">
                  <c:v>1.3526523673283771E-3</c:v>
                </c:pt>
                <c:pt idx="1351">
                  <c:v>9.8197725837974748E-3</c:v>
                </c:pt>
                <c:pt idx="1352">
                  <c:v>1.5626401161176532E-2</c:v>
                </c:pt>
                <c:pt idx="1353">
                  <c:v>3.4313187673832762E-2</c:v>
                </c:pt>
                <c:pt idx="1354">
                  <c:v>-3.16596041652296E-3</c:v>
                </c:pt>
                <c:pt idx="1355">
                  <c:v>1.8835883138491501E-2</c:v>
                </c:pt>
                <c:pt idx="1356">
                  <c:v>1.8899228177517456E-2</c:v>
                </c:pt>
                <c:pt idx="1357">
                  <c:v>1.0052037726892636E-2</c:v>
                </c:pt>
                <c:pt idx="1358">
                  <c:v>1.4549535497735324E-2</c:v>
                </c:pt>
                <c:pt idx="1359">
                  <c:v>3.7163714430000667E-2</c:v>
                </c:pt>
                <c:pt idx="1360">
                  <c:v>5.55453995604995E-3</c:v>
                </c:pt>
                <c:pt idx="1361">
                  <c:v>1.0917753260247333E-2</c:v>
                </c:pt>
                <c:pt idx="1362">
                  <c:v>-4.0527909628863068E-3</c:v>
                </c:pt>
                <c:pt idx="1363">
                  <c:v>1.6471001681522577E-2</c:v>
                </c:pt>
                <c:pt idx="1364">
                  <c:v>1.4338385367648813E-2</c:v>
                </c:pt>
                <c:pt idx="1365">
                  <c:v>6.6314056194911562E-3</c:v>
                </c:pt>
                <c:pt idx="1366">
                  <c:v>1.1994618923688539E-2</c:v>
                </c:pt>
                <c:pt idx="1367">
                  <c:v>5.6390000080845538E-3</c:v>
                </c:pt>
                <c:pt idx="1368">
                  <c:v>1.0992722112245648E-3</c:v>
                </c:pt>
                <c:pt idx="1369">
                  <c:v>2.8612134161496969E-2</c:v>
                </c:pt>
                <c:pt idx="1370">
                  <c:v>7.4126611008112474E-3</c:v>
                </c:pt>
                <c:pt idx="1371">
                  <c:v>1.3937200120484442E-2</c:v>
                </c:pt>
                <c:pt idx="1372">
                  <c:v>8.7851369463735705E-3</c:v>
                </c:pt>
                <c:pt idx="1373">
                  <c:v>7.222625983733388E-3</c:v>
                </c:pt>
                <c:pt idx="1374">
                  <c:v>7.7293862959410143E-3</c:v>
                </c:pt>
                <c:pt idx="1375">
                  <c:v>2.1982020076780517E-2</c:v>
                </c:pt>
                <c:pt idx="1376">
                  <c:v>4.1187190714616732E-3</c:v>
                </c:pt>
                <c:pt idx="1377">
                  <c:v>1.8244662774249271E-2</c:v>
                </c:pt>
                <c:pt idx="1378">
                  <c:v>8.9540570504427798E-3</c:v>
                </c:pt>
                <c:pt idx="1379">
                  <c:v>-8.6980938247895531E-3</c:v>
                </c:pt>
                <c:pt idx="1380">
                  <c:v>-1.0767365099637362E-2</c:v>
                </c:pt>
                <c:pt idx="1381">
                  <c:v>9.0807471284946855E-3</c:v>
                </c:pt>
                <c:pt idx="1382">
                  <c:v>-2.6803151173239856E-3</c:v>
                </c:pt>
                <c:pt idx="1383">
                  <c:v>8.8484819853995242E-3</c:v>
                </c:pt>
                <c:pt idx="1384">
                  <c:v>2.1749754933685354E-2</c:v>
                </c:pt>
                <c:pt idx="1385">
                  <c:v>1.3641589938363327E-2</c:v>
                </c:pt>
                <c:pt idx="1386">
                  <c:v>1.3852740068449838E-2</c:v>
                </c:pt>
                <c:pt idx="1387">
                  <c:v>-1.0894055177689269E-2</c:v>
                </c:pt>
                <c:pt idx="1388">
                  <c:v>6.8214407365690165E-3</c:v>
                </c:pt>
                <c:pt idx="1389">
                  <c:v>1.7749526275014004E-3</c:v>
                </c:pt>
                <c:pt idx="1390">
                  <c:v>-1.8990596360038943E-3</c:v>
                </c:pt>
                <c:pt idx="1391">
                  <c:v>1.8835883138491501E-2</c:v>
                </c:pt>
                <c:pt idx="1392">
                  <c:v>2.218367900683073E-3</c:v>
                </c:pt>
                <c:pt idx="1393">
                  <c:v>3.7808788633232559E-3</c:v>
                </c:pt>
                <c:pt idx="1394">
                  <c:v>5.0477796438423228E-3</c:v>
                </c:pt>
                <c:pt idx="1395">
                  <c:v>6.2513353853354365E-3</c:v>
                </c:pt>
                <c:pt idx="1396">
                  <c:v>-3.9894459238603549E-3</c:v>
                </c:pt>
                <c:pt idx="1397">
                  <c:v>-9.9649946053086171E-3</c:v>
                </c:pt>
                <c:pt idx="1398">
                  <c:v>-8.1279884735559714E-3</c:v>
                </c:pt>
                <c:pt idx="1399">
                  <c:v>-6.7343976149849992E-3</c:v>
                </c:pt>
                <c:pt idx="1400">
                  <c:v>-1.0239489774421084E-2</c:v>
                </c:pt>
                <c:pt idx="1401">
                  <c:v>-1.0450639904507595E-2</c:v>
                </c:pt>
                <c:pt idx="1402">
                  <c:v>9.1440921675206392E-3</c:v>
                </c:pt>
                <c:pt idx="1403">
                  <c:v>8.6700706812940179E-4</c:v>
                </c:pt>
                <c:pt idx="1404">
                  <c:v>-1.6130578403834743E-2</c:v>
                </c:pt>
                <c:pt idx="1405">
                  <c:v>1.9438727315706089E-3</c:v>
                </c:pt>
                <c:pt idx="1406">
                  <c:v>-5.9109121076476043E-3</c:v>
                </c:pt>
                <c:pt idx="1407">
                  <c:v>-1.192869081511317E-2</c:v>
                </c:pt>
                <c:pt idx="1408">
                  <c:v>7.0748208926728296E-3</c:v>
                </c:pt>
                <c:pt idx="1409">
                  <c:v>-1.110520530777578E-2</c:v>
                </c:pt>
                <c:pt idx="1410">
                  <c:v>-5.2985767303967224E-3</c:v>
                </c:pt>
                <c:pt idx="1411">
                  <c:v>-1.2287646036260241E-2</c:v>
                </c:pt>
                <c:pt idx="1412">
                  <c:v>-1.2604371231390007E-2</c:v>
                </c:pt>
                <c:pt idx="1413">
                  <c:v>-1.3258936634658193E-2</c:v>
                </c:pt>
                <c:pt idx="1414">
                  <c:v>-7.6423431743569978E-3</c:v>
                </c:pt>
                <c:pt idx="1415">
                  <c:v>-1.6785143807102929E-2</c:v>
                </c:pt>
                <c:pt idx="1416">
                  <c:v>-3.5671456636873324E-3</c:v>
                </c:pt>
                <c:pt idx="1417">
                  <c:v>1.7960676405100505E-3</c:v>
                </c:pt>
                <c:pt idx="1418">
                  <c:v>-1.1811491937097568E-3</c:v>
                </c:pt>
                <c:pt idx="1419">
                  <c:v>-1.9614555550262178E-2</c:v>
                </c:pt>
                <c:pt idx="1420">
                  <c:v>-5.1718866523448167E-3</c:v>
                </c:pt>
                <c:pt idx="1421">
                  <c:v>-1.1168550346801732E-2</c:v>
                </c:pt>
                <c:pt idx="1422">
                  <c:v>3.6541887852713493E-3</c:v>
                </c:pt>
                <c:pt idx="1423">
                  <c:v>-1.8115389626647951E-2</c:v>
                </c:pt>
                <c:pt idx="1424">
                  <c:v>-2.0679797400731037E-3</c:v>
                </c:pt>
                <c:pt idx="1425">
                  <c:v>-2.8123905792748576E-2</c:v>
                </c:pt>
                <c:pt idx="1426">
                  <c:v>-5.3408067564140261E-3</c:v>
                </c:pt>
                <c:pt idx="1427">
                  <c:v>-2.9125802604191469E-3</c:v>
                </c:pt>
                <c:pt idx="1428">
                  <c:v>-2.364752303491454E-2</c:v>
                </c:pt>
                <c:pt idx="1429">
                  <c:v>-4.2217110669555162E-3</c:v>
                </c:pt>
                <c:pt idx="1430">
                  <c:v>2.559268730125986E-2</c:v>
                </c:pt>
                <c:pt idx="1431">
                  <c:v>3.4017577491711651E-2</c:v>
                </c:pt>
                <c:pt idx="1432">
                  <c:v>1.957490859379429E-2</c:v>
                </c:pt>
                <c:pt idx="1433">
                  <c:v>3.2602871620132028E-2</c:v>
                </c:pt>
                <c:pt idx="1434">
                  <c:v>2.0145013945027872E-2</c:v>
                </c:pt>
                <c:pt idx="1435">
                  <c:v>3.6213538844611363E-2</c:v>
                </c:pt>
                <c:pt idx="1436">
                  <c:v>3.6361343935671926E-2</c:v>
                </c:pt>
                <c:pt idx="1437">
                  <c:v>2.8928859356626736E-2</c:v>
                </c:pt>
                <c:pt idx="1438">
                  <c:v>3.3912002426668399E-2</c:v>
                </c:pt>
                <c:pt idx="1439">
                  <c:v>2.9013319408661337E-2</c:v>
                </c:pt>
                <c:pt idx="1440">
                  <c:v>2.4368016546758093E-2</c:v>
                </c:pt>
                <c:pt idx="1441">
                  <c:v>3.0237990163163104E-2</c:v>
                </c:pt>
                <c:pt idx="1442">
                  <c:v>2.1031844491391217E-2</c:v>
                </c:pt>
                <c:pt idx="1443">
                  <c:v>2.6944048133813531E-2</c:v>
                </c:pt>
                <c:pt idx="1444">
                  <c:v>1.009426775290994E-2</c:v>
                </c:pt>
                <c:pt idx="1445">
                  <c:v>2.622613769151939E-2</c:v>
                </c:pt>
                <c:pt idx="1446">
                  <c:v>1.3177059652173001E-2</c:v>
                </c:pt>
                <c:pt idx="1447">
                  <c:v>1.6112046460375506E-2</c:v>
                </c:pt>
                <c:pt idx="1448">
                  <c:v>4.2991458020388368E-2</c:v>
                </c:pt>
                <c:pt idx="1449">
                  <c:v>2.1052959504399869E-2</c:v>
                </c:pt>
                <c:pt idx="1450">
                  <c:v>3.5009983103118252E-2</c:v>
                </c:pt>
                <c:pt idx="1451">
                  <c:v>1.957490859379429E-2</c:v>
                </c:pt>
                <c:pt idx="1452">
                  <c:v>1.6449886668513925E-2</c:v>
                </c:pt>
                <c:pt idx="1453">
                  <c:v>1.9849403762906753E-2</c:v>
                </c:pt>
                <c:pt idx="1454">
                  <c:v>2.0440624127148987E-2</c:v>
                </c:pt>
                <c:pt idx="1455">
                  <c:v>7.1170509186901324E-3</c:v>
                </c:pt>
                <c:pt idx="1456">
                  <c:v>1.3831625055441187E-2</c:v>
                </c:pt>
                <c:pt idx="1457">
                  <c:v>2.0567314205200894E-2</c:v>
                </c:pt>
                <c:pt idx="1458">
                  <c:v>2.6669552964701065E-2</c:v>
                </c:pt>
                <c:pt idx="1459">
                  <c:v>1.733671721487727E-2</c:v>
                </c:pt>
                <c:pt idx="1460">
                  <c:v>2.185532999872861E-2</c:v>
                </c:pt>
                <c:pt idx="1461">
                  <c:v>6.9059007886036212E-3</c:v>
                </c:pt>
                <c:pt idx="1462">
                  <c:v>1.4021660172519046E-2</c:v>
                </c:pt>
                <c:pt idx="1463">
                  <c:v>5.5967699820672519E-3</c:v>
                </c:pt>
                <c:pt idx="1464">
                  <c:v>1.1741238767584726E-2</c:v>
                </c:pt>
                <c:pt idx="1465">
                  <c:v>1.7019992019747503E-2</c:v>
                </c:pt>
                <c:pt idx="1466">
                  <c:v>-1.6667944929087313E-3</c:v>
                </c:pt>
                <c:pt idx="1467">
                  <c:v>2.508592698905223E-2</c:v>
                </c:pt>
                <c:pt idx="1468">
                  <c:v>-6.3215885548482693E-4</c:v>
                </c:pt>
                <c:pt idx="1469">
                  <c:v>1.4950720744899695E-2</c:v>
                </c:pt>
                <c:pt idx="1470">
                  <c:v>2.0102783919010568E-2</c:v>
                </c:pt>
                <c:pt idx="1471">
                  <c:v>2.2552125428014096E-2</c:v>
                </c:pt>
                <c:pt idx="1472">
                  <c:v>7.3493160617852946E-3</c:v>
                </c:pt>
                <c:pt idx="1473">
                  <c:v>1.4633995549769928E-2</c:v>
                </c:pt>
                <c:pt idx="1474">
                  <c:v>1.7083337058773459E-2</c:v>
                </c:pt>
                <c:pt idx="1475">
                  <c:v>2.8971089382644036E-2</c:v>
                </c:pt>
                <c:pt idx="1476">
                  <c:v>1.277587440500863E-2</c:v>
                </c:pt>
                <c:pt idx="1477">
                  <c:v>3.8019938763319073E-3</c:v>
                </c:pt>
                <c:pt idx="1478">
                  <c:v>-2.5747400522807282E-3</c:v>
                </c:pt>
                <c:pt idx="1479">
                  <c:v>3.5833468610455645E-2</c:v>
                </c:pt>
                <c:pt idx="1480">
                  <c:v>2.2615470467040051E-2</c:v>
                </c:pt>
                <c:pt idx="1481">
                  <c:v>5.9979552292316225E-3</c:v>
                </c:pt>
                <c:pt idx="1482">
                  <c:v>1.009426775290994E-2</c:v>
                </c:pt>
                <c:pt idx="1483">
                  <c:v>1.2290229105809656E-2</c:v>
                </c:pt>
                <c:pt idx="1484">
                  <c:v>1.5394136018081369E-2</c:v>
                </c:pt>
                <c:pt idx="1485">
                  <c:v>2.4790316806931115E-2</c:v>
                </c:pt>
                <c:pt idx="1486">
                  <c:v>8.2150315951399905E-3</c:v>
                </c:pt>
                <c:pt idx="1487">
                  <c:v>1.9680483658837546E-2</c:v>
                </c:pt>
                <c:pt idx="1488">
                  <c:v>2.218367900683073E-3</c:v>
                </c:pt>
                <c:pt idx="1489">
                  <c:v>-8.4330898557133816E-4</c:v>
                </c:pt>
                <c:pt idx="1490">
                  <c:v>2.1517489790590191E-2</c:v>
                </c:pt>
                <c:pt idx="1491">
                  <c:v>6.0824152812662272E-3</c:v>
                </c:pt>
                <c:pt idx="1492">
                  <c:v>1.6956646980721551E-2</c:v>
                </c:pt>
                <c:pt idx="1493">
                  <c:v>1.1192248429359796E-2</c:v>
                </c:pt>
                <c:pt idx="1494">
                  <c:v>5.8290351251624141E-3</c:v>
                </c:pt>
                <c:pt idx="1495">
                  <c:v>6.0613002682575762E-3</c:v>
                </c:pt>
                <c:pt idx="1496">
                  <c:v>6.969245827629574E-3</c:v>
                </c:pt>
                <c:pt idx="1497">
                  <c:v>-7.4945380832964386E-3</c:v>
                </c:pt>
                <c:pt idx="1498">
                  <c:v>1.7547867344963781E-2</c:v>
                </c:pt>
                <c:pt idx="1499">
                  <c:v>1.7231142149834018E-2</c:v>
                </c:pt>
                <c:pt idx="1500">
                  <c:v>7.4760061398372012E-3</c:v>
                </c:pt>
                <c:pt idx="1501">
                  <c:v>8.2477704211209989E-4</c:v>
                </c:pt>
                <c:pt idx="1502">
                  <c:v>3.8019938763319073E-3</c:v>
                </c:pt>
                <c:pt idx="1503">
                  <c:v>4.6677094096866031E-3</c:v>
                </c:pt>
                <c:pt idx="1504">
                  <c:v>7.7716163219583162E-3</c:v>
                </c:pt>
                <c:pt idx="1505">
                  <c:v>1.1424513572454959E-2</c:v>
                </c:pt>
                <c:pt idx="1506">
                  <c:v>1.0199842817953195E-2</c:v>
                </c:pt>
                <c:pt idx="1507">
                  <c:v>9.3035210715535551E-4</c:v>
                </c:pt>
                <c:pt idx="1508">
                  <c:v>-1.730139531934685E-3</c:v>
                </c:pt>
                <c:pt idx="1509">
                  <c:v>1.8139087709206015E-2</c:v>
                </c:pt>
                <c:pt idx="1510">
                  <c:v>1.1837322632591686E-3</c:v>
                </c:pt>
                <c:pt idx="1511">
                  <c:v>-6.1009472247254672E-3</c:v>
                </c:pt>
                <c:pt idx="1512">
                  <c:v>6.0401852552489253E-3</c:v>
                </c:pt>
                <c:pt idx="1513">
                  <c:v>3.9075689413751629E-3</c:v>
                </c:pt>
                <c:pt idx="1514">
                  <c:v>5.4489648910066944E-3</c:v>
                </c:pt>
                <c:pt idx="1515">
                  <c:v>8.1094565300967349E-3</c:v>
                </c:pt>
                <c:pt idx="1516">
                  <c:v>1.5858666304271695E-2</c:v>
                </c:pt>
                <c:pt idx="1517">
                  <c:v>9.0385171024773836E-3</c:v>
                </c:pt>
                <c:pt idx="1518">
                  <c:v>4.98443460481637E-3</c:v>
                </c:pt>
                <c:pt idx="1519">
                  <c:v>-5.4041517954399798E-3</c:v>
                </c:pt>
                <c:pt idx="1520">
                  <c:v>1.3937200120484442E-2</c:v>
                </c:pt>
                <c:pt idx="1521">
                  <c:v>2.0916778226311664E-3</c:v>
                </c:pt>
                <c:pt idx="1522">
                  <c:v>3.8019938763319073E-3</c:v>
                </c:pt>
                <c:pt idx="1523">
                  <c:v>1.0570421852072621E-3</c:v>
                </c:pt>
                <c:pt idx="1524">
                  <c:v>-5.8897970946389542E-3</c:v>
                </c:pt>
                <c:pt idx="1525">
                  <c:v>-9.373774241066387E-3</c:v>
                </c:pt>
                <c:pt idx="1526">
                  <c:v>6.0824152812662272E-3</c:v>
                </c:pt>
                <c:pt idx="1527">
                  <c:v>9.0596321154860354E-3</c:v>
                </c:pt>
                <c:pt idx="1528">
                  <c:v>-1.3660121881822564E-2</c:v>
                </c:pt>
                <c:pt idx="1529">
                  <c:v>4.4987893056173938E-3</c:v>
                </c:pt>
                <c:pt idx="1530">
                  <c:v>-9.5004643191182944E-3</c:v>
                </c:pt>
                <c:pt idx="1531">
                  <c:v>-8.0224134085127158E-3</c:v>
                </c:pt>
                <c:pt idx="1532">
                  <c:v>1.7327226014840977E-3</c:v>
                </c:pt>
                <c:pt idx="1533">
                  <c:v>-8.0435284215213676E-3</c:v>
                </c:pt>
                <c:pt idx="1534">
                  <c:v>5.6390000080845538E-3</c:v>
                </c:pt>
                <c:pt idx="1535">
                  <c:v>-4.812931431197748E-3</c:v>
                </c:pt>
                <c:pt idx="1536">
                  <c:v>-1.1992035854139126E-2</c:v>
                </c:pt>
                <c:pt idx="1537">
                  <c:v>-8.6769788117809013E-3</c:v>
                </c:pt>
                <c:pt idx="1538">
                  <c:v>-3.5249156376700288E-3</c:v>
                </c:pt>
                <c:pt idx="1539">
                  <c:v>-1.2498796166346755E-2</c:v>
                </c:pt>
                <c:pt idx="1540">
                  <c:v>-1.6531763650999117E-2</c:v>
                </c:pt>
                <c:pt idx="1541">
                  <c:v>8.1939165821313387E-3</c:v>
                </c:pt>
                <c:pt idx="1542">
                  <c:v>-1.2867242587530124E-3</c:v>
                </c:pt>
                <c:pt idx="1543">
                  <c:v>-1.3470086764744704E-2</c:v>
                </c:pt>
                <c:pt idx="1544">
                  <c:v>3.7597638503146049E-3</c:v>
                </c:pt>
                <c:pt idx="1545">
                  <c:v>-1.0767365099637362E-2</c:v>
                </c:pt>
                <c:pt idx="1546">
                  <c:v>-1.452583741517726E-2</c:v>
                </c:pt>
                <c:pt idx="1547">
                  <c:v>-1.2414336114312148E-2</c:v>
                </c:pt>
                <c:pt idx="1548">
                  <c:v>-9.078164058945272E-3</c:v>
                </c:pt>
                <c:pt idx="1549">
                  <c:v>-1.2857751387493822E-2</c:v>
                </c:pt>
                <c:pt idx="1550">
                  <c:v>-2.4745503711364396E-2</c:v>
                </c:pt>
                <c:pt idx="1551">
                  <c:v>-1.8347654769743111E-2</c:v>
                </c:pt>
                <c:pt idx="1552">
                  <c:v>-1.393461705093503E-2</c:v>
                </c:pt>
                <c:pt idx="1553">
                  <c:v>-3.1924608134305782E-2</c:v>
                </c:pt>
                <c:pt idx="1554">
                  <c:v>-3.2895898732703731E-2</c:v>
                </c:pt>
                <c:pt idx="1555">
                  <c:v>2.1285224647495032E-2</c:v>
                </c:pt>
                <c:pt idx="1556">
                  <c:v>4.383605854073442E-2</c:v>
                </c:pt>
                <c:pt idx="1557">
                  <c:v>3.707925437796606E-2</c:v>
                </c:pt>
                <c:pt idx="1558">
                  <c:v>2.8295408966367199E-2</c:v>
                </c:pt>
                <c:pt idx="1559">
                  <c:v>1.2290229105809656E-2</c:v>
                </c:pt>
                <c:pt idx="1560">
                  <c:v>1.1382283546437657E-2</c:v>
                </c:pt>
                <c:pt idx="1561">
                  <c:v>2.3375610935351489E-2</c:v>
                </c:pt>
                <c:pt idx="1562">
                  <c:v>1.8117972696197363E-2</c:v>
                </c:pt>
                <c:pt idx="1563">
                  <c:v>1.2712529365982678E-2</c:v>
                </c:pt>
                <c:pt idx="1564">
                  <c:v>1.9089263294595316E-2</c:v>
                </c:pt>
                <c:pt idx="1565">
                  <c:v>3.6466919000715185E-2</c:v>
                </c:pt>
                <c:pt idx="1566">
                  <c:v>2.6606207925675113E-2</c:v>
                </c:pt>
                <c:pt idx="1567">
                  <c:v>2.8443214057427758E-2</c:v>
                </c:pt>
                <c:pt idx="1568">
                  <c:v>1.4085005211545001E-2</c:v>
                </c:pt>
                <c:pt idx="1569">
                  <c:v>3.1124820709526449E-2</c:v>
                </c:pt>
                <c:pt idx="1570">
                  <c:v>1.6365426616479321E-2</c:v>
                </c:pt>
                <c:pt idx="1571">
                  <c:v>4.6496550179824458E-2</c:v>
                </c:pt>
                <c:pt idx="1572">
                  <c:v>2.4410246572775397E-2</c:v>
                </c:pt>
                <c:pt idx="1573">
                  <c:v>1.1530088637498215E-2</c:v>
                </c:pt>
                <c:pt idx="1574">
                  <c:v>1.9553793580785638E-2</c:v>
                </c:pt>
                <c:pt idx="1575">
                  <c:v>1.5225215914012161E-2</c:v>
                </c:pt>
                <c:pt idx="1576">
                  <c:v>8.6162168423043611E-3</c:v>
                </c:pt>
                <c:pt idx="1577">
                  <c:v>2.622613769151939E-2</c:v>
                </c:pt>
                <c:pt idx="1578">
                  <c:v>1.4380615393666115E-2</c:v>
                </c:pt>
                <c:pt idx="1579">
                  <c:v>1.2015733936697191E-2</c:v>
                </c:pt>
                <c:pt idx="1580">
                  <c:v>3.01957601371458E-2</c:v>
                </c:pt>
                <c:pt idx="1581">
                  <c:v>2.1960905063771866E-2</c:v>
                </c:pt>
                <c:pt idx="1582">
                  <c:v>2.1897560024745914E-2</c:v>
                </c:pt>
                <c:pt idx="1583">
                  <c:v>6.0824152812662272E-3</c:v>
                </c:pt>
                <c:pt idx="1584">
                  <c:v>2.0503969166174939E-2</c:v>
                </c:pt>
                <c:pt idx="1585">
                  <c:v>1.5140755861977556E-2</c:v>
                </c:pt>
                <c:pt idx="1586">
                  <c:v>2.4853661845957071E-2</c:v>
                </c:pt>
                <c:pt idx="1587">
                  <c:v>1.8540272956370386E-2</c:v>
                </c:pt>
                <c:pt idx="1588">
                  <c:v>8.4895267642524537E-3</c:v>
                </c:pt>
                <c:pt idx="1589">
                  <c:v>9.9886926878666842E-3</c:v>
                </c:pt>
                <c:pt idx="1590">
                  <c:v>1.351489986031142E-2</c:v>
                </c:pt>
                <c:pt idx="1591">
                  <c:v>1.7167797110808063E-2</c:v>
                </c:pt>
                <c:pt idx="1592">
                  <c:v>5.1627498340926677E-2</c:v>
                </c:pt>
                <c:pt idx="1593">
                  <c:v>2.35023010134034E-2</c:v>
                </c:pt>
                <c:pt idx="1594">
                  <c:v>1.8603617995396338E-2</c:v>
                </c:pt>
                <c:pt idx="1595">
                  <c:v>1.6639921785591785E-2</c:v>
                </c:pt>
                <c:pt idx="1596">
                  <c:v>-1.6667944929087313E-3</c:v>
                </c:pt>
                <c:pt idx="1597">
                  <c:v>9.165207180529291E-3</c:v>
                </c:pt>
                <c:pt idx="1598">
                  <c:v>2.0947384439356613E-2</c:v>
                </c:pt>
                <c:pt idx="1599">
                  <c:v>1.3536014873320071E-2</c:v>
                </c:pt>
                <c:pt idx="1600">
                  <c:v>3.9286839543838138E-3</c:v>
                </c:pt>
                <c:pt idx="1601">
                  <c:v>1.8941458203534756E-2</c:v>
                </c:pt>
                <c:pt idx="1602">
                  <c:v>1.2839219444034584E-2</c:v>
                </c:pt>
                <c:pt idx="1603">
                  <c:v>4.7732844747298588E-3</c:v>
                </c:pt>
                <c:pt idx="1604">
                  <c:v>1.1593433676524168E-2</c:v>
                </c:pt>
                <c:pt idx="1605">
                  <c:v>2.0018323866975961E-2</c:v>
                </c:pt>
                <c:pt idx="1606">
                  <c:v>2.0482854153166287E-2</c:v>
                </c:pt>
                <c:pt idx="1607">
                  <c:v>3.4503222790910622E-2</c:v>
                </c:pt>
                <c:pt idx="1608">
                  <c:v>2.9498964707860315E-2</c:v>
                </c:pt>
                <c:pt idx="1609">
                  <c:v>-5.9320271206562579E-3</c:v>
                </c:pt>
                <c:pt idx="1610">
                  <c:v>1.898368822955206E-2</c:v>
                </c:pt>
                <c:pt idx="1611">
                  <c:v>5.9134951771970187E-3</c:v>
                </c:pt>
                <c:pt idx="1612">
                  <c:v>1.615427648639281E-2</c:v>
                </c:pt>
                <c:pt idx="1613">
                  <c:v>1.3852740068449838E-2</c:v>
                </c:pt>
                <c:pt idx="1614">
                  <c:v>6.7158656715257609E-3</c:v>
                </c:pt>
                <c:pt idx="1615">
                  <c:v>9.0174020894687318E-3</c:v>
                </c:pt>
                <c:pt idx="1616">
                  <c:v>6.7158656715257609E-3</c:v>
                </c:pt>
                <c:pt idx="1617">
                  <c:v>3.8653389153578605E-3</c:v>
                </c:pt>
                <c:pt idx="1618">
                  <c:v>1.0030922713883986E-2</c:v>
                </c:pt>
                <c:pt idx="1619">
                  <c:v>1.5035180796934298E-2</c:v>
                </c:pt>
                <c:pt idx="1620">
                  <c:v>1.3831625055441187E-2</c:v>
                </c:pt>
                <c:pt idx="1621">
                  <c:v>-7.7479182394002517E-3</c:v>
                </c:pt>
                <c:pt idx="1622">
                  <c:v>1.9068148281586664E-2</c:v>
                </c:pt>
                <c:pt idx="1623">
                  <c:v>4.9422045787990672E-3</c:v>
                </c:pt>
                <c:pt idx="1624">
                  <c:v>-6.5443624979071397E-3</c:v>
                </c:pt>
                <c:pt idx="1625">
                  <c:v>6.8425557495776675E-3</c:v>
                </c:pt>
                <c:pt idx="1626">
                  <c:v>9.2918972585811967E-3</c:v>
                </c:pt>
                <c:pt idx="1627">
                  <c:v>1.4591765523752628E-2</c:v>
                </c:pt>
                <c:pt idx="1628">
                  <c:v>-2.300244883168265E-3</c:v>
                </c:pt>
                <c:pt idx="1629">
                  <c:v>4.3720992275654872E-3</c:v>
                </c:pt>
                <c:pt idx="1630">
                  <c:v>-3.8205258197911455E-3</c:v>
                </c:pt>
                <c:pt idx="1631">
                  <c:v>5.7234600601191584E-3</c:v>
                </c:pt>
                <c:pt idx="1632">
                  <c:v>-1.5612194278654757E-3</c:v>
                </c:pt>
                <c:pt idx="1633">
                  <c:v>1.2247999079792352E-2</c:v>
                </c:pt>
                <c:pt idx="1634">
                  <c:v>9.5875074407023135E-3</c:v>
                </c:pt>
                <c:pt idx="1635">
                  <c:v>2.3481186000394748E-2</c:v>
                </c:pt>
                <c:pt idx="1636">
                  <c:v>-8.8553901158864006E-4</c:v>
                </c:pt>
                <c:pt idx="1637">
                  <c:v>9.5663924276936617E-3</c:v>
                </c:pt>
                <c:pt idx="1638">
                  <c:v>-7.0300077971061142E-3</c:v>
                </c:pt>
                <c:pt idx="1639">
                  <c:v>-1.3195591595632241E-2</c:v>
                </c:pt>
                <c:pt idx="1640">
                  <c:v>1.8160202722214663E-2</c:v>
                </c:pt>
                <c:pt idx="1641">
                  <c:v>9.6297374667196137E-3</c:v>
                </c:pt>
                <c:pt idx="1642">
                  <c:v>2.8422099044419107E-2</c:v>
                </c:pt>
                <c:pt idx="1643">
                  <c:v>-3.2504204685575655E-3</c:v>
                </c:pt>
                <c:pt idx="1644">
                  <c:v>-5.383036782431328E-3</c:v>
                </c:pt>
                <c:pt idx="1645">
                  <c:v>-5.319691743405376E-3</c:v>
                </c:pt>
                <c:pt idx="1646">
                  <c:v>-7.8323782914348564E-3</c:v>
                </c:pt>
                <c:pt idx="1647">
                  <c:v>-4.6440113271285386E-3</c:v>
                </c:pt>
                <c:pt idx="1648">
                  <c:v>1.6904925754667958E-3</c:v>
                </c:pt>
                <c:pt idx="1649">
                  <c:v>1.922757718561958E-3</c:v>
                </c:pt>
                <c:pt idx="1650">
                  <c:v>4.8155145007471607E-3</c:v>
                </c:pt>
                <c:pt idx="1651">
                  <c:v>4.3298692015481845E-3</c:v>
                </c:pt>
                <c:pt idx="1652">
                  <c:v>9.0385171024773836E-3</c:v>
                </c:pt>
                <c:pt idx="1653">
                  <c:v>8.5751586809311442E-5</c:v>
                </c:pt>
                <c:pt idx="1654">
                  <c:v>-6.9666627580801605E-3</c:v>
                </c:pt>
                <c:pt idx="1655">
                  <c:v>-3.9261008848344011E-3</c:v>
                </c:pt>
                <c:pt idx="1656">
                  <c:v>-8.8553901158864006E-4</c:v>
                </c:pt>
                <c:pt idx="1657">
                  <c:v>-6.1642922637514192E-3</c:v>
                </c:pt>
                <c:pt idx="1658">
                  <c:v>4.5199043186260456E-3</c:v>
                </c:pt>
                <c:pt idx="1659">
                  <c:v>-4.9185064962410036E-3</c:v>
                </c:pt>
                <c:pt idx="1660">
                  <c:v>-5.3408067564140261E-3</c:v>
                </c:pt>
                <c:pt idx="1661">
                  <c:v>-1.872772500389883E-2</c:v>
                </c:pt>
                <c:pt idx="1662">
                  <c:v>3.590843746245396E-3</c:v>
                </c:pt>
                <c:pt idx="1663">
                  <c:v>-7.9168383434694602E-3</c:v>
                </c:pt>
                <c:pt idx="1664">
                  <c:v>6.4636573800659625E-5</c:v>
                </c:pt>
                <c:pt idx="1665">
                  <c:v>-1.3711843107876162E-3</c:v>
                </c:pt>
                <c:pt idx="1666">
                  <c:v>-6.1431772507427674E-3</c:v>
                </c:pt>
                <c:pt idx="1667">
                  <c:v>-5.6786469645524447E-3</c:v>
                </c:pt>
                <c:pt idx="1668">
                  <c:v>-1.4610297467211864E-2</c:v>
                </c:pt>
                <c:pt idx="1669">
                  <c:v>4.6582182096503114E-4</c:v>
                </c:pt>
                <c:pt idx="1670">
                  <c:v>-6.1431772507427674E-3</c:v>
                </c:pt>
                <c:pt idx="1671">
                  <c:v>-9.310429202040435E-3</c:v>
                </c:pt>
                <c:pt idx="1672">
                  <c:v>-1.3470086764744704E-2</c:v>
                </c:pt>
                <c:pt idx="1673">
                  <c:v>-5.5941869125178392E-3</c:v>
                </c:pt>
                <c:pt idx="1674">
                  <c:v>-7.87460831745216E-3</c:v>
                </c:pt>
                <c:pt idx="1675">
                  <c:v>-1.7270789106301906E-2</c:v>
                </c:pt>
                <c:pt idx="1676">
                  <c:v>-1.1907575802104522E-2</c:v>
                </c:pt>
                <c:pt idx="1677">
                  <c:v>-1.3258936634658193E-2</c:v>
                </c:pt>
                <c:pt idx="1678">
                  <c:v>-2.5421184127641234E-2</c:v>
                </c:pt>
                <c:pt idx="1679">
                  <c:v>2.3227805844290933E-2</c:v>
                </c:pt>
                <c:pt idx="1680">
                  <c:v>2.3375610935351489E-2</c:v>
                </c:pt>
                <c:pt idx="1681">
                  <c:v>4.6771045348936925E-2</c:v>
                </c:pt>
                <c:pt idx="1682">
                  <c:v>2.7493038472038461E-2</c:v>
                </c:pt>
                <c:pt idx="1683">
                  <c:v>4.0119816251211818E-2</c:v>
                </c:pt>
                <c:pt idx="1684">
                  <c:v>2.9984610007059292E-2</c:v>
                </c:pt>
                <c:pt idx="1685">
                  <c:v>2.6986278159830832E-2</c:v>
                </c:pt>
                <c:pt idx="1686">
                  <c:v>2.2594355454031399E-2</c:v>
                </c:pt>
                <c:pt idx="1687">
                  <c:v>2.8020913797254739E-2</c:v>
                </c:pt>
                <c:pt idx="1688">
                  <c:v>2.6648437951692416E-2</c:v>
                </c:pt>
                <c:pt idx="1689">
                  <c:v>2.8400984031410458E-2</c:v>
                </c:pt>
                <c:pt idx="1690">
                  <c:v>4.9621572105104823E-2</c:v>
                </c:pt>
                <c:pt idx="1691">
                  <c:v>1.78857075531022E-2</c:v>
                </c:pt>
                <c:pt idx="1692">
                  <c:v>3.1969421229872494E-2</c:v>
                </c:pt>
                <c:pt idx="1693">
                  <c:v>1.1699008741567424E-2</c:v>
                </c:pt>
                <c:pt idx="1694">
                  <c:v>3.1293740813595657E-2</c:v>
                </c:pt>
                <c:pt idx="1695">
                  <c:v>2.3080000753230374E-2</c:v>
                </c:pt>
                <c:pt idx="1696">
                  <c:v>1.0178727804944544E-2</c:v>
                </c:pt>
                <c:pt idx="1697">
                  <c:v>1.5457481057107321E-2</c:v>
                </c:pt>
                <c:pt idx="1698">
                  <c:v>1.6428771655505273E-2</c:v>
                </c:pt>
                <c:pt idx="1699">
                  <c:v>1.7590097370981085E-2</c:v>
                </c:pt>
                <c:pt idx="1700">
                  <c:v>1.1699008741567424E-2</c:v>
                </c:pt>
                <c:pt idx="1701">
                  <c:v>2.2235400232884332E-2</c:v>
                </c:pt>
                <c:pt idx="1702">
                  <c:v>2.2509895401996795E-2</c:v>
                </c:pt>
                <c:pt idx="1703">
                  <c:v>1.6259851551436066E-2</c:v>
                </c:pt>
                <c:pt idx="1704">
                  <c:v>2.8189833901323947E-2</c:v>
                </c:pt>
                <c:pt idx="1705">
                  <c:v>6.12464530728353E-3</c:v>
                </c:pt>
                <c:pt idx="1706">
                  <c:v>1.5225215914012161E-2</c:v>
                </c:pt>
                <c:pt idx="1707">
                  <c:v>1.332486474323356E-2</c:v>
                </c:pt>
                <c:pt idx="1708">
                  <c:v>3.6699184143810341E-2</c:v>
                </c:pt>
                <c:pt idx="1709">
                  <c:v>2.5951642522406927E-2</c:v>
                </c:pt>
                <c:pt idx="1710">
                  <c:v>-1.9835196880384981E-3</c:v>
                </c:pt>
                <c:pt idx="1711">
                  <c:v>6.5469455674565516E-3</c:v>
                </c:pt>
                <c:pt idx="1712">
                  <c:v>8.8062519593822206E-3</c:v>
                </c:pt>
                <c:pt idx="1713">
                  <c:v>2.8307032779339557E-3</c:v>
                </c:pt>
                <c:pt idx="1714">
                  <c:v>2.8865514317600781E-2</c:v>
                </c:pt>
                <c:pt idx="1715">
                  <c:v>1.7590097370981085E-2</c:v>
                </c:pt>
                <c:pt idx="1716">
                  <c:v>8.8062519593822206E-3</c:v>
                </c:pt>
                <c:pt idx="1717">
                  <c:v>5.7656900861364612E-3</c:v>
                </c:pt>
                <c:pt idx="1718">
                  <c:v>2.2552125428014096E-2</c:v>
                </c:pt>
                <c:pt idx="1719">
                  <c:v>7.5604661918718058E-3</c:v>
                </c:pt>
                <c:pt idx="1720">
                  <c:v>7.0537058796641787E-3</c:v>
                </c:pt>
                <c:pt idx="1721">
                  <c:v>8.6795618813303149E-3</c:v>
                </c:pt>
                <c:pt idx="1722">
                  <c:v>1.4169465263579605E-2</c:v>
                </c:pt>
                <c:pt idx="1723">
                  <c:v>2.0705628096225163E-3</c:v>
                </c:pt>
                <c:pt idx="1724">
                  <c:v>1.5035180796934298E-2</c:v>
                </c:pt>
                <c:pt idx="1725">
                  <c:v>1.3198174665181653E-2</c:v>
                </c:pt>
                <c:pt idx="1726">
                  <c:v>1.7611212383989737E-2</c:v>
                </c:pt>
                <c:pt idx="1727">
                  <c:v>1.011538276591859E-2</c:v>
                </c:pt>
                <c:pt idx="1728">
                  <c:v>9.7258213317265828E-4</c:v>
                </c:pt>
                <c:pt idx="1729">
                  <c:v>-1.3500692977789662E-3</c:v>
                </c:pt>
                <c:pt idx="1730">
                  <c:v>1.0917753260247333E-2</c:v>
                </c:pt>
                <c:pt idx="1731">
                  <c:v>2.471748056786887E-3</c:v>
                </c:pt>
                <c:pt idx="1732">
                  <c:v>6.1668753333008319E-3</c:v>
                </c:pt>
                <c:pt idx="1733">
                  <c:v>8.1728015691226886E-3</c:v>
                </c:pt>
                <c:pt idx="1734">
                  <c:v>2.3481186000394748E-2</c:v>
                </c:pt>
                <c:pt idx="1735">
                  <c:v>2.244655036297084E-2</c:v>
                </c:pt>
                <c:pt idx="1736">
                  <c:v>1.7737902462041641E-2</c:v>
                </c:pt>
                <c:pt idx="1737">
                  <c:v>1.2269114092801004E-2</c:v>
                </c:pt>
                <c:pt idx="1738">
                  <c:v>9.0385171024773836E-3</c:v>
                </c:pt>
                <c:pt idx="1739">
                  <c:v>7.0114758536468768E-3</c:v>
                </c:pt>
                <c:pt idx="1740">
                  <c:v>-6.1104384247617511E-4</c:v>
                </c:pt>
                <c:pt idx="1741">
                  <c:v>3.8442239023492092E-3</c:v>
                </c:pt>
                <c:pt idx="1742">
                  <c:v>1.8730308073448245E-2</c:v>
                </c:pt>
                <c:pt idx="1743">
                  <c:v>1.5638024974148883E-3</c:v>
                </c:pt>
                <c:pt idx="1744">
                  <c:v>9.6719674927369173E-3</c:v>
                </c:pt>
                <c:pt idx="1745">
                  <c:v>1.6175391499401462E-2</c:v>
                </c:pt>
                <c:pt idx="1746">
                  <c:v>3.4641536681934895E-3</c:v>
                </c:pt>
                <c:pt idx="1747">
                  <c:v>8.2994916471745943E-3</c:v>
                </c:pt>
                <c:pt idx="1748">
                  <c:v>5.850150138171065E-3</c:v>
                </c:pt>
                <c:pt idx="1749">
                  <c:v>4.182064110487627E-3</c:v>
                </c:pt>
                <c:pt idx="1750">
                  <c:v>1.3683819964380629E-2</c:v>
                </c:pt>
                <c:pt idx="1751">
                  <c:v>1.520410090100351E-2</c:v>
                </c:pt>
                <c:pt idx="1752">
                  <c:v>-5.9320271206562579E-3</c:v>
                </c:pt>
                <c:pt idx="1753">
                  <c:v>-3.2504204685575655E-3</c:v>
                </c:pt>
                <c:pt idx="1754">
                  <c:v>1.4211695289596907E-2</c:v>
                </c:pt>
                <c:pt idx="1755">
                  <c:v>1.6872186928686948E-2</c:v>
                </c:pt>
                <c:pt idx="1756">
                  <c:v>4.5832493576519985E-3</c:v>
                </c:pt>
                <c:pt idx="1757">
                  <c:v>4.8788595397731144E-3</c:v>
                </c:pt>
                <c:pt idx="1758">
                  <c:v>-4.0938491242595125E-5</c:v>
                </c:pt>
                <c:pt idx="1759">
                  <c:v>4.9633195918077182E-3</c:v>
                </c:pt>
                <c:pt idx="1760">
                  <c:v>-3.6516057157219362E-3</c:v>
                </c:pt>
                <c:pt idx="1761">
                  <c:v>-3.5671456636873324E-3</c:v>
                </c:pt>
                <c:pt idx="1762">
                  <c:v>-7.8957233304608118E-3</c:v>
                </c:pt>
                <c:pt idx="1763">
                  <c:v>1.0148121591899602E-3</c:v>
                </c:pt>
                <c:pt idx="1764">
                  <c:v>3.4219236421761867E-3</c:v>
                </c:pt>
                <c:pt idx="1765">
                  <c:v>-5.7419920035783967E-3</c:v>
                </c:pt>
                <c:pt idx="1766">
                  <c:v>7.5815812048804568E-3</c:v>
                </c:pt>
                <c:pt idx="1767">
                  <c:v>6.8636707625863184E-3</c:v>
                </c:pt>
                <c:pt idx="1768">
                  <c:v>1.5849175104235402E-3</c:v>
                </c:pt>
                <c:pt idx="1769">
                  <c:v>-1.2562141205372707E-2</c:v>
                </c:pt>
                <c:pt idx="1770">
                  <c:v>-3.2081904425402636E-3</c:v>
                </c:pt>
                <c:pt idx="1771">
                  <c:v>-2.0890947530817537E-3</c:v>
                </c:pt>
                <c:pt idx="1772">
                  <c:v>-8.6558637987722495E-3</c:v>
                </c:pt>
                <c:pt idx="1773">
                  <c:v>-4.7707014051804443E-3</c:v>
                </c:pt>
                <c:pt idx="1774">
                  <c:v>8.0249964780621293E-3</c:v>
                </c:pt>
                <c:pt idx="1775">
                  <c:v>1.0812178195204077E-2</c:v>
                </c:pt>
                <c:pt idx="1776">
                  <c:v>5.0055496178250201E-3</c:v>
                </c:pt>
                <c:pt idx="1777">
                  <c:v>-3.9472158978430512E-3</c:v>
                </c:pt>
                <c:pt idx="1778">
                  <c:v>1.901642705553307E-3</c:v>
                </c:pt>
                <c:pt idx="1779">
                  <c:v>1.2681923152937733E-3</c:v>
                </c:pt>
                <c:pt idx="1780">
                  <c:v>5.1533547088855776E-3</c:v>
                </c:pt>
                <c:pt idx="1781">
                  <c:v>-5.045196574292911E-3</c:v>
                </c:pt>
                <c:pt idx="1782">
                  <c:v>-6.0376021856995135E-3</c:v>
                </c:pt>
                <c:pt idx="1783">
                  <c:v>-3.9261008848344011E-3</c:v>
                </c:pt>
                <c:pt idx="1784">
                  <c:v>-4.0316759498776568E-3</c:v>
                </c:pt>
                <c:pt idx="1785">
                  <c:v>1.8594126795360042E-3</c:v>
                </c:pt>
                <c:pt idx="1786">
                  <c:v>-1.5401044148568256E-3</c:v>
                </c:pt>
                <c:pt idx="1787">
                  <c:v>9.7258213317265828E-4</c:v>
                </c:pt>
                <c:pt idx="1788">
                  <c:v>-6.3120973548119767E-3</c:v>
                </c:pt>
                <c:pt idx="1789">
                  <c:v>-1.0091684683360524E-2</c:v>
                </c:pt>
                <c:pt idx="1790">
                  <c:v>-6.248752315786023E-3</c:v>
                </c:pt>
                <c:pt idx="1791">
                  <c:v>-6.8822027060455567E-3</c:v>
                </c:pt>
                <c:pt idx="1792">
                  <c:v>-1.3512316790762004E-2</c:v>
                </c:pt>
                <c:pt idx="1793">
                  <c:v>-1.8516574873812322E-2</c:v>
                </c:pt>
                <c:pt idx="1794">
                  <c:v>-5.9109121076476043E-3</c:v>
                </c:pt>
                <c:pt idx="1795">
                  <c:v>-1.7883124483552785E-2</c:v>
                </c:pt>
                <c:pt idx="1796">
                  <c:v>-1.3301166660675493E-2</c:v>
                </c:pt>
                <c:pt idx="1797">
                  <c:v>-2.6899235038246812E-2</c:v>
                </c:pt>
                <c:pt idx="1798">
                  <c:v>-2.4851078776407656E-2</c:v>
                </c:pt>
                <c:pt idx="1799">
                  <c:v>3.1420430891647567E-2</c:v>
                </c:pt>
                <c:pt idx="1800">
                  <c:v>3.5031098116126903E-2</c:v>
                </c:pt>
                <c:pt idx="1801">
                  <c:v>4.1597867161817396E-2</c:v>
                </c:pt>
                <c:pt idx="1802">
                  <c:v>1.9849403762906753E-2</c:v>
                </c:pt>
                <c:pt idx="1803">
                  <c:v>1.619650651241011E-2</c:v>
                </c:pt>
                <c:pt idx="1804">
                  <c:v>1.9405988489725079E-2</c:v>
                </c:pt>
                <c:pt idx="1805">
                  <c:v>1.733671721487727E-2</c:v>
                </c:pt>
                <c:pt idx="1806">
                  <c:v>2.9055549434678644E-2</c:v>
                </c:pt>
                <c:pt idx="1807">
                  <c:v>3.9380790795909032E-2</c:v>
                </c:pt>
                <c:pt idx="1808">
                  <c:v>2.0862924387322009E-2</c:v>
                </c:pt>
                <c:pt idx="1809">
                  <c:v>3.1462660917664864E-2</c:v>
                </c:pt>
                <c:pt idx="1810">
                  <c:v>2.2129825167841073E-2</c:v>
                </c:pt>
                <c:pt idx="1811">
                  <c:v>2.3101115766239026E-2</c:v>
                </c:pt>
                <c:pt idx="1812">
                  <c:v>2.6901818107796228E-2</c:v>
                </c:pt>
                <c:pt idx="1813">
                  <c:v>1.4021660172519046E-2</c:v>
                </c:pt>
                <c:pt idx="1814">
                  <c:v>1.9680483658837546E-2</c:v>
                </c:pt>
                <c:pt idx="1815">
                  <c:v>1.6027586408340903E-2</c:v>
                </c:pt>
                <c:pt idx="1816">
                  <c:v>3.0913670579439938E-2</c:v>
                </c:pt>
                <c:pt idx="1817">
                  <c:v>1.8265777787257919E-2</c:v>
                </c:pt>
                <c:pt idx="1818">
                  <c:v>2.0884039400330658E-2</c:v>
                </c:pt>
                <c:pt idx="1819">
                  <c:v>1.4148350250570953E-2</c:v>
                </c:pt>
                <c:pt idx="1820">
                  <c:v>1.0917753260247333E-2</c:v>
                </c:pt>
                <c:pt idx="1821">
                  <c:v>1.6787726876652344E-2</c:v>
                </c:pt>
                <c:pt idx="1822">
                  <c:v>2.4558051663835952E-2</c:v>
                </c:pt>
                <c:pt idx="1823">
                  <c:v>5.7023450471105075E-3</c:v>
                </c:pt>
                <c:pt idx="1824">
                  <c:v>1.8793653112474197E-2</c:v>
                </c:pt>
                <c:pt idx="1825">
                  <c:v>7.7716163219583162E-3</c:v>
                </c:pt>
                <c:pt idx="1826">
                  <c:v>2.1939790050763214E-2</c:v>
                </c:pt>
                <c:pt idx="1827">
                  <c:v>1.3662704951371977E-2</c:v>
                </c:pt>
                <c:pt idx="1828">
                  <c:v>1.1973503910679889E-2</c:v>
                </c:pt>
                <c:pt idx="1829">
                  <c:v>1.332486474323356E-2</c:v>
                </c:pt>
                <c:pt idx="1830">
                  <c:v>1.9131493320612616E-2</c:v>
                </c:pt>
                <c:pt idx="1831">
                  <c:v>1.7146682097799411E-2</c:v>
                </c:pt>
                <c:pt idx="1832">
                  <c:v>1.1213363442368448E-2</c:v>
                </c:pt>
                <c:pt idx="1833">
                  <c:v>7.9405364260275255E-3</c:v>
                </c:pt>
                <c:pt idx="1834">
                  <c:v>1.3345979756242212E-2</c:v>
                </c:pt>
                <c:pt idx="1835">
                  <c:v>1.6048701421349554E-2</c:v>
                </c:pt>
                <c:pt idx="1836">
                  <c:v>1.9511563554768338E-2</c:v>
                </c:pt>
                <c:pt idx="1837">
                  <c:v>1.3050369574121095E-2</c:v>
                </c:pt>
                <c:pt idx="1838">
                  <c:v>2.1686409894659402E-2</c:v>
                </c:pt>
                <c:pt idx="1839">
                  <c:v>4.0764890454443713E-3</c:v>
                </c:pt>
                <c:pt idx="1840">
                  <c:v>1.2670299339965375E-2</c:v>
                </c:pt>
                <c:pt idx="1841">
                  <c:v>2.8095882649253039E-3</c:v>
                </c:pt>
                <c:pt idx="1842">
                  <c:v>9.7986575707888247E-3</c:v>
                </c:pt>
                <c:pt idx="1843">
                  <c:v>2.6352827769571298E-2</c:v>
                </c:pt>
                <c:pt idx="1844">
                  <c:v>1.2459149209878864E-2</c:v>
                </c:pt>
                <c:pt idx="1845">
                  <c:v>2.4536936650827304E-2</c:v>
                </c:pt>
                <c:pt idx="1846">
                  <c:v>9.6297374667196137E-3</c:v>
                </c:pt>
                <c:pt idx="1847">
                  <c:v>1.9891633788924057E-2</c:v>
                </c:pt>
                <c:pt idx="1848">
                  <c:v>7.7082712829323633E-3</c:v>
                </c:pt>
                <c:pt idx="1849">
                  <c:v>2.7884732519166539E-3</c:v>
                </c:pt>
                <c:pt idx="1850">
                  <c:v>-3.0181553254624042E-3</c:v>
                </c:pt>
                <c:pt idx="1851">
                  <c:v>6.0401852552489253E-3</c:v>
                </c:pt>
                <c:pt idx="1852">
                  <c:v>1.733671721487727E-2</c:v>
                </c:pt>
                <c:pt idx="1853">
                  <c:v>2.4241326468706186E-2</c:v>
                </c:pt>
                <c:pt idx="1854">
                  <c:v>6.2091053593181338E-3</c:v>
                </c:pt>
                <c:pt idx="1855">
                  <c:v>1.5426874844062383E-3</c:v>
                </c:pt>
                <c:pt idx="1856">
                  <c:v>7.7505013089496652E-3</c:v>
                </c:pt>
                <c:pt idx="1857">
                  <c:v>1.4824030666847789E-2</c:v>
                </c:pt>
                <c:pt idx="1858">
                  <c:v>2.6754013016735669E-2</c:v>
                </c:pt>
                <c:pt idx="1859">
                  <c:v>1.9861027575879117E-3</c:v>
                </c:pt>
                <c:pt idx="1860">
                  <c:v>1.3526523673283771E-3</c:v>
                </c:pt>
                <c:pt idx="1861">
                  <c:v>8.658446868321663E-3</c:v>
                </c:pt>
                <c:pt idx="1862">
                  <c:v>1.049545300007431E-2</c:v>
                </c:pt>
                <c:pt idx="1863">
                  <c:v>2.1127928356398182E-3</c:v>
                </c:pt>
                <c:pt idx="1864">
                  <c:v>4.6043643706606494E-3</c:v>
                </c:pt>
                <c:pt idx="1865">
                  <c:v>1.3240404691198956E-2</c:v>
                </c:pt>
                <c:pt idx="1866">
                  <c:v>9.3974723236244524E-3</c:v>
                </c:pt>
                <c:pt idx="1867">
                  <c:v>2.0292819036088428E-2</c:v>
                </c:pt>
                <c:pt idx="1868">
                  <c:v>1.0030922713883986E-2</c:v>
                </c:pt>
                <c:pt idx="1869">
                  <c:v>1.0570421852072621E-3</c:v>
                </c:pt>
                <c:pt idx="1870">
                  <c:v>2.1538604803598843E-2</c:v>
                </c:pt>
                <c:pt idx="1871">
                  <c:v>6.0613002682575762E-3</c:v>
                </c:pt>
                <c:pt idx="1872">
                  <c:v>4.5199043186260456E-3</c:v>
                </c:pt>
                <c:pt idx="1873">
                  <c:v>5.1744697218942294E-3</c:v>
                </c:pt>
                <c:pt idx="1874">
                  <c:v>-2.0046347010471499E-3</c:v>
                </c:pt>
                <c:pt idx="1875">
                  <c:v>8.5528718032784074E-3</c:v>
                </c:pt>
                <c:pt idx="1876">
                  <c:v>6.0401852552489253E-3</c:v>
                </c:pt>
                <c:pt idx="1877">
                  <c:v>1.2121309001740445E-2</c:v>
                </c:pt>
                <c:pt idx="1878">
                  <c:v>4.3932142405741382E-3</c:v>
                </c:pt>
                <c:pt idx="1879">
                  <c:v>3.1896584990810245E-3</c:v>
                </c:pt>
                <c:pt idx="1880">
                  <c:v>3.1293740813595657E-2</c:v>
                </c:pt>
                <c:pt idx="1881">
                  <c:v>9.0596321154860354E-3</c:v>
                </c:pt>
                <c:pt idx="1882">
                  <c:v>1.3071484587129745E-2</c:v>
                </c:pt>
                <c:pt idx="1883">
                  <c:v>7.7082712829323633E-3</c:v>
                </c:pt>
                <c:pt idx="1884">
                  <c:v>8.2783766341659425E-3</c:v>
                </c:pt>
                <c:pt idx="1885">
                  <c:v>5.6390000080845538E-3</c:v>
                </c:pt>
                <c:pt idx="1886">
                  <c:v>-5.1296566263275148E-3</c:v>
                </c:pt>
                <c:pt idx="1887">
                  <c:v>2.6406681608560963E-3</c:v>
                </c:pt>
                <c:pt idx="1888">
                  <c:v>-5.4674968344659318E-3</c:v>
                </c:pt>
                <c:pt idx="1889">
                  <c:v>-4.2100872539831569E-4</c:v>
                </c:pt>
                <c:pt idx="1890">
                  <c:v>8.6795618813303149E-3</c:v>
                </c:pt>
                <c:pt idx="1891">
                  <c:v>7.8254701609479713E-4</c:v>
                </c:pt>
                <c:pt idx="1892">
                  <c:v>-2.6803151173239856E-3</c:v>
                </c:pt>
                <c:pt idx="1893">
                  <c:v>-9.437119280092339E-3</c:v>
                </c:pt>
                <c:pt idx="1894">
                  <c:v>-8.3391386036424826E-3</c:v>
                </c:pt>
                <c:pt idx="1895">
                  <c:v>4.7732844747298588E-3</c:v>
                </c:pt>
                <c:pt idx="1896">
                  <c:v>-6.3543273808292786E-3</c:v>
                </c:pt>
                <c:pt idx="1897">
                  <c:v>-1.4462492376151308E-2</c:v>
                </c:pt>
                <c:pt idx="1898">
                  <c:v>-6.2276373027773729E-3</c:v>
                </c:pt>
                <c:pt idx="1899">
                  <c:v>-3.8416408327997973E-3</c:v>
                </c:pt>
                <c:pt idx="1900">
                  <c:v>-5.0546877743292123E-4</c:v>
                </c:pt>
                <c:pt idx="1901">
                  <c:v>-1.1485275541931499E-2</c:v>
                </c:pt>
                <c:pt idx="1902">
                  <c:v>-8.3391386036424826E-3</c:v>
                </c:pt>
                <c:pt idx="1903">
                  <c:v>7.6238112308977587E-3</c:v>
                </c:pt>
                <c:pt idx="1904">
                  <c:v>-5.6997619775610948E-3</c:v>
                </c:pt>
                <c:pt idx="1905">
                  <c:v>-1.0894055177689269E-2</c:v>
                </c:pt>
                <c:pt idx="1906">
                  <c:v>-8.0107895955403626E-4</c:v>
                </c:pt>
                <c:pt idx="1907">
                  <c:v>-6.8188576670196047E-3</c:v>
                </c:pt>
                <c:pt idx="1908">
                  <c:v>-6.4176724198552323E-3</c:v>
                </c:pt>
                <c:pt idx="1909">
                  <c:v>-7.2833879532099273E-3</c:v>
                </c:pt>
                <c:pt idx="1910">
                  <c:v>-1.6721798768076977E-2</c:v>
                </c:pt>
                <c:pt idx="1911">
                  <c:v>-7.9168383434694602E-3</c:v>
                </c:pt>
                <c:pt idx="1912">
                  <c:v>-7.1355828621493698E-3</c:v>
                </c:pt>
                <c:pt idx="1913">
                  <c:v>-1.1020745255741173E-2</c:v>
                </c:pt>
                <c:pt idx="1914">
                  <c:v>-1.4441377363142657E-2</c:v>
                </c:pt>
                <c:pt idx="1915">
                  <c:v>-7.7901482654175553E-3</c:v>
                </c:pt>
                <c:pt idx="1916">
                  <c:v>-2.3541947969871285E-2</c:v>
                </c:pt>
                <c:pt idx="1917">
                  <c:v>-2.1810516903161895E-2</c:v>
                </c:pt>
                <c:pt idx="1918">
                  <c:v>-1.8178734665673903E-2</c:v>
                </c:pt>
                <c:pt idx="1919">
                  <c:v>2.2467665375979492E-2</c:v>
                </c:pt>
                <c:pt idx="1920">
                  <c:v>1.9342643450699127E-2</c:v>
                </c:pt>
                <c:pt idx="1921">
                  <c:v>3.0892555566431289E-2</c:v>
                </c:pt>
                <c:pt idx="1922">
                  <c:v>2.4410246572775397E-2</c:v>
                </c:pt>
                <c:pt idx="1923">
                  <c:v>1.9976093840958661E-2</c:v>
                </c:pt>
                <c:pt idx="1924">
                  <c:v>3.302517188030505E-2</c:v>
                </c:pt>
                <c:pt idx="1925">
                  <c:v>1.0833293208212729E-2</c:v>
                </c:pt>
                <c:pt idx="1926">
                  <c:v>3.2328376451019561E-2</c:v>
                </c:pt>
                <c:pt idx="1927">
                  <c:v>1.180458380661068E-2</c:v>
                </c:pt>
                <c:pt idx="1928">
                  <c:v>3.2391721490045516E-2</c:v>
                </c:pt>
                <c:pt idx="1929">
                  <c:v>2.2594355454031399E-2</c:v>
                </c:pt>
                <c:pt idx="1930">
                  <c:v>9.9253476488407304E-3</c:v>
                </c:pt>
                <c:pt idx="1931">
                  <c:v>3.1631581021734072E-2</c:v>
                </c:pt>
                <c:pt idx="1932">
                  <c:v>2.3523416026412048E-2</c:v>
                </c:pt>
                <c:pt idx="1933">
                  <c:v>1.2311344118818306E-2</c:v>
                </c:pt>
                <c:pt idx="1934">
                  <c:v>2.5170387041086834E-2</c:v>
                </c:pt>
                <c:pt idx="1935">
                  <c:v>1.9089263294595316E-2</c:v>
                </c:pt>
                <c:pt idx="1936">
                  <c:v>1.5710861213211136E-2</c:v>
                </c:pt>
                <c:pt idx="1937">
                  <c:v>3.1801672990447363E-4</c:v>
                </c:pt>
                <c:pt idx="1938">
                  <c:v>3.3320782062426169E-2</c:v>
                </c:pt>
                <c:pt idx="1939">
                  <c:v>2.586718247037232E-2</c:v>
                </c:pt>
                <c:pt idx="1940">
                  <c:v>3.0998130631474545E-2</c:v>
                </c:pt>
                <c:pt idx="1941">
                  <c:v>8.0249964780621293E-3</c:v>
                </c:pt>
                <c:pt idx="1942">
                  <c:v>1.9363758463707779E-2</c:v>
                </c:pt>
                <c:pt idx="1943">
                  <c:v>1.2163539027757748E-2</c:v>
                </c:pt>
                <c:pt idx="1944">
                  <c:v>2.2615470467040051E-2</c:v>
                </c:pt>
                <c:pt idx="1945">
                  <c:v>1.8688078047430941E-2</c:v>
                </c:pt>
                <c:pt idx="1946">
                  <c:v>2.2615470467040051E-2</c:v>
                </c:pt>
                <c:pt idx="1947">
                  <c:v>1.8286892800266571E-2</c:v>
                </c:pt>
                <c:pt idx="1948">
                  <c:v>5.8079201121537631E-3</c:v>
                </c:pt>
                <c:pt idx="1949">
                  <c:v>2.4726971767905163E-2</c:v>
                </c:pt>
                <c:pt idx="1950">
                  <c:v>1.2226884066783702E-2</c:v>
                </c:pt>
                <c:pt idx="1951">
                  <c:v>1.3219289678190305E-2</c:v>
                </c:pt>
                <c:pt idx="1952">
                  <c:v>1.4549535497735324E-2</c:v>
                </c:pt>
                <c:pt idx="1953">
                  <c:v>6.399140476395994E-3</c:v>
                </c:pt>
                <c:pt idx="1954">
                  <c:v>1.8793653112474197E-2</c:v>
                </c:pt>
                <c:pt idx="1955">
                  <c:v>5.850150138171065E-3</c:v>
                </c:pt>
                <c:pt idx="1956">
                  <c:v>1.9553793580785638E-2</c:v>
                </c:pt>
                <c:pt idx="1957">
                  <c:v>8.9962870764600817E-3</c:v>
                </c:pt>
                <c:pt idx="1958">
                  <c:v>2.6901818107796228E-2</c:v>
                </c:pt>
                <c:pt idx="1959">
                  <c:v>1.4127235237562302E-2</c:v>
                </c:pt>
                <c:pt idx="1960">
                  <c:v>1.4528420484726672E-2</c:v>
                </c:pt>
                <c:pt idx="1961">
                  <c:v>5.3433898259634387E-3</c:v>
                </c:pt>
                <c:pt idx="1962">
                  <c:v>1.0326532896005101E-2</c:v>
                </c:pt>
                <c:pt idx="1963">
                  <c:v>1.0833293208212729E-2</c:v>
                </c:pt>
                <c:pt idx="1964">
                  <c:v>1.6217621525418762E-2</c:v>
                </c:pt>
                <c:pt idx="1965">
                  <c:v>1.1255593468385752E-2</c:v>
                </c:pt>
                <c:pt idx="1966">
                  <c:v>3.0090185072102545E-2</c:v>
                </c:pt>
                <c:pt idx="1967">
                  <c:v>2.8518182909426067E-3</c:v>
                </c:pt>
                <c:pt idx="1968">
                  <c:v>2.2817129397090267E-3</c:v>
                </c:pt>
                <c:pt idx="1969">
                  <c:v>1.2438034196870212E-2</c:v>
                </c:pt>
                <c:pt idx="1970">
                  <c:v>8.7006768943389649E-3</c:v>
                </c:pt>
                <c:pt idx="1971">
                  <c:v>2.0081668906001916E-2</c:v>
                </c:pt>
                <c:pt idx="1972">
                  <c:v>1.9237068385655871E-2</c:v>
                </c:pt>
                <c:pt idx="1973">
                  <c:v>1.5647516174185184E-2</c:v>
                </c:pt>
                <c:pt idx="1974">
                  <c:v>1.674549685063504E-2</c:v>
                </c:pt>
                <c:pt idx="1975">
                  <c:v>1.0030922713883986E-2</c:v>
                </c:pt>
                <c:pt idx="1976">
                  <c:v>1.8286892800266571E-2</c:v>
                </c:pt>
                <c:pt idx="1977">
                  <c:v>1.0052037726892636E-2</c:v>
                </c:pt>
                <c:pt idx="1978">
                  <c:v>1.5710861213211136E-2</c:v>
                </c:pt>
                <c:pt idx="1979">
                  <c:v>1.2881449470051886E-2</c:v>
                </c:pt>
                <c:pt idx="1980">
                  <c:v>6.4636573800659625E-5</c:v>
                </c:pt>
                <c:pt idx="1981">
                  <c:v>5.7868050991451113E-3</c:v>
                </c:pt>
                <c:pt idx="1982">
                  <c:v>9.0385171024773836E-3</c:v>
                </c:pt>
                <c:pt idx="1983">
                  <c:v>1.3852740068449838E-2</c:v>
                </c:pt>
                <c:pt idx="1984">
                  <c:v>1.2259622892764705E-3</c:v>
                </c:pt>
                <c:pt idx="1985">
                  <c:v>2.8940483169599086E-3</c:v>
                </c:pt>
                <c:pt idx="1986">
                  <c:v>1.7231142149834018E-2</c:v>
                </c:pt>
                <c:pt idx="1987">
                  <c:v>-2.5208862132910723E-4</c:v>
                </c:pt>
                <c:pt idx="1988">
                  <c:v>1.2796989418017282E-2</c:v>
                </c:pt>
                <c:pt idx="1989">
                  <c:v>3.1474284730637226E-3</c:v>
                </c:pt>
                <c:pt idx="1990">
                  <c:v>2.7578670388717086E-4</c:v>
                </c:pt>
                <c:pt idx="1991">
                  <c:v>1.0432107961048357E-2</c:v>
                </c:pt>
                <c:pt idx="1992">
                  <c:v>9.7564275447715211E-3</c:v>
                </c:pt>
                <c:pt idx="1993">
                  <c:v>6.990360840638225E-3</c:v>
                </c:pt>
                <c:pt idx="1994">
                  <c:v>6.5047155414392497E-3</c:v>
                </c:pt>
                <c:pt idx="1995">
                  <c:v>-2.3635899221942187E-3</c:v>
                </c:pt>
                <c:pt idx="1996">
                  <c:v>1.2226884066783702E-2</c:v>
                </c:pt>
                <c:pt idx="1997">
                  <c:v>-1.3078392717616625E-3</c:v>
                </c:pt>
                <c:pt idx="1998">
                  <c:v>6.6947506585171099E-3</c:v>
                </c:pt>
                <c:pt idx="1999">
                  <c:v>6.1035302942748781E-3</c:v>
                </c:pt>
                <c:pt idx="2000">
                  <c:v>-1.9835196880384981E-3</c:v>
                </c:pt>
                <c:pt idx="2001">
                  <c:v>4.8693683397368209E-4</c:v>
                </c:pt>
                <c:pt idx="2002">
                  <c:v>3.8442239023492092E-3</c:v>
                </c:pt>
                <c:pt idx="2003">
                  <c:v>4.709939435703905E-3</c:v>
                </c:pt>
                <c:pt idx="2004">
                  <c:v>-5.2563467043794205E-3</c:v>
                </c:pt>
                <c:pt idx="2005">
                  <c:v>2.2172055193858377E-2</c:v>
                </c:pt>
                <c:pt idx="2006">
                  <c:v>-7.5789981353310424E-3</c:v>
                </c:pt>
                <c:pt idx="2007">
                  <c:v>6.7580956975430628E-3</c:v>
                </c:pt>
                <c:pt idx="2008">
                  <c:v>7.5815812048804568E-3</c:v>
                </c:pt>
                <c:pt idx="2009">
                  <c:v>6.990360840638225E-3</c:v>
                </c:pt>
                <c:pt idx="2010">
                  <c:v>4.4354442665914401E-3</c:v>
                </c:pt>
                <c:pt idx="2011">
                  <c:v>-3.5766368637236371E-4</c:v>
                </c:pt>
                <c:pt idx="2012">
                  <c:v>1.4232810302605557E-2</c:v>
                </c:pt>
                <c:pt idx="2013">
                  <c:v>9.6719674927369173E-3</c:v>
                </c:pt>
                <c:pt idx="2014">
                  <c:v>4.2242941365049289E-3</c:v>
                </c:pt>
                <c:pt idx="2015">
                  <c:v>-3.4826856116527286E-3</c:v>
                </c:pt>
                <c:pt idx="2016">
                  <c:v>-2.4058199482115223E-3</c:v>
                </c:pt>
                <c:pt idx="2017">
                  <c:v>-5.4769880345022313E-4</c:v>
                </c:pt>
                <c:pt idx="2018">
                  <c:v>-8.9303589678847162E-3</c:v>
                </c:pt>
                <c:pt idx="2019">
                  <c:v>-7.5884893353673436E-4</c:v>
                </c:pt>
                <c:pt idx="2020">
                  <c:v>8.3417216731918962E-3</c:v>
                </c:pt>
                <c:pt idx="2021">
                  <c:v>-3.4826856116527286E-3</c:v>
                </c:pt>
                <c:pt idx="2022">
                  <c:v>-1.0492869930524895E-2</c:v>
                </c:pt>
                <c:pt idx="2023">
                  <c:v>-6.7438888150212883E-4</c:v>
                </c:pt>
                <c:pt idx="2024">
                  <c:v>1.2564724274922119E-2</c:v>
                </c:pt>
                <c:pt idx="2025">
                  <c:v>-2.0679797400731037E-3</c:v>
                </c:pt>
                <c:pt idx="2026">
                  <c:v>-1.585608323472228E-2</c:v>
                </c:pt>
                <c:pt idx="2027">
                  <c:v>4.8577445267644626E-3</c:v>
                </c:pt>
                <c:pt idx="2028">
                  <c:v>-1.9783475654331386E-2</c:v>
                </c:pt>
                <c:pt idx="2029">
                  <c:v>-1.1548620580957451E-2</c:v>
                </c:pt>
                <c:pt idx="2030">
                  <c:v>-1.5982773312774184E-2</c:v>
                </c:pt>
                <c:pt idx="2031">
                  <c:v>-1.3174476582623586E-2</c:v>
                </c:pt>
                <c:pt idx="2032">
                  <c:v>-8.7403238508068568E-3</c:v>
                </c:pt>
                <c:pt idx="2033">
                  <c:v>-1.4356917311108049E-2</c:v>
                </c:pt>
                <c:pt idx="2034">
                  <c:v>-8.2757935646165307E-3</c:v>
                </c:pt>
                <c:pt idx="2035">
                  <c:v>-1.6046118351800139E-2</c:v>
                </c:pt>
                <c:pt idx="2036">
                  <c:v>-2.6054634517900768E-2</c:v>
                </c:pt>
                <c:pt idx="2037">
                  <c:v>-8.3180235906338308E-3</c:v>
                </c:pt>
                <c:pt idx="2038">
                  <c:v>-1.7291904119310555E-2</c:v>
                </c:pt>
                <c:pt idx="2039">
                  <c:v>3.074475047537073E-2</c:v>
                </c:pt>
                <c:pt idx="2040">
                  <c:v>4.9410421975018312E-2</c:v>
                </c:pt>
                <c:pt idx="2041">
                  <c:v>3.2687331672166628E-2</c:v>
                </c:pt>
                <c:pt idx="2042">
                  <c:v>1.9089263294595316E-2</c:v>
                </c:pt>
                <c:pt idx="2043">
                  <c:v>2.4790316806931115E-2</c:v>
                </c:pt>
                <c:pt idx="2044">
                  <c:v>1.9258183398664523E-2</c:v>
                </c:pt>
                <c:pt idx="2045">
                  <c:v>3.4102037543746258E-2</c:v>
                </c:pt>
                <c:pt idx="2046">
                  <c:v>1.066437310414352E-2</c:v>
                </c:pt>
                <c:pt idx="2047">
                  <c:v>2.4663626728879211E-2</c:v>
                </c:pt>
                <c:pt idx="2048">
                  <c:v>8.3417216731918962E-3</c:v>
                </c:pt>
                <c:pt idx="2049">
                  <c:v>2.8042028810263388E-2</c:v>
                </c:pt>
                <c:pt idx="2050">
                  <c:v>3.1884961177837894E-2</c:v>
                </c:pt>
                <c:pt idx="2051">
                  <c:v>1.1952388897671237E-2</c:v>
                </c:pt>
                <c:pt idx="2052">
                  <c:v>3.8536190275562987E-2</c:v>
                </c:pt>
                <c:pt idx="2053">
                  <c:v>2.1052959504399869E-2</c:v>
                </c:pt>
                <c:pt idx="2054">
                  <c:v>2.9140009486713244E-2</c:v>
                </c:pt>
                <c:pt idx="2055">
                  <c:v>8.7640219333649187E-3</c:v>
                </c:pt>
                <c:pt idx="2056">
                  <c:v>2.9520079720868966E-2</c:v>
                </c:pt>
                <c:pt idx="2057">
                  <c:v>2.0398394101131683E-2</c:v>
                </c:pt>
                <c:pt idx="2058">
                  <c:v>1.6639921785591785E-2</c:v>
                </c:pt>
                <c:pt idx="2059">
                  <c:v>2.0018323866975961E-2</c:v>
                </c:pt>
                <c:pt idx="2060">
                  <c:v>2.519150205409549E-2</c:v>
                </c:pt>
                <c:pt idx="2061">
                  <c:v>2.3164460805264981E-2</c:v>
                </c:pt>
                <c:pt idx="2062">
                  <c:v>1.7611212383989737E-2</c:v>
                </c:pt>
                <c:pt idx="2063">
                  <c:v>8.5317567902697573E-3</c:v>
                </c:pt>
                <c:pt idx="2064">
                  <c:v>1.220576905377505E-2</c:v>
                </c:pt>
                <c:pt idx="2065">
                  <c:v>1.9194838359638571E-2</c:v>
                </c:pt>
                <c:pt idx="2066">
                  <c:v>6.9270158016122721E-3</c:v>
                </c:pt>
                <c:pt idx="2067">
                  <c:v>1.1023328325290589E-2</c:v>
                </c:pt>
                <c:pt idx="2068">
                  <c:v>3.302517188030505E-2</c:v>
                </c:pt>
                <c:pt idx="2069">
                  <c:v>8.9118270244254762E-3</c:v>
                </c:pt>
                <c:pt idx="2070">
                  <c:v>1.1128903390333844E-2</c:v>
                </c:pt>
                <c:pt idx="2071">
                  <c:v>1.108667336431654E-2</c:v>
                </c:pt>
                <c:pt idx="2072">
                  <c:v>9.6508524797282655E-3</c:v>
                </c:pt>
                <c:pt idx="2073">
                  <c:v>1.4085005211545001E-2</c:v>
                </c:pt>
                <c:pt idx="2074">
                  <c:v>9.9886926878666842E-3</c:v>
                </c:pt>
                <c:pt idx="2075">
                  <c:v>2.016612895803652E-2</c:v>
                </c:pt>
                <c:pt idx="2076">
                  <c:v>3.5063836942107914E-3</c:v>
                </c:pt>
                <c:pt idx="2077">
                  <c:v>1.7780132488058945E-2</c:v>
                </c:pt>
                <c:pt idx="2078">
                  <c:v>1.6893301941695599E-2</c:v>
                </c:pt>
                <c:pt idx="2079">
                  <c:v>8.5106417772611055E-3</c:v>
                </c:pt>
                <c:pt idx="2080">
                  <c:v>8.5106417772611055E-3</c:v>
                </c:pt>
                <c:pt idx="2081">
                  <c:v>4.709939435703905E-3</c:v>
                </c:pt>
                <c:pt idx="2082">
                  <c:v>7.9616514390361773E-3</c:v>
                </c:pt>
                <c:pt idx="2083">
                  <c:v>3.0449140293249612E-2</c:v>
                </c:pt>
                <c:pt idx="2084">
                  <c:v>5.7023450471105075E-3</c:v>
                </c:pt>
                <c:pt idx="2085">
                  <c:v>1.4845145679856439E-2</c:v>
                </c:pt>
                <c:pt idx="2086">
                  <c:v>7.8349613609842699E-3</c:v>
                </c:pt>
                <c:pt idx="2087">
                  <c:v>1.6428771655505273E-2</c:v>
                </c:pt>
                <c:pt idx="2088">
                  <c:v>4.9210895657904163E-3</c:v>
                </c:pt>
                <c:pt idx="2089">
                  <c:v>1.1551203650506867E-2</c:v>
                </c:pt>
                <c:pt idx="2090">
                  <c:v>8.5106417772611055E-3</c:v>
                </c:pt>
                <c:pt idx="2091">
                  <c:v>2.6416172808597253E-2</c:v>
                </c:pt>
                <c:pt idx="2092">
                  <c:v>2.6247252704528046E-2</c:v>
                </c:pt>
                <c:pt idx="2093">
                  <c:v>1.3050369574121095E-2</c:v>
                </c:pt>
                <c:pt idx="2094">
                  <c:v>-1.3711843107876162E-3</c:v>
                </c:pt>
                <c:pt idx="2095">
                  <c:v>2.7040131998820492E-3</c:v>
                </c:pt>
                <c:pt idx="2096">
                  <c:v>4.2665241625222316E-3</c:v>
                </c:pt>
                <c:pt idx="2097">
                  <c:v>1.1318938507411704E-2</c:v>
                </c:pt>
                <c:pt idx="2098">
                  <c:v>-2.3847049352028688E-3</c:v>
                </c:pt>
                <c:pt idx="2099">
                  <c:v>-5.0874266003102129E-3</c:v>
                </c:pt>
                <c:pt idx="2100">
                  <c:v>6.8847857755949694E-3</c:v>
                </c:pt>
                <c:pt idx="2101">
                  <c:v>1.1276708481394402E-2</c:v>
                </c:pt>
                <c:pt idx="2102">
                  <c:v>4.6677094096866031E-3</c:v>
                </c:pt>
                <c:pt idx="2103">
                  <c:v>1.3303749730224908E-2</c:v>
                </c:pt>
                <c:pt idx="2104">
                  <c:v>1.2269114092801004E-2</c:v>
                </c:pt>
                <c:pt idx="2105">
                  <c:v>4.2031791234962779E-3</c:v>
                </c:pt>
                <c:pt idx="2106">
                  <c:v>1.5943126356306299E-2</c:v>
                </c:pt>
                <c:pt idx="2107">
                  <c:v>5.1322396958769275E-3</c:v>
                </c:pt>
                <c:pt idx="2108">
                  <c:v>6.6525206324998072E-3</c:v>
                </c:pt>
                <c:pt idx="2109">
                  <c:v>-8.4330898557133816E-4</c:v>
                </c:pt>
                <c:pt idx="2110">
                  <c:v>6.0190702422402743E-3</c:v>
                </c:pt>
                <c:pt idx="2111">
                  <c:v>-7.051122810114766E-3</c:v>
                </c:pt>
                <c:pt idx="2112">
                  <c:v>1.5689746200202484E-2</c:v>
                </c:pt>
                <c:pt idx="2113">
                  <c:v>-2.3213598961769168E-3</c:v>
                </c:pt>
                <c:pt idx="2114">
                  <c:v>1.4697340588795883E-2</c:v>
                </c:pt>
                <c:pt idx="2115">
                  <c:v>1.5394136018081369E-2</c:v>
                </c:pt>
                <c:pt idx="2116">
                  <c:v>2.6406681608560963E-3</c:v>
                </c:pt>
                <c:pt idx="2117">
                  <c:v>5.5334249430412982E-3</c:v>
                </c:pt>
                <c:pt idx="2118">
                  <c:v>9.6297374667196137E-3</c:v>
                </c:pt>
                <c:pt idx="2119">
                  <c:v>-2.7647751693585911E-3</c:v>
                </c:pt>
                <c:pt idx="2120">
                  <c:v>5.301159799946136E-3</c:v>
                </c:pt>
                <c:pt idx="2121">
                  <c:v>-1.0535099956542199E-2</c:v>
                </c:pt>
                <c:pt idx="2122">
                  <c:v>3.041853408020467E-3</c:v>
                </c:pt>
                <c:pt idx="2123">
                  <c:v>1.5816436278254391E-2</c:v>
                </c:pt>
                <c:pt idx="2124">
                  <c:v>-6.0376021856995135E-3</c:v>
                </c:pt>
                <c:pt idx="2125">
                  <c:v>1.1551203650506867E-2</c:v>
                </c:pt>
                <c:pt idx="2126">
                  <c:v>1.3303749730224908E-2</c:v>
                </c:pt>
                <c:pt idx="2127">
                  <c:v>7.2015109707247362E-3</c:v>
                </c:pt>
                <c:pt idx="2128">
                  <c:v>3.3374635901415829E-3</c:v>
                </c:pt>
                <c:pt idx="2129">
                  <c:v>-4.3484011450074236E-3</c:v>
                </c:pt>
                <c:pt idx="2130">
                  <c:v>1.5215724713975864E-3</c:v>
                </c:pt>
                <c:pt idx="2131">
                  <c:v>1.3240404691198956E-2</c:v>
                </c:pt>
                <c:pt idx="2132">
                  <c:v>-1.2667716270415963E-2</c:v>
                </c:pt>
                <c:pt idx="2133">
                  <c:v>1.0157612791935892E-2</c:v>
                </c:pt>
                <c:pt idx="2134">
                  <c:v>-4.8762764702237017E-3</c:v>
                </c:pt>
                <c:pt idx="2135">
                  <c:v>4.8366295137558116E-3</c:v>
                </c:pt>
                <c:pt idx="2136">
                  <c:v>-1.5454897987557906E-2</c:v>
                </c:pt>
                <c:pt idx="2137">
                  <c:v>-3.3348805205921693E-3</c:v>
                </c:pt>
                <c:pt idx="2138">
                  <c:v>-1.1811491937097568E-3</c:v>
                </c:pt>
                <c:pt idx="2139">
                  <c:v>7.8254701609479713E-4</c:v>
                </c:pt>
                <c:pt idx="2140">
                  <c:v>-1.2444942327357088E-3</c:v>
                </c:pt>
                <c:pt idx="2141">
                  <c:v>-3.2926504945748674E-3</c:v>
                </c:pt>
                <c:pt idx="2142">
                  <c:v>-9.277690376059437E-4</c:v>
                </c:pt>
                <c:pt idx="2143">
                  <c:v>8.2477704211209989E-4</c:v>
                </c:pt>
                <c:pt idx="2144">
                  <c:v>2.2605979267003758E-3</c:v>
                </c:pt>
                <c:pt idx="2145">
                  <c:v>-1.739747918435381E-2</c:v>
                </c:pt>
                <c:pt idx="2146">
                  <c:v>-4.0527909628863068E-3</c:v>
                </c:pt>
                <c:pt idx="2147">
                  <c:v>-1.0957400216715221E-2</c:v>
                </c:pt>
                <c:pt idx="2148">
                  <c:v>-5.383036782431328E-3</c:v>
                </c:pt>
                <c:pt idx="2149">
                  <c:v>-2.2296162202360869E-2</c:v>
                </c:pt>
                <c:pt idx="2150">
                  <c:v>-1.3765696946865819E-2</c:v>
                </c:pt>
                <c:pt idx="2151">
                  <c:v>-1.7101869002232695E-2</c:v>
                </c:pt>
                <c:pt idx="2152">
                  <c:v>3.7386488373059535E-3</c:v>
                </c:pt>
                <c:pt idx="2153">
                  <c:v>-4.6862413531458405E-3</c:v>
                </c:pt>
                <c:pt idx="2154">
                  <c:v>-5.383036782431328E-3</c:v>
                </c:pt>
                <c:pt idx="2155">
                  <c:v>-1.680625882011158E-2</c:v>
                </c:pt>
                <c:pt idx="2156">
                  <c:v>-8.9514739808933645E-3</c:v>
                </c:pt>
                <c:pt idx="2157">
                  <c:v>-8.7825538768241569E-3</c:v>
                </c:pt>
                <c:pt idx="2158">
                  <c:v>-1.1274125411844988E-2</c:v>
                </c:pt>
                <c:pt idx="2159">
                  <c:v>2.7577498524073062E-2</c:v>
                </c:pt>
                <c:pt idx="2160">
                  <c:v>2.9667884811929522E-2</c:v>
                </c:pt>
                <c:pt idx="2161">
                  <c:v>1.9173723346629919E-2</c:v>
                </c:pt>
                <c:pt idx="2162">
                  <c:v>3.954971089997824E-2</c:v>
                </c:pt>
                <c:pt idx="2163">
                  <c:v>3.1969421229872494E-2</c:v>
                </c:pt>
                <c:pt idx="2164">
                  <c:v>2.4600281689853256E-2</c:v>
                </c:pt>
                <c:pt idx="2165">
                  <c:v>3.1906076190846538E-2</c:v>
                </c:pt>
                <c:pt idx="2166">
                  <c:v>2.3101115766239026E-2</c:v>
                </c:pt>
                <c:pt idx="2167">
                  <c:v>7.7293862959410143E-3</c:v>
                </c:pt>
                <c:pt idx="2168">
                  <c:v>1.5373021005072717E-2</c:v>
                </c:pt>
                <c:pt idx="2169">
                  <c:v>1.2606954300939423E-2</c:v>
                </c:pt>
                <c:pt idx="2170">
                  <c:v>2.1707524907668054E-2</c:v>
                </c:pt>
                <c:pt idx="2171">
                  <c:v>2.162306485563345E-2</c:v>
                </c:pt>
                <c:pt idx="2172">
                  <c:v>2.3164460805264981E-2</c:v>
                </c:pt>
                <c:pt idx="2173">
                  <c:v>6.8636707625863184E-3</c:v>
                </c:pt>
                <c:pt idx="2174">
                  <c:v>2.4452476598792697E-2</c:v>
                </c:pt>
                <c:pt idx="2175">
                  <c:v>1.78857075531022E-2</c:v>
                </c:pt>
                <c:pt idx="2176">
                  <c:v>1.6998877006738855E-2</c:v>
                </c:pt>
                <c:pt idx="2177">
                  <c:v>2.3903486260567767E-2</c:v>
                </c:pt>
                <c:pt idx="2178">
                  <c:v>1.3768280016415235E-2</c:v>
                </c:pt>
                <c:pt idx="2179">
                  <c:v>1.8160202722214663E-2</c:v>
                </c:pt>
                <c:pt idx="2180">
                  <c:v>2.8971089382644036E-2</c:v>
                </c:pt>
                <c:pt idx="2181">
                  <c:v>1.2543609261913469E-2</c:v>
                </c:pt>
                <c:pt idx="2182">
                  <c:v>2.4368016546758093E-2</c:v>
                </c:pt>
                <c:pt idx="2183">
                  <c:v>1.9849403762906753E-2</c:v>
                </c:pt>
                <c:pt idx="2184">
                  <c:v>2.1454144751564239E-2</c:v>
                </c:pt>
                <c:pt idx="2185">
                  <c:v>1.4211695289596907E-2</c:v>
                </c:pt>
                <c:pt idx="2186">
                  <c:v>1.4317270354640161E-2</c:v>
                </c:pt>
                <c:pt idx="2187">
                  <c:v>8.088341517088083E-3</c:v>
                </c:pt>
                <c:pt idx="2188">
                  <c:v>9.1440921675206392E-3</c:v>
                </c:pt>
                <c:pt idx="2189">
                  <c:v>8.8812208113805361E-4</c:v>
                </c:pt>
                <c:pt idx="2190">
                  <c:v>1.0727718143169473E-2</c:v>
                </c:pt>
                <c:pt idx="2191">
                  <c:v>5.5334249430412982E-3</c:v>
                </c:pt>
                <c:pt idx="2192">
                  <c:v>1.2839219444034584E-2</c:v>
                </c:pt>
                <c:pt idx="2193">
                  <c:v>1.2818104431025934E-2</c:v>
                </c:pt>
                <c:pt idx="2194">
                  <c:v>2.586718247037232E-2</c:v>
                </c:pt>
                <c:pt idx="2195">
                  <c:v>2.2573240441022747E-2</c:v>
                </c:pt>
                <c:pt idx="2196">
                  <c:v>2.4283556494723489E-2</c:v>
                </c:pt>
                <c:pt idx="2197">
                  <c:v>1.5922011343297647E-2</c:v>
                </c:pt>
                <c:pt idx="2198">
                  <c:v>1.5753091239228439E-2</c:v>
                </c:pt>
                <c:pt idx="2199">
                  <c:v>1.9300413424681823E-2</c:v>
                </c:pt>
                <c:pt idx="2200">
                  <c:v>9.2496672325638948E-3</c:v>
                </c:pt>
                <c:pt idx="2201">
                  <c:v>1.501406578392565E-2</c:v>
                </c:pt>
                <c:pt idx="2202">
                  <c:v>1.2247999079792352E-2</c:v>
                </c:pt>
                <c:pt idx="2203">
                  <c:v>1.296590952208649E-2</c:v>
                </c:pt>
                <c:pt idx="2204">
                  <c:v>1.3958315133493094E-2</c:v>
                </c:pt>
                <c:pt idx="2205">
                  <c:v>5.9768402162229724E-3</c:v>
                </c:pt>
                <c:pt idx="2206">
                  <c:v>2.7007393172839483E-2</c:v>
                </c:pt>
                <c:pt idx="2207">
                  <c:v>3.3374635901415829E-3</c:v>
                </c:pt>
                <c:pt idx="2208">
                  <c:v>4.9422045787990672E-3</c:v>
                </c:pt>
                <c:pt idx="2209">
                  <c:v>2.1601949842624795E-2</c:v>
                </c:pt>
                <c:pt idx="2210">
                  <c:v>8.1094565300967349E-3</c:v>
                </c:pt>
                <c:pt idx="2211">
                  <c:v>1.6872186928686948E-2</c:v>
                </c:pt>
                <c:pt idx="2212">
                  <c:v>8.2150315951399905E-3</c:v>
                </c:pt>
                <c:pt idx="2213">
                  <c:v>2.1179649582451776E-2</c:v>
                </c:pt>
                <c:pt idx="2214">
                  <c:v>3.3163485771329311E-3</c:v>
                </c:pt>
                <c:pt idx="2215">
                  <c:v>1.5753091239228439E-2</c:v>
                </c:pt>
                <c:pt idx="2216">
                  <c:v>1.2311344118818306E-2</c:v>
                </c:pt>
                <c:pt idx="2217">
                  <c:v>-2.4269349612201724E-3</c:v>
                </c:pt>
                <c:pt idx="2218">
                  <c:v>9.8408875968061266E-3</c:v>
                </c:pt>
                <c:pt idx="2219">
                  <c:v>1.2893073283024243E-3</c:v>
                </c:pt>
                <c:pt idx="2220">
                  <c:v>2.2003135089789169E-2</c:v>
                </c:pt>
                <c:pt idx="2221">
                  <c:v>1.5943126356306299E-2</c:v>
                </c:pt>
                <c:pt idx="2222">
                  <c:v>1.2628069313948075E-2</c:v>
                </c:pt>
                <c:pt idx="2223">
                  <c:v>2.295331067517847E-2</c:v>
                </c:pt>
                <c:pt idx="2224">
                  <c:v>1.7327226014840977E-3</c:v>
                </c:pt>
                <c:pt idx="2225">
                  <c:v>-7.1661890751943246E-4</c:v>
                </c:pt>
                <c:pt idx="2226">
                  <c:v>2.0916778226311664E-3</c:v>
                </c:pt>
                <c:pt idx="2227">
                  <c:v>7.7505013089496652E-3</c:v>
                </c:pt>
                <c:pt idx="2228">
                  <c:v>2.7040131998820492E-3</c:v>
                </c:pt>
                <c:pt idx="2229">
                  <c:v>6.4636573800659625E-5</c:v>
                </c:pt>
                <c:pt idx="2230">
                  <c:v>1.068548811715217E-2</c:v>
                </c:pt>
                <c:pt idx="2231">
                  <c:v>8.5528718032784074E-3</c:v>
                </c:pt>
                <c:pt idx="2232">
                  <c:v>3.439764772586737E-2</c:v>
                </c:pt>
                <c:pt idx="2233">
                  <c:v>1.331537354319727E-3</c:v>
                </c:pt>
                <c:pt idx="2234">
                  <c:v>-1.4019077102969631E-2</c:v>
                </c:pt>
                <c:pt idx="2235">
                  <c:v>-3.5671456636873324E-3</c:v>
                </c:pt>
                <c:pt idx="2236">
                  <c:v>6.3569104503786921E-3</c:v>
                </c:pt>
                <c:pt idx="2237">
                  <c:v>2.1116304543425821E-2</c:v>
                </c:pt>
                <c:pt idx="2238">
                  <c:v>-5.1718866523448167E-3</c:v>
                </c:pt>
                <c:pt idx="2239">
                  <c:v>-1.6245644668914294E-3</c:v>
                </c:pt>
                <c:pt idx="2240">
                  <c:v>-9.3948892540750388E-3</c:v>
                </c:pt>
                <c:pt idx="2241">
                  <c:v>5.7234600601191584E-3</c:v>
                </c:pt>
                <c:pt idx="2242">
                  <c:v>1.4359500380657465E-2</c:v>
                </c:pt>
                <c:pt idx="2243">
                  <c:v>8.932942037434128E-3</c:v>
                </c:pt>
                <c:pt idx="2244">
                  <c:v>1.0326532896005101E-2</c:v>
                </c:pt>
                <c:pt idx="2245">
                  <c:v>-2.4691649872374743E-3</c:v>
                </c:pt>
                <c:pt idx="2246">
                  <c:v>-7.4523080572791367E-3</c:v>
                </c:pt>
                <c:pt idx="2247">
                  <c:v>8.8812208113805361E-4</c:v>
                </c:pt>
                <c:pt idx="2248">
                  <c:v>-3.9894459238603549E-3</c:v>
                </c:pt>
                <c:pt idx="2249">
                  <c:v>7.792731334966968E-3</c:v>
                </c:pt>
                <c:pt idx="2250">
                  <c:v>-7.2833879532099273E-3</c:v>
                </c:pt>
                <c:pt idx="2251">
                  <c:v>-1.129524042485364E-2</c:v>
                </c:pt>
                <c:pt idx="2252">
                  <c:v>-9.2470841630144796E-3</c:v>
                </c:pt>
                <c:pt idx="2253">
                  <c:v>9.3552422976071505E-3</c:v>
                </c:pt>
                <c:pt idx="2254">
                  <c:v>-1.4969252688358935E-2</c:v>
                </c:pt>
                <c:pt idx="2255">
                  <c:v>1.3768280016415235E-2</c:v>
                </c:pt>
                <c:pt idx="2256">
                  <c:v>-6.1009472247254672E-3</c:v>
                </c:pt>
                <c:pt idx="2257">
                  <c:v>2.2406547783357725E-5</c:v>
                </c:pt>
                <c:pt idx="2258">
                  <c:v>-4.6228963141198886E-3</c:v>
                </c:pt>
                <c:pt idx="2259">
                  <c:v>-5.7208769905697449E-3</c:v>
                </c:pt>
                <c:pt idx="2260">
                  <c:v>-8.9725889939020163E-3</c:v>
                </c:pt>
                <c:pt idx="2261">
                  <c:v>-6.1220622377341173E-3</c:v>
                </c:pt>
                <c:pt idx="2262">
                  <c:v>1.0643258091134868E-2</c:v>
                </c:pt>
                <c:pt idx="2263">
                  <c:v>-3.16596041652296E-3</c:v>
                </c:pt>
                <c:pt idx="2264">
                  <c:v>1.2269114092801004E-2</c:v>
                </c:pt>
                <c:pt idx="2265">
                  <c:v>-9.373774241066387E-3</c:v>
                </c:pt>
                <c:pt idx="2266">
                  <c:v>-1.0333441026491976E-3</c:v>
                </c:pt>
                <c:pt idx="2267">
                  <c:v>-5.8897970946389542E-3</c:v>
                </c:pt>
                <c:pt idx="2268">
                  <c:v>-2.7225451433412875E-3</c:v>
                </c:pt>
                <c:pt idx="2269">
                  <c:v>-6.987777771088814E-3</c:v>
                </c:pt>
                <c:pt idx="2270">
                  <c:v>-1.7714204379483577E-2</c:v>
                </c:pt>
                <c:pt idx="2271">
                  <c:v>-1.0788480112646014E-2</c:v>
                </c:pt>
                <c:pt idx="2272">
                  <c:v>9.9464626618493805E-3</c:v>
                </c:pt>
                <c:pt idx="2273">
                  <c:v>-1.8959990146993993E-2</c:v>
                </c:pt>
                <c:pt idx="2274">
                  <c:v>1.7538376144927486E-3</c:v>
                </c:pt>
                <c:pt idx="2275">
                  <c:v>-1.6869603859137532E-2</c:v>
                </c:pt>
                <c:pt idx="2276">
                  <c:v>-1.4767593758308719E-3</c:v>
                </c:pt>
                <c:pt idx="2277">
                  <c:v>-6.3543273808292786E-3</c:v>
                </c:pt>
                <c:pt idx="2278">
                  <c:v>-1.9846820693357338E-2</c:v>
                </c:pt>
                <c:pt idx="2279">
                  <c:v>2.6901818107796228E-2</c:v>
                </c:pt>
                <c:pt idx="2280">
                  <c:v>3.5390053337273977E-2</c:v>
                </c:pt>
                <c:pt idx="2281">
                  <c:v>2.35023010134034E-2</c:v>
                </c:pt>
                <c:pt idx="2282">
                  <c:v>2.2087595141823773E-2</c:v>
                </c:pt>
                <c:pt idx="2283">
                  <c:v>2.3122230779247677E-2</c:v>
                </c:pt>
                <c:pt idx="2284">
                  <c:v>3.9634170952012847E-2</c:v>
                </c:pt>
                <c:pt idx="2285">
                  <c:v>2.3143345792256329E-2</c:v>
                </c:pt>
                <c:pt idx="2286">
                  <c:v>3.1145935722535101E-2</c:v>
                </c:pt>
                <c:pt idx="2287">
                  <c:v>2.7028508185848135E-2</c:v>
                </c:pt>
                <c:pt idx="2288">
                  <c:v>2.9055549434678644E-2</c:v>
                </c:pt>
                <c:pt idx="2289">
                  <c:v>2.4009061325611026E-2</c:v>
                </c:pt>
                <c:pt idx="2290">
                  <c:v>1.520410090100351E-2</c:v>
                </c:pt>
                <c:pt idx="2291">
                  <c:v>2.3248920857299585E-2</c:v>
                </c:pt>
                <c:pt idx="2292">
                  <c:v>1.5774206252237088E-2</c:v>
                </c:pt>
                <c:pt idx="2293">
                  <c:v>1.9089263294595316E-2</c:v>
                </c:pt>
                <c:pt idx="2294">
                  <c:v>1.2860334457043234E-2</c:v>
                </c:pt>
                <c:pt idx="2295">
                  <c:v>2.2847735610135211E-2</c:v>
                </c:pt>
                <c:pt idx="2296">
                  <c:v>1.3177059652173001E-2</c:v>
                </c:pt>
                <c:pt idx="2297">
                  <c:v>3.0301335202189059E-2</c:v>
                </c:pt>
                <c:pt idx="2298">
                  <c:v>3.5939043675498904E-2</c:v>
                </c:pt>
                <c:pt idx="2299">
                  <c:v>1.843469789132713E-2</c:v>
                </c:pt>
                <c:pt idx="2300">
                  <c:v>1.4992950770916998E-2</c:v>
                </c:pt>
                <c:pt idx="2301">
                  <c:v>1.9617138619811594E-2</c:v>
                </c:pt>
                <c:pt idx="2302">
                  <c:v>1.6407656642496622E-2</c:v>
                </c:pt>
                <c:pt idx="2303">
                  <c:v>8.658446868321663E-3</c:v>
                </c:pt>
                <c:pt idx="2304">
                  <c:v>1.5499711083124625E-2</c:v>
                </c:pt>
                <c:pt idx="2305">
                  <c:v>1.2036848949705841E-2</c:v>
                </c:pt>
                <c:pt idx="2306">
                  <c:v>1.4148350250570953E-2</c:v>
                </c:pt>
                <c:pt idx="2307">
                  <c:v>2.0419509114140335E-2</c:v>
                </c:pt>
                <c:pt idx="2308">
                  <c:v>8.2783766341659425E-3</c:v>
                </c:pt>
                <c:pt idx="2309">
                  <c:v>3.1896584990810245E-3</c:v>
                </c:pt>
                <c:pt idx="2310">
                  <c:v>2.3291150883316888E-2</c:v>
                </c:pt>
                <c:pt idx="2311">
                  <c:v>1.3008139548103793E-2</c:v>
                </c:pt>
                <c:pt idx="2312">
                  <c:v>1.3303749730224908E-2</c:v>
                </c:pt>
                <c:pt idx="2313">
                  <c:v>1.7378947240894574E-2</c:v>
                </c:pt>
                <c:pt idx="2314">
                  <c:v>1.5035180796934298E-2</c:v>
                </c:pt>
                <c:pt idx="2315">
                  <c:v>2.6352827769571298E-2</c:v>
                </c:pt>
                <c:pt idx="2316">
                  <c:v>2.2425435349962192E-2</c:v>
                </c:pt>
                <c:pt idx="2317">
                  <c:v>7.7505013089496652E-3</c:v>
                </c:pt>
                <c:pt idx="2318">
                  <c:v>2.5773231218301426E-3</c:v>
                </c:pt>
                <c:pt idx="2319">
                  <c:v>1.4422845419683417E-2</c:v>
                </c:pt>
                <c:pt idx="2320">
                  <c:v>9.7141975187542192E-3</c:v>
                </c:pt>
                <c:pt idx="2321">
                  <c:v>2.4114636390654282E-2</c:v>
                </c:pt>
                <c:pt idx="2322">
                  <c:v>8.3839516992091981E-3</c:v>
                </c:pt>
                <c:pt idx="2323">
                  <c:v>1.7695672436024341E-2</c:v>
                </c:pt>
                <c:pt idx="2324">
                  <c:v>1.9722713684854849E-2</c:v>
                </c:pt>
                <c:pt idx="2325">
                  <c:v>7.1592809447074343E-3</c:v>
                </c:pt>
                <c:pt idx="2326">
                  <c:v>8.4472967382351518E-3</c:v>
                </c:pt>
                <c:pt idx="2327">
                  <c:v>1.2100193988731796E-2</c:v>
                </c:pt>
                <c:pt idx="2328">
                  <c:v>5.0805184698233304E-4</c:v>
                </c:pt>
                <c:pt idx="2329">
                  <c:v>1.5077410822951602E-2</c:v>
                </c:pt>
                <c:pt idx="2330">
                  <c:v>1.3726049990397931E-2</c:v>
                </c:pt>
                <c:pt idx="2331">
                  <c:v>8.7640219333649187E-3</c:v>
                </c:pt>
                <c:pt idx="2332">
                  <c:v>1.4317270354640161E-2</c:v>
                </c:pt>
                <c:pt idx="2333">
                  <c:v>1.7062222045764807E-2</c:v>
                </c:pt>
                <c:pt idx="2334">
                  <c:v>8.1516865561140368E-3</c:v>
                </c:pt>
                <c:pt idx="2335">
                  <c:v>1.3092599600138397E-2</c:v>
                </c:pt>
                <c:pt idx="2336">
                  <c:v>1.0178727804944544E-2</c:v>
                </c:pt>
                <c:pt idx="2337">
                  <c:v>1.733671721487727E-2</c:v>
                </c:pt>
                <c:pt idx="2338">
                  <c:v>5.9134951771970187E-3</c:v>
                </c:pt>
                <c:pt idx="2339">
                  <c:v>6.0613002682575762E-3</c:v>
                </c:pt>
                <c:pt idx="2340">
                  <c:v>5.1955847349028804E-3</c:v>
                </c:pt>
                <c:pt idx="2341">
                  <c:v>3.611958759254047E-3</c:v>
                </c:pt>
                <c:pt idx="2342">
                  <c:v>1.2015733936697191E-2</c:v>
                </c:pt>
                <c:pt idx="2343">
                  <c:v>-7.1661890751943246E-4</c:v>
                </c:pt>
                <c:pt idx="2344">
                  <c:v>1.6060325234321911E-3</c:v>
                </c:pt>
                <c:pt idx="2345">
                  <c:v>8.2477704211209989E-4</c:v>
                </c:pt>
                <c:pt idx="2346">
                  <c:v>7.1170509186901324E-3</c:v>
                </c:pt>
                <c:pt idx="2347">
                  <c:v>-8.8247839028414606E-3</c:v>
                </c:pt>
                <c:pt idx="2348">
                  <c:v>2.8518182909426067E-3</c:v>
                </c:pt>
                <c:pt idx="2349">
                  <c:v>3.5274987072194432E-3</c:v>
                </c:pt>
                <c:pt idx="2350">
                  <c:v>8.2361466081486406E-3</c:v>
                </c:pt>
                <c:pt idx="2351">
                  <c:v>5.8290351251624141E-3</c:v>
                </c:pt>
                <c:pt idx="2352">
                  <c:v>1.2902564483060538E-2</c:v>
                </c:pt>
                <c:pt idx="2353">
                  <c:v>3.2741185511156292E-3</c:v>
                </c:pt>
                <c:pt idx="2354">
                  <c:v>1.104444333829924E-2</c:v>
                </c:pt>
                <c:pt idx="2355">
                  <c:v>4.3720992275654872E-3</c:v>
                </c:pt>
                <c:pt idx="2356">
                  <c:v>1.5922011343297647E-2</c:v>
                </c:pt>
                <c:pt idx="2357">
                  <c:v>1.1837322632591686E-3</c:v>
                </c:pt>
                <c:pt idx="2358">
                  <c:v>1.0643258091134868E-2</c:v>
                </c:pt>
                <c:pt idx="2359">
                  <c:v>-6.1009472247254672E-3</c:v>
                </c:pt>
                <c:pt idx="2360">
                  <c:v>9.1440921675206392E-3</c:v>
                </c:pt>
                <c:pt idx="2361">
                  <c:v>4.4987893056173938E-3</c:v>
                </c:pt>
                <c:pt idx="2362">
                  <c:v>9.9253476488407304E-3</c:v>
                </c:pt>
                <c:pt idx="2363">
                  <c:v>4.2242941365049289E-3</c:v>
                </c:pt>
                <c:pt idx="2364">
                  <c:v>5.1744697218942294E-3</c:v>
                </c:pt>
                <c:pt idx="2365">
                  <c:v>-6.6499375629503954E-3</c:v>
                </c:pt>
                <c:pt idx="2366">
                  <c:v>9.3035210715535551E-4</c:v>
                </c:pt>
                <c:pt idx="2367">
                  <c:v>1.6006471395332251E-2</c:v>
                </c:pt>
                <c:pt idx="2368">
                  <c:v>-6.1104384247617511E-4</c:v>
                </c:pt>
                <c:pt idx="2369">
                  <c:v>-4.3484011450074236E-3</c:v>
                </c:pt>
                <c:pt idx="2370">
                  <c:v>-3.5882606766959825E-3</c:v>
                </c:pt>
                <c:pt idx="2371">
                  <c:v>-5.3408067564140261E-3</c:v>
                </c:pt>
                <c:pt idx="2372">
                  <c:v>5.7445750731278094E-3</c:v>
                </c:pt>
                <c:pt idx="2373">
                  <c:v>-1.2233792197270587E-3</c:v>
                </c:pt>
                <c:pt idx="2374">
                  <c:v>9.165207180529291E-3</c:v>
                </c:pt>
                <c:pt idx="2375">
                  <c:v>-1.184423076307857E-2</c:v>
                </c:pt>
                <c:pt idx="2376">
                  <c:v>-1.133747045087094E-2</c:v>
                </c:pt>
                <c:pt idx="2377">
                  <c:v>-3.2926504945748674E-3</c:v>
                </c:pt>
                <c:pt idx="2378">
                  <c:v>1.1203872242332158E-3</c:v>
                </c:pt>
                <c:pt idx="2379">
                  <c:v>-6.3215885548482693E-4</c:v>
                </c:pt>
                <c:pt idx="2380">
                  <c:v>6.5891755934738543E-3</c:v>
                </c:pt>
                <c:pt idx="2381">
                  <c:v>-1.3195591595632241E-2</c:v>
                </c:pt>
                <c:pt idx="2382">
                  <c:v>-8.0107895955403626E-4</c:v>
                </c:pt>
                <c:pt idx="2383">
                  <c:v>-1.0978515229723873E-2</c:v>
                </c:pt>
                <c:pt idx="2384">
                  <c:v>-1.2055380893165078E-2</c:v>
                </c:pt>
                <c:pt idx="2385">
                  <c:v>-8.1068734605473196E-3</c:v>
                </c:pt>
                <c:pt idx="2386">
                  <c:v>-9.1415090979712239E-3</c:v>
                </c:pt>
                <c:pt idx="2387">
                  <c:v>-2.3213598961769168E-3</c:v>
                </c:pt>
                <c:pt idx="2388">
                  <c:v>-6.2909823418033266E-3</c:v>
                </c:pt>
                <c:pt idx="2389">
                  <c:v>-2.9970403124537507E-3</c:v>
                </c:pt>
                <c:pt idx="2390">
                  <c:v>-3.0815003644883562E-3</c:v>
                </c:pt>
                <c:pt idx="2391">
                  <c:v>-2.5958550652893818E-3</c:v>
                </c:pt>
                <c:pt idx="2392">
                  <c:v>-1.7122984015241347E-2</c:v>
                </c:pt>
                <c:pt idx="2393">
                  <c:v>-1.8199849678682555E-2</c:v>
                </c:pt>
                <c:pt idx="2394">
                  <c:v>-4.0316759498776568E-3</c:v>
                </c:pt>
                <c:pt idx="2395">
                  <c:v>-1.7439709210371114E-2</c:v>
                </c:pt>
                <c:pt idx="2396">
                  <c:v>-1.8748840016907482E-2</c:v>
                </c:pt>
                <c:pt idx="2397">
                  <c:v>-2.1219296538919661E-2</c:v>
                </c:pt>
                <c:pt idx="2398">
                  <c:v>3.7163714430000667E-2</c:v>
                </c:pt>
                <c:pt idx="2399">
                  <c:v>4.3519333345604649E-2</c:v>
                </c:pt>
                <c:pt idx="2400">
                  <c:v>2.2467665375979492E-2</c:v>
                </c:pt>
                <c:pt idx="2401">
                  <c:v>2.5972757535415579E-2</c:v>
                </c:pt>
                <c:pt idx="2402">
                  <c:v>2.0461739140157635E-2</c:v>
                </c:pt>
                <c:pt idx="2403">
                  <c:v>3.8578420301580291E-2</c:v>
                </c:pt>
                <c:pt idx="2404">
                  <c:v>1.5584171135159228E-2</c:v>
                </c:pt>
                <c:pt idx="2405">
                  <c:v>1.8455812904335782E-2</c:v>
                </c:pt>
                <c:pt idx="2406">
                  <c:v>1.6682151811609085E-2</c:v>
                </c:pt>
                <c:pt idx="2407">
                  <c:v>1.8265777787257919E-2</c:v>
                </c:pt>
                <c:pt idx="2408">
                  <c:v>1.9363758463707779E-2</c:v>
                </c:pt>
                <c:pt idx="2409">
                  <c:v>2.4853661845957071E-2</c:v>
                </c:pt>
                <c:pt idx="2410">
                  <c:v>2.1285224647495032E-2</c:v>
                </c:pt>
                <c:pt idx="2411">
                  <c:v>7.8138463479756181E-3</c:v>
                </c:pt>
                <c:pt idx="2412">
                  <c:v>1.8899228177517456E-2</c:v>
                </c:pt>
                <c:pt idx="2413">
                  <c:v>1.0052037726892636E-2</c:v>
                </c:pt>
                <c:pt idx="2414">
                  <c:v>2.4579166676844604E-2</c:v>
                </c:pt>
                <c:pt idx="2415">
                  <c:v>1.8603617995396338E-2</c:v>
                </c:pt>
                <c:pt idx="2416">
                  <c:v>3.3489702166495376E-2</c:v>
                </c:pt>
                <c:pt idx="2417">
                  <c:v>1.5225215914012161E-2</c:v>
                </c:pt>
                <c:pt idx="2418">
                  <c:v>1.7315602201868622E-2</c:v>
                </c:pt>
                <c:pt idx="2419">
                  <c:v>3.6382458948680578E-2</c:v>
                </c:pt>
                <c:pt idx="2420">
                  <c:v>1.7695672436024341E-2</c:v>
                </c:pt>
                <c:pt idx="2421">
                  <c:v>3.2053881281907101E-2</c:v>
                </c:pt>
                <c:pt idx="2422">
                  <c:v>1.7780132488058945E-2</c:v>
                </c:pt>
                <c:pt idx="2423">
                  <c:v>3.1167050735543756E-2</c:v>
                </c:pt>
                <c:pt idx="2424">
                  <c:v>2.0018323866975961E-2</c:v>
                </c:pt>
                <c:pt idx="2425">
                  <c:v>3.1314855826604308E-2</c:v>
                </c:pt>
                <c:pt idx="2426">
                  <c:v>1.505629580994295E-2</c:v>
                </c:pt>
                <c:pt idx="2427">
                  <c:v>1.4929605731891045E-2</c:v>
                </c:pt>
                <c:pt idx="2428">
                  <c:v>2.1876445011737262E-2</c:v>
                </c:pt>
                <c:pt idx="2429">
                  <c:v>1.3768280016415235E-2</c:v>
                </c:pt>
                <c:pt idx="2430">
                  <c:v>5.3222748129547869E-3</c:v>
                </c:pt>
                <c:pt idx="2431">
                  <c:v>1.8709193060439593E-2</c:v>
                </c:pt>
                <c:pt idx="2432">
                  <c:v>3.9920289934097675E-3</c:v>
                </c:pt>
                <c:pt idx="2433">
                  <c:v>4.1398340844703251E-3</c:v>
                </c:pt>
                <c:pt idx="2434">
                  <c:v>1.6851071915678296E-2</c:v>
                </c:pt>
                <c:pt idx="2435">
                  <c:v>1.3219289678190305E-2</c:v>
                </c:pt>
                <c:pt idx="2436">
                  <c:v>9.6930825057455691E-3</c:v>
                </c:pt>
                <c:pt idx="2437">
                  <c:v>3.7808788633232559E-3</c:v>
                </c:pt>
                <c:pt idx="2438">
                  <c:v>1.5563056122150577E-2</c:v>
                </c:pt>
                <c:pt idx="2439">
                  <c:v>3.7175338242973026E-3</c:v>
                </c:pt>
                <c:pt idx="2440">
                  <c:v>6.3474192503423961E-4</c:v>
                </c:pt>
                <c:pt idx="2441">
                  <c:v>1.294479450907784E-2</c:v>
                </c:pt>
                <c:pt idx="2442">
                  <c:v>2.276327555810061E-2</c:v>
                </c:pt>
                <c:pt idx="2443">
                  <c:v>1.5985356382323599E-2</c:v>
                </c:pt>
                <c:pt idx="2444">
                  <c:v>1.0706603130160822E-2</c:v>
                </c:pt>
                <c:pt idx="2445">
                  <c:v>5.280044786937485E-3</c:v>
                </c:pt>
                <c:pt idx="2446">
                  <c:v>1.2860334457043234E-2</c:v>
                </c:pt>
                <c:pt idx="2447">
                  <c:v>1.520410090100351E-2</c:v>
                </c:pt>
                <c:pt idx="2448">
                  <c:v>2.1158534569443124E-2</c:v>
                </c:pt>
                <c:pt idx="2449">
                  <c:v>1.4401730406674767E-2</c:v>
                </c:pt>
                <c:pt idx="2450">
                  <c:v>1.9363758463707779E-2</c:v>
                </c:pt>
                <c:pt idx="2451">
                  <c:v>1.7632327396998385E-2</c:v>
                </c:pt>
                <c:pt idx="2452">
                  <c:v>1.8772538099465549E-2</c:v>
                </c:pt>
                <c:pt idx="2453">
                  <c:v>1.8413582878318478E-2</c:v>
                </c:pt>
                <c:pt idx="2454">
                  <c:v>1.1572318663515518E-2</c:v>
                </c:pt>
                <c:pt idx="2455">
                  <c:v>1.2712529365982678E-2</c:v>
                </c:pt>
                <c:pt idx="2456">
                  <c:v>9.2496672325638948E-3</c:v>
                </c:pt>
                <c:pt idx="2457">
                  <c:v>3.7597638503146049E-3</c:v>
                </c:pt>
                <c:pt idx="2458">
                  <c:v>1.0992722112245648E-3</c:v>
                </c:pt>
                <c:pt idx="2459">
                  <c:v>1.1445628585463611E-2</c:v>
                </c:pt>
                <c:pt idx="2460">
                  <c:v>2.218367900683073E-3</c:v>
                </c:pt>
                <c:pt idx="2461">
                  <c:v>2.4295180307695851E-3</c:v>
                </c:pt>
                <c:pt idx="2462">
                  <c:v>1.8054627657171411E-2</c:v>
                </c:pt>
                <c:pt idx="2463">
                  <c:v>1.1213363442368448E-2</c:v>
                </c:pt>
                <c:pt idx="2464">
                  <c:v>9.1863221935379411E-3</c:v>
                </c:pt>
                <c:pt idx="2465">
                  <c:v>5.9768402162229724E-3</c:v>
                </c:pt>
                <c:pt idx="2466">
                  <c:v>5.3856198519807406E-3</c:v>
                </c:pt>
                <c:pt idx="2467">
                  <c:v>-3.1026153774970063E-3</c:v>
                </c:pt>
                <c:pt idx="2468">
                  <c:v>9.5241624016763581E-3</c:v>
                </c:pt>
                <c:pt idx="2469">
                  <c:v>1.2818104431025934E-2</c:v>
                </c:pt>
                <c:pt idx="2470">
                  <c:v>8.067226504079433E-3</c:v>
                </c:pt>
                <c:pt idx="2471">
                  <c:v>1.106555835130789E-2</c:v>
                </c:pt>
                <c:pt idx="2472">
                  <c:v>-1.9835196880384981E-3</c:v>
                </c:pt>
                <c:pt idx="2473">
                  <c:v>1.1424513572454959E-2</c:v>
                </c:pt>
                <c:pt idx="2474">
                  <c:v>5.1533547088855776E-3</c:v>
                </c:pt>
                <c:pt idx="2475">
                  <c:v>6.990360840638225E-3</c:v>
                </c:pt>
                <c:pt idx="2476">
                  <c:v>1.1107788377325192E-2</c:v>
                </c:pt>
                <c:pt idx="2477">
                  <c:v>7.7082712829323633E-3</c:v>
                </c:pt>
                <c:pt idx="2478">
                  <c:v>1.3050369574121095E-2</c:v>
                </c:pt>
                <c:pt idx="2479">
                  <c:v>-5.8897970946389542E-3</c:v>
                </c:pt>
                <c:pt idx="2480">
                  <c:v>9.3035210715535551E-4</c:v>
                </c:pt>
                <c:pt idx="2481">
                  <c:v>1.2628069313948075E-2</c:v>
                </c:pt>
                <c:pt idx="2482">
                  <c:v>4.4470680795638019E-4</c:v>
                </c:pt>
                <c:pt idx="2483">
                  <c:v>1.6006471395332251E-2</c:v>
                </c:pt>
                <c:pt idx="2484">
                  <c:v>1.2100193988731796E-2</c:v>
                </c:pt>
                <c:pt idx="2485">
                  <c:v>-2.2580148571509631E-3</c:v>
                </c:pt>
                <c:pt idx="2486">
                  <c:v>5.9251189901693771E-4</c:v>
                </c:pt>
                <c:pt idx="2487">
                  <c:v>2.9573933559858623E-3</c:v>
                </c:pt>
                <c:pt idx="2488">
                  <c:v>-1.3723466920848519E-2</c:v>
                </c:pt>
                <c:pt idx="2489">
                  <c:v>2.4084030177609333E-3</c:v>
                </c:pt>
                <c:pt idx="2490">
                  <c:v>-3.6516057157219362E-3</c:v>
                </c:pt>
                <c:pt idx="2491">
                  <c:v>-1.2731061309441915E-2</c:v>
                </c:pt>
                <c:pt idx="2492">
                  <c:v>-2.5747400522807282E-3</c:v>
                </c:pt>
                <c:pt idx="2493">
                  <c:v>5.3645048389720897E-3</c:v>
                </c:pt>
                <c:pt idx="2494">
                  <c:v>2.3450579787349804E-3</c:v>
                </c:pt>
                <c:pt idx="2495">
                  <c:v>-4.0316759498776568E-3</c:v>
                </c:pt>
                <c:pt idx="2496">
                  <c:v>-7.8957233304608118E-3</c:v>
                </c:pt>
                <c:pt idx="2497">
                  <c:v>-1.2604371231390007E-2</c:v>
                </c:pt>
                <c:pt idx="2498">
                  <c:v>-5.8264520556130005E-3</c:v>
                </c:pt>
                <c:pt idx="2499">
                  <c:v>-1.3913502037926379E-2</c:v>
                </c:pt>
                <c:pt idx="2500">
                  <c:v>-9.5215793321269462E-3</c:v>
                </c:pt>
                <c:pt idx="2501">
                  <c:v>-9.2681991760231314E-3</c:v>
                </c:pt>
                <c:pt idx="2502">
                  <c:v>-6.8610876930369049E-3</c:v>
                </c:pt>
                <c:pt idx="2503">
                  <c:v>-1.2625486244398659E-2</c:v>
                </c:pt>
                <c:pt idx="2504">
                  <c:v>-3.9472158978430512E-3</c:v>
                </c:pt>
                <c:pt idx="2505">
                  <c:v>-3.7571807807651918E-3</c:v>
                </c:pt>
                <c:pt idx="2506">
                  <c:v>-6.8610876930369049E-3</c:v>
                </c:pt>
                <c:pt idx="2507">
                  <c:v>-9.437119280092339E-3</c:v>
                </c:pt>
                <c:pt idx="2508">
                  <c:v>-2.0332465992556316E-2</c:v>
                </c:pt>
                <c:pt idx="2509">
                  <c:v>-2.47877337373817E-2</c:v>
                </c:pt>
                <c:pt idx="2510">
                  <c:v>-1.8643264951864229E-2</c:v>
                </c:pt>
                <c:pt idx="2511">
                  <c:v>-1.3026671491563033E-2</c:v>
                </c:pt>
                <c:pt idx="2512">
                  <c:v>-2.0438041057599571E-2</c:v>
                </c:pt>
                <c:pt idx="2513">
                  <c:v>-2.3204107761732866E-2</c:v>
                </c:pt>
                <c:pt idx="2514">
                  <c:v>-7.7479182394002517E-3</c:v>
                </c:pt>
                <c:pt idx="2515">
                  <c:v>-2.9580841690345503E-2</c:v>
                </c:pt>
                <c:pt idx="2516">
                  <c:v>-1.7967584535587392E-2</c:v>
                </c:pt>
                <c:pt idx="2517">
                  <c:v>3.1103705696517797E-2</c:v>
                </c:pt>
                <c:pt idx="2518">
                  <c:v>4.2822537916319167E-2</c:v>
                </c:pt>
                <c:pt idx="2519">
                  <c:v>2.6986278159830832E-2</c:v>
                </c:pt>
                <c:pt idx="2520">
                  <c:v>2.4389131559766745E-2</c:v>
                </c:pt>
                <c:pt idx="2521">
                  <c:v>2.162306485563345E-2</c:v>
                </c:pt>
                <c:pt idx="2522">
                  <c:v>2.6521747873640505E-2</c:v>
                </c:pt>
                <c:pt idx="2523">
                  <c:v>2.5107042002060882E-2</c:v>
                </c:pt>
                <c:pt idx="2524">
                  <c:v>2.9900149955024685E-2</c:v>
                </c:pt>
                <c:pt idx="2525">
                  <c:v>2.6395057795588598E-2</c:v>
                </c:pt>
                <c:pt idx="2526">
                  <c:v>1.2416919183861562E-2</c:v>
                </c:pt>
                <c:pt idx="2527">
                  <c:v>1.6851071915678296E-2</c:v>
                </c:pt>
                <c:pt idx="2528">
                  <c:v>1.049545300007431E-2</c:v>
                </c:pt>
                <c:pt idx="2529">
                  <c:v>3.6255768870628667E-2</c:v>
                </c:pt>
                <c:pt idx="2530">
                  <c:v>1.7463407292929178E-2</c:v>
                </c:pt>
                <c:pt idx="2531">
                  <c:v>3.074475047537073E-2</c:v>
                </c:pt>
                <c:pt idx="2532">
                  <c:v>1.5985356382323599E-2</c:v>
                </c:pt>
                <c:pt idx="2533">
                  <c:v>2.6331712756562646E-2</c:v>
                </c:pt>
                <c:pt idx="2534">
                  <c:v>1.9532678567776986E-2</c:v>
                </c:pt>
                <c:pt idx="2535">
                  <c:v>1.5499711083124625E-2</c:v>
                </c:pt>
                <c:pt idx="2536">
                  <c:v>2.2805505584117911E-2</c:v>
                </c:pt>
                <c:pt idx="2537">
                  <c:v>2.5972757535415579E-2</c:v>
                </c:pt>
                <c:pt idx="2538">
                  <c:v>1.3219289678190305E-2</c:v>
                </c:pt>
                <c:pt idx="2539">
                  <c:v>1.5900896330288995E-2</c:v>
                </c:pt>
                <c:pt idx="2540">
                  <c:v>2.3248920857299585E-2</c:v>
                </c:pt>
                <c:pt idx="2541">
                  <c:v>2.7788648654159573E-2</c:v>
                </c:pt>
                <c:pt idx="2542">
                  <c:v>1.9321528437690475E-2</c:v>
                </c:pt>
                <c:pt idx="2543">
                  <c:v>1.9342643450699127E-2</c:v>
                </c:pt>
                <c:pt idx="2544">
                  <c:v>5.2166997479115313E-3</c:v>
                </c:pt>
                <c:pt idx="2545">
                  <c:v>2.0482854153166287E-2</c:v>
                </c:pt>
                <c:pt idx="2546">
                  <c:v>6.6736356455084581E-3</c:v>
                </c:pt>
                <c:pt idx="2547">
                  <c:v>3.2741185511156292E-3</c:v>
                </c:pt>
                <c:pt idx="2548">
                  <c:v>1.3430439808276816E-2</c:v>
                </c:pt>
                <c:pt idx="2549">
                  <c:v>9.3341272845984986E-3</c:v>
                </c:pt>
                <c:pt idx="2550">
                  <c:v>3.4219236421761867E-3</c:v>
                </c:pt>
                <c:pt idx="2551">
                  <c:v>1.5161870874986206E-2</c:v>
                </c:pt>
                <c:pt idx="2552">
                  <c:v>1.7484522305937829E-2</c:v>
                </c:pt>
                <c:pt idx="2553">
                  <c:v>2.1095189530417172E-2</c:v>
                </c:pt>
                <c:pt idx="2554">
                  <c:v>5.7023450471105075E-3</c:v>
                </c:pt>
                <c:pt idx="2555">
                  <c:v>1.5225215914012161E-2</c:v>
                </c:pt>
                <c:pt idx="2556">
                  <c:v>1.0896638247238681E-2</c:v>
                </c:pt>
                <c:pt idx="2557">
                  <c:v>5.1744697218942294E-3</c:v>
                </c:pt>
                <c:pt idx="2558">
                  <c:v>1.0748833156178124E-2</c:v>
                </c:pt>
                <c:pt idx="2559">
                  <c:v>1.4633995549769928E-2</c:v>
                </c:pt>
                <c:pt idx="2560">
                  <c:v>2.3164460805264981E-2</c:v>
                </c:pt>
                <c:pt idx="2561">
                  <c:v>-2.3213598961769168E-3</c:v>
                </c:pt>
                <c:pt idx="2562">
                  <c:v>1.1614548689532819E-2</c:v>
                </c:pt>
                <c:pt idx="2563">
                  <c:v>5.1955847349028804E-3</c:v>
                </c:pt>
                <c:pt idx="2564">
                  <c:v>-6.7438888150212883E-4</c:v>
                </c:pt>
                <c:pt idx="2565">
                  <c:v>-6.5865925239244416E-3</c:v>
                </c:pt>
                <c:pt idx="2566">
                  <c:v>1.2121309001740445E-2</c:v>
                </c:pt>
                <c:pt idx="2567">
                  <c:v>1.6661036798600436E-2</c:v>
                </c:pt>
                <c:pt idx="2568">
                  <c:v>1.634431160347067E-2</c:v>
                </c:pt>
                <c:pt idx="2569">
                  <c:v>7.3493160617852946E-3</c:v>
                </c:pt>
                <c:pt idx="2570">
                  <c:v>1.4582274323716336E-3</c:v>
                </c:pt>
                <c:pt idx="2571">
                  <c:v>2.3819026208533167E-2</c:v>
                </c:pt>
                <c:pt idx="2572">
                  <c:v>1.4127235237562302E-2</c:v>
                </c:pt>
                <c:pt idx="2573">
                  <c:v>4.2031791234962779E-3</c:v>
                </c:pt>
                <c:pt idx="2574">
                  <c:v>8.2783766341659425E-3</c:v>
                </c:pt>
                <c:pt idx="2575">
                  <c:v>6.5891755934738543E-3</c:v>
                </c:pt>
                <c:pt idx="2576">
                  <c:v>2.3987946312602374E-2</c:v>
                </c:pt>
                <c:pt idx="2577">
                  <c:v>-4.2100872539831569E-4</c:v>
                </c:pt>
                <c:pt idx="2578">
                  <c:v>4.0553740324357213E-3</c:v>
                </c:pt>
                <c:pt idx="2579">
                  <c:v>7.5604661918718058E-3</c:v>
                </c:pt>
                <c:pt idx="2580">
                  <c:v>2.1834214985719958E-2</c:v>
                </c:pt>
                <c:pt idx="2581">
                  <c:v>1.9258183398664523E-2</c:v>
                </c:pt>
                <c:pt idx="2582">
                  <c:v>-4.9607365222583055E-3</c:v>
                </c:pt>
                <c:pt idx="2583">
                  <c:v>7.3493160617852946E-3</c:v>
                </c:pt>
                <c:pt idx="2584">
                  <c:v>1.7716787449032993E-2</c:v>
                </c:pt>
                <c:pt idx="2585">
                  <c:v>5.2166997479115313E-3</c:v>
                </c:pt>
                <c:pt idx="2586">
                  <c:v>9.2496672325638948E-3</c:v>
                </c:pt>
                <c:pt idx="2587">
                  <c:v>-8.4330898557133816E-4</c:v>
                </c:pt>
                <c:pt idx="2588">
                  <c:v>3.3796936161588848E-3</c:v>
                </c:pt>
                <c:pt idx="2589">
                  <c:v>1.3071484587129745E-2</c:v>
                </c:pt>
                <c:pt idx="2590">
                  <c:v>6.4836005284305987E-3</c:v>
                </c:pt>
                <c:pt idx="2591">
                  <c:v>1.2712529365982678E-2</c:v>
                </c:pt>
                <c:pt idx="2592">
                  <c:v>1.7116075884754459E-3</c:v>
                </c:pt>
                <c:pt idx="2593">
                  <c:v>-9.6999906362324386E-4</c:v>
                </c:pt>
                <c:pt idx="2594">
                  <c:v>1.8624733008404989E-2</c:v>
                </c:pt>
                <c:pt idx="2595">
                  <c:v>-7.3773392052808254E-4</c:v>
                </c:pt>
                <c:pt idx="2596">
                  <c:v>7.6143200308614704E-4</c:v>
                </c:pt>
                <c:pt idx="2597">
                  <c:v>6.9059007886036212E-3</c:v>
                </c:pt>
                <c:pt idx="2598">
                  <c:v>3.9075689413751629E-3</c:v>
                </c:pt>
                <c:pt idx="2599">
                  <c:v>-8.5080587077116937E-3</c:v>
                </c:pt>
                <c:pt idx="2600">
                  <c:v>-4.812931431197748E-3</c:v>
                </c:pt>
                <c:pt idx="2601">
                  <c:v>3.6330737722626979E-3</c:v>
                </c:pt>
                <c:pt idx="2602">
                  <c:v>-1.0133914709377828E-2</c:v>
                </c:pt>
                <c:pt idx="2603">
                  <c:v>-1.0830710138663314E-2</c:v>
                </c:pt>
                <c:pt idx="2604">
                  <c:v>2.3872880047522823E-3</c:v>
                </c:pt>
                <c:pt idx="2605">
                  <c:v>-3.5038006246613787E-3</c:v>
                </c:pt>
                <c:pt idx="2606">
                  <c:v>-1.3289542847703126E-3</c:v>
                </c:pt>
                <c:pt idx="2607">
                  <c:v>4.3509842145568363E-3</c:v>
                </c:pt>
                <c:pt idx="2608">
                  <c:v>-3.5766368637236371E-4</c:v>
                </c:pt>
                <c:pt idx="2609">
                  <c:v>7.4971211528458521E-3</c:v>
                </c:pt>
                <c:pt idx="2610">
                  <c:v>-8.3168517259897892E-5</c:v>
                </c:pt>
                <c:pt idx="2611">
                  <c:v>4.5621343446433475E-3</c:v>
                </c:pt>
                <c:pt idx="2612">
                  <c:v>5.1744697218942294E-3</c:v>
                </c:pt>
                <c:pt idx="2613">
                  <c:v>-4.0938491242595125E-5</c:v>
                </c:pt>
                <c:pt idx="2614">
                  <c:v>3.2318885250983273E-3</c:v>
                </c:pt>
                <c:pt idx="2615">
                  <c:v>-1.9835196880384981E-3</c:v>
                </c:pt>
                <c:pt idx="2616">
                  <c:v>3.2530035381069782E-3</c:v>
                </c:pt>
                <c:pt idx="2617">
                  <c:v>3.2530035381069782E-3</c:v>
                </c:pt>
                <c:pt idx="2618">
                  <c:v>-1.3216706608640893E-2</c:v>
                </c:pt>
                <c:pt idx="2619">
                  <c:v>-1.0755741286664995E-3</c:v>
                </c:pt>
                <c:pt idx="2620">
                  <c:v>-3.7877869938101379E-4</c:v>
                </c:pt>
                <c:pt idx="2621">
                  <c:v>-1.2022642067184069E-3</c:v>
                </c:pt>
                <c:pt idx="2622">
                  <c:v>-1.3427856738727401E-2</c:v>
                </c:pt>
                <c:pt idx="2623">
                  <c:v>-9.6693844231875055E-3</c:v>
                </c:pt>
                <c:pt idx="2624">
                  <c:v>-1.0091684683360524E-2</c:v>
                </c:pt>
                <c:pt idx="2625">
                  <c:v>1.0263187856979147E-2</c:v>
                </c:pt>
                <c:pt idx="2626">
                  <c:v>-1.4082422141995586E-2</c:v>
                </c:pt>
                <c:pt idx="2627">
                  <c:v>-1.1400815489896892E-2</c:v>
                </c:pt>
                <c:pt idx="2628">
                  <c:v>-7.7690332524089053E-3</c:v>
                </c:pt>
                <c:pt idx="2629">
                  <c:v>7.8983064000102236E-3</c:v>
                </c:pt>
                <c:pt idx="2630">
                  <c:v>-6.185407276760071E-3</c:v>
                </c:pt>
                <c:pt idx="2631">
                  <c:v>-1.0978515229723873E-2</c:v>
                </c:pt>
                <c:pt idx="2632">
                  <c:v>-9.2681991760231314E-3</c:v>
                </c:pt>
                <c:pt idx="2633">
                  <c:v>-9.7116144492048057E-3</c:v>
                </c:pt>
                <c:pt idx="2634">
                  <c:v>-1.452583741517726E-2</c:v>
                </c:pt>
                <c:pt idx="2635">
                  <c:v>-2.1641596799092687E-2</c:v>
                </c:pt>
                <c:pt idx="2636">
                  <c:v>-3.672720728730588E-3</c:v>
                </c:pt>
                <c:pt idx="2637">
                  <c:v>4.1893477343938515E-2</c:v>
                </c:pt>
                <c:pt idx="2638">
                  <c:v>2.0419509114140335E-2</c:v>
                </c:pt>
                <c:pt idx="2639">
                  <c:v>2.508592698905223E-2</c:v>
                </c:pt>
                <c:pt idx="2640">
                  <c:v>2.2298745271910284E-2</c:v>
                </c:pt>
                <c:pt idx="2641">
                  <c:v>1.9596023606802942E-2</c:v>
                </c:pt>
                <c:pt idx="2642">
                  <c:v>2.0609544231218194E-2</c:v>
                </c:pt>
                <c:pt idx="2643">
                  <c:v>2.4452476598792697E-2</c:v>
                </c:pt>
                <c:pt idx="2644">
                  <c:v>2.3671221117472607E-2</c:v>
                </c:pt>
                <c:pt idx="2645">
                  <c:v>1.7463407292929178E-2</c:v>
                </c:pt>
                <c:pt idx="2646">
                  <c:v>1.2628069313948075E-2</c:v>
                </c:pt>
                <c:pt idx="2647">
                  <c:v>2.7830878680176876E-2</c:v>
                </c:pt>
                <c:pt idx="2648">
                  <c:v>1.7590097370981085E-2</c:v>
                </c:pt>
                <c:pt idx="2649">
                  <c:v>1.3641589938363327E-2</c:v>
                </c:pt>
                <c:pt idx="2650">
                  <c:v>2.7218543302925995E-2</c:v>
                </c:pt>
                <c:pt idx="2651">
                  <c:v>2.0503969166174939E-2</c:v>
                </c:pt>
                <c:pt idx="2652">
                  <c:v>3.070252044935343E-2</c:v>
                </c:pt>
                <c:pt idx="2653">
                  <c:v>1.6998877006738855E-2</c:v>
                </c:pt>
                <c:pt idx="2654">
                  <c:v>8.1516865561140368E-3</c:v>
                </c:pt>
                <c:pt idx="2655">
                  <c:v>2.2319860284918933E-2</c:v>
                </c:pt>
                <c:pt idx="2656">
                  <c:v>1.4866260692865091E-2</c:v>
                </c:pt>
                <c:pt idx="2657">
                  <c:v>1.8688078047430941E-2</c:v>
                </c:pt>
                <c:pt idx="2658">
                  <c:v>1.21846540407664E-2</c:v>
                </c:pt>
                <c:pt idx="2659">
                  <c:v>3.5474513389308578E-2</c:v>
                </c:pt>
                <c:pt idx="2660">
                  <c:v>1.5731976226219788E-2</c:v>
                </c:pt>
                <c:pt idx="2661">
                  <c:v>1.9131493320612616E-2</c:v>
                </c:pt>
                <c:pt idx="2662">
                  <c:v>2.5001466937017627E-2</c:v>
                </c:pt>
                <c:pt idx="2663">
                  <c:v>2.2193170206867029E-2</c:v>
                </c:pt>
                <c:pt idx="2664">
                  <c:v>1.7421177266911878E-2</c:v>
                </c:pt>
                <c:pt idx="2665">
                  <c:v>2.2805505584117911E-2</c:v>
                </c:pt>
                <c:pt idx="2666">
                  <c:v>2.5562081088214917E-3</c:v>
                </c:pt>
                <c:pt idx="2667">
                  <c:v>2.1242994621477728E-2</c:v>
                </c:pt>
                <c:pt idx="2668">
                  <c:v>1.6407656642496622E-2</c:v>
                </c:pt>
                <c:pt idx="2669">
                  <c:v>3.8472845236537039E-2</c:v>
                </c:pt>
                <c:pt idx="2670">
                  <c:v>1.5478596070115973E-2</c:v>
                </c:pt>
                <c:pt idx="2671">
                  <c:v>1.2670299339965375E-2</c:v>
                </c:pt>
                <c:pt idx="2672">
                  <c:v>1.6217621525418762E-2</c:v>
                </c:pt>
                <c:pt idx="2673">
                  <c:v>1.6555461733557181E-2</c:v>
                </c:pt>
                <c:pt idx="2674">
                  <c:v>1.8392467865309826E-2</c:v>
                </c:pt>
                <c:pt idx="2675">
                  <c:v>4.4987893056173938E-3</c:v>
                </c:pt>
                <c:pt idx="2676">
                  <c:v>1.3662704951371977E-2</c:v>
                </c:pt>
                <c:pt idx="2677">
                  <c:v>1.5837551291263043E-2</c:v>
                </c:pt>
                <c:pt idx="2678">
                  <c:v>1.729448718885997E-2</c:v>
                </c:pt>
                <c:pt idx="2679">
                  <c:v>1.3958315133493094E-2</c:v>
                </c:pt>
                <c:pt idx="2680">
                  <c:v>1.2015733936697191E-2</c:v>
                </c:pt>
                <c:pt idx="2681">
                  <c:v>1.8772538099465549E-2</c:v>
                </c:pt>
                <c:pt idx="2682">
                  <c:v>9.5241624016763581E-3</c:v>
                </c:pt>
                <c:pt idx="2683">
                  <c:v>1.5710861213211136E-2</c:v>
                </c:pt>
                <c:pt idx="2684">
                  <c:v>-2.5536250392720781E-3</c:v>
                </c:pt>
                <c:pt idx="2685">
                  <c:v>8.2361466081486406E-3</c:v>
                </c:pt>
                <c:pt idx="2686">
                  <c:v>1.1340053520420355E-2</c:v>
                </c:pt>
                <c:pt idx="2687">
                  <c:v>9.9886926878666842E-3</c:v>
                </c:pt>
                <c:pt idx="2688">
                  <c:v>4.6254793836693004E-3</c:v>
                </c:pt>
                <c:pt idx="2689">
                  <c:v>1.2881449470051886E-2</c:v>
                </c:pt>
                <c:pt idx="2690">
                  <c:v>1.5035180796934298E-2</c:v>
                </c:pt>
                <c:pt idx="2691">
                  <c:v>1.0981098299273285E-2</c:v>
                </c:pt>
                <c:pt idx="2692">
                  <c:v>1.8751423086456897E-2</c:v>
                </c:pt>
                <c:pt idx="2693">
                  <c:v>1.9279298411673175E-2</c:v>
                </c:pt>
                <c:pt idx="2694">
                  <c:v>7.7082712829323633E-3</c:v>
                </c:pt>
                <c:pt idx="2695">
                  <c:v>-2.3424749091855669E-3</c:v>
                </c:pt>
                <c:pt idx="2696">
                  <c:v>1.5638024974148883E-3</c:v>
                </c:pt>
                <c:pt idx="2697">
                  <c:v>1.2290229105809656E-2</c:v>
                </c:pt>
                <c:pt idx="2698">
                  <c:v>2.1433029738555587E-2</c:v>
                </c:pt>
                <c:pt idx="2699">
                  <c:v>3.7175338242973026E-3</c:v>
                </c:pt>
                <c:pt idx="2700">
                  <c:v>1.2480264222887515E-2</c:v>
                </c:pt>
                <c:pt idx="2701">
                  <c:v>1.0359271721986111E-3</c:v>
                </c:pt>
                <c:pt idx="2702">
                  <c:v>1.5922011343297647E-2</c:v>
                </c:pt>
                <c:pt idx="2703">
                  <c:v>9.7986575707888247E-3</c:v>
                </c:pt>
                <c:pt idx="2704">
                  <c:v>5.2166997479115313E-3</c:v>
                </c:pt>
                <c:pt idx="2705">
                  <c:v>7.4760061398372012E-3</c:v>
                </c:pt>
                <c:pt idx="2706">
                  <c:v>1.3747165003406583E-2</c:v>
                </c:pt>
                <c:pt idx="2707">
                  <c:v>7.8254701609479713E-4</c:v>
                </c:pt>
                <c:pt idx="2708">
                  <c:v>5.1533547088855776E-3</c:v>
                </c:pt>
                <c:pt idx="2709">
                  <c:v>-7.6845732003742997E-3</c:v>
                </c:pt>
                <c:pt idx="2710">
                  <c:v>-4.0739059758949604E-3</c:v>
                </c:pt>
                <c:pt idx="2711">
                  <c:v>-3.2293054555489137E-3</c:v>
                </c:pt>
                <c:pt idx="2712">
                  <c:v>-2.7858901823672412E-3</c:v>
                </c:pt>
                <c:pt idx="2713">
                  <c:v>7.6871562699237124E-3</c:v>
                </c:pt>
                <c:pt idx="2714">
                  <c:v>3.3913174291312371E-4</c:v>
                </c:pt>
                <c:pt idx="2715">
                  <c:v>2.0736234309270102E-2</c:v>
                </c:pt>
                <c:pt idx="2716">
                  <c:v>1.7674557423015689E-2</c:v>
                </c:pt>
                <c:pt idx="2717">
                  <c:v>7.8560763739929217E-3</c:v>
                </c:pt>
                <c:pt idx="2718">
                  <c:v>2.9151633299685604E-3</c:v>
                </c:pt>
                <c:pt idx="2719">
                  <c:v>-2.0679797400731037E-3</c:v>
                </c:pt>
                <c:pt idx="2720">
                  <c:v>7.6660412569150614E-3</c:v>
                </c:pt>
                <c:pt idx="2721">
                  <c:v>-1.096689141675153E-3</c:v>
                </c:pt>
                <c:pt idx="2722">
                  <c:v>5.1322396958769275E-3</c:v>
                </c:pt>
                <c:pt idx="2723">
                  <c:v>1.5457481057107321E-2</c:v>
                </c:pt>
                <c:pt idx="2724">
                  <c:v>6.6947506585171099E-3</c:v>
                </c:pt>
                <c:pt idx="2725">
                  <c:v>6.0613002682575762E-3</c:v>
                </c:pt>
                <c:pt idx="2726">
                  <c:v>-1.5117057779419494E-2</c:v>
                </c:pt>
                <c:pt idx="2727">
                  <c:v>-9.1203940849625756E-3</c:v>
                </c:pt>
                <c:pt idx="2728">
                  <c:v>-2.9970403124537507E-3</c:v>
                </c:pt>
                <c:pt idx="2729">
                  <c:v>9.2074372065465929E-3</c:v>
                </c:pt>
                <c:pt idx="2730">
                  <c:v>1.163566370254147E-2</c:v>
                </c:pt>
                <c:pt idx="2731">
                  <c:v>-9.9861096183172689E-3</c:v>
                </c:pt>
                <c:pt idx="2732">
                  <c:v>-1.5401044148568256E-3</c:v>
                </c:pt>
                <c:pt idx="2733">
                  <c:v>-9.0359340329279683E-3</c:v>
                </c:pt>
                <c:pt idx="2734">
                  <c:v>-1.0936285203706569E-2</c:v>
                </c:pt>
                <c:pt idx="2735">
                  <c:v>-4.1161360019122606E-3</c:v>
                </c:pt>
                <c:pt idx="2736">
                  <c:v>1.2438034196870212E-2</c:v>
                </c:pt>
                <c:pt idx="2737">
                  <c:v>-1.6879095059173814E-3</c:v>
                </c:pt>
                <c:pt idx="2738">
                  <c:v>-6.9666627580801605E-3</c:v>
                </c:pt>
                <c:pt idx="2739">
                  <c:v>-8.2969085776251825E-3</c:v>
                </c:pt>
                <c:pt idx="2740">
                  <c:v>-4.2005960539468661E-3</c:v>
                </c:pt>
                <c:pt idx="2741">
                  <c:v>-6.0798322117168136E-3</c:v>
                </c:pt>
                <c:pt idx="2742">
                  <c:v>-6.6288225499417453E-3</c:v>
                </c:pt>
                <c:pt idx="2743">
                  <c:v>-1.0577329982559502E-2</c:v>
                </c:pt>
                <c:pt idx="2744">
                  <c:v>-1.4293572272082097E-2</c:v>
                </c:pt>
                <c:pt idx="2745">
                  <c:v>-1.0872940164680614E-2</c:v>
                </c:pt>
                <c:pt idx="2746">
                  <c:v>-1.2456566140329448E-2</c:v>
                </c:pt>
                <c:pt idx="2747">
                  <c:v>-2.1946698181250094E-3</c:v>
                </c:pt>
                <c:pt idx="2748">
                  <c:v>-1.6025003338791491E-2</c:v>
                </c:pt>
                <c:pt idx="2749">
                  <c:v>-2.2157848311336594E-3</c:v>
                </c:pt>
                <c:pt idx="2750">
                  <c:v>-1.9023335186019948E-2</c:v>
                </c:pt>
                <c:pt idx="2751">
                  <c:v>-2.7722720545584206E-2</c:v>
                </c:pt>
                <c:pt idx="2752">
                  <c:v>-5.9320271206562579E-3</c:v>
                </c:pt>
                <c:pt idx="2753">
                  <c:v>-1.9361175394158367E-2</c:v>
                </c:pt>
                <c:pt idx="2754">
                  <c:v>3.479883297303174E-2</c:v>
                </c:pt>
                <c:pt idx="2755">
                  <c:v>3.7100369390974712E-2</c:v>
                </c:pt>
                <c:pt idx="2756">
                  <c:v>2.1580834829616147E-2</c:v>
                </c:pt>
                <c:pt idx="2757">
                  <c:v>2.2150940180849725E-2</c:v>
                </c:pt>
                <c:pt idx="2758">
                  <c:v>1.1762353780593378E-2</c:v>
                </c:pt>
                <c:pt idx="2759">
                  <c:v>2.3122230779247677E-2</c:v>
                </c:pt>
                <c:pt idx="2760">
                  <c:v>1.3726049990397931E-2</c:v>
                </c:pt>
                <c:pt idx="2761">
                  <c:v>2.2678815506066003E-2</c:v>
                </c:pt>
                <c:pt idx="2762">
                  <c:v>1.9342643450699127E-2</c:v>
                </c:pt>
                <c:pt idx="2763">
                  <c:v>2.6479517847623205E-2</c:v>
                </c:pt>
                <c:pt idx="2764">
                  <c:v>1.7590097370981085E-2</c:v>
                </c:pt>
                <c:pt idx="2765">
                  <c:v>2.5719377379311768E-2</c:v>
                </c:pt>
                <c:pt idx="2766">
                  <c:v>2.2087595141823773E-2</c:v>
                </c:pt>
                <c:pt idx="2767">
                  <c:v>1.843469789132713E-2</c:v>
                </c:pt>
                <c:pt idx="2768">
                  <c:v>1.3240404691198956E-2</c:v>
                </c:pt>
                <c:pt idx="2769">
                  <c:v>1.5098525835960254E-2</c:v>
                </c:pt>
                <c:pt idx="2770">
                  <c:v>1.9933863814941357E-2</c:v>
                </c:pt>
                <c:pt idx="2771">
                  <c:v>1.9363758463707779E-2</c:v>
                </c:pt>
                <c:pt idx="2772">
                  <c:v>1.5267445940029462E-2</c:v>
                </c:pt>
                <c:pt idx="2773">
                  <c:v>6.2513353853354365E-3</c:v>
                </c:pt>
                <c:pt idx="2774">
                  <c:v>1.7210027136825363E-2</c:v>
                </c:pt>
                <c:pt idx="2775">
                  <c:v>2.8823284291583477E-2</c:v>
                </c:pt>
                <c:pt idx="2776">
                  <c:v>1.1276708481394402E-2</c:v>
                </c:pt>
                <c:pt idx="2777">
                  <c:v>3.3637507257555932E-2</c:v>
                </c:pt>
                <c:pt idx="2778">
                  <c:v>1.3451554821285466E-2</c:v>
                </c:pt>
                <c:pt idx="2779">
                  <c:v>1.4127235237562302E-2</c:v>
                </c:pt>
                <c:pt idx="2780">
                  <c:v>1.8139087709206015E-2</c:v>
                </c:pt>
                <c:pt idx="2781">
                  <c:v>2.1644179868642099E-2</c:v>
                </c:pt>
                <c:pt idx="2782">
                  <c:v>1.1889043858645285E-2</c:v>
                </c:pt>
                <c:pt idx="2783">
                  <c:v>1.7949052592128156E-2</c:v>
                </c:pt>
                <c:pt idx="2784">
                  <c:v>1.8793653112474197E-2</c:v>
                </c:pt>
                <c:pt idx="2785">
                  <c:v>8.2994916471745943E-3</c:v>
                </c:pt>
                <c:pt idx="2786">
                  <c:v>1.7146682097799411E-2</c:v>
                </c:pt>
                <c:pt idx="2787">
                  <c:v>3.9920289934097675E-3</c:v>
                </c:pt>
                <c:pt idx="2788">
                  <c:v>1.3683819964380629E-2</c:v>
                </c:pt>
                <c:pt idx="2789">
                  <c:v>8.7006768943389649E-3</c:v>
                </c:pt>
                <c:pt idx="2790">
                  <c:v>1.3704934977389279E-2</c:v>
                </c:pt>
                <c:pt idx="2791">
                  <c:v>1.4190580276588255E-2</c:v>
                </c:pt>
                <c:pt idx="2792">
                  <c:v>1.2057963962714493E-2</c:v>
                </c:pt>
                <c:pt idx="2793">
                  <c:v>1.6428771655505273E-2</c:v>
                </c:pt>
                <c:pt idx="2794">
                  <c:v>2.0989614465373913E-2</c:v>
                </c:pt>
                <c:pt idx="2795">
                  <c:v>1.4359500380657465E-2</c:v>
                </c:pt>
                <c:pt idx="2796">
                  <c:v>2.2383205323944888E-2</c:v>
                </c:pt>
                <c:pt idx="2797">
                  <c:v>1.4676225575787231E-2</c:v>
                </c:pt>
                <c:pt idx="2798">
                  <c:v>1.648262549449493E-3</c:v>
                </c:pt>
                <c:pt idx="2799">
                  <c:v>1.898368822955206E-2</c:v>
                </c:pt>
                <c:pt idx="2800">
                  <c:v>1.4887375705873743E-2</c:v>
                </c:pt>
                <c:pt idx="2801">
                  <c:v>1.2564724274922119E-2</c:v>
                </c:pt>
                <c:pt idx="2802">
                  <c:v>1.8582502982387686E-2</c:v>
                </c:pt>
                <c:pt idx="2803">
                  <c:v>7.8349613609842699E-3</c:v>
                </c:pt>
                <c:pt idx="2804">
                  <c:v>1.7822362514076248E-2</c:v>
                </c:pt>
                <c:pt idx="2805">
                  <c:v>1.8772538099465549E-2</c:v>
                </c:pt>
                <c:pt idx="2806">
                  <c:v>1.9680483658837546E-2</c:v>
                </c:pt>
                <c:pt idx="2807">
                  <c:v>1.2332459131826958E-2</c:v>
                </c:pt>
                <c:pt idx="2808">
                  <c:v>1.294479450907784E-2</c:v>
                </c:pt>
                <c:pt idx="2809">
                  <c:v>2.0525084179183591E-2</c:v>
                </c:pt>
                <c:pt idx="2810">
                  <c:v>2.5128157015069534E-2</c:v>
                </c:pt>
                <c:pt idx="2811">
                  <c:v>1.1931273884662585E-2</c:v>
                </c:pt>
                <c:pt idx="2812">
                  <c:v>1.1626172502505177E-3</c:v>
                </c:pt>
                <c:pt idx="2813">
                  <c:v>-7.5884893353673436E-4</c:v>
                </c:pt>
                <c:pt idx="2814">
                  <c:v>7.792731334966968E-3</c:v>
                </c:pt>
                <c:pt idx="2815">
                  <c:v>8.1939165821313387E-3</c:v>
                </c:pt>
                <c:pt idx="2816">
                  <c:v>-9.373774241066387E-3</c:v>
                </c:pt>
                <c:pt idx="2817">
                  <c:v>1.3662704951371977E-2</c:v>
                </c:pt>
                <c:pt idx="2818">
                  <c:v>1.4021660172519046E-2</c:v>
                </c:pt>
                <c:pt idx="2819">
                  <c:v>-6.5232474848984879E-3</c:v>
                </c:pt>
                <c:pt idx="2820">
                  <c:v>9.7141975187542192E-3</c:v>
                </c:pt>
                <c:pt idx="2821">
                  <c:v>5.7868050991451113E-3</c:v>
                </c:pt>
                <c:pt idx="2822">
                  <c:v>-5.1930016653534668E-3</c:v>
                </c:pt>
                <c:pt idx="2823">
                  <c:v>4.6677094096866031E-3</c:v>
                </c:pt>
                <c:pt idx="2824">
                  <c:v>-3.6516057157219362E-3</c:v>
                </c:pt>
                <c:pt idx="2825">
                  <c:v>-1.096689141675153E-3</c:v>
                </c:pt>
                <c:pt idx="2826">
                  <c:v>1.4582274323716336E-3</c:v>
                </c:pt>
                <c:pt idx="2827">
                  <c:v>1.3873855081458488E-2</c:v>
                </c:pt>
                <c:pt idx="2828">
                  <c:v>7.0325908666555277E-3</c:v>
                </c:pt>
                <c:pt idx="2829">
                  <c:v>1.6060325234321911E-3</c:v>
                </c:pt>
                <c:pt idx="2830">
                  <c:v>4.6582182096503114E-4</c:v>
                </c:pt>
                <c:pt idx="2831">
                  <c:v>-3.4826856116527286E-3</c:v>
                </c:pt>
                <c:pt idx="2832">
                  <c:v>6.6947506585171099E-3</c:v>
                </c:pt>
                <c:pt idx="2833">
                  <c:v>4.3087541885395344E-3</c:v>
                </c:pt>
                <c:pt idx="2834">
                  <c:v>6.7697195105154238E-4</c:v>
                </c:pt>
                <c:pt idx="2835">
                  <c:v>-5.108541613318863E-3</c:v>
                </c:pt>
                <c:pt idx="2836">
                  <c:v>1.0791063182195425E-2</c:v>
                </c:pt>
                <c:pt idx="2837">
                  <c:v>1.2036848949705841E-2</c:v>
                </c:pt>
                <c:pt idx="2838">
                  <c:v>-1.8145995839692905E-3</c:v>
                </c:pt>
                <c:pt idx="2839">
                  <c:v>-5.8992882946752503E-4</c:v>
                </c:pt>
                <c:pt idx="2840">
                  <c:v>2.1127928356398182E-3</c:v>
                </c:pt>
                <c:pt idx="2841">
                  <c:v>-1.1178041546838031E-3</c:v>
                </c:pt>
                <c:pt idx="2842">
                  <c:v>8.0461114910707811E-3</c:v>
                </c:pt>
                <c:pt idx="2843">
                  <c:v>6.8425557495776675E-3</c:v>
                </c:pt>
                <c:pt idx="2844">
                  <c:v>-4.8762764702237017E-3</c:v>
                </c:pt>
                <c:pt idx="2845">
                  <c:v>1.0359271721986111E-3</c:v>
                </c:pt>
                <c:pt idx="2846">
                  <c:v>1.922757718561958E-3</c:v>
                </c:pt>
                <c:pt idx="2847">
                  <c:v>1.5215724713975864E-3</c:v>
                </c:pt>
                <c:pt idx="2848">
                  <c:v>-7.9168383434694602E-3</c:v>
                </c:pt>
                <c:pt idx="2849">
                  <c:v>-1.9699015602296786E-2</c:v>
                </c:pt>
                <c:pt idx="2850">
                  <c:v>3.9075689413751629E-3</c:v>
                </c:pt>
                <c:pt idx="2851">
                  <c:v>-1.1611965619983407E-2</c:v>
                </c:pt>
                <c:pt idx="2852">
                  <c:v>-5.7208769905697449E-3</c:v>
                </c:pt>
                <c:pt idx="2853">
                  <c:v>-1.0155029722386476E-2</c:v>
                </c:pt>
                <c:pt idx="2854">
                  <c:v>4.6888244226952532E-3</c:v>
                </c:pt>
                <c:pt idx="2855">
                  <c:v>-1.0492869930524895E-2</c:v>
                </c:pt>
                <c:pt idx="2856">
                  <c:v>1.5288560953038113E-2</c:v>
                </c:pt>
                <c:pt idx="2857">
                  <c:v>1.0686659981796239E-4</c:v>
                </c:pt>
                <c:pt idx="2858">
                  <c:v>5.3433898259634387E-3</c:v>
                </c:pt>
                <c:pt idx="2859">
                  <c:v>1.922757718561958E-3</c:v>
                </c:pt>
                <c:pt idx="2860">
                  <c:v>-1.3765696946865819E-2</c:v>
                </c:pt>
                <c:pt idx="2861">
                  <c:v>-6.8399726800282548E-3</c:v>
                </c:pt>
                <c:pt idx="2862">
                  <c:v>-3.1448454035143099E-3</c:v>
                </c:pt>
                <c:pt idx="2863">
                  <c:v>-1.8896645107968041E-2</c:v>
                </c:pt>
                <c:pt idx="2864">
                  <c:v>-1.6236153468878002E-2</c:v>
                </c:pt>
                <c:pt idx="2865">
                  <c:v>-1.8410999808769063E-2</c:v>
                </c:pt>
                <c:pt idx="2866">
                  <c:v>-1.5412667961540606E-2</c:v>
                </c:pt>
                <c:pt idx="2867">
                  <c:v>-1.1041860268749825E-2</c:v>
                </c:pt>
                <c:pt idx="2868">
                  <c:v>-1.6003888325782839E-2</c:v>
                </c:pt>
                <c:pt idx="2869">
                  <c:v>-9.9111407663189568E-4</c:v>
                </c:pt>
                <c:pt idx="2870">
                  <c:v>-1.1823115750069918E-2</c:v>
                </c:pt>
                <c:pt idx="2871">
                  <c:v>2.787310870619418E-2</c:v>
                </c:pt>
                <c:pt idx="2872">
                  <c:v>3.1124820709526449E-2</c:v>
                </c:pt>
                <c:pt idx="2873">
                  <c:v>2.8675479200522921E-2</c:v>
                </c:pt>
                <c:pt idx="2874">
                  <c:v>2.563491732727716E-2</c:v>
                </c:pt>
                <c:pt idx="2875">
                  <c:v>2.6669552964701065E-2</c:v>
                </c:pt>
                <c:pt idx="2876">
                  <c:v>2.3797911195524515E-2</c:v>
                </c:pt>
                <c:pt idx="2877">
                  <c:v>1.5119640848968904E-2</c:v>
                </c:pt>
                <c:pt idx="2878">
                  <c:v>2.1982020076780517E-2</c:v>
                </c:pt>
                <c:pt idx="2879">
                  <c:v>1.501406578392565E-2</c:v>
                </c:pt>
                <c:pt idx="2880">
                  <c:v>2.850655909645371E-2</c:v>
                </c:pt>
                <c:pt idx="2881">
                  <c:v>2.7999798784246088E-2</c:v>
                </c:pt>
                <c:pt idx="2882">
                  <c:v>2.7598613537081713E-2</c:v>
                </c:pt>
                <c:pt idx="2883">
                  <c:v>1.6471001681522577E-2</c:v>
                </c:pt>
                <c:pt idx="2884">
                  <c:v>1.4845145679856439E-2</c:v>
                </c:pt>
                <c:pt idx="2885">
                  <c:v>1.6829956902669644E-2</c:v>
                </c:pt>
                <c:pt idx="2886">
                  <c:v>1.296590952208649E-2</c:v>
                </c:pt>
                <c:pt idx="2887">
                  <c:v>3.3426357127469421E-2</c:v>
                </c:pt>
                <c:pt idx="2888">
                  <c:v>2.3333380909334189E-2</c:v>
                </c:pt>
                <c:pt idx="2889">
                  <c:v>1.4802915653839139E-2</c:v>
                </c:pt>
                <c:pt idx="2890">
                  <c:v>2.0482854153166287E-2</c:v>
                </c:pt>
                <c:pt idx="2891">
                  <c:v>1.6998877006738855E-2</c:v>
                </c:pt>
                <c:pt idx="2892">
                  <c:v>1.8498042930353082E-2</c:v>
                </c:pt>
                <c:pt idx="2893">
                  <c:v>2.6521747873640505E-2</c:v>
                </c:pt>
                <c:pt idx="2894">
                  <c:v>1.505629580994295E-2</c:v>
                </c:pt>
                <c:pt idx="2895">
                  <c:v>6.7792107105517137E-3</c:v>
                </c:pt>
                <c:pt idx="2896">
                  <c:v>6.7792107105517137E-3</c:v>
                </c:pt>
                <c:pt idx="2897">
                  <c:v>1.3662704951371977E-2</c:v>
                </c:pt>
                <c:pt idx="2898">
                  <c:v>2.2552125428014096E-2</c:v>
                </c:pt>
                <c:pt idx="2899">
                  <c:v>7.243740996742039E-3</c:v>
                </c:pt>
                <c:pt idx="2900">
                  <c:v>1.8582502982387686E-2</c:v>
                </c:pt>
                <c:pt idx="2901">
                  <c:v>3.7100369390974712E-2</c:v>
                </c:pt>
                <c:pt idx="2902">
                  <c:v>8.2994916471745943E-3</c:v>
                </c:pt>
                <c:pt idx="2903">
                  <c:v>8.2150315951399905E-3</c:v>
                </c:pt>
                <c:pt idx="2904">
                  <c:v>1.4042775185527698E-2</c:v>
                </c:pt>
                <c:pt idx="2905">
                  <c:v>1.9448218515742383E-2</c:v>
                </c:pt>
                <c:pt idx="2906">
                  <c:v>1.2057963962714493E-2</c:v>
                </c:pt>
                <c:pt idx="2907">
                  <c:v>3.097701561846589E-2</c:v>
                </c:pt>
                <c:pt idx="2908">
                  <c:v>9.5452774146850099E-3</c:v>
                </c:pt>
                <c:pt idx="2909">
                  <c:v>1.9828288749898101E-2</c:v>
                </c:pt>
                <c:pt idx="2910">
                  <c:v>4.3298692015481845E-3</c:v>
                </c:pt>
                <c:pt idx="2911">
                  <c:v>3.9286839543838138E-3</c:v>
                </c:pt>
                <c:pt idx="2912">
                  <c:v>2.8675479200522921E-2</c:v>
                </c:pt>
                <c:pt idx="2913">
                  <c:v>1.1614548689532819E-2</c:v>
                </c:pt>
                <c:pt idx="2914">
                  <c:v>6.8847857755949694E-3</c:v>
                </c:pt>
                <c:pt idx="2915">
                  <c:v>9.1229771545119874E-3</c:v>
                </c:pt>
                <c:pt idx="2916">
                  <c:v>2.4895891871974371E-2</c:v>
                </c:pt>
                <c:pt idx="2917">
                  <c:v>2.0313934049097079E-2</c:v>
                </c:pt>
                <c:pt idx="2918">
                  <c:v>1.406389019853635E-2</c:v>
                </c:pt>
                <c:pt idx="2919">
                  <c:v>4.709939435703905E-3</c:v>
                </c:pt>
                <c:pt idx="2920">
                  <c:v>1.843469789132713E-2</c:v>
                </c:pt>
                <c:pt idx="2921">
                  <c:v>5.8079201121537631E-3</c:v>
                </c:pt>
                <c:pt idx="2922">
                  <c:v>1.8805276925446552E-3</c:v>
                </c:pt>
                <c:pt idx="2923">
                  <c:v>1.4950720744899695E-2</c:v>
                </c:pt>
                <c:pt idx="2924">
                  <c:v>2.7345233380977902E-2</c:v>
                </c:pt>
                <c:pt idx="2925">
                  <c:v>6.0613002682575762E-3</c:v>
                </c:pt>
                <c:pt idx="2926">
                  <c:v>-2.7225451433412875E-3</c:v>
                </c:pt>
                <c:pt idx="2927">
                  <c:v>5.7445750731278094E-3</c:v>
                </c:pt>
                <c:pt idx="2928">
                  <c:v>1.2057963962714493E-2</c:v>
                </c:pt>
                <c:pt idx="2929">
                  <c:v>2.2150940180849725E-2</c:v>
                </c:pt>
                <c:pt idx="2930">
                  <c:v>-1.6456794799000812E-3</c:v>
                </c:pt>
                <c:pt idx="2931">
                  <c:v>-5.9953721596822098E-3</c:v>
                </c:pt>
                <c:pt idx="2932">
                  <c:v>1.2247999079792352E-2</c:v>
                </c:pt>
                <c:pt idx="2933">
                  <c:v>6.8003257235603656E-3</c:v>
                </c:pt>
                <c:pt idx="2934">
                  <c:v>3.6541887852713493E-3</c:v>
                </c:pt>
                <c:pt idx="2935">
                  <c:v>6.12464530728353E-3</c:v>
                </c:pt>
                <c:pt idx="2936">
                  <c:v>4.4470680795638019E-4</c:v>
                </c:pt>
                <c:pt idx="2937">
                  <c:v>2.3248920857299585E-2</c:v>
                </c:pt>
                <c:pt idx="2938">
                  <c:v>1.7674557423015689E-2</c:v>
                </c:pt>
                <c:pt idx="2939">
                  <c:v>1.2585839287930771E-2</c:v>
                </c:pt>
                <c:pt idx="2940">
                  <c:v>8.4472967382351518E-3</c:v>
                </c:pt>
                <c:pt idx="2941">
                  <c:v>3.1051984470464198E-3</c:v>
                </c:pt>
                <c:pt idx="2942">
                  <c:v>1.5394136018081369E-2</c:v>
                </c:pt>
                <c:pt idx="2943">
                  <c:v>5.6812300341018565E-3</c:v>
                </c:pt>
                <c:pt idx="2944">
                  <c:v>3.3374635901415829E-3</c:v>
                </c:pt>
                <c:pt idx="2945">
                  <c:v>-4.9185064962410036E-3</c:v>
                </c:pt>
                <c:pt idx="2946">
                  <c:v>7.3493160617852946E-3</c:v>
                </c:pt>
                <c:pt idx="2947">
                  <c:v>1.3620474925354675E-2</c:v>
                </c:pt>
                <c:pt idx="2948">
                  <c:v>7.5815812048804568E-3</c:v>
                </c:pt>
                <c:pt idx="2949">
                  <c:v>5.8290351251624141E-3</c:v>
                </c:pt>
                <c:pt idx="2950">
                  <c:v>3.1263134600550717E-3</c:v>
                </c:pt>
                <c:pt idx="2951">
                  <c:v>-3.7877869938101379E-4</c:v>
                </c:pt>
                <c:pt idx="2952">
                  <c:v>-8.3168517259897892E-5</c:v>
                </c:pt>
                <c:pt idx="2953">
                  <c:v>3.7175338242973026E-3</c:v>
                </c:pt>
                <c:pt idx="2954">
                  <c:v>-5.6364169385351411E-3</c:v>
                </c:pt>
                <c:pt idx="2955">
                  <c:v>-3.3137655075835193E-3</c:v>
                </c:pt>
                <c:pt idx="2956">
                  <c:v>-2.2580148571509631E-3</c:v>
                </c:pt>
                <c:pt idx="2957">
                  <c:v>8.8484819853995242E-3</c:v>
                </c:pt>
                <c:pt idx="2958">
                  <c:v>-3.7994108067824937E-3</c:v>
                </c:pt>
                <c:pt idx="2959">
                  <c:v>1.0570421852072621E-3</c:v>
                </c:pt>
                <c:pt idx="2960">
                  <c:v>-2.4058199482115223E-3</c:v>
                </c:pt>
                <c:pt idx="2961">
                  <c:v>1.4697340588795883E-2</c:v>
                </c:pt>
                <c:pt idx="2962">
                  <c:v>-9.3526592280577386E-3</c:v>
                </c:pt>
                <c:pt idx="2963">
                  <c:v>8.7851369463735705E-3</c:v>
                </c:pt>
                <c:pt idx="2964">
                  <c:v>-7.4945380832964386E-3</c:v>
                </c:pt>
                <c:pt idx="2965">
                  <c:v>-3.1543366035506008E-4</c:v>
                </c:pt>
                <c:pt idx="2966">
                  <c:v>1.1445628585463611E-2</c:v>
                </c:pt>
                <c:pt idx="2967">
                  <c:v>-1.6616223703033721E-2</c:v>
                </c:pt>
                <c:pt idx="2968">
                  <c:v>3.0840834340377698E-3</c:v>
                </c:pt>
                <c:pt idx="2969">
                  <c:v>-3.1543366035506008E-4</c:v>
                </c:pt>
                <c:pt idx="2970">
                  <c:v>-6.1104384247617511E-4</c:v>
                </c:pt>
                <c:pt idx="2971">
                  <c:v>-1.7756434405500881E-2</c:v>
                </c:pt>
                <c:pt idx="2972">
                  <c:v>-1.2329876062277544E-2</c:v>
                </c:pt>
                <c:pt idx="2973">
                  <c:v>-2.9548102864364505E-3</c:v>
                </c:pt>
                <c:pt idx="2974">
                  <c:v>-4.7495863921717943E-3</c:v>
                </c:pt>
                <c:pt idx="2975">
                  <c:v>-1.0851825151671966E-2</c:v>
                </c:pt>
                <c:pt idx="2976">
                  <c:v>-9.8171895142480613E-3</c:v>
                </c:pt>
                <c:pt idx="2977">
                  <c:v>-3.9049858718257511E-3</c:v>
                </c:pt>
                <c:pt idx="2978">
                  <c:v>-2.0501386096625523E-2</c:v>
                </c:pt>
                <c:pt idx="2979">
                  <c:v>-5.4886118474745836E-3</c:v>
                </c:pt>
                <c:pt idx="2980">
                  <c:v>-1.1548620580957451E-2</c:v>
                </c:pt>
                <c:pt idx="2981">
                  <c:v>-2.0248005940521712E-2</c:v>
                </c:pt>
                <c:pt idx="2982">
                  <c:v>-9.8171895142480613E-3</c:v>
                </c:pt>
                <c:pt idx="2983">
                  <c:v>-1.5053712740393538E-2</c:v>
                </c:pt>
                <c:pt idx="2984">
                  <c:v>6.6947506585171099E-3</c:v>
                </c:pt>
                <c:pt idx="2985">
                  <c:v>-2.5273379036580678E-2</c:v>
                </c:pt>
                <c:pt idx="2986">
                  <c:v>-1.7186329054267299E-2</c:v>
                </c:pt>
                <c:pt idx="2987">
                  <c:v>-2.3161877735715566E-2</c:v>
                </c:pt>
                <c:pt idx="2988">
                  <c:v>3.3447472140478073E-2</c:v>
                </c:pt>
                <c:pt idx="2989">
                  <c:v>2.0757349322278754E-2</c:v>
                </c:pt>
                <c:pt idx="2990">
                  <c:v>2.7767533641150921E-2</c:v>
                </c:pt>
                <c:pt idx="2991">
                  <c:v>4.104887682359247E-2</c:v>
                </c:pt>
                <c:pt idx="2992">
                  <c:v>3.0892555566431289E-2</c:v>
                </c:pt>
                <c:pt idx="2993">
                  <c:v>3.3215206997382909E-2</c:v>
                </c:pt>
                <c:pt idx="2994">
                  <c:v>2.6796243042752972E-2</c:v>
                </c:pt>
                <c:pt idx="2995">
                  <c:v>2.865436418751427E-2</c:v>
                </c:pt>
                <c:pt idx="2996">
                  <c:v>2.6331712756562646E-2</c:v>
                </c:pt>
                <c:pt idx="2997">
                  <c:v>2.3016655714204422E-2</c:v>
                </c:pt>
                <c:pt idx="2998">
                  <c:v>2.0947384439356613E-2</c:v>
                </c:pt>
                <c:pt idx="2999">
                  <c:v>2.1770869946694006E-2</c:v>
                </c:pt>
                <c:pt idx="3000">
                  <c:v>2.1982020076780517E-2</c:v>
                </c:pt>
                <c:pt idx="3001">
                  <c:v>2.071511929626145E-2</c:v>
                </c:pt>
                <c:pt idx="3002">
                  <c:v>1.7400062253903226E-2</c:v>
                </c:pt>
                <c:pt idx="3003">
                  <c:v>2.3248920857299585E-2</c:v>
                </c:pt>
                <c:pt idx="3004">
                  <c:v>7.8560763739929217E-3</c:v>
                </c:pt>
                <c:pt idx="3005">
                  <c:v>1.7505637318946481E-2</c:v>
                </c:pt>
                <c:pt idx="3006">
                  <c:v>3.1145935722535101E-2</c:v>
                </c:pt>
                <c:pt idx="3007">
                  <c:v>1.3704934977389279E-2</c:v>
                </c:pt>
                <c:pt idx="3008">
                  <c:v>5.0900096698596256E-3</c:v>
                </c:pt>
                <c:pt idx="3009">
                  <c:v>1.3451554821285466E-2</c:v>
                </c:pt>
                <c:pt idx="3010">
                  <c:v>2.0757349322278754E-2</c:v>
                </c:pt>
                <c:pt idx="3011">
                  <c:v>3.5685663519395089E-2</c:v>
                </c:pt>
                <c:pt idx="3012">
                  <c:v>1.1593433676524168E-2</c:v>
                </c:pt>
                <c:pt idx="3013">
                  <c:v>1.9363758463707779E-2</c:v>
                </c:pt>
                <c:pt idx="3014">
                  <c:v>1.1973503910679889E-2</c:v>
                </c:pt>
                <c:pt idx="3015">
                  <c:v>9.9886926878666842E-3</c:v>
                </c:pt>
                <c:pt idx="3016">
                  <c:v>3.0871440553422638E-2</c:v>
                </c:pt>
                <c:pt idx="3017">
                  <c:v>1.2121309001740445E-2</c:v>
                </c:pt>
                <c:pt idx="3018">
                  <c:v>2.0968499452365261E-2</c:v>
                </c:pt>
                <c:pt idx="3019">
                  <c:v>1.6555461733557181E-2</c:v>
                </c:pt>
                <c:pt idx="3020">
                  <c:v>7.7505013089496652E-3</c:v>
                </c:pt>
                <c:pt idx="3021">
                  <c:v>1.6027586408340903E-2</c:v>
                </c:pt>
                <c:pt idx="3022">
                  <c:v>2.8295408966367199E-2</c:v>
                </c:pt>
                <c:pt idx="3023">
                  <c:v>2.0208358984053824E-2</c:v>
                </c:pt>
                <c:pt idx="3024">
                  <c:v>6.9481308146209231E-3</c:v>
                </c:pt>
                <c:pt idx="3025">
                  <c:v>1.1318938507411704E-2</c:v>
                </c:pt>
                <c:pt idx="3026">
                  <c:v>2.4473591611801349E-2</c:v>
                </c:pt>
                <c:pt idx="3027">
                  <c:v>2.5139780828041889E-3</c:v>
                </c:pt>
                <c:pt idx="3028">
                  <c:v>1.6449886668513925E-2</c:v>
                </c:pt>
                <c:pt idx="3029">
                  <c:v>1.2881449470051886E-2</c:v>
                </c:pt>
                <c:pt idx="3030">
                  <c:v>1.104444333829924E-2</c:v>
                </c:pt>
                <c:pt idx="3031">
                  <c:v>6.990360840638225E-3</c:v>
                </c:pt>
                <c:pt idx="3032">
                  <c:v>1.6872186928686948E-2</c:v>
                </c:pt>
                <c:pt idx="3033">
                  <c:v>1.7611212383989737E-2</c:v>
                </c:pt>
                <c:pt idx="3034">
                  <c:v>2.0862924387322009E-2</c:v>
                </c:pt>
                <c:pt idx="3035">
                  <c:v>1.0959983286264635E-2</c:v>
                </c:pt>
                <c:pt idx="3036">
                  <c:v>1.7484522305937829E-2</c:v>
                </c:pt>
                <c:pt idx="3037">
                  <c:v>1.7949052592128156E-2</c:v>
                </c:pt>
                <c:pt idx="3038">
                  <c:v>2.5149272028078182E-2</c:v>
                </c:pt>
                <c:pt idx="3039">
                  <c:v>4.4470680795638019E-4</c:v>
                </c:pt>
                <c:pt idx="3040">
                  <c:v>1.0242072843970497E-2</c:v>
                </c:pt>
                <c:pt idx="3041">
                  <c:v>1.0812178195204077E-2</c:v>
                </c:pt>
                <c:pt idx="3042">
                  <c:v>4.5410193316346957E-3</c:v>
                </c:pt>
                <c:pt idx="3043">
                  <c:v>1.0389877935031055E-2</c:v>
                </c:pt>
                <c:pt idx="3044">
                  <c:v>1.634431160347067E-2</c:v>
                </c:pt>
                <c:pt idx="3045">
                  <c:v>1.0727718143169473E-2</c:v>
                </c:pt>
                <c:pt idx="3046">
                  <c:v>3.041853408020467E-3</c:v>
                </c:pt>
                <c:pt idx="3047">
                  <c:v>4.5410193316346957E-3</c:v>
                </c:pt>
                <c:pt idx="3048">
                  <c:v>1.3737673803370289E-3</c:v>
                </c:pt>
                <c:pt idx="3049">
                  <c:v>9.3035210715535551E-4</c:v>
                </c:pt>
                <c:pt idx="3050">
                  <c:v>5.9557252032143206E-3</c:v>
                </c:pt>
                <c:pt idx="3051">
                  <c:v>-3.5249156376700288E-3</c:v>
                </c:pt>
                <c:pt idx="3052">
                  <c:v>2.0283327836052136E-3</c:v>
                </c:pt>
                <c:pt idx="3053">
                  <c:v>1.4866260692865091E-2</c:v>
                </c:pt>
                <c:pt idx="3054">
                  <c:v>9.3552422976071505E-3</c:v>
                </c:pt>
                <c:pt idx="3055">
                  <c:v>-1.8145995839692905E-3</c:v>
                </c:pt>
                <c:pt idx="3056">
                  <c:v>1.807574267018006E-2</c:v>
                </c:pt>
                <c:pt idx="3057">
                  <c:v>5.9979552292316225E-3</c:v>
                </c:pt>
                <c:pt idx="3058">
                  <c:v>8.8062519593822206E-3</c:v>
                </c:pt>
                <c:pt idx="3059">
                  <c:v>2.0494477966138645E-3</c:v>
                </c:pt>
                <c:pt idx="3060">
                  <c:v>1.0284302869987799E-2</c:v>
                </c:pt>
                <c:pt idx="3061">
                  <c:v>-1.2867242587530124E-3</c:v>
                </c:pt>
                <c:pt idx="3062">
                  <c:v>8.4261817252265017E-3</c:v>
                </c:pt>
                <c:pt idx="3063">
                  <c:v>2.0229473997062476E-2</c:v>
                </c:pt>
                <c:pt idx="3064">
                  <c:v>-1.6034494538827776E-3</c:v>
                </c:pt>
                <c:pt idx="3065">
                  <c:v>-8.4330898557133816E-4</c:v>
                </c:pt>
                <c:pt idx="3066">
                  <c:v>-6.3543273808292786E-3</c:v>
                </c:pt>
                <c:pt idx="3067">
                  <c:v>8.7640219333649187E-3</c:v>
                </c:pt>
                <c:pt idx="3068">
                  <c:v>9.6086224537109636E-3</c:v>
                </c:pt>
                <c:pt idx="3069">
                  <c:v>1.049545300007431E-2</c:v>
                </c:pt>
                <c:pt idx="3070">
                  <c:v>-3.8838708588170975E-3</c:v>
                </c:pt>
                <c:pt idx="3071">
                  <c:v>1.6534346720548529E-2</c:v>
                </c:pt>
                <c:pt idx="3072">
                  <c:v>-8.4024836426684381E-3</c:v>
                </c:pt>
                <c:pt idx="3073">
                  <c:v>-1.566604811764442E-2</c:v>
                </c:pt>
                <c:pt idx="3074">
                  <c:v>8.9962870764600817E-3</c:v>
                </c:pt>
                <c:pt idx="3075">
                  <c:v>2.3355667786986896E-4</c:v>
                </c:pt>
                <c:pt idx="3076">
                  <c:v>2.9362783429772114E-3</c:v>
                </c:pt>
                <c:pt idx="3077">
                  <c:v>-3.5882606766959825E-3</c:v>
                </c:pt>
                <c:pt idx="3078">
                  <c:v>-9.8383045272567131E-3</c:v>
                </c:pt>
                <c:pt idx="3079">
                  <c:v>8.8907120114168261E-3</c:v>
                </c:pt>
                <c:pt idx="3080">
                  <c:v>-1.2688831283424615E-2</c:v>
                </c:pt>
                <c:pt idx="3081">
                  <c:v>-7.0088927840974641E-3</c:v>
                </c:pt>
                <c:pt idx="3082">
                  <c:v>1.0686659981796239E-4</c:v>
                </c:pt>
                <c:pt idx="3083">
                  <c:v>1.8805276925446552E-3</c:v>
                </c:pt>
                <c:pt idx="3084">
                  <c:v>6.8214407365690165E-3</c:v>
                </c:pt>
                <c:pt idx="3085">
                  <c:v>-9.9861096183172689E-3</c:v>
                </c:pt>
                <c:pt idx="3086">
                  <c:v>-6.1220622377341173E-3</c:v>
                </c:pt>
                <c:pt idx="3087">
                  <c:v>5.0055496178250201E-3</c:v>
                </c:pt>
                <c:pt idx="3088">
                  <c:v>1.2893073283024243E-3</c:v>
                </c:pt>
                <c:pt idx="3089">
                  <c:v>-2.4259858412165419E-2</c:v>
                </c:pt>
                <c:pt idx="3090">
                  <c:v>-1.8791070042924782E-2</c:v>
                </c:pt>
                <c:pt idx="3091">
                  <c:v>-9.7327294622134575E-3</c:v>
                </c:pt>
                <c:pt idx="3092">
                  <c:v>-1.4927022662341628E-2</c:v>
                </c:pt>
                <c:pt idx="3093">
                  <c:v>-4.5806662881025849E-3</c:v>
                </c:pt>
                <c:pt idx="3094">
                  <c:v>-7.9801833824954156E-3</c:v>
                </c:pt>
                <c:pt idx="3095">
                  <c:v>-3.6938357417392381E-3</c:v>
                </c:pt>
                <c:pt idx="3096">
                  <c:v>-1.0450639904507595E-2</c:v>
                </c:pt>
                <c:pt idx="3097">
                  <c:v>-1.0007224631325921E-2</c:v>
                </c:pt>
                <c:pt idx="3098">
                  <c:v>-2.1641596799092687E-2</c:v>
                </c:pt>
                <c:pt idx="3099">
                  <c:v>-8.5080587077116937E-3</c:v>
                </c:pt>
                <c:pt idx="3100">
                  <c:v>-1.5370437935523305E-2</c:v>
                </c:pt>
                <c:pt idx="3101">
                  <c:v>-1.617280842985205E-2</c:v>
                </c:pt>
                <c:pt idx="3102">
                  <c:v>-2.2570657371473336E-2</c:v>
                </c:pt>
                <c:pt idx="3103">
                  <c:v>-3.1565652913158715E-2</c:v>
                </c:pt>
                <c:pt idx="3104">
                  <c:v>3.5052213129135555E-2</c:v>
                </c:pt>
                <c:pt idx="3105">
                  <c:v>2.6479517847623205E-2</c:v>
                </c:pt>
                <c:pt idx="3106">
                  <c:v>2.8147603875306643E-2</c:v>
                </c:pt>
                <c:pt idx="3107">
                  <c:v>2.3312265896325537E-2</c:v>
                </c:pt>
                <c:pt idx="3108">
                  <c:v>2.5571572288251208E-2</c:v>
                </c:pt>
                <c:pt idx="3109">
                  <c:v>3.0069070059093893E-2</c:v>
                </c:pt>
                <c:pt idx="3110">
                  <c:v>2.8020913797254739E-2</c:v>
                </c:pt>
                <c:pt idx="3111">
                  <c:v>2.7197428289917343E-2</c:v>
                </c:pt>
                <c:pt idx="3112">
                  <c:v>1.6407656642496622E-2</c:v>
                </c:pt>
                <c:pt idx="3113">
                  <c:v>2.2678815506066003E-2</c:v>
                </c:pt>
                <c:pt idx="3114">
                  <c:v>1.3177059652173001E-2</c:v>
                </c:pt>
                <c:pt idx="3115">
                  <c:v>1.294479450907784E-2</c:v>
                </c:pt>
                <c:pt idx="3116">
                  <c:v>8.7429069203562686E-3</c:v>
                </c:pt>
                <c:pt idx="3117">
                  <c:v>1.7378947240894574E-2</c:v>
                </c:pt>
                <c:pt idx="3118">
                  <c:v>2.1369684699529636E-2</c:v>
                </c:pt>
                <c:pt idx="3119">
                  <c:v>2.1010729478382565E-2</c:v>
                </c:pt>
                <c:pt idx="3120">
                  <c:v>4.0267621342272381E-2</c:v>
                </c:pt>
                <c:pt idx="3121">
                  <c:v>1.6597691759574481E-2</c:v>
                </c:pt>
                <c:pt idx="3122">
                  <c:v>1.6555461733557181E-2</c:v>
                </c:pt>
                <c:pt idx="3123">
                  <c:v>5.9557252032143206E-3</c:v>
                </c:pt>
                <c:pt idx="3124">
                  <c:v>2.5550457275242557E-2</c:v>
                </c:pt>
                <c:pt idx="3125">
                  <c:v>7.0959359056814806E-3</c:v>
                </c:pt>
                <c:pt idx="3126">
                  <c:v>1.674549685063504E-2</c:v>
                </c:pt>
                <c:pt idx="3127">
                  <c:v>8.2361466081486406E-3</c:v>
                </c:pt>
                <c:pt idx="3128">
                  <c:v>1.7716787449032993E-2</c:v>
                </c:pt>
                <c:pt idx="3129">
                  <c:v>2.2024250102797818E-2</c:v>
                </c:pt>
                <c:pt idx="3130">
                  <c:v>3.1230395774569708E-2</c:v>
                </c:pt>
                <c:pt idx="3131">
                  <c:v>1.5816436278254391E-2</c:v>
                </c:pt>
                <c:pt idx="3132">
                  <c:v>1.7041107032756155E-2</c:v>
                </c:pt>
                <c:pt idx="3133">
                  <c:v>1.8054627657171411E-2</c:v>
                </c:pt>
                <c:pt idx="3134">
                  <c:v>2.2319860284918933E-2</c:v>
                </c:pt>
                <c:pt idx="3135">
                  <c:v>2.3840141221541815E-2</c:v>
                </c:pt>
                <c:pt idx="3136">
                  <c:v>1.3472669834294118E-2</c:v>
                </c:pt>
                <c:pt idx="3137">
                  <c:v>2.1264109634486376E-2</c:v>
                </c:pt>
                <c:pt idx="3138">
                  <c:v>1.4570650510743976E-2</c:v>
                </c:pt>
                <c:pt idx="3139">
                  <c:v>1.8413582878318478E-2</c:v>
                </c:pt>
                <c:pt idx="3140">
                  <c:v>4.6888244226952532E-3</c:v>
                </c:pt>
                <c:pt idx="3141">
                  <c:v>1.3050369574121095E-2</c:v>
                </c:pt>
                <c:pt idx="3142">
                  <c:v>2.5613802314268509E-2</c:v>
                </c:pt>
                <c:pt idx="3143">
                  <c:v>-5.4769880345022313E-4</c:v>
                </c:pt>
                <c:pt idx="3144">
                  <c:v>3.3848657387642443E-2</c:v>
                </c:pt>
                <c:pt idx="3145">
                  <c:v>-8.6442399857998998E-4</c:v>
                </c:pt>
                <c:pt idx="3146">
                  <c:v>5.0266646308336719E-3</c:v>
                </c:pt>
                <c:pt idx="3147">
                  <c:v>8.7429069203562686E-3</c:v>
                </c:pt>
                <c:pt idx="3148">
                  <c:v>2.1834214985719958E-2</c:v>
                </c:pt>
                <c:pt idx="3149">
                  <c:v>1.7653442410007037E-2</c:v>
                </c:pt>
                <c:pt idx="3150">
                  <c:v>1.6112046460375506E-2</c:v>
                </c:pt>
                <c:pt idx="3151">
                  <c:v>9.6719674927369173E-3</c:v>
                </c:pt>
                <c:pt idx="3152">
                  <c:v>5.6812300341018565E-3</c:v>
                </c:pt>
                <c:pt idx="3153">
                  <c:v>1.1466743598472261E-2</c:v>
                </c:pt>
                <c:pt idx="3154">
                  <c:v>4.709939435703905E-3</c:v>
                </c:pt>
                <c:pt idx="3155">
                  <c:v>6.1035302942748781E-3</c:v>
                </c:pt>
                <c:pt idx="3156">
                  <c:v>4.3720992275654872E-3</c:v>
                </c:pt>
                <c:pt idx="3157">
                  <c:v>1.0516568013082962E-2</c:v>
                </c:pt>
                <c:pt idx="3158">
                  <c:v>8.6795618813303149E-3</c:v>
                </c:pt>
                <c:pt idx="3159">
                  <c:v>-1.5823344408741275E-3</c:v>
                </c:pt>
                <c:pt idx="3160">
                  <c:v>1.2691414352974027E-2</c:v>
                </c:pt>
                <c:pt idx="3161">
                  <c:v>8.5528718032784074E-3</c:v>
                </c:pt>
                <c:pt idx="3162">
                  <c:v>1.5964241369314947E-2</c:v>
                </c:pt>
                <c:pt idx="3163">
                  <c:v>9.4819323756590562E-3</c:v>
                </c:pt>
                <c:pt idx="3164">
                  <c:v>1.1171133416351146E-2</c:v>
                </c:pt>
                <c:pt idx="3165">
                  <c:v>1.21846540407664E-2</c:v>
                </c:pt>
                <c:pt idx="3166">
                  <c:v>7.0537058796641787E-3</c:v>
                </c:pt>
                <c:pt idx="3167">
                  <c:v>3.3163485771329311E-3</c:v>
                </c:pt>
                <c:pt idx="3168">
                  <c:v>-5.9109121076476043E-3</c:v>
                </c:pt>
                <c:pt idx="3169">
                  <c:v>2.0208358984053824E-2</c:v>
                </c:pt>
                <c:pt idx="3170">
                  <c:v>-3.1543366035506008E-4</c:v>
                </c:pt>
                <c:pt idx="3171">
                  <c:v>4.3932142405741382E-3</c:v>
                </c:pt>
                <c:pt idx="3172">
                  <c:v>5.850150138171065E-3</c:v>
                </c:pt>
                <c:pt idx="3173">
                  <c:v>2.6828981868733982E-3</c:v>
                </c:pt>
                <c:pt idx="3174">
                  <c:v>6.3357954373700412E-3</c:v>
                </c:pt>
                <c:pt idx="3175">
                  <c:v>1.9438727315706089E-3</c:v>
                </c:pt>
                <c:pt idx="3176">
                  <c:v>9.3974723236244524E-3</c:v>
                </c:pt>
                <c:pt idx="3177">
                  <c:v>4.2454091495135807E-3</c:v>
                </c:pt>
                <c:pt idx="3178">
                  <c:v>-2.4691649872374743E-3</c:v>
                </c:pt>
                <c:pt idx="3179">
                  <c:v>7.5182361658545031E-3</c:v>
                </c:pt>
                <c:pt idx="3180">
                  <c:v>-9.9016495662826651E-3</c:v>
                </c:pt>
                <c:pt idx="3181">
                  <c:v>4.3932142405741382E-3</c:v>
                </c:pt>
                <c:pt idx="3182">
                  <c:v>-5.2774617173880723E-3</c:v>
                </c:pt>
                <c:pt idx="3183">
                  <c:v>-2.236899844142313E-3</c:v>
                </c:pt>
                <c:pt idx="3184">
                  <c:v>1.6069816434358203E-2</c:v>
                </c:pt>
                <c:pt idx="3185">
                  <c:v>6.5585693804289056E-4</c:v>
                </c:pt>
                <c:pt idx="3186">
                  <c:v>6.9481308146209231E-3</c:v>
                </c:pt>
                <c:pt idx="3187">
                  <c:v>-4.1794810409382143E-3</c:v>
                </c:pt>
                <c:pt idx="3188">
                  <c:v>4.2359179494772838E-4</c:v>
                </c:pt>
                <c:pt idx="3189">
                  <c:v>-9.437119280092339E-3</c:v>
                </c:pt>
                <c:pt idx="3190">
                  <c:v>-2.3635899221942187E-3</c:v>
                </c:pt>
                <c:pt idx="3191">
                  <c:v>9.0385171024773836E-3</c:v>
                </c:pt>
                <c:pt idx="3192">
                  <c:v>1.2395804170852912E-2</c:v>
                </c:pt>
                <c:pt idx="3193">
                  <c:v>-3.5249156376700288E-3</c:v>
                </c:pt>
                <c:pt idx="3194">
                  <c:v>6.1668753333008319E-3</c:v>
                </c:pt>
                <c:pt idx="3195">
                  <c:v>-8.8036688898328087E-3</c:v>
                </c:pt>
                <c:pt idx="3196">
                  <c:v>-1.7650859340457625E-2</c:v>
                </c:pt>
                <c:pt idx="3197">
                  <c:v>-1.3237821621649541E-2</c:v>
                </c:pt>
                <c:pt idx="3198">
                  <c:v>2.7578670388717086E-4</c:v>
                </c:pt>
                <c:pt idx="3199">
                  <c:v>1.4371124193629818E-3</c:v>
                </c:pt>
                <c:pt idx="3200">
                  <c:v>-1.5497128013575213E-2</c:v>
                </c:pt>
                <c:pt idx="3201">
                  <c:v>4.9422045787990672E-3</c:v>
                </c:pt>
                <c:pt idx="3202">
                  <c:v>3.3374635901415829E-3</c:v>
                </c:pt>
                <c:pt idx="3203">
                  <c:v>-2.7647751693585911E-3</c:v>
                </c:pt>
                <c:pt idx="3204">
                  <c:v>7.8349613609842699E-3</c:v>
                </c:pt>
                <c:pt idx="3205">
                  <c:v>-4.8435376442426941E-4</c:v>
                </c:pt>
                <c:pt idx="3206">
                  <c:v>-7.2833879532099273E-3</c:v>
                </c:pt>
                <c:pt idx="3207">
                  <c:v>-2.0257497140558E-3</c:v>
                </c:pt>
                <c:pt idx="3208">
                  <c:v>-5.4252668084486299E-3</c:v>
                </c:pt>
                <c:pt idx="3209">
                  <c:v>-1.3068901517580334E-2</c:v>
                </c:pt>
                <c:pt idx="3210">
                  <c:v>-1.3786811959874471E-2</c:v>
                </c:pt>
                <c:pt idx="3211">
                  <c:v>-5.5519568865005356E-3</c:v>
                </c:pt>
                <c:pt idx="3212">
                  <c:v>-1.0155029722386476E-2</c:v>
                </c:pt>
                <c:pt idx="3213">
                  <c:v>-1.0492869930524895E-2</c:v>
                </c:pt>
                <c:pt idx="3214">
                  <c:v>-8.0857584475386712E-3</c:v>
                </c:pt>
                <c:pt idx="3215">
                  <c:v>-2.6878120025238168E-2</c:v>
                </c:pt>
                <c:pt idx="3216">
                  <c:v>-2.4175398360130818E-2</c:v>
                </c:pt>
                <c:pt idx="3217">
                  <c:v>-3.1206697692011637E-2</c:v>
                </c:pt>
                <c:pt idx="3218">
                  <c:v>2.9857919929007382E-2</c:v>
                </c:pt>
                <c:pt idx="3219">
                  <c:v>1.8392467865309826E-2</c:v>
                </c:pt>
                <c:pt idx="3220">
                  <c:v>2.6057217587450179E-2</c:v>
                </c:pt>
                <c:pt idx="3221">
                  <c:v>2.5297077119138742E-2</c:v>
                </c:pt>
                <c:pt idx="3222">
                  <c:v>4.5208534386296739E-2</c:v>
                </c:pt>
                <c:pt idx="3223">
                  <c:v>2.0292819036088428E-2</c:v>
                </c:pt>
                <c:pt idx="3224">
                  <c:v>1.6175391499401462E-2</c:v>
                </c:pt>
                <c:pt idx="3225">
                  <c:v>1.6829956902669644E-2</c:v>
                </c:pt>
                <c:pt idx="3226">
                  <c:v>1.5689746200202484E-2</c:v>
                </c:pt>
                <c:pt idx="3227">
                  <c:v>2.3713451143489907E-2</c:v>
                </c:pt>
                <c:pt idx="3228">
                  <c:v>3.1568235982708123E-2</c:v>
                </c:pt>
                <c:pt idx="3229">
                  <c:v>3.6044618740542156E-2</c:v>
                </c:pt>
                <c:pt idx="3230">
                  <c:v>1.1551203650506867E-2</c:v>
                </c:pt>
                <c:pt idx="3231">
                  <c:v>2.1982020076780517E-2</c:v>
                </c:pt>
                <c:pt idx="3232">
                  <c:v>1.0812178195204077E-2</c:v>
                </c:pt>
                <c:pt idx="3233">
                  <c:v>2.3565646052429352E-2</c:v>
                </c:pt>
                <c:pt idx="3234">
                  <c:v>1.4992950770916998E-2</c:v>
                </c:pt>
                <c:pt idx="3235">
                  <c:v>1.7590097370981085E-2</c:v>
                </c:pt>
                <c:pt idx="3236">
                  <c:v>3.1652696034742724E-2</c:v>
                </c:pt>
                <c:pt idx="3237">
                  <c:v>1.7716787449032993E-2</c:v>
                </c:pt>
                <c:pt idx="3238">
                  <c:v>2.4895891871974371E-2</c:v>
                </c:pt>
                <c:pt idx="3239">
                  <c:v>3.0554715358292871E-2</c:v>
                </c:pt>
                <c:pt idx="3240">
                  <c:v>3.4503222790910622E-2</c:v>
                </c:pt>
                <c:pt idx="3241">
                  <c:v>2.3227805844290933E-2</c:v>
                </c:pt>
                <c:pt idx="3242">
                  <c:v>2.8886629330609433E-2</c:v>
                </c:pt>
                <c:pt idx="3243">
                  <c:v>1.5077410822951602E-2</c:v>
                </c:pt>
                <c:pt idx="3244">
                  <c:v>2.6352827769571298E-2</c:v>
                </c:pt>
                <c:pt idx="3245">
                  <c:v>1.6175391499401462E-2</c:v>
                </c:pt>
                <c:pt idx="3246">
                  <c:v>2.1285224647495032E-2</c:v>
                </c:pt>
                <c:pt idx="3247">
                  <c:v>7.6449262439064096E-3</c:v>
                </c:pt>
                <c:pt idx="3248">
                  <c:v>3.1399315878638916E-2</c:v>
                </c:pt>
                <c:pt idx="3249">
                  <c:v>7.7716163219583162E-3</c:v>
                </c:pt>
                <c:pt idx="3250">
                  <c:v>5.1744697218942294E-3</c:v>
                </c:pt>
                <c:pt idx="3251">
                  <c:v>1.4908490718882393E-2</c:v>
                </c:pt>
                <c:pt idx="3252">
                  <c:v>2.1918675037754562E-2</c:v>
                </c:pt>
                <c:pt idx="3253">
                  <c:v>1.6027586408340903E-2</c:v>
                </c:pt>
                <c:pt idx="3254">
                  <c:v>2.1327454673512332E-2</c:v>
                </c:pt>
                <c:pt idx="3255">
                  <c:v>1.1846813832627982E-2</c:v>
                </c:pt>
                <c:pt idx="3256">
                  <c:v>1.1297823494403053E-2</c:v>
                </c:pt>
                <c:pt idx="3257">
                  <c:v>2.4790316806931115E-2</c:v>
                </c:pt>
                <c:pt idx="3258">
                  <c:v>1.3958315133493094E-2</c:v>
                </c:pt>
                <c:pt idx="3259">
                  <c:v>5.6178849950759028E-3</c:v>
                </c:pt>
                <c:pt idx="3260">
                  <c:v>2.35023010134034E-2</c:v>
                </c:pt>
                <c:pt idx="3261">
                  <c:v>1.2543609261913469E-2</c:v>
                </c:pt>
                <c:pt idx="3262">
                  <c:v>9.503047388667708E-3</c:v>
                </c:pt>
                <c:pt idx="3263">
                  <c:v>-3.968330910851703E-3</c:v>
                </c:pt>
                <c:pt idx="3264">
                  <c:v>-7.5884893353673436E-4</c:v>
                </c:pt>
                <c:pt idx="3265">
                  <c:v>-5.6881381645887321E-4</c:v>
                </c:pt>
                <c:pt idx="3266">
                  <c:v>9.2707822455725467E-3</c:v>
                </c:pt>
                <c:pt idx="3267">
                  <c:v>9.7564275447715211E-3</c:v>
                </c:pt>
                <c:pt idx="3268">
                  <c:v>9.9675776748580323E-3</c:v>
                </c:pt>
                <c:pt idx="3269">
                  <c:v>-1.5189894018481738E-3</c:v>
                </c:pt>
                <c:pt idx="3270">
                  <c:v>-8.3168517259897892E-5</c:v>
                </c:pt>
                <c:pt idx="3271">
                  <c:v>5.4067348649893916E-3</c:v>
                </c:pt>
                <c:pt idx="3272">
                  <c:v>1.009426775290994E-2</c:v>
                </c:pt>
                <c:pt idx="3273">
                  <c:v>4.8788595397731144E-3</c:v>
                </c:pt>
                <c:pt idx="3274">
                  <c:v>1.4582274323716336E-3</c:v>
                </c:pt>
                <c:pt idx="3275">
                  <c:v>7.6660412569150614E-3</c:v>
                </c:pt>
                <c:pt idx="3276">
                  <c:v>2.9646769798920874E-2</c:v>
                </c:pt>
                <c:pt idx="3277">
                  <c:v>2.6331712756562646E-2</c:v>
                </c:pt>
                <c:pt idx="3278">
                  <c:v>1.3240404691198956E-2</c:v>
                </c:pt>
                <c:pt idx="3279">
                  <c:v>6.9808696406019246E-4</c:v>
                </c:pt>
                <c:pt idx="3280">
                  <c:v>6.3780254633873431E-3</c:v>
                </c:pt>
                <c:pt idx="3281">
                  <c:v>-2.532510026263428E-3</c:v>
                </c:pt>
                <c:pt idx="3282">
                  <c:v>1.0570421852072621E-3</c:v>
                </c:pt>
                <c:pt idx="3283">
                  <c:v>-5.8686820816303041E-3</c:v>
                </c:pt>
                <c:pt idx="3284">
                  <c:v>2.9362783429772114E-3</c:v>
                </c:pt>
                <c:pt idx="3285">
                  <c:v>1.0748833156178124E-2</c:v>
                </c:pt>
                <c:pt idx="3286">
                  <c:v>9.4608173626504061E-3</c:v>
                </c:pt>
                <c:pt idx="3287">
                  <c:v>-4.2005960539468661E-3</c:v>
                </c:pt>
                <c:pt idx="3288">
                  <c:v>5.8923801641883669E-3</c:v>
                </c:pt>
                <c:pt idx="3289">
                  <c:v>6.3357954373700412E-3</c:v>
                </c:pt>
                <c:pt idx="3290">
                  <c:v>-1.0535099956542199E-2</c:v>
                </c:pt>
                <c:pt idx="3291">
                  <c:v>-3.4615705986440768E-3</c:v>
                </c:pt>
                <c:pt idx="3292">
                  <c:v>1.0073152739901288E-2</c:v>
                </c:pt>
                <c:pt idx="3293">
                  <c:v>3.6753037982800003E-3</c:v>
                </c:pt>
                <c:pt idx="3294">
                  <c:v>-1.0755741286664995E-3</c:v>
                </c:pt>
                <c:pt idx="3295">
                  <c:v>-2.8070051953758913E-3</c:v>
                </c:pt>
                <c:pt idx="3296">
                  <c:v>1.9649877445792599E-3</c:v>
                </c:pt>
                <c:pt idx="3297">
                  <c:v>3.4852686812021404E-3</c:v>
                </c:pt>
                <c:pt idx="3298">
                  <c:v>-5.6786469645524447E-3</c:v>
                </c:pt>
                <c:pt idx="3299">
                  <c:v>-4.2100872539831569E-4</c:v>
                </c:pt>
                <c:pt idx="3300">
                  <c:v>1.4582274323716336E-3</c:v>
                </c:pt>
                <c:pt idx="3301">
                  <c:v>1.0570421852072621E-3</c:v>
                </c:pt>
                <c:pt idx="3302">
                  <c:v>2.1244166486121714E-4</c:v>
                </c:pt>
                <c:pt idx="3303">
                  <c:v>1.7611212383989737E-2</c:v>
                </c:pt>
                <c:pt idx="3304">
                  <c:v>-1.1168550346801732E-2</c:v>
                </c:pt>
                <c:pt idx="3305">
                  <c:v>-5.7631070165870485E-3</c:v>
                </c:pt>
                <c:pt idx="3306">
                  <c:v>-5.8992882946752503E-4</c:v>
                </c:pt>
                <c:pt idx="3307">
                  <c:v>-4.9396215092496537E-3</c:v>
                </c:pt>
                <c:pt idx="3308">
                  <c:v>-2.5536250392720781E-3</c:v>
                </c:pt>
                <c:pt idx="3309">
                  <c:v>-5.2141166783621186E-3</c:v>
                </c:pt>
                <c:pt idx="3310">
                  <c:v>-9.7960745012394095E-3</c:v>
                </c:pt>
                <c:pt idx="3311">
                  <c:v>6.969245827629574E-3</c:v>
                </c:pt>
                <c:pt idx="3312">
                  <c:v>-7.2200429141839736E-3</c:v>
                </c:pt>
                <c:pt idx="3313">
                  <c:v>-1.1970920841130477E-2</c:v>
                </c:pt>
                <c:pt idx="3314">
                  <c:v>3.5063836942107914E-3</c:v>
                </c:pt>
                <c:pt idx="3315">
                  <c:v>1.391608510747579E-2</c:v>
                </c:pt>
                <c:pt idx="3316">
                  <c:v>-1.1780885724052618E-2</c:v>
                </c:pt>
                <c:pt idx="3317">
                  <c:v>-1.6236153468878002E-2</c:v>
                </c:pt>
                <c:pt idx="3318">
                  <c:v>-4.8973914832323518E-3</c:v>
                </c:pt>
                <c:pt idx="3319">
                  <c:v>-4.1583660279295625E-3</c:v>
                </c:pt>
                <c:pt idx="3320">
                  <c:v>-1.2867242587530124E-3</c:v>
                </c:pt>
                <c:pt idx="3321">
                  <c:v>-7.7996394654538444E-4</c:v>
                </c:pt>
                <c:pt idx="3322">
                  <c:v>-8.3391386036424826E-3</c:v>
                </c:pt>
                <c:pt idx="3323">
                  <c:v>-1.6426188585955862E-2</c:v>
                </c:pt>
                <c:pt idx="3324">
                  <c:v>-1.0408409878490295E-2</c:v>
                </c:pt>
                <c:pt idx="3325">
                  <c:v>-1.9023335186019948E-2</c:v>
                </c:pt>
                <c:pt idx="3326">
                  <c:v>-1.1421930502905547E-2</c:v>
                </c:pt>
                <c:pt idx="3327">
                  <c:v>-2.096591638281585E-2</c:v>
                </c:pt>
                <c:pt idx="3328">
                  <c:v>-1.7418594197362462E-2</c:v>
                </c:pt>
                <c:pt idx="3329">
                  <c:v>-2.4323203451191381E-2</c:v>
                </c:pt>
                <c:pt idx="3330">
                  <c:v>3.2687331672166628E-2</c:v>
                </c:pt>
                <c:pt idx="3331">
                  <c:v>3.3637507257555932E-2</c:v>
                </c:pt>
                <c:pt idx="3332">
                  <c:v>2.8126488862297992E-2</c:v>
                </c:pt>
                <c:pt idx="3333">
                  <c:v>3.817723505441592E-2</c:v>
                </c:pt>
                <c:pt idx="3334">
                  <c:v>1.5330790979055417E-2</c:v>
                </c:pt>
                <c:pt idx="3335">
                  <c:v>3.1251510787578353E-2</c:v>
                </c:pt>
                <c:pt idx="3336">
                  <c:v>3.2243916398984961E-2</c:v>
                </c:pt>
                <c:pt idx="3337">
                  <c:v>2.2340975297927588E-2</c:v>
                </c:pt>
                <c:pt idx="3338">
                  <c:v>2.0145013945027872E-2</c:v>
                </c:pt>
                <c:pt idx="3339">
                  <c:v>1.5626401161176532E-2</c:v>
                </c:pt>
                <c:pt idx="3340">
                  <c:v>2.2594355454031399E-2</c:v>
                </c:pt>
                <c:pt idx="3341">
                  <c:v>2.1179649582451776E-2</c:v>
                </c:pt>
                <c:pt idx="3342">
                  <c:v>3.3405242114460769E-2</c:v>
                </c:pt>
                <c:pt idx="3343">
                  <c:v>1.9786058723880801E-2</c:v>
                </c:pt>
                <c:pt idx="3344">
                  <c:v>1.4085005211545001E-2</c:v>
                </c:pt>
                <c:pt idx="3345">
                  <c:v>1.6851071915678296E-2</c:v>
                </c:pt>
                <c:pt idx="3346">
                  <c:v>1.2923679496069188E-2</c:v>
                </c:pt>
                <c:pt idx="3347">
                  <c:v>1.8350237839292523E-2</c:v>
                </c:pt>
                <c:pt idx="3348">
                  <c:v>8.7217919073476168E-3</c:v>
                </c:pt>
                <c:pt idx="3349">
                  <c:v>1.8244662774249271E-2</c:v>
                </c:pt>
                <c:pt idx="3350">
                  <c:v>3.2645101646149331E-2</c:v>
                </c:pt>
                <c:pt idx="3351">
                  <c:v>7.4126611008112474E-3</c:v>
                </c:pt>
                <c:pt idx="3352">
                  <c:v>7.9194214130188737E-3</c:v>
                </c:pt>
                <c:pt idx="3353">
                  <c:v>1.0347647909013753E-2</c:v>
                </c:pt>
                <c:pt idx="3354">
                  <c:v>2.3924601273576422E-2</c:v>
                </c:pt>
                <c:pt idx="3355">
                  <c:v>1.180458380661068E-2</c:v>
                </c:pt>
                <c:pt idx="3356">
                  <c:v>2.0609544231218194E-2</c:v>
                </c:pt>
                <c:pt idx="3357">
                  <c:v>1.9089263294595316E-2</c:v>
                </c:pt>
                <c:pt idx="3358">
                  <c:v>2.0145013945027872E-2</c:v>
                </c:pt>
                <c:pt idx="3359">
                  <c:v>2.4156866416671582E-2</c:v>
                </c:pt>
                <c:pt idx="3360">
                  <c:v>8.4472967382351518E-3</c:v>
                </c:pt>
                <c:pt idx="3361">
                  <c:v>2.4177981429680234E-2</c:v>
                </c:pt>
                <c:pt idx="3362">
                  <c:v>1.5710861213211136E-2</c:v>
                </c:pt>
                <c:pt idx="3363">
                  <c:v>1.3029254561112445E-2</c:v>
                </c:pt>
                <c:pt idx="3364">
                  <c:v>8.5528718032784074E-3</c:v>
                </c:pt>
                <c:pt idx="3365">
                  <c:v>9.0174020894687318E-3</c:v>
                </c:pt>
                <c:pt idx="3366">
                  <c:v>1.2036848949705841E-2</c:v>
                </c:pt>
                <c:pt idx="3367">
                  <c:v>2.1601949842624795E-2</c:v>
                </c:pt>
                <c:pt idx="3368">
                  <c:v>2.6901818107796228E-2</c:v>
                </c:pt>
                <c:pt idx="3369">
                  <c:v>1.0009807700875334E-2</c:v>
                </c:pt>
                <c:pt idx="3370">
                  <c:v>1.8730308073448245E-2</c:v>
                </c:pt>
                <c:pt idx="3371">
                  <c:v>1.2142424014749097E-2</c:v>
                </c:pt>
                <c:pt idx="3372">
                  <c:v>2.7260773328943295E-2</c:v>
                </c:pt>
                <c:pt idx="3373">
                  <c:v>2.2742160545091955E-2</c:v>
                </c:pt>
                <c:pt idx="3374">
                  <c:v>1.1837322632591686E-3</c:v>
                </c:pt>
                <c:pt idx="3375">
                  <c:v>-2.236899844142313E-3</c:v>
                </c:pt>
                <c:pt idx="3376">
                  <c:v>3.1896584990810245E-3</c:v>
                </c:pt>
                <c:pt idx="3377">
                  <c:v>8.067226504079433E-3</c:v>
                </c:pt>
                <c:pt idx="3378">
                  <c:v>8.3206066601832461E-3</c:v>
                </c:pt>
                <c:pt idx="3379">
                  <c:v>1.2733644378991328E-2</c:v>
                </c:pt>
                <c:pt idx="3380">
                  <c:v>1.331537354319727E-3</c:v>
                </c:pt>
                <c:pt idx="3381">
                  <c:v>1.1150018403342496E-2</c:v>
                </c:pt>
                <c:pt idx="3382">
                  <c:v>8.2994916471745943E-3</c:v>
                </c:pt>
                <c:pt idx="3383">
                  <c:v>1.3219289678190305E-2</c:v>
                </c:pt>
                <c:pt idx="3384">
                  <c:v>-1.6245644668914294E-3</c:v>
                </c:pt>
                <c:pt idx="3385">
                  <c:v>8.4472967382351518E-3</c:v>
                </c:pt>
                <c:pt idx="3386">
                  <c:v>8.4684117512438036E-3</c:v>
                </c:pt>
                <c:pt idx="3387">
                  <c:v>1.7210027136825363E-2</c:v>
                </c:pt>
                <c:pt idx="3388">
                  <c:v>-8.2219397256268634E-4</c:v>
                </c:pt>
                <c:pt idx="3389">
                  <c:v>1.7547867344963781E-2</c:v>
                </c:pt>
                <c:pt idx="3390">
                  <c:v>6.0824152812662272E-3</c:v>
                </c:pt>
                <c:pt idx="3391">
                  <c:v>1.3852740068449838E-2</c:v>
                </c:pt>
                <c:pt idx="3392">
                  <c:v>-1.2773291335459215E-2</c:v>
                </c:pt>
                <c:pt idx="3393">
                  <c:v>8.932942037434128E-3</c:v>
                </c:pt>
                <c:pt idx="3394">
                  <c:v>7.6660412569150614E-3</c:v>
                </c:pt>
                <c:pt idx="3395">
                  <c:v>4.3298692015481845E-3</c:v>
                </c:pt>
                <c:pt idx="3396">
                  <c:v>1.3430439808276816E-2</c:v>
                </c:pt>
                <c:pt idx="3397">
                  <c:v>-8.6769788117809013E-3</c:v>
                </c:pt>
                <c:pt idx="3398">
                  <c:v>-6.9550389451078064E-4</c:v>
                </c:pt>
                <c:pt idx="3399">
                  <c:v>1.332486474323356E-2</c:v>
                </c:pt>
                <c:pt idx="3400">
                  <c:v>6.4624855154219478E-3</c:v>
                </c:pt>
                <c:pt idx="3401">
                  <c:v>-4.8762764702237017E-3</c:v>
                </c:pt>
                <c:pt idx="3402">
                  <c:v>4.9633195918077182E-3</c:v>
                </c:pt>
                <c:pt idx="3403">
                  <c:v>6.2091053593181338E-3</c:v>
                </c:pt>
                <c:pt idx="3404">
                  <c:v>8.8695969984081743E-3</c:v>
                </c:pt>
                <c:pt idx="3405">
                  <c:v>2.5350930958128398E-3</c:v>
                </c:pt>
                <c:pt idx="3406">
                  <c:v>1.2100193988731796E-2</c:v>
                </c:pt>
                <c:pt idx="3407">
                  <c:v>-1.0345064839464336E-2</c:v>
                </c:pt>
                <c:pt idx="3408">
                  <c:v>4.731054448712556E-3</c:v>
                </c:pt>
                <c:pt idx="3409">
                  <c:v>-4.5595512750939348E-3</c:v>
                </c:pt>
                <c:pt idx="3410">
                  <c:v>-1.3005556478554382E-2</c:v>
                </c:pt>
                <c:pt idx="3411">
                  <c:v>-5.9531421336649079E-3</c:v>
                </c:pt>
                <c:pt idx="3412">
                  <c:v>-5.3619217694226761E-3</c:v>
                </c:pt>
                <c:pt idx="3413">
                  <c:v>1.0148121591899602E-3</c:v>
                </c:pt>
                <c:pt idx="3414">
                  <c:v>-6.7766276410023011E-3</c:v>
                </c:pt>
                <c:pt idx="3415">
                  <c:v>5.850150138171065E-3</c:v>
                </c:pt>
                <c:pt idx="3416">
                  <c:v>-8.0435284215213676E-3</c:v>
                </c:pt>
                <c:pt idx="3417">
                  <c:v>8.1728015691226886E-3</c:v>
                </c:pt>
                <c:pt idx="3418">
                  <c:v>1.9132665185256619E-4</c:v>
                </c:pt>
                <c:pt idx="3419">
                  <c:v>-1.2097610919182381E-2</c:v>
                </c:pt>
                <c:pt idx="3420">
                  <c:v>3.0629684210291179E-3</c:v>
                </c:pt>
                <c:pt idx="3421">
                  <c:v>-8.5502887337289939E-3</c:v>
                </c:pt>
                <c:pt idx="3422">
                  <c:v>-1.1020745255741173E-2</c:v>
                </c:pt>
                <c:pt idx="3423">
                  <c:v>-1.5823344408741275E-3</c:v>
                </c:pt>
                <c:pt idx="3424">
                  <c:v>-1.7460824223379766E-2</c:v>
                </c:pt>
                <c:pt idx="3425">
                  <c:v>3.3585786031502338E-3</c:v>
                </c:pt>
                <c:pt idx="3426">
                  <c:v>-8.170218499573275E-3</c:v>
                </c:pt>
                <c:pt idx="3427">
                  <c:v>7.4760061398372012E-3</c:v>
                </c:pt>
                <c:pt idx="3428">
                  <c:v>-4.4962062360679811E-3</c:v>
                </c:pt>
                <c:pt idx="3429">
                  <c:v>-9.1837391239885276E-3</c:v>
                </c:pt>
                <c:pt idx="3430">
                  <c:v>-1.4335802298099401E-2</c:v>
                </c:pt>
                <c:pt idx="3431">
                  <c:v>-7.6845732003742997E-3</c:v>
                </c:pt>
                <c:pt idx="3432">
                  <c:v>-4.3272861319987718E-3</c:v>
                </c:pt>
                <c:pt idx="3433">
                  <c:v>4.0342590194270694E-3</c:v>
                </c:pt>
                <c:pt idx="3434">
                  <c:v>-9.1203940849625756E-3</c:v>
                </c:pt>
                <c:pt idx="3435">
                  <c:v>1.4633995549769928E-2</c:v>
                </c:pt>
                <c:pt idx="3436">
                  <c:v>9.3035210715535551E-4</c:v>
                </c:pt>
                <c:pt idx="3437">
                  <c:v>-1.931894536814106E-2</c:v>
                </c:pt>
                <c:pt idx="3438">
                  <c:v>-1.2414336114312148E-2</c:v>
                </c:pt>
                <c:pt idx="3439">
                  <c:v>-1.0915170190697921E-2</c:v>
                </c:pt>
                <c:pt idx="3440">
                  <c:v>-1.0577329982559502E-2</c:v>
                </c:pt>
                <c:pt idx="3441">
                  <c:v>-1.2878866400502474E-2</c:v>
                </c:pt>
                <c:pt idx="3442">
                  <c:v>4.0626576563419448E-2</c:v>
                </c:pt>
                <c:pt idx="3443">
                  <c:v>2.1454144751564239E-2</c:v>
                </c:pt>
                <c:pt idx="3444">
                  <c:v>2.0905154413339309E-2</c:v>
                </c:pt>
                <c:pt idx="3445">
                  <c:v>2.6922933120804876E-2</c:v>
                </c:pt>
                <c:pt idx="3446">
                  <c:v>3.4313187673832762E-2</c:v>
                </c:pt>
                <c:pt idx="3447">
                  <c:v>1.5816436278254391E-2</c:v>
                </c:pt>
                <c:pt idx="3448">
                  <c:v>2.3671221117472607E-2</c:v>
                </c:pt>
                <c:pt idx="3449">
                  <c:v>2.7345233380977902E-2</c:v>
                </c:pt>
                <c:pt idx="3450">
                  <c:v>2.1242994621477728E-2</c:v>
                </c:pt>
                <c:pt idx="3451">
                  <c:v>2.3460070987386096E-2</c:v>
                </c:pt>
                <c:pt idx="3452">
                  <c:v>2.3523416026412048E-2</c:v>
                </c:pt>
                <c:pt idx="3453">
                  <c:v>2.4072406364636978E-2</c:v>
                </c:pt>
                <c:pt idx="3454">
                  <c:v>2.0609544231218194E-2</c:v>
                </c:pt>
                <c:pt idx="3455">
                  <c:v>2.7408578420003854E-2</c:v>
                </c:pt>
                <c:pt idx="3456">
                  <c:v>2.0546199192192239E-2</c:v>
                </c:pt>
                <c:pt idx="3457">
                  <c:v>1.066437310414352E-2</c:v>
                </c:pt>
                <c:pt idx="3458">
                  <c:v>1.0220957830961845E-2</c:v>
                </c:pt>
                <c:pt idx="3459">
                  <c:v>1.4697340588795883E-2</c:v>
                </c:pt>
                <c:pt idx="3460">
                  <c:v>1.7484522305937829E-2</c:v>
                </c:pt>
                <c:pt idx="3461">
                  <c:v>1.351489986031142E-2</c:v>
                </c:pt>
                <c:pt idx="3462">
                  <c:v>2.6331712756562646E-2</c:v>
                </c:pt>
                <c:pt idx="3463">
                  <c:v>1.336709476925086E-2</c:v>
                </c:pt>
                <c:pt idx="3464">
                  <c:v>2.3819026208533167E-2</c:v>
                </c:pt>
                <c:pt idx="3465">
                  <c:v>1.2142424014749097E-2</c:v>
                </c:pt>
                <c:pt idx="3466">
                  <c:v>1.7526752331955133E-2</c:v>
                </c:pt>
                <c:pt idx="3467">
                  <c:v>1.5182985887994858E-2</c:v>
                </c:pt>
                <c:pt idx="3468">
                  <c:v>4.182064110487627E-3</c:v>
                </c:pt>
                <c:pt idx="3469">
                  <c:v>2.3924601273576422E-2</c:v>
                </c:pt>
                <c:pt idx="3470">
                  <c:v>2.2657700493057351E-2</c:v>
                </c:pt>
                <c:pt idx="3471">
                  <c:v>2.130633966050368E-2</c:v>
                </c:pt>
                <c:pt idx="3472">
                  <c:v>1.2712529365982678E-2</c:v>
                </c:pt>
                <c:pt idx="3473">
                  <c:v>1.8455812904335782E-2</c:v>
                </c:pt>
                <c:pt idx="3474">
                  <c:v>2.2425435349962192E-2</c:v>
                </c:pt>
                <c:pt idx="3475">
                  <c:v>-4.6323875141561759E-4</c:v>
                </c:pt>
                <c:pt idx="3476">
                  <c:v>2.2108710154832425E-2</c:v>
                </c:pt>
                <c:pt idx="3477">
                  <c:v>8.7851369463735705E-3</c:v>
                </c:pt>
                <c:pt idx="3478">
                  <c:v>1.2079078975723145E-2</c:v>
                </c:pt>
                <c:pt idx="3479">
                  <c:v>1.182569881961933E-2</c:v>
                </c:pt>
                <c:pt idx="3480">
                  <c:v>1.1128903390333844E-2</c:v>
                </c:pt>
                <c:pt idx="3481">
                  <c:v>1.2395804170852912E-2</c:v>
                </c:pt>
                <c:pt idx="3482">
                  <c:v>2.8527674109462366E-2</c:v>
                </c:pt>
                <c:pt idx="3483">
                  <c:v>2.3375610935351489E-2</c:v>
                </c:pt>
                <c:pt idx="3484">
                  <c:v>1.2121309001740445E-2</c:v>
                </c:pt>
                <c:pt idx="3485">
                  <c:v>2.4114636390654282E-2</c:v>
                </c:pt>
                <c:pt idx="3486">
                  <c:v>2.5993872548424227E-2</c:v>
                </c:pt>
                <c:pt idx="3487">
                  <c:v>2.6406681608560963E-3</c:v>
                </c:pt>
                <c:pt idx="3488">
                  <c:v>1.7484522305937829E-2</c:v>
                </c:pt>
                <c:pt idx="3489">
                  <c:v>2.5350930958128398E-3</c:v>
                </c:pt>
                <c:pt idx="3490">
                  <c:v>1.6280966564444718E-2</c:v>
                </c:pt>
                <c:pt idx="3491">
                  <c:v>1.5858666304271695E-2</c:v>
                </c:pt>
                <c:pt idx="3492">
                  <c:v>2.4368016546758093E-2</c:v>
                </c:pt>
                <c:pt idx="3493">
                  <c:v>3.8653389153578605E-3</c:v>
                </c:pt>
                <c:pt idx="3494">
                  <c:v>1.615427648639281E-2</c:v>
                </c:pt>
                <c:pt idx="3495">
                  <c:v>4.2242941365049289E-3</c:v>
                </c:pt>
                <c:pt idx="3496">
                  <c:v>-2.4480499742288225E-3</c:v>
                </c:pt>
                <c:pt idx="3497">
                  <c:v>1.0263187856979147E-2</c:v>
                </c:pt>
                <c:pt idx="3498">
                  <c:v>1.3113714613147049E-2</c:v>
                </c:pt>
                <c:pt idx="3499">
                  <c:v>4.8366295137558116E-3</c:v>
                </c:pt>
                <c:pt idx="3500">
                  <c:v>1.1255593468385752E-2</c:v>
                </c:pt>
                <c:pt idx="3501">
                  <c:v>-3.5249156376700288E-3</c:v>
                </c:pt>
                <c:pt idx="3502">
                  <c:v>1.8265777787257919E-2</c:v>
                </c:pt>
                <c:pt idx="3503">
                  <c:v>1.2100193988731796E-2</c:v>
                </c:pt>
                <c:pt idx="3504">
                  <c:v>6.0824152812662272E-3</c:v>
                </c:pt>
                <c:pt idx="3505">
                  <c:v>1.3219289678190305E-2</c:v>
                </c:pt>
                <c:pt idx="3506">
                  <c:v>2.0494477966138645E-3</c:v>
                </c:pt>
                <c:pt idx="3507">
                  <c:v>-2.3097360832045628E-4</c:v>
                </c:pt>
                <c:pt idx="3508">
                  <c:v>-1.1379700476888244E-2</c:v>
                </c:pt>
                <c:pt idx="3509">
                  <c:v>-2.3097360832045628E-4</c:v>
                </c:pt>
                <c:pt idx="3510">
                  <c:v>-6.8399726800282548E-3</c:v>
                </c:pt>
                <c:pt idx="3511">
                  <c:v>-5.2141166783621186E-3</c:v>
                </c:pt>
                <c:pt idx="3512">
                  <c:v>2.2657700493057351E-2</c:v>
                </c:pt>
                <c:pt idx="3513">
                  <c:v>-4.2005960539468661E-3</c:v>
                </c:pt>
                <c:pt idx="3514">
                  <c:v>-1.0915170190697921E-2</c:v>
                </c:pt>
                <c:pt idx="3515">
                  <c:v>9.9369714618130836E-4</c:v>
                </c:pt>
                <c:pt idx="3516">
                  <c:v>-7.87460831745216E-3</c:v>
                </c:pt>
                <c:pt idx="3517">
                  <c:v>8.5751586809311442E-5</c:v>
                </c:pt>
                <c:pt idx="3518">
                  <c:v>1.7716787449032993E-2</c:v>
                </c:pt>
                <c:pt idx="3519">
                  <c:v>8.8812208113805361E-4</c:v>
                </c:pt>
                <c:pt idx="3520">
                  <c:v>1.2818104431025934E-2</c:v>
                </c:pt>
                <c:pt idx="3521">
                  <c:v>1.1931273884662585E-2</c:v>
                </c:pt>
                <c:pt idx="3522">
                  <c:v>1.5731976226219788E-2</c:v>
                </c:pt>
                <c:pt idx="3523">
                  <c:v>-1.1811491937097568E-3</c:v>
                </c:pt>
                <c:pt idx="3524">
                  <c:v>1.2480264222887515E-2</c:v>
                </c:pt>
                <c:pt idx="3525">
                  <c:v>-2.7436601563499375E-3</c:v>
                </c:pt>
                <c:pt idx="3526">
                  <c:v>2.218367900683073E-3</c:v>
                </c:pt>
                <c:pt idx="3527">
                  <c:v>1.9649877445792599E-3</c:v>
                </c:pt>
                <c:pt idx="3528">
                  <c:v>9.1229771545119874E-3</c:v>
                </c:pt>
                <c:pt idx="3529">
                  <c:v>-2.8281202083845431E-3</c:v>
                </c:pt>
                <c:pt idx="3530">
                  <c:v>-9.2259691500058312E-3</c:v>
                </c:pt>
                <c:pt idx="3531">
                  <c:v>-1.2519911179355404E-2</c:v>
                </c:pt>
                <c:pt idx="3532">
                  <c:v>-9.078164058945272E-3</c:v>
                </c:pt>
                <c:pt idx="3533">
                  <c:v>4.8788595397731144E-3</c:v>
                </c:pt>
                <c:pt idx="3534">
                  <c:v>-9.2681991760231314E-3</c:v>
                </c:pt>
                <c:pt idx="3535">
                  <c:v>1.3388209782259512E-2</c:v>
                </c:pt>
                <c:pt idx="3536">
                  <c:v>-5.6575319515437929E-3</c:v>
                </c:pt>
                <c:pt idx="3537">
                  <c:v>-2.8914652474104968E-3</c:v>
                </c:pt>
                <c:pt idx="3538">
                  <c:v>-1.8791070042924782E-2</c:v>
                </c:pt>
                <c:pt idx="3539">
                  <c:v>-5.3408067564140261E-3</c:v>
                </c:pt>
                <c:pt idx="3540">
                  <c:v>-1.703852396320674E-2</c:v>
                </c:pt>
                <c:pt idx="3541">
                  <c:v>-8.0435284215213676E-3</c:v>
                </c:pt>
                <c:pt idx="3542">
                  <c:v>-1.4145767181021538E-2</c:v>
                </c:pt>
                <c:pt idx="3543">
                  <c:v>5.4911949170239963E-3</c:v>
                </c:pt>
                <c:pt idx="3544">
                  <c:v>-6.3754423938379304E-3</c:v>
                </c:pt>
                <c:pt idx="3545">
                  <c:v>-1.9150025264071852E-2</c:v>
                </c:pt>
                <c:pt idx="3546">
                  <c:v>-2.1388216642988872E-2</c:v>
                </c:pt>
                <c:pt idx="3547">
                  <c:v>-1.5792738195696324E-2</c:v>
                </c:pt>
                <c:pt idx="3548">
                  <c:v>-1.5623818091627117E-2</c:v>
                </c:pt>
                <c:pt idx="3549">
                  <c:v>-1.8145995839692905E-3</c:v>
                </c:pt>
                <c:pt idx="3550">
                  <c:v>-2.2697347449525243E-2</c:v>
                </c:pt>
                <c:pt idx="3551">
                  <c:v>-1.1506390554940151E-2</c:v>
                </c:pt>
                <c:pt idx="3552">
                  <c:v>-1.7904239496561437E-2</c:v>
                </c:pt>
                <c:pt idx="3553">
                  <c:v>3.809277500238132E-2</c:v>
                </c:pt>
                <c:pt idx="3554">
                  <c:v>3.4566567829936584E-2</c:v>
                </c:pt>
                <c:pt idx="3555">
                  <c:v>4.0204276303246425E-2</c:v>
                </c:pt>
                <c:pt idx="3556">
                  <c:v>2.1686409894659402E-2</c:v>
                </c:pt>
                <c:pt idx="3557">
                  <c:v>3.0491370319266919E-2</c:v>
                </c:pt>
                <c:pt idx="3558">
                  <c:v>3.0090185072102545E-2</c:v>
                </c:pt>
                <c:pt idx="3559">
                  <c:v>3.1884961177837894E-2</c:v>
                </c:pt>
                <c:pt idx="3560">
                  <c:v>3.5495628402317229E-2</c:v>
                </c:pt>
                <c:pt idx="3561">
                  <c:v>3.2623986633140679E-2</c:v>
                </c:pt>
                <c:pt idx="3562">
                  <c:v>2.2108710154832425E-2</c:v>
                </c:pt>
                <c:pt idx="3563">
                  <c:v>1.8012397631154108E-2</c:v>
                </c:pt>
                <c:pt idx="3564">
                  <c:v>1.4824030666847789E-2</c:v>
                </c:pt>
                <c:pt idx="3565">
                  <c:v>2.0377279088123031E-2</c:v>
                </c:pt>
                <c:pt idx="3566">
                  <c:v>1.6217621525418762E-2</c:v>
                </c:pt>
                <c:pt idx="3567">
                  <c:v>1.8202432748231967E-2</c:v>
                </c:pt>
                <c:pt idx="3568">
                  <c:v>1.0833293208212729E-2</c:v>
                </c:pt>
                <c:pt idx="3569">
                  <c:v>1.9954978827950009E-2</c:v>
                </c:pt>
                <c:pt idx="3570">
                  <c:v>2.0820694361304706E-2</c:v>
                </c:pt>
                <c:pt idx="3571">
                  <c:v>2.8781054265566177E-2</c:v>
                </c:pt>
                <c:pt idx="3572">
                  <c:v>6.6102906064825053E-3</c:v>
                </c:pt>
                <c:pt idx="3573">
                  <c:v>2.1285224647495032E-2</c:v>
                </c:pt>
                <c:pt idx="3574">
                  <c:v>2.1728639920676703E-2</c:v>
                </c:pt>
                <c:pt idx="3575">
                  <c:v>2.2150940180849725E-2</c:v>
                </c:pt>
                <c:pt idx="3576">
                  <c:v>1.9659368645828894E-2</c:v>
                </c:pt>
                <c:pt idx="3577">
                  <c:v>4.2876391755308826E-3</c:v>
                </c:pt>
                <c:pt idx="3578">
                  <c:v>5.8923801641883669E-3</c:v>
                </c:pt>
                <c:pt idx="3579">
                  <c:v>1.0748833156178124E-2</c:v>
                </c:pt>
                <c:pt idx="3580">
                  <c:v>2.2531010415005447E-2</c:v>
                </c:pt>
                <c:pt idx="3581">
                  <c:v>8.658446868321663E-3</c:v>
                </c:pt>
                <c:pt idx="3582">
                  <c:v>1.6851071915678296E-2</c:v>
                </c:pt>
                <c:pt idx="3583">
                  <c:v>9.7564275447715211E-3</c:v>
                </c:pt>
                <c:pt idx="3584">
                  <c:v>1.9511563554768338E-2</c:v>
                </c:pt>
                <c:pt idx="3585">
                  <c:v>1.1508973624489563E-2</c:v>
                </c:pt>
                <c:pt idx="3586">
                  <c:v>4.0131440064184185E-3</c:v>
                </c:pt>
                <c:pt idx="3587">
                  <c:v>2.1031844491391217E-2</c:v>
                </c:pt>
                <c:pt idx="3588">
                  <c:v>7.9405364260275255E-3</c:v>
                </c:pt>
                <c:pt idx="3589">
                  <c:v>1.331537354319727E-3</c:v>
                </c:pt>
                <c:pt idx="3590">
                  <c:v>8.8484819853995242E-3</c:v>
                </c:pt>
                <c:pt idx="3591">
                  <c:v>2.1601949842624795E-2</c:v>
                </c:pt>
                <c:pt idx="3592">
                  <c:v>9.4185873366331042E-3</c:v>
                </c:pt>
                <c:pt idx="3593">
                  <c:v>2.3185575818273629E-2</c:v>
                </c:pt>
                <c:pt idx="3594">
                  <c:v>7.6660412569150614E-3</c:v>
                </c:pt>
                <c:pt idx="3595">
                  <c:v>1.6956646980721551E-2</c:v>
                </c:pt>
                <c:pt idx="3596">
                  <c:v>5.850150138171065E-3</c:v>
                </c:pt>
                <c:pt idx="3597">
                  <c:v>1.9701598671846197E-2</c:v>
                </c:pt>
                <c:pt idx="3598">
                  <c:v>3.0207383950118152E-3</c:v>
                </c:pt>
                <c:pt idx="3599">
                  <c:v>1.898368822955206E-2</c:v>
                </c:pt>
                <c:pt idx="3600">
                  <c:v>9.8408875968061266E-3</c:v>
                </c:pt>
                <c:pt idx="3601">
                  <c:v>6.5047155414392497E-3</c:v>
                </c:pt>
                <c:pt idx="3602">
                  <c:v>-5.0546877743292123E-4</c:v>
                </c:pt>
                <c:pt idx="3603">
                  <c:v>5.9134951771970187E-3</c:v>
                </c:pt>
                <c:pt idx="3604">
                  <c:v>-1.9823478233945042E-5</c:v>
                </c:pt>
                <c:pt idx="3605">
                  <c:v>2.8729333039512585E-3</c:v>
                </c:pt>
                <c:pt idx="3606">
                  <c:v>9.9464626618493805E-3</c:v>
                </c:pt>
                <c:pt idx="3607">
                  <c:v>3.1167050735543756E-2</c:v>
                </c:pt>
                <c:pt idx="3608">
                  <c:v>9.5146712016400646E-4</c:v>
                </c:pt>
                <c:pt idx="3609">
                  <c:v>9.9253476488407304E-3</c:v>
                </c:pt>
                <c:pt idx="3610">
                  <c:v>-3.6938357417392381E-3</c:v>
                </c:pt>
                <c:pt idx="3611">
                  <c:v>2.3713451143489907E-2</c:v>
                </c:pt>
                <c:pt idx="3612">
                  <c:v>1.6271475364408429E-3</c:v>
                </c:pt>
                <c:pt idx="3613">
                  <c:v>4.182064110487627E-3</c:v>
                </c:pt>
                <c:pt idx="3614">
                  <c:v>-1.7090245189260349E-3</c:v>
                </c:pt>
                <c:pt idx="3615">
                  <c:v>8.8812208113805361E-4</c:v>
                </c:pt>
                <c:pt idx="3616">
                  <c:v>2.1339078486484692E-3</c:v>
                </c:pt>
                <c:pt idx="3617">
                  <c:v>5.0900096698596256E-3</c:v>
                </c:pt>
                <c:pt idx="3618">
                  <c:v>4.3509842145568363E-3</c:v>
                </c:pt>
                <c:pt idx="3619">
                  <c:v>-1.0957400216715221E-2</c:v>
                </c:pt>
                <c:pt idx="3620">
                  <c:v>-9.1203940849625756E-3</c:v>
                </c:pt>
                <c:pt idx="3621">
                  <c:v>-6.755512627993651E-3</c:v>
                </c:pt>
                <c:pt idx="3622">
                  <c:v>-1.3871272011909075E-2</c:v>
                </c:pt>
                <c:pt idx="3623">
                  <c:v>1.3104223413110752E-3</c:v>
                </c:pt>
                <c:pt idx="3624">
                  <c:v>1.2712529365982678E-2</c:v>
                </c:pt>
                <c:pt idx="3625">
                  <c:v>9.0596321154860354E-3</c:v>
                </c:pt>
                <c:pt idx="3626">
                  <c:v>7.3282010487766428E-3</c:v>
                </c:pt>
                <c:pt idx="3627">
                  <c:v>-1.6762856929450256E-4</c:v>
                </c:pt>
                <c:pt idx="3628">
                  <c:v>-6.5443624979071397E-3</c:v>
                </c:pt>
                <c:pt idx="3629">
                  <c:v>1.0769948169186775E-2</c:v>
                </c:pt>
                <c:pt idx="3630">
                  <c:v>1.9976093840958661E-2</c:v>
                </c:pt>
                <c:pt idx="3631">
                  <c:v>-1.1041860268749825E-2</c:v>
                </c:pt>
                <c:pt idx="3632">
                  <c:v>1.2470773022851224E-3</c:v>
                </c:pt>
                <c:pt idx="3633">
                  <c:v>1.5816436278254391E-2</c:v>
                </c:pt>
                <c:pt idx="3634">
                  <c:v>1.237468915784426E-2</c:v>
                </c:pt>
                <c:pt idx="3635">
                  <c:v>1.332486474323356E-2</c:v>
                </c:pt>
                <c:pt idx="3636">
                  <c:v>-5.0546877743292123E-4</c:v>
                </c:pt>
                <c:pt idx="3637">
                  <c:v>-3.16596041652296E-3</c:v>
                </c:pt>
                <c:pt idx="3638">
                  <c:v>-2.532510026263428E-3</c:v>
                </c:pt>
                <c:pt idx="3639">
                  <c:v>4.2359179494772838E-4</c:v>
                </c:pt>
                <c:pt idx="3640">
                  <c:v>-8.233563538599227E-3</c:v>
                </c:pt>
                <c:pt idx="3641">
                  <c:v>8.5751586809311442E-5</c:v>
                </c:pt>
                <c:pt idx="3642">
                  <c:v>4.1187190714616732E-3</c:v>
                </c:pt>
                <c:pt idx="3643">
                  <c:v>-3.2081904425402636E-3</c:v>
                </c:pt>
                <c:pt idx="3644">
                  <c:v>-6.4387874328638824E-3</c:v>
                </c:pt>
                <c:pt idx="3645">
                  <c:v>7.6238112308977587E-3</c:v>
                </c:pt>
                <c:pt idx="3646">
                  <c:v>-1.4589182454203216E-2</c:v>
                </c:pt>
                <c:pt idx="3647">
                  <c:v>-2.1219296538919661E-2</c:v>
                </c:pt>
                <c:pt idx="3648">
                  <c:v>-7.5156530963050904E-3</c:v>
                </c:pt>
                <c:pt idx="3649">
                  <c:v>-9.1203940849625756E-3</c:v>
                </c:pt>
                <c:pt idx="3650">
                  <c:v>-6.987777771088814E-3</c:v>
                </c:pt>
                <c:pt idx="3651">
                  <c:v>-7.1355828621493698E-3</c:v>
                </c:pt>
                <c:pt idx="3652">
                  <c:v>-3.7994108067824937E-3</c:v>
                </c:pt>
                <c:pt idx="3653">
                  <c:v>-3.6093756897046343E-3</c:v>
                </c:pt>
                <c:pt idx="3654">
                  <c:v>-1.7439709210371114E-2</c:v>
                </c:pt>
                <c:pt idx="3655">
                  <c:v>-8.0646434345300194E-3</c:v>
                </c:pt>
                <c:pt idx="3656">
                  <c:v>-1.8347654769743111E-2</c:v>
                </c:pt>
                <c:pt idx="3657">
                  <c:v>-4.3906311710247255E-3</c:v>
                </c:pt>
                <c:pt idx="3658">
                  <c:v>-5.6786469645524447E-3</c:v>
                </c:pt>
                <c:pt idx="3659">
                  <c:v>-2.4449893529243285E-2</c:v>
                </c:pt>
                <c:pt idx="3660">
                  <c:v>-1.7080753989224047E-2</c:v>
                </c:pt>
                <c:pt idx="3661">
                  <c:v>5.0043872365277846E-2</c:v>
                </c:pt>
                <c:pt idx="3662">
                  <c:v>3.4819947986040392E-2</c:v>
                </c:pt>
                <c:pt idx="3663">
                  <c:v>3.1230395774569708E-2</c:v>
                </c:pt>
                <c:pt idx="3664">
                  <c:v>2.7640843563099014E-2</c:v>
                </c:pt>
                <c:pt idx="3665">
                  <c:v>3.5052213129135555E-2</c:v>
                </c:pt>
                <c:pt idx="3666">
                  <c:v>1.4676225575787231E-2</c:v>
                </c:pt>
                <c:pt idx="3667">
                  <c:v>2.8633249174505618E-2</c:v>
                </c:pt>
                <c:pt idx="3668">
                  <c:v>1.1720123754576074E-2</c:v>
                </c:pt>
                <c:pt idx="3669">
                  <c:v>2.6395057795588598E-2</c:v>
                </c:pt>
                <c:pt idx="3670">
                  <c:v>1.1910158871653934E-2</c:v>
                </c:pt>
                <c:pt idx="3671">
                  <c:v>1.7526752331955133E-2</c:v>
                </c:pt>
                <c:pt idx="3672">
                  <c:v>1.4275040328622861E-2</c:v>
                </c:pt>
                <c:pt idx="3673">
                  <c:v>1.9405988489725079E-2</c:v>
                </c:pt>
                <c:pt idx="3674">
                  <c:v>1.9258183398664523E-2</c:v>
                </c:pt>
                <c:pt idx="3675">
                  <c:v>1.8392467865309826E-2</c:v>
                </c:pt>
                <c:pt idx="3676">
                  <c:v>1.6998877006738855E-2</c:v>
                </c:pt>
                <c:pt idx="3677">
                  <c:v>2.0482854153166287E-2</c:v>
                </c:pt>
                <c:pt idx="3678">
                  <c:v>1.6407656642496622E-2</c:v>
                </c:pt>
                <c:pt idx="3679">
                  <c:v>4.0247678193907743E-4</c:v>
                </c:pt>
                <c:pt idx="3680">
                  <c:v>7.9405364260275255E-3</c:v>
                </c:pt>
                <c:pt idx="3681">
                  <c:v>1.0537683026091612E-2</c:v>
                </c:pt>
                <c:pt idx="3682">
                  <c:v>1.3261519704207607E-2</c:v>
                </c:pt>
                <c:pt idx="3683">
                  <c:v>2.2509895401996795E-2</c:v>
                </c:pt>
                <c:pt idx="3684">
                  <c:v>2.130633966050368E-2</c:v>
                </c:pt>
                <c:pt idx="3685">
                  <c:v>8.4684117512438036E-3</c:v>
                </c:pt>
                <c:pt idx="3686">
                  <c:v>1.579532126524574E-2</c:v>
                </c:pt>
                <c:pt idx="3687">
                  <c:v>2.394571628658507E-2</c:v>
                </c:pt>
                <c:pt idx="3688">
                  <c:v>1.5668631187193832E-2</c:v>
                </c:pt>
                <c:pt idx="3689">
                  <c:v>2.4769201793922464E-2</c:v>
                </c:pt>
                <c:pt idx="3690">
                  <c:v>1.8498042930353082E-2</c:v>
                </c:pt>
                <c:pt idx="3691">
                  <c:v>2.1158534569443124E-2</c:v>
                </c:pt>
                <c:pt idx="3692">
                  <c:v>2.2467665375979492E-2</c:v>
                </c:pt>
                <c:pt idx="3693">
                  <c:v>1.6766611863643692E-2</c:v>
                </c:pt>
                <c:pt idx="3694">
                  <c:v>8.9118270244254762E-3</c:v>
                </c:pt>
                <c:pt idx="3695">
                  <c:v>1.8117972696197363E-2</c:v>
                </c:pt>
                <c:pt idx="3696">
                  <c:v>1.560528614816788E-2</c:v>
                </c:pt>
                <c:pt idx="3697">
                  <c:v>1.6893301941695599E-2</c:v>
                </c:pt>
                <c:pt idx="3698">
                  <c:v>1.8054627657171411E-2</c:v>
                </c:pt>
                <c:pt idx="3699">
                  <c:v>1.4085005211545001E-2</c:v>
                </c:pt>
                <c:pt idx="3700">
                  <c:v>2.578272241833772E-2</c:v>
                </c:pt>
                <c:pt idx="3701">
                  <c:v>1.8624733008404989E-2</c:v>
                </c:pt>
                <c:pt idx="3702">
                  <c:v>1.1783468793602028E-2</c:v>
                </c:pt>
                <c:pt idx="3703">
                  <c:v>4.3720992275654872E-3</c:v>
                </c:pt>
                <c:pt idx="3704">
                  <c:v>1.3789395029423885E-2</c:v>
                </c:pt>
                <c:pt idx="3705">
                  <c:v>1.1340053520420355E-2</c:v>
                </c:pt>
                <c:pt idx="3706">
                  <c:v>1.6217621525418762E-2</c:v>
                </c:pt>
                <c:pt idx="3707">
                  <c:v>1.0220957830961845E-2</c:v>
                </c:pt>
                <c:pt idx="3708">
                  <c:v>1.5849175104235402E-3</c:v>
                </c:pt>
                <c:pt idx="3709">
                  <c:v>1.1508973624489563E-2</c:v>
                </c:pt>
                <c:pt idx="3710">
                  <c:v>1.331537354319727E-3</c:v>
                </c:pt>
                <c:pt idx="3711">
                  <c:v>3.1474284730637226E-3</c:v>
                </c:pt>
                <c:pt idx="3712">
                  <c:v>1.1318938507411704E-2</c:v>
                </c:pt>
                <c:pt idx="3713">
                  <c:v>1.275475939199998E-2</c:v>
                </c:pt>
                <c:pt idx="3714">
                  <c:v>3.8019938763319073E-3</c:v>
                </c:pt>
                <c:pt idx="3715">
                  <c:v>1.2501379235896167E-2</c:v>
                </c:pt>
                <c:pt idx="3716">
                  <c:v>2.6036102574441531E-2</c:v>
                </c:pt>
                <c:pt idx="3717">
                  <c:v>-2.9125802604191469E-3</c:v>
                </c:pt>
                <c:pt idx="3718">
                  <c:v>1.5426874844062383E-3</c:v>
                </c:pt>
                <c:pt idx="3719">
                  <c:v>-1.1168550346801732E-2</c:v>
                </c:pt>
                <c:pt idx="3720">
                  <c:v>2.0609544231218194E-2</c:v>
                </c:pt>
                <c:pt idx="3721">
                  <c:v>2.4684741741887863E-2</c:v>
                </c:pt>
                <c:pt idx="3722">
                  <c:v>9.1018621415033373E-3</c:v>
                </c:pt>
                <c:pt idx="3723">
                  <c:v>7.792731334966968E-3</c:v>
                </c:pt>
                <c:pt idx="3724">
                  <c:v>7.4971211528458521E-3</c:v>
                </c:pt>
                <c:pt idx="3725">
                  <c:v>6.9270158016122721E-3</c:v>
                </c:pt>
                <c:pt idx="3726">
                  <c:v>-8.170218499573275E-3</c:v>
                </c:pt>
                <c:pt idx="3727">
                  <c:v>1.7632327396998385E-2</c:v>
                </c:pt>
                <c:pt idx="3728">
                  <c:v>1.4612880536761278E-2</c:v>
                </c:pt>
                <c:pt idx="3729">
                  <c:v>-3.0815003644883562E-3</c:v>
                </c:pt>
                <c:pt idx="3730">
                  <c:v>1.8519157943361734E-2</c:v>
                </c:pt>
                <c:pt idx="3731">
                  <c:v>1.2839219444034584E-2</c:v>
                </c:pt>
                <c:pt idx="3732">
                  <c:v>-1.4134143368049181E-3</c:v>
                </c:pt>
                <c:pt idx="3733">
                  <c:v>9.3341272845984986E-3</c:v>
                </c:pt>
                <c:pt idx="3734">
                  <c:v>-8.0857584475386712E-3</c:v>
                </c:pt>
                <c:pt idx="3735">
                  <c:v>-7.3773392052808254E-4</c:v>
                </c:pt>
                <c:pt idx="3736">
                  <c:v>-3.0603853514797061E-3</c:v>
                </c:pt>
                <c:pt idx="3737">
                  <c:v>-3.6938357417392381E-3</c:v>
                </c:pt>
                <c:pt idx="3738">
                  <c:v>1.0643258091134868E-2</c:v>
                </c:pt>
                <c:pt idx="3739">
                  <c:v>9.5452774146850099E-3</c:v>
                </c:pt>
                <c:pt idx="3740">
                  <c:v>-9.6271543971701984E-3</c:v>
                </c:pt>
                <c:pt idx="3741">
                  <c:v>-1.0155029722386476E-2</c:v>
                </c:pt>
                <c:pt idx="3742">
                  <c:v>1.7327226014840977E-3</c:v>
                </c:pt>
                <c:pt idx="3743">
                  <c:v>-5.9531421336649079E-3</c:v>
                </c:pt>
                <c:pt idx="3744">
                  <c:v>2.0705628096225163E-3</c:v>
                </c:pt>
                <c:pt idx="3745">
                  <c:v>-2.3847049352028688E-3</c:v>
                </c:pt>
                <c:pt idx="3746">
                  <c:v>-2.5958550652893818E-3</c:v>
                </c:pt>
                <c:pt idx="3747">
                  <c:v>-3.672720728730588E-3</c:v>
                </c:pt>
                <c:pt idx="3748">
                  <c:v>-8.6136337727549458E-3</c:v>
                </c:pt>
                <c:pt idx="3749">
                  <c:v>8.8695969984081743E-3</c:v>
                </c:pt>
                <c:pt idx="3750">
                  <c:v>1.0052037726892636E-2</c:v>
                </c:pt>
                <c:pt idx="3751">
                  <c:v>-2.8070051953758913E-3</c:v>
                </c:pt>
                <c:pt idx="3752">
                  <c:v>-1.1865345776087218E-2</c:v>
                </c:pt>
                <c:pt idx="3753">
                  <c:v>-1.1041860268749825E-2</c:v>
                </c:pt>
                <c:pt idx="3754">
                  <c:v>-8.4330898557133816E-4</c:v>
                </c:pt>
                <c:pt idx="3755">
                  <c:v>-1.2963326452537074E-2</c:v>
                </c:pt>
                <c:pt idx="3756">
                  <c:v>-6.7132826019763491E-3</c:v>
                </c:pt>
                <c:pt idx="3757">
                  <c:v>-6.6288225499417453E-3</c:v>
                </c:pt>
                <c:pt idx="3758">
                  <c:v>-2.0679797400731037E-3</c:v>
                </c:pt>
                <c:pt idx="3759">
                  <c:v>-1.1802000737061266E-2</c:v>
                </c:pt>
                <c:pt idx="3760">
                  <c:v>-9.3526592280577386E-3</c:v>
                </c:pt>
                <c:pt idx="3761">
                  <c:v>-2.1946698181250094E-3</c:v>
                </c:pt>
                <c:pt idx="3762">
                  <c:v>-2.0649191187686083E-2</c:v>
                </c:pt>
                <c:pt idx="3763">
                  <c:v>-1.644730359896451E-2</c:v>
                </c:pt>
                <c:pt idx="3764">
                  <c:v>-2.6054634517900768E-2</c:v>
                </c:pt>
                <c:pt idx="3765">
                  <c:v>-3.0383212184674251E-2</c:v>
                </c:pt>
                <c:pt idx="3766">
                  <c:v>-4.2144274430492921E-2</c:v>
                </c:pt>
                <c:pt idx="3767">
                  <c:v>-3.0045371976535829E-2</c:v>
                </c:pt>
                <c:pt idx="3768">
                  <c:v>2.5571572288251208E-2</c:v>
                </c:pt>
                <c:pt idx="3769">
                  <c:v>3.3933117439677044E-2</c:v>
                </c:pt>
                <c:pt idx="3770">
                  <c:v>3.2750676711192583E-2</c:v>
                </c:pt>
                <c:pt idx="3771">
                  <c:v>2.795756875822878E-2</c:v>
                </c:pt>
                <c:pt idx="3772">
                  <c:v>1.7653442410007037E-2</c:v>
                </c:pt>
                <c:pt idx="3773">
                  <c:v>3.4503222790910622E-2</c:v>
                </c:pt>
                <c:pt idx="3774">
                  <c:v>2.7830878680176876E-2</c:v>
                </c:pt>
                <c:pt idx="3775">
                  <c:v>2.2129825167841073E-2</c:v>
                </c:pt>
                <c:pt idx="3776">
                  <c:v>1.7315602201868622E-2</c:v>
                </c:pt>
                <c:pt idx="3777">
                  <c:v>2.2826620597126562E-2</c:v>
                </c:pt>
                <c:pt idx="3778">
                  <c:v>2.0292819036088428E-2</c:v>
                </c:pt>
                <c:pt idx="3779">
                  <c:v>2.3481186000394748E-2</c:v>
                </c:pt>
                <c:pt idx="3780">
                  <c:v>2.8337638992384503E-2</c:v>
                </c:pt>
                <c:pt idx="3781">
                  <c:v>1.5415251031090021E-2</c:v>
                </c:pt>
                <c:pt idx="3782">
                  <c:v>1.3831625055441187E-2</c:v>
                </c:pt>
                <c:pt idx="3783">
                  <c:v>2.0525084179183591E-2</c:v>
                </c:pt>
                <c:pt idx="3784">
                  <c:v>2.6563977899657809E-2</c:v>
                </c:pt>
                <c:pt idx="3785">
                  <c:v>1.5837551291263043E-2</c:v>
                </c:pt>
                <c:pt idx="3786">
                  <c:v>1.9511563554768338E-2</c:v>
                </c:pt>
                <c:pt idx="3787">
                  <c:v>2.6014987561432879E-2</c:v>
                </c:pt>
                <c:pt idx="3788">
                  <c:v>1.4148350250570953E-2</c:v>
                </c:pt>
                <c:pt idx="3789">
                  <c:v>3.0618060397318823E-2</c:v>
                </c:pt>
                <c:pt idx="3790">
                  <c:v>9.0807471284946855E-3</c:v>
                </c:pt>
                <c:pt idx="3791">
                  <c:v>2.5001466937017627E-2</c:v>
                </c:pt>
                <c:pt idx="3792">
                  <c:v>1.7653442410007037E-2</c:v>
                </c:pt>
                <c:pt idx="3793">
                  <c:v>2.0250589010071124E-2</c:v>
                </c:pt>
                <c:pt idx="3794">
                  <c:v>6.2935654113527384E-3</c:v>
                </c:pt>
                <c:pt idx="3795">
                  <c:v>1.3894970094467139E-2</c:v>
                </c:pt>
                <c:pt idx="3796">
                  <c:v>3.5157788194178814E-2</c:v>
                </c:pt>
                <c:pt idx="3797">
                  <c:v>1.957490859379429E-2</c:v>
                </c:pt>
                <c:pt idx="3798">
                  <c:v>2.4705856754896512E-2</c:v>
                </c:pt>
                <c:pt idx="3799">
                  <c:v>8.4684117512438036E-3</c:v>
                </c:pt>
                <c:pt idx="3800">
                  <c:v>3.6753037982800003E-3</c:v>
                </c:pt>
                <c:pt idx="3801">
                  <c:v>1.505629580994295E-2</c:v>
                </c:pt>
                <c:pt idx="3802">
                  <c:v>1.2290229105809656E-2</c:v>
                </c:pt>
                <c:pt idx="3803">
                  <c:v>2.4368016546758093E-2</c:v>
                </c:pt>
                <c:pt idx="3804">
                  <c:v>-1.6034494538827776E-3</c:v>
                </c:pt>
                <c:pt idx="3805">
                  <c:v>1.957490859379429E-2</c:v>
                </c:pt>
                <c:pt idx="3806">
                  <c:v>3.8653389153578605E-3</c:v>
                </c:pt>
                <c:pt idx="3807">
                  <c:v>-5.2774617173880723E-3</c:v>
                </c:pt>
                <c:pt idx="3808">
                  <c:v>1.2893073283024243E-3</c:v>
                </c:pt>
                <c:pt idx="3809">
                  <c:v>-3.1448454035143099E-3</c:v>
                </c:pt>
                <c:pt idx="3810">
                  <c:v>3.0259105176171752E-2</c:v>
                </c:pt>
                <c:pt idx="3811">
                  <c:v>2.7049623198856784E-2</c:v>
                </c:pt>
                <c:pt idx="3812">
                  <c:v>8.5739868162870592E-3</c:v>
                </c:pt>
                <c:pt idx="3813">
                  <c:v>1.0896638247238681E-2</c:v>
                </c:pt>
                <c:pt idx="3814">
                  <c:v>5.0266646308336719E-3</c:v>
                </c:pt>
                <c:pt idx="3815">
                  <c:v>1.1203872242332158E-3</c:v>
                </c:pt>
                <c:pt idx="3816">
                  <c:v>5.5123099300326481E-3</c:v>
                </c:pt>
                <c:pt idx="3817">
                  <c:v>2.3650106104463955E-2</c:v>
                </c:pt>
                <c:pt idx="3818">
                  <c:v>1.1889043858645285E-2</c:v>
                </c:pt>
                <c:pt idx="3819">
                  <c:v>8.7006768943389649E-3</c:v>
                </c:pt>
                <c:pt idx="3820">
                  <c:v>-7.7996394654538444E-4</c:v>
                </c:pt>
                <c:pt idx="3821">
                  <c:v>6.6947506585171099E-3</c:v>
                </c:pt>
                <c:pt idx="3822">
                  <c:v>9.8831176228234285E-3</c:v>
                </c:pt>
                <c:pt idx="3823">
                  <c:v>7.1592809447074343E-3</c:v>
                </c:pt>
                <c:pt idx="3824">
                  <c:v>1.7538376144927486E-3</c:v>
                </c:pt>
                <c:pt idx="3825">
                  <c:v>1.9152608333621268E-2</c:v>
                </c:pt>
                <c:pt idx="3826">
                  <c:v>1.3789395029423885E-2</c:v>
                </c:pt>
                <c:pt idx="3827">
                  <c:v>1.5457481057107321E-2</c:v>
                </c:pt>
                <c:pt idx="3828">
                  <c:v>1.2438034196870212E-2</c:v>
                </c:pt>
                <c:pt idx="3829">
                  <c:v>5.301159799946136E-3</c:v>
                </c:pt>
                <c:pt idx="3830">
                  <c:v>-5.9109121076476043E-3</c:v>
                </c:pt>
                <c:pt idx="3831">
                  <c:v>-1.0133914709377828E-2</c:v>
                </c:pt>
                <c:pt idx="3832">
                  <c:v>-5.4674968344659318E-3</c:v>
                </c:pt>
                <c:pt idx="3833">
                  <c:v>1.3578244899337372E-2</c:v>
                </c:pt>
                <c:pt idx="3834">
                  <c:v>1.1720123754576074E-2</c:v>
                </c:pt>
                <c:pt idx="3835">
                  <c:v>8.7851369463735705E-3</c:v>
                </c:pt>
                <c:pt idx="3836">
                  <c:v>1.0474337987065659E-2</c:v>
                </c:pt>
                <c:pt idx="3837">
                  <c:v>1.009426775290994E-2</c:v>
                </c:pt>
                <c:pt idx="3838">
                  <c:v>-2.0257497140558E-3</c:v>
                </c:pt>
                <c:pt idx="3839">
                  <c:v>1.3113714613147049E-2</c:v>
                </c:pt>
                <c:pt idx="3840">
                  <c:v>-6.1431772507427674E-3</c:v>
                </c:pt>
                <c:pt idx="3841">
                  <c:v>2.1834214985719958E-2</c:v>
                </c:pt>
                <c:pt idx="3842">
                  <c:v>4.2242941365049289E-3</c:v>
                </c:pt>
                <c:pt idx="3843">
                  <c:v>6.8847857755949694E-3</c:v>
                </c:pt>
                <c:pt idx="3844">
                  <c:v>-9.0665402459729188E-4</c:v>
                </c:pt>
                <c:pt idx="3845">
                  <c:v>-8.8553901158864006E-4</c:v>
                </c:pt>
                <c:pt idx="3846">
                  <c:v>-2.7225451433412875E-3</c:v>
                </c:pt>
                <c:pt idx="3847">
                  <c:v>1.5849175104235402E-3</c:v>
                </c:pt>
                <c:pt idx="3848">
                  <c:v>4.2359179494772838E-4</c:v>
                </c:pt>
                <c:pt idx="3849">
                  <c:v>2.4295180307695851E-3</c:v>
                </c:pt>
                <c:pt idx="3850">
                  <c:v>-6.2698673287946731E-3</c:v>
                </c:pt>
                <c:pt idx="3851">
                  <c:v>1.4486190458709372E-2</c:v>
                </c:pt>
                <c:pt idx="3852">
                  <c:v>4.0976040584530223E-3</c:v>
                </c:pt>
                <c:pt idx="3853">
                  <c:v>-7.2833879532099273E-3</c:v>
                </c:pt>
                <c:pt idx="3854">
                  <c:v>-1.9835196880384981E-3</c:v>
                </c:pt>
                <c:pt idx="3855">
                  <c:v>-1.2984441465545726E-2</c:v>
                </c:pt>
                <c:pt idx="3856">
                  <c:v>-2.7858901823672412E-3</c:v>
                </c:pt>
                <c:pt idx="3857">
                  <c:v>-2.1735548051163593E-3</c:v>
                </c:pt>
                <c:pt idx="3858">
                  <c:v>-5.4041517954399798E-3</c:v>
                </c:pt>
                <c:pt idx="3859">
                  <c:v>-4.7495863921717943E-3</c:v>
                </c:pt>
                <c:pt idx="3860">
                  <c:v>-1.2233792197270587E-3</c:v>
                </c:pt>
                <c:pt idx="3861">
                  <c:v>-1.2233792197270587E-3</c:v>
                </c:pt>
                <c:pt idx="3862">
                  <c:v>-7.937953356478112E-3</c:v>
                </c:pt>
                <c:pt idx="3863">
                  <c:v>-4.8435376442426941E-4</c:v>
                </c:pt>
                <c:pt idx="3864">
                  <c:v>-1.5602703078618465E-2</c:v>
                </c:pt>
                <c:pt idx="3865">
                  <c:v>-8.5714037467376457E-3</c:v>
                </c:pt>
                <c:pt idx="3866">
                  <c:v>-1.8875530094959389E-2</c:v>
                </c:pt>
                <c:pt idx="3867">
                  <c:v>-1.2393221101303496E-2</c:v>
                </c:pt>
                <c:pt idx="3868">
                  <c:v>-2.5949059452857515E-2</c:v>
                </c:pt>
                <c:pt idx="3869">
                  <c:v>-2.0543616122642827E-2</c:v>
                </c:pt>
                <c:pt idx="3870">
                  <c:v>-1.8347654769743111E-2</c:v>
                </c:pt>
                <c:pt idx="3871">
                  <c:v>-2.1894976955196498E-2</c:v>
                </c:pt>
                <c:pt idx="3872">
                  <c:v>-1.7313019132319207E-2</c:v>
                </c:pt>
                <c:pt idx="3873">
                  <c:v>-2.0923686356798549E-2</c:v>
                </c:pt>
                <c:pt idx="3874">
                  <c:v>3.1842731151820583E-2</c:v>
                </c:pt>
                <c:pt idx="3875">
                  <c:v>3.0533600345284219E-2</c:v>
                </c:pt>
                <c:pt idx="3876">
                  <c:v>2.7366348393986554E-2</c:v>
                </c:pt>
                <c:pt idx="3877">
                  <c:v>2.162306485563345E-2</c:v>
                </c:pt>
                <c:pt idx="3878">
                  <c:v>2.7070738211865435E-2</c:v>
                </c:pt>
                <c:pt idx="3879">
                  <c:v>2.8844399304592129E-2</c:v>
                </c:pt>
                <c:pt idx="3880">
                  <c:v>1.8308007813275223E-2</c:v>
                </c:pt>
                <c:pt idx="3881">
                  <c:v>1.9786058723880801E-2</c:v>
                </c:pt>
                <c:pt idx="3882">
                  <c:v>2.1454144751564239E-2</c:v>
                </c:pt>
                <c:pt idx="3883">
                  <c:v>1.4253925315614209E-2</c:v>
                </c:pt>
                <c:pt idx="3884">
                  <c:v>1.9764943710872149E-2</c:v>
                </c:pt>
                <c:pt idx="3885">
                  <c:v>1.4549535497735324E-2</c:v>
                </c:pt>
                <c:pt idx="3886">
                  <c:v>1.9469333528751034E-2</c:v>
                </c:pt>
                <c:pt idx="3887">
                  <c:v>1.3948823933456799E-3</c:v>
                </c:pt>
                <c:pt idx="3888">
                  <c:v>2.2467665375979492E-2</c:v>
                </c:pt>
                <c:pt idx="3889">
                  <c:v>1.807574267018006E-2</c:v>
                </c:pt>
                <c:pt idx="3890">
                  <c:v>1.1910158871653934E-2</c:v>
                </c:pt>
                <c:pt idx="3891">
                  <c:v>2.7345233380977902E-2</c:v>
                </c:pt>
                <c:pt idx="3892">
                  <c:v>1.2269114092801004E-2</c:v>
                </c:pt>
                <c:pt idx="3893">
                  <c:v>2.2150940180849725E-2</c:v>
                </c:pt>
                <c:pt idx="3894">
                  <c:v>3.8008314950346712E-2</c:v>
                </c:pt>
                <c:pt idx="3895">
                  <c:v>2.2573240441022747E-2</c:v>
                </c:pt>
                <c:pt idx="3896">
                  <c:v>1.8920343190526104E-2</c:v>
                </c:pt>
                <c:pt idx="3897">
                  <c:v>1.7970167605136804E-2</c:v>
                </c:pt>
                <c:pt idx="3898">
                  <c:v>1.2501379235896167E-2</c:v>
                </c:pt>
                <c:pt idx="3899">
                  <c:v>1.8835883138491501E-2</c:v>
                </c:pt>
                <c:pt idx="3900">
                  <c:v>7.4971211528458521E-3</c:v>
                </c:pt>
                <c:pt idx="3901">
                  <c:v>2.4874776858965723E-2</c:v>
                </c:pt>
                <c:pt idx="3902">
                  <c:v>1.2395804170852912E-2</c:v>
                </c:pt>
                <c:pt idx="3903">
                  <c:v>7.8138463479756181E-3</c:v>
                </c:pt>
                <c:pt idx="3904">
                  <c:v>1.3303749730224908E-2</c:v>
                </c:pt>
                <c:pt idx="3905">
                  <c:v>1.3134829626155701E-2</c:v>
                </c:pt>
                <c:pt idx="3906">
                  <c:v>5.6601150210932056E-3</c:v>
                </c:pt>
                <c:pt idx="3907">
                  <c:v>5.3433898259634387E-3</c:v>
                </c:pt>
                <c:pt idx="3908">
                  <c:v>7.0748208926728296E-3</c:v>
                </c:pt>
                <c:pt idx="3909">
                  <c:v>1.8054627657171411E-2</c:v>
                </c:pt>
                <c:pt idx="3910">
                  <c:v>1.8645848021413641E-2</c:v>
                </c:pt>
                <c:pt idx="3911">
                  <c:v>8.9118270244254762E-3</c:v>
                </c:pt>
                <c:pt idx="3912">
                  <c:v>6.6314056194911562E-3</c:v>
                </c:pt>
                <c:pt idx="3913">
                  <c:v>2.3037770727213074E-2</c:v>
                </c:pt>
                <c:pt idx="3914">
                  <c:v>1.5351905992064069E-2</c:v>
                </c:pt>
                <c:pt idx="3915">
                  <c:v>4.8155145007471607E-3</c:v>
                </c:pt>
                <c:pt idx="3916">
                  <c:v>6.399140476395994E-3</c:v>
                </c:pt>
                <c:pt idx="3917">
                  <c:v>9.8197725837974748E-3</c:v>
                </c:pt>
                <c:pt idx="3918">
                  <c:v>3.8019938763319073E-3</c:v>
                </c:pt>
                <c:pt idx="3919">
                  <c:v>1.2564724274922119E-2</c:v>
                </c:pt>
                <c:pt idx="3920">
                  <c:v>1.4570650510743976E-2</c:v>
                </c:pt>
                <c:pt idx="3921">
                  <c:v>5.6390000080845538E-3</c:v>
                </c:pt>
                <c:pt idx="3922">
                  <c:v>1.5879781317280343E-2</c:v>
                </c:pt>
                <c:pt idx="3923">
                  <c:v>9.7986575707888247E-3</c:v>
                </c:pt>
                <c:pt idx="3924">
                  <c:v>1.6597691759574481E-2</c:v>
                </c:pt>
                <c:pt idx="3925">
                  <c:v>6.5891755934738543E-3</c:v>
                </c:pt>
                <c:pt idx="3926">
                  <c:v>-6.2053504251246942E-5</c:v>
                </c:pt>
                <c:pt idx="3927">
                  <c:v>2.0271704023079776E-2</c:v>
                </c:pt>
                <c:pt idx="3928">
                  <c:v>6.2935654113527384E-3</c:v>
                </c:pt>
                <c:pt idx="3929">
                  <c:v>9.6086224537109636E-3</c:v>
                </c:pt>
                <c:pt idx="3930">
                  <c:v>-4.1794810409382143E-3</c:v>
                </c:pt>
                <c:pt idx="3931">
                  <c:v>-8.0107895955403626E-4</c:v>
                </c:pt>
                <c:pt idx="3932">
                  <c:v>1.7083337058773459E-2</c:v>
                </c:pt>
                <c:pt idx="3933">
                  <c:v>9.1229771545119874E-3</c:v>
                </c:pt>
                <c:pt idx="3934">
                  <c:v>8.9751720634514299E-3</c:v>
                </c:pt>
                <c:pt idx="3935">
                  <c:v>2.5951642522406927E-2</c:v>
                </c:pt>
                <c:pt idx="3936">
                  <c:v>1.3620474925354675E-2</c:v>
                </c:pt>
                <c:pt idx="3937">
                  <c:v>-8.8553901158864006E-4</c:v>
                </c:pt>
                <c:pt idx="3938">
                  <c:v>5.8290351251624141E-3</c:v>
                </c:pt>
                <c:pt idx="3939">
                  <c:v>-6.3120973548119767E-3</c:v>
                </c:pt>
                <c:pt idx="3940">
                  <c:v>-8.4024836426684381E-3</c:v>
                </c:pt>
                <c:pt idx="3941">
                  <c:v>-3.4826856116527286E-3</c:v>
                </c:pt>
                <c:pt idx="3942">
                  <c:v>8.9118270244254762E-3</c:v>
                </c:pt>
                <c:pt idx="3943">
                  <c:v>-8.6442399857998998E-4</c:v>
                </c:pt>
                <c:pt idx="3944">
                  <c:v>7.8983064000102236E-3</c:v>
                </c:pt>
                <c:pt idx="3945">
                  <c:v>1.2606954300939423E-2</c:v>
                </c:pt>
                <c:pt idx="3946">
                  <c:v>8.6700706812940179E-4</c:v>
                </c:pt>
                <c:pt idx="3947">
                  <c:v>1.5394136018081369E-2</c:v>
                </c:pt>
                <c:pt idx="3948">
                  <c:v>4.3087541885395344E-3</c:v>
                </c:pt>
                <c:pt idx="3949">
                  <c:v>-9.4888405061459378E-4</c:v>
                </c:pt>
                <c:pt idx="3950">
                  <c:v>6.2935654113527384E-3</c:v>
                </c:pt>
                <c:pt idx="3951">
                  <c:v>1.1762353780593378E-2</c:v>
                </c:pt>
                <c:pt idx="3952">
                  <c:v>1.648262549449493E-3</c:v>
                </c:pt>
                <c:pt idx="3953">
                  <c:v>5.3645048389720897E-3</c:v>
                </c:pt>
                <c:pt idx="3954">
                  <c:v>1.5351905992064069E-2</c:v>
                </c:pt>
                <c:pt idx="3955">
                  <c:v>5.6812300341018565E-3</c:v>
                </c:pt>
                <c:pt idx="3956">
                  <c:v>-3.9894459238603549E-3</c:v>
                </c:pt>
                <c:pt idx="3957">
                  <c:v>2.9690171689582181E-4</c:v>
                </c:pt>
                <c:pt idx="3958">
                  <c:v>-1.3078392717616625E-3</c:v>
                </c:pt>
                <c:pt idx="3959">
                  <c:v>6.1457603202921809E-3</c:v>
                </c:pt>
                <c:pt idx="3960">
                  <c:v>-7.3889630182531829E-3</c:v>
                </c:pt>
                <c:pt idx="3961">
                  <c:v>-3.2504204685575655E-3</c:v>
                </c:pt>
                <c:pt idx="3962">
                  <c:v>-3.8627558458084474E-3</c:v>
                </c:pt>
                <c:pt idx="3963">
                  <c:v>6.3569104503786921E-3</c:v>
                </c:pt>
                <c:pt idx="3964">
                  <c:v>-1.8145995839692905E-3</c:v>
                </c:pt>
                <c:pt idx="3965">
                  <c:v>-5.4463818214572817E-3</c:v>
                </c:pt>
                <c:pt idx="3966">
                  <c:v>-5.319691743405376E-3</c:v>
                </c:pt>
                <c:pt idx="3967">
                  <c:v>-7.4734230702877885E-3</c:v>
                </c:pt>
                <c:pt idx="3968">
                  <c:v>-2.300244883168265E-3</c:v>
                </c:pt>
                <c:pt idx="3969">
                  <c:v>-1.6456794799000812E-3</c:v>
                </c:pt>
                <c:pt idx="3970">
                  <c:v>-9.3948892540750388E-3</c:v>
                </c:pt>
                <c:pt idx="3971">
                  <c:v>7.6026962178891077E-3</c:v>
                </c:pt>
                <c:pt idx="3972">
                  <c:v>3.3585786031502338E-3</c:v>
                </c:pt>
                <c:pt idx="3973">
                  <c:v>-1.3258936634658193E-2</c:v>
                </c:pt>
                <c:pt idx="3974">
                  <c:v>-1.5644933104635772E-2</c:v>
                </c:pt>
                <c:pt idx="3975">
                  <c:v>-1.9382290407167015E-2</c:v>
                </c:pt>
                <c:pt idx="3976">
                  <c:v>-2.195832199422245E-2</c:v>
                </c:pt>
                <c:pt idx="3977">
                  <c:v>-1.967790058928813E-2</c:v>
                </c:pt>
                <c:pt idx="3978">
                  <c:v>-1.9762360641322738E-2</c:v>
                </c:pt>
                <c:pt idx="3979">
                  <c:v>-2.0163545888487108E-2</c:v>
                </c:pt>
                <c:pt idx="3980">
                  <c:v>-1.9720130615305434E-2</c:v>
                </c:pt>
                <c:pt idx="3981">
                  <c:v>2.9118894473704596E-2</c:v>
                </c:pt>
                <c:pt idx="3982">
                  <c:v>2.185532999872861E-2</c:v>
                </c:pt>
                <c:pt idx="3983">
                  <c:v>2.810537384928934E-2</c:v>
                </c:pt>
                <c:pt idx="3984">
                  <c:v>3.0216875150154452E-2</c:v>
                </c:pt>
                <c:pt idx="3985">
                  <c:v>3.2940711828270443E-2</c:v>
                </c:pt>
                <c:pt idx="3986">
                  <c:v>2.787310870619418E-2</c:v>
                </c:pt>
                <c:pt idx="3987">
                  <c:v>3.5474513389308578E-2</c:v>
                </c:pt>
                <c:pt idx="3988">
                  <c:v>3.5453398376299926E-2</c:v>
                </c:pt>
                <c:pt idx="3989">
                  <c:v>2.1433029738555587E-2</c:v>
                </c:pt>
                <c:pt idx="3990">
                  <c:v>3.2856251776235842E-2</c:v>
                </c:pt>
                <c:pt idx="3991">
                  <c:v>2.1728639920676703E-2</c:v>
                </c:pt>
                <c:pt idx="3992">
                  <c:v>2.2108710154832425E-2</c:v>
                </c:pt>
                <c:pt idx="3993">
                  <c:v>2.5381537171173349E-2</c:v>
                </c:pt>
                <c:pt idx="3994">
                  <c:v>1.4676225575787231E-2</c:v>
                </c:pt>
                <c:pt idx="3995">
                  <c:v>9.0385171024773836E-3</c:v>
                </c:pt>
                <c:pt idx="3996">
                  <c:v>2.8971089382644036E-2</c:v>
                </c:pt>
                <c:pt idx="3997">
                  <c:v>1.4992950770916998E-2</c:v>
                </c:pt>
                <c:pt idx="3998">
                  <c:v>1.6998877006738855E-2</c:v>
                </c:pt>
                <c:pt idx="3999">
                  <c:v>1.4739570614813185E-2</c:v>
                </c:pt>
                <c:pt idx="4000">
                  <c:v>3.0322450215197708E-2</c:v>
                </c:pt>
                <c:pt idx="4001">
                  <c:v>2.1052959504399869E-2</c:v>
                </c:pt>
                <c:pt idx="4002">
                  <c:v>3.2560641594114724E-2</c:v>
                </c:pt>
                <c:pt idx="4003">
                  <c:v>1.1910158871653934E-2</c:v>
                </c:pt>
                <c:pt idx="4004">
                  <c:v>1.2818104431025934E-2</c:v>
                </c:pt>
                <c:pt idx="4005">
                  <c:v>8.6795618813303149E-3</c:v>
                </c:pt>
                <c:pt idx="4006">
                  <c:v>1.6449886668513925E-2</c:v>
                </c:pt>
                <c:pt idx="4007">
                  <c:v>1.0558798039100264E-2</c:v>
                </c:pt>
                <c:pt idx="4008">
                  <c:v>7.6660412569150614E-3</c:v>
                </c:pt>
                <c:pt idx="4009">
                  <c:v>1.6998877006738855E-2</c:v>
                </c:pt>
                <c:pt idx="4010">
                  <c:v>9.2496672325638948E-3</c:v>
                </c:pt>
                <c:pt idx="4011">
                  <c:v>1.2057963962714493E-2</c:v>
                </c:pt>
                <c:pt idx="4012">
                  <c:v>1.0263187856979147E-2</c:v>
                </c:pt>
                <c:pt idx="4013">
                  <c:v>1.5415251031090021E-2</c:v>
                </c:pt>
                <c:pt idx="4014">
                  <c:v>1.7463407292929178E-2</c:v>
                </c:pt>
                <c:pt idx="4015">
                  <c:v>-1.8568296099865907E-3</c:v>
                </c:pt>
                <c:pt idx="4016">
                  <c:v>8.5106417772611055E-3</c:v>
                </c:pt>
                <c:pt idx="4017">
                  <c:v>1.465511056277858E-2</c:v>
                </c:pt>
                <c:pt idx="4018">
                  <c:v>1.6407656642496622E-2</c:v>
                </c:pt>
                <c:pt idx="4019">
                  <c:v>1.3430439808276816E-2</c:v>
                </c:pt>
                <c:pt idx="4020">
                  <c:v>1.2670299339965375E-2</c:v>
                </c:pt>
                <c:pt idx="4021">
                  <c:v>5.1111246828682766E-3</c:v>
                </c:pt>
                <c:pt idx="4022">
                  <c:v>9.3130122715898486E-3</c:v>
                </c:pt>
                <c:pt idx="4023">
                  <c:v>7.9405364260275255E-3</c:v>
                </c:pt>
                <c:pt idx="4024">
                  <c:v>9.2496672325638948E-3</c:v>
                </c:pt>
                <c:pt idx="4025">
                  <c:v>2.3080000753230374E-2</c:v>
                </c:pt>
                <c:pt idx="4026">
                  <c:v>1.7949052592128156E-2</c:v>
                </c:pt>
                <c:pt idx="4027">
                  <c:v>-2.0890947530817537E-3</c:v>
                </c:pt>
                <c:pt idx="4028">
                  <c:v>1.8920343190526104E-2</c:v>
                </c:pt>
                <c:pt idx="4029">
                  <c:v>2.7112968237882736E-2</c:v>
                </c:pt>
                <c:pt idx="4030">
                  <c:v>1.049545300007431E-2</c:v>
                </c:pt>
                <c:pt idx="4031">
                  <c:v>1.9068148281586664E-2</c:v>
                </c:pt>
                <c:pt idx="4032">
                  <c:v>8.5951018292957093E-3</c:v>
                </c:pt>
                <c:pt idx="4033">
                  <c:v>9.4185873366331042E-3</c:v>
                </c:pt>
                <c:pt idx="4034">
                  <c:v>3.8442239023492092E-3</c:v>
                </c:pt>
                <c:pt idx="4035">
                  <c:v>1.579532126524574E-2</c:v>
                </c:pt>
                <c:pt idx="4036">
                  <c:v>6.1362691202558953E-4</c:v>
                </c:pt>
                <c:pt idx="4037">
                  <c:v>-6.7438888150212883E-4</c:v>
                </c:pt>
                <c:pt idx="4038">
                  <c:v>1.8308007813275223E-2</c:v>
                </c:pt>
                <c:pt idx="4039">
                  <c:v>1.1213363442368448E-2</c:v>
                </c:pt>
                <c:pt idx="4040">
                  <c:v>5.8923801641883669E-3</c:v>
                </c:pt>
                <c:pt idx="4041">
                  <c:v>2.5350930958128398E-3</c:v>
                </c:pt>
                <c:pt idx="4042">
                  <c:v>4.5621343446433475E-3</c:v>
                </c:pt>
                <c:pt idx="4043">
                  <c:v>6.1035302942748781E-3</c:v>
                </c:pt>
                <c:pt idx="4044">
                  <c:v>-3.8838708588170975E-3</c:v>
                </c:pt>
                <c:pt idx="4045">
                  <c:v>-3.0181553254624042E-3</c:v>
                </c:pt>
                <c:pt idx="4046">
                  <c:v>-1.3922993237962663E-3</c:v>
                </c:pt>
                <c:pt idx="4047">
                  <c:v>8.2572616211572924E-3</c:v>
                </c:pt>
                <c:pt idx="4048">
                  <c:v>1.1846813832627982E-2</c:v>
                </c:pt>
                <c:pt idx="4049">
                  <c:v>-2.3847049352028688E-3</c:v>
                </c:pt>
                <c:pt idx="4050">
                  <c:v>2.4506330437782352E-3</c:v>
                </c:pt>
                <c:pt idx="4051">
                  <c:v>1.1255593468385752E-2</c:v>
                </c:pt>
                <c:pt idx="4052">
                  <c:v>-5.4769880345022313E-4</c:v>
                </c:pt>
                <c:pt idx="4053">
                  <c:v>-1.9412896620211962E-3</c:v>
                </c:pt>
                <c:pt idx="4054">
                  <c:v>-1.3500692977789662E-3</c:v>
                </c:pt>
                <c:pt idx="4055">
                  <c:v>1.3948823933456799E-3</c:v>
                </c:pt>
                <c:pt idx="4056">
                  <c:v>-4.6440113271285386E-3</c:v>
                </c:pt>
                <c:pt idx="4057">
                  <c:v>8.0249964780621293E-3</c:v>
                </c:pt>
                <c:pt idx="4058">
                  <c:v>-4.2428260799641663E-3</c:v>
                </c:pt>
                <c:pt idx="4059">
                  <c:v>-1.110520530777578E-2</c:v>
                </c:pt>
                <c:pt idx="4060">
                  <c:v>-3.0392703384710543E-3</c:v>
                </c:pt>
                <c:pt idx="4061">
                  <c:v>1.4401730406674767E-2</c:v>
                </c:pt>
                <c:pt idx="4062">
                  <c:v>-3.3982255596181231E-3</c:v>
                </c:pt>
                <c:pt idx="4063">
                  <c:v>-6.248752315786023E-3</c:v>
                </c:pt>
                <c:pt idx="4064">
                  <c:v>-1.0915170190697921E-2</c:v>
                </c:pt>
                <c:pt idx="4065">
                  <c:v>-1.0598444995568154E-2</c:v>
                </c:pt>
                <c:pt idx="4066">
                  <c:v>2.1665294881650751E-2</c:v>
                </c:pt>
                <c:pt idx="4067">
                  <c:v>4.6888244226952532E-3</c:v>
                </c:pt>
                <c:pt idx="4068">
                  <c:v>-9.7116144492048057E-3</c:v>
                </c:pt>
                <c:pt idx="4069">
                  <c:v>-1.0704020060611406E-2</c:v>
                </c:pt>
                <c:pt idx="4070">
                  <c:v>-1.0155029722386476E-2</c:v>
                </c:pt>
                <c:pt idx="4071">
                  <c:v>-9.9227645792913169E-3</c:v>
                </c:pt>
                <c:pt idx="4072">
                  <c:v>-3.0392703384710543E-3</c:v>
                </c:pt>
                <c:pt idx="4073">
                  <c:v>-1.0999630242732521E-2</c:v>
                </c:pt>
                <c:pt idx="4074">
                  <c:v>-1.0513984943533547E-2</c:v>
                </c:pt>
                <c:pt idx="4075">
                  <c:v>-8.9725889939020163E-3</c:v>
                </c:pt>
                <c:pt idx="4076">
                  <c:v>-1.0387294865481643E-2</c:v>
                </c:pt>
                <c:pt idx="4077">
                  <c:v>-2.7320363433775818E-4</c:v>
                </c:pt>
                <c:pt idx="4078">
                  <c:v>-6.5232474848984879E-3</c:v>
                </c:pt>
                <c:pt idx="4079">
                  <c:v>-4.5806662881025849E-3</c:v>
                </c:pt>
                <c:pt idx="4080">
                  <c:v>-7.1355828621493698E-3</c:v>
                </c:pt>
                <c:pt idx="4081">
                  <c:v>-1.0492869930524895E-2</c:v>
                </c:pt>
                <c:pt idx="4082">
                  <c:v>-1.2583256218381356E-2</c:v>
                </c:pt>
                <c:pt idx="4083">
                  <c:v>-6.6499375629503954E-3</c:v>
                </c:pt>
                <c:pt idx="4084">
                  <c:v>-1.0894055177689269E-2</c:v>
                </c:pt>
                <c:pt idx="4085">
                  <c:v>-8.9725889939020163E-3</c:v>
                </c:pt>
                <c:pt idx="4086">
                  <c:v>-1.3195591595632241E-2</c:v>
                </c:pt>
                <c:pt idx="4087">
                  <c:v>-2.3140762722706914E-2</c:v>
                </c:pt>
                <c:pt idx="4088">
                  <c:v>2.6331712756562646E-2</c:v>
                </c:pt>
                <c:pt idx="4089">
                  <c:v>2.7281888341951947E-2</c:v>
                </c:pt>
                <c:pt idx="4090">
                  <c:v>2.7809763667168225E-2</c:v>
                </c:pt>
                <c:pt idx="4091">
                  <c:v>2.979457488998143E-2</c:v>
                </c:pt>
                <c:pt idx="4092">
                  <c:v>2.9351159616799755E-2</c:v>
                </c:pt>
                <c:pt idx="4093">
                  <c:v>2.3565646052429352E-2</c:v>
                </c:pt>
                <c:pt idx="4094">
                  <c:v>2.5761607405329068E-2</c:v>
                </c:pt>
                <c:pt idx="4095">
                  <c:v>3.479883297303174E-2</c:v>
                </c:pt>
                <c:pt idx="4096">
                  <c:v>3.1568235982708123E-2</c:v>
                </c:pt>
                <c:pt idx="4097">
                  <c:v>1.9659368645828894E-2</c:v>
                </c:pt>
                <c:pt idx="4098">
                  <c:v>8.7006768943389649E-3</c:v>
                </c:pt>
                <c:pt idx="4099">
                  <c:v>2.1728639920676703E-2</c:v>
                </c:pt>
                <c:pt idx="4100">
                  <c:v>1.5943126356306299E-2</c:v>
                </c:pt>
                <c:pt idx="4101">
                  <c:v>2.8823284291583477E-2</c:v>
                </c:pt>
                <c:pt idx="4102">
                  <c:v>1.8899228177517456E-2</c:v>
                </c:pt>
                <c:pt idx="4103">
                  <c:v>4.5377454490365954E-2</c:v>
                </c:pt>
                <c:pt idx="4104">
                  <c:v>3.2370606477036865E-2</c:v>
                </c:pt>
                <c:pt idx="4105">
                  <c:v>3.3109631932339657E-2</c:v>
                </c:pt>
                <c:pt idx="4106">
                  <c:v>2.1707524907668054E-2</c:v>
                </c:pt>
                <c:pt idx="4107">
                  <c:v>2.0187243971045172E-2</c:v>
                </c:pt>
                <c:pt idx="4108">
                  <c:v>1.8244662774249271E-2</c:v>
                </c:pt>
                <c:pt idx="4109">
                  <c:v>1.8160202722214663E-2</c:v>
                </c:pt>
                <c:pt idx="4110">
                  <c:v>1.1720123754576074E-2</c:v>
                </c:pt>
                <c:pt idx="4111">
                  <c:v>1.6259851551436066E-2</c:v>
                </c:pt>
                <c:pt idx="4112">
                  <c:v>1.0368762922022403E-2</c:v>
                </c:pt>
                <c:pt idx="4113">
                  <c:v>2.1770869946694006E-2</c:v>
                </c:pt>
                <c:pt idx="4114">
                  <c:v>2.5719377379311768E-2</c:v>
                </c:pt>
                <c:pt idx="4115">
                  <c:v>7.9616514390361773E-3</c:v>
                </c:pt>
                <c:pt idx="4116">
                  <c:v>9.3130122715898486E-3</c:v>
                </c:pt>
                <c:pt idx="4117">
                  <c:v>5.5123099300326481E-3</c:v>
                </c:pt>
                <c:pt idx="4118">
                  <c:v>1.465511056277858E-2</c:v>
                </c:pt>
                <c:pt idx="4119">
                  <c:v>1.7780132488058945E-2</c:v>
                </c:pt>
                <c:pt idx="4120">
                  <c:v>4.7943994877385088E-3</c:v>
                </c:pt>
                <c:pt idx="4121">
                  <c:v>1.4380615393666115E-2</c:v>
                </c:pt>
                <c:pt idx="4122">
                  <c:v>2.4156866416671582E-2</c:v>
                </c:pt>
                <c:pt idx="4123">
                  <c:v>4.9422045787990672E-3</c:v>
                </c:pt>
                <c:pt idx="4124">
                  <c:v>1.2860334457043234E-2</c:v>
                </c:pt>
                <c:pt idx="4125">
                  <c:v>9.5452774146850099E-3</c:v>
                </c:pt>
                <c:pt idx="4126">
                  <c:v>4.709939435703905E-3</c:v>
                </c:pt>
                <c:pt idx="4127">
                  <c:v>4.0795496667488655E-2</c:v>
                </c:pt>
                <c:pt idx="4128">
                  <c:v>-5.4769880345022313E-4</c:v>
                </c:pt>
                <c:pt idx="4129">
                  <c:v>1.5098525835960254E-2</c:v>
                </c:pt>
                <c:pt idx="4130">
                  <c:v>1.0073152739901288E-2</c:v>
                </c:pt>
                <c:pt idx="4131">
                  <c:v>1.3937200120484442E-2</c:v>
                </c:pt>
                <c:pt idx="4132">
                  <c:v>4.2876391755308826E-3</c:v>
                </c:pt>
                <c:pt idx="4133">
                  <c:v>7.1170509186901324E-3</c:v>
                </c:pt>
                <c:pt idx="4134">
                  <c:v>9.8408875968061266E-3</c:v>
                </c:pt>
                <c:pt idx="4135">
                  <c:v>1.2649184326956723E-2</c:v>
                </c:pt>
                <c:pt idx="4136">
                  <c:v>9.8197725837974748E-3</c:v>
                </c:pt>
                <c:pt idx="4137">
                  <c:v>1.3873855081458488E-2</c:v>
                </c:pt>
                <c:pt idx="4138">
                  <c:v>1.4253925315614209E-2</c:v>
                </c:pt>
                <c:pt idx="4139">
                  <c:v>1.465511056277858E-2</c:v>
                </c:pt>
                <c:pt idx="4140">
                  <c:v>5.9768402162229724E-3</c:v>
                </c:pt>
                <c:pt idx="4141">
                  <c:v>1.2048472762678196E-3</c:v>
                </c:pt>
                <c:pt idx="4142">
                  <c:v>6.399140476395994E-3</c:v>
                </c:pt>
                <c:pt idx="4143">
                  <c:v>1.9068148281586664E-2</c:v>
                </c:pt>
                <c:pt idx="4144">
                  <c:v>7.9194214130188737E-3</c:v>
                </c:pt>
                <c:pt idx="4145">
                  <c:v>1.3810510042432535E-2</c:v>
                </c:pt>
                <c:pt idx="4146">
                  <c:v>4.2359179494772838E-4</c:v>
                </c:pt>
                <c:pt idx="4147">
                  <c:v>9.8408875968061266E-3</c:v>
                </c:pt>
                <c:pt idx="4148">
                  <c:v>7.6238112308977587E-3</c:v>
                </c:pt>
                <c:pt idx="4149">
                  <c:v>3.7808788633232559E-3</c:v>
                </c:pt>
                <c:pt idx="4150">
                  <c:v>3.6024675592177553E-4</c:v>
                </c:pt>
                <c:pt idx="4151">
                  <c:v>7.1170509186901324E-3</c:v>
                </c:pt>
                <c:pt idx="4152">
                  <c:v>1.4971835757908347E-2</c:v>
                </c:pt>
                <c:pt idx="4153">
                  <c:v>-4.6651263401371887E-3</c:v>
                </c:pt>
                <c:pt idx="4154">
                  <c:v>8.2361466081486406E-3</c:v>
                </c:pt>
                <c:pt idx="4155">
                  <c:v>1.1837322632591686E-3</c:v>
                </c:pt>
                <c:pt idx="4156">
                  <c:v>4.5410193316346957E-3</c:v>
                </c:pt>
                <c:pt idx="4157">
                  <c:v>1.0570421852072621E-3</c:v>
                </c:pt>
                <c:pt idx="4158">
                  <c:v>-7.3773392052808254E-4</c:v>
                </c:pt>
                <c:pt idx="4159">
                  <c:v>1.9861027575879117E-3</c:v>
                </c:pt>
                <c:pt idx="4160">
                  <c:v>4.2359179494772838E-4</c:v>
                </c:pt>
                <c:pt idx="4161">
                  <c:v>-1.0366179852472991E-2</c:v>
                </c:pt>
                <c:pt idx="4162">
                  <c:v>1.0157612791935892E-2</c:v>
                </c:pt>
                <c:pt idx="4163">
                  <c:v>2.1972528876744229E-3</c:v>
                </c:pt>
                <c:pt idx="4164">
                  <c:v>6.5891755934738543E-3</c:v>
                </c:pt>
                <c:pt idx="4165">
                  <c:v>-5.1718866523448167E-3</c:v>
                </c:pt>
                <c:pt idx="4166">
                  <c:v>9.0596321154860354E-3</c:v>
                </c:pt>
                <c:pt idx="4167">
                  <c:v>-1.0122290896405475E-3</c:v>
                </c:pt>
                <c:pt idx="4168">
                  <c:v>3.0840834340377698E-3</c:v>
                </c:pt>
                <c:pt idx="4169">
                  <c:v>3.6330737722626979E-3</c:v>
                </c:pt>
                <c:pt idx="4170">
                  <c:v>-1.0091684683360524E-2</c:v>
                </c:pt>
                <c:pt idx="4171">
                  <c:v>-1.8990596360038943E-3</c:v>
                </c:pt>
                <c:pt idx="4172">
                  <c:v>-8.3168517259897892E-5</c:v>
                </c:pt>
                <c:pt idx="4173">
                  <c:v>-1.7693089366474925E-2</c:v>
                </c:pt>
                <c:pt idx="4174">
                  <c:v>-3.6304907027132844E-3</c:v>
                </c:pt>
                <c:pt idx="4175">
                  <c:v>-1.1811491937097568E-3</c:v>
                </c:pt>
                <c:pt idx="4176">
                  <c:v>-7.3678480052445329E-3</c:v>
                </c:pt>
                <c:pt idx="4177">
                  <c:v>2.725128212890701E-3</c:v>
                </c:pt>
                <c:pt idx="4178">
                  <c:v>-9.5849243711528982E-3</c:v>
                </c:pt>
                <c:pt idx="4179">
                  <c:v>-7.5578831223223923E-3</c:v>
                </c:pt>
                <c:pt idx="4180">
                  <c:v>-8.3180235906338308E-3</c:v>
                </c:pt>
                <c:pt idx="4181">
                  <c:v>1.4317270354640161E-2</c:v>
                </c:pt>
                <c:pt idx="4182">
                  <c:v>-1.0007224631325921E-2</c:v>
                </c:pt>
                <c:pt idx="4183">
                  <c:v>-1.1062975281758473E-2</c:v>
                </c:pt>
                <c:pt idx="4184">
                  <c:v>-9.1415090979712239E-3</c:v>
                </c:pt>
                <c:pt idx="4185">
                  <c:v>-2.2021667033248406E-2</c:v>
                </c:pt>
                <c:pt idx="4186">
                  <c:v>-6.7343976149849992E-3</c:v>
                </c:pt>
                <c:pt idx="4187">
                  <c:v>5.8079201121537631E-3</c:v>
                </c:pt>
                <c:pt idx="4188">
                  <c:v>-8.8458989158501089E-3</c:v>
                </c:pt>
                <c:pt idx="4189">
                  <c:v>-5.974257146673558E-3</c:v>
                </c:pt>
                <c:pt idx="4190">
                  <c:v>-1.1231895385827684E-2</c:v>
                </c:pt>
                <c:pt idx="4191">
                  <c:v>-1.5982773312774184E-2</c:v>
                </c:pt>
                <c:pt idx="4192">
                  <c:v>-1.5961658299765535E-2</c:v>
                </c:pt>
                <c:pt idx="4193">
                  <c:v>-9.3315442150490834E-3</c:v>
                </c:pt>
                <c:pt idx="4194">
                  <c:v>-1.8030929574613344E-2</c:v>
                </c:pt>
                <c:pt idx="4195">
                  <c:v>2.9688999824938174E-2</c:v>
                </c:pt>
                <c:pt idx="4196">
                  <c:v>3.5326708298248022E-2</c:v>
                </c:pt>
                <c:pt idx="4197">
                  <c:v>2.869659421353157E-2</c:v>
                </c:pt>
                <c:pt idx="4198">
                  <c:v>1.9279298411673175E-2</c:v>
                </c:pt>
                <c:pt idx="4199">
                  <c:v>2.8253178940349899E-2</c:v>
                </c:pt>
                <c:pt idx="4200">
                  <c:v>1.615427648639281E-2</c:v>
                </c:pt>
                <c:pt idx="4201">
                  <c:v>1.9532678567776986E-2</c:v>
                </c:pt>
                <c:pt idx="4202">
                  <c:v>2.5972757535415579E-2</c:v>
                </c:pt>
                <c:pt idx="4203">
                  <c:v>9.9253476488407304E-3</c:v>
                </c:pt>
                <c:pt idx="4204">
                  <c:v>2.7218543302925995E-2</c:v>
                </c:pt>
                <c:pt idx="4205">
                  <c:v>2.9773459876972781E-2</c:v>
                </c:pt>
                <c:pt idx="4206">
                  <c:v>2.3776796182515863E-2</c:v>
                </c:pt>
                <c:pt idx="4207">
                  <c:v>2.9857919929007382E-2</c:v>
                </c:pt>
                <c:pt idx="4208">
                  <c:v>2.5402652184182001E-2</c:v>
                </c:pt>
                <c:pt idx="4209">
                  <c:v>1.674549685063504E-2</c:v>
                </c:pt>
                <c:pt idx="4210">
                  <c:v>1.7083337058773459E-2</c:v>
                </c:pt>
                <c:pt idx="4211">
                  <c:v>1.410612022455365E-2</c:v>
                </c:pt>
                <c:pt idx="4212">
                  <c:v>2.6352827769571298E-2</c:v>
                </c:pt>
                <c:pt idx="4213">
                  <c:v>5.9768402162229724E-3</c:v>
                </c:pt>
                <c:pt idx="4214">
                  <c:v>3.667806913080169E-2</c:v>
                </c:pt>
                <c:pt idx="4215">
                  <c:v>8.0038814650534792E-3</c:v>
                </c:pt>
                <c:pt idx="4216">
                  <c:v>2.6078332600458835E-2</c:v>
                </c:pt>
                <c:pt idx="4217">
                  <c:v>2.3101115766239026E-2</c:v>
                </c:pt>
                <c:pt idx="4218">
                  <c:v>1.0706603130160822E-2</c:v>
                </c:pt>
                <c:pt idx="4219">
                  <c:v>2.7704188602124969E-2</c:v>
                </c:pt>
                <c:pt idx="4220">
                  <c:v>1.9279298411673175E-2</c:v>
                </c:pt>
                <c:pt idx="4221">
                  <c:v>1.7716787449032993E-2</c:v>
                </c:pt>
                <c:pt idx="4222">
                  <c:v>2.1221879608469076E-2</c:v>
                </c:pt>
                <c:pt idx="4223">
                  <c:v>2.449470662481E-2</c:v>
                </c:pt>
                <c:pt idx="4224">
                  <c:v>1.9659368645828894E-2</c:v>
                </c:pt>
                <c:pt idx="4225">
                  <c:v>2.8612134161496969E-2</c:v>
                </c:pt>
                <c:pt idx="4226">
                  <c:v>1.2311344118818306E-2</c:v>
                </c:pt>
                <c:pt idx="4227">
                  <c:v>-1.6245644668914294E-3</c:v>
                </c:pt>
                <c:pt idx="4228">
                  <c:v>1.336709476925086E-2</c:v>
                </c:pt>
                <c:pt idx="4229">
                  <c:v>2.6406681608560963E-3</c:v>
                </c:pt>
                <c:pt idx="4230">
                  <c:v>2.6669552964701065E-2</c:v>
                </c:pt>
                <c:pt idx="4231">
                  <c:v>1.0959983286264635E-2</c:v>
                </c:pt>
                <c:pt idx="4232">
                  <c:v>1.3493784847302768E-2</c:v>
                </c:pt>
                <c:pt idx="4233">
                  <c:v>1.2649184326956723E-2</c:v>
                </c:pt>
                <c:pt idx="4234">
                  <c:v>1.8540272956370386E-2</c:v>
                </c:pt>
                <c:pt idx="4235">
                  <c:v>7.5815812048804568E-3</c:v>
                </c:pt>
                <c:pt idx="4236">
                  <c:v>1.1107788377325192E-2</c:v>
                </c:pt>
                <c:pt idx="4237">
                  <c:v>1.4718455601804533E-2</c:v>
                </c:pt>
                <c:pt idx="4238">
                  <c:v>8.8907120114168261E-3</c:v>
                </c:pt>
                <c:pt idx="4239">
                  <c:v>1.2079078975723145E-2</c:v>
                </c:pt>
                <c:pt idx="4240">
                  <c:v>9.165207180529291E-3</c:v>
                </c:pt>
                <c:pt idx="4241">
                  <c:v>1.0432107961048357E-2</c:v>
                </c:pt>
                <c:pt idx="4242">
                  <c:v>8.7640219333649187E-3</c:v>
                </c:pt>
                <c:pt idx="4243">
                  <c:v>5.7445750731278094E-3</c:v>
                </c:pt>
                <c:pt idx="4244">
                  <c:v>1.2628069313948075E-2</c:v>
                </c:pt>
                <c:pt idx="4245">
                  <c:v>3.8136176893042648E-4</c:v>
                </c:pt>
                <c:pt idx="4246">
                  <c:v>1.3345979756242212E-2</c:v>
                </c:pt>
                <c:pt idx="4247">
                  <c:v>3.8442239023492092E-3</c:v>
                </c:pt>
                <c:pt idx="4248">
                  <c:v>5.1955847349028804E-3</c:v>
                </c:pt>
                <c:pt idx="4249">
                  <c:v>7.4971211528458521E-3</c:v>
                </c:pt>
                <c:pt idx="4250">
                  <c:v>4.4776742926087429E-3</c:v>
                </c:pt>
                <c:pt idx="4251">
                  <c:v>1.1626172502505177E-3</c:v>
                </c:pt>
                <c:pt idx="4252">
                  <c:v>1.4971835757908347E-2</c:v>
                </c:pt>
                <c:pt idx="4253">
                  <c:v>1.8033512644162759E-2</c:v>
                </c:pt>
                <c:pt idx="4254">
                  <c:v>1.8645848021413641E-2</c:v>
                </c:pt>
                <c:pt idx="4255">
                  <c:v>-3.3654867336371189E-4</c:v>
                </c:pt>
                <c:pt idx="4256">
                  <c:v>-1.3500692977789662E-3</c:v>
                </c:pt>
                <c:pt idx="4257">
                  <c:v>1.0981098299273285E-2</c:v>
                </c:pt>
                <c:pt idx="4258">
                  <c:v>2.5139780828041889E-3</c:v>
                </c:pt>
                <c:pt idx="4259">
                  <c:v>1.7538376144927486E-3</c:v>
                </c:pt>
                <c:pt idx="4260">
                  <c:v>1.277587440500863E-2</c:v>
                </c:pt>
                <c:pt idx="4261">
                  <c:v>1.275475939199998E-2</c:v>
                </c:pt>
                <c:pt idx="4262">
                  <c:v>3.9286839543838138E-3</c:v>
                </c:pt>
                <c:pt idx="4263">
                  <c:v>6.7158656715257609E-3</c:v>
                </c:pt>
                <c:pt idx="4264">
                  <c:v>-2.870350234401845E-3</c:v>
                </c:pt>
                <c:pt idx="4265">
                  <c:v>6.5585693804289056E-4</c:v>
                </c:pt>
                <c:pt idx="4266">
                  <c:v>-3.16596041652296E-3</c:v>
                </c:pt>
                <c:pt idx="4267">
                  <c:v>4.5410193316346957E-3</c:v>
                </c:pt>
                <c:pt idx="4268">
                  <c:v>5.280044786937485E-3</c:v>
                </c:pt>
                <c:pt idx="4269">
                  <c:v>4.3521560792008675E-5</c:v>
                </c:pt>
                <c:pt idx="4270">
                  <c:v>4.4987893056173938E-3</c:v>
                </c:pt>
                <c:pt idx="4271">
                  <c:v>2.0187243971045172E-2</c:v>
                </c:pt>
                <c:pt idx="4272">
                  <c:v>8.5751586809311442E-5</c:v>
                </c:pt>
                <c:pt idx="4273">
                  <c:v>-3.2504204685575655E-3</c:v>
                </c:pt>
                <c:pt idx="4274">
                  <c:v>6.8003257235603656E-3</c:v>
                </c:pt>
                <c:pt idx="4275">
                  <c:v>-9.8171895142480613E-3</c:v>
                </c:pt>
                <c:pt idx="4276">
                  <c:v>-4.0316759498776568E-3</c:v>
                </c:pt>
                <c:pt idx="4277">
                  <c:v>6.3146804243613894E-3</c:v>
                </c:pt>
                <c:pt idx="4278">
                  <c:v>-5.8264520556130005E-3</c:v>
                </c:pt>
                <c:pt idx="4279">
                  <c:v>-1.5011482714376235E-2</c:v>
                </c:pt>
                <c:pt idx="4280">
                  <c:v>-1.2899981413511123E-2</c:v>
                </c:pt>
                <c:pt idx="4281">
                  <c:v>2.8307032779339557E-3</c:v>
                </c:pt>
                <c:pt idx="4282">
                  <c:v>-7.051122810114766E-3</c:v>
                </c:pt>
                <c:pt idx="4283">
                  <c:v>-4.2850561059814699E-3</c:v>
                </c:pt>
                <c:pt idx="4284">
                  <c:v>-5.5308418734918855E-3</c:v>
                </c:pt>
                <c:pt idx="4285">
                  <c:v>-1.1590850606974751E-2</c:v>
                </c:pt>
                <c:pt idx="4286">
                  <c:v>-6.3543273808292786E-3</c:v>
                </c:pt>
                <c:pt idx="4287">
                  <c:v>-1.5898313260739583E-2</c:v>
                </c:pt>
                <c:pt idx="4288">
                  <c:v>-1.0471754917516247E-2</c:v>
                </c:pt>
                <c:pt idx="4289">
                  <c:v>5.9768402162229724E-3</c:v>
                </c:pt>
                <c:pt idx="4290">
                  <c:v>-6.5865925239244416E-3</c:v>
                </c:pt>
                <c:pt idx="4291">
                  <c:v>-3.8205258197911455E-3</c:v>
                </c:pt>
                <c:pt idx="4292">
                  <c:v>-1.7629744327448973E-2</c:v>
                </c:pt>
                <c:pt idx="4293">
                  <c:v>-1.4736987545263768E-2</c:v>
                </c:pt>
                <c:pt idx="4294">
                  <c:v>-1.074625008662871E-2</c:v>
                </c:pt>
                <c:pt idx="4295">
                  <c:v>-2.3478602930845333E-2</c:v>
                </c:pt>
                <c:pt idx="4296">
                  <c:v>-6.3965574068465822E-3</c:v>
                </c:pt>
                <c:pt idx="4297">
                  <c:v>-2.7258190259393886E-2</c:v>
                </c:pt>
                <c:pt idx="4298">
                  <c:v>-1.6489533624981813E-2</c:v>
                </c:pt>
                <c:pt idx="4299">
                  <c:v>-1.8706609990890181E-2</c:v>
                </c:pt>
                <c:pt idx="4300">
                  <c:v>-1.8896645107968041E-2</c:v>
                </c:pt>
                <c:pt idx="4301">
                  <c:v>3.3363012088443465E-2</c:v>
                </c:pt>
                <c:pt idx="4302">
                  <c:v>2.6500632860631857E-2</c:v>
                </c:pt>
                <c:pt idx="4303">
                  <c:v>3.1547120969699471E-2</c:v>
                </c:pt>
                <c:pt idx="4304">
                  <c:v>3.2412836503054168E-2</c:v>
                </c:pt>
                <c:pt idx="4305">
                  <c:v>3.6931449286905504E-2</c:v>
                </c:pt>
                <c:pt idx="4306">
                  <c:v>2.4283556494723489E-2</c:v>
                </c:pt>
                <c:pt idx="4307">
                  <c:v>2.5064811976043582E-2</c:v>
                </c:pt>
                <c:pt idx="4308">
                  <c:v>8.9540570504427798E-3</c:v>
                </c:pt>
                <c:pt idx="4309">
                  <c:v>2.1749754933685354E-2</c:v>
                </c:pt>
                <c:pt idx="4310">
                  <c:v>1.9997208853967312E-2</c:v>
                </c:pt>
                <c:pt idx="4311">
                  <c:v>5.1585268314909373E-2</c:v>
                </c:pt>
                <c:pt idx="4312">
                  <c:v>3.9021835574761965E-2</c:v>
                </c:pt>
                <c:pt idx="4313">
                  <c:v>2.1411914725546936E-2</c:v>
                </c:pt>
                <c:pt idx="4314">
                  <c:v>2.7176313276908691E-2</c:v>
                </c:pt>
                <c:pt idx="4315">
                  <c:v>1.049545300007431E-2</c:v>
                </c:pt>
                <c:pt idx="4316">
                  <c:v>2.299554070119577E-2</c:v>
                </c:pt>
                <c:pt idx="4317">
                  <c:v>2.0018323866975961E-2</c:v>
                </c:pt>
                <c:pt idx="4318">
                  <c:v>2.751415348504711E-2</c:v>
                </c:pt>
                <c:pt idx="4319">
                  <c:v>1.6851071915678296E-2</c:v>
                </c:pt>
                <c:pt idx="4320">
                  <c:v>1.3831625055441187E-2</c:v>
                </c:pt>
                <c:pt idx="4321">
                  <c:v>2.7978683771237432E-2</c:v>
                </c:pt>
                <c:pt idx="4322">
                  <c:v>1.6259851551436066E-2</c:v>
                </c:pt>
                <c:pt idx="4323">
                  <c:v>5.5967699820672519E-3</c:v>
                </c:pt>
                <c:pt idx="4324">
                  <c:v>1.0073152739901288E-2</c:v>
                </c:pt>
                <c:pt idx="4325">
                  <c:v>1.921595337264722E-2</c:v>
                </c:pt>
                <c:pt idx="4326">
                  <c:v>1.1128903390333844E-2</c:v>
                </c:pt>
                <c:pt idx="4327">
                  <c:v>2.3966831299593722E-2</c:v>
                </c:pt>
                <c:pt idx="4328">
                  <c:v>4.8788595397731144E-3</c:v>
                </c:pt>
                <c:pt idx="4329">
                  <c:v>6.7580956975430628E-3</c:v>
                </c:pt>
                <c:pt idx="4330">
                  <c:v>8.8907120114168261E-3</c:v>
                </c:pt>
                <c:pt idx="4331">
                  <c:v>1.6217621525418762E-2</c:v>
                </c:pt>
                <c:pt idx="4332">
                  <c:v>9.8831176228234285E-3</c:v>
                </c:pt>
                <c:pt idx="4333">
                  <c:v>1.4570650510743976E-2</c:v>
                </c:pt>
                <c:pt idx="4334">
                  <c:v>1.3641589938363327E-2</c:v>
                </c:pt>
                <c:pt idx="4335">
                  <c:v>3.8136176893042648E-4</c:v>
                </c:pt>
                <c:pt idx="4336">
                  <c:v>8.4261817252265017E-3</c:v>
                </c:pt>
                <c:pt idx="4337">
                  <c:v>1.78434775270849E-2</c:v>
                </c:pt>
                <c:pt idx="4338">
                  <c:v>2.0503969166174939E-2</c:v>
                </c:pt>
                <c:pt idx="4339">
                  <c:v>7.0325908666555277E-3</c:v>
                </c:pt>
                <c:pt idx="4340">
                  <c:v>8.6162168423043611E-3</c:v>
                </c:pt>
                <c:pt idx="4341">
                  <c:v>-1.3289542847703126E-3</c:v>
                </c:pt>
                <c:pt idx="4342">
                  <c:v>7.0959359056814806E-3</c:v>
                </c:pt>
                <c:pt idx="4343">
                  <c:v>1.69355319677129E-2</c:v>
                </c:pt>
                <c:pt idx="4344">
                  <c:v>1.2142424014749097E-2</c:v>
                </c:pt>
                <c:pt idx="4345">
                  <c:v>1.4190580276588255E-2</c:v>
                </c:pt>
                <c:pt idx="4346">
                  <c:v>1.7991282618145456E-2</c:v>
                </c:pt>
                <c:pt idx="4347">
                  <c:v>5.2166997479115313E-3</c:v>
                </c:pt>
                <c:pt idx="4348">
                  <c:v>8.3206066601832461E-3</c:v>
                </c:pt>
                <c:pt idx="4349">
                  <c:v>8.0038814650534792E-3</c:v>
                </c:pt>
                <c:pt idx="4350">
                  <c:v>1.4971835757908347E-2</c:v>
                </c:pt>
                <c:pt idx="4351">
                  <c:v>2.4579166676844604E-2</c:v>
                </c:pt>
                <c:pt idx="4352">
                  <c:v>1.8594126795360042E-3</c:v>
                </c:pt>
                <c:pt idx="4353">
                  <c:v>4.8366295137558116E-3</c:v>
                </c:pt>
                <c:pt idx="4354">
                  <c:v>7.4337761138198984E-3</c:v>
                </c:pt>
                <c:pt idx="4355">
                  <c:v>2.7155198263900043E-2</c:v>
                </c:pt>
                <c:pt idx="4356">
                  <c:v>2.3239429657263286E-3</c:v>
                </c:pt>
                <c:pt idx="4357">
                  <c:v>2.6965163146822183E-2</c:v>
                </c:pt>
                <c:pt idx="4358">
                  <c:v>2.1897560024745914E-2</c:v>
                </c:pt>
                <c:pt idx="4359">
                  <c:v>-4.6017813011112367E-3</c:v>
                </c:pt>
                <c:pt idx="4360">
                  <c:v>7.8349613609842699E-3</c:v>
                </c:pt>
                <c:pt idx="4361">
                  <c:v>1.4718455601804533E-2</c:v>
                </c:pt>
                <c:pt idx="4362">
                  <c:v>-1.6879095059173814E-3</c:v>
                </c:pt>
                <c:pt idx="4363">
                  <c:v>9.4819323756590562E-3</c:v>
                </c:pt>
                <c:pt idx="4364">
                  <c:v>1.5731976226219788E-2</c:v>
                </c:pt>
                <c:pt idx="4365">
                  <c:v>2.0072177705965618E-3</c:v>
                </c:pt>
                <c:pt idx="4366">
                  <c:v>-4.1583660279295625E-3</c:v>
                </c:pt>
                <c:pt idx="4367">
                  <c:v>3.2107735120896763E-3</c:v>
                </c:pt>
                <c:pt idx="4368">
                  <c:v>1.1318938507411704E-2</c:v>
                </c:pt>
                <c:pt idx="4369">
                  <c:v>4.4987893056173938E-3</c:v>
                </c:pt>
                <c:pt idx="4370">
                  <c:v>3.1263134600550717E-3</c:v>
                </c:pt>
                <c:pt idx="4371">
                  <c:v>-4.7495863921717943E-3</c:v>
                </c:pt>
                <c:pt idx="4372">
                  <c:v>3.9920289934097675E-3</c:v>
                </c:pt>
                <c:pt idx="4373">
                  <c:v>6.2091053593181338E-3</c:v>
                </c:pt>
                <c:pt idx="4374">
                  <c:v>-3.1543366035506008E-4</c:v>
                </c:pt>
                <c:pt idx="4375">
                  <c:v>-3.7149507547478882E-3</c:v>
                </c:pt>
                <c:pt idx="4376">
                  <c:v>-3.3559955336008194E-3</c:v>
                </c:pt>
                <c:pt idx="4377">
                  <c:v>1.1107788377325192E-2</c:v>
                </c:pt>
                <c:pt idx="4378">
                  <c:v>-5.8686820816303041E-3</c:v>
                </c:pt>
                <c:pt idx="4379">
                  <c:v>-9.8594195402653649E-3</c:v>
                </c:pt>
                <c:pt idx="4380">
                  <c:v>-1.074625008662871E-2</c:v>
                </c:pt>
                <c:pt idx="4381">
                  <c:v>-3.7877869938101379E-4</c:v>
                </c:pt>
                <c:pt idx="4382">
                  <c:v>1.3029254561112445E-2</c:v>
                </c:pt>
                <c:pt idx="4383">
                  <c:v>1.2915347747067749E-6</c:v>
                </c:pt>
                <c:pt idx="4384">
                  <c:v>-9.5638093581442464E-3</c:v>
                </c:pt>
                <c:pt idx="4385">
                  <c:v>-1.5264862870480046E-2</c:v>
                </c:pt>
                <c:pt idx="4386">
                  <c:v>4.0247678193907743E-4</c:v>
                </c:pt>
                <c:pt idx="4387">
                  <c:v>2.5773231218301426E-3</c:v>
                </c:pt>
                <c:pt idx="4388">
                  <c:v>-3.0815003644883562E-3</c:v>
                </c:pt>
                <c:pt idx="4389">
                  <c:v>-1.6762856929450256E-4</c:v>
                </c:pt>
                <c:pt idx="4390">
                  <c:v>-6.6288225499417453E-3</c:v>
                </c:pt>
                <c:pt idx="4391">
                  <c:v>-5.3408067564140261E-3</c:v>
                </c:pt>
                <c:pt idx="4392">
                  <c:v>-5.8053370426043504E-3</c:v>
                </c:pt>
                <c:pt idx="4393">
                  <c:v>-5.383036782431328E-3</c:v>
                </c:pt>
                <c:pt idx="4394">
                  <c:v>-1.2393221101303496E-2</c:v>
                </c:pt>
                <c:pt idx="4395">
                  <c:v>7.8254701609479713E-4</c:v>
                </c:pt>
                <c:pt idx="4396">
                  <c:v>-5.6364169385351411E-3</c:v>
                </c:pt>
                <c:pt idx="4397">
                  <c:v>-1.0112799696369176E-2</c:v>
                </c:pt>
                <c:pt idx="4398">
                  <c:v>-6.7977426540109511E-3</c:v>
                </c:pt>
                <c:pt idx="4399">
                  <c:v>-1.393461705093503E-2</c:v>
                </c:pt>
                <c:pt idx="4400">
                  <c:v>-1.0176144735395128E-2</c:v>
                </c:pt>
                <c:pt idx="4401">
                  <c:v>-1.2899981413511123E-2</c:v>
                </c:pt>
                <c:pt idx="4402">
                  <c:v>-1.872772500389883E-2</c:v>
                </c:pt>
                <c:pt idx="4403">
                  <c:v>-1.3976847076952331E-2</c:v>
                </c:pt>
                <c:pt idx="4404">
                  <c:v>-1.5307092896497353E-2</c:v>
                </c:pt>
                <c:pt idx="4405">
                  <c:v>-1.8178734665673903E-2</c:v>
                </c:pt>
                <c:pt idx="4406">
                  <c:v>3.6825874221862252E-2</c:v>
                </c:pt>
                <c:pt idx="4407">
                  <c:v>2.8569904135479666E-2</c:v>
                </c:pt>
                <c:pt idx="4408">
                  <c:v>2.5951642522406927E-2</c:v>
                </c:pt>
                <c:pt idx="4409">
                  <c:v>3.1040360657491845E-2</c:v>
                </c:pt>
                <c:pt idx="4410">
                  <c:v>1.7104452071782111E-2</c:v>
                </c:pt>
                <c:pt idx="4411">
                  <c:v>1.3937200120484442E-2</c:v>
                </c:pt>
                <c:pt idx="4412">
                  <c:v>2.7049623198856784E-2</c:v>
                </c:pt>
                <c:pt idx="4413">
                  <c:v>2.8084258836280691E-2</c:v>
                </c:pt>
                <c:pt idx="4414">
                  <c:v>1.5668631187193832E-2</c:v>
                </c:pt>
                <c:pt idx="4415">
                  <c:v>2.751415348504711E-2</c:v>
                </c:pt>
                <c:pt idx="4416">
                  <c:v>9.8620026098147767E-3</c:v>
                </c:pt>
                <c:pt idx="4417">
                  <c:v>2.4009061325611026E-2</c:v>
                </c:pt>
                <c:pt idx="4418">
                  <c:v>1.5668631187193832E-2</c:v>
                </c:pt>
                <c:pt idx="4419">
                  <c:v>2.0081668906001916E-2</c:v>
                </c:pt>
                <c:pt idx="4420">
                  <c:v>2.3396725948360144E-2</c:v>
                </c:pt>
                <c:pt idx="4421">
                  <c:v>2.6120562626476138E-2</c:v>
                </c:pt>
                <c:pt idx="4422">
                  <c:v>1.4486190458709372E-2</c:v>
                </c:pt>
                <c:pt idx="4423">
                  <c:v>2.6331712756562646E-2</c:v>
                </c:pt>
                <c:pt idx="4424">
                  <c:v>2.4452476598792697E-2</c:v>
                </c:pt>
                <c:pt idx="4425">
                  <c:v>9.1440921675206392E-3</c:v>
                </c:pt>
                <c:pt idx="4426">
                  <c:v>1.5626401161176532E-2</c:v>
                </c:pt>
                <c:pt idx="4427">
                  <c:v>1.2332459131826958E-2</c:v>
                </c:pt>
                <c:pt idx="4428">
                  <c:v>2.3481186000394748E-2</c:v>
                </c:pt>
                <c:pt idx="4429">
                  <c:v>1.7674557423015689E-2</c:v>
                </c:pt>
                <c:pt idx="4430">
                  <c:v>1.6904925754667958E-3</c:v>
                </c:pt>
                <c:pt idx="4431">
                  <c:v>7.6449262439064096E-3</c:v>
                </c:pt>
                <c:pt idx="4432">
                  <c:v>1.6893301941695599E-2</c:v>
                </c:pt>
                <c:pt idx="4433">
                  <c:v>1.5098525835960254E-2</c:v>
                </c:pt>
                <c:pt idx="4434">
                  <c:v>1.807574267018006E-2</c:v>
                </c:pt>
                <c:pt idx="4435">
                  <c:v>1.5647516174185184E-2</c:v>
                </c:pt>
                <c:pt idx="4436">
                  <c:v>9.0174020894687318E-3</c:v>
                </c:pt>
                <c:pt idx="4437">
                  <c:v>1.7421177266911878E-2</c:v>
                </c:pt>
                <c:pt idx="4438">
                  <c:v>2.5128157015069534E-2</c:v>
                </c:pt>
                <c:pt idx="4439">
                  <c:v>2.2214285219875677E-2</c:v>
                </c:pt>
                <c:pt idx="4440">
                  <c:v>8.2783766341659425E-3</c:v>
                </c:pt>
                <c:pt idx="4441">
                  <c:v>1.3177059652173001E-2</c:v>
                </c:pt>
                <c:pt idx="4442">
                  <c:v>1.0854408221221379E-2</c:v>
                </c:pt>
                <c:pt idx="4443">
                  <c:v>7.7716163219583162E-3</c:v>
                </c:pt>
                <c:pt idx="4444">
                  <c:v>5.0688946568509738E-3</c:v>
                </c:pt>
                <c:pt idx="4445">
                  <c:v>1.7547867344963781E-2</c:v>
                </c:pt>
                <c:pt idx="4446">
                  <c:v>7.9616514390361773E-3</c:v>
                </c:pt>
                <c:pt idx="4447">
                  <c:v>8.5528718032784074E-3</c:v>
                </c:pt>
                <c:pt idx="4448">
                  <c:v>1.4887375705873743E-2</c:v>
                </c:pt>
                <c:pt idx="4449">
                  <c:v>9.2918972585811967E-3</c:v>
                </c:pt>
                <c:pt idx="4450">
                  <c:v>9.9369714618130836E-4</c:v>
                </c:pt>
                <c:pt idx="4451">
                  <c:v>2.5360422158164697E-2</c:v>
                </c:pt>
                <c:pt idx="4452">
                  <c:v>1.3029254561112445E-2</c:v>
                </c:pt>
                <c:pt idx="4453">
                  <c:v>1.5119640848968904E-2</c:v>
                </c:pt>
                <c:pt idx="4454">
                  <c:v>7.243740996742039E-3</c:v>
                </c:pt>
                <c:pt idx="4455">
                  <c:v>1.5267445940029462E-2</c:v>
                </c:pt>
                <c:pt idx="4456">
                  <c:v>1.3113714613147049E-2</c:v>
                </c:pt>
                <c:pt idx="4457">
                  <c:v>2.2573240441022747E-2</c:v>
                </c:pt>
                <c:pt idx="4458">
                  <c:v>6.7792107105517137E-3</c:v>
                </c:pt>
                <c:pt idx="4459">
                  <c:v>-2.6380850913066819E-3</c:v>
                </c:pt>
                <c:pt idx="4460">
                  <c:v>5.0900096698596256E-3</c:v>
                </c:pt>
                <c:pt idx="4461">
                  <c:v>9.0807471284946855E-3</c:v>
                </c:pt>
                <c:pt idx="4462">
                  <c:v>1.4866260692865091E-2</c:v>
                </c:pt>
                <c:pt idx="4463">
                  <c:v>8.3417216731918962E-3</c:v>
                </c:pt>
                <c:pt idx="4464">
                  <c:v>-1.6456794799000812E-3</c:v>
                </c:pt>
                <c:pt idx="4465">
                  <c:v>1.2121309001740445E-2</c:v>
                </c:pt>
                <c:pt idx="4466">
                  <c:v>-4.4212373840696578E-4</c:v>
                </c:pt>
                <c:pt idx="4467">
                  <c:v>9.0923709414670369E-4</c:v>
                </c:pt>
                <c:pt idx="4468">
                  <c:v>-4.7918164181890979E-3</c:v>
                </c:pt>
                <c:pt idx="4469">
                  <c:v>6.6947506585171099E-3</c:v>
                </c:pt>
                <c:pt idx="4470">
                  <c:v>4.2359179494772838E-4</c:v>
                </c:pt>
                <c:pt idx="4471">
                  <c:v>8.4261817252265017E-3</c:v>
                </c:pt>
                <c:pt idx="4472">
                  <c:v>3.4219236421761867E-3</c:v>
                </c:pt>
                <c:pt idx="4473">
                  <c:v>2.0651774257235498E-2</c:v>
                </c:pt>
                <c:pt idx="4474">
                  <c:v>1.5638024974148883E-3</c:v>
                </c:pt>
                <c:pt idx="4475">
                  <c:v>-1.9412896620211962E-3</c:v>
                </c:pt>
                <c:pt idx="4476">
                  <c:v>5.5334249430412982E-3</c:v>
                </c:pt>
                <c:pt idx="4477">
                  <c:v>3.6964188112886512E-3</c:v>
                </c:pt>
                <c:pt idx="4478">
                  <c:v>1.5638024974148883E-3</c:v>
                </c:pt>
                <c:pt idx="4479">
                  <c:v>1.3948823933456799E-3</c:v>
                </c:pt>
                <c:pt idx="4480">
                  <c:v>-7.3678480052445329E-3</c:v>
                </c:pt>
                <c:pt idx="4481">
                  <c:v>-8.6558637987722495E-3</c:v>
                </c:pt>
                <c:pt idx="4482">
                  <c:v>2.8307032779339557E-3</c:v>
                </c:pt>
                <c:pt idx="4483">
                  <c:v>5.7139688600828676E-4</c:v>
                </c:pt>
                <c:pt idx="4484">
                  <c:v>3.041853408020467E-3</c:v>
                </c:pt>
                <c:pt idx="4485">
                  <c:v>9.0923709414670369E-4</c:v>
                </c:pt>
                <c:pt idx="4486">
                  <c:v>-1.2444942327357088E-3</c:v>
                </c:pt>
                <c:pt idx="4487">
                  <c:v>-7.4734230702877885E-3</c:v>
                </c:pt>
                <c:pt idx="4488">
                  <c:v>9.0596321154860354E-3</c:v>
                </c:pt>
                <c:pt idx="4489">
                  <c:v>-6.2909823418033266E-3</c:v>
                </c:pt>
                <c:pt idx="4490">
                  <c:v>-1.6762856929450256E-4</c:v>
                </c:pt>
                <c:pt idx="4491">
                  <c:v>3.6330737722626979E-3</c:v>
                </c:pt>
                <c:pt idx="4492">
                  <c:v>-3.7994108067824937E-3</c:v>
                </c:pt>
                <c:pt idx="4493">
                  <c:v>4.8366295137558116E-3</c:v>
                </c:pt>
                <c:pt idx="4494">
                  <c:v>-1.0155029722386476E-2</c:v>
                </c:pt>
                <c:pt idx="4495">
                  <c:v>-2.4691649872374743E-3</c:v>
                </c:pt>
                <c:pt idx="4496">
                  <c:v>2.5773231218301426E-3</c:v>
                </c:pt>
                <c:pt idx="4497">
                  <c:v>-4.812931431197748E-3</c:v>
                </c:pt>
                <c:pt idx="4498">
                  <c:v>9.4819323756590562E-3</c:v>
                </c:pt>
                <c:pt idx="4499">
                  <c:v>-2.6592001043153337E-3</c:v>
                </c:pt>
                <c:pt idx="4500">
                  <c:v>-8.6769788117809013E-3</c:v>
                </c:pt>
                <c:pt idx="4501">
                  <c:v>-1.3258936634658193E-2</c:v>
                </c:pt>
                <c:pt idx="4502">
                  <c:v>-4.9607365222583055E-3</c:v>
                </c:pt>
                <c:pt idx="4503">
                  <c:v>-8.2546785516078788E-3</c:v>
                </c:pt>
                <c:pt idx="4504">
                  <c:v>-9.7960745012394095E-3</c:v>
                </c:pt>
                <c:pt idx="4505">
                  <c:v>-1.1548620580957451E-2</c:v>
                </c:pt>
                <c:pt idx="4506">
                  <c:v>-1.1379700476888244E-2</c:v>
                </c:pt>
                <c:pt idx="4507">
                  <c:v>-2.9759252994451006E-3</c:v>
                </c:pt>
                <c:pt idx="4508">
                  <c:v>-2.1113721473876409E-2</c:v>
                </c:pt>
                <c:pt idx="4509">
                  <c:v>-2.4914423815433604E-2</c:v>
                </c:pt>
                <c:pt idx="4510">
                  <c:v>2.2678815506066003E-2</c:v>
                </c:pt>
                <c:pt idx="4511">
                  <c:v>2.3797911195524515E-2</c:v>
                </c:pt>
                <c:pt idx="4512">
                  <c:v>3.0723635462362078E-2</c:v>
                </c:pt>
                <c:pt idx="4513">
                  <c:v>3.2623986633140679E-2</c:v>
                </c:pt>
                <c:pt idx="4514">
                  <c:v>1.9659368645828894E-2</c:v>
                </c:pt>
                <c:pt idx="4515">
                  <c:v>2.8738824239548877E-2</c:v>
                </c:pt>
                <c:pt idx="4516">
                  <c:v>2.9562309746886267E-2</c:v>
                </c:pt>
                <c:pt idx="4517">
                  <c:v>2.8717709226540225E-2</c:v>
                </c:pt>
                <c:pt idx="4518">
                  <c:v>2.0525084179183591E-2</c:v>
                </c:pt>
                <c:pt idx="4519">
                  <c:v>2.9963494994050641E-2</c:v>
                </c:pt>
                <c:pt idx="4520">
                  <c:v>1.6829956902669644E-2</c:v>
                </c:pt>
                <c:pt idx="4521">
                  <c:v>1.5731976226219788E-2</c:v>
                </c:pt>
                <c:pt idx="4522">
                  <c:v>1.7759017475050296E-2</c:v>
                </c:pt>
                <c:pt idx="4523">
                  <c:v>1.5922011343297647E-2</c:v>
                </c:pt>
                <c:pt idx="4524">
                  <c:v>1.9553793580785638E-2</c:v>
                </c:pt>
                <c:pt idx="4525">
                  <c:v>2.6563977899657809E-2</c:v>
                </c:pt>
                <c:pt idx="4526">
                  <c:v>2.1179649582451776E-2</c:v>
                </c:pt>
                <c:pt idx="4527">
                  <c:v>1.2628069313948075E-2</c:v>
                </c:pt>
                <c:pt idx="4528">
                  <c:v>2.2636585480048703E-2</c:v>
                </c:pt>
                <c:pt idx="4529">
                  <c:v>1.2649184326956723E-2</c:v>
                </c:pt>
                <c:pt idx="4530">
                  <c:v>1.0896638247238681E-2</c:v>
                </c:pt>
                <c:pt idx="4531">
                  <c:v>1.9342643450699127E-2</c:v>
                </c:pt>
                <c:pt idx="4532">
                  <c:v>1.9469333528751034E-2</c:v>
                </c:pt>
                <c:pt idx="4533">
                  <c:v>2.1095189530417172E-2</c:v>
                </c:pt>
                <c:pt idx="4534">
                  <c:v>2.3861256234550467E-2</c:v>
                </c:pt>
                <c:pt idx="4535">
                  <c:v>1.8371352852301178E-2</c:v>
                </c:pt>
                <c:pt idx="4536">
                  <c:v>1.5689746200202484E-2</c:v>
                </c:pt>
                <c:pt idx="4537">
                  <c:v>1.1023328325290589E-2</c:v>
                </c:pt>
                <c:pt idx="4538">
                  <c:v>6.9270158016122721E-3</c:v>
                </c:pt>
                <c:pt idx="4539">
                  <c:v>2.5846067457363672E-2</c:v>
                </c:pt>
                <c:pt idx="4540">
                  <c:v>2.0630659244226846E-2</c:v>
                </c:pt>
                <c:pt idx="4541">
                  <c:v>1.2269114092801004E-2</c:v>
                </c:pt>
                <c:pt idx="4542">
                  <c:v>4.5410193316346957E-3</c:v>
                </c:pt>
                <c:pt idx="4543">
                  <c:v>7.3915460878025965E-3</c:v>
                </c:pt>
                <c:pt idx="4544">
                  <c:v>3.5486137202280933E-3</c:v>
                </c:pt>
                <c:pt idx="4545">
                  <c:v>1.843469789132713E-2</c:v>
                </c:pt>
                <c:pt idx="4546">
                  <c:v>2.1897560024745914E-2</c:v>
                </c:pt>
                <c:pt idx="4547">
                  <c:v>6.5258305544479006E-3</c:v>
                </c:pt>
                <c:pt idx="4548">
                  <c:v>1.9997208853967312E-2</c:v>
                </c:pt>
                <c:pt idx="4549">
                  <c:v>1.2670299339965375E-2</c:v>
                </c:pt>
                <c:pt idx="4550">
                  <c:v>1.4275040328622861E-2</c:v>
                </c:pt>
                <c:pt idx="4551">
                  <c:v>7.9616514390361773E-3</c:v>
                </c:pt>
                <c:pt idx="4552">
                  <c:v>1.4338385367648813E-2</c:v>
                </c:pt>
                <c:pt idx="4553">
                  <c:v>6.1668753333008319E-3</c:v>
                </c:pt>
                <c:pt idx="4554">
                  <c:v>1.3852740068449838E-2</c:v>
                </c:pt>
                <c:pt idx="4555">
                  <c:v>1.2057963962714493E-2</c:v>
                </c:pt>
                <c:pt idx="4556">
                  <c:v>8.1305715431053849E-3</c:v>
                </c:pt>
                <c:pt idx="4557">
                  <c:v>1.1783468793602028E-2</c:v>
                </c:pt>
                <c:pt idx="4558">
                  <c:v>6.0613002682575762E-3</c:v>
                </c:pt>
                <c:pt idx="4559">
                  <c:v>1.0284302869987799E-2</c:v>
                </c:pt>
                <c:pt idx="4560">
                  <c:v>1.0030922713883986E-2</c:v>
                </c:pt>
                <c:pt idx="4561">
                  <c:v>1.068548811715217E-2</c:v>
                </c:pt>
                <c:pt idx="4562">
                  <c:v>7.9194214130188737E-3</c:v>
                </c:pt>
                <c:pt idx="4563">
                  <c:v>1.0748833156178124E-2</c:v>
                </c:pt>
                <c:pt idx="4564">
                  <c:v>6.9808696406019246E-4</c:v>
                </c:pt>
                <c:pt idx="4565">
                  <c:v>5.6178849950759028E-3</c:v>
                </c:pt>
                <c:pt idx="4566">
                  <c:v>3.8231088893405582E-3</c:v>
                </c:pt>
                <c:pt idx="4567">
                  <c:v>1.8392467865309826E-2</c:v>
                </c:pt>
                <c:pt idx="4568">
                  <c:v>-7.3773392052808254E-4</c:v>
                </c:pt>
                <c:pt idx="4569">
                  <c:v>-2.7225451433412875E-3</c:v>
                </c:pt>
                <c:pt idx="4570">
                  <c:v>7.5604661918718058E-3</c:v>
                </c:pt>
                <c:pt idx="4571">
                  <c:v>1.078157198215913E-3</c:v>
                </c:pt>
                <c:pt idx="4572">
                  <c:v>7.8771913870015718E-3</c:v>
                </c:pt>
                <c:pt idx="4573">
                  <c:v>4.2454091495135807E-3</c:v>
                </c:pt>
                <c:pt idx="4574">
                  <c:v>4.6582182096503114E-4</c:v>
                </c:pt>
                <c:pt idx="4575">
                  <c:v>9.9369714618130836E-4</c:v>
                </c:pt>
                <c:pt idx="4576">
                  <c:v>1.7864592540093548E-2</c:v>
                </c:pt>
                <c:pt idx="4577">
                  <c:v>2.6406681608560963E-3</c:v>
                </c:pt>
                <c:pt idx="4578">
                  <c:v>1.1297823494403053E-2</c:v>
                </c:pt>
                <c:pt idx="4579">
                  <c:v>7.0748208926728296E-3</c:v>
                </c:pt>
                <c:pt idx="4580">
                  <c:v>-9.277690376059437E-4</c:v>
                </c:pt>
                <c:pt idx="4581">
                  <c:v>4.5621343446433475E-3</c:v>
                </c:pt>
                <c:pt idx="4582">
                  <c:v>1.3155944639164351E-2</c:v>
                </c:pt>
                <c:pt idx="4583">
                  <c:v>8.0366202910344894E-4</c:v>
                </c:pt>
                <c:pt idx="4584">
                  <c:v>1.4371124193629818E-3</c:v>
                </c:pt>
                <c:pt idx="4585">
                  <c:v>9.5146712016400646E-4</c:v>
                </c:pt>
                <c:pt idx="4586">
                  <c:v>1.0284302869987799E-2</c:v>
                </c:pt>
                <c:pt idx="4587">
                  <c:v>-3.1870754295316118E-3</c:v>
                </c:pt>
                <c:pt idx="4588">
                  <c:v>6.1457603202921809E-3</c:v>
                </c:pt>
                <c:pt idx="4589">
                  <c:v>2.1244166486121714E-4</c:v>
                </c:pt>
                <c:pt idx="4590">
                  <c:v>1.9004803242560708E-2</c:v>
                </c:pt>
                <c:pt idx="4591">
                  <c:v>5.0805184698233304E-4</c:v>
                </c:pt>
                <c:pt idx="4592">
                  <c:v>9.4608173626504061E-3</c:v>
                </c:pt>
                <c:pt idx="4593">
                  <c:v>-5.5519568865005356E-3</c:v>
                </c:pt>
                <c:pt idx="4594">
                  <c:v>-1.1865345776087218E-2</c:v>
                </c:pt>
                <c:pt idx="4595">
                  <c:v>1.0284302869987799E-2</c:v>
                </c:pt>
                <c:pt idx="4596">
                  <c:v>-1.4978743888395219E-3</c:v>
                </c:pt>
                <c:pt idx="4597">
                  <c:v>-1.3596776842796612E-2</c:v>
                </c:pt>
                <c:pt idx="4598">
                  <c:v>3.8864539283665115E-3</c:v>
                </c:pt>
                <c:pt idx="4599">
                  <c:v>-1.0387294865481643E-2</c:v>
                </c:pt>
                <c:pt idx="4600">
                  <c:v>-5.2352316913707704E-3</c:v>
                </c:pt>
                <c:pt idx="4601">
                  <c:v>-1.3280051647666845E-2</c:v>
                </c:pt>
                <c:pt idx="4602">
                  <c:v>-2.140933165599752E-2</c:v>
                </c:pt>
                <c:pt idx="4603">
                  <c:v>4.9633195918077182E-3</c:v>
                </c:pt>
                <c:pt idx="4604">
                  <c:v>-1.8664379964872878E-2</c:v>
                </c:pt>
                <c:pt idx="4605">
                  <c:v>-1.1675310659009359E-2</c:v>
                </c:pt>
                <c:pt idx="4606">
                  <c:v>-9.7116144492048057E-3</c:v>
                </c:pt>
                <c:pt idx="4607">
                  <c:v>-5.8053370426043504E-3</c:v>
                </c:pt>
                <c:pt idx="4608">
                  <c:v>1.4909662583526429E-4</c:v>
                </c:pt>
                <c:pt idx="4609">
                  <c:v>-1.4145767181021538E-2</c:v>
                </c:pt>
                <c:pt idx="4610">
                  <c:v>-8.1068734605473196E-3</c:v>
                </c:pt>
                <c:pt idx="4611">
                  <c:v>-1.5307092896497353E-2</c:v>
                </c:pt>
                <c:pt idx="4612">
                  <c:v>-2.2127242098291661E-2</c:v>
                </c:pt>
                <c:pt idx="4613">
                  <c:v>-8.1068734605473196E-3</c:v>
                </c:pt>
                <c:pt idx="4614">
                  <c:v>-1.0978515229723873E-2</c:v>
                </c:pt>
                <c:pt idx="4615">
                  <c:v>1.898368822955206E-2</c:v>
                </c:pt>
                <c:pt idx="4616">
                  <c:v>2.1242994621477728E-2</c:v>
                </c:pt>
                <c:pt idx="4617">
                  <c:v>2.2256515245892981E-2</c:v>
                </c:pt>
                <c:pt idx="4618">
                  <c:v>3.0069070059093893E-2</c:v>
                </c:pt>
                <c:pt idx="4619">
                  <c:v>2.5339307145156042E-2</c:v>
                </c:pt>
                <c:pt idx="4620">
                  <c:v>3.2666216659157983E-2</c:v>
                </c:pt>
                <c:pt idx="4621">
                  <c:v>2.3058885740221725E-2</c:v>
                </c:pt>
                <c:pt idx="4622">
                  <c:v>2.5508227249225253E-2</c:v>
                </c:pt>
                <c:pt idx="4623">
                  <c:v>2.0736234309270102E-2</c:v>
                </c:pt>
                <c:pt idx="4624">
                  <c:v>2.0525084179183591E-2</c:v>
                </c:pt>
                <c:pt idx="4625">
                  <c:v>2.6986278159830832E-2</c:v>
                </c:pt>
                <c:pt idx="4626">
                  <c:v>2.4790316806931115E-2</c:v>
                </c:pt>
                <c:pt idx="4627">
                  <c:v>1.9764943710872149E-2</c:v>
                </c:pt>
                <c:pt idx="4628">
                  <c:v>2.5550457275242557E-2</c:v>
                </c:pt>
                <c:pt idx="4629">
                  <c:v>2.4748086780913815E-2</c:v>
                </c:pt>
                <c:pt idx="4630">
                  <c:v>1.7780132488058945E-2</c:v>
                </c:pt>
                <c:pt idx="4631">
                  <c:v>1.5077410822951602E-2</c:v>
                </c:pt>
                <c:pt idx="4632">
                  <c:v>1.4401730406674767E-2</c:v>
                </c:pt>
                <c:pt idx="4633">
                  <c:v>1.5098525835960254E-2</c:v>
                </c:pt>
                <c:pt idx="4634">
                  <c:v>1.8561387969379037E-2</c:v>
                </c:pt>
                <c:pt idx="4635">
                  <c:v>8.5528718032784074E-3</c:v>
                </c:pt>
                <c:pt idx="4636">
                  <c:v>2.6057217587450179E-2</c:v>
                </c:pt>
                <c:pt idx="4637">
                  <c:v>1.21846540407664E-2</c:v>
                </c:pt>
                <c:pt idx="4638">
                  <c:v>3.8864539283665115E-3</c:v>
                </c:pt>
                <c:pt idx="4639">
                  <c:v>1.406389019853635E-2</c:v>
                </c:pt>
                <c:pt idx="4640">
                  <c:v>5.6390000080845538E-3</c:v>
                </c:pt>
                <c:pt idx="4641">
                  <c:v>1.8202432748231967E-2</c:v>
                </c:pt>
                <c:pt idx="4642">
                  <c:v>1.4824030666847789E-2</c:v>
                </c:pt>
                <c:pt idx="4643">
                  <c:v>2.4283556494723489E-2</c:v>
                </c:pt>
                <c:pt idx="4644">
                  <c:v>2.0588429218209543E-2</c:v>
                </c:pt>
                <c:pt idx="4645">
                  <c:v>1.446507544570072E-2</c:v>
                </c:pt>
                <c:pt idx="4646">
                  <c:v>5.4489648910066944E-3</c:v>
                </c:pt>
                <c:pt idx="4647">
                  <c:v>-8.0107895955403626E-4</c:v>
                </c:pt>
                <c:pt idx="4648">
                  <c:v>8.9962870764600817E-3</c:v>
                </c:pt>
                <c:pt idx="4649">
                  <c:v>2.5149272028078182E-2</c:v>
                </c:pt>
                <c:pt idx="4650">
                  <c:v>2.2003135089789169E-2</c:v>
                </c:pt>
                <c:pt idx="4651">
                  <c:v>6.7792107105517137E-3</c:v>
                </c:pt>
                <c:pt idx="4652">
                  <c:v>1.7526752331955133E-2</c:v>
                </c:pt>
                <c:pt idx="4653">
                  <c:v>1.0178727804944544E-2</c:v>
                </c:pt>
                <c:pt idx="4654">
                  <c:v>-1.3289542847703126E-3</c:v>
                </c:pt>
                <c:pt idx="4655">
                  <c:v>7.9194214130188737E-3</c:v>
                </c:pt>
                <c:pt idx="4656">
                  <c:v>2.9362783429772114E-3</c:v>
                </c:pt>
                <c:pt idx="4657">
                  <c:v>3.2318885250983273E-3</c:v>
                </c:pt>
                <c:pt idx="4658">
                  <c:v>2.2319860284918933E-2</c:v>
                </c:pt>
                <c:pt idx="4659">
                  <c:v>3.0216875150154452E-2</c:v>
                </c:pt>
                <c:pt idx="4660">
                  <c:v>1.3894970094467139E-2</c:v>
                </c:pt>
                <c:pt idx="4661">
                  <c:v>5.2589297739288332E-3</c:v>
                </c:pt>
                <c:pt idx="4662">
                  <c:v>1.5225215914012161E-2</c:v>
                </c:pt>
                <c:pt idx="4663">
                  <c:v>1.8392467865309826E-2</c:v>
                </c:pt>
                <c:pt idx="4664">
                  <c:v>1.4887375705873743E-2</c:v>
                </c:pt>
                <c:pt idx="4665">
                  <c:v>7.6449262439064096E-3</c:v>
                </c:pt>
                <c:pt idx="4666">
                  <c:v>2.1285224647495032E-2</c:v>
                </c:pt>
                <c:pt idx="4667">
                  <c:v>1.2290229105809656E-2</c:v>
                </c:pt>
                <c:pt idx="4668">
                  <c:v>1.4401730406674767E-2</c:v>
                </c:pt>
                <c:pt idx="4669">
                  <c:v>1.0537683026091612E-2</c:v>
                </c:pt>
                <c:pt idx="4670">
                  <c:v>1.1213363442368448E-2</c:v>
                </c:pt>
                <c:pt idx="4671">
                  <c:v>1.2818104431025934E-2</c:v>
                </c:pt>
                <c:pt idx="4672">
                  <c:v>1.2269114092801004E-2</c:v>
                </c:pt>
                <c:pt idx="4673">
                  <c:v>9.9253476488407304E-3</c:v>
                </c:pt>
                <c:pt idx="4674">
                  <c:v>2.7884732519166539E-3</c:v>
                </c:pt>
                <c:pt idx="4675">
                  <c:v>3.8653389153578605E-3</c:v>
                </c:pt>
                <c:pt idx="4676">
                  <c:v>1.2902564483060538E-2</c:v>
                </c:pt>
                <c:pt idx="4677">
                  <c:v>1.5215724713975864E-3</c:v>
                </c:pt>
                <c:pt idx="4678">
                  <c:v>1.0537683026091612E-2</c:v>
                </c:pt>
                <c:pt idx="4679">
                  <c:v>-3.4615705986440768E-3</c:v>
                </c:pt>
                <c:pt idx="4680">
                  <c:v>1.2332459131826958E-2</c:v>
                </c:pt>
                <c:pt idx="4681">
                  <c:v>8.1939165821313387E-3</c:v>
                </c:pt>
                <c:pt idx="4682">
                  <c:v>5.55453995604995E-3</c:v>
                </c:pt>
                <c:pt idx="4683">
                  <c:v>1.2501379235896167E-2</c:v>
                </c:pt>
                <c:pt idx="4684">
                  <c:v>6.4413705024132968E-3</c:v>
                </c:pt>
                <c:pt idx="4685">
                  <c:v>1.4380615393666115E-2</c:v>
                </c:pt>
                <c:pt idx="4686">
                  <c:v>-2.0985859531180446E-4</c:v>
                </c:pt>
                <c:pt idx="4687">
                  <c:v>1.6693775624581448E-3</c:v>
                </c:pt>
                <c:pt idx="4688">
                  <c:v>-1.2867242587530124E-3</c:v>
                </c:pt>
                <c:pt idx="4689">
                  <c:v>1.6407656642496622E-2</c:v>
                </c:pt>
                <c:pt idx="4690">
                  <c:v>1.2798161282661247E-4</c:v>
                </c:pt>
                <c:pt idx="4691">
                  <c:v>-1.0915170190697921E-2</c:v>
                </c:pt>
                <c:pt idx="4692">
                  <c:v>-7.8323782914348564E-3</c:v>
                </c:pt>
                <c:pt idx="4693">
                  <c:v>-3.2715354815662156E-3</c:v>
                </c:pt>
                <c:pt idx="4694">
                  <c:v>3.9497989673924648E-3</c:v>
                </c:pt>
                <c:pt idx="4695">
                  <c:v>1.0432107961048357E-2</c:v>
                </c:pt>
                <c:pt idx="4696">
                  <c:v>8.0249964780621293E-3</c:v>
                </c:pt>
                <c:pt idx="4697">
                  <c:v>9.3035210715535551E-4</c:v>
                </c:pt>
                <c:pt idx="4698">
                  <c:v>-3.4615705986440768E-3</c:v>
                </c:pt>
                <c:pt idx="4699">
                  <c:v>7.4126611008112474E-3</c:v>
                </c:pt>
                <c:pt idx="4700">
                  <c:v>1.6365426616479321E-2</c:v>
                </c:pt>
                <c:pt idx="4701">
                  <c:v>4.8366295137558116E-3</c:v>
                </c:pt>
                <c:pt idx="4702">
                  <c:v>4.7521694617212069E-3</c:v>
                </c:pt>
                <c:pt idx="4703">
                  <c:v>-1.3702351907839864E-2</c:v>
                </c:pt>
                <c:pt idx="4704">
                  <c:v>-8.1279884735559714E-3</c:v>
                </c:pt>
                <c:pt idx="4705">
                  <c:v>-4.0105609368690049E-3</c:v>
                </c:pt>
                <c:pt idx="4706">
                  <c:v>-7.1355828621493698E-3</c:v>
                </c:pt>
                <c:pt idx="4707">
                  <c:v>-1.4736987545263768E-2</c:v>
                </c:pt>
                <c:pt idx="4708">
                  <c:v>-2.5113950132547762E-3</c:v>
                </c:pt>
                <c:pt idx="4709">
                  <c:v>-5.8053370426043504E-3</c:v>
                </c:pt>
                <c:pt idx="4710">
                  <c:v>2.6195531478474445E-3</c:v>
                </c:pt>
                <c:pt idx="4711">
                  <c:v>-3.4193405726267749E-3</c:v>
                </c:pt>
                <c:pt idx="4712">
                  <c:v>-1.0176144735395128E-2</c:v>
                </c:pt>
                <c:pt idx="4713">
                  <c:v>-9.437119280092339E-3</c:v>
                </c:pt>
                <c:pt idx="4714">
                  <c:v>-1.90866802250459E-2</c:v>
                </c:pt>
                <c:pt idx="4715">
                  <c:v>-1.625726848188665E-2</c:v>
                </c:pt>
                <c:pt idx="4716">
                  <c:v>-6.9033177190542085E-3</c:v>
                </c:pt>
                <c:pt idx="4717">
                  <c:v>-5.5097268604832354E-3</c:v>
                </c:pt>
                <c:pt idx="4718">
                  <c:v>-8.2969085776251825E-3</c:v>
                </c:pt>
                <c:pt idx="4719">
                  <c:v>-6.987777771088814E-3</c:v>
                </c:pt>
                <c:pt idx="4720">
                  <c:v>1.3526523673283771E-3</c:v>
                </c:pt>
                <c:pt idx="4721">
                  <c:v>-8.3391386036424826E-3</c:v>
                </c:pt>
                <c:pt idx="4722">
                  <c:v>-9.6482694101788502E-3</c:v>
                </c:pt>
                <c:pt idx="4723">
                  <c:v>-1.0872940164680614E-2</c:v>
                </c:pt>
                <c:pt idx="4724">
                  <c:v>-1.2477681153338104E-2</c:v>
                </c:pt>
                <c:pt idx="4725">
                  <c:v>2.7999798784246088E-2</c:v>
                </c:pt>
                <c:pt idx="4726">
                  <c:v>1.729448718885997E-2</c:v>
                </c:pt>
                <c:pt idx="4727">
                  <c:v>2.1665294881650751E-2</c:v>
                </c:pt>
                <c:pt idx="4728">
                  <c:v>2.3861256234550467E-2</c:v>
                </c:pt>
                <c:pt idx="4729">
                  <c:v>4.5145189347270784E-2</c:v>
                </c:pt>
                <c:pt idx="4730">
                  <c:v>1.3768280016415235E-2</c:v>
                </c:pt>
                <c:pt idx="4731">
                  <c:v>3.2201686372967657E-2</c:v>
                </c:pt>
                <c:pt idx="4732">
                  <c:v>1.6048701421349554E-2</c:v>
                </c:pt>
                <c:pt idx="4733">
                  <c:v>3.5580088454351837E-2</c:v>
                </c:pt>
                <c:pt idx="4734">
                  <c:v>2.3460070987386096E-2</c:v>
                </c:pt>
                <c:pt idx="4735">
                  <c:v>2.5487112236216601E-2</c:v>
                </c:pt>
                <c:pt idx="4736">
                  <c:v>2.3819026208533167E-2</c:v>
                </c:pt>
                <c:pt idx="4737">
                  <c:v>2.6690667977709717E-2</c:v>
                </c:pt>
                <c:pt idx="4738">
                  <c:v>1.78857075531022E-2</c:v>
                </c:pt>
                <c:pt idx="4739">
                  <c:v>2.9076664447687292E-2</c:v>
                </c:pt>
                <c:pt idx="4740">
                  <c:v>2.5951642522406927E-2</c:v>
                </c:pt>
                <c:pt idx="4741">
                  <c:v>1.0748833156178124E-2</c:v>
                </c:pt>
                <c:pt idx="4742">
                  <c:v>1.6682151811609085E-2</c:v>
                </c:pt>
                <c:pt idx="4743">
                  <c:v>2.3101115766239026E-2</c:v>
                </c:pt>
                <c:pt idx="4744">
                  <c:v>1.5225215914012161E-2</c:v>
                </c:pt>
                <c:pt idx="4745">
                  <c:v>1.108667336431654E-2</c:v>
                </c:pt>
                <c:pt idx="4746">
                  <c:v>1.8033512644162759E-2</c:v>
                </c:pt>
                <c:pt idx="4747">
                  <c:v>1.9469333528751034E-2</c:v>
                </c:pt>
                <c:pt idx="4748">
                  <c:v>4.7521694617212069E-3</c:v>
                </c:pt>
                <c:pt idx="4749">
                  <c:v>1.7590097370981085E-2</c:v>
                </c:pt>
                <c:pt idx="4750">
                  <c:v>1.7019992019747503E-2</c:v>
                </c:pt>
                <c:pt idx="4751">
                  <c:v>1.4908490718882393E-2</c:v>
                </c:pt>
                <c:pt idx="4752">
                  <c:v>1.391608510747579E-2</c:v>
                </c:pt>
                <c:pt idx="4753">
                  <c:v>-8.4330898557133816E-4</c:v>
                </c:pt>
                <c:pt idx="4754">
                  <c:v>9.3552422976071505E-3</c:v>
                </c:pt>
                <c:pt idx="4755">
                  <c:v>1.336709476925086E-2</c:v>
                </c:pt>
                <c:pt idx="4756">
                  <c:v>1.7526752331955133E-2</c:v>
                </c:pt>
                <c:pt idx="4757">
                  <c:v>1.5373021005072717E-2</c:v>
                </c:pt>
                <c:pt idx="4758">
                  <c:v>9.4819323756590562E-3</c:v>
                </c:pt>
                <c:pt idx="4759">
                  <c:v>5.1533547088855776E-3</c:v>
                </c:pt>
                <c:pt idx="4760">
                  <c:v>1.4127235237562302E-2</c:v>
                </c:pt>
                <c:pt idx="4761">
                  <c:v>1.579532126524574E-2</c:v>
                </c:pt>
                <c:pt idx="4762">
                  <c:v>2.4769201793922464E-2</c:v>
                </c:pt>
                <c:pt idx="4763">
                  <c:v>3.8231088893405582E-3</c:v>
                </c:pt>
                <c:pt idx="4764">
                  <c:v>9.6297374667196137E-3</c:v>
                </c:pt>
                <c:pt idx="4765">
                  <c:v>1.7442292279920526E-2</c:v>
                </c:pt>
                <c:pt idx="4766">
                  <c:v>9.2707822455725467E-3</c:v>
                </c:pt>
                <c:pt idx="4767">
                  <c:v>1.9553793580785638E-2</c:v>
                </c:pt>
                <c:pt idx="4768">
                  <c:v>2.8675479200522921E-2</c:v>
                </c:pt>
                <c:pt idx="4769">
                  <c:v>1.5943126356306299E-2</c:v>
                </c:pt>
                <c:pt idx="4770">
                  <c:v>2.035616407511438E-2</c:v>
                </c:pt>
                <c:pt idx="4771">
                  <c:v>1.3430439808276816E-2</c:v>
                </c:pt>
                <c:pt idx="4772">
                  <c:v>1.2259622892764705E-3</c:v>
                </c:pt>
                <c:pt idx="4773">
                  <c:v>1.0812178195204077E-2</c:v>
                </c:pt>
                <c:pt idx="4774">
                  <c:v>4.2665241625222316E-3</c:v>
                </c:pt>
                <c:pt idx="4775">
                  <c:v>1.3092599600138397E-2</c:v>
                </c:pt>
                <c:pt idx="4776">
                  <c:v>1.7716787449032993E-2</c:v>
                </c:pt>
                <c:pt idx="4777">
                  <c:v>1.0178727804944544E-2</c:v>
                </c:pt>
                <c:pt idx="4778">
                  <c:v>2.2406547783357725E-5</c:v>
                </c:pt>
                <c:pt idx="4779">
                  <c:v>1.9089263294595316E-2</c:v>
                </c:pt>
                <c:pt idx="4780">
                  <c:v>2.1876445011737262E-2</c:v>
                </c:pt>
                <c:pt idx="4781">
                  <c:v>4.6677094096866031E-3</c:v>
                </c:pt>
                <c:pt idx="4782">
                  <c:v>1.0896638247238681E-2</c:v>
                </c:pt>
                <c:pt idx="4783">
                  <c:v>1.0432107961048357E-2</c:v>
                </c:pt>
                <c:pt idx="4784">
                  <c:v>1.1867928845636633E-2</c:v>
                </c:pt>
                <c:pt idx="4785">
                  <c:v>5.9346101902056697E-3</c:v>
                </c:pt>
                <c:pt idx="4786">
                  <c:v>-3.3137655075835193E-3</c:v>
                </c:pt>
                <c:pt idx="4787">
                  <c:v>5.6601150210932056E-3</c:v>
                </c:pt>
                <c:pt idx="4788">
                  <c:v>4.1187190714616732E-3</c:v>
                </c:pt>
                <c:pt idx="4789">
                  <c:v>4.4987893056173938E-3</c:v>
                </c:pt>
                <c:pt idx="4790">
                  <c:v>2.8307032779339557E-3</c:v>
                </c:pt>
                <c:pt idx="4791">
                  <c:v>-1.8568296099865907E-3</c:v>
                </c:pt>
                <c:pt idx="4792">
                  <c:v>7.4126611008112474E-3</c:v>
                </c:pt>
                <c:pt idx="4793">
                  <c:v>6.9808696406019246E-4</c:v>
                </c:pt>
                <c:pt idx="4794">
                  <c:v>3.6330737722626979E-3</c:v>
                </c:pt>
                <c:pt idx="4795">
                  <c:v>8.5528718032784074E-3</c:v>
                </c:pt>
                <c:pt idx="4796">
                  <c:v>1.7749526275014004E-3</c:v>
                </c:pt>
                <c:pt idx="4797">
                  <c:v>1.8709193060439593E-2</c:v>
                </c:pt>
                <c:pt idx="4798">
                  <c:v>6.5469455674565516E-3</c:v>
                </c:pt>
                <c:pt idx="4799">
                  <c:v>9.9886926878666842E-3</c:v>
                </c:pt>
                <c:pt idx="4800">
                  <c:v>-8.9514739808933645E-3</c:v>
                </c:pt>
                <c:pt idx="4801">
                  <c:v>5.0055496178250201E-3</c:v>
                </c:pt>
                <c:pt idx="4802">
                  <c:v>-1.8779446229952442E-3</c:v>
                </c:pt>
                <c:pt idx="4803">
                  <c:v>6.8847857755949694E-3</c:v>
                </c:pt>
                <c:pt idx="4804">
                  <c:v>-6.9666627580801605E-3</c:v>
                </c:pt>
                <c:pt idx="4805">
                  <c:v>7.1803959577160853E-3</c:v>
                </c:pt>
                <c:pt idx="4806">
                  <c:v>-4.7918164181890979E-3</c:v>
                </c:pt>
                <c:pt idx="4807">
                  <c:v>-3.16596041652296E-3</c:v>
                </c:pt>
                <c:pt idx="4808">
                  <c:v>-7.0722378231234178E-3</c:v>
                </c:pt>
                <c:pt idx="4809">
                  <c:v>-4.6017813011112367E-3</c:v>
                </c:pt>
                <c:pt idx="4810">
                  <c:v>-6.8822027060455567E-3</c:v>
                </c:pt>
                <c:pt idx="4811">
                  <c:v>-1.4556443628222218E-3</c:v>
                </c:pt>
                <c:pt idx="4812">
                  <c:v>-9.7327294622134575E-3</c:v>
                </c:pt>
                <c:pt idx="4813">
                  <c:v>-1.9823478233945042E-5</c:v>
                </c:pt>
                <c:pt idx="4814">
                  <c:v>3.3163485771329311E-3</c:v>
                </c:pt>
                <c:pt idx="4815">
                  <c:v>6.3474192503423961E-4</c:v>
                </c:pt>
                <c:pt idx="4816">
                  <c:v>3.6964188112886512E-3</c:v>
                </c:pt>
                <c:pt idx="4817">
                  <c:v>-4.8435376442426941E-4</c:v>
                </c:pt>
                <c:pt idx="4818">
                  <c:v>-1.3280051647666845E-2</c:v>
                </c:pt>
                <c:pt idx="4819">
                  <c:v>6.1457603202921809E-3</c:v>
                </c:pt>
                <c:pt idx="4820">
                  <c:v>-1.1611965619983407E-2</c:v>
                </c:pt>
                <c:pt idx="4821">
                  <c:v>-5.4463818214572817E-3</c:v>
                </c:pt>
                <c:pt idx="4822">
                  <c:v>3.1801672990447363E-4</c:v>
                </c:pt>
                <c:pt idx="4823">
                  <c:v>6.6947506585171099E-3</c:v>
                </c:pt>
                <c:pt idx="4824">
                  <c:v>-1.617280842985205E-2</c:v>
                </c:pt>
                <c:pt idx="4825">
                  <c:v>3.9709139804011157E-3</c:v>
                </c:pt>
                <c:pt idx="4826">
                  <c:v>-1.3955732063943679E-2</c:v>
                </c:pt>
                <c:pt idx="4827">
                  <c:v>-4.9396215092496537E-3</c:v>
                </c:pt>
                <c:pt idx="4828">
                  <c:v>-1.412465216801289E-2</c:v>
                </c:pt>
                <c:pt idx="4829">
                  <c:v>-1.5370437935523305E-2</c:v>
                </c:pt>
                <c:pt idx="4830">
                  <c:v>-1.129524042485364E-2</c:v>
                </c:pt>
                <c:pt idx="4831">
                  <c:v>-1.1126320320784432E-2</c:v>
                </c:pt>
                <c:pt idx="4832">
                  <c:v>-1.3765696946865819E-2</c:v>
                </c:pt>
                <c:pt idx="4833">
                  <c:v>-1.2963326452537074E-2</c:v>
                </c:pt>
                <c:pt idx="4834">
                  <c:v>-2.0057970823443853E-2</c:v>
                </c:pt>
                <c:pt idx="4835">
                  <c:v>3.2560641594114724E-2</c:v>
                </c:pt>
                <c:pt idx="4836">
                  <c:v>4.1407832044739537E-2</c:v>
                </c:pt>
                <c:pt idx="4837">
                  <c:v>2.4515821637818652E-2</c:v>
                </c:pt>
                <c:pt idx="4838">
                  <c:v>1.7484522305937829E-2</c:v>
                </c:pt>
                <c:pt idx="4839">
                  <c:v>2.2826620597126562E-2</c:v>
                </c:pt>
                <c:pt idx="4840">
                  <c:v>3.2222801385976309E-2</c:v>
                </c:pt>
                <c:pt idx="4841">
                  <c:v>2.1010729478382565E-2</c:v>
                </c:pt>
                <c:pt idx="4842">
                  <c:v>3.809277500238132E-2</c:v>
                </c:pt>
                <c:pt idx="4843">
                  <c:v>2.7028508185848135E-2</c:v>
                </c:pt>
                <c:pt idx="4844">
                  <c:v>2.8379869018401806E-2</c:v>
                </c:pt>
                <c:pt idx="4845">
                  <c:v>3.9655285965021499E-2</c:v>
                </c:pt>
                <c:pt idx="4846">
                  <c:v>1.410612022455365E-2</c:v>
                </c:pt>
                <c:pt idx="4847">
                  <c:v>1.7505637318946481E-2</c:v>
                </c:pt>
                <c:pt idx="4848">
                  <c:v>2.3016655714204422E-2</c:v>
                </c:pt>
                <c:pt idx="4849">
                  <c:v>2.6458402834614553E-2</c:v>
                </c:pt>
                <c:pt idx="4850">
                  <c:v>1.3409324795268164E-2</c:v>
                </c:pt>
                <c:pt idx="4851">
                  <c:v>1.3071484587129745E-2</c:v>
                </c:pt>
                <c:pt idx="4852">
                  <c:v>1.9997208853967312E-2</c:v>
                </c:pt>
                <c:pt idx="4853">
                  <c:v>1.6534346720548529E-2</c:v>
                </c:pt>
                <c:pt idx="4854">
                  <c:v>3.5274987072194432E-3</c:v>
                </c:pt>
                <c:pt idx="4855">
                  <c:v>1.7716787449032993E-2</c:v>
                </c:pt>
                <c:pt idx="4856">
                  <c:v>2.035616407511438E-2</c:v>
                </c:pt>
                <c:pt idx="4857">
                  <c:v>2.3776796182515863E-2</c:v>
                </c:pt>
                <c:pt idx="4858">
                  <c:v>1.163566370254147E-2</c:v>
                </c:pt>
                <c:pt idx="4859">
                  <c:v>7.5815812048804568E-3</c:v>
                </c:pt>
                <c:pt idx="4860">
                  <c:v>1.7801247501067596E-2</c:v>
                </c:pt>
                <c:pt idx="4861">
                  <c:v>2.6648437951692416E-2</c:v>
                </c:pt>
                <c:pt idx="4862">
                  <c:v>1.843469789132713E-2</c:v>
                </c:pt>
                <c:pt idx="4863">
                  <c:v>2.582495244435502E-2</c:v>
                </c:pt>
                <c:pt idx="4864">
                  <c:v>9.3763573106158023E-3</c:v>
                </c:pt>
                <c:pt idx="4865">
                  <c:v>1.3894970094467139E-2</c:v>
                </c:pt>
                <c:pt idx="4866">
                  <c:v>1.7991282618145456E-2</c:v>
                </c:pt>
                <c:pt idx="4867">
                  <c:v>1.9849403762906753E-2</c:v>
                </c:pt>
                <c:pt idx="4868">
                  <c:v>2.1116304543425821E-2</c:v>
                </c:pt>
                <c:pt idx="4869">
                  <c:v>1.7526752331955133E-2</c:v>
                </c:pt>
                <c:pt idx="4870">
                  <c:v>7.7716163219583162E-3</c:v>
                </c:pt>
                <c:pt idx="4871">
                  <c:v>1.1762353780593378E-2</c:v>
                </c:pt>
                <c:pt idx="4872">
                  <c:v>1.8202432748231967E-2</c:v>
                </c:pt>
                <c:pt idx="4873">
                  <c:v>1.1741238767584726E-2</c:v>
                </c:pt>
                <c:pt idx="4874">
                  <c:v>1.2036848949705841E-2</c:v>
                </c:pt>
                <c:pt idx="4875">
                  <c:v>1.3747165003406583E-2</c:v>
                </c:pt>
                <c:pt idx="4876">
                  <c:v>2.1791984959702655E-2</c:v>
                </c:pt>
                <c:pt idx="4877">
                  <c:v>-8.2219397256268634E-4</c:v>
                </c:pt>
                <c:pt idx="4878">
                  <c:v>5.871265151179716E-3</c:v>
                </c:pt>
                <c:pt idx="4879">
                  <c:v>1.4085005211545001E-2</c:v>
                </c:pt>
                <c:pt idx="4880">
                  <c:v>5.8079201121537631E-3</c:v>
                </c:pt>
                <c:pt idx="4881">
                  <c:v>8.1516865561140368E-3</c:v>
                </c:pt>
                <c:pt idx="4882">
                  <c:v>1.0601028065117566E-2</c:v>
                </c:pt>
                <c:pt idx="4883">
                  <c:v>5.7234600601191584E-3</c:v>
                </c:pt>
                <c:pt idx="4884">
                  <c:v>7.4760061398372012E-3</c:v>
                </c:pt>
                <c:pt idx="4885">
                  <c:v>1.0558798039100264E-2</c:v>
                </c:pt>
                <c:pt idx="4886">
                  <c:v>6.12464530728353E-3</c:v>
                </c:pt>
                <c:pt idx="4887">
                  <c:v>6.6314056194911562E-3</c:v>
                </c:pt>
                <c:pt idx="4888">
                  <c:v>1.4253925315614209E-2</c:v>
                </c:pt>
                <c:pt idx="4889">
                  <c:v>2.2817129397090267E-3</c:v>
                </c:pt>
                <c:pt idx="4890">
                  <c:v>2.6828981868733982E-3</c:v>
                </c:pt>
                <c:pt idx="4891">
                  <c:v>-3.16596041652296E-3</c:v>
                </c:pt>
                <c:pt idx="4892">
                  <c:v>1.163566370254147E-2</c:v>
                </c:pt>
                <c:pt idx="4893">
                  <c:v>1.4253925315614209E-2</c:v>
                </c:pt>
                <c:pt idx="4894">
                  <c:v>1.2522494248904817E-2</c:v>
                </c:pt>
                <c:pt idx="4895">
                  <c:v>1.3409324795268164E-2</c:v>
                </c:pt>
                <c:pt idx="4896">
                  <c:v>1.9047033268578012E-2</c:v>
                </c:pt>
                <c:pt idx="4897">
                  <c:v>3.4219236421761867E-3</c:v>
                </c:pt>
                <c:pt idx="4898">
                  <c:v>1.8033512644162759E-2</c:v>
                </c:pt>
                <c:pt idx="4899">
                  <c:v>7.7716163219583162E-3</c:v>
                </c:pt>
                <c:pt idx="4900">
                  <c:v>1.1530088637498215E-2</c:v>
                </c:pt>
                <c:pt idx="4901">
                  <c:v>3.2741185511156292E-3</c:v>
                </c:pt>
                <c:pt idx="4902">
                  <c:v>5.2589297739288332E-3</c:v>
                </c:pt>
                <c:pt idx="4903">
                  <c:v>1.336709476925086E-2</c:v>
                </c:pt>
                <c:pt idx="4904">
                  <c:v>1.294479450907784E-2</c:v>
                </c:pt>
                <c:pt idx="4905">
                  <c:v>5.5123099300326481E-3</c:v>
                </c:pt>
                <c:pt idx="4906">
                  <c:v>1.7021163884391524E-4</c:v>
                </c:pt>
                <c:pt idx="4907">
                  <c:v>-1.8568296099865907E-3</c:v>
                </c:pt>
                <c:pt idx="4908">
                  <c:v>-2.9431864734640913E-4</c:v>
                </c:pt>
                <c:pt idx="4909">
                  <c:v>-1.5612194278654757E-3</c:v>
                </c:pt>
                <c:pt idx="4910">
                  <c:v>1.4338385367648813E-2</c:v>
                </c:pt>
                <c:pt idx="4911">
                  <c:v>9.3130122715898486E-3</c:v>
                </c:pt>
                <c:pt idx="4912">
                  <c:v>2.9573933559858623E-3</c:v>
                </c:pt>
                <c:pt idx="4913">
                  <c:v>-9.3526592280577386E-3</c:v>
                </c:pt>
                <c:pt idx="4914">
                  <c:v>2.6406681608560963E-3</c:v>
                </c:pt>
                <c:pt idx="4915">
                  <c:v>2.0283327836052136E-3</c:v>
                </c:pt>
                <c:pt idx="4916">
                  <c:v>8.6162168423043611E-3</c:v>
                </c:pt>
                <c:pt idx="4917">
                  <c:v>5.3222748129547869E-3</c:v>
                </c:pt>
                <c:pt idx="4918">
                  <c:v>-7.6423431743569978E-3</c:v>
                </c:pt>
                <c:pt idx="4919">
                  <c:v>2.5773231218301426E-3</c:v>
                </c:pt>
                <c:pt idx="4920">
                  <c:v>-4.8340464442063981E-3</c:v>
                </c:pt>
                <c:pt idx="4921">
                  <c:v>-3.9894459238603549E-3</c:v>
                </c:pt>
                <c:pt idx="4922">
                  <c:v>1.049545300007431E-2</c:v>
                </c:pt>
                <c:pt idx="4923">
                  <c:v>3.5274987072194432E-3</c:v>
                </c:pt>
                <c:pt idx="4924">
                  <c:v>-5.0874266003102129E-3</c:v>
                </c:pt>
                <c:pt idx="4925">
                  <c:v>-5.4674968344659318E-3</c:v>
                </c:pt>
                <c:pt idx="4926">
                  <c:v>-2.7858901823672412E-3</c:v>
                </c:pt>
                <c:pt idx="4927">
                  <c:v>1.0052037726892636E-2</c:v>
                </c:pt>
                <c:pt idx="4928">
                  <c:v>-1.1389191676924532E-3</c:v>
                </c:pt>
                <c:pt idx="4929">
                  <c:v>5.9979552292316225E-3</c:v>
                </c:pt>
                <c:pt idx="4930">
                  <c:v>-1.6667944929087313E-3</c:v>
                </c:pt>
                <c:pt idx="4931">
                  <c:v>-1.1041860268749825E-2</c:v>
                </c:pt>
                <c:pt idx="4932">
                  <c:v>-9.0665402459729188E-4</c:v>
                </c:pt>
                <c:pt idx="4933">
                  <c:v>-7.5789981353310424E-3</c:v>
                </c:pt>
                <c:pt idx="4934">
                  <c:v>2.9362783429772114E-3</c:v>
                </c:pt>
                <c:pt idx="4935">
                  <c:v>-5.6786469645524447E-3</c:v>
                </c:pt>
                <c:pt idx="4936">
                  <c:v>-9.8805345532740167E-3</c:v>
                </c:pt>
                <c:pt idx="4937">
                  <c:v>-2.4269349612201724E-3</c:v>
                </c:pt>
                <c:pt idx="4938">
                  <c:v>-3.3654867336371189E-4</c:v>
                </c:pt>
                <c:pt idx="4939">
                  <c:v>-9.8805345532740167E-3</c:v>
                </c:pt>
                <c:pt idx="4940">
                  <c:v>-6.1431772507427674E-3</c:v>
                </c:pt>
                <c:pt idx="4941">
                  <c:v>-1.1020745255741173E-2</c:v>
                </c:pt>
                <c:pt idx="4942">
                  <c:v>-1.0387294865481643E-2</c:v>
                </c:pt>
                <c:pt idx="4943">
                  <c:v>-1.6827373833120229E-2</c:v>
                </c:pt>
                <c:pt idx="4944">
                  <c:v>-1.7862009470544137E-2</c:v>
                </c:pt>
                <c:pt idx="4945">
                  <c:v>-1.8875530094959389E-2</c:v>
                </c:pt>
                <c:pt idx="4946">
                  <c:v>-2.2486197319438728E-2</c:v>
                </c:pt>
                <c:pt idx="4947">
                  <c:v>3.7966084924329409E-2</c:v>
                </c:pt>
                <c:pt idx="4948">
                  <c:v>3.4439877751884673E-2</c:v>
                </c:pt>
                <c:pt idx="4949">
                  <c:v>4.1851247317921211E-2</c:v>
                </c:pt>
                <c:pt idx="4950">
                  <c:v>2.5803837431346368E-2</c:v>
                </c:pt>
                <c:pt idx="4951">
                  <c:v>2.6162792652493438E-2</c:v>
                </c:pt>
                <c:pt idx="4952">
                  <c:v>2.1918675037754562E-2</c:v>
                </c:pt>
                <c:pt idx="4953">
                  <c:v>1.634431160347067E-2</c:v>
                </c:pt>
                <c:pt idx="4954">
                  <c:v>2.5613802314268509E-2</c:v>
                </c:pt>
                <c:pt idx="4955">
                  <c:v>3.3743082322599184E-2</c:v>
                </c:pt>
                <c:pt idx="4956">
                  <c:v>2.3755681169507211E-2</c:v>
                </c:pt>
                <c:pt idx="4957">
                  <c:v>3.5643433493377785E-2</c:v>
                </c:pt>
                <c:pt idx="4958">
                  <c:v>1.9089263294595316E-2</c:v>
                </c:pt>
                <c:pt idx="4959">
                  <c:v>2.5930527509398275E-2</c:v>
                </c:pt>
                <c:pt idx="4960">
                  <c:v>2.6099447613467486E-2</c:v>
                </c:pt>
                <c:pt idx="4961">
                  <c:v>2.3101115766239026E-2</c:v>
                </c:pt>
                <c:pt idx="4962">
                  <c:v>2.2488780388988144E-2</c:v>
                </c:pt>
                <c:pt idx="4963">
                  <c:v>2.7239658315934643E-2</c:v>
                </c:pt>
                <c:pt idx="4964">
                  <c:v>1.9786058723880801E-2</c:v>
                </c:pt>
                <c:pt idx="4965">
                  <c:v>2.8865514317600781E-2</c:v>
                </c:pt>
                <c:pt idx="4966">
                  <c:v>1.638654162948797E-2</c:v>
                </c:pt>
                <c:pt idx="4967">
                  <c:v>2.1644179868642099E-2</c:v>
                </c:pt>
                <c:pt idx="4968">
                  <c:v>1.9279298411673175E-2</c:v>
                </c:pt>
                <c:pt idx="4969">
                  <c:v>1.2522494248904817E-2</c:v>
                </c:pt>
                <c:pt idx="4970">
                  <c:v>1.4866260692865091E-2</c:v>
                </c:pt>
                <c:pt idx="4971">
                  <c:v>1.9279298411673175E-2</c:v>
                </c:pt>
                <c:pt idx="4972">
                  <c:v>1.5119640848968904E-2</c:v>
                </c:pt>
                <c:pt idx="4973">
                  <c:v>3.5094443155152859E-2</c:v>
                </c:pt>
                <c:pt idx="4974">
                  <c:v>2.3333380909334189E-2</c:v>
                </c:pt>
                <c:pt idx="4975">
                  <c:v>1.4148350250570953E-2</c:v>
                </c:pt>
                <c:pt idx="4976">
                  <c:v>1.7759017475050296E-2</c:v>
                </c:pt>
                <c:pt idx="4977">
                  <c:v>1.8498042930353082E-2</c:v>
                </c:pt>
                <c:pt idx="4978">
                  <c:v>2.3776796182515863E-2</c:v>
                </c:pt>
                <c:pt idx="4979">
                  <c:v>1.406389019853635E-2</c:v>
                </c:pt>
                <c:pt idx="4980">
                  <c:v>2.1095189530417172E-2</c:v>
                </c:pt>
                <c:pt idx="4981">
                  <c:v>1.843469789132713E-2</c:v>
                </c:pt>
                <c:pt idx="4982">
                  <c:v>1.8350237839292523E-2</c:v>
                </c:pt>
                <c:pt idx="4983">
                  <c:v>7.8771913870015718E-3</c:v>
                </c:pt>
                <c:pt idx="4984">
                  <c:v>1.7674557423015689E-2</c:v>
                </c:pt>
                <c:pt idx="4985">
                  <c:v>2.7788648654159573E-2</c:v>
                </c:pt>
                <c:pt idx="4986">
                  <c:v>1.5837551291263043E-2</c:v>
                </c:pt>
                <c:pt idx="4987">
                  <c:v>3.7386488373059535E-3</c:v>
                </c:pt>
                <c:pt idx="4988">
                  <c:v>4.7732844747298588E-3</c:v>
                </c:pt>
                <c:pt idx="4989">
                  <c:v>1.6766611863643692E-2</c:v>
                </c:pt>
                <c:pt idx="4990">
                  <c:v>8.1305715431053849E-3</c:v>
                </c:pt>
                <c:pt idx="4991">
                  <c:v>3.038579525422366E-2</c:v>
                </c:pt>
                <c:pt idx="4992">
                  <c:v>1.6217621525418762E-2</c:v>
                </c:pt>
                <c:pt idx="4993">
                  <c:v>2.1580834829616147E-2</c:v>
                </c:pt>
                <c:pt idx="4994">
                  <c:v>7.8349613609842699E-3</c:v>
                </c:pt>
                <c:pt idx="4995">
                  <c:v>7.8138463479756181E-3</c:v>
                </c:pt>
                <c:pt idx="4996">
                  <c:v>9.2496672325638948E-3</c:v>
                </c:pt>
                <c:pt idx="4997">
                  <c:v>3.8231088893405582E-3</c:v>
                </c:pt>
                <c:pt idx="4998">
                  <c:v>-4.5595512750939348E-3</c:v>
                </c:pt>
                <c:pt idx="4999">
                  <c:v>5.2589297739288332E-3</c:v>
                </c:pt>
                <c:pt idx="5000">
                  <c:v>8.7006768943389649E-3</c:v>
                </c:pt>
                <c:pt idx="5001">
                  <c:v>3.7808788633232559E-3</c:v>
                </c:pt>
                <c:pt idx="5002">
                  <c:v>3.0840834340377698E-3</c:v>
                </c:pt>
                <c:pt idx="5003">
                  <c:v>6.2302203723267856E-3</c:v>
                </c:pt>
                <c:pt idx="5004">
                  <c:v>9.165207180529291E-3</c:v>
                </c:pt>
                <c:pt idx="5005">
                  <c:v>-7.3678480052445329E-3</c:v>
                </c:pt>
                <c:pt idx="5006">
                  <c:v>1.009426775290994E-2</c:v>
                </c:pt>
                <c:pt idx="5007">
                  <c:v>6.0613002682575762E-3</c:v>
                </c:pt>
                <c:pt idx="5008">
                  <c:v>1.2839219444034584E-2</c:v>
                </c:pt>
                <c:pt idx="5009">
                  <c:v>5.0266646308336719E-3</c:v>
                </c:pt>
                <c:pt idx="5010">
                  <c:v>7.0748208926728296E-3</c:v>
                </c:pt>
                <c:pt idx="5011">
                  <c:v>-6.2053504251246942E-5</c:v>
                </c:pt>
                <c:pt idx="5012">
                  <c:v>-1.5401044148568256E-3</c:v>
                </c:pt>
                <c:pt idx="5013">
                  <c:v>6.8425557495776675E-3</c:v>
                </c:pt>
                <c:pt idx="5014">
                  <c:v>4.6582182096503114E-4</c:v>
                </c:pt>
                <c:pt idx="5015">
                  <c:v>1.3493784847302768E-2</c:v>
                </c:pt>
                <c:pt idx="5016">
                  <c:v>1.0009807700875334E-2</c:v>
                </c:pt>
                <c:pt idx="5017">
                  <c:v>7.6660412569150614E-3</c:v>
                </c:pt>
                <c:pt idx="5018">
                  <c:v>-1.3289542847703126E-3</c:v>
                </c:pt>
                <c:pt idx="5019">
                  <c:v>7.222625983733388E-3</c:v>
                </c:pt>
                <c:pt idx="5020">
                  <c:v>9.9886926878666842E-3</c:v>
                </c:pt>
                <c:pt idx="5021">
                  <c:v>2.471748056786887E-3</c:v>
                </c:pt>
                <c:pt idx="5022">
                  <c:v>6.990360840638225E-3</c:v>
                </c:pt>
                <c:pt idx="5023">
                  <c:v>4.6043643706606494E-3</c:v>
                </c:pt>
                <c:pt idx="5024">
                  <c:v>1.2681923152937733E-3</c:v>
                </c:pt>
                <c:pt idx="5025">
                  <c:v>-1.2942211439528426E-2</c:v>
                </c:pt>
                <c:pt idx="5026">
                  <c:v>2.5350930958128398E-3</c:v>
                </c:pt>
                <c:pt idx="5027">
                  <c:v>1.4371124193629818E-3</c:v>
                </c:pt>
                <c:pt idx="5028">
                  <c:v>-9.437119280092339E-3</c:v>
                </c:pt>
                <c:pt idx="5029">
                  <c:v>6.990360840638225E-3</c:v>
                </c:pt>
                <c:pt idx="5030">
                  <c:v>-4.3272861319987718E-3</c:v>
                </c:pt>
                <c:pt idx="5031">
                  <c:v>5.4067348649893916E-3</c:v>
                </c:pt>
                <c:pt idx="5032">
                  <c:v>6.2724503983440875E-3</c:v>
                </c:pt>
                <c:pt idx="5033">
                  <c:v>-1.5189894018481738E-3</c:v>
                </c:pt>
                <c:pt idx="5034">
                  <c:v>8.4261817252265017E-3</c:v>
                </c:pt>
                <c:pt idx="5035">
                  <c:v>-5.4041517954399798E-3</c:v>
                </c:pt>
                <c:pt idx="5036">
                  <c:v>-6.5232474848984879E-3</c:v>
                </c:pt>
                <c:pt idx="5037">
                  <c:v>-5.9531421336649079E-3</c:v>
                </c:pt>
                <c:pt idx="5038">
                  <c:v>2.2394829136917239E-3</c:v>
                </c:pt>
                <c:pt idx="5039">
                  <c:v>-1.1485275541931499E-2</c:v>
                </c:pt>
                <c:pt idx="5040">
                  <c:v>6.990360840638225E-3</c:v>
                </c:pt>
                <c:pt idx="5041">
                  <c:v>-4.0316759498776568E-3</c:v>
                </c:pt>
                <c:pt idx="5042">
                  <c:v>-9.7538444752221093E-3</c:v>
                </c:pt>
                <c:pt idx="5043">
                  <c:v>-5.8897970946389542E-3</c:v>
                </c:pt>
                <c:pt idx="5044">
                  <c:v>-1.794646952257874E-2</c:v>
                </c:pt>
                <c:pt idx="5045">
                  <c:v>-2.2157848311336594E-3</c:v>
                </c:pt>
                <c:pt idx="5046">
                  <c:v>-1.5180402818445446E-2</c:v>
                </c:pt>
                <c:pt idx="5047">
                  <c:v>-5.6997619775610948E-3</c:v>
                </c:pt>
                <c:pt idx="5048">
                  <c:v>5.0055496178250201E-3</c:v>
                </c:pt>
                <c:pt idx="5049">
                  <c:v>-1.0387294865481643E-2</c:v>
                </c:pt>
                <c:pt idx="5050">
                  <c:v>-1.0091684683360524E-2</c:v>
                </c:pt>
                <c:pt idx="5051">
                  <c:v>-6.8399726800282548E-3</c:v>
                </c:pt>
                <c:pt idx="5052">
                  <c:v>-1.4061307128986938E-2</c:v>
                </c:pt>
                <c:pt idx="5053">
                  <c:v>-8.4330898557133816E-4</c:v>
                </c:pt>
                <c:pt idx="5054">
                  <c:v>-2.356306298287994E-2</c:v>
                </c:pt>
                <c:pt idx="5055">
                  <c:v>-3.672720728730588E-3</c:v>
                </c:pt>
                <c:pt idx="5056">
                  <c:v>-2.1092606460867754E-2</c:v>
                </c:pt>
                <c:pt idx="5057">
                  <c:v>-2.738488033744579E-2</c:v>
                </c:pt>
                <c:pt idx="5058">
                  <c:v>-1.5264862870480046E-2</c:v>
                </c:pt>
                <c:pt idx="5059">
                  <c:v>-1.9741245628314086E-2</c:v>
                </c:pt>
                <c:pt idx="5060">
                  <c:v>3.7163714430000667E-2</c:v>
                </c:pt>
                <c:pt idx="5061">
                  <c:v>3.1547120969699471E-2</c:v>
                </c:pt>
                <c:pt idx="5062">
                  <c:v>2.732411836796925E-2</c:v>
                </c:pt>
                <c:pt idx="5063">
                  <c:v>2.7471923459029809E-2</c:v>
                </c:pt>
                <c:pt idx="5064">
                  <c:v>2.4241326468706186E-2</c:v>
                </c:pt>
                <c:pt idx="5065">
                  <c:v>3.01957601371458E-2</c:v>
                </c:pt>
                <c:pt idx="5066">
                  <c:v>2.5381537171173349E-2</c:v>
                </c:pt>
                <c:pt idx="5067">
                  <c:v>1.9342643450699127E-2</c:v>
                </c:pt>
                <c:pt idx="5068">
                  <c:v>2.6141677639484787E-2</c:v>
                </c:pt>
                <c:pt idx="5069">
                  <c:v>2.5571572288251208E-2</c:v>
                </c:pt>
                <c:pt idx="5070">
                  <c:v>3.420761260878951E-2</c:v>
                </c:pt>
                <c:pt idx="5071">
                  <c:v>2.1496374777581539E-2</c:v>
                </c:pt>
                <c:pt idx="5072">
                  <c:v>2.0799579348296054E-2</c:v>
                </c:pt>
                <c:pt idx="5073">
                  <c:v>1.8117972696197363E-2</c:v>
                </c:pt>
                <c:pt idx="5074">
                  <c:v>2.586718247037232E-2</c:v>
                </c:pt>
                <c:pt idx="5075">
                  <c:v>2.4938121897991675E-2</c:v>
                </c:pt>
                <c:pt idx="5076">
                  <c:v>1.8392467865309826E-2</c:v>
                </c:pt>
                <c:pt idx="5077">
                  <c:v>1.6217621525418762E-2</c:v>
                </c:pt>
                <c:pt idx="5078">
                  <c:v>3.5537858428334533E-2</c:v>
                </c:pt>
                <c:pt idx="5079">
                  <c:v>2.527596210613009E-2</c:v>
                </c:pt>
                <c:pt idx="5080">
                  <c:v>1.5161870874986206E-2</c:v>
                </c:pt>
                <c:pt idx="5081">
                  <c:v>2.9625654785912222E-2</c:v>
                </c:pt>
                <c:pt idx="5082">
                  <c:v>1.009426775290994E-2</c:v>
                </c:pt>
                <c:pt idx="5083">
                  <c:v>1.6998877006738855E-2</c:v>
                </c:pt>
                <c:pt idx="5084">
                  <c:v>1.1910158871653934E-2</c:v>
                </c:pt>
                <c:pt idx="5085">
                  <c:v>1.1762353780593378E-2</c:v>
                </c:pt>
                <c:pt idx="5086">
                  <c:v>1.2142424014749097E-2</c:v>
                </c:pt>
                <c:pt idx="5087">
                  <c:v>1.1487858611480913E-2</c:v>
                </c:pt>
                <c:pt idx="5088">
                  <c:v>1.8244662774249271E-2</c:v>
                </c:pt>
                <c:pt idx="5089">
                  <c:v>1.8054627657171411E-2</c:v>
                </c:pt>
                <c:pt idx="5090">
                  <c:v>1.5077410822951602E-2</c:v>
                </c:pt>
                <c:pt idx="5091">
                  <c:v>2.0947384439356613E-2</c:v>
                </c:pt>
                <c:pt idx="5092">
                  <c:v>2.4515821637818652E-2</c:v>
                </c:pt>
                <c:pt idx="5093">
                  <c:v>8.932942037434128E-3</c:v>
                </c:pt>
                <c:pt idx="5094">
                  <c:v>7.8983064000102236E-3</c:v>
                </c:pt>
                <c:pt idx="5095">
                  <c:v>1.4422845419683417E-2</c:v>
                </c:pt>
                <c:pt idx="5096">
                  <c:v>2.2003135089789169E-2</c:v>
                </c:pt>
                <c:pt idx="5097">
                  <c:v>9.1440921675206392E-3</c:v>
                </c:pt>
                <c:pt idx="5098">
                  <c:v>6.5680605804652034E-3</c:v>
                </c:pt>
                <c:pt idx="5099">
                  <c:v>1.1720123754576074E-2</c:v>
                </c:pt>
                <c:pt idx="5100">
                  <c:v>7.792731334966968E-3</c:v>
                </c:pt>
                <c:pt idx="5101">
                  <c:v>2.4389131559766745E-2</c:v>
                </c:pt>
                <c:pt idx="5102">
                  <c:v>2.3333380909334189E-2</c:v>
                </c:pt>
                <c:pt idx="5103">
                  <c:v>7.3070860357679918E-3</c:v>
                </c:pt>
                <c:pt idx="5104">
                  <c:v>7.8138463479756181E-3</c:v>
                </c:pt>
                <c:pt idx="5105">
                  <c:v>1.8582502982387686E-2</c:v>
                </c:pt>
                <c:pt idx="5106">
                  <c:v>9.9675776748580323E-3</c:v>
                </c:pt>
                <c:pt idx="5107">
                  <c:v>8.9962870764600817E-3</c:v>
                </c:pt>
                <c:pt idx="5108">
                  <c:v>1.6175391499401462E-2</c:v>
                </c:pt>
                <c:pt idx="5109">
                  <c:v>2.1770869946694006E-2</c:v>
                </c:pt>
                <c:pt idx="5110">
                  <c:v>1.2606954300939423E-2</c:v>
                </c:pt>
                <c:pt idx="5111">
                  <c:v>1.1889043858645285E-2</c:v>
                </c:pt>
                <c:pt idx="5112">
                  <c:v>1.7927937579119504E-2</c:v>
                </c:pt>
                <c:pt idx="5113">
                  <c:v>9.7775425577801729E-3</c:v>
                </c:pt>
                <c:pt idx="5114">
                  <c:v>1.8382976665273533E-3</c:v>
                </c:pt>
                <c:pt idx="5115">
                  <c:v>1.9933863814941357E-2</c:v>
                </c:pt>
                <c:pt idx="5116">
                  <c:v>1.8603617995396338E-2</c:v>
                </c:pt>
                <c:pt idx="5117">
                  <c:v>1.78857075531022E-2</c:v>
                </c:pt>
                <c:pt idx="5118">
                  <c:v>1.3451554821285466E-2</c:v>
                </c:pt>
                <c:pt idx="5119">
                  <c:v>1.0981098299273285E-2</c:v>
                </c:pt>
                <c:pt idx="5120">
                  <c:v>1.7970167605136804E-2</c:v>
                </c:pt>
                <c:pt idx="5121">
                  <c:v>9.9464626618493805E-3</c:v>
                </c:pt>
                <c:pt idx="5122">
                  <c:v>1.5753091239228439E-2</c:v>
                </c:pt>
                <c:pt idx="5123">
                  <c:v>1.733671721487727E-2</c:v>
                </c:pt>
                <c:pt idx="5124">
                  <c:v>2.8518182909426067E-3</c:v>
                </c:pt>
                <c:pt idx="5125">
                  <c:v>5.55453995604995E-3</c:v>
                </c:pt>
                <c:pt idx="5126">
                  <c:v>8.0249964780621293E-3</c:v>
                </c:pt>
                <c:pt idx="5127">
                  <c:v>2.1972528876744229E-3</c:v>
                </c:pt>
                <c:pt idx="5128">
                  <c:v>1.5182985887994858E-2</c:v>
                </c:pt>
                <c:pt idx="5129">
                  <c:v>2.3450579787349804E-3</c:v>
                </c:pt>
                <c:pt idx="5130">
                  <c:v>2.3450579787349804E-3</c:v>
                </c:pt>
                <c:pt idx="5131">
                  <c:v>-1.1811491937097568E-3</c:v>
                </c:pt>
                <c:pt idx="5132">
                  <c:v>-7.7996394654538444E-4</c:v>
                </c:pt>
                <c:pt idx="5133">
                  <c:v>8.3206066601832461E-3</c:v>
                </c:pt>
                <c:pt idx="5134">
                  <c:v>7.3070860357679918E-3</c:v>
                </c:pt>
                <c:pt idx="5135">
                  <c:v>1.6693775624581448E-3</c:v>
                </c:pt>
                <c:pt idx="5136">
                  <c:v>2.5350930958128398E-3</c:v>
                </c:pt>
                <c:pt idx="5137">
                  <c:v>5.7139688600828676E-4</c:v>
                </c:pt>
                <c:pt idx="5138">
                  <c:v>1.7327226014840977E-3</c:v>
                </c:pt>
                <c:pt idx="5139">
                  <c:v>1.0516568013082962E-2</c:v>
                </c:pt>
                <c:pt idx="5140">
                  <c:v>1.8772538099465549E-2</c:v>
                </c:pt>
                <c:pt idx="5141">
                  <c:v>5.7445750731278094E-3</c:v>
                </c:pt>
                <c:pt idx="5142">
                  <c:v>1.1128903390333844E-2</c:v>
                </c:pt>
                <c:pt idx="5143">
                  <c:v>-9.277690376059437E-4</c:v>
                </c:pt>
                <c:pt idx="5144">
                  <c:v>5.0805184698233304E-4</c:v>
                </c:pt>
                <c:pt idx="5145">
                  <c:v>3.3913174291312371E-4</c:v>
                </c:pt>
                <c:pt idx="5146">
                  <c:v>1.7021163884391524E-4</c:v>
                </c:pt>
                <c:pt idx="5147">
                  <c:v>9.9464626618493805E-3</c:v>
                </c:pt>
                <c:pt idx="5148">
                  <c:v>1.0073152739901288E-2</c:v>
                </c:pt>
                <c:pt idx="5149">
                  <c:v>8.2150315951399905E-3</c:v>
                </c:pt>
                <c:pt idx="5150">
                  <c:v>5.5334249430412982E-3</c:v>
                </c:pt>
                <c:pt idx="5151">
                  <c:v>-4.2100872539831569E-4</c:v>
                </c:pt>
                <c:pt idx="5152">
                  <c:v>-2.870350234401845E-3</c:v>
                </c:pt>
                <c:pt idx="5153">
                  <c:v>8.4589205512075084E-4</c:v>
                </c:pt>
                <c:pt idx="5154">
                  <c:v>7.1592809447074343E-3</c:v>
                </c:pt>
                <c:pt idx="5155">
                  <c:v>-6.8188576670196047E-3</c:v>
                </c:pt>
                <c:pt idx="5156">
                  <c:v>-3.5766368637236371E-4</c:v>
                </c:pt>
                <c:pt idx="5157">
                  <c:v>2.0072177705965618E-3</c:v>
                </c:pt>
                <c:pt idx="5158">
                  <c:v>1.2860334457043234E-2</c:v>
                </c:pt>
                <c:pt idx="5159">
                  <c:v>9.7258213317265828E-4</c:v>
                </c:pt>
                <c:pt idx="5160">
                  <c:v>-1.3406741725718752E-2</c:v>
                </c:pt>
                <c:pt idx="5161">
                  <c:v>2.2805505584117911E-2</c:v>
                </c:pt>
                <c:pt idx="5162">
                  <c:v>1.7021163884391524E-4</c:v>
                </c:pt>
                <c:pt idx="5163">
                  <c:v>3.9709139804011157E-3</c:v>
                </c:pt>
                <c:pt idx="5164">
                  <c:v>2.5467169087851904E-4</c:v>
                </c:pt>
                <c:pt idx="5165">
                  <c:v>-2.5113950132547762E-3</c:v>
                </c:pt>
                <c:pt idx="5166">
                  <c:v>-1.2477681153338104E-2</c:v>
                </c:pt>
                <c:pt idx="5167">
                  <c:v>-7.4734230702877885E-3</c:v>
                </c:pt>
                <c:pt idx="5168">
                  <c:v>-7.6845732003742997E-3</c:v>
                </c:pt>
                <c:pt idx="5169">
                  <c:v>1.049545300007431E-2</c:v>
                </c:pt>
                <c:pt idx="5170">
                  <c:v>8.7429069203562686E-3</c:v>
                </c:pt>
                <c:pt idx="5171">
                  <c:v>6.3474192503423961E-4</c:v>
                </c:pt>
                <c:pt idx="5172">
                  <c:v>-1.5497128013575213E-2</c:v>
                </c:pt>
                <c:pt idx="5173">
                  <c:v>-6.5232474848984879E-3</c:v>
                </c:pt>
                <c:pt idx="5174">
                  <c:v>1.7960676405100505E-3</c:v>
                </c:pt>
                <c:pt idx="5175">
                  <c:v>-1.2350991075286196E-2</c:v>
                </c:pt>
                <c:pt idx="5176">
                  <c:v>4.731054448712556E-3</c:v>
                </c:pt>
                <c:pt idx="5177">
                  <c:v>-1.0830710138663314E-2</c:v>
                </c:pt>
                <c:pt idx="5178">
                  <c:v>-2.0985859531180446E-4</c:v>
                </c:pt>
                <c:pt idx="5179">
                  <c:v>-1.3111131543597634E-2</c:v>
                </c:pt>
                <c:pt idx="5180">
                  <c:v>-8.3391386036424826E-3</c:v>
                </c:pt>
                <c:pt idx="5181">
                  <c:v>-9.437119280092339E-3</c:v>
                </c:pt>
                <c:pt idx="5182">
                  <c:v>-8.2219397256268634E-4</c:v>
                </c:pt>
                <c:pt idx="5183">
                  <c:v>-1.3554546816779308E-2</c:v>
                </c:pt>
                <c:pt idx="5184">
                  <c:v>-1.0535099956542199E-2</c:v>
                </c:pt>
                <c:pt idx="5185">
                  <c:v>-1.0640675021585454E-2</c:v>
                </c:pt>
                <c:pt idx="5186">
                  <c:v>-1.3554546816779308E-2</c:v>
                </c:pt>
                <c:pt idx="5187">
                  <c:v>-9.078164058945272E-3</c:v>
                </c:pt>
                <c:pt idx="5188">
                  <c:v>-2.9336952734277987E-3</c:v>
                </c:pt>
                <c:pt idx="5189">
                  <c:v>-1.0155029722386476E-2</c:v>
                </c:pt>
                <c:pt idx="5190">
                  <c:v>5.7139688600828676E-4</c:v>
                </c:pt>
                <c:pt idx="5191">
                  <c:v>-2.1873861942187846E-2</c:v>
                </c:pt>
                <c:pt idx="5192">
                  <c:v>-1.5264862870480046E-2</c:v>
                </c:pt>
                <c:pt idx="5193">
                  <c:v>-1.6869603859137532E-2</c:v>
                </c:pt>
                <c:pt idx="5194">
                  <c:v>-2.6962580077272768E-2</c:v>
                </c:pt>
                <c:pt idx="5195">
                  <c:v>-2.2042782046257058E-2</c:v>
                </c:pt>
                <c:pt idx="5196">
                  <c:v>-2.3668638047923192E-2</c:v>
                </c:pt>
                <c:pt idx="5197">
                  <c:v>3.7163714430000667E-2</c:v>
                </c:pt>
                <c:pt idx="5198">
                  <c:v>3.1547120969699471E-2</c:v>
                </c:pt>
                <c:pt idx="5199">
                  <c:v>2.732411836796925E-2</c:v>
                </c:pt>
                <c:pt idx="5200">
                  <c:v>2.7471923459029809E-2</c:v>
                </c:pt>
                <c:pt idx="5201">
                  <c:v>2.4241326468706186E-2</c:v>
                </c:pt>
                <c:pt idx="5202">
                  <c:v>3.01957601371458E-2</c:v>
                </c:pt>
                <c:pt idx="5203">
                  <c:v>2.5381537171173349E-2</c:v>
                </c:pt>
                <c:pt idx="5204">
                  <c:v>1.9342643450699127E-2</c:v>
                </c:pt>
                <c:pt idx="5205">
                  <c:v>2.6141677639484787E-2</c:v>
                </c:pt>
                <c:pt idx="5206">
                  <c:v>2.5571572288251208E-2</c:v>
                </c:pt>
                <c:pt idx="5207">
                  <c:v>3.420761260878951E-2</c:v>
                </c:pt>
                <c:pt idx="5208">
                  <c:v>2.1496374777581539E-2</c:v>
                </c:pt>
                <c:pt idx="5209">
                  <c:v>2.0799579348296054E-2</c:v>
                </c:pt>
                <c:pt idx="5210">
                  <c:v>1.8117972696197363E-2</c:v>
                </c:pt>
                <c:pt idx="5211">
                  <c:v>2.586718247037232E-2</c:v>
                </c:pt>
                <c:pt idx="5212">
                  <c:v>2.4938121897991675E-2</c:v>
                </c:pt>
                <c:pt idx="5213">
                  <c:v>1.8392467865309826E-2</c:v>
                </c:pt>
                <c:pt idx="5214">
                  <c:v>1.6217621525418762E-2</c:v>
                </c:pt>
                <c:pt idx="5215">
                  <c:v>3.5537858428334533E-2</c:v>
                </c:pt>
                <c:pt idx="5216">
                  <c:v>2.527596210613009E-2</c:v>
                </c:pt>
                <c:pt idx="5217">
                  <c:v>1.5161870874986206E-2</c:v>
                </c:pt>
                <c:pt idx="5218">
                  <c:v>2.9625654785912222E-2</c:v>
                </c:pt>
                <c:pt idx="5219">
                  <c:v>1.009426775290994E-2</c:v>
                </c:pt>
                <c:pt idx="5220">
                  <c:v>1.6998877006738855E-2</c:v>
                </c:pt>
                <c:pt idx="5221">
                  <c:v>1.1910158871653934E-2</c:v>
                </c:pt>
                <c:pt idx="5222">
                  <c:v>1.1762353780593378E-2</c:v>
                </c:pt>
                <c:pt idx="5223">
                  <c:v>1.2142424014749097E-2</c:v>
                </c:pt>
                <c:pt idx="5224">
                  <c:v>1.1487858611480913E-2</c:v>
                </c:pt>
                <c:pt idx="5225">
                  <c:v>1.8244662774249271E-2</c:v>
                </c:pt>
                <c:pt idx="5226">
                  <c:v>1.8054627657171411E-2</c:v>
                </c:pt>
                <c:pt idx="5227">
                  <c:v>1.5077410822951602E-2</c:v>
                </c:pt>
                <c:pt idx="5228">
                  <c:v>2.0947384439356613E-2</c:v>
                </c:pt>
                <c:pt idx="5229">
                  <c:v>2.4515821637818652E-2</c:v>
                </c:pt>
                <c:pt idx="5230">
                  <c:v>8.932942037434128E-3</c:v>
                </c:pt>
                <c:pt idx="5231">
                  <c:v>7.8983064000102236E-3</c:v>
                </c:pt>
                <c:pt idx="5232">
                  <c:v>1.4422845419683417E-2</c:v>
                </c:pt>
                <c:pt idx="5233">
                  <c:v>2.2003135089789169E-2</c:v>
                </c:pt>
                <c:pt idx="5234">
                  <c:v>9.1440921675206392E-3</c:v>
                </c:pt>
                <c:pt idx="5235">
                  <c:v>6.5680605804652034E-3</c:v>
                </c:pt>
                <c:pt idx="5236">
                  <c:v>1.1720123754576074E-2</c:v>
                </c:pt>
                <c:pt idx="5237">
                  <c:v>7.792731334966968E-3</c:v>
                </c:pt>
                <c:pt idx="5238">
                  <c:v>2.4389131559766745E-2</c:v>
                </c:pt>
                <c:pt idx="5239">
                  <c:v>2.3333380909334189E-2</c:v>
                </c:pt>
                <c:pt idx="5240">
                  <c:v>7.3070860357679918E-3</c:v>
                </c:pt>
                <c:pt idx="5241">
                  <c:v>7.8138463479756181E-3</c:v>
                </c:pt>
                <c:pt idx="5242">
                  <c:v>1.8582502982387686E-2</c:v>
                </c:pt>
                <c:pt idx="5243">
                  <c:v>9.9675776748580323E-3</c:v>
                </c:pt>
                <c:pt idx="5244">
                  <c:v>8.9962870764600817E-3</c:v>
                </c:pt>
                <c:pt idx="5245">
                  <c:v>1.6175391499401462E-2</c:v>
                </c:pt>
                <c:pt idx="5246">
                  <c:v>2.1770869946694006E-2</c:v>
                </c:pt>
                <c:pt idx="5247">
                  <c:v>1.2606954300939423E-2</c:v>
                </c:pt>
                <c:pt idx="5248">
                  <c:v>1.1889043858645285E-2</c:v>
                </c:pt>
                <c:pt idx="5249">
                  <c:v>1.7927937579119504E-2</c:v>
                </c:pt>
                <c:pt idx="5250">
                  <c:v>9.7775425577801729E-3</c:v>
                </c:pt>
                <c:pt idx="5251">
                  <c:v>1.8382976665273533E-3</c:v>
                </c:pt>
                <c:pt idx="5252">
                  <c:v>1.9933863814941357E-2</c:v>
                </c:pt>
                <c:pt idx="5253">
                  <c:v>1.8603617995396338E-2</c:v>
                </c:pt>
                <c:pt idx="5254">
                  <c:v>1.78857075531022E-2</c:v>
                </c:pt>
                <c:pt idx="5255">
                  <c:v>1.3451554821285466E-2</c:v>
                </c:pt>
                <c:pt idx="5256">
                  <c:v>1.0981098299273285E-2</c:v>
                </c:pt>
                <c:pt idx="5257">
                  <c:v>1.7970167605136804E-2</c:v>
                </c:pt>
                <c:pt idx="5258">
                  <c:v>9.9464626618493805E-3</c:v>
                </c:pt>
                <c:pt idx="5259">
                  <c:v>1.5753091239228439E-2</c:v>
                </c:pt>
                <c:pt idx="5260">
                  <c:v>1.733671721487727E-2</c:v>
                </c:pt>
                <c:pt idx="5261">
                  <c:v>2.8518182909426067E-3</c:v>
                </c:pt>
                <c:pt idx="5262">
                  <c:v>5.55453995604995E-3</c:v>
                </c:pt>
                <c:pt idx="5263">
                  <c:v>8.0249964780621293E-3</c:v>
                </c:pt>
                <c:pt idx="5264">
                  <c:v>2.1972528876744229E-3</c:v>
                </c:pt>
                <c:pt idx="5265">
                  <c:v>1.5182985887994858E-2</c:v>
                </c:pt>
                <c:pt idx="5266">
                  <c:v>2.3450579787349804E-3</c:v>
                </c:pt>
                <c:pt idx="5267">
                  <c:v>2.3450579787349804E-3</c:v>
                </c:pt>
                <c:pt idx="5268">
                  <c:v>-1.1811491937097568E-3</c:v>
                </c:pt>
                <c:pt idx="5269">
                  <c:v>-7.7996394654538444E-4</c:v>
                </c:pt>
                <c:pt idx="5270">
                  <c:v>8.3206066601832461E-3</c:v>
                </c:pt>
                <c:pt idx="5271">
                  <c:v>7.3070860357679918E-3</c:v>
                </c:pt>
                <c:pt idx="5272">
                  <c:v>1.6693775624581448E-3</c:v>
                </c:pt>
                <c:pt idx="5273">
                  <c:v>2.5350930958128398E-3</c:v>
                </c:pt>
                <c:pt idx="5274">
                  <c:v>5.7139688600828676E-4</c:v>
                </c:pt>
                <c:pt idx="5275">
                  <c:v>1.7327226014840977E-3</c:v>
                </c:pt>
                <c:pt idx="5276">
                  <c:v>1.0516568013082962E-2</c:v>
                </c:pt>
                <c:pt idx="5277">
                  <c:v>1.8772538099465549E-2</c:v>
                </c:pt>
                <c:pt idx="5278">
                  <c:v>5.7445750731278094E-3</c:v>
                </c:pt>
                <c:pt idx="5279">
                  <c:v>1.1128903390333844E-2</c:v>
                </c:pt>
                <c:pt idx="5280">
                  <c:v>-9.277690376059437E-4</c:v>
                </c:pt>
                <c:pt idx="5281">
                  <c:v>5.0805184698233304E-4</c:v>
                </c:pt>
                <c:pt idx="5282">
                  <c:v>3.3913174291312371E-4</c:v>
                </c:pt>
                <c:pt idx="5283">
                  <c:v>1.7021163884391524E-4</c:v>
                </c:pt>
                <c:pt idx="5284">
                  <c:v>9.9464626618493805E-3</c:v>
                </c:pt>
                <c:pt idx="5285">
                  <c:v>1.0073152739901288E-2</c:v>
                </c:pt>
                <c:pt idx="5286">
                  <c:v>8.2150315951399905E-3</c:v>
                </c:pt>
                <c:pt idx="5287">
                  <c:v>5.5334249430412982E-3</c:v>
                </c:pt>
                <c:pt idx="5288">
                  <c:v>-4.2100872539831569E-4</c:v>
                </c:pt>
                <c:pt idx="5289">
                  <c:v>-2.870350234401845E-3</c:v>
                </c:pt>
                <c:pt idx="5290">
                  <c:v>8.4589205512075084E-4</c:v>
                </c:pt>
                <c:pt idx="5291">
                  <c:v>7.1592809447074343E-3</c:v>
                </c:pt>
                <c:pt idx="5292">
                  <c:v>-6.8188576670196047E-3</c:v>
                </c:pt>
                <c:pt idx="5293">
                  <c:v>-3.5766368637236371E-4</c:v>
                </c:pt>
                <c:pt idx="5294">
                  <c:v>2.0072177705965618E-3</c:v>
                </c:pt>
                <c:pt idx="5295">
                  <c:v>1.2860334457043234E-2</c:v>
                </c:pt>
                <c:pt idx="5296">
                  <c:v>9.7258213317265828E-4</c:v>
                </c:pt>
                <c:pt idx="5297">
                  <c:v>-1.3406741725718752E-2</c:v>
                </c:pt>
                <c:pt idx="5298">
                  <c:v>2.2805505584117911E-2</c:v>
                </c:pt>
                <c:pt idx="5299">
                  <c:v>1.7021163884391524E-4</c:v>
                </c:pt>
                <c:pt idx="5300">
                  <c:v>3.9709139804011157E-3</c:v>
                </c:pt>
                <c:pt idx="5301">
                  <c:v>2.5467169087851904E-4</c:v>
                </c:pt>
                <c:pt idx="5302">
                  <c:v>-2.5113950132547762E-3</c:v>
                </c:pt>
                <c:pt idx="5303">
                  <c:v>-1.2477681153338104E-2</c:v>
                </c:pt>
                <c:pt idx="5304">
                  <c:v>-7.4734230702877885E-3</c:v>
                </c:pt>
                <c:pt idx="5305">
                  <c:v>-7.6845732003742997E-3</c:v>
                </c:pt>
                <c:pt idx="5306">
                  <c:v>1.049545300007431E-2</c:v>
                </c:pt>
                <c:pt idx="5307">
                  <c:v>8.7429069203562686E-3</c:v>
                </c:pt>
                <c:pt idx="5308">
                  <c:v>6.3474192503423961E-4</c:v>
                </c:pt>
                <c:pt idx="5309">
                  <c:v>-1.5497128013575213E-2</c:v>
                </c:pt>
                <c:pt idx="5310">
                  <c:v>-6.5232474848984879E-3</c:v>
                </c:pt>
                <c:pt idx="5311">
                  <c:v>1.7960676405100505E-3</c:v>
                </c:pt>
                <c:pt idx="5312">
                  <c:v>-1.2350991075286196E-2</c:v>
                </c:pt>
                <c:pt idx="5313">
                  <c:v>4.731054448712556E-3</c:v>
                </c:pt>
                <c:pt idx="5314">
                  <c:v>-1.0830710138663314E-2</c:v>
                </c:pt>
                <c:pt idx="5315">
                  <c:v>-2.0985859531180446E-4</c:v>
                </c:pt>
                <c:pt idx="5316">
                  <c:v>-1.3111131543597634E-2</c:v>
                </c:pt>
                <c:pt idx="5317">
                  <c:v>-8.3391386036424826E-3</c:v>
                </c:pt>
                <c:pt idx="5318">
                  <c:v>-9.437119280092339E-3</c:v>
                </c:pt>
                <c:pt idx="5319">
                  <c:v>-8.2219397256268634E-4</c:v>
                </c:pt>
                <c:pt idx="5320">
                  <c:v>-1.3554546816779308E-2</c:v>
                </c:pt>
                <c:pt idx="5321">
                  <c:v>-1.0535099956542199E-2</c:v>
                </c:pt>
                <c:pt idx="5322">
                  <c:v>-1.0640675021585454E-2</c:v>
                </c:pt>
                <c:pt idx="5323">
                  <c:v>-1.3554546816779308E-2</c:v>
                </c:pt>
                <c:pt idx="5324">
                  <c:v>-9.078164058945272E-3</c:v>
                </c:pt>
                <c:pt idx="5325">
                  <c:v>-2.9336952734277987E-3</c:v>
                </c:pt>
                <c:pt idx="5326">
                  <c:v>-1.0155029722386476E-2</c:v>
                </c:pt>
                <c:pt idx="5327">
                  <c:v>5.7139688600828676E-4</c:v>
                </c:pt>
                <c:pt idx="5328">
                  <c:v>-2.1873861942187846E-2</c:v>
                </c:pt>
                <c:pt idx="5329">
                  <c:v>-1.5264862870480046E-2</c:v>
                </c:pt>
                <c:pt idx="5330">
                  <c:v>-1.6869603859137532E-2</c:v>
                </c:pt>
                <c:pt idx="5331">
                  <c:v>-2.6962580077272768E-2</c:v>
                </c:pt>
                <c:pt idx="5332">
                  <c:v>-2.2042782046257058E-2</c:v>
                </c:pt>
                <c:pt idx="5333">
                  <c:v>-2.3668638047923192E-2</c:v>
                </c:pt>
                <c:pt idx="5334">
                  <c:v>3.6593609078767089E-2</c:v>
                </c:pt>
                <c:pt idx="5335">
                  <c:v>2.2340975297927588E-2</c:v>
                </c:pt>
                <c:pt idx="5336">
                  <c:v>3.5326708298248022E-2</c:v>
                </c:pt>
                <c:pt idx="5337">
                  <c:v>2.4536936650827304E-2</c:v>
                </c:pt>
                <c:pt idx="5338">
                  <c:v>2.7999798784246088E-2</c:v>
                </c:pt>
                <c:pt idx="5339">
                  <c:v>1.8603617995396338E-2</c:v>
                </c:pt>
                <c:pt idx="5340">
                  <c:v>2.6563977899657809E-2</c:v>
                </c:pt>
                <c:pt idx="5341">
                  <c:v>2.3438955974377444E-2</c:v>
                </c:pt>
                <c:pt idx="5342">
                  <c:v>1.9152608333621268E-2</c:v>
                </c:pt>
                <c:pt idx="5343">
                  <c:v>3.4651027881971184E-2</c:v>
                </c:pt>
                <c:pt idx="5344">
                  <c:v>2.5360422158164697E-2</c:v>
                </c:pt>
                <c:pt idx="5345">
                  <c:v>2.6521747873640505E-2</c:v>
                </c:pt>
                <c:pt idx="5346">
                  <c:v>2.0905154413339309E-2</c:v>
                </c:pt>
                <c:pt idx="5347">
                  <c:v>2.4473591611801349E-2</c:v>
                </c:pt>
                <c:pt idx="5348">
                  <c:v>1.9617138619811594E-2</c:v>
                </c:pt>
                <c:pt idx="5349">
                  <c:v>1.9997208853967312E-2</c:v>
                </c:pt>
                <c:pt idx="5350">
                  <c:v>3.2814021750218539E-2</c:v>
                </c:pt>
                <c:pt idx="5351">
                  <c:v>1.7442292279920526E-2</c:v>
                </c:pt>
                <c:pt idx="5352">
                  <c:v>8.3206066601832461E-3</c:v>
                </c:pt>
                <c:pt idx="5353">
                  <c:v>1.9849403762906753E-2</c:v>
                </c:pt>
                <c:pt idx="5354">
                  <c:v>2.8126488862297992E-2</c:v>
                </c:pt>
                <c:pt idx="5355">
                  <c:v>3.7374864560087179E-2</c:v>
                </c:pt>
                <c:pt idx="5356">
                  <c:v>2.2932195662169814E-2</c:v>
                </c:pt>
                <c:pt idx="5357">
                  <c:v>2.5402652184182001E-2</c:v>
                </c:pt>
                <c:pt idx="5358">
                  <c:v>1.5225215914012161E-2</c:v>
                </c:pt>
                <c:pt idx="5359">
                  <c:v>2.3882371247559118E-2</c:v>
                </c:pt>
                <c:pt idx="5360">
                  <c:v>1.8856998151500153E-2</c:v>
                </c:pt>
                <c:pt idx="5361">
                  <c:v>2.751415348504711E-2</c:v>
                </c:pt>
                <c:pt idx="5362">
                  <c:v>2.5972757535415579E-2</c:v>
                </c:pt>
                <c:pt idx="5363">
                  <c:v>2.4600281689853256E-2</c:v>
                </c:pt>
                <c:pt idx="5364">
                  <c:v>1.3388209782259512E-2</c:v>
                </c:pt>
                <c:pt idx="5365">
                  <c:v>1.237468915784426E-2</c:v>
                </c:pt>
                <c:pt idx="5366">
                  <c:v>1.3430439808276816E-2</c:v>
                </c:pt>
                <c:pt idx="5367">
                  <c:v>2.5888297483380975E-2</c:v>
                </c:pt>
                <c:pt idx="5368">
                  <c:v>1.6808841889660996E-2</c:v>
                </c:pt>
                <c:pt idx="5369">
                  <c:v>1.2142424014749097E-2</c:v>
                </c:pt>
                <c:pt idx="5370">
                  <c:v>2.7493038472038461E-2</c:v>
                </c:pt>
                <c:pt idx="5371">
                  <c:v>1.3704934977389279E-2</c:v>
                </c:pt>
                <c:pt idx="5372">
                  <c:v>8.2150315951399905E-3</c:v>
                </c:pt>
                <c:pt idx="5373">
                  <c:v>1.5161870874986206E-2</c:v>
                </c:pt>
                <c:pt idx="5374">
                  <c:v>2.0609544231218194E-2</c:v>
                </c:pt>
                <c:pt idx="5375">
                  <c:v>2.4262441481714837E-2</c:v>
                </c:pt>
                <c:pt idx="5376">
                  <c:v>2.1770869946694006E-2</c:v>
                </c:pt>
                <c:pt idx="5377">
                  <c:v>8.932942037434128E-3</c:v>
                </c:pt>
                <c:pt idx="5378">
                  <c:v>1.4697340588795883E-2</c:v>
                </c:pt>
                <c:pt idx="5379">
                  <c:v>1.9384873476716431E-2</c:v>
                </c:pt>
                <c:pt idx="5380">
                  <c:v>1.8920343190526104E-2</c:v>
                </c:pt>
                <c:pt idx="5381">
                  <c:v>1.3198174665181653E-2</c:v>
                </c:pt>
                <c:pt idx="5382">
                  <c:v>3.0723635462362078E-2</c:v>
                </c:pt>
                <c:pt idx="5383">
                  <c:v>2.1339078486484692E-3</c:v>
                </c:pt>
                <c:pt idx="5384">
                  <c:v>1.9279298411673175E-2</c:v>
                </c:pt>
                <c:pt idx="5385">
                  <c:v>7.0325908666555277E-3</c:v>
                </c:pt>
                <c:pt idx="5386">
                  <c:v>2.1327454673512332E-2</c:v>
                </c:pt>
                <c:pt idx="5387">
                  <c:v>1.1192248429359796E-2</c:v>
                </c:pt>
                <c:pt idx="5388">
                  <c:v>1.7749526275014004E-3</c:v>
                </c:pt>
                <c:pt idx="5389">
                  <c:v>4.5199043186260456E-3</c:v>
                </c:pt>
                <c:pt idx="5390">
                  <c:v>1.5647516174185184E-2</c:v>
                </c:pt>
                <c:pt idx="5391">
                  <c:v>2.2678815506066003E-2</c:v>
                </c:pt>
                <c:pt idx="5392">
                  <c:v>8.8812208113805361E-4</c:v>
                </c:pt>
                <c:pt idx="5393">
                  <c:v>9.0174020894687318E-3</c:v>
                </c:pt>
                <c:pt idx="5394">
                  <c:v>7.0325908666555277E-3</c:v>
                </c:pt>
                <c:pt idx="5395">
                  <c:v>9.5146712016400646E-4</c:v>
                </c:pt>
                <c:pt idx="5396">
                  <c:v>1.9490448541759686E-2</c:v>
                </c:pt>
                <c:pt idx="5397">
                  <c:v>1.4612880536761278E-2</c:v>
                </c:pt>
                <c:pt idx="5398">
                  <c:v>2.5984381348387936E-3</c:v>
                </c:pt>
                <c:pt idx="5399">
                  <c:v>1.3155944639164351E-2</c:v>
                </c:pt>
                <c:pt idx="5400">
                  <c:v>5.7445750731278094E-3</c:v>
                </c:pt>
                <c:pt idx="5401">
                  <c:v>9.4397023496417543E-3</c:v>
                </c:pt>
                <c:pt idx="5402">
                  <c:v>1.1403398559446307E-2</c:v>
                </c:pt>
                <c:pt idx="5403">
                  <c:v>1.3430439808276816E-2</c:v>
                </c:pt>
                <c:pt idx="5404">
                  <c:v>2.6036102574441531E-2</c:v>
                </c:pt>
                <c:pt idx="5405">
                  <c:v>-4.6228963141198886E-3</c:v>
                </c:pt>
                <c:pt idx="5406">
                  <c:v>2.8633249174505618E-2</c:v>
                </c:pt>
                <c:pt idx="5407">
                  <c:v>4.2665241625222316E-3</c:v>
                </c:pt>
                <c:pt idx="5408">
                  <c:v>3.2107735120896763E-3</c:v>
                </c:pt>
                <c:pt idx="5409">
                  <c:v>8.067226504079433E-3</c:v>
                </c:pt>
                <c:pt idx="5410">
                  <c:v>2.2932195662169814E-2</c:v>
                </c:pt>
                <c:pt idx="5411">
                  <c:v>5.1533547088855776E-3</c:v>
                </c:pt>
                <c:pt idx="5412">
                  <c:v>-6.7438888150212883E-4</c:v>
                </c:pt>
                <c:pt idx="5413">
                  <c:v>8.3206066601832461E-3</c:v>
                </c:pt>
                <c:pt idx="5414">
                  <c:v>-6.5327386849347874E-4</c:v>
                </c:pt>
                <c:pt idx="5415">
                  <c:v>4.0342590194270694E-3</c:v>
                </c:pt>
                <c:pt idx="5416">
                  <c:v>-6.1104384247617511E-4</c:v>
                </c:pt>
                <c:pt idx="5417">
                  <c:v>-2.7858901823672412E-3</c:v>
                </c:pt>
                <c:pt idx="5418">
                  <c:v>9.9253476488407304E-3</c:v>
                </c:pt>
                <c:pt idx="5419">
                  <c:v>-4.6323875141561759E-4</c:v>
                </c:pt>
                <c:pt idx="5420">
                  <c:v>7.6449262439064096E-3</c:v>
                </c:pt>
                <c:pt idx="5421">
                  <c:v>5.9557252032143206E-3</c:v>
                </c:pt>
                <c:pt idx="5422">
                  <c:v>4.5410193316346957E-3</c:v>
                </c:pt>
                <c:pt idx="5423">
                  <c:v>-4.9396215092496537E-3</c:v>
                </c:pt>
                <c:pt idx="5424">
                  <c:v>-4.0938491242595125E-5</c:v>
                </c:pt>
                <c:pt idx="5425">
                  <c:v>-6.5327386849347874E-4</c:v>
                </c:pt>
                <c:pt idx="5426">
                  <c:v>7.8560763739929217E-3</c:v>
                </c:pt>
                <c:pt idx="5427">
                  <c:v>3.6330737722626979E-3</c:v>
                </c:pt>
                <c:pt idx="5428">
                  <c:v>-2.1946698181250094E-3</c:v>
                </c:pt>
                <c:pt idx="5429">
                  <c:v>-1.0544591156578494E-3</c:v>
                </c:pt>
                <c:pt idx="5430">
                  <c:v>-3.5671456636873324E-3</c:v>
                </c:pt>
                <c:pt idx="5431">
                  <c:v>7.8349613609842699E-3</c:v>
                </c:pt>
                <c:pt idx="5432">
                  <c:v>-7.1661890751943246E-4</c:v>
                </c:pt>
                <c:pt idx="5433">
                  <c:v>8.1728015691226886E-3</c:v>
                </c:pt>
                <c:pt idx="5434">
                  <c:v>1.2839219444034584E-2</c:v>
                </c:pt>
                <c:pt idx="5435">
                  <c:v>3.2530035381069782E-3</c:v>
                </c:pt>
                <c:pt idx="5436">
                  <c:v>4.98443460481637E-3</c:v>
                </c:pt>
                <c:pt idx="5437">
                  <c:v>1.0359271721986111E-3</c:v>
                </c:pt>
                <c:pt idx="5438">
                  <c:v>-7.8323782914348564E-3</c:v>
                </c:pt>
                <c:pt idx="5439">
                  <c:v>5.850150138171065E-3</c:v>
                </c:pt>
                <c:pt idx="5440">
                  <c:v>-4.4539762100506792E-3</c:v>
                </c:pt>
                <c:pt idx="5441">
                  <c:v>-8.6347487857635977E-3</c:v>
                </c:pt>
                <c:pt idx="5442">
                  <c:v>-6.8188576670196047E-3</c:v>
                </c:pt>
                <c:pt idx="5443">
                  <c:v>5.8290351251624141E-3</c:v>
                </c:pt>
                <c:pt idx="5444">
                  <c:v>1.6787726876652344E-2</c:v>
                </c:pt>
                <c:pt idx="5445">
                  <c:v>-1.2867242587530124E-3</c:v>
                </c:pt>
                <c:pt idx="5446">
                  <c:v>1.3948823933456799E-3</c:v>
                </c:pt>
                <c:pt idx="5447">
                  <c:v>-4.8340464442063981E-3</c:v>
                </c:pt>
                <c:pt idx="5448">
                  <c:v>5.0805184698233304E-4</c:v>
                </c:pt>
                <c:pt idx="5449">
                  <c:v>-5.7842220295956986E-3</c:v>
                </c:pt>
                <c:pt idx="5450">
                  <c:v>5.4067348649893916E-3</c:v>
                </c:pt>
                <c:pt idx="5451">
                  <c:v>-6.7132826019763491E-3</c:v>
                </c:pt>
                <c:pt idx="5452">
                  <c:v>-9.8805345532740167E-3</c:v>
                </c:pt>
                <c:pt idx="5453">
                  <c:v>-1.1178041546838031E-3</c:v>
                </c:pt>
                <c:pt idx="5454">
                  <c:v>-1.1717540685026662E-2</c:v>
                </c:pt>
                <c:pt idx="5455">
                  <c:v>-7.3889630182531829E-3</c:v>
                </c:pt>
                <c:pt idx="5456">
                  <c:v>-1.5433782974549257E-2</c:v>
                </c:pt>
                <c:pt idx="5457">
                  <c:v>-8.0435284215213676E-3</c:v>
                </c:pt>
                <c:pt idx="5458">
                  <c:v>-7.621228161348346E-3</c:v>
                </c:pt>
                <c:pt idx="5459">
                  <c:v>-2.5252264023572026E-2</c:v>
                </c:pt>
                <c:pt idx="5460">
                  <c:v>-1.7460824223379766E-2</c:v>
                </c:pt>
                <c:pt idx="5461">
                  <c:v>-1.3090016530588985E-2</c:v>
                </c:pt>
                <c:pt idx="5462">
                  <c:v>-1.6426188585955862E-2</c:v>
                </c:pt>
                <c:pt idx="5463">
                  <c:v>-1.6299498507903954E-2</c:v>
                </c:pt>
                <c:pt idx="5464">
                  <c:v>-7.7479182394002517E-3</c:v>
                </c:pt>
                <c:pt idx="5465">
                  <c:v>-2.8914652474104968E-3</c:v>
                </c:pt>
                <c:pt idx="5466">
                  <c:v>-1.8145995839692905E-3</c:v>
                </c:pt>
                <c:pt idx="5467">
                  <c:v>-1.7165214041258647E-2</c:v>
                </c:pt>
                <c:pt idx="5468">
                  <c:v>-1.2583256218381356E-2</c:v>
                </c:pt>
                <c:pt idx="5469">
                  <c:v>-2.1071491447859105E-2</c:v>
                </c:pt>
                <c:pt idx="5470">
                  <c:v>-2.1599366773075383E-2</c:v>
                </c:pt>
                <c:pt idx="5471">
                  <c:v>-1.1421930502905547E-2</c:v>
                </c:pt>
                <c:pt idx="5472">
                  <c:v>-2.8335055922835087E-2</c:v>
                </c:pt>
                <c:pt idx="5473">
                  <c:v>-2.2042782046257058E-2</c:v>
                </c:pt>
                <c:pt idx="5474">
                  <c:v>3.7374864560087179E-2</c:v>
                </c:pt>
                <c:pt idx="5475">
                  <c:v>2.8823284291583477E-2</c:v>
                </c:pt>
                <c:pt idx="5476">
                  <c:v>3.927521573086578E-2</c:v>
                </c:pt>
                <c:pt idx="5477">
                  <c:v>2.3143345792256329E-2</c:v>
                </c:pt>
                <c:pt idx="5478">
                  <c:v>2.35023010134034E-2</c:v>
                </c:pt>
                <c:pt idx="5479">
                  <c:v>3.648803401372383E-2</c:v>
                </c:pt>
                <c:pt idx="5480">
                  <c:v>2.4030176338619674E-2</c:v>
                </c:pt>
                <c:pt idx="5481">
                  <c:v>3.1441545904656212E-2</c:v>
                </c:pt>
                <c:pt idx="5482">
                  <c:v>1.8455812904335782E-2</c:v>
                </c:pt>
                <c:pt idx="5483">
                  <c:v>3.3827542374633791E-2</c:v>
                </c:pt>
                <c:pt idx="5484">
                  <c:v>3.3194091984374258E-2</c:v>
                </c:pt>
                <c:pt idx="5485">
                  <c:v>2.1834214985719958E-2</c:v>
                </c:pt>
                <c:pt idx="5486">
                  <c:v>2.4515821637818652E-2</c:v>
                </c:pt>
                <c:pt idx="5487">
                  <c:v>3.3405242114460769E-2</c:v>
                </c:pt>
                <c:pt idx="5488">
                  <c:v>1.921595337264722E-2</c:v>
                </c:pt>
                <c:pt idx="5489">
                  <c:v>3.078698050138803E-2</c:v>
                </c:pt>
                <c:pt idx="5490">
                  <c:v>3.1441545904656212E-2</c:v>
                </c:pt>
                <c:pt idx="5491">
                  <c:v>2.130633966050368E-2</c:v>
                </c:pt>
                <c:pt idx="5492">
                  <c:v>1.7822362514076248E-2</c:v>
                </c:pt>
                <c:pt idx="5493">
                  <c:v>2.1665294881650751E-2</c:v>
                </c:pt>
                <c:pt idx="5494">
                  <c:v>1.3789395029423885E-2</c:v>
                </c:pt>
                <c:pt idx="5495">
                  <c:v>2.6352827769571298E-2</c:v>
                </c:pt>
                <c:pt idx="5496">
                  <c:v>2.787310870619418E-2</c:v>
                </c:pt>
                <c:pt idx="5497">
                  <c:v>2.637394278257995E-2</c:v>
                </c:pt>
                <c:pt idx="5498">
                  <c:v>1.4760685627821835E-2</c:v>
                </c:pt>
                <c:pt idx="5499">
                  <c:v>2.8485444083445059E-2</c:v>
                </c:pt>
                <c:pt idx="5500">
                  <c:v>2.1897560024745914E-2</c:v>
                </c:pt>
                <c:pt idx="5501">
                  <c:v>2.2362090310936236E-2</c:v>
                </c:pt>
                <c:pt idx="5502">
                  <c:v>1.5520826096133276E-2</c:v>
                </c:pt>
                <c:pt idx="5503">
                  <c:v>1.898368822955206E-2</c:v>
                </c:pt>
                <c:pt idx="5504">
                  <c:v>1.3430439808276816E-2</c:v>
                </c:pt>
                <c:pt idx="5505">
                  <c:v>1.5035180796934298E-2</c:v>
                </c:pt>
                <c:pt idx="5506">
                  <c:v>2.0039438879984616E-2</c:v>
                </c:pt>
                <c:pt idx="5507">
                  <c:v>2.1137419556434472E-2</c:v>
                </c:pt>
                <c:pt idx="5508">
                  <c:v>1.3493784847302768E-2</c:v>
                </c:pt>
                <c:pt idx="5509">
                  <c:v>7.6449262439064096E-3</c:v>
                </c:pt>
                <c:pt idx="5510">
                  <c:v>1.4739570614813185E-2</c:v>
                </c:pt>
                <c:pt idx="5511">
                  <c:v>6.3569104503786921E-3</c:v>
                </c:pt>
                <c:pt idx="5512">
                  <c:v>1.5563056122150577E-2</c:v>
                </c:pt>
                <c:pt idx="5513">
                  <c:v>1.1952388897671237E-2</c:v>
                </c:pt>
                <c:pt idx="5514">
                  <c:v>2.0250589010071124E-2</c:v>
                </c:pt>
                <c:pt idx="5515">
                  <c:v>2.0609544231218194E-2</c:v>
                </c:pt>
                <c:pt idx="5516">
                  <c:v>1.7991282618145456E-2</c:v>
                </c:pt>
                <c:pt idx="5517">
                  <c:v>7.8983064000102236E-3</c:v>
                </c:pt>
                <c:pt idx="5518">
                  <c:v>8.4050667122178499E-3</c:v>
                </c:pt>
                <c:pt idx="5519">
                  <c:v>5.8079201121537631E-3</c:v>
                </c:pt>
                <c:pt idx="5520">
                  <c:v>1.0178727804944544E-2</c:v>
                </c:pt>
                <c:pt idx="5521">
                  <c:v>1.1994618923688539E-2</c:v>
                </c:pt>
                <c:pt idx="5522">
                  <c:v>1.6027586408340903E-2</c:v>
                </c:pt>
                <c:pt idx="5523">
                  <c:v>6.4836005284305987E-3</c:v>
                </c:pt>
                <c:pt idx="5524">
                  <c:v>1.2691414352974027E-2</c:v>
                </c:pt>
                <c:pt idx="5525">
                  <c:v>1.3810510042432535E-2</c:v>
                </c:pt>
                <c:pt idx="5526">
                  <c:v>9.1018621415033373E-3</c:v>
                </c:pt>
                <c:pt idx="5527">
                  <c:v>8.8484819853995242E-3</c:v>
                </c:pt>
                <c:pt idx="5528">
                  <c:v>2.3312265896325537E-2</c:v>
                </c:pt>
                <c:pt idx="5529">
                  <c:v>1.5457481057107321E-2</c:v>
                </c:pt>
                <c:pt idx="5530">
                  <c:v>4.8693683397368209E-4</c:v>
                </c:pt>
                <c:pt idx="5531">
                  <c:v>1.446507544570072E-2</c:v>
                </c:pt>
                <c:pt idx="5532">
                  <c:v>7.1381659316987834E-3</c:v>
                </c:pt>
                <c:pt idx="5533">
                  <c:v>1.3345979756242212E-2</c:v>
                </c:pt>
                <c:pt idx="5534">
                  <c:v>6.8003257235603656E-3</c:v>
                </c:pt>
                <c:pt idx="5535">
                  <c:v>1.7357832227885922E-2</c:v>
                </c:pt>
                <c:pt idx="5536">
                  <c:v>4.8577445267644626E-3</c:v>
                </c:pt>
                <c:pt idx="5537">
                  <c:v>3.041853408020467E-3</c:v>
                </c:pt>
                <c:pt idx="5538">
                  <c:v>9.3341272845984986E-3</c:v>
                </c:pt>
                <c:pt idx="5539">
                  <c:v>1.3261519704207607E-2</c:v>
                </c:pt>
                <c:pt idx="5540">
                  <c:v>1.2079078975723145E-2</c:v>
                </c:pt>
                <c:pt idx="5541">
                  <c:v>3.1896584990810245E-3</c:v>
                </c:pt>
                <c:pt idx="5542">
                  <c:v>2.5984381348387936E-3</c:v>
                </c:pt>
                <c:pt idx="5543">
                  <c:v>1.1023328325290589E-2</c:v>
                </c:pt>
                <c:pt idx="5544">
                  <c:v>1.2670299339965375E-2</c:v>
                </c:pt>
                <c:pt idx="5545">
                  <c:v>2.3239429657263286E-3</c:v>
                </c:pt>
                <c:pt idx="5546">
                  <c:v>9.2707822455725467E-3</c:v>
                </c:pt>
                <c:pt idx="5547">
                  <c:v>-1.6762856929450256E-4</c:v>
                </c:pt>
                <c:pt idx="5548">
                  <c:v>1.0643258091134868E-2</c:v>
                </c:pt>
                <c:pt idx="5549">
                  <c:v>-3.2504204685575655E-3</c:v>
                </c:pt>
                <c:pt idx="5550">
                  <c:v>2.4515821637818652E-2</c:v>
                </c:pt>
                <c:pt idx="5551">
                  <c:v>1.1931273884662585E-2</c:v>
                </c:pt>
                <c:pt idx="5552">
                  <c:v>6.969245827629574E-3</c:v>
                </c:pt>
                <c:pt idx="5553">
                  <c:v>5.8290351251624141E-3</c:v>
                </c:pt>
                <c:pt idx="5554">
                  <c:v>9.6086224537109636E-3</c:v>
                </c:pt>
                <c:pt idx="5555">
                  <c:v>2.6617831738647464E-3</c:v>
                </c:pt>
                <c:pt idx="5556">
                  <c:v>1.9132665185256619E-4</c:v>
                </c:pt>
                <c:pt idx="5557">
                  <c:v>-1.7090245189260349E-3</c:v>
                </c:pt>
                <c:pt idx="5558">
                  <c:v>6.0190702422402743E-3</c:v>
                </c:pt>
                <c:pt idx="5559">
                  <c:v>3.5697287332367442E-3</c:v>
                </c:pt>
                <c:pt idx="5560">
                  <c:v>-6.5443624979071397E-3</c:v>
                </c:pt>
                <c:pt idx="5561">
                  <c:v>-3.7360657677565417E-3</c:v>
                </c:pt>
                <c:pt idx="5562">
                  <c:v>1.21846540407664E-2</c:v>
                </c:pt>
                <c:pt idx="5563">
                  <c:v>1.7749526275014004E-3</c:v>
                </c:pt>
                <c:pt idx="5564">
                  <c:v>-1.0112799696369176E-2</c:v>
                </c:pt>
                <c:pt idx="5565">
                  <c:v>-2.3635899221942187E-3</c:v>
                </c:pt>
                <c:pt idx="5566">
                  <c:v>3.4641536681934895E-3</c:v>
                </c:pt>
                <c:pt idx="5567">
                  <c:v>1.5288560953038113E-2</c:v>
                </c:pt>
                <c:pt idx="5568">
                  <c:v>-4.7918164181890979E-3</c:v>
                </c:pt>
                <c:pt idx="5569">
                  <c:v>-8.4869436947030419E-3</c:v>
                </c:pt>
                <c:pt idx="5570">
                  <c:v>1.9861027575879117E-3</c:v>
                </c:pt>
                <c:pt idx="5571">
                  <c:v>3.0629684210291179E-3</c:v>
                </c:pt>
                <c:pt idx="5572">
                  <c:v>-2.4902800002461261E-3</c:v>
                </c:pt>
                <c:pt idx="5573">
                  <c:v>-2.7320363433775818E-4</c:v>
                </c:pt>
                <c:pt idx="5574">
                  <c:v>7.4031699007749523E-4</c:v>
                </c:pt>
                <c:pt idx="5575">
                  <c:v>-2.1524397921077075E-3</c:v>
                </c:pt>
                <c:pt idx="5576">
                  <c:v>4.8366295137558116E-3</c:v>
                </c:pt>
                <c:pt idx="5577">
                  <c:v>-4.3484011450074236E-3</c:v>
                </c:pt>
                <c:pt idx="5578">
                  <c:v>-5.4674968344659318E-3</c:v>
                </c:pt>
                <c:pt idx="5579">
                  <c:v>-2.300244883168265E-3</c:v>
                </c:pt>
                <c:pt idx="5580">
                  <c:v>1.5638024974148883E-3</c:v>
                </c:pt>
                <c:pt idx="5581">
                  <c:v>6.1879903463094828E-3</c:v>
                </c:pt>
                <c:pt idx="5582">
                  <c:v>1.3104223413110752E-3</c:v>
                </c:pt>
                <c:pt idx="5583">
                  <c:v>-3.8416408327997973E-3</c:v>
                </c:pt>
                <c:pt idx="5584">
                  <c:v>4.2242941365049289E-3</c:v>
                </c:pt>
                <c:pt idx="5585">
                  <c:v>-4.0527909628863068E-3</c:v>
                </c:pt>
                <c:pt idx="5586">
                  <c:v>4.6677094096866031E-3</c:v>
                </c:pt>
                <c:pt idx="5587">
                  <c:v>-8.3168517259897892E-5</c:v>
                </c:pt>
                <c:pt idx="5588">
                  <c:v>6.0613002682575762E-3</c:v>
                </c:pt>
                <c:pt idx="5589">
                  <c:v>-6.9244327320628586E-3</c:v>
                </c:pt>
                <c:pt idx="5590">
                  <c:v>-1.471587253225512E-2</c:v>
                </c:pt>
                <c:pt idx="5591">
                  <c:v>6.3146804243613894E-3</c:v>
                </c:pt>
                <c:pt idx="5592">
                  <c:v>-1.4483607389159957E-2</c:v>
                </c:pt>
                <c:pt idx="5593">
                  <c:v>-8.9092439548760609E-3</c:v>
                </c:pt>
                <c:pt idx="5594">
                  <c:v>-7.4523080572791367E-3</c:v>
                </c:pt>
                <c:pt idx="5595">
                  <c:v>1.3104223413110752E-3</c:v>
                </c:pt>
                <c:pt idx="5596">
                  <c:v>-6.8188576670196047E-3</c:v>
                </c:pt>
                <c:pt idx="5597">
                  <c:v>-1.1379700476888244E-2</c:v>
                </c:pt>
                <c:pt idx="5598">
                  <c:v>-1.4694757519246468E-2</c:v>
                </c:pt>
                <c:pt idx="5599">
                  <c:v>3.611958759254047E-3</c:v>
                </c:pt>
                <c:pt idx="5600">
                  <c:v>-1.6193923442860698E-2</c:v>
                </c:pt>
                <c:pt idx="5601">
                  <c:v>-3.2504204685575655E-3</c:v>
                </c:pt>
                <c:pt idx="5602">
                  <c:v>-1.7418594197362462E-2</c:v>
                </c:pt>
                <c:pt idx="5603">
                  <c:v>-1.1274125411844988E-2</c:v>
                </c:pt>
                <c:pt idx="5604">
                  <c:v>-1.5370437935523305E-2</c:v>
                </c:pt>
                <c:pt idx="5605">
                  <c:v>-1.0366179852472991E-2</c:v>
                </c:pt>
                <c:pt idx="5606">
                  <c:v>-6.7438888150212883E-4</c:v>
                </c:pt>
                <c:pt idx="5607">
                  <c:v>-1.5602703078618465E-2</c:v>
                </c:pt>
                <c:pt idx="5608">
                  <c:v>-1.9424520433184319E-2</c:v>
                </c:pt>
                <c:pt idx="5609">
                  <c:v>-1.5729393156670372E-2</c:v>
                </c:pt>
                <c:pt idx="5610">
                  <c:v>-1.7967584535587392E-2</c:v>
                </c:pt>
                <c:pt idx="5611">
                  <c:v>-1.8157619652665252E-2</c:v>
                </c:pt>
                <c:pt idx="5612">
                  <c:v>3.6593609078767089E-2</c:v>
                </c:pt>
                <c:pt idx="5613">
                  <c:v>3.5474513389308578E-2</c:v>
                </c:pt>
                <c:pt idx="5614">
                  <c:v>3.0470255306258267E-2</c:v>
                </c:pt>
                <c:pt idx="5615">
                  <c:v>2.1791984959702655E-2</c:v>
                </c:pt>
                <c:pt idx="5616">
                  <c:v>2.6162792652493438E-2</c:v>
                </c:pt>
                <c:pt idx="5617">
                  <c:v>3.8430615210519735E-2</c:v>
                </c:pt>
                <c:pt idx="5618">
                  <c:v>4.0964416771557863E-2</c:v>
                </c:pt>
                <c:pt idx="5619">
                  <c:v>2.3396725948360144E-2</c:v>
                </c:pt>
                <c:pt idx="5620">
                  <c:v>2.1010729478382565E-2</c:v>
                </c:pt>
                <c:pt idx="5621">
                  <c:v>2.1770869946694006E-2</c:v>
                </c:pt>
                <c:pt idx="5622">
                  <c:v>2.9308929590782455E-2</c:v>
                </c:pt>
                <c:pt idx="5623">
                  <c:v>2.8802169278574829E-2</c:v>
                </c:pt>
                <c:pt idx="5624">
                  <c:v>2.5465997223207953E-2</c:v>
                </c:pt>
                <c:pt idx="5625">
                  <c:v>2.6563977899657809E-2</c:v>
                </c:pt>
                <c:pt idx="5626">
                  <c:v>1.5119640848968904E-2</c:v>
                </c:pt>
                <c:pt idx="5627">
                  <c:v>1.8392467865309826E-2</c:v>
                </c:pt>
                <c:pt idx="5628">
                  <c:v>2.6205022678510739E-2</c:v>
                </c:pt>
                <c:pt idx="5629">
                  <c:v>3.6002388714524859E-2</c:v>
                </c:pt>
                <c:pt idx="5630">
                  <c:v>2.1665294881650751E-2</c:v>
                </c:pt>
                <c:pt idx="5631">
                  <c:v>2.4431361585784045E-2</c:v>
                </c:pt>
                <c:pt idx="5632">
                  <c:v>2.4874776858965723E-2</c:v>
                </c:pt>
                <c:pt idx="5633">
                  <c:v>1.9912748801932709E-2</c:v>
                </c:pt>
                <c:pt idx="5634">
                  <c:v>1.5499711083124625E-2</c:v>
                </c:pt>
                <c:pt idx="5635">
                  <c:v>2.2045365115806469E-2</c:v>
                </c:pt>
                <c:pt idx="5636">
                  <c:v>2.2678815506066003E-2</c:v>
                </c:pt>
                <c:pt idx="5637">
                  <c:v>2.3185575818273629E-2</c:v>
                </c:pt>
                <c:pt idx="5638">
                  <c:v>1.6872186928686948E-2</c:v>
                </c:pt>
                <c:pt idx="5639">
                  <c:v>2.2721045532083307E-2</c:v>
                </c:pt>
                <c:pt idx="5640">
                  <c:v>2.3206690831282285E-2</c:v>
                </c:pt>
                <c:pt idx="5641">
                  <c:v>2.2066480128815121E-2</c:v>
                </c:pt>
                <c:pt idx="5642">
                  <c:v>1.6555461733557181E-2</c:v>
                </c:pt>
                <c:pt idx="5643">
                  <c:v>1.1783468793602028E-2</c:v>
                </c:pt>
                <c:pt idx="5644">
                  <c:v>1.7231142149834018E-2</c:v>
                </c:pt>
                <c:pt idx="5645">
                  <c:v>1.2015733936697191E-2</c:v>
                </c:pt>
                <c:pt idx="5646">
                  <c:v>2.0820694361304706E-2</c:v>
                </c:pt>
                <c:pt idx="5647">
                  <c:v>1.7442292279920526E-2</c:v>
                </c:pt>
                <c:pt idx="5648">
                  <c:v>1.4507305471718022E-2</c:v>
                </c:pt>
                <c:pt idx="5649">
                  <c:v>2.2868850623143862E-2</c:v>
                </c:pt>
                <c:pt idx="5650">
                  <c:v>2.0440624127148987E-2</c:v>
                </c:pt>
                <c:pt idx="5651">
                  <c:v>1.4296155341631513E-2</c:v>
                </c:pt>
                <c:pt idx="5652">
                  <c:v>6.0401852552489253E-3</c:v>
                </c:pt>
                <c:pt idx="5653">
                  <c:v>1.5161870874986206E-2</c:v>
                </c:pt>
                <c:pt idx="5654">
                  <c:v>1.8561387969379037E-2</c:v>
                </c:pt>
                <c:pt idx="5655">
                  <c:v>2.6922933120804876E-2</c:v>
                </c:pt>
                <c:pt idx="5656">
                  <c:v>1.2585839287930771E-2</c:v>
                </c:pt>
                <c:pt idx="5657">
                  <c:v>1.7695672436024341E-2</c:v>
                </c:pt>
                <c:pt idx="5658">
                  <c:v>1.4612880536761278E-2</c:v>
                </c:pt>
                <c:pt idx="5659">
                  <c:v>1.6048701421349554E-2</c:v>
                </c:pt>
                <c:pt idx="5660">
                  <c:v>1.4528420484726672E-2</c:v>
                </c:pt>
                <c:pt idx="5661">
                  <c:v>6.2302203723267856E-3</c:v>
                </c:pt>
                <c:pt idx="5662">
                  <c:v>1.5330790979055417E-2</c:v>
                </c:pt>
                <c:pt idx="5663">
                  <c:v>1.3409324795268164E-2</c:v>
                </c:pt>
                <c:pt idx="5664">
                  <c:v>9.3552422976071505E-3</c:v>
                </c:pt>
                <c:pt idx="5665">
                  <c:v>1.4992950770916998E-2</c:v>
                </c:pt>
                <c:pt idx="5666">
                  <c:v>1.8265777787257919E-2</c:v>
                </c:pt>
                <c:pt idx="5667">
                  <c:v>1.9722713684854849E-2</c:v>
                </c:pt>
                <c:pt idx="5668">
                  <c:v>1.1171133416351146E-2</c:v>
                </c:pt>
                <c:pt idx="5669">
                  <c:v>4.3298692015481845E-3</c:v>
                </c:pt>
                <c:pt idx="5670">
                  <c:v>1.7632327396998385E-2</c:v>
                </c:pt>
                <c:pt idx="5671">
                  <c:v>1.5668631187193832E-2</c:v>
                </c:pt>
                <c:pt idx="5672">
                  <c:v>8.8062519593822206E-3</c:v>
                </c:pt>
                <c:pt idx="5673">
                  <c:v>6.5585693804289056E-4</c:v>
                </c:pt>
                <c:pt idx="5674">
                  <c:v>1.7167797110808063E-2</c:v>
                </c:pt>
                <c:pt idx="5675">
                  <c:v>9.1229771545119874E-3</c:v>
                </c:pt>
                <c:pt idx="5676">
                  <c:v>1.0558798039100264E-2</c:v>
                </c:pt>
                <c:pt idx="5677">
                  <c:v>1.0516568013082962E-2</c:v>
                </c:pt>
                <c:pt idx="5678">
                  <c:v>1.3092599600138397E-2</c:v>
                </c:pt>
                <c:pt idx="5679">
                  <c:v>2.7704188602124969E-2</c:v>
                </c:pt>
                <c:pt idx="5680">
                  <c:v>8.932942037434128E-3</c:v>
                </c:pt>
                <c:pt idx="5681">
                  <c:v>-3.0392703384710543E-3</c:v>
                </c:pt>
                <c:pt idx="5682">
                  <c:v>2.3872880047522823E-3</c:v>
                </c:pt>
                <c:pt idx="5683">
                  <c:v>7.7082712829323633E-3</c:v>
                </c:pt>
                <c:pt idx="5684">
                  <c:v>-4.0739059758949604E-3</c:v>
                </c:pt>
                <c:pt idx="5685">
                  <c:v>9.3552422976071505E-3</c:v>
                </c:pt>
                <c:pt idx="5686">
                  <c:v>3.3913174291312371E-4</c:v>
                </c:pt>
                <c:pt idx="5687">
                  <c:v>7.6871562699237124E-3</c:v>
                </c:pt>
                <c:pt idx="5688">
                  <c:v>4.3720992275654872E-3</c:v>
                </c:pt>
                <c:pt idx="5689">
                  <c:v>5.3645048389720897E-3</c:v>
                </c:pt>
                <c:pt idx="5690">
                  <c:v>7.5182361658545031E-3</c:v>
                </c:pt>
                <c:pt idx="5691">
                  <c:v>-5.8992882946752503E-4</c:v>
                </c:pt>
                <c:pt idx="5692">
                  <c:v>1.1361168533429007E-2</c:v>
                </c:pt>
                <c:pt idx="5693">
                  <c:v>8.637331855313013E-3</c:v>
                </c:pt>
                <c:pt idx="5694">
                  <c:v>1.4085005211545001E-2</c:v>
                </c:pt>
                <c:pt idx="5695">
                  <c:v>-4.0316759498776568E-3</c:v>
                </c:pt>
                <c:pt idx="5696">
                  <c:v>7.1170509186901324E-3</c:v>
                </c:pt>
                <c:pt idx="5697">
                  <c:v>3.2107735120896763E-3</c:v>
                </c:pt>
                <c:pt idx="5698">
                  <c:v>7.8254701609479713E-4</c:v>
                </c:pt>
                <c:pt idx="5699">
                  <c:v>1.1415022372418667E-3</c:v>
                </c:pt>
                <c:pt idx="5700">
                  <c:v>5.0477796438423228E-3</c:v>
                </c:pt>
                <c:pt idx="5701">
                  <c:v>1.0284302869987799E-2</c:v>
                </c:pt>
                <c:pt idx="5702">
                  <c:v>4.0247678193907743E-4</c:v>
                </c:pt>
                <c:pt idx="5703">
                  <c:v>-3.3654867336371189E-4</c:v>
                </c:pt>
                <c:pt idx="5704">
                  <c:v>5.2166997479115313E-3</c:v>
                </c:pt>
                <c:pt idx="5705">
                  <c:v>3.6541887852713493E-3</c:v>
                </c:pt>
                <c:pt idx="5706">
                  <c:v>4.8577445267644626E-3</c:v>
                </c:pt>
                <c:pt idx="5707">
                  <c:v>1.0622143078126218E-2</c:v>
                </c:pt>
                <c:pt idx="5708">
                  <c:v>6.0613002682575762E-3</c:v>
                </c:pt>
                <c:pt idx="5709">
                  <c:v>3.3585786031502338E-3</c:v>
                </c:pt>
                <c:pt idx="5710">
                  <c:v>-7.2411579271926272E-3</c:v>
                </c:pt>
                <c:pt idx="5711">
                  <c:v>4.7732844747298588E-3</c:v>
                </c:pt>
                <c:pt idx="5712">
                  <c:v>-3.0392703384710543E-3</c:v>
                </c:pt>
                <c:pt idx="5713">
                  <c:v>2.4506330437782352E-3</c:v>
                </c:pt>
                <c:pt idx="5714">
                  <c:v>5.6178849950759028E-3</c:v>
                </c:pt>
                <c:pt idx="5715">
                  <c:v>9.4185873366331042E-3</c:v>
                </c:pt>
                <c:pt idx="5716">
                  <c:v>-1.5823344408741275E-3</c:v>
                </c:pt>
                <c:pt idx="5717">
                  <c:v>-4.7707014051804443E-3</c:v>
                </c:pt>
                <c:pt idx="5718">
                  <c:v>6.7580956975430628E-3</c:v>
                </c:pt>
                <c:pt idx="5719">
                  <c:v>1.049545300007431E-2</c:v>
                </c:pt>
                <c:pt idx="5720">
                  <c:v>-8.9092439548760609E-3</c:v>
                </c:pt>
                <c:pt idx="5721">
                  <c:v>-1.2878866400502474E-2</c:v>
                </c:pt>
                <c:pt idx="5722">
                  <c:v>-1.7512545449433351E-3</c:v>
                </c:pt>
                <c:pt idx="5723">
                  <c:v>8.4050667122178499E-3</c:v>
                </c:pt>
                <c:pt idx="5724">
                  <c:v>-3.2293054555489137E-3</c:v>
                </c:pt>
                <c:pt idx="5725">
                  <c:v>3.5486137202280933E-3</c:v>
                </c:pt>
                <c:pt idx="5726">
                  <c:v>-5.0029665482756074E-3</c:v>
                </c:pt>
                <c:pt idx="5727">
                  <c:v>9.9369714618130836E-4</c:v>
                </c:pt>
                <c:pt idx="5728">
                  <c:v>-2.0890947530817537E-3</c:v>
                </c:pt>
                <c:pt idx="5729">
                  <c:v>-3.2926504945748674E-3</c:v>
                </c:pt>
                <c:pt idx="5730">
                  <c:v>-1.5412667961540606E-2</c:v>
                </c:pt>
                <c:pt idx="5731">
                  <c:v>4.9210895657904163E-3</c:v>
                </c:pt>
                <c:pt idx="5732">
                  <c:v>6.8636707625863184E-3</c:v>
                </c:pt>
                <c:pt idx="5733">
                  <c:v>-4.8551614572150499E-3</c:v>
                </c:pt>
                <c:pt idx="5734">
                  <c:v>-1.2498796166346755E-2</c:v>
                </c:pt>
                <c:pt idx="5735">
                  <c:v>-5.8264520556130005E-3</c:v>
                </c:pt>
                <c:pt idx="5736">
                  <c:v>-1.5189894018481738E-3</c:v>
                </c:pt>
                <c:pt idx="5737">
                  <c:v>-3.0603853514797061E-3</c:v>
                </c:pt>
                <c:pt idx="5738">
                  <c:v>-3.6516057157219362E-3</c:v>
                </c:pt>
                <c:pt idx="5739">
                  <c:v>-3.2926504945748674E-3</c:v>
                </c:pt>
                <c:pt idx="5740">
                  <c:v>-3.2293054555489137E-3</c:v>
                </c:pt>
                <c:pt idx="5741">
                  <c:v>-1.4145767181021538E-2</c:v>
                </c:pt>
                <c:pt idx="5742">
                  <c:v>-1.7439709210371114E-2</c:v>
                </c:pt>
                <c:pt idx="5743">
                  <c:v>3.1263134600550717E-3</c:v>
                </c:pt>
                <c:pt idx="5744">
                  <c:v>-1.4019077102969631E-2</c:v>
                </c:pt>
                <c:pt idx="5745">
                  <c:v>5.6390000080845538E-3</c:v>
                </c:pt>
                <c:pt idx="5746">
                  <c:v>-1.1274125411844988E-2</c:v>
                </c:pt>
                <c:pt idx="5747">
                  <c:v>-3.9894459238603549E-3</c:v>
                </c:pt>
                <c:pt idx="5748">
                  <c:v>-1.9213370303097808E-2</c:v>
                </c:pt>
                <c:pt idx="5749">
                  <c:v>-1.6637338716042369E-2</c:v>
                </c:pt>
                <c:pt idx="5750">
                  <c:v>-1.0513984943533547E-2</c:v>
                </c:pt>
                <c:pt idx="5751">
                  <c:v>-2.2190587137317617E-2</c:v>
                </c:pt>
                <c:pt idx="5752">
                  <c:v>-1.3723466920848519E-2</c:v>
                </c:pt>
                <c:pt idx="5753">
                  <c:v>-9.6693844231875055E-3</c:v>
                </c:pt>
                <c:pt idx="5754">
                  <c:v>2.5467169087851904E-4</c:v>
                </c:pt>
                <c:pt idx="5755">
                  <c:v>-1.7017408950198092E-2</c:v>
                </c:pt>
                <c:pt idx="5756">
                  <c:v>-2.4935538828442256E-2</c:v>
                </c:pt>
                <c:pt idx="5757">
                  <c:v>2.8168718888315292E-2</c:v>
                </c:pt>
                <c:pt idx="5758">
                  <c:v>3.3890887413659747E-2</c:v>
                </c:pt>
                <c:pt idx="5759">
                  <c:v>2.7176313276908691E-2</c:v>
                </c:pt>
                <c:pt idx="5760">
                  <c:v>2.7049623198856784E-2</c:v>
                </c:pt>
                <c:pt idx="5761">
                  <c:v>2.7936453745220132E-2</c:v>
                </c:pt>
                <c:pt idx="5762">
                  <c:v>2.6078332600458835E-2</c:v>
                </c:pt>
                <c:pt idx="5763">
                  <c:v>2.9140009486713244E-2</c:v>
                </c:pt>
                <c:pt idx="5764">
                  <c:v>2.4072406364636978E-2</c:v>
                </c:pt>
                <c:pt idx="5765">
                  <c:v>2.523373208011279E-2</c:v>
                </c:pt>
                <c:pt idx="5766">
                  <c:v>2.6880703094787576E-2</c:v>
                </c:pt>
                <c:pt idx="5767">
                  <c:v>3.2391721490045516E-2</c:v>
                </c:pt>
                <c:pt idx="5768">
                  <c:v>2.4705856754896512E-2</c:v>
                </c:pt>
                <c:pt idx="5769">
                  <c:v>2.6310597743553998E-2</c:v>
                </c:pt>
                <c:pt idx="5770">
                  <c:v>3.1378200865630264E-2</c:v>
                </c:pt>
                <c:pt idx="5771">
                  <c:v>2.7725303615133621E-2</c:v>
                </c:pt>
                <c:pt idx="5772">
                  <c:v>2.2594355454031399E-2</c:v>
                </c:pt>
                <c:pt idx="5773">
                  <c:v>1.3810510042432535E-2</c:v>
                </c:pt>
                <c:pt idx="5774">
                  <c:v>2.8210948914332599E-2</c:v>
                </c:pt>
                <c:pt idx="5775">
                  <c:v>2.7851993693185528E-2</c:v>
                </c:pt>
                <c:pt idx="5776">
                  <c:v>3.4904408038074999E-2</c:v>
                </c:pt>
                <c:pt idx="5777">
                  <c:v>1.7632327396998385E-2</c:v>
                </c:pt>
                <c:pt idx="5778">
                  <c:v>2.335449592234284E-2</c:v>
                </c:pt>
                <c:pt idx="5779">
                  <c:v>1.2269114092801004E-2</c:v>
                </c:pt>
                <c:pt idx="5780">
                  <c:v>2.3924601273576422E-2</c:v>
                </c:pt>
                <c:pt idx="5781">
                  <c:v>1.4950720744899695E-2</c:v>
                </c:pt>
                <c:pt idx="5782">
                  <c:v>1.1150018403342496E-2</c:v>
                </c:pt>
                <c:pt idx="5783">
                  <c:v>1.4127235237562302E-2</c:v>
                </c:pt>
                <c:pt idx="5784">
                  <c:v>1.3451554821285466E-2</c:v>
                </c:pt>
                <c:pt idx="5785">
                  <c:v>2.0039438879984616E-2</c:v>
                </c:pt>
                <c:pt idx="5786">
                  <c:v>1.2733644378991328E-2</c:v>
                </c:pt>
                <c:pt idx="5787">
                  <c:v>6.3780254633873431E-3</c:v>
                </c:pt>
                <c:pt idx="5788">
                  <c:v>9.9675776748580323E-3</c:v>
                </c:pt>
                <c:pt idx="5789">
                  <c:v>1.7357832227885922E-2</c:v>
                </c:pt>
                <c:pt idx="5790">
                  <c:v>1.6808841889660996E-2</c:v>
                </c:pt>
                <c:pt idx="5791">
                  <c:v>1.7674557423015689E-2</c:v>
                </c:pt>
                <c:pt idx="5792">
                  <c:v>2.9879034942016033E-2</c:v>
                </c:pt>
                <c:pt idx="5793">
                  <c:v>7.6238112308977587E-3</c:v>
                </c:pt>
                <c:pt idx="5794">
                  <c:v>1.1340053520420355E-2</c:v>
                </c:pt>
                <c:pt idx="5795">
                  <c:v>2.2615470467040051E-2</c:v>
                </c:pt>
                <c:pt idx="5796">
                  <c:v>5.1744697218942294E-3</c:v>
                </c:pt>
                <c:pt idx="5797">
                  <c:v>5.5334249430412982E-3</c:v>
                </c:pt>
                <c:pt idx="5798">
                  <c:v>2.1496374777581539E-2</c:v>
                </c:pt>
                <c:pt idx="5799">
                  <c:v>5.7656900861364612E-3</c:v>
                </c:pt>
                <c:pt idx="5800">
                  <c:v>1.4718455601804533E-2</c:v>
                </c:pt>
                <c:pt idx="5801">
                  <c:v>1.446507544570072E-2</c:v>
                </c:pt>
                <c:pt idx="5802">
                  <c:v>2.1264109634486376E-2</c:v>
                </c:pt>
                <c:pt idx="5803">
                  <c:v>1.2564724274922119E-2</c:v>
                </c:pt>
                <c:pt idx="5804">
                  <c:v>4.8366295137558116E-3</c:v>
                </c:pt>
                <c:pt idx="5805">
                  <c:v>1.8413582878318478E-2</c:v>
                </c:pt>
                <c:pt idx="5806">
                  <c:v>9.228552219555243E-3</c:v>
                </c:pt>
                <c:pt idx="5807">
                  <c:v>1.0410992948039707E-2</c:v>
                </c:pt>
                <c:pt idx="5808">
                  <c:v>2.071511929626145E-2</c:v>
                </c:pt>
                <c:pt idx="5809">
                  <c:v>9.5875074407023135E-3</c:v>
                </c:pt>
                <c:pt idx="5810">
                  <c:v>9.228552219555243E-3</c:v>
                </c:pt>
                <c:pt idx="5811">
                  <c:v>1.0389877935031055E-2</c:v>
                </c:pt>
                <c:pt idx="5812">
                  <c:v>9.0385171024773836E-3</c:v>
                </c:pt>
                <c:pt idx="5813">
                  <c:v>1.4887375705873743E-2</c:v>
                </c:pt>
                <c:pt idx="5814">
                  <c:v>4.2876391755308826E-3</c:v>
                </c:pt>
                <c:pt idx="5815">
                  <c:v>1.1445628585463611E-2</c:v>
                </c:pt>
                <c:pt idx="5816">
                  <c:v>1.5004574583889355E-3</c:v>
                </c:pt>
                <c:pt idx="5817">
                  <c:v>1.237468915784426E-2</c:v>
                </c:pt>
                <c:pt idx="5818">
                  <c:v>7.8349613609842699E-3</c:v>
                </c:pt>
                <c:pt idx="5819">
                  <c:v>9.6719674927369173E-3</c:v>
                </c:pt>
                <c:pt idx="5820">
                  <c:v>1.9849403762906753E-2</c:v>
                </c:pt>
                <c:pt idx="5821">
                  <c:v>1.5520826096133276E-2</c:v>
                </c:pt>
                <c:pt idx="5822">
                  <c:v>6.6947506585171099E-3</c:v>
                </c:pt>
                <c:pt idx="5823">
                  <c:v>-2.3424749091855669E-3</c:v>
                </c:pt>
                <c:pt idx="5824">
                  <c:v>3.5697287332367442E-3</c:v>
                </c:pt>
                <c:pt idx="5825">
                  <c:v>1.5426874844062383E-3</c:v>
                </c:pt>
                <c:pt idx="5826">
                  <c:v>-3.3982255596181231E-3</c:v>
                </c:pt>
                <c:pt idx="5827">
                  <c:v>9.1440921675206392E-3</c:v>
                </c:pt>
                <c:pt idx="5828">
                  <c:v>1.4950720744899695E-2</c:v>
                </c:pt>
                <c:pt idx="5829">
                  <c:v>1.6492116694531225E-2</c:v>
                </c:pt>
                <c:pt idx="5830">
                  <c:v>7.5815812048804568E-3</c:v>
                </c:pt>
                <c:pt idx="5831">
                  <c:v>3.8653389153578605E-3</c:v>
                </c:pt>
                <c:pt idx="5832">
                  <c:v>1.3789395029423885E-2</c:v>
                </c:pt>
                <c:pt idx="5833">
                  <c:v>9.165207180529291E-3</c:v>
                </c:pt>
                <c:pt idx="5834">
                  <c:v>1.1445628585463611E-2</c:v>
                </c:pt>
                <c:pt idx="5835">
                  <c:v>2.0546199192192239E-2</c:v>
                </c:pt>
                <c:pt idx="5836">
                  <c:v>-3.7571807807651918E-3</c:v>
                </c:pt>
                <c:pt idx="5837">
                  <c:v>6.5047155414392497E-3</c:v>
                </c:pt>
                <c:pt idx="5838">
                  <c:v>6.1362691202558953E-4</c:v>
                </c:pt>
                <c:pt idx="5839">
                  <c:v>7.8349613609842699E-3</c:v>
                </c:pt>
                <c:pt idx="5840">
                  <c:v>9.4608173626504061E-3</c:v>
                </c:pt>
                <c:pt idx="5841">
                  <c:v>1.2798161282661247E-4</c:v>
                </c:pt>
                <c:pt idx="5842">
                  <c:v>2.5773231218301426E-3</c:v>
                </c:pt>
                <c:pt idx="5843">
                  <c:v>3.3585786031502338E-3</c:v>
                </c:pt>
                <c:pt idx="5844">
                  <c:v>3.3913174291312371E-4</c:v>
                </c:pt>
                <c:pt idx="5845">
                  <c:v>5.5028187299963494E-4</c:v>
                </c:pt>
                <c:pt idx="5846">
                  <c:v>1.6693775624581448E-3</c:v>
                </c:pt>
                <c:pt idx="5847">
                  <c:v>5.9346101902056697E-3</c:v>
                </c:pt>
                <c:pt idx="5848">
                  <c:v>-2.5208862132910723E-4</c:v>
                </c:pt>
                <c:pt idx="5849">
                  <c:v>-3.1870754295316118E-3</c:v>
                </c:pt>
                <c:pt idx="5850">
                  <c:v>-4.2100872539831569E-4</c:v>
                </c:pt>
                <c:pt idx="5851">
                  <c:v>2.9573933559858623E-3</c:v>
                </c:pt>
                <c:pt idx="5852">
                  <c:v>-4.3906311710247255E-3</c:v>
                </c:pt>
                <c:pt idx="5853">
                  <c:v>-4.6323875141561759E-4</c:v>
                </c:pt>
                <c:pt idx="5854">
                  <c:v>-6.7438888150212883E-4</c:v>
                </c:pt>
                <c:pt idx="5855">
                  <c:v>-2.4058199482115223E-3</c:v>
                </c:pt>
                <c:pt idx="5856">
                  <c:v>6.0401852552489253E-3</c:v>
                </c:pt>
                <c:pt idx="5857">
                  <c:v>1.3526523673283771E-3</c:v>
                </c:pt>
                <c:pt idx="5858">
                  <c:v>-5.4041517954399798E-3</c:v>
                </c:pt>
                <c:pt idx="5859">
                  <c:v>1.8920343190526104E-2</c:v>
                </c:pt>
                <c:pt idx="5860">
                  <c:v>1.3388209782259512E-2</c:v>
                </c:pt>
                <c:pt idx="5861">
                  <c:v>6.7580956975430628E-3</c:v>
                </c:pt>
                <c:pt idx="5862">
                  <c:v>-5.4769880345022313E-4</c:v>
                </c:pt>
                <c:pt idx="5863">
                  <c:v>6.2935654113527384E-3</c:v>
                </c:pt>
                <c:pt idx="5864">
                  <c:v>-5.7208769905697449E-3</c:v>
                </c:pt>
                <c:pt idx="5865">
                  <c:v>1.5215724713975864E-3</c:v>
                </c:pt>
                <c:pt idx="5866">
                  <c:v>1.5004574583889355E-3</c:v>
                </c:pt>
                <c:pt idx="5867">
                  <c:v>-6.1431772507427674E-3</c:v>
                </c:pt>
                <c:pt idx="5868">
                  <c:v>-7.7901482654175553E-3</c:v>
                </c:pt>
                <c:pt idx="5869">
                  <c:v>1.1445628585463611E-2</c:v>
                </c:pt>
                <c:pt idx="5870">
                  <c:v>-9.9438795922999687E-3</c:v>
                </c:pt>
                <c:pt idx="5871">
                  <c:v>-6.1009472247254672E-3</c:v>
                </c:pt>
                <c:pt idx="5872">
                  <c:v>-5.1718866523448167E-3</c:v>
                </c:pt>
                <c:pt idx="5873">
                  <c:v>-1.5898313260739583E-2</c:v>
                </c:pt>
                <c:pt idx="5874">
                  <c:v>-1.1379700476888244E-2</c:v>
                </c:pt>
                <c:pt idx="5875">
                  <c:v>2.1339078486484692E-3</c:v>
                </c:pt>
                <c:pt idx="5876">
                  <c:v>-2.236899844142313E-3</c:v>
                </c:pt>
                <c:pt idx="5877">
                  <c:v>1.3737673803370289E-3</c:v>
                </c:pt>
                <c:pt idx="5878">
                  <c:v>-7.4945380832964386E-3</c:v>
                </c:pt>
                <c:pt idx="5879">
                  <c:v>-1.2498796166346755E-2</c:v>
                </c:pt>
                <c:pt idx="5880">
                  <c:v>-1.1696425672018011E-2</c:v>
                </c:pt>
                <c:pt idx="5881">
                  <c:v>-9.9438795922999687E-3</c:v>
                </c:pt>
                <c:pt idx="5882">
                  <c:v>-9.0570490459366201E-3</c:v>
                </c:pt>
                <c:pt idx="5883">
                  <c:v>-9.01481901991932E-3</c:v>
                </c:pt>
                <c:pt idx="5884">
                  <c:v>-3.2926504945748674E-3</c:v>
                </c:pt>
                <c:pt idx="5885">
                  <c:v>4.0131440064184185E-3</c:v>
                </c:pt>
                <c:pt idx="5886">
                  <c:v>-2.1768286877144591E-2</c:v>
                </c:pt>
                <c:pt idx="5887">
                  <c:v>-1.4990367701367587E-2</c:v>
                </c:pt>
                <c:pt idx="5888">
                  <c:v>-1.2203185984225637E-2</c:v>
                </c:pt>
                <c:pt idx="5889">
                  <c:v>-2.0890947530817537E-3</c:v>
                </c:pt>
                <c:pt idx="5890">
                  <c:v>-1.1780885724052618E-2</c:v>
                </c:pt>
                <c:pt idx="5891">
                  <c:v>-2.4386548490217329E-2</c:v>
                </c:pt>
                <c:pt idx="5892">
                  <c:v>-1.5454897987557906E-2</c:v>
                </c:pt>
                <c:pt idx="5893">
                  <c:v>-3.0974432548916474E-2</c:v>
                </c:pt>
                <c:pt idx="5894">
                  <c:v>3.4270957647815466E-2</c:v>
                </c:pt>
                <c:pt idx="5895">
                  <c:v>2.6585092912666457E-2</c:v>
                </c:pt>
                <c:pt idx="5896">
                  <c:v>2.394571628658507E-2</c:v>
                </c:pt>
                <c:pt idx="5897">
                  <c:v>3.5770123571429696E-2</c:v>
                </c:pt>
                <c:pt idx="5898">
                  <c:v>2.6205022678510739E-2</c:v>
                </c:pt>
                <c:pt idx="5899">
                  <c:v>2.7704188602124969E-2</c:v>
                </c:pt>
                <c:pt idx="5900">
                  <c:v>1.9131493320612616E-2</c:v>
                </c:pt>
                <c:pt idx="5901">
                  <c:v>1.7695672436024341E-2</c:v>
                </c:pt>
                <c:pt idx="5902">
                  <c:v>1.7632327396998385E-2</c:v>
                </c:pt>
                <c:pt idx="5903">
                  <c:v>2.5318192132147394E-2</c:v>
                </c:pt>
                <c:pt idx="5904">
                  <c:v>2.1179649582451776E-2</c:v>
                </c:pt>
                <c:pt idx="5905">
                  <c:v>3.6656954117793045E-2</c:v>
                </c:pt>
                <c:pt idx="5906">
                  <c:v>3.1230395774569708E-2</c:v>
                </c:pt>
                <c:pt idx="5907">
                  <c:v>2.0926269426347961E-2</c:v>
                </c:pt>
                <c:pt idx="5908">
                  <c:v>3.4672142894979836E-2</c:v>
                </c:pt>
                <c:pt idx="5909">
                  <c:v>3.3827542374633791E-2</c:v>
                </c:pt>
                <c:pt idx="5910">
                  <c:v>2.1200764595460424E-2</c:v>
                </c:pt>
                <c:pt idx="5911">
                  <c:v>2.035616407511438E-2</c:v>
                </c:pt>
                <c:pt idx="5912">
                  <c:v>2.162306485563345E-2</c:v>
                </c:pt>
                <c:pt idx="5913">
                  <c:v>2.4874776858965723E-2</c:v>
                </c:pt>
                <c:pt idx="5914">
                  <c:v>1.4908490718882393E-2</c:v>
                </c:pt>
                <c:pt idx="5915">
                  <c:v>1.5943126356306299E-2</c:v>
                </c:pt>
                <c:pt idx="5916">
                  <c:v>1.9173723346629919E-2</c:v>
                </c:pt>
                <c:pt idx="5917">
                  <c:v>2.519150205409549E-2</c:v>
                </c:pt>
                <c:pt idx="5918">
                  <c:v>2.0060553892993264E-2</c:v>
                </c:pt>
                <c:pt idx="5919">
                  <c:v>1.8878113164508801E-2</c:v>
                </c:pt>
                <c:pt idx="5920">
                  <c:v>1.7421177266911878E-2</c:v>
                </c:pt>
                <c:pt idx="5921">
                  <c:v>1.296590952208649E-2</c:v>
                </c:pt>
                <c:pt idx="5922">
                  <c:v>2.6331712756562646E-2</c:v>
                </c:pt>
                <c:pt idx="5923">
                  <c:v>1.8730308073448245E-2</c:v>
                </c:pt>
                <c:pt idx="5924">
                  <c:v>1.902591825556936E-2</c:v>
                </c:pt>
                <c:pt idx="5925">
                  <c:v>1.8117972696197363E-2</c:v>
                </c:pt>
                <c:pt idx="5926">
                  <c:v>3.078698050138803E-2</c:v>
                </c:pt>
                <c:pt idx="5927">
                  <c:v>2.1770869946694006E-2</c:v>
                </c:pt>
                <c:pt idx="5928">
                  <c:v>1.2353574144835608E-2</c:v>
                </c:pt>
                <c:pt idx="5929">
                  <c:v>7.3282010487766428E-3</c:v>
                </c:pt>
                <c:pt idx="5930">
                  <c:v>1.5816436278254391E-2</c:v>
                </c:pt>
                <c:pt idx="5931">
                  <c:v>9.0596321154860354E-3</c:v>
                </c:pt>
                <c:pt idx="5932">
                  <c:v>2.0862924387322009E-2</c:v>
                </c:pt>
                <c:pt idx="5933">
                  <c:v>1.6449886668513925E-2</c:v>
                </c:pt>
                <c:pt idx="5934">
                  <c:v>2.3607876078446652E-2</c:v>
                </c:pt>
                <c:pt idx="5935">
                  <c:v>1.066437310414352E-2</c:v>
                </c:pt>
                <c:pt idx="5936">
                  <c:v>7.8771913870015718E-3</c:v>
                </c:pt>
                <c:pt idx="5937">
                  <c:v>2.3037770727213074E-2</c:v>
                </c:pt>
                <c:pt idx="5938">
                  <c:v>1.106555835130789E-2</c:v>
                </c:pt>
                <c:pt idx="5939">
                  <c:v>6.8003257235603656E-3</c:v>
                </c:pt>
                <c:pt idx="5940">
                  <c:v>8.8484819853995242E-3</c:v>
                </c:pt>
                <c:pt idx="5941">
                  <c:v>4.4776742926087429E-3</c:v>
                </c:pt>
                <c:pt idx="5942">
                  <c:v>2.1200764595460424E-2</c:v>
                </c:pt>
                <c:pt idx="5943">
                  <c:v>6.6525206324998072E-3</c:v>
                </c:pt>
                <c:pt idx="5944">
                  <c:v>1.1487858611480913E-2</c:v>
                </c:pt>
                <c:pt idx="5945">
                  <c:v>1.729448718885997E-2</c:v>
                </c:pt>
                <c:pt idx="5946">
                  <c:v>6.8214407365690165E-3</c:v>
                </c:pt>
                <c:pt idx="5947">
                  <c:v>9.228552219555243E-3</c:v>
                </c:pt>
                <c:pt idx="5948">
                  <c:v>1.3388209782259512E-2</c:v>
                </c:pt>
                <c:pt idx="5949">
                  <c:v>7.9827664520448274E-3</c:v>
                </c:pt>
                <c:pt idx="5950">
                  <c:v>5.0900096698596256E-3</c:v>
                </c:pt>
                <c:pt idx="5951">
                  <c:v>1.5351905992064069E-2</c:v>
                </c:pt>
                <c:pt idx="5952">
                  <c:v>2.3333380909334189E-2</c:v>
                </c:pt>
                <c:pt idx="5953">
                  <c:v>1.2311344118818306E-2</c:v>
                </c:pt>
                <c:pt idx="5954">
                  <c:v>1.0791063182195425E-2</c:v>
                </c:pt>
                <c:pt idx="5955">
                  <c:v>1.3240404691198956E-2</c:v>
                </c:pt>
                <c:pt idx="5956">
                  <c:v>-1.4978743888395219E-3</c:v>
                </c:pt>
                <c:pt idx="5957">
                  <c:v>5.7656900861364612E-3</c:v>
                </c:pt>
                <c:pt idx="5958">
                  <c:v>4.0553740324357213E-3</c:v>
                </c:pt>
                <c:pt idx="5959">
                  <c:v>1.6133161473384158E-2</c:v>
                </c:pt>
                <c:pt idx="5960">
                  <c:v>9.4819323756590562E-3</c:v>
                </c:pt>
                <c:pt idx="5961">
                  <c:v>2.8307032779339557E-3</c:v>
                </c:pt>
                <c:pt idx="5962">
                  <c:v>5.0805184698233304E-4</c:v>
                </c:pt>
                <c:pt idx="5963">
                  <c:v>5.1744697218942294E-3</c:v>
                </c:pt>
                <c:pt idx="5964">
                  <c:v>2.6195531478474445E-3</c:v>
                </c:pt>
                <c:pt idx="5965">
                  <c:v>5.0266646308336719E-3</c:v>
                </c:pt>
                <c:pt idx="5966">
                  <c:v>4.2876391755308826E-3</c:v>
                </c:pt>
                <c:pt idx="5967">
                  <c:v>9.4819323756590562E-3</c:v>
                </c:pt>
                <c:pt idx="5968">
                  <c:v>1.3536014873320071E-2</c:v>
                </c:pt>
                <c:pt idx="5969">
                  <c:v>1.4253925315614209E-2</c:v>
                </c:pt>
                <c:pt idx="5970">
                  <c:v>-5.1507716393361666E-3</c:v>
                </c:pt>
                <c:pt idx="5971">
                  <c:v>-1.2539854327719979E-4</c:v>
                </c:pt>
                <c:pt idx="5972">
                  <c:v>7.5815812048804568E-3</c:v>
                </c:pt>
                <c:pt idx="5973">
                  <c:v>2.1127928356398182E-3</c:v>
                </c:pt>
                <c:pt idx="5974">
                  <c:v>2.3872880047522823E-3</c:v>
                </c:pt>
                <c:pt idx="5975">
                  <c:v>1.1931273884662585E-2</c:v>
                </c:pt>
                <c:pt idx="5976">
                  <c:v>1.4443960432692068E-2</c:v>
                </c:pt>
                <c:pt idx="5977">
                  <c:v>-4.7495863921717943E-3</c:v>
                </c:pt>
                <c:pt idx="5978">
                  <c:v>-2.6380850913066819E-3</c:v>
                </c:pt>
                <c:pt idx="5979">
                  <c:v>5.5967699820672519E-3</c:v>
                </c:pt>
                <c:pt idx="5980">
                  <c:v>3.0629684210291179E-3</c:v>
                </c:pt>
                <c:pt idx="5981">
                  <c:v>6.3146804243613894E-3</c:v>
                </c:pt>
                <c:pt idx="5982">
                  <c:v>-6.0164871726908617E-3</c:v>
                </c:pt>
                <c:pt idx="5983">
                  <c:v>-9.9111407663189568E-4</c:v>
                </c:pt>
                <c:pt idx="5984">
                  <c:v>1.0474337987065659E-2</c:v>
                </c:pt>
                <c:pt idx="5985">
                  <c:v>3.5274987072194432E-3</c:v>
                </c:pt>
                <c:pt idx="5986">
                  <c:v>1.2915347747067749E-6</c:v>
                </c:pt>
                <c:pt idx="5987">
                  <c:v>-1.5370437935523305E-2</c:v>
                </c:pt>
                <c:pt idx="5988">
                  <c:v>6.6102906064825053E-3</c:v>
                </c:pt>
                <c:pt idx="5989">
                  <c:v>3.0207383950118152E-3</c:v>
                </c:pt>
                <c:pt idx="5990">
                  <c:v>1.3948823933456799E-3</c:v>
                </c:pt>
                <c:pt idx="5991">
                  <c:v>-5.9953721596822098E-3</c:v>
                </c:pt>
                <c:pt idx="5992">
                  <c:v>-3.2715354815662156E-3</c:v>
                </c:pt>
                <c:pt idx="5993">
                  <c:v>6.2513353853354365E-3</c:v>
                </c:pt>
                <c:pt idx="5994">
                  <c:v>-5.319691743405376E-3</c:v>
                </c:pt>
                <c:pt idx="5995">
                  <c:v>-3.4826856116527286E-3</c:v>
                </c:pt>
                <c:pt idx="5996">
                  <c:v>8.5528718032784074E-3</c:v>
                </c:pt>
                <c:pt idx="5997">
                  <c:v>-1.0122290896405475E-3</c:v>
                </c:pt>
                <c:pt idx="5998">
                  <c:v>6.420255489404645E-3</c:v>
                </c:pt>
                <c:pt idx="5999">
                  <c:v>-2.6380850913066819E-3</c:v>
                </c:pt>
                <c:pt idx="6000">
                  <c:v>-8.7825538768241569E-3</c:v>
                </c:pt>
                <c:pt idx="6001">
                  <c:v>-6.1009472247254672E-3</c:v>
                </c:pt>
                <c:pt idx="6002">
                  <c:v>1.3303749730224908E-2</c:v>
                </c:pt>
                <c:pt idx="6003">
                  <c:v>-3.9894459238603549E-3</c:v>
                </c:pt>
                <c:pt idx="6004">
                  <c:v>-1.3711843107876162E-3</c:v>
                </c:pt>
                <c:pt idx="6005">
                  <c:v>-2.3097360832045628E-4</c:v>
                </c:pt>
                <c:pt idx="6006">
                  <c:v>4.8693683397368209E-4</c:v>
                </c:pt>
                <c:pt idx="6007">
                  <c:v>-1.2583256218381356E-2</c:v>
                </c:pt>
                <c:pt idx="6008">
                  <c:v>3.7597638503146049E-3</c:v>
                </c:pt>
                <c:pt idx="6009">
                  <c:v>3.8653389153578605E-3</c:v>
                </c:pt>
                <c:pt idx="6010">
                  <c:v>-1.133747045087094E-2</c:v>
                </c:pt>
                <c:pt idx="6011">
                  <c:v>-6.6710525759590454E-3</c:v>
                </c:pt>
                <c:pt idx="6012">
                  <c:v>-3.0603853514797061E-3</c:v>
                </c:pt>
                <c:pt idx="6013">
                  <c:v>-2.4480499742288225E-3</c:v>
                </c:pt>
                <c:pt idx="6014">
                  <c:v>-5.0874266003102129E-3</c:v>
                </c:pt>
                <c:pt idx="6015">
                  <c:v>-1.1569735593966103E-2</c:v>
                </c:pt>
                <c:pt idx="6016">
                  <c:v>-1.211872593219103E-2</c:v>
                </c:pt>
                <c:pt idx="6017">
                  <c:v>-1.5222632844462746E-2</c:v>
                </c:pt>
                <c:pt idx="6018">
                  <c:v>6.12464530728353E-3</c:v>
                </c:pt>
                <c:pt idx="6019">
                  <c:v>-1.2372106088294848E-2</c:v>
                </c:pt>
                <c:pt idx="6020">
                  <c:v>-1.739747918435381E-2</c:v>
                </c:pt>
                <c:pt idx="6021">
                  <c:v>-7.7479182394002517E-3</c:v>
                </c:pt>
                <c:pt idx="6022">
                  <c:v>-2.7225451433412875E-3</c:v>
                </c:pt>
                <c:pt idx="6023">
                  <c:v>-9.2259691500058312E-3</c:v>
                </c:pt>
                <c:pt idx="6024">
                  <c:v>-1.125301039883634E-2</c:v>
                </c:pt>
                <c:pt idx="6025">
                  <c:v>-5.9320271206562579E-3</c:v>
                </c:pt>
                <c:pt idx="6026">
                  <c:v>-1.4251342246064797E-2</c:v>
                </c:pt>
                <c:pt idx="6027">
                  <c:v>-3.3982255596181231E-3</c:v>
                </c:pt>
                <c:pt idx="6028">
                  <c:v>-1.6278383494895302E-2</c:v>
                </c:pt>
                <c:pt idx="6029">
                  <c:v>-8.7614388638155051E-3</c:v>
                </c:pt>
                <c:pt idx="6030">
                  <c:v>-1.4230227233056142E-2</c:v>
                </c:pt>
                <c:pt idx="6031">
                  <c:v>3.7142599416992016E-2</c:v>
                </c:pt>
                <c:pt idx="6032">
                  <c:v>2.8379869018401806E-2</c:v>
                </c:pt>
                <c:pt idx="6033">
                  <c:v>3.0998130631474545E-2</c:v>
                </c:pt>
                <c:pt idx="6034">
                  <c:v>2.9203354525739196E-2</c:v>
                </c:pt>
                <c:pt idx="6035">
                  <c:v>1.7611212383989737E-2</c:v>
                </c:pt>
                <c:pt idx="6036">
                  <c:v>2.1179649582451776E-2</c:v>
                </c:pt>
                <c:pt idx="6037">
                  <c:v>2.0461739140157635E-2</c:v>
                </c:pt>
                <c:pt idx="6038">
                  <c:v>1.5710861213211136E-2</c:v>
                </c:pt>
                <c:pt idx="6039">
                  <c:v>3.1821616138811931E-2</c:v>
                </c:pt>
                <c:pt idx="6040">
                  <c:v>1.9912748801932709E-2</c:v>
                </c:pt>
                <c:pt idx="6041">
                  <c:v>2.586718247037232E-2</c:v>
                </c:pt>
                <c:pt idx="6042">
                  <c:v>2.3037770727213074E-2</c:v>
                </c:pt>
                <c:pt idx="6043">
                  <c:v>1.5900896330288995E-2</c:v>
                </c:pt>
                <c:pt idx="6044">
                  <c:v>3.2602871620132028E-2</c:v>
                </c:pt>
                <c:pt idx="6045">
                  <c:v>2.8527674109462366E-2</c:v>
                </c:pt>
                <c:pt idx="6046">
                  <c:v>2.3650106104463955E-2</c:v>
                </c:pt>
                <c:pt idx="6047">
                  <c:v>1.3092599600138397E-2</c:v>
                </c:pt>
                <c:pt idx="6048">
                  <c:v>1.8666963034422293E-2</c:v>
                </c:pt>
                <c:pt idx="6049">
                  <c:v>1.6555461733557181E-2</c:v>
                </c:pt>
                <c:pt idx="6050">
                  <c:v>1.8139087709206015E-2</c:v>
                </c:pt>
                <c:pt idx="6051">
                  <c:v>2.4726971767905163E-2</c:v>
                </c:pt>
                <c:pt idx="6052">
                  <c:v>3.0660290423336126E-2</c:v>
                </c:pt>
                <c:pt idx="6053">
                  <c:v>2.2172055193858377E-2</c:v>
                </c:pt>
                <c:pt idx="6054">
                  <c:v>2.299554070119577E-2</c:v>
                </c:pt>
                <c:pt idx="6055">
                  <c:v>1.5330790979055417E-2</c:v>
                </c:pt>
                <c:pt idx="6056">
                  <c:v>3.3510817179504028E-2</c:v>
                </c:pt>
                <c:pt idx="6057">
                  <c:v>1.9997208853967312E-2</c:v>
                </c:pt>
                <c:pt idx="6058">
                  <c:v>1.406389019853635E-2</c:v>
                </c:pt>
                <c:pt idx="6059">
                  <c:v>2.0503969166174939E-2</c:v>
                </c:pt>
                <c:pt idx="6060">
                  <c:v>9.8620026098147767E-3</c:v>
                </c:pt>
                <c:pt idx="6061">
                  <c:v>2.8569904135479666E-2</c:v>
                </c:pt>
                <c:pt idx="6062">
                  <c:v>2.4452476598792697E-2</c:v>
                </c:pt>
                <c:pt idx="6063">
                  <c:v>1.8329122826283874E-2</c:v>
                </c:pt>
                <c:pt idx="6064">
                  <c:v>2.3122230779247677E-2</c:v>
                </c:pt>
                <c:pt idx="6065">
                  <c:v>1.5119640848968904E-2</c:v>
                </c:pt>
                <c:pt idx="6066">
                  <c:v>1.2395804170852912E-2</c:v>
                </c:pt>
                <c:pt idx="6067">
                  <c:v>7.5604661918718058E-3</c:v>
                </c:pt>
                <c:pt idx="6068">
                  <c:v>1.3261519704207607E-2</c:v>
                </c:pt>
                <c:pt idx="6069">
                  <c:v>1.8033512644162759E-2</c:v>
                </c:pt>
                <c:pt idx="6070">
                  <c:v>2.1517489790590191E-2</c:v>
                </c:pt>
                <c:pt idx="6071">
                  <c:v>2.7070738211865435E-2</c:v>
                </c:pt>
                <c:pt idx="6072">
                  <c:v>9.9253476488407304E-3</c:v>
                </c:pt>
                <c:pt idx="6073">
                  <c:v>1.6829956902669644E-2</c:v>
                </c:pt>
                <c:pt idx="6074">
                  <c:v>1.1382283546437657E-2</c:v>
                </c:pt>
                <c:pt idx="6075">
                  <c:v>1.4866260692865091E-2</c:v>
                </c:pt>
                <c:pt idx="6076">
                  <c:v>1.957490859379429E-2</c:v>
                </c:pt>
                <c:pt idx="6077">
                  <c:v>2.0250589010071124E-2</c:v>
                </c:pt>
                <c:pt idx="6078">
                  <c:v>7.9405364260275255E-3</c:v>
                </c:pt>
                <c:pt idx="6079">
                  <c:v>9.0596321154860354E-3</c:v>
                </c:pt>
                <c:pt idx="6080">
                  <c:v>1.1846813832627982E-2</c:v>
                </c:pt>
                <c:pt idx="6081">
                  <c:v>1.5689746200202484E-2</c:v>
                </c:pt>
                <c:pt idx="6082">
                  <c:v>6.5258305544479006E-3</c:v>
                </c:pt>
                <c:pt idx="6083">
                  <c:v>1.7188912123816714E-2</c:v>
                </c:pt>
                <c:pt idx="6084">
                  <c:v>7.6026962178891077E-3</c:v>
                </c:pt>
                <c:pt idx="6085">
                  <c:v>1.0981098299273285E-2</c:v>
                </c:pt>
                <c:pt idx="6086">
                  <c:v>1.9849403762906753E-2</c:v>
                </c:pt>
                <c:pt idx="6087">
                  <c:v>1.0284302869987799E-2</c:v>
                </c:pt>
                <c:pt idx="6088">
                  <c:v>1.0326532896005101E-2</c:v>
                </c:pt>
                <c:pt idx="6089">
                  <c:v>1.1952388897671237E-2</c:v>
                </c:pt>
                <c:pt idx="6090">
                  <c:v>1.2416919183861562E-2</c:v>
                </c:pt>
                <c:pt idx="6091">
                  <c:v>1.3620474925354675E-2</c:v>
                </c:pt>
                <c:pt idx="6092">
                  <c:v>-5.0546877743292123E-4</c:v>
                </c:pt>
                <c:pt idx="6093">
                  <c:v>1.5816436278254391E-2</c:v>
                </c:pt>
                <c:pt idx="6094">
                  <c:v>1.7749526275014004E-3</c:v>
                </c:pt>
                <c:pt idx="6095">
                  <c:v>9.3763573106158023E-3</c:v>
                </c:pt>
                <c:pt idx="6096">
                  <c:v>1.0622143078126218E-2</c:v>
                </c:pt>
                <c:pt idx="6097">
                  <c:v>9.3035210715535551E-4</c:v>
                </c:pt>
                <c:pt idx="6098">
                  <c:v>-4.2100872539831569E-4</c:v>
                </c:pt>
                <c:pt idx="6099">
                  <c:v>7.2648560097506899E-3</c:v>
                </c:pt>
                <c:pt idx="6100">
                  <c:v>6.8003257235603656E-3</c:v>
                </c:pt>
                <c:pt idx="6101">
                  <c:v>4.9633195918077182E-3</c:v>
                </c:pt>
                <c:pt idx="6102">
                  <c:v>9.7564275447715211E-3</c:v>
                </c:pt>
                <c:pt idx="6103">
                  <c:v>1.4380615393666115E-2</c:v>
                </c:pt>
                <c:pt idx="6104">
                  <c:v>7.1920197706884428E-4</c:v>
                </c:pt>
                <c:pt idx="6105">
                  <c:v>1.7780132488058945E-2</c:v>
                </c:pt>
                <c:pt idx="6106">
                  <c:v>2.8729333039512585E-3</c:v>
                </c:pt>
                <c:pt idx="6107">
                  <c:v>-5.2658379044157131E-4</c:v>
                </c:pt>
                <c:pt idx="6108">
                  <c:v>-2.5113950132547762E-3</c:v>
                </c:pt>
                <c:pt idx="6109">
                  <c:v>-1.0122290896405475E-3</c:v>
                </c:pt>
                <c:pt idx="6110">
                  <c:v>5.9346101902056697E-3</c:v>
                </c:pt>
                <c:pt idx="6111">
                  <c:v>2.8095882649253039E-3</c:v>
                </c:pt>
                <c:pt idx="6112">
                  <c:v>-1.1178041546838031E-3</c:v>
                </c:pt>
                <c:pt idx="6113">
                  <c:v>5.9346101902056697E-3</c:v>
                </c:pt>
                <c:pt idx="6114">
                  <c:v>-6.9455477450715104E-3</c:v>
                </c:pt>
                <c:pt idx="6115">
                  <c:v>1.648262549449493E-3</c:v>
                </c:pt>
                <c:pt idx="6116">
                  <c:v>5.0266646308336719E-3</c:v>
                </c:pt>
                <c:pt idx="6117">
                  <c:v>6.3146804243613894E-3</c:v>
                </c:pt>
                <c:pt idx="6118">
                  <c:v>-3.1237303905056598E-3</c:v>
                </c:pt>
                <c:pt idx="6119">
                  <c:v>2.9996233820031651E-3</c:v>
                </c:pt>
                <c:pt idx="6120">
                  <c:v>-3.7149507547478882E-3</c:v>
                </c:pt>
                <c:pt idx="6121">
                  <c:v>3.6541887852713493E-3</c:v>
                </c:pt>
                <c:pt idx="6122">
                  <c:v>2.2394829136917239E-3</c:v>
                </c:pt>
                <c:pt idx="6123">
                  <c:v>3.1474284730637226E-3</c:v>
                </c:pt>
                <c:pt idx="6124">
                  <c:v>-5.8475670686216523E-3</c:v>
                </c:pt>
                <c:pt idx="6125">
                  <c:v>-1.8990596360038943E-3</c:v>
                </c:pt>
                <c:pt idx="6126">
                  <c:v>-1.2266531023251589E-2</c:v>
                </c:pt>
                <c:pt idx="6127">
                  <c:v>-6.3332123678206285E-3</c:v>
                </c:pt>
                <c:pt idx="6128">
                  <c:v>2.8307032779339557E-3</c:v>
                </c:pt>
                <c:pt idx="6129">
                  <c:v>-4.4212373840696578E-4</c:v>
                </c:pt>
                <c:pt idx="6130">
                  <c:v>3.4641536681934895E-3</c:v>
                </c:pt>
                <c:pt idx="6131">
                  <c:v>5.3433898259634387E-3</c:v>
                </c:pt>
                <c:pt idx="6132">
                  <c:v>-4.1161360019122606E-3</c:v>
                </c:pt>
                <c:pt idx="6133">
                  <c:v>-4.8340464442063981E-3</c:v>
                </c:pt>
                <c:pt idx="6134">
                  <c:v>2.5467169087851904E-4</c:v>
                </c:pt>
                <c:pt idx="6135">
                  <c:v>-1.2709946296433263E-2</c:v>
                </c:pt>
                <c:pt idx="6136">
                  <c:v>8.7006768943389649E-3</c:v>
                </c:pt>
                <c:pt idx="6137">
                  <c:v>-7.8323782914348564E-3</c:v>
                </c:pt>
                <c:pt idx="6138">
                  <c:v>7.3282010487766428E-3</c:v>
                </c:pt>
                <c:pt idx="6139">
                  <c:v>-9.4793493061096426E-3</c:v>
                </c:pt>
                <c:pt idx="6140">
                  <c:v>7.8254701609479713E-4</c:v>
                </c:pt>
                <c:pt idx="6141">
                  <c:v>-6.2909823418033266E-3</c:v>
                </c:pt>
                <c:pt idx="6142">
                  <c:v>5.4278498779980425E-3</c:v>
                </c:pt>
                <c:pt idx="6143">
                  <c:v>-7.051122810114766E-3</c:v>
                </c:pt>
                <c:pt idx="6144">
                  <c:v>-1.5412667961540606E-2</c:v>
                </c:pt>
                <c:pt idx="6145">
                  <c:v>-9.5638093581442464E-3</c:v>
                </c:pt>
                <c:pt idx="6146">
                  <c:v>-1.9720130615305434E-2</c:v>
                </c:pt>
                <c:pt idx="6147">
                  <c:v>9.9675776748580323E-3</c:v>
                </c:pt>
                <c:pt idx="6148">
                  <c:v>-6.248752315786023E-3</c:v>
                </c:pt>
                <c:pt idx="6149">
                  <c:v>2.5562081088214917E-3</c:v>
                </c:pt>
                <c:pt idx="6150">
                  <c:v>-1.625726848188665E-2</c:v>
                </c:pt>
                <c:pt idx="6151">
                  <c:v>-2.1946698181250094E-3</c:v>
                </c:pt>
                <c:pt idx="6152">
                  <c:v>-9.9861096183172689E-3</c:v>
                </c:pt>
                <c:pt idx="6153">
                  <c:v>-1.0049454657343224E-2</c:v>
                </c:pt>
                <c:pt idx="6154">
                  <c:v>-8.6347487857635977E-3</c:v>
                </c:pt>
                <c:pt idx="6155">
                  <c:v>-7.7479182394002517E-3</c:v>
                </c:pt>
                <c:pt idx="6156">
                  <c:v>-2.0142430875478456E-2</c:v>
                </c:pt>
                <c:pt idx="6157">
                  <c:v>-1.5750508169679024E-2</c:v>
                </c:pt>
                <c:pt idx="6158">
                  <c:v>-1.6721798768076977E-2</c:v>
                </c:pt>
                <c:pt idx="6159">
                  <c:v>-2.0100200849461156E-2</c:v>
                </c:pt>
                <c:pt idx="6160">
                  <c:v>4.6285400049737947E-2</c:v>
                </c:pt>
                <c:pt idx="6161">
                  <c:v>3.2455066529071472E-2</c:v>
                </c:pt>
                <c:pt idx="6162">
                  <c:v>3.1863846164829235E-2</c:v>
                </c:pt>
                <c:pt idx="6163">
                  <c:v>3.3553047205521325E-2</c:v>
                </c:pt>
                <c:pt idx="6164">
                  <c:v>3.0174645124137152E-2</c:v>
                </c:pt>
                <c:pt idx="6165">
                  <c:v>3.1652696034742724E-2</c:v>
                </c:pt>
                <c:pt idx="6166">
                  <c:v>3.2053881281907101E-2</c:v>
                </c:pt>
                <c:pt idx="6167">
                  <c:v>3.1167050735543756E-2</c:v>
                </c:pt>
                <c:pt idx="6168">
                  <c:v>3.1821616138811931E-2</c:v>
                </c:pt>
                <c:pt idx="6169">
                  <c:v>3.6720299156818993E-2</c:v>
                </c:pt>
                <c:pt idx="6170">
                  <c:v>3.4228727621798162E-2</c:v>
                </c:pt>
                <c:pt idx="6171">
                  <c:v>2.2425435349962192E-2</c:v>
                </c:pt>
                <c:pt idx="6172">
                  <c:v>2.7809763667168225E-2</c:v>
                </c:pt>
                <c:pt idx="6173">
                  <c:v>1.7167797110808063E-2</c:v>
                </c:pt>
                <c:pt idx="6174">
                  <c:v>2.4811431819939767E-2</c:v>
                </c:pt>
                <c:pt idx="6175">
                  <c:v>3.7881624872294808E-2</c:v>
                </c:pt>
                <c:pt idx="6176">
                  <c:v>2.3227805844290933E-2</c:v>
                </c:pt>
                <c:pt idx="6177">
                  <c:v>2.1538604803598843E-2</c:v>
                </c:pt>
                <c:pt idx="6178">
                  <c:v>1.6639921785591785E-2</c:v>
                </c:pt>
                <c:pt idx="6179">
                  <c:v>1.9617138619811594E-2</c:v>
                </c:pt>
                <c:pt idx="6180">
                  <c:v>2.7049623198856784E-2</c:v>
                </c:pt>
                <c:pt idx="6181">
                  <c:v>6.5047155414392497E-3</c:v>
                </c:pt>
                <c:pt idx="6182">
                  <c:v>2.1433029738555587E-2</c:v>
                </c:pt>
                <c:pt idx="6183">
                  <c:v>2.8992204395652688E-2</c:v>
                </c:pt>
                <c:pt idx="6184">
                  <c:v>3.0364680241215011E-2</c:v>
                </c:pt>
                <c:pt idx="6185">
                  <c:v>1.921595337264722E-2</c:v>
                </c:pt>
                <c:pt idx="6186">
                  <c:v>1.6492116694531225E-2</c:v>
                </c:pt>
                <c:pt idx="6187">
                  <c:v>2.2699930519074655E-2</c:v>
                </c:pt>
                <c:pt idx="6188">
                  <c:v>1.1530088637498215E-2</c:v>
                </c:pt>
                <c:pt idx="6189">
                  <c:v>1.5710861213211136E-2</c:v>
                </c:pt>
                <c:pt idx="6190">
                  <c:v>1.1002213312281937E-2</c:v>
                </c:pt>
                <c:pt idx="6191">
                  <c:v>1.9828288749898101E-2</c:v>
                </c:pt>
                <c:pt idx="6192">
                  <c:v>2.5139780828041889E-3</c:v>
                </c:pt>
                <c:pt idx="6193">
                  <c:v>1.7526752331955133E-2</c:v>
                </c:pt>
                <c:pt idx="6194">
                  <c:v>1.6851071915678296E-2</c:v>
                </c:pt>
                <c:pt idx="6195">
                  <c:v>2.7462432258993511E-3</c:v>
                </c:pt>
                <c:pt idx="6196">
                  <c:v>1.8772538099465549E-2</c:v>
                </c:pt>
                <c:pt idx="6197">
                  <c:v>1.2079078975723145E-2</c:v>
                </c:pt>
                <c:pt idx="6198">
                  <c:v>1.5246330927020811E-2</c:v>
                </c:pt>
                <c:pt idx="6199">
                  <c:v>1.0917753260247333E-2</c:v>
                </c:pt>
                <c:pt idx="6200">
                  <c:v>1.1699008741567424E-2</c:v>
                </c:pt>
                <c:pt idx="6201">
                  <c:v>3.3658622270564584E-2</c:v>
                </c:pt>
                <c:pt idx="6202">
                  <c:v>2.1031844491391217E-2</c:v>
                </c:pt>
                <c:pt idx="6203">
                  <c:v>5.5967699820672519E-3</c:v>
                </c:pt>
                <c:pt idx="6204">
                  <c:v>1.7188912123816714E-2</c:v>
                </c:pt>
                <c:pt idx="6205">
                  <c:v>2.2932195662169814E-2</c:v>
                </c:pt>
                <c:pt idx="6206">
                  <c:v>1.1424513572454959E-2</c:v>
                </c:pt>
                <c:pt idx="6207">
                  <c:v>1.104444333829924E-2</c:v>
                </c:pt>
                <c:pt idx="6208">
                  <c:v>1.9891633788924057E-2</c:v>
                </c:pt>
                <c:pt idx="6209">
                  <c:v>5.871265151179716E-3</c:v>
                </c:pt>
                <c:pt idx="6210">
                  <c:v>-1.5612194278654757E-3</c:v>
                </c:pt>
                <c:pt idx="6211">
                  <c:v>1.6407656642496622E-2</c:v>
                </c:pt>
                <c:pt idx="6212">
                  <c:v>9.6719674927369173E-3</c:v>
                </c:pt>
                <c:pt idx="6213">
                  <c:v>1.8096857683188711E-2</c:v>
                </c:pt>
                <c:pt idx="6214">
                  <c:v>1.4507305471718022E-2</c:v>
                </c:pt>
                <c:pt idx="6215">
                  <c:v>2.7197428289917343E-2</c:v>
                </c:pt>
                <c:pt idx="6216">
                  <c:v>1.5774206252237088E-2</c:v>
                </c:pt>
                <c:pt idx="6217">
                  <c:v>1.2860334457043234E-2</c:v>
                </c:pt>
                <c:pt idx="6218">
                  <c:v>5.2166997479115313E-3</c:v>
                </c:pt>
                <c:pt idx="6219">
                  <c:v>9.0174020894687318E-3</c:v>
                </c:pt>
                <c:pt idx="6220">
                  <c:v>5.0266646308336719E-3</c:v>
                </c:pt>
                <c:pt idx="6221">
                  <c:v>1.560528614816788E-2</c:v>
                </c:pt>
                <c:pt idx="6222">
                  <c:v>1.2259622892764705E-3</c:v>
                </c:pt>
                <c:pt idx="6223">
                  <c:v>1.9279298411673175E-2</c:v>
                </c:pt>
                <c:pt idx="6224">
                  <c:v>1.0570421852072621E-3</c:v>
                </c:pt>
                <c:pt idx="6225">
                  <c:v>8.6162168423043611E-3</c:v>
                </c:pt>
                <c:pt idx="6226">
                  <c:v>9.6930825057455691E-3</c:v>
                </c:pt>
                <c:pt idx="6227">
                  <c:v>7.0114758536468768E-3</c:v>
                </c:pt>
                <c:pt idx="6228">
                  <c:v>1.5182985887994858E-2</c:v>
                </c:pt>
                <c:pt idx="6229">
                  <c:v>1.1614548689532819E-2</c:v>
                </c:pt>
                <c:pt idx="6230">
                  <c:v>5.1744697218942294E-3</c:v>
                </c:pt>
                <c:pt idx="6231">
                  <c:v>1.7231142149834018E-2</c:v>
                </c:pt>
                <c:pt idx="6232">
                  <c:v>4.1187190714616732E-3</c:v>
                </c:pt>
                <c:pt idx="6233">
                  <c:v>4.9210895657904163E-3</c:v>
                </c:pt>
                <c:pt idx="6234">
                  <c:v>2.4295180307695851E-3</c:v>
                </c:pt>
                <c:pt idx="6235">
                  <c:v>3.1263134600550717E-3</c:v>
                </c:pt>
                <c:pt idx="6236">
                  <c:v>5.0900096698596256E-3</c:v>
                </c:pt>
                <c:pt idx="6237">
                  <c:v>-5.7631070165870485E-3</c:v>
                </c:pt>
                <c:pt idx="6238">
                  <c:v>1.3726049990397931E-2</c:v>
                </c:pt>
                <c:pt idx="6239">
                  <c:v>8.7851369463735705E-3</c:v>
                </c:pt>
                <c:pt idx="6240">
                  <c:v>-7.6634581873656479E-3</c:v>
                </c:pt>
                <c:pt idx="6241">
                  <c:v>3.6330737722626979E-3</c:v>
                </c:pt>
                <c:pt idx="6242">
                  <c:v>6.3146804243613894E-3</c:v>
                </c:pt>
                <c:pt idx="6243">
                  <c:v>-4.0938491242595125E-5</c:v>
                </c:pt>
                <c:pt idx="6244">
                  <c:v>-2.6169700782980318E-3</c:v>
                </c:pt>
                <c:pt idx="6245">
                  <c:v>9.6508524797282655E-3</c:v>
                </c:pt>
                <c:pt idx="6246">
                  <c:v>-2.9336952734277987E-3</c:v>
                </c:pt>
                <c:pt idx="6247">
                  <c:v>2.0916778226311664E-3</c:v>
                </c:pt>
                <c:pt idx="6248">
                  <c:v>-6.9455477450715104E-3</c:v>
                </c:pt>
                <c:pt idx="6249">
                  <c:v>9.0596321154860354E-3</c:v>
                </c:pt>
                <c:pt idx="6250">
                  <c:v>1.220576905377505E-2</c:v>
                </c:pt>
                <c:pt idx="6251">
                  <c:v>4.8788595397731144E-3</c:v>
                </c:pt>
                <c:pt idx="6252">
                  <c:v>1.0686659981796239E-4</c:v>
                </c:pt>
                <c:pt idx="6253">
                  <c:v>6.7580956975430628E-3</c:v>
                </c:pt>
                <c:pt idx="6254">
                  <c:v>-3.3137655075835193E-3</c:v>
                </c:pt>
                <c:pt idx="6255">
                  <c:v>-7.5789981353310424E-3</c:v>
                </c:pt>
                <c:pt idx="6256">
                  <c:v>1.7960676405100505E-3</c:v>
                </c:pt>
                <c:pt idx="6257">
                  <c:v>8.2361466081486406E-3</c:v>
                </c:pt>
                <c:pt idx="6258">
                  <c:v>5.7868050991451113E-3</c:v>
                </c:pt>
                <c:pt idx="6259">
                  <c:v>1.4570650510743976E-2</c:v>
                </c:pt>
                <c:pt idx="6260">
                  <c:v>7.3070860357679918E-3</c:v>
                </c:pt>
                <c:pt idx="6261">
                  <c:v>1.3240404691198956E-2</c:v>
                </c:pt>
                <c:pt idx="6262">
                  <c:v>-1.0345064839464336E-2</c:v>
                </c:pt>
                <c:pt idx="6263">
                  <c:v>2.3872880047522823E-3</c:v>
                </c:pt>
                <c:pt idx="6264">
                  <c:v>-1.3723466920848519E-2</c:v>
                </c:pt>
                <c:pt idx="6265">
                  <c:v>2.9785083689945133E-3</c:v>
                </c:pt>
                <c:pt idx="6266">
                  <c:v>-1.0577329982559502E-2</c:v>
                </c:pt>
                <c:pt idx="6267">
                  <c:v>-1.9889050719374645E-2</c:v>
                </c:pt>
                <c:pt idx="6268">
                  <c:v>-1.2878866400502474E-2</c:v>
                </c:pt>
                <c:pt idx="6269">
                  <c:v>-1.3047786504571682E-2</c:v>
                </c:pt>
                <c:pt idx="6270">
                  <c:v>-5.0546877743292123E-4</c:v>
                </c:pt>
                <c:pt idx="6271">
                  <c:v>-1.1178041546838031E-3</c:v>
                </c:pt>
                <c:pt idx="6272">
                  <c:v>-1.9412896620211962E-3</c:v>
                </c:pt>
                <c:pt idx="6273">
                  <c:v>-1.4948137675350283E-2</c:v>
                </c:pt>
                <c:pt idx="6274">
                  <c:v>-1.1780885724052618E-2</c:v>
                </c:pt>
                <c:pt idx="6275">
                  <c:v>-1.192869081511317E-2</c:v>
                </c:pt>
                <c:pt idx="6276">
                  <c:v>-5.2352316913707704E-3</c:v>
                </c:pt>
                <c:pt idx="6277">
                  <c:v>-1.6025003338791491E-2</c:v>
                </c:pt>
                <c:pt idx="6278">
                  <c:v>-1.2139840945199685E-2</c:v>
                </c:pt>
                <c:pt idx="6279">
                  <c:v>-1.5708278143661724E-2</c:v>
                </c:pt>
                <c:pt idx="6280">
                  <c:v>-1.0535099956542199E-2</c:v>
                </c:pt>
                <c:pt idx="6281">
                  <c:v>-2.3309682826776121E-2</c:v>
                </c:pt>
                <c:pt idx="6282">
                  <c:v>-1.2414336114312148E-2</c:v>
                </c:pt>
                <c:pt idx="6283">
                  <c:v>-1.5180402818445446E-2</c:v>
                </c:pt>
                <c:pt idx="6284">
                  <c:v>-1.1780885724052618E-2</c:v>
                </c:pt>
                <c:pt idx="6285">
                  <c:v>-1.9255600329115108E-2</c:v>
                </c:pt>
                <c:pt idx="6286">
                  <c:v>-2.0585846148660131E-2</c:v>
                </c:pt>
                <c:pt idx="6287">
                  <c:v>-2.8503976026904302E-2</c:v>
                </c:pt>
                <c:pt idx="6288">
                  <c:v>-2.7764950571601509E-2</c:v>
                </c:pt>
                <c:pt idx="6289">
                  <c:v>4.2906997968353768E-2</c:v>
                </c:pt>
                <c:pt idx="6290">
                  <c:v>2.5381537171173349E-2</c:v>
                </c:pt>
                <c:pt idx="6291">
                  <c:v>4.1703442226860656E-2</c:v>
                </c:pt>
                <c:pt idx="6292">
                  <c:v>2.6711782990718368E-2</c:v>
                </c:pt>
                <c:pt idx="6293">
                  <c:v>2.7260773328943295E-2</c:v>
                </c:pt>
                <c:pt idx="6294">
                  <c:v>1.634431160347067E-2</c:v>
                </c:pt>
                <c:pt idx="6295">
                  <c:v>2.0503969166174939E-2</c:v>
                </c:pt>
                <c:pt idx="6296">
                  <c:v>2.2172055193858377E-2</c:v>
                </c:pt>
                <c:pt idx="6297">
                  <c:v>2.4283556494723489E-2</c:v>
                </c:pt>
                <c:pt idx="6298">
                  <c:v>2.979457488998143E-2</c:v>
                </c:pt>
                <c:pt idx="6299">
                  <c:v>1.8350237839292523E-2</c:v>
                </c:pt>
                <c:pt idx="6300">
                  <c:v>2.7894223719202828E-2</c:v>
                </c:pt>
                <c:pt idx="6301">
                  <c:v>2.5951642522406927E-2</c:v>
                </c:pt>
                <c:pt idx="6302">
                  <c:v>3.7733819781234246E-2</c:v>
                </c:pt>
                <c:pt idx="6303">
                  <c:v>3.876845541865815E-2</c:v>
                </c:pt>
                <c:pt idx="6304">
                  <c:v>1.6618806772583133E-2</c:v>
                </c:pt>
                <c:pt idx="6305">
                  <c:v>3.1863846164829235E-2</c:v>
                </c:pt>
                <c:pt idx="6306">
                  <c:v>2.2911080649161166E-2</c:v>
                </c:pt>
                <c:pt idx="6307">
                  <c:v>2.3333380909334189E-2</c:v>
                </c:pt>
                <c:pt idx="6308">
                  <c:v>2.7197428289917343E-2</c:v>
                </c:pt>
                <c:pt idx="6309">
                  <c:v>1.1551203650506867E-2</c:v>
                </c:pt>
                <c:pt idx="6310">
                  <c:v>1.6555461733557181E-2</c:v>
                </c:pt>
                <c:pt idx="6311">
                  <c:v>1.5267445940029462E-2</c:v>
                </c:pt>
                <c:pt idx="6312">
                  <c:v>1.7695672436024341E-2</c:v>
                </c:pt>
                <c:pt idx="6313">
                  <c:v>1.6555461733557181E-2</c:v>
                </c:pt>
                <c:pt idx="6314">
                  <c:v>4.4617314022054502E-2</c:v>
                </c:pt>
                <c:pt idx="6315">
                  <c:v>5.7023450471105075E-3</c:v>
                </c:pt>
                <c:pt idx="6316">
                  <c:v>1.7188912123816714E-2</c:v>
                </c:pt>
                <c:pt idx="6317">
                  <c:v>1.351489986031142E-2</c:v>
                </c:pt>
                <c:pt idx="6318">
                  <c:v>1.6027586408340903E-2</c:v>
                </c:pt>
                <c:pt idx="6319">
                  <c:v>2.0947384439356613E-2</c:v>
                </c:pt>
                <c:pt idx="6320">
                  <c:v>2.1369684699529636E-2</c:v>
                </c:pt>
                <c:pt idx="6321">
                  <c:v>2.3312265896325537E-2</c:v>
                </c:pt>
                <c:pt idx="6322">
                  <c:v>2.1074074517408517E-2</c:v>
                </c:pt>
                <c:pt idx="6323">
                  <c:v>1.8540272956370386E-2</c:v>
                </c:pt>
                <c:pt idx="6324">
                  <c:v>1.7505637318946481E-2</c:v>
                </c:pt>
                <c:pt idx="6325">
                  <c:v>6.5891755934738543E-3</c:v>
                </c:pt>
                <c:pt idx="6326">
                  <c:v>3.4693257907988488E-2</c:v>
                </c:pt>
                <c:pt idx="6327">
                  <c:v>2.2277630258901632E-2</c:v>
                </c:pt>
                <c:pt idx="6328">
                  <c:v>1.1910158871653934E-2</c:v>
                </c:pt>
                <c:pt idx="6329">
                  <c:v>2.1538604803598843E-2</c:v>
                </c:pt>
                <c:pt idx="6330">
                  <c:v>2.3607876078446652E-2</c:v>
                </c:pt>
                <c:pt idx="6331">
                  <c:v>1.6407656642496622E-2</c:v>
                </c:pt>
                <c:pt idx="6332">
                  <c:v>1.2036848949705841E-2</c:v>
                </c:pt>
                <c:pt idx="6333">
                  <c:v>1.1593433676524168E-2</c:v>
                </c:pt>
                <c:pt idx="6334">
                  <c:v>1.6048701421349554E-2</c:v>
                </c:pt>
                <c:pt idx="6335">
                  <c:v>9.6719674927369173E-3</c:v>
                </c:pt>
                <c:pt idx="6336">
                  <c:v>1.8054627657171411E-2</c:v>
                </c:pt>
                <c:pt idx="6337">
                  <c:v>1.1889043858645285E-2</c:v>
                </c:pt>
                <c:pt idx="6338">
                  <c:v>-3.3559955336008194E-3</c:v>
                </c:pt>
                <c:pt idx="6339">
                  <c:v>1.1889043858645285E-2</c:v>
                </c:pt>
                <c:pt idx="6340">
                  <c:v>1.5077410822951602E-2</c:v>
                </c:pt>
                <c:pt idx="6341">
                  <c:v>2.0208358984053824E-2</c:v>
                </c:pt>
                <c:pt idx="6342">
                  <c:v>8.637331855313013E-3</c:v>
                </c:pt>
                <c:pt idx="6343">
                  <c:v>5.0477796438423228E-3</c:v>
                </c:pt>
                <c:pt idx="6344">
                  <c:v>1.634431160347067E-2</c:v>
                </c:pt>
                <c:pt idx="6345">
                  <c:v>1.5225215914012161E-2</c:v>
                </c:pt>
                <c:pt idx="6346">
                  <c:v>2.1982020076780517E-2</c:v>
                </c:pt>
                <c:pt idx="6347">
                  <c:v>1.4085005211545001E-2</c:v>
                </c:pt>
                <c:pt idx="6348">
                  <c:v>1.2606954300939423E-2</c:v>
                </c:pt>
                <c:pt idx="6349">
                  <c:v>1.4802915653839139E-2</c:v>
                </c:pt>
                <c:pt idx="6350">
                  <c:v>1.1530088637498215E-2</c:v>
                </c:pt>
                <c:pt idx="6351">
                  <c:v>6.5258305544479006E-3</c:v>
                </c:pt>
                <c:pt idx="6352">
                  <c:v>1.106555835130789E-2</c:v>
                </c:pt>
                <c:pt idx="6353">
                  <c:v>2.4705856754896512E-2</c:v>
                </c:pt>
                <c:pt idx="6354">
                  <c:v>-4.2100872539831569E-4</c:v>
                </c:pt>
                <c:pt idx="6355">
                  <c:v>8.7006768943389649E-3</c:v>
                </c:pt>
                <c:pt idx="6356">
                  <c:v>1.0157612791935892E-2</c:v>
                </c:pt>
                <c:pt idx="6357">
                  <c:v>-2.6169700782980318E-3</c:v>
                </c:pt>
                <c:pt idx="6358">
                  <c:v>4.0131440064184185E-3</c:v>
                </c:pt>
                <c:pt idx="6359">
                  <c:v>2.4084030177609333E-3</c:v>
                </c:pt>
                <c:pt idx="6360">
                  <c:v>-9.6693844231875055E-3</c:v>
                </c:pt>
                <c:pt idx="6361">
                  <c:v>8.637331855313013E-3</c:v>
                </c:pt>
                <c:pt idx="6362">
                  <c:v>2.767358238908002E-3</c:v>
                </c:pt>
                <c:pt idx="6363">
                  <c:v>-1.9201746490125444E-3</c:v>
                </c:pt>
                <c:pt idx="6364">
                  <c:v>-1.6667944929087313E-3</c:v>
                </c:pt>
                <c:pt idx="6365">
                  <c:v>6.9808696406019246E-4</c:v>
                </c:pt>
                <c:pt idx="6366">
                  <c:v>1.1614548689532819E-2</c:v>
                </c:pt>
                <c:pt idx="6367">
                  <c:v>2.5984381348387936E-3</c:v>
                </c:pt>
                <c:pt idx="6368">
                  <c:v>7.8560763739929217E-3</c:v>
                </c:pt>
                <c:pt idx="6369">
                  <c:v>-8.0224134085127158E-3</c:v>
                </c:pt>
                <c:pt idx="6370">
                  <c:v>9.9042326358320786E-3</c:v>
                </c:pt>
                <c:pt idx="6371">
                  <c:v>2.767358238908002E-3</c:v>
                </c:pt>
                <c:pt idx="6372">
                  <c:v>-9.9438795922999687E-3</c:v>
                </c:pt>
                <c:pt idx="6373">
                  <c:v>1.9649877445792599E-3</c:v>
                </c:pt>
                <c:pt idx="6374">
                  <c:v>-1.4651355628585161E-4</c:v>
                </c:pt>
                <c:pt idx="6375">
                  <c:v>-7.9801833824954156E-3</c:v>
                </c:pt>
                <c:pt idx="6376">
                  <c:v>-1.9823478233945042E-5</c:v>
                </c:pt>
                <c:pt idx="6377">
                  <c:v>3.0840834340377698E-3</c:v>
                </c:pt>
                <c:pt idx="6378">
                  <c:v>3.0207383950118152E-3</c:v>
                </c:pt>
                <c:pt idx="6379">
                  <c:v>-4.3906311710247255E-3</c:v>
                </c:pt>
                <c:pt idx="6380">
                  <c:v>1.5215724713975864E-3</c:v>
                </c:pt>
                <c:pt idx="6381">
                  <c:v>-6.2065222897687211E-3</c:v>
                </c:pt>
                <c:pt idx="6382">
                  <c:v>-3.5671456636873324E-3</c:v>
                </c:pt>
                <c:pt idx="6383">
                  <c:v>-3.7877869938101379E-4</c:v>
                </c:pt>
                <c:pt idx="6384">
                  <c:v>4.0764890454443713E-3</c:v>
                </c:pt>
                <c:pt idx="6385">
                  <c:v>5.7139688600828676E-4</c:v>
                </c:pt>
                <c:pt idx="6386">
                  <c:v>6.6314056194911562E-3</c:v>
                </c:pt>
                <c:pt idx="6387">
                  <c:v>8.4895267642524537E-3</c:v>
                </c:pt>
                <c:pt idx="6388">
                  <c:v>-1.43452934981357E-3</c:v>
                </c:pt>
                <c:pt idx="6389">
                  <c:v>-1.1389191676924532E-3</c:v>
                </c:pt>
                <c:pt idx="6390">
                  <c:v>5.7234600601191584E-3</c:v>
                </c:pt>
                <c:pt idx="6391">
                  <c:v>-3.16596041652296E-3</c:v>
                </c:pt>
                <c:pt idx="6392">
                  <c:v>4.8693683397368209E-4</c:v>
                </c:pt>
                <c:pt idx="6393">
                  <c:v>-9.1415090979712239E-3</c:v>
                </c:pt>
                <c:pt idx="6394">
                  <c:v>-3.1026153774970063E-3</c:v>
                </c:pt>
                <c:pt idx="6395">
                  <c:v>-1.0302834813447036E-2</c:v>
                </c:pt>
                <c:pt idx="6396">
                  <c:v>-1.2393221101303496E-2</c:v>
                </c:pt>
                <c:pt idx="6397">
                  <c:v>-9.8383045272567131E-3</c:v>
                </c:pt>
                <c:pt idx="6398">
                  <c:v>-1.2625486244398659E-2</c:v>
                </c:pt>
                <c:pt idx="6399">
                  <c:v>6.6314056194911562E-3</c:v>
                </c:pt>
                <c:pt idx="6400">
                  <c:v>-1.0598444995568154E-2</c:v>
                </c:pt>
                <c:pt idx="6401">
                  <c:v>-7.7901482654175553E-3</c:v>
                </c:pt>
                <c:pt idx="6402">
                  <c:v>-1.5602703078618465E-2</c:v>
                </c:pt>
                <c:pt idx="6403">
                  <c:v>-2.784941062363611E-2</c:v>
                </c:pt>
                <c:pt idx="6404">
                  <c:v>-2.1388216642988872E-2</c:v>
                </c:pt>
                <c:pt idx="6405">
                  <c:v>-2.5958550652893818E-3</c:v>
                </c:pt>
                <c:pt idx="6406">
                  <c:v>-3.7149507547478882E-3</c:v>
                </c:pt>
                <c:pt idx="6407">
                  <c:v>-1.3807926972883123E-2</c:v>
                </c:pt>
                <c:pt idx="6408">
                  <c:v>-9.1203940849625756E-3</c:v>
                </c:pt>
                <c:pt idx="6409">
                  <c:v>-1.4019077102969631E-2</c:v>
                </c:pt>
                <c:pt idx="6410">
                  <c:v>-1.5011482714376235E-2</c:v>
                </c:pt>
                <c:pt idx="6411">
                  <c:v>-4.2217110669555162E-3</c:v>
                </c:pt>
                <c:pt idx="6412">
                  <c:v>-1.3237821621649541E-2</c:v>
                </c:pt>
                <c:pt idx="6413">
                  <c:v>-1.3491201777753353E-2</c:v>
                </c:pt>
                <c:pt idx="6414">
                  <c:v>-2.1240411551928313E-2</c:v>
                </c:pt>
                <c:pt idx="6415">
                  <c:v>-2.0057970823443853E-2</c:v>
                </c:pt>
                <c:pt idx="6416">
                  <c:v>3.908518061378792E-2</c:v>
                </c:pt>
                <c:pt idx="6417">
                  <c:v>5.5217050552397375E-2</c:v>
                </c:pt>
                <c:pt idx="6418">
                  <c:v>3.3299667049417517E-2</c:v>
                </c:pt>
                <c:pt idx="6419">
                  <c:v>2.7556383511064413E-2</c:v>
                </c:pt>
                <c:pt idx="6420">
                  <c:v>3.6023503727533504E-2</c:v>
                </c:pt>
                <c:pt idx="6421">
                  <c:v>3.0406910267232311E-2</c:v>
                </c:pt>
                <c:pt idx="6422">
                  <c:v>2.1369684699529636E-2</c:v>
                </c:pt>
                <c:pt idx="6423">
                  <c:v>3.0026840033076593E-2</c:v>
                </c:pt>
                <c:pt idx="6424">
                  <c:v>3.7860509859286157E-2</c:v>
                </c:pt>
                <c:pt idx="6425">
                  <c:v>3.2560641594114724E-2</c:v>
                </c:pt>
                <c:pt idx="6426">
                  <c:v>2.9266699564765155E-2</c:v>
                </c:pt>
                <c:pt idx="6427">
                  <c:v>2.1327454673512332E-2</c:v>
                </c:pt>
                <c:pt idx="6428">
                  <c:v>1.1614548689532819E-2</c:v>
                </c:pt>
                <c:pt idx="6429">
                  <c:v>3.1610466008725427E-2</c:v>
                </c:pt>
                <c:pt idx="6430">
                  <c:v>1.7146682097799411E-2</c:v>
                </c:pt>
                <c:pt idx="6431">
                  <c:v>1.8139087709206015E-2</c:v>
                </c:pt>
                <c:pt idx="6432">
                  <c:v>2.6796243042752972E-2</c:v>
                </c:pt>
                <c:pt idx="6433">
                  <c:v>2.9330044603791107E-2</c:v>
                </c:pt>
                <c:pt idx="6434">
                  <c:v>1.7737902462041641E-2</c:v>
                </c:pt>
                <c:pt idx="6435">
                  <c:v>2.1918675037754562E-2</c:v>
                </c:pt>
                <c:pt idx="6436">
                  <c:v>2.0145013945027872E-2</c:v>
                </c:pt>
                <c:pt idx="6437">
                  <c:v>2.6099447613467486E-2</c:v>
                </c:pt>
                <c:pt idx="6438">
                  <c:v>1.733671721487727E-2</c:v>
                </c:pt>
                <c:pt idx="6439">
                  <c:v>1.9363758463707779E-2</c:v>
                </c:pt>
                <c:pt idx="6440">
                  <c:v>1.3261519704207607E-2</c:v>
                </c:pt>
                <c:pt idx="6441">
                  <c:v>1.5499711083124625E-2</c:v>
                </c:pt>
                <c:pt idx="6442">
                  <c:v>1.4570650510743976E-2</c:v>
                </c:pt>
                <c:pt idx="6443">
                  <c:v>7.539351178863154E-3</c:v>
                </c:pt>
                <c:pt idx="6444">
                  <c:v>1.3134829626155701E-2</c:v>
                </c:pt>
                <c:pt idx="6445">
                  <c:v>2.1137419556434472E-2</c:v>
                </c:pt>
                <c:pt idx="6446">
                  <c:v>9.8831176228234285E-3</c:v>
                </c:pt>
                <c:pt idx="6447">
                  <c:v>3.0047955046085244E-2</c:v>
                </c:pt>
                <c:pt idx="6448">
                  <c:v>1.8033512644162759E-2</c:v>
                </c:pt>
                <c:pt idx="6449">
                  <c:v>8.3839516992091981E-3</c:v>
                </c:pt>
                <c:pt idx="6450">
                  <c:v>1.3472669834294118E-2</c:v>
                </c:pt>
                <c:pt idx="6451">
                  <c:v>9.1863221935379411E-3</c:v>
                </c:pt>
                <c:pt idx="6452">
                  <c:v>2.6606207925675113E-2</c:v>
                </c:pt>
                <c:pt idx="6453">
                  <c:v>9.735312531762871E-3</c:v>
                </c:pt>
                <c:pt idx="6454">
                  <c:v>1.2733644378991328E-2</c:v>
                </c:pt>
                <c:pt idx="6455">
                  <c:v>2.0588429218209543E-2</c:v>
                </c:pt>
                <c:pt idx="6456">
                  <c:v>8.6700706812940179E-4</c:v>
                </c:pt>
                <c:pt idx="6457">
                  <c:v>1.3641589938363327E-2</c:v>
                </c:pt>
                <c:pt idx="6458">
                  <c:v>1.8392467865309826E-2</c:v>
                </c:pt>
                <c:pt idx="6459">
                  <c:v>8.5528718032784074E-3</c:v>
                </c:pt>
                <c:pt idx="6460">
                  <c:v>9.3552422976071505E-3</c:v>
                </c:pt>
                <c:pt idx="6461">
                  <c:v>6.0824152812662272E-3</c:v>
                </c:pt>
                <c:pt idx="6462">
                  <c:v>1.9089263294595316E-2</c:v>
                </c:pt>
                <c:pt idx="6463">
                  <c:v>1.1023328325290589E-2</c:v>
                </c:pt>
                <c:pt idx="6464">
                  <c:v>1.406389019853635E-2</c:v>
                </c:pt>
                <c:pt idx="6465">
                  <c:v>2.0060553892993264E-2</c:v>
                </c:pt>
                <c:pt idx="6466">
                  <c:v>1.6027586408340903E-2</c:v>
                </c:pt>
                <c:pt idx="6467">
                  <c:v>8.5739868162870592E-3</c:v>
                </c:pt>
                <c:pt idx="6468">
                  <c:v>1.0009807700875334E-2</c:v>
                </c:pt>
                <c:pt idx="6469">
                  <c:v>1.8308007813275223E-2</c:v>
                </c:pt>
                <c:pt idx="6470">
                  <c:v>-7.7996394654538444E-4</c:v>
                </c:pt>
                <c:pt idx="6471">
                  <c:v>4.2876391755308826E-3</c:v>
                </c:pt>
                <c:pt idx="6472">
                  <c:v>3.1896584990810245E-3</c:v>
                </c:pt>
                <c:pt idx="6473">
                  <c:v>8.9540570504427798E-3</c:v>
                </c:pt>
                <c:pt idx="6474">
                  <c:v>1.6693775624581448E-3</c:v>
                </c:pt>
                <c:pt idx="6475">
                  <c:v>3.9497989673924648E-3</c:v>
                </c:pt>
                <c:pt idx="6476">
                  <c:v>1.1952388897671237E-2</c:v>
                </c:pt>
                <c:pt idx="6477">
                  <c:v>7.6238112308977587E-3</c:v>
                </c:pt>
                <c:pt idx="6478">
                  <c:v>3.3163485771329311E-3</c:v>
                </c:pt>
                <c:pt idx="6479">
                  <c:v>2.7462432258993511E-3</c:v>
                </c:pt>
                <c:pt idx="6480">
                  <c:v>-1.0428353026854971E-4</c:v>
                </c:pt>
                <c:pt idx="6481">
                  <c:v>-5.383036782431328E-3</c:v>
                </c:pt>
                <c:pt idx="6482">
                  <c:v>-5.5308418734918855E-3</c:v>
                </c:pt>
                <c:pt idx="6483">
                  <c:v>1.108667336431654E-2</c:v>
                </c:pt>
                <c:pt idx="6484">
                  <c:v>4.41432925358279E-3</c:v>
                </c:pt>
                <c:pt idx="6485">
                  <c:v>2.3239429657263286E-3</c:v>
                </c:pt>
                <c:pt idx="6486">
                  <c:v>5.4278498779980425E-3</c:v>
                </c:pt>
                <c:pt idx="6487">
                  <c:v>3.2107735120896763E-3</c:v>
                </c:pt>
                <c:pt idx="6488">
                  <c:v>1.6693775624581448E-3</c:v>
                </c:pt>
                <c:pt idx="6489">
                  <c:v>-5.4769880345022313E-4</c:v>
                </c:pt>
                <c:pt idx="6490">
                  <c:v>-1.2539854327719979E-4</c:v>
                </c:pt>
                <c:pt idx="6491">
                  <c:v>3.9075689413751629E-3</c:v>
                </c:pt>
                <c:pt idx="6492">
                  <c:v>4.1187190714616732E-3</c:v>
                </c:pt>
                <c:pt idx="6493">
                  <c:v>1.0833293208212729E-2</c:v>
                </c:pt>
                <c:pt idx="6494">
                  <c:v>2.4295180307695851E-3</c:v>
                </c:pt>
                <c:pt idx="6495">
                  <c:v>5.5334249430412982E-3</c:v>
                </c:pt>
                <c:pt idx="6496">
                  <c:v>1.6977761993730203E-2</c:v>
                </c:pt>
                <c:pt idx="6497">
                  <c:v>1.4760685627821835E-2</c:v>
                </c:pt>
                <c:pt idx="6498">
                  <c:v>-4.0316759498776568E-3</c:v>
                </c:pt>
                <c:pt idx="6499">
                  <c:v>1.3240404691198956E-2</c:v>
                </c:pt>
                <c:pt idx="6500">
                  <c:v>1.9511563554768338E-2</c:v>
                </c:pt>
                <c:pt idx="6501">
                  <c:v>-1.43452934981357E-3</c:v>
                </c:pt>
                <c:pt idx="6502">
                  <c:v>1.3303749730224908E-2</c:v>
                </c:pt>
                <c:pt idx="6503">
                  <c:v>2.7040131998820492E-3</c:v>
                </c:pt>
                <c:pt idx="6504">
                  <c:v>7.1381659316987834E-3</c:v>
                </c:pt>
                <c:pt idx="6505">
                  <c:v>4.2031791234962779E-3</c:v>
                </c:pt>
                <c:pt idx="6506">
                  <c:v>-1.2539854327719979E-4</c:v>
                </c:pt>
                <c:pt idx="6507">
                  <c:v>6.5585693804289056E-4</c:v>
                </c:pt>
                <c:pt idx="6508">
                  <c:v>4.3087541885395344E-3</c:v>
                </c:pt>
                <c:pt idx="6509">
                  <c:v>-7.2833879532099273E-3</c:v>
                </c:pt>
                <c:pt idx="6510">
                  <c:v>3.1801672990447363E-4</c:v>
                </c:pt>
                <c:pt idx="6511">
                  <c:v>2.2467665375979492E-2</c:v>
                </c:pt>
                <c:pt idx="6512">
                  <c:v>1.2259622892764705E-3</c:v>
                </c:pt>
                <c:pt idx="6513">
                  <c:v>-4.3272861319987718E-3</c:v>
                </c:pt>
                <c:pt idx="6514">
                  <c:v>1.0030922713883986E-2</c:v>
                </c:pt>
                <c:pt idx="6515">
                  <c:v>7.6143200308614704E-4</c:v>
                </c:pt>
                <c:pt idx="6516">
                  <c:v>3.1685434860723736E-3</c:v>
                </c:pt>
                <c:pt idx="6517">
                  <c:v>-2.7436601563499375E-3</c:v>
                </c:pt>
                <c:pt idx="6518">
                  <c:v>-6.7977426540109511E-3</c:v>
                </c:pt>
                <c:pt idx="6519">
                  <c:v>-1.2815521361476519E-2</c:v>
                </c:pt>
                <c:pt idx="6520">
                  <c:v>-2.2791298701596132E-3</c:v>
                </c:pt>
                <c:pt idx="6521">
                  <c:v>1.3641589938363327E-2</c:v>
                </c:pt>
                <c:pt idx="6522">
                  <c:v>-2.9336952734277987E-3</c:v>
                </c:pt>
                <c:pt idx="6523">
                  <c:v>-4.3484011450074236E-3</c:v>
                </c:pt>
                <c:pt idx="6524">
                  <c:v>-4.0938491242595125E-5</c:v>
                </c:pt>
                <c:pt idx="6525">
                  <c:v>-6.8188576670196047E-3</c:v>
                </c:pt>
                <c:pt idx="6526">
                  <c:v>-4.6228963141198886E-3</c:v>
                </c:pt>
                <c:pt idx="6527">
                  <c:v>-5.0029665482756074E-3</c:v>
                </c:pt>
                <c:pt idx="6528">
                  <c:v>-1.6245644668914294E-3</c:v>
                </c:pt>
                <c:pt idx="6529">
                  <c:v>-3.0181553254624042E-3</c:v>
                </c:pt>
                <c:pt idx="6530">
                  <c:v>-3.1543366035506008E-4</c:v>
                </c:pt>
                <c:pt idx="6531">
                  <c:v>-1.3132246556606286E-2</c:v>
                </c:pt>
                <c:pt idx="6532">
                  <c:v>-1.2224300997234289E-2</c:v>
                </c:pt>
                <c:pt idx="6533">
                  <c:v>-6.5654775109157898E-3</c:v>
                </c:pt>
                <c:pt idx="6534">
                  <c:v>-1.0598444995568154E-2</c:v>
                </c:pt>
                <c:pt idx="6535">
                  <c:v>-1.0366179852472991E-2</c:v>
                </c:pt>
                <c:pt idx="6536">
                  <c:v>-8.0224134085127158E-3</c:v>
                </c:pt>
                <c:pt idx="6537">
                  <c:v>-1.1358585463879592E-2</c:v>
                </c:pt>
                <c:pt idx="6538">
                  <c:v>-1.2899981413511123E-2</c:v>
                </c:pt>
                <c:pt idx="6539">
                  <c:v>-2.9116311404155177E-2</c:v>
                </c:pt>
                <c:pt idx="6540">
                  <c:v>-2.4133168334113515E-2</c:v>
                </c:pt>
                <c:pt idx="6541">
                  <c:v>-2.3753098099957796E-2</c:v>
                </c:pt>
                <c:pt idx="6542">
                  <c:v>-2.3267452800758821E-2</c:v>
                </c:pt>
                <c:pt idx="6543">
                  <c:v>-1.8833300068942089E-2</c:v>
                </c:pt>
                <c:pt idx="6544">
                  <c:v>4.3878288566751723E-2</c:v>
                </c:pt>
                <c:pt idx="6545">
                  <c:v>4.5630834646469762E-2</c:v>
                </c:pt>
                <c:pt idx="6546">
                  <c:v>3.2053881281907101E-2</c:v>
                </c:pt>
                <c:pt idx="6547">
                  <c:v>2.8168718888315292E-2</c:v>
                </c:pt>
                <c:pt idx="6548">
                  <c:v>3.2180571359959005E-2</c:v>
                </c:pt>
                <c:pt idx="6549">
                  <c:v>2.2805505584117911E-2</c:v>
                </c:pt>
                <c:pt idx="6550">
                  <c:v>3.5875698636472948E-2</c:v>
                </c:pt>
                <c:pt idx="6551">
                  <c:v>2.960453977290357E-2</c:v>
                </c:pt>
                <c:pt idx="6552">
                  <c:v>2.0482854153166287E-2</c:v>
                </c:pt>
                <c:pt idx="6553">
                  <c:v>2.810537384928934E-2</c:v>
                </c:pt>
                <c:pt idx="6554">
                  <c:v>3.4651027881971184E-2</c:v>
                </c:pt>
                <c:pt idx="6555">
                  <c:v>3.2455066529071472E-2</c:v>
                </c:pt>
                <c:pt idx="6556">
                  <c:v>3.8325040145476476E-2</c:v>
                </c:pt>
                <c:pt idx="6557">
                  <c:v>1.6513231707539877E-2</c:v>
                </c:pt>
                <c:pt idx="6558">
                  <c:v>2.5719377379311768E-2</c:v>
                </c:pt>
                <c:pt idx="6559">
                  <c:v>2.6796243042752972E-2</c:v>
                </c:pt>
                <c:pt idx="6560">
                  <c:v>2.6521747873640505E-2</c:v>
                </c:pt>
                <c:pt idx="6561">
                  <c:v>2.35023010134034E-2</c:v>
                </c:pt>
                <c:pt idx="6562">
                  <c:v>3.4629912868962533E-2</c:v>
                </c:pt>
                <c:pt idx="6563">
                  <c:v>3.1758271099785983E-2</c:v>
                </c:pt>
                <c:pt idx="6564">
                  <c:v>1.615427648639281E-2</c:v>
                </c:pt>
                <c:pt idx="6565">
                  <c:v>2.1665294881650751E-2</c:v>
                </c:pt>
                <c:pt idx="6566">
                  <c:v>2.0187243971045172E-2</c:v>
                </c:pt>
                <c:pt idx="6567">
                  <c:v>1.8878113164508801E-2</c:v>
                </c:pt>
                <c:pt idx="6568">
                  <c:v>2.8717709226540225E-2</c:v>
                </c:pt>
                <c:pt idx="6569">
                  <c:v>1.1910158871653934E-2</c:v>
                </c:pt>
                <c:pt idx="6570">
                  <c:v>1.5879781317280343E-2</c:v>
                </c:pt>
                <c:pt idx="6571">
                  <c:v>1.8856998151500153E-2</c:v>
                </c:pt>
                <c:pt idx="6572">
                  <c:v>2.4304671507732141E-2</c:v>
                </c:pt>
                <c:pt idx="6573">
                  <c:v>9.9464626618493805E-3</c:v>
                </c:pt>
                <c:pt idx="6574">
                  <c:v>1.0157612791935892E-2</c:v>
                </c:pt>
                <c:pt idx="6575">
                  <c:v>2.5381537171173349E-2</c:v>
                </c:pt>
                <c:pt idx="6576">
                  <c:v>1.9194838359638571E-2</c:v>
                </c:pt>
                <c:pt idx="6577">
                  <c:v>1.7822362514076248E-2</c:v>
                </c:pt>
                <c:pt idx="6578">
                  <c:v>1.011538276591859E-2</c:v>
                </c:pt>
                <c:pt idx="6579">
                  <c:v>1.2543609261913469E-2</c:v>
                </c:pt>
                <c:pt idx="6580">
                  <c:v>1.7526752331955133E-2</c:v>
                </c:pt>
                <c:pt idx="6581">
                  <c:v>2.0461739140157635E-2</c:v>
                </c:pt>
                <c:pt idx="6582">
                  <c:v>8.5739868162870592E-3</c:v>
                </c:pt>
                <c:pt idx="6583">
                  <c:v>1.4169465263579605E-2</c:v>
                </c:pt>
                <c:pt idx="6584">
                  <c:v>2.4346901533749445E-2</c:v>
                </c:pt>
                <c:pt idx="6585">
                  <c:v>2.0229473997062476E-2</c:v>
                </c:pt>
                <c:pt idx="6586">
                  <c:v>8.2361466081486406E-3</c:v>
                </c:pt>
                <c:pt idx="6587">
                  <c:v>8.1728015691226886E-3</c:v>
                </c:pt>
                <c:pt idx="6588">
                  <c:v>8.9540570504427798E-3</c:v>
                </c:pt>
                <c:pt idx="6589">
                  <c:v>1.9511563554768338E-2</c:v>
                </c:pt>
                <c:pt idx="6590">
                  <c:v>1.5563056122150577E-2</c:v>
                </c:pt>
                <c:pt idx="6591">
                  <c:v>1.7864592540093548E-2</c:v>
                </c:pt>
                <c:pt idx="6592">
                  <c:v>1.2057963962714493E-2</c:v>
                </c:pt>
                <c:pt idx="6593">
                  <c:v>1.1614548689532819E-2</c:v>
                </c:pt>
                <c:pt idx="6594">
                  <c:v>1.0263187856979147E-2</c:v>
                </c:pt>
                <c:pt idx="6595">
                  <c:v>2.413575140366293E-2</c:v>
                </c:pt>
                <c:pt idx="6596">
                  <c:v>8.637331855313013E-3</c:v>
                </c:pt>
                <c:pt idx="6597">
                  <c:v>1.4633995549769928E-2</c:v>
                </c:pt>
                <c:pt idx="6598">
                  <c:v>1.0474337987065659E-2</c:v>
                </c:pt>
                <c:pt idx="6599">
                  <c:v>1.0432107961048357E-2</c:v>
                </c:pt>
                <c:pt idx="6600">
                  <c:v>1.3472669834294118E-2</c:v>
                </c:pt>
                <c:pt idx="6601">
                  <c:v>1.2543609261913469E-2</c:v>
                </c:pt>
                <c:pt idx="6602">
                  <c:v>8.8812208113805361E-4</c:v>
                </c:pt>
                <c:pt idx="6603">
                  <c:v>9.3035210715535551E-4</c:v>
                </c:pt>
                <c:pt idx="6604">
                  <c:v>1.4486190458709372E-2</c:v>
                </c:pt>
                <c:pt idx="6605">
                  <c:v>9.6508524797282655E-3</c:v>
                </c:pt>
                <c:pt idx="6606">
                  <c:v>3.7386488373059535E-3</c:v>
                </c:pt>
                <c:pt idx="6607">
                  <c:v>2.471748056786887E-3</c:v>
                </c:pt>
                <c:pt idx="6608">
                  <c:v>1.0453222974057009E-2</c:v>
                </c:pt>
                <c:pt idx="6609">
                  <c:v>1.3948823933456799E-3</c:v>
                </c:pt>
                <c:pt idx="6610">
                  <c:v>5.3645048389720897E-3</c:v>
                </c:pt>
                <c:pt idx="6611">
                  <c:v>1.5077410822951602E-2</c:v>
                </c:pt>
                <c:pt idx="6612">
                  <c:v>9.6297374667196137E-3</c:v>
                </c:pt>
                <c:pt idx="6613">
                  <c:v>4.6888244226952532E-3</c:v>
                </c:pt>
                <c:pt idx="6614">
                  <c:v>3.3796936161588848E-3</c:v>
                </c:pt>
                <c:pt idx="6615">
                  <c:v>9.4819323756590562E-3</c:v>
                </c:pt>
                <c:pt idx="6616">
                  <c:v>-5.4886118474745836E-3</c:v>
                </c:pt>
                <c:pt idx="6617">
                  <c:v>1.648262549449493E-3</c:v>
                </c:pt>
                <c:pt idx="6618">
                  <c:v>1.7526752331955133E-2</c:v>
                </c:pt>
                <c:pt idx="6619">
                  <c:v>3.3796936161588848E-3</c:v>
                </c:pt>
                <c:pt idx="6620">
                  <c:v>-6.6499375629503954E-3</c:v>
                </c:pt>
                <c:pt idx="6621">
                  <c:v>8.5951018292957093E-3</c:v>
                </c:pt>
                <c:pt idx="6622">
                  <c:v>7.3704310747939455E-3</c:v>
                </c:pt>
                <c:pt idx="6623">
                  <c:v>8.0366202910344894E-4</c:v>
                </c:pt>
                <c:pt idx="6624">
                  <c:v>5.0055496178250201E-3</c:v>
                </c:pt>
                <c:pt idx="6625">
                  <c:v>5.9251189901693771E-4</c:v>
                </c:pt>
                <c:pt idx="6626">
                  <c:v>7.8983064000102236E-3</c:v>
                </c:pt>
                <c:pt idx="6627">
                  <c:v>3.3374635901415829E-3</c:v>
                </c:pt>
                <c:pt idx="6628">
                  <c:v>4.7943994877385088E-3</c:v>
                </c:pt>
                <c:pt idx="6629">
                  <c:v>-6.3215885548482693E-4</c:v>
                </c:pt>
                <c:pt idx="6630">
                  <c:v>-1.3289542847703126E-3</c:v>
                </c:pt>
                <c:pt idx="6631">
                  <c:v>-5.6786469645524447E-3</c:v>
                </c:pt>
                <c:pt idx="6632">
                  <c:v>-2.236899844142313E-3</c:v>
                </c:pt>
                <c:pt idx="6633">
                  <c:v>1.1361168533429007E-2</c:v>
                </c:pt>
                <c:pt idx="6634">
                  <c:v>1.1593433676524168E-2</c:v>
                </c:pt>
                <c:pt idx="6635">
                  <c:v>-5.6153019255264893E-3</c:v>
                </c:pt>
                <c:pt idx="6636">
                  <c:v>5.0900096698596256E-3</c:v>
                </c:pt>
                <c:pt idx="6637">
                  <c:v>6.1362691202558953E-4</c:v>
                </c:pt>
                <c:pt idx="6638">
                  <c:v>-7.9801833824954156E-3</c:v>
                </c:pt>
                <c:pt idx="6639">
                  <c:v>-4.6862413531458405E-3</c:v>
                </c:pt>
                <c:pt idx="6640">
                  <c:v>-8.4235986556770864E-3</c:v>
                </c:pt>
                <c:pt idx="6641">
                  <c:v>-1.8474344847795018E-2</c:v>
                </c:pt>
                <c:pt idx="6642">
                  <c:v>-2.2157848311336594E-3</c:v>
                </c:pt>
                <c:pt idx="6643">
                  <c:v>-1.5518243026583861E-2</c:v>
                </c:pt>
                <c:pt idx="6644">
                  <c:v>-9.2893141890317832E-3</c:v>
                </c:pt>
                <c:pt idx="6645">
                  <c:v>-9.1837391239885276E-3</c:v>
                </c:pt>
                <c:pt idx="6646">
                  <c:v>-3.7994108067824937E-3</c:v>
                </c:pt>
                <c:pt idx="6647">
                  <c:v>-7.1566978751580216E-3</c:v>
                </c:pt>
                <c:pt idx="6648">
                  <c:v>-8.8458989158501089E-3</c:v>
                </c:pt>
                <c:pt idx="6649">
                  <c:v>-1.4378032324116701E-2</c:v>
                </c:pt>
                <c:pt idx="6650">
                  <c:v>-6.1104384247617511E-4</c:v>
                </c:pt>
                <c:pt idx="6651">
                  <c:v>-8.1279884735559714E-3</c:v>
                </c:pt>
                <c:pt idx="6652">
                  <c:v>-9.1837391239885276E-3</c:v>
                </c:pt>
                <c:pt idx="6653">
                  <c:v>-5.1296566263275148E-3</c:v>
                </c:pt>
                <c:pt idx="6654">
                  <c:v>-5.1507716393361666E-3</c:v>
                </c:pt>
                <c:pt idx="6655">
                  <c:v>-1.0070569670351876E-2</c:v>
                </c:pt>
                <c:pt idx="6656">
                  <c:v>-5.7631070165870485E-3</c:v>
                </c:pt>
                <c:pt idx="6657">
                  <c:v>-4.538436262085283E-3</c:v>
                </c:pt>
                <c:pt idx="6658">
                  <c:v>-1.8854415081950741E-2</c:v>
                </c:pt>
                <c:pt idx="6659">
                  <c:v>-1.3681236894831215E-2</c:v>
                </c:pt>
                <c:pt idx="6660">
                  <c:v>-1.8601034925846922E-2</c:v>
                </c:pt>
                <c:pt idx="6661">
                  <c:v>-1.2034265880156429E-2</c:v>
                </c:pt>
                <c:pt idx="6662">
                  <c:v>-8.1913335125819234E-3</c:v>
                </c:pt>
                <c:pt idx="6663">
                  <c:v>-2.1536021734049431E-2</c:v>
                </c:pt>
                <c:pt idx="6664">
                  <c:v>-2.1493791708032128E-2</c:v>
                </c:pt>
                <c:pt idx="6665">
                  <c:v>-1.8622149938855574E-2</c:v>
                </c:pt>
                <c:pt idx="6666">
                  <c:v>-3.5471930319759169E-2</c:v>
                </c:pt>
                <c:pt idx="6667">
                  <c:v>3.9929781134133958E-2</c:v>
                </c:pt>
                <c:pt idx="6668">
                  <c:v>3.0216875150154452E-2</c:v>
                </c:pt>
                <c:pt idx="6669">
                  <c:v>3.3468587153486724E-2</c:v>
                </c:pt>
                <c:pt idx="6670">
                  <c:v>2.0862924387322009E-2</c:v>
                </c:pt>
                <c:pt idx="6671">
                  <c:v>2.8253178940349899E-2</c:v>
                </c:pt>
                <c:pt idx="6672">
                  <c:v>2.1644179868642099E-2</c:v>
                </c:pt>
                <c:pt idx="6673">
                  <c:v>2.5297077119138742E-2</c:v>
                </c:pt>
                <c:pt idx="6674">
                  <c:v>2.5613802314268509E-2</c:v>
                </c:pt>
                <c:pt idx="6675">
                  <c:v>3.5390053337273977E-2</c:v>
                </c:pt>
                <c:pt idx="6676">
                  <c:v>3.7839394846277505E-2</c:v>
                </c:pt>
                <c:pt idx="6677">
                  <c:v>2.130633966050368E-2</c:v>
                </c:pt>
                <c:pt idx="6678">
                  <c:v>3.0343565228206359E-2</c:v>
                </c:pt>
                <c:pt idx="6679">
                  <c:v>3.5875698636472948E-2</c:v>
                </c:pt>
                <c:pt idx="6680">
                  <c:v>2.4220211455697537E-2</c:v>
                </c:pt>
                <c:pt idx="6681">
                  <c:v>2.276327555810061E-2</c:v>
                </c:pt>
                <c:pt idx="6682">
                  <c:v>2.7345233380977902E-2</c:v>
                </c:pt>
                <c:pt idx="6683">
                  <c:v>4.8312441298568452E-2</c:v>
                </c:pt>
                <c:pt idx="6684">
                  <c:v>2.5444882210199301E-2</c:v>
                </c:pt>
                <c:pt idx="6685">
                  <c:v>3.7881624872294808E-2</c:v>
                </c:pt>
                <c:pt idx="6686">
                  <c:v>2.6395057795588598E-2</c:v>
                </c:pt>
                <c:pt idx="6687">
                  <c:v>3.4165382582772214E-2</c:v>
                </c:pt>
                <c:pt idx="6688">
                  <c:v>9.9464626618493805E-3</c:v>
                </c:pt>
                <c:pt idx="6689">
                  <c:v>3.3721967309590532E-2</c:v>
                </c:pt>
                <c:pt idx="6690">
                  <c:v>1.5774206252237088E-2</c:v>
                </c:pt>
                <c:pt idx="6691">
                  <c:v>1.4211695289596907E-2</c:v>
                </c:pt>
                <c:pt idx="6692">
                  <c:v>2.8485444083445059E-2</c:v>
                </c:pt>
                <c:pt idx="6693">
                  <c:v>7.3493160617852946E-3</c:v>
                </c:pt>
                <c:pt idx="6694">
                  <c:v>3.6044618740542156E-2</c:v>
                </c:pt>
                <c:pt idx="6695">
                  <c:v>2.409352137764563E-2</c:v>
                </c:pt>
                <c:pt idx="6696">
                  <c:v>1.446507544570072E-2</c:v>
                </c:pt>
                <c:pt idx="6697">
                  <c:v>2.7471923459029809E-2</c:v>
                </c:pt>
                <c:pt idx="6698">
                  <c:v>1.1002213312281937E-2</c:v>
                </c:pt>
                <c:pt idx="6699">
                  <c:v>1.8160202722214663E-2</c:v>
                </c:pt>
                <c:pt idx="6700">
                  <c:v>1.3704934977389279E-2</c:v>
                </c:pt>
                <c:pt idx="6701">
                  <c:v>1.0453222974057009E-2</c:v>
                </c:pt>
                <c:pt idx="6702">
                  <c:v>1.2057963962714493E-2</c:v>
                </c:pt>
                <c:pt idx="6703">
                  <c:v>1.4190580276588255E-2</c:v>
                </c:pt>
                <c:pt idx="6704">
                  <c:v>1.5330790979055417E-2</c:v>
                </c:pt>
                <c:pt idx="6705">
                  <c:v>1.6407656642496622E-2</c:v>
                </c:pt>
                <c:pt idx="6706">
                  <c:v>3.2318885250983273E-3</c:v>
                </c:pt>
                <c:pt idx="6707">
                  <c:v>1.4908490718882393E-2</c:v>
                </c:pt>
                <c:pt idx="6708">
                  <c:v>1.0959983286264635E-2</c:v>
                </c:pt>
                <c:pt idx="6709">
                  <c:v>7.6871562699237124E-3</c:v>
                </c:pt>
                <c:pt idx="6710">
                  <c:v>8.0461114910707811E-3</c:v>
                </c:pt>
                <c:pt idx="6711">
                  <c:v>1.7104452071782111E-2</c:v>
                </c:pt>
                <c:pt idx="6712">
                  <c:v>5.0900096698596256E-3</c:v>
                </c:pt>
                <c:pt idx="6713">
                  <c:v>1.5457481057107321E-2</c:v>
                </c:pt>
                <c:pt idx="6714">
                  <c:v>1.8012397631154108E-2</c:v>
                </c:pt>
                <c:pt idx="6715">
                  <c:v>1.7759017475050296E-2</c:v>
                </c:pt>
                <c:pt idx="6716">
                  <c:v>6.2513353853354365E-3</c:v>
                </c:pt>
                <c:pt idx="6717">
                  <c:v>-2.5113950132547762E-3</c:v>
                </c:pt>
                <c:pt idx="6718">
                  <c:v>1.3662704951371977E-2</c:v>
                </c:pt>
                <c:pt idx="6719">
                  <c:v>-5.4674968344659318E-3</c:v>
                </c:pt>
                <c:pt idx="6720">
                  <c:v>1.5004574583889355E-3</c:v>
                </c:pt>
                <c:pt idx="6721">
                  <c:v>6.9270158016122721E-3</c:v>
                </c:pt>
                <c:pt idx="6722">
                  <c:v>6.7369806845344118E-3</c:v>
                </c:pt>
                <c:pt idx="6723">
                  <c:v>1.3282634717216258E-2</c:v>
                </c:pt>
                <c:pt idx="6724">
                  <c:v>1.5077410822951602E-2</c:v>
                </c:pt>
                <c:pt idx="6725">
                  <c:v>1.5858666304271695E-2</c:v>
                </c:pt>
                <c:pt idx="6726">
                  <c:v>1.1720123754576074E-2</c:v>
                </c:pt>
                <c:pt idx="6727">
                  <c:v>-2.5536250392720781E-3</c:v>
                </c:pt>
                <c:pt idx="6728">
                  <c:v>-2.0257497140558E-3</c:v>
                </c:pt>
                <c:pt idx="6729">
                  <c:v>1.6998877006738855E-2</c:v>
                </c:pt>
                <c:pt idx="6730">
                  <c:v>3.1896584990810245E-3</c:v>
                </c:pt>
                <c:pt idx="6731">
                  <c:v>1.2543609261913469E-2</c:v>
                </c:pt>
                <c:pt idx="6732">
                  <c:v>8.4684117512438036E-3</c:v>
                </c:pt>
                <c:pt idx="6733">
                  <c:v>-4.7495863921717943E-3</c:v>
                </c:pt>
                <c:pt idx="6734">
                  <c:v>1.3104223413110752E-3</c:v>
                </c:pt>
                <c:pt idx="6735">
                  <c:v>-2.7858901823672412E-3</c:v>
                </c:pt>
                <c:pt idx="6736">
                  <c:v>3.0629684210291179E-3</c:v>
                </c:pt>
                <c:pt idx="6737">
                  <c:v>3.590843746245396E-3</c:v>
                </c:pt>
                <c:pt idx="6738">
                  <c:v>4.8788595397731144E-3</c:v>
                </c:pt>
                <c:pt idx="6739">
                  <c:v>2.471748056786887E-3</c:v>
                </c:pt>
                <c:pt idx="6740">
                  <c:v>9.9042326358320786E-3</c:v>
                </c:pt>
                <c:pt idx="6741">
                  <c:v>5.7023450471105075E-3</c:v>
                </c:pt>
                <c:pt idx="6742">
                  <c:v>4.8155145007471607E-3</c:v>
                </c:pt>
                <c:pt idx="6743">
                  <c:v>3.3913174291312371E-4</c:v>
                </c:pt>
                <c:pt idx="6744">
                  <c:v>1.1889043858645285E-2</c:v>
                </c:pt>
                <c:pt idx="6745">
                  <c:v>1.3948823933456799E-3</c:v>
                </c:pt>
                <c:pt idx="6746">
                  <c:v>1.6271475364408429E-3</c:v>
                </c:pt>
                <c:pt idx="6747">
                  <c:v>1.9617138619811594E-2</c:v>
                </c:pt>
                <c:pt idx="6748">
                  <c:v>7.3493160617852946E-3</c:v>
                </c:pt>
                <c:pt idx="6749">
                  <c:v>2.2817129397090267E-3</c:v>
                </c:pt>
                <c:pt idx="6750">
                  <c:v>6.0613002682575762E-3</c:v>
                </c:pt>
                <c:pt idx="6751">
                  <c:v>1.182569881961933E-2</c:v>
                </c:pt>
                <c:pt idx="6752">
                  <c:v>-4.1794810409382143E-3</c:v>
                </c:pt>
                <c:pt idx="6753">
                  <c:v>6.5258305544479006E-3</c:v>
                </c:pt>
                <c:pt idx="6754">
                  <c:v>6.7697195105154238E-4</c:v>
                </c:pt>
                <c:pt idx="6755">
                  <c:v>7.5815812048804568E-3</c:v>
                </c:pt>
                <c:pt idx="6756">
                  <c:v>5.1533547088855776E-3</c:v>
                </c:pt>
                <c:pt idx="6757">
                  <c:v>6.9270158016122721E-3</c:v>
                </c:pt>
                <c:pt idx="6758">
                  <c:v>2.0916778226311664E-3</c:v>
                </c:pt>
                <c:pt idx="6759">
                  <c:v>-4.0739059758949604E-3</c:v>
                </c:pt>
                <c:pt idx="6760">
                  <c:v>-5.9320271206562579E-3</c:v>
                </c:pt>
                <c:pt idx="6761">
                  <c:v>-1.3922993237962663E-3</c:v>
                </c:pt>
                <c:pt idx="6762">
                  <c:v>-2.6380850913066819E-3</c:v>
                </c:pt>
                <c:pt idx="6763">
                  <c:v>-6.9455477450715104E-3</c:v>
                </c:pt>
                <c:pt idx="6764">
                  <c:v>-4.8551614572150499E-3</c:v>
                </c:pt>
                <c:pt idx="6765">
                  <c:v>4.3521560792008675E-5</c:v>
                </c:pt>
                <c:pt idx="6766">
                  <c:v>-6.9455477450715104E-3</c:v>
                </c:pt>
                <c:pt idx="6767">
                  <c:v>-9.7960745012394095E-3</c:v>
                </c:pt>
                <c:pt idx="6768">
                  <c:v>-4.6017813011112367E-3</c:v>
                </c:pt>
                <c:pt idx="6769">
                  <c:v>-2.9431864734640913E-4</c:v>
                </c:pt>
                <c:pt idx="6770">
                  <c:v>-6.481017458881186E-3</c:v>
                </c:pt>
                <c:pt idx="6771">
                  <c:v>-8.6980938247895531E-3</c:v>
                </c:pt>
                <c:pt idx="6772">
                  <c:v>-8.9514739808933645E-3</c:v>
                </c:pt>
                <c:pt idx="6773">
                  <c:v>9.0923709414670369E-4</c:v>
                </c:pt>
                <c:pt idx="6774">
                  <c:v>1.9649877445792599E-3</c:v>
                </c:pt>
                <c:pt idx="6775">
                  <c:v>4.3087541885395344E-3</c:v>
                </c:pt>
                <c:pt idx="6776">
                  <c:v>-1.8242079704699855E-2</c:v>
                </c:pt>
                <c:pt idx="6777">
                  <c:v>-1.7144099028249999E-2</c:v>
                </c:pt>
                <c:pt idx="6778">
                  <c:v>-1.585608323472228E-2</c:v>
                </c:pt>
                <c:pt idx="6779">
                  <c:v>-1.1020745255741173E-2</c:v>
                </c:pt>
                <c:pt idx="6780">
                  <c:v>-1.160034180701105E-3</c:v>
                </c:pt>
                <c:pt idx="6781">
                  <c:v>-1.9403405420175667E-2</c:v>
                </c:pt>
                <c:pt idx="6782">
                  <c:v>-2.2697347449525243E-2</c:v>
                </c:pt>
                <c:pt idx="6783">
                  <c:v>6.7697195105154238E-4</c:v>
                </c:pt>
                <c:pt idx="6784">
                  <c:v>-2.0585846148660131E-2</c:v>
                </c:pt>
                <c:pt idx="6785">
                  <c:v>-2.2634002410499288E-2</c:v>
                </c:pt>
                <c:pt idx="6786">
                  <c:v>-1.1865345776087218E-2</c:v>
                </c:pt>
                <c:pt idx="6787">
                  <c:v>-2.2718462462533895E-2</c:v>
                </c:pt>
                <c:pt idx="6788">
                  <c:v>-2.7427110363463087E-2</c:v>
                </c:pt>
                <c:pt idx="6789">
                  <c:v>4.332929822852679E-2</c:v>
                </c:pt>
                <c:pt idx="6790">
                  <c:v>3.6171308818594067E-2</c:v>
                </c:pt>
                <c:pt idx="6791">
                  <c:v>2.3460070987386096E-2</c:v>
                </c:pt>
                <c:pt idx="6792">
                  <c:v>2.637394278257995E-2</c:v>
                </c:pt>
                <c:pt idx="6793">
                  <c:v>3.3363012088443465E-2</c:v>
                </c:pt>
                <c:pt idx="6794">
                  <c:v>2.3523416026412048E-2</c:v>
                </c:pt>
                <c:pt idx="6795">
                  <c:v>3.5031098116126903E-2</c:v>
                </c:pt>
                <c:pt idx="6796">
                  <c:v>3.2771791724201235E-2</c:v>
                </c:pt>
                <c:pt idx="6797">
                  <c:v>3.4080922530737606E-2</c:v>
                </c:pt>
                <c:pt idx="6798">
                  <c:v>2.4895891871974371E-2</c:v>
                </c:pt>
                <c:pt idx="6799">
                  <c:v>1.9131493320612616E-2</c:v>
                </c:pt>
                <c:pt idx="6800">
                  <c:v>2.4748086780913815E-2</c:v>
                </c:pt>
                <c:pt idx="6801">
                  <c:v>2.2362090310936236E-2</c:v>
                </c:pt>
                <c:pt idx="6802">
                  <c:v>2.582495244435502E-2</c:v>
                </c:pt>
                <c:pt idx="6803">
                  <c:v>3.4904408038074999E-2</c:v>
                </c:pt>
                <c:pt idx="6804">
                  <c:v>2.3185575818273629E-2</c:v>
                </c:pt>
                <c:pt idx="6805">
                  <c:v>2.9182239512730548E-2</c:v>
                </c:pt>
                <c:pt idx="6806">
                  <c:v>2.1982020076780517E-2</c:v>
                </c:pt>
                <c:pt idx="6807">
                  <c:v>2.8084258836280691E-2</c:v>
                </c:pt>
                <c:pt idx="6808">
                  <c:v>3.1610466008725427E-2</c:v>
                </c:pt>
                <c:pt idx="6809">
                  <c:v>1.2353574144835608E-2</c:v>
                </c:pt>
                <c:pt idx="6810">
                  <c:v>1.1403398559446307E-2</c:v>
                </c:pt>
                <c:pt idx="6811">
                  <c:v>6.9270158016122721E-3</c:v>
                </c:pt>
                <c:pt idx="6812">
                  <c:v>2.1496374777581539E-2</c:v>
                </c:pt>
                <c:pt idx="6813">
                  <c:v>5.3645048389720897E-3</c:v>
                </c:pt>
                <c:pt idx="6814">
                  <c:v>1.8413582878318478E-2</c:v>
                </c:pt>
                <c:pt idx="6815">
                  <c:v>2.5444882210199301E-2</c:v>
                </c:pt>
                <c:pt idx="6816">
                  <c:v>1.6492116694531225E-2</c:v>
                </c:pt>
                <c:pt idx="6817">
                  <c:v>8.3839516992091981E-3</c:v>
                </c:pt>
                <c:pt idx="6818">
                  <c:v>1.2818104431025934E-2</c:v>
                </c:pt>
                <c:pt idx="6819">
                  <c:v>3.5115558168161511E-2</c:v>
                </c:pt>
                <c:pt idx="6820">
                  <c:v>1.78857075531022E-2</c:v>
                </c:pt>
                <c:pt idx="6821">
                  <c:v>1.2501379235896167E-2</c:v>
                </c:pt>
                <c:pt idx="6822">
                  <c:v>2.9710114837946826E-2</c:v>
                </c:pt>
                <c:pt idx="6823">
                  <c:v>3.0629684210291179E-3</c:v>
                </c:pt>
                <c:pt idx="6824">
                  <c:v>5.871265151179716E-3</c:v>
                </c:pt>
                <c:pt idx="6825">
                  <c:v>1.8117972696197363E-2</c:v>
                </c:pt>
                <c:pt idx="6826">
                  <c:v>6.5469455674565516E-3</c:v>
                </c:pt>
                <c:pt idx="6827">
                  <c:v>2.2235400232884332E-2</c:v>
                </c:pt>
                <c:pt idx="6828">
                  <c:v>1.0537683026091612E-2</c:v>
                </c:pt>
                <c:pt idx="6829">
                  <c:v>8.0461114910707811E-3</c:v>
                </c:pt>
                <c:pt idx="6830">
                  <c:v>1.7505637318946481E-2</c:v>
                </c:pt>
                <c:pt idx="6831">
                  <c:v>2.2129825167841073E-2</c:v>
                </c:pt>
                <c:pt idx="6832">
                  <c:v>1.1973503910679889E-2</c:v>
                </c:pt>
                <c:pt idx="6833">
                  <c:v>7.0114758536468768E-3</c:v>
                </c:pt>
                <c:pt idx="6834">
                  <c:v>9.0174020894687318E-3</c:v>
                </c:pt>
                <c:pt idx="6835">
                  <c:v>3.0533600345284219E-2</c:v>
                </c:pt>
                <c:pt idx="6836">
                  <c:v>1.5246330927020811E-2</c:v>
                </c:pt>
                <c:pt idx="6837">
                  <c:v>1.1150018403342496E-2</c:v>
                </c:pt>
                <c:pt idx="6838">
                  <c:v>4.4354442665914401E-3</c:v>
                </c:pt>
                <c:pt idx="6839">
                  <c:v>1.5351905992064069E-2</c:v>
                </c:pt>
                <c:pt idx="6840">
                  <c:v>3.3585786031502338E-3</c:v>
                </c:pt>
                <c:pt idx="6841">
                  <c:v>-1.5189894018481738E-3</c:v>
                </c:pt>
                <c:pt idx="6842">
                  <c:v>1.505629580994295E-2</c:v>
                </c:pt>
                <c:pt idx="6843">
                  <c:v>6.4636573800659625E-5</c:v>
                </c:pt>
                <c:pt idx="6844">
                  <c:v>1.4359500380657465E-2</c:v>
                </c:pt>
                <c:pt idx="6845">
                  <c:v>1.670326682461774E-2</c:v>
                </c:pt>
                <c:pt idx="6846">
                  <c:v>1.0368762922022403E-2</c:v>
                </c:pt>
                <c:pt idx="6847">
                  <c:v>7.1803959577160853E-3</c:v>
                </c:pt>
                <c:pt idx="6848">
                  <c:v>-9.277690376059437E-4</c:v>
                </c:pt>
                <c:pt idx="6849">
                  <c:v>1.1889043858645285E-2</c:v>
                </c:pt>
                <c:pt idx="6850">
                  <c:v>1.7463407292929178E-2</c:v>
                </c:pt>
                <c:pt idx="6851">
                  <c:v>1.3768280016415235E-2</c:v>
                </c:pt>
                <c:pt idx="6852">
                  <c:v>4.6582182096503114E-4</c:v>
                </c:pt>
                <c:pt idx="6853">
                  <c:v>1.1530088637498215E-2</c:v>
                </c:pt>
                <c:pt idx="6854">
                  <c:v>1.0178727804944544E-2</c:v>
                </c:pt>
                <c:pt idx="6855">
                  <c:v>5.8290351251624141E-3</c:v>
                </c:pt>
                <c:pt idx="6856">
                  <c:v>-4.8435376442426941E-4</c:v>
                </c:pt>
                <c:pt idx="6857">
                  <c:v>9.3552422976071505E-3</c:v>
                </c:pt>
                <c:pt idx="6858">
                  <c:v>1.4380615393666115E-2</c:v>
                </c:pt>
                <c:pt idx="6859">
                  <c:v>-2.9431864734640913E-4</c:v>
                </c:pt>
                <c:pt idx="6860">
                  <c:v>-1.8990596360038943E-3</c:v>
                </c:pt>
                <c:pt idx="6861">
                  <c:v>-4.2428260799641663E-3</c:v>
                </c:pt>
                <c:pt idx="6862">
                  <c:v>3.1474284730637226E-3</c:v>
                </c:pt>
                <c:pt idx="6863">
                  <c:v>7.3493160617852946E-3</c:v>
                </c:pt>
                <c:pt idx="6864">
                  <c:v>2.5909412496389627E-2</c:v>
                </c:pt>
                <c:pt idx="6865">
                  <c:v>6.3146804243613894E-3</c:v>
                </c:pt>
                <c:pt idx="6866">
                  <c:v>3.2741185511156292E-3</c:v>
                </c:pt>
                <c:pt idx="6867">
                  <c:v>6.6525206324998072E-3</c:v>
                </c:pt>
                <c:pt idx="6868">
                  <c:v>6.3474192503423961E-4</c:v>
                </c:pt>
                <c:pt idx="6869">
                  <c:v>3.3796936161588848E-3</c:v>
                </c:pt>
                <c:pt idx="6870">
                  <c:v>-5.8475670686216523E-3</c:v>
                </c:pt>
                <c:pt idx="6871">
                  <c:v>1.922757718561958E-3</c:v>
                </c:pt>
                <c:pt idx="6872">
                  <c:v>-1.43452934981357E-3</c:v>
                </c:pt>
                <c:pt idx="6873">
                  <c:v>1.4159974063543317E-3</c:v>
                </c:pt>
                <c:pt idx="6874">
                  <c:v>-3.9894459238603549E-3</c:v>
                </c:pt>
                <c:pt idx="6875">
                  <c:v>-8.9303589678847162E-3</c:v>
                </c:pt>
                <c:pt idx="6876">
                  <c:v>-4.1161360019122606E-3</c:v>
                </c:pt>
                <c:pt idx="6877">
                  <c:v>1.2606954300939423E-2</c:v>
                </c:pt>
                <c:pt idx="6878">
                  <c:v>3.6024675592177553E-4</c:v>
                </c:pt>
                <c:pt idx="6879">
                  <c:v>5.7234600601191584E-3</c:v>
                </c:pt>
                <c:pt idx="6880">
                  <c:v>4.98443460481637E-3</c:v>
                </c:pt>
                <c:pt idx="6881">
                  <c:v>-9.2893141890317832E-3</c:v>
                </c:pt>
                <c:pt idx="6882">
                  <c:v>-1.4978743888395219E-3</c:v>
                </c:pt>
                <c:pt idx="6883">
                  <c:v>-4.3484011450074236E-3</c:v>
                </c:pt>
                <c:pt idx="6884">
                  <c:v>-1.1949805828121825E-2</c:v>
                </c:pt>
                <c:pt idx="6885">
                  <c:v>-2.5958550652893818E-3</c:v>
                </c:pt>
                <c:pt idx="6886">
                  <c:v>-2.9336952734277987E-3</c:v>
                </c:pt>
                <c:pt idx="6887">
                  <c:v>-3.1026153774970063E-3</c:v>
                </c:pt>
                <c:pt idx="6888">
                  <c:v>-1.8052044587621996E-2</c:v>
                </c:pt>
                <c:pt idx="6889">
                  <c:v>2.8518182909426067E-3</c:v>
                </c:pt>
                <c:pt idx="6890">
                  <c:v>-7.6001131483396959E-3</c:v>
                </c:pt>
                <c:pt idx="6891">
                  <c:v>-5.5730718995091891E-3</c:v>
                </c:pt>
                <c:pt idx="6892">
                  <c:v>-3.3137655075835193E-3</c:v>
                </c:pt>
                <c:pt idx="6893">
                  <c:v>2.5467169087851904E-4</c:v>
                </c:pt>
                <c:pt idx="6894">
                  <c:v>-1.0755741286664995E-3</c:v>
                </c:pt>
                <c:pt idx="6895">
                  <c:v>-6.9666627580801605E-3</c:v>
                </c:pt>
                <c:pt idx="6896">
                  <c:v>-1.2625486244398659E-2</c:v>
                </c:pt>
                <c:pt idx="6897">
                  <c:v>-1.6721798768076977E-2</c:v>
                </c:pt>
                <c:pt idx="6898">
                  <c:v>-1.211872593219103E-2</c:v>
                </c:pt>
                <c:pt idx="6899">
                  <c:v>-1.0049454657343224E-2</c:v>
                </c:pt>
                <c:pt idx="6900">
                  <c:v>-1.3997962089960982E-2</c:v>
                </c:pt>
                <c:pt idx="6901">
                  <c:v>-1.4546952428185909E-2</c:v>
                </c:pt>
                <c:pt idx="6902">
                  <c:v>-2.1641596799092687E-2</c:v>
                </c:pt>
                <c:pt idx="6903">
                  <c:v>-1.5687163130653072E-2</c:v>
                </c:pt>
                <c:pt idx="6904">
                  <c:v>-1.4378032324116701E-2</c:v>
                </c:pt>
                <c:pt idx="6905">
                  <c:v>-2.8292825896817784E-2</c:v>
                </c:pt>
                <c:pt idx="6906">
                  <c:v>-1.5877198247730932E-2</c:v>
                </c:pt>
                <c:pt idx="6907">
                  <c:v>2.4220211455697537E-2</c:v>
                </c:pt>
                <c:pt idx="6908">
                  <c:v>3.0301335202189059E-2</c:v>
                </c:pt>
                <c:pt idx="6909">
                  <c:v>3.6044618740542156E-2</c:v>
                </c:pt>
                <c:pt idx="6910">
                  <c:v>3.0216875150154452E-2</c:v>
                </c:pt>
                <c:pt idx="6911">
                  <c:v>2.5719377379311768E-2</c:v>
                </c:pt>
                <c:pt idx="6912">
                  <c:v>2.578272241833772E-2</c:v>
                </c:pt>
                <c:pt idx="6913">
                  <c:v>2.6711782990718368E-2</c:v>
                </c:pt>
                <c:pt idx="6914">
                  <c:v>3.4355417699850073E-2</c:v>
                </c:pt>
                <c:pt idx="6915">
                  <c:v>2.1644179868642099E-2</c:v>
                </c:pt>
                <c:pt idx="6916">
                  <c:v>3.1589350995716775E-2</c:v>
                </c:pt>
                <c:pt idx="6917">
                  <c:v>2.3966831299593722E-2</c:v>
                </c:pt>
                <c:pt idx="6918">
                  <c:v>2.2066480128815121E-2</c:v>
                </c:pt>
                <c:pt idx="6919">
                  <c:v>1.4824030666847789E-2</c:v>
                </c:pt>
                <c:pt idx="6920">
                  <c:v>2.7936453745220132E-2</c:v>
                </c:pt>
                <c:pt idx="6921">
                  <c:v>2.2003135089789169E-2</c:v>
                </c:pt>
                <c:pt idx="6922">
                  <c:v>1.9427103502733734E-2</c:v>
                </c:pt>
                <c:pt idx="6923">
                  <c:v>2.7197428289917343E-2</c:v>
                </c:pt>
                <c:pt idx="6924">
                  <c:v>1.446507544570072E-2</c:v>
                </c:pt>
                <c:pt idx="6925">
                  <c:v>1.9300413424681823E-2</c:v>
                </c:pt>
                <c:pt idx="6926">
                  <c:v>1.9490448541759686E-2</c:v>
                </c:pt>
                <c:pt idx="6927">
                  <c:v>3.7100369390974712E-2</c:v>
                </c:pt>
                <c:pt idx="6928">
                  <c:v>1.9870518775915405E-2</c:v>
                </c:pt>
                <c:pt idx="6929">
                  <c:v>1.5922011343297647E-2</c:v>
                </c:pt>
                <c:pt idx="6930">
                  <c:v>1.7505637318946481E-2</c:v>
                </c:pt>
                <c:pt idx="6931">
                  <c:v>7.7505013089496652E-3</c:v>
                </c:pt>
                <c:pt idx="6932">
                  <c:v>1.4633995549769928E-2</c:v>
                </c:pt>
                <c:pt idx="6933">
                  <c:v>1.7991282618145456E-2</c:v>
                </c:pt>
                <c:pt idx="6934">
                  <c:v>2.8095882649253039E-3</c:v>
                </c:pt>
                <c:pt idx="6935">
                  <c:v>2.4431361585784045E-2</c:v>
                </c:pt>
                <c:pt idx="6936">
                  <c:v>1.3113714613147049E-2</c:v>
                </c:pt>
                <c:pt idx="6937">
                  <c:v>1.2923679496069188E-2</c:v>
                </c:pt>
                <c:pt idx="6938">
                  <c:v>5.9134951771970187E-3</c:v>
                </c:pt>
                <c:pt idx="6939">
                  <c:v>1.3050369574121095E-2</c:v>
                </c:pt>
                <c:pt idx="6940">
                  <c:v>4.6043643706606494E-3</c:v>
                </c:pt>
                <c:pt idx="6941">
                  <c:v>4.98443460481637E-3</c:v>
                </c:pt>
                <c:pt idx="6942">
                  <c:v>9.4608173626504061E-3</c:v>
                </c:pt>
                <c:pt idx="6943">
                  <c:v>1.7125567084790759E-2</c:v>
                </c:pt>
                <c:pt idx="6944">
                  <c:v>1.4676225575787231E-2</c:v>
                </c:pt>
                <c:pt idx="6945">
                  <c:v>1.3768280016415235E-2</c:v>
                </c:pt>
                <c:pt idx="6946">
                  <c:v>1.9722713684854849E-2</c:v>
                </c:pt>
                <c:pt idx="6947">
                  <c:v>1.4866260692865091E-2</c:v>
                </c:pt>
                <c:pt idx="6948">
                  <c:v>1.5985356382323599E-2</c:v>
                </c:pt>
                <c:pt idx="6949">
                  <c:v>3.9497989673924648E-3</c:v>
                </c:pt>
                <c:pt idx="6950">
                  <c:v>3.9286839543838138E-3</c:v>
                </c:pt>
                <c:pt idx="6951">
                  <c:v>1.1614548689532819E-2</c:v>
                </c:pt>
                <c:pt idx="6952">
                  <c:v>6.6102906064825053E-3</c:v>
                </c:pt>
                <c:pt idx="6953">
                  <c:v>1.2226884066783702E-2</c:v>
                </c:pt>
                <c:pt idx="6954">
                  <c:v>1.2163539027757748E-2</c:v>
                </c:pt>
                <c:pt idx="6955">
                  <c:v>1.0622143078126218E-2</c:v>
                </c:pt>
                <c:pt idx="6956">
                  <c:v>1.1994618923688539E-2</c:v>
                </c:pt>
                <c:pt idx="6957">
                  <c:v>3.5486137202280933E-3</c:v>
                </c:pt>
                <c:pt idx="6958">
                  <c:v>8.7429069203562686E-3</c:v>
                </c:pt>
                <c:pt idx="6959">
                  <c:v>6.6102906064825053E-3</c:v>
                </c:pt>
                <c:pt idx="6960">
                  <c:v>1.5816436278254391E-2</c:v>
                </c:pt>
                <c:pt idx="6961">
                  <c:v>1.3303749730224908E-2</c:v>
                </c:pt>
                <c:pt idx="6962">
                  <c:v>2.2467665375979492E-2</c:v>
                </c:pt>
                <c:pt idx="6963">
                  <c:v>5.2166997479115313E-3</c:v>
                </c:pt>
                <c:pt idx="6964">
                  <c:v>5.1322396958769275E-3</c:v>
                </c:pt>
                <c:pt idx="6965">
                  <c:v>7.6660412569150614E-3</c:v>
                </c:pt>
                <c:pt idx="6966">
                  <c:v>9.6086224537109636E-3</c:v>
                </c:pt>
                <c:pt idx="6967">
                  <c:v>2.0283327836052136E-3</c:v>
                </c:pt>
                <c:pt idx="6968">
                  <c:v>5.871265151179716E-3</c:v>
                </c:pt>
                <c:pt idx="6969">
                  <c:v>6.1668753333008319E-3</c:v>
                </c:pt>
                <c:pt idx="6970">
                  <c:v>8.2994916471745943E-3</c:v>
                </c:pt>
                <c:pt idx="6971">
                  <c:v>8.4684117512438036E-3</c:v>
                </c:pt>
                <c:pt idx="6972">
                  <c:v>1.2564724274922119E-2</c:v>
                </c:pt>
                <c:pt idx="6973">
                  <c:v>1.108667336431654E-2</c:v>
                </c:pt>
                <c:pt idx="6974">
                  <c:v>2.471748056786887E-3</c:v>
                </c:pt>
                <c:pt idx="6975">
                  <c:v>8.067226504079433E-3</c:v>
                </c:pt>
                <c:pt idx="6976">
                  <c:v>6.0401852552489253E-3</c:v>
                </c:pt>
                <c:pt idx="6977">
                  <c:v>7.9616514390361773E-3</c:v>
                </c:pt>
                <c:pt idx="6978">
                  <c:v>1.7252257162842666E-2</c:v>
                </c:pt>
                <c:pt idx="6979">
                  <c:v>1.1276708481394402E-2</c:v>
                </c:pt>
                <c:pt idx="6980">
                  <c:v>1.2606954300939423E-2</c:v>
                </c:pt>
                <c:pt idx="6981">
                  <c:v>-6.0376021856995135E-3</c:v>
                </c:pt>
                <c:pt idx="6982">
                  <c:v>-2.7647751693585911E-3</c:v>
                </c:pt>
                <c:pt idx="6983">
                  <c:v>1.351489986031142E-2</c:v>
                </c:pt>
                <c:pt idx="6984">
                  <c:v>7.8138463479756181E-3</c:v>
                </c:pt>
                <c:pt idx="6985">
                  <c:v>1.1382283546437657E-2</c:v>
                </c:pt>
                <c:pt idx="6986">
                  <c:v>9.2707822455725467E-3</c:v>
                </c:pt>
                <c:pt idx="6987">
                  <c:v>-1.2444942327357088E-3</c:v>
                </c:pt>
                <c:pt idx="6988">
                  <c:v>9.4819323756590562E-3</c:v>
                </c:pt>
                <c:pt idx="6989">
                  <c:v>1.3134829626155701E-2</c:v>
                </c:pt>
                <c:pt idx="6990">
                  <c:v>1.180458380661068E-2</c:v>
                </c:pt>
                <c:pt idx="6991">
                  <c:v>-2.6169700782980318E-3</c:v>
                </c:pt>
                <c:pt idx="6992">
                  <c:v>2.2406547783357725E-5</c:v>
                </c:pt>
                <c:pt idx="6993">
                  <c:v>8.8062519593822206E-3</c:v>
                </c:pt>
                <c:pt idx="6994">
                  <c:v>3.4641536681934895E-3</c:v>
                </c:pt>
                <c:pt idx="6995">
                  <c:v>-2.5113950132547762E-3</c:v>
                </c:pt>
                <c:pt idx="6996">
                  <c:v>-3.2504204685575655E-3</c:v>
                </c:pt>
                <c:pt idx="6997">
                  <c:v>1.6904925754667958E-3</c:v>
                </c:pt>
                <c:pt idx="6998">
                  <c:v>-2.7014301303326356E-3</c:v>
                </c:pt>
                <c:pt idx="6999">
                  <c:v>-7.7479182394002517E-3</c:v>
                </c:pt>
                <c:pt idx="7000">
                  <c:v>-4.3272861319987718E-3</c:v>
                </c:pt>
                <c:pt idx="7001">
                  <c:v>-6.1009472247254672E-3</c:v>
                </c:pt>
                <c:pt idx="7002">
                  <c:v>-5.7208769905697449E-3</c:v>
                </c:pt>
                <c:pt idx="7003">
                  <c:v>-4.6017813011112367E-3</c:v>
                </c:pt>
                <c:pt idx="7004">
                  <c:v>-4.2100872539831569E-4</c:v>
                </c:pt>
                <c:pt idx="7005">
                  <c:v>-8.5925187597462975E-3</c:v>
                </c:pt>
                <c:pt idx="7006">
                  <c:v>2.5467169087851904E-4</c:v>
                </c:pt>
                <c:pt idx="7007">
                  <c:v>-6.185407276760071E-3</c:v>
                </c:pt>
                <c:pt idx="7008">
                  <c:v>-3.2926504945748674E-3</c:v>
                </c:pt>
                <c:pt idx="7009">
                  <c:v>-6.7438888150212883E-4</c:v>
                </c:pt>
                <c:pt idx="7010">
                  <c:v>-9.6999906362324386E-4</c:v>
                </c:pt>
                <c:pt idx="7011">
                  <c:v>-5.8264520556130005E-3</c:v>
                </c:pt>
                <c:pt idx="7012">
                  <c:v>7.539351178863154E-3</c:v>
                </c:pt>
                <c:pt idx="7013">
                  <c:v>6.1362691202558953E-4</c:v>
                </c:pt>
                <c:pt idx="7014">
                  <c:v>-1.165419564600071E-2</c:v>
                </c:pt>
                <c:pt idx="7015">
                  <c:v>-3.1870754295316118E-3</c:v>
                </c:pt>
                <c:pt idx="7016">
                  <c:v>-1.927671534212376E-2</c:v>
                </c:pt>
                <c:pt idx="7017">
                  <c:v>2.0705628096225163E-3</c:v>
                </c:pt>
                <c:pt idx="7018">
                  <c:v>5.0055496178250201E-3</c:v>
                </c:pt>
                <c:pt idx="7019">
                  <c:v>-9.0665402459729188E-4</c:v>
                </c:pt>
                <c:pt idx="7020">
                  <c:v>-1.2562141205372707E-2</c:v>
                </c:pt>
                <c:pt idx="7021">
                  <c:v>-2.1620481786084032E-2</c:v>
                </c:pt>
                <c:pt idx="7022">
                  <c:v>-2.0100200849461156E-2</c:v>
                </c:pt>
                <c:pt idx="7023">
                  <c:v>-6.3120973548119767E-3</c:v>
                </c:pt>
                <c:pt idx="7024">
                  <c:v>-1.8242079704699855E-2</c:v>
                </c:pt>
                <c:pt idx="7025">
                  <c:v>2.9857919929007382E-2</c:v>
                </c:pt>
                <c:pt idx="7026">
                  <c:v>2.9942379981041989E-2</c:v>
                </c:pt>
                <c:pt idx="7027">
                  <c:v>3.243395151606282E-2</c:v>
                </c:pt>
                <c:pt idx="7028">
                  <c:v>2.4642511715870556E-2</c:v>
                </c:pt>
                <c:pt idx="7029">
                  <c:v>1.5373021005072717E-2</c:v>
                </c:pt>
                <c:pt idx="7030">
                  <c:v>2.1264109634486376E-2</c:v>
                </c:pt>
                <c:pt idx="7031">
                  <c:v>3.0829210527405337E-2</c:v>
                </c:pt>
                <c:pt idx="7032">
                  <c:v>2.3924601273576422E-2</c:v>
                </c:pt>
                <c:pt idx="7033">
                  <c:v>1.8772538099465549E-2</c:v>
                </c:pt>
                <c:pt idx="7034">
                  <c:v>2.4220211455697537E-2</c:v>
                </c:pt>
                <c:pt idx="7035">
                  <c:v>3.097701561846589E-2</c:v>
                </c:pt>
                <c:pt idx="7036">
                  <c:v>3.3320782062426169E-2</c:v>
                </c:pt>
                <c:pt idx="7037">
                  <c:v>2.8781054265566177E-2</c:v>
                </c:pt>
                <c:pt idx="7038">
                  <c:v>1.78434775270849E-2</c:v>
                </c:pt>
                <c:pt idx="7039">
                  <c:v>1.6914416954704248E-2</c:v>
                </c:pt>
                <c:pt idx="7040">
                  <c:v>1.8033512644162759E-2</c:v>
                </c:pt>
                <c:pt idx="7041">
                  <c:v>2.3966831299593722E-2</c:v>
                </c:pt>
                <c:pt idx="7042">
                  <c:v>3.2898481802253139E-2</c:v>
                </c:pt>
                <c:pt idx="7043">
                  <c:v>2.2319860284918933E-2</c:v>
                </c:pt>
                <c:pt idx="7044">
                  <c:v>1.921595337264722E-2</c:v>
                </c:pt>
                <c:pt idx="7045">
                  <c:v>1.7231142149834018E-2</c:v>
                </c:pt>
                <c:pt idx="7046">
                  <c:v>2.2721045532083307E-2</c:v>
                </c:pt>
                <c:pt idx="7047">
                  <c:v>1.5288560953038113E-2</c:v>
                </c:pt>
                <c:pt idx="7048">
                  <c:v>1.1318938507411704E-2</c:v>
                </c:pt>
                <c:pt idx="7049">
                  <c:v>1.3219289678190305E-2</c:v>
                </c:pt>
                <c:pt idx="7050">
                  <c:v>2.0229473997062476E-2</c:v>
                </c:pt>
                <c:pt idx="7051">
                  <c:v>1.7019992019747503E-2</c:v>
                </c:pt>
                <c:pt idx="7052">
                  <c:v>8.7006768943389649E-3</c:v>
                </c:pt>
                <c:pt idx="7053">
                  <c:v>1.4697340588795883E-2</c:v>
                </c:pt>
                <c:pt idx="7054">
                  <c:v>2.6585092912666457E-2</c:v>
                </c:pt>
                <c:pt idx="7055">
                  <c:v>1.78434775270849E-2</c:v>
                </c:pt>
                <c:pt idx="7056">
                  <c:v>6.5469455674565516E-3</c:v>
                </c:pt>
                <c:pt idx="7057">
                  <c:v>1.4718455601804533E-2</c:v>
                </c:pt>
                <c:pt idx="7058">
                  <c:v>1.9638253632820242E-2</c:v>
                </c:pt>
                <c:pt idx="7059">
                  <c:v>6.3357954373700412E-3</c:v>
                </c:pt>
                <c:pt idx="7060">
                  <c:v>2.4389131559766745E-2</c:v>
                </c:pt>
                <c:pt idx="7061">
                  <c:v>1.7019992019747503E-2</c:v>
                </c:pt>
                <c:pt idx="7062">
                  <c:v>1.6271475364408429E-3</c:v>
                </c:pt>
                <c:pt idx="7063">
                  <c:v>2.0546199192192239E-2</c:v>
                </c:pt>
                <c:pt idx="7064">
                  <c:v>1.4253925315614209E-2</c:v>
                </c:pt>
                <c:pt idx="7065">
                  <c:v>2.0588429218209543E-2</c:v>
                </c:pt>
                <c:pt idx="7066">
                  <c:v>2.3355667786986896E-4</c:v>
                </c:pt>
                <c:pt idx="7067">
                  <c:v>1.3113714613147049E-2</c:v>
                </c:pt>
                <c:pt idx="7068">
                  <c:v>1.8096857683188711E-2</c:v>
                </c:pt>
                <c:pt idx="7069">
                  <c:v>2.067288927024415E-2</c:v>
                </c:pt>
                <c:pt idx="7070">
                  <c:v>1.501406578392565E-2</c:v>
                </c:pt>
                <c:pt idx="7071">
                  <c:v>9.165207180529291E-3</c:v>
                </c:pt>
                <c:pt idx="7072">
                  <c:v>1.2712529365982678E-2</c:v>
                </c:pt>
                <c:pt idx="7073">
                  <c:v>8.9540570504427798E-3</c:v>
                </c:pt>
                <c:pt idx="7074">
                  <c:v>1.4760685627821835E-2</c:v>
                </c:pt>
                <c:pt idx="7075">
                  <c:v>1.5426874844062383E-3</c:v>
                </c:pt>
                <c:pt idx="7076">
                  <c:v>6.4413705024132968E-3</c:v>
                </c:pt>
                <c:pt idx="7077">
                  <c:v>2.5984381348387936E-3</c:v>
                </c:pt>
                <c:pt idx="7078">
                  <c:v>1.4793424453802845E-3</c:v>
                </c:pt>
                <c:pt idx="7079">
                  <c:v>9.8620026098147767E-3</c:v>
                </c:pt>
                <c:pt idx="7080">
                  <c:v>6.8425557495776675E-3</c:v>
                </c:pt>
                <c:pt idx="7081">
                  <c:v>9.6930825057455691E-3</c:v>
                </c:pt>
                <c:pt idx="7082">
                  <c:v>1.009426775290994E-2</c:v>
                </c:pt>
                <c:pt idx="7083">
                  <c:v>5.4911949170239963E-3</c:v>
                </c:pt>
                <c:pt idx="7084">
                  <c:v>-2.4902800002461261E-3</c:v>
                </c:pt>
                <c:pt idx="7085">
                  <c:v>-8.2219397256268634E-4</c:v>
                </c:pt>
                <c:pt idx="7086">
                  <c:v>7.792731334966968E-3</c:v>
                </c:pt>
                <c:pt idx="7087">
                  <c:v>2.5350930958128398E-3</c:v>
                </c:pt>
                <c:pt idx="7088">
                  <c:v>1.9649877445792599E-3</c:v>
                </c:pt>
                <c:pt idx="7089">
                  <c:v>1.0220957830961845E-2</c:v>
                </c:pt>
                <c:pt idx="7090">
                  <c:v>9.9675776748580323E-3</c:v>
                </c:pt>
                <c:pt idx="7091">
                  <c:v>7.9194214130188737E-3</c:v>
                </c:pt>
                <c:pt idx="7092">
                  <c:v>1.9764943710872149E-2</c:v>
                </c:pt>
                <c:pt idx="7093">
                  <c:v>1.8805276925446552E-3</c:v>
                </c:pt>
                <c:pt idx="7094">
                  <c:v>-6.5865925239244416E-3</c:v>
                </c:pt>
                <c:pt idx="7095">
                  <c:v>-3.968330910851703E-3</c:v>
                </c:pt>
                <c:pt idx="7096">
                  <c:v>-8.8553901158864006E-4</c:v>
                </c:pt>
                <c:pt idx="7097">
                  <c:v>1.0516568013082962E-2</c:v>
                </c:pt>
                <c:pt idx="7098">
                  <c:v>-1.9201746490125444E-3</c:v>
                </c:pt>
                <c:pt idx="7099">
                  <c:v>8.932942037434128E-3</c:v>
                </c:pt>
                <c:pt idx="7100">
                  <c:v>2.4506330437782352E-3</c:v>
                </c:pt>
                <c:pt idx="7101">
                  <c:v>1.9649877445792599E-3</c:v>
                </c:pt>
                <c:pt idx="7102">
                  <c:v>3.7175338242973026E-3</c:v>
                </c:pt>
                <c:pt idx="7103">
                  <c:v>-5.4041517954399798E-3</c:v>
                </c:pt>
                <c:pt idx="7104">
                  <c:v>-1.8779446229952442E-3</c:v>
                </c:pt>
                <c:pt idx="7105">
                  <c:v>-9.6999906362324386E-4</c:v>
                </c:pt>
                <c:pt idx="7106">
                  <c:v>-3.1237303905056598E-3</c:v>
                </c:pt>
                <c:pt idx="7107">
                  <c:v>-6.7438888150212883E-4</c:v>
                </c:pt>
                <c:pt idx="7108">
                  <c:v>7.6143200308614704E-4</c:v>
                </c:pt>
                <c:pt idx="7109">
                  <c:v>7.1803959577160853E-3</c:v>
                </c:pt>
                <c:pt idx="7110">
                  <c:v>9.2918972585811967E-3</c:v>
                </c:pt>
                <c:pt idx="7111">
                  <c:v>1.2470773022851224E-3</c:v>
                </c:pt>
                <c:pt idx="7112">
                  <c:v>-4.0950209889036105E-3</c:v>
                </c:pt>
                <c:pt idx="7113">
                  <c:v>8.1094565300967349E-3</c:v>
                </c:pt>
                <c:pt idx="7114">
                  <c:v>1.275475939199998E-2</c:v>
                </c:pt>
                <c:pt idx="7115">
                  <c:v>-3.8627558458084474E-3</c:v>
                </c:pt>
                <c:pt idx="7116">
                  <c:v>1.3198174665181653E-2</c:v>
                </c:pt>
                <c:pt idx="7117">
                  <c:v>5.9251189901693771E-4</c:v>
                </c:pt>
                <c:pt idx="7118">
                  <c:v>-4.1372510149209124E-3</c:v>
                </c:pt>
                <c:pt idx="7119">
                  <c:v>1.9861027575879117E-3</c:v>
                </c:pt>
                <c:pt idx="7120">
                  <c:v>-1.096689141675153E-3</c:v>
                </c:pt>
                <c:pt idx="7121">
                  <c:v>1.0686659981796239E-4</c:v>
                </c:pt>
                <c:pt idx="7122">
                  <c:v>-6.7438888150212883E-4</c:v>
                </c:pt>
                <c:pt idx="7123">
                  <c:v>-7.051122810114766E-3</c:v>
                </c:pt>
                <c:pt idx="7124">
                  <c:v>-7.5578831223223923E-3</c:v>
                </c:pt>
                <c:pt idx="7125">
                  <c:v>-6.9244327320628586E-3</c:v>
                </c:pt>
                <c:pt idx="7126">
                  <c:v>-3.2715354815662156E-3</c:v>
                </c:pt>
                <c:pt idx="7127">
                  <c:v>-2.8914652474104968E-3</c:v>
                </c:pt>
                <c:pt idx="7128">
                  <c:v>3.6753037982800003E-3</c:v>
                </c:pt>
                <c:pt idx="7129">
                  <c:v>-3.7149507547478882E-3</c:v>
                </c:pt>
                <c:pt idx="7130">
                  <c:v>-9.2470841630144796E-3</c:v>
                </c:pt>
                <c:pt idx="7131">
                  <c:v>1.648262549449493E-3</c:v>
                </c:pt>
                <c:pt idx="7132">
                  <c:v>-8.1068734605473196E-3</c:v>
                </c:pt>
                <c:pt idx="7133">
                  <c:v>5.55453995604995E-3</c:v>
                </c:pt>
                <c:pt idx="7134">
                  <c:v>-7.5578831223223923E-3</c:v>
                </c:pt>
                <c:pt idx="7135">
                  <c:v>-1.0640675021585454E-2</c:v>
                </c:pt>
                <c:pt idx="7136">
                  <c:v>-1.165419564600071E-2</c:v>
                </c:pt>
                <c:pt idx="7137">
                  <c:v>5.4700799040153453E-3</c:v>
                </c:pt>
                <c:pt idx="7138">
                  <c:v>-3.9472158978430512E-3</c:v>
                </c:pt>
                <c:pt idx="7139">
                  <c:v>3.0629684210291179E-3</c:v>
                </c:pt>
                <c:pt idx="7140">
                  <c:v>-2.7647751693585911E-3</c:v>
                </c:pt>
                <c:pt idx="7141">
                  <c:v>-1.7629744327448973E-2</c:v>
                </c:pt>
                <c:pt idx="7142">
                  <c:v>-1.2076495906173729E-2</c:v>
                </c:pt>
                <c:pt idx="7143">
                  <c:v>-1.4610297467211864E-2</c:v>
                </c:pt>
                <c:pt idx="7144">
                  <c:v>3.0575830371301519E-2</c:v>
                </c:pt>
                <c:pt idx="7145">
                  <c:v>3.5854583623464296E-2</c:v>
                </c:pt>
                <c:pt idx="7146">
                  <c:v>2.9752344863964126E-2</c:v>
                </c:pt>
                <c:pt idx="7147">
                  <c:v>2.7197428289917343E-2</c:v>
                </c:pt>
                <c:pt idx="7148">
                  <c:v>3.4756602947014444E-2</c:v>
                </c:pt>
                <c:pt idx="7149">
                  <c:v>3.7205944456017971E-2</c:v>
                </c:pt>
                <c:pt idx="7150">
                  <c:v>2.578272241833772E-2</c:v>
                </c:pt>
                <c:pt idx="7151">
                  <c:v>3.4925523051083651E-2</c:v>
                </c:pt>
                <c:pt idx="7152">
                  <c:v>2.067288927024415E-2</c:v>
                </c:pt>
                <c:pt idx="7153">
                  <c:v>2.6606207925675113E-2</c:v>
                </c:pt>
                <c:pt idx="7154">
                  <c:v>3.0047955046085244E-2</c:v>
                </c:pt>
                <c:pt idx="7155">
                  <c:v>2.7260773328943295E-2</c:v>
                </c:pt>
                <c:pt idx="7156">
                  <c:v>2.3713451143489907E-2</c:v>
                </c:pt>
                <c:pt idx="7157">
                  <c:v>2.071511929626145E-2</c:v>
                </c:pt>
                <c:pt idx="7158">
                  <c:v>2.7894223719202828E-2</c:v>
                </c:pt>
                <c:pt idx="7159">
                  <c:v>3.1272625800587005E-2</c:v>
                </c:pt>
                <c:pt idx="7160">
                  <c:v>2.3882371247559118E-2</c:v>
                </c:pt>
                <c:pt idx="7161">
                  <c:v>2.508592698905223E-2</c:v>
                </c:pt>
                <c:pt idx="7162">
                  <c:v>1.7864592540093548E-2</c:v>
                </c:pt>
                <c:pt idx="7163">
                  <c:v>2.7345233380977902E-2</c:v>
                </c:pt>
                <c:pt idx="7164">
                  <c:v>2.35445310394207E-2</c:v>
                </c:pt>
                <c:pt idx="7165">
                  <c:v>1.8878113164508801E-2</c:v>
                </c:pt>
                <c:pt idx="7166">
                  <c:v>2.2911080649161166E-2</c:v>
                </c:pt>
                <c:pt idx="7167">
                  <c:v>3.2201686372967657E-2</c:v>
                </c:pt>
                <c:pt idx="7168">
                  <c:v>2.2150940180849725E-2</c:v>
                </c:pt>
                <c:pt idx="7169">
                  <c:v>2.637394278257995E-2</c:v>
                </c:pt>
                <c:pt idx="7170">
                  <c:v>1.9448218515742383E-2</c:v>
                </c:pt>
                <c:pt idx="7171">
                  <c:v>1.3071484587129745E-2</c:v>
                </c:pt>
                <c:pt idx="7172">
                  <c:v>2.299554070119577E-2</c:v>
                </c:pt>
                <c:pt idx="7173">
                  <c:v>9.9042326358320786E-3</c:v>
                </c:pt>
                <c:pt idx="7174">
                  <c:v>8.7006768943389649E-3</c:v>
                </c:pt>
                <c:pt idx="7175">
                  <c:v>1.9553793580785638E-2</c:v>
                </c:pt>
                <c:pt idx="7176">
                  <c:v>1.0854408221221379E-2</c:v>
                </c:pt>
                <c:pt idx="7177">
                  <c:v>1.3747165003406583E-2</c:v>
                </c:pt>
                <c:pt idx="7178">
                  <c:v>1.5309675966046765E-2</c:v>
                </c:pt>
                <c:pt idx="7179">
                  <c:v>1.957490859379429E-2</c:v>
                </c:pt>
                <c:pt idx="7180">
                  <c:v>8.2994916471745943E-3</c:v>
                </c:pt>
                <c:pt idx="7181">
                  <c:v>1.446507544570072E-2</c:v>
                </c:pt>
                <c:pt idx="7182">
                  <c:v>1.4275040328622861E-2</c:v>
                </c:pt>
                <c:pt idx="7183">
                  <c:v>1.6259851551436066E-2</c:v>
                </c:pt>
                <c:pt idx="7184">
                  <c:v>4.3932142405741382E-3</c:v>
                </c:pt>
                <c:pt idx="7185">
                  <c:v>2.7134083250891391E-2</c:v>
                </c:pt>
                <c:pt idx="7186">
                  <c:v>2.2150940180849725E-2</c:v>
                </c:pt>
                <c:pt idx="7187">
                  <c:v>1.9173723346629919E-2</c:v>
                </c:pt>
                <c:pt idx="7188">
                  <c:v>1.3113714613147049E-2</c:v>
                </c:pt>
                <c:pt idx="7189">
                  <c:v>5.0900096698596256E-3</c:v>
                </c:pt>
                <c:pt idx="7190">
                  <c:v>1.1150018403342496E-2</c:v>
                </c:pt>
                <c:pt idx="7191">
                  <c:v>6.2302203723267856E-3</c:v>
                </c:pt>
                <c:pt idx="7192">
                  <c:v>1.3747165003406583E-2</c:v>
                </c:pt>
                <c:pt idx="7193">
                  <c:v>1.674549685063504E-2</c:v>
                </c:pt>
                <c:pt idx="7194">
                  <c:v>5.1111246828682766E-3</c:v>
                </c:pt>
                <c:pt idx="7195">
                  <c:v>1.78434775270849E-2</c:v>
                </c:pt>
                <c:pt idx="7196">
                  <c:v>1.0148121591899602E-3</c:v>
                </c:pt>
                <c:pt idx="7197">
                  <c:v>1.5837551291263043E-2</c:v>
                </c:pt>
                <c:pt idx="7198">
                  <c:v>3.2741185511156292E-3</c:v>
                </c:pt>
                <c:pt idx="7199">
                  <c:v>1.1741238767584726E-2</c:v>
                </c:pt>
                <c:pt idx="7200">
                  <c:v>8.2150315951399905E-3</c:v>
                </c:pt>
                <c:pt idx="7201">
                  <c:v>6.399140476395994E-3</c:v>
                </c:pt>
                <c:pt idx="7202">
                  <c:v>7.6238112308977587E-3</c:v>
                </c:pt>
                <c:pt idx="7203">
                  <c:v>1.275475939199998E-2</c:v>
                </c:pt>
                <c:pt idx="7204">
                  <c:v>2.0461739140157635E-2</c:v>
                </c:pt>
                <c:pt idx="7205">
                  <c:v>4.4776742926087429E-3</c:v>
                </c:pt>
                <c:pt idx="7206">
                  <c:v>3.8231088893405582E-3</c:v>
                </c:pt>
                <c:pt idx="7207">
                  <c:v>1.922757718561958E-3</c:v>
                </c:pt>
                <c:pt idx="7208">
                  <c:v>-4.6228963141198886E-3</c:v>
                </c:pt>
                <c:pt idx="7209">
                  <c:v>6.6525206324998072E-3</c:v>
                </c:pt>
                <c:pt idx="7210">
                  <c:v>1.2902564483060538E-2</c:v>
                </c:pt>
                <c:pt idx="7211">
                  <c:v>7.4548911268285502E-3</c:v>
                </c:pt>
                <c:pt idx="7212">
                  <c:v>2.1876445011737262E-2</c:v>
                </c:pt>
                <c:pt idx="7213">
                  <c:v>1.2796989418017282E-2</c:v>
                </c:pt>
                <c:pt idx="7214">
                  <c:v>6.6525206324998072E-3</c:v>
                </c:pt>
                <c:pt idx="7215">
                  <c:v>7.3704310747939455E-3</c:v>
                </c:pt>
                <c:pt idx="7216">
                  <c:v>3.8019938763319073E-3</c:v>
                </c:pt>
                <c:pt idx="7217">
                  <c:v>5.871265151179716E-3</c:v>
                </c:pt>
                <c:pt idx="7218">
                  <c:v>-1.3922993237962663E-3</c:v>
                </c:pt>
                <c:pt idx="7219">
                  <c:v>2.0705628096225163E-3</c:v>
                </c:pt>
                <c:pt idx="7220">
                  <c:v>2.3355667786986896E-4</c:v>
                </c:pt>
                <c:pt idx="7221">
                  <c:v>1.1783468793602028E-2</c:v>
                </c:pt>
                <c:pt idx="7222">
                  <c:v>-3.1543366035506008E-4</c:v>
                </c:pt>
                <c:pt idx="7223">
                  <c:v>7.7716163219583162E-3</c:v>
                </c:pt>
                <c:pt idx="7224">
                  <c:v>2.1761378746657711E-3</c:v>
                </c:pt>
                <c:pt idx="7225">
                  <c:v>8.4472967382351518E-3</c:v>
                </c:pt>
                <c:pt idx="7226">
                  <c:v>-1.129524042485364E-2</c:v>
                </c:pt>
                <c:pt idx="7227">
                  <c:v>8.5317567902697573E-3</c:v>
                </c:pt>
                <c:pt idx="7228">
                  <c:v>-6.1104384247617511E-4</c:v>
                </c:pt>
                <c:pt idx="7229">
                  <c:v>-2.3097360832045628E-4</c:v>
                </c:pt>
                <c:pt idx="7230">
                  <c:v>6.0190702422402743E-3</c:v>
                </c:pt>
                <c:pt idx="7231">
                  <c:v>-2.2157848311336594E-3</c:v>
                </c:pt>
                <c:pt idx="7232">
                  <c:v>-4.2850561059814699E-3</c:v>
                </c:pt>
                <c:pt idx="7233">
                  <c:v>1.6956646980721551E-2</c:v>
                </c:pt>
                <c:pt idx="7234">
                  <c:v>2.4084030177609333E-3</c:v>
                </c:pt>
                <c:pt idx="7235">
                  <c:v>8.8812208113805361E-4</c:v>
                </c:pt>
                <c:pt idx="7236">
                  <c:v>-1.4767593758308719E-3</c:v>
                </c:pt>
                <c:pt idx="7237">
                  <c:v>-4.8973914832323518E-3</c:v>
                </c:pt>
                <c:pt idx="7238">
                  <c:v>-1.0788480112646014E-2</c:v>
                </c:pt>
                <c:pt idx="7239">
                  <c:v>4.160949097478976E-3</c:v>
                </c:pt>
                <c:pt idx="7240">
                  <c:v>-1.0682905047602755E-2</c:v>
                </c:pt>
                <c:pt idx="7241">
                  <c:v>-1.0049454657343224E-2</c:v>
                </c:pt>
                <c:pt idx="7242">
                  <c:v>-6.9550389451078064E-4</c:v>
                </c:pt>
                <c:pt idx="7243">
                  <c:v>8.4261817252265017E-3</c:v>
                </c:pt>
                <c:pt idx="7244">
                  <c:v>-2.7014301303326356E-3</c:v>
                </c:pt>
                <c:pt idx="7245">
                  <c:v>-1.3364511699701449E-2</c:v>
                </c:pt>
                <c:pt idx="7246">
                  <c:v>-5.4252668084486299E-3</c:v>
                </c:pt>
                <c:pt idx="7247">
                  <c:v>-8.2757935646165307E-3</c:v>
                </c:pt>
                <c:pt idx="7248">
                  <c:v>-1.2372106088294848E-2</c:v>
                </c:pt>
                <c:pt idx="7249">
                  <c:v>-4.2428260799641663E-3</c:v>
                </c:pt>
                <c:pt idx="7250">
                  <c:v>-5.045196574292911E-3</c:v>
                </c:pt>
                <c:pt idx="7251">
                  <c:v>-7.7690332524089053E-3</c:v>
                </c:pt>
                <c:pt idx="7252">
                  <c:v>-1.6130578403834743E-2</c:v>
                </c:pt>
                <c:pt idx="7253">
                  <c:v>-9.5849243711528982E-3</c:v>
                </c:pt>
                <c:pt idx="7254">
                  <c:v>-6.481017458881186E-3</c:v>
                </c:pt>
                <c:pt idx="7255">
                  <c:v>-2.5315609062597975E-2</c:v>
                </c:pt>
                <c:pt idx="7256">
                  <c:v>-2.3267452800758821E-2</c:v>
                </c:pt>
                <c:pt idx="7257">
                  <c:v>-1.5074827753402187E-2</c:v>
                </c:pt>
                <c:pt idx="7258">
                  <c:v>-1.4040192115978282E-2</c:v>
                </c:pt>
                <c:pt idx="7259">
                  <c:v>-1.4673642506237816E-2</c:v>
                </c:pt>
                <c:pt idx="7260">
                  <c:v>-2.0079085836452504E-2</c:v>
                </c:pt>
                <c:pt idx="7261">
                  <c:v>-1.9002220173011296E-2</c:v>
                </c:pt>
                <c:pt idx="7262">
                  <c:v>-2.2063897059265706E-2</c:v>
                </c:pt>
                <c:pt idx="7263">
                  <c:v>-1.3174476582623586E-2</c:v>
                </c:pt>
                <c:pt idx="7264">
                  <c:v>3.8874030483701402E-2</c:v>
                </c:pt>
                <c:pt idx="7265">
                  <c:v>3.5115558168161511E-2</c:v>
                </c:pt>
                <c:pt idx="7266">
                  <c:v>3.6255768870628667E-2</c:v>
                </c:pt>
                <c:pt idx="7267">
                  <c:v>2.4938121897991675E-2</c:v>
                </c:pt>
                <c:pt idx="7268">
                  <c:v>2.7134083250891391E-2</c:v>
                </c:pt>
                <c:pt idx="7269">
                  <c:v>1.9321528437690475E-2</c:v>
                </c:pt>
                <c:pt idx="7270">
                  <c:v>3.1969421229872494E-2</c:v>
                </c:pt>
                <c:pt idx="7271">
                  <c:v>2.2784390571109259E-2</c:v>
                </c:pt>
                <c:pt idx="7272">
                  <c:v>2.5318192132147394E-2</c:v>
                </c:pt>
                <c:pt idx="7273">
                  <c:v>1.9532678567776986E-2</c:v>
                </c:pt>
                <c:pt idx="7274">
                  <c:v>2.8844399304592129E-2</c:v>
                </c:pt>
                <c:pt idx="7275">
                  <c:v>2.035616407511438E-2</c:v>
                </c:pt>
                <c:pt idx="7276">
                  <c:v>1.6090931447366858E-2</c:v>
                </c:pt>
                <c:pt idx="7277">
                  <c:v>1.2269114092801004E-2</c:v>
                </c:pt>
                <c:pt idx="7278">
                  <c:v>1.9448218515742383E-2</c:v>
                </c:pt>
                <c:pt idx="7279">
                  <c:v>1.9596023606802942E-2</c:v>
                </c:pt>
                <c:pt idx="7280">
                  <c:v>1.8645848021413641E-2</c:v>
                </c:pt>
                <c:pt idx="7281">
                  <c:v>1.3599359912346023E-2</c:v>
                </c:pt>
                <c:pt idx="7282">
                  <c:v>1.2923679496069188E-2</c:v>
                </c:pt>
                <c:pt idx="7283">
                  <c:v>1.8688078047430941E-2</c:v>
                </c:pt>
                <c:pt idx="7284">
                  <c:v>2.7598613537081713E-2</c:v>
                </c:pt>
                <c:pt idx="7285">
                  <c:v>1.4169465263579605E-2</c:v>
                </c:pt>
                <c:pt idx="7286">
                  <c:v>1.1572318663515518E-2</c:v>
                </c:pt>
                <c:pt idx="7287">
                  <c:v>1.2670299339965375E-2</c:v>
                </c:pt>
                <c:pt idx="7288">
                  <c:v>1.729448718885997E-2</c:v>
                </c:pt>
                <c:pt idx="7289">
                  <c:v>2.795756875822878E-2</c:v>
                </c:pt>
                <c:pt idx="7290">
                  <c:v>2.1897560024745914E-2</c:v>
                </c:pt>
                <c:pt idx="7291">
                  <c:v>1.8899228177517456E-2</c:v>
                </c:pt>
                <c:pt idx="7292">
                  <c:v>3.1483775930673516E-2</c:v>
                </c:pt>
                <c:pt idx="7293">
                  <c:v>1.843469789132713E-2</c:v>
                </c:pt>
                <c:pt idx="7294">
                  <c:v>7.7505013089496652E-3</c:v>
                </c:pt>
                <c:pt idx="7295">
                  <c:v>1.0242072843970497E-2</c:v>
                </c:pt>
                <c:pt idx="7296">
                  <c:v>2.3227805844290933E-2</c:v>
                </c:pt>
                <c:pt idx="7297">
                  <c:v>1.1720123754576074E-2</c:v>
                </c:pt>
                <c:pt idx="7298">
                  <c:v>6.1035302942748781E-3</c:v>
                </c:pt>
                <c:pt idx="7299">
                  <c:v>9.6719674927369173E-3</c:v>
                </c:pt>
                <c:pt idx="7300">
                  <c:v>2.4304671507732141E-2</c:v>
                </c:pt>
                <c:pt idx="7301">
                  <c:v>1.5753091239228439E-2</c:v>
                </c:pt>
                <c:pt idx="7302">
                  <c:v>2.2024250102797818E-2</c:v>
                </c:pt>
                <c:pt idx="7303">
                  <c:v>1.78434775270849E-2</c:v>
                </c:pt>
                <c:pt idx="7304">
                  <c:v>2.4346901533749445E-2</c:v>
                </c:pt>
                <c:pt idx="7305">
                  <c:v>1.4507305471718022E-2</c:v>
                </c:pt>
                <c:pt idx="7306">
                  <c:v>1.8476927917344434E-2</c:v>
                </c:pt>
                <c:pt idx="7307">
                  <c:v>1.2628069313948075E-2</c:v>
                </c:pt>
                <c:pt idx="7308">
                  <c:v>1.108667336431654E-2</c:v>
                </c:pt>
                <c:pt idx="7309">
                  <c:v>1.8540272956370386E-2</c:v>
                </c:pt>
                <c:pt idx="7310">
                  <c:v>1.2247999079792352E-2</c:v>
                </c:pt>
                <c:pt idx="7311">
                  <c:v>1.3894970094467139E-2</c:v>
                </c:pt>
                <c:pt idx="7312">
                  <c:v>9.3552422976071505E-3</c:v>
                </c:pt>
                <c:pt idx="7313">
                  <c:v>1.1656778715550122E-2</c:v>
                </c:pt>
                <c:pt idx="7314">
                  <c:v>2.0694004283252798E-2</c:v>
                </c:pt>
                <c:pt idx="7315">
                  <c:v>1.7315602201868622E-2</c:v>
                </c:pt>
                <c:pt idx="7316">
                  <c:v>2.016612895803652E-2</c:v>
                </c:pt>
                <c:pt idx="7317">
                  <c:v>1.3979430146501744E-2</c:v>
                </c:pt>
                <c:pt idx="7318">
                  <c:v>8.362836686200548E-3</c:v>
                </c:pt>
                <c:pt idx="7319">
                  <c:v>1.9448218515742383E-2</c:v>
                </c:pt>
                <c:pt idx="7320">
                  <c:v>4.1398340844703251E-3</c:v>
                </c:pt>
                <c:pt idx="7321">
                  <c:v>9.1863221935379411E-3</c:v>
                </c:pt>
                <c:pt idx="7322">
                  <c:v>1.3134829626155701E-2</c:v>
                </c:pt>
                <c:pt idx="7323">
                  <c:v>6.2724503983440875E-3</c:v>
                </c:pt>
                <c:pt idx="7324">
                  <c:v>9.5146712016400646E-4</c:v>
                </c:pt>
                <c:pt idx="7325">
                  <c:v>8.932942037434128E-3</c:v>
                </c:pt>
                <c:pt idx="7326">
                  <c:v>6.1668753333008319E-3</c:v>
                </c:pt>
                <c:pt idx="7327">
                  <c:v>2.3450579787349804E-3</c:v>
                </c:pt>
                <c:pt idx="7328">
                  <c:v>5.6390000080845538E-3</c:v>
                </c:pt>
                <c:pt idx="7329">
                  <c:v>5.9346101902056697E-3</c:v>
                </c:pt>
                <c:pt idx="7330">
                  <c:v>7.0959359056814806E-3</c:v>
                </c:pt>
                <c:pt idx="7331">
                  <c:v>1.5837551291263043E-2</c:v>
                </c:pt>
                <c:pt idx="7332">
                  <c:v>1.406389019853635E-2</c:v>
                </c:pt>
                <c:pt idx="7333">
                  <c:v>1.4633995549769928E-2</c:v>
                </c:pt>
                <c:pt idx="7334">
                  <c:v>8.5317567902697573E-3</c:v>
                </c:pt>
                <c:pt idx="7335">
                  <c:v>7.5182361658545031E-3</c:v>
                </c:pt>
                <c:pt idx="7336">
                  <c:v>2.5139780828041889E-3</c:v>
                </c:pt>
                <c:pt idx="7337">
                  <c:v>-1.4767593758308719E-3</c:v>
                </c:pt>
                <c:pt idx="7338">
                  <c:v>1.0389877935031055E-2</c:v>
                </c:pt>
                <c:pt idx="7339">
                  <c:v>4.3932142405741382E-3</c:v>
                </c:pt>
                <c:pt idx="7340">
                  <c:v>-3.0392703384710543E-3</c:v>
                </c:pt>
                <c:pt idx="7341">
                  <c:v>1.1973503910679889E-2</c:v>
                </c:pt>
                <c:pt idx="7342">
                  <c:v>-6.6921675889676973E-3</c:v>
                </c:pt>
                <c:pt idx="7343">
                  <c:v>3.7175338242973026E-3</c:v>
                </c:pt>
                <c:pt idx="7344">
                  <c:v>1.3683819964380629E-2</c:v>
                </c:pt>
                <c:pt idx="7345">
                  <c:v>-2.0257497140558E-3</c:v>
                </c:pt>
                <c:pt idx="7346">
                  <c:v>1.21846540407664E-2</c:v>
                </c:pt>
                <c:pt idx="7347">
                  <c:v>4.0342590194270694E-3</c:v>
                </c:pt>
                <c:pt idx="7348">
                  <c:v>-4.3906311710247255E-3</c:v>
                </c:pt>
                <c:pt idx="7349">
                  <c:v>-3.5460306506786823E-3</c:v>
                </c:pt>
                <c:pt idx="7350">
                  <c:v>5.9557252032143206E-3</c:v>
                </c:pt>
                <c:pt idx="7351">
                  <c:v>1.180458380661068E-2</c:v>
                </c:pt>
                <c:pt idx="7352">
                  <c:v>1.1699008741567424E-2</c:v>
                </c:pt>
                <c:pt idx="7353">
                  <c:v>-3.8838708588170975E-3</c:v>
                </c:pt>
                <c:pt idx="7354">
                  <c:v>-8.0107895955403626E-4</c:v>
                </c:pt>
                <c:pt idx="7355">
                  <c:v>-5.9109121076476043E-3</c:v>
                </c:pt>
                <c:pt idx="7356">
                  <c:v>-8.0646434345300194E-3</c:v>
                </c:pt>
                <c:pt idx="7357">
                  <c:v>-3.9894459238603549E-3</c:v>
                </c:pt>
                <c:pt idx="7358">
                  <c:v>-2.7436601563499375E-3</c:v>
                </c:pt>
                <c:pt idx="7359">
                  <c:v>-4.7918164181890979E-3</c:v>
                </c:pt>
                <c:pt idx="7360">
                  <c:v>-7.1661890751943246E-4</c:v>
                </c:pt>
                <c:pt idx="7361">
                  <c:v>-7.1661890751943246E-4</c:v>
                </c:pt>
                <c:pt idx="7362">
                  <c:v>-3.440455585635425E-3</c:v>
                </c:pt>
                <c:pt idx="7363">
                  <c:v>-1.8874358230315351E-4</c:v>
                </c:pt>
                <c:pt idx="7364">
                  <c:v>5.8079201121537631E-3</c:v>
                </c:pt>
                <c:pt idx="7365">
                  <c:v>1.5849175104235402E-3</c:v>
                </c:pt>
                <c:pt idx="7366">
                  <c:v>-1.3448971751736052E-2</c:v>
                </c:pt>
                <c:pt idx="7367">
                  <c:v>-3.9894459238603549E-3</c:v>
                </c:pt>
                <c:pt idx="7368">
                  <c:v>-1.2456566140329448E-2</c:v>
                </c:pt>
                <c:pt idx="7369">
                  <c:v>-4.7284713791631442E-3</c:v>
                </c:pt>
                <c:pt idx="7370">
                  <c:v>-8.7614388638155051E-3</c:v>
                </c:pt>
                <c:pt idx="7371">
                  <c:v>-1.412465216801289E-2</c:v>
                </c:pt>
                <c:pt idx="7372">
                  <c:v>-6.1104384247617511E-4</c:v>
                </c:pt>
                <c:pt idx="7373">
                  <c:v>-7.8957233304608118E-3</c:v>
                </c:pt>
                <c:pt idx="7374">
                  <c:v>-1.2329876062277544E-2</c:v>
                </c:pt>
                <c:pt idx="7375">
                  <c:v>-8.6136337727549458E-3</c:v>
                </c:pt>
                <c:pt idx="7376">
                  <c:v>-4.6017813011112367E-3</c:v>
                </c:pt>
                <c:pt idx="7377">
                  <c:v>-1.6869603859137532E-2</c:v>
                </c:pt>
                <c:pt idx="7378">
                  <c:v>-2.1029261421841802E-2</c:v>
                </c:pt>
                <c:pt idx="7379">
                  <c:v>-1.1210780372819033E-2</c:v>
                </c:pt>
                <c:pt idx="7380">
                  <c:v>-2.1599366773075383E-2</c:v>
                </c:pt>
                <c:pt idx="7381">
                  <c:v>-1.8748840016907482E-2</c:v>
                </c:pt>
                <c:pt idx="7382">
                  <c:v>-2.2042782046257058E-2</c:v>
                </c:pt>
                <c:pt idx="7383">
                  <c:v>-2.5315609062597975E-2</c:v>
                </c:pt>
                <c:pt idx="7384">
                  <c:v>2.8126488862297992E-2</c:v>
                </c:pt>
                <c:pt idx="7385">
                  <c:v>1.9638253632820242E-2</c:v>
                </c:pt>
                <c:pt idx="7386">
                  <c:v>3.4038692504720303E-2</c:v>
                </c:pt>
                <c:pt idx="7387">
                  <c:v>2.2087595141823773E-2</c:v>
                </c:pt>
                <c:pt idx="7388">
                  <c:v>2.4938121897991675E-2</c:v>
                </c:pt>
                <c:pt idx="7389">
                  <c:v>2.8042028810263388E-2</c:v>
                </c:pt>
                <c:pt idx="7390">
                  <c:v>3.6551379052749786E-2</c:v>
                </c:pt>
                <c:pt idx="7391">
                  <c:v>2.4536936650827304E-2</c:v>
                </c:pt>
                <c:pt idx="7392">
                  <c:v>2.1285224647495032E-2</c:v>
                </c:pt>
                <c:pt idx="7393">
                  <c:v>2.5529342262233905E-2</c:v>
                </c:pt>
                <c:pt idx="7394">
                  <c:v>3.0343565228206359E-2</c:v>
                </c:pt>
                <c:pt idx="7395">
                  <c:v>2.3987946312602374E-2</c:v>
                </c:pt>
                <c:pt idx="7396">
                  <c:v>2.5888297483380975E-2</c:v>
                </c:pt>
                <c:pt idx="7397">
                  <c:v>2.0039438879984616E-2</c:v>
                </c:pt>
                <c:pt idx="7398">
                  <c:v>2.1982020076780517E-2</c:v>
                </c:pt>
                <c:pt idx="7399">
                  <c:v>1.4296155341631513E-2</c:v>
                </c:pt>
                <c:pt idx="7400">
                  <c:v>1.6365426616479321E-2</c:v>
                </c:pt>
                <c:pt idx="7401">
                  <c:v>1.8096857683188711E-2</c:v>
                </c:pt>
                <c:pt idx="7402">
                  <c:v>2.0989614465373913E-2</c:v>
                </c:pt>
                <c:pt idx="7403">
                  <c:v>2.7577498524073062E-2</c:v>
                </c:pt>
                <c:pt idx="7404">
                  <c:v>2.4621396702861904E-2</c:v>
                </c:pt>
                <c:pt idx="7405">
                  <c:v>1.5731976226219788E-2</c:v>
                </c:pt>
                <c:pt idx="7406">
                  <c:v>2.1095189530417172E-2</c:v>
                </c:pt>
                <c:pt idx="7407">
                  <c:v>1.6576576746565833E-2</c:v>
                </c:pt>
                <c:pt idx="7408">
                  <c:v>1.2269114092801004E-2</c:v>
                </c:pt>
                <c:pt idx="7409">
                  <c:v>1.2881449470051886E-2</c:v>
                </c:pt>
                <c:pt idx="7410">
                  <c:v>1.5563056122150577E-2</c:v>
                </c:pt>
                <c:pt idx="7411">
                  <c:v>1.9976093840958661E-2</c:v>
                </c:pt>
                <c:pt idx="7412">
                  <c:v>1.4971835757908347E-2</c:v>
                </c:pt>
                <c:pt idx="7413">
                  <c:v>1.9553793580785638E-2</c:v>
                </c:pt>
                <c:pt idx="7414">
                  <c:v>1.6323196590462018E-2</c:v>
                </c:pt>
                <c:pt idx="7415">
                  <c:v>1.78857075531022E-2</c:v>
                </c:pt>
                <c:pt idx="7416">
                  <c:v>1.0791063182195425E-2</c:v>
                </c:pt>
                <c:pt idx="7417">
                  <c:v>1.8730308073448245E-2</c:v>
                </c:pt>
                <c:pt idx="7418">
                  <c:v>8.8907120114168261E-3</c:v>
                </c:pt>
                <c:pt idx="7419">
                  <c:v>8.658446868321663E-3</c:v>
                </c:pt>
                <c:pt idx="7420">
                  <c:v>1.3683819964380629E-2</c:v>
                </c:pt>
                <c:pt idx="7421">
                  <c:v>1.7949052592128156E-2</c:v>
                </c:pt>
                <c:pt idx="7422">
                  <c:v>1.6998877006738855E-2</c:v>
                </c:pt>
                <c:pt idx="7423">
                  <c:v>1.1889043858645285E-2</c:v>
                </c:pt>
                <c:pt idx="7424">
                  <c:v>2.1665294881650751E-2</c:v>
                </c:pt>
                <c:pt idx="7425">
                  <c:v>1.7568982357972433E-2</c:v>
                </c:pt>
                <c:pt idx="7426">
                  <c:v>2.0503969166174939E-2</c:v>
                </c:pt>
                <c:pt idx="7427">
                  <c:v>2.2108710154832425E-2</c:v>
                </c:pt>
                <c:pt idx="7428">
                  <c:v>1.3303749730224908E-2</c:v>
                </c:pt>
                <c:pt idx="7429">
                  <c:v>1.8033512644162759E-2</c:v>
                </c:pt>
                <c:pt idx="7430">
                  <c:v>2.0335049062105731E-2</c:v>
                </c:pt>
                <c:pt idx="7431">
                  <c:v>2.6162792652493438E-2</c:v>
                </c:pt>
                <c:pt idx="7432">
                  <c:v>1.3303749730224908E-2</c:v>
                </c:pt>
                <c:pt idx="7433">
                  <c:v>1.1846813832627982E-2</c:v>
                </c:pt>
                <c:pt idx="7434">
                  <c:v>1.9173723346629919E-2</c:v>
                </c:pt>
                <c:pt idx="7435">
                  <c:v>1.410612022455365E-2</c:v>
                </c:pt>
                <c:pt idx="7436">
                  <c:v>8.2150315951399905E-3</c:v>
                </c:pt>
                <c:pt idx="7437">
                  <c:v>1.1889043858645285E-2</c:v>
                </c:pt>
                <c:pt idx="7438">
                  <c:v>1.3641589938363327E-2</c:v>
                </c:pt>
                <c:pt idx="7439">
                  <c:v>9.0174020894687318E-3</c:v>
                </c:pt>
                <c:pt idx="7440">
                  <c:v>1.3155944639164351E-2</c:v>
                </c:pt>
                <c:pt idx="7441">
                  <c:v>8.7429069203562686E-3</c:v>
                </c:pt>
                <c:pt idx="7442">
                  <c:v>1.3536014873320071E-2</c:v>
                </c:pt>
                <c:pt idx="7443">
                  <c:v>1.0896638247238681E-2</c:v>
                </c:pt>
                <c:pt idx="7444">
                  <c:v>-3.9989371238966561E-4</c:v>
                </c:pt>
                <c:pt idx="7445">
                  <c:v>4.5832493576519985E-3</c:v>
                </c:pt>
                <c:pt idx="7446">
                  <c:v>7.2859710227593409E-3</c:v>
                </c:pt>
                <c:pt idx="7447">
                  <c:v>1.0727718143169473E-2</c:v>
                </c:pt>
                <c:pt idx="7448">
                  <c:v>-4.2100872539831569E-4</c:v>
                </c:pt>
                <c:pt idx="7449">
                  <c:v>9.2074372065465929E-3</c:v>
                </c:pt>
                <c:pt idx="7450">
                  <c:v>1.0558798039100264E-2</c:v>
                </c:pt>
                <c:pt idx="7451">
                  <c:v>-4.4962062360679811E-3</c:v>
                </c:pt>
                <c:pt idx="7452">
                  <c:v>1.3726049990397931E-2</c:v>
                </c:pt>
                <c:pt idx="7453">
                  <c:v>-1.4651355628585161E-4</c:v>
                </c:pt>
                <c:pt idx="7454">
                  <c:v>8.1516865561140368E-3</c:v>
                </c:pt>
                <c:pt idx="7455">
                  <c:v>4.2359179494772838E-4</c:v>
                </c:pt>
                <c:pt idx="7456">
                  <c:v>4.6043643706606494E-3</c:v>
                </c:pt>
                <c:pt idx="7457">
                  <c:v>7.7082712829323633E-3</c:v>
                </c:pt>
                <c:pt idx="7458">
                  <c:v>9.4608173626504061E-3</c:v>
                </c:pt>
                <c:pt idx="7459">
                  <c:v>-1.2867242587530124E-3</c:v>
                </c:pt>
                <c:pt idx="7460">
                  <c:v>1.4159974063543317E-3</c:v>
                </c:pt>
                <c:pt idx="7461">
                  <c:v>1.0896638247238681E-2</c:v>
                </c:pt>
                <c:pt idx="7462">
                  <c:v>-7.1989279011753235E-3</c:v>
                </c:pt>
                <c:pt idx="7463">
                  <c:v>3.590843746245396E-3</c:v>
                </c:pt>
                <c:pt idx="7464">
                  <c:v>1.3662704951371977E-2</c:v>
                </c:pt>
                <c:pt idx="7465">
                  <c:v>1.2881449470051886E-2</c:v>
                </c:pt>
                <c:pt idx="7466">
                  <c:v>6.3474192503423961E-4</c:v>
                </c:pt>
                <c:pt idx="7467">
                  <c:v>9.3130122715898486E-3</c:v>
                </c:pt>
                <c:pt idx="7468">
                  <c:v>-2.3847049352028688E-3</c:v>
                </c:pt>
                <c:pt idx="7469">
                  <c:v>8.3417216731918962E-3</c:v>
                </c:pt>
                <c:pt idx="7470">
                  <c:v>-1.2233792197270587E-3</c:v>
                </c:pt>
                <c:pt idx="7471">
                  <c:v>6.6525206324998072E-3</c:v>
                </c:pt>
                <c:pt idx="7472">
                  <c:v>1.2057963962714493E-2</c:v>
                </c:pt>
                <c:pt idx="7473">
                  <c:v>-7.4100780312618348E-3</c:v>
                </c:pt>
                <c:pt idx="7474">
                  <c:v>9.503047388667708E-3</c:v>
                </c:pt>
                <c:pt idx="7475">
                  <c:v>-1.1178041546838031E-3</c:v>
                </c:pt>
                <c:pt idx="7476">
                  <c:v>-2.3097360832045628E-4</c:v>
                </c:pt>
                <c:pt idx="7477">
                  <c:v>-7.5884893353673436E-4</c:v>
                </c:pt>
                <c:pt idx="7478">
                  <c:v>-8.1913335125819234E-3</c:v>
                </c:pt>
                <c:pt idx="7479">
                  <c:v>-1.074625008662871E-2</c:v>
                </c:pt>
                <c:pt idx="7480">
                  <c:v>-1.0155029722386476E-2</c:v>
                </c:pt>
                <c:pt idx="7481">
                  <c:v>7.6143200308614704E-4</c:v>
                </c:pt>
                <c:pt idx="7482">
                  <c:v>-8.6980938247895531E-3</c:v>
                </c:pt>
                <c:pt idx="7483">
                  <c:v>-6.755512627993651E-3</c:v>
                </c:pt>
                <c:pt idx="7484">
                  <c:v>-1.6034494538827776E-3</c:v>
                </c:pt>
                <c:pt idx="7485">
                  <c:v>-1.3470086764744704E-2</c:v>
                </c:pt>
                <c:pt idx="7486">
                  <c:v>-9.01481901991932E-3</c:v>
                </c:pt>
                <c:pt idx="7487">
                  <c:v>-1.133747045087094E-2</c:v>
                </c:pt>
                <c:pt idx="7488">
                  <c:v>-5.5519568865005356E-3</c:v>
                </c:pt>
                <c:pt idx="7489">
                  <c:v>-2.9336952734277987E-3</c:v>
                </c:pt>
                <c:pt idx="7490">
                  <c:v>-5.0874266003102129E-3</c:v>
                </c:pt>
                <c:pt idx="7491">
                  <c:v>-8.4869436947030419E-3</c:v>
                </c:pt>
                <c:pt idx="7492">
                  <c:v>-1.2203185984225637E-2</c:v>
                </c:pt>
                <c:pt idx="7493">
                  <c:v>-6.8610876930369049E-3</c:v>
                </c:pt>
                <c:pt idx="7494">
                  <c:v>-8.3602536166511345E-3</c:v>
                </c:pt>
                <c:pt idx="7495">
                  <c:v>-1.5729393156670372E-2</c:v>
                </c:pt>
                <c:pt idx="7496">
                  <c:v>-9.0359340329279683E-3</c:v>
                </c:pt>
                <c:pt idx="7497">
                  <c:v>-1.1168550346801732E-2</c:v>
                </c:pt>
                <c:pt idx="7498">
                  <c:v>-8.1279884735559714E-3</c:v>
                </c:pt>
                <c:pt idx="7499">
                  <c:v>-1.5834968221713631E-2</c:v>
                </c:pt>
                <c:pt idx="7500">
                  <c:v>-2.0860341317772594E-2</c:v>
                </c:pt>
                <c:pt idx="7501">
                  <c:v>-1.9783475654331386E-2</c:v>
                </c:pt>
                <c:pt idx="7502">
                  <c:v>-1.5982773312774184E-2</c:v>
                </c:pt>
                <c:pt idx="7503">
                  <c:v>-1.9614555550262178E-2</c:v>
                </c:pt>
                <c:pt idx="7504">
                  <c:v>4.3624908410647908E-2</c:v>
                </c:pt>
                <c:pt idx="7505">
                  <c:v>3.1863846164829235E-2</c:v>
                </c:pt>
                <c:pt idx="7506">
                  <c:v>2.4452476598792697E-2</c:v>
                </c:pt>
                <c:pt idx="7507">
                  <c:v>2.0018323866975961E-2</c:v>
                </c:pt>
                <c:pt idx="7508">
                  <c:v>3.7395979573095831E-2</c:v>
                </c:pt>
                <c:pt idx="7509">
                  <c:v>1.5710861213211136E-2</c:v>
                </c:pt>
                <c:pt idx="7510">
                  <c:v>2.394571628658507E-2</c:v>
                </c:pt>
                <c:pt idx="7511">
                  <c:v>2.4473591611801349E-2</c:v>
                </c:pt>
                <c:pt idx="7512">
                  <c:v>2.5972757535415579E-2</c:v>
                </c:pt>
                <c:pt idx="7513">
                  <c:v>2.0145013945027872E-2</c:v>
                </c:pt>
                <c:pt idx="7514">
                  <c:v>1.638654162948797E-2</c:v>
                </c:pt>
                <c:pt idx="7515">
                  <c:v>2.6648437951692416E-2</c:v>
                </c:pt>
                <c:pt idx="7516">
                  <c:v>2.4726971767905163E-2</c:v>
                </c:pt>
                <c:pt idx="7517">
                  <c:v>1.5900896330288995E-2</c:v>
                </c:pt>
                <c:pt idx="7518">
                  <c:v>1.5351905992064069E-2</c:v>
                </c:pt>
                <c:pt idx="7519">
                  <c:v>2.8907744343618084E-2</c:v>
                </c:pt>
                <c:pt idx="7520">
                  <c:v>8.8695969984081743E-3</c:v>
                </c:pt>
                <c:pt idx="7521">
                  <c:v>2.4938121897991675E-2</c:v>
                </c:pt>
                <c:pt idx="7522">
                  <c:v>2.8717709226540225E-2</c:v>
                </c:pt>
                <c:pt idx="7523">
                  <c:v>1.5964241369314947E-2</c:v>
                </c:pt>
                <c:pt idx="7524">
                  <c:v>2.4304671507732141E-2</c:v>
                </c:pt>
                <c:pt idx="7525">
                  <c:v>2.1221879608469076E-2</c:v>
                </c:pt>
                <c:pt idx="7526">
                  <c:v>2.1834214985719958E-2</c:v>
                </c:pt>
                <c:pt idx="7527">
                  <c:v>2.7535268498055761E-2</c:v>
                </c:pt>
                <c:pt idx="7528">
                  <c:v>2.6986278159830832E-2</c:v>
                </c:pt>
                <c:pt idx="7529">
                  <c:v>2.2699930519074655E-2</c:v>
                </c:pt>
                <c:pt idx="7530">
                  <c:v>1.5879781317280343E-2</c:v>
                </c:pt>
                <c:pt idx="7531">
                  <c:v>1.9786058723880801E-2</c:v>
                </c:pt>
                <c:pt idx="7532">
                  <c:v>2.1369684699529636E-2</c:v>
                </c:pt>
                <c:pt idx="7533">
                  <c:v>3.1896584990810245E-3</c:v>
                </c:pt>
                <c:pt idx="7534">
                  <c:v>2.6331712756562646E-2</c:v>
                </c:pt>
                <c:pt idx="7535">
                  <c:v>1.8329122826283874E-2</c:v>
                </c:pt>
                <c:pt idx="7536">
                  <c:v>1.0854408221221379E-2</c:v>
                </c:pt>
                <c:pt idx="7537">
                  <c:v>1.220576905377505E-2</c:v>
                </c:pt>
                <c:pt idx="7538">
                  <c:v>1.2881449470051886E-2</c:v>
                </c:pt>
                <c:pt idx="7539">
                  <c:v>1.9089263294595316E-2</c:v>
                </c:pt>
                <c:pt idx="7540">
                  <c:v>1.4908490718882393E-2</c:v>
                </c:pt>
                <c:pt idx="7541">
                  <c:v>1.4021660172519046E-2</c:v>
                </c:pt>
                <c:pt idx="7542">
                  <c:v>1.3451554821285466E-2</c:v>
                </c:pt>
                <c:pt idx="7543">
                  <c:v>1.4549535497735324E-2</c:v>
                </c:pt>
                <c:pt idx="7544">
                  <c:v>1.0136497778927242E-2</c:v>
                </c:pt>
                <c:pt idx="7545">
                  <c:v>1.3261519704207607E-2</c:v>
                </c:pt>
                <c:pt idx="7546">
                  <c:v>4.0553740324357213E-3</c:v>
                </c:pt>
                <c:pt idx="7547">
                  <c:v>1.7400062253903226E-2</c:v>
                </c:pt>
                <c:pt idx="7548">
                  <c:v>1.9638253632820242E-2</c:v>
                </c:pt>
                <c:pt idx="7549">
                  <c:v>1.3155944639164351E-2</c:v>
                </c:pt>
                <c:pt idx="7550">
                  <c:v>5.1322396958769275E-3</c:v>
                </c:pt>
                <c:pt idx="7551">
                  <c:v>1.3536014873320071E-2</c:v>
                </c:pt>
                <c:pt idx="7552">
                  <c:v>6.5680605804652034E-3</c:v>
                </c:pt>
                <c:pt idx="7553">
                  <c:v>8.6700706812940179E-4</c:v>
                </c:pt>
                <c:pt idx="7554">
                  <c:v>9.0174020894687318E-3</c:v>
                </c:pt>
                <c:pt idx="7555">
                  <c:v>1.8033512644162759E-2</c:v>
                </c:pt>
                <c:pt idx="7556">
                  <c:v>1.4507305471718022E-2</c:v>
                </c:pt>
                <c:pt idx="7557">
                  <c:v>5.6178849950759028E-3</c:v>
                </c:pt>
                <c:pt idx="7558">
                  <c:v>9.5452774146850099E-3</c:v>
                </c:pt>
                <c:pt idx="7559">
                  <c:v>6.399140476395994E-3</c:v>
                </c:pt>
                <c:pt idx="7560">
                  <c:v>9.5663924276936617E-3</c:v>
                </c:pt>
                <c:pt idx="7561">
                  <c:v>2.3734566156498563E-2</c:v>
                </c:pt>
                <c:pt idx="7562">
                  <c:v>8.4050667122178499E-3</c:v>
                </c:pt>
                <c:pt idx="7563">
                  <c:v>1.1530088637498215E-2</c:v>
                </c:pt>
                <c:pt idx="7564">
                  <c:v>-1.6762856929450256E-4</c:v>
                </c:pt>
                <c:pt idx="7565">
                  <c:v>6.5469455674565516E-3</c:v>
                </c:pt>
                <c:pt idx="7566">
                  <c:v>1.4253925315614209E-2</c:v>
                </c:pt>
                <c:pt idx="7567">
                  <c:v>9.1863221935379411E-3</c:v>
                </c:pt>
                <c:pt idx="7568">
                  <c:v>1.9764943710872149E-2</c:v>
                </c:pt>
                <c:pt idx="7569">
                  <c:v>-1.7090245189260349E-3</c:v>
                </c:pt>
                <c:pt idx="7570">
                  <c:v>3.8864539283665115E-3</c:v>
                </c:pt>
                <c:pt idx="7571">
                  <c:v>9.6719674927369173E-3</c:v>
                </c:pt>
                <c:pt idx="7572">
                  <c:v>8.1939165821313387E-3</c:v>
                </c:pt>
                <c:pt idx="7573">
                  <c:v>1.106555835130789E-2</c:v>
                </c:pt>
                <c:pt idx="7574">
                  <c:v>1.7167797110808063E-2</c:v>
                </c:pt>
                <c:pt idx="7575">
                  <c:v>-3.440455585635425E-3</c:v>
                </c:pt>
                <c:pt idx="7576">
                  <c:v>2.4506330437782352E-3</c:v>
                </c:pt>
                <c:pt idx="7577">
                  <c:v>-1.6762856929450256E-4</c:v>
                </c:pt>
                <c:pt idx="7578">
                  <c:v>3.8231088893405582E-3</c:v>
                </c:pt>
                <c:pt idx="7579">
                  <c:v>4.2454091495135807E-3</c:v>
                </c:pt>
                <c:pt idx="7580">
                  <c:v>6.5680605804652034E-3</c:v>
                </c:pt>
                <c:pt idx="7581">
                  <c:v>4.8155145007471607E-3</c:v>
                </c:pt>
                <c:pt idx="7582">
                  <c:v>8.8273669723908724E-3</c:v>
                </c:pt>
                <c:pt idx="7583">
                  <c:v>1.648262549449493E-3</c:v>
                </c:pt>
                <c:pt idx="7584">
                  <c:v>4.731054448712556E-3</c:v>
                </c:pt>
                <c:pt idx="7585">
                  <c:v>-6.8188576670196047E-3</c:v>
                </c:pt>
                <c:pt idx="7586">
                  <c:v>6.6947506585171099E-3</c:v>
                </c:pt>
                <c:pt idx="7587">
                  <c:v>-6.987777771088814E-3</c:v>
                </c:pt>
                <c:pt idx="7588">
                  <c:v>-1.0619560008576803E-2</c:v>
                </c:pt>
                <c:pt idx="7589">
                  <c:v>8.362836686200548E-3</c:v>
                </c:pt>
                <c:pt idx="7590">
                  <c:v>-6.1104384247617511E-4</c:v>
                </c:pt>
                <c:pt idx="7591">
                  <c:v>-7.7056882133829515E-3</c:v>
                </c:pt>
                <c:pt idx="7592">
                  <c:v>1.7327226014840977E-3</c:v>
                </c:pt>
                <c:pt idx="7593">
                  <c:v>-9.4888405061459378E-4</c:v>
                </c:pt>
                <c:pt idx="7594">
                  <c:v>5.1322396958769275E-3</c:v>
                </c:pt>
                <c:pt idx="7595">
                  <c:v>4.4776742926087429E-3</c:v>
                </c:pt>
                <c:pt idx="7596">
                  <c:v>-2.7647751693585911E-3</c:v>
                </c:pt>
                <c:pt idx="7597">
                  <c:v>-4.4750912230593293E-3</c:v>
                </c:pt>
                <c:pt idx="7598">
                  <c:v>-2.9125802604191469E-3</c:v>
                </c:pt>
                <c:pt idx="7599">
                  <c:v>-1.0133914709377828E-2</c:v>
                </c:pt>
                <c:pt idx="7600">
                  <c:v>-8.0646434345300194E-3</c:v>
                </c:pt>
                <c:pt idx="7601">
                  <c:v>2.5350930958128398E-3</c:v>
                </c:pt>
                <c:pt idx="7602">
                  <c:v>1.8805276925446552E-3</c:v>
                </c:pt>
                <c:pt idx="7603">
                  <c:v>2.9785083689945133E-3</c:v>
                </c:pt>
                <c:pt idx="7604">
                  <c:v>-6.9550389451078064E-4</c:v>
                </c:pt>
                <c:pt idx="7605">
                  <c:v>-6.3120973548119767E-3</c:v>
                </c:pt>
                <c:pt idx="7606">
                  <c:v>-2.8914652474104968E-3</c:v>
                </c:pt>
                <c:pt idx="7607">
                  <c:v>-2.1735548051163593E-3</c:v>
                </c:pt>
                <c:pt idx="7608">
                  <c:v>-1.129524042485364E-2</c:v>
                </c:pt>
                <c:pt idx="7609">
                  <c:v>-4.1372510149209124E-3</c:v>
                </c:pt>
                <c:pt idx="7610">
                  <c:v>-8.170218499573275E-3</c:v>
                </c:pt>
                <c:pt idx="7611">
                  <c:v>-6.6710525759590454E-3</c:v>
                </c:pt>
                <c:pt idx="7612">
                  <c:v>-1.5307092896497353E-2</c:v>
                </c:pt>
                <c:pt idx="7613">
                  <c:v>8.7217919073476168E-3</c:v>
                </c:pt>
                <c:pt idx="7614">
                  <c:v>-2.7436601563499375E-3</c:v>
                </c:pt>
                <c:pt idx="7615">
                  <c:v>-8.2546785516078788E-3</c:v>
                </c:pt>
                <c:pt idx="7616">
                  <c:v>-1.4821447597298375E-2</c:v>
                </c:pt>
                <c:pt idx="7617">
                  <c:v>-1.7418594197362462E-2</c:v>
                </c:pt>
                <c:pt idx="7618">
                  <c:v>-7.051122810114766E-3</c:v>
                </c:pt>
                <c:pt idx="7619">
                  <c:v>-9.3948892540750388E-3</c:v>
                </c:pt>
                <c:pt idx="7620">
                  <c:v>-1.5032597727384887E-2</c:v>
                </c:pt>
                <c:pt idx="7621">
                  <c:v>-1.7524169262405718E-2</c:v>
                </c:pt>
                <c:pt idx="7622">
                  <c:v>-1.5117057779419494E-2</c:v>
                </c:pt>
                <c:pt idx="7623">
                  <c:v>-1.0218374761412432E-2</c:v>
                </c:pt>
                <c:pt idx="7624">
                  <c:v>3.4672142894979836E-2</c:v>
                </c:pt>
                <c:pt idx="7625">
                  <c:v>2.6099447613467486E-2</c:v>
                </c:pt>
                <c:pt idx="7626">
                  <c:v>2.8400984031410458E-2</c:v>
                </c:pt>
                <c:pt idx="7627">
                  <c:v>2.5719377379311768E-2</c:v>
                </c:pt>
                <c:pt idx="7628">
                  <c:v>2.2467665375979492E-2</c:v>
                </c:pt>
                <c:pt idx="7629">
                  <c:v>2.6099447613467486E-2</c:v>
                </c:pt>
                <c:pt idx="7630">
                  <c:v>1.8835883138491501E-2</c:v>
                </c:pt>
                <c:pt idx="7631">
                  <c:v>1.9617138619811594E-2</c:v>
                </c:pt>
                <c:pt idx="7632">
                  <c:v>3.6593609078767089E-2</c:v>
                </c:pt>
                <c:pt idx="7633">
                  <c:v>2.4473591611801349E-2</c:v>
                </c:pt>
                <c:pt idx="7634">
                  <c:v>3.2729561698183932E-2</c:v>
                </c:pt>
                <c:pt idx="7635">
                  <c:v>2.9140009486713244E-2</c:v>
                </c:pt>
                <c:pt idx="7636">
                  <c:v>1.6048701421349554E-2</c:v>
                </c:pt>
                <c:pt idx="7637">
                  <c:v>1.8181317735223315E-2</c:v>
                </c:pt>
                <c:pt idx="7638">
                  <c:v>2.071511929626145E-2</c:v>
                </c:pt>
                <c:pt idx="7639">
                  <c:v>2.7049623198856784E-2</c:v>
                </c:pt>
                <c:pt idx="7640">
                  <c:v>2.1390799712538287E-2</c:v>
                </c:pt>
                <c:pt idx="7641">
                  <c:v>1.7252257162842666E-2</c:v>
                </c:pt>
                <c:pt idx="7642">
                  <c:v>1.0432107961048357E-2</c:v>
                </c:pt>
                <c:pt idx="7643">
                  <c:v>2.5719377379311768E-2</c:v>
                </c:pt>
                <c:pt idx="7644">
                  <c:v>6.7792107105517137E-3</c:v>
                </c:pt>
                <c:pt idx="7645">
                  <c:v>2.5423767197190649E-2</c:v>
                </c:pt>
                <c:pt idx="7646">
                  <c:v>1.4253925315614209E-2</c:v>
                </c:pt>
                <c:pt idx="7647">
                  <c:v>1.294479450907784E-2</c:v>
                </c:pt>
                <c:pt idx="7648">
                  <c:v>2.0862924387322009E-2</c:v>
                </c:pt>
                <c:pt idx="7649">
                  <c:v>2.0926269426347961E-2</c:v>
                </c:pt>
                <c:pt idx="7650">
                  <c:v>2.3438955974377444E-2</c:v>
                </c:pt>
                <c:pt idx="7651">
                  <c:v>2.2024250102797818E-2</c:v>
                </c:pt>
                <c:pt idx="7652">
                  <c:v>1.8160202722214663E-2</c:v>
                </c:pt>
                <c:pt idx="7653">
                  <c:v>1.0474337987065659E-2</c:v>
                </c:pt>
                <c:pt idx="7654">
                  <c:v>1.5288560953038113E-2</c:v>
                </c:pt>
                <c:pt idx="7655">
                  <c:v>1.5858666304271695E-2</c:v>
                </c:pt>
                <c:pt idx="7656">
                  <c:v>1.3261519704207607E-2</c:v>
                </c:pt>
                <c:pt idx="7657">
                  <c:v>1.4992950770916998E-2</c:v>
                </c:pt>
                <c:pt idx="7658">
                  <c:v>1.3557129886328723E-2</c:v>
                </c:pt>
                <c:pt idx="7659">
                  <c:v>1.0981098299273285E-2</c:v>
                </c:pt>
                <c:pt idx="7660">
                  <c:v>1.0748833156178124E-2</c:v>
                </c:pt>
                <c:pt idx="7661">
                  <c:v>6.4836005284305987E-3</c:v>
                </c:pt>
                <c:pt idx="7662">
                  <c:v>2.0060553892993264E-2</c:v>
                </c:pt>
                <c:pt idx="7663">
                  <c:v>1.3493784847302768E-2</c:v>
                </c:pt>
                <c:pt idx="7664">
                  <c:v>1.5288560953038113E-2</c:v>
                </c:pt>
                <c:pt idx="7665">
                  <c:v>1.4253925315614209E-2</c:v>
                </c:pt>
                <c:pt idx="7666">
                  <c:v>1.0410992948039707E-2</c:v>
                </c:pt>
                <c:pt idx="7667">
                  <c:v>9.4397023496417543E-3</c:v>
                </c:pt>
                <c:pt idx="7668">
                  <c:v>1.1002213312281937E-2</c:v>
                </c:pt>
                <c:pt idx="7669">
                  <c:v>7.0114758536468768E-3</c:v>
                </c:pt>
                <c:pt idx="7670">
                  <c:v>1.8582502982387686E-2</c:v>
                </c:pt>
                <c:pt idx="7671">
                  <c:v>1.922757718561958E-3</c:v>
                </c:pt>
                <c:pt idx="7672">
                  <c:v>5.0688946568509738E-3</c:v>
                </c:pt>
                <c:pt idx="7673">
                  <c:v>1.0579913052108914E-2</c:v>
                </c:pt>
                <c:pt idx="7674">
                  <c:v>3.8864539283665115E-3</c:v>
                </c:pt>
                <c:pt idx="7675">
                  <c:v>1.8920343190526104E-2</c:v>
                </c:pt>
                <c:pt idx="7676">
                  <c:v>1.5373021005072717E-2</c:v>
                </c:pt>
                <c:pt idx="7677">
                  <c:v>1.0854408221221379E-2</c:v>
                </c:pt>
                <c:pt idx="7678">
                  <c:v>5.4911949170239963E-3</c:v>
                </c:pt>
                <c:pt idx="7679">
                  <c:v>8.6795618813303149E-3</c:v>
                </c:pt>
                <c:pt idx="7680">
                  <c:v>9.7141975187542192E-3</c:v>
                </c:pt>
                <c:pt idx="7681">
                  <c:v>3.5063836942107914E-3</c:v>
                </c:pt>
                <c:pt idx="7682">
                  <c:v>4.8577445267644626E-3</c:v>
                </c:pt>
                <c:pt idx="7683">
                  <c:v>3.4008086291675357E-3</c:v>
                </c:pt>
                <c:pt idx="7684">
                  <c:v>3.4852686812021404E-3</c:v>
                </c:pt>
                <c:pt idx="7685">
                  <c:v>9.2707822455725467E-3</c:v>
                </c:pt>
                <c:pt idx="7686">
                  <c:v>3.9709139804011157E-3</c:v>
                </c:pt>
                <c:pt idx="7687">
                  <c:v>7.6238112308977587E-3</c:v>
                </c:pt>
                <c:pt idx="7688">
                  <c:v>4.8999745527817645E-3</c:v>
                </c:pt>
                <c:pt idx="7689">
                  <c:v>4.0764890454443713E-3</c:v>
                </c:pt>
                <c:pt idx="7690">
                  <c:v>1.1487858611480913E-2</c:v>
                </c:pt>
                <c:pt idx="7691">
                  <c:v>6.8003257235603656E-3</c:v>
                </c:pt>
                <c:pt idx="7692">
                  <c:v>2.6617831738647464E-3</c:v>
                </c:pt>
                <c:pt idx="7693">
                  <c:v>7.5815812048804568E-3</c:v>
                </c:pt>
                <c:pt idx="7694">
                  <c:v>1.3092599600138397E-2</c:v>
                </c:pt>
                <c:pt idx="7695">
                  <c:v>-1.2656092457443606E-3</c:v>
                </c:pt>
                <c:pt idx="7696">
                  <c:v>-5.6364169385351411E-3</c:v>
                </c:pt>
                <c:pt idx="7697">
                  <c:v>1.1867928845636633E-2</c:v>
                </c:pt>
                <c:pt idx="7698">
                  <c:v>2.2817129397090267E-3</c:v>
                </c:pt>
                <c:pt idx="7699">
                  <c:v>6.6736356455084581E-3</c:v>
                </c:pt>
                <c:pt idx="7700">
                  <c:v>3.8231088893405582E-3</c:v>
                </c:pt>
                <c:pt idx="7701">
                  <c:v>8.5951018292957093E-3</c:v>
                </c:pt>
                <c:pt idx="7702">
                  <c:v>9.3035210715535551E-4</c:v>
                </c:pt>
                <c:pt idx="7703">
                  <c:v>1.843469789132713E-2</c:v>
                </c:pt>
                <c:pt idx="7704">
                  <c:v>3.8231088893405582E-3</c:v>
                </c:pt>
                <c:pt idx="7705">
                  <c:v>-6.8399726800282548E-3</c:v>
                </c:pt>
                <c:pt idx="7706">
                  <c:v>-4.3484011450074236E-3</c:v>
                </c:pt>
                <c:pt idx="7707">
                  <c:v>9.4185873366331042E-3</c:v>
                </c:pt>
                <c:pt idx="7708">
                  <c:v>2.5467169087851904E-4</c:v>
                </c:pt>
                <c:pt idx="7709">
                  <c:v>1.0706603130160822E-2</c:v>
                </c:pt>
                <c:pt idx="7710">
                  <c:v>1.7116075884754459E-3</c:v>
                </c:pt>
                <c:pt idx="7711">
                  <c:v>5.301159799946136E-3</c:v>
                </c:pt>
                <c:pt idx="7712">
                  <c:v>-5.5308418734918855E-3</c:v>
                </c:pt>
                <c:pt idx="7713">
                  <c:v>-3.4826856116527286E-3</c:v>
                </c:pt>
                <c:pt idx="7714">
                  <c:v>-7.1355828621493698E-3</c:v>
                </c:pt>
                <c:pt idx="7715">
                  <c:v>3.1801672990447363E-4</c:v>
                </c:pt>
                <c:pt idx="7716">
                  <c:v>5.280044786937485E-3</c:v>
                </c:pt>
                <c:pt idx="7717">
                  <c:v>-5.4674968344659318E-3</c:v>
                </c:pt>
                <c:pt idx="7718">
                  <c:v>-1.6679568742059673E-2</c:v>
                </c:pt>
                <c:pt idx="7719">
                  <c:v>-8.9725889939020163E-3</c:v>
                </c:pt>
                <c:pt idx="7720">
                  <c:v>-3.5038006246613787E-3</c:v>
                </c:pt>
                <c:pt idx="7721">
                  <c:v>3.5063836942107914E-3</c:v>
                </c:pt>
                <c:pt idx="7722">
                  <c:v>-1.3174476582623586E-2</c:v>
                </c:pt>
                <c:pt idx="7723">
                  <c:v>-3.7149507547478882E-3</c:v>
                </c:pt>
                <c:pt idx="7724">
                  <c:v>-1.2963326452537074E-2</c:v>
                </c:pt>
                <c:pt idx="7725">
                  <c:v>-4.3906311710247255E-3</c:v>
                </c:pt>
                <c:pt idx="7726">
                  <c:v>-2.5208862132910723E-4</c:v>
                </c:pt>
                <c:pt idx="7727">
                  <c:v>4.4470680795638019E-4</c:v>
                </c:pt>
                <c:pt idx="7728">
                  <c:v>-1.6245644668914294E-3</c:v>
                </c:pt>
                <c:pt idx="7729">
                  <c:v>-1.420911222004749E-2</c:v>
                </c:pt>
                <c:pt idx="7730">
                  <c:v>-1.1802000737061266E-2</c:v>
                </c:pt>
                <c:pt idx="7731">
                  <c:v>-1.4356917311108049E-2</c:v>
                </c:pt>
                <c:pt idx="7732">
                  <c:v>-2.5421184127641234E-2</c:v>
                </c:pt>
                <c:pt idx="7733">
                  <c:v>-2.8862931248051362E-2</c:v>
                </c:pt>
                <c:pt idx="7734">
                  <c:v>-2.8694011143982161E-2</c:v>
                </c:pt>
                <c:pt idx="7735">
                  <c:v>3.986643609510801E-2</c:v>
                </c:pt>
                <c:pt idx="7736">
                  <c:v>3.3764197335607836E-2</c:v>
                </c:pt>
                <c:pt idx="7737">
                  <c:v>3.4355417699850073E-2</c:v>
                </c:pt>
                <c:pt idx="7738">
                  <c:v>3.1884961177837894E-2</c:v>
                </c:pt>
                <c:pt idx="7739">
                  <c:v>2.7366348393986554E-2</c:v>
                </c:pt>
                <c:pt idx="7740">
                  <c:v>3.2159456346950353E-2</c:v>
                </c:pt>
                <c:pt idx="7741">
                  <c:v>2.7450808446021154E-2</c:v>
                </c:pt>
                <c:pt idx="7742">
                  <c:v>2.276327555810061E-2</c:v>
                </c:pt>
                <c:pt idx="7743">
                  <c:v>3.7649359729199638E-2</c:v>
                </c:pt>
                <c:pt idx="7744">
                  <c:v>1.902591825556936E-2</c:v>
                </c:pt>
                <c:pt idx="7745">
                  <c:v>2.586718247037232E-2</c:v>
                </c:pt>
                <c:pt idx="7746">
                  <c:v>2.1475259764572891E-2</c:v>
                </c:pt>
                <c:pt idx="7747">
                  <c:v>1.5309675966046765E-2</c:v>
                </c:pt>
                <c:pt idx="7748">
                  <c:v>2.0461739140157635E-2</c:v>
                </c:pt>
                <c:pt idx="7749">
                  <c:v>2.9182239512730548E-2</c:v>
                </c:pt>
                <c:pt idx="7750">
                  <c:v>1.8878113164508801E-2</c:v>
                </c:pt>
                <c:pt idx="7751">
                  <c:v>2.563491732727716E-2</c:v>
                </c:pt>
                <c:pt idx="7752">
                  <c:v>1.9173723346629919E-2</c:v>
                </c:pt>
                <c:pt idx="7753">
                  <c:v>1.1889043858645285E-2</c:v>
                </c:pt>
                <c:pt idx="7754">
                  <c:v>2.0651774257235498E-2</c:v>
                </c:pt>
                <c:pt idx="7755">
                  <c:v>1.8582502982387686E-2</c:v>
                </c:pt>
                <c:pt idx="7756">
                  <c:v>1.9659368645828894E-2</c:v>
                </c:pt>
                <c:pt idx="7757">
                  <c:v>2.1496374777581539E-2</c:v>
                </c:pt>
                <c:pt idx="7758">
                  <c:v>1.5182985887994858E-2</c:v>
                </c:pt>
                <c:pt idx="7759">
                  <c:v>1.505629580994295E-2</c:v>
                </c:pt>
                <c:pt idx="7760">
                  <c:v>2.8210948914332599E-2</c:v>
                </c:pt>
                <c:pt idx="7761">
                  <c:v>6.5680605804652034E-3</c:v>
                </c:pt>
                <c:pt idx="7762">
                  <c:v>1.5943126356306299E-2</c:v>
                </c:pt>
                <c:pt idx="7763">
                  <c:v>2.0229473997062476E-2</c:v>
                </c:pt>
                <c:pt idx="7764">
                  <c:v>8.9118270244254762E-3</c:v>
                </c:pt>
                <c:pt idx="7765">
                  <c:v>9.5875074407023135E-3</c:v>
                </c:pt>
                <c:pt idx="7766">
                  <c:v>1.4148350250570953E-2</c:v>
                </c:pt>
                <c:pt idx="7767">
                  <c:v>1.3071484587129745E-2</c:v>
                </c:pt>
                <c:pt idx="7768">
                  <c:v>1.2226884066783702E-2</c:v>
                </c:pt>
                <c:pt idx="7769">
                  <c:v>1.4570650510743976E-2</c:v>
                </c:pt>
                <c:pt idx="7770">
                  <c:v>2.2150940180849725E-2</c:v>
                </c:pt>
                <c:pt idx="7771">
                  <c:v>1.5753091239228439E-2</c:v>
                </c:pt>
                <c:pt idx="7772">
                  <c:v>1.2036848949705841E-2</c:v>
                </c:pt>
                <c:pt idx="7773">
                  <c:v>1.9047033268578012E-2</c:v>
                </c:pt>
                <c:pt idx="7774">
                  <c:v>1.2649184326956723E-2</c:v>
                </c:pt>
                <c:pt idx="7775">
                  <c:v>1.4169465263579605E-2</c:v>
                </c:pt>
                <c:pt idx="7776">
                  <c:v>1.9342643450699127E-2</c:v>
                </c:pt>
                <c:pt idx="7777">
                  <c:v>1.5774206252237088E-2</c:v>
                </c:pt>
                <c:pt idx="7778">
                  <c:v>1.7970167605136804E-2</c:v>
                </c:pt>
                <c:pt idx="7779">
                  <c:v>1.1783468793602028E-2</c:v>
                </c:pt>
                <c:pt idx="7780">
                  <c:v>6.12464530728353E-3</c:v>
                </c:pt>
                <c:pt idx="7781">
                  <c:v>1.2839219444034584E-2</c:v>
                </c:pt>
                <c:pt idx="7782">
                  <c:v>2.2003135089789169E-2</c:v>
                </c:pt>
                <c:pt idx="7783">
                  <c:v>1.0854408221221379E-2</c:v>
                </c:pt>
                <c:pt idx="7784">
                  <c:v>1.9596023606802942E-2</c:v>
                </c:pt>
                <c:pt idx="7785">
                  <c:v>1.0727718143169473E-2</c:v>
                </c:pt>
                <c:pt idx="7786">
                  <c:v>1.2100193988731796E-2</c:v>
                </c:pt>
                <c:pt idx="7787">
                  <c:v>2.4084030177609333E-3</c:v>
                </c:pt>
                <c:pt idx="7788">
                  <c:v>3.8653389153578605E-3</c:v>
                </c:pt>
                <c:pt idx="7789">
                  <c:v>1.0073152739901288E-2</c:v>
                </c:pt>
                <c:pt idx="7790">
                  <c:v>9.9464626618493805E-3</c:v>
                </c:pt>
                <c:pt idx="7791">
                  <c:v>4.8999745527817645E-3</c:v>
                </c:pt>
                <c:pt idx="7792">
                  <c:v>7.3070860357679918E-3</c:v>
                </c:pt>
                <c:pt idx="7793">
                  <c:v>4.7521694617212069E-3</c:v>
                </c:pt>
                <c:pt idx="7794">
                  <c:v>8.5739868162870592E-3</c:v>
                </c:pt>
                <c:pt idx="7795">
                  <c:v>1.0537683026091612E-2</c:v>
                </c:pt>
                <c:pt idx="7796">
                  <c:v>7.539351178863154E-3</c:v>
                </c:pt>
                <c:pt idx="7797">
                  <c:v>1.2860334457043234E-2</c:v>
                </c:pt>
                <c:pt idx="7798">
                  <c:v>1.0896638247238681E-2</c:v>
                </c:pt>
                <c:pt idx="7799">
                  <c:v>5.0688946568509738E-3</c:v>
                </c:pt>
                <c:pt idx="7800">
                  <c:v>7.3704310747939455E-3</c:v>
                </c:pt>
                <c:pt idx="7801">
                  <c:v>1.2543609261913469E-2</c:v>
                </c:pt>
                <c:pt idx="7802">
                  <c:v>1.4718455601804533E-2</c:v>
                </c:pt>
                <c:pt idx="7803">
                  <c:v>-1.3289542847703126E-3</c:v>
                </c:pt>
                <c:pt idx="7804">
                  <c:v>-1.4134143368049181E-3</c:v>
                </c:pt>
                <c:pt idx="7805">
                  <c:v>8.7851369463735705E-3</c:v>
                </c:pt>
                <c:pt idx="7806">
                  <c:v>1.4159974063543317E-3</c:v>
                </c:pt>
                <c:pt idx="7807">
                  <c:v>-2.5208862132910723E-4</c:v>
                </c:pt>
                <c:pt idx="7808">
                  <c:v>2.2817129397090267E-3</c:v>
                </c:pt>
                <c:pt idx="7809">
                  <c:v>9.9886926878666842E-3</c:v>
                </c:pt>
                <c:pt idx="7810">
                  <c:v>-2.4480499742288225E-3</c:v>
                </c:pt>
                <c:pt idx="7811">
                  <c:v>-1.0122290896405475E-3</c:v>
                </c:pt>
                <c:pt idx="7812">
                  <c:v>-1.0428353026854971E-4</c:v>
                </c:pt>
                <c:pt idx="7813">
                  <c:v>-1.0544591156578494E-3</c:v>
                </c:pt>
                <c:pt idx="7814">
                  <c:v>-1.0260604787429736E-2</c:v>
                </c:pt>
                <c:pt idx="7815">
                  <c:v>-7.7996394654538444E-4</c:v>
                </c:pt>
                <c:pt idx="7816">
                  <c:v>-2.0257497140558E-3</c:v>
                </c:pt>
                <c:pt idx="7817">
                  <c:v>2.1244166486121714E-4</c:v>
                </c:pt>
                <c:pt idx="7818">
                  <c:v>1.5638024974148883E-3</c:v>
                </c:pt>
                <c:pt idx="7819">
                  <c:v>3.7808788633232559E-3</c:v>
                </c:pt>
                <c:pt idx="7820">
                  <c:v>-3.0815003644883562E-3</c:v>
                </c:pt>
                <c:pt idx="7821">
                  <c:v>-4.4962062360679811E-3</c:v>
                </c:pt>
                <c:pt idx="7822">
                  <c:v>1.1023328325290589E-2</c:v>
                </c:pt>
                <c:pt idx="7823">
                  <c:v>-1.0049454657343224E-2</c:v>
                </c:pt>
                <c:pt idx="7824">
                  <c:v>2.3661729917436305E-3</c:v>
                </c:pt>
                <c:pt idx="7825">
                  <c:v>-9.5215793321269462E-3</c:v>
                </c:pt>
                <c:pt idx="7826">
                  <c:v>1.648262549449493E-3</c:v>
                </c:pt>
                <c:pt idx="7827">
                  <c:v>-8.8670139288587607E-3</c:v>
                </c:pt>
                <c:pt idx="7828">
                  <c:v>-8.0646434345300194E-3</c:v>
                </c:pt>
                <c:pt idx="7829">
                  <c:v>-7.1778128881666734E-3</c:v>
                </c:pt>
                <c:pt idx="7830">
                  <c:v>3.8442239023492092E-3</c:v>
                </c:pt>
                <c:pt idx="7831">
                  <c:v>-1.7512545449433351E-3</c:v>
                </c:pt>
                <c:pt idx="7832">
                  <c:v>-9.1203940849625756E-3</c:v>
                </c:pt>
                <c:pt idx="7833">
                  <c:v>-1.2266531023251589E-2</c:v>
                </c:pt>
                <c:pt idx="7834">
                  <c:v>-1.110520530777578E-2</c:v>
                </c:pt>
                <c:pt idx="7835">
                  <c:v>-6.2276373027773729E-3</c:v>
                </c:pt>
                <c:pt idx="7836">
                  <c:v>-5.1296566263275148E-3</c:v>
                </c:pt>
                <c:pt idx="7837">
                  <c:v>-1.1189665359810384E-2</c:v>
                </c:pt>
                <c:pt idx="7838">
                  <c:v>-5.2352316913707704E-3</c:v>
                </c:pt>
                <c:pt idx="7839">
                  <c:v>-1.2752176322450567E-2</c:v>
                </c:pt>
                <c:pt idx="7840">
                  <c:v>4.3720992275654872E-3</c:v>
                </c:pt>
                <c:pt idx="7841">
                  <c:v>-8.233563538599227E-3</c:v>
                </c:pt>
                <c:pt idx="7842">
                  <c:v>-5.9109121076476043E-3</c:v>
                </c:pt>
                <c:pt idx="7843">
                  <c:v>-1.0007224631325921E-2</c:v>
                </c:pt>
                <c:pt idx="7844">
                  <c:v>-1.7249674093293255E-2</c:v>
                </c:pt>
                <c:pt idx="7845">
                  <c:v>-2.0121315862469805E-2</c:v>
                </c:pt>
                <c:pt idx="7846">
                  <c:v>-7.3045029662185791E-3</c:v>
                </c:pt>
                <c:pt idx="7847">
                  <c:v>-1.7883124483552785E-2</c:v>
                </c:pt>
                <c:pt idx="7848">
                  <c:v>2.9435619668834363E-2</c:v>
                </c:pt>
                <c:pt idx="7849">
                  <c:v>3.5052213129135555E-2</c:v>
                </c:pt>
                <c:pt idx="7850">
                  <c:v>1.9764943710872149E-2</c:v>
                </c:pt>
                <c:pt idx="7851">
                  <c:v>2.6965163146822183E-2</c:v>
                </c:pt>
                <c:pt idx="7852">
                  <c:v>1.9427103502733734E-2</c:v>
                </c:pt>
                <c:pt idx="7853">
                  <c:v>1.6534346720548529E-2</c:v>
                </c:pt>
                <c:pt idx="7854">
                  <c:v>2.504369696303493E-2</c:v>
                </c:pt>
                <c:pt idx="7855">
                  <c:v>2.6627322938683765E-2</c:v>
                </c:pt>
                <c:pt idx="7856">
                  <c:v>1.9469333528751034E-2</c:v>
                </c:pt>
                <c:pt idx="7857">
                  <c:v>1.8899228177517456E-2</c:v>
                </c:pt>
                <c:pt idx="7858">
                  <c:v>2.5719377379311768E-2</c:v>
                </c:pt>
                <c:pt idx="7859">
                  <c:v>2.9414504655825711E-2</c:v>
                </c:pt>
                <c:pt idx="7860">
                  <c:v>1.6766611863643692E-2</c:v>
                </c:pt>
                <c:pt idx="7861">
                  <c:v>1.3894970094467139E-2</c:v>
                </c:pt>
                <c:pt idx="7862">
                  <c:v>2.5318192132147394E-2</c:v>
                </c:pt>
                <c:pt idx="7863">
                  <c:v>2.1137419556434472E-2</c:v>
                </c:pt>
                <c:pt idx="7864">
                  <c:v>2.0503969166174939E-2</c:v>
                </c:pt>
                <c:pt idx="7865">
                  <c:v>1.2121309001740445E-2</c:v>
                </c:pt>
                <c:pt idx="7866">
                  <c:v>1.8096857683188711E-2</c:v>
                </c:pt>
                <c:pt idx="7867">
                  <c:v>1.7400062253903226E-2</c:v>
                </c:pt>
                <c:pt idx="7868">
                  <c:v>1.7906822566110852E-2</c:v>
                </c:pt>
                <c:pt idx="7869">
                  <c:v>1.2269114092801004E-2</c:v>
                </c:pt>
                <c:pt idx="7870">
                  <c:v>1.733671721487727E-2</c:v>
                </c:pt>
                <c:pt idx="7871">
                  <c:v>2.449470662481E-2</c:v>
                </c:pt>
                <c:pt idx="7872">
                  <c:v>1.8181317735223315E-2</c:v>
                </c:pt>
                <c:pt idx="7873">
                  <c:v>1.4401730406674767E-2</c:v>
                </c:pt>
                <c:pt idx="7874">
                  <c:v>1.294479450907784E-2</c:v>
                </c:pt>
                <c:pt idx="7875">
                  <c:v>1.8012397631154108E-2</c:v>
                </c:pt>
                <c:pt idx="7876">
                  <c:v>1.3557129886328723E-2</c:v>
                </c:pt>
                <c:pt idx="7877">
                  <c:v>1.8054627657171411E-2</c:v>
                </c:pt>
                <c:pt idx="7878">
                  <c:v>1.0558798039100264E-2</c:v>
                </c:pt>
                <c:pt idx="7879">
                  <c:v>1.0389877935031055E-2</c:v>
                </c:pt>
                <c:pt idx="7880">
                  <c:v>4.8693683397368209E-4</c:v>
                </c:pt>
                <c:pt idx="7881">
                  <c:v>1.3345979756242212E-2</c:v>
                </c:pt>
                <c:pt idx="7882">
                  <c:v>9.0385171024773836E-3</c:v>
                </c:pt>
                <c:pt idx="7883">
                  <c:v>1.5985356382323599E-2</c:v>
                </c:pt>
                <c:pt idx="7884">
                  <c:v>6.1457603202921809E-3</c:v>
                </c:pt>
                <c:pt idx="7885">
                  <c:v>1.0938868273255983E-2</c:v>
                </c:pt>
                <c:pt idx="7886">
                  <c:v>1.1741238767584726E-2</c:v>
                </c:pt>
                <c:pt idx="7887">
                  <c:v>1.7273372175851318E-2</c:v>
                </c:pt>
                <c:pt idx="7888">
                  <c:v>1.6048701421349554E-2</c:v>
                </c:pt>
                <c:pt idx="7889">
                  <c:v>1.3345979756242212E-2</c:v>
                </c:pt>
                <c:pt idx="7890">
                  <c:v>1.6133161473384158E-2</c:v>
                </c:pt>
                <c:pt idx="7891">
                  <c:v>1.0854408221221379E-2</c:v>
                </c:pt>
                <c:pt idx="7892">
                  <c:v>2.394571628658507E-2</c:v>
                </c:pt>
                <c:pt idx="7893">
                  <c:v>1.1276708481394402E-2</c:v>
                </c:pt>
                <c:pt idx="7894">
                  <c:v>6.4624855154219478E-3</c:v>
                </c:pt>
                <c:pt idx="7895">
                  <c:v>8.8907120114168261E-3</c:v>
                </c:pt>
                <c:pt idx="7896">
                  <c:v>8.5739868162870592E-3</c:v>
                </c:pt>
                <c:pt idx="7897">
                  <c:v>2.2742160545091955E-2</c:v>
                </c:pt>
                <c:pt idx="7898">
                  <c:v>9.0807471284946855E-3</c:v>
                </c:pt>
                <c:pt idx="7899">
                  <c:v>1.4781800640830487E-2</c:v>
                </c:pt>
                <c:pt idx="7900">
                  <c:v>1.2036848949705841E-2</c:v>
                </c:pt>
                <c:pt idx="7901">
                  <c:v>6.1035302942748781E-3</c:v>
                </c:pt>
                <c:pt idx="7902">
                  <c:v>1.3240404691198956E-2</c:v>
                </c:pt>
                <c:pt idx="7903">
                  <c:v>3.0829210527405337E-2</c:v>
                </c:pt>
                <c:pt idx="7904">
                  <c:v>9.0596321154860354E-3</c:v>
                </c:pt>
                <c:pt idx="7905">
                  <c:v>1.6724381837626388E-2</c:v>
                </c:pt>
                <c:pt idx="7906">
                  <c:v>1.3198174665181653E-2</c:v>
                </c:pt>
                <c:pt idx="7907">
                  <c:v>1.5098525835960254E-2</c:v>
                </c:pt>
                <c:pt idx="7908">
                  <c:v>2.5562081088214917E-3</c:v>
                </c:pt>
                <c:pt idx="7909">
                  <c:v>9.5875074407023135E-3</c:v>
                </c:pt>
                <c:pt idx="7910">
                  <c:v>9.8831176228234285E-3</c:v>
                </c:pt>
                <c:pt idx="7911">
                  <c:v>8.8062519593822206E-3</c:v>
                </c:pt>
                <c:pt idx="7912">
                  <c:v>9.228552219555243E-3</c:v>
                </c:pt>
                <c:pt idx="7913">
                  <c:v>7.6449262439064096E-3</c:v>
                </c:pt>
                <c:pt idx="7914">
                  <c:v>1.4612880536761278E-2</c:v>
                </c:pt>
                <c:pt idx="7915">
                  <c:v>3.3163485771329311E-3</c:v>
                </c:pt>
                <c:pt idx="7916">
                  <c:v>8.2783766341659425E-3</c:v>
                </c:pt>
                <c:pt idx="7917">
                  <c:v>4.0764890454443713E-3</c:v>
                </c:pt>
                <c:pt idx="7918">
                  <c:v>8.2783766341659425E-3</c:v>
                </c:pt>
                <c:pt idx="7919">
                  <c:v>-2.3424749091855669E-3</c:v>
                </c:pt>
                <c:pt idx="7920">
                  <c:v>4.7943994877385088E-3</c:v>
                </c:pt>
                <c:pt idx="7921">
                  <c:v>9.2074372065465929E-3</c:v>
                </c:pt>
                <c:pt idx="7922">
                  <c:v>-1.4134143368049181E-3</c:v>
                </c:pt>
                <c:pt idx="7923">
                  <c:v>6.0401852552489253E-3</c:v>
                </c:pt>
                <c:pt idx="7924">
                  <c:v>-4.2100872539831569E-4</c:v>
                </c:pt>
                <c:pt idx="7925">
                  <c:v>8.3417216731918962E-3</c:v>
                </c:pt>
                <c:pt idx="7926">
                  <c:v>4.1398340844703251E-3</c:v>
                </c:pt>
                <c:pt idx="7927">
                  <c:v>7.0114758536468768E-3</c:v>
                </c:pt>
                <c:pt idx="7928">
                  <c:v>-4.7284713791631442E-3</c:v>
                </c:pt>
                <c:pt idx="7929">
                  <c:v>1.1699008741567424E-2</c:v>
                </c:pt>
                <c:pt idx="7930">
                  <c:v>-1.9412896620211962E-3</c:v>
                </c:pt>
                <c:pt idx="7931">
                  <c:v>-5.383036782431328E-3</c:v>
                </c:pt>
                <c:pt idx="7932">
                  <c:v>1.391608510747579E-2</c:v>
                </c:pt>
                <c:pt idx="7933">
                  <c:v>2.725128212890701E-3</c:v>
                </c:pt>
                <c:pt idx="7934">
                  <c:v>-6.0587171987081636E-3</c:v>
                </c:pt>
                <c:pt idx="7935">
                  <c:v>-6.9033177190542085E-3</c:v>
                </c:pt>
                <c:pt idx="7936">
                  <c:v>1.7749526275014004E-3</c:v>
                </c:pt>
                <c:pt idx="7937">
                  <c:v>4.7521694617212069E-3</c:v>
                </c:pt>
                <c:pt idx="7938">
                  <c:v>1.901642705553307E-3</c:v>
                </c:pt>
                <c:pt idx="7939">
                  <c:v>-5.0029665482756074E-3</c:v>
                </c:pt>
                <c:pt idx="7940">
                  <c:v>-4.8340464442063981E-3</c:v>
                </c:pt>
                <c:pt idx="7941">
                  <c:v>-4.1372510149209124E-3</c:v>
                </c:pt>
                <c:pt idx="7942">
                  <c:v>-1.6245644668914294E-3</c:v>
                </c:pt>
                <c:pt idx="7943">
                  <c:v>-6.2909823418033266E-3</c:v>
                </c:pt>
                <c:pt idx="7944">
                  <c:v>-8.8670139288587607E-3</c:v>
                </c:pt>
                <c:pt idx="7945">
                  <c:v>-9.5849243711528982E-3</c:v>
                </c:pt>
                <c:pt idx="7946">
                  <c:v>-8.1279884735559714E-3</c:v>
                </c:pt>
                <c:pt idx="7947">
                  <c:v>1.7749526275014004E-3</c:v>
                </c:pt>
                <c:pt idx="7948">
                  <c:v>-7.1778128881666734E-3</c:v>
                </c:pt>
                <c:pt idx="7949">
                  <c:v>-2.7225451433412875E-3</c:v>
                </c:pt>
                <c:pt idx="7950">
                  <c:v>-2.0205775914504408E-2</c:v>
                </c:pt>
                <c:pt idx="7951">
                  <c:v>-8.8247839028414606E-3</c:v>
                </c:pt>
                <c:pt idx="7952">
                  <c:v>-2.0353581005564968E-2</c:v>
                </c:pt>
                <c:pt idx="7953">
                  <c:v>-7.9168383434694602E-3</c:v>
                </c:pt>
                <c:pt idx="7954">
                  <c:v>-6.5865925239244416E-3</c:v>
                </c:pt>
                <c:pt idx="7955">
                  <c:v>-8.4869436947030419E-3</c:v>
                </c:pt>
                <c:pt idx="7956">
                  <c:v>-1.7376364171345159E-2</c:v>
                </c:pt>
                <c:pt idx="7957">
                  <c:v>-1.1400815489896892E-2</c:v>
                </c:pt>
                <c:pt idx="7958">
                  <c:v>-1.3617891855805263E-2</c:v>
                </c:pt>
                <c:pt idx="7959">
                  <c:v>-1.6025003338791491E-2</c:v>
                </c:pt>
                <c:pt idx="7960">
                  <c:v>4.4427278904976643E-2</c:v>
                </c:pt>
                <c:pt idx="7961">
                  <c:v>2.6395057795588598E-2</c:v>
                </c:pt>
                <c:pt idx="7962">
                  <c:v>2.8084258836280691E-2</c:v>
                </c:pt>
                <c:pt idx="7963">
                  <c:v>2.9351159616799755E-2</c:v>
                </c:pt>
                <c:pt idx="7964">
                  <c:v>2.5803837431346368E-2</c:v>
                </c:pt>
                <c:pt idx="7965">
                  <c:v>2.6563977899657809E-2</c:v>
                </c:pt>
                <c:pt idx="7966">
                  <c:v>2.8274293953358551E-2</c:v>
                </c:pt>
                <c:pt idx="7967">
                  <c:v>1.8308007813275223E-2</c:v>
                </c:pt>
                <c:pt idx="7968">
                  <c:v>3.1314855826604308E-2</c:v>
                </c:pt>
                <c:pt idx="7969">
                  <c:v>3.2750676711192583E-2</c:v>
                </c:pt>
                <c:pt idx="7970">
                  <c:v>2.618390766550209E-2</c:v>
                </c:pt>
                <c:pt idx="7971">
                  <c:v>1.8561387969379037E-2</c:v>
                </c:pt>
                <c:pt idx="7972">
                  <c:v>2.1517489790590191E-2</c:v>
                </c:pt>
                <c:pt idx="7973">
                  <c:v>1.9237068385655871E-2</c:v>
                </c:pt>
                <c:pt idx="7974">
                  <c:v>1.8139087709206015E-2</c:v>
                </c:pt>
                <c:pt idx="7975">
                  <c:v>2.3607876078446652E-2</c:v>
                </c:pt>
                <c:pt idx="7976">
                  <c:v>1.4085005211545001E-2</c:v>
                </c:pt>
                <c:pt idx="7977">
                  <c:v>1.9912748801932709E-2</c:v>
                </c:pt>
                <c:pt idx="7978">
                  <c:v>1.220576905377505E-2</c:v>
                </c:pt>
                <c:pt idx="7979">
                  <c:v>1.7822362514076248E-2</c:v>
                </c:pt>
                <c:pt idx="7980">
                  <c:v>1.8582502982387686E-2</c:v>
                </c:pt>
                <c:pt idx="7981">
                  <c:v>1.9490448541759686E-2</c:v>
                </c:pt>
                <c:pt idx="7982">
                  <c:v>1.7125567084790759E-2</c:v>
                </c:pt>
                <c:pt idx="7983">
                  <c:v>7.3915460878025965E-3</c:v>
                </c:pt>
                <c:pt idx="7984">
                  <c:v>1.6829956902669644E-2</c:v>
                </c:pt>
                <c:pt idx="7985">
                  <c:v>1.5499711083124625E-2</c:v>
                </c:pt>
                <c:pt idx="7986">
                  <c:v>6.3146804243613894E-3</c:v>
                </c:pt>
                <c:pt idx="7987">
                  <c:v>1.0959983286264635E-2</c:v>
                </c:pt>
                <c:pt idx="7988">
                  <c:v>2.2362090310936236E-2</c:v>
                </c:pt>
                <c:pt idx="7989">
                  <c:v>3.7808788633232559E-3</c:v>
                </c:pt>
                <c:pt idx="7990">
                  <c:v>1.9976093840958661E-2</c:v>
                </c:pt>
                <c:pt idx="7991">
                  <c:v>1.0326532896005101E-2</c:v>
                </c:pt>
                <c:pt idx="7992">
                  <c:v>2.7884732519166539E-3</c:v>
                </c:pt>
                <c:pt idx="7993">
                  <c:v>2.3523416026412048E-2</c:v>
                </c:pt>
                <c:pt idx="7994">
                  <c:v>1.4549535497735324E-2</c:v>
                </c:pt>
                <c:pt idx="7995">
                  <c:v>1.1213363442368448E-2</c:v>
                </c:pt>
                <c:pt idx="7996">
                  <c:v>-2.6169700782980318E-3</c:v>
                </c:pt>
                <c:pt idx="7997">
                  <c:v>7.2015109707247362E-3</c:v>
                </c:pt>
                <c:pt idx="7998">
                  <c:v>1.1741238767584726E-2</c:v>
                </c:pt>
                <c:pt idx="7999">
                  <c:v>1.1340053520420355E-2</c:v>
                </c:pt>
                <c:pt idx="8000">
                  <c:v>1.4190580276588255E-2</c:v>
                </c:pt>
                <c:pt idx="8001">
                  <c:v>1.4232810302605557E-2</c:v>
                </c:pt>
                <c:pt idx="8002">
                  <c:v>8.2994916471745943E-3</c:v>
                </c:pt>
                <c:pt idx="8003">
                  <c:v>1.2649184326956723E-2</c:v>
                </c:pt>
                <c:pt idx="8004">
                  <c:v>1.0326532896005101E-2</c:v>
                </c:pt>
                <c:pt idx="8005">
                  <c:v>9.0174020894687318E-3</c:v>
                </c:pt>
                <c:pt idx="8006">
                  <c:v>7.5604661918718058E-3</c:v>
                </c:pt>
                <c:pt idx="8007">
                  <c:v>1.9701598671846197E-2</c:v>
                </c:pt>
                <c:pt idx="8008">
                  <c:v>1.406389019853635E-2</c:v>
                </c:pt>
                <c:pt idx="8009">
                  <c:v>2.586718247037232E-2</c:v>
                </c:pt>
                <c:pt idx="8010">
                  <c:v>1.8117972696197363E-2</c:v>
                </c:pt>
                <c:pt idx="8011">
                  <c:v>1.0073152739901288E-2</c:v>
                </c:pt>
                <c:pt idx="8012">
                  <c:v>1.6175391499401462E-2</c:v>
                </c:pt>
                <c:pt idx="8013">
                  <c:v>1.1318938507411704E-2</c:v>
                </c:pt>
                <c:pt idx="8014">
                  <c:v>4.0976040584530223E-3</c:v>
                </c:pt>
                <c:pt idx="8015">
                  <c:v>7.0959359056814806E-3</c:v>
                </c:pt>
                <c:pt idx="8016">
                  <c:v>2.7040131998820492E-3</c:v>
                </c:pt>
                <c:pt idx="8017">
                  <c:v>1.1276708481394402E-2</c:v>
                </c:pt>
                <c:pt idx="8018">
                  <c:v>1.2585839287930771E-2</c:v>
                </c:pt>
                <c:pt idx="8019">
                  <c:v>2.1244166486121714E-4</c:v>
                </c:pt>
                <c:pt idx="8020">
                  <c:v>-1.9823478233945042E-5</c:v>
                </c:pt>
                <c:pt idx="8021">
                  <c:v>1.7960676405100505E-3</c:v>
                </c:pt>
                <c:pt idx="8022">
                  <c:v>1.2796989418017282E-2</c:v>
                </c:pt>
                <c:pt idx="8023">
                  <c:v>1.9861027575879117E-3</c:v>
                </c:pt>
                <c:pt idx="8024">
                  <c:v>9.0174020894687318E-3</c:v>
                </c:pt>
                <c:pt idx="8025">
                  <c:v>6.6947506585171099E-3</c:v>
                </c:pt>
                <c:pt idx="8026">
                  <c:v>3.2741185511156292E-3</c:v>
                </c:pt>
                <c:pt idx="8027">
                  <c:v>1.4422845419683417E-2</c:v>
                </c:pt>
                <c:pt idx="8028">
                  <c:v>-1.9823478233945042E-5</c:v>
                </c:pt>
                <c:pt idx="8029">
                  <c:v>3.8019938763319073E-3</c:v>
                </c:pt>
                <c:pt idx="8030">
                  <c:v>4.3509842145568363E-3</c:v>
                </c:pt>
                <c:pt idx="8031">
                  <c:v>2.5562081088214917E-3</c:v>
                </c:pt>
                <c:pt idx="8032">
                  <c:v>6.420255489404645E-3</c:v>
                </c:pt>
                <c:pt idx="8033">
                  <c:v>2.0916778226311664E-3</c:v>
                </c:pt>
                <c:pt idx="8034">
                  <c:v>-7.9168383434694602E-3</c:v>
                </c:pt>
                <c:pt idx="8035">
                  <c:v>1.9438727315706089E-3</c:v>
                </c:pt>
                <c:pt idx="8036">
                  <c:v>1.4253925315614209E-2</c:v>
                </c:pt>
                <c:pt idx="8037">
                  <c:v>1.180458380661068E-2</c:v>
                </c:pt>
                <c:pt idx="8038">
                  <c:v>1.2543609261913469E-2</c:v>
                </c:pt>
                <c:pt idx="8039">
                  <c:v>4.160949097478976E-3</c:v>
                </c:pt>
                <c:pt idx="8040">
                  <c:v>3.3163485771329311E-3</c:v>
                </c:pt>
                <c:pt idx="8041">
                  <c:v>2.1127928356398182E-3</c:v>
                </c:pt>
                <c:pt idx="8042">
                  <c:v>3.4641536681934895E-3</c:v>
                </c:pt>
                <c:pt idx="8043">
                  <c:v>4.3509842145568363E-3</c:v>
                </c:pt>
                <c:pt idx="8044">
                  <c:v>-2.2157848311336594E-3</c:v>
                </c:pt>
                <c:pt idx="8045">
                  <c:v>5.7868050991451113E-3</c:v>
                </c:pt>
                <c:pt idx="8046">
                  <c:v>1.648262549449493E-3</c:v>
                </c:pt>
                <c:pt idx="8047">
                  <c:v>-1.4134143368049181E-3</c:v>
                </c:pt>
                <c:pt idx="8048">
                  <c:v>-1.2656092457443606E-3</c:v>
                </c:pt>
                <c:pt idx="8049">
                  <c:v>-4.1161360019122606E-3</c:v>
                </c:pt>
                <c:pt idx="8050">
                  <c:v>3.8019938763319073E-3</c:v>
                </c:pt>
                <c:pt idx="8051">
                  <c:v>-1.5612194278654757E-3</c:v>
                </c:pt>
                <c:pt idx="8052">
                  <c:v>-1.1389191676924532E-3</c:v>
                </c:pt>
                <c:pt idx="8053">
                  <c:v>7.1920197706884428E-4</c:v>
                </c:pt>
                <c:pt idx="8054">
                  <c:v>1.6060325234321911E-3</c:v>
                </c:pt>
                <c:pt idx="8055">
                  <c:v>2.7040131998820492E-3</c:v>
                </c:pt>
                <c:pt idx="8056">
                  <c:v>6.1362691202558953E-4</c:v>
                </c:pt>
                <c:pt idx="8057">
                  <c:v>-1.2709946296433263E-2</c:v>
                </c:pt>
                <c:pt idx="8058">
                  <c:v>3.3374635901415829E-3</c:v>
                </c:pt>
                <c:pt idx="8059">
                  <c:v>-7.1778128881666734E-3</c:v>
                </c:pt>
                <c:pt idx="8060">
                  <c:v>-1.6658453729051021E-2</c:v>
                </c:pt>
                <c:pt idx="8061">
                  <c:v>-1.2393221101303496E-2</c:v>
                </c:pt>
                <c:pt idx="8062">
                  <c:v>5.4700799040153453E-3</c:v>
                </c:pt>
                <c:pt idx="8063">
                  <c:v>-1.5328207909506002E-2</c:v>
                </c:pt>
                <c:pt idx="8064">
                  <c:v>-1.5454897987557906E-2</c:v>
                </c:pt>
                <c:pt idx="8065">
                  <c:v>-1.1062975281758473E-2</c:v>
                </c:pt>
                <c:pt idx="8066">
                  <c:v>-1.0281719800438384E-2</c:v>
                </c:pt>
                <c:pt idx="8067">
                  <c:v>-1.1527505567948799E-2</c:v>
                </c:pt>
                <c:pt idx="8068">
                  <c:v>-1.9741245628314086E-2</c:v>
                </c:pt>
                <c:pt idx="8069">
                  <c:v>-1.2646601257407308E-2</c:v>
                </c:pt>
                <c:pt idx="8070">
                  <c:v>-1.0049454657343224E-2</c:v>
                </c:pt>
                <c:pt idx="8071">
                  <c:v>-2.3626408021905892E-2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14D-4EC3-8C55-B0219C76B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0383983"/>
        <c:axId val="1180379663"/>
      </c:scatterChart>
      <c:valAx>
        <c:axId val="11803839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OSRS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0379663"/>
        <c:crosses val="autoZero"/>
        <c:crossBetween val="midCat"/>
      </c:valAx>
      <c:valAx>
        <c:axId val="118037966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Champion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03839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295276</xdr:colOff>
      <xdr:row>0</xdr:row>
      <xdr:rowOff>176213</xdr:rowOff>
    </xdr:from>
    <xdr:to>
      <xdr:col>6</xdr:col>
      <xdr:colOff>600076</xdr:colOff>
      <xdr:row>8</xdr:row>
      <xdr:rowOff>147638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C31EE0-656D-A681-45AC-2F3173AD2A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357187</xdr:colOff>
      <xdr:row>0</xdr:row>
      <xdr:rowOff>152400</xdr:rowOff>
    </xdr:from>
    <xdr:to>
      <xdr:col>18</xdr:col>
      <xdr:colOff>481012</xdr:colOff>
      <xdr:row>8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7AD9EC-DBB9-77BD-3190-578B05F5EB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7F665-BB09-4A02-A928-C8687D19938A}">
  <sheetPr filterMode="1"/>
  <dimension ref="A1:X8073"/>
  <sheetViews>
    <sheetView tabSelected="1" workbookViewId="0">
      <selection activeCell="N18" sqref="N18"/>
    </sheetView>
  </sheetViews>
  <sheetFormatPr defaultRowHeight="14.25" x14ac:dyDescent="0.45"/>
  <cols>
    <col min="1" max="1" width="3.73046875" bestFit="1" customWidth="1"/>
    <col min="2" max="2" width="19.19921875" bestFit="1" customWidth="1"/>
    <col min="3" max="3" width="12.6640625" bestFit="1" customWidth="1"/>
    <col min="4" max="4" width="16.46484375" customWidth="1"/>
    <col min="5" max="5" width="7.19921875" bestFit="1" customWidth="1"/>
    <col min="6" max="8" width="3.19921875" customWidth="1"/>
    <col min="9" max="11" width="6.33203125" bestFit="1" customWidth="1"/>
    <col min="12" max="14" width="6.33203125" customWidth="1"/>
    <col min="15" max="20" width="7.796875" customWidth="1"/>
    <col min="21" max="22" width="6.796875" customWidth="1"/>
  </cols>
  <sheetData>
    <row r="1" spans="1:24" ht="28.5" x14ac:dyDescent="0.45">
      <c r="A1" s="1" t="s">
        <v>1</v>
      </c>
      <c r="B1" s="1" t="s">
        <v>2</v>
      </c>
      <c r="C1" s="1" t="s">
        <v>3</v>
      </c>
      <c r="D1" s="1" t="s">
        <v>266</v>
      </c>
      <c r="E1" s="1" t="s">
        <v>4</v>
      </c>
      <c r="F1" s="1" t="s">
        <v>5</v>
      </c>
      <c r="G1" s="1" t="s">
        <v>6</v>
      </c>
      <c r="H1" s="1" t="s">
        <v>187</v>
      </c>
      <c r="I1" s="1" t="s">
        <v>7</v>
      </c>
      <c r="J1" s="1" t="s">
        <v>8</v>
      </c>
      <c r="K1" s="1" t="s">
        <v>0</v>
      </c>
      <c r="L1" s="1" t="s">
        <v>271</v>
      </c>
      <c r="M1" s="1" t="s">
        <v>270</v>
      </c>
      <c r="N1" s="1" t="s">
        <v>306</v>
      </c>
      <c r="O1" s="1" t="s">
        <v>256</v>
      </c>
      <c r="P1" s="1" t="s">
        <v>257</v>
      </c>
      <c r="Q1" s="1" t="s">
        <v>258</v>
      </c>
      <c r="R1" s="1" t="s">
        <v>259</v>
      </c>
      <c r="S1" s="1" t="s">
        <v>260</v>
      </c>
      <c r="T1" s="1" t="s">
        <v>261</v>
      </c>
      <c r="U1" s="1" t="s">
        <v>262</v>
      </c>
      <c r="V1" s="1" t="s">
        <v>263</v>
      </c>
      <c r="W1" s="1" t="s">
        <v>169</v>
      </c>
      <c r="X1" s="1" t="s">
        <v>264</v>
      </c>
    </row>
    <row r="2" spans="1:24" ht="12.75" customHeight="1" x14ac:dyDescent="0.45">
      <c r="A2" s="1">
        <v>3</v>
      </c>
      <c r="B2" s="2" t="s">
        <v>13</v>
      </c>
      <c r="C2" s="2" t="s">
        <v>10</v>
      </c>
      <c r="D2" s="2" t="str">
        <f>_xlfn.CONCAT(B2, W2)</f>
        <v>Oregon2024</v>
      </c>
      <c r="E2" s="2">
        <v>1</v>
      </c>
      <c r="F2" s="2">
        <v>13</v>
      </c>
      <c r="G2" s="2">
        <v>0</v>
      </c>
      <c r="H2" s="2">
        <v>0</v>
      </c>
      <c r="I2" s="2">
        <v>12.77</v>
      </c>
      <c r="J2" s="2">
        <v>8.08</v>
      </c>
      <c r="K2" s="2">
        <v>20.85</v>
      </c>
      <c r="L2" s="2">
        <f>_xlfn.RANK.EQ(I2, INDEX(CFB!$I$2:$I$1048576, MATCH(W2, CFB!$W$2:$W$1048576, 0)):INDEX(CFB!$I$2:$I$1048576, MATCH(W2, CFB!$W$2:$W$1048576, 0) + COUNTIF(CFB!$W$2:$W$1048576, W2) - 1), 0)</f>
        <v>2</v>
      </c>
      <c r="M2" s="2">
        <f>_xlfn.RANK.EQ(J2, INDEX(CFB!$J$2:$J$1048576, MATCH(W2, CFB!$W$2:$W$1048576, 0)):INDEX(CFB!$J$2:$J$1048576, MATCH(W2, CFB!$W$2:$W$1048576, 0) + COUNTIF(CFB!$W$2:$W$1048576, W2) - 1))</f>
        <v>12</v>
      </c>
      <c r="N2" s="2">
        <f>RANK(K2, INDEX(CFB!$K$2:$K$1048576, MATCH(W2, CFB!$W$2:$W$1048576, 0)):INDEX(CFB!$K$2:$K$1048576, MATCH(W2, CFB!$W$2:$W$1048576, 0) + COUNTIF(CFB!$W$2:$W$1048576, W2) - 1))</f>
        <v>3</v>
      </c>
      <c r="O2" s="2">
        <v>54.93</v>
      </c>
      <c r="P2" s="2">
        <v>1.38</v>
      </c>
      <c r="Q2" s="2">
        <v>10.85</v>
      </c>
      <c r="R2" s="2">
        <v>3.7</v>
      </c>
      <c r="S2" s="2">
        <v>6.36</v>
      </c>
      <c r="T2" s="2">
        <v>2.59</v>
      </c>
      <c r="U2" s="2">
        <v>8.41</v>
      </c>
      <c r="V2" s="2">
        <v>3.14</v>
      </c>
      <c r="W2">
        <v>2024</v>
      </c>
      <c r="X2">
        <f>IF(E2=1, 1,0)</f>
        <v>1</v>
      </c>
    </row>
    <row r="3" spans="1:24" ht="12.75" customHeight="1" x14ac:dyDescent="0.45">
      <c r="A3" s="1">
        <v>6</v>
      </c>
      <c r="B3" s="2" t="s">
        <v>17</v>
      </c>
      <c r="C3" s="2" t="s">
        <v>15</v>
      </c>
      <c r="D3" s="2" t="str">
        <f>_xlfn.CONCAT(B3, W3)</f>
        <v>Georgia2024</v>
      </c>
      <c r="E3" s="2">
        <v>2</v>
      </c>
      <c r="F3" s="2">
        <v>11</v>
      </c>
      <c r="G3" s="2">
        <v>2</v>
      </c>
      <c r="H3" s="2">
        <v>0</v>
      </c>
      <c r="I3" s="2">
        <v>10.64</v>
      </c>
      <c r="J3" s="2">
        <v>6.92</v>
      </c>
      <c r="K3" s="2">
        <v>17.559999999999999</v>
      </c>
      <c r="L3" s="2">
        <f>_xlfn.RANK.EQ(I3, INDEX(CFB!$I$2:$I$1048576, MATCH(W3, CFB!$W$2:$W$1048576, 0)):INDEX(CFB!$I$2:$I$1048576, MATCH(W3, CFB!$W$2:$W$1048576, 0) + COUNTIF(CFB!$W$2:$W$1048576, W3) - 1), 0)</f>
        <v>4</v>
      </c>
      <c r="M3" s="2">
        <f>_xlfn.RANK.EQ(J3, INDEX(CFB!$J$2:$J$1048576, MATCH(W3, CFB!$W$2:$W$1048576, 0)):INDEX(CFB!$J$2:$J$1048576, MATCH(W3, CFB!$W$2:$W$1048576, 0) + COUNTIF(CFB!$W$2:$W$1048576, W3) - 1))</f>
        <v>17</v>
      </c>
      <c r="N3" s="2">
        <f>RANK(K3, INDEX(CFB!$K$2:$K$1048576, MATCH(W3, CFB!$W$2:$W$1048576, 0)):INDEX(CFB!$K$2:$K$1048576, MATCH(W3, CFB!$W$2:$W$1048576, 0) + COUNTIF(CFB!$W$2:$W$1048576, W3) - 1))</f>
        <v>6</v>
      </c>
      <c r="O3" s="2">
        <v>55.94</v>
      </c>
      <c r="P3" s="2">
        <v>-1.38</v>
      </c>
      <c r="Q3" s="2">
        <v>10.02</v>
      </c>
      <c r="R3" s="2">
        <v>4.1399999999999997</v>
      </c>
      <c r="S3" s="2">
        <v>5.99</v>
      </c>
      <c r="T3" s="2">
        <v>1.93</v>
      </c>
      <c r="U3" s="2">
        <v>8.18</v>
      </c>
      <c r="V3" s="2">
        <v>3.02</v>
      </c>
      <c r="W3">
        <v>2024</v>
      </c>
      <c r="X3">
        <f t="shared" ref="X3:X66" si="0">IF(E3=1, 1,0)</f>
        <v>0</v>
      </c>
    </row>
    <row r="4" spans="1:24" x14ac:dyDescent="0.45">
      <c r="A4" s="1">
        <v>2</v>
      </c>
      <c r="B4" s="2" t="s">
        <v>11</v>
      </c>
      <c r="C4" s="2" t="s">
        <v>12</v>
      </c>
      <c r="D4" s="2" t="str">
        <f>_xlfn.CONCAT(B4, W4)</f>
        <v>Notre Dame2024</v>
      </c>
      <c r="E4" s="2">
        <v>3</v>
      </c>
      <c r="F4" s="2">
        <v>12</v>
      </c>
      <c r="G4" s="2">
        <v>1</v>
      </c>
      <c r="H4" s="2">
        <v>0</v>
      </c>
      <c r="I4" s="2">
        <v>9.34</v>
      </c>
      <c r="J4" s="2">
        <v>12.16</v>
      </c>
      <c r="K4" s="2">
        <v>21.5</v>
      </c>
      <c r="L4" s="2">
        <f>_xlfn.RANK.EQ(I4, INDEX(CFB!$I$2:$I$1048576, MATCH(W4, CFB!$W$2:$W$1048576, 0)):INDEX(CFB!$I$2:$I$1048576, MATCH(W4, CFB!$W$2:$W$1048576, 0) + COUNTIF(CFB!$W$2:$W$1048576, W4) - 1), 0)</f>
        <v>6</v>
      </c>
      <c r="M4" s="2">
        <f>_xlfn.RANK.EQ(J4, INDEX(CFB!$J$2:$J$1048576, MATCH(W4, CFB!$W$2:$W$1048576, 0)):INDEX(CFB!$J$2:$J$1048576, MATCH(W4, CFB!$W$2:$W$1048576, 0) + COUNTIF(CFB!$W$2:$W$1048576, W4) - 1))</f>
        <v>4</v>
      </c>
      <c r="N4" s="2">
        <f>RANK(K4, INDEX(CFB!$K$2:$K$1048576, MATCH(W4, CFB!$W$2:$W$1048576, 0)):INDEX(CFB!$K$2:$K$1048576, MATCH(W4, CFB!$W$2:$W$1048576, 0) + COUNTIF(CFB!$W$2:$W$1048576, W4) - 1))</f>
        <v>2</v>
      </c>
      <c r="O4" s="2">
        <v>59.11</v>
      </c>
      <c r="P4" s="2">
        <v>-3.85</v>
      </c>
      <c r="Q4" s="2">
        <v>9.16</v>
      </c>
      <c r="R4" s="2">
        <v>3.33</v>
      </c>
      <c r="S4" s="2">
        <v>7.87</v>
      </c>
      <c r="T4" s="2">
        <v>2.02</v>
      </c>
      <c r="U4" s="2">
        <v>8.39</v>
      </c>
      <c r="V4" s="2">
        <v>2.78</v>
      </c>
      <c r="W4">
        <v>2024</v>
      </c>
      <c r="X4">
        <f t="shared" si="0"/>
        <v>0</v>
      </c>
    </row>
    <row r="5" spans="1:24" ht="12.75" customHeight="1" x14ac:dyDescent="0.45">
      <c r="A5" s="1">
        <v>4</v>
      </c>
      <c r="B5" s="2" t="s">
        <v>14</v>
      </c>
      <c r="C5" s="2" t="s">
        <v>15</v>
      </c>
      <c r="D5" s="2" t="str">
        <f>_xlfn.CONCAT(B5, W5)</f>
        <v>Texas2024</v>
      </c>
      <c r="E5" s="2">
        <v>4</v>
      </c>
      <c r="F5" s="2">
        <v>12</v>
      </c>
      <c r="G5" s="2">
        <v>2</v>
      </c>
      <c r="H5" s="2">
        <v>0</v>
      </c>
      <c r="I5" s="2">
        <v>5.0999999999999996</v>
      </c>
      <c r="J5" s="2">
        <v>15.23</v>
      </c>
      <c r="K5" s="2">
        <v>20.329999999999998</v>
      </c>
      <c r="L5" s="2">
        <f>_xlfn.RANK.EQ(I5, INDEX(CFB!$I$2:$I$1048576, MATCH(W5, CFB!$W$2:$W$1048576, 0)):INDEX(CFB!$I$2:$I$1048576, MATCH(W5, CFB!$W$2:$W$1048576, 0) + COUNTIF(CFB!$W$2:$W$1048576, W5) - 1), 0)</f>
        <v>33</v>
      </c>
      <c r="M5" s="2">
        <f>_xlfn.RANK.EQ(J5, INDEX(CFB!$J$2:$J$1048576, MATCH(W5, CFB!$W$2:$W$1048576, 0)):INDEX(CFB!$J$2:$J$1048576, MATCH(W5, CFB!$W$2:$W$1048576, 0) + COUNTIF(CFB!$W$2:$W$1048576, W5) - 1))</f>
        <v>1</v>
      </c>
      <c r="N5" s="2">
        <f>RANK(K5, INDEX(CFB!$K$2:$K$1048576, MATCH(W5, CFB!$W$2:$W$1048576, 0)):INDEX(CFB!$K$2:$K$1048576, MATCH(W5, CFB!$W$2:$W$1048576, 0) + COUNTIF(CFB!$W$2:$W$1048576, W5) - 1))</f>
        <v>4</v>
      </c>
      <c r="O5" s="2">
        <v>55.62</v>
      </c>
      <c r="P5" s="2">
        <v>-7.3</v>
      </c>
      <c r="Q5" s="2">
        <v>10.35</v>
      </c>
      <c r="R5" s="2">
        <v>3.22</v>
      </c>
      <c r="S5" s="2">
        <v>6.41</v>
      </c>
      <c r="T5" s="2">
        <v>1.45</v>
      </c>
      <c r="U5" s="2">
        <v>8.24</v>
      </c>
      <c r="V5" s="2">
        <v>2.3199999999999998</v>
      </c>
      <c r="W5">
        <v>2024</v>
      </c>
      <c r="X5">
        <f t="shared" si="0"/>
        <v>0</v>
      </c>
    </row>
    <row r="6" spans="1:24" ht="12.75" customHeight="1" x14ac:dyDescent="0.45">
      <c r="A6" s="1">
        <v>5</v>
      </c>
      <c r="B6" s="2" t="s">
        <v>16</v>
      </c>
      <c r="C6" s="2" t="s">
        <v>10</v>
      </c>
      <c r="D6" s="2" t="str">
        <f>_xlfn.CONCAT(B6, W6)</f>
        <v>Penn State2024</v>
      </c>
      <c r="E6" s="2">
        <v>5</v>
      </c>
      <c r="F6" s="2">
        <v>12</v>
      </c>
      <c r="G6" s="2">
        <v>2</v>
      </c>
      <c r="H6" s="2">
        <v>0</v>
      </c>
      <c r="I6" s="2">
        <v>7.5</v>
      </c>
      <c r="J6" s="2">
        <v>11.59</v>
      </c>
      <c r="K6" s="2">
        <v>19.079999999999998</v>
      </c>
      <c r="L6" s="2">
        <f>_xlfn.RANK.EQ(I6, INDEX(CFB!$I$2:$I$1048576, MATCH(W6, CFB!$W$2:$W$1048576, 0)):INDEX(CFB!$I$2:$I$1048576, MATCH(W6, CFB!$W$2:$W$1048576, 0) + COUNTIF(CFB!$W$2:$W$1048576, W6) - 1), 0)</f>
        <v>14</v>
      </c>
      <c r="M6" s="2">
        <f>_xlfn.RANK.EQ(J6, INDEX(CFB!$J$2:$J$1048576, MATCH(W6, CFB!$W$2:$W$1048576, 0)):INDEX(CFB!$J$2:$J$1048576, MATCH(W6, CFB!$W$2:$W$1048576, 0) + COUNTIF(CFB!$W$2:$W$1048576, W6) - 1))</f>
        <v>5</v>
      </c>
      <c r="N6" s="2">
        <f>RANK(K6, INDEX(CFB!$K$2:$K$1048576, MATCH(W6, CFB!$W$2:$W$1048576, 0)):INDEX(CFB!$K$2:$K$1048576, MATCH(W6, CFB!$W$2:$W$1048576, 0) + COUNTIF(CFB!$W$2:$W$1048576, W6) - 1))</f>
        <v>5</v>
      </c>
      <c r="O6" s="2">
        <v>53.15</v>
      </c>
      <c r="P6" s="2">
        <v>-2.17</v>
      </c>
      <c r="Q6" s="2">
        <v>10.82</v>
      </c>
      <c r="R6" s="2">
        <v>3.86</v>
      </c>
      <c r="S6" s="2">
        <v>6.89</v>
      </c>
      <c r="T6" s="2">
        <v>1.83</v>
      </c>
      <c r="U6" s="2">
        <v>8.56</v>
      </c>
      <c r="V6" s="2">
        <v>2.76</v>
      </c>
      <c r="W6">
        <v>2024</v>
      </c>
      <c r="X6">
        <f t="shared" si="0"/>
        <v>0</v>
      </c>
    </row>
    <row r="7" spans="1:24" ht="12.75" customHeight="1" x14ac:dyDescent="0.45">
      <c r="A7" s="1">
        <v>1</v>
      </c>
      <c r="B7" s="2" t="s">
        <v>9</v>
      </c>
      <c r="C7" s="2" t="s">
        <v>10</v>
      </c>
      <c r="D7" s="2" t="str">
        <f>_xlfn.CONCAT(B7, W7)</f>
        <v>Ohio State2024</v>
      </c>
      <c r="E7" s="2">
        <v>6</v>
      </c>
      <c r="F7" s="2">
        <v>11</v>
      </c>
      <c r="G7" s="2">
        <v>2</v>
      </c>
      <c r="H7" s="2">
        <v>0</v>
      </c>
      <c r="I7" s="2">
        <v>7.68</v>
      </c>
      <c r="J7" s="2">
        <v>14.98</v>
      </c>
      <c r="K7" s="2">
        <v>22.66</v>
      </c>
      <c r="L7" s="2">
        <f>_xlfn.RANK.EQ(I7, INDEX(CFB!$I$2:$I$1048576, MATCH(W7, CFB!$W$2:$W$1048576, 0)):INDEX(CFB!$I$2:$I$1048576, MATCH(W7, CFB!$W$2:$W$1048576, 0) + COUNTIF(CFB!$W$2:$W$1048576, W7) - 1), 0)</f>
        <v>13</v>
      </c>
      <c r="M7" s="2">
        <f>_xlfn.RANK.EQ(J7, INDEX(CFB!$J$2:$J$1048576, MATCH(W7, CFB!$W$2:$W$1048576, 0)):INDEX(CFB!$J$2:$J$1048576, MATCH(W7, CFB!$W$2:$W$1048576, 0) + COUNTIF(CFB!$W$2:$W$1048576, W7) - 1))</f>
        <v>2</v>
      </c>
      <c r="N7" s="2">
        <f>RANK(K7, INDEX(CFB!$K$2:$K$1048576, MATCH(W7, CFB!$W$2:$W$1048576, 0)):INDEX(CFB!$K$2:$K$1048576, MATCH(W7, CFB!$W$2:$W$1048576, 0) + COUNTIF(CFB!$W$2:$W$1048576, W7) - 1))</f>
        <v>1</v>
      </c>
      <c r="O7" s="2">
        <v>56.22</v>
      </c>
      <c r="P7" s="2">
        <v>-7.24</v>
      </c>
      <c r="Q7" s="2">
        <v>11.23</v>
      </c>
      <c r="R7" s="2">
        <v>3.5</v>
      </c>
      <c r="S7" s="2">
        <v>6.69</v>
      </c>
      <c r="T7" s="2">
        <v>1.43</v>
      </c>
      <c r="U7" s="2">
        <v>8.7799999999999994</v>
      </c>
      <c r="V7" s="2">
        <v>2.3199999999999998</v>
      </c>
      <c r="W7" s="2">
        <v>2024</v>
      </c>
      <c r="X7">
        <f t="shared" si="0"/>
        <v>0</v>
      </c>
    </row>
    <row r="8" spans="1:24" ht="12.75" customHeight="1" x14ac:dyDescent="0.45">
      <c r="A8" s="1">
        <v>23</v>
      </c>
      <c r="B8" s="2" t="s">
        <v>37</v>
      </c>
      <c r="C8" s="2" t="s">
        <v>15</v>
      </c>
      <c r="D8" s="2" t="str">
        <f>_xlfn.CONCAT(B8, W8)</f>
        <v>Tennessee2024</v>
      </c>
      <c r="E8" s="2">
        <v>7</v>
      </c>
      <c r="F8" s="2">
        <v>10</v>
      </c>
      <c r="G8" s="2">
        <v>3</v>
      </c>
      <c r="H8" s="2">
        <v>0</v>
      </c>
      <c r="I8" s="2">
        <v>0.93</v>
      </c>
      <c r="J8" s="2">
        <v>10.25</v>
      </c>
      <c r="K8" s="2">
        <v>11.18</v>
      </c>
      <c r="L8" s="2">
        <f>_xlfn.RANK.EQ(I8, INDEX(CFB!$I$2:$I$1048576, MATCH(W8, CFB!$W$2:$W$1048576, 0)):INDEX(CFB!$I$2:$I$1048576, MATCH(W8, CFB!$W$2:$W$1048576, 0) + COUNTIF(CFB!$W$2:$W$1048576, W8) - 1), 0)</f>
        <v>70</v>
      </c>
      <c r="M8" s="2">
        <f>_xlfn.RANK.EQ(J8, INDEX(CFB!$J$2:$J$1048576, MATCH(W8, CFB!$W$2:$W$1048576, 0)):INDEX(CFB!$J$2:$J$1048576, MATCH(W8, CFB!$W$2:$W$1048576, 0) + COUNTIF(CFB!$W$2:$W$1048576, W8) - 1))</f>
        <v>6</v>
      </c>
      <c r="N8" s="2">
        <f>RANK(K8, INDEX(CFB!$K$2:$K$1048576, MATCH(W8, CFB!$W$2:$W$1048576, 0)):INDEX(CFB!$K$2:$K$1048576, MATCH(W8, CFB!$W$2:$W$1048576, 0) + COUNTIF(CFB!$W$2:$W$1048576, W8) - 1))</f>
        <v>23</v>
      </c>
      <c r="O8" s="2">
        <v>54.02</v>
      </c>
      <c r="P8" s="2">
        <v>-2.41</v>
      </c>
      <c r="Q8" s="2">
        <v>9.51</v>
      </c>
      <c r="R8" s="2">
        <v>4.21</v>
      </c>
      <c r="S8" s="2">
        <v>6.49</v>
      </c>
      <c r="T8" s="2">
        <v>1.71</v>
      </c>
      <c r="U8" s="2">
        <v>7.74</v>
      </c>
      <c r="V8" s="2">
        <v>2.89</v>
      </c>
      <c r="W8">
        <v>2024</v>
      </c>
      <c r="X8">
        <f t="shared" si="0"/>
        <v>0</v>
      </c>
    </row>
    <row r="9" spans="1:24" ht="12.75" customHeight="1" x14ac:dyDescent="0.45">
      <c r="A9" s="1">
        <v>17</v>
      </c>
      <c r="B9" s="2" t="s">
        <v>30</v>
      </c>
      <c r="C9" s="2" t="s">
        <v>31</v>
      </c>
      <c r="D9" s="2" t="str">
        <f>_xlfn.CONCAT(B9, W9)</f>
        <v>Boise State2024</v>
      </c>
      <c r="E9" s="2">
        <v>8</v>
      </c>
      <c r="F9" s="2">
        <v>12</v>
      </c>
      <c r="G9" s="2">
        <v>1</v>
      </c>
      <c r="H9" s="2">
        <v>0</v>
      </c>
      <c r="I9" s="2">
        <v>9.0399999999999991</v>
      </c>
      <c r="J9" s="2">
        <v>2.82</v>
      </c>
      <c r="K9" s="2">
        <v>11.86</v>
      </c>
      <c r="L9" s="2">
        <f>_xlfn.RANK.EQ(I9, INDEX(CFB!$I$2:$I$1048576, MATCH(W9, CFB!$W$2:$W$1048576, 0)):INDEX(CFB!$I$2:$I$1048576, MATCH(W9, CFB!$W$2:$W$1048576, 0) + COUNTIF(CFB!$W$2:$W$1048576, W9) - 1), 0)</f>
        <v>7</v>
      </c>
      <c r="M9" s="2">
        <f>_xlfn.RANK.EQ(J9, INDEX(CFB!$J$2:$J$1048576, MATCH(W9, CFB!$W$2:$W$1048576, 0)):INDEX(CFB!$J$2:$J$1048576, MATCH(W9, CFB!$W$2:$W$1048576, 0) + COUNTIF(CFB!$W$2:$W$1048576, W9) - 1))</f>
        <v>52</v>
      </c>
      <c r="N9" s="2">
        <f>RANK(K9, INDEX(CFB!$K$2:$K$1048576, MATCH(W9, CFB!$W$2:$W$1048576, 0)):INDEX(CFB!$K$2:$K$1048576, MATCH(W9, CFB!$W$2:$W$1048576, 0) + COUNTIF(CFB!$W$2:$W$1048576, W9) - 1))</f>
        <v>17</v>
      </c>
      <c r="O9" s="2">
        <v>51.38</v>
      </c>
      <c r="P9" s="2">
        <v>8.4600000000000009</v>
      </c>
      <c r="Q9" s="2">
        <v>9.07</v>
      </c>
      <c r="R9" s="2">
        <v>6</v>
      </c>
      <c r="S9" s="2">
        <v>7.09</v>
      </c>
      <c r="T9" s="2">
        <v>2.65</v>
      </c>
      <c r="U9" s="2">
        <v>7.92</v>
      </c>
      <c r="V9" s="2">
        <v>4.38</v>
      </c>
      <c r="W9">
        <v>2024</v>
      </c>
      <c r="X9">
        <f t="shared" si="0"/>
        <v>0</v>
      </c>
    </row>
    <row r="10" spans="1:24" ht="12.75" customHeight="1" x14ac:dyDescent="0.45">
      <c r="A10" s="1">
        <v>10</v>
      </c>
      <c r="B10" s="2" t="s">
        <v>21</v>
      </c>
      <c r="C10" s="2" t="s">
        <v>10</v>
      </c>
      <c r="D10" s="2" t="str">
        <f>_xlfn.CONCAT(B10, W10)</f>
        <v>Indiana2024</v>
      </c>
      <c r="E10" s="2">
        <v>9</v>
      </c>
      <c r="F10" s="2">
        <v>11</v>
      </c>
      <c r="G10" s="2">
        <v>2</v>
      </c>
      <c r="H10" s="2">
        <v>0</v>
      </c>
      <c r="I10" s="2">
        <v>7.18</v>
      </c>
      <c r="J10" s="2">
        <v>8.76</v>
      </c>
      <c r="K10" s="2">
        <v>15.95</v>
      </c>
      <c r="L10" s="2">
        <f>_xlfn.RANK.EQ(I10, INDEX(CFB!$I$2:$I$1048576, MATCH(W10, CFB!$W$2:$W$1048576, 0)):INDEX(CFB!$I$2:$I$1048576, MATCH(W10, CFB!$W$2:$W$1048576, 0) + COUNTIF(CFB!$W$2:$W$1048576, W10) - 1), 0)</f>
        <v>17</v>
      </c>
      <c r="M10" s="2">
        <f>_xlfn.RANK.EQ(J10, INDEX(CFB!$J$2:$J$1048576, MATCH(W10, CFB!$W$2:$W$1048576, 0)):INDEX(CFB!$J$2:$J$1048576, MATCH(W10, CFB!$W$2:$W$1048576, 0) + COUNTIF(CFB!$W$2:$W$1048576, W10) - 1))</f>
        <v>8</v>
      </c>
      <c r="N10" s="2">
        <f>RANK(K10, INDEX(CFB!$K$2:$K$1048576, MATCH(W10, CFB!$W$2:$W$1048576, 0)):INDEX(CFB!$K$2:$K$1048576, MATCH(W10, CFB!$W$2:$W$1048576, 0) + COUNTIF(CFB!$W$2:$W$1048576, W10) - 1))</f>
        <v>10</v>
      </c>
      <c r="O10" s="2">
        <v>59.59</v>
      </c>
      <c r="P10" s="2">
        <v>0.77</v>
      </c>
      <c r="Q10" s="2">
        <v>11.66</v>
      </c>
      <c r="R10" s="2">
        <v>3.77</v>
      </c>
      <c r="S10" s="2">
        <v>5.98</v>
      </c>
      <c r="T10" s="2">
        <v>1.65</v>
      </c>
      <c r="U10" s="2">
        <v>8.36</v>
      </c>
      <c r="V10" s="2">
        <v>2.72</v>
      </c>
      <c r="W10">
        <v>2024</v>
      </c>
      <c r="X10">
        <f t="shared" si="0"/>
        <v>0</v>
      </c>
    </row>
    <row r="11" spans="1:24" ht="12.75" customHeight="1" x14ac:dyDescent="0.45">
      <c r="A11" s="1">
        <v>16</v>
      </c>
      <c r="B11" s="2" t="s">
        <v>28</v>
      </c>
      <c r="C11" s="2" t="s">
        <v>29</v>
      </c>
      <c r="D11" s="2" t="str">
        <f>_xlfn.CONCAT(B11, W11)</f>
        <v>Arizona State2024</v>
      </c>
      <c r="E11" s="2">
        <v>10</v>
      </c>
      <c r="F11" s="2">
        <v>11</v>
      </c>
      <c r="G11" s="2">
        <v>2</v>
      </c>
      <c r="H11" s="2">
        <v>0</v>
      </c>
      <c r="I11" s="2">
        <v>5.74</v>
      </c>
      <c r="J11" s="2">
        <v>6.23</v>
      </c>
      <c r="K11" s="2">
        <v>11.97</v>
      </c>
      <c r="L11" s="2">
        <f>_xlfn.RANK.EQ(I11, INDEX(CFB!$I$2:$I$1048576, MATCH(W11, CFB!$W$2:$W$1048576, 0)):INDEX(CFB!$I$2:$I$1048576, MATCH(W11, CFB!$W$2:$W$1048576, 0) + COUNTIF(CFB!$W$2:$W$1048576, W11) - 1), 0)</f>
        <v>27</v>
      </c>
      <c r="M11" s="2">
        <f>_xlfn.RANK.EQ(J11, INDEX(CFB!$J$2:$J$1048576, MATCH(W11, CFB!$W$2:$W$1048576, 0)):INDEX(CFB!$J$2:$J$1048576, MATCH(W11, CFB!$W$2:$W$1048576, 0) + COUNTIF(CFB!$W$2:$W$1048576, W11) - 1))</f>
        <v>18</v>
      </c>
      <c r="N11" s="2">
        <f>RANK(K11, INDEX(CFB!$K$2:$K$1048576, MATCH(W11, CFB!$W$2:$W$1048576, 0)):INDEX(CFB!$K$2:$K$1048576, MATCH(W11, CFB!$W$2:$W$1048576, 0) + COUNTIF(CFB!$W$2:$W$1048576, W11) - 1))</f>
        <v>16</v>
      </c>
      <c r="O11" s="2">
        <v>50.01</v>
      </c>
      <c r="P11" s="2">
        <v>3.54</v>
      </c>
      <c r="Q11" s="2">
        <v>10.64</v>
      </c>
      <c r="R11" s="2">
        <v>4.4000000000000004</v>
      </c>
      <c r="S11" s="2">
        <v>5.93</v>
      </c>
      <c r="T11" s="2">
        <v>2.21</v>
      </c>
      <c r="U11" s="2">
        <v>7.79</v>
      </c>
      <c r="V11" s="2">
        <v>3.36</v>
      </c>
      <c r="W11">
        <v>2024</v>
      </c>
      <c r="X11">
        <f t="shared" si="0"/>
        <v>0</v>
      </c>
    </row>
    <row r="12" spans="1:24" ht="12.75" customHeight="1" x14ac:dyDescent="0.45">
      <c r="A12" s="1">
        <v>7</v>
      </c>
      <c r="B12" s="2" t="s">
        <v>18</v>
      </c>
      <c r="C12" s="2" t="s">
        <v>15</v>
      </c>
      <c r="D12" s="2" t="str">
        <f>_xlfn.CONCAT(B12, W12)</f>
        <v>Alabama2024</v>
      </c>
      <c r="E12" s="2">
        <v>11</v>
      </c>
      <c r="F12" s="2">
        <v>9</v>
      </c>
      <c r="G12" s="2">
        <v>3</v>
      </c>
      <c r="H12" s="2">
        <v>0</v>
      </c>
      <c r="I12" s="2">
        <v>7.45</v>
      </c>
      <c r="J12" s="2">
        <v>9.2100000000000009</v>
      </c>
      <c r="K12" s="2">
        <v>16.66</v>
      </c>
      <c r="L12" s="2">
        <f>_xlfn.RANK.EQ(I12, INDEX(CFB!$I$2:$I$1048576, MATCH(W12, CFB!$W$2:$W$1048576, 0)):INDEX(CFB!$I$2:$I$1048576, MATCH(W12, CFB!$W$2:$W$1048576, 0) + COUNTIF(CFB!$W$2:$W$1048576, W12) - 1), 0)</f>
        <v>15</v>
      </c>
      <c r="M12" s="2">
        <f>_xlfn.RANK.EQ(J12, INDEX(CFB!$J$2:$J$1048576, MATCH(W12, CFB!$W$2:$W$1048576, 0)):INDEX(CFB!$J$2:$J$1048576, MATCH(W12, CFB!$W$2:$W$1048576, 0) + COUNTIF(CFB!$W$2:$W$1048576, W12) - 1))</f>
        <v>7</v>
      </c>
      <c r="N12" s="2">
        <f>RANK(K12, INDEX(CFB!$K$2:$K$1048576, MATCH(W12, CFB!$W$2:$W$1048576, 0)):INDEX(CFB!$K$2:$K$1048576, MATCH(W12, CFB!$W$2:$W$1048576, 0) + COUNTIF(CFB!$W$2:$W$1048576, W12) - 1))</f>
        <v>7</v>
      </c>
      <c r="O12" s="2">
        <v>56.97</v>
      </c>
      <c r="P12" s="2">
        <v>-2.08</v>
      </c>
      <c r="Q12" s="2">
        <v>10.99</v>
      </c>
      <c r="R12" s="2">
        <v>4.08</v>
      </c>
      <c r="S12" s="2">
        <v>6.53</v>
      </c>
      <c r="T12" s="2">
        <v>2.5099999999999998</v>
      </c>
      <c r="U12" s="2">
        <v>8.36</v>
      </c>
      <c r="V12" s="2">
        <v>3.25</v>
      </c>
      <c r="W12">
        <v>2024</v>
      </c>
      <c r="X12">
        <f t="shared" si="0"/>
        <v>0</v>
      </c>
    </row>
    <row r="13" spans="1:24" ht="12.75" customHeight="1" x14ac:dyDescent="0.45">
      <c r="A13" s="1">
        <v>12</v>
      </c>
      <c r="B13" s="2" t="s">
        <v>24</v>
      </c>
      <c r="C13" s="2" t="s">
        <v>23</v>
      </c>
      <c r="D13" s="2" t="str">
        <f>_xlfn.CONCAT(B13, W13)</f>
        <v>SMU2024</v>
      </c>
      <c r="E13" s="2">
        <v>12</v>
      </c>
      <c r="F13" s="2">
        <v>11</v>
      </c>
      <c r="G13" s="2">
        <v>3</v>
      </c>
      <c r="H13" s="2">
        <v>0</v>
      </c>
      <c r="I13" s="2">
        <v>10.23</v>
      </c>
      <c r="J13" s="2">
        <v>4.51</v>
      </c>
      <c r="K13" s="2">
        <v>14.74</v>
      </c>
      <c r="L13" s="2">
        <f>_xlfn.RANK.EQ(I13, INDEX(CFB!$I$2:$I$1048576, MATCH(W13, CFB!$W$2:$W$1048576, 0)):INDEX(CFB!$I$2:$I$1048576, MATCH(W13, CFB!$W$2:$W$1048576, 0) + COUNTIF(CFB!$W$2:$W$1048576, W13) - 1), 0)</f>
        <v>5</v>
      </c>
      <c r="M13" s="2">
        <f>_xlfn.RANK.EQ(J13, INDEX(CFB!$J$2:$J$1048576, MATCH(W13, CFB!$W$2:$W$1048576, 0)):INDEX(CFB!$J$2:$J$1048576, MATCH(W13, CFB!$W$2:$W$1048576, 0) + COUNTIF(CFB!$W$2:$W$1048576, W13) - 1))</f>
        <v>38</v>
      </c>
      <c r="N13" s="2">
        <f>RANK(K13, INDEX(CFB!$K$2:$K$1048576, MATCH(W13, CFB!$W$2:$W$1048576, 0)):INDEX(CFB!$K$2:$K$1048576, MATCH(W13, CFB!$W$2:$W$1048576, 0) + COUNTIF(CFB!$W$2:$W$1048576, W13) - 1))</f>
        <v>12</v>
      </c>
      <c r="O13" s="2">
        <v>55.09</v>
      </c>
      <c r="P13" s="2">
        <v>4.91</v>
      </c>
      <c r="Q13" s="2">
        <v>10.5</v>
      </c>
      <c r="R13" s="2">
        <v>4.5599999999999996</v>
      </c>
      <c r="S13" s="2">
        <v>5.9</v>
      </c>
      <c r="T13" s="2">
        <v>1.69</v>
      </c>
      <c r="U13" s="2">
        <v>7.94</v>
      </c>
      <c r="V13" s="2">
        <v>3.12</v>
      </c>
      <c r="W13">
        <v>2024</v>
      </c>
      <c r="X13">
        <f t="shared" si="0"/>
        <v>0</v>
      </c>
    </row>
    <row r="14" spans="1:24" ht="12.75" customHeight="1" x14ac:dyDescent="0.45">
      <c r="A14" s="1">
        <v>14</v>
      </c>
      <c r="B14" s="2" t="s">
        <v>26</v>
      </c>
      <c r="C14" s="2" t="s">
        <v>23</v>
      </c>
      <c r="D14" s="2" t="str">
        <f>_xlfn.CONCAT(B14, W14)</f>
        <v>Clemson2024</v>
      </c>
      <c r="E14" s="2">
        <v>13</v>
      </c>
      <c r="F14" s="2">
        <v>10</v>
      </c>
      <c r="G14" s="2">
        <v>4</v>
      </c>
      <c r="H14" s="2">
        <v>0</v>
      </c>
      <c r="I14" s="2">
        <v>8.6</v>
      </c>
      <c r="J14" s="2">
        <v>4.6500000000000004</v>
      </c>
      <c r="K14" s="2">
        <v>13.25</v>
      </c>
      <c r="L14" s="2">
        <f>_xlfn.RANK.EQ(I14, INDEX(CFB!$I$2:$I$1048576, MATCH(W14, CFB!$W$2:$W$1048576, 0)):INDEX(CFB!$I$2:$I$1048576, MATCH(W14, CFB!$W$2:$W$1048576, 0) + COUNTIF(CFB!$W$2:$W$1048576, W14) - 1), 0)</f>
        <v>10</v>
      </c>
      <c r="M14" s="2">
        <f>_xlfn.RANK.EQ(J14, INDEX(CFB!$J$2:$J$1048576, MATCH(W14, CFB!$W$2:$W$1048576, 0)):INDEX(CFB!$J$2:$J$1048576, MATCH(W14, CFB!$W$2:$W$1048576, 0) + COUNTIF(CFB!$W$2:$W$1048576, W14) - 1))</f>
        <v>37</v>
      </c>
      <c r="N14" s="2">
        <f>RANK(K14, INDEX(CFB!$K$2:$K$1048576, MATCH(W14, CFB!$W$2:$W$1048576, 0)):INDEX(CFB!$K$2:$K$1048576, MATCH(W14, CFB!$W$2:$W$1048576, 0) + COUNTIF(CFB!$W$2:$W$1048576, W14) - 1))</f>
        <v>14</v>
      </c>
      <c r="O14" s="2">
        <v>53.74</v>
      </c>
      <c r="P14" s="2">
        <v>4.37</v>
      </c>
      <c r="Q14" s="2">
        <v>9.2100000000000009</v>
      </c>
      <c r="R14" s="2">
        <v>4.41</v>
      </c>
      <c r="S14" s="2">
        <v>6.85</v>
      </c>
      <c r="T14" s="2">
        <v>3.45</v>
      </c>
      <c r="U14" s="2">
        <v>8.06</v>
      </c>
      <c r="V14" s="2">
        <v>3.93</v>
      </c>
      <c r="W14">
        <v>2024</v>
      </c>
      <c r="X14">
        <f t="shared" si="0"/>
        <v>0</v>
      </c>
    </row>
    <row r="15" spans="1:24" ht="12.75" customHeight="1" x14ac:dyDescent="0.45">
      <c r="A15" s="1">
        <v>9</v>
      </c>
      <c r="B15" s="2" t="s">
        <v>20</v>
      </c>
      <c r="C15" s="2" t="s">
        <v>15</v>
      </c>
      <c r="D15" s="2" t="str">
        <f>_xlfn.CONCAT(B15, W15)</f>
        <v>South Carolina2024</v>
      </c>
      <c r="E15" s="2">
        <v>14</v>
      </c>
      <c r="F15" s="2">
        <v>9</v>
      </c>
      <c r="G15" s="2">
        <v>3</v>
      </c>
      <c r="H15" s="2">
        <v>0</v>
      </c>
      <c r="I15" s="2">
        <v>7.41</v>
      </c>
      <c r="J15" s="2">
        <v>8.6</v>
      </c>
      <c r="K15" s="2">
        <v>16.010000000000002</v>
      </c>
      <c r="L15" s="2">
        <f>_xlfn.RANK.EQ(I15, INDEX(CFB!$I$2:$I$1048576, MATCH(W15, CFB!$W$2:$W$1048576, 0)):INDEX(CFB!$I$2:$I$1048576, MATCH(W15, CFB!$W$2:$W$1048576, 0) + COUNTIF(CFB!$W$2:$W$1048576, W15) - 1), 0)</f>
        <v>16</v>
      </c>
      <c r="M15" s="2">
        <f>_xlfn.RANK.EQ(J15, INDEX(CFB!$J$2:$J$1048576, MATCH(W15, CFB!$W$2:$W$1048576, 0)):INDEX(CFB!$J$2:$J$1048576, MATCH(W15, CFB!$W$2:$W$1048576, 0) + COUNTIF(CFB!$W$2:$W$1048576, W15) - 1))</f>
        <v>9</v>
      </c>
      <c r="N15" s="2">
        <f>RANK(K15, INDEX(CFB!$K$2:$K$1048576, MATCH(W15, CFB!$W$2:$W$1048576, 0)):INDEX(CFB!$K$2:$K$1048576, MATCH(W15, CFB!$W$2:$W$1048576, 0) + COUNTIF(CFB!$W$2:$W$1048576, W15) - 1))</f>
        <v>9</v>
      </c>
      <c r="O15" s="2">
        <v>52.97</v>
      </c>
      <c r="P15" s="2">
        <v>-2.08</v>
      </c>
      <c r="Q15" s="2">
        <v>10.52</v>
      </c>
      <c r="R15" s="2">
        <v>4.55</v>
      </c>
      <c r="S15" s="2">
        <v>5.95</v>
      </c>
      <c r="T15" s="2">
        <v>1.53</v>
      </c>
      <c r="U15" s="2">
        <v>7.67</v>
      </c>
      <c r="V15" s="2">
        <v>2.99</v>
      </c>
      <c r="W15">
        <v>2024</v>
      </c>
      <c r="X15">
        <f t="shared" si="0"/>
        <v>0</v>
      </c>
    </row>
    <row r="16" spans="1:24" ht="12.75" customHeight="1" x14ac:dyDescent="0.45">
      <c r="A16" s="1">
        <v>11</v>
      </c>
      <c r="B16" s="2" t="s">
        <v>22</v>
      </c>
      <c r="C16" s="2" t="s">
        <v>23</v>
      </c>
      <c r="D16" s="2" t="str">
        <f>_xlfn.CONCAT(B16, W16)</f>
        <v>Miami (FL)2024</v>
      </c>
      <c r="E16" s="2">
        <v>15</v>
      </c>
      <c r="F16" s="2">
        <v>10</v>
      </c>
      <c r="G16" s="2">
        <v>2</v>
      </c>
      <c r="H16" s="2">
        <v>0</v>
      </c>
      <c r="I16" s="2">
        <v>13.55</v>
      </c>
      <c r="J16" s="2">
        <v>2.4</v>
      </c>
      <c r="K16" s="2">
        <v>15.95</v>
      </c>
      <c r="L16" s="2">
        <f>_xlfn.RANK.EQ(I16, INDEX(CFB!$I$2:$I$1048576, MATCH(W16, CFB!$W$2:$W$1048576, 0)):INDEX(CFB!$I$2:$I$1048576, MATCH(W16, CFB!$W$2:$W$1048576, 0) + COUNTIF(CFB!$W$2:$W$1048576, W16) - 1), 0)</f>
        <v>1</v>
      </c>
      <c r="M16" s="2">
        <f>_xlfn.RANK.EQ(J16, INDEX(CFB!$J$2:$J$1048576, MATCH(W16, CFB!$W$2:$W$1048576, 0)):INDEX(CFB!$J$2:$J$1048576, MATCH(W16, CFB!$W$2:$W$1048576, 0) + COUNTIF(CFB!$W$2:$W$1048576, W16) - 1))</f>
        <v>54</v>
      </c>
      <c r="N16" s="2">
        <f>RANK(K16, INDEX(CFB!$K$2:$K$1048576, MATCH(W16, CFB!$W$2:$W$1048576, 0)):INDEX(CFB!$K$2:$K$1048576, MATCH(W16, CFB!$W$2:$W$1048576, 0) + COUNTIF(CFB!$W$2:$W$1048576, W16) - 1))</f>
        <v>10</v>
      </c>
      <c r="O16" s="2">
        <v>60.86</v>
      </c>
      <c r="P16" s="2">
        <v>7.36</v>
      </c>
      <c r="Q16" s="2">
        <v>11.28</v>
      </c>
      <c r="R16" s="2">
        <v>4.9400000000000004</v>
      </c>
      <c r="S16" s="2">
        <v>6.83</v>
      </c>
      <c r="T16" s="2">
        <v>2.7</v>
      </c>
      <c r="U16" s="2">
        <v>9.15</v>
      </c>
      <c r="V16" s="2">
        <v>3.8</v>
      </c>
      <c r="W16">
        <v>2024</v>
      </c>
      <c r="X16">
        <f t="shared" si="0"/>
        <v>0</v>
      </c>
    </row>
    <row r="17" spans="1:24" ht="12.75" customHeight="1" x14ac:dyDescent="0.45">
      <c r="A17" s="1">
        <v>8</v>
      </c>
      <c r="B17" s="2" t="s">
        <v>19</v>
      </c>
      <c r="C17" s="2" t="s">
        <v>15</v>
      </c>
      <c r="D17" s="2" t="str">
        <f>_xlfn.CONCAT(B17, W17)</f>
        <v>Ole Miss2024</v>
      </c>
      <c r="E17" s="2">
        <v>16</v>
      </c>
      <c r="F17" s="2">
        <v>9</v>
      </c>
      <c r="G17" s="2">
        <v>3</v>
      </c>
      <c r="H17" s="2">
        <v>0</v>
      </c>
      <c r="I17" s="2">
        <v>3.78</v>
      </c>
      <c r="J17" s="2">
        <v>12.36</v>
      </c>
      <c r="K17" s="2">
        <v>16.14</v>
      </c>
      <c r="L17" s="2">
        <f>_xlfn.RANK.EQ(I17, INDEX(CFB!$I$2:$I$1048576, MATCH(W17, CFB!$W$2:$W$1048576, 0)):INDEX(CFB!$I$2:$I$1048576, MATCH(W17, CFB!$W$2:$W$1048576, 0) + COUNTIF(CFB!$W$2:$W$1048576, W17) - 1), 0)</f>
        <v>43</v>
      </c>
      <c r="M17" s="2">
        <f>_xlfn.RANK.EQ(J17, INDEX(CFB!$J$2:$J$1048576, MATCH(W17, CFB!$W$2:$W$1048576, 0)):INDEX(CFB!$J$2:$J$1048576, MATCH(W17, CFB!$W$2:$W$1048576, 0) + COUNTIF(CFB!$W$2:$W$1048576, W17) - 1))</f>
        <v>3</v>
      </c>
      <c r="N17" s="2">
        <f>RANK(K17, INDEX(CFB!$K$2:$K$1048576, MATCH(W17, CFB!$W$2:$W$1048576, 0)):INDEX(CFB!$K$2:$K$1048576, MATCH(W17, CFB!$W$2:$W$1048576, 0) + COUNTIF(CFB!$W$2:$W$1048576, W17) - 1))</f>
        <v>8</v>
      </c>
      <c r="O17" s="2">
        <v>56.09</v>
      </c>
      <c r="P17" s="2">
        <v>-4.33</v>
      </c>
      <c r="Q17" s="2">
        <v>12.17</v>
      </c>
      <c r="R17" s="2">
        <v>4.76</v>
      </c>
      <c r="S17" s="2">
        <v>6.05</v>
      </c>
      <c r="T17" s="2">
        <v>1.1100000000000001</v>
      </c>
      <c r="U17" s="2">
        <v>8.8699999999999992</v>
      </c>
      <c r="V17" s="2">
        <v>2.85</v>
      </c>
      <c r="W17">
        <v>2024</v>
      </c>
      <c r="X17">
        <f t="shared" si="0"/>
        <v>0</v>
      </c>
    </row>
    <row r="18" spans="1:24" ht="12.75" customHeight="1" x14ac:dyDescent="0.45">
      <c r="A18" s="1">
        <v>18</v>
      </c>
      <c r="B18" s="2" t="s">
        <v>32</v>
      </c>
      <c r="C18" s="2" t="s">
        <v>29</v>
      </c>
      <c r="D18" s="2" t="str">
        <f>_xlfn.CONCAT(B18, W18)</f>
        <v>BYU2024</v>
      </c>
      <c r="E18" s="2">
        <v>17</v>
      </c>
      <c r="F18" s="2">
        <v>10</v>
      </c>
      <c r="G18" s="2">
        <v>2</v>
      </c>
      <c r="H18" s="2">
        <v>0</v>
      </c>
      <c r="I18" s="2">
        <v>7.06</v>
      </c>
      <c r="J18" s="2">
        <v>4.8</v>
      </c>
      <c r="K18" s="2">
        <v>11.86</v>
      </c>
      <c r="L18" s="2">
        <f>_xlfn.RANK.EQ(I18, INDEX(CFB!$I$2:$I$1048576, MATCH(W18, CFB!$W$2:$W$1048576, 0)):INDEX(CFB!$I$2:$I$1048576, MATCH(W18, CFB!$W$2:$W$1048576, 0) + COUNTIF(CFB!$W$2:$W$1048576, W18) - 1), 0)</f>
        <v>18</v>
      </c>
      <c r="M18" s="2">
        <f>_xlfn.RANK.EQ(J18, INDEX(CFB!$J$2:$J$1048576, MATCH(W18, CFB!$W$2:$W$1048576, 0)):INDEX(CFB!$J$2:$J$1048576, MATCH(W18, CFB!$W$2:$W$1048576, 0) + COUNTIF(CFB!$W$2:$W$1048576, W18) - 1))</f>
        <v>35</v>
      </c>
      <c r="N18" s="2">
        <f>RANK(K18, INDEX(CFB!$K$2:$K$1048576, MATCH(W18, CFB!$W$2:$W$1048576, 0)):INDEX(CFB!$K$2:$K$1048576, MATCH(W18, CFB!$W$2:$W$1048576, 0) + COUNTIF(CFB!$W$2:$W$1048576, W18) - 1))</f>
        <v>17</v>
      </c>
      <c r="O18" s="2">
        <v>47.58</v>
      </c>
      <c r="P18" s="2">
        <v>4.43</v>
      </c>
      <c r="Q18" s="2">
        <v>9.86</v>
      </c>
      <c r="R18" s="2">
        <v>3.92</v>
      </c>
      <c r="S18" s="2">
        <v>5.97</v>
      </c>
      <c r="T18" s="2">
        <v>2.6</v>
      </c>
      <c r="U18" s="2">
        <v>7.76</v>
      </c>
      <c r="V18" s="2">
        <v>3.28</v>
      </c>
      <c r="W18">
        <v>2024</v>
      </c>
      <c r="X18">
        <f t="shared" si="0"/>
        <v>0</v>
      </c>
    </row>
    <row r="19" spans="1:24" ht="12.75" customHeight="1" x14ac:dyDescent="0.45">
      <c r="A19" s="1">
        <v>26</v>
      </c>
      <c r="B19" s="2" t="s">
        <v>40</v>
      </c>
      <c r="C19" s="2" t="s">
        <v>29</v>
      </c>
      <c r="D19" s="2" t="str">
        <f>_xlfn.CONCAT(B19, W19)</f>
        <v>Iowa State2024</v>
      </c>
      <c r="E19" s="2">
        <v>18</v>
      </c>
      <c r="F19" s="2">
        <v>10</v>
      </c>
      <c r="G19" s="2">
        <v>3</v>
      </c>
      <c r="H19" s="2">
        <v>0</v>
      </c>
      <c r="I19" s="2">
        <v>5.21</v>
      </c>
      <c r="J19" s="2">
        <v>4.95</v>
      </c>
      <c r="K19" s="2">
        <v>10.16</v>
      </c>
      <c r="L19" s="2">
        <f>_xlfn.RANK.EQ(I19, INDEX(CFB!$I$2:$I$1048576, MATCH(W19, CFB!$W$2:$W$1048576, 0)):INDEX(CFB!$I$2:$I$1048576, MATCH(W19, CFB!$W$2:$W$1048576, 0) + COUNTIF(CFB!$W$2:$W$1048576, W19) - 1), 0)</f>
        <v>31</v>
      </c>
      <c r="M19" s="2">
        <f>_xlfn.RANK.EQ(J19, INDEX(CFB!$J$2:$J$1048576, MATCH(W19, CFB!$W$2:$W$1048576, 0)):INDEX(CFB!$J$2:$J$1048576, MATCH(W19, CFB!$W$2:$W$1048576, 0) + COUNTIF(CFB!$W$2:$W$1048576, W19) - 1))</f>
        <v>31</v>
      </c>
      <c r="N19" s="2">
        <f>RANK(K19, INDEX(CFB!$K$2:$K$1048576, MATCH(W19, CFB!$W$2:$W$1048576, 0)):INDEX(CFB!$K$2:$K$1048576, MATCH(W19, CFB!$W$2:$W$1048576, 0) + COUNTIF(CFB!$W$2:$W$1048576, W19) - 1))</f>
        <v>26</v>
      </c>
      <c r="O19" s="2">
        <v>47.14</v>
      </c>
      <c r="P19" s="2">
        <v>4.5599999999999996</v>
      </c>
      <c r="Q19" s="2">
        <v>9.3000000000000007</v>
      </c>
      <c r="R19" s="2">
        <v>4.3600000000000003</v>
      </c>
      <c r="S19" s="2">
        <v>5.67</v>
      </c>
      <c r="T19" s="2">
        <v>3.42</v>
      </c>
      <c r="U19" s="2">
        <v>7.38</v>
      </c>
      <c r="V19" s="2">
        <v>3.89</v>
      </c>
      <c r="W19">
        <v>2024</v>
      </c>
      <c r="X19">
        <f t="shared" si="0"/>
        <v>0</v>
      </c>
    </row>
    <row r="20" spans="1:24" ht="12.75" customHeight="1" x14ac:dyDescent="0.45">
      <c r="A20" s="1">
        <v>34</v>
      </c>
      <c r="B20" s="2" t="s">
        <v>48</v>
      </c>
      <c r="C20" s="2" t="s">
        <v>49</v>
      </c>
      <c r="D20" s="2" t="str">
        <f>_xlfn.CONCAT(B20, W20)</f>
        <v>Army2024</v>
      </c>
      <c r="E20" s="2">
        <v>19</v>
      </c>
      <c r="F20" s="2">
        <v>11</v>
      </c>
      <c r="G20" s="2">
        <v>2</v>
      </c>
      <c r="H20" s="2">
        <v>0</v>
      </c>
      <c r="I20" s="2">
        <v>0.23</v>
      </c>
      <c r="J20" s="2">
        <v>8.07</v>
      </c>
      <c r="K20" s="2">
        <v>8.3000000000000007</v>
      </c>
      <c r="L20" s="2">
        <f>_xlfn.RANK.EQ(I20, INDEX(CFB!$I$2:$I$1048576, MATCH(W20, CFB!$W$2:$W$1048576, 0)):INDEX(CFB!$I$2:$I$1048576, MATCH(W20, CFB!$W$2:$W$1048576, 0) + COUNTIF(CFB!$W$2:$W$1048576, W20) - 1), 0)</f>
        <v>76</v>
      </c>
      <c r="M20" s="2">
        <f>_xlfn.RANK.EQ(J20, INDEX(CFB!$J$2:$J$1048576, MATCH(W20, CFB!$W$2:$W$1048576, 0)):INDEX(CFB!$J$2:$J$1048576, MATCH(W20, CFB!$W$2:$W$1048576, 0) + COUNTIF(CFB!$W$2:$W$1048576, W20) - 1))</f>
        <v>13</v>
      </c>
      <c r="N20" s="2">
        <f>RANK(K20, INDEX(CFB!$K$2:$K$1048576, MATCH(W20, CFB!$W$2:$W$1048576, 0)):INDEX(CFB!$K$2:$K$1048576, MATCH(W20, CFB!$W$2:$W$1048576, 0) + COUNTIF(CFB!$W$2:$W$1048576, W20) - 1))</f>
        <v>34</v>
      </c>
      <c r="O20" s="2">
        <v>42.58</v>
      </c>
      <c r="P20" s="2">
        <v>3.03</v>
      </c>
      <c r="Q20" s="2">
        <v>10.96</v>
      </c>
      <c r="R20" s="2">
        <v>4.96</v>
      </c>
      <c r="S20" s="2">
        <v>6.61</v>
      </c>
      <c r="T20" s="2">
        <v>3</v>
      </c>
      <c r="U20" s="2">
        <v>7.25</v>
      </c>
      <c r="V20" s="2">
        <v>4.21</v>
      </c>
      <c r="W20">
        <v>2024</v>
      </c>
      <c r="X20">
        <f t="shared" si="0"/>
        <v>0</v>
      </c>
    </row>
    <row r="21" spans="1:24" ht="12.75" customHeight="1" x14ac:dyDescent="0.45">
      <c r="A21" s="1">
        <v>25</v>
      </c>
      <c r="B21" s="2" t="s">
        <v>39</v>
      </c>
      <c r="C21" s="2" t="s">
        <v>29</v>
      </c>
      <c r="D21" s="2" t="str">
        <f>_xlfn.CONCAT(B21, W21)</f>
        <v>Colorado2024</v>
      </c>
      <c r="E21" s="2">
        <v>20</v>
      </c>
      <c r="F21" s="2">
        <v>9</v>
      </c>
      <c r="G21" s="2">
        <v>3</v>
      </c>
      <c r="H21" s="2">
        <v>0</v>
      </c>
      <c r="I21" s="2">
        <v>6.7</v>
      </c>
      <c r="J21" s="2">
        <v>3.73</v>
      </c>
      <c r="K21" s="2">
        <v>10.43</v>
      </c>
      <c r="L21" s="2">
        <f>_xlfn.RANK.EQ(I21, INDEX(CFB!$I$2:$I$1048576, MATCH(W21, CFB!$W$2:$W$1048576, 0)):INDEX(CFB!$I$2:$I$1048576, MATCH(W21, CFB!$W$2:$W$1048576, 0) + COUNTIF(CFB!$W$2:$W$1048576, W21) - 1), 0)</f>
        <v>20</v>
      </c>
      <c r="M21" s="2">
        <f>_xlfn.RANK.EQ(J21, INDEX(CFB!$J$2:$J$1048576, MATCH(W21, CFB!$W$2:$W$1048576, 0)):INDEX(CFB!$J$2:$J$1048576, MATCH(W21, CFB!$W$2:$W$1048576, 0) + COUNTIF(CFB!$W$2:$W$1048576, W21) - 1))</f>
        <v>43</v>
      </c>
      <c r="N21" s="2">
        <f>RANK(K21, INDEX(CFB!$K$2:$K$1048576, MATCH(W21, CFB!$W$2:$W$1048576, 0)):INDEX(CFB!$K$2:$K$1048576, MATCH(W21, CFB!$W$2:$W$1048576, 0) + COUNTIF(CFB!$W$2:$W$1048576, W21) - 1))</f>
        <v>25</v>
      </c>
      <c r="O21" s="2">
        <v>50.48</v>
      </c>
      <c r="P21" s="2">
        <v>5.95</v>
      </c>
      <c r="Q21" s="2">
        <v>10.16</v>
      </c>
      <c r="R21" s="2">
        <v>4.88</v>
      </c>
      <c r="S21" s="2">
        <v>3.8</v>
      </c>
      <c r="T21" s="2">
        <v>2.2799999999999998</v>
      </c>
      <c r="U21" s="2">
        <v>7.49</v>
      </c>
      <c r="V21" s="2">
        <v>3.38</v>
      </c>
      <c r="W21">
        <v>2024</v>
      </c>
      <c r="X21">
        <f t="shared" si="0"/>
        <v>0</v>
      </c>
    </row>
    <row r="22" spans="1:24" ht="12.75" customHeight="1" x14ac:dyDescent="0.45">
      <c r="A22" s="1">
        <v>29</v>
      </c>
      <c r="B22" s="2" t="s">
        <v>43</v>
      </c>
      <c r="C22" s="2" t="s">
        <v>10</v>
      </c>
      <c r="D22" s="2" t="str">
        <f>_xlfn.CONCAT(B22, W22)</f>
        <v>Illinois2024</v>
      </c>
      <c r="E22" s="2">
        <v>21</v>
      </c>
      <c r="F22" s="2">
        <v>9</v>
      </c>
      <c r="G22" s="2">
        <v>3</v>
      </c>
      <c r="H22" s="2">
        <v>0</v>
      </c>
      <c r="I22" s="2">
        <v>5.66</v>
      </c>
      <c r="J22" s="2">
        <v>3.73</v>
      </c>
      <c r="K22" s="2">
        <v>9.39</v>
      </c>
      <c r="L22" s="2">
        <f>_xlfn.RANK.EQ(I22, INDEX(CFB!$I$2:$I$1048576, MATCH(W22, CFB!$W$2:$W$1048576, 0)):INDEX(CFB!$I$2:$I$1048576, MATCH(W22, CFB!$W$2:$W$1048576, 0) + COUNTIF(CFB!$W$2:$W$1048576, W22) - 1), 0)</f>
        <v>29</v>
      </c>
      <c r="M22" s="2">
        <f>_xlfn.RANK.EQ(J22, INDEX(CFB!$J$2:$J$1048576, MATCH(W22, CFB!$W$2:$W$1048576, 0)):INDEX(CFB!$J$2:$J$1048576, MATCH(W22, CFB!$W$2:$W$1048576, 0) + COUNTIF(CFB!$W$2:$W$1048576, W22) - 1))</f>
        <v>43</v>
      </c>
      <c r="N22" s="2">
        <f>RANK(K22, INDEX(CFB!$K$2:$K$1048576, MATCH(W22, CFB!$W$2:$W$1048576, 0)):INDEX(CFB!$K$2:$K$1048576, MATCH(W22, CFB!$W$2:$W$1048576, 0) + COUNTIF(CFB!$W$2:$W$1048576, W22) - 1))</f>
        <v>29</v>
      </c>
      <c r="O22" s="2">
        <v>47.44</v>
      </c>
      <c r="P22" s="2">
        <v>6.37</v>
      </c>
      <c r="Q22" s="2">
        <v>9.86</v>
      </c>
      <c r="R22" s="2">
        <v>4.6399999999999997</v>
      </c>
      <c r="S22" s="2">
        <v>5.85</v>
      </c>
      <c r="T22" s="2">
        <v>3.07</v>
      </c>
      <c r="U22" s="2">
        <v>7.61</v>
      </c>
      <c r="V22" s="2">
        <v>3.9</v>
      </c>
      <c r="W22">
        <v>2024</v>
      </c>
      <c r="X22">
        <f t="shared" si="0"/>
        <v>0</v>
      </c>
    </row>
    <row r="23" spans="1:24" ht="12.75" customHeight="1" x14ac:dyDescent="0.45">
      <c r="A23" s="1">
        <v>38</v>
      </c>
      <c r="B23" s="2" t="s">
        <v>53</v>
      </c>
      <c r="C23" s="2" t="s">
        <v>23</v>
      </c>
      <c r="D23" s="2" t="str">
        <f>_xlfn.CONCAT(B23, W23)</f>
        <v>Syracuse2024</v>
      </c>
      <c r="E23" s="2">
        <v>22</v>
      </c>
      <c r="F23" s="2">
        <v>9</v>
      </c>
      <c r="G23" s="2">
        <v>3</v>
      </c>
      <c r="H23" s="2">
        <v>0</v>
      </c>
      <c r="I23" s="2">
        <v>9.01</v>
      </c>
      <c r="J23" s="2">
        <v>-1.54</v>
      </c>
      <c r="K23" s="2">
        <v>7.47</v>
      </c>
      <c r="L23" s="2">
        <f>_xlfn.RANK.EQ(I23, INDEX(CFB!$I$2:$I$1048576, MATCH(W23, CFB!$W$2:$W$1048576, 0)):INDEX(CFB!$I$2:$I$1048576, MATCH(W23, CFB!$W$2:$W$1048576, 0) + COUNTIF(CFB!$W$2:$W$1048576, W23) - 1), 0)</f>
        <v>8</v>
      </c>
      <c r="M23" s="2">
        <f>_xlfn.RANK.EQ(J23, INDEX(CFB!$J$2:$J$1048576, MATCH(W23, CFB!$W$2:$W$1048576, 0)):INDEX(CFB!$J$2:$J$1048576, MATCH(W23, CFB!$W$2:$W$1048576, 0) + COUNTIF(CFB!$W$2:$W$1048576, W23) - 1))</f>
        <v>85</v>
      </c>
      <c r="N23" s="2">
        <f>RANK(K23, INDEX(CFB!$K$2:$K$1048576, MATCH(W23, CFB!$W$2:$W$1048576, 0)):INDEX(CFB!$K$2:$K$1048576, MATCH(W23, CFB!$W$2:$W$1048576, 0) + COUNTIF(CFB!$W$2:$W$1048576, W23) - 1))</f>
        <v>38</v>
      </c>
      <c r="O23" s="2">
        <v>49.72</v>
      </c>
      <c r="P23" s="2">
        <v>10.72</v>
      </c>
      <c r="Q23" s="2">
        <v>9.4700000000000006</v>
      </c>
      <c r="R23" s="2">
        <v>5.37</v>
      </c>
      <c r="S23" s="2">
        <v>4.55</v>
      </c>
      <c r="T23" s="2">
        <v>3.73</v>
      </c>
      <c r="U23" s="2">
        <v>7.42</v>
      </c>
      <c r="V23" s="2">
        <v>4.5999999999999996</v>
      </c>
      <c r="W23">
        <v>2024</v>
      </c>
      <c r="X23">
        <f t="shared" si="0"/>
        <v>0</v>
      </c>
    </row>
    <row r="24" spans="1:24" ht="12.75" customHeight="1" x14ac:dyDescent="0.45">
      <c r="A24" s="1">
        <v>32</v>
      </c>
      <c r="B24" s="2" t="s">
        <v>46</v>
      </c>
      <c r="C24" s="2" t="s">
        <v>15</v>
      </c>
      <c r="D24" s="2" t="str">
        <f>_xlfn.CONCAT(B24, W24)</f>
        <v>Missouri2024</v>
      </c>
      <c r="E24" s="2">
        <v>23</v>
      </c>
      <c r="F24" s="2">
        <v>9</v>
      </c>
      <c r="G24" s="2">
        <v>3</v>
      </c>
      <c r="H24" s="2">
        <v>0</v>
      </c>
      <c r="I24" s="2">
        <v>0.74</v>
      </c>
      <c r="J24" s="2">
        <v>8.02</v>
      </c>
      <c r="K24" s="2">
        <v>8.76</v>
      </c>
      <c r="L24" s="2">
        <f>_xlfn.RANK.EQ(I24, INDEX(CFB!$I$2:$I$1048576, MATCH(W24, CFB!$W$2:$W$1048576, 0)):INDEX(CFB!$I$2:$I$1048576, MATCH(W24, CFB!$W$2:$W$1048576, 0) + COUNTIF(CFB!$W$2:$W$1048576, W24) - 1), 0)</f>
        <v>71</v>
      </c>
      <c r="M24" s="2">
        <f>_xlfn.RANK.EQ(J24, INDEX(CFB!$J$2:$J$1048576, MATCH(W24, CFB!$W$2:$W$1048576, 0)):INDEX(CFB!$J$2:$J$1048576, MATCH(W24, CFB!$W$2:$W$1048576, 0) + COUNTIF(CFB!$W$2:$W$1048576, W24) - 1))</f>
        <v>14</v>
      </c>
      <c r="N24" s="2">
        <f>RANK(K24, INDEX(CFB!$K$2:$K$1048576, MATCH(W24, CFB!$W$2:$W$1048576, 0)):INDEX(CFB!$K$2:$K$1048576, MATCH(W24, CFB!$W$2:$W$1048576, 0) + COUNTIF(CFB!$W$2:$W$1048576, W24) - 1))</f>
        <v>32</v>
      </c>
      <c r="O24" s="2">
        <v>47.87</v>
      </c>
      <c r="P24" s="2">
        <v>0.94</v>
      </c>
      <c r="Q24" s="2">
        <v>8.8000000000000007</v>
      </c>
      <c r="R24" s="2">
        <v>5.07</v>
      </c>
      <c r="S24" s="2">
        <v>5.87</v>
      </c>
      <c r="T24" s="2">
        <v>2.62</v>
      </c>
      <c r="U24" s="2">
        <v>7.14</v>
      </c>
      <c r="V24" s="2">
        <v>3.82</v>
      </c>
      <c r="W24">
        <v>2024</v>
      </c>
      <c r="X24">
        <f t="shared" si="0"/>
        <v>0</v>
      </c>
    </row>
    <row r="25" spans="1:24" ht="12.75" customHeight="1" x14ac:dyDescent="0.45">
      <c r="A25" s="1">
        <v>35</v>
      </c>
      <c r="B25" s="2" t="s">
        <v>50</v>
      </c>
      <c r="C25" s="2" t="s">
        <v>31</v>
      </c>
      <c r="D25" s="2" t="str">
        <f>_xlfn.CONCAT(B25, W25)</f>
        <v>Nevada-Las Vegas2024</v>
      </c>
      <c r="E25" s="2">
        <v>24</v>
      </c>
      <c r="F25" s="2">
        <v>11</v>
      </c>
      <c r="G25" s="2">
        <v>3</v>
      </c>
      <c r="H25" s="2">
        <v>0</v>
      </c>
      <c r="I25" s="2">
        <v>5.01</v>
      </c>
      <c r="J25" s="2">
        <v>3.12</v>
      </c>
      <c r="K25" s="2">
        <v>8.1300000000000008</v>
      </c>
      <c r="L25" s="2">
        <f>_xlfn.RANK.EQ(I25, INDEX(CFB!$I$2:$I$1048576, MATCH(W25, CFB!$W$2:$W$1048576, 0)):INDEX(CFB!$I$2:$I$1048576, MATCH(W25, CFB!$W$2:$W$1048576, 0) + COUNTIF(CFB!$W$2:$W$1048576, W25) - 1), 0)</f>
        <v>35</v>
      </c>
      <c r="M25" s="2">
        <f>_xlfn.RANK.EQ(J25, INDEX(CFB!$J$2:$J$1048576, MATCH(W25, CFB!$W$2:$W$1048576, 0)):INDEX(CFB!$J$2:$J$1048576, MATCH(W25, CFB!$W$2:$W$1048576, 0) + COUNTIF(CFB!$W$2:$W$1048576, W25) - 1))</f>
        <v>49</v>
      </c>
      <c r="N25" s="2">
        <f>RANK(K25, INDEX(CFB!$K$2:$K$1048576, MATCH(W25, CFB!$W$2:$W$1048576, 0)):INDEX(CFB!$K$2:$K$1048576, MATCH(W25, CFB!$W$2:$W$1048576, 0) + COUNTIF(CFB!$W$2:$W$1048576, W25) - 1))</f>
        <v>35</v>
      </c>
      <c r="O25" s="2">
        <v>48.75</v>
      </c>
      <c r="P25" s="2">
        <v>7.72</v>
      </c>
      <c r="Q25" s="2">
        <v>9.33</v>
      </c>
      <c r="R25" s="2">
        <v>4.88</v>
      </c>
      <c r="S25" s="2">
        <v>6.51</v>
      </c>
      <c r="T25" s="2">
        <v>2.4700000000000002</v>
      </c>
      <c r="U25" s="2">
        <v>7.45</v>
      </c>
      <c r="V25" s="2">
        <v>3.69</v>
      </c>
      <c r="W25">
        <v>2024</v>
      </c>
      <c r="X25">
        <f t="shared" si="0"/>
        <v>0</v>
      </c>
    </row>
    <row r="26" spans="1:24" ht="12.75" customHeight="1" x14ac:dyDescent="0.45">
      <c r="A26" s="1">
        <v>51</v>
      </c>
      <c r="B26" s="2" t="s">
        <v>68</v>
      </c>
      <c r="C26" s="2" t="s">
        <v>49</v>
      </c>
      <c r="D26" s="2" t="str">
        <f>_xlfn.CONCAT(B26, W26)</f>
        <v>Memphis2024</v>
      </c>
      <c r="E26" s="2">
        <v>25</v>
      </c>
      <c r="F26" s="2">
        <v>11</v>
      </c>
      <c r="G26" s="2">
        <v>2</v>
      </c>
      <c r="H26" s="2">
        <v>0</v>
      </c>
      <c r="I26" s="2">
        <v>5.21</v>
      </c>
      <c r="J26" s="2">
        <v>-0.39</v>
      </c>
      <c r="K26" s="2">
        <v>4.8099999999999996</v>
      </c>
      <c r="L26" s="2">
        <f>_xlfn.RANK.EQ(I26, INDEX(CFB!$I$2:$I$1048576, MATCH(W26, CFB!$W$2:$W$1048576, 0)):INDEX(CFB!$I$2:$I$1048576, MATCH(W26, CFB!$W$2:$W$1048576, 0) + COUNTIF(CFB!$W$2:$W$1048576, W26) - 1), 0)</f>
        <v>31</v>
      </c>
      <c r="M26" s="2">
        <f>_xlfn.RANK.EQ(J26, INDEX(CFB!$J$2:$J$1048576, MATCH(W26, CFB!$W$2:$W$1048576, 0)):INDEX(CFB!$J$2:$J$1048576, MATCH(W26, CFB!$W$2:$W$1048576, 0) + COUNTIF(CFB!$W$2:$W$1048576, W26) - 1))</f>
        <v>73</v>
      </c>
      <c r="N26" s="2">
        <f>RANK(K26, INDEX(CFB!$K$2:$K$1048576, MATCH(W26, CFB!$W$2:$W$1048576, 0)):INDEX(CFB!$K$2:$K$1048576, MATCH(W26, CFB!$W$2:$W$1048576, 0) + COUNTIF(CFB!$W$2:$W$1048576, W26) - 1))</f>
        <v>51</v>
      </c>
      <c r="O26" s="2">
        <v>46.84</v>
      </c>
      <c r="P26" s="2">
        <v>10.98</v>
      </c>
      <c r="Q26" s="2">
        <v>8.57</v>
      </c>
      <c r="R26" s="2">
        <v>5.68</v>
      </c>
      <c r="S26" s="2">
        <v>6.12</v>
      </c>
      <c r="T26" s="2">
        <v>2.93</v>
      </c>
      <c r="U26" s="2">
        <v>7.32</v>
      </c>
      <c r="V26" s="2">
        <v>4.5999999999999996</v>
      </c>
      <c r="W26">
        <v>2024</v>
      </c>
      <c r="X26">
        <f t="shared" si="0"/>
        <v>0</v>
      </c>
    </row>
    <row r="27" spans="1:24" ht="12.75" customHeight="1" x14ac:dyDescent="0.45">
      <c r="A27" s="1">
        <v>13</v>
      </c>
      <c r="B27" s="2" t="s">
        <v>25</v>
      </c>
      <c r="C27" s="2" t="s">
        <v>23</v>
      </c>
      <c r="D27" s="2" t="str">
        <f>_xlfn.CONCAT(B27, W27)</f>
        <v>Louisville2024</v>
      </c>
      <c r="E27" s="2"/>
      <c r="F27" s="2">
        <v>8</v>
      </c>
      <c r="G27" s="2">
        <v>4</v>
      </c>
      <c r="H27" s="2">
        <v>0</v>
      </c>
      <c r="I27" s="2">
        <v>8.94</v>
      </c>
      <c r="J27" s="2">
        <v>5.05</v>
      </c>
      <c r="K27" s="2">
        <v>13.99</v>
      </c>
      <c r="L27" s="2">
        <f>_xlfn.RANK.EQ(I27, INDEX(CFB!$I$2:$I$1048576, MATCH(W27, CFB!$W$2:$W$1048576, 0)):INDEX(CFB!$I$2:$I$1048576, MATCH(W27, CFB!$W$2:$W$1048576, 0) + COUNTIF(CFB!$W$2:$W$1048576, W27) - 1), 0)</f>
        <v>9</v>
      </c>
      <c r="M27" s="2">
        <f>_xlfn.RANK.EQ(J27, INDEX(CFB!$J$2:$J$1048576, MATCH(W27, CFB!$W$2:$W$1048576, 0)):INDEX(CFB!$J$2:$J$1048576, MATCH(W27, CFB!$W$2:$W$1048576, 0) + COUNTIF(CFB!$W$2:$W$1048576, W27) - 1))</f>
        <v>30</v>
      </c>
      <c r="N27" s="2">
        <f>RANK(K27, INDEX(CFB!$K$2:$K$1048576, MATCH(W27, CFB!$W$2:$W$1048576, 0)):INDEX(CFB!$K$2:$K$1048576, MATCH(W27, CFB!$W$2:$W$1048576, 0) + COUNTIF(CFB!$W$2:$W$1048576, W27) - 1))</f>
        <v>13</v>
      </c>
      <c r="O27" s="2">
        <v>55.09</v>
      </c>
      <c r="P27" s="2">
        <v>2.7</v>
      </c>
      <c r="Q27" s="2">
        <v>9.98</v>
      </c>
      <c r="R27" s="2">
        <v>4.9000000000000004</v>
      </c>
      <c r="S27" s="2">
        <v>7.16</v>
      </c>
      <c r="T27" s="2">
        <v>2.15</v>
      </c>
      <c r="U27" s="2">
        <v>8.5399999999999991</v>
      </c>
      <c r="V27" s="2">
        <v>3.5</v>
      </c>
      <c r="W27">
        <v>2024</v>
      </c>
      <c r="X27">
        <f t="shared" si="0"/>
        <v>0</v>
      </c>
    </row>
    <row r="28" spans="1:24" ht="12.75" customHeight="1" x14ac:dyDescent="0.45">
      <c r="A28" s="1">
        <v>15</v>
      </c>
      <c r="B28" s="2" t="s">
        <v>27</v>
      </c>
      <c r="C28" s="2" t="s">
        <v>15</v>
      </c>
      <c r="D28" s="2" t="str">
        <f>_xlfn.CONCAT(B28, W28)</f>
        <v>LSU2024</v>
      </c>
      <c r="E28" s="2"/>
      <c r="F28" s="2">
        <v>8</v>
      </c>
      <c r="G28" s="2">
        <v>4</v>
      </c>
      <c r="H28" s="2">
        <v>0</v>
      </c>
      <c r="I28" s="2">
        <v>8.16</v>
      </c>
      <c r="J28" s="2">
        <v>4.82</v>
      </c>
      <c r="K28" s="2">
        <v>12.98</v>
      </c>
      <c r="L28" s="2">
        <f>_xlfn.RANK.EQ(I28, INDEX(CFB!$I$2:$I$1048576, MATCH(W28, CFB!$W$2:$W$1048576, 0)):INDEX(CFB!$I$2:$I$1048576, MATCH(W28, CFB!$W$2:$W$1048576, 0) + COUNTIF(CFB!$W$2:$W$1048576, W28) - 1), 0)</f>
        <v>11</v>
      </c>
      <c r="M28" s="2">
        <f>_xlfn.RANK.EQ(J28, INDEX(CFB!$J$2:$J$1048576, MATCH(W28, CFB!$W$2:$W$1048576, 0)):INDEX(CFB!$J$2:$J$1048576, MATCH(W28, CFB!$W$2:$W$1048576, 0) + COUNTIF(CFB!$W$2:$W$1048576, W28) - 1))</f>
        <v>34</v>
      </c>
      <c r="N28" s="2">
        <f>RANK(K28, INDEX(CFB!$K$2:$K$1048576, MATCH(W28, CFB!$W$2:$W$1048576, 0)):INDEX(CFB!$K$2:$K$1048576, MATCH(W28, CFB!$W$2:$W$1048576, 0) + COUNTIF(CFB!$W$2:$W$1048576, W28) - 1))</f>
        <v>15</v>
      </c>
      <c r="O28" s="2">
        <v>51.87</v>
      </c>
      <c r="P28" s="2">
        <v>2.4</v>
      </c>
      <c r="Q28" s="2">
        <v>9.67</v>
      </c>
      <c r="R28" s="2">
        <v>4.84</v>
      </c>
      <c r="S28" s="2">
        <v>6.04</v>
      </c>
      <c r="T28" s="2">
        <v>2.85</v>
      </c>
      <c r="U28" s="2">
        <v>8.11</v>
      </c>
      <c r="V28" s="2">
        <v>3.83</v>
      </c>
      <c r="W28">
        <v>2024</v>
      </c>
      <c r="X28">
        <f t="shared" si="0"/>
        <v>0</v>
      </c>
    </row>
    <row r="29" spans="1:24" ht="12.75" customHeight="1" x14ac:dyDescent="0.45">
      <c r="A29" s="1">
        <v>19</v>
      </c>
      <c r="B29" s="2" t="s">
        <v>33</v>
      </c>
      <c r="C29" s="2" t="s">
        <v>23</v>
      </c>
      <c r="D29" s="2" t="str">
        <f>_xlfn.CONCAT(B29, W29)</f>
        <v>Virginia Tech2024</v>
      </c>
      <c r="E29" s="2"/>
      <c r="F29" s="2">
        <v>6</v>
      </c>
      <c r="G29" s="2">
        <v>6</v>
      </c>
      <c r="H29" s="2">
        <v>0</v>
      </c>
      <c r="I29" s="2">
        <v>5.84</v>
      </c>
      <c r="J29" s="2">
        <v>5.91</v>
      </c>
      <c r="K29" s="2">
        <v>11.75</v>
      </c>
      <c r="L29" s="2">
        <f>_xlfn.RANK.EQ(I29, INDEX(CFB!$I$2:$I$1048576, MATCH(W29, CFB!$W$2:$W$1048576, 0)):INDEX(CFB!$I$2:$I$1048576, MATCH(W29, CFB!$W$2:$W$1048576, 0) + COUNTIF(CFB!$W$2:$W$1048576, W29) - 1), 0)</f>
        <v>26</v>
      </c>
      <c r="M29" s="2">
        <f>_xlfn.RANK.EQ(J29, INDEX(CFB!$J$2:$J$1048576, MATCH(W29, CFB!$W$2:$W$1048576, 0)):INDEX(CFB!$J$2:$J$1048576, MATCH(W29, CFB!$W$2:$W$1048576, 0) + COUNTIF(CFB!$W$2:$W$1048576, W29) - 1))</f>
        <v>19</v>
      </c>
      <c r="N29" s="2">
        <f>RANK(K29, INDEX(CFB!$K$2:$K$1048576, MATCH(W29, CFB!$W$2:$W$1048576, 0)):INDEX(CFB!$K$2:$K$1048576, MATCH(W29, CFB!$W$2:$W$1048576, 0) + COUNTIF(CFB!$W$2:$W$1048576, W29) - 1))</f>
        <v>19</v>
      </c>
      <c r="O29" s="2">
        <v>48.73</v>
      </c>
      <c r="P29" s="2">
        <v>2.58</v>
      </c>
      <c r="Q29" s="2">
        <v>9.07</v>
      </c>
      <c r="R29" s="2">
        <v>5.03</v>
      </c>
      <c r="S29" s="2">
        <v>6.2</v>
      </c>
      <c r="T29" s="2">
        <v>2.4700000000000002</v>
      </c>
      <c r="U29" s="2">
        <v>7.36</v>
      </c>
      <c r="V29" s="2">
        <v>3.58</v>
      </c>
      <c r="W29">
        <v>2024</v>
      </c>
      <c r="X29">
        <f t="shared" si="0"/>
        <v>0</v>
      </c>
    </row>
    <row r="30" spans="1:24" ht="12.75" customHeight="1" x14ac:dyDescent="0.45">
      <c r="A30" s="1">
        <v>20</v>
      </c>
      <c r="B30" s="2" t="s">
        <v>34</v>
      </c>
      <c r="C30" s="2" t="s">
        <v>15</v>
      </c>
      <c r="D30" s="2" t="str">
        <f>_xlfn.CONCAT(B30, W30)</f>
        <v>Texas A&amp;M2024</v>
      </c>
      <c r="E30" s="2"/>
      <c r="F30" s="2">
        <v>8</v>
      </c>
      <c r="G30" s="2">
        <v>4</v>
      </c>
      <c r="H30" s="2">
        <v>0</v>
      </c>
      <c r="I30" s="2">
        <v>5.68</v>
      </c>
      <c r="J30" s="2">
        <v>5.66</v>
      </c>
      <c r="K30" s="2">
        <v>11.34</v>
      </c>
      <c r="L30" s="2">
        <f>_xlfn.RANK.EQ(I30, INDEX(CFB!$I$2:$I$1048576, MATCH(W30, CFB!$W$2:$W$1048576, 0)):INDEX(CFB!$I$2:$I$1048576, MATCH(W30, CFB!$W$2:$W$1048576, 0) + COUNTIF(CFB!$W$2:$W$1048576, W30) - 1), 0)</f>
        <v>28</v>
      </c>
      <c r="M30" s="2">
        <f>_xlfn.RANK.EQ(J30, INDEX(CFB!$J$2:$J$1048576, MATCH(W30, CFB!$W$2:$W$1048576, 0)):INDEX(CFB!$J$2:$J$1048576, MATCH(W30, CFB!$W$2:$W$1048576, 0) + COUNTIF(CFB!$W$2:$W$1048576, W30) - 1))</f>
        <v>22</v>
      </c>
      <c r="N30" s="2">
        <f>RANK(K30, INDEX(CFB!$K$2:$K$1048576, MATCH(W30, CFB!$W$2:$W$1048576, 0)):INDEX(CFB!$K$2:$K$1048576, MATCH(W30, CFB!$W$2:$W$1048576, 0) + COUNTIF(CFB!$W$2:$W$1048576, W30) - 1))</f>
        <v>20</v>
      </c>
      <c r="O30" s="2">
        <v>51.02</v>
      </c>
      <c r="P30" s="2">
        <v>1.3</v>
      </c>
      <c r="Q30" s="2">
        <v>9.82</v>
      </c>
      <c r="R30" s="2">
        <v>4.8600000000000003</v>
      </c>
      <c r="S30" s="2">
        <v>6.49</v>
      </c>
      <c r="T30" s="2">
        <v>2.38</v>
      </c>
      <c r="U30" s="2">
        <v>7.82</v>
      </c>
      <c r="V30" s="2">
        <v>3.61</v>
      </c>
      <c r="W30">
        <v>2024</v>
      </c>
      <c r="X30">
        <f t="shared" si="0"/>
        <v>0</v>
      </c>
    </row>
    <row r="31" spans="1:24" ht="12.75" customHeight="1" x14ac:dyDescent="0.45">
      <c r="A31" s="1">
        <v>21</v>
      </c>
      <c r="B31" s="2" t="s">
        <v>35</v>
      </c>
      <c r="C31" s="2" t="s">
        <v>15</v>
      </c>
      <c r="D31" s="2" t="str">
        <f>_xlfn.CONCAT(B31, W31)</f>
        <v>Florida2024</v>
      </c>
      <c r="E31" s="2"/>
      <c r="F31" s="2">
        <v>8</v>
      </c>
      <c r="G31" s="2">
        <v>5</v>
      </c>
      <c r="H31" s="2">
        <v>0</v>
      </c>
      <c r="I31" s="2">
        <v>5.98</v>
      </c>
      <c r="J31" s="2">
        <v>5.28</v>
      </c>
      <c r="K31" s="2">
        <v>11.26</v>
      </c>
      <c r="L31" s="2">
        <f>_xlfn.RANK.EQ(I31, INDEX(CFB!$I$2:$I$1048576, MATCH(W31, CFB!$W$2:$W$1048576, 0)):INDEX(CFB!$I$2:$I$1048576, MATCH(W31, CFB!$W$2:$W$1048576, 0) + COUNTIF(CFB!$W$2:$W$1048576, W31) - 1), 0)</f>
        <v>24</v>
      </c>
      <c r="M31" s="2">
        <f>_xlfn.RANK.EQ(J31, INDEX(CFB!$J$2:$J$1048576, MATCH(W31, CFB!$W$2:$W$1048576, 0)):INDEX(CFB!$J$2:$J$1048576, MATCH(W31, CFB!$W$2:$W$1048576, 0) + COUNTIF(CFB!$W$2:$W$1048576, W31) - 1))</f>
        <v>26</v>
      </c>
      <c r="N31" s="2">
        <f>RANK(K31, INDEX(CFB!$K$2:$K$1048576, MATCH(W31, CFB!$W$2:$W$1048576, 0)):INDEX(CFB!$K$2:$K$1048576, MATCH(W31, CFB!$W$2:$W$1048576, 0) + COUNTIF(CFB!$W$2:$W$1048576, W31) - 1))</f>
        <v>21</v>
      </c>
      <c r="O31" s="2">
        <v>50.61</v>
      </c>
      <c r="P31" s="2">
        <v>0.97</v>
      </c>
      <c r="Q31" s="2">
        <v>10.91</v>
      </c>
      <c r="R31" s="2">
        <v>4.41</v>
      </c>
      <c r="S31" s="2">
        <v>6.32</v>
      </c>
      <c r="T31" s="2">
        <v>2.12</v>
      </c>
      <c r="U31" s="2">
        <v>8.2899999999999991</v>
      </c>
      <c r="V31" s="2">
        <v>3.15</v>
      </c>
      <c r="W31">
        <v>2024</v>
      </c>
      <c r="X31">
        <f t="shared" si="0"/>
        <v>0</v>
      </c>
    </row>
    <row r="32" spans="1:24" ht="12.75" customHeight="1" x14ac:dyDescent="0.45">
      <c r="A32" s="1">
        <v>22</v>
      </c>
      <c r="B32" s="2" t="s">
        <v>36</v>
      </c>
      <c r="C32" s="2" t="s">
        <v>10</v>
      </c>
      <c r="D32" s="2" t="str">
        <f>_xlfn.CONCAT(B32, W32)</f>
        <v>Iowa2024</v>
      </c>
      <c r="E32" s="2"/>
      <c r="F32" s="2">
        <v>8</v>
      </c>
      <c r="G32" s="2">
        <v>4</v>
      </c>
      <c r="H32" s="2">
        <v>0</v>
      </c>
      <c r="I32" s="2">
        <v>4.25</v>
      </c>
      <c r="J32" s="2">
        <v>7</v>
      </c>
      <c r="K32" s="2">
        <v>11.25</v>
      </c>
      <c r="L32" s="2">
        <f>_xlfn.RANK.EQ(I32, INDEX(CFB!$I$2:$I$1048576, MATCH(W32, CFB!$W$2:$W$1048576, 0)):INDEX(CFB!$I$2:$I$1048576, MATCH(W32, CFB!$W$2:$W$1048576, 0) + COUNTIF(CFB!$W$2:$W$1048576, W32) - 1), 0)</f>
        <v>40</v>
      </c>
      <c r="M32" s="2">
        <f>_xlfn.RANK.EQ(J32, INDEX(CFB!$J$2:$J$1048576, MATCH(W32, CFB!$W$2:$W$1048576, 0)):INDEX(CFB!$J$2:$J$1048576, MATCH(W32, CFB!$W$2:$W$1048576, 0) + COUNTIF(CFB!$W$2:$W$1048576, W32) - 1))</f>
        <v>16</v>
      </c>
      <c r="N32" s="2">
        <f>RANK(K32, INDEX(CFB!$K$2:$K$1048576, MATCH(W32, CFB!$W$2:$W$1048576, 0)):INDEX(CFB!$K$2:$K$1048576, MATCH(W32, CFB!$W$2:$W$1048576, 0) + COUNTIF(CFB!$W$2:$W$1048576, W32) - 1))</f>
        <v>22</v>
      </c>
      <c r="O32" s="2">
        <v>47.96</v>
      </c>
      <c r="P32" s="2">
        <v>2.2400000000000002</v>
      </c>
      <c r="Q32" s="2">
        <v>8.82</v>
      </c>
      <c r="R32" s="2">
        <v>4.12</v>
      </c>
      <c r="S32" s="2">
        <v>6.87</v>
      </c>
      <c r="T32" s="2">
        <v>2.86</v>
      </c>
      <c r="U32" s="2">
        <v>7.56</v>
      </c>
      <c r="V32" s="2">
        <v>3.47</v>
      </c>
      <c r="W32">
        <v>2024</v>
      </c>
      <c r="X32">
        <f t="shared" si="0"/>
        <v>0</v>
      </c>
    </row>
    <row r="33" spans="1:24" ht="12.75" customHeight="1" x14ac:dyDescent="0.45">
      <c r="A33" s="1">
        <v>24</v>
      </c>
      <c r="B33" s="2" t="s">
        <v>38</v>
      </c>
      <c r="C33" s="2" t="s">
        <v>10</v>
      </c>
      <c r="D33" s="2" t="str">
        <f>_xlfn.CONCAT(B33, W33)</f>
        <v>USC2024</v>
      </c>
      <c r="E33" s="2"/>
      <c r="F33" s="2">
        <v>6</v>
      </c>
      <c r="G33" s="2">
        <v>6</v>
      </c>
      <c r="H33" s="2">
        <v>0</v>
      </c>
      <c r="I33" s="2">
        <v>7.04</v>
      </c>
      <c r="J33" s="2">
        <v>3.4</v>
      </c>
      <c r="K33" s="2">
        <v>10.44</v>
      </c>
      <c r="L33" s="2">
        <f>_xlfn.RANK.EQ(I33, INDEX(CFB!$I$2:$I$1048576, MATCH(W33, CFB!$W$2:$W$1048576, 0)):INDEX(CFB!$I$2:$I$1048576, MATCH(W33, CFB!$W$2:$W$1048576, 0) + COUNTIF(CFB!$W$2:$W$1048576, W33) - 1), 0)</f>
        <v>19</v>
      </c>
      <c r="M33" s="2">
        <f>_xlfn.RANK.EQ(J33, INDEX(CFB!$J$2:$J$1048576, MATCH(W33, CFB!$W$2:$W$1048576, 0)):INDEX(CFB!$J$2:$J$1048576, MATCH(W33, CFB!$W$2:$W$1048576, 0) + COUNTIF(CFB!$W$2:$W$1048576, W33) - 1))</f>
        <v>47</v>
      </c>
      <c r="N33" s="2">
        <f>RANK(K33, INDEX(CFB!$K$2:$K$1048576, MATCH(W33, CFB!$W$2:$W$1048576, 0)):INDEX(CFB!$K$2:$K$1048576, MATCH(W33, CFB!$W$2:$W$1048576, 0) + COUNTIF(CFB!$W$2:$W$1048576, W33) - 1))</f>
        <v>24</v>
      </c>
      <c r="O33" s="2">
        <v>51.81</v>
      </c>
      <c r="P33" s="2">
        <v>3.96</v>
      </c>
      <c r="Q33" s="2">
        <v>9.7200000000000006</v>
      </c>
      <c r="R33" s="2">
        <v>5</v>
      </c>
      <c r="S33" s="2">
        <v>7.06</v>
      </c>
      <c r="T33" s="2">
        <v>2.94</v>
      </c>
      <c r="U33" s="2">
        <v>8.4600000000000009</v>
      </c>
      <c r="V33" s="2">
        <v>3.95</v>
      </c>
      <c r="W33">
        <v>2024</v>
      </c>
      <c r="X33">
        <f t="shared" si="0"/>
        <v>0</v>
      </c>
    </row>
    <row r="34" spans="1:24" ht="12.75" customHeight="1" x14ac:dyDescent="0.45">
      <c r="A34" s="1">
        <v>27</v>
      </c>
      <c r="B34" s="2" t="s">
        <v>41</v>
      </c>
      <c r="C34" s="2" t="s">
        <v>29</v>
      </c>
      <c r="D34" s="2" t="str">
        <f>_xlfn.CONCAT(B34, W34)</f>
        <v>Kansas State2024</v>
      </c>
      <c r="E34" s="2"/>
      <c r="F34" s="2">
        <v>8</v>
      </c>
      <c r="G34" s="2">
        <v>4</v>
      </c>
      <c r="H34" s="2">
        <v>0</v>
      </c>
      <c r="I34" s="2">
        <v>5.37</v>
      </c>
      <c r="J34" s="2">
        <v>4.5</v>
      </c>
      <c r="K34" s="2">
        <v>9.8699999999999992</v>
      </c>
      <c r="L34" s="2">
        <f>_xlfn.RANK.EQ(I34, INDEX(CFB!$I$2:$I$1048576, MATCH(W34, CFB!$W$2:$W$1048576, 0)):INDEX(CFB!$I$2:$I$1048576, MATCH(W34, CFB!$W$2:$W$1048576, 0) + COUNTIF(CFB!$W$2:$W$1048576, W34) - 1), 0)</f>
        <v>30</v>
      </c>
      <c r="M34" s="2">
        <f>_xlfn.RANK.EQ(J34, INDEX(CFB!$J$2:$J$1048576, MATCH(W34, CFB!$W$2:$W$1048576, 0)):INDEX(CFB!$J$2:$J$1048576, MATCH(W34, CFB!$W$2:$W$1048576, 0) + COUNTIF(CFB!$W$2:$W$1048576, W34) - 1))</f>
        <v>39</v>
      </c>
      <c r="N34" s="2">
        <f>RANK(K34, INDEX(CFB!$K$2:$K$1048576, MATCH(W34, CFB!$W$2:$W$1048576, 0)):INDEX(CFB!$K$2:$K$1048576, MATCH(W34, CFB!$W$2:$W$1048576, 0) + COUNTIF(CFB!$W$2:$W$1048576, W34) - 1))</f>
        <v>27</v>
      </c>
      <c r="O34" s="2">
        <v>47.12</v>
      </c>
      <c r="P34" s="2">
        <v>5.34</v>
      </c>
      <c r="Q34" s="2">
        <v>9.0500000000000007</v>
      </c>
      <c r="R34" s="2">
        <v>4.84</v>
      </c>
      <c r="S34" s="2">
        <v>7.12</v>
      </c>
      <c r="T34" s="2">
        <v>2.1800000000000002</v>
      </c>
      <c r="U34" s="2">
        <v>8</v>
      </c>
      <c r="V34" s="2">
        <v>3.51</v>
      </c>
      <c r="W34">
        <v>2024</v>
      </c>
      <c r="X34">
        <f t="shared" si="0"/>
        <v>0</v>
      </c>
    </row>
    <row r="35" spans="1:24" ht="12.75" customHeight="1" x14ac:dyDescent="0.45">
      <c r="A35" s="1">
        <v>28</v>
      </c>
      <c r="B35" s="2" t="s">
        <v>42</v>
      </c>
      <c r="C35" s="2" t="s">
        <v>10</v>
      </c>
      <c r="D35" s="2" t="str">
        <f>_xlfn.CONCAT(B35, W35)</f>
        <v>Minnesota2024</v>
      </c>
      <c r="E35" s="2"/>
      <c r="F35" s="2">
        <v>7</v>
      </c>
      <c r="G35" s="2">
        <v>5</v>
      </c>
      <c r="H35" s="2">
        <v>0</v>
      </c>
      <c r="I35" s="2">
        <v>1.1299999999999999</v>
      </c>
      <c r="J35" s="2">
        <v>8.34</v>
      </c>
      <c r="K35" s="2">
        <v>9.4600000000000009</v>
      </c>
      <c r="L35" s="2">
        <f>_xlfn.RANK.EQ(I35, INDEX(CFB!$I$2:$I$1048576, MATCH(W35, CFB!$W$2:$W$1048576, 0)):INDEX(CFB!$I$2:$I$1048576, MATCH(W35, CFB!$W$2:$W$1048576, 0) + COUNTIF(CFB!$W$2:$W$1048576, W35) - 1), 0)</f>
        <v>68</v>
      </c>
      <c r="M35" s="2">
        <f>_xlfn.RANK.EQ(J35, INDEX(CFB!$J$2:$J$1048576, MATCH(W35, CFB!$W$2:$W$1048576, 0)):INDEX(CFB!$J$2:$J$1048576, MATCH(W35, CFB!$W$2:$W$1048576, 0) + COUNTIF(CFB!$W$2:$W$1048576, W35) - 1))</f>
        <v>10</v>
      </c>
      <c r="N35" s="2">
        <f>RANK(K35, INDEX(CFB!$K$2:$K$1048576, MATCH(W35, CFB!$W$2:$W$1048576, 0)):INDEX(CFB!$K$2:$K$1048576, MATCH(W35, CFB!$W$2:$W$1048576, 0) + COUNTIF(CFB!$W$2:$W$1048576, W35) - 1))</f>
        <v>28</v>
      </c>
      <c r="O35" s="2">
        <v>45.18</v>
      </c>
      <c r="P35" s="2">
        <v>-0.01</v>
      </c>
      <c r="Q35" s="2">
        <v>9.1300000000000008</v>
      </c>
      <c r="R35" s="2">
        <v>4.1399999999999997</v>
      </c>
      <c r="S35" s="2">
        <v>5.03</v>
      </c>
      <c r="T35" s="2">
        <v>2</v>
      </c>
      <c r="U35" s="2">
        <v>7.04</v>
      </c>
      <c r="V35" s="2">
        <v>3.05</v>
      </c>
      <c r="W35">
        <v>2024</v>
      </c>
      <c r="X35">
        <f t="shared" si="0"/>
        <v>0</v>
      </c>
    </row>
    <row r="36" spans="1:24" ht="12.75" customHeight="1" x14ac:dyDescent="0.45">
      <c r="A36" s="1">
        <v>30</v>
      </c>
      <c r="B36" s="2" t="s">
        <v>44</v>
      </c>
      <c r="C36" s="2" t="s">
        <v>10</v>
      </c>
      <c r="D36" s="2" t="str">
        <f>_xlfn.CONCAT(B36, W36)</f>
        <v>Michigan2024</v>
      </c>
      <c r="E36" s="2"/>
      <c r="F36" s="2">
        <v>7</v>
      </c>
      <c r="G36" s="2">
        <v>5</v>
      </c>
      <c r="H36" s="2">
        <v>0</v>
      </c>
      <c r="I36" s="2">
        <v>1.71</v>
      </c>
      <c r="J36" s="2">
        <v>7.62</v>
      </c>
      <c r="K36" s="2">
        <v>9.32</v>
      </c>
      <c r="L36" s="2">
        <f>_xlfn.RANK.EQ(I36, INDEX(CFB!$I$2:$I$1048576, MATCH(W36, CFB!$W$2:$W$1048576, 0)):INDEX(CFB!$I$2:$I$1048576, MATCH(W36, CFB!$W$2:$W$1048576, 0) + COUNTIF(CFB!$W$2:$W$1048576, W36) - 1), 0)</f>
        <v>60</v>
      </c>
      <c r="M36" s="2">
        <f>_xlfn.RANK.EQ(J36, INDEX(CFB!$J$2:$J$1048576, MATCH(W36, CFB!$W$2:$W$1048576, 0)):INDEX(CFB!$J$2:$J$1048576, MATCH(W36, CFB!$W$2:$W$1048576, 0) + COUNTIF(CFB!$W$2:$W$1048576, W36) - 1))</f>
        <v>15</v>
      </c>
      <c r="N36" s="2">
        <f>RANK(K36, INDEX(CFB!$K$2:$K$1048576, MATCH(W36, CFB!$W$2:$W$1048576, 0)):INDEX(CFB!$K$2:$K$1048576, MATCH(W36, CFB!$W$2:$W$1048576, 0) + COUNTIF(CFB!$W$2:$W$1048576, W36) - 1))</f>
        <v>30</v>
      </c>
      <c r="O36" s="2">
        <v>44.84</v>
      </c>
      <c r="P36" s="2">
        <v>0.38</v>
      </c>
      <c r="Q36" s="2">
        <v>8.2899999999999991</v>
      </c>
      <c r="R36" s="2">
        <v>3.95</v>
      </c>
      <c r="S36" s="2">
        <v>6.22</v>
      </c>
      <c r="T36" s="2">
        <v>1.77</v>
      </c>
      <c r="U36" s="2">
        <v>7.06</v>
      </c>
      <c r="V36" s="2">
        <v>2.98</v>
      </c>
      <c r="W36">
        <v>2024</v>
      </c>
      <c r="X36">
        <f t="shared" si="0"/>
        <v>0</v>
      </c>
    </row>
    <row r="37" spans="1:24" ht="12.75" customHeight="1" x14ac:dyDescent="0.45">
      <c r="A37" s="1">
        <v>31</v>
      </c>
      <c r="B37" s="2" t="s">
        <v>45</v>
      </c>
      <c r="C37" s="2" t="s">
        <v>29</v>
      </c>
      <c r="D37" s="2" t="str">
        <f>_xlfn.CONCAT(B37, W37)</f>
        <v>Baylor2024</v>
      </c>
      <c r="E37" s="2"/>
      <c r="F37" s="2">
        <v>8</v>
      </c>
      <c r="G37" s="2">
        <v>4</v>
      </c>
      <c r="H37" s="2">
        <v>0</v>
      </c>
      <c r="I37" s="2">
        <v>7.81</v>
      </c>
      <c r="J37" s="2">
        <v>0.98</v>
      </c>
      <c r="K37" s="2">
        <v>8.7899999999999991</v>
      </c>
      <c r="L37" s="2">
        <f>_xlfn.RANK.EQ(I37, INDEX(CFB!$I$2:$I$1048576, MATCH(W37, CFB!$W$2:$W$1048576, 0)):INDEX(CFB!$I$2:$I$1048576, MATCH(W37, CFB!$W$2:$W$1048576, 0) + COUNTIF(CFB!$W$2:$W$1048576, W37) - 1), 0)</f>
        <v>12</v>
      </c>
      <c r="M37" s="2">
        <f>_xlfn.RANK.EQ(J37, INDEX(CFB!$J$2:$J$1048576, MATCH(W37, CFB!$W$2:$W$1048576, 0)):INDEX(CFB!$J$2:$J$1048576, MATCH(W37, CFB!$W$2:$W$1048576, 0) + COUNTIF(CFB!$W$2:$W$1048576, W37) - 1))</f>
        <v>66</v>
      </c>
      <c r="N37" s="2">
        <f>RANK(K37, INDEX(CFB!$K$2:$K$1048576, MATCH(W37, CFB!$W$2:$W$1048576, 0)):INDEX(CFB!$K$2:$K$1048576, MATCH(W37, CFB!$W$2:$W$1048576, 0) + COUNTIF(CFB!$W$2:$W$1048576, W37) - 1))</f>
        <v>31</v>
      </c>
      <c r="O37" s="2">
        <v>51.08</v>
      </c>
      <c r="P37" s="2">
        <v>9.26</v>
      </c>
      <c r="Q37" s="2">
        <v>9.9700000000000006</v>
      </c>
      <c r="R37" s="2">
        <v>5.69</v>
      </c>
      <c r="S37" s="2">
        <v>6.21</v>
      </c>
      <c r="T37" s="2">
        <v>3.03</v>
      </c>
      <c r="U37" s="2">
        <v>7.88</v>
      </c>
      <c r="V37" s="2">
        <v>4.16</v>
      </c>
      <c r="W37">
        <v>2024</v>
      </c>
      <c r="X37">
        <f t="shared" si="0"/>
        <v>0</v>
      </c>
    </row>
    <row r="38" spans="1:24" ht="12.75" customHeight="1" x14ac:dyDescent="0.45">
      <c r="A38" s="1">
        <v>33</v>
      </c>
      <c r="B38" s="2" t="s">
        <v>47</v>
      </c>
      <c r="C38" s="2" t="s">
        <v>10</v>
      </c>
      <c r="D38" s="2" t="str">
        <f>_xlfn.CONCAT(B38, W38)</f>
        <v>Nebraska2024</v>
      </c>
      <c r="E38" s="2"/>
      <c r="F38" s="2">
        <v>6</v>
      </c>
      <c r="G38" s="2">
        <v>6</v>
      </c>
      <c r="H38" s="2">
        <v>0</v>
      </c>
      <c r="I38" s="2">
        <v>0.14000000000000001</v>
      </c>
      <c r="J38" s="2">
        <v>8.19</v>
      </c>
      <c r="K38" s="2">
        <v>8.33</v>
      </c>
      <c r="L38" s="2">
        <f>_xlfn.RANK.EQ(I38, INDEX(CFB!$I$2:$I$1048576, MATCH(W38, CFB!$W$2:$W$1048576, 0)):INDEX(CFB!$I$2:$I$1048576, MATCH(W38, CFB!$W$2:$W$1048576, 0) + COUNTIF(CFB!$W$2:$W$1048576, W38) - 1), 0)</f>
        <v>78</v>
      </c>
      <c r="M38" s="2">
        <f>_xlfn.RANK.EQ(J38, INDEX(CFB!$J$2:$J$1048576, MATCH(W38, CFB!$W$2:$W$1048576, 0)):INDEX(CFB!$J$2:$J$1048576, MATCH(W38, CFB!$W$2:$W$1048576, 0) + COUNTIF(CFB!$W$2:$W$1048576, W38) - 1))</f>
        <v>11</v>
      </c>
      <c r="N38" s="2">
        <f>RANK(K38, INDEX(CFB!$K$2:$K$1048576, MATCH(W38, CFB!$W$2:$W$1048576, 0)):INDEX(CFB!$K$2:$K$1048576, MATCH(W38, CFB!$W$2:$W$1048576, 0) + COUNTIF(CFB!$W$2:$W$1048576, W38) - 1))</f>
        <v>33</v>
      </c>
      <c r="O38" s="2">
        <v>42.22</v>
      </c>
      <c r="P38" s="2">
        <v>1.76</v>
      </c>
      <c r="Q38" s="2">
        <v>8.94</v>
      </c>
      <c r="R38" s="2">
        <v>5.25</v>
      </c>
      <c r="S38" s="2">
        <v>5.22</v>
      </c>
      <c r="T38" s="2">
        <v>2.2599999999999998</v>
      </c>
      <c r="U38" s="2">
        <v>7.03</v>
      </c>
      <c r="V38" s="2">
        <v>3.67</v>
      </c>
      <c r="W38">
        <v>2024</v>
      </c>
      <c r="X38">
        <f t="shared" si="0"/>
        <v>0</v>
      </c>
    </row>
    <row r="39" spans="1:24" ht="12.75" customHeight="1" x14ac:dyDescent="0.45">
      <c r="A39" s="1">
        <v>36</v>
      </c>
      <c r="B39" s="2" t="s">
        <v>51</v>
      </c>
      <c r="C39" s="2" t="s">
        <v>49</v>
      </c>
      <c r="D39" s="2" t="str">
        <f>_xlfn.CONCAT(B39, W39)</f>
        <v>Navy2024</v>
      </c>
      <c r="E39" s="2"/>
      <c r="F39" s="2">
        <v>9</v>
      </c>
      <c r="G39" s="2">
        <v>3</v>
      </c>
      <c r="H39" s="2">
        <v>0</v>
      </c>
      <c r="I39" s="2">
        <v>4.55</v>
      </c>
      <c r="J39" s="2">
        <v>3.13</v>
      </c>
      <c r="K39" s="2">
        <v>7.67</v>
      </c>
      <c r="L39" s="2">
        <f>_xlfn.RANK.EQ(I39, INDEX(CFB!$I$2:$I$1048576, MATCH(W39, CFB!$W$2:$W$1048576, 0)):INDEX(CFB!$I$2:$I$1048576, MATCH(W39, CFB!$W$2:$W$1048576, 0) + COUNTIF(CFB!$W$2:$W$1048576, W39) - 1), 0)</f>
        <v>38</v>
      </c>
      <c r="M39" s="2">
        <f>_xlfn.RANK.EQ(J39, INDEX(CFB!$J$2:$J$1048576, MATCH(W39, CFB!$W$2:$W$1048576, 0)):INDEX(CFB!$J$2:$J$1048576, MATCH(W39, CFB!$W$2:$W$1048576, 0) + COUNTIF(CFB!$W$2:$W$1048576, W39) - 1))</f>
        <v>48</v>
      </c>
      <c r="N39" s="2">
        <f>RANK(K39, INDEX(CFB!$K$2:$K$1048576, MATCH(W39, CFB!$W$2:$W$1048576, 0)):INDEX(CFB!$K$2:$K$1048576, MATCH(W39, CFB!$W$2:$W$1048576, 0) + COUNTIF(CFB!$W$2:$W$1048576, W39) - 1))</f>
        <v>36</v>
      </c>
      <c r="O39" s="2">
        <v>46.12</v>
      </c>
      <c r="P39" s="2">
        <v>8.7100000000000009</v>
      </c>
      <c r="Q39" s="2">
        <v>11.1</v>
      </c>
      <c r="R39" s="2">
        <v>5.25</v>
      </c>
      <c r="S39" s="2">
        <v>6.53</v>
      </c>
      <c r="T39" s="2">
        <v>2.99</v>
      </c>
      <c r="U39" s="2">
        <v>7.62</v>
      </c>
      <c r="V39" s="2">
        <v>4.2300000000000004</v>
      </c>
      <c r="W39">
        <v>2024</v>
      </c>
      <c r="X39">
        <f t="shared" si="0"/>
        <v>0</v>
      </c>
    </row>
    <row r="40" spans="1:24" ht="12.75" customHeight="1" x14ac:dyDescent="0.45">
      <c r="A40" s="1">
        <v>37</v>
      </c>
      <c r="B40" s="2" t="s">
        <v>52</v>
      </c>
      <c r="C40" s="2" t="s">
        <v>23</v>
      </c>
      <c r="D40" s="2" t="str">
        <f>_xlfn.CONCAT(B40, W40)</f>
        <v>Georgia Tech2024</v>
      </c>
      <c r="E40" s="2"/>
      <c r="F40" s="2">
        <v>7</v>
      </c>
      <c r="G40" s="2">
        <v>5</v>
      </c>
      <c r="H40" s="2">
        <v>0</v>
      </c>
      <c r="I40" s="2">
        <v>3.75</v>
      </c>
      <c r="J40" s="2">
        <v>3.76</v>
      </c>
      <c r="K40" s="2">
        <v>7.51</v>
      </c>
      <c r="L40" s="2">
        <f>_xlfn.RANK.EQ(I40, INDEX(CFB!$I$2:$I$1048576, MATCH(W40, CFB!$W$2:$W$1048576, 0)):INDEX(CFB!$I$2:$I$1048576, MATCH(W40, CFB!$W$2:$W$1048576, 0) + COUNTIF(CFB!$W$2:$W$1048576, W40) - 1), 0)</f>
        <v>46</v>
      </c>
      <c r="M40" s="2">
        <f>_xlfn.RANK.EQ(J40, INDEX(CFB!$J$2:$J$1048576, MATCH(W40, CFB!$W$2:$W$1048576, 0)):INDEX(CFB!$J$2:$J$1048576, MATCH(W40, CFB!$W$2:$W$1048576, 0) + COUNTIF(CFB!$W$2:$W$1048576, W40) - 1))</f>
        <v>42</v>
      </c>
      <c r="N40" s="2">
        <f>RANK(K40, INDEX(CFB!$K$2:$K$1048576, MATCH(W40, CFB!$W$2:$W$1048576, 0)):INDEX(CFB!$K$2:$K$1048576, MATCH(W40, CFB!$W$2:$W$1048576, 0) + COUNTIF(CFB!$W$2:$W$1048576, W40) - 1))</f>
        <v>37</v>
      </c>
      <c r="O40" s="2">
        <v>47.31</v>
      </c>
      <c r="P40" s="2">
        <v>4.51</v>
      </c>
      <c r="Q40" s="2">
        <v>9.6199999999999992</v>
      </c>
      <c r="R40" s="2">
        <v>5.22</v>
      </c>
      <c r="S40" s="2">
        <v>6.3</v>
      </c>
      <c r="T40" s="2">
        <v>2.66</v>
      </c>
      <c r="U40" s="2">
        <v>7.81</v>
      </c>
      <c r="V40" s="2">
        <v>3.88</v>
      </c>
      <c r="W40">
        <v>2024</v>
      </c>
      <c r="X40">
        <f t="shared" si="0"/>
        <v>0</v>
      </c>
    </row>
    <row r="41" spans="1:24" ht="12.75" customHeight="1" x14ac:dyDescent="0.45">
      <c r="A41" s="1">
        <v>39</v>
      </c>
      <c r="B41" s="2" t="s">
        <v>54</v>
      </c>
      <c r="C41" s="2" t="s">
        <v>15</v>
      </c>
      <c r="D41" s="2" t="str">
        <f>_xlfn.CONCAT(B41, W41)</f>
        <v>Oklahoma2024</v>
      </c>
      <c r="E41" s="2"/>
      <c r="F41" s="2">
        <v>6</v>
      </c>
      <c r="G41" s="2">
        <v>6</v>
      </c>
      <c r="H41" s="2">
        <v>0</v>
      </c>
      <c r="I41" s="2">
        <v>1.65</v>
      </c>
      <c r="J41" s="2">
        <v>4.9400000000000004</v>
      </c>
      <c r="K41" s="2">
        <v>6.59</v>
      </c>
      <c r="L41" s="2">
        <f>_xlfn.RANK.EQ(I41, INDEX(CFB!$I$2:$I$1048576, MATCH(W41, CFB!$W$2:$W$1048576, 0)):INDEX(CFB!$I$2:$I$1048576, MATCH(W41, CFB!$W$2:$W$1048576, 0) + COUNTIF(CFB!$W$2:$W$1048576, W41) - 1), 0)</f>
        <v>61</v>
      </c>
      <c r="M41" s="2">
        <f>_xlfn.RANK.EQ(J41, INDEX(CFB!$J$2:$J$1048576, MATCH(W41, CFB!$W$2:$W$1048576, 0)):INDEX(CFB!$J$2:$J$1048576, MATCH(W41, CFB!$W$2:$W$1048576, 0) + COUNTIF(CFB!$W$2:$W$1048576, W41) - 1))</f>
        <v>32</v>
      </c>
      <c r="N41" s="2">
        <f>RANK(K41, INDEX(CFB!$K$2:$K$1048576, MATCH(W41, CFB!$W$2:$W$1048576, 0)):INDEX(CFB!$K$2:$K$1048576, MATCH(W41, CFB!$W$2:$W$1048576, 0) + COUNTIF(CFB!$W$2:$W$1048576, W41) - 1))</f>
        <v>39</v>
      </c>
      <c r="O41" s="2">
        <v>47.51</v>
      </c>
      <c r="P41" s="2">
        <v>1.43</v>
      </c>
      <c r="Q41" s="2">
        <v>8.58</v>
      </c>
      <c r="R41" s="2">
        <v>4.83</v>
      </c>
      <c r="S41" s="2">
        <v>5.79</v>
      </c>
      <c r="T41" s="2">
        <v>1.46</v>
      </c>
      <c r="U41" s="2">
        <v>6.9</v>
      </c>
      <c r="V41" s="2">
        <v>3.02</v>
      </c>
      <c r="W41">
        <v>2024</v>
      </c>
      <c r="X41">
        <f t="shared" si="0"/>
        <v>0</v>
      </c>
    </row>
    <row r="42" spans="1:24" ht="12.75" customHeight="1" x14ac:dyDescent="0.45">
      <c r="A42" s="1">
        <v>40</v>
      </c>
      <c r="B42" s="2" t="s">
        <v>55</v>
      </c>
      <c r="C42" s="2" t="s">
        <v>29</v>
      </c>
      <c r="D42" s="2" t="str">
        <f>_xlfn.CONCAT(B42, W42)</f>
        <v>Kansas2024</v>
      </c>
      <c r="E42" s="2"/>
      <c r="F42" s="2">
        <v>5</v>
      </c>
      <c r="G42" s="2">
        <v>7</v>
      </c>
      <c r="H42" s="2">
        <v>0</v>
      </c>
      <c r="I42" s="2">
        <v>4.75</v>
      </c>
      <c r="J42" s="2">
        <v>1.49</v>
      </c>
      <c r="K42" s="2">
        <v>6.24</v>
      </c>
      <c r="L42" s="2">
        <f>_xlfn.RANK.EQ(I42, INDEX(CFB!$I$2:$I$1048576, MATCH(W42, CFB!$W$2:$W$1048576, 0)):INDEX(CFB!$I$2:$I$1048576, MATCH(W42, CFB!$W$2:$W$1048576, 0) + COUNTIF(CFB!$W$2:$W$1048576, W42) - 1), 0)</f>
        <v>37</v>
      </c>
      <c r="M42" s="2">
        <f>_xlfn.RANK.EQ(J42, INDEX(CFB!$J$2:$J$1048576, MATCH(W42, CFB!$W$2:$W$1048576, 0)):INDEX(CFB!$J$2:$J$1048576, MATCH(W42, CFB!$W$2:$W$1048576, 0) + COUNTIF(CFB!$W$2:$W$1048576, W42) - 1))</f>
        <v>61</v>
      </c>
      <c r="N42" s="2">
        <f>RANK(K42, INDEX(CFB!$K$2:$K$1048576, MATCH(W42, CFB!$W$2:$W$1048576, 0)):INDEX(CFB!$K$2:$K$1048576, MATCH(W42, CFB!$W$2:$W$1048576, 0) + COUNTIF(CFB!$W$2:$W$1048576, W42) - 1))</f>
        <v>40</v>
      </c>
      <c r="O42" s="2">
        <v>48.05</v>
      </c>
      <c r="P42" s="2">
        <v>7.48</v>
      </c>
      <c r="Q42" s="2">
        <v>10.35</v>
      </c>
      <c r="R42" s="2">
        <v>5.79</v>
      </c>
      <c r="S42" s="2">
        <v>7.09</v>
      </c>
      <c r="T42" s="2">
        <v>3.16</v>
      </c>
      <c r="U42" s="2">
        <v>8.41</v>
      </c>
      <c r="V42" s="2">
        <v>4.38</v>
      </c>
      <c r="W42">
        <v>2024</v>
      </c>
      <c r="X42">
        <f t="shared" si="0"/>
        <v>0</v>
      </c>
    </row>
    <row r="43" spans="1:24" ht="12.75" customHeight="1" x14ac:dyDescent="0.45">
      <c r="A43" s="1">
        <v>41</v>
      </c>
      <c r="B43" s="2" t="s">
        <v>56</v>
      </c>
      <c r="C43" s="2" t="s">
        <v>10</v>
      </c>
      <c r="D43" s="2" t="str">
        <f>_xlfn.CONCAT(B43, W43)</f>
        <v>Rutgers2024</v>
      </c>
      <c r="E43" s="2"/>
      <c r="F43" s="2">
        <v>7</v>
      </c>
      <c r="G43" s="2">
        <v>5</v>
      </c>
      <c r="H43" s="2">
        <v>0</v>
      </c>
      <c r="I43" s="2">
        <v>4.13</v>
      </c>
      <c r="J43" s="2">
        <v>1.95</v>
      </c>
      <c r="K43" s="2">
        <v>6.08</v>
      </c>
      <c r="L43" s="2">
        <f>_xlfn.RANK.EQ(I43, INDEX(CFB!$I$2:$I$1048576, MATCH(W43, CFB!$W$2:$W$1048576, 0)):INDEX(CFB!$I$2:$I$1048576, MATCH(W43, CFB!$W$2:$W$1048576, 0) + COUNTIF(CFB!$W$2:$W$1048576, W43) - 1), 0)</f>
        <v>41</v>
      </c>
      <c r="M43" s="2">
        <f>_xlfn.RANK.EQ(J43, INDEX(CFB!$J$2:$J$1048576, MATCH(W43, CFB!$W$2:$W$1048576, 0)):INDEX(CFB!$J$2:$J$1048576, MATCH(W43, CFB!$W$2:$W$1048576, 0) + COUNTIF(CFB!$W$2:$W$1048576, W43) - 1))</f>
        <v>60</v>
      </c>
      <c r="N43" s="2">
        <f>RANK(K43, INDEX(CFB!$K$2:$K$1048576, MATCH(W43, CFB!$W$2:$W$1048576, 0)):INDEX(CFB!$K$2:$K$1048576, MATCH(W43, CFB!$W$2:$W$1048576, 0) + COUNTIF(CFB!$W$2:$W$1048576, W43) - 1))</f>
        <v>41</v>
      </c>
      <c r="O43" s="2">
        <v>47.06</v>
      </c>
      <c r="P43" s="2">
        <v>8.64</v>
      </c>
      <c r="Q43" s="2">
        <v>8.92</v>
      </c>
      <c r="R43" s="2">
        <v>5.2</v>
      </c>
      <c r="S43" s="2">
        <v>5.96</v>
      </c>
      <c r="T43" s="2">
        <v>3.82</v>
      </c>
      <c r="U43" s="2">
        <v>7.21</v>
      </c>
      <c r="V43" s="2">
        <v>4.5</v>
      </c>
      <c r="W43">
        <v>2024</v>
      </c>
      <c r="X43">
        <f t="shared" si="0"/>
        <v>0</v>
      </c>
    </row>
    <row r="44" spans="1:24" ht="12.75" customHeight="1" x14ac:dyDescent="0.45">
      <c r="A44" s="1">
        <v>42</v>
      </c>
      <c r="B44" s="2" t="s">
        <v>57</v>
      </c>
      <c r="C44" s="2" t="s">
        <v>23</v>
      </c>
      <c r="D44" s="2" t="str">
        <f>_xlfn.CONCAT(B44, W44)</f>
        <v>Boston College2024</v>
      </c>
      <c r="E44" s="2"/>
      <c r="F44" s="2">
        <v>7</v>
      </c>
      <c r="G44" s="2">
        <v>5</v>
      </c>
      <c r="H44" s="2">
        <v>0</v>
      </c>
      <c r="I44" s="2">
        <v>3.77</v>
      </c>
      <c r="J44" s="2">
        <v>2.29</v>
      </c>
      <c r="K44" s="2">
        <v>6.06</v>
      </c>
      <c r="L44" s="2">
        <f>_xlfn.RANK.EQ(I44, INDEX(CFB!$I$2:$I$1048576, MATCH(W44, CFB!$W$2:$W$1048576, 0)):INDEX(CFB!$I$2:$I$1048576, MATCH(W44, CFB!$W$2:$W$1048576, 0) + COUNTIF(CFB!$W$2:$W$1048576, W44) - 1), 0)</f>
        <v>44</v>
      </c>
      <c r="M44" s="2">
        <f>_xlfn.RANK.EQ(J44, INDEX(CFB!$J$2:$J$1048576, MATCH(W44, CFB!$W$2:$W$1048576, 0)):INDEX(CFB!$J$2:$J$1048576, MATCH(W44, CFB!$W$2:$W$1048576, 0) + COUNTIF(CFB!$W$2:$W$1048576, W44) - 1))</f>
        <v>56</v>
      </c>
      <c r="N44" s="2">
        <f>RANK(K44, INDEX(CFB!$K$2:$K$1048576, MATCH(W44, CFB!$W$2:$W$1048576, 0)):INDEX(CFB!$K$2:$K$1048576, MATCH(W44, CFB!$W$2:$W$1048576, 0) + COUNTIF(CFB!$W$2:$W$1048576, W44) - 1))</f>
        <v>42</v>
      </c>
      <c r="O44" s="2">
        <v>47.22</v>
      </c>
      <c r="P44" s="2">
        <v>6.84</v>
      </c>
      <c r="Q44" s="2">
        <v>9.59</v>
      </c>
      <c r="R44" s="2">
        <v>5.41</v>
      </c>
      <c r="S44" s="2">
        <v>5.72</v>
      </c>
      <c r="T44" s="2">
        <v>2.5099999999999998</v>
      </c>
      <c r="U44" s="2">
        <v>7.14</v>
      </c>
      <c r="V44" s="2">
        <v>3.98</v>
      </c>
      <c r="W44">
        <v>2024</v>
      </c>
      <c r="X44">
        <f t="shared" si="0"/>
        <v>0</v>
      </c>
    </row>
    <row r="45" spans="1:24" ht="12.75" customHeight="1" x14ac:dyDescent="0.45">
      <c r="A45" s="1">
        <v>43</v>
      </c>
      <c r="B45" s="2" t="s">
        <v>58</v>
      </c>
      <c r="C45" s="2" t="s">
        <v>49</v>
      </c>
      <c r="D45" s="2" t="str">
        <f>_xlfn.CONCAT(B45, W45)</f>
        <v>Tulane2024</v>
      </c>
      <c r="E45" s="2"/>
      <c r="F45" s="2">
        <v>9</v>
      </c>
      <c r="G45" s="2">
        <v>5</v>
      </c>
      <c r="H45" s="2">
        <v>0</v>
      </c>
      <c r="I45" s="2">
        <v>1.2</v>
      </c>
      <c r="J45" s="2">
        <v>4.8600000000000003</v>
      </c>
      <c r="K45" s="2">
        <v>6.06</v>
      </c>
      <c r="L45" s="2">
        <f>_xlfn.RANK.EQ(I45, INDEX(CFB!$I$2:$I$1048576, MATCH(W45, CFB!$W$2:$W$1048576, 0)):INDEX(CFB!$I$2:$I$1048576, MATCH(W45, CFB!$W$2:$W$1048576, 0) + COUNTIF(CFB!$W$2:$W$1048576, W45) - 1), 0)</f>
        <v>66</v>
      </c>
      <c r="M45" s="2">
        <f>_xlfn.RANK.EQ(J45, INDEX(CFB!$J$2:$J$1048576, MATCH(W45, CFB!$W$2:$W$1048576, 0)):INDEX(CFB!$J$2:$J$1048576, MATCH(W45, CFB!$W$2:$W$1048576, 0) + COUNTIF(CFB!$W$2:$W$1048576, W45) - 1))</f>
        <v>33</v>
      </c>
      <c r="N45" s="2">
        <f>RANK(K45, INDEX(CFB!$K$2:$K$1048576, MATCH(W45, CFB!$W$2:$W$1048576, 0)):INDEX(CFB!$K$2:$K$1048576, MATCH(W45, CFB!$W$2:$W$1048576, 0) + COUNTIF(CFB!$W$2:$W$1048576, W45) - 1))</f>
        <v>42</v>
      </c>
      <c r="O45" s="2">
        <v>49.46</v>
      </c>
      <c r="P45" s="2">
        <v>5.74</v>
      </c>
      <c r="Q45" s="2">
        <v>10.81</v>
      </c>
      <c r="R45" s="2">
        <v>4.3499999999999996</v>
      </c>
      <c r="S45" s="2">
        <v>6.06</v>
      </c>
      <c r="T45" s="2">
        <v>3.07</v>
      </c>
      <c r="U45" s="2">
        <v>7.73</v>
      </c>
      <c r="V45" s="2">
        <v>3.85</v>
      </c>
      <c r="W45">
        <v>2024</v>
      </c>
      <c r="X45">
        <f t="shared" si="0"/>
        <v>0</v>
      </c>
    </row>
    <row r="46" spans="1:24" ht="12.75" customHeight="1" x14ac:dyDescent="0.45">
      <c r="A46" s="1">
        <v>44</v>
      </c>
      <c r="B46" s="2" t="s">
        <v>59</v>
      </c>
      <c r="C46" s="2" t="s">
        <v>15</v>
      </c>
      <c r="D46" s="2" t="str">
        <f>_xlfn.CONCAT(B46, W46)</f>
        <v>Vanderbilt2024</v>
      </c>
      <c r="E46" s="2"/>
      <c r="F46" s="2">
        <v>6</v>
      </c>
      <c r="G46" s="2">
        <v>6</v>
      </c>
      <c r="H46" s="2">
        <v>0</v>
      </c>
      <c r="I46" s="2">
        <v>2.78</v>
      </c>
      <c r="J46" s="2">
        <v>2.95</v>
      </c>
      <c r="K46" s="2">
        <v>5.72</v>
      </c>
      <c r="L46" s="2">
        <f>_xlfn.RANK.EQ(I46, INDEX(CFB!$I$2:$I$1048576, MATCH(W46, CFB!$W$2:$W$1048576, 0)):INDEX(CFB!$I$2:$I$1048576, MATCH(W46, CFB!$W$2:$W$1048576, 0) + COUNTIF(CFB!$W$2:$W$1048576, W46) - 1), 0)</f>
        <v>54</v>
      </c>
      <c r="M46" s="2">
        <f>_xlfn.RANK.EQ(J46, INDEX(CFB!$J$2:$J$1048576, MATCH(W46, CFB!$W$2:$W$1048576, 0)):INDEX(CFB!$J$2:$J$1048576, MATCH(W46, CFB!$W$2:$W$1048576, 0) + COUNTIF(CFB!$W$2:$W$1048576, W46) - 1))</f>
        <v>50</v>
      </c>
      <c r="N46" s="2">
        <f>RANK(K46, INDEX(CFB!$K$2:$K$1048576, MATCH(W46, CFB!$W$2:$W$1048576, 0)):INDEX(CFB!$K$2:$K$1048576, MATCH(W46, CFB!$W$2:$W$1048576, 0) + COUNTIF(CFB!$W$2:$W$1048576, W46) - 1))</f>
        <v>44</v>
      </c>
      <c r="O46" s="2">
        <v>47.78</v>
      </c>
      <c r="P46" s="2">
        <v>3.12</v>
      </c>
      <c r="Q46" s="2">
        <v>9.66</v>
      </c>
      <c r="R46" s="2">
        <v>5.95</v>
      </c>
      <c r="S46" s="2">
        <v>5.48</v>
      </c>
      <c r="T46" s="2">
        <v>2.71</v>
      </c>
      <c r="U46" s="2">
        <v>7.14</v>
      </c>
      <c r="V46" s="2">
        <v>4.28</v>
      </c>
      <c r="W46">
        <v>2024</v>
      </c>
      <c r="X46">
        <f t="shared" si="0"/>
        <v>0</v>
      </c>
    </row>
    <row r="47" spans="1:24" ht="12.75" customHeight="1" x14ac:dyDescent="0.45">
      <c r="A47" s="1">
        <v>45</v>
      </c>
      <c r="B47" s="2" t="s">
        <v>60</v>
      </c>
      <c r="C47" s="2" t="s">
        <v>23</v>
      </c>
      <c r="D47" s="2" t="str">
        <f>_xlfn.CONCAT(B47, W47)</f>
        <v>Duke2024</v>
      </c>
      <c r="E47" s="2"/>
      <c r="F47" s="2">
        <v>9</v>
      </c>
      <c r="G47" s="2">
        <v>3</v>
      </c>
      <c r="H47" s="2">
        <v>0</v>
      </c>
      <c r="I47" s="2">
        <v>1.8</v>
      </c>
      <c r="J47" s="2">
        <v>3.61</v>
      </c>
      <c r="K47" s="2">
        <v>5.41</v>
      </c>
      <c r="L47" s="2">
        <f>_xlfn.RANK.EQ(I47, INDEX(CFB!$I$2:$I$1048576, MATCH(W47, CFB!$W$2:$W$1048576, 0)):INDEX(CFB!$I$2:$I$1048576, MATCH(W47, CFB!$W$2:$W$1048576, 0) + COUNTIF(CFB!$W$2:$W$1048576, W47) - 1), 0)</f>
        <v>59</v>
      </c>
      <c r="M47" s="2">
        <f>_xlfn.RANK.EQ(J47, INDEX(CFB!$J$2:$J$1048576, MATCH(W47, CFB!$W$2:$W$1048576, 0)):INDEX(CFB!$J$2:$J$1048576, MATCH(W47, CFB!$W$2:$W$1048576, 0) + COUNTIF(CFB!$W$2:$W$1048576, W47) - 1))</f>
        <v>45</v>
      </c>
      <c r="N47" s="2">
        <f>RANK(K47, INDEX(CFB!$K$2:$K$1048576, MATCH(W47, CFB!$W$2:$W$1048576, 0)):INDEX(CFB!$K$2:$K$1048576, MATCH(W47, CFB!$W$2:$W$1048576, 0) + COUNTIF(CFB!$W$2:$W$1048576, W47) - 1))</f>
        <v>45</v>
      </c>
      <c r="O47" s="2">
        <v>42.02</v>
      </c>
      <c r="P47" s="2">
        <v>5.53</v>
      </c>
      <c r="Q47" s="2">
        <v>8.59</v>
      </c>
      <c r="R47" s="2">
        <v>4.2300000000000004</v>
      </c>
      <c r="S47" s="2">
        <v>4.47</v>
      </c>
      <c r="T47" s="2">
        <v>2.54</v>
      </c>
      <c r="U47" s="2">
        <v>6.67</v>
      </c>
      <c r="V47" s="2">
        <v>3.23</v>
      </c>
      <c r="W47">
        <v>2024</v>
      </c>
      <c r="X47">
        <f t="shared" si="0"/>
        <v>0</v>
      </c>
    </row>
    <row r="48" spans="1:24" ht="12.75" customHeight="1" x14ac:dyDescent="0.45">
      <c r="A48" s="1">
        <v>46</v>
      </c>
      <c r="B48" s="2" t="s">
        <v>61</v>
      </c>
      <c r="C48" s="2" t="s">
        <v>29</v>
      </c>
      <c r="D48" s="2" t="str">
        <f>_xlfn.CONCAT(B48, W48)</f>
        <v>Texas Christian2024</v>
      </c>
      <c r="E48" s="2"/>
      <c r="F48" s="2">
        <v>8</v>
      </c>
      <c r="G48" s="2">
        <v>4</v>
      </c>
      <c r="H48" s="2">
        <v>0</v>
      </c>
      <c r="I48" s="2">
        <v>6.63</v>
      </c>
      <c r="J48" s="2">
        <v>-1.35</v>
      </c>
      <c r="K48" s="2">
        <v>5.28</v>
      </c>
      <c r="L48" s="2">
        <f>_xlfn.RANK.EQ(I48, INDEX(CFB!$I$2:$I$1048576, MATCH(W48, CFB!$W$2:$W$1048576, 0)):INDEX(CFB!$I$2:$I$1048576, MATCH(W48, CFB!$W$2:$W$1048576, 0) + COUNTIF(CFB!$W$2:$W$1048576, W48) - 1), 0)</f>
        <v>21</v>
      </c>
      <c r="M48" s="2">
        <f>_xlfn.RANK.EQ(J48, INDEX(CFB!$J$2:$J$1048576, MATCH(W48, CFB!$W$2:$W$1048576, 0)):INDEX(CFB!$J$2:$J$1048576, MATCH(W48, CFB!$W$2:$W$1048576, 0) + COUNTIF(CFB!$W$2:$W$1048576, W48) - 1))</f>
        <v>82</v>
      </c>
      <c r="N48" s="2">
        <f>RANK(K48, INDEX(CFB!$K$2:$K$1048576, MATCH(W48, CFB!$W$2:$W$1048576, 0)):INDEX(CFB!$K$2:$K$1048576, MATCH(W48, CFB!$W$2:$W$1048576, 0) + COUNTIF(CFB!$W$2:$W$1048576, W48) - 1))</f>
        <v>46</v>
      </c>
      <c r="O48" s="2">
        <v>49.08</v>
      </c>
      <c r="P48" s="2">
        <v>10.029999999999999</v>
      </c>
      <c r="Q48" s="2">
        <v>9.99</v>
      </c>
      <c r="R48" s="2">
        <v>4.3</v>
      </c>
      <c r="S48" s="2">
        <v>5.01</v>
      </c>
      <c r="T48" s="2">
        <v>2.83</v>
      </c>
      <c r="U48" s="2">
        <v>7.74</v>
      </c>
      <c r="V48" s="2">
        <v>3.48</v>
      </c>
      <c r="W48">
        <v>2024</v>
      </c>
      <c r="X48">
        <f t="shared" si="0"/>
        <v>0</v>
      </c>
    </row>
    <row r="49" spans="1:24" ht="12.75" customHeight="1" x14ac:dyDescent="0.45">
      <c r="A49" s="1">
        <v>47</v>
      </c>
      <c r="B49" s="2" t="s">
        <v>62</v>
      </c>
      <c r="C49" s="2" t="s">
        <v>63</v>
      </c>
      <c r="D49" s="2" t="str">
        <f>_xlfn.CONCAT(B49, W49)</f>
        <v>Marshall2024</v>
      </c>
      <c r="E49" s="2"/>
      <c r="F49" s="2">
        <v>10</v>
      </c>
      <c r="G49" s="2">
        <v>3</v>
      </c>
      <c r="H49" s="2">
        <v>0</v>
      </c>
      <c r="I49" s="2">
        <v>3.1</v>
      </c>
      <c r="J49" s="2">
        <v>2.06</v>
      </c>
      <c r="K49" s="2">
        <v>5.16</v>
      </c>
      <c r="L49" s="2">
        <f>_xlfn.RANK.EQ(I49, INDEX(CFB!$I$2:$I$1048576, MATCH(W49, CFB!$W$2:$W$1048576, 0)):INDEX(CFB!$I$2:$I$1048576, MATCH(W49, CFB!$W$2:$W$1048576, 0) + COUNTIF(CFB!$W$2:$W$1048576, W49) - 1), 0)</f>
        <v>51</v>
      </c>
      <c r="M49" s="2">
        <f>_xlfn.RANK.EQ(J49, INDEX(CFB!$J$2:$J$1048576, MATCH(W49, CFB!$W$2:$W$1048576, 0)):INDEX(CFB!$J$2:$J$1048576, MATCH(W49, CFB!$W$2:$W$1048576, 0) + COUNTIF(CFB!$W$2:$W$1048576, W49) - 1))</f>
        <v>58</v>
      </c>
      <c r="N49" s="2">
        <f>RANK(K49, INDEX(CFB!$K$2:$K$1048576, MATCH(W49, CFB!$W$2:$W$1048576, 0)):INDEX(CFB!$K$2:$K$1048576, MATCH(W49, CFB!$W$2:$W$1048576, 0) + COUNTIF(CFB!$W$2:$W$1048576, W49) - 1))</f>
        <v>47</v>
      </c>
      <c r="O49" s="2">
        <v>44.89</v>
      </c>
      <c r="P49" s="2">
        <v>9.58</v>
      </c>
      <c r="Q49" s="2">
        <v>8.42</v>
      </c>
      <c r="R49" s="2">
        <v>5.34</v>
      </c>
      <c r="S49" s="2">
        <v>5.95</v>
      </c>
      <c r="T49" s="2">
        <v>3.34</v>
      </c>
      <c r="U49" s="2">
        <v>7.01</v>
      </c>
      <c r="V49" s="2">
        <v>4.18</v>
      </c>
      <c r="W49">
        <v>2024</v>
      </c>
      <c r="X49">
        <f t="shared" si="0"/>
        <v>0</v>
      </c>
    </row>
    <row r="50" spans="1:24" ht="12.75" customHeight="1" x14ac:dyDescent="0.45">
      <c r="A50" s="1">
        <v>48</v>
      </c>
      <c r="B50" s="2" t="s">
        <v>64</v>
      </c>
      <c r="C50" s="2" t="s">
        <v>65</v>
      </c>
      <c r="D50" s="2" t="str">
        <f>_xlfn.CONCAT(B50, W50)</f>
        <v>Ohio2024</v>
      </c>
      <c r="E50" s="2"/>
      <c r="F50" s="2">
        <v>11</v>
      </c>
      <c r="G50" s="2">
        <v>3</v>
      </c>
      <c r="H50" s="2">
        <v>0</v>
      </c>
      <c r="I50" s="2">
        <v>-0.49</v>
      </c>
      <c r="J50" s="2">
        <v>5.53</v>
      </c>
      <c r="K50" s="2">
        <v>5.04</v>
      </c>
      <c r="L50" s="2">
        <f>_xlfn.RANK.EQ(I50, INDEX(CFB!$I$2:$I$1048576, MATCH(W50, CFB!$W$2:$W$1048576, 0)):INDEX(CFB!$I$2:$I$1048576, MATCH(W50, CFB!$W$2:$W$1048576, 0) + COUNTIF(CFB!$W$2:$W$1048576, W50) - 1), 0)</f>
        <v>86</v>
      </c>
      <c r="M50" s="2">
        <f>_xlfn.RANK.EQ(J50, INDEX(CFB!$J$2:$J$1048576, MATCH(W50, CFB!$W$2:$W$1048576, 0)):INDEX(CFB!$J$2:$J$1048576, MATCH(W50, CFB!$W$2:$W$1048576, 0) + COUNTIF(CFB!$W$2:$W$1048576, W50) - 1))</f>
        <v>23</v>
      </c>
      <c r="N50" s="2">
        <f>RANK(K50, INDEX(CFB!$K$2:$K$1048576, MATCH(W50, CFB!$W$2:$W$1048576, 0)):INDEX(CFB!$K$2:$K$1048576, MATCH(W50, CFB!$W$2:$W$1048576, 0) + COUNTIF(CFB!$W$2:$W$1048576, W50) - 1))</f>
        <v>48</v>
      </c>
      <c r="O50" s="2">
        <v>40.130000000000003</v>
      </c>
      <c r="P50" s="2">
        <v>6.68</v>
      </c>
      <c r="Q50" s="2">
        <v>8.89</v>
      </c>
      <c r="R50" s="2">
        <v>5.62</v>
      </c>
      <c r="S50" s="2">
        <v>5.92</v>
      </c>
      <c r="T50" s="2">
        <v>2.34</v>
      </c>
      <c r="U50" s="2">
        <v>7.1</v>
      </c>
      <c r="V50" s="2">
        <v>3.94</v>
      </c>
      <c r="W50">
        <v>2024</v>
      </c>
      <c r="X50">
        <f t="shared" si="0"/>
        <v>0</v>
      </c>
    </row>
    <row r="51" spans="1:24" ht="12.75" customHeight="1" x14ac:dyDescent="0.45">
      <c r="A51" s="1">
        <v>49</v>
      </c>
      <c r="B51" s="2" t="s">
        <v>66</v>
      </c>
      <c r="C51" s="2" t="s">
        <v>10</v>
      </c>
      <c r="D51" s="2" t="str">
        <f>_xlfn.CONCAT(B51, W51)</f>
        <v>Washington2024</v>
      </c>
      <c r="E51" s="2"/>
      <c r="F51" s="2">
        <v>6</v>
      </c>
      <c r="G51" s="2">
        <v>6</v>
      </c>
      <c r="H51" s="2">
        <v>0</v>
      </c>
      <c r="I51" s="2">
        <v>-0.39</v>
      </c>
      <c r="J51" s="2">
        <v>5.43</v>
      </c>
      <c r="K51" s="2">
        <v>5.03</v>
      </c>
      <c r="L51" s="2">
        <f>_xlfn.RANK.EQ(I51, INDEX(CFB!$I$2:$I$1048576, MATCH(W51, CFB!$W$2:$W$1048576, 0)):INDEX(CFB!$I$2:$I$1048576, MATCH(W51, CFB!$W$2:$W$1048576, 0) + COUNTIF(CFB!$W$2:$W$1048576, W51) - 1), 0)</f>
        <v>84</v>
      </c>
      <c r="M51" s="2">
        <f>_xlfn.RANK.EQ(J51, INDEX(CFB!$J$2:$J$1048576, MATCH(W51, CFB!$W$2:$W$1048576, 0)):INDEX(CFB!$J$2:$J$1048576, MATCH(W51, CFB!$W$2:$W$1048576, 0) + COUNTIF(CFB!$W$2:$W$1048576, W51) - 1))</f>
        <v>24</v>
      </c>
      <c r="N51" s="2">
        <f>RANK(K51, INDEX(CFB!$K$2:$K$1048576, MATCH(W51, CFB!$W$2:$W$1048576, 0)):INDEX(CFB!$K$2:$K$1048576, MATCH(W51, CFB!$W$2:$W$1048576, 0) + COUNTIF(CFB!$W$2:$W$1048576, W51) - 1))</f>
        <v>49</v>
      </c>
      <c r="O51" s="2">
        <v>41.95</v>
      </c>
      <c r="P51" s="2">
        <v>4.04</v>
      </c>
      <c r="Q51" s="2">
        <v>10.17</v>
      </c>
      <c r="R51" s="2">
        <v>3.52</v>
      </c>
      <c r="S51" s="2">
        <v>5.55</v>
      </c>
      <c r="T51" s="2">
        <v>3.02</v>
      </c>
      <c r="U51" s="2">
        <v>7.76</v>
      </c>
      <c r="V51" s="2">
        <v>3.26</v>
      </c>
      <c r="W51">
        <v>2024</v>
      </c>
      <c r="X51">
        <f t="shared" si="0"/>
        <v>0</v>
      </c>
    </row>
    <row r="52" spans="1:24" ht="12.75" customHeight="1" x14ac:dyDescent="0.45">
      <c r="A52" s="1">
        <v>50</v>
      </c>
      <c r="B52" s="2" t="s">
        <v>67</v>
      </c>
      <c r="C52" s="2" t="s">
        <v>15</v>
      </c>
      <c r="D52" s="2" t="str">
        <f>_xlfn.CONCAT(B52, W52)</f>
        <v>Auburn2024</v>
      </c>
      <c r="E52" s="2"/>
      <c r="F52" s="2">
        <v>5</v>
      </c>
      <c r="G52" s="2">
        <v>7</v>
      </c>
      <c r="H52" s="2">
        <v>0</v>
      </c>
      <c r="I52" s="2">
        <v>-0.2</v>
      </c>
      <c r="J52" s="2">
        <v>5.15</v>
      </c>
      <c r="K52" s="2">
        <v>4.95</v>
      </c>
      <c r="L52" s="2">
        <f>_xlfn.RANK.EQ(I52, INDEX(CFB!$I$2:$I$1048576, MATCH(W52, CFB!$W$2:$W$1048576, 0)):INDEX(CFB!$I$2:$I$1048576, MATCH(W52, CFB!$W$2:$W$1048576, 0) + COUNTIF(CFB!$W$2:$W$1048576, W52) - 1), 0)</f>
        <v>82</v>
      </c>
      <c r="M52" s="2">
        <f>_xlfn.RANK.EQ(J52, INDEX(CFB!$J$2:$J$1048576, MATCH(W52, CFB!$W$2:$W$1048576, 0)):INDEX(CFB!$J$2:$J$1048576, MATCH(W52, CFB!$W$2:$W$1048576, 0) + COUNTIF(CFB!$W$2:$W$1048576, W52) - 1))</f>
        <v>28</v>
      </c>
      <c r="N52" s="2">
        <f>RANK(K52, INDEX(CFB!$K$2:$K$1048576, MATCH(W52, CFB!$W$2:$W$1048576, 0)):INDEX(CFB!$K$2:$K$1048576, MATCH(W52, CFB!$W$2:$W$1048576, 0) + COUNTIF(CFB!$W$2:$W$1048576, W52) - 1))</f>
        <v>50</v>
      </c>
      <c r="O52" s="2">
        <v>47.54</v>
      </c>
      <c r="P52" s="2">
        <v>2.58</v>
      </c>
      <c r="Q52" s="2">
        <v>10.51</v>
      </c>
      <c r="R52" s="2">
        <v>5.29</v>
      </c>
      <c r="S52" s="2">
        <v>6.45</v>
      </c>
      <c r="T52" s="2">
        <v>1.51</v>
      </c>
      <c r="U52" s="2">
        <v>8.3699999999999992</v>
      </c>
      <c r="V52" s="2">
        <v>3.23</v>
      </c>
      <c r="W52">
        <v>2024</v>
      </c>
      <c r="X52">
        <f t="shared" si="0"/>
        <v>0</v>
      </c>
    </row>
    <row r="53" spans="1:24" ht="12.75" customHeight="1" x14ac:dyDescent="0.45">
      <c r="A53" s="1">
        <v>52</v>
      </c>
      <c r="B53" s="2" t="s">
        <v>69</v>
      </c>
      <c r="C53" s="2" t="s">
        <v>15</v>
      </c>
      <c r="D53" s="2" t="str">
        <f>_xlfn.CONCAT(B53, W53)</f>
        <v>Arkansas2024</v>
      </c>
      <c r="E53" s="2"/>
      <c r="F53" s="2">
        <v>6</v>
      </c>
      <c r="G53" s="2">
        <v>6</v>
      </c>
      <c r="H53" s="2">
        <v>0</v>
      </c>
      <c r="I53" s="2">
        <v>3.54</v>
      </c>
      <c r="J53" s="2">
        <v>1.07</v>
      </c>
      <c r="K53" s="2">
        <v>4.6100000000000003</v>
      </c>
      <c r="L53" s="2">
        <f>_xlfn.RANK.EQ(I53, INDEX(CFB!$I$2:$I$1048576, MATCH(W53, CFB!$W$2:$W$1048576, 0)):INDEX(CFB!$I$2:$I$1048576, MATCH(W53, CFB!$W$2:$W$1048576, 0) + COUNTIF(CFB!$W$2:$W$1048576, W53) - 1), 0)</f>
        <v>47</v>
      </c>
      <c r="M53" s="2">
        <f>_xlfn.RANK.EQ(J53, INDEX(CFB!$J$2:$J$1048576, MATCH(W53, CFB!$W$2:$W$1048576, 0)):INDEX(CFB!$J$2:$J$1048576, MATCH(W53, CFB!$W$2:$W$1048576, 0) + COUNTIF(CFB!$W$2:$W$1048576, W53) - 1))</f>
        <v>65</v>
      </c>
      <c r="N53" s="2">
        <f>RANK(K53, INDEX(CFB!$K$2:$K$1048576, MATCH(W53, CFB!$W$2:$W$1048576, 0)):INDEX(CFB!$K$2:$K$1048576, MATCH(W53, CFB!$W$2:$W$1048576, 0) + COUNTIF(CFB!$W$2:$W$1048576, W53) - 1))</f>
        <v>52</v>
      </c>
      <c r="O53" s="2">
        <v>50.32</v>
      </c>
      <c r="P53" s="2">
        <v>5.92</v>
      </c>
      <c r="Q53" s="2">
        <v>10.33</v>
      </c>
      <c r="R53" s="2">
        <v>5.43</v>
      </c>
      <c r="S53" s="2">
        <v>6.51</v>
      </c>
      <c r="T53" s="2">
        <v>2.12</v>
      </c>
      <c r="U53" s="2">
        <v>8.2799999999999994</v>
      </c>
      <c r="V53" s="2">
        <v>3.66</v>
      </c>
      <c r="W53">
        <v>2024</v>
      </c>
      <c r="X53">
        <f t="shared" si="0"/>
        <v>0</v>
      </c>
    </row>
    <row r="54" spans="1:24" ht="12.75" customHeight="1" x14ac:dyDescent="0.45">
      <c r="A54" s="1">
        <v>53</v>
      </c>
      <c r="B54" s="2" t="s">
        <v>70</v>
      </c>
      <c r="C54" s="2" t="s">
        <v>23</v>
      </c>
      <c r="D54" s="2" t="str">
        <f>_xlfn.CONCAT(B54, W54)</f>
        <v>Pitt2024</v>
      </c>
      <c r="E54" s="2"/>
      <c r="F54" s="2">
        <v>7</v>
      </c>
      <c r="G54" s="2">
        <v>5</v>
      </c>
      <c r="H54" s="2">
        <v>0</v>
      </c>
      <c r="I54" s="2">
        <v>3.96</v>
      </c>
      <c r="J54" s="2">
        <v>0.56000000000000005</v>
      </c>
      <c r="K54" s="2">
        <v>4.5199999999999996</v>
      </c>
      <c r="L54" s="2">
        <f>_xlfn.RANK.EQ(I54, INDEX(CFB!$I$2:$I$1048576, MATCH(W54, CFB!$W$2:$W$1048576, 0)):INDEX(CFB!$I$2:$I$1048576, MATCH(W54, CFB!$W$2:$W$1048576, 0) + COUNTIF(CFB!$W$2:$W$1048576, W54) - 1), 0)</f>
        <v>42</v>
      </c>
      <c r="M54" s="2">
        <f>_xlfn.RANK.EQ(J54, INDEX(CFB!$J$2:$J$1048576, MATCH(W54, CFB!$W$2:$W$1048576, 0)):INDEX(CFB!$J$2:$J$1048576, MATCH(W54, CFB!$W$2:$W$1048576, 0) + COUNTIF(CFB!$W$2:$W$1048576, W54) - 1))</f>
        <v>70</v>
      </c>
      <c r="N54" s="2">
        <f>RANK(K54, INDEX(CFB!$K$2:$K$1048576, MATCH(W54, CFB!$W$2:$W$1048576, 0)):INDEX(CFB!$K$2:$K$1048576, MATCH(W54, CFB!$W$2:$W$1048576, 0) + COUNTIF(CFB!$W$2:$W$1048576, W54) - 1))</f>
        <v>53</v>
      </c>
      <c r="O54" s="2">
        <v>47.62</v>
      </c>
      <c r="P54" s="2">
        <v>9.1999999999999993</v>
      </c>
      <c r="Q54" s="2">
        <v>8.58</v>
      </c>
      <c r="R54" s="2">
        <v>5.43</v>
      </c>
      <c r="S54" s="2">
        <v>5.65</v>
      </c>
      <c r="T54" s="2">
        <v>1.79</v>
      </c>
      <c r="U54" s="2">
        <v>7.28</v>
      </c>
      <c r="V54" s="2">
        <v>3.56</v>
      </c>
      <c r="W54">
        <v>2024</v>
      </c>
      <c r="X54">
        <f t="shared" si="0"/>
        <v>0</v>
      </c>
    </row>
    <row r="55" spans="1:24" ht="12.75" customHeight="1" x14ac:dyDescent="0.45">
      <c r="A55" s="1">
        <v>54</v>
      </c>
      <c r="B55" s="2" t="s">
        <v>71</v>
      </c>
      <c r="C55" s="2" t="s">
        <v>29</v>
      </c>
      <c r="D55" s="2" t="str">
        <f>_xlfn.CONCAT(B55, W55)</f>
        <v>Texas Tech2024</v>
      </c>
      <c r="E55" s="2"/>
      <c r="F55" s="2">
        <v>8</v>
      </c>
      <c r="G55" s="2">
        <v>4</v>
      </c>
      <c r="H55" s="2">
        <v>0</v>
      </c>
      <c r="I55" s="2">
        <v>10.79</v>
      </c>
      <c r="J55" s="2">
        <v>-7.07</v>
      </c>
      <c r="K55" s="2">
        <v>3.72</v>
      </c>
      <c r="L55" s="2">
        <f>_xlfn.RANK.EQ(I55, INDEX(CFB!$I$2:$I$1048576, MATCH(W55, CFB!$W$2:$W$1048576, 0)):INDEX(CFB!$I$2:$I$1048576, MATCH(W55, CFB!$W$2:$W$1048576, 0) + COUNTIF(CFB!$W$2:$W$1048576, W55) - 1), 0)</f>
        <v>3</v>
      </c>
      <c r="M55" s="2">
        <f>_xlfn.RANK.EQ(J55, INDEX(CFB!$J$2:$J$1048576, MATCH(W55, CFB!$W$2:$W$1048576, 0)):INDEX(CFB!$J$2:$J$1048576, MATCH(W55, CFB!$W$2:$W$1048576, 0) + COUNTIF(CFB!$W$2:$W$1048576, W55) - 1))</f>
        <v>121</v>
      </c>
      <c r="N55" s="2">
        <f>RANK(K55, INDEX(CFB!$K$2:$K$1048576, MATCH(W55, CFB!$W$2:$W$1048576, 0)):INDEX(CFB!$K$2:$K$1048576, MATCH(W55, CFB!$W$2:$W$1048576, 0) + COUNTIF(CFB!$W$2:$W$1048576, W55) - 1))</f>
        <v>54</v>
      </c>
      <c r="O55" s="2">
        <v>53.17</v>
      </c>
      <c r="P55" s="2">
        <v>16.82</v>
      </c>
      <c r="Q55" s="2">
        <v>8.69</v>
      </c>
      <c r="R55" s="2">
        <v>5.98</v>
      </c>
      <c r="S55" s="2">
        <v>5.48</v>
      </c>
      <c r="T55" s="2">
        <v>3.23</v>
      </c>
      <c r="U55" s="2">
        <v>7.18</v>
      </c>
      <c r="V55" s="2">
        <v>4.6500000000000004</v>
      </c>
      <c r="W55">
        <v>2024</v>
      </c>
      <c r="X55">
        <f t="shared" si="0"/>
        <v>0</v>
      </c>
    </row>
    <row r="56" spans="1:24" ht="12.75" customHeight="1" x14ac:dyDescent="0.45">
      <c r="A56" s="1">
        <v>55</v>
      </c>
      <c r="B56" s="2" t="s">
        <v>72</v>
      </c>
      <c r="C56" s="2" t="s">
        <v>10</v>
      </c>
      <c r="D56" s="2" t="str">
        <f>_xlfn.CONCAT(B56, W56)</f>
        <v>Wisconsin2024</v>
      </c>
      <c r="E56" s="2"/>
      <c r="F56" s="2">
        <v>5</v>
      </c>
      <c r="G56" s="2">
        <v>7</v>
      </c>
      <c r="H56" s="2">
        <v>0</v>
      </c>
      <c r="I56" s="2">
        <v>-1.73</v>
      </c>
      <c r="J56" s="2">
        <v>5.29</v>
      </c>
      <c r="K56" s="2">
        <v>3.56</v>
      </c>
      <c r="L56" s="2">
        <f>_xlfn.RANK.EQ(I56, INDEX(CFB!$I$2:$I$1048576, MATCH(W56, CFB!$W$2:$W$1048576, 0)):INDEX(CFB!$I$2:$I$1048576, MATCH(W56, CFB!$W$2:$W$1048576, 0) + COUNTIF(CFB!$W$2:$W$1048576, W56) - 1), 0)</f>
        <v>93</v>
      </c>
      <c r="M56" s="2">
        <f>_xlfn.RANK.EQ(J56, INDEX(CFB!$J$2:$J$1048576, MATCH(W56, CFB!$W$2:$W$1048576, 0)):INDEX(CFB!$J$2:$J$1048576, MATCH(W56, CFB!$W$2:$W$1048576, 0) + COUNTIF(CFB!$W$2:$W$1048576, W56) - 1))</f>
        <v>25</v>
      </c>
      <c r="N56" s="2">
        <f>RANK(K56, INDEX(CFB!$K$2:$K$1048576, MATCH(W56, CFB!$W$2:$W$1048576, 0)):INDEX(CFB!$K$2:$K$1048576, MATCH(W56, CFB!$W$2:$W$1048576, 0) + COUNTIF(CFB!$W$2:$W$1048576, W56) - 1))</f>
        <v>55</v>
      </c>
      <c r="O56" s="2">
        <v>41.99</v>
      </c>
      <c r="P56" s="2">
        <v>4.74</v>
      </c>
      <c r="Q56" s="2">
        <v>8.57</v>
      </c>
      <c r="R56" s="2">
        <v>4.55</v>
      </c>
      <c r="S56" s="2">
        <v>5.75</v>
      </c>
      <c r="T56" s="2">
        <v>3.07</v>
      </c>
      <c r="U56" s="2">
        <v>7.05</v>
      </c>
      <c r="V56" s="2">
        <v>3.71</v>
      </c>
      <c r="W56">
        <v>2024</v>
      </c>
      <c r="X56">
        <f t="shared" si="0"/>
        <v>0</v>
      </c>
    </row>
    <row r="57" spans="1:24" ht="12.75" customHeight="1" x14ac:dyDescent="0.45">
      <c r="A57" s="1">
        <v>56</v>
      </c>
      <c r="B57" s="2" t="s">
        <v>73</v>
      </c>
      <c r="C57" s="2" t="s">
        <v>10</v>
      </c>
      <c r="D57" s="2" t="str">
        <f>_xlfn.CONCAT(B57, W57)</f>
        <v>UCLA2024</v>
      </c>
      <c r="E57" s="2"/>
      <c r="F57" s="2">
        <v>5</v>
      </c>
      <c r="G57" s="2">
        <v>7</v>
      </c>
      <c r="H57" s="2">
        <v>0</v>
      </c>
      <c r="I57" s="2">
        <v>-0.44</v>
      </c>
      <c r="J57" s="2">
        <v>3.77</v>
      </c>
      <c r="K57" s="2">
        <v>3.33</v>
      </c>
      <c r="L57" s="2">
        <f>_xlfn.RANK.EQ(I57, INDEX(CFB!$I$2:$I$1048576, MATCH(W57, CFB!$W$2:$W$1048576, 0)):INDEX(CFB!$I$2:$I$1048576, MATCH(W57, CFB!$W$2:$W$1048576, 0) + COUNTIF(CFB!$W$2:$W$1048576, W57) - 1), 0)</f>
        <v>85</v>
      </c>
      <c r="M57" s="2">
        <f>_xlfn.RANK.EQ(J57, INDEX(CFB!$J$2:$J$1048576, MATCH(W57, CFB!$W$2:$W$1048576, 0)):INDEX(CFB!$J$2:$J$1048576, MATCH(W57, CFB!$W$2:$W$1048576, 0) + COUNTIF(CFB!$W$2:$W$1048576, W57) - 1))</f>
        <v>41</v>
      </c>
      <c r="N57" s="2">
        <f>RANK(K57, INDEX(CFB!$K$2:$K$1048576, MATCH(W57, CFB!$W$2:$W$1048576, 0)):INDEX(CFB!$K$2:$K$1048576, MATCH(W57, CFB!$W$2:$W$1048576, 0) + COUNTIF(CFB!$W$2:$W$1048576, W57) - 1))</f>
        <v>56</v>
      </c>
      <c r="O57" s="2">
        <v>41.18</v>
      </c>
      <c r="P57" s="2">
        <v>4.8600000000000003</v>
      </c>
      <c r="Q57" s="2">
        <v>10.11</v>
      </c>
      <c r="R57" s="2">
        <v>4.7699999999999996</v>
      </c>
      <c r="S57" s="2">
        <v>4.74</v>
      </c>
      <c r="T57" s="2">
        <v>1.89</v>
      </c>
      <c r="U57" s="2">
        <v>7.5</v>
      </c>
      <c r="V57" s="2">
        <v>3.47</v>
      </c>
      <c r="W57">
        <v>2024</v>
      </c>
      <c r="X57">
        <f t="shared" si="0"/>
        <v>0</v>
      </c>
    </row>
    <row r="58" spans="1:24" ht="12.75" customHeight="1" x14ac:dyDescent="0.45">
      <c r="A58" s="1">
        <v>57</v>
      </c>
      <c r="B58" s="2" t="s">
        <v>74</v>
      </c>
      <c r="C58" s="2" t="s">
        <v>15</v>
      </c>
      <c r="D58" s="2" t="str">
        <f>_xlfn.CONCAT(B58, W58)</f>
        <v>Kentucky2024</v>
      </c>
      <c r="E58" s="2"/>
      <c r="F58" s="2">
        <v>4</v>
      </c>
      <c r="G58" s="2">
        <v>8</v>
      </c>
      <c r="H58" s="2">
        <v>0</v>
      </c>
      <c r="I58" s="2">
        <v>-2.13</v>
      </c>
      <c r="J58" s="2">
        <v>5.14</v>
      </c>
      <c r="K58" s="2">
        <v>3.01</v>
      </c>
      <c r="L58" s="2">
        <f>_xlfn.RANK.EQ(I58, INDEX(CFB!$I$2:$I$1048576, MATCH(W58, CFB!$W$2:$W$1048576, 0)):INDEX(CFB!$I$2:$I$1048576, MATCH(W58, CFB!$W$2:$W$1048576, 0) + COUNTIF(CFB!$W$2:$W$1048576, W58) - 1), 0)</f>
        <v>96</v>
      </c>
      <c r="M58" s="2">
        <f>_xlfn.RANK.EQ(J58, INDEX(CFB!$J$2:$J$1048576, MATCH(W58, CFB!$W$2:$W$1048576, 0)):INDEX(CFB!$J$2:$J$1048576, MATCH(W58, CFB!$W$2:$W$1048576, 0) + COUNTIF(CFB!$W$2:$W$1048576, W58) - 1))</f>
        <v>29</v>
      </c>
      <c r="N58" s="2">
        <f>RANK(K58, INDEX(CFB!$K$2:$K$1048576, MATCH(W58, CFB!$W$2:$W$1048576, 0)):INDEX(CFB!$K$2:$K$1048576, MATCH(W58, CFB!$W$2:$W$1048576, 0) + COUNTIF(CFB!$W$2:$W$1048576, W58) - 1))</f>
        <v>57</v>
      </c>
      <c r="O58" s="2">
        <v>43.42</v>
      </c>
      <c r="P58" s="2">
        <v>1.37</v>
      </c>
      <c r="Q58" s="2">
        <v>9.3000000000000007</v>
      </c>
      <c r="R58" s="2">
        <v>5.34</v>
      </c>
      <c r="S58" s="2">
        <v>5.99</v>
      </c>
      <c r="T58" s="2">
        <v>2.91</v>
      </c>
      <c r="U58" s="2">
        <v>7.32</v>
      </c>
      <c r="V58" s="2">
        <v>3.84</v>
      </c>
      <c r="W58">
        <v>2024</v>
      </c>
      <c r="X58">
        <f t="shared" si="0"/>
        <v>0</v>
      </c>
    </row>
    <row r="59" spans="1:24" ht="12.75" customHeight="1" x14ac:dyDescent="0.45">
      <c r="A59" s="1">
        <v>58</v>
      </c>
      <c r="B59" s="2" t="s">
        <v>75</v>
      </c>
      <c r="C59" s="2" t="s">
        <v>23</v>
      </c>
      <c r="D59" s="2" t="str">
        <f>_xlfn.CONCAT(B59, W59)</f>
        <v>North Carolina2024</v>
      </c>
      <c r="E59" s="2"/>
      <c r="F59" s="2">
        <v>6</v>
      </c>
      <c r="G59" s="2">
        <v>6</v>
      </c>
      <c r="H59" s="2">
        <v>0</v>
      </c>
      <c r="I59" s="2">
        <v>6.6</v>
      </c>
      <c r="J59" s="2">
        <v>-3.66</v>
      </c>
      <c r="K59" s="2">
        <v>2.93</v>
      </c>
      <c r="L59" s="2">
        <f>_xlfn.RANK.EQ(I59, INDEX(CFB!$I$2:$I$1048576, MATCH(W59, CFB!$W$2:$W$1048576, 0)):INDEX(CFB!$I$2:$I$1048576, MATCH(W59, CFB!$W$2:$W$1048576, 0) + COUNTIF(CFB!$W$2:$W$1048576, W59) - 1), 0)</f>
        <v>22</v>
      </c>
      <c r="M59" s="2">
        <f>_xlfn.RANK.EQ(J59, INDEX(CFB!$J$2:$J$1048576, MATCH(W59, CFB!$W$2:$W$1048576, 0)):INDEX(CFB!$J$2:$J$1048576, MATCH(W59, CFB!$W$2:$W$1048576, 0) + COUNTIF(CFB!$W$2:$W$1048576, W59) - 1))</f>
        <v>96</v>
      </c>
      <c r="N59" s="2">
        <f>RANK(K59, INDEX(CFB!$K$2:$K$1048576, MATCH(W59, CFB!$W$2:$W$1048576, 0)):INDEX(CFB!$K$2:$K$1048576, MATCH(W59, CFB!$W$2:$W$1048576, 0) + COUNTIF(CFB!$W$2:$W$1048576, W59) - 1))</f>
        <v>58</v>
      </c>
      <c r="O59" s="2">
        <v>48.88</v>
      </c>
      <c r="P59" s="2">
        <v>13.26</v>
      </c>
      <c r="Q59" s="2">
        <v>9.25</v>
      </c>
      <c r="R59" s="2">
        <v>6.39</v>
      </c>
      <c r="S59" s="2">
        <v>6.3</v>
      </c>
      <c r="T59" s="2">
        <v>3.04</v>
      </c>
      <c r="U59" s="2">
        <v>7.59</v>
      </c>
      <c r="V59" s="2">
        <v>4.46</v>
      </c>
      <c r="W59">
        <v>2024</v>
      </c>
      <c r="X59">
        <f t="shared" si="0"/>
        <v>0</v>
      </c>
    </row>
    <row r="60" spans="1:24" ht="12.75" customHeight="1" x14ac:dyDescent="0.45">
      <c r="A60" s="1">
        <v>59</v>
      </c>
      <c r="B60" s="2" t="s">
        <v>76</v>
      </c>
      <c r="C60" s="2" t="s">
        <v>63</v>
      </c>
      <c r="D60" s="2" t="str">
        <f>_xlfn.CONCAT(B60, W60)</f>
        <v>James Madison2024</v>
      </c>
      <c r="E60" s="2"/>
      <c r="F60" s="2">
        <v>9</v>
      </c>
      <c r="G60" s="2">
        <v>4</v>
      </c>
      <c r="H60" s="2">
        <v>0</v>
      </c>
      <c r="I60" s="2">
        <v>0.46</v>
      </c>
      <c r="J60" s="2">
        <v>2.38</v>
      </c>
      <c r="K60" s="2">
        <v>2.84</v>
      </c>
      <c r="L60" s="2">
        <f>_xlfn.RANK.EQ(I60, INDEX(CFB!$I$2:$I$1048576, MATCH(W60, CFB!$W$2:$W$1048576, 0)):INDEX(CFB!$I$2:$I$1048576, MATCH(W60, CFB!$W$2:$W$1048576, 0) + COUNTIF(CFB!$W$2:$W$1048576, W60) - 1), 0)</f>
        <v>74</v>
      </c>
      <c r="M60" s="2">
        <f>_xlfn.RANK.EQ(J60, INDEX(CFB!$J$2:$J$1048576, MATCH(W60, CFB!$W$2:$W$1048576, 0)):INDEX(CFB!$J$2:$J$1048576, MATCH(W60, CFB!$W$2:$W$1048576, 0) + COUNTIF(CFB!$W$2:$W$1048576, W60) - 1))</f>
        <v>55</v>
      </c>
      <c r="N60" s="2">
        <f>RANK(K60, INDEX(CFB!$K$2:$K$1048576, MATCH(W60, CFB!$W$2:$W$1048576, 0)):INDEX(CFB!$K$2:$K$1048576, MATCH(W60, CFB!$W$2:$W$1048576, 0) + COUNTIF(CFB!$W$2:$W$1048576, W60) - 1))</f>
        <v>59</v>
      </c>
      <c r="O60" s="2">
        <v>42.7</v>
      </c>
      <c r="P60" s="2">
        <v>8.9700000000000006</v>
      </c>
      <c r="Q60" s="2">
        <v>8.25</v>
      </c>
      <c r="R60" s="2">
        <v>5.03</v>
      </c>
      <c r="S60" s="2">
        <v>5.25</v>
      </c>
      <c r="T60" s="2">
        <v>2.7</v>
      </c>
      <c r="U60" s="2">
        <v>6.6</v>
      </c>
      <c r="V60" s="2">
        <v>3.85</v>
      </c>
      <c r="W60">
        <v>2024</v>
      </c>
      <c r="X60">
        <f t="shared" si="0"/>
        <v>0</v>
      </c>
    </row>
    <row r="61" spans="1:24" ht="12.75" customHeight="1" x14ac:dyDescent="0.45">
      <c r="A61" s="1">
        <v>60</v>
      </c>
      <c r="B61" s="2" t="s">
        <v>77</v>
      </c>
      <c r="C61" s="2" t="s">
        <v>78</v>
      </c>
      <c r="D61" s="2" t="str">
        <f>_xlfn.CONCAT(B61, W61)</f>
        <v>Louisiana2024</v>
      </c>
      <c r="E61" s="2"/>
      <c r="F61" s="2">
        <v>10</v>
      </c>
      <c r="G61" s="2">
        <v>3</v>
      </c>
      <c r="H61" s="2">
        <v>0</v>
      </c>
      <c r="I61" s="2">
        <v>3.51</v>
      </c>
      <c r="J61" s="2">
        <v>-0.74</v>
      </c>
      <c r="K61" s="2">
        <v>2.78</v>
      </c>
      <c r="L61" s="2">
        <f>_xlfn.RANK.EQ(I61, INDEX(CFB!$I$2:$I$1048576, MATCH(W61, CFB!$W$2:$W$1048576, 0)):INDEX(CFB!$I$2:$I$1048576, MATCH(W61, CFB!$W$2:$W$1048576, 0) + COUNTIF(CFB!$W$2:$W$1048576, W61) - 1), 0)</f>
        <v>49</v>
      </c>
      <c r="M61" s="2">
        <f>_xlfn.RANK.EQ(J61, INDEX(CFB!$J$2:$J$1048576, MATCH(W61, CFB!$W$2:$W$1048576, 0)):INDEX(CFB!$J$2:$J$1048576, MATCH(W61, CFB!$W$2:$W$1048576, 0) + COUNTIF(CFB!$W$2:$W$1048576, W61) - 1))</f>
        <v>79</v>
      </c>
      <c r="N61" s="2">
        <f>RANK(K61, INDEX(CFB!$K$2:$K$1048576, MATCH(W61, CFB!$W$2:$W$1048576, 0)):INDEX(CFB!$K$2:$K$1048576, MATCH(W61, CFB!$W$2:$W$1048576, 0) + COUNTIF(CFB!$W$2:$W$1048576, W61) - 1))</f>
        <v>60</v>
      </c>
      <c r="O61" s="2">
        <v>43.71</v>
      </c>
      <c r="P61" s="2">
        <v>11.63</v>
      </c>
      <c r="Q61" s="2">
        <v>9.98</v>
      </c>
      <c r="R61" s="2">
        <v>4.92</v>
      </c>
      <c r="S61" s="2">
        <v>5.52</v>
      </c>
      <c r="T61" s="2">
        <v>3.74</v>
      </c>
      <c r="U61" s="2">
        <v>7.6</v>
      </c>
      <c r="V61" s="2">
        <v>4.38</v>
      </c>
      <c r="W61">
        <v>2024</v>
      </c>
      <c r="X61">
        <f t="shared" si="0"/>
        <v>0</v>
      </c>
    </row>
    <row r="62" spans="1:24" ht="12.75" customHeight="1" x14ac:dyDescent="0.45">
      <c r="A62" s="1">
        <v>61</v>
      </c>
      <c r="B62" s="2" t="s">
        <v>79</v>
      </c>
      <c r="C62" s="2" t="s">
        <v>78</v>
      </c>
      <c r="D62" s="2" t="str">
        <f>_xlfn.CONCAT(B62, W62)</f>
        <v>Texas State2024</v>
      </c>
      <c r="E62" s="2"/>
      <c r="F62" s="2">
        <v>7</v>
      </c>
      <c r="G62" s="2">
        <v>5</v>
      </c>
      <c r="H62" s="2">
        <v>0</v>
      </c>
      <c r="I62" s="2">
        <v>4.53</v>
      </c>
      <c r="J62" s="2">
        <v>-1.77</v>
      </c>
      <c r="K62" s="2">
        <v>2.77</v>
      </c>
      <c r="L62" s="2">
        <f>_xlfn.RANK.EQ(I62, INDEX(CFB!$I$2:$I$1048576, MATCH(W62, CFB!$W$2:$W$1048576, 0)):INDEX(CFB!$I$2:$I$1048576, MATCH(W62, CFB!$W$2:$W$1048576, 0) + COUNTIF(CFB!$W$2:$W$1048576, W62) - 1), 0)</f>
        <v>39</v>
      </c>
      <c r="M62" s="2">
        <f>_xlfn.RANK.EQ(J62, INDEX(CFB!$J$2:$J$1048576, MATCH(W62, CFB!$W$2:$W$1048576, 0)):INDEX(CFB!$J$2:$J$1048576, MATCH(W62, CFB!$W$2:$W$1048576, 0) + COUNTIF(CFB!$W$2:$W$1048576, W62) - 1))</f>
        <v>88</v>
      </c>
      <c r="N62" s="2">
        <f>RANK(K62, INDEX(CFB!$K$2:$K$1048576, MATCH(W62, CFB!$W$2:$W$1048576, 0)):INDEX(CFB!$K$2:$K$1048576, MATCH(W62, CFB!$W$2:$W$1048576, 0) + COUNTIF(CFB!$W$2:$W$1048576, W62) - 1))</f>
        <v>61</v>
      </c>
      <c r="O62" s="2">
        <v>48.5</v>
      </c>
      <c r="P62" s="2">
        <v>12.55</v>
      </c>
      <c r="Q62" s="2">
        <v>9.33</v>
      </c>
      <c r="R62" s="2">
        <v>5.32</v>
      </c>
      <c r="S62" s="2">
        <v>6</v>
      </c>
      <c r="T62" s="2">
        <v>2.93</v>
      </c>
      <c r="U62" s="2">
        <v>7.49</v>
      </c>
      <c r="V62" s="2">
        <v>4.03</v>
      </c>
      <c r="W62">
        <v>2024</v>
      </c>
      <c r="X62">
        <f t="shared" si="0"/>
        <v>0</v>
      </c>
    </row>
    <row r="63" spans="1:24" ht="12.75" customHeight="1" x14ac:dyDescent="0.45">
      <c r="A63" s="1">
        <v>62</v>
      </c>
      <c r="B63" s="2" t="s">
        <v>80</v>
      </c>
      <c r="C63" s="2" t="s">
        <v>65</v>
      </c>
      <c r="D63" s="2" t="str">
        <f>_xlfn.CONCAT(B63, W63)</f>
        <v>Bowling Green2024</v>
      </c>
      <c r="E63" s="2"/>
      <c r="F63" s="2">
        <v>7</v>
      </c>
      <c r="G63" s="2">
        <v>5</v>
      </c>
      <c r="H63" s="2">
        <v>0</v>
      </c>
      <c r="I63" s="2">
        <v>0.03</v>
      </c>
      <c r="J63" s="2">
        <v>2.5</v>
      </c>
      <c r="K63" s="2">
        <v>2.5299999999999998</v>
      </c>
      <c r="L63" s="2">
        <f>_xlfn.RANK.EQ(I63, INDEX(CFB!$I$2:$I$1048576, MATCH(W63, CFB!$W$2:$W$1048576, 0)):INDEX(CFB!$I$2:$I$1048576, MATCH(W63, CFB!$W$2:$W$1048576, 0) + COUNTIF(CFB!$W$2:$W$1048576, W63) - 1), 0)</f>
        <v>79</v>
      </c>
      <c r="M63" s="2">
        <f>_xlfn.RANK.EQ(J63, INDEX(CFB!$J$2:$J$1048576, MATCH(W63, CFB!$W$2:$W$1048576, 0)):INDEX(CFB!$J$2:$J$1048576, MATCH(W63, CFB!$W$2:$W$1048576, 0) + COUNTIF(CFB!$W$2:$W$1048576, W63) - 1))</f>
        <v>53</v>
      </c>
      <c r="N63" s="2">
        <f>RANK(K63, INDEX(CFB!$K$2:$K$1048576, MATCH(W63, CFB!$W$2:$W$1048576, 0)):INDEX(CFB!$K$2:$K$1048576, MATCH(W63, CFB!$W$2:$W$1048576, 0) + COUNTIF(CFB!$W$2:$W$1048576, W63) - 1))</f>
        <v>62</v>
      </c>
      <c r="O63" s="2">
        <v>38.85</v>
      </c>
      <c r="P63" s="2">
        <v>8.52</v>
      </c>
      <c r="Q63" s="2">
        <v>8.58</v>
      </c>
      <c r="R63" s="2">
        <v>5.19</v>
      </c>
      <c r="S63" s="2">
        <v>5.21</v>
      </c>
      <c r="T63" s="2">
        <v>3.42</v>
      </c>
      <c r="U63" s="2">
        <v>6.87</v>
      </c>
      <c r="V63" s="2">
        <v>4.21</v>
      </c>
      <c r="W63">
        <v>2024</v>
      </c>
      <c r="X63">
        <f t="shared" si="0"/>
        <v>0</v>
      </c>
    </row>
    <row r="64" spans="1:24" ht="12.75" customHeight="1" x14ac:dyDescent="0.45">
      <c r="A64" s="1">
        <v>63</v>
      </c>
      <c r="B64" s="2" t="s">
        <v>81</v>
      </c>
      <c r="C64" s="2" t="s">
        <v>29</v>
      </c>
      <c r="D64" s="2" t="str">
        <f>_xlfn.CONCAT(B64, W64)</f>
        <v>Cincinnati2024</v>
      </c>
      <c r="E64" s="2"/>
      <c r="F64" s="2">
        <v>5</v>
      </c>
      <c r="G64" s="2">
        <v>7</v>
      </c>
      <c r="H64" s="2">
        <v>0</v>
      </c>
      <c r="I64" s="2">
        <v>0.16</v>
      </c>
      <c r="J64" s="2">
        <v>2.2000000000000002</v>
      </c>
      <c r="K64" s="2">
        <v>2.36</v>
      </c>
      <c r="L64" s="2">
        <f>_xlfn.RANK.EQ(I64, INDEX(CFB!$I$2:$I$1048576, MATCH(W64, CFB!$W$2:$W$1048576, 0)):INDEX(CFB!$I$2:$I$1048576, MATCH(W64, CFB!$W$2:$W$1048576, 0) + COUNTIF(CFB!$W$2:$W$1048576, W64) - 1), 0)</f>
        <v>77</v>
      </c>
      <c r="M64" s="2">
        <f>_xlfn.RANK.EQ(J64, INDEX(CFB!$J$2:$J$1048576, MATCH(W64, CFB!$W$2:$W$1048576, 0)):INDEX(CFB!$J$2:$J$1048576, MATCH(W64, CFB!$W$2:$W$1048576, 0) + COUNTIF(CFB!$W$2:$W$1048576, W64) - 1))</f>
        <v>57</v>
      </c>
      <c r="N64" s="2">
        <f>RANK(K64, INDEX(CFB!$K$2:$K$1048576, MATCH(W64, CFB!$W$2:$W$1048576, 0)):INDEX(CFB!$K$2:$K$1048576, MATCH(W64, CFB!$W$2:$W$1048576, 0) + COUNTIF(CFB!$W$2:$W$1048576, W64) - 1))</f>
        <v>63</v>
      </c>
      <c r="O64" s="2">
        <v>42.27</v>
      </c>
      <c r="P64" s="2">
        <v>6.81</v>
      </c>
      <c r="Q64" s="2">
        <v>9.19</v>
      </c>
      <c r="R64" s="2">
        <v>5.73</v>
      </c>
      <c r="S64" s="2">
        <v>6.82</v>
      </c>
      <c r="T64" s="2">
        <v>3.47</v>
      </c>
      <c r="U64" s="2">
        <v>7.92</v>
      </c>
      <c r="V64" s="2">
        <v>4.41</v>
      </c>
      <c r="W64">
        <v>2024</v>
      </c>
      <c r="X64">
        <f t="shared" si="0"/>
        <v>0</v>
      </c>
    </row>
    <row r="65" spans="1:24" ht="12.75" customHeight="1" x14ac:dyDescent="0.45">
      <c r="A65" s="1">
        <v>64</v>
      </c>
      <c r="B65" s="2" t="s">
        <v>82</v>
      </c>
      <c r="C65" s="2" t="s">
        <v>29</v>
      </c>
      <c r="D65" s="2" t="str">
        <f>_xlfn.CONCAT(B65, W65)</f>
        <v>UCF2024</v>
      </c>
      <c r="E65" s="2"/>
      <c r="F65" s="2">
        <v>4</v>
      </c>
      <c r="G65" s="2">
        <v>8</v>
      </c>
      <c r="H65" s="2">
        <v>0</v>
      </c>
      <c r="I65" s="2">
        <v>2.72</v>
      </c>
      <c r="J65" s="2">
        <v>-0.55000000000000004</v>
      </c>
      <c r="K65" s="2">
        <v>2.17</v>
      </c>
      <c r="L65" s="2">
        <f>_xlfn.RANK.EQ(I65, INDEX(CFB!$I$2:$I$1048576, MATCH(W65, CFB!$W$2:$W$1048576, 0)):INDEX(CFB!$I$2:$I$1048576, MATCH(W65, CFB!$W$2:$W$1048576, 0) + COUNTIF(CFB!$W$2:$W$1048576, W65) - 1), 0)</f>
        <v>55</v>
      </c>
      <c r="M65" s="2">
        <f>_xlfn.RANK.EQ(J65, INDEX(CFB!$J$2:$J$1048576, MATCH(W65, CFB!$W$2:$W$1048576, 0)):INDEX(CFB!$J$2:$J$1048576, MATCH(W65, CFB!$W$2:$W$1048576, 0) + COUNTIF(CFB!$W$2:$W$1048576, W65) - 1))</f>
        <v>77</v>
      </c>
      <c r="N65" s="2">
        <f>RANK(K65, INDEX(CFB!$K$2:$K$1048576, MATCH(W65, CFB!$W$2:$W$1048576, 0)):INDEX(CFB!$K$2:$K$1048576, MATCH(W65, CFB!$W$2:$W$1048576, 0) + COUNTIF(CFB!$W$2:$W$1048576, W65) - 1))</f>
        <v>64</v>
      </c>
      <c r="O65" s="2">
        <v>48.64</v>
      </c>
      <c r="P65" s="2">
        <v>10.4</v>
      </c>
      <c r="Q65" s="2">
        <v>9.84</v>
      </c>
      <c r="R65" s="2">
        <v>4.95</v>
      </c>
      <c r="S65" s="2">
        <v>7.17</v>
      </c>
      <c r="T65" s="2">
        <v>2.4</v>
      </c>
      <c r="U65" s="2">
        <v>8.25</v>
      </c>
      <c r="V65" s="2">
        <v>3.56</v>
      </c>
      <c r="W65">
        <v>2024</v>
      </c>
      <c r="X65">
        <f t="shared" si="0"/>
        <v>0</v>
      </c>
    </row>
    <row r="66" spans="1:24" ht="12.75" customHeight="1" x14ac:dyDescent="0.45">
      <c r="A66" s="1">
        <v>65</v>
      </c>
      <c r="B66" s="2" t="s">
        <v>83</v>
      </c>
      <c r="C66" s="2" t="s">
        <v>23</v>
      </c>
      <c r="D66" s="2" t="str">
        <f>_xlfn.CONCAT(B66, W66)</f>
        <v>California2024</v>
      </c>
      <c r="E66" s="2"/>
      <c r="F66" s="2">
        <v>6</v>
      </c>
      <c r="G66" s="2">
        <v>7</v>
      </c>
      <c r="H66" s="2">
        <v>0</v>
      </c>
      <c r="I66" s="2">
        <v>-1.59</v>
      </c>
      <c r="J66" s="2">
        <v>3.51</v>
      </c>
      <c r="K66" s="2">
        <v>1.93</v>
      </c>
      <c r="L66" s="2">
        <f>_xlfn.RANK.EQ(I66, INDEX(CFB!$I$2:$I$1048576, MATCH(W66, CFB!$W$2:$W$1048576, 0)):INDEX(CFB!$I$2:$I$1048576, MATCH(W66, CFB!$W$2:$W$1048576, 0) + COUNTIF(CFB!$W$2:$W$1048576, W66) - 1), 0)</f>
        <v>92</v>
      </c>
      <c r="M66" s="2">
        <f>_xlfn.RANK.EQ(J66, INDEX(CFB!$J$2:$J$1048576, MATCH(W66, CFB!$W$2:$W$1048576, 0)):INDEX(CFB!$J$2:$J$1048576, MATCH(W66, CFB!$W$2:$W$1048576, 0) + COUNTIF(CFB!$W$2:$W$1048576, W66) - 1))</f>
        <v>46</v>
      </c>
      <c r="N66" s="2">
        <f>RANK(K66, INDEX(CFB!$K$2:$K$1048576, MATCH(W66, CFB!$W$2:$W$1048576, 0)):INDEX(CFB!$K$2:$K$1048576, MATCH(W66, CFB!$W$2:$W$1048576, 0) + COUNTIF(CFB!$W$2:$W$1048576, W66) - 1))</f>
        <v>65</v>
      </c>
      <c r="O66" s="2">
        <v>40.299999999999997</v>
      </c>
      <c r="P66" s="2">
        <v>5.19</v>
      </c>
      <c r="Q66" s="2">
        <v>8.9</v>
      </c>
      <c r="R66" s="2">
        <v>4.8600000000000003</v>
      </c>
      <c r="S66" s="2">
        <v>4.91</v>
      </c>
      <c r="T66" s="2">
        <v>2.17</v>
      </c>
      <c r="U66" s="2">
        <v>6.89</v>
      </c>
      <c r="V66" s="2">
        <v>3.5</v>
      </c>
      <c r="W66">
        <v>2024</v>
      </c>
      <c r="X66">
        <f t="shared" si="0"/>
        <v>0</v>
      </c>
    </row>
    <row r="67" spans="1:24" ht="12.75" customHeight="1" x14ac:dyDescent="0.45">
      <c r="A67" s="1">
        <v>66</v>
      </c>
      <c r="B67" s="2" t="s">
        <v>84</v>
      </c>
      <c r="C67" s="2" t="s">
        <v>29</v>
      </c>
      <c r="D67" s="2" t="str">
        <f>_xlfn.CONCAT(B67, W67)</f>
        <v>Utah2024</v>
      </c>
      <c r="E67" s="2"/>
      <c r="F67" s="2">
        <v>5</v>
      </c>
      <c r="G67" s="2">
        <v>7</v>
      </c>
      <c r="H67" s="2">
        <v>0</v>
      </c>
      <c r="I67" s="2">
        <v>-3.48</v>
      </c>
      <c r="J67" s="2">
        <v>5.2</v>
      </c>
      <c r="K67" s="2">
        <v>1.72</v>
      </c>
      <c r="L67" s="2">
        <f>_xlfn.RANK.EQ(I67, INDEX(CFB!$I$2:$I$1048576, MATCH(W67, CFB!$W$2:$W$1048576, 0)):INDEX(CFB!$I$2:$I$1048576, MATCH(W67, CFB!$W$2:$W$1048576, 0) + COUNTIF(CFB!$W$2:$W$1048576, W67) - 1), 0)</f>
        <v>105</v>
      </c>
      <c r="M67" s="2">
        <f>_xlfn.RANK.EQ(J67, INDEX(CFB!$J$2:$J$1048576, MATCH(W67, CFB!$W$2:$W$1048576, 0)):INDEX(CFB!$J$2:$J$1048576, MATCH(W67, CFB!$W$2:$W$1048576, 0) + COUNTIF(CFB!$W$2:$W$1048576, W67) - 1))</f>
        <v>27</v>
      </c>
      <c r="N67" s="2">
        <f>RANK(K67, INDEX(CFB!$K$2:$K$1048576, MATCH(W67, CFB!$W$2:$W$1048576, 0)):INDEX(CFB!$K$2:$K$1048576, MATCH(W67, CFB!$W$2:$W$1048576, 0) + COUNTIF(CFB!$W$2:$W$1048576, W67) - 1))</f>
        <v>66</v>
      </c>
      <c r="O67" s="2">
        <v>39.14</v>
      </c>
      <c r="P67" s="2">
        <v>3.42</v>
      </c>
      <c r="Q67" s="2">
        <v>8.65</v>
      </c>
      <c r="R67" s="2">
        <v>4.26</v>
      </c>
      <c r="S67" s="2">
        <v>5.12</v>
      </c>
      <c r="T67" s="2">
        <v>2.65</v>
      </c>
      <c r="U67" s="2">
        <v>6.79</v>
      </c>
      <c r="V67" s="2">
        <v>3.35</v>
      </c>
      <c r="W67">
        <v>2024</v>
      </c>
      <c r="X67">
        <f t="shared" ref="X67:X130" si="1">IF(E67=1, 1,0)</f>
        <v>0</v>
      </c>
    </row>
    <row r="68" spans="1:24" ht="12.75" customHeight="1" x14ac:dyDescent="0.45">
      <c r="A68" s="1">
        <v>67</v>
      </c>
      <c r="B68" s="2" t="s">
        <v>85</v>
      </c>
      <c r="C68" s="2" t="s">
        <v>12</v>
      </c>
      <c r="D68" s="2" t="str">
        <f>_xlfn.CONCAT(B68, W68)</f>
        <v>Washington State2024</v>
      </c>
      <c r="E68" s="2"/>
      <c r="F68" s="2">
        <v>8</v>
      </c>
      <c r="G68" s="2">
        <v>4</v>
      </c>
      <c r="H68" s="2">
        <v>0</v>
      </c>
      <c r="I68" s="2">
        <v>6.02</v>
      </c>
      <c r="J68" s="2">
        <v>-4.7300000000000004</v>
      </c>
      <c r="K68" s="2">
        <v>1.28</v>
      </c>
      <c r="L68" s="2">
        <f>_xlfn.RANK.EQ(I68, INDEX(CFB!$I$2:$I$1048576, MATCH(W68, CFB!$W$2:$W$1048576, 0)):INDEX(CFB!$I$2:$I$1048576, MATCH(W68, CFB!$W$2:$W$1048576, 0) + COUNTIF(CFB!$W$2:$W$1048576, W68) - 1), 0)</f>
        <v>23</v>
      </c>
      <c r="M68" s="2">
        <f>_xlfn.RANK.EQ(J68, INDEX(CFB!$J$2:$J$1048576, MATCH(W68, CFB!$W$2:$W$1048576, 0)):INDEX(CFB!$J$2:$J$1048576, MATCH(W68, CFB!$W$2:$W$1048576, 0) + COUNTIF(CFB!$W$2:$W$1048576, W68) - 1))</f>
        <v>102</v>
      </c>
      <c r="N68" s="2">
        <f>RANK(K68, INDEX(CFB!$K$2:$K$1048576, MATCH(W68, CFB!$W$2:$W$1048576, 0)):INDEX(CFB!$K$2:$K$1048576, MATCH(W68, CFB!$W$2:$W$1048576, 0) + COUNTIF(CFB!$W$2:$W$1048576, W68) - 1))</f>
        <v>67</v>
      </c>
      <c r="O68" s="2">
        <v>46.95</v>
      </c>
      <c r="P68" s="2">
        <v>15.36</v>
      </c>
      <c r="Q68" s="2">
        <v>10.45</v>
      </c>
      <c r="R68" s="2">
        <v>5.52</v>
      </c>
      <c r="S68" s="2">
        <v>5.43</v>
      </c>
      <c r="T68" s="2">
        <v>4.24</v>
      </c>
      <c r="U68" s="2">
        <v>7.63</v>
      </c>
      <c r="V68" s="2">
        <v>4.84</v>
      </c>
      <c r="W68">
        <v>2024</v>
      </c>
      <c r="X68">
        <f t="shared" si="1"/>
        <v>0</v>
      </c>
    </row>
    <row r="69" spans="1:24" ht="12.75" customHeight="1" x14ac:dyDescent="0.45">
      <c r="A69" s="1">
        <v>68</v>
      </c>
      <c r="B69" s="2" t="s">
        <v>86</v>
      </c>
      <c r="C69" s="2" t="s">
        <v>65</v>
      </c>
      <c r="D69" s="2" t="str">
        <f>_xlfn.CONCAT(B69, W69)</f>
        <v>Miami (OH)2024</v>
      </c>
      <c r="E69" s="2"/>
      <c r="F69" s="2">
        <v>8</v>
      </c>
      <c r="G69" s="2">
        <v>5</v>
      </c>
      <c r="H69" s="2">
        <v>0</v>
      </c>
      <c r="I69" s="2">
        <v>-4.41</v>
      </c>
      <c r="J69" s="2">
        <v>5.68</v>
      </c>
      <c r="K69" s="2">
        <v>1.27</v>
      </c>
      <c r="L69" s="2">
        <f>_xlfn.RANK.EQ(I69, INDEX(CFB!$I$2:$I$1048576, MATCH(W69, CFB!$W$2:$W$1048576, 0)):INDEX(CFB!$I$2:$I$1048576, MATCH(W69, CFB!$W$2:$W$1048576, 0) + COUNTIF(CFB!$W$2:$W$1048576, W69) - 1), 0)</f>
        <v>114</v>
      </c>
      <c r="M69" s="2">
        <f>_xlfn.RANK.EQ(J69, INDEX(CFB!$J$2:$J$1048576, MATCH(W69, CFB!$W$2:$W$1048576, 0)):INDEX(CFB!$J$2:$J$1048576, MATCH(W69, CFB!$W$2:$W$1048576, 0) + COUNTIF(CFB!$W$2:$W$1048576, W69) - 1))</f>
        <v>21</v>
      </c>
      <c r="N69" s="2">
        <f>RANK(K69, INDEX(CFB!$K$2:$K$1048576, MATCH(W69, CFB!$W$2:$W$1048576, 0)):INDEX(CFB!$K$2:$K$1048576, MATCH(W69, CFB!$W$2:$W$1048576, 0) + COUNTIF(CFB!$W$2:$W$1048576, W69) - 1))</f>
        <v>68</v>
      </c>
      <c r="O69" s="2">
        <v>36.53</v>
      </c>
      <c r="P69" s="2">
        <v>6.75</v>
      </c>
      <c r="Q69" s="2">
        <v>9.09</v>
      </c>
      <c r="R69" s="2">
        <v>4.63</v>
      </c>
      <c r="S69" s="2">
        <v>5.45</v>
      </c>
      <c r="T69" s="2">
        <v>2.89</v>
      </c>
      <c r="U69" s="2">
        <v>7.27</v>
      </c>
      <c r="V69" s="2">
        <v>3.72</v>
      </c>
      <c r="W69">
        <v>2024</v>
      </c>
      <c r="X69">
        <f t="shared" si="1"/>
        <v>0</v>
      </c>
    </row>
    <row r="70" spans="1:24" ht="12.75" customHeight="1" x14ac:dyDescent="0.45">
      <c r="A70" s="1">
        <v>69</v>
      </c>
      <c r="B70" s="2" t="s">
        <v>87</v>
      </c>
      <c r="C70" s="2" t="s">
        <v>65</v>
      </c>
      <c r="D70" s="2" t="str">
        <f>_xlfn.CONCAT(B70, W70)</f>
        <v>Northern Illinois2024</v>
      </c>
      <c r="E70" s="2"/>
      <c r="F70" s="2">
        <v>8</v>
      </c>
      <c r="G70" s="2">
        <v>5</v>
      </c>
      <c r="H70" s="2">
        <v>0</v>
      </c>
      <c r="I70" s="2">
        <v>-3.78</v>
      </c>
      <c r="J70" s="2">
        <v>4.74</v>
      </c>
      <c r="K70" s="2">
        <v>0.96</v>
      </c>
      <c r="L70" s="2">
        <f>_xlfn.RANK.EQ(I70, INDEX(CFB!$I$2:$I$1048576, MATCH(W70, CFB!$W$2:$W$1048576, 0)):INDEX(CFB!$I$2:$I$1048576, MATCH(W70, CFB!$W$2:$W$1048576, 0) + COUNTIF(CFB!$W$2:$W$1048576, W70) - 1), 0)</f>
        <v>108</v>
      </c>
      <c r="M70" s="2">
        <f>_xlfn.RANK.EQ(J70, INDEX(CFB!$J$2:$J$1048576, MATCH(W70, CFB!$W$2:$W$1048576, 0)):INDEX(CFB!$J$2:$J$1048576, MATCH(W70, CFB!$W$2:$W$1048576, 0) + COUNTIF(CFB!$W$2:$W$1048576, W70) - 1))</f>
        <v>36</v>
      </c>
      <c r="N70" s="2">
        <f>RANK(K70, INDEX(CFB!$K$2:$K$1048576, MATCH(W70, CFB!$W$2:$W$1048576, 0)):INDEX(CFB!$K$2:$K$1048576, MATCH(W70, CFB!$W$2:$W$1048576, 0) + COUNTIF(CFB!$W$2:$W$1048576, W70) - 1))</f>
        <v>69</v>
      </c>
      <c r="O70" s="2">
        <v>35.799999999999997</v>
      </c>
      <c r="P70" s="2">
        <v>6.04</v>
      </c>
      <c r="Q70" s="2">
        <v>7.59</v>
      </c>
      <c r="R70" s="2">
        <v>4.84</v>
      </c>
      <c r="S70" s="2">
        <v>5.52</v>
      </c>
      <c r="T70" s="2">
        <v>2.72</v>
      </c>
      <c r="U70" s="2">
        <v>6.39</v>
      </c>
      <c r="V70" s="2">
        <v>3.67</v>
      </c>
      <c r="W70">
        <v>2024</v>
      </c>
      <c r="X70">
        <f t="shared" si="1"/>
        <v>0</v>
      </c>
    </row>
    <row r="71" spans="1:24" ht="12.75" customHeight="1" x14ac:dyDescent="0.45">
      <c r="A71" s="1">
        <v>70</v>
      </c>
      <c r="B71" s="2" t="s">
        <v>88</v>
      </c>
      <c r="C71" s="2" t="s">
        <v>63</v>
      </c>
      <c r="D71" s="2" t="str">
        <f>_xlfn.CONCAT(B71, W71)</f>
        <v>Georgia Southern2024</v>
      </c>
      <c r="E71" s="2"/>
      <c r="F71" s="2">
        <v>8</v>
      </c>
      <c r="G71" s="2">
        <v>5</v>
      </c>
      <c r="H71" s="2">
        <v>0</v>
      </c>
      <c r="I71" s="2">
        <v>2.19</v>
      </c>
      <c r="J71" s="2">
        <v>-1.27</v>
      </c>
      <c r="K71" s="2">
        <v>0.92</v>
      </c>
      <c r="L71" s="2">
        <f>_xlfn.RANK.EQ(I71, INDEX(CFB!$I$2:$I$1048576, MATCH(W71, CFB!$W$2:$W$1048576, 0)):INDEX(CFB!$I$2:$I$1048576, MATCH(W71, CFB!$W$2:$W$1048576, 0) + COUNTIF(CFB!$W$2:$W$1048576, W71) - 1), 0)</f>
        <v>56</v>
      </c>
      <c r="M71" s="2">
        <f>_xlfn.RANK.EQ(J71, INDEX(CFB!$J$2:$J$1048576, MATCH(W71, CFB!$W$2:$W$1048576, 0)):INDEX(CFB!$J$2:$J$1048576, MATCH(W71, CFB!$W$2:$W$1048576, 0) + COUNTIF(CFB!$W$2:$W$1048576, W71) - 1))</f>
        <v>81</v>
      </c>
      <c r="N71" s="2">
        <f>RANK(K71, INDEX(CFB!$K$2:$K$1048576, MATCH(W71, CFB!$W$2:$W$1048576, 0)):INDEX(CFB!$K$2:$K$1048576, MATCH(W71, CFB!$W$2:$W$1048576, 0) + COUNTIF(CFB!$W$2:$W$1048576, W71) - 1))</f>
        <v>70</v>
      </c>
      <c r="O71" s="2">
        <v>41.82</v>
      </c>
      <c r="P71" s="2">
        <v>13.1</v>
      </c>
      <c r="Q71" s="2">
        <v>8.23</v>
      </c>
      <c r="R71" s="2">
        <v>6.15</v>
      </c>
      <c r="S71" s="2">
        <v>4.75</v>
      </c>
      <c r="T71" s="2">
        <v>3.66</v>
      </c>
      <c r="U71" s="2">
        <v>6.5</v>
      </c>
      <c r="V71" s="2">
        <v>4.92</v>
      </c>
      <c r="W71">
        <v>2024</v>
      </c>
      <c r="X71">
        <f t="shared" si="1"/>
        <v>0</v>
      </c>
    </row>
    <row r="72" spans="1:24" ht="12.75" customHeight="1" x14ac:dyDescent="0.45">
      <c r="A72" s="1">
        <v>71</v>
      </c>
      <c r="B72" s="2" t="s">
        <v>89</v>
      </c>
      <c r="C72" s="2" t="s">
        <v>29</v>
      </c>
      <c r="D72" s="2" t="str">
        <f>_xlfn.CONCAT(B72, W72)</f>
        <v>West Virginia2024</v>
      </c>
      <c r="E72" s="2"/>
      <c r="F72" s="2">
        <v>6</v>
      </c>
      <c r="G72" s="2">
        <v>7</v>
      </c>
      <c r="H72" s="2">
        <v>0</v>
      </c>
      <c r="I72" s="2">
        <v>3.76</v>
      </c>
      <c r="J72" s="2">
        <v>-2.85</v>
      </c>
      <c r="K72" s="2">
        <v>0.92</v>
      </c>
      <c r="L72" s="2">
        <f>_xlfn.RANK.EQ(I72, INDEX(CFB!$I$2:$I$1048576, MATCH(W72, CFB!$W$2:$W$1048576, 0)):INDEX(CFB!$I$2:$I$1048576, MATCH(W72, CFB!$W$2:$W$1048576, 0) + COUNTIF(CFB!$W$2:$W$1048576, W72) - 1), 0)</f>
        <v>45</v>
      </c>
      <c r="M72" s="2">
        <f>_xlfn.RANK.EQ(J72, INDEX(CFB!$J$2:$J$1048576, MATCH(W72, CFB!$W$2:$W$1048576, 0)):INDEX(CFB!$J$2:$J$1048576, MATCH(W72, CFB!$W$2:$W$1048576, 0) + COUNTIF(CFB!$W$2:$W$1048576, W72) - 1))</f>
        <v>92</v>
      </c>
      <c r="N72" s="2">
        <f>RANK(K72, INDEX(CFB!$K$2:$K$1048576, MATCH(W72, CFB!$W$2:$W$1048576, 0)):INDEX(CFB!$K$2:$K$1048576, MATCH(W72, CFB!$W$2:$W$1048576, 0) + COUNTIF(CFB!$W$2:$W$1048576, W72) - 1))</f>
        <v>70</v>
      </c>
      <c r="O72" s="2">
        <v>45.55</v>
      </c>
      <c r="P72" s="2">
        <v>13.23</v>
      </c>
      <c r="Q72" s="2">
        <v>9.09</v>
      </c>
      <c r="R72" s="2">
        <v>7.22</v>
      </c>
      <c r="S72" s="2">
        <v>6.07</v>
      </c>
      <c r="T72" s="2">
        <v>2.48</v>
      </c>
      <c r="U72" s="2">
        <v>7.3</v>
      </c>
      <c r="V72" s="2">
        <v>4.63</v>
      </c>
      <c r="W72">
        <v>2024</v>
      </c>
      <c r="X72">
        <f t="shared" si="1"/>
        <v>0</v>
      </c>
    </row>
    <row r="73" spans="1:24" ht="12.75" customHeight="1" x14ac:dyDescent="0.45">
      <c r="A73" s="1">
        <v>72</v>
      </c>
      <c r="B73" s="2" t="s">
        <v>90</v>
      </c>
      <c r="C73" s="2" t="s">
        <v>78</v>
      </c>
      <c r="D73" s="2" t="str">
        <f>_xlfn.CONCAT(B73, W73)</f>
        <v>South Alabama2024</v>
      </c>
      <c r="E73" s="2"/>
      <c r="F73" s="2">
        <v>7</v>
      </c>
      <c r="G73" s="2">
        <v>6</v>
      </c>
      <c r="H73" s="2">
        <v>0</v>
      </c>
      <c r="I73" s="2">
        <v>1.29</v>
      </c>
      <c r="J73" s="2">
        <v>-0.48</v>
      </c>
      <c r="K73" s="2">
        <v>0.8</v>
      </c>
      <c r="L73" s="2">
        <f>_xlfn.RANK.EQ(I73, INDEX(CFB!$I$2:$I$1048576, MATCH(W73, CFB!$W$2:$W$1048576, 0)):INDEX(CFB!$I$2:$I$1048576, MATCH(W73, CFB!$W$2:$W$1048576, 0) + COUNTIF(CFB!$W$2:$W$1048576, W73) - 1), 0)</f>
        <v>65</v>
      </c>
      <c r="M73" s="2">
        <f>_xlfn.RANK.EQ(J73, INDEX(CFB!$J$2:$J$1048576, MATCH(W73, CFB!$W$2:$W$1048576, 0)):INDEX(CFB!$J$2:$J$1048576, MATCH(W73, CFB!$W$2:$W$1048576, 0) + COUNTIF(CFB!$W$2:$W$1048576, W73) - 1))</f>
        <v>74</v>
      </c>
      <c r="N73" s="2">
        <f>RANK(K73, INDEX(CFB!$K$2:$K$1048576, MATCH(W73, CFB!$W$2:$W$1048576, 0)):INDEX(CFB!$K$2:$K$1048576, MATCH(W73, CFB!$W$2:$W$1048576, 0) + COUNTIF(CFB!$W$2:$W$1048576, W73) - 1))</f>
        <v>72</v>
      </c>
      <c r="O73" s="2">
        <v>45.59</v>
      </c>
      <c r="P73" s="2">
        <v>12.31</v>
      </c>
      <c r="Q73" s="2">
        <v>9.18</v>
      </c>
      <c r="R73" s="2">
        <v>6.09</v>
      </c>
      <c r="S73" s="2">
        <v>6.39</v>
      </c>
      <c r="T73" s="2">
        <v>3.04</v>
      </c>
      <c r="U73" s="2">
        <v>7.7</v>
      </c>
      <c r="V73" s="2">
        <v>4.53</v>
      </c>
      <c r="W73">
        <v>2024</v>
      </c>
      <c r="X73">
        <f t="shared" si="1"/>
        <v>0</v>
      </c>
    </row>
    <row r="74" spans="1:24" ht="12.75" customHeight="1" x14ac:dyDescent="0.45">
      <c r="A74" s="1">
        <v>73</v>
      </c>
      <c r="B74" s="2" t="s">
        <v>91</v>
      </c>
      <c r="C74" s="2" t="s">
        <v>23</v>
      </c>
      <c r="D74" s="2" t="str">
        <f>_xlfn.CONCAT(B74, W74)</f>
        <v>North Carolina State2024</v>
      </c>
      <c r="E74" s="2"/>
      <c r="F74" s="2">
        <v>6</v>
      </c>
      <c r="G74" s="2">
        <v>6</v>
      </c>
      <c r="H74" s="2">
        <v>0</v>
      </c>
      <c r="I74" s="2">
        <v>4.91</v>
      </c>
      <c r="J74" s="2">
        <v>-4.22</v>
      </c>
      <c r="K74" s="2">
        <v>0.69</v>
      </c>
      <c r="L74" s="2">
        <f>_xlfn.RANK.EQ(I74, INDEX(CFB!$I$2:$I$1048576, MATCH(W74, CFB!$W$2:$W$1048576, 0)):INDEX(CFB!$I$2:$I$1048576, MATCH(W74, CFB!$W$2:$W$1048576, 0) + COUNTIF(CFB!$W$2:$W$1048576, W74) - 1), 0)</f>
        <v>36</v>
      </c>
      <c r="M74" s="2">
        <f>_xlfn.RANK.EQ(J74, INDEX(CFB!$J$2:$J$1048576, MATCH(W74, CFB!$W$2:$W$1048576, 0)):INDEX(CFB!$J$2:$J$1048576, MATCH(W74, CFB!$W$2:$W$1048576, 0) + COUNTIF(CFB!$W$2:$W$1048576, W74) - 1))</f>
        <v>100</v>
      </c>
      <c r="N74" s="2">
        <f>RANK(K74, INDEX(CFB!$K$2:$K$1048576, MATCH(W74, CFB!$W$2:$W$1048576, 0)):INDEX(CFB!$K$2:$K$1048576, MATCH(W74, CFB!$W$2:$W$1048576, 0) + COUNTIF(CFB!$W$2:$W$1048576, W74) - 1))</f>
        <v>73</v>
      </c>
      <c r="O74" s="2">
        <v>46.65</v>
      </c>
      <c r="P74" s="2">
        <v>14.73</v>
      </c>
      <c r="Q74" s="2">
        <v>9.6300000000000008</v>
      </c>
      <c r="R74" s="2">
        <v>5.82</v>
      </c>
      <c r="S74" s="2">
        <v>5.76</v>
      </c>
      <c r="T74" s="2">
        <v>3.56</v>
      </c>
      <c r="U74" s="2">
        <v>7.61</v>
      </c>
      <c r="V74" s="2">
        <v>4.67</v>
      </c>
      <c r="W74">
        <v>2024</v>
      </c>
      <c r="X74">
        <f t="shared" si="1"/>
        <v>0</v>
      </c>
    </row>
    <row r="75" spans="1:24" ht="12.75" customHeight="1" x14ac:dyDescent="0.45">
      <c r="A75" s="1">
        <v>74</v>
      </c>
      <c r="B75" s="2" t="s">
        <v>92</v>
      </c>
      <c r="C75" s="2" t="s">
        <v>63</v>
      </c>
      <c r="D75" s="2" t="str">
        <f>_xlfn.CONCAT(B75, W75)</f>
        <v>Old Dominion2024</v>
      </c>
      <c r="E75" s="2"/>
      <c r="F75" s="2">
        <v>5</v>
      </c>
      <c r="G75" s="2">
        <v>7</v>
      </c>
      <c r="H75" s="2">
        <v>0</v>
      </c>
      <c r="I75" s="2">
        <v>1.91</v>
      </c>
      <c r="J75" s="2">
        <v>-1.55</v>
      </c>
      <c r="K75" s="2">
        <v>0.36</v>
      </c>
      <c r="L75" s="2">
        <f>_xlfn.RANK.EQ(I75, INDEX(CFB!$I$2:$I$1048576, MATCH(W75, CFB!$W$2:$W$1048576, 0)):INDEX(CFB!$I$2:$I$1048576, MATCH(W75, CFB!$W$2:$W$1048576, 0) + COUNTIF(CFB!$W$2:$W$1048576, W75) - 1), 0)</f>
        <v>57</v>
      </c>
      <c r="M75" s="2">
        <f>_xlfn.RANK.EQ(J75, INDEX(CFB!$J$2:$J$1048576, MATCH(W75, CFB!$W$2:$W$1048576, 0)):INDEX(CFB!$J$2:$J$1048576, MATCH(W75, CFB!$W$2:$W$1048576, 0) + COUNTIF(CFB!$W$2:$W$1048576, W75) - 1))</f>
        <v>86</v>
      </c>
      <c r="N75" s="2">
        <f>RANK(K75, INDEX(CFB!$K$2:$K$1048576, MATCH(W75, CFB!$W$2:$W$1048576, 0)):INDEX(CFB!$K$2:$K$1048576, MATCH(W75, CFB!$W$2:$W$1048576, 0) + COUNTIF(CFB!$W$2:$W$1048576, W75) - 1))</f>
        <v>74</v>
      </c>
      <c r="O75" s="2">
        <v>42.91</v>
      </c>
      <c r="P75" s="2">
        <v>12</v>
      </c>
      <c r="Q75" s="2">
        <v>8.48</v>
      </c>
      <c r="R75" s="2">
        <v>6.13</v>
      </c>
      <c r="S75" s="2">
        <v>6.28</v>
      </c>
      <c r="T75" s="2">
        <v>3.14</v>
      </c>
      <c r="U75" s="2">
        <v>7.22</v>
      </c>
      <c r="V75" s="2">
        <v>4.4400000000000004</v>
      </c>
      <c r="W75">
        <v>2024</v>
      </c>
      <c r="X75">
        <f t="shared" si="1"/>
        <v>0</v>
      </c>
    </row>
    <row r="76" spans="1:24" ht="12.75" customHeight="1" x14ac:dyDescent="0.45">
      <c r="A76" s="1">
        <v>75</v>
      </c>
      <c r="B76" s="2" t="s">
        <v>93</v>
      </c>
      <c r="C76" s="2" t="s">
        <v>23</v>
      </c>
      <c r="D76" s="2" t="str">
        <f>_xlfn.CONCAT(B76, W76)</f>
        <v>Virginia2024</v>
      </c>
      <c r="E76" s="2"/>
      <c r="F76" s="2">
        <v>5</v>
      </c>
      <c r="G76" s="2">
        <v>7</v>
      </c>
      <c r="H76" s="2">
        <v>0</v>
      </c>
      <c r="I76" s="2">
        <v>-0.94</v>
      </c>
      <c r="J76" s="2">
        <v>0.73</v>
      </c>
      <c r="K76" s="2">
        <v>-0.21</v>
      </c>
      <c r="L76" s="2">
        <f>_xlfn.RANK.EQ(I76, INDEX(CFB!$I$2:$I$1048576, MATCH(W76, CFB!$W$2:$W$1048576, 0)):INDEX(CFB!$I$2:$I$1048576, MATCH(W76, CFB!$W$2:$W$1048576, 0) + COUNTIF(CFB!$W$2:$W$1048576, W76) - 1), 0)</f>
        <v>87</v>
      </c>
      <c r="M76" s="2">
        <f>_xlfn.RANK.EQ(J76, INDEX(CFB!$J$2:$J$1048576, MATCH(W76, CFB!$W$2:$W$1048576, 0)):INDEX(CFB!$J$2:$J$1048576, MATCH(W76, CFB!$W$2:$W$1048576, 0) + COUNTIF(CFB!$W$2:$W$1048576, W76) - 1))</f>
        <v>67</v>
      </c>
      <c r="N76" s="2">
        <f>RANK(K76, INDEX(CFB!$K$2:$K$1048576, MATCH(W76, CFB!$W$2:$W$1048576, 0)):INDEX(CFB!$K$2:$K$1048576, MATCH(W76, CFB!$W$2:$W$1048576, 0) + COUNTIF(CFB!$W$2:$W$1048576, W76) - 1))</f>
        <v>75</v>
      </c>
      <c r="O76" s="2">
        <v>40.28</v>
      </c>
      <c r="P76" s="2">
        <v>8.17</v>
      </c>
      <c r="Q76" s="2">
        <v>8.81</v>
      </c>
      <c r="R76" s="2">
        <v>6.23</v>
      </c>
      <c r="S76" s="2">
        <v>5.26</v>
      </c>
      <c r="T76" s="2">
        <v>2.5</v>
      </c>
      <c r="U76" s="2">
        <v>6.91</v>
      </c>
      <c r="V76" s="2">
        <v>4.3</v>
      </c>
      <c r="W76">
        <v>2024</v>
      </c>
      <c r="X76">
        <f t="shared" si="1"/>
        <v>0</v>
      </c>
    </row>
    <row r="77" spans="1:24" ht="12.75" customHeight="1" x14ac:dyDescent="0.45">
      <c r="A77" s="1">
        <v>76</v>
      </c>
      <c r="B77" s="2" t="s">
        <v>94</v>
      </c>
      <c r="C77" s="2" t="s">
        <v>65</v>
      </c>
      <c r="D77" s="2" t="str">
        <f>_xlfn.CONCAT(B77, W77)</f>
        <v>Toledo2024</v>
      </c>
      <c r="E77" s="2"/>
      <c r="F77" s="2">
        <v>7</v>
      </c>
      <c r="G77" s="2">
        <v>5</v>
      </c>
      <c r="H77" s="2">
        <v>0</v>
      </c>
      <c r="I77" s="2">
        <v>-1.39</v>
      </c>
      <c r="J77" s="2">
        <v>0.69</v>
      </c>
      <c r="K77" s="2">
        <v>-0.7</v>
      </c>
      <c r="L77" s="2">
        <f>_xlfn.RANK.EQ(I77, INDEX(CFB!$I$2:$I$1048576, MATCH(W77, CFB!$W$2:$W$1048576, 0)):INDEX(CFB!$I$2:$I$1048576, MATCH(W77, CFB!$W$2:$W$1048576, 0) + COUNTIF(CFB!$W$2:$W$1048576, W77) - 1), 0)</f>
        <v>89</v>
      </c>
      <c r="M77" s="2">
        <f>_xlfn.RANK.EQ(J77, INDEX(CFB!$J$2:$J$1048576, MATCH(W77, CFB!$W$2:$W$1048576, 0)):INDEX(CFB!$J$2:$J$1048576, MATCH(W77, CFB!$W$2:$W$1048576, 0) + COUNTIF(CFB!$W$2:$W$1048576, W77) - 1))</f>
        <v>69</v>
      </c>
      <c r="N77" s="2">
        <f>RANK(K77, INDEX(CFB!$K$2:$K$1048576, MATCH(W77, CFB!$W$2:$W$1048576, 0)):INDEX(CFB!$K$2:$K$1048576, MATCH(W77, CFB!$W$2:$W$1048576, 0) + COUNTIF(CFB!$W$2:$W$1048576, W77) - 1))</f>
        <v>76</v>
      </c>
      <c r="O77" s="2">
        <v>38.729999999999997</v>
      </c>
      <c r="P77" s="2">
        <v>11.15</v>
      </c>
      <c r="Q77" s="2">
        <v>8.49</v>
      </c>
      <c r="R77" s="2">
        <v>5.4</v>
      </c>
      <c r="S77" s="2">
        <v>4.2300000000000004</v>
      </c>
      <c r="T77" s="2">
        <v>2.89</v>
      </c>
      <c r="U77" s="2">
        <v>6.4</v>
      </c>
      <c r="V77" s="2">
        <v>4.0199999999999996</v>
      </c>
      <c r="W77">
        <v>2024</v>
      </c>
      <c r="X77">
        <f t="shared" si="1"/>
        <v>0</v>
      </c>
    </row>
    <row r="78" spans="1:24" ht="12.75" customHeight="1" x14ac:dyDescent="0.45">
      <c r="A78" s="1">
        <v>77</v>
      </c>
      <c r="B78" s="2" t="s">
        <v>95</v>
      </c>
      <c r="C78" s="2" t="s">
        <v>10</v>
      </c>
      <c r="D78" s="2" t="str">
        <f>_xlfn.CONCAT(B78, W78)</f>
        <v>Michigan State2024</v>
      </c>
      <c r="E78" s="2"/>
      <c r="F78" s="2">
        <v>5</v>
      </c>
      <c r="G78" s="2">
        <v>7</v>
      </c>
      <c r="H78" s="2">
        <v>0</v>
      </c>
      <c r="I78" s="2">
        <v>-3.68</v>
      </c>
      <c r="J78" s="2">
        <v>2.92</v>
      </c>
      <c r="K78" s="2">
        <v>-0.76</v>
      </c>
      <c r="L78" s="2">
        <f>_xlfn.RANK.EQ(I78, INDEX(CFB!$I$2:$I$1048576, MATCH(W78, CFB!$W$2:$W$1048576, 0)):INDEX(CFB!$I$2:$I$1048576, MATCH(W78, CFB!$W$2:$W$1048576, 0) + COUNTIF(CFB!$W$2:$W$1048576, W78) - 1), 0)</f>
        <v>107</v>
      </c>
      <c r="M78" s="2">
        <f>_xlfn.RANK.EQ(J78, INDEX(CFB!$J$2:$J$1048576, MATCH(W78, CFB!$W$2:$W$1048576, 0)):INDEX(CFB!$J$2:$J$1048576, MATCH(W78, CFB!$W$2:$W$1048576, 0) + COUNTIF(CFB!$W$2:$W$1048576, W78) - 1))</f>
        <v>51</v>
      </c>
      <c r="N78" s="2">
        <f>RANK(K78, INDEX(CFB!$K$2:$K$1048576, MATCH(W78, CFB!$W$2:$W$1048576, 0)):INDEX(CFB!$K$2:$K$1048576, MATCH(W78, CFB!$W$2:$W$1048576, 0) + COUNTIF(CFB!$W$2:$W$1048576, W78) - 1))</f>
        <v>77</v>
      </c>
      <c r="O78" s="2">
        <v>38.14</v>
      </c>
      <c r="P78" s="2">
        <v>7.18</v>
      </c>
      <c r="Q78" s="2">
        <v>9.6999999999999993</v>
      </c>
      <c r="R78" s="2">
        <v>5.15</v>
      </c>
      <c r="S78" s="2">
        <v>5.0199999999999996</v>
      </c>
      <c r="T78" s="2">
        <v>2.15</v>
      </c>
      <c r="U78" s="2">
        <v>7.17</v>
      </c>
      <c r="V78" s="2">
        <v>3.59</v>
      </c>
      <c r="W78">
        <v>2024</v>
      </c>
      <c r="X78">
        <f t="shared" si="1"/>
        <v>0</v>
      </c>
    </row>
    <row r="79" spans="1:24" ht="12.75" customHeight="1" x14ac:dyDescent="0.45">
      <c r="A79" s="1">
        <v>78</v>
      </c>
      <c r="B79" s="2" t="s">
        <v>96</v>
      </c>
      <c r="C79" s="2" t="s">
        <v>10</v>
      </c>
      <c r="D79" s="2" t="str">
        <f>_xlfn.CONCAT(B79, W79)</f>
        <v>Maryland2024</v>
      </c>
      <c r="E79" s="2"/>
      <c r="F79" s="2">
        <v>4</v>
      </c>
      <c r="G79" s="2">
        <v>8</v>
      </c>
      <c r="H79" s="2">
        <v>0</v>
      </c>
      <c r="I79" s="2">
        <v>1.2</v>
      </c>
      <c r="J79" s="2">
        <v>-2.13</v>
      </c>
      <c r="K79" s="2">
        <v>-0.93</v>
      </c>
      <c r="L79" s="2">
        <f>_xlfn.RANK.EQ(I79, INDEX(CFB!$I$2:$I$1048576, MATCH(W79, CFB!$W$2:$W$1048576, 0)):INDEX(CFB!$I$2:$I$1048576, MATCH(W79, CFB!$W$2:$W$1048576, 0) + COUNTIF(CFB!$W$2:$W$1048576, W79) - 1), 0)</f>
        <v>66</v>
      </c>
      <c r="M79" s="2">
        <f>_xlfn.RANK.EQ(J79, INDEX(CFB!$J$2:$J$1048576, MATCH(W79, CFB!$W$2:$W$1048576, 0)):INDEX(CFB!$J$2:$J$1048576, MATCH(W79, CFB!$W$2:$W$1048576, 0) + COUNTIF(CFB!$W$2:$W$1048576, W79) - 1))</f>
        <v>89</v>
      </c>
      <c r="N79" s="2">
        <f>RANK(K79, INDEX(CFB!$K$2:$K$1048576, MATCH(W79, CFB!$W$2:$W$1048576, 0)):INDEX(CFB!$K$2:$K$1048576, MATCH(W79, CFB!$W$2:$W$1048576, 0) + COUNTIF(CFB!$W$2:$W$1048576, W79) - 1))</f>
        <v>78</v>
      </c>
      <c r="O79" s="2">
        <v>44.02</v>
      </c>
      <c r="P79" s="2">
        <v>11.83</v>
      </c>
      <c r="Q79" s="2">
        <v>9.06</v>
      </c>
      <c r="R79" s="2">
        <v>5.47</v>
      </c>
      <c r="S79" s="2">
        <v>5.21</v>
      </c>
      <c r="T79" s="2">
        <v>2.38</v>
      </c>
      <c r="U79" s="2">
        <v>7.28</v>
      </c>
      <c r="V79" s="2">
        <v>3.88</v>
      </c>
      <c r="W79">
        <v>2024</v>
      </c>
      <c r="X79">
        <f t="shared" si="1"/>
        <v>0</v>
      </c>
    </row>
    <row r="80" spans="1:24" ht="12.75" customHeight="1" x14ac:dyDescent="0.45">
      <c r="A80" s="1">
        <v>79</v>
      </c>
      <c r="B80" s="2" t="s">
        <v>97</v>
      </c>
      <c r="C80" s="2" t="s">
        <v>12</v>
      </c>
      <c r="D80" s="2" t="str">
        <f>_xlfn.CONCAT(B80, W80)</f>
        <v>Connecticut2024</v>
      </c>
      <c r="E80" s="2"/>
      <c r="F80" s="2">
        <v>8</v>
      </c>
      <c r="G80" s="2">
        <v>4</v>
      </c>
      <c r="H80" s="2">
        <v>0</v>
      </c>
      <c r="I80" s="2">
        <v>-1.28</v>
      </c>
      <c r="J80" s="2">
        <v>0.26</v>
      </c>
      <c r="K80" s="2">
        <v>-1.02</v>
      </c>
      <c r="L80" s="2">
        <f>_xlfn.RANK.EQ(I80, INDEX(CFB!$I$2:$I$1048576, MATCH(W80, CFB!$W$2:$W$1048576, 0)):INDEX(CFB!$I$2:$I$1048576, MATCH(W80, CFB!$W$2:$W$1048576, 0) + COUNTIF(CFB!$W$2:$W$1048576, W80) - 1), 0)</f>
        <v>88</v>
      </c>
      <c r="M80" s="2">
        <f>_xlfn.RANK.EQ(J80, INDEX(CFB!$J$2:$J$1048576, MATCH(W80, CFB!$W$2:$W$1048576, 0)):INDEX(CFB!$J$2:$J$1048576, MATCH(W80, CFB!$W$2:$W$1048576, 0) + COUNTIF(CFB!$W$2:$W$1048576, W80) - 1))</f>
        <v>71</v>
      </c>
      <c r="N80" s="2">
        <f>RANK(K80, INDEX(CFB!$K$2:$K$1048576, MATCH(W80, CFB!$W$2:$W$1048576, 0)):INDEX(CFB!$K$2:$K$1048576, MATCH(W80, CFB!$W$2:$W$1048576, 0) + COUNTIF(CFB!$W$2:$W$1048576, W80) - 1))</f>
        <v>79</v>
      </c>
      <c r="O80" s="2">
        <v>42.74</v>
      </c>
      <c r="P80" s="2">
        <v>12.23</v>
      </c>
      <c r="Q80" s="2">
        <v>8.14</v>
      </c>
      <c r="R80" s="2">
        <v>5.35</v>
      </c>
      <c r="S80" s="2">
        <v>5.85</v>
      </c>
      <c r="T80" s="2">
        <v>3.19</v>
      </c>
      <c r="U80" s="2">
        <v>6.83</v>
      </c>
      <c r="V80" s="2">
        <v>4.16</v>
      </c>
      <c r="W80">
        <v>2024</v>
      </c>
      <c r="X80">
        <f t="shared" si="1"/>
        <v>0</v>
      </c>
    </row>
    <row r="81" spans="1:24" ht="12.75" customHeight="1" x14ac:dyDescent="0.45">
      <c r="A81" s="1">
        <v>80</v>
      </c>
      <c r="B81" s="2" t="s">
        <v>98</v>
      </c>
      <c r="C81" s="2" t="s">
        <v>49</v>
      </c>
      <c r="D81" s="2" t="str">
        <f>_xlfn.CONCAT(B81, W81)</f>
        <v>UTSA2024</v>
      </c>
      <c r="E81" s="2"/>
      <c r="F81" s="2">
        <v>7</v>
      </c>
      <c r="G81" s="2">
        <v>6</v>
      </c>
      <c r="H81" s="2">
        <v>0</v>
      </c>
      <c r="I81" s="2">
        <v>3.54</v>
      </c>
      <c r="J81" s="2">
        <v>-4.82</v>
      </c>
      <c r="K81" s="2">
        <v>-1.28</v>
      </c>
      <c r="L81" s="2">
        <f>_xlfn.RANK.EQ(I81, INDEX(CFB!$I$2:$I$1048576, MATCH(W81, CFB!$W$2:$W$1048576, 0)):INDEX(CFB!$I$2:$I$1048576, MATCH(W81, CFB!$W$2:$W$1048576, 0) + COUNTIF(CFB!$W$2:$W$1048576, W81) - 1), 0)</f>
        <v>47</v>
      </c>
      <c r="M81" s="2">
        <f>_xlfn.RANK.EQ(J81, INDEX(CFB!$J$2:$J$1048576, MATCH(W81, CFB!$W$2:$W$1048576, 0)):INDEX(CFB!$J$2:$J$1048576, MATCH(W81, CFB!$W$2:$W$1048576, 0) + COUNTIF(CFB!$W$2:$W$1048576, W81) - 1))</f>
        <v>103</v>
      </c>
      <c r="N81" s="2">
        <f>RANK(K81, INDEX(CFB!$K$2:$K$1048576, MATCH(W81, CFB!$W$2:$W$1048576, 0)):INDEX(CFB!$K$2:$K$1048576, MATCH(W81, CFB!$W$2:$W$1048576, 0) + COUNTIF(CFB!$W$2:$W$1048576, W81) - 1))</f>
        <v>80</v>
      </c>
      <c r="O81" s="2">
        <v>44.37</v>
      </c>
      <c r="P81" s="2">
        <v>17.57</v>
      </c>
      <c r="Q81" s="2">
        <v>8.73</v>
      </c>
      <c r="R81" s="2">
        <v>7.02</v>
      </c>
      <c r="S81" s="2">
        <v>5.41</v>
      </c>
      <c r="T81" s="2">
        <v>1.95</v>
      </c>
      <c r="U81" s="2">
        <v>6.98</v>
      </c>
      <c r="V81" s="2">
        <v>4.46</v>
      </c>
      <c r="W81">
        <v>2024</v>
      </c>
      <c r="X81">
        <f t="shared" si="1"/>
        <v>0</v>
      </c>
    </row>
    <row r="82" spans="1:24" ht="12.75" customHeight="1" x14ac:dyDescent="0.45">
      <c r="A82" s="1">
        <v>81</v>
      </c>
      <c r="B82" s="2" t="s">
        <v>99</v>
      </c>
      <c r="C82" s="2" t="s">
        <v>100</v>
      </c>
      <c r="D82" s="2" t="str">
        <f>_xlfn.CONCAT(B82, W82)</f>
        <v>Jacksonville State2024</v>
      </c>
      <c r="E82" s="2"/>
      <c r="F82" s="2">
        <v>9</v>
      </c>
      <c r="G82" s="2">
        <v>5</v>
      </c>
      <c r="H82" s="2">
        <v>0</v>
      </c>
      <c r="I82" s="2">
        <v>3.33</v>
      </c>
      <c r="J82" s="2">
        <v>-4.96</v>
      </c>
      <c r="K82" s="2">
        <v>-1.63</v>
      </c>
      <c r="L82" s="2">
        <f>_xlfn.RANK.EQ(I82, INDEX(CFB!$I$2:$I$1048576, MATCH(W82, CFB!$W$2:$W$1048576, 0)):INDEX(CFB!$I$2:$I$1048576, MATCH(W82, CFB!$W$2:$W$1048576, 0) + COUNTIF(CFB!$W$2:$W$1048576, W82) - 1), 0)</f>
        <v>50</v>
      </c>
      <c r="M82" s="2">
        <f>_xlfn.RANK.EQ(J82, INDEX(CFB!$J$2:$J$1048576, MATCH(W82, CFB!$W$2:$W$1048576, 0)):INDEX(CFB!$J$2:$J$1048576, MATCH(W82, CFB!$W$2:$W$1048576, 0) + COUNTIF(CFB!$W$2:$W$1048576, W82) - 1))</f>
        <v>106</v>
      </c>
      <c r="N82" s="2">
        <f>RANK(K82, INDEX(CFB!$K$2:$K$1048576, MATCH(W82, CFB!$W$2:$W$1048576, 0)):INDEX(CFB!$K$2:$K$1048576, MATCH(W82, CFB!$W$2:$W$1048576, 0) + COUNTIF(CFB!$W$2:$W$1048576, W82) - 1))</f>
        <v>81</v>
      </c>
      <c r="O82" s="2">
        <v>46.94</v>
      </c>
      <c r="P82" s="2">
        <v>17.600000000000001</v>
      </c>
      <c r="Q82" s="2">
        <v>9.65</v>
      </c>
      <c r="R82" s="2">
        <v>6.35</v>
      </c>
      <c r="S82" s="2">
        <v>5.99</v>
      </c>
      <c r="T82" s="2">
        <v>3.86</v>
      </c>
      <c r="U82" s="2">
        <v>7.36</v>
      </c>
      <c r="V82" s="2">
        <v>4.8099999999999996</v>
      </c>
      <c r="W82">
        <v>2024</v>
      </c>
      <c r="X82">
        <f t="shared" si="1"/>
        <v>0</v>
      </c>
    </row>
    <row r="83" spans="1:24" ht="12.75" customHeight="1" x14ac:dyDescent="0.45">
      <c r="A83" s="1">
        <v>82</v>
      </c>
      <c r="B83" s="2" t="s">
        <v>101</v>
      </c>
      <c r="C83" s="2" t="s">
        <v>100</v>
      </c>
      <c r="D83" s="2" t="str">
        <f>_xlfn.CONCAT(B83, W83)</f>
        <v>Sam Houston2024</v>
      </c>
      <c r="E83" s="2"/>
      <c r="F83" s="2">
        <v>10</v>
      </c>
      <c r="G83" s="2">
        <v>3</v>
      </c>
      <c r="H83" s="2">
        <v>0</v>
      </c>
      <c r="I83" s="2">
        <v>-3.94</v>
      </c>
      <c r="J83" s="2">
        <v>1.97</v>
      </c>
      <c r="K83" s="2">
        <v>-1.97</v>
      </c>
      <c r="L83" s="2">
        <f>_xlfn.RANK.EQ(I83, INDEX(CFB!$I$2:$I$1048576, MATCH(W83, CFB!$W$2:$W$1048576, 0)):INDEX(CFB!$I$2:$I$1048576, MATCH(W83, CFB!$W$2:$W$1048576, 0) + COUNTIF(CFB!$W$2:$W$1048576, W83) - 1), 0)</f>
        <v>110</v>
      </c>
      <c r="M83" s="2">
        <f>_xlfn.RANK.EQ(J83, INDEX(CFB!$J$2:$J$1048576, MATCH(W83, CFB!$W$2:$W$1048576, 0)):INDEX(CFB!$J$2:$J$1048576, MATCH(W83, CFB!$W$2:$W$1048576, 0) + COUNTIF(CFB!$W$2:$W$1048576, W83) - 1))</f>
        <v>59</v>
      </c>
      <c r="N83" s="2">
        <f>RANK(K83, INDEX(CFB!$K$2:$K$1048576, MATCH(W83, CFB!$W$2:$W$1048576, 0)):INDEX(CFB!$K$2:$K$1048576, MATCH(W83, CFB!$W$2:$W$1048576, 0) + COUNTIF(CFB!$W$2:$W$1048576, W83) - 1))</f>
        <v>82</v>
      </c>
      <c r="O83" s="2">
        <v>34.56</v>
      </c>
      <c r="P83" s="2">
        <v>10.25</v>
      </c>
      <c r="Q83" s="2">
        <v>7.71</v>
      </c>
      <c r="R83" s="2">
        <v>4.6399999999999997</v>
      </c>
      <c r="S83" s="2">
        <v>4.91</v>
      </c>
      <c r="T83" s="2">
        <v>3.35</v>
      </c>
      <c r="U83" s="2">
        <v>6.11</v>
      </c>
      <c r="V83" s="2">
        <v>3.91</v>
      </c>
      <c r="W83">
        <v>2024</v>
      </c>
      <c r="X83">
        <f t="shared" si="1"/>
        <v>0</v>
      </c>
    </row>
    <row r="84" spans="1:24" ht="12.75" customHeight="1" x14ac:dyDescent="0.45">
      <c r="A84" s="1">
        <v>83</v>
      </c>
      <c r="B84" s="2" t="s">
        <v>102</v>
      </c>
      <c r="C84" s="2" t="s">
        <v>49</v>
      </c>
      <c r="D84" s="2" t="str">
        <f>_xlfn.CONCAT(B84, W84)</f>
        <v>South Florida2024</v>
      </c>
      <c r="E84" s="2"/>
      <c r="F84" s="2">
        <v>7</v>
      </c>
      <c r="G84" s="2">
        <v>6</v>
      </c>
      <c r="H84" s="2">
        <v>0</v>
      </c>
      <c r="I84" s="2">
        <v>1.41</v>
      </c>
      <c r="J84" s="2">
        <v>-3.51</v>
      </c>
      <c r="K84" s="2">
        <v>-2.11</v>
      </c>
      <c r="L84" s="2">
        <f>_xlfn.RANK.EQ(I84, INDEX(CFB!$I$2:$I$1048576, MATCH(W84, CFB!$W$2:$W$1048576, 0)):INDEX(CFB!$I$2:$I$1048576, MATCH(W84, CFB!$W$2:$W$1048576, 0) + COUNTIF(CFB!$W$2:$W$1048576, W84) - 1), 0)</f>
        <v>63</v>
      </c>
      <c r="M84" s="2">
        <f>_xlfn.RANK.EQ(J84, INDEX(CFB!$J$2:$J$1048576, MATCH(W84, CFB!$W$2:$W$1048576, 0)):INDEX(CFB!$J$2:$J$1048576, MATCH(W84, CFB!$W$2:$W$1048576, 0) + COUNTIF(CFB!$W$2:$W$1048576, W84) - 1))</f>
        <v>95</v>
      </c>
      <c r="N84" s="2">
        <f>RANK(K84, INDEX(CFB!$K$2:$K$1048576, MATCH(W84, CFB!$W$2:$W$1048576, 0)):INDEX(CFB!$K$2:$K$1048576, MATCH(W84, CFB!$W$2:$W$1048576, 0) + COUNTIF(CFB!$W$2:$W$1048576, W84) - 1))</f>
        <v>83</v>
      </c>
      <c r="O84" s="2">
        <v>43.9</v>
      </c>
      <c r="P84" s="2">
        <v>15.12</v>
      </c>
      <c r="Q84" s="2">
        <v>8.2799999999999994</v>
      </c>
      <c r="R84" s="2">
        <v>5.79</v>
      </c>
      <c r="S84" s="2">
        <v>5.7</v>
      </c>
      <c r="T84" s="2">
        <v>2.88</v>
      </c>
      <c r="U84" s="2">
        <v>6.8</v>
      </c>
      <c r="V84" s="2">
        <v>4.3600000000000003</v>
      </c>
      <c r="W84">
        <v>2024</v>
      </c>
      <c r="X84">
        <f t="shared" si="1"/>
        <v>0</v>
      </c>
    </row>
    <row r="85" spans="1:24" ht="12.75" customHeight="1" x14ac:dyDescent="0.45">
      <c r="A85" s="1">
        <v>84</v>
      </c>
      <c r="B85" s="2" t="s">
        <v>103</v>
      </c>
      <c r="C85" s="2" t="s">
        <v>10</v>
      </c>
      <c r="D85" s="2" t="str">
        <f>_xlfn.CONCAT(B85, W85)</f>
        <v>Northwestern2024</v>
      </c>
      <c r="E85" s="2"/>
      <c r="F85" s="2">
        <v>4</v>
      </c>
      <c r="G85" s="2">
        <v>8</v>
      </c>
      <c r="H85" s="2">
        <v>0</v>
      </c>
      <c r="I85" s="2">
        <v>-3.29</v>
      </c>
      <c r="J85" s="2">
        <v>1.1299999999999999</v>
      </c>
      <c r="K85" s="2">
        <v>-2.17</v>
      </c>
      <c r="L85" s="2">
        <f>_xlfn.RANK.EQ(I85, INDEX(CFB!$I$2:$I$1048576, MATCH(W85, CFB!$W$2:$W$1048576, 0)):INDEX(CFB!$I$2:$I$1048576, MATCH(W85, CFB!$W$2:$W$1048576, 0) + COUNTIF(CFB!$W$2:$W$1048576, W85) - 1), 0)</f>
        <v>103</v>
      </c>
      <c r="M85" s="2">
        <f>_xlfn.RANK.EQ(J85, INDEX(CFB!$J$2:$J$1048576, MATCH(W85, CFB!$W$2:$W$1048576, 0)):INDEX(CFB!$J$2:$J$1048576, MATCH(W85, CFB!$W$2:$W$1048576, 0) + COUNTIF(CFB!$W$2:$W$1048576, W85) - 1))</f>
        <v>63</v>
      </c>
      <c r="N85" s="2">
        <f>RANK(K85, INDEX(CFB!$K$2:$K$1048576, MATCH(W85, CFB!$W$2:$W$1048576, 0)):INDEX(CFB!$K$2:$K$1048576, MATCH(W85, CFB!$W$2:$W$1048576, 0) + COUNTIF(CFB!$W$2:$W$1048576, W85) - 1))</f>
        <v>84</v>
      </c>
      <c r="O85" s="2">
        <v>37.82</v>
      </c>
      <c r="P85" s="2">
        <v>9.31</v>
      </c>
      <c r="Q85" s="2">
        <v>8.26</v>
      </c>
      <c r="R85" s="2">
        <v>5.0599999999999996</v>
      </c>
      <c r="S85" s="2">
        <v>4.96</v>
      </c>
      <c r="T85" s="2">
        <v>2.66</v>
      </c>
      <c r="U85" s="2">
        <v>6.61</v>
      </c>
      <c r="V85" s="2">
        <v>3.87</v>
      </c>
      <c r="W85">
        <v>2024</v>
      </c>
      <c r="X85">
        <f t="shared" si="1"/>
        <v>0</v>
      </c>
    </row>
    <row r="86" spans="1:24" ht="12.75" customHeight="1" x14ac:dyDescent="0.45">
      <c r="A86" s="1">
        <v>85</v>
      </c>
      <c r="B86" s="2" t="s">
        <v>104</v>
      </c>
      <c r="C86" s="2" t="s">
        <v>31</v>
      </c>
      <c r="D86" s="2" t="str">
        <f>_xlfn.CONCAT(B86, W86)</f>
        <v>Colorado State2024</v>
      </c>
      <c r="E86" s="2"/>
      <c r="F86" s="2">
        <v>8</v>
      </c>
      <c r="G86" s="2">
        <v>4</v>
      </c>
      <c r="H86" s="2">
        <v>0</v>
      </c>
      <c r="I86" s="2">
        <v>-3.6</v>
      </c>
      <c r="J86" s="2">
        <v>1.35</v>
      </c>
      <c r="K86" s="2">
        <v>-2.25</v>
      </c>
      <c r="L86" s="2">
        <f>_xlfn.RANK.EQ(I86, INDEX(CFB!$I$2:$I$1048576, MATCH(W86, CFB!$W$2:$W$1048576, 0)):INDEX(CFB!$I$2:$I$1048576, MATCH(W86, CFB!$W$2:$W$1048576, 0) + COUNTIF(CFB!$W$2:$W$1048576, W86) - 1), 0)</f>
        <v>106</v>
      </c>
      <c r="M86" s="2">
        <f>_xlfn.RANK.EQ(J86, INDEX(CFB!$J$2:$J$1048576, MATCH(W86, CFB!$W$2:$W$1048576, 0)):INDEX(CFB!$J$2:$J$1048576, MATCH(W86, CFB!$W$2:$W$1048576, 0) + COUNTIF(CFB!$W$2:$W$1048576, W86) - 1))</f>
        <v>62</v>
      </c>
      <c r="N86" s="2">
        <f>RANK(K86, INDEX(CFB!$K$2:$K$1048576, MATCH(W86, CFB!$W$2:$W$1048576, 0)):INDEX(CFB!$K$2:$K$1048576, MATCH(W86, CFB!$W$2:$W$1048576, 0) + COUNTIF(CFB!$W$2:$W$1048576, W86) - 1))</f>
        <v>85</v>
      </c>
      <c r="O86" s="2">
        <v>36.03</v>
      </c>
      <c r="P86" s="2">
        <v>12.07</v>
      </c>
      <c r="Q86" s="2">
        <v>8.76</v>
      </c>
      <c r="R86" s="2">
        <v>5.61</v>
      </c>
      <c r="S86" s="2">
        <v>5.53</v>
      </c>
      <c r="T86" s="2">
        <v>3.59</v>
      </c>
      <c r="U86" s="2">
        <v>6.97</v>
      </c>
      <c r="V86" s="2">
        <v>4.58</v>
      </c>
      <c r="W86">
        <v>2024</v>
      </c>
      <c r="X86">
        <f t="shared" si="1"/>
        <v>0</v>
      </c>
    </row>
    <row r="87" spans="1:24" ht="12.75" customHeight="1" x14ac:dyDescent="0.45">
      <c r="A87" s="1">
        <v>86</v>
      </c>
      <c r="B87" s="2" t="s">
        <v>105</v>
      </c>
      <c r="C87" s="2" t="s">
        <v>65</v>
      </c>
      <c r="D87" s="2" t="str">
        <f>_xlfn.CONCAT(B87, W87)</f>
        <v>Buffalo2024</v>
      </c>
      <c r="E87" s="2"/>
      <c r="F87" s="2">
        <v>8</v>
      </c>
      <c r="G87" s="2">
        <v>4</v>
      </c>
      <c r="H87" s="2">
        <v>0</v>
      </c>
      <c r="I87" s="2">
        <v>-0.06</v>
      </c>
      <c r="J87" s="2">
        <v>-2.37</v>
      </c>
      <c r="K87" s="2">
        <v>-2.4300000000000002</v>
      </c>
      <c r="L87" s="2">
        <f>_xlfn.RANK.EQ(I87, INDEX(CFB!$I$2:$I$1048576, MATCH(W87, CFB!$W$2:$W$1048576, 0)):INDEX(CFB!$I$2:$I$1048576, MATCH(W87, CFB!$W$2:$W$1048576, 0) + COUNTIF(CFB!$W$2:$W$1048576, W87) - 1), 0)</f>
        <v>81</v>
      </c>
      <c r="M87" s="2">
        <f>_xlfn.RANK.EQ(J87, INDEX(CFB!$J$2:$J$1048576, MATCH(W87, CFB!$W$2:$W$1048576, 0)):INDEX(CFB!$J$2:$J$1048576, MATCH(W87, CFB!$W$2:$W$1048576, 0) + COUNTIF(CFB!$W$2:$W$1048576, W87) - 1))</f>
        <v>91</v>
      </c>
      <c r="N87" s="2">
        <f>RANK(K87, INDEX(CFB!$K$2:$K$1048576, MATCH(W87, CFB!$W$2:$W$1048576, 0)):INDEX(CFB!$K$2:$K$1048576, MATCH(W87, CFB!$W$2:$W$1048576, 0) + COUNTIF(CFB!$W$2:$W$1048576, W87) - 1))</f>
        <v>86</v>
      </c>
      <c r="O87" s="2">
        <v>39.270000000000003</v>
      </c>
      <c r="P87" s="2">
        <v>17.53</v>
      </c>
      <c r="Q87" s="2">
        <v>7.84</v>
      </c>
      <c r="R87" s="2">
        <v>6.54</v>
      </c>
      <c r="S87" s="2">
        <v>4.87</v>
      </c>
      <c r="T87" s="2">
        <v>3.43</v>
      </c>
      <c r="U87" s="2">
        <v>6.15</v>
      </c>
      <c r="V87" s="2">
        <v>4.96</v>
      </c>
      <c r="W87">
        <v>2024</v>
      </c>
      <c r="X87">
        <f t="shared" si="1"/>
        <v>0</v>
      </c>
    </row>
    <row r="88" spans="1:24" ht="12.75" customHeight="1" x14ac:dyDescent="0.45">
      <c r="A88" s="1">
        <v>87</v>
      </c>
      <c r="B88" s="2" t="s">
        <v>106</v>
      </c>
      <c r="C88" s="2" t="s">
        <v>23</v>
      </c>
      <c r="D88" s="2" t="str">
        <f>_xlfn.CONCAT(B88, W88)</f>
        <v>Wake Forest2024</v>
      </c>
      <c r="E88" s="2"/>
      <c r="F88" s="2">
        <v>4</v>
      </c>
      <c r="G88" s="2">
        <v>8</v>
      </c>
      <c r="H88" s="2">
        <v>0</v>
      </c>
      <c r="I88" s="2">
        <v>1.41</v>
      </c>
      <c r="J88" s="2">
        <v>-3.91</v>
      </c>
      <c r="K88" s="2">
        <v>-2.5</v>
      </c>
      <c r="L88" s="2">
        <f>_xlfn.RANK.EQ(I88, INDEX(CFB!$I$2:$I$1048576, MATCH(W88, CFB!$W$2:$W$1048576, 0)):INDEX(CFB!$I$2:$I$1048576, MATCH(W88, CFB!$W$2:$W$1048576, 0) + COUNTIF(CFB!$W$2:$W$1048576, W88) - 1), 0)</f>
        <v>63</v>
      </c>
      <c r="M88" s="2">
        <f>_xlfn.RANK.EQ(J88, INDEX(CFB!$J$2:$J$1048576, MATCH(W88, CFB!$W$2:$W$1048576, 0)):INDEX(CFB!$J$2:$J$1048576, MATCH(W88, CFB!$W$2:$W$1048576, 0) + COUNTIF(CFB!$W$2:$W$1048576, W88) - 1))</f>
        <v>98</v>
      </c>
      <c r="N88" s="2">
        <f>RANK(K88, INDEX(CFB!$K$2:$K$1048576, MATCH(W88, CFB!$W$2:$W$1048576, 0)):INDEX(CFB!$K$2:$K$1048576, MATCH(W88, CFB!$W$2:$W$1048576, 0) + COUNTIF(CFB!$W$2:$W$1048576, W88) - 1))</f>
        <v>87</v>
      </c>
      <c r="O88" s="2">
        <v>42.72</v>
      </c>
      <c r="P88" s="2">
        <v>14.13</v>
      </c>
      <c r="Q88" s="2">
        <v>8.93</v>
      </c>
      <c r="R88" s="2">
        <v>5.29</v>
      </c>
      <c r="S88" s="2">
        <v>4.93</v>
      </c>
      <c r="T88" s="2">
        <v>3.29</v>
      </c>
      <c r="U88" s="2">
        <v>6.8</v>
      </c>
      <c r="V88" s="2">
        <v>4.32</v>
      </c>
      <c r="W88">
        <v>2024</v>
      </c>
      <c r="X88">
        <f t="shared" si="1"/>
        <v>0</v>
      </c>
    </row>
    <row r="89" spans="1:24" ht="12.75" customHeight="1" x14ac:dyDescent="0.45">
      <c r="A89" s="1">
        <v>88</v>
      </c>
      <c r="B89" s="2" t="s">
        <v>107</v>
      </c>
      <c r="C89" s="2" t="s">
        <v>29</v>
      </c>
      <c r="D89" s="2" t="str">
        <f>_xlfn.CONCAT(B89, W89)</f>
        <v>Houston2024</v>
      </c>
      <c r="E89" s="2"/>
      <c r="F89" s="2">
        <v>4</v>
      </c>
      <c r="G89" s="2">
        <v>8</v>
      </c>
      <c r="H89" s="2">
        <v>0</v>
      </c>
      <c r="I89" s="2">
        <v>-8.6999999999999993</v>
      </c>
      <c r="J89" s="2">
        <v>5.9</v>
      </c>
      <c r="K89" s="2">
        <v>-2.8</v>
      </c>
      <c r="L89" s="2">
        <f>_xlfn.RANK.EQ(I89, INDEX(CFB!$I$2:$I$1048576, MATCH(W89, CFB!$W$2:$W$1048576, 0)):INDEX(CFB!$I$2:$I$1048576, MATCH(W89, CFB!$W$2:$W$1048576, 0) + COUNTIF(CFB!$W$2:$W$1048576, W89) - 1), 0)</f>
        <v>127</v>
      </c>
      <c r="M89" s="2">
        <f>_xlfn.RANK.EQ(J89, INDEX(CFB!$J$2:$J$1048576, MATCH(W89, CFB!$W$2:$W$1048576, 0)):INDEX(CFB!$J$2:$J$1048576, MATCH(W89, CFB!$W$2:$W$1048576, 0) + COUNTIF(CFB!$W$2:$W$1048576, W89) - 1))</f>
        <v>20</v>
      </c>
      <c r="N89" s="2">
        <f>RANK(K89, INDEX(CFB!$K$2:$K$1048576, MATCH(W89, CFB!$W$2:$W$1048576, 0)):INDEX(CFB!$K$2:$K$1048576, MATCH(W89, CFB!$W$2:$W$1048576, 0) + COUNTIF(CFB!$W$2:$W$1048576, W89) - 1))</f>
        <v>88</v>
      </c>
      <c r="O89" s="2">
        <v>33.74</v>
      </c>
      <c r="P89" s="2">
        <v>4.6500000000000004</v>
      </c>
      <c r="Q89" s="2">
        <v>8.8699999999999992</v>
      </c>
      <c r="R89" s="2">
        <v>4.84</v>
      </c>
      <c r="S89" s="2">
        <v>5.32</v>
      </c>
      <c r="T89" s="2">
        <v>2.2200000000000002</v>
      </c>
      <c r="U89" s="2">
        <v>6.76</v>
      </c>
      <c r="V89" s="2">
        <v>3.37</v>
      </c>
      <c r="W89">
        <v>2024</v>
      </c>
      <c r="X89">
        <f t="shared" si="1"/>
        <v>0</v>
      </c>
    </row>
    <row r="90" spans="1:24" ht="12.75" customHeight="1" x14ac:dyDescent="0.45">
      <c r="A90" s="1">
        <v>89</v>
      </c>
      <c r="B90" s="2" t="s">
        <v>108</v>
      </c>
      <c r="C90" s="2" t="s">
        <v>49</v>
      </c>
      <c r="D90" s="2" t="str">
        <f>_xlfn.CONCAT(B90, W90)</f>
        <v>East Carolina2024</v>
      </c>
      <c r="E90" s="2"/>
      <c r="F90" s="2">
        <v>7</v>
      </c>
      <c r="G90" s="2">
        <v>5</v>
      </c>
      <c r="H90" s="2">
        <v>0</v>
      </c>
      <c r="I90" s="2">
        <v>0.99</v>
      </c>
      <c r="J90" s="2">
        <v>-3.82</v>
      </c>
      <c r="K90" s="2">
        <v>-2.83</v>
      </c>
      <c r="L90" s="2">
        <f>_xlfn.RANK.EQ(I90, INDEX(CFB!$I$2:$I$1048576, MATCH(W90, CFB!$W$2:$W$1048576, 0)):INDEX(CFB!$I$2:$I$1048576, MATCH(W90, CFB!$W$2:$W$1048576, 0) + COUNTIF(CFB!$W$2:$W$1048576, W90) - 1), 0)</f>
        <v>69</v>
      </c>
      <c r="M90" s="2">
        <f>_xlfn.RANK.EQ(J90, INDEX(CFB!$J$2:$J$1048576, MATCH(W90, CFB!$W$2:$W$1048576, 0)):INDEX(CFB!$J$2:$J$1048576, MATCH(W90, CFB!$W$2:$W$1048576, 0) + COUNTIF(CFB!$W$2:$W$1048576, W90) - 1))</f>
        <v>97</v>
      </c>
      <c r="N90" s="2">
        <f>RANK(K90, INDEX(CFB!$K$2:$K$1048576, MATCH(W90, CFB!$W$2:$W$1048576, 0)):INDEX(CFB!$K$2:$K$1048576, MATCH(W90, CFB!$W$2:$W$1048576, 0) + COUNTIF(CFB!$W$2:$W$1048576, W90) - 1))</f>
        <v>89</v>
      </c>
      <c r="O90" s="2">
        <v>41.84</v>
      </c>
      <c r="P90" s="2">
        <v>16</v>
      </c>
      <c r="Q90" s="2">
        <v>9.19</v>
      </c>
      <c r="R90" s="2">
        <v>5.52</v>
      </c>
      <c r="S90" s="2">
        <v>5.22</v>
      </c>
      <c r="T90" s="2">
        <v>2.75</v>
      </c>
      <c r="U90" s="2">
        <v>7.05</v>
      </c>
      <c r="V90" s="2">
        <v>4.16</v>
      </c>
      <c r="W90">
        <v>2024</v>
      </c>
      <c r="X90">
        <f t="shared" si="1"/>
        <v>0</v>
      </c>
    </row>
    <row r="91" spans="1:24" ht="12.75" customHeight="1" x14ac:dyDescent="0.45">
      <c r="A91" s="1">
        <v>90</v>
      </c>
      <c r="B91" s="2" t="s">
        <v>109</v>
      </c>
      <c r="C91" s="2" t="s">
        <v>15</v>
      </c>
      <c r="D91" s="2" t="str">
        <f>_xlfn.CONCAT(B91, W91)</f>
        <v>Mississippi State2024</v>
      </c>
      <c r="E91" s="2"/>
      <c r="F91" s="2">
        <v>2</v>
      </c>
      <c r="G91" s="2">
        <v>10</v>
      </c>
      <c r="H91" s="2">
        <v>0</v>
      </c>
      <c r="I91" s="2">
        <v>2.92</v>
      </c>
      <c r="J91" s="2">
        <v>-5.91</v>
      </c>
      <c r="K91" s="2">
        <v>-3</v>
      </c>
      <c r="L91" s="2">
        <f>_xlfn.RANK.EQ(I91, INDEX(CFB!$I$2:$I$1048576, MATCH(W91, CFB!$W$2:$W$1048576, 0)):INDEX(CFB!$I$2:$I$1048576, MATCH(W91, CFB!$W$2:$W$1048576, 0) + COUNTIF(CFB!$W$2:$W$1048576, W91) - 1), 0)</f>
        <v>53</v>
      </c>
      <c r="M91" s="2">
        <f>_xlfn.RANK.EQ(J91, INDEX(CFB!$J$2:$J$1048576, MATCH(W91, CFB!$W$2:$W$1048576, 0)):INDEX(CFB!$J$2:$J$1048576, MATCH(W91, CFB!$W$2:$W$1048576, 0) + COUNTIF(CFB!$W$2:$W$1048576, W91) - 1))</f>
        <v>112</v>
      </c>
      <c r="N91" s="2">
        <f>RANK(K91, INDEX(CFB!$K$2:$K$1048576, MATCH(W91, CFB!$W$2:$W$1048576, 0)):INDEX(CFB!$K$2:$K$1048576, MATCH(W91, CFB!$W$2:$W$1048576, 0) + COUNTIF(CFB!$W$2:$W$1048576, W91) - 1))</f>
        <v>90</v>
      </c>
      <c r="O91" s="2">
        <v>47.87</v>
      </c>
      <c r="P91" s="2">
        <v>13.15</v>
      </c>
      <c r="Q91" s="2">
        <v>10.07</v>
      </c>
      <c r="R91" s="2">
        <v>5.99</v>
      </c>
      <c r="S91" s="2">
        <v>5.85</v>
      </c>
      <c r="T91" s="2">
        <v>3.5</v>
      </c>
      <c r="U91" s="2">
        <v>7.81</v>
      </c>
      <c r="V91" s="2">
        <v>4.46</v>
      </c>
      <c r="W91">
        <v>2024</v>
      </c>
      <c r="X91">
        <f t="shared" si="1"/>
        <v>0</v>
      </c>
    </row>
    <row r="92" spans="1:24" ht="12.75" customHeight="1" x14ac:dyDescent="0.45">
      <c r="A92" s="1">
        <v>91</v>
      </c>
      <c r="B92" s="2" t="s">
        <v>110</v>
      </c>
      <c r="C92" s="2" t="s">
        <v>100</v>
      </c>
      <c r="D92" s="2" t="str">
        <f>_xlfn.CONCAT(B92, W92)</f>
        <v>Western Kentucky2024</v>
      </c>
      <c r="E92" s="2"/>
      <c r="F92" s="2">
        <v>8</v>
      </c>
      <c r="G92" s="2">
        <v>6</v>
      </c>
      <c r="H92" s="2">
        <v>0</v>
      </c>
      <c r="I92" s="2">
        <v>-3.87</v>
      </c>
      <c r="J92" s="2">
        <v>0.72</v>
      </c>
      <c r="K92" s="2">
        <v>-3.15</v>
      </c>
      <c r="L92" s="2">
        <f>_xlfn.RANK.EQ(I92, INDEX(CFB!$I$2:$I$1048576, MATCH(W92, CFB!$W$2:$W$1048576, 0)):INDEX(CFB!$I$2:$I$1048576, MATCH(W92, CFB!$W$2:$W$1048576, 0) + COUNTIF(CFB!$W$2:$W$1048576, W92) - 1), 0)</f>
        <v>109</v>
      </c>
      <c r="M92" s="2">
        <f>_xlfn.RANK.EQ(J92, INDEX(CFB!$J$2:$J$1048576, MATCH(W92, CFB!$W$2:$W$1048576, 0)):INDEX(CFB!$J$2:$J$1048576, MATCH(W92, CFB!$W$2:$W$1048576, 0) + COUNTIF(CFB!$W$2:$W$1048576, W92) - 1))</f>
        <v>68</v>
      </c>
      <c r="N92" s="2">
        <f>RANK(K92, INDEX(CFB!$K$2:$K$1048576, MATCH(W92, CFB!$W$2:$W$1048576, 0)):INDEX(CFB!$K$2:$K$1048576, MATCH(W92, CFB!$W$2:$W$1048576, 0) + COUNTIF(CFB!$W$2:$W$1048576, W92) - 1))</f>
        <v>91</v>
      </c>
      <c r="O92" s="2">
        <v>36.03</v>
      </c>
      <c r="P92" s="2">
        <v>13.93</v>
      </c>
      <c r="Q92" s="2">
        <v>9.2200000000000006</v>
      </c>
      <c r="R92" s="2">
        <v>6.53</v>
      </c>
      <c r="S92" s="2">
        <v>4.2300000000000004</v>
      </c>
      <c r="T92" s="2">
        <v>4.42</v>
      </c>
      <c r="U92" s="2">
        <v>6.84</v>
      </c>
      <c r="V92" s="2">
        <v>5.13</v>
      </c>
      <c r="W92">
        <v>2024</v>
      </c>
      <c r="X92">
        <f t="shared" si="1"/>
        <v>0</v>
      </c>
    </row>
    <row r="93" spans="1:24" ht="12.75" customHeight="1" x14ac:dyDescent="0.45">
      <c r="A93" s="1">
        <v>92</v>
      </c>
      <c r="B93" s="2" t="s">
        <v>111</v>
      </c>
      <c r="C93" s="2" t="s">
        <v>31</v>
      </c>
      <c r="D93" s="2" t="str">
        <f>_xlfn.CONCAT(B93, W93)</f>
        <v>Fresno State2024</v>
      </c>
      <c r="E93" s="2"/>
      <c r="F93" s="2">
        <v>6</v>
      </c>
      <c r="G93" s="2">
        <v>7</v>
      </c>
      <c r="H93" s="2">
        <v>0</v>
      </c>
      <c r="I93" s="2">
        <v>-2.93</v>
      </c>
      <c r="J93" s="2">
        <v>-0.37</v>
      </c>
      <c r="K93" s="2">
        <v>-3.29</v>
      </c>
      <c r="L93" s="2">
        <f>_xlfn.RANK.EQ(I93, INDEX(CFB!$I$2:$I$1048576, MATCH(W93, CFB!$W$2:$W$1048576, 0)):INDEX(CFB!$I$2:$I$1048576, MATCH(W93, CFB!$W$2:$W$1048576, 0) + COUNTIF(CFB!$W$2:$W$1048576, W93) - 1), 0)</f>
        <v>101</v>
      </c>
      <c r="M93" s="2">
        <f>_xlfn.RANK.EQ(J93, INDEX(CFB!$J$2:$J$1048576, MATCH(W93, CFB!$W$2:$W$1048576, 0)):INDEX(CFB!$J$2:$J$1048576, MATCH(W93, CFB!$W$2:$W$1048576, 0) + COUNTIF(CFB!$W$2:$W$1048576, W93) - 1))</f>
        <v>72</v>
      </c>
      <c r="N93" s="2">
        <f>RANK(K93, INDEX(CFB!$K$2:$K$1048576, MATCH(W93, CFB!$W$2:$W$1048576, 0)):INDEX(CFB!$K$2:$K$1048576, MATCH(W93, CFB!$W$2:$W$1048576, 0) + COUNTIF(CFB!$W$2:$W$1048576, W93) - 1))</f>
        <v>92</v>
      </c>
      <c r="O93" s="2">
        <v>38.78</v>
      </c>
      <c r="P93" s="2">
        <v>13.42</v>
      </c>
      <c r="Q93" s="2">
        <v>8.89</v>
      </c>
      <c r="R93" s="2">
        <v>4.62</v>
      </c>
      <c r="S93" s="2">
        <v>4.28</v>
      </c>
      <c r="T93" s="2">
        <v>2.8</v>
      </c>
      <c r="U93" s="2">
        <v>6.63</v>
      </c>
      <c r="V93" s="2">
        <v>3.77</v>
      </c>
      <c r="W93">
        <v>2024</v>
      </c>
      <c r="X93">
        <f t="shared" si="1"/>
        <v>0</v>
      </c>
    </row>
    <row r="94" spans="1:24" ht="12.75" customHeight="1" x14ac:dyDescent="0.45">
      <c r="A94" s="1">
        <v>93</v>
      </c>
      <c r="B94" s="2" t="s">
        <v>112</v>
      </c>
      <c r="C94" s="2" t="s">
        <v>23</v>
      </c>
      <c r="D94" s="2" t="str">
        <f>_xlfn.CONCAT(B94, W94)</f>
        <v>Stanford2024</v>
      </c>
      <c r="E94" s="2"/>
      <c r="F94" s="2">
        <v>3</v>
      </c>
      <c r="G94" s="2">
        <v>9</v>
      </c>
      <c r="H94" s="2">
        <v>0</v>
      </c>
      <c r="I94" s="2">
        <v>-1.55</v>
      </c>
      <c r="J94" s="2">
        <v>-2.21</v>
      </c>
      <c r="K94" s="2">
        <v>-3.75</v>
      </c>
      <c r="L94" s="2">
        <f>_xlfn.RANK.EQ(I94, INDEX(CFB!$I$2:$I$1048576, MATCH(W94, CFB!$W$2:$W$1048576, 0)):INDEX(CFB!$I$2:$I$1048576, MATCH(W94, CFB!$W$2:$W$1048576, 0) + COUNTIF(CFB!$W$2:$W$1048576, W94) - 1), 0)</f>
        <v>91</v>
      </c>
      <c r="M94" s="2">
        <f>_xlfn.RANK.EQ(J94, INDEX(CFB!$J$2:$J$1048576, MATCH(W94, CFB!$W$2:$W$1048576, 0)):INDEX(CFB!$J$2:$J$1048576, MATCH(W94, CFB!$W$2:$W$1048576, 0) + COUNTIF(CFB!$W$2:$W$1048576, W94) - 1))</f>
        <v>90</v>
      </c>
      <c r="N94" s="2">
        <f>RANK(K94, INDEX(CFB!$K$2:$K$1048576, MATCH(W94, CFB!$W$2:$W$1048576, 0)):INDEX(CFB!$K$2:$K$1048576, MATCH(W94, CFB!$W$2:$W$1048576, 0) + COUNTIF(CFB!$W$2:$W$1048576, W94) - 1))</f>
        <v>93</v>
      </c>
      <c r="O94" s="2">
        <v>40.67</v>
      </c>
      <c r="P94" s="2">
        <v>13.24</v>
      </c>
      <c r="Q94" s="2">
        <v>8.41</v>
      </c>
      <c r="R94" s="2">
        <v>6.47</v>
      </c>
      <c r="S94" s="2">
        <v>5.12</v>
      </c>
      <c r="T94" s="2">
        <v>2.92</v>
      </c>
      <c r="U94" s="2">
        <v>6.56</v>
      </c>
      <c r="V94" s="2">
        <v>4.62</v>
      </c>
      <c r="W94">
        <v>2024</v>
      </c>
      <c r="X94">
        <f t="shared" si="1"/>
        <v>0</v>
      </c>
    </row>
    <row r="95" spans="1:24" ht="12.75" customHeight="1" x14ac:dyDescent="0.45">
      <c r="A95" s="1">
        <v>94</v>
      </c>
      <c r="B95" s="2" t="s">
        <v>113</v>
      </c>
      <c r="C95" s="2" t="s">
        <v>49</v>
      </c>
      <c r="D95" s="2" t="str">
        <f>_xlfn.CONCAT(B95, W95)</f>
        <v>North Texas2024</v>
      </c>
      <c r="E95" s="2"/>
      <c r="F95" s="2">
        <v>6</v>
      </c>
      <c r="G95" s="2">
        <v>6</v>
      </c>
      <c r="H95" s="2">
        <v>0</v>
      </c>
      <c r="I95" s="2">
        <v>5.0199999999999996</v>
      </c>
      <c r="J95" s="2">
        <v>-8.7899999999999991</v>
      </c>
      <c r="K95" s="2">
        <v>-3.77</v>
      </c>
      <c r="L95" s="2">
        <f>_xlfn.RANK.EQ(I95, INDEX(CFB!$I$2:$I$1048576, MATCH(W95, CFB!$W$2:$W$1048576, 0)):INDEX(CFB!$I$2:$I$1048576, MATCH(W95, CFB!$W$2:$W$1048576, 0) + COUNTIF(CFB!$W$2:$W$1048576, W95) - 1), 0)</f>
        <v>34</v>
      </c>
      <c r="M95" s="2">
        <f>_xlfn.RANK.EQ(J95, INDEX(CFB!$J$2:$J$1048576, MATCH(W95, CFB!$W$2:$W$1048576, 0)):INDEX(CFB!$J$2:$J$1048576, MATCH(W95, CFB!$W$2:$W$1048576, 0) + COUNTIF(CFB!$W$2:$W$1048576, W95) - 1))</f>
        <v>125</v>
      </c>
      <c r="N95" s="2">
        <f>RANK(K95, INDEX(CFB!$K$2:$K$1048576, MATCH(W95, CFB!$W$2:$W$1048576, 0)):INDEX(CFB!$K$2:$K$1048576, MATCH(W95, CFB!$W$2:$W$1048576, 0) + COUNTIF(CFB!$W$2:$W$1048576, W95) - 1))</f>
        <v>94</v>
      </c>
      <c r="O95" s="2">
        <v>44.9</v>
      </c>
      <c r="P95" s="2">
        <v>21.12</v>
      </c>
      <c r="Q95" s="2">
        <v>8.6999999999999993</v>
      </c>
      <c r="R95" s="2">
        <v>6.5</v>
      </c>
      <c r="S95" s="2">
        <v>6.51</v>
      </c>
      <c r="T95" s="2">
        <v>3.62</v>
      </c>
      <c r="U95" s="2">
        <v>7.61</v>
      </c>
      <c r="V95" s="2">
        <v>5.0199999999999996</v>
      </c>
      <c r="W95">
        <v>2024</v>
      </c>
      <c r="X95">
        <f t="shared" si="1"/>
        <v>0</v>
      </c>
    </row>
    <row r="96" spans="1:24" ht="12.75" customHeight="1" x14ac:dyDescent="0.45">
      <c r="A96" s="1">
        <v>95</v>
      </c>
      <c r="B96" s="2" t="s">
        <v>114</v>
      </c>
      <c r="C96" s="2" t="s">
        <v>31</v>
      </c>
      <c r="D96" s="2" t="str">
        <f>_xlfn.CONCAT(B96, W96)</f>
        <v>San Jose State2024</v>
      </c>
      <c r="E96" s="2"/>
      <c r="F96" s="2">
        <v>7</v>
      </c>
      <c r="G96" s="2">
        <v>6</v>
      </c>
      <c r="H96" s="2">
        <v>0</v>
      </c>
      <c r="I96" s="2">
        <v>1.55</v>
      </c>
      <c r="J96" s="2">
        <v>-5.54</v>
      </c>
      <c r="K96" s="2">
        <v>-3.99</v>
      </c>
      <c r="L96" s="2">
        <f>_xlfn.RANK.EQ(I96, INDEX(CFB!$I$2:$I$1048576, MATCH(W96, CFB!$W$2:$W$1048576, 0)):INDEX(CFB!$I$2:$I$1048576, MATCH(W96, CFB!$W$2:$W$1048576, 0) + COUNTIF(CFB!$W$2:$W$1048576, W96) - 1), 0)</f>
        <v>62</v>
      </c>
      <c r="M96" s="2">
        <f>_xlfn.RANK.EQ(J96, INDEX(CFB!$J$2:$J$1048576, MATCH(W96, CFB!$W$2:$W$1048576, 0)):INDEX(CFB!$J$2:$J$1048576, MATCH(W96, CFB!$W$2:$W$1048576, 0) + COUNTIF(CFB!$W$2:$W$1048576, W96) - 1))</f>
        <v>111</v>
      </c>
      <c r="N96" s="2">
        <f>RANK(K96, INDEX(CFB!$K$2:$K$1048576, MATCH(W96, CFB!$W$2:$W$1048576, 0)):INDEX(CFB!$K$2:$K$1048576, MATCH(W96, CFB!$W$2:$W$1048576, 0) + COUNTIF(CFB!$W$2:$W$1048576, W96) - 1))</f>
        <v>95</v>
      </c>
      <c r="O96" s="2">
        <v>40.6</v>
      </c>
      <c r="P96" s="2">
        <v>16.23</v>
      </c>
      <c r="Q96" s="2">
        <v>8.93</v>
      </c>
      <c r="R96" s="2">
        <v>5.63</v>
      </c>
      <c r="S96" s="2">
        <v>4.32</v>
      </c>
      <c r="T96" s="2">
        <v>2.59</v>
      </c>
      <c r="U96" s="2">
        <v>7.08</v>
      </c>
      <c r="V96" s="2">
        <v>4.0999999999999996</v>
      </c>
      <c r="W96">
        <v>2024</v>
      </c>
      <c r="X96">
        <f t="shared" si="1"/>
        <v>0</v>
      </c>
    </row>
    <row r="97" spans="1:24" ht="12.75" customHeight="1" x14ac:dyDescent="0.45">
      <c r="A97" s="1">
        <v>96</v>
      </c>
      <c r="B97" s="2" t="s">
        <v>115</v>
      </c>
      <c r="C97" s="2" t="s">
        <v>23</v>
      </c>
      <c r="D97" s="2" t="str">
        <f>_xlfn.CONCAT(B97, W97)</f>
        <v>Florida State2024</v>
      </c>
      <c r="E97" s="2"/>
      <c r="F97" s="2">
        <v>2</v>
      </c>
      <c r="G97" s="2">
        <v>10</v>
      </c>
      <c r="H97" s="2">
        <v>0</v>
      </c>
      <c r="I97" s="2">
        <v>-7.97</v>
      </c>
      <c r="J97" s="2">
        <v>3.83</v>
      </c>
      <c r="K97" s="2">
        <v>-4.1500000000000004</v>
      </c>
      <c r="L97" s="2">
        <f>_xlfn.RANK.EQ(I97, INDEX(CFB!$I$2:$I$1048576, MATCH(W97, CFB!$W$2:$W$1048576, 0)):INDEX(CFB!$I$2:$I$1048576, MATCH(W97, CFB!$W$2:$W$1048576, 0) + COUNTIF(CFB!$W$2:$W$1048576, W97) - 1), 0)</f>
        <v>125</v>
      </c>
      <c r="M97" s="2">
        <f>_xlfn.RANK.EQ(J97, INDEX(CFB!$J$2:$J$1048576, MATCH(W97, CFB!$W$2:$W$1048576, 0)):INDEX(CFB!$J$2:$J$1048576, MATCH(W97, CFB!$W$2:$W$1048576, 0) + COUNTIF(CFB!$W$2:$W$1048576, W97) - 1))</f>
        <v>40</v>
      </c>
      <c r="N97" s="2">
        <f>RANK(K97, INDEX(CFB!$K$2:$K$1048576, MATCH(W97, CFB!$W$2:$W$1048576, 0)):INDEX(CFB!$K$2:$K$1048576, MATCH(W97, CFB!$W$2:$W$1048576, 0) + COUNTIF(CFB!$W$2:$W$1048576, W97) - 1))</f>
        <v>96</v>
      </c>
      <c r="O97" s="2">
        <v>35.07</v>
      </c>
      <c r="P97" s="2">
        <v>6.64</v>
      </c>
      <c r="Q97" s="2">
        <v>8.3000000000000007</v>
      </c>
      <c r="R97" s="2">
        <v>5.27</v>
      </c>
      <c r="S97" s="2">
        <v>4.51</v>
      </c>
      <c r="T97" s="2">
        <v>2.99</v>
      </c>
      <c r="U97" s="2">
        <v>6.27</v>
      </c>
      <c r="V97" s="2">
        <v>3.87</v>
      </c>
      <c r="W97">
        <v>2024</v>
      </c>
      <c r="X97">
        <f t="shared" si="1"/>
        <v>0</v>
      </c>
    </row>
    <row r="98" spans="1:24" ht="12.75" customHeight="1" x14ac:dyDescent="0.45">
      <c r="A98" s="1">
        <v>97</v>
      </c>
      <c r="B98" s="2" t="s">
        <v>116</v>
      </c>
      <c r="C98" s="2" t="s">
        <v>63</v>
      </c>
      <c r="D98" s="2" t="str">
        <f>_xlfn.CONCAT(B98, W98)</f>
        <v>Appalachian State2024</v>
      </c>
      <c r="E98" s="2"/>
      <c r="F98" s="2">
        <v>5</v>
      </c>
      <c r="G98" s="2">
        <v>6</v>
      </c>
      <c r="H98" s="2">
        <v>0</v>
      </c>
      <c r="I98" s="2">
        <v>-0.34</v>
      </c>
      <c r="J98" s="2">
        <v>-3.97</v>
      </c>
      <c r="K98" s="2">
        <v>-4.3099999999999996</v>
      </c>
      <c r="L98" s="2">
        <f>_xlfn.RANK.EQ(I98, INDEX(CFB!$I$2:$I$1048576, MATCH(W98, CFB!$W$2:$W$1048576, 0)):INDEX(CFB!$I$2:$I$1048576, MATCH(W98, CFB!$W$2:$W$1048576, 0) + COUNTIF(CFB!$W$2:$W$1048576, W98) - 1), 0)</f>
        <v>83</v>
      </c>
      <c r="M98" s="2">
        <f>_xlfn.RANK.EQ(J98, INDEX(CFB!$J$2:$J$1048576, MATCH(W98, CFB!$W$2:$W$1048576, 0)):INDEX(CFB!$J$2:$J$1048576, MATCH(W98, CFB!$W$2:$W$1048576, 0) + COUNTIF(CFB!$W$2:$W$1048576, W98) - 1))</f>
        <v>99</v>
      </c>
      <c r="N98" s="2">
        <f>RANK(K98, INDEX(CFB!$K$2:$K$1048576, MATCH(W98, CFB!$W$2:$W$1048576, 0)):INDEX(CFB!$K$2:$K$1048576, MATCH(W98, CFB!$W$2:$W$1048576, 0) + COUNTIF(CFB!$W$2:$W$1048576, W98) - 1))</f>
        <v>97</v>
      </c>
      <c r="O98" s="2">
        <v>39.700000000000003</v>
      </c>
      <c r="P98" s="2">
        <v>17.78</v>
      </c>
      <c r="Q98" s="2">
        <v>9.15</v>
      </c>
      <c r="R98" s="2">
        <v>7.03</v>
      </c>
      <c r="S98" s="2">
        <v>5.26</v>
      </c>
      <c r="T98" s="2">
        <v>4.05</v>
      </c>
      <c r="U98" s="2">
        <v>7.17</v>
      </c>
      <c r="V98" s="2">
        <v>5.23</v>
      </c>
      <c r="W98">
        <v>2024</v>
      </c>
      <c r="X98">
        <f t="shared" si="1"/>
        <v>0</v>
      </c>
    </row>
    <row r="99" spans="1:24" ht="12.75" customHeight="1" x14ac:dyDescent="0.45">
      <c r="A99" s="1">
        <v>98</v>
      </c>
      <c r="B99" s="2" t="s">
        <v>117</v>
      </c>
      <c r="C99" s="2" t="s">
        <v>65</v>
      </c>
      <c r="D99" s="2" t="str">
        <f>_xlfn.CONCAT(B99, W99)</f>
        <v>Western Michigan2024</v>
      </c>
      <c r="E99" s="2"/>
      <c r="F99" s="2">
        <v>6</v>
      </c>
      <c r="G99" s="2">
        <v>7</v>
      </c>
      <c r="H99" s="2">
        <v>0</v>
      </c>
      <c r="I99" s="2">
        <v>1.81</v>
      </c>
      <c r="J99" s="2">
        <v>-6.13</v>
      </c>
      <c r="K99" s="2">
        <v>-4.32</v>
      </c>
      <c r="L99" s="2">
        <f>_xlfn.RANK.EQ(I99, INDEX(CFB!$I$2:$I$1048576, MATCH(W99, CFB!$W$2:$W$1048576, 0)):INDEX(CFB!$I$2:$I$1048576, MATCH(W99, CFB!$W$2:$W$1048576, 0) + COUNTIF(CFB!$W$2:$W$1048576, W99) - 1), 0)</f>
        <v>58</v>
      </c>
      <c r="M99" s="2">
        <f>_xlfn.RANK.EQ(J99, INDEX(CFB!$J$2:$J$1048576, MATCH(W99, CFB!$W$2:$W$1048576, 0)):INDEX(CFB!$J$2:$J$1048576, MATCH(W99, CFB!$W$2:$W$1048576, 0) + COUNTIF(CFB!$W$2:$W$1048576, W99) - 1))</f>
        <v>116</v>
      </c>
      <c r="N99" s="2">
        <f>RANK(K99, INDEX(CFB!$K$2:$K$1048576, MATCH(W99, CFB!$W$2:$W$1048576, 0)):INDEX(CFB!$K$2:$K$1048576, MATCH(W99, CFB!$W$2:$W$1048576, 0) + COUNTIF(CFB!$W$2:$W$1048576, W99) - 1))</f>
        <v>98</v>
      </c>
      <c r="O99" s="2">
        <v>41.07</v>
      </c>
      <c r="P99" s="2">
        <v>19.5</v>
      </c>
      <c r="Q99" s="2">
        <v>8.7799999999999994</v>
      </c>
      <c r="R99" s="2">
        <v>7.35</v>
      </c>
      <c r="S99" s="2">
        <v>5.76</v>
      </c>
      <c r="T99" s="2">
        <v>4.21</v>
      </c>
      <c r="U99" s="2">
        <v>7.03</v>
      </c>
      <c r="V99" s="2">
        <v>5.45</v>
      </c>
      <c r="W99">
        <v>2024</v>
      </c>
      <c r="X99">
        <f t="shared" si="1"/>
        <v>0</v>
      </c>
    </row>
    <row r="100" spans="1:24" ht="12.75" customHeight="1" x14ac:dyDescent="0.45">
      <c r="A100" s="1">
        <v>99</v>
      </c>
      <c r="B100" s="2" t="s">
        <v>118</v>
      </c>
      <c r="C100" s="2" t="s">
        <v>100</v>
      </c>
      <c r="D100" s="2" t="str">
        <f>_xlfn.CONCAT(B100, W100)</f>
        <v>Liberty2024</v>
      </c>
      <c r="E100" s="2"/>
      <c r="F100" s="2">
        <v>8</v>
      </c>
      <c r="G100" s="2">
        <v>3</v>
      </c>
      <c r="H100" s="2">
        <v>0</v>
      </c>
      <c r="I100" s="2">
        <v>0</v>
      </c>
      <c r="J100" s="2">
        <v>-4.37</v>
      </c>
      <c r="K100" s="2">
        <v>-4.37</v>
      </c>
      <c r="L100" s="2">
        <f>_xlfn.RANK.EQ(I100, INDEX(CFB!$I$2:$I$1048576, MATCH(W100, CFB!$W$2:$W$1048576, 0)):INDEX(CFB!$I$2:$I$1048576, MATCH(W100, CFB!$W$2:$W$1048576, 0) + COUNTIF(CFB!$W$2:$W$1048576, W100) - 1), 0)</f>
        <v>80</v>
      </c>
      <c r="M100" s="2">
        <f>_xlfn.RANK.EQ(J100, INDEX(CFB!$J$2:$J$1048576, MATCH(W100, CFB!$W$2:$W$1048576, 0)):INDEX(CFB!$J$2:$J$1048576, MATCH(W100, CFB!$W$2:$W$1048576, 0) + COUNTIF(CFB!$W$2:$W$1048576, W100) - 1))</f>
        <v>101</v>
      </c>
      <c r="N100" s="2">
        <f>RANK(K100, INDEX(CFB!$K$2:$K$1048576, MATCH(W100, CFB!$W$2:$W$1048576, 0)):INDEX(CFB!$K$2:$K$1048576, MATCH(W100, CFB!$W$2:$W$1048576, 0) + COUNTIF(CFB!$W$2:$W$1048576, W100) - 1))</f>
        <v>99</v>
      </c>
      <c r="O100" s="2">
        <v>37.51</v>
      </c>
      <c r="P100" s="2">
        <v>15.93</v>
      </c>
      <c r="Q100" s="2">
        <v>8.18</v>
      </c>
      <c r="R100" s="2">
        <v>6.33</v>
      </c>
      <c r="S100" s="2">
        <v>5.9</v>
      </c>
      <c r="T100" s="2">
        <v>3.74</v>
      </c>
      <c r="U100" s="2">
        <v>6.88</v>
      </c>
      <c r="V100" s="2">
        <v>4.8</v>
      </c>
      <c r="W100">
        <v>2024</v>
      </c>
      <c r="X100">
        <f t="shared" si="1"/>
        <v>0</v>
      </c>
    </row>
    <row r="101" spans="1:24" ht="12.75" customHeight="1" x14ac:dyDescent="0.45">
      <c r="A101" s="1">
        <v>100</v>
      </c>
      <c r="B101" s="2" t="s">
        <v>119</v>
      </c>
      <c r="C101" s="2" t="s">
        <v>12</v>
      </c>
      <c r="D101" s="2" t="str">
        <f>_xlfn.CONCAT(B101, W101)</f>
        <v>Oregon State2024</v>
      </c>
      <c r="E101" s="2"/>
      <c r="F101" s="2">
        <v>5</v>
      </c>
      <c r="G101" s="2">
        <v>7</v>
      </c>
      <c r="H101" s="2">
        <v>0</v>
      </c>
      <c r="I101" s="2">
        <v>-1.51</v>
      </c>
      <c r="J101" s="2">
        <v>-3.1</v>
      </c>
      <c r="K101" s="2">
        <v>-4.5999999999999996</v>
      </c>
      <c r="L101" s="2">
        <f>_xlfn.RANK.EQ(I101, INDEX(CFB!$I$2:$I$1048576, MATCH(W101, CFB!$W$2:$W$1048576, 0)):INDEX(CFB!$I$2:$I$1048576, MATCH(W101, CFB!$W$2:$W$1048576, 0) + COUNTIF(CFB!$W$2:$W$1048576, W101) - 1), 0)</f>
        <v>90</v>
      </c>
      <c r="M101" s="2">
        <f>_xlfn.RANK.EQ(J101, INDEX(CFB!$J$2:$J$1048576, MATCH(W101, CFB!$W$2:$W$1048576, 0)):INDEX(CFB!$J$2:$J$1048576, MATCH(W101, CFB!$W$2:$W$1048576, 0) + COUNTIF(CFB!$W$2:$W$1048576, W101) - 1))</f>
        <v>93</v>
      </c>
      <c r="N101" s="2">
        <f>RANK(K101, INDEX(CFB!$K$2:$K$1048576, MATCH(W101, CFB!$W$2:$W$1048576, 0)):INDEX(CFB!$K$2:$K$1048576, MATCH(W101, CFB!$W$2:$W$1048576, 0) + COUNTIF(CFB!$W$2:$W$1048576, W101) - 1))</f>
        <v>100</v>
      </c>
      <c r="O101" s="2">
        <v>38</v>
      </c>
      <c r="P101" s="2">
        <v>16.45</v>
      </c>
      <c r="Q101" s="2">
        <v>8.27</v>
      </c>
      <c r="R101" s="2">
        <v>6.28</v>
      </c>
      <c r="S101" s="2">
        <v>5.74</v>
      </c>
      <c r="T101" s="2">
        <v>4.2300000000000004</v>
      </c>
      <c r="U101" s="2">
        <v>6.8</v>
      </c>
      <c r="V101" s="2">
        <v>5.18</v>
      </c>
      <c r="W101">
        <v>2024</v>
      </c>
      <c r="X101">
        <f t="shared" si="1"/>
        <v>0</v>
      </c>
    </row>
    <row r="102" spans="1:24" ht="12.75" customHeight="1" x14ac:dyDescent="0.45">
      <c r="A102" s="1">
        <v>101</v>
      </c>
      <c r="B102" s="2" t="s">
        <v>120</v>
      </c>
      <c r="C102" s="2" t="s">
        <v>29</v>
      </c>
      <c r="D102" s="2" t="str">
        <f>_xlfn.CONCAT(B102, W102)</f>
        <v>Arizona2024</v>
      </c>
      <c r="E102" s="2"/>
      <c r="F102" s="2">
        <v>4</v>
      </c>
      <c r="G102" s="2">
        <v>8</v>
      </c>
      <c r="H102" s="2">
        <v>0</v>
      </c>
      <c r="I102" s="2">
        <v>-4.0599999999999996</v>
      </c>
      <c r="J102" s="2">
        <v>-0.74</v>
      </c>
      <c r="K102" s="2">
        <v>-4.8</v>
      </c>
      <c r="L102" s="2">
        <f>_xlfn.RANK.EQ(I102, INDEX(CFB!$I$2:$I$1048576, MATCH(W102, CFB!$W$2:$W$1048576, 0)):INDEX(CFB!$I$2:$I$1048576, MATCH(W102, CFB!$W$2:$W$1048576, 0) + COUNTIF(CFB!$W$2:$W$1048576, W102) - 1), 0)</f>
        <v>112</v>
      </c>
      <c r="M102" s="2">
        <f>_xlfn.RANK.EQ(J102, INDEX(CFB!$J$2:$J$1048576, MATCH(W102, CFB!$W$2:$W$1048576, 0)):INDEX(CFB!$J$2:$J$1048576, MATCH(W102, CFB!$W$2:$W$1048576, 0) + COUNTIF(CFB!$W$2:$W$1048576, W102) - 1))</f>
        <v>79</v>
      </c>
      <c r="N102" s="2">
        <f>RANK(K102, INDEX(CFB!$K$2:$K$1048576, MATCH(W102, CFB!$W$2:$W$1048576, 0)):INDEX(CFB!$K$2:$K$1048576, MATCH(W102, CFB!$W$2:$W$1048576, 0) + COUNTIF(CFB!$W$2:$W$1048576, W102) - 1))</f>
        <v>101</v>
      </c>
      <c r="O102" s="2">
        <v>37.54</v>
      </c>
      <c r="P102" s="2">
        <v>13.98</v>
      </c>
      <c r="Q102" s="2">
        <v>8.74</v>
      </c>
      <c r="R102" s="2">
        <v>6.13</v>
      </c>
      <c r="S102" s="2">
        <v>5.31</v>
      </c>
      <c r="T102" s="2">
        <v>3.47</v>
      </c>
      <c r="U102" s="2">
        <v>7.18</v>
      </c>
      <c r="V102" s="2">
        <v>4.62</v>
      </c>
      <c r="W102">
        <v>2024</v>
      </c>
      <c r="X102">
        <f t="shared" si="1"/>
        <v>0</v>
      </c>
    </row>
    <row r="103" spans="1:24" ht="12.75" customHeight="1" x14ac:dyDescent="0.45">
      <c r="A103" s="1">
        <v>102</v>
      </c>
      <c r="B103" s="2" t="s">
        <v>121</v>
      </c>
      <c r="C103" s="2" t="s">
        <v>29</v>
      </c>
      <c r="D103" s="2" t="str">
        <f>_xlfn.CONCAT(B103, W103)</f>
        <v>Oklahoma State2024</v>
      </c>
      <c r="E103" s="2"/>
      <c r="F103" s="2">
        <v>3</v>
      </c>
      <c r="G103" s="2">
        <v>9</v>
      </c>
      <c r="H103" s="2">
        <v>0</v>
      </c>
      <c r="I103" s="2">
        <v>0.55000000000000004</v>
      </c>
      <c r="J103" s="2">
        <v>-5.4</v>
      </c>
      <c r="K103" s="2">
        <v>-4.8499999999999996</v>
      </c>
      <c r="L103" s="2">
        <f>_xlfn.RANK.EQ(I103, INDEX(CFB!$I$2:$I$1048576, MATCH(W103, CFB!$W$2:$W$1048576, 0)):INDEX(CFB!$I$2:$I$1048576, MATCH(W103, CFB!$W$2:$W$1048576, 0) + COUNTIF(CFB!$W$2:$W$1048576, W103) - 1), 0)</f>
        <v>72</v>
      </c>
      <c r="M103" s="2">
        <f>_xlfn.RANK.EQ(J103, INDEX(CFB!$J$2:$J$1048576, MATCH(W103, CFB!$W$2:$W$1048576, 0)):INDEX(CFB!$J$2:$J$1048576, MATCH(W103, CFB!$W$2:$W$1048576, 0) + COUNTIF(CFB!$W$2:$W$1048576, W103) - 1))</f>
        <v>110</v>
      </c>
      <c r="N103" s="2">
        <f>RANK(K103, INDEX(CFB!$K$2:$K$1048576, MATCH(W103, CFB!$W$2:$W$1048576, 0)):INDEX(CFB!$K$2:$K$1048576, MATCH(W103, CFB!$W$2:$W$1048576, 0) + COUNTIF(CFB!$W$2:$W$1048576, W103) - 1))</f>
        <v>102</v>
      </c>
      <c r="O103" s="2">
        <v>42.74</v>
      </c>
      <c r="P103" s="2">
        <v>17.03</v>
      </c>
      <c r="Q103" s="2">
        <v>8.74</v>
      </c>
      <c r="R103" s="2">
        <v>6.43</v>
      </c>
      <c r="S103" s="2">
        <v>5.26</v>
      </c>
      <c r="T103" s="2">
        <v>4.21</v>
      </c>
      <c r="U103" s="2">
        <v>7.14</v>
      </c>
      <c r="V103" s="2">
        <v>5.15</v>
      </c>
      <c r="W103">
        <v>2024</v>
      </c>
      <c r="X103">
        <f t="shared" si="1"/>
        <v>0</v>
      </c>
    </row>
    <row r="104" spans="1:24" ht="12.75" customHeight="1" x14ac:dyDescent="0.45">
      <c r="A104" s="1">
        <v>103</v>
      </c>
      <c r="B104" s="2" t="s">
        <v>122</v>
      </c>
      <c r="C104" s="2" t="s">
        <v>63</v>
      </c>
      <c r="D104" s="2" t="str">
        <f>_xlfn.CONCAT(B104, W104)</f>
        <v>Coastal Carolina2024</v>
      </c>
      <c r="E104" s="2"/>
      <c r="F104" s="2">
        <v>6</v>
      </c>
      <c r="G104" s="2">
        <v>7</v>
      </c>
      <c r="H104" s="2">
        <v>0</v>
      </c>
      <c r="I104" s="2">
        <v>0.24</v>
      </c>
      <c r="J104" s="2">
        <v>-5.92</v>
      </c>
      <c r="K104" s="2">
        <v>-5.68</v>
      </c>
      <c r="L104" s="2">
        <f>_xlfn.RANK.EQ(I104, INDEX(CFB!$I$2:$I$1048576, MATCH(W104, CFB!$W$2:$W$1048576, 0)):INDEX(CFB!$I$2:$I$1048576, MATCH(W104, CFB!$W$2:$W$1048576, 0) + COUNTIF(CFB!$W$2:$W$1048576, W104) - 1), 0)</f>
        <v>75</v>
      </c>
      <c r="M104" s="2">
        <f>_xlfn.RANK.EQ(J104, INDEX(CFB!$J$2:$J$1048576, MATCH(W104, CFB!$W$2:$W$1048576, 0)):INDEX(CFB!$J$2:$J$1048576, MATCH(W104, CFB!$W$2:$W$1048576, 0) + COUNTIF(CFB!$W$2:$W$1048576, W104) - 1))</f>
        <v>114</v>
      </c>
      <c r="N104" s="2">
        <f>RANK(K104, INDEX(CFB!$K$2:$K$1048576, MATCH(W104, CFB!$W$2:$W$1048576, 0)):INDEX(CFB!$K$2:$K$1048576, MATCH(W104, CFB!$W$2:$W$1048576, 0) + COUNTIF(CFB!$W$2:$W$1048576, W104) - 1))</f>
        <v>103</v>
      </c>
      <c r="O104" s="2">
        <v>40.43</v>
      </c>
      <c r="P104" s="2">
        <v>18.420000000000002</v>
      </c>
      <c r="Q104" s="2">
        <v>8.43</v>
      </c>
      <c r="R104" s="2">
        <v>6.29</v>
      </c>
      <c r="S104" s="2">
        <v>5.55</v>
      </c>
      <c r="T104" s="2">
        <v>3.81</v>
      </c>
      <c r="U104" s="2">
        <v>6.78</v>
      </c>
      <c r="V104" s="2">
        <v>4.8600000000000003</v>
      </c>
      <c r="W104">
        <v>2024</v>
      </c>
      <c r="X104">
        <f t="shared" si="1"/>
        <v>0</v>
      </c>
    </row>
    <row r="105" spans="1:24" ht="12.75" customHeight="1" x14ac:dyDescent="0.45">
      <c r="A105" s="1">
        <v>104</v>
      </c>
      <c r="B105" s="2" t="s">
        <v>123</v>
      </c>
      <c r="C105" s="2" t="s">
        <v>78</v>
      </c>
      <c r="D105" s="2" t="str">
        <f>_xlfn.CONCAT(B105, W105)</f>
        <v>Louisiana-Monroe2024</v>
      </c>
      <c r="E105" s="2"/>
      <c r="F105" s="2">
        <v>5</v>
      </c>
      <c r="G105" s="2">
        <v>7</v>
      </c>
      <c r="H105" s="2">
        <v>0</v>
      </c>
      <c r="I105" s="2">
        <v>-4.55</v>
      </c>
      <c r="J105" s="2">
        <v>-1.48</v>
      </c>
      <c r="K105" s="2">
        <v>-6.03</v>
      </c>
      <c r="L105" s="2">
        <f>_xlfn.RANK.EQ(I105, INDEX(CFB!$I$2:$I$1048576, MATCH(W105, CFB!$W$2:$W$1048576, 0)):INDEX(CFB!$I$2:$I$1048576, MATCH(W105, CFB!$W$2:$W$1048576, 0) + COUNTIF(CFB!$W$2:$W$1048576, W105) - 1), 0)</f>
        <v>116</v>
      </c>
      <c r="M105" s="2">
        <f>_xlfn.RANK.EQ(J105, INDEX(CFB!$J$2:$J$1048576, MATCH(W105, CFB!$W$2:$W$1048576, 0)):INDEX(CFB!$J$2:$J$1048576, MATCH(W105, CFB!$W$2:$W$1048576, 0) + COUNTIF(CFB!$W$2:$W$1048576, W105) - 1))</f>
        <v>83</v>
      </c>
      <c r="N105" s="2">
        <f>RANK(K105, INDEX(CFB!$K$2:$K$1048576, MATCH(W105, CFB!$W$2:$W$1048576, 0)):INDEX(CFB!$K$2:$K$1048576, MATCH(W105, CFB!$W$2:$W$1048576, 0) + COUNTIF(CFB!$W$2:$W$1048576, W105) - 1))</f>
        <v>104</v>
      </c>
      <c r="O105" s="2">
        <v>34.93</v>
      </c>
      <c r="P105" s="2">
        <v>14.16</v>
      </c>
      <c r="Q105" s="2">
        <v>8.19</v>
      </c>
      <c r="R105" s="2">
        <v>5.1100000000000003</v>
      </c>
      <c r="S105" s="2">
        <v>5.53</v>
      </c>
      <c r="T105" s="2">
        <v>3.75</v>
      </c>
      <c r="U105" s="2">
        <v>6.5</v>
      </c>
      <c r="V105" s="2">
        <v>4.26</v>
      </c>
      <c r="W105">
        <v>2024</v>
      </c>
      <c r="X105">
        <f t="shared" si="1"/>
        <v>0</v>
      </c>
    </row>
    <row r="106" spans="1:24" ht="12.75" customHeight="1" x14ac:dyDescent="0.45">
      <c r="A106" s="1">
        <v>105</v>
      </c>
      <c r="B106" s="2" t="s">
        <v>124</v>
      </c>
      <c r="C106" s="2" t="s">
        <v>10</v>
      </c>
      <c r="D106" s="2" t="str">
        <f>_xlfn.CONCAT(B106, W106)</f>
        <v>Purdue2024</v>
      </c>
      <c r="E106" s="2"/>
      <c r="F106" s="2">
        <v>1</v>
      </c>
      <c r="G106" s="2">
        <v>11</v>
      </c>
      <c r="H106" s="2">
        <v>0</v>
      </c>
      <c r="I106" s="2">
        <v>-6.09</v>
      </c>
      <c r="J106" s="2">
        <v>-0.69</v>
      </c>
      <c r="K106" s="2">
        <v>-6.78</v>
      </c>
      <c r="L106" s="2">
        <f>_xlfn.RANK.EQ(I106, INDEX(CFB!$I$2:$I$1048576, MATCH(W106, CFB!$W$2:$W$1048576, 0)):INDEX(CFB!$I$2:$I$1048576, MATCH(W106, CFB!$W$2:$W$1048576, 0) + COUNTIF(CFB!$W$2:$W$1048576, W106) - 1), 0)</f>
        <v>119</v>
      </c>
      <c r="M106" s="2">
        <f>_xlfn.RANK.EQ(J106, INDEX(CFB!$J$2:$J$1048576, MATCH(W106, CFB!$W$2:$W$1048576, 0)):INDEX(CFB!$J$2:$J$1048576, MATCH(W106, CFB!$W$2:$W$1048576, 0) + COUNTIF(CFB!$W$2:$W$1048576, W106) - 1))</f>
        <v>78</v>
      </c>
      <c r="N106" s="2">
        <f>RANK(K106, INDEX(CFB!$K$2:$K$1048576, MATCH(W106, CFB!$W$2:$W$1048576, 0)):INDEX(CFB!$K$2:$K$1048576, MATCH(W106, CFB!$W$2:$W$1048576, 0) + COUNTIF(CFB!$W$2:$W$1048576, W106) - 1))</f>
        <v>105</v>
      </c>
      <c r="O106" s="2">
        <v>37.51</v>
      </c>
      <c r="P106" s="2">
        <v>20.51</v>
      </c>
      <c r="Q106" s="2">
        <v>9.2799999999999994</v>
      </c>
      <c r="R106" s="2">
        <v>6.88</v>
      </c>
      <c r="S106" s="2">
        <v>5.72</v>
      </c>
      <c r="T106" s="2">
        <v>3.54</v>
      </c>
      <c r="U106" s="2">
        <v>7.39</v>
      </c>
      <c r="V106" s="2">
        <v>4.91</v>
      </c>
      <c r="W106">
        <v>2024</v>
      </c>
      <c r="X106">
        <f t="shared" si="1"/>
        <v>0</v>
      </c>
    </row>
    <row r="107" spans="1:24" ht="12.75" customHeight="1" x14ac:dyDescent="0.45">
      <c r="A107" s="1">
        <v>106</v>
      </c>
      <c r="B107" s="2" t="s">
        <v>125</v>
      </c>
      <c r="C107" s="2" t="s">
        <v>78</v>
      </c>
      <c r="D107" s="2" t="str">
        <f>_xlfn.CONCAT(B107, W107)</f>
        <v>Arkansas State2024</v>
      </c>
      <c r="E107" s="2"/>
      <c r="F107" s="2">
        <v>7</v>
      </c>
      <c r="G107" s="2">
        <v>5</v>
      </c>
      <c r="H107" s="2">
        <v>0</v>
      </c>
      <c r="I107" s="2">
        <v>-1.92</v>
      </c>
      <c r="J107" s="2">
        <v>-5.13</v>
      </c>
      <c r="K107" s="2">
        <v>-7.04</v>
      </c>
      <c r="L107" s="2">
        <f>_xlfn.RANK.EQ(I107, INDEX(CFB!$I$2:$I$1048576, MATCH(W107, CFB!$W$2:$W$1048576, 0)):INDEX(CFB!$I$2:$I$1048576, MATCH(W107, CFB!$W$2:$W$1048576, 0) + COUNTIF(CFB!$W$2:$W$1048576, W107) - 1), 0)</f>
        <v>95</v>
      </c>
      <c r="M107" s="2">
        <f>_xlfn.RANK.EQ(J107, INDEX(CFB!$J$2:$J$1048576, MATCH(W107, CFB!$W$2:$W$1048576, 0)):INDEX(CFB!$J$2:$J$1048576, MATCH(W107, CFB!$W$2:$W$1048576, 0) + COUNTIF(CFB!$W$2:$W$1048576, W107) - 1))</f>
        <v>108</v>
      </c>
      <c r="N107" s="2">
        <f>RANK(K107, INDEX(CFB!$K$2:$K$1048576, MATCH(W107, CFB!$W$2:$W$1048576, 0)):INDEX(CFB!$K$2:$K$1048576, MATCH(W107, CFB!$W$2:$W$1048576, 0) + COUNTIF(CFB!$W$2:$W$1048576, W107) - 1))</f>
        <v>106</v>
      </c>
      <c r="O107" s="2">
        <v>36.47</v>
      </c>
      <c r="P107" s="2">
        <v>19.72</v>
      </c>
      <c r="Q107" s="2">
        <v>7.97</v>
      </c>
      <c r="R107" s="2">
        <v>7</v>
      </c>
      <c r="S107" s="2">
        <v>5.03</v>
      </c>
      <c r="T107" s="2">
        <v>4.8099999999999996</v>
      </c>
      <c r="U107" s="2">
        <v>6.4</v>
      </c>
      <c r="V107" s="2">
        <v>5.76</v>
      </c>
      <c r="W107">
        <v>2024</v>
      </c>
      <c r="X107">
        <f t="shared" si="1"/>
        <v>0</v>
      </c>
    </row>
    <row r="108" spans="1:24" ht="12.75" customHeight="1" x14ac:dyDescent="0.45">
      <c r="A108" s="1">
        <v>107</v>
      </c>
      <c r="B108" s="2" t="s">
        <v>126</v>
      </c>
      <c r="C108" s="2" t="s">
        <v>31</v>
      </c>
      <c r="D108" s="2" t="str">
        <f>_xlfn.CONCAT(B108, W108)</f>
        <v>Hawaii2024</v>
      </c>
      <c r="E108" s="2"/>
      <c r="F108" s="2">
        <v>5</v>
      </c>
      <c r="G108" s="2">
        <v>7</v>
      </c>
      <c r="H108" s="2">
        <v>0</v>
      </c>
      <c r="I108" s="2">
        <v>-6.78</v>
      </c>
      <c r="J108" s="2">
        <v>-0.48</v>
      </c>
      <c r="K108" s="2">
        <v>-7.25</v>
      </c>
      <c r="L108" s="2">
        <f>_xlfn.RANK.EQ(I108, INDEX(CFB!$I$2:$I$1048576, MATCH(W108, CFB!$W$2:$W$1048576, 0)):INDEX(CFB!$I$2:$I$1048576, MATCH(W108, CFB!$W$2:$W$1048576, 0) + COUNTIF(CFB!$W$2:$W$1048576, W108) - 1), 0)</f>
        <v>121</v>
      </c>
      <c r="M108" s="2">
        <f>_xlfn.RANK.EQ(J108, INDEX(CFB!$J$2:$J$1048576, MATCH(W108, CFB!$W$2:$W$1048576, 0)):INDEX(CFB!$J$2:$J$1048576, MATCH(W108, CFB!$W$2:$W$1048576, 0) + COUNTIF(CFB!$W$2:$W$1048576, W108) - 1))</f>
        <v>74</v>
      </c>
      <c r="N108" s="2">
        <f>RANK(K108, INDEX(CFB!$K$2:$K$1048576, MATCH(W108, CFB!$W$2:$W$1048576, 0)):INDEX(CFB!$K$2:$K$1048576, MATCH(W108, CFB!$W$2:$W$1048576, 0) + COUNTIF(CFB!$W$2:$W$1048576, W108) - 1))</f>
        <v>107</v>
      </c>
      <c r="O108" s="2">
        <v>32.520000000000003</v>
      </c>
      <c r="P108" s="2">
        <v>13.36</v>
      </c>
      <c r="Q108" s="2">
        <v>8.09</v>
      </c>
      <c r="R108" s="2">
        <v>5.51</v>
      </c>
      <c r="S108" s="2">
        <v>4.21</v>
      </c>
      <c r="T108" s="2">
        <v>3.54</v>
      </c>
      <c r="U108" s="2">
        <v>6.35</v>
      </c>
      <c r="V108" s="2">
        <v>4.47</v>
      </c>
      <c r="W108">
        <v>2024</v>
      </c>
      <c r="X108">
        <f t="shared" si="1"/>
        <v>0</v>
      </c>
    </row>
    <row r="109" spans="1:24" ht="12.75" customHeight="1" x14ac:dyDescent="0.45">
      <c r="A109" s="1">
        <v>108</v>
      </c>
      <c r="B109" s="2" t="s">
        <v>127</v>
      </c>
      <c r="C109" s="2" t="s">
        <v>65</v>
      </c>
      <c r="D109" s="2" t="str">
        <f>_xlfn.CONCAT(B109, W109)</f>
        <v>Akron2024</v>
      </c>
      <c r="E109" s="2"/>
      <c r="F109" s="2">
        <v>4</v>
      </c>
      <c r="G109" s="2">
        <v>8</v>
      </c>
      <c r="H109" s="2">
        <v>0</v>
      </c>
      <c r="I109" s="2">
        <v>-4.03</v>
      </c>
      <c r="J109" s="2">
        <v>-3.49</v>
      </c>
      <c r="K109" s="2">
        <v>-7.52</v>
      </c>
      <c r="L109" s="2">
        <f>_xlfn.RANK.EQ(I109, INDEX(CFB!$I$2:$I$1048576, MATCH(W109, CFB!$W$2:$W$1048576, 0)):INDEX(CFB!$I$2:$I$1048576, MATCH(W109, CFB!$W$2:$W$1048576, 0) + COUNTIF(CFB!$W$2:$W$1048576, W109) - 1), 0)</f>
        <v>111</v>
      </c>
      <c r="M109" s="2">
        <f>_xlfn.RANK.EQ(J109, INDEX(CFB!$J$2:$J$1048576, MATCH(W109, CFB!$W$2:$W$1048576, 0)):INDEX(CFB!$J$2:$J$1048576, MATCH(W109, CFB!$W$2:$W$1048576, 0) + COUNTIF(CFB!$W$2:$W$1048576, W109) - 1))</f>
        <v>94</v>
      </c>
      <c r="N109" s="2">
        <f>RANK(K109, INDEX(CFB!$K$2:$K$1048576, MATCH(W109, CFB!$W$2:$W$1048576, 0)):INDEX(CFB!$K$2:$K$1048576, MATCH(W109, CFB!$W$2:$W$1048576, 0) + COUNTIF(CFB!$W$2:$W$1048576, W109) - 1))</f>
        <v>108</v>
      </c>
      <c r="O109" s="2">
        <v>35.36</v>
      </c>
      <c r="P109" s="2">
        <v>18.79</v>
      </c>
      <c r="Q109" s="2">
        <v>8.07</v>
      </c>
      <c r="R109" s="2">
        <v>6.7</v>
      </c>
      <c r="S109" s="2">
        <v>4.58</v>
      </c>
      <c r="T109" s="2">
        <v>3.77</v>
      </c>
      <c r="U109" s="2">
        <v>6.51</v>
      </c>
      <c r="V109" s="2">
        <v>5.03</v>
      </c>
      <c r="W109">
        <v>2024</v>
      </c>
      <c r="X109">
        <f t="shared" si="1"/>
        <v>0</v>
      </c>
    </row>
    <row r="110" spans="1:24" ht="12.75" customHeight="1" x14ac:dyDescent="0.45">
      <c r="A110" s="1">
        <v>109</v>
      </c>
      <c r="B110" s="2" t="s">
        <v>128</v>
      </c>
      <c r="C110" s="2" t="s">
        <v>78</v>
      </c>
      <c r="D110" s="2" t="str">
        <f>_xlfn.CONCAT(B110, W110)</f>
        <v>Troy2024</v>
      </c>
      <c r="E110" s="2"/>
      <c r="F110" s="2">
        <v>4</v>
      </c>
      <c r="G110" s="2">
        <v>8</v>
      </c>
      <c r="H110" s="2">
        <v>0</v>
      </c>
      <c r="I110" s="2">
        <v>-2.44</v>
      </c>
      <c r="J110" s="2">
        <v>-5.08</v>
      </c>
      <c r="K110" s="2">
        <v>-7.52</v>
      </c>
      <c r="L110" s="2">
        <f>_xlfn.RANK.EQ(I110, INDEX(CFB!$I$2:$I$1048576, MATCH(W110, CFB!$W$2:$W$1048576, 0)):INDEX(CFB!$I$2:$I$1048576, MATCH(W110, CFB!$W$2:$W$1048576, 0) + COUNTIF(CFB!$W$2:$W$1048576, W110) - 1), 0)</f>
        <v>99</v>
      </c>
      <c r="M110" s="2">
        <f>_xlfn.RANK.EQ(J110, INDEX(CFB!$J$2:$J$1048576, MATCH(W110, CFB!$W$2:$W$1048576, 0)):INDEX(CFB!$J$2:$J$1048576, MATCH(W110, CFB!$W$2:$W$1048576, 0) + COUNTIF(CFB!$W$2:$W$1048576, W110) - 1))</f>
        <v>107</v>
      </c>
      <c r="N110" s="2">
        <f>RANK(K110, INDEX(CFB!$K$2:$K$1048576, MATCH(W110, CFB!$W$2:$W$1048576, 0)):INDEX(CFB!$K$2:$K$1048576, MATCH(W110, CFB!$W$2:$W$1048576, 0) + COUNTIF(CFB!$W$2:$W$1048576, W110) - 1))</f>
        <v>108</v>
      </c>
      <c r="O110" s="2">
        <v>37.85</v>
      </c>
      <c r="P110" s="2">
        <v>15.34</v>
      </c>
      <c r="Q110" s="2">
        <v>8.94</v>
      </c>
      <c r="R110" s="2">
        <v>6.68</v>
      </c>
      <c r="S110" s="2">
        <v>4.91</v>
      </c>
      <c r="T110" s="2">
        <v>3.14</v>
      </c>
      <c r="U110" s="2">
        <v>6.66</v>
      </c>
      <c r="V110" s="2">
        <v>4.7699999999999996</v>
      </c>
      <c r="W110">
        <v>2024</v>
      </c>
      <c r="X110">
        <f t="shared" si="1"/>
        <v>0</v>
      </c>
    </row>
    <row r="111" spans="1:24" ht="12.75" customHeight="1" x14ac:dyDescent="0.45">
      <c r="A111" s="1">
        <v>110</v>
      </c>
      <c r="B111" s="2" t="s">
        <v>129</v>
      </c>
      <c r="C111" s="2" t="s">
        <v>49</v>
      </c>
      <c r="D111" s="2" t="str">
        <f>_xlfn.CONCAT(B111, W111)</f>
        <v>Rice2024</v>
      </c>
      <c r="E111" s="2"/>
      <c r="F111" s="2">
        <v>4</v>
      </c>
      <c r="G111" s="2">
        <v>8</v>
      </c>
      <c r="H111" s="2">
        <v>0</v>
      </c>
      <c r="I111" s="2">
        <v>-6.26</v>
      </c>
      <c r="J111" s="2">
        <v>-1.5</v>
      </c>
      <c r="K111" s="2">
        <v>-7.76</v>
      </c>
      <c r="L111" s="2">
        <f>_xlfn.RANK.EQ(I111, INDEX(CFB!$I$2:$I$1048576, MATCH(W111, CFB!$W$2:$W$1048576, 0)):INDEX(CFB!$I$2:$I$1048576, MATCH(W111, CFB!$W$2:$W$1048576, 0) + COUNTIF(CFB!$W$2:$W$1048576, W111) - 1), 0)</f>
        <v>120</v>
      </c>
      <c r="M111" s="2">
        <f>_xlfn.RANK.EQ(J111, INDEX(CFB!$J$2:$J$1048576, MATCH(W111, CFB!$W$2:$W$1048576, 0)):INDEX(CFB!$J$2:$J$1048576, MATCH(W111, CFB!$W$2:$W$1048576, 0) + COUNTIF(CFB!$W$2:$W$1048576, W111) - 1))</f>
        <v>84</v>
      </c>
      <c r="N111" s="2">
        <f>RANK(K111, INDEX(CFB!$K$2:$K$1048576, MATCH(W111, CFB!$W$2:$W$1048576, 0)):INDEX(CFB!$K$2:$K$1048576, MATCH(W111, CFB!$W$2:$W$1048576, 0) + COUNTIF(CFB!$W$2:$W$1048576, W111) - 1))</f>
        <v>110</v>
      </c>
      <c r="O111" s="2">
        <v>36.21</v>
      </c>
      <c r="P111" s="2">
        <v>11.63</v>
      </c>
      <c r="Q111" s="2">
        <v>7.76</v>
      </c>
      <c r="R111" s="2">
        <v>4.6399999999999997</v>
      </c>
      <c r="S111" s="2">
        <v>5.76</v>
      </c>
      <c r="T111" s="2">
        <v>2.86</v>
      </c>
      <c r="U111" s="2">
        <v>6.78</v>
      </c>
      <c r="V111" s="2">
        <v>3.82</v>
      </c>
      <c r="W111">
        <v>2024</v>
      </c>
      <c r="X111">
        <f t="shared" si="1"/>
        <v>0</v>
      </c>
    </row>
    <row r="112" spans="1:24" ht="12.75" customHeight="1" x14ac:dyDescent="0.45">
      <c r="A112" s="1">
        <v>111</v>
      </c>
      <c r="B112" s="2" t="s">
        <v>130</v>
      </c>
      <c r="C112" s="2" t="s">
        <v>31</v>
      </c>
      <c r="D112" s="2" t="str">
        <f>_xlfn.CONCAT(B112, W112)</f>
        <v>Nevada2024</v>
      </c>
      <c r="E112" s="2"/>
      <c r="F112" s="2">
        <v>3</v>
      </c>
      <c r="G112" s="2">
        <v>10</v>
      </c>
      <c r="H112" s="2">
        <v>0</v>
      </c>
      <c r="I112" s="2">
        <v>-2.5299999999999998</v>
      </c>
      <c r="J112" s="2">
        <v>-5.24</v>
      </c>
      <c r="K112" s="2">
        <v>-7.77</v>
      </c>
      <c r="L112" s="2">
        <f>_xlfn.RANK.EQ(I112, INDEX(CFB!$I$2:$I$1048576, MATCH(W112, CFB!$W$2:$W$1048576, 0)):INDEX(CFB!$I$2:$I$1048576, MATCH(W112, CFB!$W$2:$W$1048576, 0) + COUNTIF(CFB!$W$2:$W$1048576, W112) - 1), 0)</f>
        <v>100</v>
      </c>
      <c r="M112" s="2">
        <f>_xlfn.RANK.EQ(J112, INDEX(CFB!$J$2:$J$1048576, MATCH(W112, CFB!$W$2:$W$1048576, 0)):INDEX(CFB!$J$2:$J$1048576, MATCH(W112, CFB!$W$2:$W$1048576, 0) + COUNTIF(CFB!$W$2:$W$1048576, W112) - 1))</f>
        <v>109</v>
      </c>
      <c r="N112" s="2">
        <f>RANK(K112, INDEX(CFB!$K$2:$K$1048576, MATCH(W112, CFB!$W$2:$W$1048576, 0)):INDEX(CFB!$K$2:$K$1048576, MATCH(W112, CFB!$W$2:$W$1048576, 0) + COUNTIF(CFB!$W$2:$W$1048576, W112) - 1))</f>
        <v>111</v>
      </c>
      <c r="O112" s="2">
        <v>37.74</v>
      </c>
      <c r="P112" s="2">
        <v>15.35</v>
      </c>
      <c r="Q112" s="2">
        <v>9.17</v>
      </c>
      <c r="R112" s="2">
        <v>5.89</v>
      </c>
      <c r="S112" s="2">
        <v>5.85</v>
      </c>
      <c r="T112" s="2">
        <v>4.21</v>
      </c>
      <c r="U112" s="2">
        <v>7.25</v>
      </c>
      <c r="V112" s="2">
        <v>4.9000000000000004</v>
      </c>
      <c r="W112">
        <v>2024</v>
      </c>
      <c r="X112">
        <f t="shared" si="1"/>
        <v>0</v>
      </c>
    </row>
    <row r="113" spans="1:24" ht="12.75" customHeight="1" x14ac:dyDescent="0.45">
      <c r="A113" s="1">
        <v>112</v>
      </c>
      <c r="B113" s="2" t="s">
        <v>131</v>
      </c>
      <c r="C113" s="2" t="s">
        <v>31</v>
      </c>
      <c r="D113" s="2" t="str">
        <f>_xlfn.CONCAT(B113, W113)</f>
        <v>Air Force2024</v>
      </c>
      <c r="E113" s="2"/>
      <c r="F113" s="2">
        <v>5</v>
      </c>
      <c r="G113" s="2">
        <v>7</v>
      </c>
      <c r="H113" s="2">
        <v>0</v>
      </c>
      <c r="I113" s="2">
        <v>-9.14</v>
      </c>
      <c r="J113" s="2">
        <v>1.08</v>
      </c>
      <c r="K113" s="2">
        <v>-8.06</v>
      </c>
      <c r="L113" s="2">
        <f>_xlfn.RANK.EQ(I113, INDEX(CFB!$I$2:$I$1048576, MATCH(W113, CFB!$W$2:$W$1048576, 0)):INDEX(CFB!$I$2:$I$1048576, MATCH(W113, CFB!$W$2:$W$1048576, 0) + COUNTIF(CFB!$W$2:$W$1048576, W113) - 1), 0)</f>
        <v>129</v>
      </c>
      <c r="M113" s="2">
        <f>_xlfn.RANK.EQ(J113, INDEX(CFB!$J$2:$J$1048576, MATCH(W113, CFB!$W$2:$W$1048576, 0)):INDEX(CFB!$J$2:$J$1048576, MATCH(W113, CFB!$W$2:$W$1048576, 0) + COUNTIF(CFB!$W$2:$W$1048576, W113) - 1))</f>
        <v>64</v>
      </c>
      <c r="N113" s="2">
        <f>RANK(K113, INDEX(CFB!$K$2:$K$1048576, MATCH(W113, CFB!$W$2:$W$1048576, 0)):INDEX(CFB!$K$2:$K$1048576, MATCH(W113, CFB!$W$2:$W$1048576, 0) + COUNTIF(CFB!$W$2:$W$1048576, W113) - 1))</f>
        <v>112</v>
      </c>
      <c r="O113" s="2">
        <v>30.73</v>
      </c>
      <c r="P113" s="2">
        <v>11.38</v>
      </c>
      <c r="Q113" s="2">
        <v>9.1999999999999993</v>
      </c>
      <c r="R113" s="2">
        <v>6.13</v>
      </c>
      <c r="S113" s="2">
        <v>4.72</v>
      </c>
      <c r="T113" s="2">
        <v>3.44</v>
      </c>
      <c r="U113" s="2">
        <v>5.62</v>
      </c>
      <c r="V113" s="2">
        <v>4.71</v>
      </c>
      <c r="W113">
        <v>2024</v>
      </c>
      <c r="X113">
        <f t="shared" si="1"/>
        <v>0</v>
      </c>
    </row>
    <row r="114" spans="1:24" ht="12.75" customHeight="1" x14ac:dyDescent="0.45">
      <c r="A114" s="1">
        <v>113</v>
      </c>
      <c r="B114" s="2" t="s">
        <v>132</v>
      </c>
      <c r="C114" s="2" t="s">
        <v>49</v>
      </c>
      <c r="D114" s="2" t="str">
        <f>_xlfn.CONCAT(B114, W114)</f>
        <v>Charlotte2024</v>
      </c>
      <c r="E114" s="2"/>
      <c r="F114" s="2">
        <v>5</v>
      </c>
      <c r="G114" s="2">
        <v>7</v>
      </c>
      <c r="H114" s="2">
        <v>0</v>
      </c>
      <c r="I114" s="2">
        <v>-1.9</v>
      </c>
      <c r="J114" s="2">
        <v>-6.41</v>
      </c>
      <c r="K114" s="2">
        <v>-8.31</v>
      </c>
      <c r="L114" s="2">
        <f>_xlfn.RANK.EQ(I114, INDEX(CFB!$I$2:$I$1048576, MATCH(W114, CFB!$W$2:$W$1048576, 0)):INDEX(CFB!$I$2:$I$1048576, MATCH(W114, CFB!$W$2:$W$1048576, 0) + COUNTIF(CFB!$W$2:$W$1048576, W114) - 1), 0)</f>
        <v>94</v>
      </c>
      <c r="M114" s="2">
        <f>_xlfn.RANK.EQ(J114, INDEX(CFB!$J$2:$J$1048576, MATCH(W114, CFB!$W$2:$W$1048576, 0)):INDEX(CFB!$J$2:$J$1048576, MATCH(W114, CFB!$W$2:$W$1048576, 0) + COUNTIF(CFB!$W$2:$W$1048576, W114) - 1))</f>
        <v>118</v>
      </c>
      <c r="N114" s="2">
        <f>RANK(K114, INDEX(CFB!$K$2:$K$1048576, MATCH(W114, CFB!$W$2:$W$1048576, 0)):INDEX(CFB!$K$2:$K$1048576, MATCH(W114, CFB!$W$2:$W$1048576, 0) + COUNTIF(CFB!$W$2:$W$1048576, W114) - 1))</f>
        <v>113</v>
      </c>
      <c r="O114" s="2">
        <v>37.520000000000003</v>
      </c>
      <c r="P114" s="2">
        <v>18.82</v>
      </c>
      <c r="Q114" s="2">
        <v>9.5</v>
      </c>
      <c r="R114" s="2">
        <v>5.96</v>
      </c>
      <c r="S114" s="2">
        <v>4.87</v>
      </c>
      <c r="T114" s="2">
        <v>3.87</v>
      </c>
      <c r="U114" s="2">
        <v>6.94</v>
      </c>
      <c r="V114" s="2">
        <v>4.87</v>
      </c>
      <c r="W114">
        <v>2024</v>
      </c>
      <c r="X114">
        <f t="shared" si="1"/>
        <v>0</v>
      </c>
    </row>
    <row r="115" spans="1:24" ht="12.75" customHeight="1" x14ac:dyDescent="0.45">
      <c r="A115" s="1">
        <v>114</v>
      </c>
      <c r="B115" s="2" t="s">
        <v>133</v>
      </c>
      <c r="C115" s="2" t="s">
        <v>31</v>
      </c>
      <c r="D115" s="2" t="str">
        <f>_xlfn.CONCAT(B115, W115)</f>
        <v>Utah State2024</v>
      </c>
      <c r="E115" s="2"/>
      <c r="F115" s="2">
        <v>4</v>
      </c>
      <c r="G115" s="2">
        <v>8</v>
      </c>
      <c r="H115" s="2">
        <v>0</v>
      </c>
      <c r="I115" s="2">
        <v>3.07</v>
      </c>
      <c r="J115" s="2">
        <v>-11.55</v>
      </c>
      <c r="K115" s="2">
        <v>-8.48</v>
      </c>
      <c r="L115" s="2">
        <f>_xlfn.RANK.EQ(I115, INDEX(CFB!$I$2:$I$1048576, MATCH(W115, CFB!$W$2:$W$1048576, 0)):INDEX(CFB!$I$2:$I$1048576, MATCH(W115, CFB!$W$2:$W$1048576, 0) + COUNTIF(CFB!$W$2:$W$1048576, W115) - 1), 0)</f>
        <v>52</v>
      </c>
      <c r="M115" s="2">
        <f>_xlfn.RANK.EQ(J115, INDEX(CFB!$J$2:$J$1048576, MATCH(W115, CFB!$W$2:$W$1048576, 0)):INDEX(CFB!$J$2:$J$1048576, MATCH(W115, CFB!$W$2:$W$1048576, 0) + COUNTIF(CFB!$W$2:$W$1048576, W115) - 1))</f>
        <v>131</v>
      </c>
      <c r="N115" s="2">
        <f>RANK(K115, INDEX(CFB!$K$2:$K$1048576, MATCH(W115, CFB!$W$2:$W$1048576, 0)):INDEX(CFB!$K$2:$K$1048576, MATCH(W115, CFB!$W$2:$W$1048576, 0) + COUNTIF(CFB!$W$2:$W$1048576, W115) - 1))</f>
        <v>114</v>
      </c>
      <c r="O115" s="2">
        <v>44.63</v>
      </c>
      <c r="P115" s="2">
        <v>25.28</v>
      </c>
      <c r="Q115" s="2">
        <v>8.6199999999999992</v>
      </c>
      <c r="R115" s="2">
        <v>6.47</v>
      </c>
      <c r="S115" s="2">
        <v>6.41</v>
      </c>
      <c r="T115" s="2">
        <v>4.2699999999999996</v>
      </c>
      <c r="U115" s="2">
        <v>7.45</v>
      </c>
      <c r="V115" s="2">
        <v>5.26</v>
      </c>
      <c r="W115">
        <v>2024</v>
      </c>
      <c r="X115">
        <f t="shared" si="1"/>
        <v>0</v>
      </c>
    </row>
    <row r="116" spans="1:24" ht="12.75" customHeight="1" x14ac:dyDescent="0.45">
      <c r="A116" s="1">
        <v>115</v>
      </c>
      <c r="B116" s="2" t="s">
        <v>134</v>
      </c>
      <c r="C116" s="2" t="s">
        <v>65</v>
      </c>
      <c r="D116" s="2" t="str">
        <f>_xlfn.CONCAT(B116, W116)</f>
        <v>Eastern Michigan2024</v>
      </c>
      <c r="E116" s="2"/>
      <c r="F116" s="2">
        <v>5</v>
      </c>
      <c r="G116" s="2">
        <v>7</v>
      </c>
      <c r="H116" s="2">
        <v>0</v>
      </c>
      <c r="I116" s="2">
        <v>-2.4</v>
      </c>
      <c r="J116" s="2">
        <v>-6.48</v>
      </c>
      <c r="K116" s="2">
        <v>-8.8800000000000008</v>
      </c>
      <c r="L116" s="2">
        <f>_xlfn.RANK.EQ(I116, INDEX(CFB!$I$2:$I$1048576, MATCH(W116, CFB!$W$2:$W$1048576, 0)):INDEX(CFB!$I$2:$I$1048576, MATCH(W116, CFB!$W$2:$W$1048576, 0) + COUNTIF(CFB!$W$2:$W$1048576, W116) - 1), 0)</f>
        <v>98</v>
      </c>
      <c r="M116" s="2">
        <f>_xlfn.RANK.EQ(J116, INDEX(CFB!$J$2:$J$1048576, MATCH(W116, CFB!$W$2:$W$1048576, 0)):INDEX(CFB!$J$2:$J$1048576, MATCH(W116, CFB!$W$2:$W$1048576, 0) + COUNTIF(CFB!$W$2:$W$1048576, W116) - 1))</f>
        <v>119</v>
      </c>
      <c r="N116" s="2">
        <f>RANK(K116, INDEX(CFB!$K$2:$K$1048576, MATCH(W116, CFB!$W$2:$W$1048576, 0)):INDEX(CFB!$K$2:$K$1048576, MATCH(W116, CFB!$W$2:$W$1048576, 0) + COUNTIF(CFB!$W$2:$W$1048576, W116) - 1))</f>
        <v>115</v>
      </c>
      <c r="O116" s="2">
        <v>36.020000000000003</v>
      </c>
      <c r="P116" s="2">
        <v>17.57</v>
      </c>
      <c r="Q116" s="2">
        <v>7.96</v>
      </c>
      <c r="R116" s="2">
        <v>7.36</v>
      </c>
      <c r="S116" s="2">
        <v>4.24</v>
      </c>
      <c r="T116" s="2">
        <v>3.76</v>
      </c>
      <c r="U116" s="2">
        <v>6.05</v>
      </c>
      <c r="V116" s="2">
        <v>5.25</v>
      </c>
      <c r="W116">
        <v>2024</v>
      </c>
      <c r="X116">
        <f t="shared" si="1"/>
        <v>0</v>
      </c>
    </row>
    <row r="117" spans="1:24" ht="12.75" customHeight="1" x14ac:dyDescent="0.45">
      <c r="A117" s="1">
        <v>116</v>
      </c>
      <c r="B117" s="2" t="s">
        <v>135</v>
      </c>
      <c r="C117" s="2" t="s">
        <v>49</v>
      </c>
      <c r="D117" s="2" t="str">
        <f>_xlfn.CONCAT(B117, W117)</f>
        <v>UAB2024</v>
      </c>
      <c r="E117" s="2"/>
      <c r="F117" s="2">
        <v>3</v>
      </c>
      <c r="G117" s="2">
        <v>9</v>
      </c>
      <c r="H117" s="2">
        <v>0</v>
      </c>
      <c r="I117" s="2">
        <v>-2.97</v>
      </c>
      <c r="J117" s="2">
        <v>-6.38</v>
      </c>
      <c r="K117" s="2">
        <v>-9.35</v>
      </c>
      <c r="L117" s="2">
        <f>_xlfn.RANK.EQ(I117, INDEX(CFB!$I$2:$I$1048576, MATCH(W117, CFB!$W$2:$W$1048576, 0)):INDEX(CFB!$I$2:$I$1048576, MATCH(W117, CFB!$W$2:$W$1048576, 0) + COUNTIF(CFB!$W$2:$W$1048576, W117) - 1), 0)</f>
        <v>102</v>
      </c>
      <c r="M117" s="2">
        <f>_xlfn.RANK.EQ(J117, INDEX(CFB!$J$2:$J$1048576, MATCH(W117, CFB!$W$2:$W$1048576, 0)):INDEX(CFB!$J$2:$J$1048576, MATCH(W117, CFB!$W$2:$W$1048576, 0) + COUNTIF(CFB!$W$2:$W$1048576, W117) - 1))</f>
        <v>117</v>
      </c>
      <c r="N117" s="2">
        <f>RANK(K117, INDEX(CFB!$K$2:$K$1048576, MATCH(W117, CFB!$W$2:$W$1048576, 0)):INDEX(CFB!$K$2:$K$1048576, MATCH(W117, CFB!$W$2:$W$1048576, 0) + COUNTIF(CFB!$W$2:$W$1048576, W117) - 1))</f>
        <v>116</v>
      </c>
      <c r="O117" s="2">
        <v>39.380000000000003</v>
      </c>
      <c r="P117" s="2">
        <v>20.09</v>
      </c>
      <c r="Q117" s="2">
        <v>8.6300000000000008</v>
      </c>
      <c r="R117" s="2">
        <v>5.01</v>
      </c>
      <c r="S117" s="2">
        <v>5.1100000000000003</v>
      </c>
      <c r="T117" s="2">
        <v>3.67</v>
      </c>
      <c r="U117" s="2">
        <v>6.83</v>
      </c>
      <c r="V117" s="2">
        <v>4.42</v>
      </c>
      <c r="W117">
        <v>2024</v>
      </c>
      <c r="X117">
        <f t="shared" si="1"/>
        <v>0</v>
      </c>
    </row>
    <row r="118" spans="1:24" ht="12.75" customHeight="1" x14ac:dyDescent="0.45">
      <c r="A118" s="1">
        <v>117</v>
      </c>
      <c r="B118" s="2" t="s">
        <v>136</v>
      </c>
      <c r="C118" s="2" t="s">
        <v>63</v>
      </c>
      <c r="D118" s="2" t="str">
        <f>_xlfn.CONCAT(B118, W118)</f>
        <v>Georgia State2024</v>
      </c>
      <c r="E118" s="2"/>
      <c r="F118" s="2">
        <v>3</v>
      </c>
      <c r="G118" s="2">
        <v>9</v>
      </c>
      <c r="H118" s="2">
        <v>0</v>
      </c>
      <c r="I118" s="2">
        <v>-2.17</v>
      </c>
      <c r="J118" s="2">
        <v>-7.66</v>
      </c>
      <c r="K118" s="2">
        <v>-9.83</v>
      </c>
      <c r="L118" s="2">
        <f>_xlfn.RANK.EQ(I118, INDEX(CFB!$I$2:$I$1048576, MATCH(W118, CFB!$W$2:$W$1048576, 0)):INDEX(CFB!$I$2:$I$1048576, MATCH(W118, CFB!$W$2:$W$1048576, 0) + COUNTIF(CFB!$W$2:$W$1048576, W118) - 1), 0)</f>
        <v>97</v>
      </c>
      <c r="M118" s="2">
        <f>_xlfn.RANK.EQ(J118, INDEX(CFB!$J$2:$J$1048576, MATCH(W118, CFB!$W$2:$W$1048576, 0)):INDEX(CFB!$J$2:$J$1048576, MATCH(W118, CFB!$W$2:$W$1048576, 0) + COUNTIF(CFB!$W$2:$W$1048576, W118) - 1))</f>
        <v>124</v>
      </c>
      <c r="N118" s="2">
        <f>RANK(K118, INDEX(CFB!$K$2:$K$1048576, MATCH(W118, CFB!$W$2:$W$1048576, 0)):INDEX(CFB!$K$2:$K$1048576, MATCH(W118, CFB!$W$2:$W$1048576, 0) + COUNTIF(CFB!$W$2:$W$1048576, W118) - 1))</f>
        <v>117</v>
      </c>
      <c r="O118" s="2">
        <v>37.5</v>
      </c>
      <c r="P118" s="2">
        <v>18.86</v>
      </c>
      <c r="Q118" s="2">
        <v>8.1</v>
      </c>
      <c r="R118" s="2">
        <v>6.43</v>
      </c>
      <c r="S118" s="2">
        <v>5.28</v>
      </c>
      <c r="T118" s="2">
        <v>4.0599999999999996</v>
      </c>
      <c r="U118" s="2">
        <v>6.81</v>
      </c>
      <c r="V118" s="2">
        <v>5.03</v>
      </c>
      <c r="W118">
        <v>2024</v>
      </c>
      <c r="X118">
        <f t="shared" si="1"/>
        <v>0</v>
      </c>
    </row>
    <row r="119" spans="1:24" ht="12.75" customHeight="1" x14ac:dyDescent="0.45">
      <c r="A119" s="1">
        <v>118</v>
      </c>
      <c r="B119" s="2" t="s">
        <v>137</v>
      </c>
      <c r="C119" s="2" t="s">
        <v>100</v>
      </c>
      <c r="D119" s="2" t="str">
        <f>_xlfn.CONCAT(B119, W119)</f>
        <v>Louisiana Tech2024</v>
      </c>
      <c r="E119" s="2"/>
      <c r="F119" s="2">
        <v>5</v>
      </c>
      <c r="G119" s="2">
        <v>7</v>
      </c>
      <c r="H119" s="2">
        <v>0</v>
      </c>
      <c r="I119" s="2">
        <v>-9.48</v>
      </c>
      <c r="J119" s="2">
        <v>-0.51</v>
      </c>
      <c r="K119" s="2">
        <v>-9.99</v>
      </c>
      <c r="L119" s="2">
        <f>_xlfn.RANK.EQ(I119, INDEX(CFB!$I$2:$I$1048576, MATCH(W119, CFB!$W$2:$W$1048576, 0)):INDEX(CFB!$I$2:$I$1048576, MATCH(W119, CFB!$W$2:$W$1048576, 0) + COUNTIF(CFB!$W$2:$W$1048576, W119) - 1), 0)</f>
        <v>130</v>
      </c>
      <c r="M119" s="2">
        <f>_xlfn.RANK.EQ(J119, INDEX(CFB!$J$2:$J$1048576, MATCH(W119, CFB!$W$2:$W$1048576, 0)):INDEX(CFB!$J$2:$J$1048576, MATCH(W119, CFB!$W$2:$W$1048576, 0) + COUNTIF(CFB!$W$2:$W$1048576, W119) - 1))</f>
        <v>76</v>
      </c>
      <c r="N119" s="2">
        <f>RANK(K119, INDEX(CFB!$K$2:$K$1048576, MATCH(W119, CFB!$W$2:$W$1048576, 0)):INDEX(CFB!$K$2:$K$1048576, MATCH(W119, CFB!$W$2:$W$1048576, 0) + COUNTIF(CFB!$W$2:$W$1048576, W119) - 1))</f>
        <v>118</v>
      </c>
      <c r="O119" s="2">
        <v>29.57</v>
      </c>
      <c r="P119" s="2">
        <v>11.58</v>
      </c>
      <c r="Q119" s="2">
        <v>7.99</v>
      </c>
      <c r="R119" s="2">
        <v>4.95</v>
      </c>
      <c r="S119" s="2">
        <v>3.38</v>
      </c>
      <c r="T119" s="2">
        <v>2.93</v>
      </c>
      <c r="U119" s="2">
        <v>5.55</v>
      </c>
      <c r="V119" s="2">
        <v>3.81</v>
      </c>
      <c r="W119">
        <v>2024</v>
      </c>
      <c r="X119">
        <f t="shared" si="1"/>
        <v>0</v>
      </c>
    </row>
    <row r="120" spans="1:24" ht="12.75" customHeight="1" x14ac:dyDescent="0.45">
      <c r="A120" s="1">
        <v>119</v>
      </c>
      <c r="B120" s="2" t="s">
        <v>138</v>
      </c>
      <c r="C120" s="2" t="s">
        <v>31</v>
      </c>
      <c r="D120" s="2" t="str">
        <f>_xlfn.CONCAT(B120, W120)</f>
        <v>Wyoming2024</v>
      </c>
      <c r="E120" s="2"/>
      <c r="F120" s="2">
        <v>3</v>
      </c>
      <c r="G120" s="2">
        <v>9</v>
      </c>
      <c r="H120" s="2">
        <v>0</v>
      </c>
      <c r="I120" s="2">
        <v>-8.9700000000000006</v>
      </c>
      <c r="J120" s="2">
        <v>-1.66</v>
      </c>
      <c r="K120" s="2">
        <v>-10.63</v>
      </c>
      <c r="L120" s="2">
        <f>_xlfn.RANK.EQ(I120, INDEX(CFB!$I$2:$I$1048576, MATCH(W120, CFB!$W$2:$W$1048576, 0)):INDEX(CFB!$I$2:$I$1048576, MATCH(W120, CFB!$W$2:$W$1048576, 0) + COUNTIF(CFB!$W$2:$W$1048576, W120) - 1), 0)</f>
        <v>128</v>
      </c>
      <c r="M120" s="2">
        <f>_xlfn.RANK.EQ(J120, INDEX(CFB!$J$2:$J$1048576, MATCH(W120, CFB!$W$2:$W$1048576, 0)):INDEX(CFB!$J$2:$J$1048576, MATCH(W120, CFB!$W$2:$W$1048576, 0) + COUNTIF(CFB!$W$2:$W$1048576, W120) - 1))</f>
        <v>87</v>
      </c>
      <c r="N120" s="2">
        <f>RANK(K120, INDEX(CFB!$K$2:$K$1048576, MATCH(W120, CFB!$W$2:$W$1048576, 0)):INDEX(CFB!$K$2:$K$1048576, MATCH(W120, CFB!$W$2:$W$1048576, 0) + COUNTIF(CFB!$W$2:$W$1048576, W120) - 1))</f>
        <v>119</v>
      </c>
      <c r="O120" s="2">
        <v>30.35</v>
      </c>
      <c r="P120" s="2">
        <v>13.84</v>
      </c>
      <c r="Q120" s="2">
        <v>7.92</v>
      </c>
      <c r="R120" s="2">
        <v>5.96</v>
      </c>
      <c r="S120" s="2">
        <v>4.4400000000000004</v>
      </c>
      <c r="T120" s="2">
        <v>4.1500000000000004</v>
      </c>
      <c r="U120" s="2">
        <v>5.9</v>
      </c>
      <c r="V120" s="2">
        <v>5.04</v>
      </c>
      <c r="W120">
        <v>2024</v>
      </c>
      <c r="X120">
        <f t="shared" si="1"/>
        <v>0</v>
      </c>
    </row>
    <row r="121" spans="1:24" ht="12.75" customHeight="1" x14ac:dyDescent="0.45">
      <c r="A121" s="1">
        <v>120</v>
      </c>
      <c r="B121" s="2" t="s">
        <v>139</v>
      </c>
      <c r="C121" s="2" t="s">
        <v>65</v>
      </c>
      <c r="D121" s="2" t="str">
        <f>_xlfn.CONCAT(B121, W121)</f>
        <v>Central Michigan2024</v>
      </c>
      <c r="E121" s="2"/>
      <c r="F121" s="2">
        <v>4</v>
      </c>
      <c r="G121" s="2">
        <v>8</v>
      </c>
      <c r="H121" s="2">
        <v>0</v>
      </c>
      <c r="I121" s="2">
        <v>-5.96</v>
      </c>
      <c r="J121" s="2">
        <v>-4.87</v>
      </c>
      <c r="K121" s="2">
        <v>-10.83</v>
      </c>
      <c r="L121" s="2">
        <f>_xlfn.RANK.EQ(I121, INDEX(CFB!$I$2:$I$1048576, MATCH(W121, CFB!$W$2:$W$1048576, 0)):INDEX(CFB!$I$2:$I$1048576, MATCH(W121, CFB!$W$2:$W$1048576, 0) + COUNTIF(CFB!$W$2:$W$1048576, W121) - 1), 0)</f>
        <v>118</v>
      </c>
      <c r="M121" s="2">
        <f>_xlfn.RANK.EQ(J121, INDEX(CFB!$J$2:$J$1048576, MATCH(W121, CFB!$W$2:$W$1048576, 0)):INDEX(CFB!$J$2:$J$1048576, MATCH(W121, CFB!$W$2:$W$1048576, 0) + COUNTIF(CFB!$W$2:$W$1048576, W121) - 1))</f>
        <v>105</v>
      </c>
      <c r="N121" s="2">
        <f>RANK(K121, INDEX(CFB!$K$2:$K$1048576, MATCH(W121, CFB!$W$2:$W$1048576, 0)):INDEX(CFB!$K$2:$K$1048576, MATCH(W121, CFB!$W$2:$W$1048576, 0) + COUNTIF(CFB!$W$2:$W$1048576, W121) - 1))</f>
        <v>120</v>
      </c>
      <c r="O121" s="2">
        <v>35.19</v>
      </c>
      <c r="P121" s="2">
        <v>19.23</v>
      </c>
      <c r="Q121" s="2">
        <v>7.83</v>
      </c>
      <c r="R121" s="2">
        <v>5.86</v>
      </c>
      <c r="S121" s="2">
        <v>5.32</v>
      </c>
      <c r="T121" s="2">
        <v>3.98</v>
      </c>
      <c r="U121" s="2">
        <v>6.37</v>
      </c>
      <c r="V121" s="2">
        <v>4.72</v>
      </c>
      <c r="W121">
        <v>2024</v>
      </c>
      <c r="X121">
        <f t="shared" si="1"/>
        <v>0</v>
      </c>
    </row>
    <row r="122" spans="1:24" ht="12.75" customHeight="1" x14ac:dyDescent="0.45">
      <c r="A122" s="1">
        <v>121</v>
      </c>
      <c r="B122" s="2" t="s">
        <v>140</v>
      </c>
      <c r="C122" s="2" t="s">
        <v>65</v>
      </c>
      <c r="D122" s="2" t="str">
        <f>_xlfn.CONCAT(B122, W122)</f>
        <v>Ball State2024</v>
      </c>
      <c r="E122" s="2"/>
      <c r="F122" s="2">
        <v>3</v>
      </c>
      <c r="G122" s="2">
        <v>9</v>
      </c>
      <c r="H122" s="2">
        <v>0</v>
      </c>
      <c r="I122" s="2">
        <v>0.54</v>
      </c>
      <c r="J122" s="2">
        <v>-11.57</v>
      </c>
      <c r="K122" s="2">
        <v>-11.04</v>
      </c>
      <c r="L122" s="2">
        <f>_xlfn.RANK.EQ(I122, INDEX(CFB!$I$2:$I$1048576, MATCH(W122, CFB!$W$2:$W$1048576, 0)):INDEX(CFB!$I$2:$I$1048576, MATCH(W122, CFB!$W$2:$W$1048576, 0) + COUNTIF(CFB!$W$2:$W$1048576, W122) - 1), 0)</f>
        <v>73</v>
      </c>
      <c r="M122" s="2">
        <f>_xlfn.RANK.EQ(J122, INDEX(CFB!$J$2:$J$1048576, MATCH(W122, CFB!$W$2:$W$1048576, 0)):INDEX(CFB!$J$2:$J$1048576, MATCH(W122, CFB!$W$2:$W$1048576, 0) + COUNTIF(CFB!$W$2:$W$1048576, W122) - 1))</f>
        <v>132</v>
      </c>
      <c r="N122" s="2">
        <f>RANK(K122, INDEX(CFB!$K$2:$K$1048576, MATCH(W122, CFB!$W$2:$W$1048576, 0)):INDEX(CFB!$K$2:$K$1048576, MATCH(W122, CFB!$W$2:$W$1048576, 0) + COUNTIF(CFB!$W$2:$W$1048576, W122) - 1))</f>
        <v>121</v>
      </c>
      <c r="O122" s="2">
        <v>38.83</v>
      </c>
      <c r="P122" s="2">
        <v>27.54</v>
      </c>
      <c r="Q122" s="2">
        <v>8.08</v>
      </c>
      <c r="R122" s="2">
        <v>7.63</v>
      </c>
      <c r="S122" s="2">
        <v>4.28</v>
      </c>
      <c r="T122" s="2">
        <v>4.25</v>
      </c>
      <c r="U122" s="2">
        <v>6.32</v>
      </c>
      <c r="V122" s="2">
        <v>5.93</v>
      </c>
      <c r="W122">
        <v>2024</v>
      </c>
      <c r="X122">
        <f t="shared" si="1"/>
        <v>0</v>
      </c>
    </row>
    <row r="123" spans="1:24" ht="12.75" customHeight="1" x14ac:dyDescent="0.45">
      <c r="A123" s="1">
        <v>122</v>
      </c>
      <c r="B123" s="2" t="s">
        <v>141</v>
      </c>
      <c r="C123" s="2" t="s">
        <v>31</v>
      </c>
      <c r="D123" s="2" t="str">
        <f>_xlfn.CONCAT(B123, W123)</f>
        <v>New Mexico2024</v>
      </c>
      <c r="E123" s="2"/>
      <c r="F123" s="2">
        <v>5</v>
      </c>
      <c r="G123" s="2">
        <v>7</v>
      </c>
      <c r="H123" s="2">
        <v>0</v>
      </c>
      <c r="I123" s="2">
        <v>5.94</v>
      </c>
      <c r="J123" s="2">
        <v>-17.5</v>
      </c>
      <c r="K123" s="2">
        <v>-11.56</v>
      </c>
      <c r="L123" s="2">
        <f>_xlfn.RANK.EQ(I123, INDEX(CFB!$I$2:$I$1048576, MATCH(W123, CFB!$W$2:$W$1048576, 0)):INDEX(CFB!$I$2:$I$1048576, MATCH(W123, CFB!$W$2:$W$1048576, 0) + COUNTIF(CFB!$W$2:$W$1048576, W123) - 1), 0)</f>
        <v>25</v>
      </c>
      <c r="M123" s="2">
        <f>_xlfn.RANK.EQ(J123, INDEX(CFB!$J$2:$J$1048576, MATCH(W123, CFB!$W$2:$W$1048576, 0)):INDEX(CFB!$J$2:$J$1048576, MATCH(W123, CFB!$W$2:$W$1048576, 0) + COUNTIF(CFB!$W$2:$W$1048576, W123) - 1))</f>
        <v>134</v>
      </c>
      <c r="N123" s="2">
        <f>RANK(K123, INDEX(CFB!$K$2:$K$1048576, MATCH(W123, CFB!$W$2:$W$1048576, 0)):INDEX(CFB!$K$2:$K$1048576, MATCH(W123, CFB!$W$2:$W$1048576, 0) + COUNTIF(CFB!$W$2:$W$1048576, W123) - 1))</f>
        <v>122</v>
      </c>
      <c r="O123" s="2">
        <v>44.44</v>
      </c>
      <c r="P123" s="2">
        <v>28.55</v>
      </c>
      <c r="Q123" s="2">
        <v>8.43</v>
      </c>
      <c r="R123" s="2">
        <v>7.14</v>
      </c>
      <c r="S123" s="2">
        <v>7.39</v>
      </c>
      <c r="T123" s="2">
        <v>4.7300000000000004</v>
      </c>
      <c r="U123" s="2">
        <v>7.86</v>
      </c>
      <c r="V123" s="2">
        <v>5.87</v>
      </c>
      <c r="W123">
        <v>2024</v>
      </c>
      <c r="X123">
        <f t="shared" si="1"/>
        <v>0</v>
      </c>
    </row>
    <row r="124" spans="1:24" ht="12.75" customHeight="1" x14ac:dyDescent="0.45">
      <c r="A124" s="1">
        <v>123</v>
      </c>
      <c r="B124" s="2" t="s">
        <v>142</v>
      </c>
      <c r="C124" s="2" t="s">
        <v>100</v>
      </c>
      <c r="D124" s="2" t="str">
        <f>_xlfn.CONCAT(B124, W124)</f>
        <v>Florida International2024</v>
      </c>
      <c r="E124" s="2"/>
      <c r="F124" s="2">
        <v>4</v>
      </c>
      <c r="G124" s="2">
        <v>8</v>
      </c>
      <c r="H124" s="2">
        <v>0</v>
      </c>
      <c r="I124" s="2">
        <v>-4.42</v>
      </c>
      <c r="J124" s="2">
        <v>-7.34</v>
      </c>
      <c r="K124" s="2">
        <v>-11.76</v>
      </c>
      <c r="L124" s="2">
        <f>_xlfn.RANK.EQ(I124, INDEX(CFB!$I$2:$I$1048576, MATCH(W124, CFB!$W$2:$W$1048576, 0)):INDEX(CFB!$I$2:$I$1048576, MATCH(W124, CFB!$W$2:$W$1048576, 0) + COUNTIF(CFB!$W$2:$W$1048576, W124) - 1), 0)</f>
        <v>115</v>
      </c>
      <c r="M124" s="2">
        <f>_xlfn.RANK.EQ(J124, INDEX(CFB!$J$2:$J$1048576, MATCH(W124, CFB!$W$2:$W$1048576, 0)):INDEX(CFB!$J$2:$J$1048576, MATCH(W124, CFB!$W$2:$W$1048576, 0) + COUNTIF(CFB!$W$2:$W$1048576, W124) - 1))</f>
        <v>123</v>
      </c>
      <c r="N124" s="2">
        <f>RANK(K124, INDEX(CFB!$K$2:$K$1048576, MATCH(W124, CFB!$W$2:$W$1048576, 0)):INDEX(CFB!$K$2:$K$1048576, MATCH(W124, CFB!$W$2:$W$1048576, 0) + COUNTIF(CFB!$W$2:$W$1048576, W124) - 1))</f>
        <v>123</v>
      </c>
      <c r="O124" s="2">
        <v>35.15</v>
      </c>
      <c r="P124" s="2">
        <v>17.27</v>
      </c>
      <c r="Q124" s="2">
        <v>9.49</v>
      </c>
      <c r="R124" s="2">
        <v>5.08</v>
      </c>
      <c r="S124" s="2">
        <v>4.18</v>
      </c>
      <c r="T124" s="2">
        <v>4.13</v>
      </c>
      <c r="U124" s="2">
        <v>6.67</v>
      </c>
      <c r="V124" s="2">
        <v>4.5599999999999996</v>
      </c>
      <c r="W124">
        <v>2024</v>
      </c>
      <c r="X124">
        <f t="shared" si="1"/>
        <v>0</v>
      </c>
    </row>
    <row r="125" spans="1:24" ht="12.75" customHeight="1" x14ac:dyDescent="0.45">
      <c r="A125" s="1">
        <v>124</v>
      </c>
      <c r="B125" s="2" t="s">
        <v>143</v>
      </c>
      <c r="C125" s="2" t="s">
        <v>49</v>
      </c>
      <c r="D125" s="2" t="str">
        <f>_xlfn.CONCAT(B125, W125)</f>
        <v>Florida Atlantic2024</v>
      </c>
      <c r="E125" s="2"/>
      <c r="F125" s="2">
        <v>3</v>
      </c>
      <c r="G125" s="2">
        <v>9</v>
      </c>
      <c r="H125" s="2">
        <v>0</v>
      </c>
      <c r="I125" s="2">
        <v>-5.92</v>
      </c>
      <c r="J125" s="2">
        <v>-5.91</v>
      </c>
      <c r="K125" s="2">
        <v>-11.83</v>
      </c>
      <c r="L125" s="2">
        <f>_xlfn.RANK.EQ(I125, INDEX(CFB!$I$2:$I$1048576, MATCH(W125, CFB!$W$2:$W$1048576, 0)):INDEX(CFB!$I$2:$I$1048576, MATCH(W125, CFB!$W$2:$W$1048576, 0) + COUNTIF(CFB!$W$2:$W$1048576, W125) - 1), 0)</f>
        <v>117</v>
      </c>
      <c r="M125" s="2">
        <f>_xlfn.RANK.EQ(J125, INDEX(CFB!$J$2:$J$1048576, MATCH(W125, CFB!$W$2:$W$1048576, 0)):INDEX(CFB!$J$2:$J$1048576, MATCH(W125, CFB!$W$2:$W$1048576, 0) + COUNTIF(CFB!$W$2:$W$1048576, W125) - 1))</f>
        <v>112</v>
      </c>
      <c r="N125" s="2">
        <f>RANK(K125, INDEX(CFB!$K$2:$K$1048576, MATCH(W125, CFB!$W$2:$W$1048576, 0)):INDEX(CFB!$K$2:$K$1048576, MATCH(W125, CFB!$W$2:$W$1048576, 0) + COUNTIF(CFB!$W$2:$W$1048576, W125) - 1))</f>
        <v>124</v>
      </c>
      <c r="O125" s="2">
        <v>35.68</v>
      </c>
      <c r="P125" s="2">
        <v>18.43</v>
      </c>
      <c r="Q125" s="2">
        <v>8.42</v>
      </c>
      <c r="R125" s="2">
        <v>5.87</v>
      </c>
      <c r="S125" s="2">
        <v>5.97</v>
      </c>
      <c r="T125" s="2">
        <v>4.01</v>
      </c>
      <c r="U125" s="2">
        <v>6.94</v>
      </c>
      <c r="V125" s="2">
        <v>4.97</v>
      </c>
      <c r="W125">
        <v>2024</v>
      </c>
      <c r="X125">
        <f t="shared" si="1"/>
        <v>0</v>
      </c>
    </row>
    <row r="126" spans="1:24" ht="12.75" customHeight="1" x14ac:dyDescent="0.45">
      <c r="A126" s="1">
        <v>125</v>
      </c>
      <c r="B126" s="2" t="s">
        <v>144</v>
      </c>
      <c r="C126" s="2" t="s">
        <v>49</v>
      </c>
      <c r="D126" s="2" t="str">
        <f>_xlfn.CONCAT(B126, W126)</f>
        <v>Temple2024</v>
      </c>
      <c r="E126" s="2"/>
      <c r="F126" s="2">
        <v>3</v>
      </c>
      <c r="G126" s="2">
        <v>9</v>
      </c>
      <c r="H126" s="2">
        <v>0</v>
      </c>
      <c r="I126" s="2">
        <v>-8.2100000000000009</v>
      </c>
      <c r="J126" s="2">
        <v>-4.84</v>
      </c>
      <c r="K126" s="2">
        <v>-13.04</v>
      </c>
      <c r="L126" s="2">
        <f>_xlfn.RANK.EQ(I126, INDEX(CFB!$I$2:$I$1048576, MATCH(W126, CFB!$W$2:$W$1048576, 0)):INDEX(CFB!$I$2:$I$1048576, MATCH(W126, CFB!$W$2:$W$1048576, 0) + COUNTIF(CFB!$W$2:$W$1048576, W126) - 1), 0)</f>
        <v>126</v>
      </c>
      <c r="M126" s="2">
        <f>_xlfn.RANK.EQ(J126, INDEX(CFB!$J$2:$J$1048576, MATCH(W126, CFB!$W$2:$W$1048576, 0)):INDEX(CFB!$J$2:$J$1048576, MATCH(W126, CFB!$W$2:$W$1048576, 0) + COUNTIF(CFB!$W$2:$W$1048576, W126) - 1))</f>
        <v>104</v>
      </c>
      <c r="N126" s="2">
        <f>RANK(K126, INDEX(CFB!$K$2:$K$1048576, MATCH(W126, CFB!$W$2:$W$1048576, 0)):INDEX(CFB!$K$2:$K$1048576, MATCH(W126, CFB!$W$2:$W$1048576, 0) + COUNTIF(CFB!$W$2:$W$1048576, W126) - 1))</f>
        <v>125</v>
      </c>
      <c r="O126" s="2">
        <v>31.58</v>
      </c>
      <c r="P126" s="2">
        <v>19.36</v>
      </c>
      <c r="Q126" s="2">
        <v>7.68</v>
      </c>
      <c r="R126" s="2">
        <v>5.04</v>
      </c>
      <c r="S126" s="2">
        <v>4.05</v>
      </c>
      <c r="T126" s="2">
        <v>3.98</v>
      </c>
      <c r="U126" s="2">
        <v>5.81</v>
      </c>
      <c r="V126" s="2">
        <v>4.66</v>
      </c>
      <c r="W126">
        <v>2024</v>
      </c>
      <c r="X126">
        <f t="shared" si="1"/>
        <v>0</v>
      </c>
    </row>
    <row r="127" spans="1:24" ht="12.75" customHeight="1" x14ac:dyDescent="0.45">
      <c r="A127" s="1">
        <v>126</v>
      </c>
      <c r="B127" s="2" t="s">
        <v>145</v>
      </c>
      <c r="C127" s="2" t="s">
        <v>12</v>
      </c>
      <c r="D127" s="2" t="str">
        <f>_xlfn.CONCAT(B127, W127)</f>
        <v>Massachusetts2024</v>
      </c>
      <c r="E127" s="2"/>
      <c r="F127" s="2">
        <v>2</v>
      </c>
      <c r="G127" s="2">
        <v>10</v>
      </c>
      <c r="H127" s="2">
        <v>0</v>
      </c>
      <c r="I127" s="2">
        <v>-3.37</v>
      </c>
      <c r="J127" s="2">
        <v>-9.89</v>
      </c>
      <c r="K127" s="2">
        <v>-13.26</v>
      </c>
      <c r="L127" s="2">
        <f>_xlfn.RANK.EQ(I127, INDEX(CFB!$I$2:$I$1048576, MATCH(W127, CFB!$W$2:$W$1048576, 0)):INDEX(CFB!$I$2:$I$1048576, MATCH(W127, CFB!$W$2:$W$1048576, 0) + COUNTIF(CFB!$W$2:$W$1048576, W127) - 1), 0)</f>
        <v>104</v>
      </c>
      <c r="M127" s="2">
        <f>_xlfn.RANK.EQ(J127, INDEX(CFB!$J$2:$J$1048576, MATCH(W127, CFB!$W$2:$W$1048576, 0)):INDEX(CFB!$J$2:$J$1048576, MATCH(W127, CFB!$W$2:$W$1048576, 0) + COUNTIF(CFB!$W$2:$W$1048576, W127) - 1))</f>
        <v>129</v>
      </c>
      <c r="N127" s="2">
        <f>RANK(K127, INDEX(CFB!$K$2:$K$1048576, MATCH(W127, CFB!$W$2:$W$1048576, 0)):INDEX(CFB!$K$2:$K$1048576, MATCH(W127, CFB!$W$2:$W$1048576, 0) + COUNTIF(CFB!$W$2:$W$1048576, W127) - 1))</f>
        <v>126</v>
      </c>
      <c r="O127" s="2">
        <v>36.590000000000003</v>
      </c>
      <c r="P127" s="2">
        <v>23.04</v>
      </c>
      <c r="Q127" s="2">
        <v>8.09</v>
      </c>
      <c r="R127" s="2">
        <v>6.75</v>
      </c>
      <c r="S127" s="2">
        <v>5.12</v>
      </c>
      <c r="T127" s="2">
        <v>4.37</v>
      </c>
      <c r="U127" s="2">
        <v>6.36</v>
      </c>
      <c r="V127" s="2">
        <v>5.19</v>
      </c>
      <c r="W127">
        <v>2024</v>
      </c>
      <c r="X127">
        <f t="shared" si="1"/>
        <v>0</v>
      </c>
    </row>
    <row r="128" spans="1:24" ht="12.75" customHeight="1" x14ac:dyDescent="0.45">
      <c r="A128" s="1">
        <v>127</v>
      </c>
      <c r="B128" s="2" t="s">
        <v>146</v>
      </c>
      <c r="C128" s="2" t="s">
        <v>31</v>
      </c>
      <c r="D128" s="2" t="str">
        <f>_xlfn.CONCAT(B128, W128)</f>
        <v>San Diego State2024</v>
      </c>
      <c r="E128" s="2"/>
      <c r="F128" s="2">
        <v>3</v>
      </c>
      <c r="G128" s="2">
        <v>9</v>
      </c>
      <c r="H128" s="2">
        <v>0</v>
      </c>
      <c r="I128" s="2">
        <v>-7.26</v>
      </c>
      <c r="J128" s="2">
        <v>-6.02</v>
      </c>
      <c r="K128" s="2">
        <v>-13.28</v>
      </c>
      <c r="L128" s="2">
        <f>_xlfn.RANK.EQ(I128, INDEX(CFB!$I$2:$I$1048576, MATCH(W128, CFB!$W$2:$W$1048576, 0)):INDEX(CFB!$I$2:$I$1048576, MATCH(W128, CFB!$W$2:$W$1048576, 0) + COUNTIF(CFB!$W$2:$W$1048576, W128) - 1), 0)</f>
        <v>122</v>
      </c>
      <c r="M128" s="2">
        <f>_xlfn.RANK.EQ(J128, INDEX(CFB!$J$2:$J$1048576, MATCH(W128, CFB!$W$2:$W$1048576, 0)):INDEX(CFB!$J$2:$J$1048576, MATCH(W128, CFB!$W$2:$W$1048576, 0) + COUNTIF(CFB!$W$2:$W$1048576, W128) - 1))</f>
        <v>115</v>
      </c>
      <c r="N128" s="2">
        <f>RANK(K128, INDEX(CFB!$K$2:$K$1048576, MATCH(W128, CFB!$W$2:$W$1048576, 0)):INDEX(CFB!$K$2:$K$1048576, MATCH(W128, CFB!$W$2:$W$1048576, 0) + COUNTIF(CFB!$W$2:$W$1048576, W128) - 1))</f>
        <v>127</v>
      </c>
      <c r="O128" s="2">
        <v>32.270000000000003</v>
      </c>
      <c r="P128" s="2">
        <v>17.260000000000002</v>
      </c>
      <c r="Q128" s="2">
        <v>7.86</v>
      </c>
      <c r="R128" s="2">
        <v>6.14</v>
      </c>
      <c r="S128" s="2">
        <v>4.3099999999999996</v>
      </c>
      <c r="T128" s="2">
        <v>3.68</v>
      </c>
      <c r="U128" s="2">
        <v>5.93</v>
      </c>
      <c r="V128" s="2">
        <v>4.79</v>
      </c>
      <c r="W128">
        <v>2024</v>
      </c>
      <c r="X128">
        <f t="shared" si="1"/>
        <v>0</v>
      </c>
    </row>
    <row r="129" spans="1:24" ht="12.75" customHeight="1" x14ac:dyDescent="0.45">
      <c r="A129" s="1">
        <v>128</v>
      </c>
      <c r="B129" s="2" t="s">
        <v>147</v>
      </c>
      <c r="C129" s="2" t="s">
        <v>49</v>
      </c>
      <c r="D129" s="2" t="str">
        <f>_xlfn.CONCAT(B129, W129)</f>
        <v>Tulsa2024</v>
      </c>
      <c r="E129" s="2"/>
      <c r="F129" s="2">
        <v>3</v>
      </c>
      <c r="G129" s="2">
        <v>9</v>
      </c>
      <c r="H129" s="2">
        <v>0</v>
      </c>
      <c r="I129" s="2">
        <v>-4.32</v>
      </c>
      <c r="J129" s="2">
        <v>-12.93</v>
      </c>
      <c r="K129" s="2">
        <v>-17.239999999999998</v>
      </c>
      <c r="L129" s="2">
        <f>_xlfn.RANK.EQ(I129, INDEX(CFB!$I$2:$I$1048576, MATCH(W129, CFB!$W$2:$W$1048576, 0)):INDEX(CFB!$I$2:$I$1048576, MATCH(W129, CFB!$W$2:$W$1048576, 0) + COUNTIF(CFB!$W$2:$W$1048576, W129) - 1), 0)</f>
        <v>113</v>
      </c>
      <c r="M129" s="2">
        <f>_xlfn.RANK.EQ(J129, INDEX(CFB!$J$2:$J$1048576, MATCH(W129, CFB!$W$2:$W$1048576, 0)):INDEX(CFB!$J$2:$J$1048576, MATCH(W129, CFB!$W$2:$W$1048576, 0) + COUNTIF(CFB!$W$2:$W$1048576, W129) - 1))</f>
        <v>133</v>
      </c>
      <c r="N129" s="2">
        <f>RANK(K129, INDEX(CFB!$K$2:$K$1048576, MATCH(W129, CFB!$W$2:$W$1048576, 0)):INDEX(CFB!$K$2:$K$1048576, MATCH(W129, CFB!$W$2:$W$1048576, 0) + COUNTIF(CFB!$W$2:$W$1048576, W129) - 1))</f>
        <v>128</v>
      </c>
      <c r="O129" s="2">
        <v>34.74</v>
      </c>
      <c r="P129" s="2">
        <v>31.05</v>
      </c>
      <c r="Q129" s="2">
        <v>7.86</v>
      </c>
      <c r="R129" s="2">
        <v>8.2899999999999991</v>
      </c>
      <c r="S129" s="2">
        <v>4.8499999999999996</v>
      </c>
      <c r="T129" s="2">
        <v>3.97</v>
      </c>
      <c r="U129" s="2">
        <v>6.22</v>
      </c>
      <c r="V129" s="2">
        <v>6.08</v>
      </c>
      <c r="W129">
        <v>2024</v>
      </c>
      <c r="X129">
        <f t="shared" si="1"/>
        <v>0</v>
      </c>
    </row>
    <row r="130" spans="1:24" ht="12.75" customHeight="1" x14ac:dyDescent="0.45">
      <c r="A130" s="1">
        <v>129</v>
      </c>
      <c r="B130" s="2" t="s">
        <v>148</v>
      </c>
      <c r="C130" s="2" t="s">
        <v>100</v>
      </c>
      <c r="D130" s="2" t="str">
        <f>_xlfn.CONCAT(B130, W130)</f>
        <v>UTEP2024</v>
      </c>
      <c r="E130" s="2"/>
      <c r="F130" s="2">
        <v>3</v>
      </c>
      <c r="G130" s="2">
        <v>9</v>
      </c>
      <c r="H130" s="2">
        <v>0</v>
      </c>
      <c r="I130" s="2">
        <v>-7.78</v>
      </c>
      <c r="J130" s="2">
        <v>-9.48</v>
      </c>
      <c r="K130" s="2">
        <v>-17.260000000000002</v>
      </c>
      <c r="L130" s="2">
        <f>_xlfn.RANK.EQ(I130, INDEX(CFB!$I$2:$I$1048576, MATCH(W130, CFB!$W$2:$W$1048576, 0)):INDEX(CFB!$I$2:$I$1048576, MATCH(W130, CFB!$W$2:$W$1048576, 0) + COUNTIF(CFB!$W$2:$W$1048576, W130) - 1), 0)</f>
        <v>123</v>
      </c>
      <c r="M130" s="2">
        <f>_xlfn.RANK.EQ(J130, INDEX(CFB!$J$2:$J$1048576, MATCH(W130, CFB!$W$2:$W$1048576, 0)):INDEX(CFB!$J$2:$J$1048576, MATCH(W130, CFB!$W$2:$W$1048576, 0) + COUNTIF(CFB!$W$2:$W$1048576, W130) - 1))</f>
        <v>126</v>
      </c>
      <c r="N130" s="2">
        <f>RANK(K130, INDEX(CFB!$K$2:$K$1048576, MATCH(W130, CFB!$W$2:$W$1048576, 0)):INDEX(CFB!$K$2:$K$1048576, MATCH(W130, CFB!$W$2:$W$1048576, 0) + COUNTIF(CFB!$W$2:$W$1048576, W130) - 1))</f>
        <v>129</v>
      </c>
      <c r="O130" s="2">
        <v>31.47</v>
      </c>
      <c r="P130" s="2">
        <v>24.3</v>
      </c>
      <c r="Q130" s="2">
        <v>7.97</v>
      </c>
      <c r="R130" s="2">
        <v>6.61</v>
      </c>
      <c r="S130" s="2">
        <v>3.99</v>
      </c>
      <c r="T130" s="2">
        <v>3.9</v>
      </c>
      <c r="U130" s="2">
        <v>5.86</v>
      </c>
      <c r="V130" s="2">
        <v>4.95</v>
      </c>
      <c r="W130">
        <v>2024</v>
      </c>
      <c r="X130">
        <f t="shared" si="1"/>
        <v>0</v>
      </c>
    </row>
    <row r="131" spans="1:24" ht="12.75" customHeight="1" x14ac:dyDescent="0.45">
      <c r="A131" s="1">
        <v>130</v>
      </c>
      <c r="B131" s="2" t="s">
        <v>149</v>
      </c>
      <c r="C131" s="2" t="s">
        <v>100</v>
      </c>
      <c r="D131" s="2" t="str">
        <f>_xlfn.CONCAT(B131, W131)</f>
        <v>New Mexico State2024</v>
      </c>
      <c r="E131" s="2"/>
      <c r="F131" s="2">
        <v>3</v>
      </c>
      <c r="G131" s="2">
        <v>9</v>
      </c>
      <c r="H131" s="2">
        <v>0</v>
      </c>
      <c r="I131" s="2">
        <v>-7.8</v>
      </c>
      <c r="J131" s="2">
        <v>-9.99</v>
      </c>
      <c r="K131" s="2">
        <v>-17.79</v>
      </c>
      <c r="L131" s="2">
        <f>_xlfn.RANK.EQ(I131, INDEX(CFB!$I$2:$I$1048576, MATCH(W131, CFB!$W$2:$W$1048576, 0)):INDEX(CFB!$I$2:$I$1048576, MATCH(W131, CFB!$W$2:$W$1048576, 0) + COUNTIF(CFB!$W$2:$W$1048576, W131) - 1), 0)</f>
        <v>124</v>
      </c>
      <c r="M131" s="2">
        <f>_xlfn.RANK.EQ(J131, INDEX(CFB!$J$2:$J$1048576, MATCH(W131, CFB!$W$2:$W$1048576, 0)):INDEX(CFB!$J$2:$J$1048576, MATCH(W131, CFB!$W$2:$W$1048576, 0) + COUNTIF(CFB!$W$2:$W$1048576, W131) - 1))</f>
        <v>130</v>
      </c>
      <c r="N131" s="2">
        <f>RANK(K131, INDEX(CFB!$K$2:$K$1048576, MATCH(W131, CFB!$W$2:$W$1048576, 0)):INDEX(CFB!$K$2:$K$1048576, MATCH(W131, CFB!$W$2:$W$1048576, 0) + COUNTIF(CFB!$W$2:$W$1048576, W131) - 1))</f>
        <v>130</v>
      </c>
      <c r="O131" s="2">
        <v>31.39</v>
      </c>
      <c r="P131" s="2">
        <v>26.32</v>
      </c>
      <c r="Q131" s="2">
        <v>6.64</v>
      </c>
      <c r="R131" s="2">
        <v>6.58</v>
      </c>
      <c r="S131" s="2">
        <v>4.93</v>
      </c>
      <c r="T131" s="2">
        <v>4.5199999999999996</v>
      </c>
      <c r="U131" s="2">
        <v>5.72</v>
      </c>
      <c r="V131" s="2">
        <v>5.41</v>
      </c>
      <c r="W131">
        <v>2024</v>
      </c>
      <c r="X131">
        <f t="shared" ref="X131:X194" si="2">IF(E131=1, 1,0)</f>
        <v>0</v>
      </c>
    </row>
    <row r="132" spans="1:24" ht="12.75" customHeight="1" x14ac:dyDescent="0.45">
      <c r="A132" s="1">
        <v>131</v>
      </c>
      <c r="B132" s="2" t="s">
        <v>150</v>
      </c>
      <c r="C132" s="2" t="s">
        <v>78</v>
      </c>
      <c r="D132" s="2" t="str">
        <f>_xlfn.CONCAT(B132, W132)</f>
        <v>Southern Mississippi2024</v>
      </c>
      <c r="E132" s="2"/>
      <c r="F132" s="2">
        <v>1</v>
      </c>
      <c r="G132" s="2">
        <v>11</v>
      </c>
      <c r="H132" s="2">
        <v>0</v>
      </c>
      <c r="I132" s="2">
        <v>-11.86</v>
      </c>
      <c r="J132" s="2">
        <v>-7.06</v>
      </c>
      <c r="K132" s="2">
        <v>-18.93</v>
      </c>
      <c r="L132" s="2">
        <f>_xlfn.RANK.EQ(I132, INDEX(CFB!$I$2:$I$1048576, MATCH(W132, CFB!$W$2:$W$1048576, 0)):INDEX(CFB!$I$2:$I$1048576, MATCH(W132, CFB!$W$2:$W$1048576, 0) + COUNTIF(CFB!$W$2:$W$1048576, W132) - 1), 0)</f>
        <v>133</v>
      </c>
      <c r="M132" s="2">
        <f>_xlfn.RANK.EQ(J132, INDEX(CFB!$J$2:$J$1048576, MATCH(W132, CFB!$W$2:$W$1048576, 0)):INDEX(CFB!$J$2:$J$1048576, MATCH(W132, CFB!$W$2:$W$1048576, 0) + COUNTIF(CFB!$W$2:$W$1048576, W132) - 1))</f>
        <v>120</v>
      </c>
      <c r="N132" s="2">
        <f>RANK(K132, INDEX(CFB!$K$2:$K$1048576, MATCH(W132, CFB!$W$2:$W$1048576, 0)):INDEX(CFB!$K$2:$K$1048576, MATCH(W132, CFB!$W$2:$W$1048576, 0) + COUNTIF(CFB!$W$2:$W$1048576, W132) - 1))</f>
        <v>131</v>
      </c>
      <c r="O132" s="2">
        <v>28.38</v>
      </c>
      <c r="P132" s="2">
        <v>23.31</v>
      </c>
      <c r="Q132" s="2">
        <v>8.0399999999999991</v>
      </c>
      <c r="R132" s="2">
        <v>6.63</v>
      </c>
      <c r="S132" s="2">
        <v>4.05</v>
      </c>
      <c r="T132" s="2">
        <v>4.68</v>
      </c>
      <c r="U132" s="2">
        <v>5.81</v>
      </c>
      <c r="V132" s="2">
        <v>5.54</v>
      </c>
      <c r="W132">
        <v>2024</v>
      </c>
      <c r="X132">
        <f t="shared" si="2"/>
        <v>0</v>
      </c>
    </row>
    <row r="133" spans="1:24" ht="12.75" customHeight="1" x14ac:dyDescent="0.45">
      <c r="A133" s="1">
        <v>132</v>
      </c>
      <c r="B133" s="2" t="s">
        <v>151</v>
      </c>
      <c r="C133" s="2" t="s">
        <v>100</v>
      </c>
      <c r="D133" s="2" t="str">
        <f>_xlfn.CONCAT(B133, W133)</f>
        <v>Kennesaw State2024</v>
      </c>
      <c r="E133" s="2"/>
      <c r="F133" s="2">
        <v>2</v>
      </c>
      <c r="G133" s="2">
        <v>10</v>
      </c>
      <c r="H133" s="2">
        <v>0</v>
      </c>
      <c r="I133" s="2">
        <v>-12.29</v>
      </c>
      <c r="J133" s="2">
        <v>-7.25</v>
      </c>
      <c r="K133" s="2">
        <v>-19.54</v>
      </c>
      <c r="L133" s="2">
        <f>_xlfn.RANK.EQ(I133, INDEX(CFB!$I$2:$I$1048576, MATCH(W133, CFB!$W$2:$W$1048576, 0)):INDEX(CFB!$I$2:$I$1048576, MATCH(W133, CFB!$W$2:$W$1048576, 0) + COUNTIF(CFB!$W$2:$W$1048576, W133) - 1), 0)</f>
        <v>134</v>
      </c>
      <c r="M133" s="2">
        <f>_xlfn.RANK.EQ(J133, INDEX(CFB!$J$2:$J$1048576, MATCH(W133, CFB!$W$2:$W$1048576, 0)):INDEX(CFB!$J$2:$J$1048576, MATCH(W133, CFB!$W$2:$W$1048576, 0) + COUNTIF(CFB!$W$2:$W$1048576, W133) - 1))</f>
        <v>122</v>
      </c>
      <c r="N133" s="2">
        <f>RANK(K133, INDEX(CFB!$K$2:$K$1048576, MATCH(W133, CFB!$W$2:$W$1048576, 0)):INDEX(CFB!$K$2:$K$1048576, MATCH(W133, CFB!$W$2:$W$1048576, 0) + COUNTIF(CFB!$W$2:$W$1048576, W133) - 1))</f>
        <v>132</v>
      </c>
      <c r="O133" s="2">
        <v>26.13</v>
      </c>
      <c r="P133" s="2">
        <v>21.71</v>
      </c>
      <c r="Q133" s="2">
        <v>6.7</v>
      </c>
      <c r="R133" s="2">
        <v>6.49</v>
      </c>
      <c r="S133" s="2">
        <v>3.75</v>
      </c>
      <c r="T133" s="2">
        <v>4.2699999999999996</v>
      </c>
      <c r="U133" s="2">
        <v>5.01</v>
      </c>
      <c r="V133" s="2">
        <v>5.13</v>
      </c>
      <c r="W133">
        <v>2024</v>
      </c>
      <c r="X133">
        <f t="shared" si="2"/>
        <v>0</v>
      </c>
    </row>
    <row r="134" spans="1:24" ht="12.75" customHeight="1" x14ac:dyDescent="0.45">
      <c r="A134" s="1">
        <v>133</v>
      </c>
      <c r="B134" s="2" t="s">
        <v>152</v>
      </c>
      <c r="C134" s="2" t="s">
        <v>100</v>
      </c>
      <c r="D134" s="2" t="str">
        <f>_xlfn.CONCAT(B134, W134)</f>
        <v>Middle Tennessee State2024</v>
      </c>
      <c r="E134" s="2"/>
      <c r="F134" s="2">
        <v>3</v>
      </c>
      <c r="G134" s="2">
        <v>9</v>
      </c>
      <c r="H134" s="2">
        <v>0</v>
      </c>
      <c r="I134" s="2">
        <v>-10.119999999999999</v>
      </c>
      <c r="J134" s="2">
        <v>-9.57</v>
      </c>
      <c r="K134" s="2">
        <v>-19.690000000000001</v>
      </c>
      <c r="L134" s="2">
        <f>_xlfn.RANK.EQ(I134, INDEX(CFB!$I$2:$I$1048576, MATCH(W134, CFB!$W$2:$W$1048576, 0)):INDEX(CFB!$I$2:$I$1048576, MATCH(W134, CFB!$W$2:$W$1048576, 0) + COUNTIF(CFB!$W$2:$W$1048576, W134) - 1), 0)</f>
        <v>131</v>
      </c>
      <c r="M134" s="2">
        <f>_xlfn.RANK.EQ(J134, INDEX(CFB!$J$2:$J$1048576, MATCH(W134, CFB!$W$2:$W$1048576, 0)):INDEX(CFB!$J$2:$J$1048576, MATCH(W134, CFB!$W$2:$W$1048576, 0) + COUNTIF(CFB!$W$2:$W$1048576, W134) - 1))</f>
        <v>127</v>
      </c>
      <c r="N134" s="2">
        <f>RANK(K134, INDEX(CFB!$K$2:$K$1048576, MATCH(W134, CFB!$W$2:$W$1048576, 0)):INDEX(CFB!$K$2:$K$1048576, MATCH(W134, CFB!$W$2:$W$1048576, 0) + COUNTIF(CFB!$W$2:$W$1048576, W134) - 1))</f>
        <v>133</v>
      </c>
      <c r="O134" s="2">
        <v>29.34</v>
      </c>
      <c r="P134" s="2">
        <v>23.95</v>
      </c>
      <c r="Q134" s="2">
        <v>8.68</v>
      </c>
      <c r="R134" s="2">
        <v>7.55</v>
      </c>
      <c r="S134" s="2">
        <v>3.97</v>
      </c>
      <c r="T134" s="2">
        <v>4.6399999999999997</v>
      </c>
      <c r="U134" s="2">
        <v>6.61</v>
      </c>
      <c r="V134" s="2">
        <v>5.82</v>
      </c>
      <c r="W134">
        <v>2024</v>
      </c>
      <c r="X134">
        <f t="shared" si="2"/>
        <v>0</v>
      </c>
    </row>
    <row r="135" spans="1:24" ht="12.75" customHeight="1" x14ac:dyDescent="0.45">
      <c r="A135" s="1">
        <v>134</v>
      </c>
      <c r="B135" s="2" t="s">
        <v>153</v>
      </c>
      <c r="C135" s="2" t="s">
        <v>65</v>
      </c>
      <c r="D135" s="2" t="str">
        <f>_xlfn.CONCAT(B135, W135)</f>
        <v>Kent State2024</v>
      </c>
      <c r="E135" s="2"/>
      <c r="F135" s="2">
        <v>0</v>
      </c>
      <c r="G135" s="2">
        <v>12</v>
      </c>
      <c r="H135" s="2">
        <v>0</v>
      </c>
      <c r="I135" s="2">
        <v>-11.48</v>
      </c>
      <c r="J135" s="2">
        <v>-9.58</v>
      </c>
      <c r="K135" s="2">
        <v>-21.06</v>
      </c>
      <c r="L135" s="2">
        <f>_xlfn.RANK.EQ(I135, INDEX(CFB!$I$2:$I$1048576, MATCH(W135, CFB!$W$2:$W$1048576, 0)):INDEX(CFB!$I$2:$I$1048576, MATCH(W135, CFB!$W$2:$W$1048576, 0) + COUNTIF(CFB!$W$2:$W$1048576, W135) - 1), 0)</f>
        <v>132</v>
      </c>
      <c r="M135" s="2">
        <f>_xlfn.RANK.EQ(J135, INDEX(CFB!$J$2:$J$1048576, MATCH(W135, CFB!$W$2:$W$1048576, 0)):INDEX(CFB!$J$2:$J$1048576, MATCH(W135, CFB!$W$2:$W$1048576, 0) + COUNTIF(CFB!$W$2:$W$1048576, W135) - 1))</f>
        <v>128</v>
      </c>
      <c r="N135" s="2">
        <f>RANK(K135, INDEX(CFB!$K$2:$K$1048576, MATCH(W135, CFB!$W$2:$W$1048576, 0)):INDEX(CFB!$K$2:$K$1048576, MATCH(W135, CFB!$W$2:$W$1048576, 0) + COUNTIF(CFB!$W$2:$W$1048576, W135) - 1))</f>
        <v>134</v>
      </c>
      <c r="O135" s="2">
        <v>27.94</v>
      </c>
      <c r="P135" s="2">
        <v>30.32</v>
      </c>
      <c r="Q135" s="2">
        <v>7.66</v>
      </c>
      <c r="R135" s="2">
        <v>7.35</v>
      </c>
      <c r="S135" s="2">
        <v>3.55</v>
      </c>
      <c r="T135" s="2">
        <v>4.93</v>
      </c>
      <c r="U135" s="2">
        <v>5.32</v>
      </c>
      <c r="V135" s="2">
        <v>5.8</v>
      </c>
      <c r="W135">
        <v>2024</v>
      </c>
      <c r="X135">
        <f t="shared" si="2"/>
        <v>0</v>
      </c>
    </row>
    <row r="136" spans="1:24" ht="12.75" hidden="1" customHeight="1" x14ac:dyDescent="0.45">
      <c r="A136">
        <v>1</v>
      </c>
      <c r="B136" t="s">
        <v>44</v>
      </c>
      <c r="C136" t="s">
        <v>154</v>
      </c>
      <c r="D136" s="2" t="str">
        <f t="shared" ref="D131:D194" si="3">_xlfn.CONCAT(B136, W136)</f>
        <v>Michigan2023</v>
      </c>
      <c r="E136">
        <v>1</v>
      </c>
      <c r="F136">
        <v>15</v>
      </c>
      <c r="G136">
        <v>0</v>
      </c>
      <c r="H136" s="2">
        <v>0</v>
      </c>
      <c r="I136">
        <v>8.5299999999999994</v>
      </c>
      <c r="J136">
        <v>16.48</v>
      </c>
      <c r="K136">
        <v>25.01</v>
      </c>
      <c r="L136" s="2">
        <f>_xlfn.RANK.EQ(I136, INDEX(CFB!$I$2:$I$1048576, MATCH(W136, CFB!$W$2:$W$1048576, 0)):INDEX(CFB!$I$2:$I$1048576, MATCH(W136, CFB!$W$2:$W$1048576, 0) + COUNTIF(CFB!$W$2:$W$1048576, W136) - 1), 0)</f>
        <v>11</v>
      </c>
      <c r="M136" s="2">
        <f>_xlfn.RANK.EQ(J136, INDEX(CFB!$J$2:$J$1048576, MATCH(W136, CFB!$W$2:$W$1048576, 0)):INDEX(CFB!$J$2:$J$1048576, MATCH(W136, CFB!$W$2:$W$1048576, 0) + COUNTIF(CFB!$W$2:$W$1048576, W136) - 1))</f>
        <v>1</v>
      </c>
      <c r="N136" s="2">
        <f>RANK(K136, INDEX(CFB!$K$2:$K$1048576, MATCH(W136, CFB!$W$2:$W$1048576, 0)):INDEX(CFB!$K$2:$K$1048576, MATCH(W136, CFB!$W$2:$W$1048576, 0) + COUNTIF(CFB!$W$2:$W$1048576, W136) - 1))</f>
        <v>1</v>
      </c>
      <c r="O136">
        <v>55.91</v>
      </c>
      <c r="P136">
        <v>-6.16</v>
      </c>
      <c r="Q136">
        <v>11</v>
      </c>
      <c r="R136">
        <v>4.1100000000000003</v>
      </c>
      <c r="S136">
        <v>6.15</v>
      </c>
      <c r="T136">
        <v>1.83</v>
      </c>
      <c r="U136">
        <v>8.0299999999999994</v>
      </c>
      <c r="V136">
        <v>2.98</v>
      </c>
      <c r="W136">
        <v>2023</v>
      </c>
      <c r="X136">
        <f t="shared" si="2"/>
        <v>1</v>
      </c>
    </row>
    <row r="137" spans="1:24" ht="12.75" hidden="1" customHeight="1" x14ac:dyDescent="0.45">
      <c r="A137">
        <v>2</v>
      </c>
      <c r="B137" t="s">
        <v>14</v>
      </c>
      <c r="C137" t="s">
        <v>29</v>
      </c>
      <c r="D137" s="2" t="str">
        <f t="shared" si="3"/>
        <v>Texas2023</v>
      </c>
      <c r="E137">
        <v>3</v>
      </c>
      <c r="F137">
        <v>12</v>
      </c>
      <c r="G137">
        <v>2</v>
      </c>
      <c r="H137" s="2">
        <v>0</v>
      </c>
      <c r="I137">
        <v>9.43</v>
      </c>
      <c r="J137">
        <v>10.89</v>
      </c>
      <c r="K137">
        <v>20.32</v>
      </c>
      <c r="L137" s="2">
        <f>_xlfn.RANK.EQ(I137, INDEX(CFB!$I$2:$I$1048576, MATCH(W137, CFB!$W$2:$W$1048576, 0)):INDEX(CFB!$I$2:$I$1048576, MATCH(W137, CFB!$W$2:$W$1048576, 0) + COUNTIF(CFB!$W$2:$W$1048576, W137) - 1), 0)</f>
        <v>6</v>
      </c>
      <c r="M137" s="2">
        <f>_xlfn.RANK.EQ(J137, INDEX(CFB!$J$2:$J$1048576, MATCH(W137, CFB!$W$2:$W$1048576, 0)):INDEX(CFB!$J$2:$J$1048576, MATCH(W137, CFB!$W$2:$W$1048576, 0) + COUNTIF(CFB!$W$2:$W$1048576, W137) - 1))</f>
        <v>7</v>
      </c>
      <c r="N137" s="2">
        <f>RANK(K137, INDEX(CFB!$K$2:$K$1048576, MATCH(W137, CFB!$W$2:$W$1048576, 0)):INDEX(CFB!$K$2:$K$1048576, MATCH(W137, CFB!$W$2:$W$1048576, 0) + COUNTIF(CFB!$W$2:$W$1048576, W137) - 1))</f>
        <v>2</v>
      </c>
      <c r="O137">
        <v>54.23</v>
      </c>
      <c r="P137">
        <v>-1.29</v>
      </c>
      <c r="Q137">
        <v>10.51</v>
      </c>
      <c r="R137">
        <v>4.9400000000000004</v>
      </c>
      <c r="S137">
        <v>6.21</v>
      </c>
      <c r="T137">
        <v>1.64</v>
      </c>
      <c r="U137">
        <v>8.18</v>
      </c>
      <c r="V137">
        <v>3.57</v>
      </c>
      <c r="W137">
        <v>2023</v>
      </c>
      <c r="X137">
        <f t="shared" si="2"/>
        <v>0</v>
      </c>
    </row>
    <row r="138" spans="1:24" ht="12.75" hidden="1" customHeight="1" x14ac:dyDescent="0.45">
      <c r="A138">
        <v>3</v>
      </c>
      <c r="B138" t="s">
        <v>9</v>
      </c>
      <c r="C138" t="s">
        <v>154</v>
      </c>
      <c r="D138" s="2" t="str">
        <f t="shared" si="3"/>
        <v>Ohio State2023</v>
      </c>
      <c r="E138">
        <v>10</v>
      </c>
      <c r="F138">
        <v>11</v>
      </c>
      <c r="G138">
        <v>2</v>
      </c>
      <c r="H138" s="2">
        <v>0</v>
      </c>
      <c r="I138">
        <v>4.0199999999999996</v>
      </c>
      <c r="J138">
        <v>16.23</v>
      </c>
      <c r="K138">
        <v>20.260000000000002</v>
      </c>
      <c r="L138" s="2">
        <f>_xlfn.RANK.EQ(I138, INDEX(CFB!$I$2:$I$1048576, MATCH(W138, CFB!$W$2:$W$1048576, 0)):INDEX(CFB!$I$2:$I$1048576, MATCH(W138, CFB!$W$2:$W$1048576, 0) + COUNTIF(CFB!$W$2:$W$1048576, W138) - 1), 0)</f>
        <v>42</v>
      </c>
      <c r="M138" s="2">
        <f>_xlfn.RANK.EQ(J138, INDEX(CFB!$J$2:$J$1048576, MATCH(W138, CFB!$W$2:$W$1048576, 0)):INDEX(CFB!$J$2:$J$1048576, MATCH(W138, CFB!$W$2:$W$1048576, 0) + COUNTIF(CFB!$W$2:$W$1048576, W138) - 1))</f>
        <v>2</v>
      </c>
      <c r="N138" s="2">
        <f>RANK(K138, INDEX(CFB!$K$2:$K$1048576, MATCH(W138, CFB!$W$2:$W$1048576, 0)):INDEX(CFB!$K$2:$K$1048576, MATCH(W138, CFB!$W$2:$W$1048576, 0) + COUNTIF(CFB!$W$2:$W$1048576, W138) - 1))</f>
        <v>3</v>
      </c>
      <c r="O138">
        <v>49</v>
      </c>
      <c r="P138">
        <v>-6.57</v>
      </c>
      <c r="Q138">
        <v>10.77</v>
      </c>
      <c r="R138">
        <v>3.31</v>
      </c>
      <c r="S138">
        <v>5.64</v>
      </c>
      <c r="T138">
        <v>2.16</v>
      </c>
      <c r="U138">
        <v>8.07</v>
      </c>
      <c r="V138">
        <v>2.71</v>
      </c>
      <c r="W138">
        <v>2023</v>
      </c>
      <c r="X138">
        <f t="shared" si="2"/>
        <v>0</v>
      </c>
    </row>
    <row r="139" spans="1:24" ht="12.75" hidden="1" customHeight="1" x14ac:dyDescent="0.45">
      <c r="A139">
        <v>4</v>
      </c>
      <c r="B139" t="s">
        <v>17</v>
      </c>
      <c r="C139" t="s">
        <v>155</v>
      </c>
      <c r="D139" s="2" t="str">
        <f t="shared" si="3"/>
        <v>Georgia2023</v>
      </c>
      <c r="E139">
        <v>4</v>
      </c>
      <c r="F139">
        <v>13</v>
      </c>
      <c r="G139">
        <v>1</v>
      </c>
      <c r="H139" s="2">
        <v>0</v>
      </c>
      <c r="I139">
        <v>8.61</v>
      </c>
      <c r="J139">
        <v>11.39</v>
      </c>
      <c r="K139">
        <v>20</v>
      </c>
      <c r="L139" s="2">
        <f>_xlfn.RANK.EQ(I139, INDEX(CFB!$I$2:$I$1048576, MATCH(W139, CFB!$W$2:$W$1048576, 0)):INDEX(CFB!$I$2:$I$1048576, MATCH(W139, CFB!$W$2:$W$1048576, 0) + COUNTIF(CFB!$W$2:$W$1048576, W139) - 1), 0)</f>
        <v>10</v>
      </c>
      <c r="M139" s="2">
        <f>_xlfn.RANK.EQ(J139, INDEX(CFB!$J$2:$J$1048576, MATCH(W139, CFB!$W$2:$W$1048576, 0)):INDEX(CFB!$J$2:$J$1048576, MATCH(W139, CFB!$W$2:$W$1048576, 0) + COUNTIF(CFB!$W$2:$W$1048576, W139) - 1))</f>
        <v>6</v>
      </c>
      <c r="N139" s="2">
        <f>RANK(K139, INDEX(CFB!$K$2:$K$1048576, MATCH(W139, CFB!$W$2:$W$1048576, 0)):INDEX(CFB!$K$2:$K$1048576, MATCH(W139, CFB!$W$2:$W$1048576, 0) + COUNTIF(CFB!$W$2:$W$1048576, W139) - 1))</f>
        <v>4</v>
      </c>
      <c r="O139">
        <v>57.42</v>
      </c>
      <c r="P139">
        <v>-2.04</v>
      </c>
      <c r="Q139">
        <v>11.31</v>
      </c>
      <c r="R139">
        <v>3.61</v>
      </c>
      <c r="S139">
        <v>6.6</v>
      </c>
      <c r="T139">
        <v>2.4</v>
      </c>
      <c r="U139">
        <v>8.7799999999999994</v>
      </c>
      <c r="V139">
        <v>3.11</v>
      </c>
      <c r="W139">
        <v>2023</v>
      </c>
      <c r="X139">
        <f t="shared" si="2"/>
        <v>0</v>
      </c>
    </row>
    <row r="140" spans="1:24" ht="12.75" hidden="1" customHeight="1" x14ac:dyDescent="0.45">
      <c r="A140">
        <v>5</v>
      </c>
      <c r="B140" t="s">
        <v>13</v>
      </c>
      <c r="C140" t="s">
        <v>156</v>
      </c>
      <c r="D140" s="2" t="str">
        <f t="shared" si="3"/>
        <v>Oregon2023</v>
      </c>
      <c r="E140">
        <v>6</v>
      </c>
      <c r="F140">
        <v>12</v>
      </c>
      <c r="G140">
        <v>2</v>
      </c>
      <c r="H140" s="2">
        <v>0</v>
      </c>
      <c r="I140">
        <v>8.1</v>
      </c>
      <c r="J140">
        <v>11.85</v>
      </c>
      <c r="K140">
        <v>19.940000000000001</v>
      </c>
      <c r="L140" s="2">
        <f>_xlfn.RANK.EQ(I140, INDEX(CFB!$I$2:$I$1048576, MATCH(W140, CFB!$W$2:$W$1048576, 0)):INDEX(CFB!$I$2:$I$1048576, MATCH(W140, CFB!$W$2:$W$1048576, 0) + COUNTIF(CFB!$W$2:$W$1048576, W140) - 1), 0)</f>
        <v>16</v>
      </c>
      <c r="M140" s="2">
        <f>_xlfn.RANK.EQ(J140, INDEX(CFB!$J$2:$J$1048576, MATCH(W140, CFB!$W$2:$W$1048576, 0)):INDEX(CFB!$J$2:$J$1048576, MATCH(W140, CFB!$W$2:$W$1048576, 0) + COUNTIF(CFB!$W$2:$W$1048576, W140) - 1))</f>
        <v>5</v>
      </c>
      <c r="N140" s="2">
        <f>RANK(K140, INDEX(CFB!$K$2:$K$1048576, MATCH(W140, CFB!$W$2:$W$1048576, 0)):INDEX(CFB!$K$2:$K$1048576, MATCH(W140, CFB!$W$2:$W$1048576, 0) + COUNTIF(CFB!$W$2:$W$1048576, W140) - 1))</f>
        <v>5</v>
      </c>
      <c r="O140">
        <v>59.15</v>
      </c>
      <c r="P140">
        <v>-1.82</v>
      </c>
      <c r="Q140">
        <v>11.35</v>
      </c>
      <c r="R140">
        <v>4.08</v>
      </c>
      <c r="S140">
        <v>7.03</v>
      </c>
      <c r="T140">
        <v>2.6</v>
      </c>
      <c r="U140">
        <v>9.2899999999999991</v>
      </c>
      <c r="V140">
        <v>3.32</v>
      </c>
      <c r="W140">
        <v>2023</v>
      </c>
      <c r="X140">
        <f t="shared" si="2"/>
        <v>0</v>
      </c>
    </row>
    <row r="141" spans="1:24" ht="12.75" hidden="1" customHeight="1" x14ac:dyDescent="0.45">
      <c r="A141">
        <v>6</v>
      </c>
      <c r="B141" t="s">
        <v>16</v>
      </c>
      <c r="C141" t="s">
        <v>154</v>
      </c>
      <c r="D141" s="2" t="str">
        <f t="shared" si="3"/>
        <v>Penn State2023</v>
      </c>
      <c r="E141">
        <v>13</v>
      </c>
      <c r="F141">
        <v>10</v>
      </c>
      <c r="G141">
        <v>3</v>
      </c>
      <c r="H141" s="2">
        <v>0</v>
      </c>
      <c r="I141">
        <v>5.2</v>
      </c>
      <c r="J141">
        <v>13.03</v>
      </c>
      <c r="K141">
        <v>18.23</v>
      </c>
      <c r="L141" s="2">
        <f>_xlfn.RANK.EQ(I141, INDEX(CFB!$I$2:$I$1048576, MATCH(W141, CFB!$W$2:$W$1048576, 0)):INDEX(CFB!$I$2:$I$1048576, MATCH(W141, CFB!$W$2:$W$1048576, 0) + COUNTIF(CFB!$W$2:$W$1048576, W141) - 1), 0)</f>
        <v>32</v>
      </c>
      <c r="M141" s="2">
        <f>_xlfn.RANK.EQ(J141, INDEX(CFB!$J$2:$J$1048576, MATCH(W141, CFB!$W$2:$W$1048576, 0)):INDEX(CFB!$J$2:$J$1048576, MATCH(W141, CFB!$W$2:$W$1048576, 0) + COUNTIF(CFB!$W$2:$W$1048576, W141) - 1))</f>
        <v>4</v>
      </c>
      <c r="N141" s="2">
        <f>RANK(K141, INDEX(CFB!$K$2:$K$1048576, MATCH(W141, CFB!$W$2:$W$1048576, 0)):INDEX(CFB!$K$2:$K$1048576, MATCH(W141, CFB!$W$2:$W$1048576, 0) + COUNTIF(CFB!$W$2:$W$1048576, W141) - 1))</f>
        <v>6</v>
      </c>
      <c r="O141">
        <v>54.24</v>
      </c>
      <c r="P141">
        <v>-2.4700000000000002</v>
      </c>
      <c r="Q141">
        <v>8.73</v>
      </c>
      <c r="R141">
        <v>4.74</v>
      </c>
      <c r="S141">
        <v>6.1</v>
      </c>
      <c r="T141">
        <v>1.23</v>
      </c>
      <c r="U141">
        <v>7.25</v>
      </c>
      <c r="V141">
        <v>2.81</v>
      </c>
      <c r="W141">
        <v>2023</v>
      </c>
      <c r="X141">
        <f t="shared" si="2"/>
        <v>0</v>
      </c>
    </row>
    <row r="142" spans="1:24" ht="12.75" hidden="1" customHeight="1" x14ac:dyDescent="0.45">
      <c r="A142">
        <v>7</v>
      </c>
      <c r="B142" t="s">
        <v>18</v>
      </c>
      <c r="C142" t="s">
        <v>157</v>
      </c>
      <c r="D142" s="2" t="str">
        <f t="shared" si="3"/>
        <v>Alabama2023</v>
      </c>
      <c r="E142">
        <v>5</v>
      </c>
      <c r="F142">
        <v>12</v>
      </c>
      <c r="G142">
        <v>2</v>
      </c>
      <c r="H142" s="2">
        <v>0</v>
      </c>
      <c r="I142">
        <v>8.41</v>
      </c>
      <c r="J142">
        <v>9.75</v>
      </c>
      <c r="K142">
        <v>18.16</v>
      </c>
      <c r="L142" s="2">
        <f>_xlfn.RANK.EQ(I142, INDEX(CFB!$I$2:$I$1048576, MATCH(W142, CFB!$W$2:$W$1048576, 0)):INDEX(CFB!$I$2:$I$1048576, MATCH(W142, CFB!$W$2:$W$1048576, 0) + COUNTIF(CFB!$W$2:$W$1048576, W142) - 1), 0)</f>
        <v>12</v>
      </c>
      <c r="M142" s="2">
        <f>_xlfn.RANK.EQ(J142, INDEX(CFB!$J$2:$J$1048576, MATCH(W142, CFB!$W$2:$W$1048576, 0)):INDEX(CFB!$J$2:$J$1048576, MATCH(W142, CFB!$W$2:$W$1048576, 0) + COUNTIF(CFB!$W$2:$W$1048576, W142) - 1))</f>
        <v>10</v>
      </c>
      <c r="N142" s="2">
        <f>RANK(K142, INDEX(CFB!$K$2:$K$1048576, MATCH(W142, CFB!$W$2:$W$1048576, 0)):INDEX(CFB!$K$2:$K$1048576, MATCH(W142, CFB!$W$2:$W$1048576, 0) + COUNTIF(CFB!$W$2:$W$1048576, W142) - 1))</f>
        <v>7</v>
      </c>
      <c r="O142">
        <v>52.89</v>
      </c>
      <c r="P142">
        <v>-1.54</v>
      </c>
      <c r="Q142">
        <v>11.5</v>
      </c>
      <c r="R142">
        <v>4.08</v>
      </c>
      <c r="S142">
        <v>5.88</v>
      </c>
      <c r="T142">
        <v>2.19</v>
      </c>
      <c r="U142">
        <v>7.88</v>
      </c>
      <c r="V142">
        <v>3.15</v>
      </c>
      <c r="W142">
        <v>2023</v>
      </c>
      <c r="X142">
        <f t="shared" si="2"/>
        <v>0</v>
      </c>
    </row>
    <row r="143" spans="1:24" ht="12.75" hidden="1" customHeight="1" x14ac:dyDescent="0.45">
      <c r="A143">
        <v>8</v>
      </c>
      <c r="B143" t="s">
        <v>66</v>
      </c>
      <c r="C143" t="s">
        <v>156</v>
      </c>
      <c r="D143" s="2" t="str">
        <f t="shared" si="3"/>
        <v>Washington2023</v>
      </c>
      <c r="E143">
        <v>2</v>
      </c>
      <c r="F143">
        <v>14</v>
      </c>
      <c r="G143">
        <v>1</v>
      </c>
      <c r="H143" s="2">
        <v>0</v>
      </c>
      <c r="I143">
        <v>13.35</v>
      </c>
      <c r="J143">
        <v>4.54</v>
      </c>
      <c r="K143">
        <v>17.89</v>
      </c>
      <c r="L143" s="2">
        <f>_xlfn.RANK.EQ(I143, INDEX(CFB!$I$2:$I$1048576, MATCH(W143, CFB!$W$2:$W$1048576, 0)):INDEX(CFB!$I$2:$I$1048576, MATCH(W143, CFB!$W$2:$W$1048576, 0) + COUNTIF(CFB!$W$2:$W$1048576, W143) - 1), 0)</f>
        <v>3</v>
      </c>
      <c r="M143" s="2">
        <f>_xlfn.RANK.EQ(J143, INDEX(CFB!$J$2:$J$1048576, MATCH(W143, CFB!$W$2:$W$1048576, 0)):INDEX(CFB!$J$2:$J$1048576, MATCH(W143, CFB!$W$2:$W$1048576, 0) + COUNTIF(CFB!$W$2:$W$1048576, W143) - 1))</f>
        <v>32</v>
      </c>
      <c r="N143" s="2">
        <f>RANK(K143, INDEX(CFB!$K$2:$K$1048576, MATCH(W143, CFB!$W$2:$W$1048576, 0)):INDEX(CFB!$K$2:$K$1048576, MATCH(W143, CFB!$W$2:$W$1048576, 0) + COUNTIF(CFB!$W$2:$W$1048576, W143) - 1))</f>
        <v>8</v>
      </c>
      <c r="O143">
        <v>55.44</v>
      </c>
      <c r="P143">
        <v>3.83</v>
      </c>
      <c r="Q143">
        <v>11</v>
      </c>
      <c r="R143">
        <v>4.1399999999999997</v>
      </c>
      <c r="S143">
        <v>5.85</v>
      </c>
      <c r="T143">
        <v>3.24</v>
      </c>
      <c r="U143">
        <v>8.75</v>
      </c>
      <c r="V143">
        <v>3.76</v>
      </c>
      <c r="W143">
        <v>2023</v>
      </c>
      <c r="X143">
        <f t="shared" si="2"/>
        <v>0</v>
      </c>
    </row>
    <row r="144" spans="1:24" ht="12.75" hidden="1" customHeight="1" x14ac:dyDescent="0.45">
      <c r="A144">
        <v>9</v>
      </c>
      <c r="B144" t="s">
        <v>11</v>
      </c>
      <c r="C144" t="s">
        <v>12</v>
      </c>
      <c r="D144" s="2" t="str">
        <f t="shared" si="3"/>
        <v>Notre Dame2023</v>
      </c>
      <c r="E144">
        <v>14</v>
      </c>
      <c r="F144">
        <v>10</v>
      </c>
      <c r="G144">
        <v>3</v>
      </c>
      <c r="H144" s="2">
        <v>0</v>
      </c>
      <c r="I144">
        <v>7.31</v>
      </c>
      <c r="J144">
        <v>9.48</v>
      </c>
      <c r="K144">
        <v>16.79</v>
      </c>
      <c r="L144" s="2">
        <f>_xlfn.RANK.EQ(I144, INDEX(CFB!$I$2:$I$1048576, MATCH(W144, CFB!$W$2:$W$1048576, 0)):INDEX(CFB!$I$2:$I$1048576, MATCH(W144, CFB!$W$2:$W$1048576, 0) + COUNTIF(CFB!$W$2:$W$1048576, W144) - 1), 0)</f>
        <v>20</v>
      </c>
      <c r="M144" s="2">
        <f>_xlfn.RANK.EQ(J144, INDEX(CFB!$J$2:$J$1048576, MATCH(W144, CFB!$W$2:$W$1048576, 0)):INDEX(CFB!$J$2:$J$1048576, MATCH(W144, CFB!$W$2:$W$1048576, 0) + COUNTIF(CFB!$W$2:$W$1048576, W144) - 1))</f>
        <v>11</v>
      </c>
      <c r="N144" s="2">
        <f>RANK(K144, INDEX(CFB!$K$2:$K$1048576, MATCH(W144, CFB!$W$2:$W$1048576, 0)):INDEX(CFB!$K$2:$K$1048576, MATCH(W144, CFB!$W$2:$W$1048576, 0) + COUNTIF(CFB!$W$2:$W$1048576, W144) - 1))</f>
        <v>9</v>
      </c>
      <c r="O144">
        <v>56.43</v>
      </c>
      <c r="P144">
        <v>0.72</v>
      </c>
      <c r="Q144">
        <v>10.88</v>
      </c>
      <c r="R144">
        <v>3.71</v>
      </c>
      <c r="S144">
        <v>6.73</v>
      </c>
      <c r="T144">
        <v>2.37</v>
      </c>
      <c r="U144">
        <v>8.5</v>
      </c>
      <c r="V144">
        <v>3.04</v>
      </c>
      <c r="W144">
        <v>2023</v>
      </c>
      <c r="X144">
        <f t="shared" si="2"/>
        <v>0</v>
      </c>
    </row>
    <row r="145" spans="1:24" ht="12.75" hidden="1" customHeight="1" x14ac:dyDescent="0.45">
      <c r="A145">
        <v>10</v>
      </c>
      <c r="B145" t="s">
        <v>115</v>
      </c>
      <c r="C145" t="s">
        <v>23</v>
      </c>
      <c r="D145" s="2" t="str">
        <f t="shared" si="3"/>
        <v>Florida State2023</v>
      </c>
      <c r="E145">
        <v>6</v>
      </c>
      <c r="F145">
        <v>13</v>
      </c>
      <c r="G145">
        <v>1</v>
      </c>
      <c r="H145" s="2">
        <v>0</v>
      </c>
      <c r="I145">
        <v>6.24</v>
      </c>
      <c r="J145">
        <v>10.28</v>
      </c>
      <c r="K145">
        <v>16.510000000000002</v>
      </c>
      <c r="L145" s="2">
        <f>_xlfn.RANK.EQ(I145, INDEX(CFB!$I$2:$I$1048576, MATCH(W145, CFB!$W$2:$W$1048576, 0)):INDEX(CFB!$I$2:$I$1048576, MATCH(W145, CFB!$W$2:$W$1048576, 0) + COUNTIF(CFB!$W$2:$W$1048576, W145) - 1), 0)</f>
        <v>25</v>
      </c>
      <c r="M145" s="2">
        <f>_xlfn.RANK.EQ(J145, INDEX(CFB!$J$2:$J$1048576, MATCH(W145, CFB!$W$2:$W$1048576, 0)):INDEX(CFB!$J$2:$J$1048576, MATCH(W145, CFB!$W$2:$W$1048576, 0) + COUNTIF(CFB!$W$2:$W$1048576, W145) - 1))</f>
        <v>8</v>
      </c>
      <c r="N145" s="2">
        <f>RANK(K145, INDEX(CFB!$K$2:$K$1048576, MATCH(W145, CFB!$W$2:$W$1048576, 0)):INDEX(CFB!$K$2:$K$1048576, MATCH(W145, CFB!$W$2:$W$1048576, 0) + COUNTIF(CFB!$W$2:$W$1048576, W145) - 1))</f>
        <v>10</v>
      </c>
      <c r="O145">
        <v>51.34</v>
      </c>
      <c r="P145">
        <v>1.83</v>
      </c>
      <c r="Q145">
        <v>9.82</v>
      </c>
      <c r="R145">
        <v>4.09</v>
      </c>
      <c r="S145">
        <v>5.88</v>
      </c>
      <c r="T145">
        <v>2.66</v>
      </c>
      <c r="U145">
        <v>7.71</v>
      </c>
      <c r="V145">
        <v>3.38</v>
      </c>
      <c r="W145">
        <v>2023</v>
      </c>
      <c r="X145">
        <f t="shared" si="2"/>
        <v>0</v>
      </c>
    </row>
    <row r="146" spans="1:24" ht="12.75" hidden="1" customHeight="1" x14ac:dyDescent="0.45">
      <c r="A146">
        <v>11</v>
      </c>
      <c r="B146" t="s">
        <v>46</v>
      </c>
      <c r="C146" t="s">
        <v>155</v>
      </c>
      <c r="D146" s="2" t="str">
        <f t="shared" si="3"/>
        <v>Missouri2023</v>
      </c>
      <c r="E146">
        <v>8</v>
      </c>
      <c r="F146">
        <v>11</v>
      </c>
      <c r="G146">
        <v>2</v>
      </c>
      <c r="H146" s="2">
        <v>0</v>
      </c>
      <c r="I146">
        <v>8.1300000000000008</v>
      </c>
      <c r="J146">
        <v>8.23</v>
      </c>
      <c r="K146">
        <v>16.36</v>
      </c>
      <c r="L146" s="2">
        <f>_xlfn.RANK.EQ(I146, INDEX(CFB!$I$2:$I$1048576, MATCH(W146, CFB!$W$2:$W$1048576, 0)):INDEX(CFB!$I$2:$I$1048576, MATCH(W146, CFB!$W$2:$W$1048576, 0) + COUNTIF(CFB!$W$2:$W$1048576, W146) - 1), 0)</f>
        <v>15</v>
      </c>
      <c r="M146" s="2">
        <f>_xlfn.RANK.EQ(J146, INDEX(CFB!$J$2:$J$1048576, MATCH(W146, CFB!$W$2:$W$1048576, 0)):INDEX(CFB!$J$2:$J$1048576, MATCH(W146, CFB!$W$2:$W$1048576, 0) + COUNTIF(CFB!$W$2:$W$1048576, W146) - 1))</f>
        <v>14</v>
      </c>
      <c r="N146" s="2">
        <f>RANK(K146, INDEX(CFB!$K$2:$K$1048576, MATCH(W146, CFB!$W$2:$W$1048576, 0)):INDEX(CFB!$K$2:$K$1048576, MATCH(W146, CFB!$W$2:$W$1048576, 0) + COUNTIF(CFB!$W$2:$W$1048576, W146) - 1))</f>
        <v>11</v>
      </c>
      <c r="O146">
        <v>49.69</v>
      </c>
      <c r="P146">
        <v>0.45</v>
      </c>
      <c r="Q146">
        <v>11</v>
      </c>
      <c r="R146">
        <v>4.4400000000000004</v>
      </c>
      <c r="S146">
        <v>5.7</v>
      </c>
      <c r="T146">
        <v>2.4300000000000002</v>
      </c>
      <c r="U146">
        <v>7.92</v>
      </c>
      <c r="V146">
        <v>3.39</v>
      </c>
      <c r="W146">
        <v>2023</v>
      </c>
      <c r="X146">
        <f t="shared" si="2"/>
        <v>0</v>
      </c>
    </row>
    <row r="147" spans="1:24" hidden="1" x14ac:dyDescent="0.45">
      <c r="A147">
        <v>12</v>
      </c>
      <c r="B147" t="s">
        <v>54</v>
      </c>
      <c r="C147" t="s">
        <v>29</v>
      </c>
      <c r="D147" s="2" t="str">
        <f t="shared" si="3"/>
        <v>Oklahoma2023</v>
      </c>
      <c r="E147">
        <v>15</v>
      </c>
      <c r="F147">
        <v>10</v>
      </c>
      <c r="G147">
        <v>3</v>
      </c>
      <c r="H147" s="2">
        <v>0</v>
      </c>
      <c r="I147">
        <v>11.51</v>
      </c>
      <c r="J147">
        <v>4.3499999999999996</v>
      </c>
      <c r="K147">
        <v>15.86</v>
      </c>
      <c r="L147" s="2">
        <f>_xlfn.RANK.EQ(I147, INDEX(CFB!$I$2:$I$1048576, MATCH(W147, CFB!$W$2:$W$1048576, 0)):INDEX(CFB!$I$2:$I$1048576, MATCH(W147, CFB!$W$2:$W$1048576, 0) + COUNTIF(CFB!$W$2:$W$1048576, W147) - 1), 0)</f>
        <v>4</v>
      </c>
      <c r="M147" s="2">
        <f>_xlfn.RANK.EQ(J147, INDEX(CFB!$J$2:$J$1048576, MATCH(W147, CFB!$W$2:$W$1048576, 0)):INDEX(CFB!$J$2:$J$1048576, MATCH(W147, CFB!$W$2:$W$1048576, 0) + COUNTIF(CFB!$W$2:$W$1048576, W147) - 1))</f>
        <v>37</v>
      </c>
      <c r="N147" s="2">
        <f>RANK(K147, INDEX(CFB!$K$2:$K$1048576, MATCH(W147, CFB!$W$2:$W$1048576, 0)):INDEX(CFB!$K$2:$K$1048576, MATCH(W147, CFB!$W$2:$W$1048576, 0) + COUNTIF(CFB!$W$2:$W$1048576, W147) - 1))</f>
        <v>12</v>
      </c>
      <c r="O147">
        <v>59.1</v>
      </c>
      <c r="P147">
        <v>4.6900000000000004</v>
      </c>
      <c r="Q147">
        <v>10.93</v>
      </c>
      <c r="R147">
        <v>4.6500000000000004</v>
      </c>
      <c r="S147">
        <v>5.68</v>
      </c>
      <c r="T147">
        <v>2.42</v>
      </c>
      <c r="U147">
        <v>8.07</v>
      </c>
      <c r="V147">
        <v>3.64</v>
      </c>
      <c r="W147">
        <v>2023</v>
      </c>
      <c r="X147">
        <f t="shared" si="2"/>
        <v>0</v>
      </c>
    </row>
    <row r="148" spans="1:24" ht="12.75" hidden="1" customHeight="1" x14ac:dyDescent="0.45">
      <c r="A148">
        <v>13</v>
      </c>
      <c r="B148" t="s">
        <v>41</v>
      </c>
      <c r="C148" t="s">
        <v>29</v>
      </c>
      <c r="D148" s="2" t="str">
        <f t="shared" si="3"/>
        <v>Kansas State2023</v>
      </c>
      <c r="E148">
        <v>18</v>
      </c>
      <c r="F148">
        <v>9</v>
      </c>
      <c r="G148">
        <v>4</v>
      </c>
      <c r="H148" s="2">
        <v>0</v>
      </c>
      <c r="I148">
        <v>9.06</v>
      </c>
      <c r="J148">
        <v>6.56</v>
      </c>
      <c r="K148">
        <v>15.63</v>
      </c>
      <c r="L148" s="2">
        <f>_xlfn.RANK.EQ(I148, INDEX(CFB!$I$2:$I$1048576, MATCH(W148, CFB!$W$2:$W$1048576, 0)):INDEX(CFB!$I$2:$I$1048576, MATCH(W148, CFB!$W$2:$W$1048576, 0) + COUNTIF(CFB!$W$2:$W$1048576, W148) - 1), 0)</f>
        <v>8</v>
      </c>
      <c r="M148" s="2">
        <f>_xlfn.RANK.EQ(J148, INDEX(CFB!$J$2:$J$1048576, MATCH(W148, CFB!$W$2:$W$1048576, 0)):INDEX(CFB!$J$2:$J$1048576, MATCH(W148, CFB!$W$2:$W$1048576, 0) + COUNTIF(CFB!$W$2:$W$1048576, W148) - 1))</f>
        <v>18</v>
      </c>
      <c r="N148" s="2">
        <f>RANK(K148, INDEX(CFB!$K$2:$K$1048576, MATCH(W148, CFB!$W$2:$W$1048576, 0)):INDEX(CFB!$K$2:$K$1048576, MATCH(W148, CFB!$W$2:$W$1048576, 0) + COUNTIF(CFB!$W$2:$W$1048576, W148) - 1))</f>
        <v>13</v>
      </c>
      <c r="O148">
        <v>55.33</v>
      </c>
      <c r="P148">
        <v>3.48</v>
      </c>
      <c r="Q148">
        <v>9.07</v>
      </c>
      <c r="R148">
        <v>4.59</v>
      </c>
      <c r="S148">
        <v>6.33</v>
      </c>
      <c r="T148">
        <v>3.45</v>
      </c>
      <c r="U148">
        <v>7.49</v>
      </c>
      <c r="V148">
        <v>4.12</v>
      </c>
      <c r="W148">
        <v>2023</v>
      </c>
      <c r="X148">
        <f t="shared" si="2"/>
        <v>0</v>
      </c>
    </row>
    <row r="149" spans="1:24" ht="12.75" hidden="1" customHeight="1" x14ac:dyDescent="0.45">
      <c r="A149">
        <v>14</v>
      </c>
      <c r="B149" t="s">
        <v>27</v>
      </c>
      <c r="C149" t="s">
        <v>157</v>
      </c>
      <c r="D149" s="2" t="str">
        <f t="shared" si="3"/>
        <v>LSU2023</v>
      </c>
      <c r="E149">
        <v>12</v>
      </c>
      <c r="F149">
        <v>10</v>
      </c>
      <c r="G149">
        <v>3</v>
      </c>
      <c r="H149" s="2">
        <v>0</v>
      </c>
      <c r="I149">
        <v>16.27</v>
      </c>
      <c r="J149">
        <v>-1.6</v>
      </c>
      <c r="K149">
        <v>14.66</v>
      </c>
      <c r="L149" s="2">
        <f>_xlfn.RANK.EQ(I149, INDEX(CFB!$I$2:$I$1048576, MATCH(W149, CFB!$W$2:$W$1048576, 0)):INDEX(CFB!$I$2:$I$1048576, MATCH(W149, CFB!$W$2:$W$1048576, 0) + COUNTIF(CFB!$W$2:$W$1048576, W149) - 1), 0)</f>
        <v>2</v>
      </c>
      <c r="M149" s="2">
        <f>_xlfn.RANK.EQ(J149, INDEX(CFB!$J$2:$J$1048576, MATCH(W149, CFB!$W$2:$W$1048576, 0)):INDEX(CFB!$J$2:$J$1048576, MATCH(W149, CFB!$W$2:$W$1048576, 0) + COUNTIF(CFB!$W$2:$W$1048576, W149) - 1))</f>
        <v>80</v>
      </c>
      <c r="N149" s="2">
        <f>RANK(K149, INDEX(CFB!$K$2:$K$1048576, MATCH(W149, CFB!$W$2:$W$1048576, 0)):INDEX(CFB!$K$2:$K$1048576, MATCH(W149, CFB!$W$2:$W$1048576, 0) + COUNTIF(CFB!$W$2:$W$1048576, W149) - 1))</f>
        <v>14</v>
      </c>
      <c r="O149">
        <v>64.790000000000006</v>
      </c>
      <c r="P149">
        <v>11.31</v>
      </c>
      <c r="Q149">
        <v>12.71</v>
      </c>
      <c r="R149">
        <v>5.91</v>
      </c>
      <c r="S149">
        <v>7.53</v>
      </c>
      <c r="T149">
        <v>3.26</v>
      </c>
      <c r="U149">
        <v>10</v>
      </c>
      <c r="V149">
        <v>4.74</v>
      </c>
      <c r="W149">
        <v>2023</v>
      </c>
      <c r="X149">
        <f t="shared" si="2"/>
        <v>0</v>
      </c>
    </row>
    <row r="150" spans="1:24" ht="12.75" hidden="1" customHeight="1" x14ac:dyDescent="0.45">
      <c r="A150">
        <v>15</v>
      </c>
      <c r="B150" t="s">
        <v>120</v>
      </c>
      <c r="C150" t="s">
        <v>156</v>
      </c>
      <c r="D150" s="2" t="str">
        <f t="shared" si="3"/>
        <v>Arizona2023</v>
      </c>
      <c r="E150">
        <v>11</v>
      </c>
      <c r="F150">
        <v>10</v>
      </c>
      <c r="G150">
        <v>3</v>
      </c>
      <c r="H150" s="2">
        <v>0</v>
      </c>
      <c r="I150">
        <v>8.33</v>
      </c>
      <c r="J150">
        <v>5.48</v>
      </c>
      <c r="K150">
        <v>13.8</v>
      </c>
      <c r="L150" s="2">
        <f>_xlfn.RANK.EQ(I150, INDEX(CFB!$I$2:$I$1048576, MATCH(W150, CFB!$W$2:$W$1048576, 0)):INDEX(CFB!$I$2:$I$1048576, MATCH(W150, CFB!$W$2:$W$1048576, 0) + COUNTIF(CFB!$W$2:$W$1048576, W150) - 1), 0)</f>
        <v>13</v>
      </c>
      <c r="M150" s="2">
        <f>_xlfn.RANK.EQ(J150, INDEX(CFB!$J$2:$J$1048576, MATCH(W150, CFB!$W$2:$W$1048576, 0)):INDEX(CFB!$J$2:$J$1048576, MATCH(W150, CFB!$W$2:$W$1048576, 0) + COUNTIF(CFB!$W$2:$W$1048576, W150) - 1))</f>
        <v>26</v>
      </c>
      <c r="N150" s="2">
        <f>RANK(K150, INDEX(CFB!$K$2:$K$1048576, MATCH(W150, CFB!$W$2:$W$1048576, 0)):INDEX(CFB!$K$2:$K$1048576, MATCH(W150, CFB!$W$2:$W$1048576, 0) + COUNTIF(CFB!$W$2:$W$1048576, W150) - 1))</f>
        <v>15</v>
      </c>
      <c r="O150">
        <v>50.88</v>
      </c>
      <c r="P150">
        <v>4</v>
      </c>
      <c r="Q150">
        <v>10.69</v>
      </c>
      <c r="R150">
        <v>5.15</v>
      </c>
      <c r="S150">
        <v>5.75</v>
      </c>
      <c r="T150">
        <v>2.69</v>
      </c>
      <c r="U150">
        <v>8.35</v>
      </c>
      <c r="V150">
        <v>3.85</v>
      </c>
      <c r="W150">
        <v>2023</v>
      </c>
      <c r="X150">
        <f t="shared" si="2"/>
        <v>0</v>
      </c>
    </row>
    <row r="151" spans="1:24" ht="12.75" hidden="1" customHeight="1" x14ac:dyDescent="0.45">
      <c r="A151">
        <v>16</v>
      </c>
      <c r="B151" t="s">
        <v>19</v>
      </c>
      <c r="C151" t="s">
        <v>157</v>
      </c>
      <c r="D151" s="2" t="str">
        <f t="shared" si="3"/>
        <v>Ole Miss2023</v>
      </c>
      <c r="E151">
        <v>9</v>
      </c>
      <c r="F151">
        <v>11</v>
      </c>
      <c r="G151">
        <v>2</v>
      </c>
      <c r="H151" s="2">
        <v>0</v>
      </c>
      <c r="I151">
        <v>8.19</v>
      </c>
      <c r="J151">
        <v>5.3</v>
      </c>
      <c r="K151">
        <v>13.49</v>
      </c>
      <c r="L151" s="2">
        <f>_xlfn.RANK.EQ(I151, INDEX(CFB!$I$2:$I$1048576, MATCH(W151, CFB!$W$2:$W$1048576, 0)):INDEX(CFB!$I$2:$I$1048576, MATCH(W151, CFB!$W$2:$W$1048576, 0) + COUNTIF(CFB!$W$2:$W$1048576, W151) - 1), 0)</f>
        <v>14</v>
      </c>
      <c r="M151" s="2">
        <f>_xlfn.RANK.EQ(J151, INDEX(CFB!$J$2:$J$1048576, MATCH(W151, CFB!$W$2:$W$1048576, 0)):INDEX(CFB!$J$2:$J$1048576, MATCH(W151, CFB!$W$2:$W$1048576, 0) + COUNTIF(CFB!$W$2:$W$1048576, W151) - 1))</f>
        <v>28</v>
      </c>
      <c r="N151" s="2">
        <f>RANK(K151, INDEX(CFB!$K$2:$K$1048576, MATCH(W151, CFB!$W$2:$W$1048576, 0)):INDEX(CFB!$K$2:$K$1048576, MATCH(W151, CFB!$W$2:$W$1048576, 0) + COUNTIF(CFB!$W$2:$W$1048576, W151) - 1))</f>
        <v>16</v>
      </c>
      <c r="O151">
        <v>53</v>
      </c>
      <c r="P151">
        <v>4.32</v>
      </c>
      <c r="Q151">
        <v>11.4</v>
      </c>
      <c r="R151">
        <v>5.23</v>
      </c>
      <c r="S151">
        <v>5.66</v>
      </c>
      <c r="T151">
        <v>2.59</v>
      </c>
      <c r="U151">
        <v>8.06</v>
      </c>
      <c r="V151">
        <v>3.88</v>
      </c>
      <c r="W151">
        <v>2023</v>
      </c>
      <c r="X151">
        <f t="shared" si="2"/>
        <v>0</v>
      </c>
    </row>
    <row r="152" spans="1:24" ht="12.75" hidden="1" customHeight="1" x14ac:dyDescent="0.45">
      <c r="A152">
        <v>17</v>
      </c>
      <c r="B152" t="s">
        <v>37</v>
      </c>
      <c r="C152" t="s">
        <v>155</v>
      </c>
      <c r="D152" s="2" t="str">
        <f t="shared" si="3"/>
        <v>Tennessee2023</v>
      </c>
      <c r="E152">
        <v>17</v>
      </c>
      <c r="F152">
        <v>9</v>
      </c>
      <c r="G152">
        <v>4</v>
      </c>
      <c r="H152" s="2">
        <v>0</v>
      </c>
      <c r="I152">
        <v>3.89</v>
      </c>
      <c r="J152">
        <v>6.81</v>
      </c>
      <c r="K152">
        <v>10.69</v>
      </c>
      <c r="L152" s="2">
        <f>_xlfn.RANK.EQ(I152, INDEX(CFB!$I$2:$I$1048576, MATCH(W152, CFB!$W$2:$W$1048576, 0)):INDEX(CFB!$I$2:$I$1048576, MATCH(W152, CFB!$W$2:$W$1048576, 0) + COUNTIF(CFB!$W$2:$W$1048576, W152) - 1), 0)</f>
        <v>44</v>
      </c>
      <c r="M152" s="2">
        <f>_xlfn.RANK.EQ(J152, INDEX(CFB!$J$2:$J$1048576, MATCH(W152, CFB!$W$2:$W$1048576, 0)):INDEX(CFB!$J$2:$J$1048576, MATCH(W152, CFB!$W$2:$W$1048576, 0) + COUNTIF(CFB!$W$2:$W$1048576, W152) - 1))</f>
        <v>17</v>
      </c>
      <c r="N152" s="2">
        <f>RANK(K152, INDEX(CFB!$K$2:$K$1048576, MATCH(W152, CFB!$W$2:$W$1048576, 0)):INDEX(CFB!$K$2:$K$1048576, MATCH(W152, CFB!$W$2:$W$1048576, 0) + COUNTIF(CFB!$W$2:$W$1048576, W152) - 1))</f>
        <v>17</v>
      </c>
      <c r="O152">
        <v>49.81</v>
      </c>
      <c r="P152">
        <v>3.79</v>
      </c>
      <c r="Q152">
        <v>9.77</v>
      </c>
      <c r="R152">
        <v>4.97</v>
      </c>
      <c r="S152">
        <v>6.93</v>
      </c>
      <c r="T152">
        <v>2.1800000000000002</v>
      </c>
      <c r="U152">
        <v>8.15</v>
      </c>
      <c r="V152">
        <v>3.55</v>
      </c>
      <c r="W152">
        <v>2023</v>
      </c>
      <c r="X152">
        <f t="shared" si="2"/>
        <v>0</v>
      </c>
    </row>
    <row r="153" spans="1:24" ht="12.75" hidden="1" customHeight="1" x14ac:dyDescent="0.45">
      <c r="A153">
        <v>18</v>
      </c>
      <c r="B153" t="s">
        <v>25</v>
      </c>
      <c r="C153" t="s">
        <v>23</v>
      </c>
      <c r="D153" s="2" t="str">
        <f t="shared" si="3"/>
        <v>Louisville2023</v>
      </c>
      <c r="E153">
        <v>19</v>
      </c>
      <c r="F153">
        <v>10</v>
      </c>
      <c r="G153">
        <v>4</v>
      </c>
      <c r="H153" s="2">
        <v>0</v>
      </c>
      <c r="I153">
        <v>3.33</v>
      </c>
      <c r="J153">
        <v>7.09</v>
      </c>
      <c r="K153">
        <v>10.42</v>
      </c>
      <c r="L153" s="2">
        <f>_xlfn.RANK.EQ(I153, INDEX(CFB!$I$2:$I$1048576, MATCH(W153, CFB!$W$2:$W$1048576, 0)):INDEX(CFB!$I$2:$I$1048576, MATCH(W153, CFB!$W$2:$W$1048576, 0) + COUNTIF(CFB!$W$2:$W$1048576, W153) - 1), 0)</f>
        <v>49</v>
      </c>
      <c r="M153" s="2">
        <f>_xlfn.RANK.EQ(J153, INDEX(CFB!$J$2:$J$1048576, MATCH(W153, CFB!$W$2:$W$1048576, 0)):INDEX(CFB!$J$2:$J$1048576, MATCH(W153, CFB!$W$2:$W$1048576, 0) + COUNTIF(CFB!$W$2:$W$1048576, W153) - 1))</f>
        <v>16</v>
      </c>
      <c r="N153" s="2">
        <f>RANK(K153, INDEX(CFB!$K$2:$K$1048576, MATCH(W153, CFB!$W$2:$W$1048576, 0)):INDEX(CFB!$K$2:$K$1048576, MATCH(W153, CFB!$W$2:$W$1048576, 0) + COUNTIF(CFB!$W$2:$W$1048576, W153) - 1))</f>
        <v>18</v>
      </c>
      <c r="O153">
        <v>47.13</v>
      </c>
      <c r="P153">
        <v>2.77</v>
      </c>
      <c r="Q153">
        <v>10.06</v>
      </c>
      <c r="R153">
        <v>5.33</v>
      </c>
      <c r="S153">
        <v>5.95</v>
      </c>
      <c r="T153">
        <v>1.78</v>
      </c>
      <c r="U153">
        <v>7.71</v>
      </c>
      <c r="V153">
        <v>3.59</v>
      </c>
      <c r="W153">
        <v>2023</v>
      </c>
      <c r="X153">
        <f t="shared" si="2"/>
        <v>0</v>
      </c>
    </row>
    <row r="154" spans="1:24" ht="12.75" hidden="1" customHeight="1" x14ac:dyDescent="0.45">
      <c r="A154">
        <v>19</v>
      </c>
      <c r="B154" t="s">
        <v>128</v>
      </c>
      <c r="C154" t="s">
        <v>158</v>
      </c>
      <c r="D154" s="2" t="str">
        <f t="shared" si="3"/>
        <v>Troy2023</v>
      </c>
      <c r="F154">
        <v>11</v>
      </c>
      <c r="G154">
        <v>3</v>
      </c>
      <c r="H154" s="2">
        <v>0</v>
      </c>
      <c r="I154">
        <v>1.77</v>
      </c>
      <c r="J154">
        <v>8.52</v>
      </c>
      <c r="K154">
        <v>10.29</v>
      </c>
      <c r="L154" s="2">
        <f>_xlfn.RANK.EQ(I154, INDEX(CFB!$I$2:$I$1048576, MATCH(W154, CFB!$W$2:$W$1048576, 0)):INDEX(CFB!$I$2:$I$1048576, MATCH(W154, CFB!$W$2:$W$1048576, 0) + COUNTIF(CFB!$W$2:$W$1048576, W154) - 1), 0)</f>
        <v>57</v>
      </c>
      <c r="M154" s="2">
        <f>_xlfn.RANK.EQ(J154, INDEX(CFB!$J$2:$J$1048576, MATCH(W154, CFB!$W$2:$W$1048576, 0)):INDEX(CFB!$J$2:$J$1048576, MATCH(W154, CFB!$W$2:$W$1048576, 0) + COUNTIF(CFB!$W$2:$W$1048576, W154) - 1))</f>
        <v>13</v>
      </c>
      <c r="N154" s="2">
        <f>RANK(K154, INDEX(CFB!$K$2:$K$1048576, MATCH(W154, CFB!$W$2:$W$1048576, 0)):INDEX(CFB!$K$2:$K$1048576, MATCH(W154, CFB!$W$2:$W$1048576, 0) + COUNTIF(CFB!$W$2:$W$1048576, W154) - 1))</f>
        <v>19</v>
      </c>
      <c r="O154">
        <v>41.5</v>
      </c>
      <c r="P154">
        <v>3.07</v>
      </c>
      <c r="Q154">
        <v>9.3800000000000008</v>
      </c>
      <c r="R154">
        <v>5.16</v>
      </c>
      <c r="S154">
        <v>5.42</v>
      </c>
      <c r="T154">
        <v>1.91</v>
      </c>
      <c r="U154">
        <v>7.27</v>
      </c>
      <c r="V154">
        <v>3.57</v>
      </c>
      <c r="W154">
        <v>2023</v>
      </c>
      <c r="X154">
        <f t="shared" si="2"/>
        <v>0</v>
      </c>
    </row>
    <row r="155" spans="1:24" ht="12.75" hidden="1" customHeight="1" x14ac:dyDescent="0.45">
      <c r="A155">
        <v>20</v>
      </c>
      <c r="B155" t="s">
        <v>26</v>
      </c>
      <c r="C155" t="s">
        <v>23</v>
      </c>
      <c r="D155" s="2" t="str">
        <f t="shared" si="3"/>
        <v>Clemson2023</v>
      </c>
      <c r="E155">
        <v>20</v>
      </c>
      <c r="F155">
        <v>9</v>
      </c>
      <c r="G155">
        <v>4</v>
      </c>
      <c r="H155" s="2">
        <v>0</v>
      </c>
      <c r="I155">
        <v>4.1900000000000004</v>
      </c>
      <c r="J155">
        <v>5.62</v>
      </c>
      <c r="K155">
        <v>9.82</v>
      </c>
      <c r="L155" s="2">
        <f>_xlfn.RANK.EQ(I155, INDEX(CFB!$I$2:$I$1048576, MATCH(W155, CFB!$W$2:$W$1048576, 0)):INDEX(CFB!$I$2:$I$1048576, MATCH(W155, CFB!$W$2:$W$1048576, 0) + COUNTIF(CFB!$W$2:$W$1048576, W155) - 1), 0)</f>
        <v>40</v>
      </c>
      <c r="M155" s="2">
        <f>_xlfn.RANK.EQ(J155, INDEX(CFB!$J$2:$J$1048576, MATCH(W155, CFB!$W$2:$W$1048576, 0)):INDEX(CFB!$J$2:$J$1048576, MATCH(W155, CFB!$W$2:$W$1048576, 0) + COUNTIF(CFB!$W$2:$W$1048576, W155) - 1))</f>
        <v>25</v>
      </c>
      <c r="N155" s="2">
        <f>RANK(K155, INDEX(CFB!$K$2:$K$1048576, MATCH(W155, CFB!$W$2:$W$1048576, 0)):INDEX(CFB!$K$2:$K$1048576, MATCH(W155, CFB!$W$2:$W$1048576, 0) + COUNTIF(CFB!$W$2:$W$1048576, W155) - 1))</f>
        <v>20</v>
      </c>
      <c r="O155">
        <v>47.38</v>
      </c>
      <c r="P155">
        <v>3.87</v>
      </c>
      <c r="Q155">
        <v>8.16</v>
      </c>
      <c r="R155">
        <v>3.73</v>
      </c>
      <c r="S155">
        <v>5.77</v>
      </c>
      <c r="T155">
        <v>2.34</v>
      </c>
      <c r="U155">
        <v>6.82</v>
      </c>
      <c r="V155">
        <v>3.11</v>
      </c>
      <c r="W155">
        <v>2023</v>
      </c>
      <c r="X155">
        <f t="shared" si="2"/>
        <v>0</v>
      </c>
    </row>
    <row r="156" spans="1:24" ht="12.75" hidden="1" customHeight="1" x14ac:dyDescent="0.45">
      <c r="A156">
        <v>21</v>
      </c>
      <c r="B156" t="s">
        <v>96</v>
      </c>
      <c r="C156" t="s">
        <v>154</v>
      </c>
      <c r="D156" s="2" t="str">
        <f t="shared" si="3"/>
        <v>Maryland2023</v>
      </c>
      <c r="F156">
        <v>8</v>
      </c>
      <c r="G156">
        <v>5</v>
      </c>
      <c r="H156" s="2">
        <v>0</v>
      </c>
      <c r="I156">
        <v>7.03</v>
      </c>
      <c r="J156">
        <v>2.71</v>
      </c>
      <c r="K156">
        <v>9.74</v>
      </c>
      <c r="L156" s="2">
        <f>_xlfn.RANK.EQ(I156, INDEX(CFB!$I$2:$I$1048576, MATCH(W156, CFB!$W$2:$W$1048576, 0)):INDEX(CFB!$I$2:$I$1048576, MATCH(W156, CFB!$W$2:$W$1048576, 0) + COUNTIF(CFB!$W$2:$W$1048576, W156) - 1), 0)</f>
        <v>22</v>
      </c>
      <c r="M156" s="2">
        <f>_xlfn.RANK.EQ(J156, INDEX(CFB!$J$2:$J$1048576, MATCH(W156, CFB!$W$2:$W$1048576, 0)):INDEX(CFB!$J$2:$J$1048576, MATCH(W156, CFB!$W$2:$W$1048576, 0) + COUNTIF(CFB!$W$2:$W$1048576, W156) - 1))</f>
        <v>47</v>
      </c>
      <c r="N156" s="2">
        <f>RANK(K156, INDEX(CFB!$K$2:$K$1048576, MATCH(W156, CFB!$W$2:$W$1048576, 0)):INDEX(CFB!$K$2:$K$1048576, MATCH(W156, CFB!$W$2:$W$1048576, 0) + COUNTIF(CFB!$W$2:$W$1048576, W156) - 1))</f>
        <v>21</v>
      </c>
      <c r="O156">
        <v>48.52</v>
      </c>
      <c r="P156">
        <v>7.87</v>
      </c>
      <c r="Q156">
        <v>9.64</v>
      </c>
      <c r="R156">
        <v>5.01</v>
      </c>
      <c r="S156">
        <v>5.19</v>
      </c>
      <c r="T156">
        <v>2.37</v>
      </c>
      <c r="U156">
        <v>7.6</v>
      </c>
      <c r="V156">
        <v>3.69</v>
      </c>
      <c r="W156">
        <v>2023</v>
      </c>
      <c r="X156">
        <f t="shared" si="2"/>
        <v>0</v>
      </c>
    </row>
    <row r="157" spans="1:24" ht="12.75" hidden="1" customHeight="1" x14ac:dyDescent="0.45">
      <c r="A157">
        <v>22</v>
      </c>
      <c r="B157" t="s">
        <v>38</v>
      </c>
      <c r="C157" t="s">
        <v>156</v>
      </c>
      <c r="D157" s="2" t="str">
        <f t="shared" si="3"/>
        <v>USC2023</v>
      </c>
      <c r="F157">
        <v>8</v>
      </c>
      <c r="G157">
        <v>5</v>
      </c>
      <c r="H157" s="2">
        <v>0</v>
      </c>
      <c r="I157">
        <v>16.66</v>
      </c>
      <c r="J157">
        <v>-7.07</v>
      </c>
      <c r="K157">
        <v>9.59</v>
      </c>
      <c r="L157" s="2">
        <f>_xlfn.RANK.EQ(I157, INDEX(CFB!$I$2:$I$1048576, MATCH(W157, CFB!$W$2:$W$1048576, 0)):INDEX(CFB!$I$2:$I$1048576, MATCH(W157, CFB!$W$2:$W$1048576, 0) + COUNTIF(CFB!$W$2:$W$1048576, W157) - 1), 0)</f>
        <v>1</v>
      </c>
      <c r="M157" s="2">
        <f>_xlfn.RANK.EQ(J157, INDEX(CFB!$J$2:$J$1048576, MATCH(W157, CFB!$W$2:$W$1048576, 0)):INDEX(CFB!$J$2:$J$1048576, MATCH(W157, CFB!$W$2:$W$1048576, 0) + COUNTIF(CFB!$W$2:$W$1048576, W157) - 1))</f>
        <v>121</v>
      </c>
      <c r="N157" s="2">
        <f>RANK(K157, INDEX(CFB!$K$2:$K$1048576, MATCH(W157, CFB!$W$2:$W$1048576, 0)):INDEX(CFB!$K$2:$K$1048576, MATCH(W157, CFB!$W$2:$W$1048576, 0) + COUNTIF(CFB!$W$2:$W$1048576, W157) - 1))</f>
        <v>22</v>
      </c>
      <c r="O157">
        <v>61</v>
      </c>
      <c r="P157">
        <v>16.010000000000002</v>
      </c>
      <c r="Q157">
        <v>11.66</v>
      </c>
      <c r="R157">
        <v>5.62</v>
      </c>
      <c r="S157">
        <v>6.29</v>
      </c>
      <c r="T157">
        <v>3.48</v>
      </c>
      <c r="U157">
        <v>9.18</v>
      </c>
      <c r="V157">
        <v>4.3499999999999996</v>
      </c>
      <c r="W157">
        <v>2023</v>
      </c>
      <c r="X157">
        <f t="shared" si="2"/>
        <v>0</v>
      </c>
    </row>
    <row r="158" spans="1:24" ht="12.75" hidden="1" customHeight="1" x14ac:dyDescent="0.45">
      <c r="A158">
        <v>23</v>
      </c>
      <c r="B158" t="s">
        <v>119</v>
      </c>
      <c r="C158" t="s">
        <v>156</v>
      </c>
      <c r="D158" s="2" t="str">
        <f t="shared" si="3"/>
        <v>Oregon State2023</v>
      </c>
      <c r="F158">
        <v>8</v>
      </c>
      <c r="G158">
        <v>5</v>
      </c>
      <c r="H158" s="2">
        <v>0</v>
      </c>
      <c r="I158">
        <v>5.14</v>
      </c>
      <c r="J158">
        <v>4.28</v>
      </c>
      <c r="K158">
        <v>9.42</v>
      </c>
      <c r="L158" s="2">
        <f>_xlfn.RANK.EQ(I158, INDEX(CFB!$I$2:$I$1048576, MATCH(W158, CFB!$W$2:$W$1048576, 0)):INDEX(CFB!$I$2:$I$1048576, MATCH(W158, CFB!$W$2:$W$1048576, 0) + COUNTIF(CFB!$W$2:$W$1048576, W158) - 1), 0)</f>
        <v>33</v>
      </c>
      <c r="M158" s="2">
        <f>_xlfn.RANK.EQ(J158, INDEX(CFB!$J$2:$J$1048576, MATCH(W158, CFB!$W$2:$W$1048576, 0)):INDEX(CFB!$J$2:$J$1048576, MATCH(W158, CFB!$W$2:$W$1048576, 0) + COUNTIF(CFB!$W$2:$W$1048576, W158) - 1))</f>
        <v>39</v>
      </c>
      <c r="N158" s="2">
        <f>RANK(K158, INDEX(CFB!$K$2:$K$1048576, MATCH(W158, CFB!$W$2:$W$1048576, 0)):INDEX(CFB!$K$2:$K$1048576, MATCH(W158, CFB!$W$2:$W$1048576, 0) + COUNTIF(CFB!$W$2:$W$1048576, W158) - 1))</f>
        <v>23</v>
      </c>
      <c r="O158">
        <v>49.48</v>
      </c>
      <c r="P158">
        <v>4.5199999999999996</v>
      </c>
      <c r="Q158">
        <v>10.51</v>
      </c>
      <c r="R158">
        <v>5.12</v>
      </c>
      <c r="S158">
        <v>6.16</v>
      </c>
      <c r="T158">
        <v>2.38</v>
      </c>
      <c r="U158">
        <v>8.1300000000000008</v>
      </c>
      <c r="V158">
        <v>3.67</v>
      </c>
      <c r="W158">
        <v>2023</v>
      </c>
      <c r="X158">
        <f t="shared" si="2"/>
        <v>0</v>
      </c>
    </row>
    <row r="159" spans="1:24" ht="12.75" hidden="1" customHeight="1" x14ac:dyDescent="0.45">
      <c r="A159">
        <v>24</v>
      </c>
      <c r="B159" t="s">
        <v>118</v>
      </c>
      <c r="C159" t="s">
        <v>100</v>
      </c>
      <c r="D159" s="2" t="str">
        <f t="shared" si="3"/>
        <v>Liberty2023</v>
      </c>
      <c r="E159">
        <v>25</v>
      </c>
      <c r="F159">
        <v>13</v>
      </c>
      <c r="G159">
        <v>1</v>
      </c>
      <c r="H159" s="2">
        <v>0</v>
      </c>
      <c r="I159">
        <v>9.23</v>
      </c>
      <c r="J159">
        <v>-0.05</v>
      </c>
      <c r="K159">
        <v>9.18</v>
      </c>
      <c r="L159" s="2">
        <f>_xlfn.RANK.EQ(I159, INDEX(CFB!$I$2:$I$1048576, MATCH(W159, CFB!$W$2:$W$1048576, 0)):INDEX(CFB!$I$2:$I$1048576, MATCH(W159, CFB!$W$2:$W$1048576, 0) + COUNTIF(CFB!$W$2:$W$1048576, W159) - 1), 0)</f>
        <v>7</v>
      </c>
      <c r="M159" s="2">
        <f>_xlfn.RANK.EQ(J159, INDEX(CFB!$J$2:$J$1048576, MATCH(W159, CFB!$W$2:$W$1048576, 0)):INDEX(CFB!$J$2:$J$1048576, MATCH(W159, CFB!$W$2:$W$1048576, 0) + COUNTIF(CFB!$W$2:$W$1048576, W159) - 1))</f>
        <v>71</v>
      </c>
      <c r="N159" s="2">
        <f>RANK(K159, INDEX(CFB!$K$2:$K$1048576, MATCH(W159, CFB!$W$2:$W$1048576, 0)):INDEX(CFB!$K$2:$K$1048576, MATCH(W159, CFB!$W$2:$W$1048576, 0) + COUNTIF(CFB!$W$2:$W$1048576, W159) - 1))</f>
        <v>24</v>
      </c>
      <c r="O159">
        <v>49.89</v>
      </c>
      <c r="P159">
        <v>13.51</v>
      </c>
      <c r="Q159">
        <v>11.02</v>
      </c>
      <c r="R159">
        <v>5.73</v>
      </c>
      <c r="S159">
        <v>6.75</v>
      </c>
      <c r="T159">
        <v>3.28</v>
      </c>
      <c r="U159">
        <v>8.1999999999999993</v>
      </c>
      <c r="V159">
        <v>4.6500000000000004</v>
      </c>
      <c r="W159">
        <v>2023</v>
      </c>
      <c r="X159">
        <f t="shared" si="2"/>
        <v>0</v>
      </c>
    </row>
    <row r="160" spans="1:24" ht="12.75" hidden="1" customHeight="1" x14ac:dyDescent="0.45">
      <c r="A160">
        <v>25</v>
      </c>
      <c r="B160" t="s">
        <v>55</v>
      </c>
      <c r="C160" t="s">
        <v>29</v>
      </c>
      <c r="D160" s="2" t="str">
        <f t="shared" si="3"/>
        <v>Kansas2023</v>
      </c>
      <c r="E160">
        <v>23</v>
      </c>
      <c r="F160">
        <v>9</v>
      </c>
      <c r="G160">
        <v>4</v>
      </c>
      <c r="H160" s="2">
        <v>0</v>
      </c>
      <c r="I160">
        <v>8.7100000000000009</v>
      </c>
      <c r="J160">
        <v>0.34</v>
      </c>
      <c r="K160">
        <v>9.06</v>
      </c>
      <c r="L160" s="2">
        <f>_xlfn.RANK.EQ(I160, INDEX(CFB!$I$2:$I$1048576, MATCH(W160, CFB!$W$2:$W$1048576, 0)):INDEX(CFB!$I$2:$I$1048576, MATCH(W160, CFB!$W$2:$W$1048576, 0) + COUNTIF(CFB!$W$2:$W$1048576, W160) - 1), 0)</f>
        <v>9</v>
      </c>
      <c r="M160" s="2">
        <f>_xlfn.RANK.EQ(J160, INDEX(CFB!$J$2:$J$1048576, MATCH(W160, CFB!$W$2:$W$1048576, 0)):INDEX(CFB!$J$2:$J$1048576, MATCH(W160, CFB!$W$2:$W$1048576, 0) + COUNTIF(CFB!$W$2:$W$1048576, W160) - 1))</f>
        <v>66</v>
      </c>
      <c r="N160" s="2">
        <f>RANK(K160, INDEX(CFB!$K$2:$K$1048576, MATCH(W160, CFB!$W$2:$W$1048576, 0)):INDEX(CFB!$K$2:$K$1048576, MATCH(W160, CFB!$W$2:$W$1048576, 0) + COUNTIF(CFB!$W$2:$W$1048576, W160) - 1))</f>
        <v>25</v>
      </c>
      <c r="O160">
        <v>50.83</v>
      </c>
      <c r="P160">
        <v>9.25</v>
      </c>
      <c r="Q160">
        <v>11.65</v>
      </c>
      <c r="R160">
        <v>5.64</v>
      </c>
      <c r="S160">
        <v>6.38</v>
      </c>
      <c r="T160">
        <v>3.21</v>
      </c>
      <c r="U160">
        <v>8.3699999999999992</v>
      </c>
      <c r="V160">
        <v>4.32</v>
      </c>
      <c r="W160">
        <v>2023</v>
      </c>
      <c r="X160">
        <f t="shared" si="2"/>
        <v>0</v>
      </c>
    </row>
    <row r="161" spans="1:24" ht="12.75" hidden="1" customHeight="1" x14ac:dyDescent="0.45">
      <c r="A161">
        <v>26</v>
      </c>
      <c r="B161" t="s">
        <v>60</v>
      </c>
      <c r="C161" t="s">
        <v>23</v>
      </c>
      <c r="D161" s="2" t="str">
        <f t="shared" si="3"/>
        <v>Duke2023</v>
      </c>
      <c r="F161">
        <v>8</v>
      </c>
      <c r="G161">
        <v>5</v>
      </c>
      <c r="H161" s="2">
        <v>0</v>
      </c>
      <c r="I161">
        <v>2.92</v>
      </c>
      <c r="J161">
        <v>6.1</v>
      </c>
      <c r="K161">
        <v>9.02</v>
      </c>
      <c r="L161" s="2">
        <f>_xlfn.RANK.EQ(I161, INDEX(CFB!$I$2:$I$1048576, MATCH(W161, CFB!$W$2:$W$1048576, 0)):INDEX(CFB!$I$2:$I$1048576, MATCH(W161, CFB!$W$2:$W$1048576, 0) + COUNTIF(CFB!$W$2:$W$1048576, W161) - 1), 0)</f>
        <v>50</v>
      </c>
      <c r="M161" s="2">
        <f>_xlfn.RANK.EQ(J161, INDEX(CFB!$J$2:$J$1048576, MATCH(W161, CFB!$W$2:$W$1048576, 0)):INDEX(CFB!$J$2:$J$1048576, MATCH(W161, CFB!$W$2:$W$1048576, 0) + COUNTIF(CFB!$W$2:$W$1048576, W161) - 1))</f>
        <v>22</v>
      </c>
      <c r="N161" s="2">
        <f>RANK(K161, INDEX(CFB!$K$2:$K$1048576, MATCH(W161, CFB!$W$2:$W$1048576, 0)):INDEX(CFB!$K$2:$K$1048576, MATCH(W161, CFB!$W$2:$W$1048576, 0) + COUNTIF(CFB!$W$2:$W$1048576, W161) - 1))</f>
        <v>26</v>
      </c>
      <c r="O161">
        <v>44.78</v>
      </c>
      <c r="P161">
        <v>3.32</v>
      </c>
      <c r="Q161">
        <v>8.5299999999999994</v>
      </c>
      <c r="R161">
        <v>4.76</v>
      </c>
      <c r="S161">
        <v>6.42</v>
      </c>
      <c r="T161">
        <v>2.82</v>
      </c>
      <c r="U161">
        <v>7.3</v>
      </c>
      <c r="V161">
        <v>3.8</v>
      </c>
      <c r="W161">
        <v>2023</v>
      </c>
      <c r="X161">
        <f t="shared" si="2"/>
        <v>0</v>
      </c>
    </row>
    <row r="162" spans="1:24" ht="12.75" hidden="1" customHeight="1" x14ac:dyDescent="0.45">
      <c r="A162">
        <v>27</v>
      </c>
      <c r="B162" t="s">
        <v>34</v>
      </c>
      <c r="C162" t="s">
        <v>157</v>
      </c>
      <c r="D162" s="2" t="str">
        <f t="shared" si="3"/>
        <v>Texas A&amp;M2023</v>
      </c>
      <c r="F162">
        <v>7</v>
      </c>
      <c r="G162">
        <v>6</v>
      </c>
      <c r="H162" s="2">
        <v>0</v>
      </c>
      <c r="I162">
        <v>4.4800000000000004</v>
      </c>
      <c r="J162">
        <v>4.49</v>
      </c>
      <c r="K162">
        <v>8.98</v>
      </c>
      <c r="L162" s="2">
        <f>_xlfn.RANK.EQ(I162, INDEX(CFB!$I$2:$I$1048576, MATCH(W162, CFB!$W$2:$W$1048576, 0)):INDEX(CFB!$I$2:$I$1048576, MATCH(W162, CFB!$W$2:$W$1048576, 0) + COUNTIF(CFB!$W$2:$W$1048576, W162) - 1), 0)</f>
        <v>37</v>
      </c>
      <c r="M162" s="2">
        <f>_xlfn.RANK.EQ(J162, INDEX(CFB!$J$2:$J$1048576, MATCH(W162, CFB!$W$2:$W$1048576, 0)):INDEX(CFB!$J$2:$J$1048576, MATCH(W162, CFB!$W$2:$W$1048576, 0) + COUNTIF(CFB!$W$2:$W$1048576, W162) - 1))</f>
        <v>34</v>
      </c>
      <c r="N162" s="2">
        <f>RANK(K162, INDEX(CFB!$K$2:$K$1048576, MATCH(W162, CFB!$W$2:$W$1048576, 0)):INDEX(CFB!$K$2:$K$1048576, MATCH(W162, CFB!$W$2:$W$1048576, 0) + COUNTIF(CFB!$W$2:$W$1048576, W162) - 1))</f>
        <v>27</v>
      </c>
      <c r="O162">
        <v>49.74</v>
      </c>
      <c r="P162">
        <v>4.43</v>
      </c>
      <c r="Q162">
        <v>9.85</v>
      </c>
      <c r="R162">
        <v>5.35</v>
      </c>
      <c r="S162">
        <v>5.2</v>
      </c>
      <c r="T162">
        <v>1.87</v>
      </c>
      <c r="U162">
        <v>7.4</v>
      </c>
      <c r="V162">
        <v>3.57</v>
      </c>
      <c r="W162">
        <v>2023</v>
      </c>
      <c r="X162">
        <f t="shared" si="2"/>
        <v>0</v>
      </c>
    </row>
    <row r="163" spans="1:24" ht="12.75" hidden="1" customHeight="1" x14ac:dyDescent="0.45">
      <c r="A163">
        <v>28</v>
      </c>
      <c r="B163" t="s">
        <v>76</v>
      </c>
      <c r="C163" t="s">
        <v>159</v>
      </c>
      <c r="D163" s="2" t="str">
        <f t="shared" si="3"/>
        <v>James Madison2023</v>
      </c>
      <c r="F163">
        <v>11</v>
      </c>
      <c r="G163">
        <v>2</v>
      </c>
      <c r="H163" s="2">
        <v>0</v>
      </c>
      <c r="I163">
        <v>3.99</v>
      </c>
      <c r="J163">
        <v>4.54</v>
      </c>
      <c r="K163">
        <v>8.5299999999999994</v>
      </c>
      <c r="L163" s="2">
        <f>_xlfn.RANK.EQ(I163, INDEX(CFB!$I$2:$I$1048576, MATCH(W163, CFB!$W$2:$W$1048576, 0)):INDEX(CFB!$I$2:$I$1048576, MATCH(W163, CFB!$W$2:$W$1048576, 0) + COUNTIF(CFB!$W$2:$W$1048576, W163) - 1), 0)</f>
        <v>43</v>
      </c>
      <c r="M163" s="2">
        <f>_xlfn.RANK.EQ(J163, INDEX(CFB!$J$2:$J$1048576, MATCH(W163, CFB!$W$2:$W$1048576, 0)):INDEX(CFB!$J$2:$J$1048576, MATCH(W163, CFB!$W$2:$W$1048576, 0) + COUNTIF(CFB!$W$2:$W$1048576, W163) - 1))</f>
        <v>32</v>
      </c>
      <c r="N163" s="2">
        <f>RANK(K163, INDEX(CFB!$K$2:$K$1048576, MATCH(W163, CFB!$W$2:$W$1048576, 0)):INDEX(CFB!$K$2:$K$1048576, MATCH(W163, CFB!$W$2:$W$1048576, 0) + COUNTIF(CFB!$W$2:$W$1048576, W163) - 1))</f>
        <v>28</v>
      </c>
      <c r="O163">
        <v>45.94</v>
      </c>
      <c r="P163">
        <v>7.12</v>
      </c>
      <c r="Q163">
        <v>10</v>
      </c>
      <c r="R163">
        <v>5.51</v>
      </c>
      <c r="S163">
        <v>5.01</v>
      </c>
      <c r="T163">
        <v>1.51</v>
      </c>
      <c r="U163">
        <v>7.37</v>
      </c>
      <c r="V163">
        <v>3.83</v>
      </c>
      <c r="W163">
        <v>2023</v>
      </c>
      <c r="X163">
        <f t="shared" si="2"/>
        <v>0</v>
      </c>
    </row>
    <row r="164" spans="1:24" ht="12.75" hidden="1" customHeight="1" x14ac:dyDescent="0.45">
      <c r="A164">
        <v>29</v>
      </c>
      <c r="B164" t="s">
        <v>22</v>
      </c>
      <c r="C164" t="s">
        <v>23</v>
      </c>
      <c r="D164" s="2" t="str">
        <f t="shared" si="3"/>
        <v>Miami (FL)2023</v>
      </c>
      <c r="F164">
        <v>7</v>
      </c>
      <c r="G164">
        <v>6</v>
      </c>
      <c r="H164" s="2">
        <v>0</v>
      </c>
      <c r="I164">
        <v>4.6399999999999997</v>
      </c>
      <c r="J164">
        <v>3.33</v>
      </c>
      <c r="K164">
        <v>7.97</v>
      </c>
      <c r="L164" s="2">
        <f>_xlfn.RANK.EQ(I164, INDEX(CFB!$I$2:$I$1048576, MATCH(W164, CFB!$W$2:$W$1048576, 0)):INDEX(CFB!$I$2:$I$1048576, MATCH(W164, CFB!$W$2:$W$1048576, 0) + COUNTIF(CFB!$W$2:$W$1048576, W164) - 1), 0)</f>
        <v>36</v>
      </c>
      <c r="M164" s="2">
        <f>_xlfn.RANK.EQ(J164, INDEX(CFB!$J$2:$J$1048576, MATCH(W164, CFB!$W$2:$W$1048576, 0)):INDEX(CFB!$J$2:$J$1048576, MATCH(W164, CFB!$W$2:$W$1048576, 0) + COUNTIF(CFB!$W$2:$W$1048576, W164) - 1))</f>
        <v>43</v>
      </c>
      <c r="N164" s="2">
        <f>RANK(K164, INDEX(CFB!$K$2:$K$1048576, MATCH(W164, CFB!$W$2:$W$1048576, 0)):INDEX(CFB!$K$2:$K$1048576, MATCH(W164, CFB!$W$2:$W$1048576, 0) + COUNTIF(CFB!$W$2:$W$1048576, W164) - 1))</f>
        <v>29</v>
      </c>
      <c r="O164">
        <v>48.16</v>
      </c>
      <c r="P164">
        <v>6.75</v>
      </c>
      <c r="Q164">
        <v>9.52</v>
      </c>
      <c r="R164">
        <v>5.48</v>
      </c>
      <c r="S164">
        <v>6.36</v>
      </c>
      <c r="T164">
        <v>2.0699999999999998</v>
      </c>
      <c r="U164">
        <v>7.87</v>
      </c>
      <c r="V164">
        <v>3.82</v>
      </c>
      <c r="W164">
        <v>2023</v>
      </c>
      <c r="X164">
        <f t="shared" si="2"/>
        <v>0</v>
      </c>
    </row>
    <row r="165" spans="1:24" ht="12.75" hidden="1" customHeight="1" x14ac:dyDescent="0.45">
      <c r="A165">
        <v>30</v>
      </c>
      <c r="B165" t="s">
        <v>91</v>
      </c>
      <c r="C165" t="s">
        <v>23</v>
      </c>
      <c r="D165" s="2" t="str">
        <f t="shared" si="3"/>
        <v>North Carolina State2023</v>
      </c>
      <c r="E165">
        <v>21</v>
      </c>
      <c r="F165">
        <v>9</v>
      </c>
      <c r="G165">
        <v>4</v>
      </c>
      <c r="H165" s="2">
        <v>0</v>
      </c>
      <c r="I165">
        <v>1.77</v>
      </c>
      <c r="J165">
        <v>5.65</v>
      </c>
      <c r="K165">
        <v>7.41</v>
      </c>
      <c r="L165" s="2">
        <f>_xlfn.RANK.EQ(I165, INDEX(CFB!$I$2:$I$1048576, MATCH(W165, CFB!$W$2:$W$1048576, 0)):INDEX(CFB!$I$2:$I$1048576, MATCH(W165, CFB!$W$2:$W$1048576, 0) + COUNTIF(CFB!$W$2:$W$1048576, W165) - 1), 0)</f>
        <v>57</v>
      </c>
      <c r="M165" s="2">
        <f>_xlfn.RANK.EQ(J165, INDEX(CFB!$J$2:$J$1048576, MATCH(W165, CFB!$W$2:$W$1048576, 0)):INDEX(CFB!$J$2:$J$1048576, MATCH(W165, CFB!$W$2:$W$1048576, 0) + COUNTIF(CFB!$W$2:$W$1048576, W165) - 1))</f>
        <v>24</v>
      </c>
      <c r="N165" s="2">
        <f>RANK(K165, INDEX(CFB!$K$2:$K$1048576, MATCH(W165, CFB!$W$2:$W$1048576, 0)):INDEX(CFB!$K$2:$K$1048576, MATCH(W165, CFB!$W$2:$W$1048576, 0) + COUNTIF(CFB!$W$2:$W$1048576, W165) - 1))</f>
        <v>30</v>
      </c>
      <c r="O165">
        <v>43.25</v>
      </c>
      <c r="P165">
        <v>3.77</v>
      </c>
      <c r="Q165">
        <v>8.65</v>
      </c>
      <c r="R165">
        <v>4.9400000000000004</v>
      </c>
      <c r="S165">
        <v>5.62</v>
      </c>
      <c r="T165">
        <v>2.56</v>
      </c>
      <c r="U165">
        <v>6.89</v>
      </c>
      <c r="V165">
        <v>3.92</v>
      </c>
      <c r="W165">
        <v>2023</v>
      </c>
      <c r="X165">
        <f t="shared" si="2"/>
        <v>0</v>
      </c>
    </row>
    <row r="166" spans="1:24" ht="12.75" hidden="1" customHeight="1" x14ac:dyDescent="0.45">
      <c r="A166">
        <v>31</v>
      </c>
      <c r="B166" t="s">
        <v>24</v>
      </c>
      <c r="C166" t="s">
        <v>49</v>
      </c>
      <c r="D166" s="2" t="str">
        <f t="shared" si="3"/>
        <v>SMU2023</v>
      </c>
      <c r="E166">
        <v>22</v>
      </c>
      <c r="F166">
        <v>11</v>
      </c>
      <c r="G166">
        <v>3</v>
      </c>
      <c r="H166" s="2">
        <v>0</v>
      </c>
      <c r="I166">
        <v>1.04</v>
      </c>
      <c r="J166">
        <v>6.37</v>
      </c>
      <c r="K166">
        <v>7.41</v>
      </c>
      <c r="L166" s="2">
        <f>_xlfn.RANK.EQ(I166, INDEX(CFB!$I$2:$I$1048576, MATCH(W166, CFB!$W$2:$W$1048576, 0)):INDEX(CFB!$I$2:$I$1048576, MATCH(W166, CFB!$W$2:$W$1048576, 0) + COUNTIF(CFB!$W$2:$W$1048576, W166) - 1), 0)</f>
        <v>63</v>
      </c>
      <c r="M166" s="2">
        <f>_xlfn.RANK.EQ(J166, INDEX(CFB!$J$2:$J$1048576, MATCH(W166, CFB!$W$2:$W$1048576, 0)):INDEX(CFB!$J$2:$J$1048576, MATCH(W166, CFB!$W$2:$W$1048576, 0) + COUNTIF(CFB!$W$2:$W$1048576, W166) - 1))</f>
        <v>19</v>
      </c>
      <c r="N166" s="2">
        <f>RANK(K166, INDEX(CFB!$K$2:$K$1048576, MATCH(W166, CFB!$W$2:$W$1048576, 0)):INDEX(CFB!$K$2:$K$1048576, MATCH(W166, CFB!$W$2:$W$1048576, 0) + COUNTIF(CFB!$W$2:$W$1048576, W166) - 1))</f>
        <v>30</v>
      </c>
      <c r="O166">
        <v>50.05</v>
      </c>
      <c r="P166">
        <v>5.32</v>
      </c>
      <c r="Q166">
        <v>9.3699999999999992</v>
      </c>
      <c r="R166">
        <v>4.8</v>
      </c>
      <c r="S166">
        <v>5.21</v>
      </c>
      <c r="T166">
        <v>2.5299999999999998</v>
      </c>
      <c r="U166">
        <v>7.11</v>
      </c>
      <c r="V166">
        <v>3.58</v>
      </c>
      <c r="W166">
        <v>2023</v>
      </c>
      <c r="X166">
        <f t="shared" si="2"/>
        <v>0</v>
      </c>
    </row>
    <row r="167" spans="1:24" ht="12.75" hidden="1" customHeight="1" x14ac:dyDescent="0.45">
      <c r="A167">
        <v>32</v>
      </c>
      <c r="B167" t="s">
        <v>40</v>
      </c>
      <c r="C167" t="s">
        <v>29</v>
      </c>
      <c r="D167" s="2" t="str">
        <f t="shared" si="3"/>
        <v>Iowa State2023</v>
      </c>
      <c r="F167">
        <v>7</v>
      </c>
      <c r="G167">
        <v>6</v>
      </c>
      <c r="H167" s="2">
        <v>0</v>
      </c>
      <c r="I167">
        <v>1.84</v>
      </c>
      <c r="J167">
        <v>5.36</v>
      </c>
      <c r="K167">
        <v>7.2</v>
      </c>
      <c r="L167" s="2">
        <f>_xlfn.RANK.EQ(I167, INDEX(CFB!$I$2:$I$1048576, MATCH(W167, CFB!$W$2:$W$1048576, 0)):INDEX(CFB!$I$2:$I$1048576, MATCH(W167, CFB!$W$2:$W$1048576, 0) + COUNTIF(CFB!$W$2:$W$1048576, W167) - 1), 0)</f>
        <v>56</v>
      </c>
      <c r="M167" s="2">
        <f>_xlfn.RANK.EQ(J167, INDEX(CFB!$J$2:$J$1048576, MATCH(W167, CFB!$W$2:$W$1048576, 0)):INDEX(CFB!$J$2:$J$1048576, MATCH(W167, CFB!$W$2:$W$1048576, 0) + COUNTIF(CFB!$W$2:$W$1048576, W167) - 1))</f>
        <v>27</v>
      </c>
      <c r="N167" s="2">
        <f>RANK(K167, INDEX(CFB!$K$2:$K$1048576, MATCH(W167, CFB!$W$2:$W$1048576, 0)):INDEX(CFB!$K$2:$K$1048576, MATCH(W167, CFB!$W$2:$W$1048576, 0) + COUNTIF(CFB!$W$2:$W$1048576, W167) - 1))</f>
        <v>32</v>
      </c>
      <c r="O167">
        <v>43.29</v>
      </c>
      <c r="P167">
        <v>4.88</v>
      </c>
      <c r="Q167">
        <v>10.01</v>
      </c>
      <c r="R167">
        <v>5.01</v>
      </c>
      <c r="S167">
        <v>5.22</v>
      </c>
      <c r="T167">
        <v>2.61</v>
      </c>
      <c r="U167">
        <v>7.5</v>
      </c>
      <c r="V167">
        <v>3.83</v>
      </c>
      <c r="W167">
        <v>2023</v>
      </c>
      <c r="X167">
        <f t="shared" si="2"/>
        <v>0</v>
      </c>
    </row>
    <row r="168" spans="1:24" ht="12.75" hidden="1" customHeight="1" x14ac:dyDescent="0.45">
      <c r="A168">
        <v>33</v>
      </c>
      <c r="B168" t="s">
        <v>89</v>
      </c>
      <c r="C168" t="s">
        <v>29</v>
      </c>
      <c r="D168" s="2" t="str">
        <f t="shared" si="3"/>
        <v>West Virginia2023</v>
      </c>
      <c r="F168">
        <v>9</v>
      </c>
      <c r="G168">
        <v>4</v>
      </c>
      <c r="H168" s="2">
        <v>0</v>
      </c>
      <c r="I168">
        <v>5.49</v>
      </c>
      <c r="J168">
        <v>1.54</v>
      </c>
      <c r="K168">
        <v>7.03</v>
      </c>
      <c r="L168" s="2">
        <f>_xlfn.RANK.EQ(I168, INDEX(CFB!$I$2:$I$1048576, MATCH(W168, CFB!$W$2:$W$1048576, 0)):INDEX(CFB!$I$2:$I$1048576, MATCH(W168, CFB!$W$2:$W$1048576, 0) + COUNTIF(CFB!$W$2:$W$1048576, W168) - 1), 0)</f>
        <v>31</v>
      </c>
      <c r="M168" s="2">
        <f>_xlfn.RANK.EQ(J168, INDEX(CFB!$J$2:$J$1048576, MATCH(W168, CFB!$W$2:$W$1048576, 0)):INDEX(CFB!$J$2:$J$1048576, MATCH(W168, CFB!$W$2:$W$1048576, 0) + COUNTIF(CFB!$W$2:$W$1048576, W168) - 1))</f>
        <v>52</v>
      </c>
      <c r="N168" s="2">
        <f>RANK(K168, INDEX(CFB!$K$2:$K$1048576, MATCH(W168, CFB!$W$2:$W$1048576, 0)):INDEX(CFB!$K$2:$K$1048576, MATCH(W168, CFB!$W$2:$W$1048576, 0) + COUNTIF(CFB!$W$2:$W$1048576, W168) - 1))</f>
        <v>33</v>
      </c>
      <c r="O168">
        <v>47.41</v>
      </c>
      <c r="P168">
        <v>8.75</v>
      </c>
      <c r="Q168">
        <v>9.59</v>
      </c>
      <c r="R168">
        <v>5.76</v>
      </c>
      <c r="S168">
        <v>6.46</v>
      </c>
      <c r="T168">
        <v>3.02</v>
      </c>
      <c r="U168">
        <v>7.64</v>
      </c>
      <c r="V168">
        <v>4.34</v>
      </c>
      <c r="W168">
        <v>2023</v>
      </c>
      <c r="X168">
        <f t="shared" si="2"/>
        <v>0</v>
      </c>
    </row>
    <row r="169" spans="1:24" ht="12.75" hidden="1" customHeight="1" x14ac:dyDescent="0.45">
      <c r="A169">
        <v>34</v>
      </c>
      <c r="B169" t="s">
        <v>84</v>
      </c>
      <c r="C169" t="s">
        <v>156</v>
      </c>
      <c r="D169" s="2" t="str">
        <f t="shared" si="3"/>
        <v>Utah2023</v>
      </c>
      <c r="F169">
        <v>8</v>
      </c>
      <c r="G169">
        <v>5</v>
      </c>
      <c r="H169" s="2">
        <v>0</v>
      </c>
      <c r="I169">
        <v>-3.28</v>
      </c>
      <c r="J169">
        <v>10.25</v>
      </c>
      <c r="K169">
        <v>6.97</v>
      </c>
      <c r="L169" s="2">
        <f>_xlfn.RANK.EQ(I169, INDEX(CFB!$I$2:$I$1048576, MATCH(W169, CFB!$W$2:$W$1048576, 0)):INDEX(CFB!$I$2:$I$1048576, MATCH(W169, CFB!$W$2:$W$1048576, 0) + COUNTIF(CFB!$W$2:$W$1048576, W169) - 1), 0)</f>
        <v>102</v>
      </c>
      <c r="M169" s="2">
        <f>_xlfn.RANK.EQ(J169, INDEX(CFB!$J$2:$J$1048576, MATCH(W169, CFB!$W$2:$W$1048576, 0)):INDEX(CFB!$J$2:$J$1048576, MATCH(W169, CFB!$W$2:$W$1048576, 0) + COUNTIF(CFB!$W$2:$W$1048576, W169) - 1))</f>
        <v>9</v>
      </c>
      <c r="N169" s="2">
        <f>RANK(K169, INDEX(CFB!$K$2:$K$1048576, MATCH(W169, CFB!$W$2:$W$1048576, 0)):INDEX(CFB!$K$2:$K$1048576, MATCH(W169, CFB!$W$2:$W$1048576, 0) + COUNTIF(CFB!$W$2:$W$1048576, W169) - 1))</f>
        <v>34</v>
      </c>
      <c r="O169">
        <v>39.81</v>
      </c>
      <c r="P169">
        <v>-0.15</v>
      </c>
      <c r="Q169">
        <v>8.43</v>
      </c>
      <c r="R169">
        <v>4.62</v>
      </c>
      <c r="S169">
        <v>5.47</v>
      </c>
      <c r="T169">
        <v>1.97</v>
      </c>
      <c r="U169">
        <v>6.62</v>
      </c>
      <c r="V169">
        <v>3.36</v>
      </c>
      <c r="W169">
        <v>2023</v>
      </c>
      <c r="X169">
        <f t="shared" si="2"/>
        <v>0</v>
      </c>
    </row>
    <row r="170" spans="1:24" ht="12.75" hidden="1" customHeight="1" x14ac:dyDescent="0.45">
      <c r="A170">
        <v>35</v>
      </c>
      <c r="B170" t="s">
        <v>71</v>
      </c>
      <c r="C170" t="s">
        <v>29</v>
      </c>
      <c r="D170" s="2" t="str">
        <f t="shared" si="3"/>
        <v>Texas Tech2023</v>
      </c>
      <c r="F170">
        <v>7</v>
      </c>
      <c r="G170">
        <v>6</v>
      </c>
      <c r="H170" s="2">
        <v>0</v>
      </c>
      <c r="I170">
        <v>2.9</v>
      </c>
      <c r="J170">
        <v>4.04</v>
      </c>
      <c r="K170">
        <v>6.94</v>
      </c>
      <c r="L170" s="2">
        <f>_xlfn.RANK.EQ(I170, INDEX(CFB!$I$2:$I$1048576, MATCH(W170, CFB!$W$2:$W$1048576, 0)):INDEX(CFB!$I$2:$I$1048576, MATCH(W170, CFB!$W$2:$W$1048576, 0) + COUNTIF(CFB!$W$2:$W$1048576, W170) - 1), 0)</f>
        <v>51</v>
      </c>
      <c r="M170" s="2">
        <f>_xlfn.RANK.EQ(J170, INDEX(CFB!$J$2:$J$1048576, MATCH(W170, CFB!$W$2:$W$1048576, 0)):INDEX(CFB!$J$2:$J$1048576, MATCH(W170, CFB!$W$2:$W$1048576, 0) + COUNTIF(CFB!$W$2:$W$1048576, W170) - 1))</f>
        <v>41</v>
      </c>
      <c r="N170" s="2">
        <f>RANK(K170, INDEX(CFB!$K$2:$K$1048576, MATCH(W170, CFB!$W$2:$W$1048576, 0)):INDEX(CFB!$K$2:$K$1048576, MATCH(W170, CFB!$W$2:$W$1048576, 0) + COUNTIF(CFB!$W$2:$W$1048576, W170) - 1))</f>
        <v>35</v>
      </c>
      <c r="O170">
        <v>44.39</v>
      </c>
      <c r="P170">
        <v>7.11</v>
      </c>
      <c r="Q170">
        <v>7.98</v>
      </c>
      <c r="R170">
        <v>4.6900000000000004</v>
      </c>
      <c r="S170">
        <v>5.61</v>
      </c>
      <c r="T170">
        <v>2.9</v>
      </c>
      <c r="U170">
        <v>6.71</v>
      </c>
      <c r="V170">
        <v>3.8</v>
      </c>
      <c r="W170">
        <v>2023</v>
      </c>
      <c r="X170">
        <f t="shared" si="2"/>
        <v>0</v>
      </c>
    </row>
    <row r="171" spans="1:24" ht="12.75" hidden="1" customHeight="1" x14ac:dyDescent="0.45">
      <c r="A171">
        <v>36</v>
      </c>
      <c r="B171" t="s">
        <v>121</v>
      </c>
      <c r="C171" t="s">
        <v>29</v>
      </c>
      <c r="D171" s="2" t="str">
        <f t="shared" si="3"/>
        <v>Oklahoma State2023</v>
      </c>
      <c r="E171">
        <v>16</v>
      </c>
      <c r="F171">
        <v>10</v>
      </c>
      <c r="G171">
        <v>4</v>
      </c>
      <c r="H171" s="2">
        <v>0</v>
      </c>
      <c r="I171">
        <v>5.85</v>
      </c>
      <c r="J171">
        <v>0.6</v>
      </c>
      <c r="K171">
        <v>6.45</v>
      </c>
      <c r="L171" s="2">
        <f>_xlfn.RANK.EQ(I171, INDEX(CFB!$I$2:$I$1048576, MATCH(W171, CFB!$W$2:$W$1048576, 0)):INDEX(CFB!$I$2:$I$1048576, MATCH(W171, CFB!$W$2:$W$1048576, 0) + COUNTIF(CFB!$W$2:$W$1048576, W171) - 1), 0)</f>
        <v>29</v>
      </c>
      <c r="M171" s="2">
        <f>_xlfn.RANK.EQ(J171, INDEX(CFB!$J$2:$J$1048576, MATCH(W171, CFB!$W$2:$W$1048576, 0)):INDEX(CFB!$J$2:$J$1048576, MATCH(W171, CFB!$W$2:$W$1048576, 0) + COUNTIF(CFB!$W$2:$W$1048576, W171) - 1))</f>
        <v>62</v>
      </c>
      <c r="N171" s="2">
        <f>RANK(K171, INDEX(CFB!$K$2:$K$1048576, MATCH(W171, CFB!$W$2:$W$1048576, 0)):INDEX(CFB!$K$2:$K$1048576, MATCH(W171, CFB!$W$2:$W$1048576, 0) + COUNTIF(CFB!$W$2:$W$1048576, W171) - 1))</f>
        <v>36</v>
      </c>
      <c r="O171">
        <v>47.03</v>
      </c>
      <c r="P171">
        <v>10.23</v>
      </c>
      <c r="Q171">
        <v>8.5500000000000007</v>
      </c>
      <c r="R171">
        <v>6.64</v>
      </c>
      <c r="S171">
        <v>6.09</v>
      </c>
      <c r="T171">
        <v>3.18</v>
      </c>
      <c r="U171">
        <v>7.35</v>
      </c>
      <c r="V171">
        <v>4.8499999999999996</v>
      </c>
      <c r="W171">
        <v>2023</v>
      </c>
      <c r="X171">
        <f t="shared" si="2"/>
        <v>0</v>
      </c>
    </row>
    <row r="172" spans="1:24" ht="12.75" hidden="1" customHeight="1" x14ac:dyDescent="0.45">
      <c r="A172">
        <v>37</v>
      </c>
      <c r="B172" t="s">
        <v>61</v>
      </c>
      <c r="C172" t="s">
        <v>29</v>
      </c>
      <c r="D172" s="2" t="str">
        <f t="shared" si="3"/>
        <v>Texas Christian2023</v>
      </c>
      <c r="F172">
        <v>5</v>
      </c>
      <c r="G172">
        <v>7</v>
      </c>
      <c r="H172" s="2">
        <v>0</v>
      </c>
      <c r="I172">
        <v>5.78</v>
      </c>
      <c r="J172">
        <v>0.62</v>
      </c>
      <c r="K172">
        <v>6.4</v>
      </c>
      <c r="L172" s="2">
        <f>_xlfn.RANK.EQ(I172, INDEX(CFB!$I$2:$I$1048576, MATCH(W172, CFB!$W$2:$W$1048576, 0)):INDEX(CFB!$I$2:$I$1048576, MATCH(W172, CFB!$W$2:$W$1048576, 0) + COUNTIF(CFB!$W$2:$W$1048576, W172) - 1), 0)</f>
        <v>30</v>
      </c>
      <c r="M172" s="2">
        <f>_xlfn.RANK.EQ(J172, INDEX(CFB!$J$2:$J$1048576, MATCH(W172, CFB!$W$2:$W$1048576, 0)):INDEX(CFB!$J$2:$J$1048576, MATCH(W172, CFB!$W$2:$W$1048576, 0) + COUNTIF(CFB!$W$2:$W$1048576, W172) - 1))</f>
        <v>61</v>
      </c>
      <c r="N172" s="2">
        <f>RANK(K172, INDEX(CFB!$K$2:$K$1048576, MATCH(W172, CFB!$W$2:$W$1048576, 0)):INDEX(CFB!$K$2:$K$1048576, MATCH(W172, CFB!$W$2:$W$1048576, 0) + COUNTIF(CFB!$W$2:$W$1048576, W172) - 1))</f>
        <v>37</v>
      </c>
      <c r="O172">
        <v>48.32</v>
      </c>
      <c r="P172">
        <v>8.9</v>
      </c>
      <c r="Q172">
        <v>9.27</v>
      </c>
      <c r="R172">
        <v>5.78</v>
      </c>
      <c r="S172">
        <v>5.79</v>
      </c>
      <c r="T172">
        <v>2.98</v>
      </c>
      <c r="U172">
        <v>7.6</v>
      </c>
      <c r="V172">
        <v>4.2300000000000004</v>
      </c>
      <c r="W172">
        <v>2023</v>
      </c>
      <c r="X172">
        <f t="shared" si="2"/>
        <v>0</v>
      </c>
    </row>
    <row r="173" spans="1:24" ht="12.75" hidden="1" customHeight="1" x14ac:dyDescent="0.45">
      <c r="A173">
        <v>38</v>
      </c>
      <c r="B173" t="s">
        <v>73</v>
      </c>
      <c r="C173" t="s">
        <v>156</v>
      </c>
      <c r="D173" s="2" t="str">
        <f t="shared" si="3"/>
        <v>UCLA2023</v>
      </c>
      <c r="F173">
        <v>8</v>
      </c>
      <c r="G173">
        <v>5</v>
      </c>
      <c r="H173" s="2">
        <v>0</v>
      </c>
      <c r="I173">
        <v>-2.38</v>
      </c>
      <c r="J173">
        <v>8.76</v>
      </c>
      <c r="K173">
        <v>6.37</v>
      </c>
      <c r="L173" s="2">
        <f>_xlfn.RANK.EQ(I173, INDEX(CFB!$I$2:$I$1048576, MATCH(W173, CFB!$W$2:$W$1048576, 0)):INDEX(CFB!$I$2:$I$1048576, MATCH(W173, CFB!$W$2:$W$1048576, 0) + COUNTIF(CFB!$W$2:$W$1048576, W173) - 1), 0)</f>
        <v>93</v>
      </c>
      <c r="M173" s="2">
        <f>_xlfn.RANK.EQ(J173, INDEX(CFB!$J$2:$J$1048576, MATCH(W173, CFB!$W$2:$W$1048576, 0)):INDEX(CFB!$J$2:$J$1048576, MATCH(W173, CFB!$W$2:$W$1048576, 0) + COUNTIF(CFB!$W$2:$W$1048576, W173) - 1))</f>
        <v>12</v>
      </c>
      <c r="N173" s="2">
        <f>RANK(K173, INDEX(CFB!$K$2:$K$1048576, MATCH(W173, CFB!$W$2:$W$1048576, 0)):INDEX(CFB!$K$2:$K$1048576, MATCH(W173, CFB!$W$2:$W$1048576, 0) + COUNTIF(CFB!$W$2:$W$1048576, W173) - 1))</f>
        <v>38</v>
      </c>
      <c r="O173">
        <v>41.12</v>
      </c>
      <c r="P173">
        <v>1.87</v>
      </c>
      <c r="Q173">
        <v>8.9499999999999993</v>
      </c>
      <c r="R173">
        <v>4.41</v>
      </c>
      <c r="S173">
        <v>5.99</v>
      </c>
      <c r="T173">
        <v>1.65</v>
      </c>
      <c r="U173">
        <v>7.28</v>
      </c>
      <c r="V173">
        <v>3.08</v>
      </c>
      <c r="W173">
        <v>2023</v>
      </c>
      <c r="X173">
        <f t="shared" si="2"/>
        <v>0</v>
      </c>
    </row>
    <row r="174" spans="1:24" ht="12.75" hidden="1" customHeight="1" x14ac:dyDescent="0.45">
      <c r="A174">
        <v>39</v>
      </c>
      <c r="B174" t="s">
        <v>68</v>
      </c>
      <c r="C174" t="s">
        <v>49</v>
      </c>
      <c r="D174" s="2" t="str">
        <f t="shared" si="3"/>
        <v>Memphis2023</v>
      </c>
      <c r="F174">
        <v>10</v>
      </c>
      <c r="G174">
        <v>3</v>
      </c>
      <c r="H174" s="2">
        <v>0</v>
      </c>
      <c r="I174">
        <v>11.2</v>
      </c>
      <c r="J174">
        <v>-4.9000000000000004</v>
      </c>
      <c r="K174">
        <v>6.29</v>
      </c>
      <c r="L174" s="2">
        <f>_xlfn.RANK.EQ(I174, INDEX(CFB!$I$2:$I$1048576, MATCH(W174, CFB!$W$2:$W$1048576, 0)):INDEX(CFB!$I$2:$I$1048576, MATCH(W174, CFB!$W$2:$W$1048576, 0) + COUNTIF(CFB!$W$2:$W$1048576, W174) - 1), 0)</f>
        <v>5</v>
      </c>
      <c r="M174" s="2">
        <f>_xlfn.RANK.EQ(J174, INDEX(CFB!$J$2:$J$1048576, MATCH(W174, CFB!$W$2:$W$1048576, 0)):INDEX(CFB!$J$2:$J$1048576, MATCH(W174, CFB!$W$2:$W$1048576, 0) + COUNTIF(CFB!$W$2:$W$1048576, W174) - 1))</f>
        <v>108</v>
      </c>
      <c r="N174" s="2">
        <f>RANK(K174, INDEX(CFB!$K$2:$K$1048576, MATCH(W174, CFB!$W$2:$W$1048576, 0)):INDEX(CFB!$K$2:$K$1048576, MATCH(W174, CFB!$W$2:$W$1048576, 0) + COUNTIF(CFB!$W$2:$W$1048576, W174) - 1))</f>
        <v>39</v>
      </c>
      <c r="O174">
        <v>51.9</v>
      </c>
      <c r="P174">
        <v>16.18</v>
      </c>
      <c r="Q174">
        <v>9.4700000000000006</v>
      </c>
      <c r="R174">
        <v>6.49</v>
      </c>
      <c r="S174">
        <v>5.55</v>
      </c>
      <c r="T174">
        <v>3.56</v>
      </c>
      <c r="U174">
        <v>7.59</v>
      </c>
      <c r="V174">
        <v>5.09</v>
      </c>
      <c r="W174">
        <v>2023</v>
      </c>
      <c r="X174">
        <f t="shared" si="2"/>
        <v>0</v>
      </c>
    </row>
    <row r="175" spans="1:24" ht="12.75" hidden="1" customHeight="1" x14ac:dyDescent="0.45">
      <c r="A175">
        <v>40</v>
      </c>
      <c r="B175" t="s">
        <v>36</v>
      </c>
      <c r="C175" t="s">
        <v>160</v>
      </c>
      <c r="D175" s="2" t="str">
        <f t="shared" si="3"/>
        <v>Iowa2023</v>
      </c>
      <c r="E175">
        <v>24</v>
      </c>
      <c r="F175">
        <v>10</v>
      </c>
      <c r="G175">
        <v>4</v>
      </c>
      <c r="H175" s="2">
        <v>0</v>
      </c>
      <c r="I175">
        <v>-7.03</v>
      </c>
      <c r="J175">
        <v>13.29</v>
      </c>
      <c r="K175">
        <v>6.26</v>
      </c>
      <c r="L175" s="2">
        <f>_xlfn.RANK.EQ(I175, INDEX(CFB!$I$2:$I$1048576, MATCH(W175, CFB!$W$2:$W$1048576, 0)):INDEX(CFB!$I$2:$I$1048576, MATCH(W175, CFB!$W$2:$W$1048576, 0) + COUNTIF(CFB!$W$2:$W$1048576, W175) - 1), 0)</f>
        <v>117</v>
      </c>
      <c r="M175" s="2">
        <f>_xlfn.RANK.EQ(J175, INDEX(CFB!$J$2:$J$1048576, MATCH(W175, CFB!$W$2:$W$1048576, 0)):INDEX(CFB!$J$2:$J$1048576, MATCH(W175, CFB!$W$2:$W$1048576, 0) + COUNTIF(CFB!$W$2:$W$1048576, W175) - 1))</f>
        <v>3</v>
      </c>
      <c r="N175" s="2">
        <f>RANK(K175, INDEX(CFB!$K$2:$K$1048576, MATCH(W175, CFB!$W$2:$W$1048576, 0)):INDEX(CFB!$K$2:$K$1048576, MATCH(W175, CFB!$W$2:$W$1048576, 0) + COUNTIF(CFB!$W$2:$W$1048576, W175) - 1))</f>
        <v>40</v>
      </c>
      <c r="O175">
        <v>33.32</v>
      </c>
      <c r="P175">
        <v>-2</v>
      </c>
      <c r="Q175">
        <v>6.71</v>
      </c>
      <c r="R175">
        <v>3.49</v>
      </c>
      <c r="S175">
        <v>4.88</v>
      </c>
      <c r="T175">
        <v>1.76</v>
      </c>
      <c r="U175">
        <v>5.6</v>
      </c>
      <c r="V175">
        <v>2.69</v>
      </c>
      <c r="W175">
        <v>2023</v>
      </c>
      <c r="X175">
        <f t="shared" si="2"/>
        <v>0</v>
      </c>
    </row>
    <row r="176" spans="1:24" ht="12.75" hidden="1" customHeight="1" x14ac:dyDescent="0.45">
      <c r="A176">
        <v>41</v>
      </c>
      <c r="B176" t="s">
        <v>75</v>
      </c>
      <c r="C176" t="s">
        <v>23</v>
      </c>
      <c r="D176" s="2" t="str">
        <f t="shared" si="3"/>
        <v>North Carolina2023</v>
      </c>
      <c r="F176">
        <v>8</v>
      </c>
      <c r="G176">
        <v>5</v>
      </c>
      <c r="H176" s="2">
        <v>0</v>
      </c>
      <c r="I176">
        <v>7.55</v>
      </c>
      <c r="J176">
        <v>-1.54</v>
      </c>
      <c r="K176">
        <v>6.01</v>
      </c>
      <c r="L176" s="2">
        <f>_xlfn.RANK.EQ(I176, INDEX(CFB!$I$2:$I$1048576, MATCH(W176, CFB!$W$2:$W$1048576, 0)):INDEX(CFB!$I$2:$I$1048576, MATCH(W176, CFB!$W$2:$W$1048576, 0) + COUNTIF(CFB!$W$2:$W$1048576, W176) - 1), 0)</f>
        <v>18</v>
      </c>
      <c r="M176" s="2">
        <f>_xlfn.RANK.EQ(J176, INDEX(CFB!$J$2:$J$1048576, MATCH(W176, CFB!$W$2:$W$1048576, 0)):INDEX(CFB!$J$2:$J$1048576, MATCH(W176, CFB!$W$2:$W$1048576, 0) + COUNTIF(CFB!$W$2:$W$1048576, W176) - 1))</f>
        <v>79</v>
      </c>
      <c r="N176" s="2">
        <f>RANK(K176, INDEX(CFB!$K$2:$K$1048576, MATCH(W176, CFB!$W$2:$W$1048576, 0)):INDEX(CFB!$K$2:$K$1048576, MATCH(W176, CFB!$W$2:$W$1048576, 0) + COUNTIF(CFB!$W$2:$W$1048576, W176) - 1))</f>
        <v>41</v>
      </c>
      <c r="O176">
        <v>50.75</v>
      </c>
      <c r="P176">
        <v>11.68</v>
      </c>
      <c r="Q176">
        <v>10.31</v>
      </c>
      <c r="R176">
        <v>5.69</v>
      </c>
      <c r="S176">
        <v>6.27</v>
      </c>
      <c r="T176">
        <v>2.94</v>
      </c>
      <c r="U176">
        <v>8.1300000000000008</v>
      </c>
      <c r="V176">
        <v>4.28</v>
      </c>
      <c r="W176">
        <v>2023</v>
      </c>
      <c r="X176">
        <f t="shared" si="2"/>
        <v>0</v>
      </c>
    </row>
    <row r="177" spans="1:24" ht="12.75" hidden="1" customHeight="1" x14ac:dyDescent="0.45">
      <c r="A177">
        <v>42</v>
      </c>
      <c r="B177" t="s">
        <v>33</v>
      </c>
      <c r="C177" t="s">
        <v>23</v>
      </c>
      <c r="D177" s="2" t="str">
        <f t="shared" si="3"/>
        <v>Virginia Tech2023</v>
      </c>
      <c r="F177">
        <v>7</v>
      </c>
      <c r="G177">
        <v>6</v>
      </c>
      <c r="H177" s="2">
        <v>0</v>
      </c>
      <c r="I177">
        <v>4.05</v>
      </c>
      <c r="J177">
        <v>1.85</v>
      </c>
      <c r="K177">
        <v>5.9</v>
      </c>
      <c r="L177" s="2">
        <f>_xlfn.RANK.EQ(I177, INDEX(CFB!$I$2:$I$1048576, MATCH(W177, CFB!$W$2:$W$1048576, 0)):INDEX(CFB!$I$2:$I$1048576, MATCH(W177, CFB!$W$2:$W$1048576, 0) + COUNTIF(CFB!$W$2:$W$1048576, W177) - 1), 0)</f>
        <v>41</v>
      </c>
      <c r="M177" s="2">
        <f>_xlfn.RANK.EQ(J177, INDEX(CFB!$J$2:$J$1048576, MATCH(W177, CFB!$W$2:$W$1048576, 0)):INDEX(CFB!$J$2:$J$1048576, MATCH(W177, CFB!$W$2:$W$1048576, 0) + COUNTIF(CFB!$W$2:$W$1048576, W177) - 1))</f>
        <v>51</v>
      </c>
      <c r="N177" s="2">
        <f>RANK(K177, INDEX(CFB!$K$2:$K$1048576, MATCH(W177, CFB!$W$2:$W$1048576, 0)):INDEX(CFB!$K$2:$K$1048576, MATCH(W177, CFB!$W$2:$W$1048576, 0) + COUNTIF(CFB!$W$2:$W$1048576, W177) - 1))</f>
        <v>42</v>
      </c>
      <c r="O177">
        <v>46.77</v>
      </c>
      <c r="P177">
        <v>9.7899999999999991</v>
      </c>
      <c r="Q177">
        <v>9.19</v>
      </c>
      <c r="R177">
        <v>4.82</v>
      </c>
      <c r="S177">
        <v>6.48</v>
      </c>
      <c r="T177">
        <v>3.07</v>
      </c>
      <c r="U177">
        <v>7.56</v>
      </c>
      <c r="V177">
        <v>3.94</v>
      </c>
      <c r="W177">
        <v>2023</v>
      </c>
      <c r="X177">
        <f t="shared" si="2"/>
        <v>0</v>
      </c>
    </row>
    <row r="178" spans="1:24" ht="12.75" hidden="1" customHeight="1" x14ac:dyDescent="0.45">
      <c r="A178">
        <v>43</v>
      </c>
      <c r="B178" t="s">
        <v>72</v>
      </c>
      <c r="C178" t="s">
        <v>160</v>
      </c>
      <c r="D178" s="2" t="str">
        <f t="shared" si="3"/>
        <v>Wisconsin2023</v>
      </c>
      <c r="F178">
        <v>7</v>
      </c>
      <c r="G178">
        <v>6</v>
      </c>
      <c r="H178" s="2">
        <v>0</v>
      </c>
      <c r="I178">
        <v>-0.34</v>
      </c>
      <c r="J178">
        <v>6.16</v>
      </c>
      <c r="K178">
        <v>5.82</v>
      </c>
      <c r="L178" s="2">
        <f>_xlfn.RANK.EQ(I178, INDEX(CFB!$I$2:$I$1048576, MATCH(W178, CFB!$W$2:$W$1048576, 0)):INDEX(CFB!$I$2:$I$1048576, MATCH(W178, CFB!$W$2:$W$1048576, 0) + COUNTIF(CFB!$W$2:$W$1048576, W178) - 1), 0)</f>
        <v>74</v>
      </c>
      <c r="M178" s="2">
        <f>_xlfn.RANK.EQ(J178, INDEX(CFB!$J$2:$J$1048576, MATCH(W178, CFB!$W$2:$W$1048576, 0)):INDEX(CFB!$J$2:$J$1048576, MATCH(W178, CFB!$W$2:$W$1048576, 0) + COUNTIF(CFB!$W$2:$W$1048576, W178) - 1))</f>
        <v>21</v>
      </c>
      <c r="N178" s="2">
        <f>RANK(K178, INDEX(CFB!$K$2:$K$1048576, MATCH(W178, CFB!$W$2:$W$1048576, 0)):INDEX(CFB!$K$2:$K$1048576, MATCH(W178, CFB!$W$2:$W$1048576, 0) + COUNTIF(CFB!$W$2:$W$1048576, W178) - 1))</f>
        <v>43</v>
      </c>
      <c r="O178">
        <v>40.64</v>
      </c>
      <c r="P178">
        <v>4.1500000000000004</v>
      </c>
      <c r="Q178">
        <v>8.1</v>
      </c>
      <c r="R178">
        <v>4.95</v>
      </c>
      <c r="S178">
        <v>5.96</v>
      </c>
      <c r="T178">
        <v>2.68</v>
      </c>
      <c r="U178">
        <v>6.96</v>
      </c>
      <c r="V178">
        <v>3.75</v>
      </c>
      <c r="W178">
        <v>2023</v>
      </c>
      <c r="X178">
        <f t="shared" si="2"/>
        <v>0</v>
      </c>
    </row>
    <row r="179" spans="1:24" ht="12.75" hidden="1" customHeight="1" x14ac:dyDescent="0.45">
      <c r="A179">
        <v>44</v>
      </c>
      <c r="B179" t="s">
        <v>74</v>
      </c>
      <c r="C179" t="s">
        <v>155</v>
      </c>
      <c r="D179" s="2" t="str">
        <f t="shared" si="3"/>
        <v>Kentucky2023</v>
      </c>
      <c r="F179">
        <v>7</v>
      </c>
      <c r="G179">
        <v>6</v>
      </c>
      <c r="H179" s="2">
        <v>0</v>
      </c>
      <c r="I179">
        <v>5.01</v>
      </c>
      <c r="J179">
        <v>0.34</v>
      </c>
      <c r="K179">
        <v>5.35</v>
      </c>
      <c r="L179" s="2">
        <f>_xlfn.RANK.EQ(I179, INDEX(CFB!$I$2:$I$1048576, MATCH(W179, CFB!$W$2:$W$1048576, 0)):INDEX(CFB!$I$2:$I$1048576, MATCH(W179, CFB!$W$2:$W$1048576, 0) + COUNTIF(CFB!$W$2:$W$1048576, W179) - 1), 0)</f>
        <v>34</v>
      </c>
      <c r="M179" s="2">
        <f>_xlfn.RANK.EQ(J179, INDEX(CFB!$J$2:$J$1048576, MATCH(W179, CFB!$W$2:$W$1048576, 0)):INDEX(CFB!$J$2:$J$1048576, MATCH(W179, CFB!$W$2:$W$1048576, 0) + COUNTIF(CFB!$W$2:$W$1048576, W179) - 1))</f>
        <v>66</v>
      </c>
      <c r="N179" s="2">
        <f>RANK(K179, INDEX(CFB!$K$2:$K$1048576, MATCH(W179, CFB!$W$2:$W$1048576, 0)):INDEX(CFB!$K$2:$K$1048576, MATCH(W179, CFB!$W$2:$W$1048576, 0) + COUNTIF(CFB!$W$2:$W$1048576, W179) - 1))</f>
        <v>44</v>
      </c>
      <c r="O179">
        <v>47.33</v>
      </c>
      <c r="P179">
        <v>9.9</v>
      </c>
      <c r="Q179">
        <v>9.4700000000000006</v>
      </c>
      <c r="R179">
        <v>5.48</v>
      </c>
      <c r="S179">
        <v>6.39</v>
      </c>
      <c r="T179">
        <v>2.12</v>
      </c>
      <c r="U179">
        <v>7.9</v>
      </c>
      <c r="V179">
        <v>3.83</v>
      </c>
      <c r="W179">
        <v>2023</v>
      </c>
      <c r="X179">
        <f t="shared" si="2"/>
        <v>0</v>
      </c>
    </row>
    <row r="180" spans="1:24" ht="12.75" hidden="1" customHeight="1" x14ac:dyDescent="0.45">
      <c r="A180">
        <v>45</v>
      </c>
      <c r="B180" t="s">
        <v>56</v>
      </c>
      <c r="C180" t="s">
        <v>154</v>
      </c>
      <c r="D180" s="2" t="str">
        <f t="shared" si="3"/>
        <v>Rutgers2023</v>
      </c>
      <c r="F180">
        <v>7</v>
      </c>
      <c r="G180">
        <v>6</v>
      </c>
      <c r="H180" s="2">
        <v>0</v>
      </c>
      <c r="I180">
        <v>0.5</v>
      </c>
      <c r="J180">
        <v>4.43</v>
      </c>
      <c r="K180">
        <v>4.93</v>
      </c>
      <c r="L180" s="2">
        <f>_xlfn.RANK.EQ(I180, INDEX(CFB!$I$2:$I$1048576, MATCH(W180, CFB!$W$2:$W$1048576, 0)):INDEX(CFB!$I$2:$I$1048576, MATCH(W180, CFB!$W$2:$W$1048576, 0) + COUNTIF(CFB!$W$2:$W$1048576, W180) - 1), 0)</f>
        <v>67</v>
      </c>
      <c r="M180" s="2">
        <f>_xlfn.RANK.EQ(J180, INDEX(CFB!$J$2:$J$1048576, MATCH(W180, CFB!$W$2:$W$1048576, 0)):INDEX(CFB!$J$2:$J$1048576, MATCH(W180, CFB!$W$2:$W$1048576, 0) + COUNTIF(CFB!$W$2:$W$1048576, W180) - 1))</f>
        <v>35</v>
      </c>
      <c r="N180" s="2">
        <f>RANK(K180, INDEX(CFB!$K$2:$K$1048576, MATCH(W180, CFB!$W$2:$W$1048576, 0)):INDEX(CFB!$K$2:$K$1048576, MATCH(W180, CFB!$W$2:$W$1048576, 0) + COUNTIF(CFB!$W$2:$W$1048576, W180) - 1))</f>
        <v>45</v>
      </c>
      <c r="O180">
        <v>42.68</v>
      </c>
      <c r="P180">
        <v>5.43</v>
      </c>
      <c r="Q180">
        <v>8.1</v>
      </c>
      <c r="R180">
        <v>4.62</v>
      </c>
      <c r="S180">
        <v>5.9</v>
      </c>
      <c r="T180">
        <v>2.94</v>
      </c>
      <c r="U180">
        <v>6.72</v>
      </c>
      <c r="V180">
        <v>3.7</v>
      </c>
      <c r="W180">
        <v>2023</v>
      </c>
      <c r="X180">
        <f t="shared" si="2"/>
        <v>0</v>
      </c>
    </row>
    <row r="181" spans="1:24" ht="12.75" hidden="1" customHeight="1" x14ac:dyDescent="0.45">
      <c r="A181">
        <v>46</v>
      </c>
      <c r="B181" t="s">
        <v>30</v>
      </c>
      <c r="C181" t="s">
        <v>31</v>
      </c>
      <c r="D181" s="2" t="str">
        <f t="shared" si="3"/>
        <v>Boise State2023</v>
      </c>
      <c r="F181">
        <v>8</v>
      </c>
      <c r="G181">
        <v>6</v>
      </c>
      <c r="H181" s="2">
        <v>0</v>
      </c>
      <c r="I181">
        <v>4.22</v>
      </c>
      <c r="J181">
        <v>0.57999999999999996</v>
      </c>
      <c r="K181">
        <v>4.8</v>
      </c>
      <c r="L181" s="2">
        <f>_xlfn.RANK.EQ(I181, INDEX(CFB!$I$2:$I$1048576, MATCH(W181, CFB!$W$2:$W$1048576, 0)):INDEX(CFB!$I$2:$I$1048576, MATCH(W181, CFB!$W$2:$W$1048576, 0) + COUNTIF(CFB!$W$2:$W$1048576, W181) - 1), 0)</f>
        <v>38</v>
      </c>
      <c r="M181" s="2">
        <f>_xlfn.RANK.EQ(J181, INDEX(CFB!$J$2:$J$1048576, MATCH(W181, CFB!$W$2:$W$1048576, 0)):INDEX(CFB!$J$2:$J$1048576, MATCH(W181, CFB!$W$2:$W$1048576, 0) + COUNTIF(CFB!$W$2:$W$1048576, W181) - 1))</f>
        <v>63</v>
      </c>
      <c r="N181" s="2">
        <f>RANK(K181, INDEX(CFB!$K$2:$K$1048576, MATCH(W181, CFB!$W$2:$W$1048576, 0)):INDEX(CFB!$K$2:$K$1048576, MATCH(W181, CFB!$W$2:$W$1048576, 0) + COUNTIF(CFB!$W$2:$W$1048576, W181) - 1))</f>
        <v>46</v>
      </c>
      <c r="O181">
        <v>45.22</v>
      </c>
      <c r="P181">
        <v>10.57</v>
      </c>
      <c r="Q181">
        <v>9.93</v>
      </c>
      <c r="R181">
        <v>6.11</v>
      </c>
      <c r="S181">
        <v>6.24</v>
      </c>
      <c r="T181">
        <v>2.97</v>
      </c>
      <c r="U181">
        <v>7.69</v>
      </c>
      <c r="V181">
        <v>4.6500000000000004</v>
      </c>
      <c r="W181">
        <v>2023</v>
      </c>
      <c r="X181">
        <f t="shared" si="2"/>
        <v>0</v>
      </c>
    </row>
    <row r="182" spans="1:24" ht="12.75" hidden="1" customHeight="1" x14ac:dyDescent="0.45">
      <c r="A182">
        <v>47</v>
      </c>
      <c r="B182" t="s">
        <v>85</v>
      </c>
      <c r="C182" t="s">
        <v>156</v>
      </c>
      <c r="D182" s="2" t="str">
        <f t="shared" si="3"/>
        <v>Washington State2023</v>
      </c>
      <c r="F182">
        <v>5</v>
      </c>
      <c r="G182">
        <v>7</v>
      </c>
      <c r="H182" s="2">
        <v>0</v>
      </c>
      <c r="I182">
        <v>4.87</v>
      </c>
      <c r="J182">
        <v>-0.64</v>
      </c>
      <c r="K182">
        <v>4.2300000000000004</v>
      </c>
      <c r="L182" s="2">
        <f>_xlfn.RANK.EQ(I182, INDEX(CFB!$I$2:$I$1048576, MATCH(W182, CFB!$W$2:$W$1048576, 0)):INDEX(CFB!$I$2:$I$1048576, MATCH(W182, CFB!$W$2:$W$1048576, 0) + COUNTIF(CFB!$W$2:$W$1048576, W182) - 1), 0)</f>
        <v>35</v>
      </c>
      <c r="M182" s="2">
        <f>_xlfn.RANK.EQ(J182, INDEX(CFB!$J$2:$J$1048576, MATCH(W182, CFB!$W$2:$W$1048576, 0)):INDEX(CFB!$J$2:$J$1048576, MATCH(W182, CFB!$W$2:$W$1048576, 0) + COUNTIF(CFB!$W$2:$W$1048576, W182) - 1))</f>
        <v>74</v>
      </c>
      <c r="N182" s="2">
        <f>RANK(K182, INDEX(CFB!$K$2:$K$1048576, MATCH(W182, CFB!$W$2:$W$1048576, 0)):INDEX(CFB!$K$2:$K$1048576, MATCH(W182, CFB!$W$2:$W$1048576, 0) + COUNTIF(CFB!$W$2:$W$1048576, W182) - 1))</f>
        <v>47</v>
      </c>
      <c r="O182">
        <v>48.48</v>
      </c>
      <c r="P182">
        <v>10.9</v>
      </c>
      <c r="Q182">
        <v>9.94</v>
      </c>
      <c r="R182">
        <v>5.24</v>
      </c>
      <c r="S182">
        <v>4.28</v>
      </c>
      <c r="T182">
        <v>3.16</v>
      </c>
      <c r="U182">
        <v>7.56</v>
      </c>
      <c r="V182">
        <v>3.99</v>
      </c>
      <c r="W182">
        <v>2023</v>
      </c>
      <c r="X182">
        <f t="shared" si="2"/>
        <v>0</v>
      </c>
    </row>
    <row r="183" spans="1:24" ht="12.75" hidden="1" customHeight="1" x14ac:dyDescent="0.45">
      <c r="A183">
        <v>48</v>
      </c>
      <c r="B183" t="s">
        <v>67</v>
      </c>
      <c r="C183" t="s">
        <v>157</v>
      </c>
      <c r="D183" s="2" t="str">
        <f t="shared" si="3"/>
        <v>Auburn2023</v>
      </c>
      <c r="F183">
        <v>6</v>
      </c>
      <c r="G183">
        <v>7</v>
      </c>
      <c r="H183" s="2">
        <v>0</v>
      </c>
      <c r="I183">
        <v>-1.93</v>
      </c>
      <c r="J183">
        <v>5.94</v>
      </c>
      <c r="K183">
        <v>4.01</v>
      </c>
      <c r="L183" s="2">
        <f>_xlfn.RANK.EQ(I183, INDEX(CFB!$I$2:$I$1048576, MATCH(W183, CFB!$W$2:$W$1048576, 0)):INDEX(CFB!$I$2:$I$1048576, MATCH(W183, CFB!$W$2:$W$1048576, 0) + COUNTIF(CFB!$W$2:$W$1048576, W183) - 1), 0)</f>
        <v>91</v>
      </c>
      <c r="M183" s="2">
        <f>_xlfn.RANK.EQ(J183, INDEX(CFB!$J$2:$J$1048576, MATCH(W183, CFB!$W$2:$W$1048576, 0)):INDEX(CFB!$J$2:$J$1048576, MATCH(W183, CFB!$W$2:$W$1048576, 0) + COUNTIF(CFB!$W$2:$W$1048576, W183) - 1))</f>
        <v>23</v>
      </c>
      <c r="N183" s="2">
        <f>RANK(K183, INDEX(CFB!$K$2:$K$1048576, MATCH(W183, CFB!$W$2:$W$1048576, 0)):INDEX(CFB!$K$2:$K$1048576, MATCH(W183, CFB!$W$2:$W$1048576, 0) + COUNTIF(CFB!$W$2:$W$1048576, W183) - 1))</f>
        <v>48</v>
      </c>
      <c r="O183">
        <v>42.06</v>
      </c>
      <c r="P183">
        <v>3.55</v>
      </c>
      <c r="Q183">
        <v>8.4600000000000009</v>
      </c>
      <c r="R183">
        <v>5</v>
      </c>
      <c r="S183">
        <v>6.02</v>
      </c>
      <c r="T183">
        <v>3.03</v>
      </c>
      <c r="U183">
        <v>6.93</v>
      </c>
      <c r="V183">
        <v>3.91</v>
      </c>
      <c r="W183">
        <v>2023</v>
      </c>
      <c r="X183">
        <f t="shared" si="2"/>
        <v>0</v>
      </c>
    </row>
    <row r="184" spans="1:24" ht="12.75" hidden="1" customHeight="1" x14ac:dyDescent="0.45">
      <c r="A184">
        <v>49</v>
      </c>
      <c r="B184" t="s">
        <v>58</v>
      </c>
      <c r="C184" t="s">
        <v>49</v>
      </c>
      <c r="D184" s="2" t="str">
        <f t="shared" si="3"/>
        <v>Tulane2023</v>
      </c>
      <c r="F184">
        <v>11</v>
      </c>
      <c r="G184">
        <v>3</v>
      </c>
      <c r="H184" s="2">
        <v>0</v>
      </c>
      <c r="I184">
        <v>-1.07</v>
      </c>
      <c r="J184">
        <v>5.0599999999999996</v>
      </c>
      <c r="K184">
        <v>3.99</v>
      </c>
      <c r="L184" s="2">
        <f>_xlfn.RANK.EQ(I184, INDEX(CFB!$I$2:$I$1048576, MATCH(W184, CFB!$W$2:$W$1048576, 0)):INDEX(CFB!$I$2:$I$1048576, MATCH(W184, CFB!$W$2:$W$1048576, 0) + COUNTIF(CFB!$W$2:$W$1048576, W184) - 1), 0)</f>
        <v>79</v>
      </c>
      <c r="M184" s="2">
        <f>_xlfn.RANK.EQ(J184, INDEX(CFB!$J$2:$J$1048576, MATCH(W184, CFB!$W$2:$W$1048576, 0)):INDEX(CFB!$J$2:$J$1048576, MATCH(W184, CFB!$W$2:$W$1048576, 0) + COUNTIF(CFB!$W$2:$W$1048576, W184) - 1))</f>
        <v>29</v>
      </c>
      <c r="N184" s="2">
        <f>RANK(K184, INDEX(CFB!$K$2:$K$1048576, MATCH(W184, CFB!$W$2:$W$1048576, 0)):INDEX(CFB!$K$2:$K$1048576, MATCH(W184, CFB!$W$2:$W$1048576, 0) + COUNTIF(CFB!$W$2:$W$1048576, W184) - 1))</f>
        <v>49</v>
      </c>
      <c r="O184">
        <v>37.79</v>
      </c>
      <c r="P184">
        <v>5.46</v>
      </c>
      <c r="Q184">
        <v>9.27</v>
      </c>
      <c r="R184">
        <v>5.41</v>
      </c>
      <c r="S184">
        <v>5.0599999999999996</v>
      </c>
      <c r="T184">
        <v>2.46</v>
      </c>
      <c r="U184">
        <v>6.8</v>
      </c>
      <c r="V184">
        <v>4</v>
      </c>
      <c r="W184">
        <v>2023</v>
      </c>
      <c r="X184">
        <f t="shared" si="2"/>
        <v>0</v>
      </c>
    </row>
    <row r="185" spans="1:24" ht="12.75" hidden="1" customHeight="1" x14ac:dyDescent="0.45">
      <c r="A185">
        <v>50</v>
      </c>
      <c r="B185" t="s">
        <v>52</v>
      </c>
      <c r="C185" t="s">
        <v>23</v>
      </c>
      <c r="D185" s="2" t="str">
        <f t="shared" si="3"/>
        <v>Georgia Tech2023</v>
      </c>
      <c r="F185">
        <v>7</v>
      </c>
      <c r="G185">
        <v>6</v>
      </c>
      <c r="H185" s="2">
        <v>0</v>
      </c>
      <c r="I185">
        <v>6.43</v>
      </c>
      <c r="J185">
        <v>-2.73</v>
      </c>
      <c r="K185">
        <v>3.71</v>
      </c>
      <c r="L185" s="2">
        <f>_xlfn.RANK.EQ(I185, INDEX(CFB!$I$2:$I$1048576, MATCH(W185, CFB!$W$2:$W$1048576, 0)):INDEX(CFB!$I$2:$I$1048576, MATCH(W185, CFB!$W$2:$W$1048576, 0) + COUNTIF(CFB!$W$2:$W$1048576, W185) - 1), 0)</f>
        <v>23</v>
      </c>
      <c r="M185" s="2">
        <f>_xlfn.RANK.EQ(J185, INDEX(CFB!$J$2:$J$1048576, MATCH(W185, CFB!$W$2:$W$1048576, 0)):INDEX(CFB!$J$2:$J$1048576, MATCH(W185, CFB!$W$2:$W$1048576, 0) + COUNTIF(CFB!$W$2:$W$1048576, W185) - 1))</f>
        <v>87</v>
      </c>
      <c r="N185" s="2">
        <f>RANK(K185, INDEX(CFB!$K$2:$K$1048576, MATCH(W185, CFB!$W$2:$W$1048576, 0)):INDEX(CFB!$K$2:$K$1048576, MATCH(W185, CFB!$W$2:$W$1048576, 0) + COUNTIF(CFB!$W$2:$W$1048576, W185) - 1))</f>
        <v>50</v>
      </c>
      <c r="O185">
        <v>48.07</v>
      </c>
      <c r="P185">
        <v>12.31</v>
      </c>
      <c r="Q185">
        <v>9.4600000000000009</v>
      </c>
      <c r="R185">
        <v>5.52</v>
      </c>
      <c r="S185">
        <v>6.73</v>
      </c>
      <c r="T185">
        <v>4.0199999999999996</v>
      </c>
      <c r="U185">
        <v>7.86</v>
      </c>
      <c r="V185">
        <v>4.72</v>
      </c>
      <c r="W185">
        <v>2023</v>
      </c>
      <c r="X185">
        <f t="shared" si="2"/>
        <v>0</v>
      </c>
    </row>
    <row r="186" spans="1:24" ht="12.75" hidden="1" customHeight="1" x14ac:dyDescent="0.45">
      <c r="A186">
        <v>51</v>
      </c>
      <c r="B186" t="s">
        <v>98</v>
      </c>
      <c r="C186" t="s">
        <v>49</v>
      </c>
      <c r="D186" s="2" t="str">
        <f t="shared" si="3"/>
        <v>UTSA2023</v>
      </c>
      <c r="F186">
        <v>9</v>
      </c>
      <c r="G186">
        <v>4</v>
      </c>
      <c r="H186" s="2">
        <v>0</v>
      </c>
      <c r="I186">
        <v>2.68</v>
      </c>
      <c r="J186">
        <v>0.74</v>
      </c>
      <c r="K186">
        <v>3.42</v>
      </c>
      <c r="L186" s="2">
        <f>_xlfn.RANK.EQ(I186, INDEX(CFB!$I$2:$I$1048576, MATCH(W186, CFB!$W$2:$W$1048576, 0)):INDEX(CFB!$I$2:$I$1048576, MATCH(W186, CFB!$W$2:$W$1048576, 0) + COUNTIF(CFB!$W$2:$W$1048576, W186) - 1), 0)</f>
        <v>52</v>
      </c>
      <c r="M186" s="2">
        <f>_xlfn.RANK.EQ(J186, INDEX(CFB!$J$2:$J$1048576, MATCH(W186, CFB!$W$2:$W$1048576, 0)):INDEX(CFB!$J$2:$J$1048576, MATCH(W186, CFB!$W$2:$W$1048576, 0) + COUNTIF(CFB!$W$2:$W$1048576, W186) - 1))</f>
        <v>59</v>
      </c>
      <c r="N186" s="2">
        <f>RANK(K186, INDEX(CFB!$K$2:$K$1048576, MATCH(W186, CFB!$W$2:$W$1048576, 0)):INDEX(CFB!$K$2:$K$1048576, MATCH(W186, CFB!$W$2:$W$1048576, 0) + COUNTIF(CFB!$W$2:$W$1048576, W186) - 1))</f>
        <v>51</v>
      </c>
      <c r="O186">
        <v>43.31</v>
      </c>
      <c r="P186">
        <v>11.09</v>
      </c>
      <c r="Q186">
        <v>8.3800000000000008</v>
      </c>
      <c r="R186">
        <v>5.48</v>
      </c>
      <c r="S186">
        <v>5.33</v>
      </c>
      <c r="T186">
        <v>2.7</v>
      </c>
      <c r="U186">
        <v>6.74</v>
      </c>
      <c r="V186">
        <v>4.09</v>
      </c>
      <c r="W186">
        <v>2023</v>
      </c>
      <c r="X186">
        <f t="shared" si="2"/>
        <v>0</v>
      </c>
    </row>
    <row r="187" spans="1:24" ht="12.75" hidden="1" customHeight="1" x14ac:dyDescent="0.45">
      <c r="A187">
        <v>52</v>
      </c>
      <c r="B187" t="s">
        <v>35</v>
      </c>
      <c r="C187" t="s">
        <v>155</v>
      </c>
      <c r="D187" s="2" t="str">
        <f t="shared" si="3"/>
        <v>Florida2023</v>
      </c>
      <c r="F187">
        <v>5</v>
      </c>
      <c r="G187">
        <v>7</v>
      </c>
      <c r="H187" s="2">
        <v>0</v>
      </c>
      <c r="I187">
        <v>4.21</v>
      </c>
      <c r="J187">
        <v>-0.91</v>
      </c>
      <c r="K187">
        <v>3.31</v>
      </c>
      <c r="L187" s="2">
        <f>_xlfn.RANK.EQ(I187, INDEX(CFB!$I$2:$I$1048576, MATCH(W187, CFB!$W$2:$W$1048576, 0)):INDEX(CFB!$I$2:$I$1048576, MATCH(W187, CFB!$W$2:$W$1048576, 0) + COUNTIF(CFB!$W$2:$W$1048576, W187) - 1), 0)</f>
        <v>39</v>
      </c>
      <c r="M187" s="2">
        <f>_xlfn.RANK.EQ(J187, INDEX(CFB!$J$2:$J$1048576, MATCH(W187, CFB!$W$2:$W$1048576, 0)):INDEX(CFB!$J$2:$J$1048576, MATCH(W187, CFB!$W$2:$W$1048576, 0) + COUNTIF(CFB!$W$2:$W$1048576, W187) - 1))</f>
        <v>77</v>
      </c>
      <c r="N187" s="2">
        <f>RANK(K187, INDEX(CFB!$K$2:$K$1048576, MATCH(W187, CFB!$W$2:$W$1048576, 0)):INDEX(CFB!$K$2:$K$1048576, MATCH(W187, CFB!$W$2:$W$1048576, 0) + COUNTIF(CFB!$W$2:$W$1048576, W187) - 1))</f>
        <v>52</v>
      </c>
      <c r="O187">
        <v>46.49</v>
      </c>
      <c r="P187">
        <v>8.98</v>
      </c>
      <c r="Q187">
        <v>10.039999999999999</v>
      </c>
      <c r="R187">
        <v>6.14</v>
      </c>
      <c r="S187">
        <v>5.66</v>
      </c>
      <c r="T187">
        <v>3.49</v>
      </c>
      <c r="U187">
        <v>7.67</v>
      </c>
      <c r="V187">
        <v>4.7300000000000004</v>
      </c>
      <c r="W187">
        <v>2023</v>
      </c>
      <c r="X187">
        <f t="shared" si="2"/>
        <v>0</v>
      </c>
    </row>
    <row r="188" spans="1:24" ht="12.75" hidden="1" customHeight="1" x14ac:dyDescent="0.45">
      <c r="A188">
        <v>53</v>
      </c>
      <c r="B188" t="s">
        <v>131</v>
      </c>
      <c r="C188" t="s">
        <v>31</v>
      </c>
      <c r="D188" s="2" t="str">
        <f t="shared" si="3"/>
        <v>Air Force2023</v>
      </c>
      <c r="F188">
        <v>9</v>
      </c>
      <c r="G188">
        <v>4</v>
      </c>
      <c r="H188" s="2">
        <v>0</v>
      </c>
      <c r="I188">
        <v>-1.51</v>
      </c>
      <c r="J188">
        <v>4.75</v>
      </c>
      <c r="K188">
        <v>3.25</v>
      </c>
      <c r="L188" s="2">
        <f>_xlfn.RANK.EQ(I188, INDEX(CFB!$I$2:$I$1048576, MATCH(W188, CFB!$W$2:$W$1048576, 0)):INDEX(CFB!$I$2:$I$1048576, MATCH(W188, CFB!$W$2:$W$1048576, 0) + COUNTIF(CFB!$W$2:$W$1048576, W188) - 1), 0)</f>
        <v>86</v>
      </c>
      <c r="M188" s="2">
        <f>_xlfn.RANK.EQ(J188, INDEX(CFB!$J$2:$J$1048576, MATCH(W188, CFB!$W$2:$W$1048576, 0)):INDEX(CFB!$J$2:$J$1048576, MATCH(W188, CFB!$W$2:$W$1048576, 0) + COUNTIF(CFB!$W$2:$W$1048576, W188) - 1))</f>
        <v>30</v>
      </c>
      <c r="N188" s="2">
        <f>RANK(K188, INDEX(CFB!$K$2:$K$1048576, MATCH(W188, CFB!$W$2:$W$1048576, 0)):INDEX(CFB!$K$2:$K$1048576, MATCH(W188, CFB!$W$2:$W$1048576, 0) + COUNTIF(CFB!$W$2:$W$1048576, W188) - 1))</f>
        <v>53</v>
      </c>
      <c r="O188">
        <v>39.950000000000003</v>
      </c>
      <c r="P188">
        <v>7.21</v>
      </c>
      <c r="Q188">
        <v>11.89</v>
      </c>
      <c r="R188">
        <v>5.71</v>
      </c>
      <c r="S188">
        <v>5.97</v>
      </c>
      <c r="T188">
        <v>2.27</v>
      </c>
      <c r="U188">
        <v>6.77</v>
      </c>
      <c r="V188">
        <v>3.97</v>
      </c>
      <c r="W188">
        <v>2023</v>
      </c>
      <c r="X188">
        <f t="shared" si="2"/>
        <v>0</v>
      </c>
    </row>
    <row r="189" spans="1:24" ht="12.75" hidden="1" customHeight="1" x14ac:dyDescent="0.45">
      <c r="A189">
        <v>54</v>
      </c>
      <c r="B189" t="s">
        <v>116</v>
      </c>
      <c r="C189" t="s">
        <v>159</v>
      </c>
      <c r="D189" s="2" t="str">
        <f t="shared" si="3"/>
        <v>Appalachian State2023</v>
      </c>
      <c r="F189">
        <v>9</v>
      </c>
      <c r="G189">
        <v>5</v>
      </c>
      <c r="H189" s="2">
        <v>0</v>
      </c>
      <c r="I189">
        <v>7.47</v>
      </c>
      <c r="J189">
        <v>-4.33</v>
      </c>
      <c r="K189">
        <v>3.14</v>
      </c>
      <c r="L189" s="2">
        <f>_xlfn.RANK.EQ(I189, INDEX(CFB!$I$2:$I$1048576, MATCH(W189, CFB!$W$2:$W$1048576, 0)):INDEX(CFB!$I$2:$I$1048576, MATCH(W189, CFB!$W$2:$W$1048576, 0) + COUNTIF(CFB!$W$2:$W$1048576, W189) - 1), 0)</f>
        <v>19</v>
      </c>
      <c r="M189" s="2">
        <f>_xlfn.RANK.EQ(J189, INDEX(CFB!$J$2:$J$1048576, MATCH(W189, CFB!$W$2:$W$1048576, 0)):INDEX(CFB!$J$2:$J$1048576, MATCH(W189, CFB!$W$2:$W$1048576, 0) + COUNTIF(CFB!$W$2:$W$1048576, W189) - 1))</f>
        <v>104</v>
      </c>
      <c r="N189" s="2">
        <f>RANK(K189, INDEX(CFB!$K$2:$K$1048576, MATCH(W189, CFB!$W$2:$W$1048576, 0)):INDEX(CFB!$K$2:$K$1048576, MATCH(W189, CFB!$W$2:$W$1048576, 0) + COUNTIF(CFB!$W$2:$W$1048576, W189) - 1))</f>
        <v>54</v>
      </c>
      <c r="O189">
        <v>46.31</v>
      </c>
      <c r="P189">
        <v>16</v>
      </c>
      <c r="Q189">
        <v>9.36</v>
      </c>
      <c r="R189">
        <v>5.48</v>
      </c>
      <c r="S189">
        <v>5.79</v>
      </c>
      <c r="T189">
        <v>3.97</v>
      </c>
      <c r="U189">
        <v>7.37</v>
      </c>
      <c r="V189">
        <v>4.72</v>
      </c>
      <c r="W189">
        <v>2023</v>
      </c>
      <c r="X189">
        <f t="shared" si="2"/>
        <v>0</v>
      </c>
    </row>
    <row r="190" spans="1:24" ht="12.75" hidden="1" customHeight="1" x14ac:dyDescent="0.45">
      <c r="A190">
        <v>55</v>
      </c>
      <c r="B190" t="s">
        <v>103</v>
      </c>
      <c r="C190" t="s">
        <v>160</v>
      </c>
      <c r="D190" s="2" t="str">
        <f t="shared" si="3"/>
        <v>Northwestern2023</v>
      </c>
      <c r="F190">
        <v>8</v>
      </c>
      <c r="G190">
        <v>5</v>
      </c>
      <c r="H190" s="2">
        <v>0</v>
      </c>
      <c r="I190">
        <v>0.65</v>
      </c>
      <c r="J190">
        <v>1.88</v>
      </c>
      <c r="K190">
        <v>2.5299999999999998</v>
      </c>
      <c r="L190" s="2">
        <f>_xlfn.RANK.EQ(I190, INDEX(CFB!$I$2:$I$1048576, MATCH(W190, CFB!$W$2:$W$1048576, 0)):INDEX(CFB!$I$2:$I$1048576, MATCH(W190, CFB!$W$2:$W$1048576, 0) + COUNTIF(CFB!$W$2:$W$1048576, W190) - 1), 0)</f>
        <v>66</v>
      </c>
      <c r="M190" s="2">
        <f>_xlfn.RANK.EQ(J190, INDEX(CFB!$J$2:$J$1048576, MATCH(W190, CFB!$W$2:$W$1048576, 0)):INDEX(CFB!$J$2:$J$1048576, MATCH(W190, CFB!$W$2:$W$1048576, 0) + COUNTIF(CFB!$W$2:$W$1048576, W190) - 1))</f>
        <v>50</v>
      </c>
      <c r="N190" s="2">
        <f>RANK(K190, INDEX(CFB!$K$2:$K$1048576, MATCH(W190, CFB!$W$2:$W$1048576, 0)):INDEX(CFB!$K$2:$K$1048576, MATCH(W190, CFB!$W$2:$W$1048576, 0) + COUNTIF(CFB!$W$2:$W$1048576, W190) - 1))</f>
        <v>55</v>
      </c>
      <c r="O190">
        <v>40.86</v>
      </c>
      <c r="P190">
        <v>8.99</v>
      </c>
      <c r="Q190">
        <v>8.9</v>
      </c>
      <c r="R190">
        <v>5.54</v>
      </c>
      <c r="S190">
        <v>4.4000000000000004</v>
      </c>
      <c r="T190">
        <v>2.81</v>
      </c>
      <c r="U190">
        <v>6.41</v>
      </c>
      <c r="V190">
        <v>4.0199999999999996</v>
      </c>
      <c r="W190">
        <v>2023</v>
      </c>
      <c r="X190">
        <f t="shared" si="2"/>
        <v>0</v>
      </c>
    </row>
    <row r="191" spans="1:24" ht="12.75" hidden="1" customHeight="1" x14ac:dyDescent="0.45">
      <c r="A191">
        <v>56</v>
      </c>
      <c r="B191" t="s">
        <v>50</v>
      </c>
      <c r="C191" t="s">
        <v>31</v>
      </c>
      <c r="D191" s="2" t="str">
        <f t="shared" si="3"/>
        <v>Nevada-Las Vegas2023</v>
      </c>
      <c r="F191">
        <v>9</v>
      </c>
      <c r="G191">
        <v>5</v>
      </c>
      <c r="H191" s="2">
        <v>0</v>
      </c>
      <c r="I191">
        <v>7.07</v>
      </c>
      <c r="J191">
        <v>-4.68</v>
      </c>
      <c r="K191">
        <v>2.39</v>
      </c>
      <c r="L191" s="2">
        <f>_xlfn.RANK.EQ(I191, INDEX(CFB!$I$2:$I$1048576, MATCH(W191, CFB!$W$2:$W$1048576, 0)):INDEX(CFB!$I$2:$I$1048576, MATCH(W191, CFB!$W$2:$W$1048576, 0) + COUNTIF(CFB!$W$2:$W$1048576, W191) - 1), 0)</f>
        <v>21</v>
      </c>
      <c r="M191" s="2">
        <f>_xlfn.RANK.EQ(J191, INDEX(CFB!$J$2:$J$1048576, MATCH(W191, CFB!$W$2:$W$1048576, 0)):INDEX(CFB!$J$2:$J$1048576, MATCH(W191, CFB!$W$2:$W$1048576, 0) + COUNTIF(CFB!$W$2:$W$1048576, W191) - 1))</f>
        <v>107</v>
      </c>
      <c r="N191" s="2">
        <f>RANK(K191, INDEX(CFB!$K$2:$K$1048576, MATCH(W191, CFB!$W$2:$W$1048576, 0)):INDEX(CFB!$K$2:$K$1048576, MATCH(W191, CFB!$W$2:$W$1048576, 0) + COUNTIF(CFB!$W$2:$W$1048576, W191) - 1))</f>
        <v>56</v>
      </c>
      <c r="O191">
        <v>47.47</v>
      </c>
      <c r="P191">
        <v>16.239999999999998</v>
      </c>
      <c r="Q191">
        <v>9.74</v>
      </c>
      <c r="R191">
        <v>7.13</v>
      </c>
      <c r="S191">
        <v>5.31</v>
      </c>
      <c r="T191">
        <v>3.38</v>
      </c>
      <c r="U191">
        <v>7.2</v>
      </c>
      <c r="V191">
        <v>5.1100000000000003</v>
      </c>
      <c r="W191">
        <v>2023</v>
      </c>
      <c r="X191">
        <f t="shared" si="2"/>
        <v>0</v>
      </c>
    </row>
    <row r="192" spans="1:24" ht="12.75" hidden="1" customHeight="1" x14ac:dyDescent="0.45">
      <c r="A192">
        <v>57</v>
      </c>
      <c r="B192" t="s">
        <v>82</v>
      </c>
      <c r="C192" t="s">
        <v>29</v>
      </c>
      <c r="D192" s="2" t="str">
        <f t="shared" si="3"/>
        <v>UCF2023</v>
      </c>
      <c r="F192">
        <v>6</v>
      </c>
      <c r="G192">
        <v>7</v>
      </c>
      <c r="H192" s="2">
        <v>0</v>
      </c>
      <c r="I192">
        <v>1.57</v>
      </c>
      <c r="J192">
        <v>0.77</v>
      </c>
      <c r="K192">
        <v>2.34</v>
      </c>
      <c r="L192" s="2">
        <f>_xlfn.RANK.EQ(I192, INDEX(CFB!$I$2:$I$1048576, MATCH(W192, CFB!$W$2:$W$1048576, 0)):INDEX(CFB!$I$2:$I$1048576, MATCH(W192, CFB!$W$2:$W$1048576, 0) + COUNTIF(CFB!$W$2:$W$1048576, W192) - 1), 0)</f>
        <v>60</v>
      </c>
      <c r="M192" s="2">
        <f>_xlfn.RANK.EQ(J192, INDEX(CFB!$J$2:$J$1048576, MATCH(W192, CFB!$W$2:$W$1048576, 0)):INDEX(CFB!$J$2:$J$1048576, MATCH(W192, CFB!$W$2:$W$1048576, 0) + COUNTIF(CFB!$W$2:$W$1048576, W192) - 1))</f>
        <v>57</v>
      </c>
      <c r="N192" s="2">
        <f>RANK(K192, INDEX(CFB!$K$2:$K$1048576, MATCH(W192, CFB!$W$2:$W$1048576, 0)):INDEX(CFB!$K$2:$K$1048576, MATCH(W192, CFB!$W$2:$W$1048576, 0) + COUNTIF(CFB!$W$2:$W$1048576, W192) - 1))</f>
        <v>57</v>
      </c>
      <c r="O192">
        <v>45.52</v>
      </c>
      <c r="P192">
        <v>8.5399999999999991</v>
      </c>
      <c r="Q192">
        <v>10.5</v>
      </c>
      <c r="R192">
        <v>5.21</v>
      </c>
      <c r="S192">
        <v>6.47</v>
      </c>
      <c r="T192">
        <v>3.51</v>
      </c>
      <c r="U192">
        <v>8.1</v>
      </c>
      <c r="V192">
        <v>4.29</v>
      </c>
      <c r="W192">
        <v>2023</v>
      </c>
      <c r="X192">
        <f t="shared" si="2"/>
        <v>0</v>
      </c>
    </row>
    <row r="193" spans="1:24" ht="12.75" hidden="1" customHeight="1" x14ac:dyDescent="0.45">
      <c r="A193">
        <v>58</v>
      </c>
      <c r="B193" t="s">
        <v>20</v>
      </c>
      <c r="C193" t="s">
        <v>155</v>
      </c>
      <c r="D193" s="2" t="str">
        <f t="shared" si="3"/>
        <v>South Carolina2023</v>
      </c>
      <c r="F193">
        <v>5</v>
      </c>
      <c r="G193">
        <v>7</v>
      </c>
      <c r="H193" s="2">
        <v>0</v>
      </c>
      <c r="I193">
        <v>1.36</v>
      </c>
      <c r="J193">
        <v>0.98</v>
      </c>
      <c r="K193">
        <v>2.33</v>
      </c>
      <c r="L193" s="2">
        <f>_xlfn.RANK.EQ(I193, INDEX(CFB!$I$2:$I$1048576, MATCH(W193, CFB!$W$2:$W$1048576, 0)):INDEX(CFB!$I$2:$I$1048576, MATCH(W193, CFB!$W$2:$W$1048576, 0) + COUNTIF(CFB!$W$2:$W$1048576, W193) - 1), 0)</f>
        <v>61</v>
      </c>
      <c r="M193" s="2">
        <f>_xlfn.RANK.EQ(J193, INDEX(CFB!$J$2:$J$1048576, MATCH(W193, CFB!$W$2:$W$1048576, 0)):INDEX(CFB!$J$2:$J$1048576, MATCH(W193, CFB!$W$2:$W$1048576, 0) + COUNTIF(CFB!$W$2:$W$1048576, W193) - 1))</f>
        <v>56</v>
      </c>
      <c r="N193" s="2">
        <f>RANK(K193, INDEX(CFB!$K$2:$K$1048576, MATCH(W193, CFB!$W$2:$W$1048576, 0)):INDEX(CFB!$K$2:$K$1048576, MATCH(W193, CFB!$W$2:$W$1048576, 0) + COUNTIF(CFB!$W$2:$W$1048576, W193) - 1))</f>
        <v>58</v>
      </c>
      <c r="O193">
        <v>44.03</v>
      </c>
      <c r="P193">
        <v>7.75</v>
      </c>
      <c r="Q193">
        <v>10.17</v>
      </c>
      <c r="R193">
        <v>5.42</v>
      </c>
      <c r="S193">
        <v>4.29</v>
      </c>
      <c r="T193">
        <v>2.44</v>
      </c>
      <c r="U193">
        <v>7.3</v>
      </c>
      <c r="V193">
        <v>3.85</v>
      </c>
      <c r="W193">
        <v>2023</v>
      </c>
      <c r="X193">
        <f t="shared" si="2"/>
        <v>0</v>
      </c>
    </row>
    <row r="194" spans="1:24" ht="12.75" hidden="1" customHeight="1" x14ac:dyDescent="0.45">
      <c r="A194">
        <v>59</v>
      </c>
      <c r="B194" t="s">
        <v>94</v>
      </c>
      <c r="C194" t="s">
        <v>161</v>
      </c>
      <c r="D194" s="2" t="str">
        <f t="shared" si="3"/>
        <v>Toledo2023</v>
      </c>
      <c r="F194">
        <v>11</v>
      </c>
      <c r="G194">
        <v>3</v>
      </c>
      <c r="H194" s="2">
        <v>0</v>
      </c>
      <c r="I194">
        <v>1.91</v>
      </c>
      <c r="J194">
        <v>0.28999999999999998</v>
      </c>
      <c r="K194">
        <v>2.2000000000000002</v>
      </c>
      <c r="L194" s="2">
        <f>_xlfn.RANK.EQ(I194, INDEX(CFB!$I$2:$I$1048576, MATCH(W194, CFB!$W$2:$W$1048576, 0)):INDEX(CFB!$I$2:$I$1048576, MATCH(W194, CFB!$W$2:$W$1048576, 0) + COUNTIF(CFB!$W$2:$W$1048576, W194) - 1), 0)</f>
        <v>55</v>
      </c>
      <c r="M194" s="2">
        <f>_xlfn.RANK.EQ(J194, INDEX(CFB!$J$2:$J$1048576, MATCH(W194, CFB!$W$2:$W$1048576, 0)):INDEX(CFB!$J$2:$J$1048576, MATCH(W194, CFB!$W$2:$W$1048576, 0) + COUNTIF(CFB!$W$2:$W$1048576, W194) - 1))</f>
        <v>68</v>
      </c>
      <c r="N194" s="2">
        <f>RANK(K194, INDEX(CFB!$K$2:$K$1048576, MATCH(W194, CFB!$W$2:$W$1048576, 0)):INDEX(CFB!$K$2:$K$1048576, MATCH(W194, CFB!$W$2:$W$1048576, 0) + COUNTIF(CFB!$W$2:$W$1048576, W194) - 1))</f>
        <v>59</v>
      </c>
      <c r="O194">
        <v>43.03</v>
      </c>
      <c r="P194">
        <v>11.83</v>
      </c>
      <c r="Q194">
        <v>9.34</v>
      </c>
      <c r="R194">
        <v>5.61</v>
      </c>
      <c r="S194">
        <v>6.12</v>
      </c>
      <c r="T194">
        <v>3.05</v>
      </c>
      <c r="U194">
        <v>7.41</v>
      </c>
      <c r="V194">
        <v>4.29</v>
      </c>
      <c r="W194">
        <v>2023</v>
      </c>
      <c r="X194">
        <f t="shared" si="2"/>
        <v>0</v>
      </c>
    </row>
    <row r="195" spans="1:24" ht="12.75" hidden="1" customHeight="1" x14ac:dyDescent="0.45">
      <c r="A195">
        <v>60</v>
      </c>
      <c r="B195" t="s">
        <v>47</v>
      </c>
      <c r="C195" t="s">
        <v>160</v>
      </c>
      <c r="D195" s="2" t="str">
        <f t="shared" ref="D195:D258" si="4">_xlfn.CONCAT(B195, W195)</f>
        <v>Nebraska2023</v>
      </c>
      <c r="F195">
        <v>5</v>
      </c>
      <c r="G195">
        <v>7</v>
      </c>
      <c r="H195" s="2">
        <v>0</v>
      </c>
      <c r="I195">
        <v>-5.93</v>
      </c>
      <c r="J195">
        <v>7.99</v>
      </c>
      <c r="K195">
        <v>2.06</v>
      </c>
      <c r="L195" s="2">
        <f>_xlfn.RANK.EQ(I195, INDEX(CFB!$I$2:$I$1048576, MATCH(W195, CFB!$W$2:$W$1048576, 0)):INDEX(CFB!$I$2:$I$1048576, MATCH(W195, CFB!$W$2:$W$1048576, 0) + COUNTIF(CFB!$W$2:$W$1048576, W195) - 1), 0)</f>
        <v>114</v>
      </c>
      <c r="M195" s="2">
        <f>_xlfn.RANK.EQ(J195, INDEX(CFB!$J$2:$J$1048576, MATCH(W195, CFB!$W$2:$W$1048576, 0)):INDEX(CFB!$J$2:$J$1048576, MATCH(W195, CFB!$W$2:$W$1048576, 0) + COUNTIF(CFB!$W$2:$W$1048576, W195) - 1))</f>
        <v>15</v>
      </c>
      <c r="N195" s="2">
        <f>RANK(K195, INDEX(CFB!$K$2:$K$1048576, MATCH(W195, CFB!$W$2:$W$1048576, 0)):INDEX(CFB!$K$2:$K$1048576, MATCH(W195, CFB!$W$2:$W$1048576, 0) + COUNTIF(CFB!$W$2:$W$1048576, W195) - 1))</f>
        <v>60</v>
      </c>
      <c r="O195">
        <v>34.82</v>
      </c>
      <c r="P195">
        <v>3.24</v>
      </c>
      <c r="Q195">
        <v>8.2200000000000006</v>
      </c>
      <c r="R195">
        <v>4.68</v>
      </c>
      <c r="S195">
        <v>5.78</v>
      </c>
      <c r="T195">
        <v>2.02</v>
      </c>
      <c r="U195">
        <v>6.68</v>
      </c>
      <c r="V195">
        <v>3.41</v>
      </c>
      <c r="W195">
        <v>2023</v>
      </c>
      <c r="X195">
        <f t="shared" ref="X195:X258" si="5">IF(E195=1, 1,0)</f>
        <v>0</v>
      </c>
    </row>
    <row r="196" spans="1:24" ht="12.75" hidden="1" customHeight="1" x14ac:dyDescent="0.45">
      <c r="A196">
        <v>61</v>
      </c>
      <c r="B196" t="s">
        <v>83</v>
      </c>
      <c r="C196" t="s">
        <v>156</v>
      </c>
      <c r="D196" s="2" t="str">
        <f t="shared" si="4"/>
        <v>California2023</v>
      </c>
      <c r="F196">
        <v>6</v>
      </c>
      <c r="G196">
        <v>7</v>
      </c>
      <c r="H196" s="2">
        <v>0</v>
      </c>
      <c r="I196">
        <v>5.93</v>
      </c>
      <c r="J196">
        <v>-4.07</v>
      </c>
      <c r="K196">
        <v>1.86</v>
      </c>
      <c r="L196" s="2">
        <f>_xlfn.RANK.EQ(I196, INDEX(CFB!$I$2:$I$1048576, MATCH(W196, CFB!$W$2:$W$1048576, 0)):INDEX(CFB!$I$2:$I$1048576, MATCH(W196, CFB!$W$2:$W$1048576, 0) + COUNTIF(CFB!$W$2:$W$1048576, W196) - 1), 0)</f>
        <v>27</v>
      </c>
      <c r="M196" s="2">
        <f>_xlfn.RANK.EQ(J196, INDEX(CFB!$J$2:$J$1048576, MATCH(W196, CFB!$W$2:$W$1048576, 0)):INDEX(CFB!$J$2:$J$1048576, MATCH(W196, CFB!$W$2:$W$1048576, 0) + COUNTIF(CFB!$W$2:$W$1048576, W196) - 1))</f>
        <v>99</v>
      </c>
      <c r="N196" s="2">
        <f>RANK(K196, INDEX(CFB!$K$2:$K$1048576, MATCH(W196, CFB!$W$2:$W$1048576, 0)):INDEX(CFB!$K$2:$K$1048576, MATCH(W196, CFB!$W$2:$W$1048576, 0) + COUNTIF(CFB!$W$2:$W$1048576, W196) - 1))</f>
        <v>61</v>
      </c>
      <c r="O196">
        <v>47.33</v>
      </c>
      <c r="P196">
        <v>14.53</v>
      </c>
      <c r="Q196">
        <v>8.6</v>
      </c>
      <c r="R196">
        <v>5.52</v>
      </c>
      <c r="S196">
        <v>5.69</v>
      </c>
      <c r="T196">
        <v>2.48</v>
      </c>
      <c r="U196">
        <v>7.05</v>
      </c>
      <c r="V196">
        <v>3.96</v>
      </c>
      <c r="W196">
        <v>2023</v>
      </c>
      <c r="X196">
        <f t="shared" si="5"/>
        <v>0</v>
      </c>
    </row>
    <row r="197" spans="1:24" ht="12.75" hidden="1" customHeight="1" x14ac:dyDescent="0.45">
      <c r="A197">
        <v>62</v>
      </c>
      <c r="B197" t="s">
        <v>86</v>
      </c>
      <c r="C197" t="s">
        <v>162</v>
      </c>
      <c r="D197" s="2" t="str">
        <f t="shared" si="4"/>
        <v>Miami (OH)2023</v>
      </c>
      <c r="F197">
        <v>11</v>
      </c>
      <c r="G197">
        <v>3</v>
      </c>
      <c r="H197" s="2">
        <v>0</v>
      </c>
      <c r="I197">
        <v>-4.53</v>
      </c>
      <c r="J197">
        <v>6.28</v>
      </c>
      <c r="K197">
        <v>1.75</v>
      </c>
      <c r="L197" s="2">
        <f>_xlfn.RANK.EQ(I197, INDEX(CFB!$I$2:$I$1048576, MATCH(W197, CFB!$W$2:$W$1048576, 0)):INDEX(CFB!$I$2:$I$1048576, MATCH(W197, CFB!$W$2:$W$1048576, 0) + COUNTIF(CFB!$W$2:$W$1048576, W197) - 1), 0)</f>
        <v>108</v>
      </c>
      <c r="M197" s="2">
        <f>_xlfn.RANK.EQ(J197, INDEX(CFB!$J$2:$J$1048576, MATCH(W197, CFB!$W$2:$W$1048576, 0)):INDEX(CFB!$J$2:$J$1048576, MATCH(W197, CFB!$W$2:$W$1048576, 0) + COUNTIF(CFB!$W$2:$W$1048576, W197) - 1))</f>
        <v>20</v>
      </c>
      <c r="N197" s="2">
        <f>RANK(K197, INDEX(CFB!$K$2:$K$1048576, MATCH(W197, CFB!$W$2:$W$1048576, 0)):INDEX(CFB!$K$2:$K$1048576, MATCH(W197, CFB!$W$2:$W$1048576, 0) + COUNTIF(CFB!$W$2:$W$1048576, W197) - 1))</f>
        <v>62</v>
      </c>
      <c r="O197">
        <v>35.31</v>
      </c>
      <c r="P197">
        <v>6.37</v>
      </c>
      <c r="Q197">
        <v>8.94</v>
      </c>
      <c r="R197">
        <v>5.8</v>
      </c>
      <c r="S197">
        <v>5.18</v>
      </c>
      <c r="T197">
        <v>2.74</v>
      </c>
      <c r="U197">
        <v>6.53</v>
      </c>
      <c r="V197">
        <v>4.2</v>
      </c>
      <c r="W197">
        <v>2023</v>
      </c>
      <c r="X197">
        <f t="shared" si="5"/>
        <v>0</v>
      </c>
    </row>
    <row r="198" spans="1:24" ht="12.75" hidden="1" customHeight="1" x14ac:dyDescent="0.45">
      <c r="A198">
        <v>63</v>
      </c>
      <c r="B198" t="s">
        <v>90</v>
      </c>
      <c r="C198" t="s">
        <v>158</v>
      </c>
      <c r="D198" s="2" t="str">
        <f t="shared" si="4"/>
        <v>South Alabama2023</v>
      </c>
      <c r="F198">
        <v>7</v>
      </c>
      <c r="G198">
        <v>6</v>
      </c>
      <c r="H198" s="2">
        <v>0</v>
      </c>
      <c r="I198">
        <v>-1.2</v>
      </c>
      <c r="J198">
        <v>2.77</v>
      </c>
      <c r="K198">
        <v>1.57</v>
      </c>
      <c r="L198" s="2">
        <f>_xlfn.RANK.EQ(I198, INDEX(CFB!$I$2:$I$1048576, MATCH(W198, CFB!$W$2:$W$1048576, 0)):INDEX(CFB!$I$2:$I$1048576, MATCH(W198, CFB!$W$2:$W$1048576, 0) + COUNTIF(CFB!$W$2:$W$1048576, W198) - 1), 0)</f>
        <v>81</v>
      </c>
      <c r="M198" s="2">
        <f>_xlfn.RANK.EQ(J198, INDEX(CFB!$J$2:$J$1048576, MATCH(W198, CFB!$W$2:$W$1048576, 0)):INDEX(CFB!$J$2:$J$1048576, MATCH(W198, CFB!$W$2:$W$1048576, 0) + COUNTIF(CFB!$W$2:$W$1048576, W198) - 1))</f>
        <v>46</v>
      </c>
      <c r="N198" s="2">
        <f>RANK(K198, INDEX(CFB!$K$2:$K$1048576, MATCH(W198, CFB!$W$2:$W$1048576, 0)):INDEX(CFB!$K$2:$K$1048576, MATCH(W198, CFB!$W$2:$W$1048576, 0) + COUNTIF(CFB!$W$2:$W$1048576, W198) - 1))</f>
        <v>63</v>
      </c>
      <c r="O198">
        <v>43.89</v>
      </c>
      <c r="P198">
        <v>9.8800000000000008</v>
      </c>
      <c r="Q198">
        <v>9.0399999999999991</v>
      </c>
      <c r="R198">
        <v>6.27</v>
      </c>
      <c r="S198">
        <v>5.89</v>
      </c>
      <c r="T198">
        <v>2.27</v>
      </c>
      <c r="U198">
        <v>7.33</v>
      </c>
      <c r="V198">
        <v>4.0599999999999996</v>
      </c>
      <c r="W198">
        <v>2023</v>
      </c>
      <c r="X198">
        <f t="shared" si="5"/>
        <v>0</v>
      </c>
    </row>
    <row r="199" spans="1:24" ht="12.75" hidden="1" customHeight="1" x14ac:dyDescent="0.45">
      <c r="A199">
        <v>64</v>
      </c>
      <c r="B199" t="s">
        <v>114</v>
      </c>
      <c r="C199" t="s">
        <v>31</v>
      </c>
      <c r="D199" s="2" t="str">
        <f t="shared" si="4"/>
        <v>San Jose State2023</v>
      </c>
      <c r="F199">
        <v>7</v>
      </c>
      <c r="G199">
        <v>6</v>
      </c>
      <c r="H199" s="2">
        <v>0</v>
      </c>
      <c r="I199">
        <v>0.11</v>
      </c>
      <c r="J199">
        <v>1.07</v>
      </c>
      <c r="K199">
        <v>1.18</v>
      </c>
      <c r="L199" s="2">
        <f>_xlfn.RANK.EQ(I199, INDEX(CFB!$I$2:$I$1048576, MATCH(W199, CFB!$W$2:$W$1048576, 0)):INDEX(CFB!$I$2:$I$1048576, MATCH(W199, CFB!$W$2:$W$1048576, 0) + COUNTIF(CFB!$W$2:$W$1048576, W199) - 1), 0)</f>
        <v>71</v>
      </c>
      <c r="M199" s="2">
        <f>_xlfn.RANK.EQ(J199, INDEX(CFB!$J$2:$J$1048576, MATCH(W199, CFB!$W$2:$W$1048576, 0)):INDEX(CFB!$J$2:$J$1048576, MATCH(W199, CFB!$W$2:$W$1048576, 0) + COUNTIF(CFB!$W$2:$W$1048576, W199) - 1))</f>
        <v>55</v>
      </c>
      <c r="N199" s="2">
        <f>RANK(K199, INDEX(CFB!$K$2:$K$1048576, MATCH(W199, CFB!$W$2:$W$1048576, 0)):INDEX(CFB!$K$2:$K$1048576, MATCH(W199, CFB!$W$2:$W$1048576, 0) + COUNTIF(CFB!$W$2:$W$1048576, W199) - 1))</f>
        <v>64</v>
      </c>
      <c r="O199">
        <v>43.3</v>
      </c>
      <c r="P199">
        <v>10.43</v>
      </c>
      <c r="Q199">
        <v>8.82</v>
      </c>
      <c r="R199">
        <v>4.59</v>
      </c>
      <c r="S199">
        <v>6.41</v>
      </c>
      <c r="T199">
        <v>3.35</v>
      </c>
      <c r="U199">
        <v>7.49</v>
      </c>
      <c r="V199">
        <v>3.98</v>
      </c>
      <c r="W199">
        <v>2023</v>
      </c>
      <c r="X199">
        <f t="shared" si="5"/>
        <v>0</v>
      </c>
    </row>
    <row r="200" spans="1:24" ht="12.75" hidden="1" customHeight="1" x14ac:dyDescent="0.45">
      <c r="A200">
        <v>65</v>
      </c>
      <c r="B200" t="s">
        <v>138</v>
      </c>
      <c r="C200" t="s">
        <v>31</v>
      </c>
      <c r="D200" s="2" t="str">
        <f t="shared" si="4"/>
        <v>Wyoming2023</v>
      </c>
      <c r="F200">
        <v>9</v>
      </c>
      <c r="G200">
        <v>4</v>
      </c>
      <c r="H200" s="2">
        <v>0</v>
      </c>
      <c r="I200">
        <v>-1.87</v>
      </c>
      <c r="J200">
        <v>3.05</v>
      </c>
      <c r="K200">
        <v>1.18</v>
      </c>
      <c r="L200" s="2">
        <f>_xlfn.RANK.EQ(I200, INDEX(CFB!$I$2:$I$1048576, MATCH(W200, CFB!$W$2:$W$1048576, 0)):INDEX(CFB!$I$2:$I$1048576, MATCH(W200, CFB!$W$2:$W$1048576, 0) + COUNTIF(CFB!$W$2:$W$1048576, W200) - 1), 0)</f>
        <v>89</v>
      </c>
      <c r="M200" s="2">
        <f>_xlfn.RANK.EQ(J200, INDEX(CFB!$J$2:$J$1048576, MATCH(W200, CFB!$W$2:$W$1048576, 0)):INDEX(CFB!$J$2:$J$1048576, MATCH(W200, CFB!$W$2:$W$1048576, 0) + COUNTIF(CFB!$W$2:$W$1048576, W200) - 1))</f>
        <v>44</v>
      </c>
      <c r="N200" s="2">
        <f>RANK(K200, INDEX(CFB!$K$2:$K$1048576, MATCH(W200, CFB!$W$2:$W$1048576, 0)):INDEX(CFB!$K$2:$K$1048576, MATCH(W200, CFB!$W$2:$W$1048576, 0) + COUNTIF(CFB!$W$2:$W$1048576, W200) - 1))</f>
        <v>64</v>
      </c>
      <c r="O200">
        <v>37.81</v>
      </c>
      <c r="P200">
        <v>8.83</v>
      </c>
      <c r="Q200">
        <v>8.39</v>
      </c>
      <c r="R200">
        <v>4.76</v>
      </c>
      <c r="S200">
        <v>5.33</v>
      </c>
      <c r="T200">
        <v>3.2</v>
      </c>
      <c r="U200">
        <v>6.5</v>
      </c>
      <c r="V200">
        <v>4.09</v>
      </c>
      <c r="W200">
        <v>2023</v>
      </c>
      <c r="X200">
        <f t="shared" si="5"/>
        <v>0</v>
      </c>
    </row>
    <row r="201" spans="1:24" ht="12.75" hidden="1" customHeight="1" x14ac:dyDescent="0.45">
      <c r="A201">
        <v>66</v>
      </c>
      <c r="B201" t="s">
        <v>39</v>
      </c>
      <c r="C201" t="s">
        <v>156</v>
      </c>
      <c r="D201" s="2" t="str">
        <f t="shared" si="4"/>
        <v>Colorado2023</v>
      </c>
      <c r="F201">
        <v>4</v>
      </c>
      <c r="G201">
        <v>8</v>
      </c>
      <c r="H201" s="2">
        <v>0</v>
      </c>
      <c r="I201">
        <v>6.37</v>
      </c>
      <c r="J201">
        <v>-5.4</v>
      </c>
      <c r="K201">
        <v>0.98</v>
      </c>
      <c r="L201" s="2">
        <f>_xlfn.RANK.EQ(I201, INDEX(CFB!$I$2:$I$1048576, MATCH(W201, CFB!$W$2:$W$1048576, 0)):INDEX(CFB!$I$2:$I$1048576, MATCH(W201, CFB!$W$2:$W$1048576, 0) + COUNTIF(CFB!$W$2:$W$1048576, W201) - 1), 0)</f>
        <v>24</v>
      </c>
      <c r="M201" s="2">
        <f>_xlfn.RANK.EQ(J201, INDEX(CFB!$J$2:$J$1048576, MATCH(W201, CFB!$W$2:$W$1048576, 0)):INDEX(CFB!$J$2:$J$1048576, MATCH(W201, CFB!$W$2:$W$1048576, 0) + COUNTIF(CFB!$W$2:$W$1048576, W201) - 1))</f>
        <v>111</v>
      </c>
      <c r="N201" s="2">
        <f>RANK(K201, INDEX(CFB!$K$2:$K$1048576, MATCH(W201, CFB!$W$2:$W$1048576, 0)):INDEX(CFB!$K$2:$K$1048576, MATCH(W201, CFB!$W$2:$W$1048576, 0) + COUNTIF(CFB!$W$2:$W$1048576, W201) - 1))</f>
        <v>66</v>
      </c>
      <c r="O201">
        <v>47.22</v>
      </c>
      <c r="P201">
        <v>16.38</v>
      </c>
      <c r="Q201">
        <v>9.6199999999999992</v>
      </c>
      <c r="R201">
        <v>5.79</v>
      </c>
      <c r="S201">
        <v>3.82</v>
      </c>
      <c r="T201">
        <v>3.43</v>
      </c>
      <c r="U201">
        <v>7.05</v>
      </c>
      <c r="V201">
        <v>4.41</v>
      </c>
      <c r="W201">
        <v>2023</v>
      </c>
      <c r="X201">
        <f t="shared" si="5"/>
        <v>0</v>
      </c>
    </row>
    <row r="202" spans="1:24" ht="12.75" hidden="1" customHeight="1" x14ac:dyDescent="0.45">
      <c r="A202">
        <v>67</v>
      </c>
      <c r="B202" t="s">
        <v>122</v>
      </c>
      <c r="C202" t="s">
        <v>159</v>
      </c>
      <c r="D202" s="2" t="str">
        <f t="shared" si="4"/>
        <v>Coastal Carolina2023</v>
      </c>
      <c r="F202">
        <v>8</v>
      </c>
      <c r="G202">
        <v>5</v>
      </c>
      <c r="H202" s="2">
        <v>0</v>
      </c>
      <c r="I202">
        <v>-1.33</v>
      </c>
      <c r="J202">
        <v>2.13</v>
      </c>
      <c r="K202">
        <v>0.8</v>
      </c>
      <c r="L202" s="2">
        <f>_xlfn.RANK.EQ(I202, INDEX(CFB!$I$2:$I$1048576, MATCH(W202, CFB!$W$2:$W$1048576, 0)):INDEX(CFB!$I$2:$I$1048576, MATCH(W202, CFB!$W$2:$W$1048576, 0) + COUNTIF(CFB!$W$2:$W$1048576, W202) - 1), 0)</f>
        <v>83</v>
      </c>
      <c r="M202" s="2">
        <f>_xlfn.RANK.EQ(J202, INDEX(CFB!$J$2:$J$1048576, MATCH(W202, CFB!$W$2:$W$1048576, 0)):INDEX(CFB!$J$2:$J$1048576, MATCH(W202, CFB!$W$2:$W$1048576, 0) + COUNTIF(CFB!$W$2:$W$1048576, W202) - 1))</f>
        <v>48</v>
      </c>
      <c r="N202" s="2">
        <f>RANK(K202, INDEX(CFB!$K$2:$K$1048576, MATCH(W202, CFB!$W$2:$W$1048576, 0)):INDEX(CFB!$K$2:$K$1048576, MATCH(W202, CFB!$W$2:$W$1048576, 0) + COUNTIF(CFB!$W$2:$W$1048576, W202) - 1))</f>
        <v>67</v>
      </c>
      <c r="O202">
        <v>40.22</v>
      </c>
      <c r="P202">
        <v>11.09</v>
      </c>
      <c r="Q202">
        <v>9.75</v>
      </c>
      <c r="R202">
        <v>5.74</v>
      </c>
      <c r="S202">
        <v>5.54</v>
      </c>
      <c r="T202">
        <v>3.58</v>
      </c>
      <c r="U202">
        <v>7.43</v>
      </c>
      <c r="V202">
        <v>4.68</v>
      </c>
      <c r="W202">
        <v>2023</v>
      </c>
      <c r="X202">
        <f t="shared" si="5"/>
        <v>0</v>
      </c>
    </row>
    <row r="203" spans="1:24" ht="12.75" hidden="1" customHeight="1" x14ac:dyDescent="0.45">
      <c r="A203">
        <v>68</v>
      </c>
      <c r="B203" t="s">
        <v>99</v>
      </c>
      <c r="C203" t="s">
        <v>100</v>
      </c>
      <c r="D203" s="2" t="str">
        <f t="shared" si="4"/>
        <v>Jacksonville State2023</v>
      </c>
      <c r="F203">
        <v>9</v>
      </c>
      <c r="G203">
        <v>4</v>
      </c>
      <c r="H203" s="2">
        <v>0</v>
      </c>
      <c r="I203">
        <v>-0.6</v>
      </c>
      <c r="J203">
        <v>1.28</v>
      </c>
      <c r="K203">
        <v>0.68</v>
      </c>
      <c r="L203" s="2">
        <f>_xlfn.RANK.EQ(I203, INDEX(CFB!$I$2:$I$1048576, MATCH(W203, CFB!$W$2:$W$1048576, 0)):INDEX(CFB!$I$2:$I$1048576, MATCH(W203, CFB!$W$2:$W$1048576, 0) + COUNTIF(CFB!$W$2:$W$1048576, W203) - 1), 0)</f>
        <v>77</v>
      </c>
      <c r="M203" s="2">
        <f>_xlfn.RANK.EQ(J203, INDEX(CFB!$J$2:$J$1048576, MATCH(W203, CFB!$W$2:$W$1048576, 0)):INDEX(CFB!$J$2:$J$1048576, MATCH(W203, CFB!$W$2:$W$1048576, 0) + COUNTIF(CFB!$W$2:$W$1048576, W203) - 1))</f>
        <v>53</v>
      </c>
      <c r="N203" s="2">
        <f>RANK(K203, INDEX(CFB!$K$2:$K$1048576, MATCH(W203, CFB!$W$2:$W$1048576, 0)):INDEX(CFB!$K$2:$K$1048576, MATCH(W203, CFB!$W$2:$W$1048576, 0) + COUNTIF(CFB!$W$2:$W$1048576, W203) - 1))</f>
        <v>68</v>
      </c>
      <c r="O203">
        <v>40.369999999999997</v>
      </c>
      <c r="P203">
        <v>11.15</v>
      </c>
      <c r="Q203">
        <v>7.72</v>
      </c>
      <c r="R203">
        <v>5.8</v>
      </c>
      <c r="S203">
        <v>5.26</v>
      </c>
      <c r="T203">
        <v>2.2400000000000002</v>
      </c>
      <c r="U203">
        <v>6.2</v>
      </c>
      <c r="V203">
        <v>3.8</v>
      </c>
      <c r="W203">
        <v>2023</v>
      </c>
      <c r="X203">
        <f t="shared" si="5"/>
        <v>0</v>
      </c>
    </row>
    <row r="204" spans="1:24" ht="12.75" hidden="1" customHeight="1" x14ac:dyDescent="0.45">
      <c r="A204">
        <v>69</v>
      </c>
      <c r="B204" t="s">
        <v>69</v>
      </c>
      <c r="C204" t="s">
        <v>157</v>
      </c>
      <c r="D204" s="2" t="str">
        <f t="shared" si="4"/>
        <v>Arkansas2023</v>
      </c>
      <c r="F204">
        <v>4</v>
      </c>
      <c r="G204">
        <v>8</v>
      </c>
      <c r="H204" s="2">
        <v>0</v>
      </c>
      <c r="I204">
        <v>0.81</v>
      </c>
      <c r="J204">
        <v>-0.61</v>
      </c>
      <c r="K204">
        <v>0.2</v>
      </c>
      <c r="L204" s="2">
        <f>_xlfn.RANK.EQ(I204, INDEX(CFB!$I$2:$I$1048576, MATCH(W204, CFB!$W$2:$W$1048576, 0)):INDEX(CFB!$I$2:$I$1048576, MATCH(W204, CFB!$W$2:$W$1048576, 0) + COUNTIF(CFB!$W$2:$W$1048576, W204) - 1), 0)</f>
        <v>65</v>
      </c>
      <c r="M204" s="2">
        <f>_xlfn.RANK.EQ(J204, INDEX(CFB!$J$2:$J$1048576, MATCH(W204, CFB!$W$2:$W$1048576, 0)):INDEX(CFB!$J$2:$J$1048576, MATCH(W204, CFB!$W$2:$W$1048576, 0) + COUNTIF(CFB!$W$2:$W$1048576, W204) - 1))</f>
        <v>73</v>
      </c>
      <c r="N204" s="2">
        <f>RANK(K204, INDEX(CFB!$K$2:$K$1048576, MATCH(W204, CFB!$W$2:$W$1048576, 0)):INDEX(CFB!$K$2:$K$1048576, MATCH(W204, CFB!$W$2:$W$1048576, 0) + COUNTIF(CFB!$W$2:$W$1048576, W204) - 1))</f>
        <v>69</v>
      </c>
      <c r="O204">
        <v>42.87</v>
      </c>
      <c r="P204">
        <v>11.32</v>
      </c>
      <c r="Q204">
        <v>8.66</v>
      </c>
      <c r="R204">
        <v>5.45</v>
      </c>
      <c r="S204">
        <v>4.68</v>
      </c>
      <c r="T204">
        <v>3.22</v>
      </c>
      <c r="U204">
        <v>6.3</v>
      </c>
      <c r="V204">
        <v>4.21</v>
      </c>
      <c r="W204">
        <v>2023</v>
      </c>
      <c r="X204">
        <f t="shared" si="5"/>
        <v>0</v>
      </c>
    </row>
    <row r="205" spans="1:24" ht="12.75" hidden="1" customHeight="1" x14ac:dyDescent="0.45">
      <c r="A205">
        <v>70</v>
      </c>
      <c r="B205" t="s">
        <v>110</v>
      </c>
      <c r="C205" t="s">
        <v>100</v>
      </c>
      <c r="D205" s="2" t="str">
        <f t="shared" si="4"/>
        <v>Western Kentucky2023</v>
      </c>
      <c r="F205">
        <v>8</v>
      </c>
      <c r="G205">
        <v>5</v>
      </c>
      <c r="H205" s="2">
        <v>0</v>
      </c>
      <c r="I205">
        <v>3.86</v>
      </c>
      <c r="J205">
        <v>-3.77</v>
      </c>
      <c r="K205">
        <v>0.09</v>
      </c>
      <c r="L205" s="2">
        <f>_xlfn.RANK.EQ(I205, INDEX(CFB!$I$2:$I$1048576, MATCH(W205, CFB!$W$2:$W$1048576, 0)):INDEX(CFB!$I$2:$I$1048576, MATCH(W205, CFB!$W$2:$W$1048576, 0) + COUNTIF(CFB!$W$2:$W$1048576, W205) - 1), 0)</f>
        <v>45</v>
      </c>
      <c r="M205" s="2">
        <f>_xlfn.RANK.EQ(J205, INDEX(CFB!$J$2:$J$1048576, MATCH(W205, CFB!$W$2:$W$1048576, 0)):INDEX(CFB!$J$2:$J$1048576, MATCH(W205, CFB!$W$2:$W$1048576, 0) + COUNTIF(CFB!$W$2:$W$1048576, W205) - 1))</f>
        <v>97</v>
      </c>
      <c r="N205" s="2">
        <f>RANK(K205, INDEX(CFB!$K$2:$K$1048576, MATCH(W205, CFB!$W$2:$W$1048576, 0)):INDEX(CFB!$K$2:$K$1048576, MATCH(W205, CFB!$W$2:$W$1048576, 0) + COUNTIF(CFB!$W$2:$W$1048576, W205) - 1))</f>
        <v>70</v>
      </c>
      <c r="O205">
        <v>43.11</v>
      </c>
      <c r="P205">
        <v>17.79</v>
      </c>
      <c r="Q205">
        <v>8.7200000000000006</v>
      </c>
      <c r="R205">
        <v>5.35</v>
      </c>
      <c r="S205">
        <v>4.74</v>
      </c>
      <c r="T205">
        <v>4.16</v>
      </c>
      <c r="U205">
        <v>7</v>
      </c>
      <c r="V205">
        <v>4.7300000000000004</v>
      </c>
      <c r="W205">
        <v>2023</v>
      </c>
      <c r="X205">
        <f t="shared" si="5"/>
        <v>0</v>
      </c>
    </row>
    <row r="206" spans="1:24" ht="12.75" hidden="1" customHeight="1" x14ac:dyDescent="0.45">
      <c r="A206">
        <v>71</v>
      </c>
      <c r="B206" t="s">
        <v>42</v>
      </c>
      <c r="C206" t="s">
        <v>160</v>
      </c>
      <c r="D206" s="2" t="str">
        <f t="shared" si="4"/>
        <v>Minnesota2023</v>
      </c>
      <c r="F206">
        <v>6</v>
      </c>
      <c r="G206">
        <v>7</v>
      </c>
      <c r="H206" s="2">
        <v>0</v>
      </c>
      <c r="I206">
        <v>-0.43</v>
      </c>
      <c r="J206">
        <v>0.43</v>
      </c>
      <c r="K206">
        <v>-0.01</v>
      </c>
      <c r="L206" s="2">
        <f>_xlfn.RANK.EQ(I206, INDEX(CFB!$I$2:$I$1048576, MATCH(W206, CFB!$W$2:$W$1048576, 0)):INDEX(CFB!$I$2:$I$1048576, MATCH(W206, CFB!$W$2:$W$1048576, 0) + COUNTIF(CFB!$W$2:$W$1048576, W206) - 1), 0)</f>
        <v>76</v>
      </c>
      <c r="M206" s="2">
        <f>_xlfn.RANK.EQ(J206, INDEX(CFB!$J$2:$J$1048576, MATCH(W206, CFB!$W$2:$W$1048576, 0)):INDEX(CFB!$J$2:$J$1048576, MATCH(W206, CFB!$W$2:$W$1048576, 0) + COUNTIF(CFB!$W$2:$W$1048576, W206) - 1))</f>
        <v>64</v>
      </c>
      <c r="N206" s="2">
        <f>RANK(K206, INDEX(CFB!$K$2:$K$1048576, MATCH(W206, CFB!$W$2:$W$1048576, 0)):INDEX(CFB!$K$2:$K$1048576, MATCH(W206, CFB!$W$2:$W$1048576, 0) + COUNTIF(CFB!$W$2:$W$1048576, W206) - 1))</f>
        <v>71</v>
      </c>
      <c r="O206">
        <v>39.630000000000003</v>
      </c>
      <c r="P206">
        <v>12.09</v>
      </c>
      <c r="Q206">
        <v>8.01</v>
      </c>
      <c r="R206">
        <v>5.84</v>
      </c>
      <c r="S206">
        <v>5.67</v>
      </c>
      <c r="T206">
        <v>3.54</v>
      </c>
      <c r="U206">
        <v>6.56</v>
      </c>
      <c r="V206">
        <v>4.7300000000000004</v>
      </c>
      <c r="W206">
        <v>2023</v>
      </c>
      <c r="X206">
        <f t="shared" si="5"/>
        <v>0</v>
      </c>
    </row>
    <row r="207" spans="1:24" ht="12.75" hidden="1" customHeight="1" x14ac:dyDescent="0.45">
      <c r="A207">
        <v>72</v>
      </c>
      <c r="B207" t="s">
        <v>79</v>
      </c>
      <c r="C207" t="s">
        <v>158</v>
      </c>
      <c r="D207" s="2" t="str">
        <f t="shared" si="4"/>
        <v>Texas State2023</v>
      </c>
      <c r="F207">
        <v>8</v>
      </c>
      <c r="G207">
        <v>5</v>
      </c>
      <c r="H207" s="2">
        <v>0</v>
      </c>
      <c r="I207">
        <v>8</v>
      </c>
      <c r="J207">
        <v>-8.35</v>
      </c>
      <c r="K207">
        <v>-0.35</v>
      </c>
      <c r="L207" s="2">
        <f>_xlfn.RANK.EQ(I207, INDEX(CFB!$I$2:$I$1048576, MATCH(W207, CFB!$W$2:$W$1048576, 0)):INDEX(CFB!$I$2:$I$1048576, MATCH(W207, CFB!$W$2:$W$1048576, 0) + COUNTIF(CFB!$W$2:$W$1048576, W207) - 1), 0)</f>
        <v>17</v>
      </c>
      <c r="M207" s="2">
        <f>_xlfn.RANK.EQ(J207, INDEX(CFB!$J$2:$J$1048576, MATCH(W207, CFB!$W$2:$W$1048576, 0)):INDEX(CFB!$J$2:$J$1048576, MATCH(W207, CFB!$W$2:$W$1048576, 0) + COUNTIF(CFB!$W$2:$W$1048576, W207) - 1))</f>
        <v>125</v>
      </c>
      <c r="N207" s="2">
        <f>RANK(K207, INDEX(CFB!$K$2:$K$1048576, MATCH(W207, CFB!$W$2:$W$1048576, 0)):INDEX(CFB!$K$2:$K$1048576, MATCH(W207, CFB!$W$2:$W$1048576, 0) + COUNTIF(CFB!$W$2:$W$1048576, W207) - 1))</f>
        <v>72</v>
      </c>
      <c r="O207">
        <v>47.45</v>
      </c>
      <c r="P207">
        <v>21.66</v>
      </c>
      <c r="Q207">
        <v>9.09</v>
      </c>
      <c r="R207">
        <v>6.58</v>
      </c>
      <c r="S207">
        <v>5.55</v>
      </c>
      <c r="T207">
        <v>3.12</v>
      </c>
      <c r="U207">
        <v>7.13</v>
      </c>
      <c r="V207">
        <v>4.7</v>
      </c>
      <c r="W207">
        <v>2023</v>
      </c>
      <c r="X207">
        <f t="shared" si="5"/>
        <v>0</v>
      </c>
    </row>
    <row r="208" spans="1:24" ht="12.75" hidden="1" customHeight="1" x14ac:dyDescent="0.45">
      <c r="A208">
        <v>73</v>
      </c>
      <c r="B208" t="s">
        <v>124</v>
      </c>
      <c r="C208" t="s">
        <v>160</v>
      </c>
      <c r="D208" s="2" t="str">
        <f t="shared" si="4"/>
        <v>Purdue2023</v>
      </c>
      <c r="F208">
        <v>4</v>
      </c>
      <c r="G208">
        <v>8</v>
      </c>
      <c r="H208" s="2">
        <v>0</v>
      </c>
      <c r="I208">
        <v>3.7</v>
      </c>
      <c r="J208">
        <v>-4.08</v>
      </c>
      <c r="K208">
        <v>-0.38</v>
      </c>
      <c r="L208" s="2">
        <f>_xlfn.RANK.EQ(I208, INDEX(CFB!$I$2:$I$1048576, MATCH(W208, CFB!$W$2:$W$1048576, 0)):INDEX(CFB!$I$2:$I$1048576, MATCH(W208, CFB!$W$2:$W$1048576, 0) + COUNTIF(CFB!$W$2:$W$1048576, W208) - 1), 0)</f>
        <v>47</v>
      </c>
      <c r="M208" s="2">
        <f>_xlfn.RANK.EQ(J208, INDEX(CFB!$J$2:$J$1048576, MATCH(W208, CFB!$W$2:$W$1048576, 0)):INDEX(CFB!$J$2:$J$1048576, MATCH(W208, CFB!$W$2:$W$1048576, 0) + COUNTIF(CFB!$W$2:$W$1048576, W208) - 1))</f>
        <v>100</v>
      </c>
      <c r="N208" s="2">
        <f>RANK(K208, INDEX(CFB!$K$2:$K$1048576, MATCH(W208, CFB!$W$2:$W$1048576, 0)):INDEX(CFB!$K$2:$K$1048576, MATCH(W208, CFB!$W$2:$W$1048576, 0) + COUNTIF(CFB!$W$2:$W$1048576, W208) - 1))</f>
        <v>73</v>
      </c>
      <c r="O208">
        <v>44.48</v>
      </c>
      <c r="P208">
        <v>15.31</v>
      </c>
      <c r="Q208">
        <v>8.84</v>
      </c>
      <c r="R208">
        <v>6.32</v>
      </c>
      <c r="S208">
        <v>6.04</v>
      </c>
      <c r="T208">
        <v>2.75</v>
      </c>
      <c r="U208">
        <v>7.26</v>
      </c>
      <c r="V208">
        <v>4.4800000000000004</v>
      </c>
      <c r="W208">
        <v>2023</v>
      </c>
      <c r="X208">
        <f t="shared" si="5"/>
        <v>0</v>
      </c>
    </row>
    <row r="209" spans="1:24" ht="12.75" hidden="1" customHeight="1" x14ac:dyDescent="0.45">
      <c r="A209">
        <v>74</v>
      </c>
      <c r="B209" t="s">
        <v>43</v>
      </c>
      <c r="C209" t="s">
        <v>160</v>
      </c>
      <c r="D209" s="2" t="str">
        <f t="shared" si="4"/>
        <v>Illinois2023</v>
      </c>
      <c r="F209">
        <v>5</v>
      </c>
      <c r="G209">
        <v>7</v>
      </c>
      <c r="H209" s="2">
        <v>0</v>
      </c>
      <c r="I209">
        <v>3.82</v>
      </c>
      <c r="J209">
        <v>-4.24</v>
      </c>
      <c r="K209">
        <v>-0.42</v>
      </c>
      <c r="L209" s="2">
        <f>_xlfn.RANK.EQ(I209, INDEX(CFB!$I$2:$I$1048576, MATCH(W209, CFB!$W$2:$W$1048576, 0)):INDEX(CFB!$I$2:$I$1048576, MATCH(W209, CFB!$W$2:$W$1048576, 0) + COUNTIF(CFB!$W$2:$W$1048576, W209) - 1), 0)</f>
        <v>46</v>
      </c>
      <c r="M209" s="2">
        <f>_xlfn.RANK.EQ(J209, INDEX(CFB!$J$2:$J$1048576, MATCH(W209, CFB!$W$2:$W$1048576, 0)):INDEX(CFB!$J$2:$J$1048576, MATCH(W209, CFB!$W$2:$W$1048576, 0) + COUNTIF(CFB!$W$2:$W$1048576, W209) - 1))</f>
        <v>102</v>
      </c>
      <c r="N209" s="2">
        <f>RANK(K209, INDEX(CFB!$K$2:$K$1048576, MATCH(W209, CFB!$W$2:$W$1048576, 0)):INDEX(CFB!$K$2:$K$1048576, MATCH(W209, CFB!$W$2:$W$1048576, 0) + COUNTIF(CFB!$W$2:$W$1048576, W209) - 1))</f>
        <v>74</v>
      </c>
      <c r="O209">
        <v>43.24</v>
      </c>
      <c r="P209">
        <v>13.9</v>
      </c>
      <c r="Q209">
        <v>9.6199999999999992</v>
      </c>
      <c r="R209">
        <v>5.47</v>
      </c>
      <c r="S209">
        <v>5.47</v>
      </c>
      <c r="T209">
        <v>2.62</v>
      </c>
      <c r="U209">
        <v>7.53</v>
      </c>
      <c r="V209">
        <v>4.03</v>
      </c>
      <c r="W209">
        <v>2023</v>
      </c>
      <c r="X209">
        <f t="shared" si="5"/>
        <v>0</v>
      </c>
    </row>
    <row r="210" spans="1:24" ht="12.75" hidden="1" customHeight="1" x14ac:dyDescent="0.45">
      <c r="A210">
        <v>75</v>
      </c>
      <c r="B210" t="s">
        <v>111</v>
      </c>
      <c r="C210" t="s">
        <v>31</v>
      </c>
      <c r="D210" s="2" t="str">
        <f t="shared" si="4"/>
        <v>Fresno State2023</v>
      </c>
      <c r="F210">
        <v>9</v>
      </c>
      <c r="G210">
        <v>4</v>
      </c>
      <c r="H210" s="2">
        <v>0</v>
      </c>
      <c r="I210">
        <v>0.28999999999999998</v>
      </c>
      <c r="J210">
        <v>-0.83</v>
      </c>
      <c r="K210">
        <v>-0.54</v>
      </c>
      <c r="L210" s="2">
        <f>_xlfn.RANK.EQ(I210, INDEX(CFB!$I$2:$I$1048576, MATCH(W210, CFB!$W$2:$W$1048576, 0)):INDEX(CFB!$I$2:$I$1048576, MATCH(W210, CFB!$W$2:$W$1048576, 0) + COUNTIF(CFB!$W$2:$W$1048576, W210) - 1), 0)</f>
        <v>69</v>
      </c>
      <c r="M210" s="2">
        <f>_xlfn.RANK.EQ(J210, INDEX(CFB!$J$2:$J$1048576, MATCH(W210, CFB!$W$2:$W$1048576, 0)):INDEX(CFB!$J$2:$J$1048576, MATCH(W210, CFB!$W$2:$W$1048576, 0) + COUNTIF(CFB!$W$2:$W$1048576, W210) - 1))</f>
        <v>75</v>
      </c>
      <c r="N210" s="2">
        <f>RANK(K210, INDEX(CFB!$K$2:$K$1048576, MATCH(W210, CFB!$W$2:$W$1048576, 0)):INDEX(CFB!$K$2:$K$1048576, MATCH(W210, CFB!$W$2:$W$1048576, 0) + COUNTIF(CFB!$W$2:$W$1048576, W210) - 1))</f>
        <v>75</v>
      </c>
      <c r="O210">
        <v>40.4</v>
      </c>
      <c r="P210">
        <v>12.64</v>
      </c>
      <c r="Q210">
        <v>8.1199999999999992</v>
      </c>
      <c r="R210">
        <v>5.43</v>
      </c>
      <c r="S210">
        <v>4.3600000000000003</v>
      </c>
      <c r="T210">
        <v>3.24</v>
      </c>
      <c r="U210">
        <v>6.47</v>
      </c>
      <c r="V210">
        <v>4.33</v>
      </c>
      <c r="W210">
        <v>2023</v>
      </c>
      <c r="X210">
        <f t="shared" si="5"/>
        <v>0</v>
      </c>
    </row>
    <row r="211" spans="1:24" ht="12.75" hidden="1" customHeight="1" x14ac:dyDescent="0.45">
      <c r="A211">
        <v>76</v>
      </c>
      <c r="B211" t="s">
        <v>64</v>
      </c>
      <c r="C211" t="s">
        <v>162</v>
      </c>
      <c r="D211" s="2" t="str">
        <f t="shared" si="4"/>
        <v>Ohio2023</v>
      </c>
      <c r="F211">
        <v>10</v>
      </c>
      <c r="G211">
        <v>3</v>
      </c>
      <c r="H211" s="2">
        <v>0</v>
      </c>
      <c r="I211">
        <v>-5.28</v>
      </c>
      <c r="J211">
        <v>4.62</v>
      </c>
      <c r="K211">
        <v>-0.66</v>
      </c>
      <c r="L211" s="2">
        <f>_xlfn.RANK.EQ(I211, INDEX(CFB!$I$2:$I$1048576, MATCH(W211, CFB!$W$2:$W$1048576, 0)):INDEX(CFB!$I$2:$I$1048576, MATCH(W211, CFB!$W$2:$W$1048576, 0) + COUNTIF(CFB!$W$2:$W$1048576, W211) - 1), 0)</f>
        <v>112</v>
      </c>
      <c r="M211" s="2">
        <f>_xlfn.RANK.EQ(J211, INDEX(CFB!$J$2:$J$1048576, MATCH(W211, CFB!$W$2:$W$1048576, 0)):INDEX(CFB!$J$2:$J$1048576, MATCH(W211, CFB!$W$2:$W$1048576, 0) + COUNTIF(CFB!$W$2:$W$1048576, W211) - 1))</f>
        <v>31</v>
      </c>
      <c r="N211" s="2">
        <f>RANK(K211, INDEX(CFB!$K$2:$K$1048576, MATCH(W211, CFB!$W$2:$W$1048576, 0)):INDEX(CFB!$K$2:$K$1048576, MATCH(W211, CFB!$W$2:$W$1048576, 0) + COUNTIF(CFB!$W$2:$W$1048576, W211) - 1))</f>
        <v>76</v>
      </c>
      <c r="O211">
        <v>33.64</v>
      </c>
      <c r="P211">
        <v>8.18</v>
      </c>
      <c r="Q211">
        <v>7.8</v>
      </c>
      <c r="R211">
        <v>5.86</v>
      </c>
      <c r="S211">
        <v>4.59</v>
      </c>
      <c r="T211">
        <v>2.64</v>
      </c>
      <c r="U211">
        <v>5.96</v>
      </c>
      <c r="V211">
        <v>4.3</v>
      </c>
      <c r="W211">
        <v>2023</v>
      </c>
      <c r="X211">
        <f t="shared" si="5"/>
        <v>0</v>
      </c>
    </row>
    <row r="212" spans="1:24" ht="12.75" hidden="1" customHeight="1" x14ac:dyDescent="0.45">
      <c r="A212">
        <v>77</v>
      </c>
      <c r="B212" t="s">
        <v>109</v>
      </c>
      <c r="C212" t="s">
        <v>157</v>
      </c>
      <c r="D212" s="2" t="str">
        <f t="shared" si="4"/>
        <v>Mississippi State2023</v>
      </c>
      <c r="F212">
        <v>5</v>
      </c>
      <c r="G212">
        <v>7</v>
      </c>
      <c r="H212" s="2">
        <v>0</v>
      </c>
      <c r="I212">
        <v>-4.26</v>
      </c>
      <c r="J212">
        <v>3.48</v>
      </c>
      <c r="K212">
        <v>-0.78</v>
      </c>
      <c r="L212" s="2">
        <f>_xlfn.RANK.EQ(I212, INDEX(CFB!$I$2:$I$1048576, MATCH(W212, CFB!$W$2:$W$1048576, 0)):INDEX(CFB!$I$2:$I$1048576, MATCH(W212, CFB!$W$2:$W$1048576, 0) + COUNTIF(CFB!$W$2:$W$1048576, W212) - 1), 0)</f>
        <v>105</v>
      </c>
      <c r="M212" s="2">
        <f>_xlfn.RANK.EQ(J212, INDEX(CFB!$J$2:$J$1048576, MATCH(W212, CFB!$W$2:$W$1048576, 0)):INDEX(CFB!$J$2:$J$1048576, MATCH(W212, CFB!$W$2:$W$1048576, 0) + COUNTIF(CFB!$W$2:$W$1048576, W212) - 1))</f>
        <v>42</v>
      </c>
      <c r="N212" s="2">
        <f>RANK(K212, INDEX(CFB!$K$2:$K$1048576, MATCH(W212, CFB!$W$2:$W$1048576, 0)):INDEX(CFB!$K$2:$K$1048576, MATCH(W212, CFB!$W$2:$W$1048576, 0) + COUNTIF(CFB!$W$2:$W$1048576, W212) - 1))</f>
        <v>77</v>
      </c>
      <c r="O212">
        <v>37.880000000000003</v>
      </c>
      <c r="P212">
        <v>7.6</v>
      </c>
      <c r="Q212">
        <v>7.82</v>
      </c>
      <c r="R212">
        <v>4.8899999999999997</v>
      </c>
      <c r="S212">
        <v>5.71</v>
      </c>
      <c r="T212">
        <v>2.65</v>
      </c>
      <c r="U212">
        <v>6.63</v>
      </c>
      <c r="V212">
        <v>3.64</v>
      </c>
      <c r="W212">
        <v>2023</v>
      </c>
      <c r="X212">
        <f t="shared" si="5"/>
        <v>0</v>
      </c>
    </row>
    <row r="213" spans="1:24" ht="12.75" hidden="1" customHeight="1" x14ac:dyDescent="0.45">
      <c r="A213">
        <v>78</v>
      </c>
      <c r="B213" t="s">
        <v>32</v>
      </c>
      <c r="C213" t="s">
        <v>29</v>
      </c>
      <c r="D213" s="2" t="str">
        <f t="shared" si="4"/>
        <v>BYU2023</v>
      </c>
      <c r="F213">
        <v>5</v>
      </c>
      <c r="G213">
        <v>7</v>
      </c>
      <c r="H213" s="2">
        <v>0</v>
      </c>
      <c r="I213">
        <v>-1.28</v>
      </c>
      <c r="J213">
        <v>0.36</v>
      </c>
      <c r="K213">
        <v>-0.92</v>
      </c>
      <c r="L213" s="2">
        <f>_xlfn.RANK.EQ(I213, INDEX(CFB!$I$2:$I$1048576, MATCH(W213, CFB!$W$2:$W$1048576, 0)):INDEX(CFB!$I$2:$I$1048576, MATCH(W213, CFB!$W$2:$W$1048576, 0) + COUNTIF(CFB!$W$2:$W$1048576, W213) - 1), 0)</f>
        <v>82</v>
      </c>
      <c r="M213" s="2">
        <f>_xlfn.RANK.EQ(J213, INDEX(CFB!$J$2:$J$1048576, MATCH(W213, CFB!$W$2:$W$1048576, 0)):INDEX(CFB!$J$2:$J$1048576, MATCH(W213, CFB!$W$2:$W$1048576, 0) + COUNTIF(CFB!$W$2:$W$1048576, W213) - 1))</f>
        <v>65</v>
      </c>
      <c r="N213" s="2">
        <f>RANK(K213, INDEX(CFB!$K$2:$K$1048576, MATCH(W213, CFB!$W$2:$W$1048576, 0)):INDEX(CFB!$K$2:$K$1048576, MATCH(W213, CFB!$W$2:$W$1048576, 0) + COUNTIF(CFB!$W$2:$W$1048576, W213) - 1))</f>
        <v>78</v>
      </c>
      <c r="O213">
        <v>39.869999999999997</v>
      </c>
      <c r="P213">
        <v>11.99</v>
      </c>
      <c r="Q213">
        <v>7.88</v>
      </c>
      <c r="R213">
        <v>5.19</v>
      </c>
      <c r="S213">
        <v>4.62</v>
      </c>
      <c r="T213">
        <v>3.6</v>
      </c>
      <c r="U213">
        <v>6.22</v>
      </c>
      <c r="V213">
        <v>4.42</v>
      </c>
      <c r="W213">
        <v>2023</v>
      </c>
      <c r="X213">
        <f t="shared" si="5"/>
        <v>0</v>
      </c>
    </row>
    <row r="214" spans="1:24" ht="12.75" hidden="1" customHeight="1" x14ac:dyDescent="0.45">
      <c r="A214">
        <v>79</v>
      </c>
      <c r="B214" t="s">
        <v>149</v>
      </c>
      <c r="C214" t="s">
        <v>100</v>
      </c>
      <c r="D214" s="2" t="str">
        <f t="shared" si="4"/>
        <v>New Mexico State2023</v>
      </c>
      <c r="F214">
        <v>10</v>
      </c>
      <c r="G214">
        <v>5</v>
      </c>
      <c r="H214" s="2">
        <v>0</v>
      </c>
      <c r="I214">
        <v>-1.87</v>
      </c>
      <c r="J214">
        <v>0.64</v>
      </c>
      <c r="K214">
        <v>-1.23</v>
      </c>
      <c r="L214" s="2">
        <f>_xlfn.RANK.EQ(I214, INDEX(CFB!$I$2:$I$1048576, MATCH(W214, CFB!$W$2:$W$1048576, 0)):INDEX(CFB!$I$2:$I$1048576, MATCH(W214, CFB!$W$2:$W$1048576, 0) + COUNTIF(CFB!$W$2:$W$1048576, W214) - 1), 0)</f>
        <v>89</v>
      </c>
      <c r="M214" s="2">
        <f>_xlfn.RANK.EQ(J214, INDEX(CFB!$J$2:$J$1048576, MATCH(W214, CFB!$W$2:$W$1048576, 0)):INDEX(CFB!$J$2:$J$1048576, MATCH(W214, CFB!$W$2:$W$1048576, 0) + COUNTIF(CFB!$W$2:$W$1048576, W214) - 1))</f>
        <v>60</v>
      </c>
      <c r="N214" s="2">
        <f>RANK(K214, INDEX(CFB!$K$2:$K$1048576, MATCH(W214, CFB!$W$2:$W$1048576, 0)):INDEX(CFB!$K$2:$K$1048576, MATCH(W214, CFB!$W$2:$W$1048576, 0) + COUNTIF(CFB!$W$2:$W$1048576, W214) - 1))</f>
        <v>79</v>
      </c>
      <c r="O214">
        <v>37</v>
      </c>
      <c r="P214">
        <v>11.7</v>
      </c>
      <c r="Q214">
        <v>9.4499999999999993</v>
      </c>
      <c r="R214">
        <v>6.44</v>
      </c>
      <c r="S214">
        <v>6.2</v>
      </c>
      <c r="T214">
        <v>3.77</v>
      </c>
      <c r="U214">
        <v>7.6</v>
      </c>
      <c r="V214">
        <v>5.09</v>
      </c>
      <c r="W214">
        <v>2023</v>
      </c>
      <c r="X214">
        <f t="shared" si="5"/>
        <v>0</v>
      </c>
    </row>
    <row r="215" spans="1:24" ht="12.75" hidden="1" customHeight="1" x14ac:dyDescent="0.45">
      <c r="A215">
        <v>80</v>
      </c>
      <c r="B215" t="s">
        <v>95</v>
      </c>
      <c r="C215" t="s">
        <v>154</v>
      </c>
      <c r="D215" s="2" t="str">
        <f t="shared" si="4"/>
        <v>Michigan State2023</v>
      </c>
      <c r="F215">
        <v>4</v>
      </c>
      <c r="G215">
        <v>8</v>
      </c>
      <c r="H215" s="2">
        <v>0</v>
      </c>
      <c r="I215">
        <v>-4.57</v>
      </c>
      <c r="J215">
        <v>3.02</v>
      </c>
      <c r="K215">
        <v>-1.54</v>
      </c>
      <c r="L215" s="2">
        <f>_xlfn.RANK.EQ(I215, INDEX(CFB!$I$2:$I$1048576, MATCH(W215, CFB!$W$2:$W$1048576, 0)):INDEX(CFB!$I$2:$I$1048576, MATCH(W215, CFB!$W$2:$W$1048576, 0) + COUNTIF(CFB!$W$2:$W$1048576, W215) - 1), 0)</f>
        <v>109</v>
      </c>
      <c r="M215" s="2">
        <f>_xlfn.RANK.EQ(J215, INDEX(CFB!$J$2:$J$1048576, MATCH(W215, CFB!$W$2:$W$1048576, 0)):INDEX(CFB!$J$2:$J$1048576, MATCH(W215, CFB!$W$2:$W$1048576, 0) + COUNTIF(CFB!$W$2:$W$1048576, W215) - 1))</f>
        <v>45</v>
      </c>
      <c r="N215" s="2">
        <f>RANK(K215, INDEX(CFB!$K$2:$K$1048576, MATCH(W215, CFB!$W$2:$W$1048576, 0)):INDEX(CFB!$K$2:$K$1048576, MATCH(W215, CFB!$W$2:$W$1048576, 0) + COUNTIF(CFB!$W$2:$W$1048576, W215) - 1))</f>
        <v>80</v>
      </c>
      <c r="O215">
        <v>36.159999999999997</v>
      </c>
      <c r="P215">
        <v>12.08</v>
      </c>
      <c r="Q215">
        <v>8.5500000000000007</v>
      </c>
      <c r="R215">
        <v>6.25</v>
      </c>
      <c r="S215">
        <v>4.47</v>
      </c>
      <c r="T215">
        <v>2.91</v>
      </c>
      <c r="U215">
        <v>6.45</v>
      </c>
      <c r="V215">
        <v>4.46</v>
      </c>
      <c r="W215">
        <v>2023</v>
      </c>
      <c r="X215">
        <f t="shared" si="5"/>
        <v>0</v>
      </c>
    </row>
    <row r="216" spans="1:24" ht="12.75" hidden="1" customHeight="1" x14ac:dyDescent="0.45">
      <c r="A216">
        <v>81</v>
      </c>
      <c r="B216" t="s">
        <v>80</v>
      </c>
      <c r="C216" t="s">
        <v>162</v>
      </c>
      <c r="D216" s="2" t="str">
        <f t="shared" si="4"/>
        <v>Bowling Green2023</v>
      </c>
      <c r="F216">
        <v>7</v>
      </c>
      <c r="G216">
        <v>6</v>
      </c>
      <c r="H216" s="2">
        <v>0</v>
      </c>
      <c r="I216">
        <v>-0.73</v>
      </c>
      <c r="J216">
        <v>-1.32</v>
      </c>
      <c r="K216">
        <v>-2.04</v>
      </c>
      <c r="L216" s="2">
        <f>_xlfn.RANK.EQ(I216, INDEX(CFB!$I$2:$I$1048576, MATCH(W216, CFB!$W$2:$W$1048576, 0)):INDEX(CFB!$I$2:$I$1048576, MATCH(W216, CFB!$W$2:$W$1048576, 0) + COUNTIF(CFB!$W$2:$W$1048576, W216) - 1), 0)</f>
        <v>78</v>
      </c>
      <c r="M216" s="2">
        <f>_xlfn.RANK.EQ(J216, INDEX(CFB!$J$2:$J$1048576, MATCH(W216, CFB!$W$2:$W$1048576, 0)):INDEX(CFB!$J$2:$J$1048576, MATCH(W216, CFB!$W$2:$W$1048576, 0) + COUNTIF(CFB!$W$2:$W$1048576, W216) - 1))</f>
        <v>78</v>
      </c>
      <c r="N216" s="2">
        <f>RANK(K216, INDEX(CFB!$K$2:$K$1048576, MATCH(W216, CFB!$W$2:$W$1048576, 0)):INDEX(CFB!$K$2:$K$1048576, MATCH(W216, CFB!$W$2:$W$1048576, 0) + COUNTIF(CFB!$W$2:$W$1048576, W216) - 1))</f>
        <v>81</v>
      </c>
      <c r="O216">
        <v>38.380000000000003</v>
      </c>
      <c r="P216">
        <v>13.53</v>
      </c>
      <c r="Q216">
        <v>8.1199999999999992</v>
      </c>
      <c r="R216">
        <v>5.89</v>
      </c>
      <c r="S216">
        <v>5.0999999999999996</v>
      </c>
      <c r="T216">
        <v>3.1</v>
      </c>
      <c r="U216">
        <v>6.4</v>
      </c>
      <c r="V216">
        <v>4.4400000000000004</v>
      </c>
      <c r="W216">
        <v>2023</v>
      </c>
      <c r="X216">
        <f t="shared" si="5"/>
        <v>0</v>
      </c>
    </row>
    <row r="217" spans="1:24" ht="12.75" hidden="1" customHeight="1" x14ac:dyDescent="0.45">
      <c r="A217">
        <v>82</v>
      </c>
      <c r="B217" t="s">
        <v>21</v>
      </c>
      <c r="C217" t="s">
        <v>154</v>
      </c>
      <c r="D217" s="2" t="str">
        <f t="shared" si="4"/>
        <v>Indiana2023</v>
      </c>
      <c r="F217">
        <v>3</v>
      </c>
      <c r="G217">
        <v>9</v>
      </c>
      <c r="H217" s="2">
        <v>0</v>
      </c>
      <c r="I217">
        <v>0.3</v>
      </c>
      <c r="J217">
        <v>-2.78</v>
      </c>
      <c r="K217">
        <v>-2.4900000000000002</v>
      </c>
      <c r="L217" s="2">
        <f>_xlfn.RANK.EQ(I217, INDEX(CFB!$I$2:$I$1048576, MATCH(W217, CFB!$W$2:$W$1048576, 0)):INDEX(CFB!$I$2:$I$1048576, MATCH(W217, CFB!$W$2:$W$1048576, 0) + COUNTIF(CFB!$W$2:$W$1048576, W217) - 1), 0)</f>
        <v>68</v>
      </c>
      <c r="M217" s="2">
        <f>_xlfn.RANK.EQ(J217, INDEX(CFB!$J$2:$J$1048576, MATCH(W217, CFB!$W$2:$W$1048576, 0)):INDEX(CFB!$J$2:$J$1048576, MATCH(W217, CFB!$W$2:$W$1048576, 0) + COUNTIF(CFB!$W$2:$W$1048576, W217) - 1))</f>
        <v>88</v>
      </c>
      <c r="N217" s="2">
        <f>RANK(K217, INDEX(CFB!$K$2:$K$1048576, MATCH(W217, CFB!$W$2:$W$1048576, 0)):INDEX(CFB!$K$2:$K$1048576, MATCH(W217, CFB!$W$2:$W$1048576, 0) + COUNTIF(CFB!$W$2:$W$1048576, W217) - 1))</f>
        <v>82</v>
      </c>
      <c r="O217">
        <v>41.12</v>
      </c>
      <c r="P217">
        <v>13.77</v>
      </c>
      <c r="Q217">
        <v>8.98</v>
      </c>
      <c r="R217">
        <v>6.22</v>
      </c>
      <c r="S217">
        <v>5.01</v>
      </c>
      <c r="T217">
        <v>3.05</v>
      </c>
      <c r="U217">
        <v>6.79</v>
      </c>
      <c r="V217">
        <v>4.46</v>
      </c>
      <c r="W217">
        <v>2023</v>
      </c>
      <c r="X217">
        <f t="shared" si="5"/>
        <v>0</v>
      </c>
    </row>
    <row r="218" spans="1:24" ht="12.75" hidden="1" customHeight="1" x14ac:dyDescent="0.45">
      <c r="A218">
        <v>83</v>
      </c>
      <c r="B218" t="s">
        <v>77</v>
      </c>
      <c r="C218" t="s">
        <v>158</v>
      </c>
      <c r="D218" s="2" t="str">
        <f t="shared" si="4"/>
        <v>Louisiana2023</v>
      </c>
      <c r="F218">
        <v>6</v>
      </c>
      <c r="G218">
        <v>7</v>
      </c>
      <c r="H218" s="2">
        <v>0</v>
      </c>
      <c r="I218">
        <v>3.65</v>
      </c>
      <c r="J218">
        <v>-6.14</v>
      </c>
      <c r="K218">
        <v>-2.4900000000000002</v>
      </c>
      <c r="L218" s="2">
        <f>_xlfn.RANK.EQ(I218, INDEX(CFB!$I$2:$I$1048576, MATCH(W218, CFB!$W$2:$W$1048576, 0)):INDEX(CFB!$I$2:$I$1048576, MATCH(W218, CFB!$W$2:$W$1048576, 0) + COUNTIF(CFB!$W$2:$W$1048576, W218) - 1), 0)</f>
        <v>48</v>
      </c>
      <c r="M218" s="2">
        <f>_xlfn.RANK.EQ(J218, INDEX(CFB!$J$2:$J$1048576, MATCH(W218, CFB!$W$2:$W$1048576, 0)):INDEX(CFB!$J$2:$J$1048576, MATCH(W218, CFB!$W$2:$W$1048576, 0) + COUNTIF(CFB!$W$2:$W$1048576, W218) - 1))</f>
        <v>115</v>
      </c>
      <c r="N218" s="2">
        <f>RANK(K218, INDEX(CFB!$K$2:$K$1048576, MATCH(W218, CFB!$W$2:$W$1048576, 0)):INDEX(CFB!$K$2:$K$1048576, MATCH(W218, CFB!$W$2:$W$1048576, 0) + COUNTIF(CFB!$W$2:$W$1048576, W218) - 1))</f>
        <v>82</v>
      </c>
      <c r="O218">
        <v>42.4</v>
      </c>
      <c r="P218">
        <v>17.64</v>
      </c>
      <c r="Q218">
        <v>8.68</v>
      </c>
      <c r="R218">
        <v>6.3</v>
      </c>
      <c r="S218">
        <v>5.93</v>
      </c>
      <c r="T218">
        <v>2.8</v>
      </c>
      <c r="U218">
        <v>7.11</v>
      </c>
      <c r="V218">
        <v>4.29</v>
      </c>
      <c r="W218">
        <v>2023</v>
      </c>
      <c r="X218">
        <f t="shared" si="5"/>
        <v>0</v>
      </c>
    </row>
    <row r="219" spans="1:24" ht="12.75" hidden="1" customHeight="1" x14ac:dyDescent="0.45">
      <c r="A219">
        <v>84</v>
      </c>
      <c r="B219" t="s">
        <v>107</v>
      </c>
      <c r="C219" t="s">
        <v>29</v>
      </c>
      <c r="D219" s="2" t="str">
        <f t="shared" si="4"/>
        <v>Houston2023</v>
      </c>
      <c r="F219">
        <v>4</v>
      </c>
      <c r="G219">
        <v>8</v>
      </c>
      <c r="H219" s="2">
        <v>0</v>
      </c>
      <c r="I219">
        <v>-0.28999999999999998</v>
      </c>
      <c r="J219">
        <v>-2.2400000000000002</v>
      </c>
      <c r="K219">
        <v>-2.54</v>
      </c>
      <c r="L219" s="2">
        <f>_xlfn.RANK.EQ(I219, INDEX(CFB!$I$2:$I$1048576, MATCH(W219, CFB!$W$2:$W$1048576, 0)):INDEX(CFB!$I$2:$I$1048576, MATCH(W219, CFB!$W$2:$W$1048576, 0) + COUNTIF(CFB!$W$2:$W$1048576, W219) - 1), 0)</f>
        <v>73</v>
      </c>
      <c r="M219" s="2">
        <f>_xlfn.RANK.EQ(J219, INDEX(CFB!$J$2:$J$1048576, MATCH(W219, CFB!$W$2:$W$1048576, 0)):INDEX(CFB!$J$2:$J$1048576, MATCH(W219, CFB!$W$2:$W$1048576, 0) + COUNTIF(CFB!$W$2:$W$1048576, W219) - 1))</f>
        <v>85</v>
      </c>
      <c r="N219" s="2">
        <f>RANK(K219, INDEX(CFB!$K$2:$K$1048576, MATCH(W219, CFB!$W$2:$W$1048576, 0)):INDEX(CFB!$K$2:$K$1048576, MATCH(W219, CFB!$W$2:$W$1048576, 0) + COUNTIF(CFB!$W$2:$W$1048576, W219) - 1))</f>
        <v>84</v>
      </c>
      <c r="O219">
        <v>40.65</v>
      </c>
      <c r="P219">
        <v>13.32</v>
      </c>
      <c r="Q219">
        <v>8.73</v>
      </c>
      <c r="R219">
        <v>6.37</v>
      </c>
      <c r="S219">
        <v>5.05</v>
      </c>
      <c r="T219">
        <v>2.96</v>
      </c>
      <c r="U219">
        <v>6.9</v>
      </c>
      <c r="V219">
        <v>4.4800000000000004</v>
      </c>
      <c r="W219">
        <v>2023</v>
      </c>
      <c r="X219">
        <f t="shared" si="5"/>
        <v>0</v>
      </c>
    </row>
    <row r="220" spans="1:24" ht="12.75" hidden="1" customHeight="1" x14ac:dyDescent="0.45">
      <c r="A220">
        <v>85</v>
      </c>
      <c r="B220" t="s">
        <v>57</v>
      </c>
      <c r="C220" t="s">
        <v>23</v>
      </c>
      <c r="D220" s="2" t="str">
        <f t="shared" si="4"/>
        <v>Boston College2023</v>
      </c>
      <c r="F220">
        <v>7</v>
      </c>
      <c r="G220">
        <v>6</v>
      </c>
      <c r="H220" s="2">
        <v>0</v>
      </c>
      <c r="I220">
        <v>2.02</v>
      </c>
      <c r="J220">
        <v>-4.57</v>
      </c>
      <c r="K220">
        <v>-2.5499999999999998</v>
      </c>
      <c r="L220" s="2">
        <f>_xlfn.RANK.EQ(I220, INDEX(CFB!$I$2:$I$1048576, MATCH(W220, CFB!$W$2:$W$1048576, 0)):INDEX(CFB!$I$2:$I$1048576, MATCH(W220, CFB!$W$2:$W$1048576, 0) + COUNTIF(CFB!$W$2:$W$1048576, W220) - 1), 0)</f>
        <v>54</v>
      </c>
      <c r="M220" s="2">
        <f>_xlfn.RANK.EQ(J220, INDEX(CFB!$J$2:$J$1048576, MATCH(W220, CFB!$W$2:$W$1048576, 0)):INDEX(CFB!$J$2:$J$1048576, MATCH(W220, CFB!$W$2:$W$1048576, 0) + COUNTIF(CFB!$W$2:$W$1048576, W220) - 1))</f>
        <v>106</v>
      </c>
      <c r="N220" s="2">
        <f>RANK(K220, INDEX(CFB!$K$2:$K$1048576, MATCH(W220, CFB!$W$2:$W$1048576, 0)):INDEX(CFB!$K$2:$K$1048576, MATCH(W220, CFB!$W$2:$W$1048576, 0) + COUNTIF(CFB!$W$2:$W$1048576, W220) - 1))</f>
        <v>85</v>
      </c>
      <c r="O220">
        <v>40.770000000000003</v>
      </c>
      <c r="P220">
        <v>14.23</v>
      </c>
      <c r="Q220">
        <v>8.31</v>
      </c>
      <c r="R220">
        <v>6.14</v>
      </c>
      <c r="S220">
        <v>6.01</v>
      </c>
      <c r="T220">
        <v>4.03</v>
      </c>
      <c r="U220">
        <v>6.9</v>
      </c>
      <c r="V220">
        <v>5.04</v>
      </c>
      <c r="W220">
        <v>2023</v>
      </c>
      <c r="X220">
        <f t="shared" si="5"/>
        <v>0</v>
      </c>
    </row>
    <row r="221" spans="1:24" ht="12.75" hidden="1" customHeight="1" x14ac:dyDescent="0.45">
      <c r="A221">
        <v>86</v>
      </c>
      <c r="B221" t="s">
        <v>125</v>
      </c>
      <c r="C221" t="s">
        <v>158</v>
      </c>
      <c r="D221" s="2" t="str">
        <f t="shared" si="4"/>
        <v>Arkansas State2023</v>
      </c>
      <c r="F221">
        <v>6</v>
      </c>
      <c r="G221">
        <v>7</v>
      </c>
      <c r="H221" s="2">
        <v>0</v>
      </c>
      <c r="I221">
        <v>-2.87</v>
      </c>
      <c r="J221">
        <v>0.13</v>
      </c>
      <c r="K221">
        <v>-2.74</v>
      </c>
      <c r="L221" s="2">
        <f>_xlfn.RANK.EQ(I221, INDEX(CFB!$I$2:$I$1048576, MATCH(W221, CFB!$W$2:$W$1048576, 0)):INDEX(CFB!$I$2:$I$1048576, MATCH(W221, CFB!$W$2:$W$1048576, 0) + COUNTIF(CFB!$W$2:$W$1048576, W221) - 1), 0)</f>
        <v>99</v>
      </c>
      <c r="M221" s="2">
        <f>_xlfn.RANK.EQ(J221, INDEX(CFB!$J$2:$J$1048576, MATCH(W221, CFB!$W$2:$W$1048576, 0)):INDEX(CFB!$J$2:$J$1048576, MATCH(W221, CFB!$W$2:$W$1048576, 0) + COUNTIF(CFB!$W$2:$W$1048576, W221) - 1))</f>
        <v>70</v>
      </c>
      <c r="N221" s="2">
        <f>RANK(K221, INDEX(CFB!$K$2:$K$1048576, MATCH(W221, CFB!$W$2:$W$1048576, 0)):INDEX(CFB!$K$2:$K$1048576, MATCH(W221, CFB!$W$2:$W$1048576, 0) + COUNTIF(CFB!$W$2:$W$1048576, W221) - 1))</f>
        <v>86</v>
      </c>
      <c r="O221">
        <v>37.700000000000003</v>
      </c>
      <c r="P221">
        <v>16.579999999999998</v>
      </c>
      <c r="Q221">
        <v>9</v>
      </c>
      <c r="R221">
        <v>6.45</v>
      </c>
      <c r="S221">
        <v>5.21</v>
      </c>
      <c r="T221">
        <v>3.56</v>
      </c>
      <c r="U221">
        <v>6.87</v>
      </c>
      <c r="V221">
        <v>4.92</v>
      </c>
      <c r="W221">
        <v>2023</v>
      </c>
      <c r="X221">
        <f t="shared" si="5"/>
        <v>0</v>
      </c>
    </row>
    <row r="222" spans="1:24" ht="12.75" hidden="1" customHeight="1" x14ac:dyDescent="0.45">
      <c r="A222">
        <v>87</v>
      </c>
      <c r="B222" t="s">
        <v>53</v>
      </c>
      <c r="C222" t="s">
        <v>23</v>
      </c>
      <c r="D222" s="2" t="str">
        <f t="shared" si="4"/>
        <v>Syracuse2023</v>
      </c>
      <c r="F222">
        <v>6</v>
      </c>
      <c r="G222">
        <v>7</v>
      </c>
      <c r="H222" s="2">
        <v>0</v>
      </c>
      <c r="I222">
        <v>-7.34</v>
      </c>
      <c r="J222">
        <v>4.4000000000000004</v>
      </c>
      <c r="K222">
        <v>-2.93</v>
      </c>
      <c r="L222" s="2">
        <f>_xlfn.RANK.EQ(I222, INDEX(CFB!$I$2:$I$1048576, MATCH(W222, CFB!$W$2:$W$1048576, 0)):INDEX(CFB!$I$2:$I$1048576, MATCH(W222, CFB!$W$2:$W$1048576, 0) + COUNTIF(CFB!$W$2:$W$1048576, W222) - 1), 0)</f>
        <v>119</v>
      </c>
      <c r="M222" s="2">
        <f>_xlfn.RANK.EQ(J222, INDEX(CFB!$J$2:$J$1048576, MATCH(W222, CFB!$W$2:$W$1048576, 0)):INDEX(CFB!$J$2:$J$1048576, MATCH(W222, CFB!$W$2:$W$1048576, 0) + COUNTIF(CFB!$W$2:$W$1048576, W222) - 1))</f>
        <v>36</v>
      </c>
      <c r="N222" s="2">
        <f>RANK(K222, INDEX(CFB!$K$2:$K$1048576, MATCH(W222, CFB!$W$2:$W$1048576, 0)):INDEX(CFB!$K$2:$K$1048576, MATCH(W222, CFB!$W$2:$W$1048576, 0) + COUNTIF(CFB!$W$2:$W$1048576, W222) - 1))</f>
        <v>87</v>
      </c>
      <c r="O222">
        <v>37.1</v>
      </c>
      <c r="P222">
        <v>10.199999999999999</v>
      </c>
      <c r="Q222">
        <v>8.5</v>
      </c>
      <c r="R222">
        <v>5.55</v>
      </c>
      <c r="S222">
        <v>5.29</v>
      </c>
      <c r="T222">
        <v>2.5499999999999998</v>
      </c>
      <c r="U222">
        <v>6.47</v>
      </c>
      <c r="V222">
        <v>4.08</v>
      </c>
      <c r="W222">
        <v>2023</v>
      </c>
      <c r="X222">
        <f t="shared" si="5"/>
        <v>0</v>
      </c>
    </row>
    <row r="223" spans="1:24" ht="12.75" hidden="1" customHeight="1" x14ac:dyDescent="0.45">
      <c r="A223">
        <v>88</v>
      </c>
      <c r="B223" t="s">
        <v>136</v>
      </c>
      <c r="C223" t="s">
        <v>159</v>
      </c>
      <c r="D223" s="2" t="str">
        <f t="shared" si="4"/>
        <v>Georgia State2023</v>
      </c>
      <c r="F223">
        <v>7</v>
      </c>
      <c r="G223">
        <v>6</v>
      </c>
      <c r="H223" s="2">
        <v>0</v>
      </c>
      <c r="I223">
        <v>-0.35</v>
      </c>
      <c r="J223">
        <v>-2.89</v>
      </c>
      <c r="K223">
        <v>-3.24</v>
      </c>
      <c r="L223" s="2">
        <f>_xlfn.RANK.EQ(I223, INDEX(CFB!$I$2:$I$1048576, MATCH(W223, CFB!$W$2:$W$1048576, 0)):INDEX(CFB!$I$2:$I$1048576, MATCH(W223, CFB!$W$2:$W$1048576, 0) + COUNTIF(CFB!$W$2:$W$1048576, W223) - 1), 0)</f>
        <v>75</v>
      </c>
      <c r="M223" s="2">
        <f>_xlfn.RANK.EQ(J223, INDEX(CFB!$J$2:$J$1048576, MATCH(W223, CFB!$W$2:$W$1048576, 0)):INDEX(CFB!$J$2:$J$1048576, MATCH(W223, CFB!$W$2:$W$1048576, 0) + COUNTIF(CFB!$W$2:$W$1048576, W223) - 1))</f>
        <v>92</v>
      </c>
      <c r="N223" s="2">
        <f>RANK(K223, INDEX(CFB!$K$2:$K$1048576, MATCH(W223, CFB!$W$2:$W$1048576, 0)):INDEX(CFB!$K$2:$K$1048576, MATCH(W223, CFB!$W$2:$W$1048576, 0) + COUNTIF(CFB!$W$2:$W$1048576, W223) - 1))</f>
        <v>88</v>
      </c>
      <c r="O223">
        <v>38.909999999999997</v>
      </c>
      <c r="P223">
        <v>16.23</v>
      </c>
      <c r="Q223">
        <v>8.61</v>
      </c>
      <c r="R223">
        <v>6.78</v>
      </c>
      <c r="S223">
        <v>5.85</v>
      </c>
      <c r="T223">
        <v>3.1</v>
      </c>
      <c r="U223">
        <v>6.92</v>
      </c>
      <c r="V223">
        <v>4.97</v>
      </c>
      <c r="W223">
        <v>2023</v>
      </c>
      <c r="X223">
        <f t="shared" si="5"/>
        <v>0</v>
      </c>
    </row>
    <row r="224" spans="1:24" ht="12.75" hidden="1" customHeight="1" x14ac:dyDescent="0.45">
      <c r="A224">
        <v>89</v>
      </c>
      <c r="B224" t="s">
        <v>70</v>
      </c>
      <c r="C224" t="s">
        <v>23</v>
      </c>
      <c r="D224" s="2" t="str">
        <f t="shared" si="4"/>
        <v>Pitt2023</v>
      </c>
      <c r="F224">
        <v>3</v>
      </c>
      <c r="G224">
        <v>9</v>
      </c>
      <c r="H224" s="2">
        <v>0</v>
      </c>
      <c r="I224">
        <v>-4.47</v>
      </c>
      <c r="J224">
        <v>1.19</v>
      </c>
      <c r="K224">
        <v>-3.28</v>
      </c>
      <c r="L224" s="2">
        <f>_xlfn.RANK.EQ(I224, INDEX(CFB!$I$2:$I$1048576, MATCH(W224, CFB!$W$2:$W$1048576, 0)):INDEX(CFB!$I$2:$I$1048576, MATCH(W224, CFB!$W$2:$W$1048576, 0) + COUNTIF(CFB!$W$2:$W$1048576, W224) - 1), 0)</f>
        <v>106</v>
      </c>
      <c r="M224" s="2">
        <f>_xlfn.RANK.EQ(J224, INDEX(CFB!$J$2:$J$1048576, MATCH(W224, CFB!$W$2:$W$1048576, 0)):INDEX(CFB!$J$2:$J$1048576, MATCH(W224, CFB!$W$2:$W$1048576, 0) + COUNTIF(CFB!$W$2:$W$1048576, W224) - 1))</f>
        <v>54</v>
      </c>
      <c r="N224" s="2">
        <f>RANK(K224, INDEX(CFB!$K$2:$K$1048576, MATCH(W224, CFB!$W$2:$W$1048576, 0)):INDEX(CFB!$K$2:$K$1048576, MATCH(W224, CFB!$W$2:$W$1048576, 0) + COUNTIF(CFB!$W$2:$W$1048576, W224) - 1))</f>
        <v>89</v>
      </c>
      <c r="O224">
        <v>37.340000000000003</v>
      </c>
      <c r="P224">
        <v>10.199999999999999</v>
      </c>
      <c r="Q224">
        <v>9.0500000000000007</v>
      </c>
      <c r="R224">
        <v>6.12</v>
      </c>
      <c r="S224">
        <v>4.6500000000000004</v>
      </c>
      <c r="T224">
        <v>2.02</v>
      </c>
      <c r="U224">
        <v>6.77</v>
      </c>
      <c r="V224">
        <v>3.76</v>
      </c>
      <c r="W224">
        <v>2023</v>
      </c>
      <c r="X224">
        <f t="shared" si="5"/>
        <v>0</v>
      </c>
    </row>
    <row r="225" spans="1:24" ht="12.75" hidden="1" customHeight="1" x14ac:dyDescent="0.45">
      <c r="A225">
        <v>90</v>
      </c>
      <c r="B225" t="s">
        <v>106</v>
      </c>
      <c r="C225" t="s">
        <v>23</v>
      </c>
      <c r="D225" s="2" t="str">
        <f t="shared" si="4"/>
        <v>Wake Forest2023</v>
      </c>
      <c r="F225">
        <v>4</v>
      </c>
      <c r="G225">
        <v>8</v>
      </c>
      <c r="H225" s="2">
        <v>0</v>
      </c>
      <c r="I225">
        <v>-2.48</v>
      </c>
      <c r="J225">
        <v>-0.84</v>
      </c>
      <c r="K225">
        <v>-3.32</v>
      </c>
      <c r="L225" s="2">
        <f>_xlfn.RANK.EQ(I225, INDEX(CFB!$I$2:$I$1048576, MATCH(W225, CFB!$W$2:$W$1048576, 0)):INDEX(CFB!$I$2:$I$1048576, MATCH(W225, CFB!$W$2:$W$1048576, 0) + COUNTIF(CFB!$W$2:$W$1048576, W225) - 1), 0)</f>
        <v>94</v>
      </c>
      <c r="M225" s="2">
        <f>_xlfn.RANK.EQ(J225, INDEX(CFB!$J$2:$J$1048576, MATCH(W225, CFB!$W$2:$W$1048576, 0)):INDEX(CFB!$J$2:$J$1048576, MATCH(W225, CFB!$W$2:$W$1048576, 0) + COUNTIF(CFB!$W$2:$W$1048576, W225) - 1))</f>
        <v>76</v>
      </c>
      <c r="N225" s="2">
        <f>RANK(K225, INDEX(CFB!$K$2:$K$1048576, MATCH(W225, CFB!$W$2:$W$1048576, 0)):INDEX(CFB!$K$2:$K$1048576, MATCH(W225, CFB!$W$2:$W$1048576, 0) + COUNTIF(CFB!$W$2:$W$1048576, W225) - 1))</f>
        <v>90</v>
      </c>
      <c r="O225">
        <v>37.51</v>
      </c>
      <c r="P225">
        <v>11.05</v>
      </c>
      <c r="Q225">
        <v>9.5500000000000007</v>
      </c>
      <c r="R225">
        <v>6.34</v>
      </c>
      <c r="S225">
        <v>4.6900000000000004</v>
      </c>
      <c r="T225">
        <v>2.83</v>
      </c>
      <c r="U225">
        <v>6.65</v>
      </c>
      <c r="V225">
        <v>4.47</v>
      </c>
      <c r="W225">
        <v>2023</v>
      </c>
      <c r="X225">
        <f t="shared" si="5"/>
        <v>0</v>
      </c>
    </row>
    <row r="226" spans="1:24" ht="12.75" hidden="1" customHeight="1" x14ac:dyDescent="0.45">
      <c r="A226">
        <v>91</v>
      </c>
      <c r="B226" t="s">
        <v>93</v>
      </c>
      <c r="C226" t="s">
        <v>23</v>
      </c>
      <c r="D226" s="2" t="str">
        <f t="shared" si="4"/>
        <v>Virginia2023</v>
      </c>
      <c r="F226">
        <v>3</v>
      </c>
      <c r="G226">
        <v>9</v>
      </c>
      <c r="H226" s="2">
        <v>0</v>
      </c>
      <c r="I226">
        <v>0.22</v>
      </c>
      <c r="J226">
        <v>-4.01</v>
      </c>
      <c r="K226">
        <v>-3.78</v>
      </c>
      <c r="L226" s="2">
        <f>_xlfn.RANK.EQ(I226, INDEX(CFB!$I$2:$I$1048576, MATCH(W226, CFB!$W$2:$W$1048576, 0)):INDEX(CFB!$I$2:$I$1048576, MATCH(W226, CFB!$W$2:$W$1048576, 0) + COUNTIF(CFB!$W$2:$W$1048576, W226) - 1), 0)</f>
        <v>70</v>
      </c>
      <c r="M226" s="2">
        <f>_xlfn.RANK.EQ(J226, INDEX(CFB!$J$2:$J$1048576, MATCH(W226, CFB!$W$2:$W$1048576, 0)):INDEX(CFB!$J$2:$J$1048576, MATCH(W226, CFB!$W$2:$W$1048576, 0) + COUNTIF(CFB!$W$2:$W$1048576, W226) - 1))</f>
        <v>98</v>
      </c>
      <c r="N226" s="2">
        <f>RANK(K226, INDEX(CFB!$K$2:$K$1048576, MATCH(W226, CFB!$W$2:$W$1048576, 0)):INDEX(CFB!$K$2:$K$1048576, MATCH(W226, CFB!$W$2:$W$1048576, 0) + COUNTIF(CFB!$W$2:$W$1048576, W226) - 1))</f>
        <v>91</v>
      </c>
      <c r="O226">
        <v>40.840000000000003</v>
      </c>
      <c r="P226">
        <v>15.45</v>
      </c>
      <c r="Q226">
        <v>9.4700000000000006</v>
      </c>
      <c r="R226">
        <v>5.23</v>
      </c>
      <c r="S226">
        <v>4.57</v>
      </c>
      <c r="T226">
        <v>3.42</v>
      </c>
      <c r="U226">
        <v>6.73</v>
      </c>
      <c r="V226">
        <v>4.3099999999999996</v>
      </c>
      <c r="W226">
        <v>2023</v>
      </c>
      <c r="X226">
        <f t="shared" si="5"/>
        <v>0</v>
      </c>
    </row>
    <row r="227" spans="1:24" ht="12.75" hidden="1" customHeight="1" x14ac:dyDescent="0.45">
      <c r="A227">
        <v>92</v>
      </c>
      <c r="B227" t="s">
        <v>48</v>
      </c>
      <c r="C227" t="s">
        <v>12</v>
      </c>
      <c r="D227" s="2" t="str">
        <f t="shared" si="4"/>
        <v>Army2023</v>
      </c>
      <c r="F227">
        <v>6</v>
      </c>
      <c r="G227">
        <v>6</v>
      </c>
      <c r="H227" s="2">
        <v>0</v>
      </c>
      <c r="I227">
        <v>-8.2200000000000006</v>
      </c>
      <c r="J227">
        <v>4.29</v>
      </c>
      <c r="K227">
        <v>-3.94</v>
      </c>
      <c r="L227" s="2">
        <f>_xlfn.RANK.EQ(I227, INDEX(CFB!$I$2:$I$1048576, MATCH(W227, CFB!$W$2:$W$1048576, 0)):INDEX(CFB!$I$2:$I$1048576, MATCH(W227, CFB!$W$2:$W$1048576, 0) + COUNTIF(CFB!$W$2:$W$1048576, W227) - 1), 0)</f>
        <v>122</v>
      </c>
      <c r="M227" s="2">
        <f>_xlfn.RANK.EQ(J227, INDEX(CFB!$J$2:$J$1048576, MATCH(W227, CFB!$W$2:$W$1048576, 0)):INDEX(CFB!$J$2:$J$1048576, MATCH(W227, CFB!$W$2:$W$1048576, 0) + COUNTIF(CFB!$W$2:$W$1048576, W227) - 1))</f>
        <v>38</v>
      </c>
      <c r="N227" s="2">
        <f>RANK(K227, INDEX(CFB!$K$2:$K$1048576, MATCH(W227, CFB!$W$2:$W$1048576, 0)):INDEX(CFB!$K$2:$K$1048576, MATCH(W227, CFB!$W$2:$W$1048576, 0) + COUNTIF(CFB!$W$2:$W$1048576, W227) - 1))</f>
        <v>92</v>
      </c>
      <c r="O227">
        <v>32.47</v>
      </c>
      <c r="P227">
        <v>9.74</v>
      </c>
      <c r="Q227">
        <v>8.6300000000000008</v>
      </c>
      <c r="R227">
        <v>5.69</v>
      </c>
      <c r="S227">
        <v>5.37</v>
      </c>
      <c r="T227">
        <v>3.69</v>
      </c>
      <c r="U227">
        <v>6.03</v>
      </c>
      <c r="V227">
        <v>4.75</v>
      </c>
      <c r="W227">
        <v>2023</v>
      </c>
      <c r="X227">
        <f t="shared" si="5"/>
        <v>0</v>
      </c>
    </row>
    <row r="228" spans="1:24" ht="12.75" hidden="1" customHeight="1" x14ac:dyDescent="0.45">
      <c r="A228">
        <v>93</v>
      </c>
      <c r="B228" t="s">
        <v>129</v>
      </c>
      <c r="C228" t="s">
        <v>49</v>
      </c>
      <c r="D228" s="2" t="str">
        <f t="shared" si="4"/>
        <v>Rice2023</v>
      </c>
      <c r="F228">
        <v>6</v>
      </c>
      <c r="G228">
        <v>7</v>
      </c>
      <c r="H228" s="2">
        <v>0</v>
      </c>
      <c r="I228">
        <v>1.1000000000000001</v>
      </c>
      <c r="J228">
        <v>-5.04</v>
      </c>
      <c r="K228">
        <v>-3.94</v>
      </c>
      <c r="L228" s="2">
        <f>_xlfn.RANK.EQ(I228, INDEX(CFB!$I$2:$I$1048576, MATCH(W228, CFB!$W$2:$W$1048576, 0)):INDEX(CFB!$I$2:$I$1048576, MATCH(W228, CFB!$W$2:$W$1048576, 0) + COUNTIF(CFB!$W$2:$W$1048576, W228) - 1), 0)</f>
        <v>62</v>
      </c>
      <c r="M228" s="2">
        <f>_xlfn.RANK.EQ(J228, INDEX(CFB!$J$2:$J$1048576, MATCH(W228, CFB!$W$2:$W$1048576, 0)):INDEX(CFB!$J$2:$J$1048576, MATCH(W228, CFB!$W$2:$W$1048576, 0) + COUNTIF(CFB!$W$2:$W$1048576, W228) - 1))</f>
        <v>110</v>
      </c>
      <c r="N228" s="2">
        <f>RANK(K228, INDEX(CFB!$K$2:$K$1048576, MATCH(W228, CFB!$W$2:$W$1048576, 0)):INDEX(CFB!$K$2:$K$1048576, MATCH(W228, CFB!$W$2:$W$1048576, 0) + COUNTIF(CFB!$W$2:$W$1048576, W228) - 1))</f>
        <v>92</v>
      </c>
      <c r="O228">
        <v>42.55</v>
      </c>
      <c r="P228">
        <v>15.71</v>
      </c>
      <c r="Q228">
        <v>8.6999999999999993</v>
      </c>
      <c r="R228">
        <v>6.24</v>
      </c>
      <c r="S228">
        <v>4.9800000000000004</v>
      </c>
      <c r="T228">
        <v>3.26</v>
      </c>
      <c r="U228">
        <v>6.88</v>
      </c>
      <c r="V228">
        <v>4.62</v>
      </c>
      <c r="W228">
        <v>2023</v>
      </c>
      <c r="X228">
        <f t="shared" si="5"/>
        <v>0</v>
      </c>
    </row>
    <row r="229" spans="1:24" ht="12.75" hidden="1" customHeight="1" x14ac:dyDescent="0.45">
      <c r="A229">
        <v>94</v>
      </c>
      <c r="B229" t="s">
        <v>28</v>
      </c>
      <c r="C229" t="s">
        <v>156</v>
      </c>
      <c r="D229" s="2" t="str">
        <f t="shared" si="4"/>
        <v>Arizona State2023</v>
      </c>
      <c r="F229">
        <v>3</v>
      </c>
      <c r="G229">
        <v>9</v>
      </c>
      <c r="H229" s="2">
        <v>0</v>
      </c>
      <c r="I229">
        <v>-6.01</v>
      </c>
      <c r="J229">
        <v>2.0299999999999998</v>
      </c>
      <c r="K229">
        <v>-3.98</v>
      </c>
      <c r="L229" s="2">
        <f>_xlfn.RANK.EQ(I229, INDEX(CFB!$I$2:$I$1048576, MATCH(W229, CFB!$W$2:$W$1048576, 0)):INDEX(CFB!$I$2:$I$1048576, MATCH(W229, CFB!$W$2:$W$1048576, 0) + COUNTIF(CFB!$W$2:$W$1048576, W229) - 1), 0)</f>
        <v>115</v>
      </c>
      <c r="M229" s="2">
        <f>_xlfn.RANK.EQ(J229, INDEX(CFB!$J$2:$J$1048576, MATCH(W229, CFB!$W$2:$W$1048576, 0)):INDEX(CFB!$J$2:$J$1048576, MATCH(W229, CFB!$W$2:$W$1048576, 0) + COUNTIF(CFB!$W$2:$W$1048576, W229) - 1))</f>
        <v>49</v>
      </c>
      <c r="N229" s="2">
        <f>RANK(K229, INDEX(CFB!$K$2:$K$1048576, MATCH(W229, CFB!$W$2:$W$1048576, 0)):INDEX(CFB!$K$2:$K$1048576, MATCH(W229, CFB!$W$2:$W$1048576, 0) + COUNTIF(CFB!$W$2:$W$1048576, W229) - 1))</f>
        <v>94</v>
      </c>
      <c r="O229">
        <v>34.9</v>
      </c>
      <c r="P229">
        <v>11.55</v>
      </c>
      <c r="Q229">
        <v>7.73</v>
      </c>
      <c r="R229">
        <v>5.35</v>
      </c>
      <c r="S229">
        <v>4.9000000000000004</v>
      </c>
      <c r="T229">
        <v>3.06</v>
      </c>
      <c r="U229">
        <v>6.35</v>
      </c>
      <c r="V229">
        <v>4.08</v>
      </c>
      <c r="W229">
        <v>2023</v>
      </c>
      <c r="X229">
        <f t="shared" si="5"/>
        <v>0</v>
      </c>
    </row>
    <row r="230" spans="1:24" ht="12.75" hidden="1" customHeight="1" x14ac:dyDescent="0.45">
      <c r="A230">
        <v>95</v>
      </c>
      <c r="B230" t="s">
        <v>92</v>
      </c>
      <c r="C230" t="s">
        <v>159</v>
      </c>
      <c r="D230" s="2" t="str">
        <f t="shared" si="4"/>
        <v>Old Dominion2023</v>
      </c>
      <c r="F230">
        <v>6</v>
      </c>
      <c r="G230">
        <v>7</v>
      </c>
      <c r="H230" s="2">
        <v>0</v>
      </c>
      <c r="I230">
        <v>-2.68</v>
      </c>
      <c r="J230">
        <v>-1.69</v>
      </c>
      <c r="K230">
        <v>-4.37</v>
      </c>
      <c r="L230" s="2">
        <f>_xlfn.RANK.EQ(I230, INDEX(CFB!$I$2:$I$1048576, MATCH(W230, CFB!$W$2:$W$1048576, 0)):INDEX(CFB!$I$2:$I$1048576, MATCH(W230, CFB!$W$2:$W$1048576, 0) + COUNTIF(CFB!$W$2:$W$1048576, W230) - 1), 0)</f>
        <v>98</v>
      </c>
      <c r="M230" s="2">
        <f>_xlfn.RANK.EQ(J230, INDEX(CFB!$J$2:$J$1048576, MATCH(W230, CFB!$W$2:$W$1048576, 0)):INDEX(CFB!$J$2:$J$1048576, MATCH(W230, CFB!$W$2:$W$1048576, 0) + COUNTIF(CFB!$W$2:$W$1048576, W230) - 1))</f>
        <v>81</v>
      </c>
      <c r="N230" s="2">
        <f>RANK(K230, INDEX(CFB!$K$2:$K$1048576, MATCH(W230, CFB!$W$2:$W$1048576, 0)):INDEX(CFB!$K$2:$K$1048576, MATCH(W230, CFB!$W$2:$W$1048576, 0) + COUNTIF(CFB!$W$2:$W$1048576, W230) - 1))</f>
        <v>95</v>
      </c>
      <c r="O230">
        <v>34.880000000000003</v>
      </c>
      <c r="P230">
        <v>12.94</v>
      </c>
      <c r="Q230">
        <v>8.26</v>
      </c>
      <c r="R230">
        <v>5.64</v>
      </c>
      <c r="S230">
        <v>5.14</v>
      </c>
      <c r="T230">
        <v>2.2999999999999998</v>
      </c>
      <c r="U230">
        <v>6.42</v>
      </c>
      <c r="V230">
        <v>3.9</v>
      </c>
      <c r="W230">
        <v>2023</v>
      </c>
      <c r="X230">
        <f t="shared" si="5"/>
        <v>0</v>
      </c>
    </row>
    <row r="231" spans="1:24" ht="12.75" hidden="1" customHeight="1" x14ac:dyDescent="0.45">
      <c r="A231">
        <v>96</v>
      </c>
      <c r="B231" t="s">
        <v>112</v>
      </c>
      <c r="C231" t="s">
        <v>156</v>
      </c>
      <c r="D231" s="2" t="str">
        <f t="shared" si="4"/>
        <v>Stanford2023</v>
      </c>
      <c r="F231">
        <v>3</v>
      </c>
      <c r="G231">
        <v>9</v>
      </c>
      <c r="H231" s="2">
        <v>0</v>
      </c>
      <c r="I231">
        <v>-3.02</v>
      </c>
      <c r="J231">
        <v>-1.74</v>
      </c>
      <c r="K231">
        <v>-4.76</v>
      </c>
      <c r="L231" s="2">
        <f>_xlfn.RANK.EQ(I231, INDEX(CFB!$I$2:$I$1048576, MATCH(W231, CFB!$W$2:$W$1048576, 0)):INDEX(CFB!$I$2:$I$1048576, MATCH(W231, CFB!$W$2:$W$1048576, 0) + COUNTIF(CFB!$W$2:$W$1048576, W231) - 1), 0)</f>
        <v>100</v>
      </c>
      <c r="M231" s="2">
        <f>_xlfn.RANK.EQ(J231, INDEX(CFB!$J$2:$J$1048576, MATCH(W231, CFB!$W$2:$W$1048576, 0)):INDEX(CFB!$J$2:$J$1048576, MATCH(W231, CFB!$W$2:$W$1048576, 0) + COUNTIF(CFB!$W$2:$W$1048576, W231) - 1))</f>
        <v>82</v>
      </c>
      <c r="N231" s="2">
        <f>RANK(K231, INDEX(CFB!$K$2:$K$1048576, MATCH(W231, CFB!$W$2:$W$1048576, 0)):INDEX(CFB!$K$2:$K$1048576, MATCH(W231, CFB!$W$2:$W$1048576, 0) + COUNTIF(CFB!$W$2:$W$1048576, W231) - 1))</f>
        <v>96</v>
      </c>
      <c r="O231">
        <v>37.51</v>
      </c>
      <c r="P231">
        <v>16.350000000000001</v>
      </c>
      <c r="Q231">
        <v>8.66</v>
      </c>
      <c r="R231">
        <v>5.9</v>
      </c>
      <c r="S231">
        <v>4.76</v>
      </c>
      <c r="T231">
        <v>3.47</v>
      </c>
      <c r="U231">
        <v>6.71</v>
      </c>
      <c r="V231">
        <v>4.5</v>
      </c>
      <c r="W231">
        <v>2023</v>
      </c>
      <c r="X231">
        <f t="shared" si="5"/>
        <v>0</v>
      </c>
    </row>
    <row r="232" spans="1:24" ht="12.75" hidden="1" customHeight="1" x14ac:dyDescent="0.45">
      <c r="A232">
        <v>97</v>
      </c>
      <c r="B232" t="s">
        <v>45</v>
      </c>
      <c r="C232" t="s">
        <v>29</v>
      </c>
      <c r="D232" s="2" t="str">
        <f t="shared" si="4"/>
        <v>Baylor2023</v>
      </c>
      <c r="F232">
        <v>3</v>
      </c>
      <c r="G232">
        <v>9</v>
      </c>
      <c r="H232" s="2">
        <v>0</v>
      </c>
      <c r="I232">
        <v>0.09</v>
      </c>
      <c r="J232">
        <v>-4.95</v>
      </c>
      <c r="K232">
        <v>-4.8600000000000003</v>
      </c>
      <c r="L232" s="2">
        <f>_xlfn.RANK.EQ(I232, INDEX(CFB!$I$2:$I$1048576, MATCH(W232, CFB!$W$2:$W$1048576, 0)):INDEX(CFB!$I$2:$I$1048576, MATCH(W232, CFB!$W$2:$W$1048576, 0) + COUNTIF(CFB!$W$2:$W$1048576, W232) - 1), 0)</f>
        <v>72</v>
      </c>
      <c r="M232" s="2">
        <f>_xlfn.RANK.EQ(J232, INDEX(CFB!$J$2:$J$1048576, MATCH(W232, CFB!$W$2:$W$1048576, 0)):INDEX(CFB!$J$2:$J$1048576, MATCH(W232, CFB!$W$2:$W$1048576, 0) + COUNTIF(CFB!$W$2:$W$1048576, W232) - 1))</f>
        <v>109</v>
      </c>
      <c r="N232" s="2">
        <f>RANK(K232, INDEX(CFB!$K$2:$K$1048576, MATCH(W232, CFB!$W$2:$W$1048576, 0)):INDEX(CFB!$K$2:$K$1048576, MATCH(W232, CFB!$W$2:$W$1048576, 0) + COUNTIF(CFB!$W$2:$W$1048576, W232) - 1))</f>
        <v>97</v>
      </c>
      <c r="O232">
        <v>40.18</v>
      </c>
      <c r="P232">
        <v>15.67</v>
      </c>
      <c r="Q232">
        <v>8.8699999999999992</v>
      </c>
      <c r="R232">
        <v>6.9</v>
      </c>
      <c r="S232">
        <v>4.54</v>
      </c>
      <c r="T232">
        <v>3.58</v>
      </c>
      <c r="U232">
        <v>6.68</v>
      </c>
      <c r="V232">
        <v>5.04</v>
      </c>
      <c r="W232">
        <v>2023</v>
      </c>
      <c r="X232">
        <f t="shared" si="5"/>
        <v>0</v>
      </c>
    </row>
    <row r="233" spans="1:24" ht="12.75" hidden="1" customHeight="1" x14ac:dyDescent="0.45">
      <c r="A233">
        <v>98</v>
      </c>
      <c r="B233" t="s">
        <v>102</v>
      </c>
      <c r="C233" t="s">
        <v>49</v>
      </c>
      <c r="D233" s="2" t="str">
        <f t="shared" si="4"/>
        <v>South Florida2023</v>
      </c>
      <c r="F233">
        <v>7</v>
      </c>
      <c r="G233">
        <v>6</v>
      </c>
      <c r="H233" s="2">
        <v>0</v>
      </c>
      <c r="I233">
        <v>2.65</v>
      </c>
      <c r="J233">
        <v>-7.57</v>
      </c>
      <c r="K233">
        <v>-4.92</v>
      </c>
      <c r="L233" s="2">
        <f>_xlfn.RANK.EQ(I233, INDEX(CFB!$I$2:$I$1048576, MATCH(W233, CFB!$W$2:$W$1048576, 0)):INDEX(CFB!$I$2:$I$1048576, MATCH(W233, CFB!$W$2:$W$1048576, 0) + COUNTIF(CFB!$W$2:$W$1048576, W233) - 1), 0)</f>
        <v>53</v>
      </c>
      <c r="M233" s="2">
        <f>_xlfn.RANK.EQ(J233, INDEX(CFB!$J$2:$J$1048576, MATCH(W233, CFB!$W$2:$W$1048576, 0)):INDEX(CFB!$J$2:$J$1048576, MATCH(W233, CFB!$W$2:$W$1048576, 0) + COUNTIF(CFB!$W$2:$W$1048576, W233) - 1))</f>
        <v>124</v>
      </c>
      <c r="N233" s="2">
        <f>RANK(K233, INDEX(CFB!$K$2:$K$1048576, MATCH(W233, CFB!$W$2:$W$1048576, 0)):INDEX(CFB!$K$2:$K$1048576, MATCH(W233, CFB!$W$2:$W$1048576, 0) + COUNTIF(CFB!$W$2:$W$1048576, W233) - 1))</f>
        <v>98</v>
      </c>
      <c r="O233">
        <v>43.66</v>
      </c>
      <c r="P233">
        <v>20.79</v>
      </c>
      <c r="Q233">
        <v>8.98</v>
      </c>
      <c r="R233">
        <v>7.01</v>
      </c>
      <c r="S233">
        <v>5.0599999999999996</v>
      </c>
      <c r="T233">
        <v>3.25</v>
      </c>
      <c r="U233">
        <v>6.74</v>
      </c>
      <c r="V233">
        <v>5.16</v>
      </c>
      <c r="W233">
        <v>2023</v>
      </c>
      <c r="X233">
        <f t="shared" si="5"/>
        <v>0</v>
      </c>
    </row>
    <row r="234" spans="1:24" ht="12.75" hidden="1" customHeight="1" x14ac:dyDescent="0.45">
      <c r="A234">
        <v>99</v>
      </c>
      <c r="B234" t="s">
        <v>152</v>
      </c>
      <c r="C234" t="s">
        <v>100</v>
      </c>
      <c r="D234" s="2" t="str">
        <f t="shared" si="4"/>
        <v>Middle Tennessee State2023</v>
      </c>
      <c r="F234">
        <v>4</v>
      </c>
      <c r="G234">
        <v>8</v>
      </c>
      <c r="H234" s="2">
        <v>0</v>
      </c>
      <c r="I234">
        <v>-3.45</v>
      </c>
      <c r="J234">
        <v>-2.15</v>
      </c>
      <c r="K234">
        <v>-5.6</v>
      </c>
      <c r="L234" s="2">
        <f>_xlfn.RANK.EQ(I234, INDEX(CFB!$I$2:$I$1048576, MATCH(W234, CFB!$W$2:$W$1048576, 0)):INDEX(CFB!$I$2:$I$1048576, MATCH(W234, CFB!$W$2:$W$1048576, 0) + COUNTIF(CFB!$W$2:$W$1048576, W234) - 1), 0)</f>
        <v>103</v>
      </c>
      <c r="M234" s="2">
        <f>_xlfn.RANK.EQ(J234, INDEX(CFB!$J$2:$J$1048576, MATCH(W234, CFB!$W$2:$W$1048576, 0)):INDEX(CFB!$J$2:$J$1048576, MATCH(W234, CFB!$W$2:$W$1048576, 0) + COUNTIF(CFB!$W$2:$W$1048576, W234) - 1))</f>
        <v>84</v>
      </c>
      <c r="N234" s="2">
        <f>RANK(K234, INDEX(CFB!$K$2:$K$1048576, MATCH(W234, CFB!$W$2:$W$1048576, 0)):INDEX(CFB!$K$2:$K$1048576, MATCH(W234, CFB!$W$2:$W$1048576, 0) + COUNTIF(CFB!$W$2:$W$1048576, W234) - 1))</f>
        <v>99</v>
      </c>
      <c r="O234">
        <v>36.75</v>
      </c>
      <c r="P234">
        <v>15.97</v>
      </c>
      <c r="Q234">
        <v>8.91</v>
      </c>
      <c r="R234">
        <v>5.18</v>
      </c>
      <c r="S234">
        <v>4.59</v>
      </c>
      <c r="T234">
        <v>3.37</v>
      </c>
      <c r="U234">
        <v>6.81</v>
      </c>
      <c r="V234">
        <v>4.33</v>
      </c>
      <c r="W234">
        <v>2023</v>
      </c>
      <c r="X234">
        <f t="shared" si="5"/>
        <v>0</v>
      </c>
    </row>
    <row r="235" spans="1:24" ht="12.75" hidden="1" customHeight="1" x14ac:dyDescent="0.45">
      <c r="A235">
        <v>100</v>
      </c>
      <c r="B235" t="s">
        <v>88</v>
      </c>
      <c r="C235" t="s">
        <v>159</v>
      </c>
      <c r="D235" s="2" t="str">
        <f t="shared" si="4"/>
        <v>Georgia Southern2023</v>
      </c>
      <c r="F235">
        <v>6</v>
      </c>
      <c r="G235">
        <v>7</v>
      </c>
      <c r="H235" s="2">
        <v>0</v>
      </c>
      <c r="I235">
        <v>0.99</v>
      </c>
      <c r="J235">
        <v>-6.71</v>
      </c>
      <c r="K235">
        <v>-5.71</v>
      </c>
      <c r="L235" s="2">
        <f>_xlfn.RANK.EQ(I235, INDEX(CFB!$I$2:$I$1048576, MATCH(W235, CFB!$W$2:$W$1048576, 0)):INDEX(CFB!$I$2:$I$1048576, MATCH(W235, CFB!$W$2:$W$1048576, 0) + COUNTIF(CFB!$W$2:$W$1048576, W235) - 1), 0)</f>
        <v>64</v>
      </c>
      <c r="M235" s="2">
        <f>_xlfn.RANK.EQ(J235, INDEX(CFB!$J$2:$J$1048576, MATCH(W235, CFB!$W$2:$W$1048576, 0)):INDEX(CFB!$J$2:$J$1048576, MATCH(W235, CFB!$W$2:$W$1048576, 0) + COUNTIF(CFB!$W$2:$W$1048576, W235) - 1))</f>
        <v>117</v>
      </c>
      <c r="N235" s="2">
        <f>RANK(K235, INDEX(CFB!$K$2:$K$1048576, MATCH(W235, CFB!$W$2:$W$1048576, 0)):INDEX(CFB!$K$2:$K$1048576, MATCH(W235, CFB!$W$2:$W$1048576, 0) + COUNTIF(CFB!$W$2:$W$1048576, W235) - 1))</f>
        <v>100</v>
      </c>
      <c r="O235">
        <v>41.84</v>
      </c>
      <c r="P235">
        <v>19.440000000000001</v>
      </c>
      <c r="Q235">
        <v>8.14</v>
      </c>
      <c r="R235">
        <v>6.61</v>
      </c>
      <c r="S235">
        <v>5.21</v>
      </c>
      <c r="T235">
        <v>3.58</v>
      </c>
      <c r="U235">
        <v>6.87</v>
      </c>
      <c r="V235">
        <v>5.05</v>
      </c>
      <c r="W235">
        <v>2023</v>
      </c>
      <c r="X235">
        <f t="shared" si="5"/>
        <v>0</v>
      </c>
    </row>
    <row r="236" spans="1:24" ht="12.75" hidden="1" customHeight="1" x14ac:dyDescent="0.45">
      <c r="A236">
        <v>101</v>
      </c>
      <c r="B236" t="s">
        <v>51</v>
      </c>
      <c r="C236" t="s">
        <v>49</v>
      </c>
      <c r="D236" s="2" t="str">
        <f t="shared" si="4"/>
        <v>Navy2023</v>
      </c>
      <c r="F236">
        <v>5</v>
      </c>
      <c r="G236">
        <v>7</v>
      </c>
      <c r="H236" s="2">
        <v>0</v>
      </c>
      <c r="I236">
        <v>-9.9700000000000006</v>
      </c>
      <c r="J236">
        <v>4.1500000000000004</v>
      </c>
      <c r="K236">
        <v>-5.82</v>
      </c>
      <c r="L236" s="2">
        <f>_xlfn.RANK.EQ(I236, INDEX(CFB!$I$2:$I$1048576, MATCH(W236, CFB!$W$2:$W$1048576, 0)):INDEX(CFB!$I$2:$I$1048576, MATCH(W236, CFB!$W$2:$W$1048576, 0) + COUNTIF(CFB!$W$2:$W$1048576, W236) - 1), 0)</f>
        <v>129</v>
      </c>
      <c r="M236" s="2">
        <f>_xlfn.RANK.EQ(J236, INDEX(CFB!$J$2:$J$1048576, MATCH(W236, CFB!$W$2:$W$1048576, 0)):INDEX(CFB!$J$2:$J$1048576, MATCH(W236, CFB!$W$2:$W$1048576, 0) + COUNTIF(CFB!$W$2:$W$1048576, W236) - 1))</f>
        <v>40</v>
      </c>
      <c r="N236" s="2">
        <f>RANK(K236, INDEX(CFB!$K$2:$K$1048576, MATCH(W236, CFB!$W$2:$W$1048576, 0)):INDEX(CFB!$K$2:$K$1048576, MATCH(W236, CFB!$W$2:$W$1048576, 0) + COUNTIF(CFB!$W$2:$W$1048576, W236) - 1))</f>
        <v>101</v>
      </c>
      <c r="O236">
        <v>29.27</v>
      </c>
      <c r="P236">
        <v>9.08</v>
      </c>
      <c r="Q236">
        <v>7.53</v>
      </c>
      <c r="R236">
        <v>6.31</v>
      </c>
      <c r="S236">
        <v>5.12</v>
      </c>
      <c r="T236">
        <v>2.61</v>
      </c>
      <c r="U236">
        <v>5.82</v>
      </c>
      <c r="V236">
        <v>4.47</v>
      </c>
      <c r="W236">
        <v>2023</v>
      </c>
      <c r="X236">
        <f t="shared" si="5"/>
        <v>0</v>
      </c>
    </row>
    <row r="237" spans="1:24" ht="12.75" hidden="1" customHeight="1" x14ac:dyDescent="0.45">
      <c r="A237">
        <v>102</v>
      </c>
      <c r="B237" t="s">
        <v>62</v>
      </c>
      <c r="C237" t="s">
        <v>159</v>
      </c>
      <c r="D237" s="2" t="str">
        <f t="shared" si="4"/>
        <v>Marshall2023</v>
      </c>
      <c r="F237">
        <v>6</v>
      </c>
      <c r="G237">
        <v>7</v>
      </c>
      <c r="H237" s="2">
        <v>0</v>
      </c>
      <c r="I237">
        <v>-2.58</v>
      </c>
      <c r="J237">
        <v>-3.32</v>
      </c>
      <c r="K237">
        <v>-5.91</v>
      </c>
      <c r="L237" s="2">
        <f>_xlfn.RANK.EQ(I237, INDEX(CFB!$I$2:$I$1048576, MATCH(W237, CFB!$W$2:$W$1048576, 0)):INDEX(CFB!$I$2:$I$1048576, MATCH(W237, CFB!$W$2:$W$1048576, 0) + COUNTIF(CFB!$W$2:$W$1048576, W237) - 1), 0)</f>
        <v>95</v>
      </c>
      <c r="M237" s="2">
        <f>_xlfn.RANK.EQ(J237, INDEX(CFB!$J$2:$J$1048576, MATCH(W237, CFB!$W$2:$W$1048576, 0)):INDEX(CFB!$J$2:$J$1048576, MATCH(W237, CFB!$W$2:$W$1048576, 0) + COUNTIF(CFB!$W$2:$W$1048576, W237) - 1))</f>
        <v>94</v>
      </c>
      <c r="N237" s="2">
        <f>RANK(K237, INDEX(CFB!$K$2:$K$1048576, MATCH(W237, CFB!$W$2:$W$1048576, 0)):INDEX(CFB!$K$2:$K$1048576, MATCH(W237, CFB!$W$2:$W$1048576, 0) + COUNTIF(CFB!$W$2:$W$1048576, W237) - 1))</f>
        <v>102</v>
      </c>
      <c r="O237">
        <v>36.4</v>
      </c>
      <c r="P237">
        <v>15.34</v>
      </c>
      <c r="Q237">
        <v>8.27</v>
      </c>
      <c r="R237">
        <v>5.49</v>
      </c>
      <c r="S237">
        <v>5.07</v>
      </c>
      <c r="T237">
        <v>3.2</v>
      </c>
      <c r="U237">
        <v>6.52</v>
      </c>
      <c r="V237">
        <v>4.34</v>
      </c>
      <c r="W237">
        <v>2023</v>
      </c>
      <c r="X237">
        <f t="shared" si="5"/>
        <v>0</v>
      </c>
    </row>
    <row r="238" spans="1:24" ht="12.75" hidden="1" customHeight="1" x14ac:dyDescent="0.45">
      <c r="A238">
        <v>103</v>
      </c>
      <c r="B238" t="s">
        <v>133</v>
      </c>
      <c r="C238" t="s">
        <v>31</v>
      </c>
      <c r="D238" s="2" t="str">
        <f t="shared" si="4"/>
        <v>Utah State2023</v>
      </c>
      <c r="F238">
        <v>6</v>
      </c>
      <c r="G238">
        <v>7</v>
      </c>
      <c r="H238" s="2">
        <v>0</v>
      </c>
      <c r="I238">
        <v>6.02</v>
      </c>
      <c r="J238">
        <v>-11.99</v>
      </c>
      <c r="K238">
        <v>-5.97</v>
      </c>
      <c r="L238" s="2">
        <f>_xlfn.RANK.EQ(I238, INDEX(CFB!$I$2:$I$1048576, MATCH(W238, CFB!$W$2:$W$1048576, 0)):INDEX(CFB!$I$2:$I$1048576, MATCH(W238, CFB!$W$2:$W$1048576, 0) + COUNTIF(CFB!$W$2:$W$1048576, W238) - 1), 0)</f>
        <v>26</v>
      </c>
      <c r="M238" s="2">
        <f>_xlfn.RANK.EQ(J238, INDEX(CFB!$J$2:$J$1048576, MATCH(W238, CFB!$W$2:$W$1048576, 0)):INDEX(CFB!$J$2:$J$1048576, MATCH(W238, CFB!$W$2:$W$1048576, 0) + COUNTIF(CFB!$W$2:$W$1048576, W238) - 1))</f>
        <v>132</v>
      </c>
      <c r="N238" s="2">
        <f>RANK(K238, INDEX(CFB!$K$2:$K$1048576, MATCH(W238, CFB!$W$2:$W$1048576, 0)):INDEX(CFB!$K$2:$K$1048576, MATCH(W238, CFB!$W$2:$W$1048576, 0) + COUNTIF(CFB!$W$2:$W$1048576, W238) - 1))</f>
        <v>103</v>
      </c>
      <c r="O238">
        <v>46.24</v>
      </c>
      <c r="P238">
        <v>24.56</v>
      </c>
      <c r="Q238">
        <v>8.8800000000000008</v>
      </c>
      <c r="R238">
        <v>5.5</v>
      </c>
      <c r="S238">
        <v>5.89</v>
      </c>
      <c r="T238">
        <v>4.1399999999999997</v>
      </c>
      <c r="U238">
        <v>7.19</v>
      </c>
      <c r="V238">
        <v>4.8899999999999997</v>
      </c>
      <c r="W238">
        <v>2023</v>
      </c>
      <c r="X238">
        <f t="shared" si="5"/>
        <v>0</v>
      </c>
    </row>
    <row r="239" spans="1:24" ht="12.75" hidden="1" customHeight="1" x14ac:dyDescent="0.45">
      <c r="A239">
        <v>104</v>
      </c>
      <c r="B239" t="s">
        <v>81</v>
      </c>
      <c r="C239" t="s">
        <v>29</v>
      </c>
      <c r="D239" s="2" t="str">
        <f t="shared" si="4"/>
        <v>Cincinnati2023</v>
      </c>
      <c r="F239">
        <v>3</v>
      </c>
      <c r="G239">
        <v>9</v>
      </c>
      <c r="H239" s="2">
        <v>0</v>
      </c>
      <c r="I239">
        <v>-3.16</v>
      </c>
      <c r="J239">
        <v>-2.85</v>
      </c>
      <c r="K239">
        <v>-6.01</v>
      </c>
      <c r="L239" s="2">
        <f>_xlfn.RANK.EQ(I239, INDEX(CFB!$I$2:$I$1048576, MATCH(W239, CFB!$W$2:$W$1048576, 0)):INDEX(CFB!$I$2:$I$1048576, MATCH(W239, CFB!$W$2:$W$1048576, 0) + COUNTIF(CFB!$W$2:$W$1048576, W239) - 1), 0)</f>
        <v>101</v>
      </c>
      <c r="M239" s="2">
        <f>_xlfn.RANK.EQ(J239, INDEX(CFB!$J$2:$J$1048576, MATCH(W239, CFB!$W$2:$W$1048576, 0)):INDEX(CFB!$J$2:$J$1048576, MATCH(W239, CFB!$W$2:$W$1048576, 0) + COUNTIF(CFB!$W$2:$W$1048576, W239) - 1))</f>
        <v>90</v>
      </c>
      <c r="N239" s="2">
        <f>RANK(K239, INDEX(CFB!$K$2:$K$1048576, MATCH(W239, CFB!$W$2:$W$1048576, 0)):INDEX(CFB!$K$2:$K$1048576, MATCH(W239, CFB!$W$2:$W$1048576, 0) + COUNTIF(CFB!$W$2:$W$1048576, W239) - 1))</f>
        <v>104</v>
      </c>
      <c r="O239">
        <v>39.96</v>
      </c>
      <c r="P239">
        <v>13.99</v>
      </c>
      <c r="Q239">
        <v>8.41</v>
      </c>
      <c r="R239">
        <v>6.25</v>
      </c>
      <c r="S239">
        <v>6.2</v>
      </c>
      <c r="T239">
        <v>4.22</v>
      </c>
      <c r="U239">
        <v>7.1</v>
      </c>
      <c r="V239">
        <v>5.19</v>
      </c>
      <c r="W239">
        <v>2023</v>
      </c>
      <c r="X239">
        <f t="shared" si="5"/>
        <v>0</v>
      </c>
    </row>
    <row r="240" spans="1:24" ht="12.75" hidden="1" customHeight="1" x14ac:dyDescent="0.45">
      <c r="A240">
        <v>105</v>
      </c>
      <c r="B240" t="s">
        <v>87</v>
      </c>
      <c r="C240" t="s">
        <v>161</v>
      </c>
      <c r="D240" s="2" t="str">
        <f t="shared" si="4"/>
        <v>Northern Illinois2023</v>
      </c>
      <c r="F240">
        <v>7</v>
      </c>
      <c r="G240">
        <v>6</v>
      </c>
      <c r="H240" s="2">
        <v>0</v>
      </c>
      <c r="I240">
        <v>-4.5199999999999996</v>
      </c>
      <c r="J240">
        <v>-2.46</v>
      </c>
      <c r="K240">
        <v>-6.97</v>
      </c>
      <c r="L240" s="2">
        <f>_xlfn.RANK.EQ(I240, INDEX(CFB!$I$2:$I$1048576, MATCH(W240, CFB!$W$2:$W$1048576, 0)):INDEX(CFB!$I$2:$I$1048576, MATCH(W240, CFB!$W$2:$W$1048576, 0) + COUNTIF(CFB!$W$2:$W$1048576, W240) - 1), 0)</f>
        <v>107</v>
      </c>
      <c r="M240" s="2">
        <f>_xlfn.RANK.EQ(J240, INDEX(CFB!$J$2:$J$1048576, MATCH(W240, CFB!$W$2:$W$1048576, 0)):INDEX(CFB!$J$2:$J$1048576, MATCH(W240, CFB!$W$2:$W$1048576, 0) + COUNTIF(CFB!$W$2:$W$1048576, W240) - 1))</f>
        <v>86</v>
      </c>
      <c r="N240" s="2">
        <f>RANK(K240, INDEX(CFB!$K$2:$K$1048576, MATCH(W240, CFB!$W$2:$W$1048576, 0)):INDEX(CFB!$K$2:$K$1048576, MATCH(W240, CFB!$W$2:$W$1048576, 0) + COUNTIF(CFB!$W$2:$W$1048576, W240) - 1))</f>
        <v>105</v>
      </c>
      <c r="O240">
        <v>34.19</v>
      </c>
      <c r="P240">
        <v>14.18</v>
      </c>
      <c r="Q240">
        <v>7.51</v>
      </c>
      <c r="R240">
        <v>5.83</v>
      </c>
      <c r="S240">
        <v>5.8</v>
      </c>
      <c r="T240">
        <v>3.51</v>
      </c>
      <c r="U240">
        <v>6.5</v>
      </c>
      <c r="V240">
        <v>4.6399999999999997</v>
      </c>
      <c r="W240">
        <v>2023</v>
      </c>
      <c r="X240">
        <f t="shared" si="5"/>
        <v>0</v>
      </c>
    </row>
    <row r="241" spans="1:24" ht="12.75" hidden="1" customHeight="1" x14ac:dyDescent="0.45">
      <c r="A241">
        <v>106</v>
      </c>
      <c r="B241" t="s">
        <v>143</v>
      </c>
      <c r="C241" t="s">
        <v>49</v>
      </c>
      <c r="D241" s="2" t="str">
        <f t="shared" si="4"/>
        <v>Florida Atlantic2023</v>
      </c>
      <c r="F241">
        <v>4</v>
      </c>
      <c r="G241">
        <v>8</v>
      </c>
      <c r="H241" s="2">
        <v>0</v>
      </c>
      <c r="I241">
        <v>-5.0999999999999996</v>
      </c>
      <c r="J241">
        <v>-1.91</v>
      </c>
      <c r="K241">
        <v>-7.01</v>
      </c>
      <c r="L241" s="2">
        <f>_xlfn.RANK.EQ(I241, INDEX(CFB!$I$2:$I$1048576, MATCH(W241, CFB!$W$2:$W$1048576, 0)):INDEX(CFB!$I$2:$I$1048576, MATCH(W241, CFB!$W$2:$W$1048576, 0) + COUNTIF(CFB!$W$2:$W$1048576, W241) - 1), 0)</f>
        <v>111</v>
      </c>
      <c r="M241" s="2">
        <f>_xlfn.RANK.EQ(J241, INDEX(CFB!$J$2:$J$1048576, MATCH(W241, CFB!$W$2:$W$1048576, 0)):INDEX(CFB!$J$2:$J$1048576, MATCH(W241, CFB!$W$2:$W$1048576, 0) + COUNTIF(CFB!$W$2:$W$1048576, W241) - 1))</f>
        <v>83</v>
      </c>
      <c r="N241" s="2">
        <f>RANK(K241, INDEX(CFB!$K$2:$K$1048576, MATCH(W241, CFB!$W$2:$W$1048576, 0)):INDEX(CFB!$K$2:$K$1048576, MATCH(W241, CFB!$W$2:$W$1048576, 0) + COUNTIF(CFB!$W$2:$W$1048576, W241) - 1))</f>
        <v>106</v>
      </c>
      <c r="O241">
        <v>35.97</v>
      </c>
      <c r="P241">
        <v>14.11</v>
      </c>
      <c r="Q241">
        <v>7.54</v>
      </c>
      <c r="R241">
        <v>6.24</v>
      </c>
      <c r="S241">
        <v>4.87</v>
      </c>
      <c r="T241">
        <v>2.95</v>
      </c>
      <c r="U241">
        <v>6.21</v>
      </c>
      <c r="V241">
        <v>4.5199999999999996</v>
      </c>
      <c r="W241">
        <v>2023</v>
      </c>
      <c r="X241">
        <f t="shared" si="5"/>
        <v>0</v>
      </c>
    </row>
    <row r="242" spans="1:24" ht="12.75" hidden="1" customHeight="1" x14ac:dyDescent="0.45">
      <c r="A242">
        <v>107</v>
      </c>
      <c r="B242" t="s">
        <v>113</v>
      </c>
      <c r="C242" t="s">
        <v>49</v>
      </c>
      <c r="D242" s="2" t="str">
        <f t="shared" si="4"/>
        <v>North Texas2023</v>
      </c>
      <c r="F242">
        <v>5</v>
      </c>
      <c r="G242">
        <v>7</v>
      </c>
      <c r="H242" s="2">
        <v>0</v>
      </c>
      <c r="I242">
        <v>5.93</v>
      </c>
      <c r="J242">
        <v>-13.1</v>
      </c>
      <c r="K242">
        <v>-7.17</v>
      </c>
      <c r="L242" s="2">
        <f>_xlfn.RANK.EQ(I242, INDEX(CFB!$I$2:$I$1048576, MATCH(W242, CFB!$W$2:$W$1048576, 0)):INDEX(CFB!$I$2:$I$1048576, MATCH(W242, CFB!$W$2:$W$1048576, 0) + COUNTIF(CFB!$W$2:$W$1048576, W242) - 1), 0)</f>
        <v>27</v>
      </c>
      <c r="M242" s="2">
        <f>_xlfn.RANK.EQ(J242, INDEX(CFB!$J$2:$J$1048576, MATCH(W242, CFB!$W$2:$W$1048576, 0)):INDEX(CFB!$J$2:$J$1048576, MATCH(W242, CFB!$W$2:$W$1048576, 0) + COUNTIF(CFB!$W$2:$W$1048576, W242) - 1))</f>
        <v>133</v>
      </c>
      <c r="N242" s="2">
        <f>RANK(K242, INDEX(CFB!$K$2:$K$1048576, MATCH(W242, CFB!$W$2:$W$1048576, 0)):INDEX(CFB!$K$2:$K$1048576, MATCH(W242, CFB!$W$2:$W$1048576, 0) + COUNTIF(CFB!$W$2:$W$1048576, W242) - 1))</f>
        <v>107</v>
      </c>
      <c r="O242">
        <v>44.83</v>
      </c>
      <c r="P242">
        <v>25.2</v>
      </c>
      <c r="Q242">
        <v>9.0399999999999991</v>
      </c>
      <c r="R242">
        <v>6.84</v>
      </c>
      <c r="S242">
        <v>5.96</v>
      </c>
      <c r="T242">
        <v>4.96</v>
      </c>
      <c r="U242">
        <v>7.49</v>
      </c>
      <c r="V242">
        <v>5.6</v>
      </c>
      <c r="W242">
        <v>2023</v>
      </c>
      <c r="X242">
        <f t="shared" si="5"/>
        <v>0</v>
      </c>
    </row>
    <row r="243" spans="1:24" ht="12.75" hidden="1" customHeight="1" x14ac:dyDescent="0.45">
      <c r="A243">
        <v>108</v>
      </c>
      <c r="B243" t="s">
        <v>104</v>
      </c>
      <c r="C243" t="s">
        <v>31</v>
      </c>
      <c r="D243" s="2" t="str">
        <f t="shared" si="4"/>
        <v>Colorado State2023</v>
      </c>
      <c r="F243">
        <v>5</v>
      </c>
      <c r="G243">
        <v>7</v>
      </c>
      <c r="H243" s="2">
        <v>0</v>
      </c>
      <c r="I243">
        <v>-1.47</v>
      </c>
      <c r="J243">
        <v>-5.88</v>
      </c>
      <c r="K243">
        <v>-7.35</v>
      </c>
      <c r="L243" s="2">
        <f>_xlfn.RANK.EQ(I243, INDEX(CFB!$I$2:$I$1048576, MATCH(W243, CFB!$W$2:$W$1048576, 0)):INDEX(CFB!$I$2:$I$1048576, MATCH(W243, CFB!$W$2:$W$1048576, 0) + COUNTIF(CFB!$W$2:$W$1048576, W243) - 1), 0)</f>
        <v>85</v>
      </c>
      <c r="M243" s="2">
        <f>_xlfn.RANK.EQ(J243, INDEX(CFB!$J$2:$J$1048576, MATCH(W243, CFB!$W$2:$W$1048576, 0)):INDEX(CFB!$J$2:$J$1048576, MATCH(W243, CFB!$W$2:$W$1048576, 0) + COUNTIF(CFB!$W$2:$W$1048576, W243) - 1))</f>
        <v>113</v>
      </c>
      <c r="N243" s="2">
        <f>RANK(K243, INDEX(CFB!$K$2:$K$1048576, MATCH(W243, CFB!$W$2:$W$1048576, 0)):INDEX(CFB!$K$2:$K$1048576, MATCH(W243, CFB!$W$2:$W$1048576, 0) + COUNTIF(CFB!$W$2:$W$1048576, W243) - 1))</f>
        <v>108</v>
      </c>
      <c r="O243">
        <v>36.94</v>
      </c>
      <c r="P243">
        <v>17.18</v>
      </c>
      <c r="Q243">
        <v>8.6199999999999992</v>
      </c>
      <c r="R243">
        <v>6.04</v>
      </c>
      <c r="S243">
        <v>4.07</v>
      </c>
      <c r="T243">
        <v>3.49</v>
      </c>
      <c r="U243">
        <v>6.69</v>
      </c>
      <c r="V243">
        <v>4.6900000000000004</v>
      </c>
      <c r="W243">
        <v>2023</v>
      </c>
      <c r="X243">
        <f t="shared" si="5"/>
        <v>0</v>
      </c>
    </row>
    <row r="244" spans="1:24" ht="12.75" hidden="1" customHeight="1" x14ac:dyDescent="0.45">
      <c r="A244">
        <v>109</v>
      </c>
      <c r="B244" t="s">
        <v>147</v>
      </c>
      <c r="C244" t="s">
        <v>49</v>
      </c>
      <c r="D244" s="2" t="str">
        <f t="shared" si="4"/>
        <v>Tulsa2023</v>
      </c>
      <c r="F244">
        <v>4</v>
      </c>
      <c r="G244">
        <v>8</v>
      </c>
      <c r="H244" s="2">
        <v>0</v>
      </c>
      <c r="I244">
        <v>-4.1500000000000004</v>
      </c>
      <c r="J244">
        <v>-4.08</v>
      </c>
      <c r="K244">
        <v>-8.23</v>
      </c>
      <c r="L244" s="2">
        <f>_xlfn.RANK.EQ(I244, INDEX(CFB!$I$2:$I$1048576, MATCH(W244, CFB!$W$2:$W$1048576, 0)):INDEX(CFB!$I$2:$I$1048576, MATCH(W244, CFB!$W$2:$W$1048576, 0) + COUNTIF(CFB!$W$2:$W$1048576, W244) - 1), 0)</f>
        <v>104</v>
      </c>
      <c r="M244" s="2">
        <f>_xlfn.RANK.EQ(J244, INDEX(CFB!$J$2:$J$1048576, MATCH(W244, CFB!$W$2:$W$1048576, 0)):INDEX(CFB!$J$2:$J$1048576, MATCH(W244, CFB!$W$2:$W$1048576, 0) + COUNTIF(CFB!$W$2:$W$1048576, W244) - 1))</f>
        <v>100</v>
      </c>
      <c r="N244" s="2">
        <f>RANK(K244, INDEX(CFB!$K$2:$K$1048576, MATCH(W244, CFB!$W$2:$W$1048576, 0)):INDEX(CFB!$K$2:$K$1048576, MATCH(W244, CFB!$W$2:$W$1048576, 0) + COUNTIF(CFB!$W$2:$W$1048576, W244) - 1))</f>
        <v>109</v>
      </c>
      <c r="O244">
        <v>36.65</v>
      </c>
      <c r="P244">
        <v>20.57</v>
      </c>
      <c r="Q244">
        <v>8.69</v>
      </c>
      <c r="R244">
        <v>7.48</v>
      </c>
      <c r="S244">
        <v>5.09</v>
      </c>
      <c r="T244">
        <v>3.8</v>
      </c>
      <c r="U244">
        <v>6.52</v>
      </c>
      <c r="V244">
        <v>5.5</v>
      </c>
      <c r="W244">
        <v>2023</v>
      </c>
      <c r="X244">
        <f t="shared" si="5"/>
        <v>0</v>
      </c>
    </row>
    <row r="245" spans="1:24" ht="12.75" hidden="1" customHeight="1" x14ac:dyDescent="0.45">
      <c r="A245">
        <v>110</v>
      </c>
      <c r="B245" t="s">
        <v>150</v>
      </c>
      <c r="C245" t="s">
        <v>158</v>
      </c>
      <c r="D245" s="2" t="str">
        <f t="shared" si="4"/>
        <v>Southern Mississippi2023</v>
      </c>
      <c r="F245">
        <v>3</v>
      </c>
      <c r="G245">
        <v>9</v>
      </c>
      <c r="H245" s="2">
        <v>0</v>
      </c>
      <c r="I245">
        <v>-2.2599999999999998</v>
      </c>
      <c r="J245">
        <v>-6.3</v>
      </c>
      <c r="K245">
        <v>-8.56</v>
      </c>
      <c r="L245" s="2">
        <f>_xlfn.RANK.EQ(I245, INDEX(CFB!$I$2:$I$1048576, MATCH(W245, CFB!$W$2:$W$1048576, 0)):INDEX(CFB!$I$2:$I$1048576, MATCH(W245, CFB!$W$2:$W$1048576, 0) + COUNTIF(CFB!$W$2:$W$1048576, W245) - 1), 0)</f>
        <v>92</v>
      </c>
      <c r="M245" s="2">
        <f>_xlfn.RANK.EQ(J245, INDEX(CFB!$J$2:$J$1048576, MATCH(W245, CFB!$W$2:$W$1048576, 0)):INDEX(CFB!$J$2:$J$1048576, MATCH(W245, CFB!$W$2:$W$1048576, 0) + COUNTIF(CFB!$W$2:$W$1048576, W245) - 1))</f>
        <v>116</v>
      </c>
      <c r="N245" s="2">
        <f>RANK(K245, INDEX(CFB!$K$2:$K$1048576, MATCH(W245, CFB!$W$2:$W$1048576, 0)):INDEX(CFB!$K$2:$K$1048576, MATCH(W245, CFB!$W$2:$W$1048576, 0) + COUNTIF(CFB!$W$2:$W$1048576, W245) - 1))</f>
        <v>110</v>
      </c>
      <c r="O245">
        <v>36.65</v>
      </c>
      <c r="P245">
        <v>22.7</v>
      </c>
      <c r="Q245">
        <v>7.78</v>
      </c>
      <c r="R245">
        <v>7.57</v>
      </c>
      <c r="S245">
        <v>5.37</v>
      </c>
      <c r="T245">
        <v>3.88</v>
      </c>
      <c r="U245">
        <v>6.38</v>
      </c>
      <c r="V245">
        <v>5.54</v>
      </c>
      <c r="W245">
        <v>2023</v>
      </c>
      <c r="X245">
        <f t="shared" si="5"/>
        <v>0</v>
      </c>
    </row>
    <row r="246" spans="1:24" ht="12.75" hidden="1" customHeight="1" x14ac:dyDescent="0.45">
      <c r="A246">
        <v>111</v>
      </c>
      <c r="B246" t="s">
        <v>146</v>
      </c>
      <c r="C246" t="s">
        <v>31</v>
      </c>
      <c r="D246" s="2" t="str">
        <f t="shared" si="4"/>
        <v>San Diego State2023</v>
      </c>
      <c r="F246">
        <v>4</v>
      </c>
      <c r="G246">
        <v>8</v>
      </c>
      <c r="H246" s="2">
        <v>0</v>
      </c>
      <c r="I246">
        <v>-5.83</v>
      </c>
      <c r="J246">
        <v>-2.78</v>
      </c>
      <c r="K246">
        <v>-8.61</v>
      </c>
      <c r="L246" s="2">
        <f>_xlfn.RANK.EQ(I246, INDEX(CFB!$I$2:$I$1048576, MATCH(W246, CFB!$W$2:$W$1048576, 0)):INDEX(CFB!$I$2:$I$1048576, MATCH(W246, CFB!$W$2:$W$1048576, 0) + COUNTIF(CFB!$W$2:$W$1048576, W246) - 1), 0)</f>
        <v>113</v>
      </c>
      <c r="M246" s="2">
        <f>_xlfn.RANK.EQ(J246, INDEX(CFB!$J$2:$J$1048576, MATCH(W246, CFB!$W$2:$W$1048576, 0)):INDEX(CFB!$J$2:$J$1048576, MATCH(W246, CFB!$W$2:$W$1048576, 0) + COUNTIF(CFB!$W$2:$W$1048576, W246) - 1))</f>
        <v>88</v>
      </c>
      <c r="N246" s="2">
        <f>RANK(K246, INDEX(CFB!$K$2:$K$1048576, MATCH(W246, CFB!$W$2:$W$1048576, 0)):INDEX(CFB!$K$2:$K$1048576, MATCH(W246, CFB!$W$2:$W$1048576, 0) + COUNTIF(CFB!$W$2:$W$1048576, W246) - 1))</f>
        <v>111</v>
      </c>
      <c r="O246">
        <v>33.729999999999997</v>
      </c>
      <c r="P246">
        <v>14.89</v>
      </c>
      <c r="Q246">
        <v>7.95</v>
      </c>
      <c r="R246">
        <v>5.87</v>
      </c>
      <c r="S246">
        <v>5.14</v>
      </c>
      <c r="T246">
        <v>4.0599999999999996</v>
      </c>
      <c r="U246">
        <v>6.26</v>
      </c>
      <c r="V246">
        <v>5.08</v>
      </c>
      <c r="W246">
        <v>2023</v>
      </c>
      <c r="X246">
        <f t="shared" si="5"/>
        <v>0</v>
      </c>
    </row>
    <row r="247" spans="1:24" ht="12.75" hidden="1" customHeight="1" x14ac:dyDescent="0.45">
      <c r="A247">
        <v>112</v>
      </c>
      <c r="B247" t="s">
        <v>59</v>
      </c>
      <c r="C247" t="s">
        <v>155</v>
      </c>
      <c r="D247" s="2" t="str">
        <f t="shared" si="4"/>
        <v>Vanderbilt2023</v>
      </c>
      <c r="F247">
        <v>2</v>
      </c>
      <c r="G247">
        <v>10</v>
      </c>
      <c r="H247" s="2">
        <v>0</v>
      </c>
      <c r="I247">
        <v>-1.83</v>
      </c>
      <c r="J247">
        <v>-7.38</v>
      </c>
      <c r="K247">
        <v>-9.1999999999999993</v>
      </c>
      <c r="L247" s="2">
        <f>_xlfn.RANK.EQ(I247, INDEX(CFB!$I$2:$I$1048576, MATCH(W247, CFB!$W$2:$W$1048576, 0)):INDEX(CFB!$I$2:$I$1048576, MATCH(W247, CFB!$W$2:$W$1048576, 0) + COUNTIF(CFB!$W$2:$W$1048576, W247) - 1), 0)</f>
        <v>87</v>
      </c>
      <c r="M247" s="2">
        <f>_xlfn.RANK.EQ(J247, INDEX(CFB!$J$2:$J$1048576, MATCH(W247, CFB!$W$2:$W$1048576, 0)):INDEX(CFB!$J$2:$J$1048576, MATCH(W247, CFB!$W$2:$W$1048576, 0) + COUNTIF(CFB!$W$2:$W$1048576, W247) - 1))</f>
        <v>123</v>
      </c>
      <c r="N247" s="2">
        <f>RANK(K247, INDEX(CFB!$K$2:$K$1048576, MATCH(W247, CFB!$W$2:$W$1048576, 0)):INDEX(CFB!$K$2:$K$1048576, MATCH(W247, CFB!$W$2:$W$1048576, 0) + COUNTIF(CFB!$W$2:$W$1048576, W247) - 1))</f>
        <v>112</v>
      </c>
      <c r="O247">
        <v>40.36</v>
      </c>
      <c r="P247">
        <v>18.309999999999999</v>
      </c>
      <c r="Q247">
        <v>8.5500000000000007</v>
      </c>
      <c r="R247">
        <v>5.61</v>
      </c>
      <c r="S247">
        <v>4.6399999999999997</v>
      </c>
      <c r="T247">
        <v>3.91</v>
      </c>
      <c r="U247">
        <v>6.65</v>
      </c>
      <c r="V247">
        <v>4.8499999999999996</v>
      </c>
      <c r="W247">
        <v>2023</v>
      </c>
      <c r="X247">
        <f t="shared" si="5"/>
        <v>0</v>
      </c>
    </row>
    <row r="248" spans="1:24" ht="12.75" hidden="1" customHeight="1" x14ac:dyDescent="0.45">
      <c r="A248">
        <v>113</v>
      </c>
      <c r="B248" t="s">
        <v>108</v>
      </c>
      <c r="C248" t="s">
        <v>49</v>
      </c>
      <c r="D248" s="2" t="str">
        <f t="shared" si="4"/>
        <v>East Carolina2023</v>
      </c>
      <c r="F248">
        <v>2</v>
      </c>
      <c r="G248">
        <v>10</v>
      </c>
      <c r="H248" s="2">
        <v>0</v>
      </c>
      <c r="I248">
        <v>-9.5</v>
      </c>
      <c r="J248">
        <v>0.24</v>
      </c>
      <c r="K248">
        <v>-9.26</v>
      </c>
      <c r="L248" s="2">
        <f>_xlfn.RANK.EQ(I248, INDEX(CFB!$I$2:$I$1048576, MATCH(W248, CFB!$W$2:$W$1048576, 0)):INDEX(CFB!$I$2:$I$1048576, MATCH(W248, CFB!$W$2:$W$1048576, 0) + COUNTIF(CFB!$W$2:$W$1048576, W248) - 1), 0)</f>
        <v>126</v>
      </c>
      <c r="M248" s="2">
        <f>_xlfn.RANK.EQ(J248, INDEX(CFB!$J$2:$J$1048576, MATCH(W248, CFB!$W$2:$W$1048576, 0)):INDEX(CFB!$J$2:$J$1048576, MATCH(W248, CFB!$W$2:$W$1048576, 0) + COUNTIF(CFB!$W$2:$W$1048576, W248) - 1))</f>
        <v>69</v>
      </c>
      <c r="N248" s="2">
        <f>RANK(K248, INDEX(CFB!$K$2:$K$1048576, MATCH(W248, CFB!$W$2:$W$1048576, 0)):INDEX(CFB!$K$2:$K$1048576, MATCH(W248, CFB!$W$2:$W$1048576, 0) + COUNTIF(CFB!$W$2:$W$1048576, W248) - 1))</f>
        <v>113</v>
      </c>
      <c r="O248">
        <v>31.73</v>
      </c>
      <c r="P248">
        <v>9.93</v>
      </c>
      <c r="Q248">
        <v>6.51</v>
      </c>
      <c r="R248">
        <v>6.4</v>
      </c>
      <c r="S248">
        <v>4.6900000000000004</v>
      </c>
      <c r="T248">
        <v>2.4700000000000002</v>
      </c>
      <c r="U248">
        <v>5.54</v>
      </c>
      <c r="V248">
        <v>4.3099999999999996</v>
      </c>
      <c r="W248">
        <v>2023</v>
      </c>
      <c r="X248">
        <f t="shared" si="5"/>
        <v>0</v>
      </c>
    </row>
    <row r="249" spans="1:24" ht="12.75" hidden="1" customHeight="1" x14ac:dyDescent="0.45">
      <c r="A249">
        <v>114</v>
      </c>
      <c r="B249" t="s">
        <v>135</v>
      </c>
      <c r="C249" t="s">
        <v>49</v>
      </c>
      <c r="D249" s="2" t="str">
        <f t="shared" si="4"/>
        <v>UAB2023</v>
      </c>
      <c r="F249">
        <v>4</v>
      </c>
      <c r="G249">
        <v>8</v>
      </c>
      <c r="H249" s="2">
        <v>0</v>
      </c>
      <c r="I249">
        <v>1.65</v>
      </c>
      <c r="J249">
        <v>-11.4</v>
      </c>
      <c r="K249">
        <v>-9.75</v>
      </c>
      <c r="L249" s="2">
        <f>_xlfn.RANK.EQ(I249, INDEX(CFB!$I$2:$I$1048576, MATCH(W249, CFB!$W$2:$W$1048576, 0)):INDEX(CFB!$I$2:$I$1048576, MATCH(W249, CFB!$W$2:$W$1048576, 0) + COUNTIF(CFB!$W$2:$W$1048576, W249) - 1), 0)</f>
        <v>59</v>
      </c>
      <c r="M249" s="2">
        <f>_xlfn.RANK.EQ(J249, INDEX(CFB!$J$2:$J$1048576, MATCH(W249, CFB!$W$2:$W$1048576, 0)):INDEX(CFB!$J$2:$J$1048576, MATCH(W249, CFB!$W$2:$W$1048576, 0) + COUNTIF(CFB!$W$2:$W$1048576, W249) - 1))</f>
        <v>131</v>
      </c>
      <c r="N249" s="2">
        <f>RANK(K249, INDEX(CFB!$K$2:$K$1048576, MATCH(W249, CFB!$W$2:$W$1048576, 0)):INDEX(CFB!$K$2:$K$1048576, MATCH(W249, CFB!$W$2:$W$1048576, 0) + COUNTIF(CFB!$W$2:$W$1048576, W249) - 1))</f>
        <v>114</v>
      </c>
      <c r="O249">
        <v>41.2</v>
      </c>
      <c r="P249">
        <v>23.08</v>
      </c>
      <c r="Q249">
        <v>9.17</v>
      </c>
      <c r="R249">
        <v>6.05</v>
      </c>
      <c r="S249">
        <v>5.53</v>
      </c>
      <c r="T249">
        <v>4.1500000000000004</v>
      </c>
      <c r="U249">
        <v>7.32</v>
      </c>
      <c r="V249">
        <v>5.01</v>
      </c>
      <c r="W249">
        <v>2023</v>
      </c>
      <c r="X249">
        <f t="shared" si="5"/>
        <v>0</v>
      </c>
    </row>
    <row r="250" spans="1:24" ht="12.75" hidden="1" customHeight="1" x14ac:dyDescent="0.45">
      <c r="A250">
        <v>115</v>
      </c>
      <c r="B250" t="s">
        <v>97</v>
      </c>
      <c r="C250" t="s">
        <v>12</v>
      </c>
      <c r="D250" s="2" t="str">
        <f t="shared" si="4"/>
        <v>Connecticut2023</v>
      </c>
      <c r="F250">
        <v>3</v>
      </c>
      <c r="G250">
        <v>9</v>
      </c>
      <c r="H250" s="2">
        <v>0</v>
      </c>
      <c r="I250">
        <v>-9.56</v>
      </c>
      <c r="J250">
        <v>-0.36</v>
      </c>
      <c r="K250">
        <v>-9.92</v>
      </c>
      <c r="L250" s="2">
        <f>_xlfn.RANK.EQ(I250, INDEX(CFB!$I$2:$I$1048576, MATCH(W250, CFB!$W$2:$W$1048576, 0)):INDEX(CFB!$I$2:$I$1048576, MATCH(W250, CFB!$W$2:$W$1048576, 0) + COUNTIF(CFB!$W$2:$W$1048576, W250) - 1), 0)</f>
        <v>127</v>
      </c>
      <c r="M250" s="2">
        <f>_xlfn.RANK.EQ(J250, INDEX(CFB!$J$2:$J$1048576, MATCH(W250, CFB!$W$2:$W$1048576, 0)):INDEX(CFB!$J$2:$J$1048576, MATCH(W250, CFB!$W$2:$W$1048576, 0) + COUNTIF(CFB!$W$2:$W$1048576, W250) - 1))</f>
        <v>72</v>
      </c>
      <c r="N250" s="2">
        <f>RANK(K250, INDEX(CFB!$K$2:$K$1048576, MATCH(W250, CFB!$W$2:$W$1048576, 0)):INDEX(CFB!$K$2:$K$1048576, MATCH(W250, CFB!$W$2:$W$1048576, 0) + COUNTIF(CFB!$W$2:$W$1048576, W250) - 1))</f>
        <v>115</v>
      </c>
      <c r="O250">
        <v>30.53</v>
      </c>
      <c r="P250">
        <v>15.77</v>
      </c>
      <c r="Q250">
        <v>7.25</v>
      </c>
      <c r="R250">
        <v>6.81</v>
      </c>
      <c r="S250">
        <v>5.12</v>
      </c>
      <c r="T250">
        <v>3.09</v>
      </c>
      <c r="U250">
        <v>6.06</v>
      </c>
      <c r="V250">
        <v>4.9000000000000004</v>
      </c>
      <c r="W250">
        <v>2023</v>
      </c>
      <c r="X250">
        <f t="shared" si="5"/>
        <v>0</v>
      </c>
    </row>
    <row r="251" spans="1:24" ht="12.75" hidden="1" customHeight="1" x14ac:dyDescent="0.45">
      <c r="A251">
        <v>116</v>
      </c>
      <c r="B251" t="s">
        <v>141</v>
      </c>
      <c r="C251" t="s">
        <v>31</v>
      </c>
      <c r="D251" s="2" t="str">
        <f t="shared" si="4"/>
        <v>New Mexico2023</v>
      </c>
      <c r="F251">
        <v>4</v>
      </c>
      <c r="G251">
        <v>8</v>
      </c>
      <c r="H251" s="2">
        <v>0</v>
      </c>
      <c r="I251">
        <v>-2.6</v>
      </c>
      <c r="J251">
        <v>-7.37</v>
      </c>
      <c r="K251">
        <v>-9.9700000000000006</v>
      </c>
      <c r="L251" s="2">
        <f>_xlfn.RANK.EQ(I251, INDEX(CFB!$I$2:$I$1048576, MATCH(W251, CFB!$W$2:$W$1048576, 0)):INDEX(CFB!$I$2:$I$1048576, MATCH(W251, CFB!$W$2:$W$1048576, 0) + COUNTIF(CFB!$W$2:$W$1048576, W251) - 1), 0)</f>
        <v>96</v>
      </c>
      <c r="M251" s="2">
        <f>_xlfn.RANK.EQ(J251, INDEX(CFB!$J$2:$J$1048576, MATCH(W251, CFB!$W$2:$W$1048576, 0)):INDEX(CFB!$J$2:$J$1048576, MATCH(W251, CFB!$W$2:$W$1048576, 0) + COUNTIF(CFB!$W$2:$W$1048576, W251) - 1))</f>
        <v>122</v>
      </c>
      <c r="N251" s="2">
        <f>RANK(K251, INDEX(CFB!$K$2:$K$1048576, MATCH(W251, CFB!$W$2:$W$1048576, 0)):INDEX(CFB!$K$2:$K$1048576, MATCH(W251, CFB!$W$2:$W$1048576, 0) + COUNTIF(CFB!$W$2:$W$1048576, W251) - 1))</f>
        <v>116</v>
      </c>
      <c r="O251">
        <v>38.07</v>
      </c>
      <c r="P251">
        <v>22.56</v>
      </c>
      <c r="Q251">
        <v>8.57</v>
      </c>
      <c r="R251">
        <v>7.51</v>
      </c>
      <c r="S251">
        <v>5.97</v>
      </c>
      <c r="T251">
        <v>4.13</v>
      </c>
      <c r="U251">
        <v>7.09</v>
      </c>
      <c r="V251">
        <v>5.61</v>
      </c>
      <c r="W251">
        <v>2023</v>
      </c>
      <c r="X251">
        <f t="shared" si="5"/>
        <v>0</v>
      </c>
    </row>
    <row r="252" spans="1:24" ht="12.75" hidden="1" customHeight="1" x14ac:dyDescent="0.45">
      <c r="A252">
        <v>117</v>
      </c>
      <c r="B252" t="s">
        <v>101</v>
      </c>
      <c r="C252" t="s">
        <v>100</v>
      </c>
      <c r="D252" s="2" t="str">
        <f t="shared" si="4"/>
        <v>Sam Houston2023</v>
      </c>
      <c r="F252">
        <v>3</v>
      </c>
      <c r="G252">
        <v>9</v>
      </c>
      <c r="H252" s="2">
        <v>0</v>
      </c>
      <c r="I252">
        <v>-7.14</v>
      </c>
      <c r="J252">
        <v>-3.02</v>
      </c>
      <c r="K252">
        <v>-10.17</v>
      </c>
      <c r="L252" s="2">
        <f>_xlfn.RANK.EQ(I252, INDEX(CFB!$I$2:$I$1048576, MATCH(W252, CFB!$W$2:$W$1048576, 0)):INDEX(CFB!$I$2:$I$1048576, MATCH(W252, CFB!$W$2:$W$1048576, 0) + COUNTIF(CFB!$W$2:$W$1048576, W252) - 1), 0)</f>
        <v>118</v>
      </c>
      <c r="M252" s="2">
        <f>_xlfn.RANK.EQ(J252, INDEX(CFB!$J$2:$J$1048576, MATCH(W252, CFB!$W$2:$W$1048576, 0)):INDEX(CFB!$J$2:$J$1048576, MATCH(W252, CFB!$W$2:$W$1048576, 0) + COUNTIF(CFB!$W$2:$W$1048576, W252) - 1))</f>
        <v>93</v>
      </c>
      <c r="N252" s="2">
        <f>RANK(K252, INDEX(CFB!$K$2:$K$1048576, MATCH(W252, CFB!$W$2:$W$1048576, 0)):INDEX(CFB!$K$2:$K$1048576, MATCH(W252, CFB!$W$2:$W$1048576, 0) + COUNTIF(CFB!$W$2:$W$1048576, W252) - 1))</f>
        <v>117</v>
      </c>
      <c r="O252">
        <v>31.05</v>
      </c>
      <c r="P252">
        <v>15.17</v>
      </c>
      <c r="Q252">
        <v>7.42</v>
      </c>
      <c r="R252">
        <v>5.93</v>
      </c>
      <c r="S252">
        <v>3.55</v>
      </c>
      <c r="T252">
        <v>3.7</v>
      </c>
      <c r="U252">
        <v>5.58</v>
      </c>
      <c r="V252">
        <v>4.84</v>
      </c>
      <c r="W252">
        <v>2023</v>
      </c>
      <c r="X252">
        <f t="shared" si="5"/>
        <v>0</v>
      </c>
    </row>
    <row r="253" spans="1:24" ht="12.75" hidden="1" customHeight="1" x14ac:dyDescent="0.45">
      <c r="A253">
        <v>118</v>
      </c>
      <c r="B253" t="s">
        <v>140</v>
      </c>
      <c r="C253" t="s">
        <v>161</v>
      </c>
      <c r="D253" s="2" t="str">
        <f t="shared" si="4"/>
        <v>Ball State2023</v>
      </c>
      <c r="F253">
        <v>4</v>
      </c>
      <c r="G253">
        <v>8</v>
      </c>
      <c r="H253" s="2">
        <v>0</v>
      </c>
      <c r="I253">
        <v>-11.49</v>
      </c>
      <c r="J253">
        <v>0.75</v>
      </c>
      <c r="K253">
        <v>-10.74</v>
      </c>
      <c r="L253" s="2">
        <f>_xlfn.RANK.EQ(I253, INDEX(CFB!$I$2:$I$1048576, MATCH(W253, CFB!$W$2:$W$1048576, 0)):INDEX(CFB!$I$2:$I$1048576, MATCH(W253, CFB!$W$2:$W$1048576, 0) + COUNTIF(CFB!$W$2:$W$1048576, W253) - 1), 0)</f>
        <v>130</v>
      </c>
      <c r="M253" s="2">
        <f>_xlfn.RANK.EQ(J253, INDEX(CFB!$J$2:$J$1048576, MATCH(W253, CFB!$W$2:$W$1048576, 0)):INDEX(CFB!$J$2:$J$1048576, MATCH(W253, CFB!$W$2:$W$1048576, 0) + COUNTIF(CFB!$W$2:$W$1048576, W253) - 1))</f>
        <v>58</v>
      </c>
      <c r="N253" s="2">
        <f>RANK(K253, INDEX(CFB!$K$2:$K$1048576, MATCH(W253, CFB!$W$2:$W$1048576, 0)):INDEX(CFB!$K$2:$K$1048576, MATCH(W253, CFB!$W$2:$W$1048576, 0) + COUNTIF(CFB!$W$2:$W$1048576, W253) - 1))</f>
        <v>118</v>
      </c>
      <c r="O253">
        <v>29.01</v>
      </c>
      <c r="P253">
        <v>13.5</v>
      </c>
      <c r="Q253">
        <v>6.4</v>
      </c>
      <c r="R253">
        <v>5.84</v>
      </c>
      <c r="S253">
        <v>5.25</v>
      </c>
      <c r="T253">
        <v>2.59</v>
      </c>
      <c r="U253">
        <v>5.65</v>
      </c>
      <c r="V253">
        <v>4.25</v>
      </c>
      <c r="W253">
        <v>2023</v>
      </c>
      <c r="X253">
        <f t="shared" si="5"/>
        <v>0</v>
      </c>
    </row>
    <row r="254" spans="1:24" ht="12.75" hidden="1" customHeight="1" x14ac:dyDescent="0.45">
      <c r="A254">
        <v>119</v>
      </c>
      <c r="B254" t="s">
        <v>126</v>
      </c>
      <c r="C254" t="s">
        <v>31</v>
      </c>
      <c r="D254" s="2" t="str">
        <f t="shared" si="4"/>
        <v>Hawaii2023</v>
      </c>
      <c r="F254">
        <v>5</v>
      </c>
      <c r="G254">
        <v>8</v>
      </c>
      <c r="H254" s="2">
        <v>0</v>
      </c>
      <c r="I254">
        <v>-4.87</v>
      </c>
      <c r="J254">
        <v>-5.91</v>
      </c>
      <c r="K254">
        <v>-10.79</v>
      </c>
      <c r="L254" s="2">
        <f>_xlfn.RANK.EQ(I254, INDEX(CFB!$I$2:$I$1048576, MATCH(W254, CFB!$W$2:$W$1048576, 0)):INDEX(CFB!$I$2:$I$1048576, MATCH(W254, CFB!$W$2:$W$1048576, 0) + COUNTIF(CFB!$W$2:$W$1048576, W254) - 1), 0)</f>
        <v>110</v>
      </c>
      <c r="M254" s="2">
        <f>_xlfn.RANK.EQ(J254, INDEX(CFB!$J$2:$J$1048576, MATCH(W254, CFB!$W$2:$W$1048576, 0)):INDEX(CFB!$J$2:$J$1048576, MATCH(W254, CFB!$W$2:$W$1048576, 0) + COUNTIF(CFB!$W$2:$W$1048576, W254) - 1))</f>
        <v>114</v>
      </c>
      <c r="N254" s="2">
        <f>RANK(K254, INDEX(CFB!$K$2:$K$1048576, MATCH(W254, CFB!$W$2:$W$1048576, 0)):INDEX(CFB!$K$2:$K$1048576, MATCH(W254, CFB!$W$2:$W$1048576, 0) + COUNTIF(CFB!$W$2:$W$1048576, W254) - 1))</f>
        <v>119</v>
      </c>
      <c r="O254">
        <v>33.770000000000003</v>
      </c>
      <c r="P254">
        <v>20.170000000000002</v>
      </c>
      <c r="Q254">
        <v>8.01</v>
      </c>
      <c r="R254">
        <v>6.78</v>
      </c>
      <c r="S254">
        <v>3.74</v>
      </c>
      <c r="T254">
        <v>3.56</v>
      </c>
      <c r="U254">
        <v>6.26</v>
      </c>
      <c r="V254">
        <v>4.97</v>
      </c>
      <c r="W254">
        <v>2023</v>
      </c>
      <c r="X254">
        <f t="shared" si="5"/>
        <v>0</v>
      </c>
    </row>
    <row r="255" spans="1:24" ht="12.75" hidden="1" customHeight="1" x14ac:dyDescent="0.45">
      <c r="A255">
        <v>120</v>
      </c>
      <c r="B255" t="s">
        <v>148</v>
      </c>
      <c r="C255" t="s">
        <v>100</v>
      </c>
      <c r="D255" s="2" t="str">
        <f t="shared" si="4"/>
        <v>UTEP2023</v>
      </c>
      <c r="F255">
        <v>3</v>
      </c>
      <c r="G255">
        <v>9</v>
      </c>
      <c r="H255" s="2">
        <v>0</v>
      </c>
      <c r="I255">
        <v>-7.53</v>
      </c>
      <c r="J255">
        <v>-3.56</v>
      </c>
      <c r="K255">
        <v>-11.1</v>
      </c>
      <c r="L255" s="2">
        <f>_xlfn.RANK.EQ(I255, INDEX(CFB!$I$2:$I$1048576, MATCH(W255, CFB!$W$2:$W$1048576, 0)):INDEX(CFB!$I$2:$I$1048576, MATCH(W255, CFB!$W$2:$W$1048576, 0) + COUNTIF(CFB!$W$2:$W$1048576, W255) - 1), 0)</f>
        <v>120</v>
      </c>
      <c r="M255" s="2">
        <f>_xlfn.RANK.EQ(J255, INDEX(CFB!$J$2:$J$1048576, MATCH(W255, CFB!$W$2:$W$1048576, 0)):INDEX(CFB!$J$2:$J$1048576, MATCH(W255, CFB!$W$2:$W$1048576, 0) + COUNTIF(CFB!$W$2:$W$1048576, W255) - 1))</f>
        <v>96</v>
      </c>
      <c r="N255" s="2">
        <f>RANK(K255, INDEX(CFB!$K$2:$K$1048576, MATCH(W255, CFB!$W$2:$W$1048576, 0)):INDEX(CFB!$K$2:$K$1048576, MATCH(W255, CFB!$W$2:$W$1048576, 0) + COUNTIF(CFB!$W$2:$W$1048576, W255) - 1))</f>
        <v>120</v>
      </c>
      <c r="O255">
        <v>31.32</v>
      </c>
      <c r="P255">
        <v>15.96</v>
      </c>
      <c r="Q255">
        <v>9.2899999999999991</v>
      </c>
      <c r="R255">
        <v>5.46</v>
      </c>
      <c r="S255">
        <v>4.5999999999999996</v>
      </c>
      <c r="T255">
        <v>4.7300000000000004</v>
      </c>
      <c r="U255">
        <v>6.59</v>
      </c>
      <c r="V255">
        <v>4.9400000000000004</v>
      </c>
      <c r="W255">
        <v>2023</v>
      </c>
      <c r="X255">
        <f t="shared" si="5"/>
        <v>0</v>
      </c>
    </row>
    <row r="256" spans="1:24" ht="12.75" hidden="1" customHeight="1" x14ac:dyDescent="0.45">
      <c r="A256">
        <v>121</v>
      </c>
      <c r="B256" t="s">
        <v>137</v>
      </c>
      <c r="C256" t="s">
        <v>100</v>
      </c>
      <c r="D256" s="2" t="str">
        <f t="shared" si="4"/>
        <v>Louisiana Tech2023</v>
      </c>
      <c r="F256">
        <v>3</v>
      </c>
      <c r="G256">
        <v>9</v>
      </c>
      <c r="H256" s="2">
        <v>0</v>
      </c>
      <c r="I256">
        <v>-1.83</v>
      </c>
      <c r="J256">
        <v>-9.4600000000000009</v>
      </c>
      <c r="K256">
        <v>-11.28</v>
      </c>
      <c r="L256" s="2">
        <f>_xlfn.RANK.EQ(I256, INDEX(CFB!$I$2:$I$1048576, MATCH(W256, CFB!$W$2:$W$1048576, 0)):INDEX(CFB!$I$2:$I$1048576, MATCH(W256, CFB!$W$2:$W$1048576, 0) + COUNTIF(CFB!$W$2:$W$1048576, W256) - 1), 0)</f>
        <v>87</v>
      </c>
      <c r="M256" s="2">
        <f>_xlfn.RANK.EQ(J256, INDEX(CFB!$J$2:$J$1048576, MATCH(W256, CFB!$W$2:$W$1048576, 0)):INDEX(CFB!$J$2:$J$1048576, MATCH(W256, CFB!$W$2:$W$1048576, 0) + COUNTIF(CFB!$W$2:$W$1048576, W256) - 1))</f>
        <v>126</v>
      </c>
      <c r="N256" s="2">
        <f>RANK(K256, INDEX(CFB!$K$2:$K$1048576, MATCH(W256, CFB!$W$2:$W$1048576, 0)):INDEX(CFB!$K$2:$K$1048576, MATCH(W256, CFB!$W$2:$W$1048576, 0) + COUNTIF(CFB!$W$2:$W$1048576, W256) - 1))</f>
        <v>121</v>
      </c>
      <c r="O256">
        <v>37.450000000000003</v>
      </c>
      <c r="P256">
        <v>22.19</v>
      </c>
      <c r="Q256">
        <v>8.91</v>
      </c>
      <c r="R256">
        <v>5.59</v>
      </c>
      <c r="S256">
        <v>4.58</v>
      </c>
      <c r="T256">
        <v>4.76</v>
      </c>
      <c r="U256">
        <v>6.79</v>
      </c>
      <c r="V256">
        <v>5.04</v>
      </c>
      <c r="W256">
        <v>2023</v>
      </c>
      <c r="X256">
        <f t="shared" si="5"/>
        <v>0</v>
      </c>
    </row>
    <row r="257" spans="1:24" ht="12.75" hidden="1" customHeight="1" x14ac:dyDescent="0.45">
      <c r="A257">
        <v>122</v>
      </c>
      <c r="B257" t="s">
        <v>117</v>
      </c>
      <c r="C257" t="s">
        <v>161</v>
      </c>
      <c r="D257" s="2" t="str">
        <f t="shared" si="4"/>
        <v>Western Michigan2023</v>
      </c>
      <c r="F257">
        <v>4</v>
      </c>
      <c r="G257">
        <v>8</v>
      </c>
      <c r="H257" s="2">
        <v>0</v>
      </c>
      <c r="I257">
        <v>-1.19</v>
      </c>
      <c r="J257">
        <v>-10.27</v>
      </c>
      <c r="K257">
        <v>-11.46</v>
      </c>
      <c r="L257" s="2">
        <f>_xlfn.RANK.EQ(I257, INDEX(CFB!$I$2:$I$1048576, MATCH(W257, CFB!$W$2:$W$1048576, 0)):INDEX(CFB!$I$2:$I$1048576, MATCH(W257, CFB!$W$2:$W$1048576, 0) + COUNTIF(CFB!$W$2:$W$1048576, W257) - 1), 0)</f>
        <v>80</v>
      </c>
      <c r="M257" s="2">
        <f>_xlfn.RANK.EQ(J257, INDEX(CFB!$J$2:$J$1048576, MATCH(W257, CFB!$W$2:$W$1048576, 0)):INDEX(CFB!$J$2:$J$1048576, MATCH(W257, CFB!$W$2:$W$1048576, 0) + COUNTIF(CFB!$W$2:$W$1048576, W257) - 1))</f>
        <v>128</v>
      </c>
      <c r="N257" s="2">
        <f>RANK(K257, INDEX(CFB!$K$2:$K$1048576, MATCH(W257, CFB!$W$2:$W$1048576, 0)):INDEX(CFB!$K$2:$K$1048576, MATCH(W257, CFB!$W$2:$W$1048576, 0) + COUNTIF(CFB!$W$2:$W$1048576, W257) - 1))</f>
        <v>122</v>
      </c>
      <c r="O257">
        <v>37.840000000000003</v>
      </c>
      <c r="P257">
        <v>24.21</v>
      </c>
      <c r="Q257">
        <v>7.9</v>
      </c>
      <c r="R257">
        <v>7.39</v>
      </c>
      <c r="S257">
        <v>5.0599999999999996</v>
      </c>
      <c r="T257">
        <v>3.75</v>
      </c>
      <c r="U257">
        <v>6.27</v>
      </c>
      <c r="V257">
        <v>5.59</v>
      </c>
      <c r="W257">
        <v>2023</v>
      </c>
      <c r="X257">
        <f t="shared" si="5"/>
        <v>0</v>
      </c>
    </row>
    <row r="258" spans="1:24" ht="12.75" hidden="1" customHeight="1" x14ac:dyDescent="0.45">
      <c r="A258">
        <v>123</v>
      </c>
      <c r="B258" t="s">
        <v>105</v>
      </c>
      <c r="C258" t="s">
        <v>162</v>
      </c>
      <c r="D258" s="2" t="str">
        <f t="shared" si="4"/>
        <v>Buffalo2023</v>
      </c>
      <c r="F258">
        <v>3</v>
      </c>
      <c r="G258">
        <v>9</v>
      </c>
      <c r="H258" s="2">
        <v>0</v>
      </c>
      <c r="I258">
        <v>-6.61</v>
      </c>
      <c r="J258">
        <v>-5.71</v>
      </c>
      <c r="K258">
        <v>-12.32</v>
      </c>
      <c r="L258" s="2">
        <f>_xlfn.RANK.EQ(I258, INDEX(CFB!$I$2:$I$1048576, MATCH(W258, CFB!$W$2:$W$1048576, 0)):INDEX(CFB!$I$2:$I$1048576, MATCH(W258, CFB!$W$2:$W$1048576, 0) + COUNTIF(CFB!$W$2:$W$1048576, W258) - 1), 0)</f>
        <v>116</v>
      </c>
      <c r="M258" s="2">
        <f>_xlfn.RANK.EQ(J258, INDEX(CFB!$J$2:$J$1048576, MATCH(W258, CFB!$W$2:$W$1048576, 0)):INDEX(CFB!$J$2:$J$1048576, MATCH(W258, CFB!$W$2:$W$1048576, 0) + COUNTIF(CFB!$W$2:$W$1048576, W258) - 1))</f>
        <v>112</v>
      </c>
      <c r="N258" s="2">
        <f>RANK(K258, INDEX(CFB!$K$2:$K$1048576, MATCH(W258, CFB!$W$2:$W$1048576, 0)):INDEX(CFB!$K$2:$K$1048576, MATCH(W258, CFB!$W$2:$W$1048576, 0) + COUNTIF(CFB!$W$2:$W$1048576, W258) - 1))</f>
        <v>123</v>
      </c>
      <c r="O258">
        <v>31.8</v>
      </c>
      <c r="P258">
        <v>18.66</v>
      </c>
      <c r="Q258">
        <v>6.64</v>
      </c>
      <c r="R258">
        <v>6.04</v>
      </c>
      <c r="S258">
        <v>4.63</v>
      </c>
      <c r="T258">
        <v>4.1900000000000004</v>
      </c>
      <c r="U258">
        <v>5.56</v>
      </c>
      <c r="V258">
        <v>5.12</v>
      </c>
      <c r="W258">
        <v>2023</v>
      </c>
      <c r="X258">
        <f t="shared" si="5"/>
        <v>0</v>
      </c>
    </row>
    <row r="259" spans="1:24" ht="12.75" hidden="1" customHeight="1" x14ac:dyDescent="0.45">
      <c r="A259">
        <v>124</v>
      </c>
      <c r="B259" t="s">
        <v>145</v>
      </c>
      <c r="C259" t="s">
        <v>12</v>
      </c>
      <c r="D259" s="2" t="str">
        <f t="shared" ref="D259:D322" si="6">_xlfn.CONCAT(B259, W259)</f>
        <v>Massachusetts2023</v>
      </c>
      <c r="F259">
        <v>3</v>
      </c>
      <c r="G259">
        <v>9</v>
      </c>
      <c r="H259" s="2">
        <v>0</v>
      </c>
      <c r="I259">
        <v>-1.35</v>
      </c>
      <c r="J259">
        <v>-11.22</v>
      </c>
      <c r="K259">
        <v>-12.57</v>
      </c>
      <c r="L259" s="2">
        <f>_xlfn.RANK.EQ(I259, INDEX(CFB!$I$2:$I$1048576, MATCH(W259, CFB!$W$2:$W$1048576, 0)):INDEX(CFB!$I$2:$I$1048576, MATCH(W259, CFB!$W$2:$W$1048576, 0) + COUNTIF(CFB!$W$2:$W$1048576, W259) - 1), 0)</f>
        <v>84</v>
      </c>
      <c r="M259" s="2">
        <f>_xlfn.RANK.EQ(J259, INDEX(CFB!$J$2:$J$1048576, MATCH(W259, CFB!$W$2:$W$1048576, 0)):INDEX(CFB!$J$2:$J$1048576, MATCH(W259, CFB!$W$2:$W$1048576, 0) + COUNTIF(CFB!$W$2:$W$1048576, W259) - 1))</f>
        <v>130</v>
      </c>
      <c r="N259" s="2">
        <f>RANK(K259, INDEX(CFB!$K$2:$K$1048576, MATCH(W259, CFB!$W$2:$W$1048576, 0)):INDEX(CFB!$K$2:$K$1048576, MATCH(W259, CFB!$W$2:$W$1048576, 0) + COUNTIF(CFB!$W$2:$W$1048576, W259) - 1))</f>
        <v>124</v>
      </c>
      <c r="O259">
        <v>37.049999999999997</v>
      </c>
      <c r="P259">
        <v>26.67</v>
      </c>
      <c r="Q259">
        <v>8.56</v>
      </c>
      <c r="R259">
        <v>7.39</v>
      </c>
      <c r="S259">
        <v>5.32</v>
      </c>
      <c r="T259">
        <v>4.38</v>
      </c>
      <c r="U259">
        <v>6.8</v>
      </c>
      <c r="V259">
        <v>5.75</v>
      </c>
      <c r="W259">
        <v>2023</v>
      </c>
      <c r="X259">
        <f t="shared" ref="X259:X322" si="7">IF(E259=1, 1,0)</f>
        <v>0</v>
      </c>
    </row>
    <row r="260" spans="1:24" ht="12.75" hidden="1" customHeight="1" x14ac:dyDescent="0.45">
      <c r="A260">
        <v>125</v>
      </c>
      <c r="B260" t="s">
        <v>132</v>
      </c>
      <c r="C260" t="s">
        <v>49</v>
      </c>
      <c r="D260" s="2" t="str">
        <f t="shared" si="6"/>
        <v>Charlotte2023</v>
      </c>
      <c r="F260">
        <v>3</v>
      </c>
      <c r="G260">
        <v>9</v>
      </c>
      <c r="H260" s="2">
        <v>0</v>
      </c>
      <c r="I260">
        <v>-9.3699999999999992</v>
      </c>
      <c r="J260">
        <v>-3.54</v>
      </c>
      <c r="K260">
        <v>-12.91</v>
      </c>
      <c r="L260" s="2">
        <f>_xlfn.RANK.EQ(I260, INDEX(CFB!$I$2:$I$1048576, MATCH(W260, CFB!$W$2:$W$1048576, 0)):INDEX(CFB!$I$2:$I$1048576, MATCH(W260, CFB!$W$2:$W$1048576, 0) + COUNTIF(CFB!$W$2:$W$1048576, W260) - 1), 0)</f>
        <v>125</v>
      </c>
      <c r="M260" s="2">
        <f>_xlfn.RANK.EQ(J260, INDEX(CFB!$J$2:$J$1048576, MATCH(W260, CFB!$W$2:$W$1048576, 0)):INDEX(CFB!$J$2:$J$1048576, MATCH(W260, CFB!$W$2:$W$1048576, 0) + COUNTIF(CFB!$W$2:$W$1048576, W260) - 1))</f>
        <v>95</v>
      </c>
      <c r="N260" s="2">
        <f>RANK(K260, INDEX(CFB!$K$2:$K$1048576, MATCH(W260, CFB!$W$2:$W$1048576, 0)):INDEX(CFB!$K$2:$K$1048576, MATCH(W260, CFB!$W$2:$W$1048576, 0) + COUNTIF(CFB!$W$2:$W$1048576, W260) - 1))</f>
        <v>125</v>
      </c>
      <c r="O260">
        <v>29.98</v>
      </c>
      <c r="P260">
        <v>15.13</v>
      </c>
      <c r="Q260">
        <v>7.11</v>
      </c>
      <c r="R260">
        <v>6.3</v>
      </c>
      <c r="S260">
        <v>4.87</v>
      </c>
      <c r="T260">
        <v>3.65</v>
      </c>
      <c r="U260">
        <v>5.73</v>
      </c>
      <c r="V260">
        <v>4.83</v>
      </c>
      <c r="W260">
        <v>2023</v>
      </c>
      <c r="X260">
        <f t="shared" si="7"/>
        <v>0</v>
      </c>
    </row>
    <row r="261" spans="1:24" ht="12.75" hidden="1" customHeight="1" x14ac:dyDescent="0.45">
      <c r="A261">
        <v>126</v>
      </c>
      <c r="B261" t="s">
        <v>139</v>
      </c>
      <c r="C261" t="s">
        <v>161</v>
      </c>
      <c r="D261" s="2" t="str">
        <f t="shared" si="6"/>
        <v>Central Michigan2023</v>
      </c>
      <c r="F261">
        <v>5</v>
      </c>
      <c r="G261">
        <v>7</v>
      </c>
      <c r="H261" s="2">
        <v>0</v>
      </c>
      <c r="I261">
        <v>-2.6</v>
      </c>
      <c r="J261">
        <v>-10.58</v>
      </c>
      <c r="K261">
        <v>-13.18</v>
      </c>
      <c r="L261" s="2">
        <f>_xlfn.RANK.EQ(I261, INDEX(CFB!$I$2:$I$1048576, MATCH(W261, CFB!$W$2:$W$1048576, 0)):INDEX(CFB!$I$2:$I$1048576, MATCH(W261, CFB!$W$2:$W$1048576, 0) + COUNTIF(CFB!$W$2:$W$1048576, W261) - 1), 0)</f>
        <v>96</v>
      </c>
      <c r="M261" s="2">
        <f>_xlfn.RANK.EQ(J261, INDEX(CFB!$J$2:$J$1048576, MATCH(W261, CFB!$W$2:$W$1048576, 0)):INDEX(CFB!$J$2:$J$1048576, MATCH(W261, CFB!$W$2:$W$1048576, 0) + COUNTIF(CFB!$W$2:$W$1048576, W261) - 1))</f>
        <v>129</v>
      </c>
      <c r="N261" s="2">
        <f>RANK(K261, INDEX(CFB!$K$2:$K$1048576, MATCH(W261, CFB!$W$2:$W$1048576, 0)):INDEX(CFB!$K$2:$K$1048576, MATCH(W261, CFB!$W$2:$W$1048576, 0) + COUNTIF(CFB!$W$2:$W$1048576, W261) - 1))</f>
        <v>126</v>
      </c>
      <c r="O261">
        <v>35.01</v>
      </c>
      <c r="P261">
        <v>22.25</v>
      </c>
      <c r="Q261">
        <v>8.06</v>
      </c>
      <c r="R261">
        <v>7.73</v>
      </c>
      <c r="S261">
        <v>5.22</v>
      </c>
      <c r="T261">
        <v>3.87</v>
      </c>
      <c r="U261">
        <v>6.36</v>
      </c>
      <c r="V261">
        <v>5.72</v>
      </c>
      <c r="W261">
        <v>2023</v>
      </c>
      <c r="X261">
        <f t="shared" si="7"/>
        <v>0</v>
      </c>
    </row>
    <row r="262" spans="1:24" ht="12.75" hidden="1" customHeight="1" x14ac:dyDescent="0.45">
      <c r="A262">
        <v>127</v>
      </c>
      <c r="B262" t="s">
        <v>123</v>
      </c>
      <c r="C262" t="s">
        <v>158</v>
      </c>
      <c r="D262" s="2" t="str">
        <f t="shared" si="6"/>
        <v>Louisiana-Monroe2023</v>
      </c>
      <c r="F262">
        <v>2</v>
      </c>
      <c r="G262">
        <v>10</v>
      </c>
      <c r="H262" s="2">
        <v>0</v>
      </c>
      <c r="I262">
        <v>-8.99</v>
      </c>
      <c r="J262">
        <v>-4.3099999999999996</v>
      </c>
      <c r="K262">
        <v>-13.3</v>
      </c>
      <c r="L262" s="2">
        <f>_xlfn.RANK.EQ(I262, INDEX(CFB!$I$2:$I$1048576, MATCH(W262, CFB!$W$2:$W$1048576, 0)):INDEX(CFB!$I$2:$I$1048576, MATCH(W262, CFB!$W$2:$W$1048576, 0) + COUNTIF(CFB!$W$2:$W$1048576, W262) - 1), 0)</f>
        <v>124</v>
      </c>
      <c r="M262" s="2">
        <f>_xlfn.RANK.EQ(J262, INDEX(CFB!$J$2:$J$1048576, MATCH(W262, CFB!$W$2:$W$1048576, 0)):INDEX(CFB!$J$2:$J$1048576, MATCH(W262, CFB!$W$2:$W$1048576, 0) + COUNTIF(CFB!$W$2:$W$1048576, W262) - 1))</f>
        <v>103</v>
      </c>
      <c r="N262" s="2">
        <f>RANK(K262, INDEX(CFB!$K$2:$K$1048576, MATCH(W262, CFB!$W$2:$W$1048576, 0)):INDEX(CFB!$K$2:$K$1048576, MATCH(W262, CFB!$W$2:$W$1048576, 0) + COUNTIF(CFB!$W$2:$W$1048576, W262) - 1))</f>
        <v>127</v>
      </c>
      <c r="O262">
        <v>29.76</v>
      </c>
      <c r="P262">
        <v>20.02</v>
      </c>
      <c r="Q262">
        <v>7.24</v>
      </c>
      <c r="R262">
        <v>6.66</v>
      </c>
      <c r="S262">
        <v>5.36</v>
      </c>
      <c r="T262">
        <v>3.04</v>
      </c>
      <c r="U262">
        <v>6.19</v>
      </c>
      <c r="V262">
        <v>4.75</v>
      </c>
      <c r="W262">
        <v>2023</v>
      </c>
      <c r="X262">
        <f t="shared" si="7"/>
        <v>0</v>
      </c>
    </row>
    <row r="263" spans="1:24" ht="12.75" hidden="1" customHeight="1" x14ac:dyDescent="0.45">
      <c r="A263">
        <v>128</v>
      </c>
      <c r="B263" t="s">
        <v>134</v>
      </c>
      <c r="C263" t="s">
        <v>161</v>
      </c>
      <c r="D263" s="2" t="str">
        <f t="shared" si="6"/>
        <v>Eastern Michigan2023</v>
      </c>
      <c r="F263">
        <v>6</v>
      </c>
      <c r="G263">
        <v>7</v>
      </c>
      <c r="H263" s="2">
        <v>0</v>
      </c>
      <c r="I263">
        <v>-9.7100000000000009</v>
      </c>
      <c r="J263">
        <v>-4.4400000000000004</v>
      </c>
      <c r="K263">
        <v>-14.16</v>
      </c>
      <c r="L263" s="2">
        <f>_xlfn.RANK.EQ(I263, INDEX(CFB!$I$2:$I$1048576, MATCH(W263, CFB!$W$2:$W$1048576, 0)):INDEX(CFB!$I$2:$I$1048576, MATCH(W263, CFB!$W$2:$W$1048576, 0) + COUNTIF(CFB!$W$2:$W$1048576, W263) - 1), 0)</f>
        <v>128</v>
      </c>
      <c r="M263" s="2">
        <f>_xlfn.RANK.EQ(J263, INDEX(CFB!$J$2:$J$1048576, MATCH(W263, CFB!$W$2:$W$1048576, 0)):INDEX(CFB!$J$2:$J$1048576, MATCH(W263, CFB!$W$2:$W$1048576, 0) + COUNTIF(CFB!$W$2:$W$1048576, W263) - 1))</f>
        <v>105</v>
      </c>
      <c r="N263" s="2">
        <f>RANK(K263, INDEX(CFB!$K$2:$K$1048576, MATCH(W263, CFB!$W$2:$W$1048576, 0)):INDEX(CFB!$K$2:$K$1048576, MATCH(W263, CFB!$W$2:$W$1048576, 0) + COUNTIF(CFB!$W$2:$W$1048576, W263) - 1))</f>
        <v>128</v>
      </c>
      <c r="O263">
        <v>27.94</v>
      </c>
      <c r="P263">
        <v>18.690000000000001</v>
      </c>
      <c r="Q263">
        <v>6.31</v>
      </c>
      <c r="R263">
        <v>6.73</v>
      </c>
      <c r="S263">
        <v>4.16</v>
      </c>
      <c r="T263">
        <v>3.97</v>
      </c>
      <c r="U263">
        <v>5.1100000000000003</v>
      </c>
      <c r="V263">
        <v>5.26</v>
      </c>
      <c r="W263">
        <v>2023</v>
      </c>
      <c r="X263">
        <f t="shared" si="7"/>
        <v>0</v>
      </c>
    </row>
    <row r="264" spans="1:24" ht="12.75" hidden="1" customHeight="1" x14ac:dyDescent="0.45">
      <c r="A264">
        <v>129</v>
      </c>
      <c r="B264" t="s">
        <v>144</v>
      </c>
      <c r="C264" t="s">
        <v>49</v>
      </c>
      <c r="D264" s="2" t="str">
        <f t="shared" si="6"/>
        <v>Temple2023</v>
      </c>
      <c r="F264">
        <v>3</v>
      </c>
      <c r="G264">
        <v>9</v>
      </c>
      <c r="H264" s="2">
        <v>0</v>
      </c>
      <c r="I264">
        <v>-7.69</v>
      </c>
      <c r="J264">
        <v>-6.71</v>
      </c>
      <c r="K264">
        <v>-14.4</v>
      </c>
      <c r="L264" s="2">
        <f>_xlfn.RANK.EQ(I264, INDEX(CFB!$I$2:$I$1048576, MATCH(W264, CFB!$W$2:$W$1048576, 0)):INDEX(CFB!$I$2:$I$1048576, MATCH(W264, CFB!$W$2:$W$1048576, 0) + COUNTIF(CFB!$W$2:$W$1048576, W264) - 1), 0)</f>
        <v>121</v>
      </c>
      <c r="M264" s="2">
        <f>_xlfn.RANK.EQ(J264, INDEX(CFB!$J$2:$J$1048576, MATCH(W264, CFB!$W$2:$W$1048576, 0)):INDEX(CFB!$J$2:$J$1048576, MATCH(W264, CFB!$W$2:$W$1048576, 0) + COUNTIF(CFB!$W$2:$W$1048576, W264) - 1))</f>
        <v>117</v>
      </c>
      <c r="N264" s="2">
        <f>RANK(K264, INDEX(CFB!$K$2:$K$1048576, MATCH(W264, CFB!$W$2:$W$1048576, 0)):INDEX(CFB!$K$2:$K$1048576, MATCH(W264, CFB!$W$2:$W$1048576, 0) + COUNTIF(CFB!$W$2:$W$1048576, W264) - 1))</f>
        <v>129</v>
      </c>
      <c r="O264">
        <v>31.95</v>
      </c>
      <c r="P264">
        <v>22.03</v>
      </c>
      <c r="Q264">
        <v>7.69</v>
      </c>
      <c r="R264">
        <v>7.73</v>
      </c>
      <c r="S264">
        <v>4.37</v>
      </c>
      <c r="T264">
        <v>3.65</v>
      </c>
      <c r="U264">
        <v>6.31</v>
      </c>
      <c r="V264">
        <v>5.25</v>
      </c>
      <c r="W264">
        <v>2023</v>
      </c>
      <c r="X264">
        <f t="shared" si="7"/>
        <v>0</v>
      </c>
    </row>
    <row r="265" spans="1:24" ht="12.75" hidden="1" customHeight="1" x14ac:dyDescent="0.45">
      <c r="A265">
        <v>130</v>
      </c>
      <c r="B265" t="s">
        <v>142</v>
      </c>
      <c r="C265" t="s">
        <v>100</v>
      </c>
      <c r="D265" s="2" t="str">
        <f t="shared" si="6"/>
        <v>Florida International2023</v>
      </c>
      <c r="F265">
        <v>4</v>
      </c>
      <c r="G265">
        <v>8</v>
      </c>
      <c r="H265" s="2">
        <v>0</v>
      </c>
      <c r="I265">
        <v>-8.31</v>
      </c>
      <c r="J265">
        <v>-6.99</v>
      </c>
      <c r="K265">
        <v>-15.3</v>
      </c>
      <c r="L265" s="2">
        <f>_xlfn.RANK.EQ(I265, INDEX(CFB!$I$2:$I$1048576, MATCH(W265, CFB!$W$2:$W$1048576, 0)):INDEX(CFB!$I$2:$I$1048576, MATCH(W265, CFB!$W$2:$W$1048576, 0) + COUNTIF(CFB!$W$2:$W$1048576, W265) - 1), 0)</f>
        <v>123</v>
      </c>
      <c r="M265" s="2">
        <f>_xlfn.RANK.EQ(J265, INDEX(CFB!$J$2:$J$1048576, MATCH(W265, CFB!$W$2:$W$1048576, 0)):INDEX(CFB!$J$2:$J$1048576, MATCH(W265, CFB!$W$2:$W$1048576, 0) + COUNTIF(CFB!$W$2:$W$1048576, W265) - 1))</f>
        <v>120</v>
      </c>
      <c r="N265" s="2">
        <f>RANK(K265, INDEX(CFB!$K$2:$K$1048576, MATCH(W265, CFB!$W$2:$W$1048576, 0)):INDEX(CFB!$K$2:$K$1048576, MATCH(W265, CFB!$W$2:$W$1048576, 0) + COUNTIF(CFB!$W$2:$W$1048576, W265) - 1))</f>
        <v>130</v>
      </c>
      <c r="O265">
        <v>29.98</v>
      </c>
      <c r="P265">
        <v>20.93</v>
      </c>
      <c r="Q265">
        <v>8.52</v>
      </c>
      <c r="R265">
        <v>6.27</v>
      </c>
      <c r="S265">
        <v>3.31</v>
      </c>
      <c r="T265">
        <v>3.94</v>
      </c>
      <c r="U265">
        <v>5.89</v>
      </c>
      <c r="V265">
        <v>4.97</v>
      </c>
      <c r="W265">
        <v>2023</v>
      </c>
      <c r="X265">
        <f t="shared" si="7"/>
        <v>0</v>
      </c>
    </row>
    <row r="266" spans="1:24" ht="12.75" hidden="1" customHeight="1" x14ac:dyDescent="0.45">
      <c r="A266">
        <v>131</v>
      </c>
      <c r="B266" t="s">
        <v>130</v>
      </c>
      <c r="C266" t="s">
        <v>31</v>
      </c>
      <c r="D266" s="2" t="str">
        <f t="shared" si="6"/>
        <v>Nevada2023</v>
      </c>
      <c r="F266">
        <v>2</v>
      </c>
      <c r="G266">
        <v>10</v>
      </c>
      <c r="H266" s="2">
        <v>0</v>
      </c>
      <c r="I266">
        <v>-12.92</v>
      </c>
      <c r="J266">
        <v>-2.88</v>
      </c>
      <c r="K266">
        <v>-15.8</v>
      </c>
      <c r="L266" s="2">
        <f>_xlfn.RANK.EQ(I266, INDEX(CFB!$I$2:$I$1048576, MATCH(W266, CFB!$W$2:$W$1048576, 0)):INDEX(CFB!$I$2:$I$1048576, MATCH(W266, CFB!$W$2:$W$1048576, 0) + COUNTIF(CFB!$W$2:$W$1048576, W266) - 1), 0)</f>
        <v>133</v>
      </c>
      <c r="M266" s="2">
        <f>_xlfn.RANK.EQ(J266, INDEX(CFB!$J$2:$J$1048576, MATCH(W266, CFB!$W$2:$W$1048576, 0)):INDEX(CFB!$J$2:$J$1048576, MATCH(W266, CFB!$W$2:$W$1048576, 0) + COUNTIF(CFB!$W$2:$W$1048576, W266) - 1))</f>
        <v>91</v>
      </c>
      <c r="N266" s="2">
        <f>RANK(K266, INDEX(CFB!$K$2:$K$1048576, MATCH(W266, CFB!$W$2:$W$1048576, 0)):INDEX(CFB!$K$2:$K$1048576, MATCH(W266, CFB!$W$2:$W$1048576, 0) + COUNTIF(CFB!$W$2:$W$1048576, W266) - 1))</f>
        <v>131</v>
      </c>
      <c r="O266">
        <v>26.54</v>
      </c>
      <c r="P266">
        <v>18.47</v>
      </c>
      <c r="Q266">
        <v>7.24</v>
      </c>
      <c r="R266">
        <v>7.14</v>
      </c>
      <c r="S266">
        <v>4.03</v>
      </c>
      <c r="T266">
        <v>4.3899999999999997</v>
      </c>
      <c r="U266">
        <v>5.43</v>
      </c>
      <c r="V266">
        <v>5.57</v>
      </c>
      <c r="W266">
        <v>2023</v>
      </c>
      <c r="X266">
        <f t="shared" si="7"/>
        <v>0</v>
      </c>
    </row>
    <row r="267" spans="1:24" ht="12.75" hidden="1" customHeight="1" x14ac:dyDescent="0.45">
      <c r="A267">
        <v>132</v>
      </c>
      <c r="B267" t="s">
        <v>127</v>
      </c>
      <c r="C267" t="s">
        <v>162</v>
      </c>
      <c r="D267" s="2" t="str">
        <f t="shared" si="6"/>
        <v>Akron2023</v>
      </c>
      <c r="F267">
        <v>2</v>
      </c>
      <c r="G267">
        <v>10</v>
      </c>
      <c r="H267" s="2">
        <v>0</v>
      </c>
      <c r="I267">
        <v>-11.93</v>
      </c>
      <c r="J267">
        <v>-6.71</v>
      </c>
      <c r="K267">
        <v>-18.64</v>
      </c>
      <c r="L267" s="2">
        <f>_xlfn.RANK.EQ(I267, INDEX(CFB!$I$2:$I$1048576, MATCH(W267, CFB!$W$2:$W$1048576, 0)):INDEX(CFB!$I$2:$I$1048576, MATCH(W267, CFB!$W$2:$W$1048576, 0) + COUNTIF(CFB!$W$2:$W$1048576, W267) - 1), 0)</f>
        <v>131</v>
      </c>
      <c r="M267" s="2">
        <f>_xlfn.RANK.EQ(J267, INDEX(CFB!$J$2:$J$1048576, MATCH(W267, CFB!$W$2:$W$1048576, 0)):INDEX(CFB!$J$2:$J$1048576, MATCH(W267, CFB!$W$2:$W$1048576, 0) + COUNTIF(CFB!$W$2:$W$1048576, W267) - 1))</f>
        <v>117</v>
      </c>
      <c r="N267" s="2">
        <f>RANK(K267, INDEX(CFB!$K$2:$K$1048576, MATCH(W267, CFB!$W$2:$W$1048576, 0)):INDEX(CFB!$K$2:$K$1048576, MATCH(W267, CFB!$W$2:$W$1048576, 0) + COUNTIF(CFB!$W$2:$W$1048576, W267) - 1))</f>
        <v>132</v>
      </c>
      <c r="O267">
        <v>26.25</v>
      </c>
      <c r="P267">
        <v>20.54</v>
      </c>
      <c r="Q267">
        <v>6.37</v>
      </c>
      <c r="R267">
        <v>6.18</v>
      </c>
      <c r="S267">
        <v>3.64</v>
      </c>
      <c r="T267">
        <v>3.38</v>
      </c>
      <c r="U267">
        <v>5.14</v>
      </c>
      <c r="V267">
        <v>4.6500000000000004</v>
      </c>
      <c r="W267">
        <v>2023</v>
      </c>
      <c r="X267">
        <f t="shared" si="7"/>
        <v>0</v>
      </c>
    </row>
    <row r="268" spans="1:24" ht="12.75" hidden="1" customHeight="1" x14ac:dyDescent="0.45">
      <c r="A268">
        <v>133</v>
      </c>
      <c r="B268" t="s">
        <v>153</v>
      </c>
      <c r="C268" t="s">
        <v>162</v>
      </c>
      <c r="D268" s="2" t="str">
        <f t="shared" si="6"/>
        <v>Kent State2023</v>
      </c>
      <c r="F268">
        <v>1</v>
      </c>
      <c r="G268">
        <v>11</v>
      </c>
      <c r="H268" s="2">
        <v>0</v>
      </c>
      <c r="I268">
        <v>-12.52</v>
      </c>
      <c r="J268">
        <v>-9.82</v>
      </c>
      <c r="K268">
        <v>-22.33</v>
      </c>
      <c r="L268" s="2">
        <f>_xlfn.RANK.EQ(I268, INDEX(CFB!$I$2:$I$1048576, MATCH(W268, CFB!$W$2:$W$1048576, 0)):INDEX(CFB!$I$2:$I$1048576, MATCH(W268, CFB!$W$2:$W$1048576, 0) + COUNTIF(CFB!$W$2:$W$1048576, W268) - 1), 0)</f>
        <v>132</v>
      </c>
      <c r="M268" s="2">
        <f>_xlfn.RANK.EQ(J268, INDEX(CFB!$J$2:$J$1048576, MATCH(W268, CFB!$W$2:$W$1048576, 0)):INDEX(CFB!$J$2:$J$1048576, MATCH(W268, CFB!$W$2:$W$1048576, 0) + COUNTIF(CFB!$W$2:$W$1048576, W268) - 1))</f>
        <v>127</v>
      </c>
      <c r="N268" s="2">
        <f>RANK(K268, INDEX(CFB!$K$2:$K$1048576, MATCH(W268, CFB!$W$2:$W$1048576, 0)):INDEX(CFB!$K$2:$K$1048576, MATCH(W268, CFB!$W$2:$W$1048576, 0) + COUNTIF(CFB!$W$2:$W$1048576, W268) - 1))</f>
        <v>133</v>
      </c>
      <c r="O268">
        <v>27.03</v>
      </c>
      <c r="P268">
        <v>26.99</v>
      </c>
      <c r="Q268">
        <v>7.83</v>
      </c>
      <c r="R268">
        <v>7.77</v>
      </c>
      <c r="S268">
        <v>3.78</v>
      </c>
      <c r="T268">
        <v>4.01</v>
      </c>
      <c r="U268">
        <v>5.42</v>
      </c>
      <c r="V268">
        <v>5.61</v>
      </c>
      <c r="W268">
        <v>2023</v>
      </c>
      <c r="X268">
        <f t="shared" si="7"/>
        <v>0</v>
      </c>
    </row>
    <row r="269" spans="1:24" ht="12.75" hidden="1" customHeight="1" x14ac:dyDescent="0.45">
      <c r="A269">
        <v>1</v>
      </c>
      <c r="B269" t="s">
        <v>17</v>
      </c>
      <c r="C269" t="s">
        <v>155</v>
      </c>
      <c r="D269" s="2" t="str">
        <f t="shared" si="6"/>
        <v>Georgia2022</v>
      </c>
      <c r="E269">
        <v>1</v>
      </c>
      <c r="F269">
        <v>15</v>
      </c>
      <c r="G269">
        <v>0</v>
      </c>
      <c r="H269" s="2">
        <v>0</v>
      </c>
      <c r="I269">
        <v>9.99</v>
      </c>
      <c r="J269">
        <v>15.49</v>
      </c>
      <c r="K269">
        <v>25.48</v>
      </c>
      <c r="L269" s="2">
        <f>_xlfn.RANK.EQ(I269, INDEX(CFB!$I$2:$I$1048576, MATCH(W269, CFB!$W$2:$W$1048576, 0)):INDEX(CFB!$I$2:$I$1048576, MATCH(W269, CFB!$W$2:$W$1048576, 0) + COUNTIF(CFB!$W$2:$W$1048576, W269) - 1), 0)</f>
        <v>11</v>
      </c>
      <c r="M269" s="2">
        <f>_xlfn.RANK.EQ(J269, INDEX(CFB!$J$2:$J$1048576, MATCH(W269, CFB!$W$2:$W$1048576, 0)):INDEX(CFB!$J$2:$J$1048576, MATCH(W269, CFB!$W$2:$W$1048576, 0) + COUNTIF(CFB!$W$2:$W$1048576, W269) - 1))</f>
        <v>1</v>
      </c>
      <c r="N269" s="2">
        <f>RANK(K269, INDEX(CFB!$K$2:$K$1048576, MATCH(W269, CFB!$W$2:$W$1048576, 0)):INDEX(CFB!$K$2:$K$1048576, MATCH(W269, CFB!$W$2:$W$1048576, 0) + COUNTIF(CFB!$W$2:$W$1048576, W269) - 1))</f>
        <v>1</v>
      </c>
      <c r="O269">
        <v>59.26</v>
      </c>
      <c r="P269">
        <v>-6.21</v>
      </c>
      <c r="Q269">
        <v>11.04</v>
      </c>
      <c r="R269">
        <v>4.0999999999999996</v>
      </c>
      <c r="S269">
        <v>6.88</v>
      </c>
      <c r="T269">
        <v>1.34</v>
      </c>
      <c r="U269">
        <v>8.7100000000000009</v>
      </c>
      <c r="V269">
        <v>3.09</v>
      </c>
      <c r="W269">
        <v>2022</v>
      </c>
      <c r="X269">
        <f t="shared" si="7"/>
        <v>1</v>
      </c>
    </row>
    <row r="270" spans="1:24" ht="12.75" hidden="1" customHeight="1" x14ac:dyDescent="0.45">
      <c r="A270">
        <v>2</v>
      </c>
      <c r="B270" t="s">
        <v>44</v>
      </c>
      <c r="C270" t="s">
        <v>154</v>
      </c>
      <c r="D270" s="2" t="str">
        <f t="shared" si="6"/>
        <v>Michigan2022</v>
      </c>
      <c r="E270">
        <v>3</v>
      </c>
      <c r="F270">
        <v>13</v>
      </c>
      <c r="G270">
        <v>1</v>
      </c>
      <c r="H270" s="2">
        <v>0</v>
      </c>
      <c r="I270">
        <v>10.53</v>
      </c>
      <c r="J270">
        <v>10.06</v>
      </c>
      <c r="K270">
        <v>20.59</v>
      </c>
      <c r="L270" s="2">
        <f>_xlfn.RANK.EQ(I270, INDEX(CFB!$I$2:$I$1048576, MATCH(W270, CFB!$W$2:$W$1048576, 0)):INDEX(CFB!$I$2:$I$1048576, MATCH(W270, CFB!$W$2:$W$1048576, 0) + COUNTIF(CFB!$W$2:$W$1048576, W270) - 1), 0)</f>
        <v>9</v>
      </c>
      <c r="M270" s="2">
        <f>_xlfn.RANK.EQ(J270, INDEX(CFB!$J$2:$J$1048576, MATCH(W270, CFB!$W$2:$W$1048576, 0)):INDEX(CFB!$J$2:$J$1048576, MATCH(W270, CFB!$W$2:$W$1048576, 0) + COUNTIF(CFB!$W$2:$W$1048576, W270) - 1))</f>
        <v>5</v>
      </c>
      <c r="N270" s="2">
        <f>RANK(K270, INDEX(CFB!$K$2:$K$1048576, MATCH(W270, CFB!$W$2:$W$1048576, 0)):INDEX(CFB!$K$2:$K$1048576, MATCH(W270, CFB!$W$2:$W$1048576, 0) + COUNTIF(CFB!$W$2:$W$1048576, W270) - 1))</f>
        <v>2</v>
      </c>
      <c r="O270">
        <v>58.59</v>
      </c>
      <c r="P270">
        <v>0.22</v>
      </c>
      <c r="Q270">
        <v>10.44</v>
      </c>
      <c r="R270">
        <v>4.28</v>
      </c>
      <c r="S270">
        <v>6.88</v>
      </c>
      <c r="T270">
        <v>2.21</v>
      </c>
      <c r="U270">
        <v>8.1999999999999993</v>
      </c>
      <c r="V270">
        <v>3.4</v>
      </c>
      <c r="W270">
        <v>2022</v>
      </c>
      <c r="X270">
        <f t="shared" si="7"/>
        <v>0</v>
      </c>
    </row>
    <row r="271" spans="1:24" ht="12.75" hidden="1" customHeight="1" x14ac:dyDescent="0.45">
      <c r="A271">
        <v>3</v>
      </c>
      <c r="B271" t="s">
        <v>9</v>
      </c>
      <c r="C271" t="s">
        <v>154</v>
      </c>
      <c r="D271" s="2" t="str">
        <f t="shared" si="6"/>
        <v>Ohio State2022</v>
      </c>
      <c r="E271">
        <v>4</v>
      </c>
      <c r="F271">
        <v>11</v>
      </c>
      <c r="G271">
        <v>2</v>
      </c>
      <c r="H271" s="2">
        <v>0</v>
      </c>
      <c r="I271">
        <v>14.17</v>
      </c>
      <c r="J271">
        <v>5.64</v>
      </c>
      <c r="K271">
        <v>19.82</v>
      </c>
      <c r="L271" s="2">
        <f>_xlfn.RANK.EQ(I271, INDEX(CFB!$I$2:$I$1048576, MATCH(W271, CFB!$W$2:$W$1048576, 0)):INDEX(CFB!$I$2:$I$1048576, MATCH(W271, CFB!$W$2:$W$1048576, 0) + COUNTIF(CFB!$W$2:$W$1048576, W271) - 1), 0)</f>
        <v>1</v>
      </c>
      <c r="M271" s="2">
        <f>_xlfn.RANK.EQ(J271, INDEX(CFB!$J$2:$J$1048576, MATCH(W271, CFB!$W$2:$W$1048576, 0)):INDEX(CFB!$J$2:$J$1048576, MATCH(W271, CFB!$W$2:$W$1048576, 0) + COUNTIF(CFB!$W$2:$W$1048576, W271) - 1))</f>
        <v>25</v>
      </c>
      <c r="N271" s="2">
        <f>RANK(K271, INDEX(CFB!$K$2:$K$1048576, MATCH(W271, CFB!$W$2:$W$1048576, 0)):INDEX(CFB!$K$2:$K$1048576, MATCH(W271, CFB!$W$2:$W$1048576, 0) + COUNTIF(CFB!$W$2:$W$1048576, W271) - 1))</f>
        <v>3</v>
      </c>
      <c r="O271">
        <v>64.760000000000005</v>
      </c>
      <c r="P271">
        <v>3.04</v>
      </c>
      <c r="Q271">
        <v>11.88</v>
      </c>
      <c r="R271">
        <v>5.51</v>
      </c>
      <c r="S271">
        <v>6.99</v>
      </c>
      <c r="T271">
        <v>2.4</v>
      </c>
      <c r="U271">
        <v>9.17</v>
      </c>
      <c r="V271">
        <v>3.89</v>
      </c>
      <c r="W271">
        <v>2022</v>
      </c>
      <c r="X271">
        <f t="shared" si="7"/>
        <v>0</v>
      </c>
    </row>
    <row r="272" spans="1:24" ht="12.75" hidden="1" customHeight="1" x14ac:dyDescent="0.45">
      <c r="A272">
        <v>4</v>
      </c>
      <c r="B272" t="s">
        <v>18</v>
      </c>
      <c r="C272" t="s">
        <v>157</v>
      </c>
      <c r="D272" s="2" t="str">
        <f t="shared" si="6"/>
        <v>Alabama2022</v>
      </c>
      <c r="E272">
        <v>5</v>
      </c>
      <c r="F272">
        <v>11</v>
      </c>
      <c r="G272">
        <v>2</v>
      </c>
      <c r="H272" s="2">
        <v>0</v>
      </c>
      <c r="I272">
        <v>9.89</v>
      </c>
      <c r="J272">
        <v>9.77</v>
      </c>
      <c r="K272">
        <v>19.66</v>
      </c>
      <c r="L272" s="2">
        <f>_xlfn.RANK.EQ(I272, INDEX(CFB!$I$2:$I$1048576, MATCH(W272, CFB!$W$2:$W$1048576, 0)):INDEX(CFB!$I$2:$I$1048576, MATCH(W272, CFB!$W$2:$W$1048576, 0) + COUNTIF(CFB!$W$2:$W$1048576, W272) - 1), 0)</f>
        <v>12</v>
      </c>
      <c r="M272" s="2">
        <f>_xlfn.RANK.EQ(J272, INDEX(CFB!$J$2:$J$1048576, MATCH(W272, CFB!$W$2:$W$1048576, 0)):INDEX(CFB!$J$2:$J$1048576, MATCH(W272, CFB!$W$2:$W$1048576, 0) + COUNTIF(CFB!$W$2:$W$1048576, W272) - 1))</f>
        <v>7</v>
      </c>
      <c r="N272" s="2">
        <f>RANK(K272, INDEX(CFB!$K$2:$K$1048576, MATCH(W272, CFB!$W$2:$W$1048576, 0)):INDEX(CFB!$K$2:$K$1048576, MATCH(W272, CFB!$W$2:$W$1048576, 0) + COUNTIF(CFB!$W$2:$W$1048576, W272) - 1))</f>
        <v>4</v>
      </c>
      <c r="O272">
        <v>58.62</v>
      </c>
      <c r="P272">
        <v>-1.02</v>
      </c>
      <c r="Q272">
        <v>10.45</v>
      </c>
      <c r="R272">
        <v>3.47</v>
      </c>
      <c r="S272">
        <v>6.76</v>
      </c>
      <c r="T272">
        <v>2.02</v>
      </c>
      <c r="U272">
        <v>8.41</v>
      </c>
      <c r="V272">
        <v>2.87</v>
      </c>
      <c r="W272">
        <v>2022</v>
      </c>
      <c r="X272">
        <f t="shared" si="7"/>
        <v>0</v>
      </c>
    </row>
    <row r="273" spans="1:24" ht="12.75" hidden="1" customHeight="1" x14ac:dyDescent="0.45">
      <c r="A273">
        <v>5</v>
      </c>
      <c r="B273" t="s">
        <v>37</v>
      </c>
      <c r="C273" t="s">
        <v>155</v>
      </c>
      <c r="D273" s="2" t="str">
        <f t="shared" si="6"/>
        <v>Tennessee2022</v>
      </c>
      <c r="E273">
        <v>6</v>
      </c>
      <c r="F273">
        <v>11</v>
      </c>
      <c r="G273">
        <v>2</v>
      </c>
      <c r="H273" s="2">
        <v>0</v>
      </c>
      <c r="I273">
        <v>13.04</v>
      </c>
      <c r="J273">
        <v>4.8600000000000003</v>
      </c>
      <c r="K273">
        <v>17.899999999999999</v>
      </c>
      <c r="L273" s="2">
        <f>_xlfn.RANK.EQ(I273, INDEX(CFB!$I$2:$I$1048576, MATCH(W273, CFB!$W$2:$W$1048576, 0)):INDEX(CFB!$I$2:$I$1048576, MATCH(W273, CFB!$W$2:$W$1048576, 0) + COUNTIF(CFB!$W$2:$W$1048576, W273) - 1), 0)</f>
        <v>4</v>
      </c>
      <c r="M273" s="2">
        <f>_xlfn.RANK.EQ(J273, INDEX(CFB!$J$2:$J$1048576, MATCH(W273, CFB!$W$2:$W$1048576, 0)):INDEX(CFB!$J$2:$J$1048576, MATCH(W273, CFB!$W$2:$W$1048576, 0) + COUNTIF(CFB!$W$2:$W$1048576, W273) - 1))</f>
        <v>30</v>
      </c>
      <c r="N273" s="2">
        <f>RANK(K273, INDEX(CFB!$K$2:$K$1048576, MATCH(W273, CFB!$W$2:$W$1048576, 0)):INDEX(CFB!$K$2:$K$1048576, MATCH(W273, CFB!$W$2:$W$1048576, 0) + COUNTIF(CFB!$W$2:$W$1048576, W273) - 1))</f>
        <v>5</v>
      </c>
      <c r="O273">
        <v>64.77</v>
      </c>
      <c r="P273">
        <v>5.24</v>
      </c>
      <c r="Q273">
        <v>12.22</v>
      </c>
      <c r="R273">
        <v>5.26</v>
      </c>
      <c r="S273">
        <v>6.43</v>
      </c>
      <c r="T273">
        <v>1.97</v>
      </c>
      <c r="U273">
        <v>8.86</v>
      </c>
      <c r="V273">
        <v>3.85</v>
      </c>
      <c r="W273">
        <v>2022</v>
      </c>
      <c r="X273">
        <f t="shared" si="7"/>
        <v>0</v>
      </c>
    </row>
    <row r="274" spans="1:24" ht="12.75" hidden="1" customHeight="1" x14ac:dyDescent="0.45">
      <c r="A274">
        <v>6</v>
      </c>
      <c r="B274" t="s">
        <v>16</v>
      </c>
      <c r="C274" t="s">
        <v>154</v>
      </c>
      <c r="D274" s="2" t="str">
        <f t="shared" si="6"/>
        <v>Penn State2022</v>
      </c>
      <c r="E274">
        <v>7</v>
      </c>
      <c r="F274">
        <v>11</v>
      </c>
      <c r="G274">
        <v>2</v>
      </c>
      <c r="H274" s="2">
        <v>0</v>
      </c>
      <c r="I274">
        <v>7.77</v>
      </c>
      <c r="J274">
        <v>9.7899999999999991</v>
      </c>
      <c r="K274">
        <v>17.559999999999999</v>
      </c>
      <c r="L274" s="2">
        <f>_xlfn.RANK.EQ(I274, INDEX(CFB!$I$2:$I$1048576, MATCH(W274, CFB!$W$2:$W$1048576, 0)):INDEX(CFB!$I$2:$I$1048576, MATCH(W274, CFB!$W$2:$W$1048576, 0) + COUNTIF(CFB!$W$2:$W$1048576, W274) - 1), 0)</f>
        <v>18</v>
      </c>
      <c r="M274" s="2">
        <f>_xlfn.RANK.EQ(J274, INDEX(CFB!$J$2:$J$1048576, MATCH(W274, CFB!$W$2:$W$1048576, 0)):INDEX(CFB!$J$2:$J$1048576, MATCH(W274, CFB!$W$2:$W$1048576, 0) + COUNTIF(CFB!$W$2:$W$1048576, W274) - 1))</f>
        <v>6</v>
      </c>
      <c r="N274" s="2">
        <f>RANK(K274, INDEX(CFB!$K$2:$K$1048576, MATCH(W274, CFB!$W$2:$W$1048576, 0)):INDEX(CFB!$K$2:$K$1048576, MATCH(W274, CFB!$W$2:$W$1048576, 0) + COUNTIF(CFB!$W$2:$W$1048576, W274) - 1))</f>
        <v>6</v>
      </c>
      <c r="O274">
        <v>54.17</v>
      </c>
      <c r="P274">
        <v>-0.56999999999999995</v>
      </c>
      <c r="Q274">
        <v>9.6999999999999993</v>
      </c>
      <c r="R274">
        <v>3.81</v>
      </c>
      <c r="S274">
        <v>6.08</v>
      </c>
      <c r="T274">
        <v>1.96</v>
      </c>
      <c r="U274">
        <v>7.66</v>
      </c>
      <c r="V274">
        <v>3.07</v>
      </c>
      <c r="W274">
        <v>2022</v>
      </c>
      <c r="X274">
        <f t="shared" si="7"/>
        <v>0</v>
      </c>
    </row>
    <row r="275" spans="1:24" ht="12.75" hidden="1" customHeight="1" x14ac:dyDescent="0.45">
      <c r="A275">
        <v>7</v>
      </c>
      <c r="B275" t="s">
        <v>61</v>
      </c>
      <c r="C275" t="s">
        <v>29</v>
      </c>
      <c r="D275" s="2" t="str">
        <f t="shared" si="6"/>
        <v>Texas Christian2022</v>
      </c>
      <c r="E275">
        <v>2</v>
      </c>
      <c r="F275">
        <v>13</v>
      </c>
      <c r="G275">
        <v>2</v>
      </c>
      <c r="H275" s="2">
        <v>0</v>
      </c>
      <c r="I275">
        <v>13.45</v>
      </c>
      <c r="J275">
        <v>3.2</v>
      </c>
      <c r="K275">
        <v>16.649999999999999</v>
      </c>
      <c r="L275" s="2">
        <f>_xlfn.RANK.EQ(I275, INDEX(CFB!$I$2:$I$1048576, MATCH(W275, CFB!$W$2:$W$1048576, 0)):INDEX(CFB!$I$2:$I$1048576, MATCH(W275, CFB!$W$2:$W$1048576, 0) + COUNTIF(CFB!$W$2:$W$1048576, W275) - 1), 0)</f>
        <v>3</v>
      </c>
      <c r="M275" s="2">
        <f>_xlfn.RANK.EQ(J275, INDEX(CFB!$J$2:$J$1048576, MATCH(W275, CFB!$W$2:$W$1048576, 0)):INDEX(CFB!$J$2:$J$1048576, MATCH(W275, CFB!$W$2:$W$1048576, 0) + COUNTIF(CFB!$W$2:$W$1048576, W275) - 1))</f>
        <v>35</v>
      </c>
      <c r="N275" s="2">
        <f>RANK(K275, INDEX(CFB!$K$2:$K$1048576, MATCH(W275, CFB!$W$2:$W$1048576, 0)):INDEX(CFB!$K$2:$K$1048576, MATCH(W275, CFB!$W$2:$W$1048576, 0) + COUNTIF(CFB!$W$2:$W$1048576, W275) - 1))</f>
        <v>7</v>
      </c>
      <c r="O275">
        <v>58.15</v>
      </c>
      <c r="P275">
        <v>7.41</v>
      </c>
      <c r="Q275">
        <v>10.8</v>
      </c>
      <c r="R275">
        <v>5.17</v>
      </c>
      <c r="S275">
        <v>6.6</v>
      </c>
      <c r="T275">
        <v>2.62</v>
      </c>
      <c r="U275">
        <v>8.33</v>
      </c>
      <c r="V275">
        <v>3.96</v>
      </c>
      <c r="W275">
        <v>2022</v>
      </c>
      <c r="X275">
        <f t="shared" si="7"/>
        <v>0</v>
      </c>
    </row>
    <row r="276" spans="1:24" ht="12.75" hidden="1" customHeight="1" x14ac:dyDescent="0.45">
      <c r="A276">
        <v>8</v>
      </c>
      <c r="B276" t="s">
        <v>41</v>
      </c>
      <c r="C276" t="s">
        <v>29</v>
      </c>
      <c r="D276" s="2" t="str">
        <f t="shared" si="6"/>
        <v>Kansas State2022</v>
      </c>
      <c r="E276">
        <v>14</v>
      </c>
      <c r="F276">
        <v>10</v>
      </c>
      <c r="G276">
        <v>4</v>
      </c>
      <c r="H276" s="2">
        <v>0</v>
      </c>
      <c r="I276">
        <v>6.86</v>
      </c>
      <c r="J276">
        <v>9.3000000000000007</v>
      </c>
      <c r="K276">
        <v>16.16</v>
      </c>
      <c r="L276" s="2">
        <f>_xlfn.RANK.EQ(I276, INDEX(CFB!$I$2:$I$1048576, MATCH(W276, CFB!$W$2:$W$1048576, 0)):INDEX(CFB!$I$2:$I$1048576, MATCH(W276, CFB!$W$2:$W$1048576, 0) + COUNTIF(CFB!$W$2:$W$1048576, W276) - 1), 0)</f>
        <v>23</v>
      </c>
      <c r="M276" s="2">
        <f>_xlfn.RANK.EQ(J276, INDEX(CFB!$J$2:$J$1048576, MATCH(W276, CFB!$W$2:$W$1048576, 0)):INDEX(CFB!$J$2:$J$1048576, MATCH(W276, CFB!$W$2:$W$1048576, 0) + COUNTIF(CFB!$W$2:$W$1048576, W276) - 1))</f>
        <v>9</v>
      </c>
      <c r="N276" s="2">
        <f>RANK(K276, INDEX(CFB!$K$2:$K$1048576, MATCH(W276, CFB!$W$2:$W$1048576, 0)):INDEX(CFB!$K$2:$K$1048576, MATCH(W276, CFB!$W$2:$W$1048576, 0) + COUNTIF(CFB!$W$2:$W$1048576, W276) - 1))</f>
        <v>8</v>
      </c>
      <c r="O276">
        <v>51.64</v>
      </c>
      <c r="P276">
        <v>-0.32</v>
      </c>
      <c r="Q276">
        <v>9.76</v>
      </c>
      <c r="R276">
        <v>4.5</v>
      </c>
      <c r="S276">
        <v>6.76</v>
      </c>
      <c r="T276">
        <v>2.7</v>
      </c>
      <c r="U276">
        <v>7.88</v>
      </c>
      <c r="V276">
        <v>3.72</v>
      </c>
      <c r="W276">
        <v>2022</v>
      </c>
      <c r="X276">
        <f t="shared" si="7"/>
        <v>0</v>
      </c>
    </row>
    <row r="277" spans="1:24" ht="12.75" hidden="1" customHeight="1" x14ac:dyDescent="0.45">
      <c r="A277">
        <v>9</v>
      </c>
      <c r="B277" t="s">
        <v>14</v>
      </c>
      <c r="C277" t="s">
        <v>29</v>
      </c>
      <c r="D277" s="2" t="str">
        <f t="shared" si="6"/>
        <v>Texas2022</v>
      </c>
      <c r="E277">
        <v>25</v>
      </c>
      <c r="F277">
        <v>8</v>
      </c>
      <c r="G277">
        <v>5</v>
      </c>
      <c r="H277" s="2">
        <v>0</v>
      </c>
      <c r="I277">
        <v>6.17</v>
      </c>
      <c r="J277">
        <v>9.76</v>
      </c>
      <c r="K277">
        <v>15.92</v>
      </c>
      <c r="L277" s="2">
        <f>_xlfn.RANK.EQ(I277, INDEX(CFB!$I$2:$I$1048576, MATCH(W277, CFB!$W$2:$W$1048576, 0)):INDEX(CFB!$I$2:$I$1048576, MATCH(W277, CFB!$W$2:$W$1048576, 0) + COUNTIF(CFB!$W$2:$W$1048576, W277) - 1), 0)</f>
        <v>30</v>
      </c>
      <c r="M277" s="2">
        <f>_xlfn.RANK.EQ(J277, INDEX(CFB!$J$2:$J$1048576, MATCH(W277, CFB!$W$2:$W$1048576, 0)):INDEX(CFB!$J$2:$J$1048576, MATCH(W277, CFB!$W$2:$W$1048576, 0) + COUNTIF(CFB!$W$2:$W$1048576, W277) - 1))</f>
        <v>8</v>
      </c>
      <c r="N277" s="2">
        <f>RANK(K277, INDEX(CFB!$K$2:$K$1048576, MATCH(W277, CFB!$W$2:$W$1048576, 0)):INDEX(CFB!$K$2:$K$1048576, MATCH(W277, CFB!$W$2:$W$1048576, 0) + COUNTIF(CFB!$W$2:$W$1048576, W277) - 1))</f>
        <v>9</v>
      </c>
      <c r="O277">
        <v>53.26</v>
      </c>
      <c r="P277">
        <v>-1.52</v>
      </c>
      <c r="Q277">
        <v>9.7799999999999994</v>
      </c>
      <c r="R277">
        <v>3.89</v>
      </c>
      <c r="S277">
        <v>6.75</v>
      </c>
      <c r="T277">
        <v>1.9</v>
      </c>
      <c r="U277">
        <v>8.02</v>
      </c>
      <c r="V277">
        <v>3.05</v>
      </c>
      <c r="W277">
        <v>2022</v>
      </c>
      <c r="X277">
        <f t="shared" si="7"/>
        <v>0</v>
      </c>
    </row>
    <row r="278" spans="1:24" ht="12.75" hidden="1" customHeight="1" x14ac:dyDescent="0.45">
      <c r="A278">
        <v>10</v>
      </c>
      <c r="B278" t="s">
        <v>84</v>
      </c>
      <c r="C278" t="s">
        <v>156</v>
      </c>
      <c r="D278" s="2" t="str">
        <f t="shared" si="6"/>
        <v>Utah2022</v>
      </c>
      <c r="E278">
        <v>10</v>
      </c>
      <c r="F278">
        <v>10</v>
      </c>
      <c r="G278">
        <v>4</v>
      </c>
      <c r="H278" s="2">
        <v>0</v>
      </c>
      <c r="I278">
        <v>7.71</v>
      </c>
      <c r="J278">
        <v>7.09</v>
      </c>
      <c r="K278">
        <v>14.8</v>
      </c>
      <c r="L278" s="2">
        <f>_xlfn.RANK.EQ(I278, INDEX(CFB!$I$2:$I$1048576, MATCH(W278, CFB!$W$2:$W$1048576, 0)):INDEX(CFB!$I$2:$I$1048576, MATCH(W278, CFB!$W$2:$W$1048576, 0) + COUNTIF(CFB!$W$2:$W$1048576, W278) - 1), 0)</f>
        <v>20</v>
      </c>
      <c r="M278" s="2">
        <f>_xlfn.RANK.EQ(J278, INDEX(CFB!$J$2:$J$1048576, MATCH(W278, CFB!$W$2:$W$1048576, 0)):INDEX(CFB!$J$2:$J$1048576, MATCH(W278, CFB!$W$2:$W$1048576, 0) + COUNTIF(CFB!$W$2:$W$1048576, W278) - 1))</f>
        <v>17</v>
      </c>
      <c r="N278" s="2">
        <f>RANK(K278, INDEX(CFB!$K$2:$K$1048576, MATCH(W278, CFB!$W$2:$W$1048576, 0)):INDEX(CFB!$K$2:$K$1048576, MATCH(W278, CFB!$W$2:$W$1048576, 0) + COUNTIF(CFB!$W$2:$W$1048576, W278) - 1))</f>
        <v>10</v>
      </c>
      <c r="O278">
        <v>54.01</v>
      </c>
      <c r="P278">
        <v>3.31</v>
      </c>
      <c r="Q278">
        <v>9.6300000000000008</v>
      </c>
      <c r="R278">
        <v>5.47</v>
      </c>
      <c r="S278">
        <v>6.18</v>
      </c>
      <c r="T278">
        <v>2.71</v>
      </c>
      <c r="U278">
        <v>7.6</v>
      </c>
      <c r="V278">
        <v>4.2</v>
      </c>
      <c r="W278">
        <v>2022</v>
      </c>
      <c r="X278">
        <f t="shared" si="7"/>
        <v>0</v>
      </c>
    </row>
    <row r="279" spans="1:24" ht="12.75" hidden="1" customHeight="1" x14ac:dyDescent="0.45">
      <c r="A279">
        <v>11</v>
      </c>
      <c r="B279" t="s">
        <v>115</v>
      </c>
      <c r="C279" t="s">
        <v>163</v>
      </c>
      <c r="D279" s="2" t="str">
        <f t="shared" si="6"/>
        <v>Florida State2022</v>
      </c>
      <c r="E279">
        <v>11</v>
      </c>
      <c r="F279">
        <v>10</v>
      </c>
      <c r="G279">
        <v>3</v>
      </c>
      <c r="H279" s="2">
        <v>0</v>
      </c>
      <c r="I279">
        <v>8.89</v>
      </c>
      <c r="J279">
        <v>5.88</v>
      </c>
      <c r="K279">
        <v>14.77</v>
      </c>
      <c r="L279" s="2">
        <f>_xlfn.RANK.EQ(I279, INDEX(CFB!$I$2:$I$1048576, MATCH(W279, CFB!$W$2:$W$1048576, 0)):INDEX(CFB!$I$2:$I$1048576, MATCH(W279, CFB!$W$2:$W$1048576, 0) + COUNTIF(CFB!$W$2:$W$1048576, W279) - 1), 0)</f>
        <v>16</v>
      </c>
      <c r="M279" s="2">
        <f>_xlfn.RANK.EQ(J279, INDEX(CFB!$J$2:$J$1048576, MATCH(W279, CFB!$W$2:$W$1048576, 0)):INDEX(CFB!$J$2:$J$1048576, MATCH(W279, CFB!$W$2:$W$1048576, 0) + COUNTIF(CFB!$W$2:$W$1048576, W279) - 1))</f>
        <v>22</v>
      </c>
      <c r="N279" s="2">
        <f>RANK(K279, INDEX(CFB!$K$2:$K$1048576, MATCH(W279, CFB!$W$2:$W$1048576, 0)):INDEX(CFB!$K$2:$K$1048576, MATCH(W279, CFB!$W$2:$W$1048576, 0) + COUNTIF(CFB!$W$2:$W$1048576, W279) - 1))</f>
        <v>11</v>
      </c>
      <c r="O279">
        <v>54.03</v>
      </c>
      <c r="P279">
        <v>4.2</v>
      </c>
      <c r="Q279">
        <v>10.82</v>
      </c>
      <c r="R279">
        <v>4.33</v>
      </c>
      <c r="S279">
        <v>6.87</v>
      </c>
      <c r="T279">
        <v>2.86</v>
      </c>
      <c r="U279">
        <v>8.52</v>
      </c>
      <c r="V279">
        <v>3.48</v>
      </c>
      <c r="W279">
        <v>2022</v>
      </c>
      <c r="X279">
        <f t="shared" si="7"/>
        <v>0</v>
      </c>
    </row>
    <row r="280" spans="1:24" ht="12.75" hidden="1" customHeight="1" x14ac:dyDescent="0.45">
      <c r="A280">
        <v>12</v>
      </c>
      <c r="B280" t="s">
        <v>26</v>
      </c>
      <c r="C280" t="s">
        <v>163</v>
      </c>
      <c r="D280" s="2" t="str">
        <f t="shared" si="6"/>
        <v>Clemson2022</v>
      </c>
      <c r="E280">
        <v>13</v>
      </c>
      <c r="F280">
        <v>11</v>
      </c>
      <c r="G280">
        <v>3</v>
      </c>
      <c r="H280" s="2">
        <v>0</v>
      </c>
      <c r="I280">
        <v>6.65</v>
      </c>
      <c r="J280">
        <v>6.93</v>
      </c>
      <c r="K280">
        <v>13.59</v>
      </c>
      <c r="L280" s="2">
        <f>_xlfn.RANK.EQ(I280, INDEX(CFB!$I$2:$I$1048576, MATCH(W280, CFB!$W$2:$W$1048576, 0)):INDEX(CFB!$I$2:$I$1048576, MATCH(W280, CFB!$W$2:$W$1048576, 0) + COUNTIF(CFB!$W$2:$W$1048576, W280) - 1), 0)</f>
        <v>26</v>
      </c>
      <c r="M280" s="2">
        <f>_xlfn.RANK.EQ(J280, INDEX(CFB!$J$2:$J$1048576, MATCH(W280, CFB!$W$2:$W$1048576, 0)):INDEX(CFB!$J$2:$J$1048576, MATCH(W280, CFB!$W$2:$W$1048576, 0) + COUNTIF(CFB!$W$2:$W$1048576, W280) - 1))</f>
        <v>18</v>
      </c>
      <c r="N280" s="2">
        <f>RANK(K280, INDEX(CFB!$K$2:$K$1048576, MATCH(W280, CFB!$W$2:$W$1048576, 0)):INDEX(CFB!$K$2:$K$1048576, MATCH(W280, CFB!$W$2:$W$1048576, 0) + COUNTIF(CFB!$W$2:$W$1048576, W280) - 1))</f>
        <v>12</v>
      </c>
      <c r="O280">
        <v>49.43</v>
      </c>
      <c r="P280">
        <v>2.92</v>
      </c>
      <c r="Q280">
        <v>8.68</v>
      </c>
      <c r="R280">
        <v>4.4400000000000004</v>
      </c>
      <c r="S280">
        <v>5.71</v>
      </c>
      <c r="T280">
        <v>2.2400000000000002</v>
      </c>
      <c r="U280">
        <v>7</v>
      </c>
      <c r="V280">
        <v>3.53</v>
      </c>
      <c r="W280">
        <v>2022</v>
      </c>
      <c r="X280">
        <f t="shared" si="7"/>
        <v>0</v>
      </c>
    </row>
    <row r="281" spans="1:24" ht="12.75" hidden="1" customHeight="1" x14ac:dyDescent="0.45">
      <c r="A281">
        <v>13</v>
      </c>
      <c r="B281" t="s">
        <v>13</v>
      </c>
      <c r="C281" t="s">
        <v>156</v>
      </c>
      <c r="D281" s="2" t="str">
        <f t="shared" si="6"/>
        <v>Oregon2022</v>
      </c>
      <c r="E281">
        <v>15</v>
      </c>
      <c r="F281">
        <v>10</v>
      </c>
      <c r="G281">
        <v>3</v>
      </c>
      <c r="H281" s="2">
        <v>0</v>
      </c>
      <c r="I281">
        <v>10.86</v>
      </c>
      <c r="J281">
        <v>2.58</v>
      </c>
      <c r="K281">
        <v>13.44</v>
      </c>
      <c r="L281" s="2">
        <f>_xlfn.RANK.EQ(I281, INDEX(CFB!$I$2:$I$1048576, MATCH(W281, CFB!$W$2:$W$1048576, 0)):INDEX(CFB!$I$2:$I$1048576, MATCH(W281, CFB!$W$2:$W$1048576, 0) + COUNTIF(CFB!$W$2:$W$1048576, W281) - 1), 0)</f>
        <v>5</v>
      </c>
      <c r="M281" s="2">
        <f>_xlfn.RANK.EQ(J281, INDEX(CFB!$J$2:$J$1048576, MATCH(W281, CFB!$W$2:$W$1048576, 0)):INDEX(CFB!$J$2:$J$1048576, MATCH(W281, CFB!$W$2:$W$1048576, 0) + COUNTIF(CFB!$W$2:$W$1048576, W281) - 1))</f>
        <v>39</v>
      </c>
      <c r="N281" s="2">
        <f>RANK(K281, INDEX(CFB!$K$2:$K$1048576, MATCH(W281, CFB!$W$2:$W$1048576, 0)):INDEX(CFB!$K$2:$K$1048576, MATCH(W281, CFB!$W$2:$W$1048576, 0) + COUNTIF(CFB!$W$2:$W$1048576, W281) - 1))</f>
        <v>13</v>
      </c>
      <c r="O281">
        <v>54.67</v>
      </c>
      <c r="P281">
        <v>9.34</v>
      </c>
      <c r="Q281">
        <v>10.24</v>
      </c>
      <c r="R281">
        <v>5.12</v>
      </c>
      <c r="S281">
        <v>6.48</v>
      </c>
      <c r="T281">
        <v>2.98</v>
      </c>
      <c r="U281">
        <v>8.06</v>
      </c>
      <c r="V281">
        <v>4.2</v>
      </c>
      <c r="W281">
        <v>2022</v>
      </c>
      <c r="X281">
        <f t="shared" si="7"/>
        <v>0</v>
      </c>
    </row>
    <row r="282" spans="1:24" ht="12.75" hidden="1" customHeight="1" x14ac:dyDescent="0.45">
      <c r="A282">
        <v>14</v>
      </c>
      <c r="B282" t="s">
        <v>27</v>
      </c>
      <c r="C282" t="s">
        <v>157</v>
      </c>
      <c r="D282" s="2" t="str">
        <f t="shared" si="6"/>
        <v>LSU2022</v>
      </c>
      <c r="E282">
        <v>16</v>
      </c>
      <c r="F282">
        <v>10</v>
      </c>
      <c r="G282">
        <v>4</v>
      </c>
      <c r="H282" s="2">
        <v>0</v>
      </c>
      <c r="I282">
        <v>6.83</v>
      </c>
      <c r="J282">
        <v>6.45</v>
      </c>
      <c r="K282">
        <v>13.29</v>
      </c>
      <c r="L282" s="2">
        <f>_xlfn.RANK.EQ(I282, INDEX(CFB!$I$2:$I$1048576, MATCH(W282, CFB!$W$2:$W$1048576, 0)):INDEX(CFB!$I$2:$I$1048576, MATCH(W282, CFB!$W$2:$W$1048576, 0) + COUNTIF(CFB!$W$2:$W$1048576, W282) - 1), 0)</f>
        <v>24</v>
      </c>
      <c r="M282" s="2">
        <f>_xlfn.RANK.EQ(J282, INDEX(CFB!$J$2:$J$1048576, MATCH(W282, CFB!$W$2:$W$1048576, 0)):INDEX(CFB!$J$2:$J$1048576, MATCH(W282, CFB!$W$2:$W$1048576, 0) + COUNTIF(CFB!$W$2:$W$1048576, W282) - 1))</f>
        <v>20</v>
      </c>
      <c r="N282" s="2">
        <f>RANK(K282, INDEX(CFB!$K$2:$K$1048576, MATCH(W282, CFB!$W$2:$W$1048576, 0)):INDEX(CFB!$K$2:$K$1048576, MATCH(W282, CFB!$W$2:$W$1048576, 0) + COUNTIF(CFB!$W$2:$W$1048576, W282) - 1))</f>
        <v>14</v>
      </c>
      <c r="O282">
        <v>53.82</v>
      </c>
      <c r="P282">
        <v>2.31</v>
      </c>
      <c r="Q282">
        <v>10.14</v>
      </c>
      <c r="R282">
        <v>4.47</v>
      </c>
      <c r="S282">
        <v>6.35</v>
      </c>
      <c r="T282">
        <v>2.33</v>
      </c>
      <c r="U282">
        <v>8.0399999999999991</v>
      </c>
      <c r="V282">
        <v>3.41</v>
      </c>
      <c r="W282">
        <v>2022</v>
      </c>
      <c r="X282">
        <f t="shared" si="7"/>
        <v>0</v>
      </c>
    </row>
    <row r="283" spans="1:24" ht="12.75" hidden="1" customHeight="1" x14ac:dyDescent="0.45">
      <c r="A283">
        <v>15</v>
      </c>
      <c r="B283" t="s">
        <v>119</v>
      </c>
      <c r="C283" t="s">
        <v>156</v>
      </c>
      <c r="D283" s="2" t="str">
        <f t="shared" si="6"/>
        <v>Oregon State2022</v>
      </c>
      <c r="E283">
        <v>17</v>
      </c>
      <c r="F283">
        <v>10</v>
      </c>
      <c r="G283">
        <v>3</v>
      </c>
      <c r="H283" s="2">
        <v>0</v>
      </c>
      <c r="I283">
        <v>5.31</v>
      </c>
      <c r="J283">
        <v>7.33</v>
      </c>
      <c r="K283">
        <v>12.64</v>
      </c>
      <c r="L283" s="2">
        <f>_xlfn.RANK.EQ(I283, INDEX(CFB!$I$2:$I$1048576, MATCH(W283, CFB!$W$2:$W$1048576, 0)):INDEX(CFB!$I$2:$I$1048576, MATCH(W283, CFB!$W$2:$W$1048576, 0) + COUNTIF(CFB!$W$2:$W$1048576, W283) - 1), 0)</f>
        <v>37</v>
      </c>
      <c r="M283" s="2">
        <f>_xlfn.RANK.EQ(J283, INDEX(CFB!$J$2:$J$1048576, MATCH(W283, CFB!$W$2:$W$1048576, 0)):INDEX(CFB!$J$2:$J$1048576, MATCH(W283, CFB!$W$2:$W$1048576, 0) + COUNTIF(CFB!$W$2:$W$1048576, W283) - 1))</f>
        <v>16</v>
      </c>
      <c r="N283" s="2">
        <f>RANK(K283, INDEX(CFB!$K$2:$K$1048576, MATCH(W283, CFB!$W$2:$W$1048576, 0)):INDEX(CFB!$K$2:$K$1048576, MATCH(W283, CFB!$W$2:$W$1048576, 0) + COUNTIF(CFB!$W$2:$W$1048576, W283) - 1))</f>
        <v>15</v>
      </c>
      <c r="O283">
        <v>47.6</v>
      </c>
      <c r="P283">
        <v>3</v>
      </c>
      <c r="Q283">
        <v>9.73</v>
      </c>
      <c r="R283">
        <v>4.5199999999999996</v>
      </c>
      <c r="S283">
        <v>5.68</v>
      </c>
      <c r="T283">
        <v>2.71</v>
      </c>
      <c r="U283">
        <v>7.17</v>
      </c>
      <c r="V283">
        <v>3.76</v>
      </c>
      <c r="W283">
        <v>2022</v>
      </c>
      <c r="X283">
        <f t="shared" si="7"/>
        <v>0</v>
      </c>
    </row>
    <row r="284" spans="1:24" ht="12.75" hidden="1" customHeight="1" x14ac:dyDescent="0.45">
      <c r="A284">
        <v>16</v>
      </c>
      <c r="B284" t="s">
        <v>38</v>
      </c>
      <c r="C284" t="s">
        <v>156</v>
      </c>
      <c r="D284" s="2" t="str">
        <f t="shared" si="6"/>
        <v>USC2022</v>
      </c>
      <c r="E284">
        <v>12</v>
      </c>
      <c r="F284">
        <v>11</v>
      </c>
      <c r="G284">
        <v>3</v>
      </c>
      <c r="H284" s="2">
        <v>0</v>
      </c>
      <c r="I284">
        <v>14.16</v>
      </c>
      <c r="J284">
        <v>-2.0299999999999998</v>
      </c>
      <c r="K284">
        <v>12.13</v>
      </c>
      <c r="L284" s="2">
        <f>_xlfn.RANK.EQ(I284, INDEX(CFB!$I$2:$I$1048576, MATCH(W284, CFB!$W$2:$W$1048576, 0)):INDEX(CFB!$I$2:$I$1048576, MATCH(W284, CFB!$W$2:$W$1048576, 0) + COUNTIF(CFB!$W$2:$W$1048576, W284) - 1), 0)</f>
        <v>2</v>
      </c>
      <c r="M284" s="2">
        <f>_xlfn.RANK.EQ(J284, INDEX(CFB!$J$2:$J$1048576, MATCH(W284, CFB!$W$2:$W$1048576, 0)):INDEX(CFB!$J$2:$J$1048576, MATCH(W284, CFB!$W$2:$W$1048576, 0) + COUNTIF(CFB!$W$2:$W$1048576, W284) - 1))</f>
        <v>90</v>
      </c>
      <c r="N284" s="2">
        <f>RANK(K284, INDEX(CFB!$K$2:$K$1048576, MATCH(W284, CFB!$W$2:$W$1048576, 0)):INDEX(CFB!$K$2:$K$1048576, MATCH(W284, CFB!$W$2:$W$1048576, 0) + COUNTIF(CFB!$W$2:$W$1048576, W284) - 1))</f>
        <v>16</v>
      </c>
      <c r="O284">
        <v>58.34</v>
      </c>
      <c r="P284">
        <v>11.86</v>
      </c>
      <c r="Q284">
        <v>11.12</v>
      </c>
      <c r="R284">
        <v>6.08</v>
      </c>
      <c r="S284">
        <v>5.85</v>
      </c>
      <c r="T284">
        <v>3.89</v>
      </c>
      <c r="U284">
        <v>8.42</v>
      </c>
      <c r="V284">
        <v>5.0999999999999996</v>
      </c>
      <c r="W284">
        <v>2022</v>
      </c>
      <c r="X284">
        <f t="shared" si="7"/>
        <v>0</v>
      </c>
    </row>
    <row r="285" spans="1:24" ht="12.75" hidden="1" customHeight="1" x14ac:dyDescent="0.45">
      <c r="A285">
        <v>17</v>
      </c>
      <c r="B285" t="s">
        <v>109</v>
      </c>
      <c r="C285" t="s">
        <v>157</v>
      </c>
      <c r="D285" s="2" t="str">
        <f t="shared" si="6"/>
        <v>Mississippi State2022</v>
      </c>
      <c r="E285">
        <v>20</v>
      </c>
      <c r="F285">
        <v>9</v>
      </c>
      <c r="G285">
        <v>4</v>
      </c>
      <c r="H285" s="2">
        <v>0</v>
      </c>
      <c r="I285">
        <v>6.17</v>
      </c>
      <c r="J285">
        <v>5.67</v>
      </c>
      <c r="K285">
        <v>11.84</v>
      </c>
      <c r="L285" s="2">
        <f>_xlfn.RANK.EQ(I285, INDEX(CFB!$I$2:$I$1048576, MATCH(W285, CFB!$W$2:$W$1048576, 0)):INDEX(CFB!$I$2:$I$1048576, MATCH(W285, CFB!$W$2:$W$1048576, 0) + COUNTIF(CFB!$W$2:$W$1048576, W285) - 1), 0)</f>
        <v>30</v>
      </c>
      <c r="M285" s="2">
        <f>_xlfn.RANK.EQ(J285, INDEX(CFB!$J$2:$J$1048576, MATCH(W285, CFB!$W$2:$W$1048576, 0)):INDEX(CFB!$J$2:$J$1048576, MATCH(W285, CFB!$W$2:$W$1048576, 0) + COUNTIF(CFB!$W$2:$W$1048576, W285) - 1))</f>
        <v>24</v>
      </c>
      <c r="N285" s="2">
        <f>RANK(K285, INDEX(CFB!$K$2:$K$1048576, MATCH(W285, CFB!$W$2:$W$1048576, 0)):INDEX(CFB!$K$2:$K$1048576, MATCH(W285, CFB!$W$2:$W$1048576, 0) + COUNTIF(CFB!$W$2:$W$1048576, W285) - 1))</f>
        <v>17</v>
      </c>
      <c r="O285">
        <v>50.9</v>
      </c>
      <c r="P285">
        <v>4.3600000000000003</v>
      </c>
      <c r="Q285">
        <v>8.68</v>
      </c>
      <c r="R285">
        <v>4.1399999999999997</v>
      </c>
      <c r="S285">
        <v>4.9000000000000004</v>
      </c>
      <c r="T285">
        <v>2.42</v>
      </c>
      <c r="U285">
        <v>7.15</v>
      </c>
      <c r="V285">
        <v>3.39</v>
      </c>
      <c r="W285">
        <v>2022</v>
      </c>
      <c r="X285">
        <f t="shared" si="7"/>
        <v>0</v>
      </c>
    </row>
    <row r="286" spans="1:24" ht="12.75" hidden="1" customHeight="1" x14ac:dyDescent="0.45">
      <c r="A286">
        <v>18</v>
      </c>
      <c r="B286" t="s">
        <v>66</v>
      </c>
      <c r="C286" t="s">
        <v>156</v>
      </c>
      <c r="D286" s="2" t="str">
        <f t="shared" si="6"/>
        <v>Washington2022</v>
      </c>
      <c r="E286">
        <v>8</v>
      </c>
      <c r="F286">
        <v>11</v>
      </c>
      <c r="G286">
        <v>2</v>
      </c>
      <c r="H286" s="2">
        <v>0</v>
      </c>
      <c r="I286">
        <v>10.76</v>
      </c>
      <c r="J286">
        <v>0.8</v>
      </c>
      <c r="K286">
        <v>11.56</v>
      </c>
      <c r="L286" s="2">
        <f>_xlfn.RANK.EQ(I286, INDEX(CFB!$I$2:$I$1048576, MATCH(W286, CFB!$W$2:$W$1048576, 0)):INDEX(CFB!$I$2:$I$1048576, MATCH(W286, CFB!$W$2:$W$1048576, 0) + COUNTIF(CFB!$W$2:$W$1048576, W286) - 1), 0)</f>
        <v>6</v>
      </c>
      <c r="M286" s="2">
        <f>_xlfn.RANK.EQ(J286, INDEX(CFB!$J$2:$J$1048576, MATCH(W286, CFB!$W$2:$W$1048576, 0)):INDEX(CFB!$J$2:$J$1048576, MATCH(W286, CFB!$W$2:$W$1048576, 0) + COUNTIF(CFB!$W$2:$W$1048576, W286) - 1))</f>
        <v>57</v>
      </c>
      <c r="N286" s="2">
        <f>RANK(K286, INDEX(CFB!$K$2:$K$1048576, MATCH(W286, CFB!$W$2:$W$1048576, 0)):INDEX(CFB!$K$2:$K$1048576, MATCH(W286, CFB!$W$2:$W$1048576, 0) + COUNTIF(CFB!$W$2:$W$1048576, W286) - 1))</f>
        <v>18</v>
      </c>
      <c r="O286">
        <v>54.85</v>
      </c>
      <c r="P286">
        <v>10.09</v>
      </c>
      <c r="Q286">
        <v>10.1</v>
      </c>
      <c r="R286">
        <v>6.11</v>
      </c>
      <c r="S286">
        <v>5.53</v>
      </c>
      <c r="T286">
        <v>2.41</v>
      </c>
      <c r="U286">
        <v>8.01</v>
      </c>
      <c r="V286">
        <v>4.22</v>
      </c>
      <c r="W286">
        <v>2022</v>
      </c>
      <c r="X286">
        <f t="shared" si="7"/>
        <v>0</v>
      </c>
    </row>
    <row r="287" spans="1:24" ht="12.75" hidden="1" customHeight="1" x14ac:dyDescent="0.45">
      <c r="A287">
        <v>19</v>
      </c>
      <c r="B287" t="s">
        <v>58</v>
      </c>
      <c r="C287" t="s">
        <v>49</v>
      </c>
      <c r="D287" s="2" t="str">
        <f t="shared" si="6"/>
        <v>Tulane2022</v>
      </c>
      <c r="E287">
        <v>9</v>
      </c>
      <c r="F287">
        <v>12</v>
      </c>
      <c r="G287">
        <v>2</v>
      </c>
      <c r="H287" s="2">
        <v>0</v>
      </c>
      <c r="I287">
        <v>6.17</v>
      </c>
      <c r="J287">
        <v>5.37</v>
      </c>
      <c r="K287">
        <v>11.53</v>
      </c>
      <c r="L287" s="2">
        <f>_xlfn.RANK.EQ(I287, INDEX(CFB!$I$2:$I$1048576, MATCH(W287, CFB!$W$2:$W$1048576, 0)):INDEX(CFB!$I$2:$I$1048576, MATCH(W287, CFB!$W$2:$W$1048576, 0) + COUNTIF(CFB!$W$2:$W$1048576, W287) - 1), 0)</f>
        <v>30</v>
      </c>
      <c r="M287" s="2">
        <f>_xlfn.RANK.EQ(J287, INDEX(CFB!$J$2:$J$1048576, MATCH(W287, CFB!$W$2:$W$1048576, 0)):INDEX(CFB!$J$2:$J$1048576, MATCH(W287, CFB!$W$2:$W$1048576, 0) + COUNTIF(CFB!$W$2:$W$1048576, W287) - 1))</f>
        <v>26</v>
      </c>
      <c r="N287" s="2">
        <f>RANK(K287, INDEX(CFB!$K$2:$K$1048576, MATCH(W287, CFB!$W$2:$W$1048576, 0)):INDEX(CFB!$K$2:$K$1048576, MATCH(W287, CFB!$W$2:$W$1048576, 0) + COUNTIF(CFB!$W$2:$W$1048576, W287) - 1))</f>
        <v>19</v>
      </c>
      <c r="O287">
        <v>49.95</v>
      </c>
      <c r="P287">
        <v>4.93</v>
      </c>
      <c r="Q287">
        <v>10.25</v>
      </c>
      <c r="R287">
        <v>4.4400000000000004</v>
      </c>
      <c r="S287">
        <v>6.01</v>
      </c>
      <c r="T287">
        <v>2.65</v>
      </c>
      <c r="U287">
        <v>7.63</v>
      </c>
      <c r="V287">
        <v>3.54</v>
      </c>
      <c r="W287">
        <v>2022</v>
      </c>
      <c r="X287">
        <f t="shared" si="7"/>
        <v>0</v>
      </c>
    </row>
    <row r="288" spans="1:24" hidden="1" x14ac:dyDescent="0.45">
      <c r="A288">
        <v>20</v>
      </c>
      <c r="B288" t="s">
        <v>11</v>
      </c>
      <c r="C288" t="s">
        <v>12</v>
      </c>
      <c r="D288" s="2" t="str">
        <f t="shared" si="6"/>
        <v>Notre Dame2022</v>
      </c>
      <c r="E288">
        <v>18</v>
      </c>
      <c r="F288">
        <v>9</v>
      </c>
      <c r="G288">
        <v>4</v>
      </c>
      <c r="H288" s="2">
        <v>0</v>
      </c>
      <c r="I288">
        <v>5.69</v>
      </c>
      <c r="J288">
        <v>5.1100000000000003</v>
      </c>
      <c r="K288">
        <v>10.8</v>
      </c>
      <c r="L288" s="2">
        <f>_xlfn.RANK.EQ(I288, INDEX(CFB!$I$2:$I$1048576, MATCH(W288, CFB!$W$2:$W$1048576, 0)):INDEX(CFB!$I$2:$I$1048576, MATCH(W288, CFB!$W$2:$W$1048576, 0) + COUNTIF(CFB!$W$2:$W$1048576, W288) - 1), 0)</f>
        <v>35</v>
      </c>
      <c r="M288" s="2">
        <f>_xlfn.RANK.EQ(J288, INDEX(CFB!$J$2:$J$1048576, MATCH(W288, CFB!$W$2:$W$1048576, 0)):INDEX(CFB!$J$2:$J$1048576, MATCH(W288, CFB!$W$2:$W$1048576, 0) + COUNTIF(CFB!$W$2:$W$1048576, W288) - 1))</f>
        <v>27</v>
      </c>
      <c r="N288" s="2">
        <f>RANK(K288, INDEX(CFB!$K$2:$K$1048576, MATCH(W288, CFB!$W$2:$W$1048576, 0)):INDEX(CFB!$K$2:$K$1048576, MATCH(W288, CFB!$W$2:$W$1048576, 0) + COUNTIF(CFB!$W$2:$W$1048576, W288) - 1))</f>
        <v>20</v>
      </c>
      <c r="O288">
        <v>48.89</v>
      </c>
      <c r="P288">
        <v>5.14</v>
      </c>
      <c r="Q288">
        <v>9.77</v>
      </c>
      <c r="R288">
        <v>4.2300000000000004</v>
      </c>
      <c r="S288">
        <v>5.84</v>
      </c>
      <c r="T288">
        <v>2.88</v>
      </c>
      <c r="U288">
        <v>7.26</v>
      </c>
      <c r="V288">
        <v>3.64</v>
      </c>
      <c r="W288">
        <v>2022</v>
      </c>
      <c r="X288">
        <f t="shared" si="7"/>
        <v>0</v>
      </c>
    </row>
    <row r="289" spans="1:24" ht="12.75" hidden="1" customHeight="1" x14ac:dyDescent="0.45">
      <c r="A289">
        <v>21</v>
      </c>
      <c r="B289" t="s">
        <v>25</v>
      </c>
      <c r="C289" t="s">
        <v>163</v>
      </c>
      <c r="D289" s="2" t="str">
        <f t="shared" si="6"/>
        <v>Louisville2022</v>
      </c>
      <c r="F289">
        <v>8</v>
      </c>
      <c r="G289">
        <v>5</v>
      </c>
      <c r="H289" s="2">
        <v>0</v>
      </c>
      <c r="I289">
        <v>2.2999999999999998</v>
      </c>
      <c r="J289">
        <v>8.1300000000000008</v>
      </c>
      <c r="K289">
        <v>10.44</v>
      </c>
      <c r="L289" s="2">
        <f>_xlfn.RANK.EQ(I289, INDEX(CFB!$I$2:$I$1048576, MATCH(W289, CFB!$W$2:$W$1048576, 0)):INDEX(CFB!$I$2:$I$1048576, MATCH(W289, CFB!$W$2:$W$1048576, 0) + COUNTIF(CFB!$W$2:$W$1048576, W289) - 1), 0)</f>
        <v>52</v>
      </c>
      <c r="M289" s="2">
        <f>_xlfn.RANK.EQ(J289, INDEX(CFB!$J$2:$J$1048576, MATCH(W289, CFB!$W$2:$W$1048576, 0)):INDEX(CFB!$J$2:$J$1048576, MATCH(W289, CFB!$W$2:$W$1048576, 0) + COUNTIF(CFB!$W$2:$W$1048576, W289) - 1))</f>
        <v>13</v>
      </c>
      <c r="N289" s="2">
        <f>RANK(K289, INDEX(CFB!$K$2:$K$1048576, MATCH(W289, CFB!$W$2:$W$1048576, 0)):INDEX(CFB!$K$2:$K$1048576, MATCH(W289, CFB!$W$2:$W$1048576, 0) + COUNTIF(CFB!$W$2:$W$1048576, W289) - 1))</f>
        <v>21</v>
      </c>
      <c r="O289">
        <v>45.89</v>
      </c>
      <c r="P289">
        <v>1.53</v>
      </c>
      <c r="Q289">
        <v>9.44</v>
      </c>
      <c r="R289">
        <v>5.04</v>
      </c>
      <c r="S289">
        <v>6.57</v>
      </c>
      <c r="T289">
        <v>2.44</v>
      </c>
      <c r="U289">
        <v>7.66</v>
      </c>
      <c r="V289">
        <v>3.62</v>
      </c>
      <c r="W289">
        <v>2022</v>
      </c>
      <c r="X289">
        <f t="shared" si="7"/>
        <v>0</v>
      </c>
    </row>
    <row r="290" spans="1:24" ht="12.75" hidden="1" customHeight="1" x14ac:dyDescent="0.45">
      <c r="A290">
        <v>22</v>
      </c>
      <c r="B290" t="s">
        <v>43</v>
      </c>
      <c r="C290" t="s">
        <v>160</v>
      </c>
      <c r="D290" s="2" t="str">
        <f t="shared" si="6"/>
        <v>Illinois2022</v>
      </c>
      <c r="F290">
        <v>8</v>
      </c>
      <c r="G290">
        <v>5</v>
      </c>
      <c r="H290" s="2">
        <v>0</v>
      </c>
      <c r="I290">
        <v>-1.34</v>
      </c>
      <c r="J290">
        <v>11.36</v>
      </c>
      <c r="K290">
        <v>10.01</v>
      </c>
      <c r="L290" s="2">
        <f>_xlfn.RANK.EQ(I290, INDEX(CFB!$I$2:$I$1048576, MATCH(W290, CFB!$W$2:$W$1048576, 0)):INDEX(CFB!$I$2:$I$1048576, MATCH(W290, CFB!$W$2:$W$1048576, 0) + COUNTIF(CFB!$W$2:$W$1048576, W290) - 1), 0)</f>
        <v>78</v>
      </c>
      <c r="M290" s="2">
        <f>_xlfn.RANK.EQ(J290, INDEX(CFB!$J$2:$J$1048576, MATCH(W290, CFB!$W$2:$W$1048576, 0)):INDEX(CFB!$J$2:$J$1048576, MATCH(W290, CFB!$W$2:$W$1048576, 0) + COUNTIF(CFB!$W$2:$W$1048576, W290) - 1))</f>
        <v>3</v>
      </c>
      <c r="N290" s="2">
        <f>RANK(K290, INDEX(CFB!$K$2:$K$1048576, MATCH(W290, CFB!$W$2:$W$1048576, 0)):INDEX(CFB!$K$2:$K$1048576, MATCH(W290, CFB!$W$2:$W$1048576, 0) + COUNTIF(CFB!$W$2:$W$1048576, W290) - 1))</f>
        <v>22</v>
      </c>
      <c r="O290">
        <v>42.47</v>
      </c>
      <c r="P290">
        <v>-1.61</v>
      </c>
      <c r="Q290">
        <v>9.1</v>
      </c>
      <c r="R290">
        <v>3.98</v>
      </c>
      <c r="S290">
        <v>5.33</v>
      </c>
      <c r="T290">
        <v>2.33</v>
      </c>
      <c r="U290">
        <v>6.85</v>
      </c>
      <c r="V290">
        <v>3.27</v>
      </c>
      <c r="W290">
        <v>2022</v>
      </c>
      <c r="X290">
        <f t="shared" si="7"/>
        <v>0</v>
      </c>
    </row>
    <row r="291" spans="1:24" ht="12.75" hidden="1" customHeight="1" x14ac:dyDescent="0.45">
      <c r="A291">
        <v>23</v>
      </c>
      <c r="B291" t="s">
        <v>71</v>
      </c>
      <c r="C291" t="s">
        <v>29</v>
      </c>
      <c r="D291" s="2" t="str">
        <f t="shared" si="6"/>
        <v>Texas Tech2022</v>
      </c>
      <c r="F291">
        <v>8</v>
      </c>
      <c r="G291">
        <v>5</v>
      </c>
      <c r="H291" s="2">
        <v>0</v>
      </c>
      <c r="I291">
        <v>8.4499999999999993</v>
      </c>
      <c r="J291">
        <v>1.23</v>
      </c>
      <c r="K291">
        <v>9.68</v>
      </c>
      <c r="L291" s="2">
        <f>_xlfn.RANK.EQ(I291, INDEX(CFB!$I$2:$I$1048576, MATCH(W291, CFB!$W$2:$W$1048576, 0)):INDEX(CFB!$I$2:$I$1048576, MATCH(W291, CFB!$W$2:$W$1048576, 0) + COUNTIF(CFB!$W$2:$W$1048576, W291) - 1), 0)</f>
        <v>17</v>
      </c>
      <c r="M291" s="2">
        <f>_xlfn.RANK.EQ(J291, INDEX(CFB!$J$2:$J$1048576, MATCH(W291, CFB!$W$2:$W$1048576, 0)):INDEX(CFB!$J$2:$J$1048576, MATCH(W291, CFB!$W$2:$W$1048576, 0) + COUNTIF(CFB!$W$2:$W$1048576, W291) - 1))</f>
        <v>54</v>
      </c>
      <c r="N291" s="2">
        <f>RANK(K291, INDEX(CFB!$K$2:$K$1048576, MATCH(W291, CFB!$W$2:$W$1048576, 0)):INDEX(CFB!$K$2:$K$1048576, MATCH(W291, CFB!$W$2:$W$1048576, 0) + COUNTIF(CFB!$W$2:$W$1048576, W291) - 1))</f>
        <v>23</v>
      </c>
      <c r="O291">
        <v>53.03</v>
      </c>
      <c r="P291">
        <v>8.2899999999999991</v>
      </c>
      <c r="Q291">
        <v>9.0399999999999991</v>
      </c>
      <c r="R291">
        <v>5.74</v>
      </c>
      <c r="S291">
        <v>5.45</v>
      </c>
      <c r="T291">
        <v>2.63</v>
      </c>
      <c r="U291">
        <v>7.13</v>
      </c>
      <c r="V291">
        <v>4.13</v>
      </c>
      <c r="W291">
        <v>2022</v>
      </c>
      <c r="X291">
        <f t="shared" si="7"/>
        <v>0</v>
      </c>
    </row>
    <row r="292" spans="1:24" ht="12.75" hidden="1" customHeight="1" x14ac:dyDescent="0.45">
      <c r="A292">
        <v>24</v>
      </c>
      <c r="B292" t="s">
        <v>106</v>
      </c>
      <c r="C292" t="s">
        <v>163</v>
      </c>
      <c r="D292" s="2" t="str">
        <f t="shared" si="6"/>
        <v>Wake Forest2022</v>
      </c>
      <c r="F292">
        <v>8</v>
      </c>
      <c r="G292">
        <v>5</v>
      </c>
      <c r="H292" s="2">
        <v>0</v>
      </c>
      <c r="I292">
        <v>10.69</v>
      </c>
      <c r="J292">
        <v>-1.72</v>
      </c>
      <c r="K292">
        <v>8.98</v>
      </c>
      <c r="L292" s="2">
        <f>_xlfn.RANK.EQ(I292, INDEX(CFB!$I$2:$I$1048576, MATCH(W292, CFB!$W$2:$W$1048576, 0)):INDEX(CFB!$I$2:$I$1048576, MATCH(W292, CFB!$W$2:$W$1048576, 0) + COUNTIF(CFB!$W$2:$W$1048576, W292) - 1), 0)</f>
        <v>8</v>
      </c>
      <c r="M292" s="2">
        <f>_xlfn.RANK.EQ(J292, INDEX(CFB!$J$2:$J$1048576, MATCH(W292, CFB!$W$2:$W$1048576, 0)):INDEX(CFB!$J$2:$J$1048576, MATCH(W292, CFB!$W$2:$W$1048576, 0) + COUNTIF(CFB!$W$2:$W$1048576, W292) - 1))</f>
        <v>86</v>
      </c>
      <c r="N292" s="2">
        <f>RANK(K292, INDEX(CFB!$K$2:$K$1048576, MATCH(W292, CFB!$W$2:$W$1048576, 0)):INDEX(CFB!$K$2:$K$1048576, MATCH(W292, CFB!$W$2:$W$1048576, 0) + COUNTIF(CFB!$W$2:$W$1048576, W292) - 1))</f>
        <v>24</v>
      </c>
      <c r="O292">
        <v>53.26</v>
      </c>
      <c r="P292">
        <v>12.49</v>
      </c>
      <c r="Q292">
        <v>10.49</v>
      </c>
      <c r="R292">
        <v>5.69</v>
      </c>
      <c r="S292">
        <v>4.58</v>
      </c>
      <c r="T292">
        <v>2.58</v>
      </c>
      <c r="U292">
        <v>7.3</v>
      </c>
      <c r="V292">
        <v>4.34</v>
      </c>
      <c r="W292">
        <v>2022</v>
      </c>
      <c r="X292">
        <f t="shared" si="7"/>
        <v>0</v>
      </c>
    </row>
    <row r="293" spans="1:24" ht="12.75" hidden="1" customHeight="1" x14ac:dyDescent="0.45">
      <c r="A293">
        <v>25</v>
      </c>
      <c r="B293" t="s">
        <v>73</v>
      </c>
      <c r="C293" t="s">
        <v>156</v>
      </c>
      <c r="D293" s="2" t="str">
        <f t="shared" si="6"/>
        <v>UCLA2022</v>
      </c>
      <c r="E293">
        <v>21</v>
      </c>
      <c r="F293">
        <v>9</v>
      </c>
      <c r="G293">
        <v>4</v>
      </c>
      <c r="H293" s="2">
        <v>0</v>
      </c>
      <c r="I293">
        <v>10.72</v>
      </c>
      <c r="J293">
        <v>-1.83</v>
      </c>
      <c r="K293">
        <v>8.8800000000000008</v>
      </c>
      <c r="L293" s="2">
        <f>_xlfn.RANK.EQ(I293, INDEX(CFB!$I$2:$I$1048576, MATCH(W293, CFB!$W$2:$W$1048576, 0)):INDEX(CFB!$I$2:$I$1048576, MATCH(W293, CFB!$W$2:$W$1048576, 0) + COUNTIF(CFB!$W$2:$W$1048576, W293) - 1), 0)</f>
        <v>7</v>
      </c>
      <c r="M293" s="2">
        <f>_xlfn.RANK.EQ(J293, INDEX(CFB!$J$2:$J$1048576, MATCH(W293, CFB!$W$2:$W$1048576, 0)):INDEX(CFB!$J$2:$J$1048576, MATCH(W293, CFB!$W$2:$W$1048576, 0) + COUNTIF(CFB!$W$2:$W$1048576, W293) - 1))</f>
        <v>87</v>
      </c>
      <c r="N293" s="2">
        <f>RANK(K293, INDEX(CFB!$K$2:$K$1048576, MATCH(W293, CFB!$W$2:$W$1048576, 0)):INDEX(CFB!$K$2:$K$1048576, MATCH(W293, CFB!$W$2:$W$1048576, 0) + COUNTIF(CFB!$W$2:$W$1048576, W293) - 1))</f>
        <v>25</v>
      </c>
      <c r="O293">
        <v>52.78</v>
      </c>
      <c r="P293">
        <v>12.3</v>
      </c>
      <c r="Q293">
        <v>9.8000000000000007</v>
      </c>
      <c r="R293">
        <v>5.45</v>
      </c>
      <c r="S293">
        <v>6.74</v>
      </c>
      <c r="T293">
        <v>2.9</v>
      </c>
      <c r="U293">
        <v>7.99</v>
      </c>
      <c r="V293">
        <v>4.24</v>
      </c>
      <c r="W293">
        <v>2022</v>
      </c>
      <c r="X293">
        <f t="shared" si="7"/>
        <v>0</v>
      </c>
    </row>
    <row r="294" spans="1:24" ht="12.75" hidden="1" customHeight="1" x14ac:dyDescent="0.45">
      <c r="A294">
        <v>26</v>
      </c>
      <c r="B294" t="s">
        <v>54</v>
      </c>
      <c r="C294" t="s">
        <v>29</v>
      </c>
      <c r="D294" s="2" t="str">
        <f t="shared" si="6"/>
        <v>Oklahoma2022</v>
      </c>
      <c r="F294">
        <v>6</v>
      </c>
      <c r="G294">
        <v>7</v>
      </c>
      <c r="H294" s="2">
        <v>0</v>
      </c>
      <c r="I294">
        <v>7.12</v>
      </c>
      <c r="J294">
        <v>1.4</v>
      </c>
      <c r="K294">
        <v>8.52</v>
      </c>
      <c r="L294" s="2">
        <f>_xlfn.RANK.EQ(I294, INDEX(CFB!$I$2:$I$1048576, MATCH(W294, CFB!$W$2:$W$1048576, 0)):INDEX(CFB!$I$2:$I$1048576, MATCH(W294, CFB!$W$2:$W$1048576, 0) + COUNTIF(CFB!$W$2:$W$1048576, W294) - 1), 0)</f>
        <v>22</v>
      </c>
      <c r="M294" s="2">
        <f>_xlfn.RANK.EQ(J294, INDEX(CFB!$J$2:$J$1048576, MATCH(W294, CFB!$W$2:$W$1048576, 0)):INDEX(CFB!$J$2:$J$1048576, MATCH(W294, CFB!$W$2:$W$1048576, 0) + COUNTIF(CFB!$W$2:$W$1048576, W294) - 1))</f>
        <v>52</v>
      </c>
      <c r="N294" s="2">
        <f>RANK(K294, INDEX(CFB!$K$2:$K$1048576, MATCH(W294, CFB!$W$2:$W$1048576, 0)):INDEX(CFB!$K$2:$K$1048576, MATCH(W294, CFB!$W$2:$W$1048576, 0) + COUNTIF(CFB!$W$2:$W$1048576, W294) - 1))</f>
        <v>26</v>
      </c>
      <c r="O294">
        <v>52.12</v>
      </c>
      <c r="P294">
        <v>9.15</v>
      </c>
      <c r="Q294">
        <v>10.1</v>
      </c>
      <c r="R294">
        <v>4.92</v>
      </c>
      <c r="S294">
        <v>6.42</v>
      </c>
      <c r="T294">
        <v>2.86</v>
      </c>
      <c r="U294">
        <v>7.87</v>
      </c>
      <c r="V294">
        <v>3.98</v>
      </c>
      <c r="W294">
        <v>2022</v>
      </c>
      <c r="X294">
        <f t="shared" si="7"/>
        <v>0</v>
      </c>
    </row>
    <row r="295" spans="1:24" ht="12.75" hidden="1" customHeight="1" x14ac:dyDescent="0.45">
      <c r="A295">
        <v>27</v>
      </c>
      <c r="B295" t="s">
        <v>42</v>
      </c>
      <c r="C295" t="s">
        <v>160</v>
      </c>
      <c r="D295" s="2" t="str">
        <f t="shared" si="6"/>
        <v>Minnesota2022</v>
      </c>
      <c r="F295">
        <v>9</v>
      </c>
      <c r="G295">
        <v>4</v>
      </c>
      <c r="H295" s="2">
        <v>0</v>
      </c>
      <c r="I295">
        <v>-0.79</v>
      </c>
      <c r="J295">
        <v>9.27</v>
      </c>
      <c r="K295">
        <v>8.48</v>
      </c>
      <c r="L295" s="2">
        <f>_xlfn.RANK.EQ(I295, INDEX(CFB!$I$2:$I$1048576, MATCH(W295, CFB!$W$2:$W$1048576, 0)):INDEX(CFB!$I$2:$I$1048576, MATCH(W295, CFB!$W$2:$W$1048576, 0) + COUNTIF(CFB!$W$2:$W$1048576, W295) - 1), 0)</f>
        <v>73</v>
      </c>
      <c r="M295" s="2">
        <f>_xlfn.RANK.EQ(J295, INDEX(CFB!$J$2:$J$1048576, MATCH(W295, CFB!$W$2:$W$1048576, 0)):INDEX(CFB!$J$2:$J$1048576, MATCH(W295, CFB!$W$2:$W$1048576, 0) + COUNTIF(CFB!$W$2:$W$1048576, W295) - 1))</f>
        <v>10</v>
      </c>
      <c r="N295" s="2">
        <f>RANK(K295, INDEX(CFB!$K$2:$K$1048576, MATCH(W295, CFB!$W$2:$W$1048576, 0)):INDEX(CFB!$K$2:$K$1048576, MATCH(W295, CFB!$W$2:$W$1048576, 0) + COUNTIF(CFB!$W$2:$W$1048576, W295) - 1))</f>
        <v>27</v>
      </c>
      <c r="O295">
        <v>45.48</v>
      </c>
      <c r="P295">
        <v>0.78</v>
      </c>
      <c r="Q295">
        <v>10.57</v>
      </c>
      <c r="R295">
        <v>4.67</v>
      </c>
      <c r="S295">
        <v>5.89</v>
      </c>
      <c r="T295">
        <v>2.93</v>
      </c>
      <c r="U295">
        <v>7.46</v>
      </c>
      <c r="V295">
        <v>3.95</v>
      </c>
      <c r="W295">
        <v>2022</v>
      </c>
      <c r="X295">
        <f t="shared" si="7"/>
        <v>0</v>
      </c>
    </row>
    <row r="296" spans="1:24" ht="12.75" hidden="1" customHeight="1" x14ac:dyDescent="0.45">
      <c r="A296">
        <v>28</v>
      </c>
      <c r="B296" t="s">
        <v>19</v>
      </c>
      <c r="C296" t="s">
        <v>157</v>
      </c>
      <c r="D296" s="2" t="str">
        <f t="shared" si="6"/>
        <v>Ole Miss2022</v>
      </c>
      <c r="F296">
        <v>8</v>
      </c>
      <c r="G296">
        <v>5</v>
      </c>
      <c r="H296" s="2">
        <v>0</v>
      </c>
      <c r="I296">
        <v>6.81</v>
      </c>
      <c r="J296">
        <v>1.55</v>
      </c>
      <c r="K296">
        <v>8.36</v>
      </c>
      <c r="L296" s="2">
        <f>_xlfn.RANK.EQ(I296, INDEX(CFB!$I$2:$I$1048576, MATCH(W296, CFB!$W$2:$W$1048576, 0)):INDEX(CFB!$I$2:$I$1048576, MATCH(W296, CFB!$W$2:$W$1048576, 0) + COUNTIF(CFB!$W$2:$W$1048576, W296) - 1), 0)</f>
        <v>25</v>
      </c>
      <c r="M296" s="2">
        <f>_xlfn.RANK.EQ(J296, INDEX(CFB!$J$2:$J$1048576, MATCH(W296, CFB!$W$2:$W$1048576, 0)):INDEX(CFB!$J$2:$J$1048576, MATCH(W296, CFB!$W$2:$W$1048576, 0) + COUNTIF(CFB!$W$2:$W$1048576, W296) - 1))</f>
        <v>49</v>
      </c>
      <c r="N296" s="2">
        <f>RANK(K296, INDEX(CFB!$K$2:$K$1048576, MATCH(W296, CFB!$W$2:$W$1048576, 0)):INDEX(CFB!$K$2:$K$1048576, MATCH(W296, CFB!$W$2:$W$1048576, 0) + COUNTIF(CFB!$W$2:$W$1048576, W296) - 1))</f>
        <v>28</v>
      </c>
      <c r="O296">
        <v>52.01</v>
      </c>
      <c r="P296">
        <v>8.4</v>
      </c>
      <c r="Q296">
        <v>10.3</v>
      </c>
      <c r="R296">
        <v>4.66</v>
      </c>
      <c r="S296">
        <v>6.68</v>
      </c>
      <c r="T296">
        <v>2.98</v>
      </c>
      <c r="U296">
        <v>8.06</v>
      </c>
      <c r="V296">
        <v>3.83</v>
      </c>
      <c r="W296">
        <v>2022</v>
      </c>
      <c r="X296">
        <f t="shared" si="7"/>
        <v>0</v>
      </c>
    </row>
    <row r="297" spans="1:24" ht="12.75" hidden="1" customHeight="1" x14ac:dyDescent="0.45">
      <c r="A297">
        <v>29</v>
      </c>
      <c r="B297" t="s">
        <v>36</v>
      </c>
      <c r="C297" t="s">
        <v>160</v>
      </c>
      <c r="D297" s="2" t="str">
        <f t="shared" si="6"/>
        <v>Iowa2022</v>
      </c>
      <c r="F297">
        <v>8</v>
      </c>
      <c r="G297">
        <v>5</v>
      </c>
      <c r="H297" s="2">
        <v>0</v>
      </c>
      <c r="I297">
        <v>-4.3499999999999996</v>
      </c>
      <c r="J297">
        <v>12.26</v>
      </c>
      <c r="K297">
        <v>7.91</v>
      </c>
      <c r="L297" s="2">
        <f>_xlfn.RANK.EQ(I297, INDEX(CFB!$I$2:$I$1048576, MATCH(W297, CFB!$W$2:$W$1048576, 0)):INDEX(CFB!$I$2:$I$1048576, MATCH(W297, CFB!$W$2:$W$1048576, 0) + COUNTIF(CFB!$W$2:$W$1048576, W297) - 1), 0)</f>
        <v>101</v>
      </c>
      <c r="M297" s="2">
        <f>_xlfn.RANK.EQ(J297, INDEX(CFB!$J$2:$J$1048576, MATCH(W297, CFB!$W$2:$W$1048576, 0)):INDEX(CFB!$J$2:$J$1048576, MATCH(W297, CFB!$W$2:$W$1048576, 0) + COUNTIF(CFB!$W$2:$W$1048576, W297) - 1))</f>
        <v>2</v>
      </c>
      <c r="N297" s="2">
        <f>RANK(K297, INDEX(CFB!$K$2:$K$1048576, MATCH(W297, CFB!$W$2:$W$1048576, 0)):INDEX(CFB!$K$2:$K$1048576, MATCH(W297, CFB!$W$2:$W$1048576, 0) + COUNTIF(CFB!$W$2:$W$1048576, W297) - 1))</f>
        <v>29</v>
      </c>
      <c r="O297">
        <v>36.96</v>
      </c>
      <c r="P297">
        <v>-1.81</v>
      </c>
      <c r="Q297">
        <v>7.94</v>
      </c>
      <c r="R297">
        <v>3.38</v>
      </c>
      <c r="S297">
        <v>4.29</v>
      </c>
      <c r="T297">
        <v>1.8</v>
      </c>
      <c r="U297">
        <v>5.85</v>
      </c>
      <c r="V297">
        <v>2.71</v>
      </c>
      <c r="W297">
        <v>2022</v>
      </c>
      <c r="X297">
        <f t="shared" si="7"/>
        <v>0</v>
      </c>
    </row>
    <row r="298" spans="1:24" ht="12.75" hidden="1" customHeight="1" x14ac:dyDescent="0.45">
      <c r="A298">
        <v>30</v>
      </c>
      <c r="B298" t="s">
        <v>70</v>
      </c>
      <c r="C298" t="s">
        <v>164</v>
      </c>
      <c r="D298" s="2" t="str">
        <f t="shared" si="6"/>
        <v>Pitt2022</v>
      </c>
      <c r="E298">
        <v>22</v>
      </c>
      <c r="F298">
        <v>9</v>
      </c>
      <c r="G298">
        <v>4</v>
      </c>
      <c r="H298" s="2">
        <v>0</v>
      </c>
      <c r="I298">
        <v>6.07</v>
      </c>
      <c r="J298">
        <v>1.73</v>
      </c>
      <c r="K298">
        <v>7.8</v>
      </c>
      <c r="L298" s="2">
        <f>_xlfn.RANK.EQ(I298, INDEX(CFB!$I$2:$I$1048576, MATCH(W298, CFB!$W$2:$W$1048576, 0)):INDEX(CFB!$I$2:$I$1048576, MATCH(W298, CFB!$W$2:$W$1048576, 0) + COUNTIF(CFB!$W$2:$W$1048576, W298) - 1), 0)</f>
        <v>33</v>
      </c>
      <c r="M298" s="2">
        <f>_xlfn.RANK.EQ(J298, INDEX(CFB!$J$2:$J$1048576, MATCH(W298, CFB!$W$2:$W$1048576, 0)):INDEX(CFB!$J$2:$J$1048576, MATCH(W298, CFB!$W$2:$W$1048576, 0) + COUNTIF(CFB!$W$2:$W$1048576, W298) - 1))</f>
        <v>46</v>
      </c>
      <c r="N298" s="2">
        <f>RANK(K298, INDEX(CFB!$K$2:$K$1048576, MATCH(W298, CFB!$W$2:$W$1048576, 0)):INDEX(CFB!$K$2:$K$1048576, MATCH(W298, CFB!$W$2:$W$1048576, 0) + COUNTIF(CFB!$W$2:$W$1048576, W298) - 1))</f>
        <v>30</v>
      </c>
      <c r="O298">
        <v>47.3</v>
      </c>
      <c r="P298">
        <v>8.75</v>
      </c>
      <c r="Q298">
        <v>8.93</v>
      </c>
      <c r="R298">
        <v>5.0199999999999996</v>
      </c>
      <c r="S298">
        <v>5.89</v>
      </c>
      <c r="T298">
        <v>2.06</v>
      </c>
      <c r="U298">
        <v>7.12</v>
      </c>
      <c r="V298">
        <v>3.8</v>
      </c>
      <c r="W298">
        <v>2022</v>
      </c>
      <c r="X298">
        <f t="shared" si="7"/>
        <v>0</v>
      </c>
    </row>
    <row r="299" spans="1:24" ht="12.75" hidden="1" customHeight="1" x14ac:dyDescent="0.45">
      <c r="A299">
        <v>31</v>
      </c>
      <c r="B299" t="s">
        <v>20</v>
      </c>
      <c r="C299" t="s">
        <v>155</v>
      </c>
      <c r="D299" s="2" t="str">
        <f t="shared" si="6"/>
        <v>South Carolina2022</v>
      </c>
      <c r="E299">
        <v>23</v>
      </c>
      <c r="F299">
        <v>8</v>
      </c>
      <c r="G299">
        <v>5</v>
      </c>
      <c r="H299" s="2">
        <v>0</v>
      </c>
      <c r="I299">
        <v>6.5</v>
      </c>
      <c r="J299">
        <v>1.21</v>
      </c>
      <c r="K299">
        <v>7.71</v>
      </c>
      <c r="L299" s="2">
        <f>_xlfn.RANK.EQ(I299, INDEX(CFB!$I$2:$I$1048576, MATCH(W299, CFB!$W$2:$W$1048576, 0)):INDEX(CFB!$I$2:$I$1048576, MATCH(W299, CFB!$W$2:$W$1048576, 0) + COUNTIF(CFB!$W$2:$W$1048576, W299) - 1), 0)</f>
        <v>28</v>
      </c>
      <c r="M299" s="2">
        <f>_xlfn.RANK.EQ(J299, INDEX(CFB!$J$2:$J$1048576, MATCH(W299, CFB!$W$2:$W$1048576, 0)):INDEX(CFB!$J$2:$J$1048576, MATCH(W299, CFB!$W$2:$W$1048576, 0) + COUNTIF(CFB!$W$2:$W$1048576, W299) - 1))</f>
        <v>55</v>
      </c>
      <c r="N299" s="2">
        <f>RANK(K299, INDEX(CFB!$K$2:$K$1048576, MATCH(W299, CFB!$W$2:$W$1048576, 0)):INDEX(CFB!$K$2:$K$1048576, MATCH(W299, CFB!$W$2:$W$1048576, 0) + COUNTIF(CFB!$W$2:$W$1048576, W299) - 1))</f>
        <v>31</v>
      </c>
      <c r="O299">
        <v>49.88</v>
      </c>
      <c r="P299">
        <v>10.88</v>
      </c>
      <c r="Q299">
        <v>9.89</v>
      </c>
      <c r="R299">
        <v>4.33</v>
      </c>
      <c r="S299">
        <v>5.05</v>
      </c>
      <c r="T299">
        <v>3.54</v>
      </c>
      <c r="U299">
        <v>7.33</v>
      </c>
      <c r="V299">
        <v>4.05</v>
      </c>
      <c r="W299">
        <v>2022</v>
      </c>
      <c r="X299">
        <f t="shared" si="7"/>
        <v>0</v>
      </c>
    </row>
    <row r="300" spans="1:24" ht="12.75" hidden="1" customHeight="1" x14ac:dyDescent="0.45">
      <c r="A300">
        <v>32</v>
      </c>
      <c r="B300" t="s">
        <v>60</v>
      </c>
      <c r="C300" t="s">
        <v>164</v>
      </c>
      <c r="D300" s="2" t="str">
        <f t="shared" si="6"/>
        <v>Duke2022</v>
      </c>
      <c r="F300">
        <v>9</v>
      </c>
      <c r="G300">
        <v>4</v>
      </c>
      <c r="H300" s="2">
        <v>0</v>
      </c>
      <c r="I300">
        <v>5.47</v>
      </c>
      <c r="J300">
        <v>1.93</v>
      </c>
      <c r="K300">
        <v>7.39</v>
      </c>
      <c r="L300" s="2">
        <f>_xlfn.RANK.EQ(I300, INDEX(CFB!$I$2:$I$1048576, MATCH(W300, CFB!$W$2:$W$1048576, 0)):INDEX(CFB!$I$2:$I$1048576, MATCH(W300, CFB!$W$2:$W$1048576, 0) + COUNTIF(CFB!$W$2:$W$1048576, W300) - 1), 0)</f>
        <v>36</v>
      </c>
      <c r="M300" s="2">
        <f>_xlfn.RANK.EQ(J300, INDEX(CFB!$J$2:$J$1048576, MATCH(W300, CFB!$W$2:$W$1048576, 0)):INDEX(CFB!$J$2:$J$1048576, MATCH(W300, CFB!$W$2:$W$1048576, 0) + COUNTIF(CFB!$W$2:$W$1048576, W300) - 1))</f>
        <v>44</v>
      </c>
      <c r="N300" s="2">
        <f>RANK(K300, INDEX(CFB!$K$2:$K$1048576, MATCH(W300, CFB!$W$2:$W$1048576, 0)):INDEX(CFB!$K$2:$K$1048576, MATCH(W300, CFB!$W$2:$W$1048576, 0) + COUNTIF(CFB!$W$2:$W$1048576, W300) - 1))</f>
        <v>32</v>
      </c>
      <c r="O300">
        <v>46.98</v>
      </c>
      <c r="P300">
        <v>8.58</v>
      </c>
      <c r="Q300">
        <v>9.09</v>
      </c>
      <c r="R300">
        <v>5.63</v>
      </c>
      <c r="S300">
        <v>6.07</v>
      </c>
      <c r="T300">
        <v>2.92</v>
      </c>
      <c r="U300">
        <v>7.36</v>
      </c>
      <c r="V300">
        <v>4.4000000000000004</v>
      </c>
      <c r="W300">
        <v>2022</v>
      </c>
      <c r="X300">
        <f t="shared" si="7"/>
        <v>0</v>
      </c>
    </row>
    <row r="301" spans="1:24" ht="12.75" hidden="1" customHeight="1" x14ac:dyDescent="0.45">
      <c r="A301">
        <v>33</v>
      </c>
      <c r="B301" t="s">
        <v>35</v>
      </c>
      <c r="C301" t="s">
        <v>155</v>
      </c>
      <c r="D301" s="2" t="str">
        <f t="shared" si="6"/>
        <v>Florida2022</v>
      </c>
      <c r="F301">
        <v>6</v>
      </c>
      <c r="G301">
        <v>7</v>
      </c>
      <c r="H301" s="2">
        <v>0</v>
      </c>
      <c r="I301">
        <v>6.6</v>
      </c>
      <c r="J301">
        <v>0.32</v>
      </c>
      <c r="K301">
        <v>6.92</v>
      </c>
      <c r="L301" s="2">
        <f>_xlfn.RANK.EQ(I301, INDEX(CFB!$I$2:$I$1048576, MATCH(W301, CFB!$W$2:$W$1048576, 0)):INDEX(CFB!$I$2:$I$1048576, MATCH(W301, CFB!$W$2:$W$1048576, 0) + COUNTIF(CFB!$W$2:$W$1048576, W301) - 1), 0)</f>
        <v>27</v>
      </c>
      <c r="M301" s="2">
        <f>_xlfn.RANK.EQ(J301, INDEX(CFB!$J$2:$J$1048576, MATCH(W301, CFB!$W$2:$W$1048576, 0)):INDEX(CFB!$J$2:$J$1048576, MATCH(W301, CFB!$W$2:$W$1048576, 0) + COUNTIF(CFB!$W$2:$W$1048576, W301) - 1))</f>
        <v>64</v>
      </c>
      <c r="N301" s="2">
        <f>RANK(K301, INDEX(CFB!$K$2:$K$1048576, MATCH(W301, CFB!$W$2:$W$1048576, 0)):INDEX(CFB!$K$2:$K$1048576, MATCH(W301, CFB!$W$2:$W$1048576, 0) + COUNTIF(CFB!$W$2:$W$1048576, W301) - 1))</f>
        <v>33</v>
      </c>
      <c r="O301">
        <v>49.2</v>
      </c>
      <c r="P301">
        <v>8.82</v>
      </c>
      <c r="Q301">
        <v>10.14</v>
      </c>
      <c r="R301">
        <v>5.35</v>
      </c>
      <c r="S301">
        <v>6.8</v>
      </c>
      <c r="T301">
        <v>2.92</v>
      </c>
      <c r="U301">
        <v>8.1300000000000008</v>
      </c>
      <c r="V301">
        <v>4.12</v>
      </c>
      <c r="W301">
        <v>2022</v>
      </c>
      <c r="X301">
        <f t="shared" si="7"/>
        <v>0</v>
      </c>
    </row>
    <row r="302" spans="1:24" ht="12.75" hidden="1" customHeight="1" x14ac:dyDescent="0.45">
      <c r="A302">
        <v>34</v>
      </c>
      <c r="B302" t="s">
        <v>91</v>
      </c>
      <c r="C302" t="s">
        <v>163</v>
      </c>
      <c r="D302" s="2" t="str">
        <f t="shared" si="6"/>
        <v>North Carolina State2022</v>
      </c>
      <c r="F302">
        <v>8</v>
      </c>
      <c r="G302">
        <v>5</v>
      </c>
      <c r="H302" s="2">
        <v>0</v>
      </c>
      <c r="I302">
        <v>-1.53</v>
      </c>
      <c r="J302">
        <v>8.2799999999999994</v>
      </c>
      <c r="K302">
        <v>6.75</v>
      </c>
      <c r="L302" s="2">
        <f>_xlfn.RANK.EQ(I302, INDEX(CFB!$I$2:$I$1048576, MATCH(W302, CFB!$W$2:$W$1048576, 0)):INDEX(CFB!$I$2:$I$1048576, MATCH(W302, CFB!$W$2:$W$1048576, 0) + COUNTIF(CFB!$W$2:$W$1048576, W302) - 1), 0)</f>
        <v>80</v>
      </c>
      <c r="M302" s="2">
        <f>_xlfn.RANK.EQ(J302, INDEX(CFB!$J$2:$J$1048576, MATCH(W302, CFB!$W$2:$W$1048576, 0)):INDEX(CFB!$J$2:$J$1048576, MATCH(W302, CFB!$W$2:$W$1048576, 0) + COUNTIF(CFB!$W$2:$W$1048576, W302) - 1))</f>
        <v>12</v>
      </c>
      <c r="N302" s="2">
        <f>RANK(K302, INDEX(CFB!$K$2:$K$1048576, MATCH(W302, CFB!$W$2:$W$1048576, 0)):INDEX(CFB!$K$2:$K$1048576, MATCH(W302, CFB!$W$2:$W$1048576, 0) + COUNTIF(CFB!$W$2:$W$1048576, W302) - 1))</f>
        <v>34</v>
      </c>
      <c r="O302">
        <v>40.99</v>
      </c>
      <c r="P302">
        <v>2.15</v>
      </c>
      <c r="Q302">
        <v>7.96</v>
      </c>
      <c r="R302">
        <v>4.5199999999999996</v>
      </c>
      <c r="S302">
        <v>4.67</v>
      </c>
      <c r="T302">
        <v>2.2400000000000002</v>
      </c>
      <c r="U302">
        <v>6.23</v>
      </c>
      <c r="V302">
        <v>3.58</v>
      </c>
      <c r="W302">
        <v>2022</v>
      </c>
      <c r="X302">
        <f t="shared" si="7"/>
        <v>0</v>
      </c>
    </row>
    <row r="303" spans="1:24" ht="12.75" hidden="1" customHeight="1" x14ac:dyDescent="0.45">
      <c r="A303">
        <v>35</v>
      </c>
      <c r="B303" t="s">
        <v>96</v>
      </c>
      <c r="C303" t="s">
        <v>154</v>
      </c>
      <c r="D303" s="2" t="str">
        <f t="shared" si="6"/>
        <v>Maryland2022</v>
      </c>
      <c r="F303">
        <v>8</v>
      </c>
      <c r="G303">
        <v>5</v>
      </c>
      <c r="H303" s="2">
        <v>0</v>
      </c>
      <c r="I303">
        <v>1.99</v>
      </c>
      <c r="J303">
        <v>4.6900000000000004</v>
      </c>
      <c r="K303">
        <v>6.68</v>
      </c>
      <c r="L303" s="2">
        <f>_xlfn.RANK.EQ(I303, INDEX(CFB!$I$2:$I$1048576, MATCH(W303, CFB!$W$2:$W$1048576, 0)):INDEX(CFB!$I$2:$I$1048576, MATCH(W303, CFB!$W$2:$W$1048576, 0) + COUNTIF(CFB!$W$2:$W$1048576, W303) - 1), 0)</f>
        <v>53</v>
      </c>
      <c r="M303" s="2">
        <f>_xlfn.RANK.EQ(J303, INDEX(CFB!$J$2:$J$1048576, MATCH(W303, CFB!$W$2:$W$1048576, 0)):INDEX(CFB!$J$2:$J$1048576, MATCH(W303, CFB!$W$2:$W$1048576, 0) + COUNTIF(CFB!$W$2:$W$1048576, W303) - 1))</f>
        <v>31</v>
      </c>
      <c r="N303" s="2">
        <f>RANK(K303, INDEX(CFB!$K$2:$K$1048576, MATCH(W303, CFB!$W$2:$W$1048576, 0)):INDEX(CFB!$K$2:$K$1048576, MATCH(W303, CFB!$W$2:$W$1048576, 0) + COUNTIF(CFB!$W$2:$W$1048576, W303) - 1))</f>
        <v>35</v>
      </c>
      <c r="O303">
        <v>45.56</v>
      </c>
      <c r="P303">
        <v>4.78</v>
      </c>
      <c r="Q303">
        <v>9.42</v>
      </c>
      <c r="R303">
        <v>4.45</v>
      </c>
      <c r="S303">
        <v>5.15</v>
      </c>
      <c r="T303">
        <v>2.74</v>
      </c>
      <c r="U303">
        <v>7.15</v>
      </c>
      <c r="V303">
        <v>3.66</v>
      </c>
      <c r="W303">
        <v>2022</v>
      </c>
      <c r="X303">
        <f t="shared" si="7"/>
        <v>0</v>
      </c>
    </row>
    <row r="304" spans="1:24" ht="12.75" hidden="1" customHeight="1" x14ac:dyDescent="0.45">
      <c r="A304">
        <v>36</v>
      </c>
      <c r="B304" t="s">
        <v>128</v>
      </c>
      <c r="C304" t="s">
        <v>158</v>
      </c>
      <c r="D304" s="2" t="str">
        <f t="shared" si="6"/>
        <v>Troy2022</v>
      </c>
      <c r="E304">
        <v>19</v>
      </c>
      <c r="F304">
        <v>12</v>
      </c>
      <c r="G304">
        <v>2</v>
      </c>
      <c r="H304" s="2">
        <v>0</v>
      </c>
      <c r="I304">
        <v>-1.1299999999999999</v>
      </c>
      <c r="J304">
        <v>7.55</v>
      </c>
      <c r="K304">
        <v>6.42</v>
      </c>
      <c r="L304" s="2">
        <f>_xlfn.RANK.EQ(I304, INDEX(CFB!$I$2:$I$1048576, MATCH(W304, CFB!$W$2:$W$1048576, 0)):INDEX(CFB!$I$2:$I$1048576, MATCH(W304, CFB!$W$2:$W$1048576, 0) + COUNTIF(CFB!$W$2:$W$1048576, W304) - 1), 0)</f>
        <v>74</v>
      </c>
      <c r="M304" s="2">
        <f>_xlfn.RANK.EQ(J304, INDEX(CFB!$J$2:$J$1048576, MATCH(W304, CFB!$W$2:$W$1048576, 0)):INDEX(CFB!$J$2:$J$1048576, MATCH(W304, CFB!$W$2:$W$1048576, 0) + COUNTIF(CFB!$W$2:$W$1048576, W304) - 1))</f>
        <v>15</v>
      </c>
      <c r="N304" s="2">
        <f>RANK(K304, INDEX(CFB!$K$2:$K$1048576, MATCH(W304, CFB!$W$2:$W$1048576, 0)):INDEX(CFB!$K$2:$K$1048576, MATCH(W304, CFB!$W$2:$W$1048576, 0) + COUNTIF(CFB!$W$2:$W$1048576, W304) - 1))</f>
        <v>36</v>
      </c>
      <c r="O304">
        <v>38.97</v>
      </c>
      <c r="P304">
        <v>3.49</v>
      </c>
      <c r="Q304">
        <v>9.98</v>
      </c>
      <c r="R304">
        <v>4.2699999999999996</v>
      </c>
      <c r="S304">
        <v>4.33</v>
      </c>
      <c r="T304">
        <v>2.5099999999999998</v>
      </c>
      <c r="U304">
        <v>6.71</v>
      </c>
      <c r="V304">
        <v>3.6</v>
      </c>
      <c r="W304">
        <v>2022</v>
      </c>
      <c r="X304">
        <f t="shared" si="7"/>
        <v>0</v>
      </c>
    </row>
    <row r="305" spans="1:24" ht="12.75" hidden="1" customHeight="1" x14ac:dyDescent="0.45">
      <c r="A305">
        <v>37</v>
      </c>
      <c r="B305" t="s">
        <v>53</v>
      </c>
      <c r="C305" t="s">
        <v>163</v>
      </c>
      <c r="D305" s="2" t="str">
        <f t="shared" si="6"/>
        <v>Syracuse2022</v>
      </c>
      <c r="F305">
        <v>7</v>
      </c>
      <c r="G305">
        <v>6</v>
      </c>
      <c r="H305" s="2">
        <v>0</v>
      </c>
      <c r="I305">
        <v>1.78</v>
      </c>
      <c r="J305">
        <v>4.6399999999999997</v>
      </c>
      <c r="K305">
        <v>6.41</v>
      </c>
      <c r="L305" s="2">
        <f>_xlfn.RANK.EQ(I305, INDEX(CFB!$I$2:$I$1048576, MATCH(W305, CFB!$W$2:$W$1048576, 0)):INDEX(CFB!$I$2:$I$1048576, MATCH(W305, CFB!$W$2:$W$1048576, 0) + COUNTIF(CFB!$W$2:$W$1048576, W305) - 1), 0)</f>
        <v>54</v>
      </c>
      <c r="M305" s="2">
        <f>_xlfn.RANK.EQ(J305, INDEX(CFB!$J$2:$J$1048576, MATCH(W305, CFB!$W$2:$W$1048576, 0)):INDEX(CFB!$J$2:$J$1048576, MATCH(W305, CFB!$W$2:$W$1048576, 0) + COUNTIF(CFB!$W$2:$W$1048576, W305) - 1))</f>
        <v>32</v>
      </c>
      <c r="N305" s="2">
        <f>RANK(K305, INDEX(CFB!$K$2:$K$1048576, MATCH(W305, CFB!$W$2:$W$1048576, 0)):INDEX(CFB!$K$2:$K$1048576, MATCH(W305, CFB!$W$2:$W$1048576, 0) + COUNTIF(CFB!$W$2:$W$1048576, W305) - 1))</f>
        <v>37</v>
      </c>
      <c r="O305">
        <v>46.04</v>
      </c>
      <c r="P305">
        <v>7.07</v>
      </c>
      <c r="Q305">
        <v>10.23</v>
      </c>
      <c r="R305">
        <v>4.7699999999999996</v>
      </c>
      <c r="S305">
        <v>5.58</v>
      </c>
      <c r="T305">
        <v>2.61</v>
      </c>
      <c r="U305">
        <v>7.56</v>
      </c>
      <c r="V305">
        <v>3.6</v>
      </c>
      <c r="W305">
        <v>2022</v>
      </c>
      <c r="X305">
        <f t="shared" si="7"/>
        <v>0</v>
      </c>
    </row>
    <row r="306" spans="1:24" ht="12.75" hidden="1" customHeight="1" x14ac:dyDescent="0.45">
      <c r="A306">
        <v>38</v>
      </c>
      <c r="B306" t="s">
        <v>55</v>
      </c>
      <c r="C306" t="s">
        <v>29</v>
      </c>
      <c r="D306" s="2" t="str">
        <f t="shared" si="6"/>
        <v>Kansas2022</v>
      </c>
      <c r="F306">
        <v>6</v>
      </c>
      <c r="G306">
        <v>7</v>
      </c>
      <c r="H306" s="2">
        <v>0</v>
      </c>
      <c r="I306">
        <v>10.15</v>
      </c>
      <c r="J306">
        <v>-3.88</v>
      </c>
      <c r="K306">
        <v>6.27</v>
      </c>
      <c r="L306" s="2">
        <f>_xlfn.RANK.EQ(I306, INDEX(CFB!$I$2:$I$1048576, MATCH(W306, CFB!$W$2:$W$1048576, 0)):INDEX(CFB!$I$2:$I$1048576, MATCH(W306, CFB!$W$2:$W$1048576, 0) + COUNTIF(CFB!$W$2:$W$1048576, W306) - 1), 0)</f>
        <v>10</v>
      </c>
      <c r="M306" s="2">
        <f>_xlfn.RANK.EQ(J306, INDEX(CFB!$J$2:$J$1048576, MATCH(W306, CFB!$W$2:$W$1048576, 0)):INDEX(CFB!$J$2:$J$1048576, MATCH(W306, CFB!$W$2:$W$1048576, 0) + COUNTIF(CFB!$W$2:$W$1048576, W306) - 1))</f>
        <v>99</v>
      </c>
      <c r="N306" s="2">
        <f>RANK(K306, INDEX(CFB!$K$2:$K$1048576, MATCH(W306, CFB!$W$2:$W$1048576, 0)):INDEX(CFB!$K$2:$K$1048576, MATCH(W306, CFB!$W$2:$W$1048576, 0) + COUNTIF(CFB!$W$2:$W$1048576, W306) - 1))</f>
        <v>38</v>
      </c>
      <c r="O306">
        <v>54.12</v>
      </c>
      <c r="P306">
        <v>14.31</v>
      </c>
      <c r="Q306">
        <v>10.82</v>
      </c>
      <c r="R306">
        <v>5.79</v>
      </c>
      <c r="S306">
        <v>6.88</v>
      </c>
      <c r="T306">
        <v>3.22</v>
      </c>
      <c r="U306">
        <v>8.52</v>
      </c>
      <c r="V306">
        <v>4.41</v>
      </c>
      <c r="W306">
        <v>2022</v>
      </c>
      <c r="X306">
        <f t="shared" si="7"/>
        <v>0</v>
      </c>
    </row>
    <row r="307" spans="1:24" ht="12.75" hidden="1" customHeight="1" x14ac:dyDescent="0.45">
      <c r="A307">
        <v>39</v>
      </c>
      <c r="B307" t="s">
        <v>45</v>
      </c>
      <c r="C307" t="s">
        <v>29</v>
      </c>
      <c r="D307" s="2" t="str">
        <f t="shared" si="6"/>
        <v>Baylor2022</v>
      </c>
      <c r="F307">
        <v>6</v>
      </c>
      <c r="G307">
        <v>7</v>
      </c>
      <c r="H307" s="2">
        <v>0</v>
      </c>
      <c r="I307">
        <v>4.72</v>
      </c>
      <c r="J307">
        <v>1.47</v>
      </c>
      <c r="K307">
        <v>6.19</v>
      </c>
      <c r="L307" s="2">
        <f>_xlfn.RANK.EQ(I307, INDEX(CFB!$I$2:$I$1048576, MATCH(W307, CFB!$W$2:$W$1048576, 0)):INDEX(CFB!$I$2:$I$1048576, MATCH(W307, CFB!$W$2:$W$1048576, 0) + COUNTIF(CFB!$W$2:$W$1048576, W307) - 1), 0)</f>
        <v>40</v>
      </c>
      <c r="M307" s="2">
        <f>_xlfn.RANK.EQ(J307, INDEX(CFB!$J$2:$J$1048576, MATCH(W307, CFB!$W$2:$W$1048576, 0)):INDEX(CFB!$J$2:$J$1048576, MATCH(W307, CFB!$W$2:$W$1048576, 0) + COUNTIF(CFB!$W$2:$W$1048576, W307) - 1))</f>
        <v>51</v>
      </c>
      <c r="N307" s="2">
        <f>RANK(K307, INDEX(CFB!$K$2:$K$1048576, MATCH(W307, CFB!$W$2:$W$1048576, 0)):INDEX(CFB!$K$2:$K$1048576, MATCH(W307, CFB!$W$2:$W$1048576, 0) + COUNTIF(CFB!$W$2:$W$1048576, W307) - 1))</f>
        <v>39</v>
      </c>
      <c r="O307">
        <v>50.25</v>
      </c>
      <c r="P307">
        <v>7.79</v>
      </c>
      <c r="Q307">
        <v>9.52</v>
      </c>
      <c r="R307">
        <v>5.03</v>
      </c>
      <c r="S307">
        <v>5.89</v>
      </c>
      <c r="T307">
        <v>2.3199999999999998</v>
      </c>
      <c r="U307">
        <v>7.3</v>
      </c>
      <c r="V307">
        <v>3.76</v>
      </c>
      <c r="W307">
        <v>2022</v>
      </c>
      <c r="X307">
        <f t="shared" si="7"/>
        <v>0</v>
      </c>
    </row>
    <row r="308" spans="1:24" ht="12.75" hidden="1" customHeight="1" x14ac:dyDescent="0.45">
      <c r="A308">
        <v>40</v>
      </c>
      <c r="B308" t="s">
        <v>74</v>
      </c>
      <c r="C308" t="s">
        <v>155</v>
      </c>
      <c r="D308" s="2" t="str">
        <f t="shared" si="6"/>
        <v>Kentucky2022</v>
      </c>
      <c r="F308">
        <v>7</v>
      </c>
      <c r="G308">
        <v>6</v>
      </c>
      <c r="H308" s="2">
        <v>0</v>
      </c>
      <c r="I308">
        <v>-3.12</v>
      </c>
      <c r="J308">
        <v>9.17</v>
      </c>
      <c r="K308">
        <v>6.05</v>
      </c>
      <c r="L308" s="2">
        <f>_xlfn.RANK.EQ(I308, INDEX(CFB!$I$2:$I$1048576, MATCH(W308, CFB!$W$2:$W$1048576, 0)):INDEX(CFB!$I$2:$I$1048576, MATCH(W308, CFB!$W$2:$W$1048576, 0) + COUNTIF(CFB!$W$2:$W$1048576, W308) - 1), 0)</f>
        <v>95</v>
      </c>
      <c r="M308" s="2">
        <f>_xlfn.RANK.EQ(J308, INDEX(CFB!$J$2:$J$1048576, MATCH(W308, CFB!$W$2:$W$1048576, 0)):INDEX(CFB!$J$2:$J$1048576, MATCH(W308, CFB!$W$2:$W$1048576, 0) + COUNTIF(CFB!$W$2:$W$1048576, W308) - 1))</f>
        <v>11</v>
      </c>
      <c r="N308" s="2">
        <f>RANK(K308, INDEX(CFB!$K$2:$K$1048576, MATCH(W308, CFB!$W$2:$W$1048576, 0)):INDEX(CFB!$K$2:$K$1048576, MATCH(W308, CFB!$W$2:$W$1048576, 0) + COUNTIF(CFB!$W$2:$W$1048576, W308) - 1))</f>
        <v>40</v>
      </c>
      <c r="O308">
        <v>38.68</v>
      </c>
      <c r="P308">
        <v>1.1399999999999999</v>
      </c>
      <c r="Q308">
        <v>9.7799999999999994</v>
      </c>
      <c r="R308">
        <v>4.45</v>
      </c>
      <c r="S308">
        <v>4.7300000000000004</v>
      </c>
      <c r="T308">
        <v>2.87</v>
      </c>
      <c r="U308">
        <v>6.76</v>
      </c>
      <c r="V308">
        <v>3.67</v>
      </c>
      <c r="W308">
        <v>2022</v>
      </c>
      <c r="X308">
        <f t="shared" si="7"/>
        <v>0</v>
      </c>
    </row>
    <row r="309" spans="1:24" ht="12.75" hidden="1" customHeight="1" x14ac:dyDescent="0.45">
      <c r="A309">
        <v>41</v>
      </c>
      <c r="B309" t="s">
        <v>69</v>
      </c>
      <c r="C309" t="s">
        <v>157</v>
      </c>
      <c r="D309" s="2" t="str">
        <f t="shared" si="6"/>
        <v>Arkansas2022</v>
      </c>
      <c r="F309">
        <v>7</v>
      </c>
      <c r="G309">
        <v>6</v>
      </c>
      <c r="H309" s="2">
        <v>0</v>
      </c>
      <c r="I309">
        <v>8.99</v>
      </c>
      <c r="J309">
        <v>-3.05</v>
      </c>
      <c r="K309">
        <v>5.95</v>
      </c>
      <c r="L309" s="2">
        <f>_xlfn.RANK.EQ(I309, INDEX(CFB!$I$2:$I$1048576, MATCH(W309, CFB!$W$2:$W$1048576, 0)):INDEX(CFB!$I$2:$I$1048576, MATCH(W309, CFB!$W$2:$W$1048576, 0) + COUNTIF(CFB!$W$2:$W$1048576, W309) - 1), 0)</f>
        <v>15</v>
      </c>
      <c r="M309" s="2">
        <f>_xlfn.RANK.EQ(J309, INDEX(CFB!$J$2:$J$1048576, MATCH(W309, CFB!$W$2:$W$1048576, 0)):INDEX(CFB!$J$2:$J$1048576, MATCH(W309, CFB!$W$2:$W$1048576, 0) + COUNTIF(CFB!$W$2:$W$1048576, W309) - 1))</f>
        <v>93</v>
      </c>
      <c r="N309" s="2">
        <f>RANK(K309, INDEX(CFB!$K$2:$K$1048576, MATCH(W309, CFB!$W$2:$W$1048576, 0)):INDEX(CFB!$K$2:$K$1048576, MATCH(W309, CFB!$W$2:$W$1048576, 0) + COUNTIF(CFB!$W$2:$W$1048576, W309) - 1))</f>
        <v>41</v>
      </c>
      <c r="O309">
        <v>50.86</v>
      </c>
      <c r="P309">
        <v>11.8</v>
      </c>
      <c r="Q309">
        <v>10.99</v>
      </c>
      <c r="R309">
        <v>6.45</v>
      </c>
      <c r="S309">
        <v>6.43</v>
      </c>
      <c r="T309">
        <v>3.02</v>
      </c>
      <c r="U309">
        <v>8.15</v>
      </c>
      <c r="V309">
        <v>4.7300000000000004</v>
      </c>
      <c r="W309">
        <v>2022</v>
      </c>
      <c r="X309">
        <f t="shared" si="7"/>
        <v>0</v>
      </c>
    </row>
    <row r="310" spans="1:24" ht="12.75" hidden="1" customHeight="1" x14ac:dyDescent="0.45">
      <c r="A310">
        <v>42</v>
      </c>
      <c r="B310" t="s">
        <v>81</v>
      </c>
      <c r="C310" t="s">
        <v>49</v>
      </c>
      <c r="D310" s="2" t="str">
        <f t="shared" si="6"/>
        <v>Cincinnati2022</v>
      </c>
      <c r="F310">
        <v>9</v>
      </c>
      <c r="G310">
        <v>4</v>
      </c>
      <c r="H310" s="2">
        <v>0</v>
      </c>
      <c r="I310">
        <v>0.17</v>
      </c>
      <c r="J310">
        <v>5.68</v>
      </c>
      <c r="K310">
        <v>5.85</v>
      </c>
      <c r="L310" s="2">
        <f>_xlfn.RANK.EQ(I310, INDEX(CFB!$I$2:$I$1048576, MATCH(W310, CFB!$W$2:$W$1048576, 0)):INDEX(CFB!$I$2:$I$1048576, MATCH(W310, CFB!$W$2:$W$1048576, 0) + COUNTIF(CFB!$W$2:$W$1048576, W310) - 1), 0)</f>
        <v>66</v>
      </c>
      <c r="M310" s="2">
        <f>_xlfn.RANK.EQ(J310, INDEX(CFB!$J$2:$J$1048576, MATCH(W310, CFB!$W$2:$W$1048576, 0)):INDEX(CFB!$J$2:$J$1048576, MATCH(W310, CFB!$W$2:$W$1048576, 0) + COUNTIF(CFB!$W$2:$W$1048576, W310) - 1))</f>
        <v>23</v>
      </c>
      <c r="N310" s="2">
        <f>RANK(K310, INDEX(CFB!$K$2:$K$1048576, MATCH(W310, CFB!$W$2:$W$1048576, 0)):INDEX(CFB!$K$2:$K$1048576, MATCH(W310, CFB!$W$2:$W$1048576, 0) + COUNTIF(CFB!$W$2:$W$1048576, W310) - 1))</f>
        <v>42</v>
      </c>
      <c r="O310">
        <v>42.99</v>
      </c>
      <c r="P310">
        <v>5.18</v>
      </c>
      <c r="Q310">
        <v>8.91</v>
      </c>
      <c r="R310">
        <v>4.28</v>
      </c>
      <c r="S310">
        <v>4.99</v>
      </c>
      <c r="T310">
        <v>2.36</v>
      </c>
      <c r="U310">
        <v>6.8</v>
      </c>
      <c r="V310">
        <v>3.32</v>
      </c>
      <c r="W310">
        <v>2022</v>
      </c>
      <c r="X310">
        <f t="shared" si="7"/>
        <v>0</v>
      </c>
    </row>
    <row r="311" spans="1:24" ht="12.75" hidden="1" customHeight="1" x14ac:dyDescent="0.45">
      <c r="A311">
        <v>43</v>
      </c>
      <c r="B311" t="s">
        <v>82</v>
      </c>
      <c r="C311" t="s">
        <v>49</v>
      </c>
      <c r="D311" s="2" t="str">
        <f t="shared" si="6"/>
        <v>UCF2022</v>
      </c>
      <c r="F311">
        <v>9</v>
      </c>
      <c r="G311">
        <v>5</v>
      </c>
      <c r="H311" s="2">
        <v>0</v>
      </c>
      <c r="I311">
        <v>2.98</v>
      </c>
      <c r="J311">
        <v>2.76</v>
      </c>
      <c r="K311">
        <v>5.74</v>
      </c>
      <c r="L311" s="2">
        <f>_xlfn.RANK.EQ(I311, INDEX(CFB!$I$2:$I$1048576, MATCH(W311, CFB!$W$2:$W$1048576, 0)):INDEX(CFB!$I$2:$I$1048576, MATCH(W311, CFB!$W$2:$W$1048576, 0) + COUNTIF(CFB!$W$2:$W$1048576, W311) - 1), 0)</f>
        <v>48</v>
      </c>
      <c r="M311" s="2">
        <f>_xlfn.RANK.EQ(J311, INDEX(CFB!$J$2:$J$1048576, MATCH(W311, CFB!$W$2:$W$1048576, 0)):INDEX(CFB!$J$2:$J$1048576, MATCH(W311, CFB!$W$2:$W$1048576, 0) + COUNTIF(CFB!$W$2:$W$1048576, W311) - 1))</f>
        <v>37</v>
      </c>
      <c r="N311" s="2">
        <f>RANK(K311, INDEX(CFB!$K$2:$K$1048576, MATCH(W311, CFB!$W$2:$W$1048576, 0)):INDEX(CFB!$K$2:$K$1048576, MATCH(W311, CFB!$W$2:$W$1048576, 0) + COUNTIF(CFB!$W$2:$W$1048576, W311) - 1))</f>
        <v>43</v>
      </c>
      <c r="O311">
        <v>48.47</v>
      </c>
      <c r="P311">
        <v>8.07</v>
      </c>
      <c r="Q311">
        <v>9.1300000000000008</v>
      </c>
      <c r="R311">
        <v>5.07</v>
      </c>
      <c r="S311">
        <v>6.37</v>
      </c>
      <c r="T311">
        <v>3.32</v>
      </c>
      <c r="U311">
        <v>7.45</v>
      </c>
      <c r="V311">
        <v>4.3600000000000003</v>
      </c>
      <c r="W311">
        <v>2022</v>
      </c>
      <c r="X311">
        <f t="shared" si="7"/>
        <v>0</v>
      </c>
    </row>
    <row r="312" spans="1:24" ht="12.75" hidden="1" customHeight="1" x14ac:dyDescent="0.45">
      <c r="A312">
        <v>44</v>
      </c>
      <c r="B312" t="s">
        <v>40</v>
      </c>
      <c r="C312" t="s">
        <v>29</v>
      </c>
      <c r="D312" s="2" t="str">
        <f t="shared" si="6"/>
        <v>Iowa State2022</v>
      </c>
      <c r="F312">
        <v>4</v>
      </c>
      <c r="G312">
        <v>8</v>
      </c>
      <c r="H312" s="2">
        <v>0</v>
      </c>
      <c r="I312">
        <v>-5.0199999999999996</v>
      </c>
      <c r="J312">
        <v>10.73</v>
      </c>
      <c r="K312">
        <v>5.71</v>
      </c>
      <c r="L312" s="2">
        <f>_xlfn.RANK.EQ(I312, INDEX(CFB!$I$2:$I$1048576, MATCH(W312, CFB!$W$2:$W$1048576, 0)):INDEX(CFB!$I$2:$I$1048576, MATCH(W312, CFB!$W$2:$W$1048576, 0) + COUNTIF(CFB!$W$2:$W$1048576, W312) - 1), 0)</f>
        <v>106</v>
      </c>
      <c r="M312" s="2">
        <f>_xlfn.RANK.EQ(J312, INDEX(CFB!$J$2:$J$1048576, MATCH(W312, CFB!$W$2:$W$1048576, 0)):INDEX(CFB!$J$2:$J$1048576, MATCH(W312, CFB!$W$2:$W$1048576, 0) + COUNTIF(CFB!$W$2:$W$1048576, W312) - 1))</f>
        <v>4</v>
      </c>
      <c r="N312" s="2">
        <f>RANK(K312, INDEX(CFB!$K$2:$K$1048576, MATCH(W312, CFB!$W$2:$W$1048576, 0)):INDEX(CFB!$K$2:$K$1048576, MATCH(W312, CFB!$W$2:$W$1048576, 0) + COUNTIF(CFB!$W$2:$W$1048576, W312) - 1))</f>
        <v>44</v>
      </c>
      <c r="O312">
        <v>38.159999999999997</v>
      </c>
      <c r="P312">
        <v>-0.73</v>
      </c>
      <c r="Q312">
        <v>8.49</v>
      </c>
      <c r="R312">
        <v>4.5599999999999996</v>
      </c>
      <c r="S312">
        <v>4.74</v>
      </c>
      <c r="T312">
        <v>1.67</v>
      </c>
      <c r="U312">
        <v>6.61</v>
      </c>
      <c r="V312">
        <v>3.06</v>
      </c>
      <c r="W312">
        <v>2022</v>
      </c>
      <c r="X312">
        <f t="shared" si="7"/>
        <v>0</v>
      </c>
    </row>
    <row r="313" spans="1:24" ht="12.75" hidden="1" customHeight="1" x14ac:dyDescent="0.45">
      <c r="A313">
        <v>45</v>
      </c>
      <c r="B313" t="s">
        <v>75</v>
      </c>
      <c r="C313" t="s">
        <v>164</v>
      </c>
      <c r="D313" s="2" t="str">
        <f t="shared" si="6"/>
        <v>North Carolina2022</v>
      </c>
      <c r="F313">
        <v>9</v>
      </c>
      <c r="G313">
        <v>5</v>
      </c>
      <c r="H313" s="2">
        <v>0</v>
      </c>
      <c r="I313">
        <v>9.75</v>
      </c>
      <c r="J313">
        <v>-4.2300000000000004</v>
      </c>
      <c r="K313">
        <v>5.52</v>
      </c>
      <c r="L313" s="2">
        <f>_xlfn.RANK.EQ(I313, INDEX(CFB!$I$2:$I$1048576, MATCH(W313, CFB!$W$2:$W$1048576, 0)):INDEX(CFB!$I$2:$I$1048576, MATCH(W313, CFB!$W$2:$W$1048576, 0) + COUNTIF(CFB!$W$2:$W$1048576, W313) - 1), 0)</f>
        <v>13</v>
      </c>
      <c r="M313" s="2">
        <f>_xlfn.RANK.EQ(J313, INDEX(CFB!$J$2:$J$1048576, MATCH(W313, CFB!$W$2:$W$1048576, 0)):INDEX(CFB!$J$2:$J$1048576, MATCH(W313, CFB!$W$2:$W$1048576, 0) + COUNTIF(CFB!$W$2:$W$1048576, W313) - 1))</f>
        <v>104</v>
      </c>
      <c r="N313" s="2">
        <f>RANK(K313, INDEX(CFB!$K$2:$K$1048576, MATCH(W313, CFB!$W$2:$W$1048576, 0)):INDEX(CFB!$K$2:$K$1048576, MATCH(W313, CFB!$W$2:$W$1048576, 0) + COUNTIF(CFB!$W$2:$W$1048576, W313) - 1))</f>
        <v>45</v>
      </c>
      <c r="O313">
        <v>50.89</v>
      </c>
      <c r="P313">
        <v>14.98</v>
      </c>
      <c r="Q313">
        <v>10.09</v>
      </c>
      <c r="R313">
        <v>6.25</v>
      </c>
      <c r="S313">
        <v>5.64</v>
      </c>
      <c r="T313">
        <v>3.42</v>
      </c>
      <c r="U313">
        <v>7.74</v>
      </c>
      <c r="V313">
        <v>4.9400000000000004</v>
      </c>
      <c r="W313">
        <v>2022</v>
      </c>
      <c r="X313">
        <f t="shared" si="7"/>
        <v>0</v>
      </c>
    </row>
    <row r="314" spans="1:24" ht="12.75" hidden="1" customHeight="1" x14ac:dyDescent="0.45">
      <c r="A314">
        <v>46</v>
      </c>
      <c r="B314" t="s">
        <v>76</v>
      </c>
      <c r="C314" t="s">
        <v>159</v>
      </c>
      <c r="D314" s="2" t="str">
        <f t="shared" si="6"/>
        <v>James Madison2022</v>
      </c>
      <c r="F314">
        <v>8</v>
      </c>
      <c r="G314">
        <v>3</v>
      </c>
      <c r="H314" s="2">
        <v>0</v>
      </c>
      <c r="I314">
        <v>2.33</v>
      </c>
      <c r="J314">
        <v>3.03</v>
      </c>
      <c r="K314">
        <v>5.37</v>
      </c>
      <c r="L314" s="2">
        <f>_xlfn.RANK.EQ(I314, INDEX(CFB!$I$2:$I$1048576, MATCH(W314, CFB!$W$2:$W$1048576, 0)):INDEX(CFB!$I$2:$I$1048576, MATCH(W314, CFB!$W$2:$W$1048576, 0) + COUNTIF(CFB!$W$2:$W$1048576, W314) - 1), 0)</f>
        <v>51</v>
      </c>
      <c r="M314" s="2">
        <f>_xlfn.RANK.EQ(J314, INDEX(CFB!$J$2:$J$1048576, MATCH(W314, CFB!$W$2:$W$1048576, 0)):INDEX(CFB!$J$2:$J$1048576, MATCH(W314, CFB!$W$2:$W$1048576, 0) + COUNTIF(CFB!$W$2:$W$1048576, W314) - 1))</f>
        <v>36</v>
      </c>
      <c r="N314" s="2">
        <f>RANK(K314, INDEX(CFB!$K$2:$K$1048576, MATCH(W314, CFB!$W$2:$W$1048576, 0)):INDEX(CFB!$K$2:$K$1048576, MATCH(W314, CFB!$W$2:$W$1048576, 0) + COUNTIF(CFB!$W$2:$W$1048576, W314) - 1))</f>
        <v>46</v>
      </c>
      <c r="O314">
        <v>49.36</v>
      </c>
      <c r="P314">
        <v>8.59</v>
      </c>
      <c r="Q314">
        <v>10.1</v>
      </c>
      <c r="R314">
        <v>5.92</v>
      </c>
      <c r="S314">
        <v>5.39</v>
      </c>
      <c r="T314">
        <v>1.65</v>
      </c>
      <c r="U314">
        <v>7.2</v>
      </c>
      <c r="V314">
        <v>3.75</v>
      </c>
      <c r="W314">
        <v>2022</v>
      </c>
      <c r="X314">
        <f t="shared" si="7"/>
        <v>0</v>
      </c>
    </row>
    <row r="315" spans="1:24" ht="12.75" hidden="1" customHeight="1" x14ac:dyDescent="0.45">
      <c r="A315">
        <v>47</v>
      </c>
      <c r="B315" t="s">
        <v>98</v>
      </c>
      <c r="C315" t="s">
        <v>165</v>
      </c>
      <c r="D315" s="2" t="str">
        <f t="shared" si="6"/>
        <v>UTSA2022</v>
      </c>
      <c r="F315">
        <v>11</v>
      </c>
      <c r="G315">
        <v>3</v>
      </c>
      <c r="H315" s="2">
        <v>0</v>
      </c>
      <c r="I315">
        <v>7.21</v>
      </c>
      <c r="J315">
        <v>-1.84</v>
      </c>
      <c r="K315">
        <v>5.36</v>
      </c>
      <c r="L315" s="2">
        <f>_xlfn.RANK.EQ(I315, INDEX(CFB!$I$2:$I$1048576, MATCH(W315, CFB!$W$2:$W$1048576, 0)):INDEX(CFB!$I$2:$I$1048576, MATCH(W315, CFB!$W$2:$W$1048576, 0) + COUNTIF(CFB!$W$2:$W$1048576, W315) - 1), 0)</f>
        <v>21</v>
      </c>
      <c r="M315" s="2">
        <f>_xlfn.RANK.EQ(J315, INDEX(CFB!$J$2:$J$1048576, MATCH(W315, CFB!$W$2:$W$1048576, 0)):INDEX(CFB!$J$2:$J$1048576, MATCH(W315, CFB!$W$2:$W$1048576, 0) + COUNTIF(CFB!$W$2:$W$1048576, W315) - 1))</f>
        <v>88</v>
      </c>
      <c r="N315" s="2">
        <f>RANK(K315, INDEX(CFB!$K$2:$K$1048576, MATCH(W315, CFB!$W$2:$W$1048576, 0)):INDEX(CFB!$K$2:$K$1048576, MATCH(W315, CFB!$W$2:$W$1048576, 0) + COUNTIF(CFB!$W$2:$W$1048576, W315) - 1))</f>
        <v>47</v>
      </c>
      <c r="O315">
        <v>48.32</v>
      </c>
      <c r="P315">
        <v>13.12</v>
      </c>
      <c r="Q315">
        <v>9.94</v>
      </c>
      <c r="R315">
        <v>5.55</v>
      </c>
      <c r="S315">
        <v>5.09</v>
      </c>
      <c r="T315">
        <v>3.07</v>
      </c>
      <c r="U315">
        <v>7.31</v>
      </c>
      <c r="V315">
        <v>4.37</v>
      </c>
      <c r="W315">
        <v>2022</v>
      </c>
      <c r="X315">
        <f t="shared" si="7"/>
        <v>0</v>
      </c>
    </row>
    <row r="316" spans="1:24" ht="12.75" hidden="1" customHeight="1" x14ac:dyDescent="0.45">
      <c r="A316">
        <v>48</v>
      </c>
      <c r="B316" t="s">
        <v>121</v>
      </c>
      <c r="C316" t="s">
        <v>29</v>
      </c>
      <c r="D316" s="2" t="str">
        <f t="shared" si="6"/>
        <v>Oklahoma State2022</v>
      </c>
      <c r="F316">
        <v>7</v>
      </c>
      <c r="G316">
        <v>6</v>
      </c>
      <c r="H316" s="2">
        <v>0</v>
      </c>
      <c r="I316">
        <v>3.83</v>
      </c>
      <c r="J316">
        <v>1.34</v>
      </c>
      <c r="K316">
        <v>5.16</v>
      </c>
      <c r="L316" s="2">
        <f>_xlfn.RANK.EQ(I316, INDEX(CFB!$I$2:$I$1048576, MATCH(W316, CFB!$W$2:$W$1048576, 0)):INDEX(CFB!$I$2:$I$1048576, MATCH(W316, CFB!$W$2:$W$1048576, 0) + COUNTIF(CFB!$W$2:$W$1048576, W316) - 1), 0)</f>
        <v>44</v>
      </c>
      <c r="M316" s="2">
        <f>_xlfn.RANK.EQ(J316, INDEX(CFB!$J$2:$J$1048576, MATCH(W316, CFB!$W$2:$W$1048576, 0)):INDEX(CFB!$J$2:$J$1048576, MATCH(W316, CFB!$W$2:$W$1048576, 0) + COUNTIF(CFB!$W$2:$W$1048576, W316) - 1))</f>
        <v>53</v>
      </c>
      <c r="N316" s="2">
        <f>RANK(K316, INDEX(CFB!$K$2:$K$1048576, MATCH(W316, CFB!$W$2:$W$1048576, 0)):INDEX(CFB!$K$2:$K$1048576, MATCH(W316, CFB!$W$2:$W$1048576, 0) + COUNTIF(CFB!$W$2:$W$1048576, W316) - 1))</f>
        <v>48</v>
      </c>
      <c r="O316">
        <v>48.71</v>
      </c>
      <c r="P316">
        <v>9.35</v>
      </c>
      <c r="Q316">
        <v>8.85</v>
      </c>
      <c r="R316">
        <v>4.7300000000000004</v>
      </c>
      <c r="S316">
        <v>4.88</v>
      </c>
      <c r="T316">
        <v>3.09</v>
      </c>
      <c r="U316">
        <v>6.84</v>
      </c>
      <c r="V316">
        <v>4.05</v>
      </c>
      <c r="W316">
        <v>2022</v>
      </c>
      <c r="X316">
        <f t="shared" si="7"/>
        <v>0</v>
      </c>
    </row>
    <row r="317" spans="1:24" ht="12.75" hidden="1" customHeight="1" x14ac:dyDescent="0.45">
      <c r="A317">
        <v>49</v>
      </c>
      <c r="B317" t="s">
        <v>46</v>
      </c>
      <c r="C317" t="s">
        <v>155</v>
      </c>
      <c r="D317" s="2" t="str">
        <f t="shared" si="6"/>
        <v>Missouri2022</v>
      </c>
      <c r="F317">
        <v>6</v>
      </c>
      <c r="G317">
        <v>7</v>
      </c>
      <c r="H317" s="2">
        <v>0</v>
      </c>
      <c r="I317">
        <v>0.05</v>
      </c>
      <c r="J317">
        <v>4.9000000000000004</v>
      </c>
      <c r="K317">
        <v>4.95</v>
      </c>
      <c r="L317" s="2">
        <f>_xlfn.RANK.EQ(I317, INDEX(CFB!$I$2:$I$1048576, MATCH(W317, CFB!$W$2:$W$1048576, 0)):INDEX(CFB!$I$2:$I$1048576, MATCH(W317, CFB!$W$2:$W$1048576, 0) + COUNTIF(CFB!$W$2:$W$1048576, W317) - 1), 0)</f>
        <v>67</v>
      </c>
      <c r="M317" s="2">
        <f>_xlfn.RANK.EQ(J317, INDEX(CFB!$J$2:$J$1048576, MATCH(W317, CFB!$W$2:$W$1048576, 0)):INDEX(CFB!$J$2:$J$1048576, MATCH(W317, CFB!$W$2:$W$1048576, 0) + COUNTIF(CFB!$W$2:$W$1048576, W317) - 1))</f>
        <v>29</v>
      </c>
      <c r="N317" s="2">
        <f>RANK(K317, INDEX(CFB!$K$2:$K$1048576, MATCH(W317, CFB!$W$2:$W$1048576, 0)):INDEX(CFB!$K$2:$K$1048576, MATCH(W317, CFB!$W$2:$W$1048576, 0) + COUNTIF(CFB!$W$2:$W$1048576, W317) - 1))</f>
        <v>49</v>
      </c>
      <c r="O317">
        <v>41.35</v>
      </c>
      <c r="P317">
        <v>5.71</v>
      </c>
      <c r="Q317">
        <v>8.94</v>
      </c>
      <c r="R317">
        <v>4.6399999999999997</v>
      </c>
      <c r="S317">
        <v>5.23</v>
      </c>
      <c r="T317">
        <v>2.19</v>
      </c>
      <c r="U317">
        <v>6.74</v>
      </c>
      <c r="V317">
        <v>3.5</v>
      </c>
      <c r="W317">
        <v>2022</v>
      </c>
      <c r="X317">
        <f t="shared" si="7"/>
        <v>0</v>
      </c>
    </row>
    <row r="318" spans="1:24" ht="12.75" hidden="1" customHeight="1" x14ac:dyDescent="0.45">
      <c r="A318">
        <v>50</v>
      </c>
      <c r="B318" t="s">
        <v>111</v>
      </c>
      <c r="C318" t="s">
        <v>166</v>
      </c>
      <c r="D318" s="2" t="str">
        <f t="shared" si="6"/>
        <v>Fresno State2022</v>
      </c>
      <c r="E318">
        <v>24</v>
      </c>
      <c r="F318">
        <v>10</v>
      </c>
      <c r="G318">
        <v>4</v>
      </c>
      <c r="H318" s="2">
        <v>0</v>
      </c>
      <c r="I318">
        <v>0.93</v>
      </c>
      <c r="J318">
        <v>3.55</v>
      </c>
      <c r="K318">
        <v>4.4800000000000004</v>
      </c>
      <c r="L318" s="2">
        <f>_xlfn.RANK.EQ(I318, INDEX(CFB!$I$2:$I$1048576, MATCH(W318, CFB!$W$2:$W$1048576, 0)):INDEX(CFB!$I$2:$I$1048576, MATCH(W318, CFB!$W$2:$W$1048576, 0) + COUNTIF(CFB!$W$2:$W$1048576, W318) - 1), 0)</f>
        <v>62</v>
      </c>
      <c r="M318" s="2">
        <f>_xlfn.RANK.EQ(J318, INDEX(CFB!$J$2:$J$1048576, MATCH(W318, CFB!$W$2:$W$1048576, 0)):INDEX(CFB!$J$2:$J$1048576, MATCH(W318, CFB!$W$2:$W$1048576, 0) + COUNTIF(CFB!$W$2:$W$1048576, W318) - 1))</f>
        <v>34</v>
      </c>
      <c r="N318" s="2">
        <f>RANK(K318, INDEX(CFB!$K$2:$K$1048576, MATCH(W318, CFB!$W$2:$W$1048576, 0)):INDEX(CFB!$K$2:$K$1048576, MATCH(W318, CFB!$W$2:$W$1048576, 0) + COUNTIF(CFB!$W$2:$W$1048576, W318) - 1))</f>
        <v>50</v>
      </c>
      <c r="O318">
        <v>43.07</v>
      </c>
      <c r="P318">
        <v>9.2200000000000006</v>
      </c>
      <c r="Q318">
        <v>9.35</v>
      </c>
      <c r="R318">
        <v>5.32</v>
      </c>
      <c r="S318">
        <v>4.8899999999999997</v>
      </c>
      <c r="T318">
        <v>3.41</v>
      </c>
      <c r="U318">
        <v>6.99</v>
      </c>
      <c r="V318">
        <v>4.4000000000000004</v>
      </c>
      <c r="W318">
        <v>2022</v>
      </c>
      <c r="X318">
        <f t="shared" si="7"/>
        <v>0</v>
      </c>
    </row>
    <row r="319" spans="1:24" ht="12.75" hidden="1" customHeight="1" x14ac:dyDescent="0.45">
      <c r="A319">
        <v>51</v>
      </c>
      <c r="B319" t="s">
        <v>108</v>
      </c>
      <c r="C319" t="s">
        <v>49</v>
      </c>
      <c r="D319" s="2" t="str">
        <f t="shared" si="6"/>
        <v>East Carolina2022</v>
      </c>
      <c r="F319">
        <v>8</v>
      </c>
      <c r="G319">
        <v>5</v>
      </c>
      <c r="H319" s="2">
        <v>0</v>
      </c>
      <c r="I319">
        <v>5.85</v>
      </c>
      <c r="J319">
        <v>-1.43</v>
      </c>
      <c r="K319">
        <v>4.41</v>
      </c>
      <c r="L319" s="2">
        <f>_xlfn.RANK.EQ(I319, INDEX(CFB!$I$2:$I$1048576, MATCH(W319, CFB!$W$2:$W$1048576, 0)):INDEX(CFB!$I$2:$I$1048576, MATCH(W319, CFB!$W$2:$W$1048576, 0) + COUNTIF(CFB!$W$2:$W$1048576, W319) - 1), 0)</f>
        <v>34</v>
      </c>
      <c r="M319" s="2">
        <f>_xlfn.RANK.EQ(J319, INDEX(CFB!$J$2:$J$1048576, MATCH(W319, CFB!$W$2:$W$1048576, 0)):INDEX(CFB!$J$2:$J$1048576, MATCH(W319, CFB!$W$2:$W$1048576, 0) + COUNTIF(CFB!$W$2:$W$1048576, W319) - 1))</f>
        <v>80</v>
      </c>
      <c r="N319" s="2">
        <f>RANK(K319, INDEX(CFB!$K$2:$K$1048576, MATCH(W319, CFB!$W$2:$W$1048576, 0)):INDEX(CFB!$K$2:$K$1048576, MATCH(W319, CFB!$W$2:$W$1048576, 0) + COUNTIF(CFB!$W$2:$W$1048576, W319) - 1))</f>
        <v>51</v>
      </c>
      <c r="O319">
        <v>47.28</v>
      </c>
      <c r="P319">
        <v>12.64</v>
      </c>
      <c r="Q319">
        <v>9.26</v>
      </c>
      <c r="R319">
        <v>6.88</v>
      </c>
      <c r="S319">
        <v>6.45</v>
      </c>
      <c r="T319">
        <v>2.42</v>
      </c>
      <c r="U319">
        <v>7.79</v>
      </c>
      <c r="V319">
        <v>4.8600000000000003</v>
      </c>
      <c r="W319">
        <v>2022</v>
      </c>
      <c r="X319">
        <f t="shared" si="7"/>
        <v>0</v>
      </c>
    </row>
    <row r="320" spans="1:24" ht="12.75" hidden="1" customHeight="1" x14ac:dyDescent="0.45">
      <c r="A320">
        <v>52</v>
      </c>
      <c r="B320" t="s">
        <v>72</v>
      </c>
      <c r="C320" t="s">
        <v>160</v>
      </c>
      <c r="D320" s="2" t="str">
        <f t="shared" si="6"/>
        <v>Wisconsin2022</v>
      </c>
      <c r="F320">
        <v>7</v>
      </c>
      <c r="G320">
        <v>6</v>
      </c>
      <c r="H320" s="2">
        <v>0</v>
      </c>
      <c r="I320">
        <v>-0.66</v>
      </c>
      <c r="J320">
        <v>5.03</v>
      </c>
      <c r="K320">
        <v>4.37</v>
      </c>
      <c r="L320" s="2">
        <f>_xlfn.RANK.EQ(I320, INDEX(CFB!$I$2:$I$1048576, MATCH(W320, CFB!$W$2:$W$1048576, 0)):INDEX(CFB!$I$2:$I$1048576, MATCH(W320, CFB!$W$2:$W$1048576, 0) + COUNTIF(CFB!$W$2:$W$1048576, W320) - 1), 0)</f>
        <v>71</v>
      </c>
      <c r="M320" s="2">
        <f>_xlfn.RANK.EQ(J320, INDEX(CFB!$J$2:$J$1048576, MATCH(W320, CFB!$W$2:$W$1048576, 0)):INDEX(CFB!$J$2:$J$1048576, MATCH(W320, CFB!$W$2:$W$1048576, 0) + COUNTIF(CFB!$W$2:$W$1048576, W320) - 1))</f>
        <v>28</v>
      </c>
      <c r="N320" s="2">
        <f>RANK(K320, INDEX(CFB!$K$2:$K$1048576, MATCH(W320, CFB!$W$2:$W$1048576, 0)):INDEX(CFB!$K$2:$K$1048576, MATCH(W320, CFB!$W$2:$W$1048576, 0) + COUNTIF(CFB!$W$2:$W$1048576, W320) - 1))</f>
        <v>52</v>
      </c>
      <c r="O320">
        <v>45.26</v>
      </c>
      <c r="P320">
        <v>4.82</v>
      </c>
      <c r="Q320">
        <v>9.42</v>
      </c>
      <c r="R320">
        <v>5.25</v>
      </c>
      <c r="S320">
        <v>5.91</v>
      </c>
      <c r="T320">
        <v>2.0299999999999998</v>
      </c>
      <c r="U320">
        <v>7.25</v>
      </c>
      <c r="V320">
        <v>3.57</v>
      </c>
      <c r="W320">
        <v>2022</v>
      </c>
      <c r="X320">
        <f t="shared" si="7"/>
        <v>0</v>
      </c>
    </row>
    <row r="321" spans="1:24" ht="12.75" hidden="1" customHeight="1" x14ac:dyDescent="0.45">
      <c r="A321">
        <v>53</v>
      </c>
      <c r="B321" t="s">
        <v>68</v>
      </c>
      <c r="C321" t="s">
        <v>49</v>
      </c>
      <c r="D321" s="2" t="str">
        <f t="shared" si="6"/>
        <v>Memphis2022</v>
      </c>
      <c r="F321">
        <v>7</v>
      </c>
      <c r="G321">
        <v>6</v>
      </c>
      <c r="H321" s="2">
        <v>0</v>
      </c>
      <c r="I321">
        <v>4.1399999999999997</v>
      </c>
      <c r="J321">
        <v>0</v>
      </c>
      <c r="K321">
        <v>4.1399999999999997</v>
      </c>
      <c r="L321" s="2">
        <f>_xlfn.RANK.EQ(I321, INDEX(CFB!$I$2:$I$1048576, MATCH(W321, CFB!$W$2:$W$1048576, 0)):INDEX(CFB!$I$2:$I$1048576, MATCH(W321, CFB!$W$2:$W$1048576, 0) + COUNTIF(CFB!$W$2:$W$1048576, W321) - 1), 0)</f>
        <v>43</v>
      </c>
      <c r="M321" s="2">
        <f>_xlfn.RANK.EQ(J321, INDEX(CFB!$J$2:$J$1048576, MATCH(W321, CFB!$W$2:$W$1048576, 0)):INDEX(CFB!$J$2:$J$1048576, MATCH(W321, CFB!$W$2:$W$1048576, 0) + COUNTIF(CFB!$W$2:$W$1048576, W321) - 1))</f>
        <v>67</v>
      </c>
      <c r="N321" s="2">
        <f>RANK(K321, INDEX(CFB!$K$2:$K$1048576, MATCH(W321, CFB!$W$2:$W$1048576, 0)):INDEX(CFB!$K$2:$K$1048576, MATCH(W321, CFB!$W$2:$W$1048576, 0) + COUNTIF(CFB!$W$2:$W$1048576, W321) - 1))</f>
        <v>53</v>
      </c>
      <c r="O321">
        <v>48.19</v>
      </c>
      <c r="P321">
        <v>10.18</v>
      </c>
      <c r="Q321">
        <v>9.4700000000000006</v>
      </c>
      <c r="R321">
        <v>5.21</v>
      </c>
      <c r="S321">
        <v>4.76</v>
      </c>
      <c r="T321">
        <v>2.58</v>
      </c>
      <c r="U321">
        <v>6.88</v>
      </c>
      <c r="V321">
        <v>4.0199999999999996</v>
      </c>
      <c r="W321">
        <v>2022</v>
      </c>
      <c r="X321">
        <f t="shared" si="7"/>
        <v>0</v>
      </c>
    </row>
    <row r="322" spans="1:24" ht="12.75" hidden="1" customHeight="1" x14ac:dyDescent="0.45">
      <c r="A322">
        <v>54</v>
      </c>
      <c r="B322" t="s">
        <v>131</v>
      </c>
      <c r="C322" t="s">
        <v>167</v>
      </c>
      <c r="D322" s="2" t="str">
        <f t="shared" si="6"/>
        <v>Air Force2022</v>
      </c>
      <c r="F322">
        <v>10</v>
      </c>
      <c r="G322">
        <v>3</v>
      </c>
      <c r="H322" s="2">
        <v>0</v>
      </c>
      <c r="I322">
        <v>-2.5</v>
      </c>
      <c r="J322">
        <v>6.63</v>
      </c>
      <c r="K322">
        <v>4.13</v>
      </c>
      <c r="L322" s="2">
        <f>_xlfn.RANK.EQ(I322, INDEX(CFB!$I$2:$I$1048576, MATCH(W322, CFB!$W$2:$W$1048576, 0)):INDEX(CFB!$I$2:$I$1048576, MATCH(W322, CFB!$W$2:$W$1048576, 0) + COUNTIF(CFB!$W$2:$W$1048576, W322) - 1), 0)</f>
        <v>88</v>
      </c>
      <c r="M322" s="2">
        <f>_xlfn.RANK.EQ(J322, INDEX(CFB!$J$2:$J$1048576, MATCH(W322, CFB!$W$2:$W$1048576, 0)):INDEX(CFB!$J$2:$J$1048576, MATCH(W322, CFB!$W$2:$W$1048576, 0) + COUNTIF(CFB!$W$2:$W$1048576, W322) - 1))</f>
        <v>19</v>
      </c>
      <c r="N322" s="2">
        <f>RANK(K322, INDEX(CFB!$K$2:$K$1048576, MATCH(W322, CFB!$W$2:$W$1048576, 0)):INDEX(CFB!$K$2:$K$1048576, MATCH(W322, CFB!$W$2:$W$1048576, 0) + COUNTIF(CFB!$W$2:$W$1048576, W322) - 1))</f>
        <v>54</v>
      </c>
      <c r="O322">
        <v>39.049999999999997</v>
      </c>
      <c r="P322">
        <v>5.74</v>
      </c>
      <c r="Q322">
        <v>11.94</v>
      </c>
      <c r="R322">
        <v>6.24</v>
      </c>
      <c r="S322">
        <v>6.21</v>
      </c>
      <c r="T322">
        <v>2.64</v>
      </c>
      <c r="U322">
        <v>6.77</v>
      </c>
      <c r="V322">
        <v>4.59</v>
      </c>
      <c r="W322">
        <v>2022</v>
      </c>
      <c r="X322">
        <f t="shared" si="7"/>
        <v>0</v>
      </c>
    </row>
    <row r="323" spans="1:24" ht="12.75" hidden="1" customHeight="1" x14ac:dyDescent="0.45">
      <c r="A323">
        <v>55</v>
      </c>
      <c r="B323" t="s">
        <v>67</v>
      </c>
      <c r="C323" t="s">
        <v>157</v>
      </c>
      <c r="D323" s="2" t="str">
        <f t="shared" ref="D323:D386" si="8">_xlfn.CONCAT(B323, W323)</f>
        <v>Auburn2022</v>
      </c>
      <c r="F323">
        <v>5</v>
      </c>
      <c r="G323">
        <v>7</v>
      </c>
      <c r="H323" s="2">
        <v>0</v>
      </c>
      <c r="I323">
        <v>3.3</v>
      </c>
      <c r="J323">
        <v>0.6</v>
      </c>
      <c r="K323">
        <v>3.9</v>
      </c>
      <c r="L323" s="2">
        <f>_xlfn.RANK.EQ(I323, INDEX(CFB!$I$2:$I$1048576, MATCH(W323, CFB!$W$2:$W$1048576, 0)):INDEX(CFB!$I$2:$I$1048576, MATCH(W323, CFB!$W$2:$W$1048576, 0) + COUNTIF(CFB!$W$2:$W$1048576, W323) - 1), 0)</f>
        <v>46</v>
      </c>
      <c r="M323" s="2">
        <f>_xlfn.RANK.EQ(J323, INDEX(CFB!$J$2:$J$1048576, MATCH(W323, CFB!$W$2:$W$1048576, 0)):INDEX(CFB!$J$2:$J$1048576, MATCH(W323, CFB!$W$2:$W$1048576, 0) + COUNTIF(CFB!$W$2:$W$1048576, W323) - 1))</f>
        <v>60</v>
      </c>
      <c r="N323" s="2">
        <f>RANK(K323, INDEX(CFB!$K$2:$K$1048576, MATCH(W323, CFB!$W$2:$W$1048576, 0)):INDEX(CFB!$K$2:$K$1048576, MATCH(W323, CFB!$W$2:$W$1048576, 0) + COUNTIF(CFB!$W$2:$W$1048576, W323) - 1))</f>
        <v>55</v>
      </c>
      <c r="O323">
        <v>45.24</v>
      </c>
      <c r="P323">
        <v>9.15</v>
      </c>
      <c r="Q323">
        <v>9.08</v>
      </c>
      <c r="R323">
        <v>4.22</v>
      </c>
      <c r="S323">
        <v>6.67</v>
      </c>
      <c r="T323">
        <v>3.14</v>
      </c>
      <c r="U323">
        <v>7.52</v>
      </c>
      <c r="V323">
        <v>3.67</v>
      </c>
      <c r="W323">
        <v>2022</v>
      </c>
      <c r="X323">
        <f t="shared" ref="X323:X386" si="9">IF(E323=1, 1,0)</f>
        <v>0</v>
      </c>
    </row>
    <row r="324" spans="1:24" ht="12.75" hidden="1" customHeight="1" x14ac:dyDescent="0.45">
      <c r="A324">
        <v>56</v>
      </c>
      <c r="B324" t="s">
        <v>107</v>
      </c>
      <c r="C324" t="s">
        <v>49</v>
      </c>
      <c r="D324" s="2" t="str">
        <f t="shared" si="8"/>
        <v>Houston2022</v>
      </c>
      <c r="F324">
        <v>8</v>
      </c>
      <c r="G324">
        <v>5</v>
      </c>
      <c r="H324" s="2">
        <v>0</v>
      </c>
      <c r="I324">
        <v>7.74</v>
      </c>
      <c r="J324">
        <v>-3.94</v>
      </c>
      <c r="K324">
        <v>3.8</v>
      </c>
      <c r="L324" s="2">
        <f>_xlfn.RANK.EQ(I324, INDEX(CFB!$I$2:$I$1048576, MATCH(W324, CFB!$W$2:$W$1048576, 0)):INDEX(CFB!$I$2:$I$1048576, MATCH(W324, CFB!$W$2:$W$1048576, 0) + COUNTIF(CFB!$W$2:$W$1048576, W324) - 1), 0)</f>
        <v>19</v>
      </c>
      <c r="M324" s="2">
        <f>_xlfn.RANK.EQ(J324, INDEX(CFB!$J$2:$J$1048576, MATCH(W324, CFB!$W$2:$W$1048576, 0)):INDEX(CFB!$J$2:$J$1048576, MATCH(W324, CFB!$W$2:$W$1048576, 0) + COUNTIF(CFB!$W$2:$W$1048576, W324) - 1))</f>
        <v>100</v>
      </c>
      <c r="N324" s="2">
        <f>RANK(K324, INDEX(CFB!$K$2:$K$1048576, MATCH(W324, CFB!$W$2:$W$1048576, 0)):INDEX(CFB!$K$2:$K$1048576, MATCH(W324, CFB!$W$2:$W$1048576, 0) + COUNTIF(CFB!$W$2:$W$1048576, W324) - 1))</f>
        <v>56</v>
      </c>
      <c r="O324">
        <v>49.96</v>
      </c>
      <c r="P324">
        <v>14.29</v>
      </c>
      <c r="Q324">
        <v>9.65</v>
      </c>
      <c r="R324">
        <v>5.47</v>
      </c>
      <c r="S324">
        <v>5.62</v>
      </c>
      <c r="T324">
        <v>3.01</v>
      </c>
      <c r="U324">
        <v>7.7</v>
      </c>
      <c r="V324">
        <v>4.4800000000000004</v>
      </c>
      <c r="W324">
        <v>2022</v>
      </c>
      <c r="X324">
        <f t="shared" si="9"/>
        <v>0</v>
      </c>
    </row>
    <row r="325" spans="1:24" ht="12.75" hidden="1" customHeight="1" x14ac:dyDescent="0.45">
      <c r="A325">
        <v>57</v>
      </c>
      <c r="B325" t="s">
        <v>24</v>
      </c>
      <c r="C325" t="s">
        <v>49</v>
      </c>
      <c r="D325" s="2" t="str">
        <f t="shared" si="8"/>
        <v>SMU2022</v>
      </c>
      <c r="F325">
        <v>7</v>
      </c>
      <c r="G325">
        <v>6</v>
      </c>
      <c r="H325" s="2">
        <v>0</v>
      </c>
      <c r="I325">
        <v>9.25</v>
      </c>
      <c r="J325">
        <v>-5.56</v>
      </c>
      <c r="K325">
        <v>3.69</v>
      </c>
      <c r="L325" s="2">
        <f>_xlfn.RANK.EQ(I325, INDEX(CFB!$I$2:$I$1048576, MATCH(W325, CFB!$W$2:$W$1048576, 0)):INDEX(CFB!$I$2:$I$1048576, MATCH(W325, CFB!$W$2:$W$1048576, 0) + COUNTIF(CFB!$W$2:$W$1048576, W325) - 1), 0)</f>
        <v>14</v>
      </c>
      <c r="M325" s="2">
        <f>_xlfn.RANK.EQ(J325, INDEX(CFB!$J$2:$J$1048576, MATCH(W325, CFB!$W$2:$W$1048576, 0)):INDEX(CFB!$J$2:$J$1048576, MATCH(W325, CFB!$W$2:$W$1048576, 0) + COUNTIF(CFB!$W$2:$W$1048576, W325) - 1))</f>
        <v>113</v>
      </c>
      <c r="N325" s="2">
        <f>RANK(K325, INDEX(CFB!$K$2:$K$1048576, MATCH(W325, CFB!$W$2:$W$1048576, 0)):INDEX(CFB!$K$2:$K$1048576, MATCH(W325, CFB!$W$2:$W$1048576, 0) + COUNTIF(CFB!$W$2:$W$1048576, W325) - 1))</f>
        <v>57</v>
      </c>
      <c r="O325">
        <v>51.93</v>
      </c>
      <c r="P325">
        <v>16.329999999999998</v>
      </c>
      <c r="Q325">
        <v>9.7100000000000009</v>
      </c>
      <c r="R325">
        <v>5.22</v>
      </c>
      <c r="S325">
        <v>5.21</v>
      </c>
      <c r="T325">
        <v>3.64</v>
      </c>
      <c r="U325">
        <v>7.34</v>
      </c>
      <c r="V325">
        <v>4.47</v>
      </c>
      <c r="W325">
        <v>2022</v>
      </c>
      <c r="X325">
        <f t="shared" si="9"/>
        <v>0</v>
      </c>
    </row>
    <row r="326" spans="1:24" ht="12.75" hidden="1" customHeight="1" x14ac:dyDescent="0.45">
      <c r="A326">
        <v>58</v>
      </c>
      <c r="B326" t="s">
        <v>124</v>
      </c>
      <c r="C326" t="s">
        <v>160</v>
      </c>
      <c r="D326" s="2" t="str">
        <f t="shared" si="8"/>
        <v>Purdue2022</v>
      </c>
      <c r="F326">
        <v>8</v>
      </c>
      <c r="G326">
        <v>6</v>
      </c>
      <c r="H326" s="2">
        <v>0</v>
      </c>
      <c r="I326">
        <v>3.14</v>
      </c>
      <c r="J326">
        <v>0.48</v>
      </c>
      <c r="K326">
        <v>3.62</v>
      </c>
      <c r="L326" s="2">
        <f>_xlfn.RANK.EQ(I326, INDEX(CFB!$I$2:$I$1048576, MATCH(W326, CFB!$W$2:$W$1048576, 0)):INDEX(CFB!$I$2:$I$1048576, MATCH(W326, CFB!$W$2:$W$1048576, 0) + COUNTIF(CFB!$W$2:$W$1048576, W326) - 1), 0)</f>
        <v>47</v>
      </c>
      <c r="M326" s="2">
        <f>_xlfn.RANK.EQ(J326, INDEX(CFB!$J$2:$J$1048576, MATCH(W326, CFB!$W$2:$W$1048576, 0)):INDEX(CFB!$J$2:$J$1048576, MATCH(W326, CFB!$W$2:$W$1048576, 0) + COUNTIF(CFB!$W$2:$W$1048576, W326) - 1))</f>
        <v>63</v>
      </c>
      <c r="N326" s="2">
        <f>RANK(K326, INDEX(CFB!$K$2:$K$1048576, MATCH(W326, CFB!$W$2:$W$1048576, 0)):INDEX(CFB!$K$2:$K$1048576, MATCH(W326, CFB!$W$2:$W$1048576, 0) + COUNTIF(CFB!$W$2:$W$1048576, W326) - 1))</f>
        <v>58</v>
      </c>
      <c r="O326">
        <v>46.95</v>
      </c>
      <c r="P326">
        <v>10.88</v>
      </c>
      <c r="Q326">
        <v>9.07</v>
      </c>
      <c r="R326">
        <v>5.68</v>
      </c>
      <c r="S326">
        <v>5.08</v>
      </c>
      <c r="T326">
        <v>3.08</v>
      </c>
      <c r="U326">
        <v>7.12</v>
      </c>
      <c r="V326">
        <v>4.46</v>
      </c>
      <c r="W326">
        <v>2022</v>
      </c>
      <c r="X326">
        <f t="shared" si="9"/>
        <v>0</v>
      </c>
    </row>
    <row r="327" spans="1:24" ht="12.75" hidden="1" customHeight="1" x14ac:dyDescent="0.45">
      <c r="A327">
        <v>59</v>
      </c>
      <c r="B327" t="s">
        <v>85</v>
      </c>
      <c r="C327" t="s">
        <v>156</v>
      </c>
      <c r="D327" s="2" t="str">
        <f t="shared" si="8"/>
        <v>Washington State2022</v>
      </c>
      <c r="F327">
        <v>7</v>
      </c>
      <c r="G327">
        <v>6</v>
      </c>
      <c r="H327" s="2">
        <v>0</v>
      </c>
      <c r="I327">
        <v>-0.7</v>
      </c>
      <c r="J327">
        <v>4.24</v>
      </c>
      <c r="K327">
        <v>3.55</v>
      </c>
      <c r="L327" s="2">
        <f>_xlfn.RANK.EQ(I327, INDEX(CFB!$I$2:$I$1048576, MATCH(W327, CFB!$W$2:$W$1048576, 0)):INDEX(CFB!$I$2:$I$1048576, MATCH(W327, CFB!$W$2:$W$1048576, 0) + COUNTIF(CFB!$W$2:$W$1048576, W327) - 1), 0)</f>
        <v>72</v>
      </c>
      <c r="M327" s="2">
        <f>_xlfn.RANK.EQ(J327, INDEX(CFB!$J$2:$J$1048576, MATCH(W327, CFB!$W$2:$W$1048576, 0)):INDEX(CFB!$J$2:$J$1048576, MATCH(W327, CFB!$W$2:$W$1048576, 0) + COUNTIF(CFB!$W$2:$W$1048576, W327) - 1))</f>
        <v>33</v>
      </c>
      <c r="N327" s="2">
        <f>RANK(K327, INDEX(CFB!$K$2:$K$1048576, MATCH(W327, CFB!$W$2:$W$1048576, 0)):INDEX(CFB!$K$2:$K$1048576, MATCH(W327, CFB!$W$2:$W$1048576, 0) + COUNTIF(CFB!$W$2:$W$1048576, W327) - 1))</f>
        <v>59</v>
      </c>
      <c r="O327">
        <v>41.79</v>
      </c>
      <c r="P327">
        <v>6.11</v>
      </c>
      <c r="Q327">
        <v>8.32</v>
      </c>
      <c r="R327">
        <v>5.46</v>
      </c>
      <c r="S327">
        <v>4.63</v>
      </c>
      <c r="T327">
        <v>3.02</v>
      </c>
      <c r="U327">
        <v>6.55</v>
      </c>
      <c r="V327">
        <v>4.34</v>
      </c>
      <c r="W327">
        <v>2022</v>
      </c>
      <c r="X327">
        <f t="shared" si="9"/>
        <v>0</v>
      </c>
    </row>
    <row r="328" spans="1:24" ht="12.75" hidden="1" customHeight="1" x14ac:dyDescent="0.45">
      <c r="A328">
        <v>60</v>
      </c>
      <c r="B328" t="s">
        <v>30</v>
      </c>
      <c r="C328" t="s">
        <v>167</v>
      </c>
      <c r="D328" s="2" t="str">
        <f t="shared" si="8"/>
        <v>Boise State2022</v>
      </c>
      <c r="F328">
        <v>10</v>
      </c>
      <c r="G328">
        <v>4</v>
      </c>
      <c r="H328" s="2">
        <v>0</v>
      </c>
      <c r="I328">
        <v>1.36</v>
      </c>
      <c r="J328">
        <v>2.1800000000000002</v>
      </c>
      <c r="K328">
        <v>3.54</v>
      </c>
      <c r="L328" s="2">
        <f>_xlfn.RANK.EQ(I328, INDEX(CFB!$I$2:$I$1048576, MATCH(W328, CFB!$W$2:$W$1048576, 0)):INDEX(CFB!$I$2:$I$1048576, MATCH(W328, CFB!$W$2:$W$1048576, 0) + COUNTIF(CFB!$W$2:$W$1048576, W328) - 1), 0)</f>
        <v>59</v>
      </c>
      <c r="M328" s="2">
        <f>_xlfn.RANK.EQ(J328, INDEX(CFB!$J$2:$J$1048576, MATCH(W328, CFB!$W$2:$W$1048576, 0)):INDEX(CFB!$J$2:$J$1048576, MATCH(W328, CFB!$W$2:$W$1048576, 0) + COUNTIF(CFB!$W$2:$W$1048576, W328) - 1))</f>
        <v>41</v>
      </c>
      <c r="N328" s="2">
        <f>RANK(K328, INDEX(CFB!$K$2:$K$1048576, MATCH(W328, CFB!$W$2:$W$1048576, 0)):INDEX(CFB!$K$2:$K$1048576, MATCH(W328, CFB!$W$2:$W$1048576, 0) + COUNTIF(CFB!$W$2:$W$1048576, W328) - 1))</f>
        <v>60</v>
      </c>
      <c r="O328">
        <v>42.27</v>
      </c>
      <c r="P328">
        <v>10.55</v>
      </c>
      <c r="Q328">
        <v>8.31</v>
      </c>
      <c r="R328">
        <v>5.15</v>
      </c>
      <c r="S328">
        <v>5.87</v>
      </c>
      <c r="T328">
        <v>2.69</v>
      </c>
      <c r="U328">
        <v>6.77</v>
      </c>
      <c r="V328">
        <v>3.98</v>
      </c>
      <c r="W328">
        <v>2022</v>
      </c>
      <c r="X328">
        <f t="shared" si="9"/>
        <v>0</v>
      </c>
    </row>
    <row r="329" spans="1:24" ht="12.75" hidden="1" customHeight="1" x14ac:dyDescent="0.45">
      <c r="A329">
        <v>61</v>
      </c>
      <c r="B329" t="s">
        <v>34</v>
      </c>
      <c r="C329" t="s">
        <v>157</v>
      </c>
      <c r="D329" s="2" t="str">
        <f t="shared" si="8"/>
        <v>Texas A&amp;M2022</v>
      </c>
      <c r="F329">
        <v>5</v>
      </c>
      <c r="G329">
        <v>7</v>
      </c>
      <c r="H329" s="2">
        <v>0</v>
      </c>
      <c r="I329">
        <v>-2.68</v>
      </c>
      <c r="J329">
        <v>5.89</v>
      </c>
      <c r="K329">
        <v>3.21</v>
      </c>
      <c r="L329" s="2">
        <f>_xlfn.RANK.EQ(I329, INDEX(CFB!$I$2:$I$1048576, MATCH(W329, CFB!$W$2:$W$1048576, 0)):INDEX(CFB!$I$2:$I$1048576, MATCH(W329, CFB!$W$2:$W$1048576, 0) + COUNTIF(CFB!$W$2:$W$1048576, W329) - 1), 0)</f>
        <v>91</v>
      </c>
      <c r="M329" s="2">
        <f>_xlfn.RANK.EQ(J329, INDEX(CFB!$J$2:$J$1048576, MATCH(W329, CFB!$W$2:$W$1048576, 0)):INDEX(CFB!$J$2:$J$1048576, MATCH(W329, CFB!$W$2:$W$1048576, 0) + COUNTIF(CFB!$W$2:$W$1048576, W329) - 1))</f>
        <v>21</v>
      </c>
      <c r="N329" s="2">
        <f>RANK(K329, INDEX(CFB!$K$2:$K$1048576, MATCH(W329, CFB!$W$2:$W$1048576, 0)):INDEX(CFB!$K$2:$K$1048576, MATCH(W329, CFB!$W$2:$W$1048576, 0) + COUNTIF(CFB!$W$2:$W$1048576, W329) - 1))</f>
        <v>61</v>
      </c>
      <c r="O329">
        <v>39.26</v>
      </c>
      <c r="P329">
        <v>2.5299999999999998</v>
      </c>
      <c r="Q329">
        <v>8.67</v>
      </c>
      <c r="R329">
        <v>3.63</v>
      </c>
      <c r="S329">
        <v>5.84</v>
      </c>
      <c r="T329">
        <v>3.3</v>
      </c>
      <c r="U329">
        <v>7.2</v>
      </c>
      <c r="V329">
        <v>3.49</v>
      </c>
      <c r="W329">
        <v>2022</v>
      </c>
      <c r="X329">
        <f t="shared" si="9"/>
        <v>0</v>
      </c>
    </row>
    <row r="330" spans="1:24" ht="12.75" hidden="1" customHeight="1" x14ac:dyDescent="0.45">
      <c r="A330">
        <v>62</v>
      </c>
      <c r="B330" t="s">
        <v>89</v>
      </c>
      <c r="C330" t="s">
        <v>29</v>
      </c>
      <c r="D330" s="2" t="str">
        <f t="shared" si="8"/>
        <v>West Virginia2022</v>
      </c>
      <c r="F330">
        <v>5</v>
      </c>
      <c r="G330">
        <v>7</v>
      </c>
      <c r="H330" s="2">
        <v>0</v>
      </c>
      <c r="I330">
        <v>5.05</v>
      </c>
      <c r="J330">
        <v>-2.16</v>
      </c>
      <c r="K330">
        <v>2.9</v>
      </c>
      <c r="L330" s="2">
        <f>_xlfn.RANK.EQ(I330, INDEX(CFB!$I$2:$I$1048576, MATCH(W330, CFB!$W$2:$W$1048576, 0)):INDEX(CFB!$I$2:$I$1048576, MATCH(W330, CFB!$W$2:$W$1048576, 0) + COUNTIF(CFB!$W$2:$W$1048576, W330) - 1), 0)</f>
        <v>38</v>
      </c>
      <c r="M330" s="2">
        <f>_xlfn.RANK.EQ(J330, INDEX(CFB!$J$2:$J$1048576, MATCH(W330, CFB!$W$2:$W$1048576, 0)):INDEX(CFB!$J$2:$J$1048576, MATCH(W330, CFB!$W$2:$W$1048576, 0) + COUNTIF(CFB!$W$2:$W$1048576, W330) - 1))</f>
        <v>91</v>
      </c>
      <c r="N330" s="2">
        <f>RANK(K330, INDEX(CFB!$K$2:$K$1048576, MATCH(W330, CFB!$W$2:$W$1048576, 0)):INDEX(CFB!$K$2:$K$1048576, MATCH(W330, CFB!$W$2:$W$1048576, 0) + COUNTIF(CFB!$W$2:$W$1048576, W330) - 1))</f>
        <v>62</v>
      </c>
      <c r="O330">
        <v>49.46</v>
      </c>
      <c r="P330">
        <v>12.87</v>
      </c>
      <c r="Q330">
        <v>8.49</v>
      </c>
      <c r="R330">
        <v>6.15</v>
      </c>
      <c r="S330">
        <v>6.18</v>
      </c>
      <c r="T330">
        <v>2.64</v>
      </c>
      <c r="U330">
        <v>7.16</v>
      </c>
      <c r="V330">
        <v>4.41</v>
      </c>
      <c r="W330">
        <v>2022</v>
      </c>
      <c r="X330">
        <f t="shared" si="9"/>
        <v>0</v>
      </c>
    </row>
    <row r="331" spans="1:24" ht="12.75" hidden="1" customHeight="1" x14ac:dyDescent="0.45">
      <c r="A331">
        <v>63</v>
      </c>
      <c r="B331" t="s">
        <v>90</v>
      </c>
      <c r="C331" t="s">
        <v>158</v>
      </c>
      <c r="D331" s="2" t="str">
        <f t="shared" si="8"/>
        <v>South Alabama2022</v>
      </c>
      <c r="F331">
        <v>10</v>
      </c>
      <c r="G331">
        <v>3</v>
      </c>
      <c r="H331" s="2">
        <v>0</v>
      </c>
      <c r="I331">
        <v>0.79</v>
      </c>
      <c r="J331">
        <v>1.67</v>
      </c>
      <c r="K331">
        <v>2.46</v>
      </c>
      <c r="L331" s="2">
        <f>_xlfn.RANK.EQ(I331, INDEX(CFB!$I$2:$I$1048576, MATCH(W331, CFB!$W$2:$W$1048576, 0)):INDEX(CFB!$I$2:$I$1048576, MATCH(W331, CFB!$W$2:$W$1048576, 0) + COUNTIF(CFB!$W$2:$W$1048576, W331) - 1), 0)</f>
        <v>63</v>
      </c>
      <c r="M331" s="2">
        <f>_xlfn.RANK.EQ(J331, INDEX(CFB!$J$2:$J$1048576, MATCH(W331, CFB!$W$2:$W$1048576, 0)):INDEX(CFB!$J$2:$J$1048576, MATCH(W331, CFB!$W$2:$W$1048576, 0) + COUNTIF(CFB!$W$2:$W$1048576, W331) - 1))</f>
        <v>48</v>
      </c>
      <c r="N331" s="2">
        <f>RANK(K331, INDEX(CFB!$K$2:$K$1048576, MATCH(W331, CFB!$W$2:$W$1048576, 0)):INDEX(CFB!$K$2:$K$1048576, MATCH(W331, CFB!$W$2:$W$1048576, 0) + COUNTIF(CFB!$W$2:$W$1048576, W331) - 1))</f>
        <v>63</v>
      </c>
      <c r="O331">
        <v>42.76</v>
      </c>
      <c r="P331">
        <v>9.31</v>
      </c>
      <c r="Q331">
        <v>9.19</v>
      </c>
      <c r="R331">
        <v>5.28</v>
      </c>
      <c r="S331">
        <v>4.72</v>
      </c>
      <c r="T331">
        <v>2.64</v>
      </c>
      <c r="U331">
        <v>6.74</v>
      </c>
      <c r="V331">
        <v>4.18</v>
      </c>
      <c r="W331">
        <v>2022</v>
      </c>
      <c r="X331">
        <f t="shared" si="9"/>
        <v>0</v>
      </c>
    </row>
    <row r="332" spans="1:24" ht="12.75" hidden="1" customHeight="1" x14ac:dyDescent="0.45">
      <c r="A332">
        <v>64</v>
      </c>
      <c r="B332" t="s">
        <v>62</v>
      </c>
      <c r="C332" t="s">
        <v>159</v>
      </c>
      <c r="D332" s="2" t="str">
        <f t="shared" si="8"/>
        <v>Marshall2022</v>
      </c>
      <c r="F332">
        <v>9</v>
      </c>
      <c r="G332">
        <v>4</v>
      </c>
      <c r="H332" s="2">
        <v>0</v>
      </c>
      <c r="I332">
        <v>-5.52</v>
      </c>
      <c r="J332">
        <v>7.87</v>
      </c>
      <c r="K332">
        <v>2.36</v>
      </c>
      <c r="L332" s="2">
        <f>_xlfn.RANK.EQ(I332, INDEX(CFB!$I$2:$I$1048576, MATCH(W332, CFB!$W$2:$W$1048576, 0)):INDEX(CFB!$I$2:$I$1048576, MATCH(W332, CFB!$W$2:$W$1048576, 0) + COUNTIF(CFB!$W$2:$W$1048576, W332) - 1), 0)</f>
        <v>109</v>
      </c>
      <c r="M332" s="2">
        <f>_xlfn.RANK.EQ(J332, INDEX(CFB!$J$2:$J$1048576, MATCH(W332, CFB!$W$2:$W$1048576, 0)):INDEX(CFB!$J$2:$J$1048576, MATCH(W332, CFB!$W$2:$W$1048576, 0) + COUNTIF(CFB!$W$2:$W$1048576, W332) - 1))</f>
        <v>14</v>
      </c>
      <c r="N332" s="2">
        <f>RANK(K332, INDEX(CFB!$K$2:$K$1048576, MATCH(W332, CFB!$W$2:$W$1048576, 0)):INDEX(CFB!$K$2:$K$1048576, MATCH(W332, CFB!$W$2:$W$1048576, 0) + COUNTIF(CFB!$W$2:$W$1048576, W332) - 1))</f>
        <v>64</v>
      </c>
      <c r="O332">
        <v>36.35</v>
      </c>
      <c r="P332">
        <v>3.75</v>
      </c>
      <c r="Q332">
        <v>8.06</v>
      </c>
      <c r="R332">
        <v>4.71</v>
      </c>
      <c r="S332">
        <v>5.43</v>
      </c>
      <c r="T332">
        <v>2.04</v>
      </c>
      <c r="U332">
        <v>6.36</v>
      </c>
      <c r="V332">
        <v>3.54</v>
      </c>
      <c r="W332">
        <v>2022</v>
      </c>
      <c r="X332">
        <f t="shared" si="9"/>
        <v>0</v>
      </c>
    </row>
    <row r="333" spans="1:24" ht="12.75" hidden="1" customHeight="1" x14ac:dyDescent="0.45">
      <c r="A333">
        <v>65</v>
      </c>
      <c r="B333" t="s">
        <v>32</v>
      </c>
      <c r="C333" t="s">
        <v>12</v>
      </c>
      <c r="D333" s="2" t="str">
        <f t="shared" si="8"/>
        <v>BYU2022</v>
      </c>
      <c r="F333">
        <v>8</v>
      </c>
      <c r="G333">
        <v>5</v>
      </c>
      <c r="H333" s="2">
        <v>0</v>
      </c>
      <c r="I333">
        <v>3.57</v>
      </c>
      <c r="J333">
        <v>-1.59</v>
      </c>
      <c r="K333">
        <v>1.98</v>
      </c>
      <c r="L333" s="2">
        <f>_xlfn.RANK.EQ(I333, INDEX(CFB!$I$2:$I$1048576, MATCH(W333, CFB!$W$2:$W$1048576, 0)):INDEX(CFB!$I$2:$I$1048576, MATCH(W333, CFB!$W$2:$W$1048576, 0) + COUNTIF(CFB!$W$2:$W$1048576, W333) - 1), 0)</f>
        <v>45</v>
      </c>
      <c r="M333" s="2">
        <f>_xlfn.RANK.EQ(J333, INDEX(CFB!$J$2:$J$1048576, MATCH(W333, CFB!$W$2:$W$1048576, 0)):INDEX(CFB!$J$2:$J$1048576, MATCH(W333, CFB!$W$2:$W$1048576, 0) + COUNTIF(CFB!$W$2:$W$1048576, W333) - 1))</f>
        <v>83</v>
      </c>
      <c r="N333" s="2">
        <f>RANK(K333, INDEX(CFB!$K$2:$K$1048576, MATCH(W333, CFB!$W$2:$W$1048576, 0)):INDEX(CFB!$K$2:$K$1048576, MATCH(W333, CFB!$W$2:$W$1048576, 0) + COUNTIF(CFB!$W$2:$W$1048576, W333) - 1))</f>
        <v>65</v>
      </c>
      <c r="O333">
        <v>44.25</v>
      </c>
      <c r="P333">
        <v>13.45</v>
      </c>
      <c r="Q333">
        <v>9.8699999999999992</v>
      </c>
      <c r="R333">
        <v>5.84</v>
      </c>
      <c r="S333">
        <v>6.12</v>
      </c>
      <c r="T333">
        <v>3.15</v>
      </c>
      <c r="U333">
        <v>7.75</v>
      </c>
      <c r="V333">
        <v>4.51</v>
      </c>
      <c r="W333">
        <v>2022</v>
      </c>
      <c r="X333">
        <f t="shared" si="9"/>
        <v>0</v>
      </c>
    </row>
    <row r="334" spans="1:24" ht="12.75" hidden="1" customHeight="1" x14ac:dyDescent="0.45">
      <c r="A334">
        <v>66</v>
      </c>
      <c r="B334" t="s">
        <v>110</v>
      </c>
      <c r="C334" t="s">
        <v>168</v>
      </c>
      <c r="D334" s="2" t="str">
        <f t="shared" si="8"/>
        <v>Western Kentucky2022</v>
      </c>
      <c r="F334">
        <v>9</v>
      </c>
      <c r="G334">
        <v>5</v>
      </c>
      <c r="H334" s="2">
        <v>0</v>
      </c>
      <c r="I334">
        <v>1.1499999999999999</v>
      </c>
      <c r="J334">
        <v>-0.13</v>
      </c>
      <c r="K334">
        <v>1.01</v>
      </c>
      <c r="L334" s="2">
        <f>_xlfn.RANK.EQ(I334, INDEX(CFB!$I$2:$I$1048576, MATCH(W334, CFB!$W$2:$W$1048576, 0)):INDEX(CFB!$I$2:$I$1048576, MATCH(W334, CFB!$W$2:$W$1048576, 0) + COUNTIF(CFB!$W$2:$W$1048576, W334) - 1), 0)</f>
        <v>60</v>
      </c>
      <c r="M334" s="2">
        <f>_xlfn.RANK.EQ(J334, INDEX(CFB!$J$2:$J$1048576, MATCH(W334, CFB!$W$2:$W$1048576, 0)):INDEX(CFB!$J$2:$J$1048576, MATCH(W334, CFB!$W$2:$W$1048576, 0) + COUNTIF(CFB!$W$2:$W$1048576, W334) - 1))</f>
        <v>69</v>
      </c>
      <c r="N334" s="2">
        <f>RANK(K334, INDEX(CFB!$K$2:$K$1048576, MATCH(W334, CFB!$W$2:$W$1048576, 0)):INDEX(CFB!$K$2:$K$1048576, MATCH(W334, CFB!$W$2:$W$1048576, 0) + COUNTIF(CFB!$W$2:$W$1048576, W334) - 1))</f>
        <v>66</v>
      </c>
      <c r="O334">
        <v>46.82</v>
      </c>
      <c r="P334">
        <v>12.28</v>
      </c>
      <c r="Q334">
        <v>9.2200000000000006</v>
      </c>
      <c r="R334">
        <v>5.33</v>
      </c>
      <c r="S334">
        <v>5.49</v>
      </c>
      <c r="T334">
        <v>3.26</v>
      </c>
      <c r="U334">
        <v>7.59</v>
      </c>
      <c r="V334">
        <v>4.32</v>
      </c>
      <c r="W334">
        <v>2022</v>
      </c>
      <c r="X334">
        <f t="shared" si="9"/>
        <v>0</v>
      </c>
    </row>
    <row r="335" spans="1:24" ht="12.75" hidden="1" customHeight="1" x14ac:dyDescent="0.45">
      <c r="A335">
        <v>67</v>
      </c>
      <c r="B335" t="s">
        <v>95</v>
      </c>
      <c r="C335" t="s">
        <v>154</v>
      </c>
      <c r="D335" s="2" t="str">
        <f t="shared" si="8"/>
        <v>Michigan State2022</v>
      </c>
      <c r="F335">
        <v>5</v>
      </c>
      <c r="G335">
        <v>7</v>
      </c>
      <c r="H335" s="2">
        <v>0</v>
      </c>
      <c r="I335">
        <v>0.39</v>
      </c>
      <c r="J335">
        <v>0.57999999999999996</v>
      </c>
      <c r="K335">
        <v>0.98</v>
      </c>
      <c r="L335" s="2">
        <f>_xlfn.RANK.EQ(I335, INDEX(CFB!$I$2:$I$1048576, MATCH(W335, CFB!$W$2:$W$1048576, 0)):INDEX(CFB!$I$2:$I$1048576, MATCH(W335, CFB!$W$2:$W$1048576, 0) + COUNTIF(CFB!$W$2:$W$1048576, W335) - 1), 0)</f>
        <v>65</v>
      </c>
      <c r="M335" s="2">
        <f>_xlfn.RANK.EQ(J335, INDEX(CFB!$J$2:$J$1048576, MATCH(W335, CFB!$W$2:$W$1048576, 0)):INDEX(CFB!$J$2:$J$1048576, MATCH(W335, CFB!$W$2:$W$1048576, 0) + COUNTIF(CFB!$W$2:$W$1048576, W335) - 1))</f>
        <v>61</v>
      </c>
      <c r="N335" s="2">
        <f>RANK(K335, INDEX(CFB!$K$2:$K$1048576, MATCH(W335, CFB!$W$2:$W$1048576, 0)):INDEX(CFB!$K$2:$K$1048576, MATCH(W335, CFB!$W$2:$W$1048576, 0) + COUNTIF(CFB!$W$2:$W$1048576, W335) - 1))</f>
        <v>67</v>
      </c>
      <c r="O335">
        <v>44.82</v>
      </c>
      <c r="P335">
        <v>8.73</v>
      </c>
      <c r="Q335">
        <v>9.09</v>
      </c>
      <c r="R335">
        <v>5.99</v>
      </c>
      <c r="S335">
        <v>5.35</v>
      </c>
      <c r="T335">
        <v>3.06</v>
      </c>
      <c r="U335">
        <v>7.21</v>
      </c>
      <c r="V335">
        <v>4.3499999999999996</v>
      </c>
      <c r="W335">
        <v>2022</v>
      </c>
      <c r="X335">
        <f t="shared" si="9"/>
        <v>0</v>
      </c>
    </row>
    <row r="336" spans="1:24" ht="12.75" hidden="1" customHeight="1" x14ac:dyDescent="0.45">
      <c r="A336">
        <v>68</v>
      </c>
      <c r="B336" t="s">
        <v>116</v>
      </c>
      <c r="C336" t="s">
        <v>159</v>
      </c>
      <c r="D336" s="2" t="str">
        <f t="shared" si="8"/>
        <v>Appalachian State2022</v>
      </c>
      <c r="F336">
        <v>6</v>
      </c>
      <c r="G336">
        <v>6</v>
      </c>
      <c r="H336" s="2">
        <v>0</v>
      </c>
      <c r="I336">
        <v>4.83</v>
      </c>
      <c r="J336">
        <v>-4.21</v>
      </c>
      <c r="K336">
        <v>0.63</v>
      </c>
      <c r="L336" s="2">
        <f>_xlfn.RANK.EQ(I336, INDEX(CFB!$I$2:$I$1048576, MATCH(W336, CFB!$W$2:$W$1048576, 0)):INDEX(CFB!$I$2:$I$1048576, MATCH(W336, CFB!$W$2:$W$1048576, 0) + COUNTIF(CFB!$W$2:$W$1048576, W336) - 1), 0)</f>
        <v>39</v>
      </c>
      <c r="M336" s="2">
        <f>_xlfn.RANK.EQ(J336, INDEX(CFB!$J$2:$J$1048576, MATCH(W336, CFB!$W$2:$W$1048576, 0)):INDEX(CFB!$J$2:$J$1048576, MATCH(W336, CFB!$W$2:$W$1048576, 0) + COUNTIF(CFB!$W$2:$W$1048576, W336) - 1))</f>
        <v>103</v>
      </c>
      <c r="N336" s="2">
        <f>RANK(K336, INDEX(CFB!$K$2:$K$1048576, MATCH(W336, CFB!$W$2:$W$1048576, 0)):INDEX(CFB!$K$2:$K$1048576, MATCH(W336, CFB!$W$2:$W$1048576, 0) + COUNTIF(CFB!$W$2:$W$1048576, W336) - 1))</f>
        <v>68</v>
      </c>
      <c r="O336">
        <v>48.19</v>
      </c>
      <c r="P336">
        <v>15</v>
      </c>
      <c r="Q336">
        <v>9.76</v>
      </c>
      <c r="R336">
        <v>5.69</v>
      </c>
      <c r="S336">
        <v>6.23</v>
      </c>
      <c r="T336">
        <v>2.84</v>
      </c>
      <c r="U336">
        <v>7.64</v>
      </c>
      <c r="V336">
        <v>4.2699999999999996</v>
      </c>
      <c r="W336">
        <v>2022</v>
      </c>
      <c r="X336">
        <f t="shared" si="9"/>
        <v>0</v>
      </c>
    </row>
    <row r="337" spans="1:24" ht="12.75" hidden="1" customHeight="1" x14ac:dyDescent="0.45">
      <c r="A337">
        <v>69</v>
      </c>
      <c r="B337" t="s">
        <v>64</v>
      </c>
      <c r="C337" t="s">
        <v>162</v>
      </c>
      <c r="D337" s="2" t="str">
        <f t="shared" si="8"/>
        <v>Ohio2022</v>
      </c>
      <c r="F337">
        <v>10</v>
      </c>
      <c r="G337">
        <v>4</v>
      </c>
      <c r="H337" s="2">
        <v>0</v>
      </c>
      <c r="I337">
        <v>4.57</v>
      </c>
      <c r="J337">
        <v>-4.91</v>
      </c>
      <c r="K337">
        <v>-0.34</v>
      </c>
      <c r="L337" s="2">
        <f>_xlfn.RANK.EQ(I337, INDEX(CFB!$I$2:$I$1048576, MATCH(W337, CFB!$W$2:$W$1048576, 0)):INDEX(CFB!$I$2:$I$1048576, MATCH(W337, CFB!$W$2:$W$1048576, 0) + COUNTIF(CFB!$W$2:$W$1048576, W337) - 1), 0)</f>
        <v>41</v>
      </c>
      <c r="M337" s="2">
        <f>_xlfn.RANK.EQ(J337, INDEX(CFB!$J$2:$J$1048576, MATCH(W337, CFB!$W$2:$W$1048576, 0)):INDEX(CFB!$J$2:$J$1048576, MATCH(W337, CFB!$W$2:$W$1048576, 0) + COUNTIF(CFB!$W$2:$W$1048576, W337) - 1))</f>
        <v>110</v>
      </c>
      <c r="N337" s="2">
        <f>RANK(K337, INDEX(CFB!$K$2:$K$1048576, MATCH(W337, CFB!$W$2:$W$1048576, 0)):INDEX(CFB!$K$2:$K$1048576, MATCH(W337, CFB!$W$2:$W$1048576, 0) + COUNTIF(CFB!$W$2:$W$1048576, W337) - 1))</f>
        <v>69</v>
      </c>
      <c r="O337">
        <v>44.26</v>
      </c>
      <c r="P337">
        <v>18.82</v>
      </c>
      <c r="Q337">
        <v>9.6999999999999993</v>
      </c>
      <c r="R337">
        <v>7.29</v>
      </c>
      <c r="S337">
        <v>4.9800000000000004</v>
      </c>
      <c r="T337">
        <v>3.66</v>
      </c>
      <c r="U337">
        <v>7.19</v>
      </c>
      <c r="V337">
        <v>5.62</v>
      </c>
      <c r="W337">
        <v>2022</v>
      </c>
      <c r="X337">
        <f t="shared" si="9"/>
        <v>0</v>
      </c>
    </row>
    <row r="338" spans="1:24" ht="12.75" hidden="1" customHeight="1" x14ac:dyDescent="0.45">
      <c r="A338">
        <v>70</v>
      </c>
      <c r="B338" t="s">
        <v>94</v>
      </c>
      <c r="C338" t="s">
        <v>161</v>
      </c>
      <c r="D338" s="2" t="str">
        <f t="shared" si="8"/>
        <v>Toledo2022</v>
      </c>
      <c r="F338">
        <v>9</v>
      </c>
      <c r="G338">
        <v>5</v>
      </c>
      <c r="H338" s="2">
        <v>0</v>
      </c>
      <c r="I338">
        <v>-0.17</v>
      </c>
      <c r="J338">
        <v>-0.23</v>
      </c>
      <c r="K338">
        <v>-0.4</v>
      </c>
      <c r="L338" s="2">
        <f>_xlfn.RANK.EQ(I338, INDEX(CFB!$I$2:$I$1048576, MATCH(W338, CFB!$W$2:$W$1048576, 0)):INDEX(CFB!$I$2:$I$1048576, MATCH(W338, CFB!$W$2:$W$1048576, 0) + COUNTIF(CFB!$W$2:$W$1048576, W338) - 1), 0)</f>
        <v>69</v>
      </c>
      <c r="M338" s="2">
        <f>_xlfn.RANK.EQ(J338, INDEX(CFB!$J$2:$J$1048576, MATCH(W338, CFB!$W$2:$W$1048576, 0)):INDEX(CFB!$J$2:$J$1048576, MATCH(W338, CFB!$W$2:$W$1048576, 0) + COUNTIF(CFB!$W$2:$W$1048576, W338) - 1))</f>
        <v>72</v>
      </c>
      <c r="N338" s="2">
        <f>RANK(K338, INDEX(CFB!$K$2:$K$1048576, MATCH(W338, CFB!$W$2:$W$1048576, 0)):INDEX(CFB!$K$2:$K$1048576, MATCH(W338, CFB!$W$2:$W$1048576, 0) + COUNTIF(CFB!$W$2:$W$1048576, W338) - 1))</f>
        <v>70</v>
      </c>
      <c r="O338">
        <v>41.85</v>
      </c>
      <c r="P338">
        <v>14.81</v>
      </c>
      <c r="Q338">
        <v>8.07</v>
      </c>
      <c r="R338">
        <v>5.12</v>
      </c>
      <c r="S338">
        <v>5.07</v>
      </c>
      <c r="T338">
        <v>3.13</v>
      </c>
      <c r="U338">
        <v>6.33</v>
      </c>
      <c r="V338">
        <v>4.13</v>
      </c>
      <c r="W338">
        <v>2022</v>
      </c>
      <c r="X338">
        <f t="shared" si="9"/>
        <v>0</v>
      </c>
    </row>
    <row r="339" spans="1:24" ht="12.75" hidden="1" customHeight="1" x14ac:dyDescent="0.45">
      <c r="A339">
        <v>71</v>
      </c>
      <c r="B339" t="s">
        <v>77</v>
      </c>
      <c r="C339" t="s">
        <v>158</v>
      </c>
      <c r="D339" s="2" t="str">
        <f t="shared" si="8"/>
        <v>Louisiana2022</v>
      </c>
      <c r="F339">
        <v>6</v>
      </c>
      <c r="G339">
        <v>7</v>
      </c>
      <c r="H339" s="2">
        <v>0</v>
      </c>
      <c r="I339">
        <v>-2.19</v>
      </c>
      <c r="J339">
        <v>1.69</v>
      </c>
      <c r="K339">
        <v>-0.5</v>
      </c>
      <c r="L339" s="2">
        <f>_xlfn.RANK.EQ(I339, INDEX(CFB!$I$2:$I$1048576, MATCH(W339, CFB!$W$2:$W$1048576, 0)):INDEX(CFB!$I$2:$I$1048576, MATCH(W339, CFB!$W$2:$W$1048576, 0) + COUNTIF(CFB!$W$2:$W$1048576, W339) - 1), 0)</f>
        <v>85</v>
      </c>
      <c r="M339" s="2">
        <f>_xlfn.RANK.EQ(J339, INDEX(CFB!$J$2:$J$1048576, MATCH(W339, CFB!$W$2:$W$1048576, 0)):INDEX(CFB!$J$2:$J$1048576, MATCH(W339, CFB!$W$2:$W$1048576, 0) + COUNTIF(CFB!$W$2:$W$1048576, W339) - 1))</f>
        <v>47</v>
      </c>
      <c r="N339" s="2">
        <f>RANK(K339, INDEX(CFB!$K$2:$K$1048576, MATCH(W339, CFB!$W$2:$W$1048576, 0)):INDEX(CFB!$K$2:$K$1048576, MATCH(W339, CFB!$W$2:$W$1048576, 0) + COUNTIF(CFB!$W$2:$W$1048576, W339) - 1))</f>
        <v>71</v>
      </c>
      <c r="O339">
        <v>39.08</v>
      </c>
      <c r="P339">
        <v>10.02</v>
      </c>
      <c r="Q339">
        <v>8.07</v>
      </c>
      <c r="R339">
        <v>5.18</v>
      </c>
      <c r="S339">
        <v>4.93</v>
      </c>
      <c r="T339">
        <v>3.31</v>
      </c>
      <c r="U339">
        <v>6.33</v>
      </c>
      <c r="V339">
        <v>4.28</v>
      </c>
      <c r="W339">
        <v>2022</v>
      </c>
      <c r="X339">
        <f t="shared" si="9"/>
        <v>0</v>
      </c>
    </row>
    <row r="340" spans="1:24" ht="12.75" hidden="1" customHeight="1" x14ac:dyDescent="0.45">
      <c r="A340">
        <v>72</v>
      </c>
      <c r="B340" t="s">
        <v>48</v>
      </c>
      <c r="C340" t="s">
        <v>12</v>
      </c>
      <c r="D340" s="2" t="str">
        <f t="shared" si="8"/>
        <v>Army2022</v>
      </c>
      <c r="F340">
        <v>6</v>
      </c>
      <c r="G340">
        <v>6</v>
      </c>
      <c r="H340" s="2">
        <v>0</v>
      </c>
      <c r="I340">
        <v>-1.27</v>
      </c>
      <c r="J340">
        <v>0.65</v>
      </c>
      <c r="K340">
        <v>-0.62</v>
      </c>
      <c r="L340" s="2">
        <f>_xlfn.RANK.EQ(I340, INDEX(CFB!$I$2:$I$1048576, MATCH(W340, CFB!$W$2:$W$1048576, 0)):INDEX(CFB!$I$2:$I$1048576, MATCH(W340, CFB!$W$2:$W$1048576, 0) + COUNTIF(CFB!$W$2:$W$1048576, W340) - 1), 0)</f>
        <v>76</v>
      </c>
      <c r="M340" s="2">
        <f>_xlfn.RANK.EQ(J340, INDEX(CFB!$J$2:$J$1048576, MATCH(W340, CFB!$W$2:$W$1048576, 0)):INDEX(CFB!$J$2:$J$1048576, MATCH(W340, CFB!$W$2:$W$1048576, 0) + COUNTIF(CFB!$W$2:$W$1048576, W340) - 1))</f>
        <v>58</v>
      </c>
      <c r="N340" s="2">
        <f>RANK(K340, INDEX(CFB!$K$2:$K$1048576, MATCH(W340, CFB!$W$2:$W$1048576, 0)):INDEX(CFB!$K$2:$K$1048576, MATCH(W340, CFB!$W$2:$W$1048576, 0) + COUNTIF(CFB!$W$2:$W$1048576, W340) - 1))</f>
        <v>72</v>
      </c>
      <c r="O340">
        <v>40.17</v>
      </c>
      <c r="P340">
        <v>12.08</v>
      </c>
      <c r="Q340">
        <v>9.8800000000000008</v>
      </c>
      <c r="R340">
        <v>5.13</v>
      </c>
      <c r="S340">
        <v>6.35</v>
      </c>
      <c r="T340">
        <v>4.41</v>
      </c>
      <c r="U340">
        <v>6.69</v>
      </c>
      <c r="V340">
        <v>5.01</v>
      </c>
      <c r="W340">
        <v>2022</v>
      </c>
      <c r="X340">
        <f t="shared" si="9"/>
        <v>0</v>
      </c>
    </row>
    <row r="341" spans="1:24" ht="12.75" hidden="1" customHeight="1" x14ac:dyDescent="0.45">
      <c r="A341">
        <v>73</v>
      </c>
      <c r="B341" t="s">
        <v>135</v>
      </c>
      <c r="C341" t="s">
        <v>165</v>
      </c>
      <c r="D341" s="2" t="str">
        <f t="shared" si="8"/>
        <v>UAB2022</v>
      </c>
      <c r="F341">
        <v>7</v>
      </c>
      <c r="G341">
        <v>6</v>
      </c>
      <c r="H341" s="2">
        <v>0</v>
      </c>
      <c r="I341">
        <v>-3.01</v>
      </c>
      <c r="J341">
        <v>2.0299999999999998</v>
      </c>
      <c r="K341">
        <v>-0.98</v>
      </c>
      <c r="L341" s="2">
        <f>_xlfn.RANK.EQ(I341, INDEX(CFB!$I$2:$I$1048576, MATCH(W341, CFB!$W$2:$W$1048576, 0)):INDEX(CFB!$I$2:$I$1048576, MATCH(W341, CFB!$W$2:$W$1048576, 0) + COUNTIF(CFB!$W$2:$W$1048576, W341) - 1), 0)</f>
        <v>93</v>
      </c>
      <c r="M341" s="2">
        <f>_xlfn.RANK.EQ(J341, INDEX(CFB!$J$2:$J$1048576, MATCH(W341, CFB!$W$2:$W$1048576, 0)):INDEX(CFB!$J$2:$J$1048576, MATCH(W341, CFB!$W$2:$W$1048576, 0) + COUNTIF(CFB!$W$2:$W$1048576, W341) - 1))</f>
        <v>43</v>
      </c>
      <c r="N341" s="2">
        <f>RANK(K341, INDEX(CFB!$K$2:$K$1048576, MATCH(W341, CFB!$W$2:$W$1048576, 0)):INDEX(CFB!$K$2:$K$1048576, MATCH(W341, CFB!$W$2:$W$1048576, 0) + COUNTIF(CFB!$W$2:$W$1048576, W341) - 1))</f>
        <v>73</v>
      </c>
      <c r="O341">
        <v>39.94</v>
      </c>
      <c r="P341">
        <v>9.77</v>
      </c>
      <c r="Q341">
        <v>9.44</v>
      </c>
      <c r="R341">
        <v>4.78</v>
      </c>
      <c r="S341">
        <v>6.24</v>
      </c>
      <c r="T341">
        <v>3.82</v>
      </c>
      <c r="U341">
        <v>7.46</v>
      </c>
      <c r="V341">
        <v>4.22</v>
      </c>
      <c r="W341">
        <v>2022</v>
      </c>
      <c r="X341">
        <f t="shared" si="9"/>
        <v>0</v>
      </c>
    </row>
    <row r="342" spans="1:24" ht="12.75" hidden="1" customHeight="1" x14ac:dyDescent="0.45">
      <c r="A342">
        <v>74</v>
      </c>
      <c r="B342" t="s">
        <v>83</v>
      </c>
      <c r="C342" t="s">
        <v>156</v>
      </c>
      <c r="D342" s="2" t="str">
        <f t="shared" si="8"/>
        <v>California2022</v>
      </c>
      <c r="F342">
        <v>4</v>
      </c>
      <c r="G342">
        <v>8</v>
      </c>
      <c r="H342" s="2">
        <v>0</v>
      </c>
      <c r="I342">
        <v>-2.57</v>
      </c>
      <c r="J342">
        <v>1.48</v>
      </c>
      <c r="K342">
        <v>-1.08</v>
      </c>
      <c r="L342" s="2">
        <f>_xlfn.RANK.EQ(I342, INDEX(CFB!$I$2:$I$1048576, MATCH(W342, CFB!$W$2:$W$1048576, 0)):INDEX(CFB!$I$2:$I$1048576, MATCH(W342, CFB!$W$2:$W$1048576, 0) + COUNTIF(CFB!$W$2:$W$1048576, W342) - 1), 0)</f>
        <v>89</v>
      </c>
      <c r="M342" s="2">
        <f>_xlfn.RANK.EQ(J342, INDEX(CFB!$J$2:$J$1048576, MATCH(W342, CFB!$W$2:$W$1048576, 0)):INDEX(CFB!$J$2:$J$1048576, MATCH(W342, CFB!$W$2:$W$1048576, 0) + COUNTIF(CFB!$W$2:$W$1048576, W342) - 1))</f>
        <v>50</v>
      </c>
      <c r="N342" s="2">
        <f>RANK(K342, INDEX(CFB!$K$2:$K$1048576, MATCH(W342, CFB!$W$2:$W$1048576, 0)):INDEX(CFB!$K$2:$K$1048576, MATCH(W342, CFB!$W$2:$W$1048576, 0) + COUNTIF(CFB!$W$2:$W$1048576, W342) - 1))</f>
        <v>74</v>
      </c>
      <c r="O342">
        <v>37.99</v>
      </c>
      <c r="P342">
        <v>9.89</v>
      </c>
      <c r="Q342">
        <v>8.5399999999999991</v>
      </c>
      <c r="R342">
        <v>5.35</v>
      </c>
      <c r="S342">
        <v>4.38</v>
      </c>
      <c r="T342">
        <v>3.05</v>
      </c>
      <c r="U342">
        <v>6.62</v>
      </c>
      <c r="V342">
        <v>4.3099999999999996</v>
      </c>
      <c r="W342">
        <v>2022</v>
      </c>
      <c r="X342">
        <f t="shared" si="9"/>
        <v>0</v>
      </c>
    </row>
    <row r="343" spans="1:24" ht="12.75" hidden="1" customHeight="1" x14ac:dyDescent="0.45">
      <c r="A343">
        <v>75</v>
      </c>
      <c r="B343" t="s">
        <v>59</v>
      </c>
      <c r="C343" t="s">
        <v>155</v>
      </c>
      <c r="D343" s="2" t="str">
        <f t="shared" si="8"/>
        <v>Vanderbilt2022</v>
      </c>
      <c r="F343">
        <v>5</v>
      </c>
      <c r="G343">
        <v>7</v>
      </c>
      <c r="H343" s="2">
        <v>0</v>
      </c>
      <c r="I343">
        <v>-1.7</v>
      </c>
      <c r="J343">
        <v>0.56000000000000005</v>
      </c>
      <c r="K343">
        <v>-1.1399999999999999</v>
      </c>
      <c r="L343" s="2">
        <f>_xlfn.RANK.EQ(I343, INDEX(CFB!$I$2:$I$1048576, MATCH(W343, CFB!$W$2:$W$1048576, 0)):INDEX(CFB!$I$2:$I$1048576, MATCH(W343, CFB!$W$2:$W$1048576, 0) + COUNTIF(CFB!$W$2:$W$1048576, W343) - 1), 0)</f>
        <v>82</v>
      </c>
      <c r="M343" s="2">
        <f>_xlfn.RANK.EQ(J343, INDEX(CFB!$J$2:$J$1048576, MATCH(W343, CFB!$W$2:$W$1048576, 0)):INDEX(CFB!$J$2:$J$1048576, MATCH(W343, CFB!$W$2:$W$1048576, 0) + COUNTIF(CFB!$W$2:$W$1048576, W343) - 1))</f>
        <v>62</v>
      </c>
      <c r="N343" s="2">
        <f>RANK(K343, INDEX(CFB!$K$2:$K$1048576, MATCH(W343, CFB!$W$2:$W$1048576, 0)):INDEX(CFB!$K$2:$K$1048576, MATCH(W343, CFB!$W$2:$W$1048576, 0) + COUNTIF(CFB!$W$2:$W$1048576, W343) - 1))</f>
        <v>75</v>
      </c>
      <c r="O343">
        <v>41.85</v>
      </c>
      <c r="P343">
        <v>16.27</v>
      </c>
      <c r="Q343">
        <v>8.4499999999999993</v>
      </c>
      <c r="R343">
        <v>6.39</v>
      </c>
      <c r="S343">
        <v>5.66</v>
      </c>
      <c r="T343">
        <v>3.72</v>
      </c>
      <c r="U343">
        <v>6.75</v>
      </c>
      <c r="V343">
        <v>5.24</v>
      </c>
      <c r="W343">
        <v>2022</v>
      </c>
      <c r="X343">
        <f t="shared" si="9"/>
        <v>0</v>
      </c>
    </row>
    <row r="344" spans="1:24" ht="12.75" hidden="1" customHeight="1" x14ac:dyDescent="0.45">
      <c r="A344">
        <v>76</v>
      </c>
      <c r="B344" t="s">
        <v>120</v>
      </c>
      <c r="C344" t="s">
        <v>156</v>
      </c>
      <c r="D344" s="2" t="str">
        <f t="shared" si="8"/>
        <v>Arizona2022</v>
      </c>
      <c r="F344">
        <v>5</v>
      </c>
      <c r="G344">
        <v>7</v>
      </c>
      <c r="H344" s="2">
        <v>0</v>
      </c>
      <c r="I344">
        <v>6.21</v>
      </c>
      <c r="J344">
        <v>-7.79</v>
      </c>
      <c r="K344">
        <v>-1.58</v>
      </c>
      <c r="L344" s="2">
        <f>_xlfn.RANK.EQ(I344, INDEX(CFB!$I$2:$I$1048576, MATCH(W344, CFB!$W$2:$W$1048576, 0)):INDEX(CFB!$I$2:$I$1048576, MATCH(W344, CFB!$W$2:$W$1048576, 0) + COUNTIF(CFB!$W$2:$W$1048576, W344) - 1), 0)</f>
        <v>29</v>
      </c>
      <c r="M344" s="2">
        <f>_xlfn.RANK.EQ(J344, INDEX(CFB!$J$2:$J$1048576, MATCH(W344, CFB!$W$2:$W$1048576, 0)):INDEX(CFB!$J$2:$J$1048576, MATCH(W344, CFB!$W$2:$W$1048576, 0) + COUNTIF(CFB!$W$2:$W$1048576, W344) - 1))</f>
        <v>124</v>
      </c>
      <c r="N344" s="2">
        <f>RANK(K344, INDEX(CFB!$K$2:$K$1048576, MATCH(W344, CFB!$W$2:$W$1048576, 0)):INDEX(CFB!$K$2:$K$1048576, MATCH(W344, CFB!$W$2:$W$1048576, 0) + COUNTIF(CFB!$W$2:$W$1048576, W344) - 1))</f>
        <v>76</v>
      </c>
      <c r="O344">
        <v>46.46</v>
      </c>
      <c r="P344">
        <v>18.82</v>
      </c>
      <c r="Q344">
        <v>10.029999999999999</v>
      </c>
      <c r="R344">
        <v>5.96</v>
      </c>
      <c r="S344">
        <v>5.9</v>
      </c>
      <c r="T344">
        <v>4.57</v>
      </c>
      <c r="U344">
        <v>8.01</v>
      </c>
      <c r="V344">
        <v>5.18</v>
      </c>
      <c r="W344">
        <v>2022</v>
      </c>
      <c r="X344">
        <f t="shared" si="9"/>
        <v>0</v>
      </c>
    </row>
    <row r="345" spans="1:24" ht="12.75" hidden="1" customHeight="1" x14ac:dyDescent="0.45">
      <c r="A345">
        <v>77</v>
      </c>
      <c r="B345" t="s">
        <v>47</v>
      </c>
      <c r="C345" t="s">
        <v>160</v>
      </c>
      <c r="D345" s="2" t="str">
        <f t="shared" si="8"/>
        <v>Nebraska2022</v>
      </c>
      <c r="F345">
        <v>4</v>
      </c>
      <c r="G345">
        <v>8</v>
      </c>
      <c r="H345" s="2">
        <v>0</v>
      </c>
      <c r="I345">
        <v>-0.12</v>
      </c>
      <c r="J345">
        <v>-2.02</v>
      </c>
      <c r="K345">
        <v>-2.14</v>
      </c>
      <c r="L345" s="2">
        <f>_xlfn.RANK.EQ(I345, INDEX(CFB!$I$2:$I$1048576, MATCH(W345, CFB!$W$2:$W$1048576, 0)):INDEX(CFB!$I$2:$I$1048576, MATCH(W345, CFB!$W$2:$W$1048576, 0) + COUNTIF(CFB!$W$2:$W$1048576, W345) - 1), 0)</f>
        <v>68</v>
      </c>
      <c r="M345" s="2">
        <f>_xlfn.RANK.EQ(J345, INDEX(CFB!$J$2:$J$1048576, MATCH(W345, CFB!$W$2:$W$1048576, 0)):INDEX(CFB!$J$2:$J$1048576, MATCH(W345, CFB!$W$2:$W$1048576, 0) + COUNTIF(CFB!$W$2:$W$1048576, W345) - 1))</f>
        <v>89</v>
      </c>
      <c r="N345" s="2">
        <f>RANK(K345, INDEX(CFB!$K$2:$K$1048576, MATCH(W345, CFB!$W$2:$W$1048576, 0)):INDEX(CFB!$K$2:$K$1048576, MATCH(W345, CFB!$W$2:$W$1048576, 0) + COUNTIF(CFB!$W$2:$W$1048576, W345) - 1))</f>
        <v>77</v>
      </c>
      <c r="O345">
        <v>40.880000000000003</v>
      </c>
      <c r="P345">
        <v>11.95</v>
      </c>
      <c r="Q345">
        <v>9.9499999999999993</v>
      </c>
      <c r="R345">
        <v>5.05</v>
      </c>
      <c r="S345">
        <v>4.8</v>
      </c>
      <c r="T345">
        <v>3.43</v>
      </c>
      <c r="U345">
        <v>7.01</v>
      </c>
      <c r="V345">
        <v>4.29</v>
      </c>
      <c r="W345">
        <v>2022</v>
      </c>
      <c r="X345">
        <f t="shared" si="9"/>
        <v>0</v>
      </c>
    </row>
    <row r="346" spans="1:24" ht="12.75" hidden="1" customHeight="1" x14ac:dyDescent="0.45">
      <c r="A346">
        <v>78</v>
      </c>
      <c r="B346" t="s">
        <v>118</v>
      </c>
      <c r="C346" t="s">
        <v>12</v>
      </c>
      <c r="D346" s="2" t="str">
        <f t="shared" si="8"/>
        <v>Liberty2022</v>
      </c>
      <c r="F346">
        <v>8</v>
      </c>
      <c r="G346">
        <v>5</v>
      </c>
      <c r="H346" s="2">
        <v>0</v>
      </c>
      <c r="I346">
        <v>0.97</v>
      </c>
      <c r="J346">
        <v>-3.12</v>
      </c>
      <c r="K346">
        <v>-2.15</v>
      </c>
      <c r="L346" s="2">
        <f>_xlfn.RANK.EQ(I346, INDEX(CFB!$I$2:$I$1048576, MATCH(W346, CFB!$W$2:$W$1048576, 0)):INDEX(CFB!$I$2:$I$1048576, MATCH(W346, CFB!$W$2:$W$1048576, 0) + COUNTIF(CFB!$W$2:$W$1048576, W346) - 1), 0)</f>
        <v>61</v>
      </c>
      <c r="M346" s="2">
        <f>_xlfn.RANK.EQ(J346, INDEX(CFB!$J$2:$J$1048576, MATCH(W346, CFB!$W$2:$W$1048576, 0)):INDEX(CFB!$J$2:$J$1048576, MATCH(W346, CFB!$W$2:$W$1048576, 0) + COUNTIF(CFB!$W$2:$W$1048576, W346) - 1))</f>
        <v>95</v>
      </c>
      <c r="N346" s="2">
        <f>RANK(K346, INDEX(CFB!$K$2:$K$1048576, MATCH(W346, CFB!$W$2:$W$1048576, 0)):INDEX(CFB!$K$2:$K$1048576, MATCH(W346, CFB!$W$2:$W$1048576, 0) + COUNTIF(CFB!$W$2:$W$1048576, W346) - 1))</f>
        <v>78</v>
      </c>
      <c r="O346">
        <v>39.58</v>
      </c>
      <c r="P346">
        <v>14.3</v>
      </c>
      <c r="Q346">
        <v>8.32</v>
      </c>
      <c r="R346">
        <v>5.36</v>
      </c>
      <c r="S346">
        <v>5.42</v>
      </c>
      <c r="T346">
        <v>2.87</v>
      </c>
      <c r="U346">
        <v>6.67</v>
      </c>
      <c r="V346">
        <v>4.0199999999999996</v>
      </c>
      <c r="W346">
        <v>2022</v>
      </c>
      <c r="X346">
        <f t="shared" si="9"/>
        <v>0</v>
      </c>
    </row>
    <row r="347" spans="1:24" ht="12.75" hidden="1" customHeight="1" x14ac:dyDescent="0.45">
      <c r="A347">
        <v>79</v>
      </c>
      <c r="B347" t="s">
        <v>51</v>
      </c>
      <c r="C347" t="s">
        <v>49</v>
      </c>
      <c r="D347" s="2" t="str">
        <f t="shared" si="8"/>
        <v>Navy2022</v>
      </c>
      <c r="F347">
        <v>4</v>
      </c>
      <c r="G347">
        <v>8</v>
      </c>
      <c r="H347" s="2">
        <v>0</v>
      </c>
      <c r="I347">
        <v>-4.42</v>
      </c>
      <c r="J347">
        <v>1.86</v>
      </c>
      <c r="K347">
        <v>-2.56</v>
      </c>
      <c r="L347" s="2">
        <f>_xlfn.RANK.EQ(I347, INDEX(CFB!$I$2:$I$1048576, MATCH(W347, CFB!$W$2:$W$1048576, 0)):INDEX(CFB!$I$2:$I$1048576, MATCH(W347, CFB!$W$2:$W$1048576, 0) + COUNTIF(CFB!$W$2:$W$1048576, W347) - 1), 0)</f>
        <v>102</v>
      </c>
      <c r="M347" s="2">
        <f>_xlfn.RANK.EQ(J347, INDEX(CFB!$J$2:$J$1048576, MATCH(W347, CFB!$W$2:$W$1048576, 0)):INDEX(CFB!$J$2:$J$1048576, MATCH(W347, CFB!$W$2:$W$1048576, 0) + COUNTIF(CFB!$W$2:$W$1048576, W347) - 1))</f>
        <v>45</v>
      </c>
      <c r="N347" s="2">
        <f>RANK(K347, INDEX(CFB!$K$2:$K$1048576, MATCH(W347, CFB!$W$2:$W$1048576, 0)):INDEX(CFB!$K$2:$K$1048576, MATCH(W347, CFB!$W$2:$W$1048576, 0) + COUNTIF(CFB!$W$2:$W$1048576, W347) - 1))</f>
        <v>79</v>
      </c>
      <c r="O347">
        <v>36.72</v>
      </c>
      <c r="P347">
        <v>8.0299999999999994</v>
      </c>
      <c r="Q347">
        <v>9.8800000000000008</v>
      </c>
      <c r="R347">
        <v>6.51</v>
      </c>
      <c r="S347">
        <v>5.1100000000000003</v>
      </c>
      <c r="T347">
        <v>1.83</v>
      </c>
      <c r="U347">
        <v>5.88</v>
      </c>
      <c r="V347">
        <v>4.46</v>
      </c>
      <c r="W347">
        <v>2022</v>
      </c>
      <c r="X347">
        <f t="shared" si="9"/>
        <v>0</v>
      </c>
    </row>
    <row r="348" spans="1:24" ht="12.75" hidden="1" customHeight="1" x14ac:dyDescent="0.45">
      <c r="A348">
        <v>80</v>
      </c>
      <c r="B348" t="s">
        <v>113</v>
      </c>
      <c r="C348" t="s">
        <v>165</v>
      </c>
      <c r="D348" s="2" t="str">
        <f t="shared" si="8"/>
        <v>North Texas2022</v>
      </c>
      <c r="F348">
        <v>7</v>
      </c>
      <c r="G348">
        <v>7</v>
      </c>
      <c r="H348" s="2">
        <v>0</v>
      </c>
      <c r="I348">
        <v>2.86</v>
      </c>
      <c r="J348">
        <v>-5.57</v>
      </c>
      <c r="K348">
        <v>-2.71</v>
      </c>
      <c r="L348" s="2">
        <f>_xlfn.RANK.EQ(I348, INDEX(CFB!$I$2:$I$1048576, MATCH(W348, CFB!$W$2:$W$1048576, 0)):INDEX(CFB!$I$2:$I$1048576, MATCH(W348, CFB!$W$2:$W$1048576, 0) + COUNTIF(CFB!$W$2:$W$1048576, W348) - 1), 0)</f>
        <v>49</v>
      </c>
      <c r="M348" s="2">
        <f>_xlfn.RANK.EQ(J348, INDEX(CFB!$J$2:$J$1048576, MATCH(W348, CFB!$W$2:$W$1048576, 0)):INDEX(CFB!$J$2:$J$1048576, MATCH(W348, CFB!$W$2:$W$1048576, 0) + COUNTIF(CFB!$W$2:$W$1048576, W348) - 1))</f>
        <v>114</v>
      </c>
      <c r="N348" s="2">
        <f>RANK(K348, INDEX(CFB!$K$2:$K$1048576, MATCH(W348, CFB!$W$2:$W$1048576, 0)):INDEX(CFB!$K$2:$K$1048576, MATCH(W348, CFB!$W$2:$W$1048576, 0) + COUNTIF(CFB!$W$2:$W$1048576, W348) - 1))</f>
        <v>80</v>
      </c>
      <c r="O348">
        <v>44.28</v>
      </c>
      <c r="P348">
        <v>18.43</v>
      </c>
      <c r="Q348">
        <v>9.93</v>
      </c>
      <c r="R348">
        <v>6.08</v>
      </c>
      <c r="S348">
        <v>5.81</v>
      </c>
      <c r="T348">
        <v>4.0999999999999996</v>
      </c>
      <c r="U348">
        <v>7.61</v>
      </c>
      <c r="V348">
        <v>5.03</v>
      </c>
      <c r="W348">
        <v>2022</v>
      </c>
      <c r="X348">
        <f t="shared" si="9"/>
        <v>0</v>
      </c>
    </row>
    <row r="349" spans="1:24" ht="12.75" hidden="1" customHeight="1" x14ac:dyDescent="0.45">
      <c r="A349">
        <v>81</v>
      </c>
      <c r="B349" t="s">
        <v>22</v>
      </c>
      <c r="C349" t="s">
        <v>164</v>
      </c>
      <c r="D349" s="2" t="str">
        <f t="shared" si="8"/>
        <v>Miami (FL)2022</v>
      </c>
      <c r="F349">
        <v>5</v>
      </c>
      <c r="G349">
        <v>7</v>
      </c>
      <c r="H349" s="2">
        <v>0</v>
      </c>
      <c r="I349">
        <v>-3.85</v>
      </c>
      <c r="J349">
        <v>0.95</v>
      </c>
      <c r="K349">
        <v>-2.91</v>
      </c>
      <c r="L349" s="2">
        <f>_xlfn.RANK.EQ(I349, INDEX(CFB!$I$2:$I$1048576, MATCH(W349, CFB!$W$2:$W$1048576, 0)):INDEX(CFB!$I$2:$I$1048576, MATCH(W349, CFB!$W$2:$W$1048576, 0) + COUNTIF(CFB!$W$2:$W$1048576, W349) - 1), 0)</f>
        <v>97</v>
      </c>
      <c r="M349" s="2">
        <f>_xlfn.RANK.EQ(J349, INDEX(CFB!$J$2:$J$1048576, MATCH(W349, CFB!$W$2:$W$1048576, 0)):INDEX(CFB!$J$2:$J$1048576, MATCH(W349, CFB!$W$2:$W$1048576, 0) + COUNTIF(CFB!$W$2:$W$1048576, W349) - 1))</f>
        <v>56</v>
      </c>
      <c r="N349" s="2">
        <f>RANK(K349, INDEX(CFB!$K$2:$K$1048576, MATCH(W349, CFB!$W$2:$W$1048576, 0)):INDEX(CFB!$K$2:$K$1048576, MATCH(W349, CFB!$W$2:$W$1048576, 0) + COUNTIF(CFB!$W$2:$W$1048576, W349) - 1))</f>
        <v>81</v>
      </c>
      <c r="O349">
        <v>40.07</v>
      </c>
      <c r="P349">
        <v>12.72</v>
      </c>
      <c r="Q349">
        <v>8.8699999999999992</v>
      </c>
      <c r="R349">
        <v>6.92</v>
      </c>
      <c r="S349">
        <v>5</v>
      </c>
      <c r="T349">
        <v>2.98</v>
      </c>
      <c r="U349">
        <v>6.78</v>
      </c>
      <c r="V349">
        <v>4.76</v>
      </c>
      <c r="W349">
        <v>2022</v>
      </c>
      <c r="X349">
        <f t="shared" si="9"/>
        <v>0</v>
      </c>
    </row>
    <row r="350" spans="1:24" ht="12.75" hidden="1" customHeight="1" x14ac:dyDescent="0.45">
      <c r="A350">
        <v>82</v>
      </c>
      <c r="B350" t="s">
        <v>21</v>
      </c>
      <c r="C350" t="s">
        <v>154</v>
      </c>
      <c r="D350" s="2" t="str">
        <f t="shared" si="8"/>
        <v>Indiana2022</v>
      </c>
      <c r="F350">
        <v>4</v>
      </c>
      <c r="G350">
        <v>8</v>
      </c>
      <c r="H350" s="2">
        <v>0</v>
      </c>
      <c r="I350">
        <v>1.44</v>
      </c>
      <c r="J350">
        <v>-4.5</v>
      </c>
      <c r="K350">
        <v>-3.05</v>
      </c>
      <c r="L350" s="2">
        <f>_xlfn.RANK.EQ(I350, INDEX(CFB!$I$2:$I$1048576, MATCH(W350, CFB!$W$2:$W$1048576, 0)):INDEX(CFB!$I$2:$I$1048576, MATCH(W350, CFB!$W$2:$W$1048576, 0) + COUNTIF(CFB!$W$2:$W$1048576, W350) - 1), 0)</f>
        <v>58</v>
      </c>
      <c r="M350" s="2">
        <f>_xlfn.RANK.EQ(J350, INDEX(CFB!$J$2:$J$1048576, MATCH(W350, CFB!$W$2:$W$1048576, 0)):INDEX(CFB!$J$2:$J$1048576, MATCH(W350, CFB!$W$2:$W$1048576, 0) + COUNTIF(CFB!$W$2:$W$1048576, W350) - 1))</f>
        <v>108</v>
      </c>
      <c r="N350" s="2">
        <f>RANK(K350, INDEX(CFB!$K$2:$K$1048576, MATCH(W350, CFB!$W$2:$W$1048576, 0)):INDEX(CFB!$K$2:$K$1048576, MATCH(W350, CFB!$W$2:$W$1048576, 0) + COUNTIF(CFB!$W$2:$W$1048576, W350) - 1))</f>
        <v>82</v>
      </c>
      <c r="O350">
        <v>42.66</v>
      </c>
      <c r="P350">
        <v>15.25</v>
      </c>
      <c r="Q350">
        <v>7.64</v>
      </c>
      <c r="R350">
        <v>5.99</v>
      </c>
      <c r="S350">
        <v>4.76</v>
      </c>
      <c r="T350">
        <v>2.95</v>
      </c>
      <c r="U350">
        <v>6.17</v>
      </c>
      <c r="V350">
        <v>4.33</v>
      </c>
      <c r="W350">
        <v>2022</v>
      </c>
      <c r="X350">
        <f t="shared" si="9"/>
        <v>0</v>
      </c>
    </row>
    <row r="351" spans="1:24" ht="12.75" hidden="1" customHeight="1" x14ac:dyDescent="0.45">
      <c r="A351">
        <v>83</v>
      </c>
      <c r="B351" t="s">
        <v>122</v>
      </c>
      <c r="C351" t="s">
        <v>159</v>
      </c>
      <c r="D351" s="2" t="str">
        <f t="shared" si="8"/>
        <v>Coastal Carolina2022</v>
      </c>
      <c r="F351">
        <v>9</v>
      </c>
      <c r="G351">
        <v>4</v>
      </c>
      <c r="H351" s="2">
        <v>0</v>
      </c>
      <c r="I351">
        <v>2.5499999999999998</v>
      </c>
      <c r="J351">
        <v>-5.67</v>
      </c>
      <c r="K351">
        <v>-3.12</v>
      </c>
      <c r="L351" s="2">
        <f>_xlfn.RANK.EQ(I351, INDEX(CFB!$I$2:$I$1048576, MATCH(W351, CFB!$W$2:$W$1048576, 0)):INDEX(CFB!$I$2:$I$1048576, MATCH(W351, CFB!$W$2:$W$1048576, 0) + COUNTIF(CFB!$W$2:$W$1048576, W351) - 1), 0)</f>
        <v>50</v>
      </c>
      <c r="M351" s="2">
        <f>_xlfn.RANK.EQ(J351, INDEX(CFB!$J$2:$J$1048576, MATCH(W351, CFB!$W$2:$W$1048576, 0)):INDEX(CFB!$J$2:$J$1048576, MATCH(W351, CFB!$W$2:$W$1048576, 0) + COUNTIF(CFB!$W$2:$W$1048576, W351) - 1))</f>
        <v>115</v>
      </c>
      <c r="N351" s="2">
        <f>RANK(K351, INDEX(CFB!$K$2:$K$1048576, MATCH(W351, CFB!$W$2:$W$1048576, 0)):INDEX(CFB!$K$2:$K$1048576, MATCH(W351, CFB!$W$2:$W$1048576, 0) + COUNTIF(CFB!$W$2:$W$1048576, W351) - 1))</f>
        <v>83</v>
      </c>
      <c r="O351">
        <v>42.69</v>
      </c>
      <c r="P351">
        <v>18.75</v>
      </c>
      <c r="Q351">
        <v>10.25</v>
      </c>
      <c r="R351">
        <v>7.47</v>
      </c>
      <c r="S351">
        <v>5</v>
      </c>
      <c r="T351">
        <v>2.95</v>
      </c>
      <c r="U351">
        <v>7.06</v>
      </c>
      <c r="V351">
        <v>5.36</v>
      </c>
      <c r="W351">
        <v>2022</v>
      </c>
      <c r="X351">
        <f t="shared" si="9"/>
        <v>0</v>
      </c>
    </row>
    <row r="352" spans="1:24" ht="12.75" hidden="1" customHeight="1" x14ac:dyDescent="0.45">
      <c r="A352">
        <v>84</v>
      </c>
      <c r="B352" t="s">
        <v>52</v>
      </c>
      <c r="C352" t="s">
        <v>164</v>
      </c>
      <c r="D352" s="2" t="str">
        <f t="shared" si="8"/>
        <v>Georgia Tech2022</v>
      </c>
      <c r="F352">
        <v>5</v>
      </c>
      <c r="G352">
        <v>7</v>
      </c>
      <c r="H352" s="2">
        <v>0</v>
      </c>
      <c r="I352">
        <v>-5.33</v>
      </c>
      <c r="J352">
        <v>2.0499999999999998</v>
      </c>
      <c r="K352">
        <v>-3.29</v>
      </c>
      <c r="L352" s="2">
        <f>_xlfn.RANK.EQ(I352, INDEX(CFB!$I$2:$I$1048576, MATCH(W352, CFB!$W$2:$W$1048576, 0)):INDEX(CFB!$I$2:$I$1048576, MATCH(W352, CFB!$W$2:$W$1048576, 0) + COUNTIF(CFB!$W$2:$W$1048576, W352) - 1), 0)</f>
        <v>108</v>
      </c>
      <c r="M352" s="2">
        <f>_xlfn.RANK.EQ(J352, INDEX(CFB!$J$2:$J$1048576, MATCH(W352, CFB!$W$2:$W$1048576, 0)):INDEX(CFB!$J$2:$J$1048576, MATCH(W352, CFB!$W$2:$W$1048576, 0) + COUNTIF(CFB!$W$2:$W$1048576, W352) - 1))</f>
        <v>42</v>
      </c>
      <c r="N352" s="2">
        <f>RANK(K352, INDEX(CFB!$K$2:$K$1048576, MATCH(W352, CFB!$W$2:$W$1048576, 0)):INDEX(CFB!$K$2:$K$1048576, MATCH(W352, CFB!$W$2:$W$1048576, 0) + COUNTIF(CFB!$W$2:$W$1048576, W352) - 1))</f>
        <v>84</v>
      </c>
      <c r="O352">
        <v>35.25</v>
      </c>
      <c r="P352">
        <v>10.38</v>
      </c>
      <c r="Q352">
        <v>7.96</v>
      </c>
      <c r="R352">
        <v>5.04</v>
      </c>
      <c r="S352">
        <v>5.16</v>
      </c>
      <c r="T352">
        <v>3.04</v>
      </c>
      <c r="U352">
        <v>6.33</v>
      </c>
      <c r="V352">
        <v>3.96</v>
      </c>
      <c r="W352">
        <v>2022</v>
      </c>
      <c r="X352">
        <f t="shared" si="9"/>
        <v>0</v>
      </c>
    </row>
    <row r="353" spans="1:24" ht="12.75" hidden="1" customHeight="1" x14ac:dyDescent="0.45">
      <c r="A353">
        <v>85</v>
      </c>
      <c r="B353" t="s">
        <v>146</v>
      </c>
      <c r="C353" t="s">
        <v>166</v>
      </c>
      <c r="D353" s="2" t="str">
        <f t="shared" si="8"/>
        <v>San Diego State2022</v>
      </c>
      <c r="F353">
        <v>7</v>
      </c>
      <c r="G353">
        <v>6</v>
      </c>
      <c r="H353" s="2">
        <v>0</v>
      </c>
      <c r="I353">
        <v>-5.96</v>
      </c>
      <c r="J353">
        <v>2.6</v>
      </c>
      <c r="K353">
        <v>-3.36</v>
      </c>
      <c r="L353" s="2">
        <f>_xlfn.RANK.EQ(I353, INDEX(CFB!$I$2:$I$1048576, MATCH(W353, CFB!$W$2:$W$1048576, 0)):INDEX(CFB!$I$2:$I$1048576, MATCH(W353, CFB!$W$2:$W$1048576, 0) + COUNTIF(CFB!$W$2:$W$1048576, W353) - 1), 0)</f>
        <v>111</v>
      </c>
      <c r="M353" s="2">
        <f>_xlfn.RANK.EQ(J353, INDEX(CFB!$J$2:$J$1048576, MATCH(W353, CFB!$W$2:$W$1048576, 0)):INDEX(CFB!$J$2:$J$1048576, MATCH(W353, CFB!$W$2:$W$1048576, 0) + COUNTIF(CFB!$W$2:$W$1048576, W353) - 1))</f>
        <v>38</v>
      </c>
      <c r="N353" s="2">
        <f>RANK(K353, INDEX(CFB!$K$2:$K$1048576, MATCH(W353, CFB!$W$2:$W$1048576, 0)):INDEX(CFB!$K$2:$K$1048576, MATCH(W353, CFB!$W$2:$W$1048576, 0) + COUNTIF(CFB!$W$2:$W$1048576, W353) - 1))</f>
        <v>85</v>
      </c>
      <c r="O353">
        <v>32.94</v>
      </c>
      <c r="P353">
        <v>9.4600000000000009</v>
      </c>
      <c r="Q353">
        <v>8.02</v>
      </c>
      <c r="R353">
        <v>5.32</v>
      </c>
      <c r="S353">
        <v>4.84</v>
      </c>
      <c r="T353">
        <v>2.62</v>
      </c>
      <c r="U353">
        <v>6.08</v>
      </c>
      <c r="V353">
        <v>4.1399999999999997</v>
      </c>
      <c r="W353">
        <v>2022</v>
      </c>
      <c r="X353">
        <f t="shared" si="9"/>
        <v>0</v>
      </c>
    </row>
    <row r="354" spans="1:24" ht="12.75" hidden="1" customHeight="1" x14ac:dyDescent="0.45">
      <c r="A354">
        <v>86</v>
      </c>
      <c r="B354" t="s">
        <v>112</v>
      </c>
      <c r="C354" t="s">
        <v>156</v>
      </c>
      <c r="D354" s="2" t="str">
        <f t="shared" si="8"/>
        <v>Stanford2022</v>
      </c>
      <c r="F354">
        <v>3</v>
      </c>
      <c r="G354">
        <v>9</v>
      </c>
      <c r="H354" s="2">
        <v>0</v>
      </c>
      <c r="I354">
        <v>-3.2</v>
      </c>
      <c r="J354">
        <v>-0.21</v>
      </c>
      <c r="K354">
        <v>-3.41</v>
      </c>
      <c r="L354" s="2">
        <f>_xlfn.RANK.EQ(I354, INDEX(CFB!$I$2:$I$1048576, MATCH(W354, CFB!$W$2:$W$1048576, 0)):INDEX(CFB!$I$2:$I$1048576, MATCH(W354, CFB!$W$2:$W$1048576, 0) + COUNTIF(CFB!$W$2:$W$1048576, W354) - 1), 0)</f>
        <v>96</v>
      </c>
      <c r="M354" s="2">
        <f>_xlfn.RANK.EQ(J354, INDEX(CFB!$J$2:$J$1048576, MATCH(W354, CFB!$W$2:$W$1048576, 0)):INDEX(CFB!$J$2:$J$1048576, MATCH(W354, CFB!$W$2:$W$1048576, 0) + COUNTIF(CFB!$W$2:$W$1048576, W354) - 1))</f>
        <v>71</v>
      </c>
      <c r="N354" s="2">
        <f>RANK(K354, INDEX(CFB!$K$2:$K$1048576, MATCH(W354, CFB!$W$2:$W$1048576, 0)):INDEX(CFB!$K$2:$K$1048576, MATCH(W354, CFB!$W$2:$W$1048576, 0) + COUNTIF(CFB!$W$2:$W$1048576, W354) - 1))</f>
        <v>86</v>
      </c>
      <c r="O354">
        <v>38.200000000000003</v>
      </c>
      <c r="P354">
        <v>12.57</v>
      </c>
      <c r="Q354">
        <v>8.57</v>
      </c>
      <c r="R354">
        <v>4.97</v>
      </c>
      <c r="S354">
        <v>4.5</v>
      </c>
      <c r="T354">
        <v>4.78</v>
      </c>
      <c r="U354">
        <v>6.51</v>
      </c>
      <c r="V354">
        <v>4.88</v>
      </c>
      <c r="W354">
        <v>2022</v>
      </c>
      <c r="X354">
        <f t="shared" si="9"/>
        <v>0</v>
      </c>
    </row>
    <row r="355" spans="1:24" ht="12.75" hidden="1" customHeight="1" x14ac:dyDescent="0.45">
      <c r="A355">
        <v>87</v>
      </c>
      <c r="B355" t="s">
        <v>150</v>
      </c>
      <c r="C355" t="s">
        <v>158</v>
      </c>
      <c r="D355" s="2" t="str">
        <f t="shared" si="8"/>
        <v>Southern Mississippi2022</v>
      </c>
      <c r="F355">
        <v>7</v>
      </c>
      <c r="G355">
        <v>6</v>
      </c>
      <c r="H355" s="2">
        <v>0</v>
      </c>
      <c r="I355">
        <v>-3.97</v>
      </c>
      <c r="J355">
        <v>0.08</v>
      </c>
      <c r="K355">
        <v>-3.89</v>
      </c>
      <c r="L355" s="2">
        <f>_xlfn.RANK.EQ(I355, INDEX(CFB!$I$2:$I$1048576, MATCH(W355, CFB!$W$2:$W$1048576, 0)):INDEX(CFB!$I$2:$I$1048576, MATCH(W355, CFB!$W$2:$W$1048576, 0) + COUNTIF(CFB!$W$2:$W$1048576, W355) - 1), 0)</f>
        <v>99</v>
      </c>
      <c r="M355" s="2">
        <f>_xlfn.RANK.EQ(J355, INDEX(CFB!$J$2:$J$1048576, MATCH(W355, CFB!$W$2:$W$1048576, 0)):INDEX(CFB!$J$2:$J$1048576, MATCH(W355, CFB!$W$2:$W$1048576, 0) + COUNTIF(CFB!$W$2:$W$1048576, W355) - 1))</f>
        <v>66</v>
      </c>
      <c r="N355" s="2">
        <f>RANK(K355, INDEX(CFB!$K$2:$K$1048576, MATCH(W355, CFB!$W$2:$W$1048576, 0)):INDEX(CFB!$K$2:$K$1048576, MATCH(W355, CFB!$W$2:$W$1048576, 0) + COUNTIF(CFB!$W$2:$W$1048576, W355) - 1))</f>
        <v>87</v>
      </c>
      <c r="O355">
        <v>37.97</v>
      </c>
      <c r="P355">
        <v>11.57</v>
      </c>
      <c r="Q355">
        <v>9.17</v>
      </c>
      <c r="R355">
        <v>5.81</v>
      </c>
      <c r="S355">
        <v>4.8600000000000003</v>
      </c>
      <c r="T355">
        <v>3.14</v>
      </c>
      <c r="U355">
        <v>6.59</v>
      </c>
      <c r="V355">
        <v>4.5</v>
      </c>
      <c r="W355">
        <v>2022</v>
      </c>
      <c r="X355">
        <f t="shared" si="9"/>
        <v>0</v>
      </c>
    </row>
    <row r="356" spans="1:24" ht="12.75" hidden="1" customHeight="1" x14ac:dyDescent="0.45">
      <c r="A356">
        <v>88</v>
      </c>
      <c r="B356" t="s">
        <v>114</v>
      </c>
      <c r="C356" t="s">
        <v>166</v>
      </c>
      <c r="D356" s="2" t="str">
        <f t="shared" si="8"/>
        <v>San Jose State2022</v>
      </c>
      <c r="F356">
        <v>7</v>
      </c>
      <c r="G356">
        <v>5</v>
      </c>
      <c r="H356" s="2">
        <v>0</v>
      </c>
      <c r="I356">
        <v>-2.4500000000000002</v>
      </c>
      <c r="J356">
        <v>-1.47</v>
      </c>
      <c r="K356">
        <v>-3.92</v>
      </c>
      <c r="L356" s="2">
        <f>_xlfn.RANK.EQ(I356, INDEX(CFB!$I$2:$I$1048576, MATCH(W356, CFB!$W$2:$W$1048576, 0)):INDEX(CFB!$I$2:$I$1048576, MATCH(W356, CFB!$W$2:$W$1048576, 0) + COUNTIF(CFB!$W$2:$W$1048576, W356) - 1), 0)</f>
        <v>87</v>
      </c>
      <c r="M356" s="2">
        <f>_xlfn.RANK.EQ(J356, INDEX(CFB!$J$2:$J$1048576, MATCH(W356, CFB!$W$2:$W$1048576, 0)):INDEX(CFB!$J$2:$J$1048576, MATCH(W356, CFB!$W$2:$W$1048576, 0) + COUNTIF(CFB!$W$2:$W$1048576, W356) - 1))</f>
        <v>81</v>
      </c>
      <c r="N356" s="2">
        <f>RANK(K356, INDEX(CFB!$K$2:$K$1048576, MATCH(W356, CFB!$W$2:$W$1048576, 0)):INDEX(CFB!$K$2:$K$1048576, MATCH(W356, CFB!$W$2:$W$1048576, 0) + COUNTIF(CFB!$W$2:$W$1048576, W356) - 1))</f>
        <v>88</v>
      </c>
      <c r="O356">
        <v>37.39</v>
      </c>
      <c r="P356">
        <v>14.8</v>
      </c>
      <c r="Q356">
        <v>8.89</v>
      </c>
      <c r="R356">
        <v>6.82</v>
      </c>
      <c r="S356">
        <v>4.0199999999999996</v>
      </c>
      <c r="T356">
        <v>2.61</v>
      </c>
      <c r="U356">
        <v>6.57</v>
      </c>
      <c r="V356">
        <v>4.58</v>
      </c>
      <c r="W356">
        <v>2022</v>
      </c>
      <c r="X356">
        <f t="shared" si="9"/>
        <v>0</v>
      </c>
    </row>
    <row r="357" spans="1:24" ht="12.75" hidden="1" customHeight="1" x14ac:dyDescent="0.45">
      <c r="A357">
        <v>89</v>
      </c>
      <c r="B357" t="s">
        <v>88</v>
      </c>
      <c r="C357" t="s">
        <v>159</v>
      </c>
      <c r="D357" s="2" t="str">
        <f t="shared" si="8"/>
        <v>Georgia Southern2022</v>
      </c>
      <c r="F357">
        <v>6</v>
      </c>
      <c r="G357">
        <v>7</v>
      </c>
      <c r="H357" s="2">
        <v>0</v>
      </c>
      <c r="I357">
        <v>4.2300000000000004</v>
      </c>
      <c r="J357">
        <v>-8.3000000000000007</v>
      </c>
      <c r="K357">
        <v>-4.07</v>
      </c>
      <c r="L357" s="2">
        <f>_xlfn.RANK.EQ(I357, INDEX(CFB!$I$2:$I$1048576, MATCH(W357, CFB!$W$2:$W$1048576, 0)):INDEX(CFB!$I$2:$I$1048576, MATCH(W357, CFB!$W$2:$W$1048576, 0) + COUNTIF(CFB!$W$2:$W$1048576, W357) - 1), 0)</f>
        <v>42</v>
      </c>
      <c r="M357" s="2">
        <f>_xlfn.RANK.EQ(J357, INDEX(CFB!$J$2:$J$1048576, MATCH(W357, CFB!$W$2:$W$1048576, 0)):INDEX(CFB!$J$2:$J$1048576, MATCH(W357, CFB!$W$2:$W$1048576, 0) + COUNTIF(CFB!$W$2:$W$1048576, W357) - 1))</f>
        <v>126</v>
      </c>
      <c r="N357" s="2">
        <f>RANK(K357, INDEX(CFB!$K$2:$K$1048576, MATCH(W357, CFB!$W$2:$W$1048576, 0)):INDEX(CFB!$K$2:$K$1048576, MATCH(W357, CFB!$W$2:$W$1048576, 0) + COUNTIF(CFB!$W$2:$W$1048576, W357) - 1))</f>
        <v>89</v>
      </c>
      <c r="O357">
        <v>46.68</v>
      </c>
      <c r="P357">
        <v>19.309999999999999</v>
      </c>
      <c r="Q357">
        <v>8.52</v>
      </c>
      <c r="R357">
        <v>6.2</v>
      </c>
      <c r="S357">
        <v>5.91</v>
      </c>
      <c r="T357">
        <v>4.66</v>
      </c>
      <c r="U357">
        <v>7.37</v>
      </c>
      <c r="V357">
        <v>5.51</v>
      </c>
      <c r="W357">
        <v>2022</v>
      </c>
      <c r="X357">
        <f t="shared" si="9"/>
        <v>0</v>
      </c>
    </row>
    <row r="358" spans="1:24" ht="12.75" hidden="1" customHeight="1" x14ac:dyDescent="0.45">
      <c r="A358">
        <v>90</v>
      </c>
      <c r="B358" t="s">
        <v>147</v>
      </c>
      <c r="C358" t="s">
        <v>49</v>
      </c>
      <c r="D358" s="2" t="str">
        <f t="shared" si="8"/>
        <v>Tulsa2022</v>
      </c>
      <c r="F358">
        <v>5</v>
      </c>
      <c r="G358">
        <v>7</v>
      </c>
      <c r="H358" s="2">
        <v>0</v>
      </c>
      <c r="I358">
        <v>1.74</v>
      </c>
      <c r="J358">
        <v>-6.16</v>
      </c>
      <c r="K358">
        <v>-4.42</v>
      </c>
      <c r="L358" s="2">
        <f>_xlfn.RANK.EQ(I358, INDEX(CFB!$I$2:$I$1048576, MATCH(W358, CFB!$W$2:$W$1048576, 0)):INDEX(CFB!$I$2:$I$1048576, MATCH(W358, CFB!$W$2:$W$1048576, 0) + COUNTIF(CFB!$W$2:$W$1048576, W358) - 1), 0)</f>
        <v>55</v>
      </c>
      <c r="M358" s="2">
        <f>_xlfn.RANK.EQ(J358, INDEX(CFB!$J$2:$J$1048576, MATCH(W358, CFB!$W$2:$W$1048576, 0)):INDEX(CFB!$J$2:$J$1048576, MATCH(W358, CFB!$W$2:$W$1048576, 0) + COUNTIF(CFB!$W$2:$W$1048576, W358) - 1))</f>
        <v>118</v>
      </c>
      <c r="N358" s="2">
        <f>RANK(K358, INDEX(CFB!$K$2:$K$1048576, MATCH(W358, CFB!$W$2:$W$1048576, 0)):INDEX(CFB!$K$2:$K$1048576, MATCH(W358, CFB!$W$2:$W$1048576, 0) + COUNTIF(CFB!$W$2:$W$1048576, W358) - 1))</f>
        <v>90</v>
      </c>
      <c r="O358">
        <v>43.64</v>
      </c>
      <c r="P358">
        <v>17.940000000000001</v>
      </c>
      <c r="Q358">
        <v>9.4700000000000006</v>
      </c>
      <c r="R358">
        <v>5.66</v>
      </c>
      <c r="S358">
        <v>4.93</v>
      </c>
      <c r="T358">
        <v>3.78</v>
      </c>
      <c r="U358">
        <v>7.02</v>
      </c>
      <c r="V358">
        <v>4.68</v>
      </c>
      <c r="W358">
        <v>2022</v>
      </c>
      <c r="X358">
        <f t="shared" si="9"/>
        <v>0</v>
      </c>
    </row>
    <row r="359" spans="1:24" ht="12.75" hidden="1" customHeight="1" x14ac:dyDescent="0.45">
      <c r="A359">
        <v>91</v>
      </c>
      <c r="B359" t="s">
        <v>136</v>
      </c>
      <c r="C359" t="s">
        <v>159</v>
      </c>
      <c r="D359" s="2" t="str">
        <f t="shared" si="8"/>
        <v>Georgia State2022</v>
      </c>
      <c r="F359">
        <v>4</v>
      </c>
      <c r="G359">
        <v>8</v>
      </c>
      <c r="H359" s="2">
        <v>0</v>
      </c>
      <c r="I359">
        <v>1.49</v>
      </c>
      <c r="J359">
        <v>-6.19</v>
      </c>
      <c r="K359">
        <v>-4.71</v>
      </c>
      <c r="L359" s="2">
        <f>_xlfn.RANK.EQ(I359, INDEX(CFB!$I$2:$I$1048576, MATCH(W359, CFB!$W$2:$W$1048576, 0)):INDEX(CFB!$I$2:$I$1048576, MATCH(W359, CFB!$W$2:$W$1048576, 0) + COUNTIF(CFB!$W$2:$W$1048576, W359) - 1), 0)</f>
        <v>57</v>
      </c>
      <c r="M359" s="2">
        <f>_xlfn.RANK.EQ(J359, INDEX(CFB!$J$2:$J$1048576, MATCH(W359, CFB!$W$2:$W$1048576, 0)):INDEX(CFB!$J$2:$J$1048576, MATCH(W359, CFB!$W$2:$W$1048576, 0) + COUNTIF(CFB!$W$2:$W$1048576, W359) - 1))</f>
        <v>119</v>
      </c>
      <c r="N359" s="2">
        <f>RANK(K359, INDEX(CFB!$K$2:$K$1048576, MATCH(W359, CFB!$W$2:$W$1048576, 0)):INDEX(CFB!$K$2:$K$1048576, MATCH(W359, CFB!$W$2:$W$1048576, 0) + COUNTIF(CFB!$W$2:$W$1048576, W359) - 1))</f>
        <v>91</v>
      </c>
      <c r="O359">
        <v>42.77</v>
      </c>
      <c r="P359">
        <v>16.02</v>
      </c>
      <c r="Q359">
        <v>9.4</v>
      </c>
      <c r="R359">
        <v>5.5</v>
      </c>
      <c r="S359">
        <v>5.33</v>
      </c>
      <c r="T359">
        <v>3.24</v>
      </c>
      <c r="U359">
        <v>6.64</v>
      </c>
      <c r="V359">
        <v>4.37</v>
      </c>
      <c r="W359">
        <v>2022</v>
      </c>
      <c r="X359">
        <f t="shared" si="9"/>
        <v>0</v>
      </c>
    </row>
    <row r="360" spans="1:24" ht="12.75" hidden="1" customHeight="1" x14ac:dyDescent="0.45">
      <c r="A360">
        <v>92</v>
      </c>
      <c r="B360" t="s">
        <v>28</v>
      </c>
      <c r="C360" t="s">
        <v>156</v>
      </c>
      <c r="D360" s="2" t="str">
        <f t="shared" si="8"/>
        <v>Arizona State2022</v>
      </c>
      <c r="F360">
        <v>3</v>
      </c>
      <c r="G360">
        <v>9</v>
      </c>
      <c r="H360" s="2">
        <v>0</v>
      </c>
      <c r="I360">
        <v>-1.68</v>
      </c>
      <c r="J360">
        <v>-3.37</v>
      </c>
      <c r="K360">
        <v>-5.0599999999999996</v>
      </c>
      <c r="L360" s="2">
        <f>_xlfn.RANK.EQ(I360, INDEX(CFB!$I$2:$I$1048576, MATCH(W360, CFB!$W$2:$W$1048576, 0)):INDEX(CFB!$I$2:$I$1048576, MATCH(W360, CFB!$W$2:$W$1048576, 0) + COUNTIF(CFB!$W$2:$W$1048576, W360) - 1), 0)</f>
        <v>81</v>
      </c>
      <c r="M360" s="2">
        <f>_xlfn.RANK.EQ(J360, INDEX(CFB!$J$2:$J$1048576, MATCH(W360, CFB!$W$2:$W$1048576, 0)):INDEX(CFB!$J$2:$J$1048576, MATCH(W360, CFB!$W$2:$W$1048576, 0) + COUNTIF(CFB!$W$2:$W$1048576, W360) - 1))</f>
        <v>97</v>
      </c>
      <c r="N360" s="2">
        <f>RANK(K360, INDEX(CFB!$K$2:$K$1048576, MATCH(W360, CFB!$W$2:$W$1048576, 0)):INDEX(CFB!$K$2:$K$1048576, MATCH(W360, CFB!$W$2:$W$1048576, 0) + COUNTIF(CFB!$W$2:$W$1048576, W360) - 1))</f>
        <v>92</v>
      </c>
      <c r="O360">
        <v>40.229999999999997</v>
      </c>
      <c r="P360">
        <v>13.37</v>
      </c>
      <c r="Q360">
        <v>9.0399999999999991</v>
      </c>
      <c r="R360">
        <v>5.04</v>
      </c>
      <c r="S360">
        <v>4.91</v>
      </c>
      <c r="T360">
        <v>4.1900000000000004</v>
      </c>
      <c r="U360">
        <v>6.87</v>
      </c>
      <c r="V360">
        <v>4.5999999999999996</v>
      </c>
      <c r="W360">
        <v>2022</v>
      </c>
      <c r="X360">
        <f t="shared" si="9"/>
        <v>0</v>
      </c>
    </row>
    <row r="361" spans="1:24" ht="12.75" hidden="1" customHeight="1" x14ac:dyDescent="0.45">
      <c r="A361">
        <v>93</v>
      </c>
      <c r="B361" t="s">
        <v>56</v>
      </c>
      <c r="C361" t="s">
        <v>154</v>
      </c>
      <c r="D361" s="2" t="str">
        <f t="shared" si="8"/>
        <v>Rutgers2022</v>
      </c>
      <c r="F361">
        <v>4</v>
      </c>
      <c r="G361">
        <v>8</v>
      </c>
      <c r="H361" s="2">
        <v>0</v>
      </c>
      <c r="I361">
        <v>-7.53</v>
      </c>
      <c r="J361">
        <v>2.44</v>
      </c>
      <c r="K361">
        <v>-5.09</v>
      </c>
      <c r="L361" s="2">
        <f>_xlfn.RANK.EQ(I361, INDEX(CFB!$I$2:$I$1048576, MATCH(W361, CFB!$W$2:$W$1048576, 0)):INDEX(CFB!$I$2:$I$1048576, MATCH(W361, CFB!$W$2:$W$1048576, 0) + COUNTIF(CFB!$W$2:$W$1048576, W361) - 1), 0)</f>
        <v>120</v>
      </c>
      <c r="M361" s="2">
        <f>_xlfn.RANK.EQ(J361, INDEX(CFB!$J$2:$J$1048576, MATCH(W361, CFB!$W$2:$W$1048576, 0)):INDEX(CFB!$J$2:$J$1048576, MATCH(W361, CFB!$W$2:$W$1048576, 0) + COUNTIF(CFB!$W$2:$W$1048576, W361) - 1))</f>
        <v>40</v>
      </c>
      <c r="N361" s="2">
        <f>RANK(K361, INDEX(CFB!$K$2:$K$1048576, MATCH(W361, CFB!$W$2:$W$1048576, 0)):INDEX(CFB!$K$2:$K$1048576, MATCH(W361, CFB!$W$2:$W$1048576, 0) + COUNTIF(CFB!$W$2:$W$1048576, W361) - 1))</f>
        <v>93</v>
      </c>
      <c r="O361">
        <v>36.409999999999997</v>
      </c>
      <c r="P361">
        <v>12.21</v>
      </c>
      <c r="Q361">
        <v>7.66</v>
      </c>
      <c r="R361">
        <v>4.54</v>
      </c>
      <c r="S361">
        <v>4.95</v>
      </c>
      <c r="T361">
        <v>3.08</v>
      </c>
      <c r="U361">
        <v>6.06</v>
      </c>
      <c r="V361">
        <v>3.82</v>
      </c>
      <c r="W361">
        <v>2022</v>
      </c>
      <c r="X361">
        <f t="shared" si="9"/>
        <v>0</v>
      </c>
    </row>
    <row r="362" spans="1:24" ht="12.75" hidden="1" customHeight="1" x14ac:dyDescent="0.45">
      <c r="A362">
        <v>94</v>
      </c>
      <c r="B362" t="s">
        <v>153</v>
      </c>
      <c r="C362" t="s">
        <v>162</v>
      </c>
      <c r="D362" s="2" t="str">
        <f t="shared" si="8"/>
        <v>Kent State2022</v>
      </c>
      <c r="F362">
        <v>5</v>
      </c>
      <c r="G362">
        <v>7</v>
      </c>
      <c r="H362" s="2">
        <v>0</v>
      </c>
      <c r="I362">
        <v>-2.17</v>
      </c>
      <c r="J362">
        <v>-3.22</v>
      </c>
      <c r="K362">
        <v>-5.38</v>
      </c>
      <c r="L362" s="2">
        <f>_xlfn.RANK.EQ(I362, INDEX(CFB!$I$2:$I$1048576, MATCH(W362, CFB!$W$2:$W$1048576, 0)):INDEX(CFB!$I$2:$I$1048576, MATCH(W362, CFB!$W$2:$W$1048576, 0) + COUNTIF(CFB!$W$2:$W$1048576, W362) - 1), 0)</f>
        <v>84</v>
      </c>
      <c r="M362" s="2">
        <f>_xlfn.RANK.EQ(J362, INDEX(CFB!$J$2:$J$1048576, MATCH(W362, CFB!$W$2:$W$1048576, 0)):INDEX(CFB!$J$2:$J$1048576, MATCH(W362, CFB!$W$2:$W$1048576, 0) + COUNTIF(CFB!$W$2:$W$1048576, W362) - 1))</f>
        <v>96</v>
      </c>
      <c r="N362" s="2">
        <f>RANK(K362, INDEX(CFB!$K$2:$K$1048576, MATCH(W362, CFB!$W$2:$W$1048576, 0)):INDEX(CFB!$K$2:$K$1048576, MATCH(W362, CFB!$W$2:$W$1048576, 0) + COUNTIF(CFB!$W$2:$W$1048576, W362) - 1))</f>
        <v>94</v>
      </c>
      <c r="O362">
        <v>40.659999999999997</v>
      </c>
      <c r="P362">
        <v>15.31</v>
      </c>
      <c r="Q362">
        <v>8.6199999999999992</v>
      </c>
      <c r="R362">
        <v>6.91</v>
      </c>
      <c r="S362">
        <v>5.64</v>
      </c>
      <c r="T362">
        <v>3.19</v>
      </c>
      <c r="U362">
        <v>6.73</v>
      </c>
      <c r="V362">
        <v>4.84</v>
      </c>
      <c r="W362">
        <v>2022</v>
      </c>
      <c r="X362">
        <f t="shared" si="9"/>
        <v>0</v>
      </c>
    </row>
    <row r="363" spans="1:24" ht="12.75" hidden="1" customHeight="1" x14ac:dyDescent="0.45">
      <c r="A363">
        <v>95</v>
      </c>
      <c r="B363" t="s">
        <v>138</v>
      </c>
      <c r="C363" t="s">
        <v>167</v>
      </c>
      <c r="D363" s="2" t="str">
        <f t="shared" si="8"/>
        <v>Wyoming2022</v>
      </c>
      <c r="F363">
        <v>7</v>
      </c>
      <c r="G363">
        <v>6</v>
      </c>
      <c r="H363" s="2">
        <v>0</v>
      </c>
      <c r="I363">
        <v>-4.6399999999999997</v>
      </c>
      <c r="J363">
        <v>-0.95</v>
      </c>
      <c r="K363">
        <v>-5.59</v>
      </c>
      <c r="L363" s="2">
        <f>_xlfn.RANK.EQ(I363, INDEX(CFB!$I$2:$I$1048576, MATCH(W363, CFB!$W$2:$W$1048576, 0)):INDEX(CFB!$I$2:$I$1048576, MATCH(W363, CFB!$W$2:$W$1048576, 0) + COUNTIF(CFB!$W$2:$W$1048576, W363) - 1), 0)</f>
        <v>103</v>
      </c>
      <c r="M363" s="2">
        <f>_xlfn.RANK.EQ(J363, INDEX(CFB!$J$2:$J$1048576, MATCH(W363, CFB!$W$2:$W$1048576, 0)):INDEX(CFB!$J$2:$J$1048576, MATCH(W363, CFB!$W$2:$W$1048576, 0) + COUNTIF(CFB!$W$2:$W$1048576, W363) - 1))</f>
        <v>76</v>
      </c>
      <c r="N363" s="2">
        <f>RANK(K363, INDEX(CFB!$K$2:$K$1048576, MATCH(W363, CFB!$W$2:$W$1048576, 0)):INDEX(CFB!$K$2:$K$1048576, MATCH(W363, CFB!$W$2:$W$1048576, 0) + COUNTIF(CFB!$W$2:$W$1048576, W363) - 1))</f>
        <v>95</v>
      </c>
      <c r="O363">
        <v>33.49</v>
      </c>
      <c r="P363">
        <v>14.14</v>
      </c>
      <c r="Q363">
        <v>6.9</v>
      </c>
      <c r="R363">
        <v>5.04</v>
      </c>
      <c r="S363">
        <v>5.81</v>
      </c>
      <c r="T363">
        <v>3.53</v>
      </c>
      <c r="U363">
        <v>6.14</v>
      </c>
      <c r="V363">
        <v>4.51</v>
      </c>
      <c r="W363">
        <v>2022</v>
      </c>
      <c r="X363">
        <f t="shared" si="9"/>
        <v>0</v>
      </c>
    </row>
    <row r="364" spans="1:24" ht="12.75" hidden="1" customHeight="1" x14ac:dyDescent="0.45">
      <c r="A364">
        <v>96</v>
      </c>
      <c r="B364" t="s">
        <v>57</v>
      </c>
      <c r="C364" t="s">
        <v>163</v>
      </c>
      <c r="D364" s="2" t="str">
        <f t="shared" si="8"/>
        <v>Boston College2022</v>
      </c>
      <c r="F364">
        <v>3</v>
      </c>
      <c r="G364">
        <v>9</v>
      </c>
      <c r="H364" s="2">
        <v>0</v>
      </c>
      <c r="I364">
        <v>-4.34</v>
      </c>
      <c r="J364">
        <v>-1.33</v>
      </c>
      <c r="K364">
        <v>-5.67</v>
      </c>
      <c r="L364" s="2">
        <f>_xlfn.RANK.EQ(I364, INDEX(CFB!$I$2:$I$1048576, MATCH(W364, CFB!$W$2:$W$1048576, 0)):INDEX(CFB!$I$2:$I$1048576, MATCH(W364, CFB!$W$2:$W$1048576, 0) + COUNTIF(CFB!$W$2:$W$1048576, W364) - 1), 0)</f>
        <v>100</v>
      </c>
      <c r="M364" s="2">
        <f>_xlfn.RANK.EQ(J364, INDEX(CFB!$J$2:$J$1048576, MATCH(W364, CFB!$W$2:$W$1048576, 0)):INDEX(CFB!$J$2:$J$1048576, MATCH(W364, CFB!$W$2:$W$1048576, 0) + COUNTIF(CFB!$W$2:$W$1048576, W364) - 1))</f>
        <v>78</v>
      </c>
      <c r="N364" s="2">
        <f>RANK(K364, INDEX(CFB!$K$2:$K$1048576, MATCH(W364, CFB!$W$2:$W$1048576, 0)):INDEX(CFB!$K$2:$K$1048576, MATCH(W364, CFB!$W$2:$W$1048576, 0) + COUNTIF(CFB!$W$2:$W$1048576, W364) - 1))</f>
        <v>96</v>
      </c>
      <c r="O364">
        <v>35.81</v>
      </c>
      <c r="P364">
        <v>14.58</v>
      </c>
      <c r="Q364">
        <v>8.83</v>
      </c>
      <c r="R364">
        <v>5.68</v>
      </c>
      <c r="S364">
        <v>3.44</v>
      </c>
      <c r="T364">
        <v>3.18</v>
      </c>
      <c r="U364">
        <v>6.22</v>
      </c>
      <c r="V364">
        <v>4.38</v>
      </c>
      <c r="W364">
        <v>2022</v>
      </c>
      <c r="X364">
        <f t="shared" si="9"/>
        <v>0</v>
      </c>
    </row>
    <row r="365" spans="1:24" ht="12.75" hidden="1" customHeight="1" x14ac:dyDescent="0.45">
      <c r="A365">
        <v>97</v>
      </c>
      <c r="B365" t="s">
        <v>105</v>
      </c>
      <c r="C365" t="s">
        <v>162</v>
      </c>
      <c r="D365" s="2" t="str">
        <f t="shared" si="8"/>
        <v>Buffalo2022</v>
      </c>
      <c r="F365">
        <v>7</v>
      </c>
      <c r="G365">
        <v>6</v>
      </c>
      <c r="H365" s="2">
        <v>0</v>
      </c>
      <c r="I365">
        <v>-1.41</v>
      </c>
      <c r="J365">
        <v>-4.34</v>
      </c>
      <c r="K365">
        <v>-5.74</v>
      </c>
      <c r="L365" s="2">
        <f>_xlfn.RANK.EQ(I365, INDEX(CFB!$I$2:$I$1048576, MATCH(W365, CFB!$W$2:$W$1048576, 0)):INDEX(CFB!$I$2:$I$1048576, MATCH(W365, CFB!$W$2:$W$1048576, 0) + COUNTIF(CFB!$W$2:$W$1048576, W365) - 1), 0)</f>
        <v>79</v>
      </c>
      <c r="M365" s="2">
        <f>_xlfn.RANK.EQ(J365, INDEX(CFB!$J$2:$J$1048576, MATCH(W365, CFB!$W$2:$W$1048576, 0)):INDEX(CFB!$J$2:$J$1048576, MATCH(W365, CFB!$W$2:$W$1048576, 0) + COUNTIF(CFB!$W$2:$W$1048576, W365) - 1))</f>
        <v>105</v>
      </c>
      <c r="N365" s="2">
        <f>RANK(K365, INDEX(CFB!$K$2:$K$1048576, MATCH(W365, CFB!$W$2:$W$1048576, 0)):INDEX(CFB!$K$2:$K$1048576, MATCH(W365, CFB!$W$2:$W$1048576, 0) + COUNTIF(CFB!$W$2:$W$1048576, W365) - 1))</f>
        <v>97</v>
      </c>
      <c r="O365">
        <v>38</v>
      </c>
      <c r="P365">
        <v>16.25</v>
      </c>
      <c r="Q365">
        <v>7.4</v>
      </c>
      <c r="R365">
        <v>6.14</v>
      </c>
      <c r="S365">
        <v>4.0999999999999996</v>
      </c>
      <c r="T365">
        <v>4.47</v>
      </c>
      <c r="U365">
        <v>5.55</v>
      </c>
      <c r="V365">
        <v>5.34</v>
      </c>
      <c r="W365">
        <v>2022</v>
      </c>
      <c r="X365">
        <f t="shared" si="9"/>
        <v>0</v>
      </c>
    </row>
    <row r="366" spans="1:24" ht="12.75" hidden="1" customHeight="1" x14ac:dyDescent="0.45">
      <c r="A366">
        <v>98</v>
      </c>
      <c r="B366" t="s">
        <v>97</v>
      </c>
      <c r="C366" t="s">
        <v>12</v>
      </c>
      <c r="D366" s="2" t="str">
        <f t="shared" si="8"/>
        <v>Connecticut2022</v>
      </c>
      <c r="F366">
        <v>6</v>
      </c>
      <c r="G366">
        <v>7</v>
      </c>
      <c r="H366" s="2">
        <v>0</v>
      </c>
      <c r="I366">
        <v>-5.7</v>
      </c>
      <c r="J366">
        <v>-0.08</v>
      </c>
      <c r="K366">
        <v>-5.78</v>
      </c>
      <c r="L366" s="2">
        <f>_xlfn.RANK.EQ(I366, INDEX(CFB!$I$2:$I$1048576, MATCH(W366, CFB!$W$2:$W$1048576, 0)):INDEX(CFB!$I$2:$I$1048576, MATCH(W366, CFB!$W$2:$W$1048576, 0) + COUNTIF(CFB!$W$2:$W$1048576, W366) - 1), 0)</f>
        <v>110</v>
      </c>
      <c r="M366" s="2">
        <f>_xlfn.RANK.EQ(J366, INDEX(CFB!$J$2:$J$1048576, MATCH(W366, CFB!$W$2:$W$1048576, 0)):INDEX(CFB!$J$2:$J$1048576, MATCH(W366, CFB!$W$2:$W$1048576, 0) + COUNTIF(CFB!$W$2:$W$1048576, W366) - 1))</f>
        <v>68</v>
      </c>
      <c r="N366" s="2">
        <f>RANK(K366, INDEX(CFB!$K$2:$K$1048576, MATCH(W366, CFB!$W$2:$W$1048576, 0)):INDEX(CFB!$K$2:$K$1048576, MATCH(W366, CFB!$W$2:$W$1048576, 0) + COUNTIF(CFB!$W$2:$W$1048576, W366) - 1))</f>
        <v>98</v>
      </c>
      <c r="O366">
        <v>33.4</v>
      </c>
      <c r="P366">
        <v>15.89</v>
      </c>
      <c r="Q366">
        <v>7.02</v>
      </c>
      <c r="R366">
        <v>5.86</v>
      </c>
      <c r="S366">
        <v>5.72</v>
      </c>
      <c r="T366">
        <v>3.63</v>
      </c>
      <c r="U366">
        <v>6.17</v>
      </c>
      <c r="V366">
        <v>4.78</v>
      </c>
      <c r="W366">
        <v>2022</v>
      </c>
      <c r="X366">
        <f t="shared" si="9"/>
        <v>0</v>
      </c>
    </row>
    <row r="367" spans="1:24" ht="12.75" hidden="1" customHeight="1" x14ac:dyDescent="0.45">
      <c r="A367">
        <v>99</v>
      </c>
      <c r="B367" t="s">
        <v>152</v>
      </c>
      <c r="C367" t="s">
        <v>168</v>
      </c>
      <c r="D367" s="2" t="str">
        <f t="shared" si="8"/>
        <v>Middle Tennessee State2022</v>
      </c>
      <c r="F367">
        <v>8</v>
      </c>
      <c r="G367">
        <v>5</v>
      </c>
      <c r="H367" s="2">
        <v>0</v>
      </c>
      <c r="I367">
        <v>-1.31</v>
      </c>
      <c r="J367">
        <v>-4.5</v>
      </c>
      <c r="K367">
        <v>-5.82</v>
      </c>
      <c r="L367" s="2">
        <f>_xlfn.RANK.EQ(I367, INDEX(CFB!$I$2:$I$1048576, MATCH(W367, CFB!$W$2:$W$1048576, 0)):INDEX(CFB!$I$2:$I$1048576, MATCH(W367, CFB!$W$2:$W$1048576, 0) + COUNTIF(CFB!$W$2:$W$1048576, W367) - 1), 0)</f>
        <v>77</v>
      </c>
      <c r="M367" s="2">
        <f>_xlfn.RANK.EQ(J367, INDEX(CFB!$J$2:$J$1048576, MATCH(W367, CFB!$W$2:$W$1048576, 0)):INDEX(CFB!$J$2:$J$1048576, MATCH(W367, CFB!$W$2:$W$1048576, 0) + COUNTIF(CFB!$W$2:$W$1048576, W367) - 1))</f>
        <v>108</v>
      </c>
      <c r="N367" s="2">
        <f>RANK(K367, INDEX(CFB!$K$2:$K$1048576, MATCH(W367, CFB!$W$2:$W$1048576, 0)):INDEX(CFB!$K$2:$K$1048576, MATCH(W367, CFB!$W$2:$W$1048576, 0) + COUNTIF(CFB!$W$2:$W$1048576, W367) - 1))</f>
        <v>99</v>
      </c>
      <c r="O367">
        <v>39.119999999999997</v>
      </c>
      <c r="P367">
        <v>17.63</v>
      </c>
      <c r="Q367">
        <v>7.82</v>
      </c>
      <c r="R367">
        <v>6.09</v>
      </c>
      <c r="S367">
        <v>3.78</v>
      </c>
      <c r="T367">
        <v>2.78</v>
      </c>
      <c r="U367">
        <v>5.86</v>
      </c>
      <c r="V367">
        <v>4.62</v>
      </c>
      <c r="W367">
        <v>2022</v>
      </c>
      <c r="X367">
        <f t="shared" si="9"/>
        <v>0</v>
      </c>
    </row>
    <row r="368" spans="1:24" ht="12.75" hidden="1" customHeight="1" x14ac:dyDescent="0.45">
      <c r="A368">
        <v>100</v>
      </c>
      <c r="B368" t="s">
        <v>93</v>
      </c>
      <c r="C368" t="s">
        <v>164</v>
      </c>
      <c r="D368" s="2" t="str">
        <f t="shared" si="8"/>
        <v>Virginia2022</v>
      </c>
      <c r="F368">
        <v>3</v>
      </c>
      <c r="G368">
        <v>7</v>
      </c>
      <c r="H368" s="2">
        <v>0</v>
      </c>
      <c r="I368">
        <v>-6.49</v>
      </c>
      <c r="J368">
        <v>0.64</v>
      </c>
      <c r="K368">
        <v>-5.85</v>
      </c>
      <c r="L368" s="2">
        <f>_xlfn.RANK.EQ(I368, INDEX(CFB!$I$2:$I$1048576, MATCH(W368, CFB!$W$2:$W$1048576, 0)):INDEX(CFB!$I$2:$I$1048576, MATCH(W368, CFB!$W$2:$W$1048576, 0) + COUNTIF(CFB!$W$2:$W$1048576, W368) - 1), 0)</f>
        <v>116</v>
      </c>
      <c r="M368" s="2">
        <f>_xlfn.RANK.EQ(J368, INDEX(CFB!$J$2:$J$1048576, MATCH(W368, CFB!$W$2:$W$1048576, 0)):INDEX(CFB!$J$2:$J$1048576, MATCH(W368, CFB!$W$2:$W$1048576, 0) + COUNTIF(CFB!$W$2:$W$1048576, W368) - 1))</f>
        <v>59</v>
      </c>
      <c r="N368" s="2">
        <f>RANK(K368, INDEX(CFB!$K$2:$K$1048576, MATCH(W368, CFB!$W$2:$W$1048576, 0)):INDEX(CFB!$K$2:$K$1048576, MATCH(W368, CFB!$W$2:$W$1048576, 0) + COUNTIF(CFB!$W$2:$W$1048576, W368) - 1))</f>
        <v>100</v>
      </c>
      <c r="O368">
        <v>34.130000000000003</v>
      </c>
      <c r="P368">
        <v>9.7200000000000006</v>
      </c>
      <c r="Q368">
        <v>8.09</v>
      </c>
      <c r="R368">
        <v>4.87</v>
      </c>
      <c r="S368">
        <v>5.07</v>
      </c>
      <c r="T368">
        <v>2.57</v>
      </c>
      <c r="U368">
        <v>6.53</v>
      </c>
      <c r="V368">
        <v>3.63</v>
      </c>
      <c r="W368">
        <v>2022</v>
      </c>
      <c r="X368">
        <f t="shared" si="9"/>
        <v>0</v>
      </c>
    </row>
    <row r="369" spans="1:24" ht="12.75" hidden="1" customHeight="1" x14ac:dyDescent="0.45">
      <c r="A369">
        <v>101</v>
      </c>
      <c r="B369" t="s">
        <v>143</v>
      </c>
      <c r="C369" t="s">
        <v>168</v>
      </c>
      <c r="D369" s="2" t="str">
        <f t="shared" si="8"/>
        <v>Florida Atlantic2022</v>
      </c>
      <c r="F369">
        <v>5</v>
      </c>
      <c r="G369">
        <v>7</v>
      </c>
      <c r="H369" s="2">
        <v>0</v>
      </c>
      <c r="I369">
        <v>-2.34</v>
      </c>
      <c r="J369">
        <v>-4.0999999999999996</v>
      </c>
      <c r="K369">
        <v>-6.44</v>
      </c>
      <c r="L369" s="2">
        <f>_xlfn.RANK.EQ(I369, INDEX(CFB!$I$2:$I$1048576, MATCH(W369, CFB!$W$2:$W$1048576, 0)):INDEX(CFB!$I$2:$I$1048576, MATCH(W369, CFB!$W$2:$W$1048576, 0) + COUNTIF(CFB!$W$2:$W$1048576, W369) - 1), 0)</f>
        <v>86</v>
      </c>
      <c r="M369" s="2">
        <f>_xlfn.RANK.EQ(J369, INDEX(CFB!$J$2:$J$1048576, MATCH(W369, CFB!$W$2:$W$1048576, 0)):INDEX(CFB!$J$2:$J$1048576, MATCH(W369, CFB!$W$2:$W$1048576, 0) + COUNTIF(CFB!$W$2:$W$1048576, W369) - 1))</f>
        <v>101</v>
      </c>
      <c r="N369" s="2">
        <f>RANK(K369, INDEX(CFB!$K$2:$K$1048576, MATCH(W369, CFB!$W$2:$W$1048576, 0)):INDEX(CFB!$K$2:$K$1048576, MATCH(W369, CFB!$W$2:$W$1048576, 0) + COUNTIF(CFB!$W$2:$W$1048576, W369) - 1))</f>
        <v>101</v>
      </c>
      <c r="O369">
        <v>39.32</v>
      </c>
      <c r="P369">
        <v>14.77</v>
      </c>
      <c r="Q369">
        <v>8.15</v>
      </c>
      <c r="R369">
        <v>5.86</v>
      </c>
      <c r="S369">
        <v>5.03</v>
      </c>
      <c r="T369">
        <v>4.17</v>
      </c>
      <c r="U369">
        <v>6.34</v>
      </c>
      <c r="V369">
        <v>4.95</v>
      </c>
      <c r="W369">
        <v>2022</v>
      </c>
      <c r="X369">
        <f t="shared" si="9"/>
        <v>0</v>
      </c>
    </row>
    <row r="370" spans="1:24" ht="12.75" hidden="1" customHeight="1" x14ac:dyDescent="0.45">
      <c r="A370">
        <v>102</v>
      </c>
      <c r="B370" t="s">
        <v>134</v>
      </c>
      <c r="C370" t="s">
        <v>161</v>
      </c>
      <c r="D370" s="2" t="str">
        <f t="shared" si="8"/>
        <v>Eastern Michigan2022</v>
      </c>
      <c r="F370">
        <v>9</v>
      </c>
      <c r="G370">
        <v>4</v>
      </c>
      <c r="H370" s="2">
        <v>0</v>
      </c>
      <c r="I370">
        <v>0.7</v>
      </c>
      <c r="J370">
        <v>-7.48</v>
      </c>
      <c r="K370">
        <v>-6.78</v>
      </c>
      <c r="L370" s="2">
        <f>_xlfn.RANK.EQ(I370, INDEX(CFB!$I$2:$I$1048576, MATCH(W370, CFB!$W$2:$W$1048576, 0)):INDEX(CFB!$I$2:$I$1048576, MATCH(W370, CFB!$W$2:$W$1048576, 0) + COUNTIF(CFB!$W$2:$W$1048576, W370) - 1), 0)</f>
        <v>64</v>
      </c>
      <c r="M370" s="2">
        <f>_xlfn.RANK.EQ(J370, INDEX(CFB!$J$2:$J$1048576, MATCH(W370, CFB!$W$2:$W$1048576, 0)):INDEX(CFB!$J$2:$J$1048576, MATCH(W370, CFB!$W$2:$W$1048576, 0) + COUNTIF(CFB!$W$2:$W$1048576, W370) - 1))</f>
        <v>122</v>
      </c>
      <c r="N370" s="2">
        <f>RANK(K370, INDEX(CFB!$K$2:$K$1048576, MATCH(W370, CFB!$W$2:$W$1048576, 0)):INDEX(CFB!$K$2:$K$1048576, MATCH(W370, CFB!$W$2:$W$1048576, 0) + COUNTIF(CFB!$W$2:$W$1048576, W370) - 1))</f>
        <v>102</v>
      </c>
      <c r="O370">
        <v>40.130000000000003</v>
      </c>
      <c r="P370">
        <v>20.43</v>
      </c>
      <c r="Q370">
        <v>8.41</v>
      </c>
      <c r="R370">
        <v>6.7</v>
      </c>
      <c r="S370">
        <v>4.3499999999999996</v>
      </c>
      <c r="T370">
        <v>3.83</v>
      </c>
      <c r="U370">
        <v>6.13</v>
      </c>
      <c r="V370">
        <v>5.19</v>
      </c>
      <c r="W370">
        <v>2022</v>
      </c>
      <c r="X370">
        <f t="shared" si="9"/>
        <v>0</v>
      </c>
    </row>
    <row r="371" spans="1:24" ht="12.75" hidden="1" customHeight="1" x14ac:dyDescent="0.45">
      <c r="A371">
        <v>103</v>
      </c>
      <c r="B371" t="s">
        <v>33</v>
      </c>
      <c r="C371" t="s">
        <v>164</v>
      </c>
      <c r="D371" s="2" t="str">
        <f t="shared" si="8"/>
        <v>Virginia Tech2022</v>
      </c>
      <c r="F371">
        <v>3</v>
      </c>
      <c r="G371">
        <v>8</v>
      </c>
      <c r="H371" s="2">
        <v>0</v>
      </c>
      <c r="I371">
        <v>-6.39</v>
      </c>
      <c r="J371">
        <v>-0.38</v>
      </c>
      <c r="K371">
        <v>-6.78</v>
      </c>
      <c r="L371" s="2">
        <f>_xlfn.RANK.EQ(I371, INDEX(CFB!$I$2:$I$1048576, MATCH(W371, CFB!$W$2:$W$1048576, 0)):INDEX(CFB!$I$2:$I$1048576, MATCH(W371, CFB!$W$2:$W$1048576, 0) + COUNTIF(CFB!$W$2:$W$1048576, W371) - 1), 0)</f>
        <v>115</v>
      </c>
      <c r="M371" s="2">
        <f>_xlfn.RANK.EQ(J371, INDEX(CFB!$J$2:$J$1048576, MATCH(W371, CFB!$W$2:$W$1048576, 0)):INDEX(CFB!$J$2:$J$1048576, MATCH(W371, CFB!$W$2:$W$1048576, 0) + COUNTIF(CFB!$W$2:$W$1048576, W371) - 1))</f>
        <v>73</v>
      </c>
      <c r="N371" s="2">
        <f>RANK(K371, INDEX(CFB!$K$2:$K$1048576, MATCH(W371, CFB!$W$2:$W$1048576, 0)):INDEX(CFB!$K$2:$K$1048576, MATCH(W371, CFB!$W$2:$W$1048576, 0) + COUNTIF(CFB!$W$2:$W$1048576, W371) - 1))</f>
        <v>102</v>
      </c>
      <c r="O371">
        <v>33.99</v>
      </c>
      <c r="P371">
        <v>11.35</v>
      </c>
      <c r="Q371">
        <v>7.87</v>
      </c>
      <c r="R371">
        <v>5.6</v>
      </c>
      <c r="S371">
        <v>4.4000000000000004</v>
      </c>
      <c r="T371">
        <v>3</v>
      </c>
      <c r="U371">
        <v>5.94</v>
      </c>
      <c r="V371">
        <v>4.3099999999999996</v>
      </c>
      <c r="W371">
        <v>2022</v>
      </c>
      <c r="X371">
        <f t="shared" si="9"/>
        <v>0</v>
      </c>
    </row>
    <row r="372" spans="1:24" ht="12.75" hidden="1" customHeight="1" x14ac:dyDescent="0.45">
      <c r="A372">
        <v>104</v>
      </c>
      <c r="B372" t="s">
        <v>50</v>
      </c>
      <c r="C372" t="s">
        <v>166</v>
      </c>
      <c r="D372" s="2" t="str">
        <f t="shared" si="8"/>
        <v>Nevada-Las Vegas2022</v>
      </c>
      <c r="F372">
        <v>5</v>
      </c>
      <c r="G372">
        <v>7</v>
      </c>
      <c r="H372" s="2">
        <v>0</v>
      </c>
      <c r="I372">
        <v>-2.08</v>
      </c>
      <c r="J372">
        <v>-5.31</v>
      </c>
      <c r="K372">
        <v>-7.4</v>
      </c>
      <c r="L372" s="2">
        <f>_xlfn.RANK.EQ(I372, INDEX(CFB!$I$2:$I$1048576, MATCH(W372, CFB!$W$2:$W$1048576, 0)):INDEX(CFB!$I$2:$I$1048576, MATCH(W372, CFB!$W$2:$W$1048576, 0) + COUNTIF(CFB!$W$2:$W$1048576, W372) - 1), 0)</f>
        <v>83</v>
      </c>
      <c r="M372" s="2">
        <f>_xlfn.RANK.EQ(J372, INDEX(CFB!$J$2:$J$1048576, MATCH(W372, CFB!$W$2:$W$1048576, 0)):INDEX(CFB!$J$2:$J$1048576, MATCH(W372, CFB!$W$2:$W$1048576, 0) + COUNTIF(CFB!$W$2:$W$1048576, W372) - 1))</f>
        <v>112</v>
      </c>
      <c r="N372" s="2">
        <f>RANK(K372, INDEX(CFB!$K$2:$K$1048576, MATCH(W372, CFB!$W$2:$W$1048576, 0)):INDEX(CFB!$K$2:$K$1048576, MATCH(W372, CFB!$W$2:$W$1048576, 0) + COUNTIF(CFB!$W$2:$W$1048576, W372) - 1))</f>
        <v>104</v>
      </c>
      <c r="O372">
        <v>38.200000000000003</v>
      </c>
      <c r="P372">
        <v>19.47</v>
      </c>
      <c r="Q372">
        <v>8.3800000000000008</v>
      </c>
      <c r="R372">
        <v>6.34</v>
      </c>
      <c r="S372">
        <v>4.92</v>
      </c>
      <c r="T372">
        <v>3.24</v>
      </c>
      <c r="U372">
        <v>6.44</v>
      </c>
      <c r="V372">
        <v>4.79</v>
      </c>
      <c r="W372">
        <v>2022</v>
      </c>
      <c r="X372">
        <f t="shared" si="9"/>
        <v>0</v>
      </c>
    </row>
    <row r="373" spans="1:24" ht="12.75" hidden="1" customHeight="1" x14ac:dyDescent="0.45">
      <c r="A373">
        <v>105</v>
      </c>
      <c r="B373" t="s">
        <v>103</v>
      </c>
      <c r="C373" t="s">
        <v>160</v>
      </c>
      <c r="D373" s="2" t="str">
        <f t="shared" si="8"/>
        <v>Northwestern2022</v>
      </c>
      <c r="F373">
        <v>1</v>
      </c>
      <c r="G373">
        <v>11</v>
      </c>
      <c r="H373" s="2">
        <v>0</v>
      </c>
      <c r="I373">
        <v>-7.71</v>
      </c>
      <c r="J373">
        <v>0.28000000000000003</v>
      </c>
      <c r="K373">
        <v>-7.43</v>
      </c>
      <c r="L373" s="2">
        <f>_xlfn.RANK.EQ(I373, INDEX(CFB!$I$2:$I$1048576, MATCH(W373, CFB!$W$2:$W$1048576, 0)):INDEX(CFB!$I$2:$I$1048576, MATCH(W373, CFB!$W$2:$W$1048576, 0) + COUNTIF(CFB!$W$2:$W$1048576, W373) - 1), 0)</f>
        <v>121</v>
      </c>
      <c r="M373" s="2">
        <f>_xlfn.RANK.EQ(J373, INDEX(CFB!$J$2:$J$1048576, MATCH(W373, CFB!$W$2:$W$1048576, 0)):INDEX(CFB!$J$2:$J$1048576, MATCH(W373, CFB!$W$2:$W$1048576, 0) + COUNTIF(CFB!$W$2:$W$1048576, W373) - 1))</f>
        <v>65</v>
      </c>
      <c r="N373" s="2">
        <f>RANK(K373, INDEX(CFB!$K$2:$K$1048576, MATCH(W373, CFB!$W$2:$W$1048576, 0)):INDEX(CFB!$K$2:$K$1048576, MATCH(W373, CFB!$W$2:$W$1048576, 0) + COUNTIF(CFB!$W$2:$W$1048576, W373) - 1))</f>
        <v>105</v>
      </c>
      <c r="O373">
        <v>34.25</v>
      </c>
      <c r="P373">
        <v>11.55</v>
      </c>
      <c r="Q373">
        <v>8.25</v>
      </c>
      <c r="R373">
        <v>5.0599999999999996</v>
      </c>
      <c r="S373">
        <v>4.68</v>
      </c>
      <c r="T373">
        <v>3.5</v>
      </c>
      <c r="U373">
        <v>6.22</v>
      </c>
      <c r="V373">
        <v>4.18</v>
      </c>
      <c r="W373">
        <v>2022</v>
      </c>
      <c r="X373">
        <f t="shared" si="9"/>
        <v>0</v>
      </c>
    </row>
    <row r="374" spans="1:24" ht="12.75" hidden="1" customHeight="1" x14ac:dyDescent="0.45">
      <c r="A374">
        <v>106</v>
      </c>
      <c r="B374" t="s">
        <v>140</v>
      </c>
      <c r="C374" t="s">
        <v>161</v>
      </c>
      <c r="D374" s="2" t="str">
        <f t="shared" si="8"/>
        <v>Ball State2022</v>
      </c>
      <c r="F374">
        <v>5</v>
      </c>
      <c r="G374">
        <v>7</v>
      </c>
      <c r="H374" s="2">
        <v>0</v>
      </c>
      <c r="I374">
        <v>-6.17</v>
      </c>
      <c r="J374">
        <v>-1.41</v>
      </c>
      <c r="K374">
        <v>-7.58</v>
      </c>
      <c r="L374" s="2">
        <f>_xlfn.RANK.EQ(I374, INDEX(CFB!$I$2:$I$1048576, MATCH(W374, CFB!$W$2:$W$1048576, 0)):INDEX(CFB!$I$2:$I$1048576, MATCH(W374, CFB!$W$2:$W$1048576, 0) + COUNTIF(CFB!$W$2:$W$1048576, W374) - 1), 0)</f>
        <v>113</v>
      </c>
      <c r="M374" s="2">
        <f>_xlfn.RANK.EQ(J374, INDEX(CFB!$J$2:$J$1048576, MATCH(W374, CFB!$W$2:$W$1048576, 0)):INDEX(CFB!$J$2:$J$1048576, MATCH(W374, CFB!$W$2:$W$1048576, 0) + COUNTIF(CFB!$W$2:$W$1048576, W374) - 1))</f>
        <v>79</v>
      </c>
      <c r="N374" s="2">
        <f>RANK(K374, INDEX(CFB!$K$2:$K$1048576, MATCH(W374, CFB!$W$2:$W$1048576, 0)):INDEX(CFB!$K$2:$K$1048576, MATCH(W374, CFB!$W$2:$W$1048576, 0) + COUNTIF(CFB!$W$2:$W$1048576, W374) - 1))</f>
        <v>106</v>
      </c>
      <c r="O374">
        <v>33.58</v>
      </c>
      <c r="P374">
        <v>14.6</v>
      </c>
      <c r="Q374">
        <v>6.57</v>
      </c>
      <c r="R374">
        <v>5.17</v>
      </c>
      <c r="S374">
        <v>5.26</v>
      </c>
      <c r="T374">
        <v>3.19</v>
      </c>
      <c r="U374">
        <v>5.87</v>
      </c>
      <c r="V374">
        <v>4.16</v>
      </c>
      <c r="W374">
        <v>2022</v>
      </c>
      <c r="X374">
        <f t="shared" si="9"/>
        <v>0</v>
      </c>
    </row>
    <row r="375" spans="1:24" ht="12.75" hidden="1" customHeight="1" x14ac:dyDescent="0.45">
      <c r="A375">
        <v>107</v>
      </c>
      <c r="B375" t="s">
        <v>144</v>
      </c>
      <c r="C375" t="s">
        <v>49</v>
      </c>
      <c r="D375" s="2" t="str">
        <f t="shared" si="8"/>
        <v>Temple2022</v>
      </c>
      <c r="F375">
        <v>3</v>
      </c>
      <c r="G375">
        <v>9</v>
      </c>
      <c r="H375" s="2">
        <v>0</v>
      </c>
      <c r="I375">
        <v>-6.17</v>
      </c>
      <c r="J375">
        <v>-1.55</v>
      </c>
      <c r="K375">
        <v>-7.72</v>
      </c>
      <c r="L375" s="2">
        <f>_xlfn.RANK.EQ(I375, INDEX(CFB!$I$2:$I$1048576, MATCH(W375, CFB!$W$2:$W$1048576, 0)):INDEX(CFB!$I$2:$I$1048576, MATCH(W375, CFB!$W$2:$W$1048576, 0) + COUNTIF(CFB!$W$2:$W$1048576, W375) - 1), 0)</f>
        <v>113</v>
      </c>
      <c r="M375" s="2">
        <f>_xlfn.RANK.EQ(J375, INDEX(CFB!$J$2:$J$1048576, MATCH(W375, CFB!$W$2:$W$1048576, 0)):INDEX(CFB!$J$2:$J$1048576, MATCH(W375, CFB!$W$2:$W$1048576, 0) + COUNTIF(CFB!$W$2:$W$1048576, W375) - 1))</f>
        <v>82</v>
      </c>
      <c r="N375" s="2">
        <f>RANK(K375, INDEX(CFB!$K$2:$K$1048576, MATCH(W375, CFB!$W$2:$W$1048576, 0)):INDEX(CFB!$K$2:$K$1048576, MATCH(W375, CFB!$W$2:$W$1048576, 0) + COUNTIF(CFB!$W$2:$W$1048576, W375) - 1))</f>
        <v>107</v>
      </c>
      <c r="O375">
        <v>35.200000000000003</v>
      </c>
      <c r="P375">
        <v>15.21</v>
      </c>
      <c r="Q375">
        <v>8.0299999999999994</v>
      </c>
      <c r="R375">
        <v>5.79</v>
      </c>
      <c r="S375">
        <v>4.1500000000000004</v>
      </c>
      <c r="T375">
        <v>3.47</v>
      </c>
      <c r="U375">
        <v>6.29</v>
      </c>
      <c r="V375">
        <v>4.53</v>
      </c>
      <c r="W375">
        <v>2022</v>
      </c>
      <c r="X375">
        <f t="shared" si="9"/>
        <v>0</v>
      </c>
    </row>
    <row r="376" spans="1:24" ht="12.75" hidden="1" customHeight="1" x14ac:dyDescent="0.45">
      <c r="A376">
        <v>108</v>
      </c>
      <c r="B376" t="s">
        <v>123</v>
      </c>
      <c r="C376" t="s">
        <v>158</v>
      </c>
      <c r="D376" s="2" t="str">
        <f t="shared" si="8"/>
        <v>Louisiana-Monroe2022</v>
      </c>
      <c r="F376">
        <v>4</v>
      </c>
      <c r="G376">
        <v>8</v>
      </c>
      <c r="H376" s="2">
        <v>0</v>
      </c>
      <c r="I376">
        <v>-2.67</v>
      </c>
      <c r="J376">
        <v>-5.15</v>
      </c>
      <c r="K376">
        <v>-7.81</v>
      </c>
      <c r="L376" s="2">
        <f>_xlfn.RANK.EQ(I376, INDEX(CFB!$I$2:$I$1048576, MATCH(W376, CFB!$W$2:$W$1048576, 0)):INDEX(CFB!$I$2:$I$1048576, MATCH(W376, CFB!$W$2:$W$1048576, 0) + COUNTIF(CFB!$W$2:$W$1048576, W376) - 1), 0)</f>
        <v>90</v>
      </c>
      <c r="M376" s="2">
        <f>_xlfn.RANK.EQ(J376, INDEX(CFB!$J$2:$J$1048576, MATCH(W376, CFB!$W$2:$W$1048576, 0)):INDEX(CFB!$J$2:$J$1048576, MATCH(W376, CFB!$W$2:$W$1048576, 0) + COUNTIF(CFB!$W$2:$W$1048576, W376) - 1))</f>
        <v>111</v>
      </c>
      <c r="N376" s="2">
        <f>RANK(K376, INDEX(CFB!$K$2:$K$1048576, MATCH(W376, CFB!$W$2:$W$1048576, 0)):INDEX(CFB!$K$2:$K$1048576, MATCH(W376, CFB!$W$2:$W$1048576, 0) + COUNTIF(CFB!$W$2:$W$1048576, W376) - 1))</f>
        <v>108</v>
      </c>
      <c r="O376">
        <v>38.04</v>
      </c>
      <c r="P376">
        <v>20.32</v>
      </c>
      <c r="Q376">
        <v>9.2200000000000006</v>
      </c>
      <c r="R376">
        <v>6.23</v>
      </c>
      <c r="S376">
        <v>4.66</v>
      </c>
      <c r="T376">
        <v>3.96</v>
      </c>
      <c r="U376">
        <v>6.52</v>
      </c>
      <c r="V376">
        <v>5.1100000000000003</v>
      </c>
      <c r="W376">
        <v>2022</v>
      </c>
      <c r="X376">
        <f t="shared" si="9"/>
        <v>0</v>
      </c>
    </row>
    <row r="377" spans="1:24" ht="12.75" hidden="1" customHeight="1" x14ac:dyDescent="0.45">
      <c r="A377">
        <v>109</v>
      </c>
      <c r="B377" t="s">
        <v>86</v>
      </c>
      <c r="C377" t="s">
        <v>162</v>
      </c>
      <c r="D377" s="2" t="str">
        <f t="shared" si="8"/>
        <v>Miami (OH)2022</v>
      </c>
      <c r="F377">
        <v>6</v>
      </c>
      <c r="G377">
        <v>7</v>
      </c>
      <c r="H377" s="2">
        <v>0</v>
      </c>
      <c r="I377">
        <v>-6.65</v>
      </c>
      <c r="J377">
        <v>-1.67</v>
      </c>
      <c r="K377">
        <v>-8.32</v>
      </c>
      <c r="L377" s="2">
        <f>_xlfn.RANK.EQ(I377, INDEX(CFB!$I$2:$I$1048576, MATCH(W377, CFB!$W$2:$W$1048576, 0)):INDEX(CFB!$I$2:$I$1048576, MATCH(W377, CFB!$W$2:$W$1048576, 0) + COUNTIF(CFB!$W$2:$W$1048576, W377) - 1), 0)</f>
        <v>117</v>
      </c>
      <c r="M377" s="2">
        <f>_xlfn.RANK.EQ(J377, INDEX(CFB!$J$2:$J$1048576, MATCH(W377, CFB!$W$2:$W$1048576, 0)):INDEX(CFB!$J$2:$J$1048576, MATCH(W377, CFB!$W$2:$W$1048576, 0) + COUNTIF(CFB!$W$2:$W$1048576, W377) - 1))</f>
        <v>85</v>
      </c>
      <c r="N377" s="2">
        <f>RANK(K377, INDEX(CFB!$K$2:$K$1048576, MATCH(W377, CFB!$W$2:$W$1048576, 0)):INDEX(CFB!$K$2:$K$1048576, MATCH(W377, CFB!$W$2:$W$1048576, 0) + COUNTIF(CFB!$W$2:$W$1048576, W377) - 1))</f>
        <v>109</v>
      </c>
      <c r="O377">
        <v>32.28</v>
      </c>
      <c r="P377">
        <v>13.32</v>
      </c>
      <c r="Q377">
        <v>7.58</v>
      </c>
      <c r="R377">
        <v>6</v>
      </c>
      <c r="S377">
        <v>4.55</v>
      </c>
      <c r="T377">
        <v>3.34</v>
      </c>
      <c r="U377">
        <v>5.79</v>
      </c>
      <c r="V377">
        <v>4.74</v>
      </c>
      <c r="W377">
        <v>2022</v>
      </c>
      <c r="X377">
        <f t="shared" si="9"/>
        <v>0</v>
      </c>
    </row>
    <row r="378" spans="1:24" ht="12.75" hidden="1" customHeight="1" x14ac:dyDescent="0.45">
      <c r="A378">
        <v>110</v>
      </c>
      <c r="B378" t="s">
        <v>149</v>
      </c>
      <c r="C378" t="s">
        <v>12</v>
      </c>
      <c r="D378" s="2" t="str">
        <f t="shared" si="8"/>
        <v>New Mexico State2022</v>
      </c>
      <c r="F378">
        <v>7</v>
      </c>
      <c r="G378">
        <v>6</v>
      </c>
      <c r="H378" s="2">
        <v>0</v>
      </c>
      <c r="I378">
        <v>-7.87</v>
      </c>
      <c r="J378">
        <v>-0.46</v>
      </c>
      <c r="K378">
        <v>-8.33</v>
      </c>
      <c r="L378" s="2">
        <f>_xlfn.RANK.EQ(I378, INDEX(CFB!$I$2:$I$1048576, MATCH(W378, CFB!$W$2:$W$1048576, 0)):INDEX(CFB!$I$2:$I$1048576, MATCH(W378, CFB!$W$2:$W$1048576, 0) + COUNTIF(CFB!$W$2:$W$1048576, W378) - 1), 0)</f>
        <v>123</v>
      </c>
      <c r="M378" s="2">
        <f>_xlfn.RANK.EQ(J378, INDEX(CFB!$J$2:$J$1048576, MATCH(W378, CFB!$W$2:$W$1048576, 0)):INDEX(CFB!$J$2:$J$1048576, MATCH(W378, CFB!$W$2:$W$1048576, 0) + COUNTIF(CFB!$W$2:$W$1048576, W378) - 1))</f>
        <v>75</v>
      </c>
      <c r="N378" s="2">
        <f>RANK(K378, INDEX(CFB!$K$2:$K$1048576, MATCH(W378, CFB!$W$2:$W$1048576, 0)):INDEX(CFB!$K$2:$K$1048576, MATCH(W378, CFB!$W$2:$W$1048576, 0) + COUNTIF(CFB!$W$2:$W$1048576, W378) - 1))</f>
        <v>110</v>
      </c>
      <c r="O378">
        <v>35.229999999999997</v>
      </c>
      <c r="P378">
        <v>17.53</v>
      </c>
      <c r="Q378">
        <v>8.2200000000000006</v>
      </c>
      <c r="R378">
        <v>5.89</v>
      </c>
      <c r="S378">
        <v>5.38</v>
      </c>
      <c r="T378">
        <v>3.38</v>
      </c>
      <c r="U378">
        <v>6.5</v>
      </c>
      <c r="V378">
        <v>4.5999999999999996</v>
      </c>
      <c r="W378">
        <v>2022</v>
      </c>
      <c r="X378">
        <f t="shared" si="9"/>
        <v>0</v>
      </c>
    </row>
    <row r="379" spans="1:24" ht="12.75" hidden="1" customHeight="1" x14ac:dyDescent="0.45">
      <c r="A379">
        <v>111</v>
      </c>
      <c r="B379" t="s">
        <v>92</v>
      </c>
      <c r="C379" t="s">
        <v>159</v>
      </c>
      <c r="D379" s="2" t="str">
        <f t="shared" si="8"/>
        <v>Old Dominion2022</v>
      </c>
      <c r="F379">
        <v>3</v>
      </c>
      <c r="G379">
        <v>9</v>
      </c>
      <c r="H379" s="2">
        <v>0</v>
      </c>
      <c r="I379">
        <v>-8.15</v>
      </c>
      <c r="J379">
        <v>-0.2</v>
      </c>
      <c r="K379">
        <v>-8.35</v>
      </c>
      <c r="L379" s="2">
        <f>_xlfn.RANK.EQ(I379, INDEX(CFB!$I$2:$I$1048576, MATCH(W379, CFB!$W$2:$W$1048576, 0)):INDEX(CFB!$I$2:$I$1048576, MATCH(W379, CFB!$W$2:$W$1048576, 0) + COUNTIF(CFB!$W$2:$W$1048576, W379) - 1), 0)</f>
        <v>124</v>
      </c>
      <c r="M379" s="2">
        <f>_xlfn.RANK.EQ(J379, INDEX(CFB!$J$2:$J$1048576, MATCH(W379, CFB!$W$2:$W$1048576, 0)):INDEX(CFB!$J$2:$J$1048576, MATCH(W379, CFB!$W$2:$W$1048576, 0) + COUNTIF(CFB!$W$2:$W$1048576, W379) - 1))</f>
        <v>70</v>
      </c>
      <c r="N379" s="2">
        <f>RANK(K379, INDEX(CFB!$K$2:$K$1048576, MATCH(W379, CFB!$W$2:$W$1048576, 0)):INDEX(CFB!$K$2:$K$1048576, MATCH(W379, CFB!$W$2:$W$1048576, 0) + COUNTIF(CFB!$W$2:$W$1048576, W379) - 1))</f>
        <v>111</v>
      </c>
      <c r="O379">
        <v>33.700000000000003</v>
      </c>
      <c r="P379">
        <v>11.88</v>
      </c>
      <c r="Q379">
        <v>8.4600000000000009</v>
      </c>
      <c r="R379">
        <v>6.51</v>
      </c>
      <c r="S379">
        <v>4.96</v>
      </c>
      <c r="T379">
        <v>3.15</v>
      </c>
      <c r="U379">
        <v>6.83</v>
      </c>
      <c r="V379">
        <v>4.54</v>
      </c>
      <c r="W379">
        <v>2022</v>
      </c>
      <c r="X379">
        <f t="shared" si="9"/>
        <v>0</v>
      </c>
    </row>
    <row r="380" spans="1:24" ht="12.75" hidden="1" customHeight="1" x14ac:dyDescent="0.45">
      <c r="A380">
        <v>112</v>
      </c>
      <c r="B380" t="s">
        <v>148</v>
      </c>
      <c r="C380" t="s">
        <v>165</v>
      </c>
      <c r="D380" s="2" t="str">
        <f t="shared" si="8"/>
        <v>UTEP2022</v>
      </c>
      <c r="F380">
        <v>5</v>
      </c>
      <c r="G380">
        <v>7</v>
      </c>
      <c r="H380" s="2">
        <v>0</v>
      </c>
      <c r="I380">
        <v>-6.08</v>
      </c>
      <c r="J380">
        <v>-3.07</v>
      </c>
      <c r="K380">
        <v>-9.15</v>
      </c>
      <c r="L380" s="2">
        <f>_xlfn.RANK.EQ(I380, INDEX(CFB!$I$2:$I$1048576, MATCH(W380, CFB!$W$2:$W$1048576, 0)):INDEX(CFB!$I$2:$I$1048576, MATCH(W380, CFB!$W$2:$W$1048576, 0) + COUNTIF(CFB!$W$2:$W$1048576, W380) - 1), 0)</f>
        <v>112</v>
      </c>
      <c r="M380" s="2">
        <f>_xlfn.RANK.EQ(J380, INDEX(CFB!$J$2:$J$1048576, MATCH(W380, CFB!$W$2:$W$1048576, 0)):INDEX(CFB!$J$2:$J$1048576, MATCH(W380, CFB!$W$2:$W$1048576, 0) + COUNTIF(CFB!$W$2:$W$1048576, W380) - 1))</f>
        <v>94</v>
      </c>
      <c r="N380" s="2">
        <f>RANK(K380, INDEX(CFB!$K$2:$K$1048576, MATCH(W380, CFB!$W$2:$W$1048576, 0)):INDEX(CFB!$K$2:$K$1048576, MATCH(W380, CFB!$W$2:$W$1048576, 0) + COUNTIF(CFB!$W$2:$W$1048576, W380) - 1))</f>
        <v>112</v>
      </c>
      <c r="O380">
        <v>33.520000000000003</v>
      </c>
      <c r="P380">
        <v>15.47</v>
      </c>
      <c r="Q380">
        <v>8.09</v>
      </c>
      <c r="R380">
        <v>6.92</v>
      </c>
      <c r="S380">
        <v>4.84</v>
      </c>
      <c r="T380">
        <v>3.38</v>
      </c>
      <c r="U380">
        <v>6.26</v>
      </c>
      <c r="V380">
        <v>4.97</v>
      </c>
      <c r="W380">
        <v>2022</v>
      </c>
      <c r="X380">
        <f t="shared" si="9"/>
        <v>0</v>
      </c>
    </row>
    <row r="381" spans="1:24" ht="12.75" hidden="1" customHeight="1" x14ac:dyDescent="0.45">
      <c r="A381">
        <v>113</v>
      </c>
      <c r="B381" t="s">
        <v>129</v>
      </c>
      <c r="C381" t="s">
        <v>165</v>
      </c>
      <c r="D381" s="2" t="str">
        <f t="shared" si="8"/>
        <v>Rice2022</v>
      </c>
      <c r="F381">
        <v>5</v>
      </c>
      <c r="G381">
        <v>8</v>
      </c>
      <c r="H381" s="2">
        <v>0</v>
      </c>
      <c r="I381">
        <v>-5.07</v>
      </c>
      <c r="J381">
        <v>-4.38</v>
      </c>
      <c r="K381">
        <v>-9.4499999999999993</v>
      </c>
      <c r="L381" s="2">
        <f>_xlfn.RANK.EQ(I381, INDEX(CFB!$I$2:$I$1048576, MATCH(W381, CFB!$W$2:$W$1048576, 0)):INDEX(CFB!$I$2:$I$1048576, MATCH(W381, CFB!$W$2:$W$1048576, 0) + COUNTIF(CFB!$W$2:$W$1048576, W381) - 1), 0)</f>
        <v>107</v>
      </c>
      <c r="M381" s="2">
        <f>_xlfn.RANK.EQ(J381, INDEX(CFB!$J$2:$J$1048576, MATCH(W381, CFB!$W$2:$W$1048576, 0)):INDEX(CFB!$J$2:$J$1048576, MATCH(W381, CFB!$W$2:$W$1048576, 0) + COUNTIF(CFB!$W$2:$W$1048576, W381) - 1))</f>
        <v>106</v>
      </c>
      <c r="N381" s="2">
        <f>RANK(K381, INDEX(CFB!$K$2:$K$1048576, MATCH(W381, CFB!$W$2:$W$1048576, 0)):INDEX(CFB!$K$2:$K$1048576, MATCH(W381, CFB!$W$2:$W$1048576, 0) + COUNTIF(CFB!$W$2:$W$1048576, W381) - 1))</f>
        <v>113</v>
      </c>
      <c r="O381">
        <v>36.130000000000003</v>
      </c>
      <c r="P381">
        <v>19.93</v>
      </c>
      <c r="Q381">
        <v>8.74</v>
      </c>
      <c r="R381">
        <v>6.06</v>
      </c>
      <c r="S381">
        <v>4.45</v>
      </c>
      <c r="T381">
        <v>4.49</v>
      </c>
      <c r="U381">
        <v>6.4</v>
      </c>
      <c r="V381">
        <v>5.15</v>
      </c>
      <c r="W381">
        <v>2022</v>
      </c>
      <c r="X381">
        <f t="shared" si="9"/>
        <v>0</v>
      </c>
    </row>
    <row r="382" spans="1:24" ht="12.75" hidden="1" customHeight="1" x14ac:dyDescent="0.45">
      <c r="A382">
        <v>114</v>
      </c>
      <c r="B382" t="s">
        <v>133</v>
      </c>
      <c r="C382" t="s">
        <v>167</v>
      </c>
      <c r="D382" s="2" t="str">
        <f t="shared" si="8"/>
        <v>Utah State2022</v>
      </c>
      <c r="F382">
        <v>6</v>
      </c>
      <c r="G382">
        <v>7</v>
      </c>
      <c r="H382" s="2">
        <v>0</v>
      </c>
      <c r="I382">
        <v>-3.85</v>
      </c>
      <c r="J382">
        <v>-5.67</v>
      </c>
      <c r="K382">
        <v>-9.52</v>
      </c>
      <c r="L382" s="2">
        <f>_xlfn.RANK.EQ(I382, INDEX(CFB!$I$2:$I$1048576, MATCH(W382, CFB!$W$2:$W$1048576, 0)):INDEX(CFB!$I$2:$I$1048576, MATCH(W382, CFB!$W$2:$W$1048576, 0) + COUNTIF(CFB!$W$2:$W$1048576, W382) - 1), 0)</f>
        <v>97</v>
      </c>
      <c r="M382" s="2">
        <f>_xlfn.RANK.EQ(J382, INDEX(CFB!$J$2:$J$1048576, MATCH(W382, CFB!$W$2:$W$1048576, 0)):INDEX(CFB!$J$2:$J$1048576, MATCH(W382, CFB!$W$2:$W$1048576, 0) + COUNTIF(CFB!$W$2:$W$1048576, W382) - 1))</f>
        <v>115</v>
      </c>
      <c r="N382" s="2">
        <f>RANK(K382, INDEX(CFB!$K$2:$K$1048576, MATCH(W382, CFB!$W$2:$W$1048576, 0)):INDEX(CFB!$K$2:$K$1048576, MATCH(W382, CFB!$W$2:$W$1048576, 0) + COUNTIF(CFB!$W$2:$W$1048576, W382) - 1))</f>
        <v>114</v>
      </c>
      <c r="O382">
        <v>35.01</v>
      </c>
      <c r="P382">
        <v>21.11</v>
      </c>
      <c r="Q382">
        <v>7.79</v>
      </c>
      <c r="R382">
        <v>5.93</v>
      </c>
      <c r="S382">
        <v>4.8</v>
      </c>
      <c r="T382">
        <v>3.79</v>
      </c>
      <c r="U382">
        <v>5.94</v>
      </c>
      <c r="V382">
        <v>4.91</v>
      </c>
      <c r="W382">
        <v>2022</v>
      </c>
      <c r="X382">
        <f t="shared" si="9"/>
        <v>0</v>
      </c>
    </row>
    <row r="383" spans="1:24" ht="12.75" hidden="1" customHeight="1" x14ac:dyDescent="0.45">
      <c r="A383">
        <v>115</v>
      </c>
      <c r="B383" t="s">
        <v>79</v>
      </c>
      <c r="C383" t="s">
        <v>158</v>
      </c>
      <c r="D383" s="2" t="str">
        <f t="shared" si="8"/>
        <v>Texas State2022</v>
      </c>
      <c r="F383">
        <v>4</v>
      </c>
      <c r="G383">
        <v>8</v>
      </c>
      <c r="H383" s="2">
        <v>0</v>
      </c>
      <c r="I383">
        <v>-7.73</v>
      </c>
      <c r="J383">
        <v>-2.31</v>
      </c>
      <c r="K383">
        <v>-10.039999999999999</v>
      </c>
      <c r="L383" s="2">
        <f>_xlfn.RANK.EQ(I383, INDEX(CFB!$I$2:$I$1048576, MATCH(W383, CFB!$W$2:$W$1048576, 0)):INDEX(CFB!$I$2:$I$1048576, MATCH(W383, CFB!$W$2:$W$1048576, 0) + COUNTIF(CFB!$W$2:$W$1048576, W383) - 1), 0)</f>
        <v>122</v>
      </c>
      <c r="M383" s="2">
        <f>_xlfn.RANK.EQ(J383, INDEX(CFB!$J$2:$J$1048576, MATCH(W383, CFB!$W$2:$W$1048576, 0)):INDEX(CFB!$J$2:$J$1048576, MATCH(W383, CFB!$W$2:$W$1048576, 0) + COUNTIF(CFB!$W$2:$W$1048576, W383) - 1))</f>
        <v>92</v>
      </c>
      <c r="N383" s="2">
        <f>RANK(K383, INDEX(CFB!$K$2:$K$1048576, MATCH(W383, CFB!$W$2:$W$1048576, 0)):INDEX(CFB!$K$2:$K$1048576, MATCH(W383, CFB!$W$2:$W$1048576, 0) + COUNTIF(CFB!$W$2:$W$1048576, W383) - 1))</f>
        <v>115</v>
      </c>
      <c r="O383">
        <v>33.26</v>
      </c>
      <c r="P383">
        <v>14.32</v>
      </c>
      <c r="Q383">
        <v>7.35</v>
      </c>
      <c r="R383">
        <v>5.58</v>
      </c>
      <c r="S383">
        <v>4.3600000000000003</v>
      </c>
      <c r="T383">
        <v>2.9</v>
      </c>
      <c r="U383">
        <v>5.84</v>
      </c>
      <c r="V383">
        <v>4.4400000000000004</v>
      </c>
      <c r="W383">
        <v>2022</v>
      </c>
      <c r="X383">
        <f t="shared" si="9"/>
        <v>0</v>
      </c>
    </row>
    <row r="384" spans="1:24" ht="12.75" hidden="1" customHeight="1" x14ac:dyDescent="0.45">
      <c r="A384">
        <v>116</v>
      </c>
      <c r="B384" t="s">
        <v>102</v>
      </c>
      <c r="C384" t="s">
        <v>49</v>
      </c>
      <c r="D384" s="2" t="str">
        <f t="shared" si="8"/>
        <v>South Florida2022</v>
      </c>
      <c r="F384">
        <v>1</v>
      </c>
      <c r="G384">
        <v>11</v>
      </c>
      <c r="H384" s="2">
        <v>0</v>
      </c>
      <c r="I384">
        <v>1.65</v>
      </c>
      <c r="J384">
        <v>-11.76</v>
      </c>
      <c r="K384">
        <v>-10.11</v>
      </c>
      <c r="L384" s="2">
        <f>_xlfn.RANK.EQ(I384, INDEX(CFB!$I$2:$I$1048576, MATCH(W384, CFB!$W$2:$W$1048576, 0)):INDEX(CFB!$I$2:$I$1048576, MATCH(W384, CFB!$W$2:$W$1048576, 0) + COUNTIF(CFB!$W$2:$W$1048576, W384) - 1), 0)</f>
        <v>56</v>
      </c>
      <c r="M384" s="2">
        <f>_xlfn.RANK.EQ(J384, INDEX(CFB!$J$2:$J$1048576, MATCH(W384, CFB!$W$2:$W$1048576, 0)):INDEX(CFB!$J$2:$J$1048576, MATCH(W384, CFB!$W$2:$W$1048576, 0) + COUNTIF(CFB!$W$2:$W$1048576, W384) - 1))</f>
        <v>130</v>
      </c>
      <c r="N384" s="2">
        <f>RANK(K384, INDEX(CFB!$K$2:$K$1048576, MATCH(W384, CFB!$W$2:$W$1048576, 0)):INDEX(CFB!$K$2:$K$1048576, MATCH(W384, CFB!$W$2:$W$1048576, 0) + COUNTIF(CFB!$W$2:$W$1048576, W384) - 1))</f>
        <v>116</v>
      </c>
      <c r="O384">
        <v>43.16</v>
      </c>
      <c r="P384">
        <v>23.79</v>
      </c>
      <c r="Q384">
        <v>8.83</v>
      </c>
      <c r="R384">
        <v>7.02</v>
      </c>
      <c r="S384">
        <v>6.53</v>
      </c>
      <c r="T384">
        <v>4.75</v>
      </c>
      <c r="U384">
        <v>7.42</v>
      </c>
      <c r="V384">
        <v>5.8</v>
      </c>
      <c r="W384">
        <v>2022</v>
      </c>
      <c r="X384">
        <f t="shared" si="9"/>
        <v>0</v>
      </c>
    </row>
    <row r="385" spans="1:24" ht="12.75" hidden="1" customHeight="1" x14ac:dyDescent="0.45">
      <c r="A385">
        <v>117</v>
      </c>
      <c r="B385" t="s">
        <v>139</v>
      </c>
      <c r="C385" t="s">
        <v>161</v>
      </c>
      <c r="D385" s="2" t="str">
        <f t="shared" si="8"/>
        <v>Central Michigan2022</v>
      </c>
      <c r="F385">
        <v>4</v>
      </c>
      <c r="G385">
        <v>8</v>
      </c>
      <c r="H385" s="2">
        <v>0</v>
      </c>
      <c r="I385">
        <v>-4.95</v>
      </c>
      <c r="J385">
        <v>-5.71</v>
      </c>
      <c r="K385">
        <v>-10.66</v>
      </c>
      <c r="L385" s="2">
        <f>_xlfn.RANK.EQ(I385, INDEX(CFB!$I$2:$I$1048576, MATCH(W385, CFB!$W$2:$W$1048576, 0)):INDEX(CFB!$I$2:$I$1048576, MATCH(W385, CFB!$W$2:$W$1048576, 0) + COUNTIF(CFB!$W$2:$W$1048576, W385) - 1), 0)</f>
        <v>104</v>
      </c>
      <c r="M385" s="2">
        <f>_xlfn.RANK.EQ(J385, INDEX(CFB!$J$2:$J$1048576, MATCH(W385, CFB!$W$2:$W$1048576, 0)):INDEX(CFB!$J$2:$J$1048576, MATCH(W385, CFB!$W$2:$W$1048576, 0) + COUNTIF(CFB!$W$2:$W$1048576, W385) - 1))</f>
        <v>117</v>
      </c>
      <c r="N385" s="2">
        <f>RANK(K385, INDEX(CFB!$K$2:$K$1048576, MATCH(W385, CFB!$W$2:$W$1048576, 0)):INDEX(CFB!$K$2:$K$1048576, MATCH(W385, CFB!$W$2:$W$1048576, 0) + COUNTIF(CFB!$W$2:$W$1048576, W385) - 1))</f>
        <v>117</v>
      </c>
      <c r="O385">
        <v>36.229999999999997</v>
      </c>
      <c r="P385">
        <v>16.93</v>
      </c>
      <c r="Q385">
        <v>7.73</v>
      </c>
      <c r="R385">
        <v>6.18</v>
      </c>
      <c r="S385">
        <v>5.23</v>
      </c>
      <c r="T385">
        <v>3.36</v>
      </c>
      <c r="U385">
        <v>6.31</v>
      </c>
      <c r="V385">
        <v>4.6399999999999997</v>
      </c>
      <c r="W385">
        <v>2022</v>
      </c>
      <c r="X385">
        <f t="shared" si="9"/>
        <v>0</v>
      </c>
    </row>
    <row r="386" spans="1:24" ht="12.75" hidden="1" customHeight="1" x14ac:dyDescent="0.45">
      <c r="A386">
        <v>118</v>
      </c>
      <c r="B386" t="s">
        <v>125</v>
      </c>
      <c r="C386" t="s">
        <v>158</v>
      </c>
      <c r="D386" s="2" t="str">
        <f t="shared" si="8"/>
        <v>Arkansas State2022</v>
      </c>
      <c r="F386">
        <v>3</v>
      </c>
      <c r="G386">
        <v>9</v>
      </c>
      <c r="H386" s="2">
        <v>0</v>
      </c>
      <c r="I386">
        <v>-3.03</v>
      </c>
      <c r="J386">
        <v>-7.74</v>
      </c>
      <c r="K386">
        <v>-10.77</v>
      </c>
      <c r="L386" s="2">
        <f>_xlfn.RANK.EQ(I386, INDEX(CFB!$I$2:$I$1048576, MATCH(W386, CFB!$W$2:$W$1048576, 0)):INDEX(CFB!$I$2:$I$1048576, MATCH(W386, CFB!$W$2:$W$1048576, 0) + COUNTIF(CFB!$W$2:$W$1048576, W386) - 1), 0)</f>
        <v>94</v>
      </c>
      <c r="M386" s="2">
        <f>_xlfn.RANK.EQ(J386, INDEX(CFB!$J$2:$J$1048576, MATCH(W386, CFB!$W$2:$W$1048576, 0)):INDEX(CFB!$J$2:$J$1048576, MATCH(W386, CFB!$W$2:$W$1048576, 0) + COUNTIF(CFB!$W$2:$W$1048576, W386) - 1))</f>
        <v>123</v>
      </c>
      <c r="N386" s="2">
        <f>RANK(K386, INDEX(CFB!$K$2:$K$1048576, MATCH(W386, CFB!$W$2:$W$1048576, 0)):INDEX(CFB!$K$2:$K$1048576, MATCH(W386, CFB!$W$2:$W$1048576, 0) + COUNTIF(CFB!$W$2:$W$1048576, W386) - 1))</f>
        <v>118</v>
      </c>
      <c r="O386">
        <v>39.79</v>
      </c>
      <c r="P386">
        <v>18.86</v>
      </c>
      <c r="Q386">
        <v>8.32</v>
      </c>
      <c r="R386">
        <v>6.65</v>
      </c>
      <c r="S386">
        <v>3.97</v>
      </c>
      <c r="T386">
        <v>3.41</v>
      </c>
      <c r="U386">
        <v>6.07</v>
      </c>
      <c r="V386">
        <v>4.84</v>
      </c>
      <c r="W386">
        <v>2022</v>
      </c>
      <c r="X386">
        <f t="shared" si="9"/>
        <v>0</v>
      </c>
    </row>
    <row r="387" spans="1:24" ht="12.75" hidden="1" customHeight="1" x14ac:dyDescent="0.45">
      <c r="A387">
        <v>119</v>
      </c>
      <c r="B387" t="s">
        <v>80</v>
      </c>
      <c r="C387" t="s">
        <v>162</v>
      </c>
      <c r="D387" s="2" t="str">
        <f t="shared" ref="D387:D450" si="10">_xlfn.CONCAT(B387, W387)</f>
        <v>Bowling Green2022</v>
      </c>
      <c r="F387">
        <v>6</v>
      </c>
      <c r="G387">
        <v>7</v>
      </c>
      <c r="H387" s="2">
        <v>0</v>
      </c>
      <c r="I387">
        <v>-2.99</v>
      </c>
      <c r="J387">
        <v>-8</v>
      </c>
      <c r="K387">
        <v>-10.99</v>
      </c>
      <c r="L387" s="2">
        <f>_xlfn.RANK.EQ(I387, INDEX(CFB!$I$2:$I$1048576, MATCH(W387, CFB!$W$2:$W$1048576, 0)):INDEX(CFB!$I$2:$I$1048576, MATCH(W387, CFB!$W$2:$W$1048576, 0) + COUNTIF(CFB!$W$2:$W$1048576, W387) - 1), 0)</f>
        <v>92</v>
      </c>
      <c r="M387" s="2">
        <f>_xlfn.RANK.EQ(J387, INDEX(CFB!$J$2:$J$1048576, MATCH(W387, CFB!$W$2:$W$1048576, 0)):INDEX(CFB!$J$2:$J$1048576, MATCH(W387, CFB!$W$2:$W$1048576, 0) + COUNTIF(CFB!$W$2:$W$1048576, W387) - 1))</f>
        <v>125</v>
      </c>
      <c r="N387" s="2">
        <f>RANK(K387, INDEX(CFB!$K$2:$K$1048576, MATCH(W387, CFB!$W$2:$W$1048576, 0)):INDEX(CFB!$K$2:$K$1048576, MATCH(W387, CFB!$W$2:$W$1048576, 0) + COUNTIF(CFB!$W$2:$W$1048576, W387) - 1))</f>
        <v>119</v>
      </c>
      <c r="O387">
        <v>35.840000000000003</v>
      </c>
      <c r="P387">
        <v>21.54</v>
      </c>
      <c r="Q387">
        <v>8.19</v>
      </c>
      <c r="R387">
        <v>6.64</v>
      </c>
      <c r="S387">
        <v>4.09</v>
      </c>
      <c r="T387">
        <v>3.64</v>
      </c>
      <c r="U387">
        <v>6.1</v>
      </c>
      <c r="V387">
        <v>5.09</v>
      </c>
      <c r="W387">
        <v>2022</v>
      </c>
      <c r="X387">
        <f t="shared" ref="X387:X450" si="11">IF(E387=1, 1,0)</f>
        <v>0</v>
      </c>
    </row>
    <row r="388" spans="1:24" ht="12.75" hidden="1" customHeight="1" x14ac:dyDescent="0.45">
      <c r="A388">
        <v>120</v>
      </c>
      <c r="B388" t="s">
        <v>117</v>
      </c>
      <c r="C388" t="s">
        <v>161</v>
      </c>
      <c r="D388" s="2" t="str">
        <f t="shared" si="10"/>
        <v>Western Michigan2022</v>
      </c>
      <c r="F388">
        <v>5</v>
      </c>
      <c r="G388">
        <v>7</v>
      </c>
      <c r="H388" s="2">
        <v>0</v>
      </c>
      <c r="I388">
        <v>-11.28</v>
      </c>
      <c r="J388">
        <v>-0.43</v>
      </c>
      <c r="K388">
        <v>-11.72</v>
      </c>
      <c r="L388" s="2">
        <f>_xlfn.RANK.EQ(I388, INDEX(CFB!$I$2:$I$1048576, MATCH(W388, CFB!$W$2:$W$1048576, 0)):INDEX(CFB!$I$2:$I$1048576, MATCH(W388, CFB!$W$2:$W$1048576, 0) + COUNTIF(CFB!$W$2:$W$1048576, W388) - 1), 0)</f>
        <v>128</v>
      </c>
      <c r="M388" s="2">
        <f>_xlfn.RANK.EQ(J388, INDEX(CFB!$J$2:$J$1048576, MATCH(W388, CFB!$W$2:$W$1048576, 0)):INDEX(CFB!$J$2:$J$1048576, MATCH(W388, CFB!$W$2:$W$1048576, 0) + COUNTIF(CFB!$W$2:$W$1048576, W388) - 1))</f>
        <v>74</v>
      </c>
      <c r="N388" s="2">
        <f>RANK(K388, INDEX(CFB!$K$2:$K$1048576, MATCH(W388, CFB!$W$2:$W$1048576, 0)):INDEX(CFB!$K$2:$K$1048576, MATCH(W388, CFB!$W$2:$W$1048576, 0) + COUNTIF(CFB!$W$2:$W$1048576, W388) - 1))</f>
        <v>120</v>
      </c>
      <c r="O388">
        <v>29.36</v>
      </c>
      <c r="P388">
        <v>13.1</v>
      </c>
      <c r="Q388">
        <v>6.88</v>
      </c>
      <c r="R388">
        <v>6.32</v>
      </c>
      <c r="S388">
        <v>4.4800000000000004</v>
      </c>
      <c r="T388">
        <v>3.3</v>
      </c>
      <c r="U388">
        <v>5.41</v>
      </c>
      <c r="V388">
        <v>4.6900000000000004</v>
      </c>
      <c r="W388">
        <v>2022</v>
      </c>
      <c r="X388">
        <f t="shared" si="11"/>
        <v>0</v>
      </c>
    </row>
    <row r="389" spans="1:24" ht="12.75" hidden="1" customHeight="1" x14ac:dyDescent="0.45">
      <c r="A389">
        <v>121</v>
      </c>
      <c r="B389" t="s">
        <v>87</v>
      </c>
      <c r="C389" t="s">
        <v>161</v>
      </c>
      <c r="D389" s="2" t="str">
        <f t="shared" si="10"/>
        <v>Northern Illinois2022</v>
      </c>
      <c r="F389">
        <v>3</v>
      </c>
      <c r="G389">
        <v>9</v>
      </c>
      <c r="H389" s="2">
        <v>0</v>
      </c>
      <c r="I389">
        <v>-1.24</v>
      </c>
      <c r="J389">
        <v>-10.62</v>
      </c>
      <c r="K389">
        <v>-11.86</v>
      </c>
      <c r="L389" s="2">
        <f>_xlfn.RANK.EQ(I389, INDEX(CFB!$I$2:$I$1048576, MATCH(W389, CFB!$W$2:$W$1048576, 0)):INDEX(CFB!$I$2:$I$1048576, MATCH(W389, CFB!$W$2:$W$1048576, 0) + COUNTIF(CFB!$W$2:$W$1048576, W389) - 1), 0)</f>
        <v>75</v>
      </c>
      <c r="M389" s="2">
        <f>_xlfn.RANK.EQ(J389, INDEX(CFB!$J$2:$J$1048576, MATCH(W389, CFB!$W$2:$W$1048576, 0)):INDEX(CFB!$J$2:$J$1048576, MATCH(W389, CFB!$W$2:$W$1048576, 0) + COUNTIF(CFB!$W$2:$W$1048576, W389) - 1))</f>
        <v>128</v>
      </c>
      <c r="N389" s="2">
        <f>RANK(K389, INDEX(CFB!$K$2:$K$1048576, MATCH(W389, CFB!$W$2:$W$1048576, 0)):INDEX(CFB!$K$2:$K$1048576, MATCH(W389, CFB!$W$2:$W$1048576, 0) + COUNTIF(CFB!$W$2:$W$1048576, W389) - 1))</f>
        <v>121</v>
      </c>
      <c r="O389">
        <v>38.29</v>
      </c>
      <c r="P389">
        <v>23.24</v>
      </c>
      <c r="Q389">
        <v>7.81</v>
      </c>
      <c r="R389">
        <v>7.53</v>
      </c>
      <c r="S389">
        <v>5.54</v>
      </c>
      <c r="T389">
        <v>3.32</v>
      </c>
      <c r="U389">
        <v>6.41</v>
      </c>
      <c r="V389">
        <v>5.27</v>
      </c>
      <c r="W389">
        <v>2022</v>
      </c>
      <c r="X389">
        <f t="shared" si="11"/>
        <v>0</v>
      </c>
    </row>
    <row r="390" spans="1:24" ht="12.75" hidden="1" customHeight="1" x14ac:dyDescent="0.45">
      <c r="A390">
        <v>122</v>
      </c>
      <c r="B390" t="s">
        <v>39</v>
      </c>
      <c r="C390" t="s">
        <v>156</v>
      </c>
      <c r="D390" s="2" t="str">
        <f t="shared" si="10"/>
        <v>Colorado2022</v>
      </c>
      <c r="F390">
        <v>1</v>
      </c>
      <c r="G390">
        <v>11</v>
      </c>
      <c r="H390" s="2">
        <v>0</v>
      </c>
      <c r="I390">
        <v>-8.64</v>
      </c>
      <c r="J390">
        <v>-3.45</v>
      </c>
      <c r="K390">
        <v>-12.08</v>
      </c>
      <c r="L390" s="2">
        <f>_xlfn.RANK.EQ(I390, INDEX(CFB!$I$2:$I$1048576, MATCH(W390, CFB!$W$2:$W$1048576, 0)):INDEX(CFB!$I$2:$I$1048576, MATCH(W390, CFB!$W$2:$W$1048576, 0) + COUNTIF(CFB!$W$2:$W$1048576, W390) - 1), 0)</f>
        <v>125</v>
      </c>
      <c r="M390" s="2">
        <f>_xlfn.RANK.EQ(J390, INDEX(CFB!$J$2:$J$1048576, MATCH(W390, CFB!$W$2:$W$1048576, 0)):INDEX(CFB!$J$2:$J$1048576, MATCH(W390, CFB!$W$2:$W$1048576, 0) + COUNTIF(CFB!$W$2:$W$1048576, W390) - 1))</f>
        <v>98</v>
      </c>
      <c r="N390" s="2">
        <f>RANK(K390, INDEX(CFB!$K$2:$K$1048576, MATCH(W390, CFB!$W$2:$W$1048576, 0)):INDEX(CFB!$K$2:$K$1048576, MATCH(W390, CFB!$W$2:$W$1048576, 0) + COUNTIF(CFB!$W$2:$W$1048576, W390) - 1))</f>
        <v>122</v>
      </c>
      <c r="O390">
        <v>33.9</v>
      </c>
      <c r="P390">
        <v>22.65</v>
      </c>
      <c r="Q390">
        <v>7.59</v>
      </c>
      <c r="R390">
        <v>5.83</v>
      </c>
      <c r="S390">
        <v>4.4800000000000004</v>
      </c>
      <c r="T390">
        <v>4.45</v>
      </c>
      <c r="U390">
        <v>5.8</v>
      </c>
      <c r="V390">
        <v>5.23</v>
      </c>
      <c r="W390">
        <v>2022</v>
      </c>
      <c r="X390">
        <f t="shared" si="11"/>
        <v>0</v>
      </c>
    </row>
    <row r="391" spans="1:24" ht="12.75" hidden="1" customHeight="1" x14ac:dyDescent="0.45">
      <c r="A391">
        <v>123</v>
      </c>
      <c r="B391" t="s">
        <v>137</v>
      </c>
      <c r="C391" t="s">
        <v>165</v>
      </c>
      <c r="D391" s="2" t="str">
        <f t="shared" si="10"/>
        <v>Louisiana Tech2022</v>
      </c>
      <c r="F391">
        <v>3</v>
      </c>
      <c r="G391">
        <v>9</v>
      </c>
      <c r="H391" s="2">
        <v>0</v>
      </c>
      <c r="I391">
        <v>-0.22</v>
      </c>
      <c r="J391">
        <v>-12.44</v>
      </c>
      <c r="K391">
        <v>-12.66</v>
      </c>
      <c r="L391" s="2">
        <f>_xlfn.RANK.EQ(I391, INDEX(CFB!$I$2:$I$1048576, MATCH(W391, CFB!$W$2:$W$1048576, 0)):INDEX(CFB!$I$2:$I$1048576, MATCH(W391, CFB!$W$2:$W$1048576, 0) + COUNTIF(CFB!$W$2:$W$1048576, W391) - 1), 0)</f>
        <v>70</v>
      </c>
      <c r="M391" s="2">
        <f>_xlfn.RANK.EQ(J391, INDEX(CFB!$J$2:$J$1048576, MATCH(W391, CFB!$W$2:$W$1048576, 0)):INDEX(CFB!$J$2:$J$1048576, MATCH(W391, CFB!$W$2:$W$1048576, 0) + COUNTIF(CFB!$W$2:$W$1048576, W391) - 1))</f>
        <v>131</v>
      </c>
      <c r="N391" s="2">
        <f>RANK(K391, INDEX(CFB!$K$2:$K$1048576, MATCH(W391, CFB!$W$2:$W$1048576, 0)):INDEX(CFB!$K$2:$K$1048576, MATCH(W391, CFB!$W$2:$W$1048576, 0) + COUNTIF(CFB!$W$2:$W$1048576, W391) - 1))</f>
        <v>123</v>
      </c>
      <c r="O391">
        <v>40.15</v>
      </c>
      <c r="P391">
        <v>26.49</v>
      </c>
      <c r="Q391">
        <v>8.6300000000000008</v>
      </c>
      <c r="R391">
        <v>5.62</v>
      </c>
      <c r="S391">
        <v>4.54</v>
      </c>
      <c r="T391">
        <v>5.5</v>
      </c>
      <c r="U391">
        <v>6.58</v>
      </c>
      <c r="V391">
        <v>5.56</v>
      </c>
      <c r="W391">
        <v>2022</v>
      </c>
      <c r="X391">
        <f t="shared" si="11"/>
        <v>0</v>
      </c>
    </row>
    <row r="392" spans="1:24" ht="12.75" hidden="1" customHeight="1" x14ac:dyDescent="0.45">
      <c r="A392">
        <v>124</v>
      </c>
      <c r="B392" t="s">
        <v>127</v>
      </c>
      <c r="C392" t="s">
        <v>162</v>
      </c>
      <c r="D392" s="2" t="str">
        <f t="shared" si="10"/>
        <v>Akron2022</v>
      </c>
      <c r="F392">
        <v>2</v>
      </c>
      <c r="G392">
        <v>10</v>
      </c>
      <c r="H392" s="2">
        <v>0</v>
      </c>
      <c r="I392">
        <v>-9.07</v>
      </c>
      <c r="J392">
        <v>-4.42</v>
      </c>
      <c r="K392">
        <v>-13.49</v>
      </c>
      <c r="L392" s="2">
        <f>_xlfn.RANK.EQ(I392, INDEX(CFB!$I$2:$I$1048576, MATCH(W392, CFB!$W$2:$W$1048576, 0)):INDEX(CFB!$I$2:$I$1048576, MATCH(W392, CFB!$W$2:$W$1048576, 0) + COUNTIF(CFB!$W$2:$W$1048576, W392) - 1), 0)</f>
        <v>126</v>
      </c>
      <c r="M392" s="2">
        <f>_xlfn.RANK.EQ(J392, INDEX(CFB!$J$2:$J$1048576, MATCH(W392, CFB!$W$2:$W$1048576, 0)):INDEX(CFB!$J$2:$J$1048576, MATCH(W392, CFB!$W$2:$W$1048576, 0) + COUNTIF(CFB!$W$2:$W$1048576, W392) - 1))</f>
        <v>107</v>
      </c>
      <c r="N392" s="2">
        <f>RANK(K392, INDEX(CFB!$K$2:$K$1048576, MATCH(W392, CFB!$W$2:$W$1048576, 0)):INDEX(CFB!$K$2:$K$1048576, MATCH(W392, CFB!$W$2:$W$1048576, 0) + COUNTIF(CFB!$W$2:$W$1048576, W392) - 1))</f>
        <v>124</v>
      </c>
      <c r="O392">
        <v>32.270000000000003</v>
      </c>
      <c r="P392">
        <v>20.61</v>
      </c>
      <c r="Q392">
        <v>7.58</v>
      </c>
      <c r="R392">
        <v>6.97</v>
      </c>
      <c r="S392">
        <v>3.72</v>
      </c>
      <c r="T392">
        <v>3.51</v>
      </c>
      <c r="U392">
        <v>5.87</v>
      </c>
      <c r="V392">
        <v>5.09</v>
      </c>
      <c r="W392">
        <v>2022</v>
      </c>
      <c r="X392">
        <f t="shared" si="11"/>
        <v>0</v>
      </c>
    </row>
    <row r="393" spans="1:24" ht="12.75" hidden="1" customHeight="1" x14ac:dyDescent="0.45">
      <c r="A393">
        <v>125</v>
      </c>
      <c r="B393" t="s">
        <v>126</v>
      </c>
      <c r="C393" t="s">
        <v>166</v>
      </c>
      <c r="D393" s="2" t="str">
        <f t="shared" si="10"/>
        <v>Hawaii2022</v>
      </c>
      <c r="F393">
        <v>3</v>
      </c>
      <c r="G393">
        <v>10</v>
      </c>
      <c r="H393" s="2">
        <v>0</v>
      </c>
      <c r="I393">
        <v>-7.19</v>
      </c>
      <c r="J393">
        <v>-7.12</v>
      </c>
      <c r="K393">
        <v>-14.31</v>
      </c>
      <c r="L393" s="2">
        <f>_xlfn.RANK.EQ(I393, INDEX(CFB!$I$2:$I$1048576, MATCH(W393, CFB!$W$2:$W$1048576, 0)):INDEX(CFB!$I$2:$I$1048576, MATCH(W393, CFB!$W$2:$W$1048576, 0) + COUNTIF(CFB!$W$2:$W$1048576, W393) - 1), 0)</f>
        <v>119</v>
      </c>
      <c r="M393" s="2">
        <f>_xlfn.RANK.EQ(J393, INDEX(CFB!$J$2:$J$1048576, MATCH(W393, CFB!$W$2:$W$1048576, 0)):INDEX(CFB!$J$2:$J$1048576, MATCH(W393, CFB!$W$2:$W$1048576, 0) + COUNTIF(CFB!$W$2:$W$1048576, W393) - 1))</f>
        <v>121</v>
      </c>
      <c r="N393" s="2">
        <f>RANK(K393, INDEX(CFB!$K$2:$K$1048576, MATCH(W393, CFB!$W$2:$W$1048576, 0)):INDEX(CFB!$K$2:$K$1048576, MATCH(W393, CFB!$W$2:$W$1048576, 0) + COUNTIF(CFB!$W$2:$W$1048576, W393) - 1))</f>
        <v>125</v>
      </c>
      <c r="O393">
        <v>31.54</v>
      </c>
      <c r="P393">
        <v>24.49</v>
      </c>
      <c r="Q393">
        <v>6.85</v>
      </c>
      <c r="R393">
        <v>6.85</v>
      </c>
      <c r="S393">
        <v>5.33</v>
      </c>
      <c r="T393">
        <v>4.82</v>
      </c>
      <c r="U393">
        <v>5.98</v>
      </c>
      <c r="V393">
        <v>5.76</v>
      </c>
      <c r="W393">
        <v>2022</v>
      </c>
      <c r="X393">
        <f t="shared" si="11"/>
        <v>0</v>
      </c>
    </row>
    <row r="394" spans="1:24" ht="12.75" hidden="1" customHeight="1" x14ac:dyDescent="0.45">
      <c r="A394">
        <v>126</v>
      </c>
      <c r="B394" t="s">
        <v>104</v>
      </c>
      <c r="C394" t="s">
        <v>167</v>
      </c>
      <c r="D394" s="2" t="str">
        <f t="shared" si="10"/>
        <v>Colorado State2022</v>
      </c>
      <c r="F394">
        <v>3</v>
      </c>
      <c r="G394">
        <v>9</v>
      </c>
      <c r="H394" s="2">
        <v>0</v>
      </c>
      <c r="I394">
        <v>-13.35</v>
      </c>
      <c r="J394">
        <v>-1.29</v>
      </c>
      <c r="K394">
        <v>-14.63</v>
      </c>
      <c r="L394" s="2">
        <f>_xlfn.RANK.EQ(I394, INDEX(CFB!$I$2:$I$1048576, MATCH(W394, CFB!$W$2:$W$1048576, 0)):INDEX(CFB!$I$2:$I$1048576, MATCH(W394, CFB!$W$2:$W$1048576, 0) + COUNTIF(CFB!$W$2:$W$1048576, W394) - 1), 0)</f>
        <v>129</v>
      </c>
      <c r="M394" s="2">
        <f>_xlfn.RANK.EQ(J394, INDEX(CFB!$J$2:$J$1048576, MATCH(W394, CFB!$W$2:$W$1048576, 0)):INDEX(CFB!$J$2:$J$1048576, MATCH(W394, CFB!$W$2:$W$1048576, 0) + COUNTIF(CFB!$W$2:$W$1048576, W394) - 1))</f>
        <v>77</v>
      </c>
      <c r="N394" s="2">
        <f>RANK(K394, INDEX(CFB!$K$2:$K$1048576, MATCH(W394, CFB!$W$2:$W$1048576, 0)):INDEX(CFB!$K$2:$K$1048576, MATCH(W394, CFB!$W$2:$W$1048576, 0) + COUNTIF(CFB!$W$2:$W$1048576, W394) - 1))</f>
        <v>126</v>
      </c>
      <c r="O394">
        <v>25.32</v>
      </c>
      <c r="P394">
        <v>17.21</v>
      </c>
      <c r="Q394">
        <v>8.58</v>
      </c>
      <c r="R394">
        <v>5.56</v>
      </c>
      <c r="S394">
        <v>3.75</v>
      </c>
      <c r="T394">
        <v>3.37</v>
      </c>
      <c r="U394">
        <v>5.8</v>
      </c>
      <c r="V394">
        <v>4.54</v>
      </c>
      <c r="W394">
        <v>2022</v>
      </c>
      <c r="X394">
        <f t="shared" si="11"/>
        <v>0</v>
      </c>
    </row>
    <row r="395" spans="1:24" ht="12.75" hidden="1" customHeight="1" x14ac:dyDescent="0.45">
      <c r="A395">
        <v>127</v>
      </c>
      <c r="B395" t="s">
        <v>130</v>
      </c>
      <c r="C395" t="s">
        <v>166</v>
      </c>
      <c r="D395" s="2" t="str">
        <f t="shared" si="10"/>
        <v>Nevada2022</v>
      </c>
      <c r="F395">
        <v>2</v>
      </c>
      <c r="G395">
        <v>10</v>
      </c>
      <c r="H395" s="2">
        <v>0</v>
      </c>
      <c r="I395">
        <v>-6.91</v>
      </c>
      <c r="J395">
        <v>-8.7100000000000009</v>
      </c>
      <c r="K395">
        <v>-15.62</v>
      </c>
      <c r="L395" s="2">
        <f>_xlfn.RANK.EQ(I395, INDEX(CFB!$I$2:$I$1048576, MATCH(W395, CFB!$W$2:$W$1048576, 0)):INDEX(CFB!$I$2:$I$1048576, MATCH(W395, CFB!$W$2:$W$1048576, 0) + COUNTIF(CFB!$W$2:$W$1048576, W395) - 1), 0)</f>
        <v>118</v>
      </c>
      <c r="M395" s="2">
        <f>_xlfn.RANK.EQ(J395, INDEX(CFB!$J$2:$J$1048576, MATCH(W395, CFB!$W$2:$W$1048576, 0)):INDEX(CFB!$J$2:$J$1048576, MATCH(W395, CFB!$W$2:$W$1048576, 0) + COUNTIF(CFB!$W$2:$W$1048576, W395) - 1))</f>
        <v>127</v>
      </c>
      <c r="N395" s="2">
        <f>RANK(K395, INDEX(CFB!$K$2:$K$1048576, MATCH(W395, CFB!$W$2:$W$1048576, 0)):INDEX(CFB!$K$2:$K$1048576, MATCH(W395, CFB!$W$2:$W$1048576, 0) + COUNTIF(CFB!$W$2:$W$1048576, W395) - 1))</f>
        <v>127</v>
      </c>
      <c r="O395">
        <v>32.130000000000003</v>
      </c>
      <c r="P395">
        <v>22.98</v>
      </c>
      <c r="Q395">
        <v>7.04</v>
      </c>
      <c r="R395">
        <v>6.63</v>
      </c>
      <c r="S395">
        <v>4.4400000000000004</v>
      </c>
      <c r="T395">
        <v>3.72</v>
      </c>
      <c r="U395">
        <v>5.55</v>
      </c>
      <c r="V395">
        <v>5.21</v>
      </c>
      <c r="W395">
        <v>2022</v>
      </c>
      <c r="X395">
        <f t="shared" si="11"/>
        <v>0</v>
      </c>
    </row>
    <row r="396" spans="1:24" ht="12.75" hidden="1" customHeight="1" x14ac:dyDescent="0.45">
      <c r="A396">
        <v>128</v>
      </c>
      <c r="B396" t="s">
        <v>141</v>
      </c>
      <c r="C396" t="s">
        <v>167</v>
      </c>
      <c r="D396" s="2" t="str">
        <f t="shared" si="10"/>
        <v>New Mexico2022</v>
      </c>
      <c r="F396">
        <v>2</v>
      </c>
      <c r="G396">
        <v>10</v>
      </c>
      <c r="H396" s="2">
        <v>0</v>
      </c>
      <c r="I396">
        <v>-14.46</v>
      </c>
      <c r="J396">
        <v>-1.63</v>
      </c>
      <c r="K396">
        <v>-16.09</v>
      </c>
      <c r="L396" s="2">
        <f>_xlfn.RANK.EQ(I396, INDEX(CFB!$I$2:$I$1048576, MATCH(W396, CFB!$W$2:$W$1048576, 0)):INDEX(CFB!$I$2:$I$1048576, MATCH(W396, CFB!$W$2:$W$1048576, 0) + COUNTIF(CFB!$W$2:$W$1048576, W396) - 1), 0)</f>
        <v>130</v>
      </c>
      <c r="M396" s="2">
        <f>_xlfn.RANK.EQ(J396, INDEX(CFB!$J$2:$J$1048576, MATCH(W396, CFB!$W$2:$W$1048576, 0)):INDEX(CFB!$J$2:$J$1048576, MATCH(W396, CFB!$W$2:$W$1048576, 0) + COUNTIF(CFB!$W$2:$W$1048576, W396) - 1))</f>
        <v>84</v>
      </c>
      <c r="N396" s="2">
        <f>RANK(K396, INDEX(CFB!$K$2:$K$1048576, MATCH(W396, CFB!$W$2:$W$1048576, 0)):INDEX(CFB!$K$2:$K$1048576, MATCH(W396, CFB!$W$2:$W$1048576, 0) + COUNTIF(CFB!$W$2:$W$1048576, W396) - 1))</f>
        <v>128</v>
      </c>
      <c r="O396">
        <v>26.27</v>
      </c>
      <c r="P396">
        <v>16.68</v>
      </c>
      <c r="Q396">
        <v>6.4</v>
      </c>
      <c r="R396">
        <v>6.28</v>
      </c>
      <c r="S396">
        <v>4.4000000000000004</v>
      </c>
      <c r="T396">
        <v>3.2</v>
      </c>
      <c r="U396">
        <v>5.05</v>
      </c>
      <c r="V396">
        <v>4.74</v>
      </c>
      <c r="W396">
        <v>2022</v>
      </c>
      <c r="X396">
        <f t="shared" si="11"/>
        <v>0</v>
      </c>
    </row>
    <row r="397" spans="1:24" ht="12.75" hidden="1" customHeight="1" x14ac:dyDescent="0.45">
      <c r="A397">
        <v>129</v>
      </c>
      <c r="B397" t="s">
        <v>132</v>
      </c>
      <c r="C397" t="s">
        <v>168</v>
      </c>
      <c r="D397" s="2" t="str">
        <f t="shared" si="10"/>
        <v>Charlotte2022</v>
      </c>
      <c r="F397">
        <v>3</v>
      </c>
      <c r="G397">
        <v>9</v>
      </c>
      <c r="H397" s="2">
        <v>0</v>
      </c>
      <c r="I397">
        <v>-4.95</v>
      </c>
      <c r="J397">
        <v>-11.28</v>
      </c>
      <c r="K397">
        <v>-16.23</v>
      </c>
      <c r="L397" s="2">
        <f>_xlfn.RANK.EQ(I397, INDEX(CFB!$I$2:$I$1048576, MATCH(W397, CFB!$W$2:$W$1048576, 0)):INDEX(CFB!$I$2:$I$1048576, MATCH(W397, CFB!$W$2:$W$1048576, 0) + COUNTIF(CFB!$W$2:$W$1048576, W397) - 1), 0)</f>
        <v>104</v>
      </c>
      <c r="M397" s="2">
        <f>_xlfn.RANK.EQ(J397, INDEX(CFB!$J$2:$J$1048576, MATCH(W397, CFB!$W$2:$W$1048576, 0)):INDEX(CFB!$J$2:$J$1048576, MATCH(W397, CFB!$W$2:$W$1048576, 0) + COUNTIF(CFB!$W$2:$W$1048576, W397) - 1))</f>
        <v>129</v>
      </c>
      <c r="N397" s="2">
        <f>RANK(K397, INDEX(CFB!$K$2:$K$1048576, MATCH(W397, CFB!$W$2:$W$1048576, 0)):INDEX(CFB!$K$2:$K$1048576, MATCH(W397, CFB!$W$2:$W$1048576, 0) + COUNTIF(CFB!$W$2:$W$1048576, W397) - 1))</f>
        <v>129</v>
      </c>
      <c r="O397">
        <v>34.880000000000003</v>
      </c>
      <c r="P397">
        <v>27.72</v>
      </c>
      <c r="Q397">
        <v>9.1</v>
      </c>
      <c r="R397">
        <v>8.44</v>
      </c>
      <c r="S397">
        <v>4.24</v>
      </c>
      <c r="T397">
        <v>4.57</v>
      </c>
      <c r="U397">
        <v>6.73</v>
      </c>
      <c r="V397">
        <v>6.17</v>
      </c>
      <c r="W397">
        <v>2022</v>
      </c>
      <c r="X397">
        <f t="shared" si="11"/>
        <v>0</v>
      </c>
    </row>
    <row r="398" spans="1:24" ht="12.75" hidden="1" customHeight="1" x14ac:dyDescent="0.45">
      <c r="A398">
        <v>130</v>
      </c>
      <c r="B398" t="s">
        <v>142</v>
      </c>
      <c r="C398" t="s">
        <v>168</v>
      </c>
      <c r="D398" s="2" t="str">
        <f t="shared" si="10"/>
        <v>Florida International2022</v>
      </c>
      <c r="F398">
        <v>4</v>
      </c>
      <c r="G398">
        <v>8</v>
      </c>
      <c r="H398" s="2">
        <v>0</v>
      </c>
      <c r="I398">
        <v>-11.17</v>
      </c>
      <c r="J398">
        <v>-6.28</v>
      </c>
      <c r="K398">
        <v>-17.440000000000001</v>
      </c>
      <c r="L398" s="2">
        <f>_xlfn.RANK.EQ(I398, INDEX(CFB!$I$2:$I$1048576, MATCH(W398, CFB!$W$2:$W$1048576, 0)):INDEX(CFB!$I$2:$I$1048576, MATCH(W398, CFB!$W$2:$W$1048576, 0) + COUNTIF(CFB!$W$2:$W$1048576, W398) - 1), 0)</f>
        <v>127</v>
      </c>
      <c r="M398" s="2">
        <f>_xlfn.RANK.EQ(J398, INDEX(CFB!$J$2:$J$1048576, MATCH(W398, CFB!$W$2:$W$1048576, 0)):INDEX(CFB!$J$2:$J$1048576, MATCH(W398, CFB!$W$2:$W$1048576, 0) + COUNTIF(CFB!$W$2:$W$1048576, W398) - 1))</f>
        <v>120</v>
      </c>
      <c r="N398" s="2">
        <f>RANK(K398, INDEX(CFB!$K$2:$K$1048576, MATCH(W398, CFB!$W$2:$W$1048576, 0)):INDEX(CFB!$K$2:$K$1048576, MATCH(W398, CFB!$W$2:$W$1048576, 0) + COUNTIF(CFB!$W$2:$W$1048576, W398) - 1))</f>
        <v>130</v>
      </c>
      <c r="O398">
        <v>27.57</v>
      </c>
      <c r="P398">
        <v>26.57</v>
      </c>
      <c r="Q398">
        <v>6.66</v>
      </c>
      <c r="R398">
        <v>6.59</v>
      </c>
      <c r="S398">
        <v>4.04</v>
      </c>
      <c r="T398">
        <v>4.04</v>
      </c>
      <c r="U398">
        <v>5.41</v>
      </c>
      <c r="V398">
        <v>5.15</v>
      </c>
      <c r="W398">
        <v>2022</v>
      </c>
      <c r="X398">
        <f t="shared" si="11"/>
        <v>0</v>
      </c>
    </row>
    <row r="399" spans="1:24" ht="12.75" hidden="1" customHeight="1" x14ac:dyDescent="0.45">
      <c r="A399">
        <v>131</v>
      </c>
      <c r="B399" t="s">
        <v>145</v>
      </c>
      <c r="C399" t="s">
        <v>12</v>
      </c>
      <c r="D399" s="2" t="str">
        <f t="shared" si="10"/>
        <v>Massachusetts2022</v>
      </c>
      <c r="F399">
        <v>1</v>
      </c>
      <c r="G399">
        <v>11</v>
      </c>
      <c r="H399" s="2">
        <v>0</v>
      </c>
      <c r="I399">
        <v>-15.11</v>
      </c>
      <c r="J399">
        <v>-4.1500000000000004</v>
      </c>
      <c r="K399">
        <v>-19.260000000000002</v>
      </c>
      <c r="L399" s="2">
        <f>_xlfn.RANK.EQ(I399, INDEX(CFB!$I$2:$I$1048576, MATCH(W399, CFB!$W$2:$W$1048576, 0)):INDEX(CFB!$I$2:$I$1048576, MATCH(W399, CFB!$W$2:$W$1048576, 0) + COUNTIF(CFB!$W$2:$W$1048576, W399) - 1), 0)</f>
        <v>131</v>
      </c>
      <c r="M399" s="2">
        <f>_xlfn.RANK.EQ(J399, INDEX(CFB!$J$2:$J$1048576, MATCH(W399, CFB!$W$2:$W$1048576, 0)):INDEX(CFB!$J$2:$J$1048576, MATCH(W399, CFB!$W$2:$W$1048576, 0) + COUNTIF(CFB!$W$2:$W$1048576, W399) - 1))</f>
        <v>102</v>
      </c>
      <c r="N399" s="2">
        <f>RANK(K399, INDEX(CFB!$K$2:$K$1048576, MATCH(W399, CFB!$W$2:$W$1048576, 0)):INDEX(CFB!$K$2:$K$1048576, MATCH(W399, CFB!$W$2:$W$1048576, 0) + COUNTIF(CFB!$W$2:$W$1048576, W399) - 1))</f>
        <v>131</v>
      </c>
      <c r="O399">
        <v>24.82</v>
      </c>
      <c r="P399">
        <v>20.03</v>
      </c>
      <c r="Q399">
        <v>6.66</v>
      </c>
      <c r="R399">
        <v>6.87</v>
      </c>
      <c r="S399">
        <v>4.12</v>
      </c>
      <c r="T399">
        <v>4.2</v>
      </c>
      <c r="U399">
        <v>5.0599999999999996</v>
      </c>
      <c r="V399">
        <v>5.3</v>
      </c>
      <c r="W399">
        <v>2022</v>
      </c>
      <c r="X399">
        <f t="shared" si="11"/>
        <v>0</v>
      </c>
    </row>
    <row r="400" spans="1:24" ht="12.75" hidden="1" customHeight="1" x14ac:dyDescent="0.45">
      <c r="A400">
        <v>1</v>
      </c>
      <c r="B400" t="s">
        <v>17</v>
      </c>
      <c r="C400" t="s">
        <v>155</v>
      </c>
      <c r="D400" s="2" t="str">
        <f t="shared" si="10"/>
        <v>Georgia2021</v>
      </c>
      <c r="E400">
        <v>1</v>
      </c>
      <c r="F400">
        <v>14</v>
      </c>
      <c r="G400">
        <v>1</v>
      </c>
      <c r="H400" s="2">
        <v>0</v>
      </c>
      <c r="I400">
        <v>5.85</v>
      </c>
      <c r="J400">
        <v>18.77</v>
      </c>
      <c r="K400">
        <v>24.62</v>
      </c>
      <c r="L400" s="2">
        <f>_xlfn.RANK.EQ(I400, INDEX(CFB!$I$2:$I$1048576, MATCH(W400, CFB!$W$2:$W$1048576, 0)):INDEX(CFB!$I$2:$I$1048576, MATCH(W400, CFB!$W$2:$W$1048576, 0) + COUNTIF(CFB!$W$2:$W$1048576, W400) - 1), 0)</f>
        <v>22</v>
      </c>
      <c r="M400" s="2">
        <f>_xlfn.RANK.EQ(J400, INDEX(CFB!$J$2:$J$1048576, MATCH(W400, CFB!$W$2:$W$1048576, 0)):INDEX(CFB!$J$2:$J$1048576, MATCH(W400, CFB!$W$2:$W$1048576, 0) + COUNTIF(CFB!$W$2:$W$1048576, W400) - 1))</f>
        <v>1</v>
      </c>
      <c r="N400" s="2">
        <f>RANK(K400, INDEX(CFB!$K$2:$K$1048576, MATCH(W400, CFB!$W$2:$W$1048576, 0)):INDEX(CFB!$K$2:$K$1048576, MATCH(W400, CFB!$W$2:$W$1048576, 0) + COUNTIF(CFB!$W$2:$W$1048576, W400) - 1))</f>
        <v>1</v>
      </c>
      <c r="O400">
        <v>56.58</v>
      </c>
      <c r="P400">
        <v>-8.14</v>
      </c>
      <c r="Q400">
        <v>11.11</v>
      </c>
      <c r="R400">
        <v>3.59</v>
      </c>
      <c r="S400">
        <v>6.84</v>
      </c>
      <c r="T400">
        <v>0.97</v>
      </c>
      <c r="U400">
        <v>8.59</v>
      </c>
      <c r="V400">
        <v>2.52</v>
      </c>
      <c r="W400">
        <v>2021</v>
      </c>
      <c r="X400">
        <f t="shared" si="11"/>
        <v>1</v>
      </c>
    </row>
    <row r="401" spans="1:24" ht="12.75" hidden="1" customHeight="1" x14ac:dyDescent="0.45">
      <c r="A401">
        <v>2</v>
      </c>
      <c r="B401" t="s">
        <v>44</v>
      </c>
      <c r="C401" t="s">
        <v>154</v>
      </c>
      <c r="D401" s="2" t="str">
        <f t="shared" si="10"/>
        <v>Michigan2021</v>
      </c>
      <c r="E401">
        <v>3</v>
      </c>
      <c r="F401">
        <v>12</v>
      </c>
      <c r="G401">
        <v>2</v>
      </c>
      <c r="H401" s="2">
        <v>0</v>
      </c>
      <c r="I401">
        <v>9.68</v>
      </c>
      <c r="J401">
        <v>10.119999999999999</v>
      </c>
      <c r="K401">
        <v>19.8</v>
      </c>
      <c r="L401" s="2">
        <f>_xlfn.RANK.EQ(I401, INDEX(CFB!$I$2:$I$1048576, MATCH(W401, CFB!$W$2:$W$1048576, 0)):INDEX(CFB!$I$2:$I$1048576, MATCH(W401, CFB!$W$2:$W$1048576, 0) + COUNTIF(CFB!$W$2:$W$1048576, W401) - 1), 0)</f>
        <v>6</v>
      </c>
      <c r="M401" s="2">
        <f>_xlfn.RANK.EQ(J401, INDEX(CFB!$J$2:$J$1048576, MATCH(W401, CFB!$W$2:$W$1048576, 0)):INDEX(CFB!$J$2:$J$1048576, MATCH(W401, CFB!$W$2:$W$1048576, 0) + COUNTIF(CFB!$W$2:$W$1048576, W401) - 1))</f>
        <v>5</v>
      </c>
      <c r="N401" s="2">
        <f>RANK(K401, INDEX(CFB!$K$2:$K$1048576, MATCH(W401, CFB!$W$2:$W$1048576, 0)):INDEX(CFB!$K$2:$K$1048576, MATCH(W401, CFB!$W$2:$W$1048576, 0) + COUNTIF(CFB!$W$2:$W$1048576, W401) - 1))</f>
        <v>2</v>
      </c>
      <c r="O401">
        <v>55.61</v>
      </c>
      <c r="P401">
        <v>-0.02</v>
      </c>
      <c r="Q401">
        <v>10.39</v>
      </c>
      <c r="R401">
        <v>4.3499999999999996</v>
      </c>
      <c r="S401">
        <v>6.76</v>
      </c>
      <c r="T401">
        <v>2.35</v>
      </c>
      <c r="U401">
        <v>8.1300000000000008</v>
      </c>
      <c r="V401">
        <v>3.44</v>
      </c>
      <c r="W401">
        <v>2021</v>
      </c>
      <c r="X401">
        <f t="shared" si="11"/>
        <v>0</v>
      </c>
    </row>
    <row r="402" spans="1:24" ht="12.75" hidden="1" customHeight="1" x14ac:dyDescent="0.45">
      <c r="A402">
        <v>3</v>
      </c>
      <c r="B402" t="s">
        <v>18</v>
      </c>
      <c r="C402" t="s">
        <v>157</v>
      </c>
      <c r="D402" s="2" t="str">
        <f t="shared" si="10"/>
        <v>Alabama2021</v>
      </c>
      <c r="E402">
        <v>2</v>
      </c>
      <c r="F402">
        <v>13</v>
      </c>
      <c r="G402">
        <v>2</v>
      </c>
      <c r="H402" s="2">
        <v>0</v>
      </c>
      <c r="I402">
        <v>11.88</v>
      </c>
      <c r="J402">
        <v>7.75</v>
      </c>
      <c r="K402">
        <v>19.62</v>
      </c>
      <c r="L402" s="2">
        <f>_xlfn.RANK.EQ(I402, INDEX(CFB!$I$2:$I$1048576, MATCH(W402, CFB!$W$2:$W$1048576, 0)):INDEX(CFB!$I$2:$I$1048576, MATCH(W402, CFB!$W$2:$W$1048576, 0) + COUNTIF(CFB!$W$2:$W$1048576, W402) - 1), 0)</f>
        <v>4</v>
      </c>
      <c r="M402" s="2">
        <f>_xlfn.RANK.EQ(J402, INDEX(CFB!$J$2:$J$1048576, MATCH(W402, CFB!$W$2:$W$1048576, 0)):INDEX(CFB!$J$2:$J$1048576, MATCH(W402, CFB!$W$2:$W$1048576, 0) + COUNTIF(CFB!$W$2:$W$1048576, W402) - 1))</f>
        <v>13</v>
      </c>
      <c r="N402" s="2">
        <f>RANK(K402, INDEX(CFB!$K$2:$K$1048576, MATCH(W402, CFB!$W$2:$W$1048576, 0)):INDEX(CFB!$K$2:$K$1048576, MATCH(W402, CFB!$W$2:$W$1048576, 0) + COUNTIF(CFB!$W$2:$W$1048576, W402) - 1))</f>
        <v>3</v>
      </c>
      <c r="O402">
        <v>58.67</v>
      </c>
      <c r="P402">
        <v>1.83</v>
      </c>
      <c r="Q402">
        <v>11.03</v>
      </c>
      <c r="R402">
        <v>4.9400000000000004</v>
      </c>
      <c r="S402">
        <v>5.62</v>
      </c>
      <c r="T402">
        <v>1.2</v>
      </c>
      <c r="U402">
        <v>8.24</v>
      </c>
      <c r="V402">
        <v>3.11</v>
      </c>
      <c r="W402">
        <v>2021</v>
      </c>
      <c r="X402">
        <f t="shared" si="11"/>
        <v>0</v>
      </c>
    </row>
    <row r="403" spans="1:24" ht="12.75" hidden="1" customHeight="1" x14ac:dyDescent="0.45">
      <c r="A403">
        <v>4</v>
      </c>
      <c r="B403" t="s">
        <v>9</v>
      </c>
      <c r="C403" t="s">
        <v>154</v>
      </c>
      <c r="D403" s="2" t="str">
        <f t="shared" si="10"/>
        <v>Ohio State2021</v>
      </c>
      <c r="E403">
        <v>6</v>
      </c>
      <c r="F403">
        <v>11</v>
      </c>
      <c r="G403">
        <v>2</v>
      </c>
      <c r="H403" s="2">
        <v>0</v>
      </c>
      <c r="I403">
        <v>14.31</v>
      </c>
      <c r="J403">
        <v>5.23</v>
      </c>
      <c r="K403">
        <v>19.53</v>
      </c>
      <c r="L403" s="2">
        <f>_xlfn.RANK.EQ(I403, INDEX(CFB!$I$2:$I$1048576, MATCH(W403, CFB!$W$2:$W$1048576, 0)):INDEX(CFB!$I$2:$I$1048576, MATCH(W403, CFB!$W$2:$W$1048576, 0) + COUNTIF(CFB!$W$2:$W$1048576, W403) - 1), 0)</f>
        <v>2</v>
      </c>
      <c r="M403" s="2">
        <f>_xlfn.RANK.EQ(J403, INDEX(CFB!$J$2:$J$1048576, MATCH(W403, CFB!$W$2:$W$1048576, 0)):INDEX(CFB!$J$2:$J$1048576, MATCH(W403, CFB!$W$2:$W$1048576, 0) + COUNTIF(CFB!$W$2:$W$1048576, W403) - 1))</f>
        <v>24</v>
      </c>
      <c r="N403" s="2">
        <f>RANK(K403, INDEX(CFB!$K$2:$K$1048576, MATCH(W403, CFB!$W$2:$W$1048576, 0)):INDEX(CFB!$K$2:$K$1048576, MATCH(W403, CFB!$W$2:$W$1048576, 0) + COUNTIF(CFB!$W$2:$W$1048576, W403) - 1))</f>
        <v>4</v>
      </c>
      <c r="O403">
        <v>64.59</v>
      </c>
      <c r="P403">
        <v>5.93</v>
      </c>
      <c r="Q403">
        <v>12.05</v>
      </c>
      <c r="R403">
        <v>4.83</v>
      </c>
      <c r="S403">
        <v>7.05</v>
      </c>
      <c r="T403">
        <v>2.4300000000000002</v>
      </c>
      <c r="U403">
        <v>9.6</v>
      </c>
      <c r="V403">
        <v>3.81</v>
      </c>
      <c r="W403">
        <v>2021</v>
      </c>
      <c r="X403">
        <f t="shared" si="11"/>
        <v>0</v>
      </c>
    </row>
    <row r="404" spans="1:24" ht="12.75" hidden="1" customHeight="1" x14ac:dyDescent="0.45">
      <c r="A404">
        <v>5</v>
      </c>
      <c r="B404" t="s">
        <v>11</v>
      </c>
      <c r="C404" t="s">
        <v>12</v>
      </c>
      <c r="D404" s="2" t="str">
        <f t="shared" si="10"/>
        <v>Notre Dame2021</v>
      </c>
      <c r="E404">
        <v>8</v>
      </c>
      <c r="F404">
        <v>11</v>
      </c>
      <c r="G404">
        <v>2</v>
      </c>
      <c r="H404" s="2">
        <v>0</v>
      </c>
      <c r="I404">
        <v>8.49</v>
      </c>
      <c r="J404">
        <v>7.82</v>
      </c>
      <c r="K404">
        <v>16.309999999999999</v>
      </c>
      <c r="L404" s="2">
        <f>_xlfn.RANK.EQ(I404, INDEX(CFB!$I$2:$I$1048576, MATCH(W404, CFB!$W$2:$W$1048576, 0)):INDEX(CFB!$I$2:$I$1048576, MATCH(W404, CFB!$W$2:$W$1048576, 0) + COUNTIF(CFB!$W$2:$W$1048576, W404) - 1), 0)</f>
        <v>12</v>
      </c>
      <c r="M404" s="2">
        <f>_xlfn.RANK.EQ(J404, INDEX(CFB!$J$2:$J$1048576, MATCH(W404, CFB!$W$2:$W$1048576, 0)):INDEX(CFB!$J$2:$J$1048576, MATCH(W404, CFB!$W$2:$W$1048576, 0) + COUNTIF(CFB!$W$2:$W$1048576, W404) - 1))</f>
        <v>12</v>
      </c>
      <c r="N404" s="2">
        <f>RANK(K404, INDEX(CFB!$K$2:$K$1048576, MATCH(W404, CFB!$W$2:$W$1048576, 0)):INDEX(CFB!$K$2:$K$1048576, MATCH(W404, CFB!$W$2:$W$1048576, 0) + COUNTIF(CFB!$W$2:$W$1048576, W404) - 1))</f>
        <v>5</v>
      </c>
      <c r="O404">
        <v>52.64</v>
      </c>
      <c r="P404">
        <v>3.11</v>
      </c>
      <c r="Q404">
        <v>9.8000000000000007</v>
      </c>
      <c r="R404">
        <v>5</v>
      </c>
      <c r="S404">
        <v>5.47</v>
      </c>
      <c r="T404">
        <v>2.59</v>
      </c>
      <c r="U404">
        <v>7.57</v>
      </c>
      <c r="V404">
        <v>3.86</v>
      </c>
      <c r="W404">
        <v>2021</v>
      </c>
      <c r="X404">
        <f t="shared" si="11"/>
        <v>0</v>
      </c>
    </row>
    <row r="405" spans="1:24" ht="12.75" hidden="1" customHeight="1" x14ac:dyDescent="0.45">
      <c r="A405">
        <v>6</v>
      </c>
      <c r="B405" t="s">
        <v>81</v>
      </c>
      <c r="C405" t="s">
        <v>49</v>
      </c>
      <c r="D405" s="2" t="str">
        <f t="shared" si="10"/>
        <v>Cincinnati2021</v>
      </c>
      <c r="E405">
        <v>4</v>
      </c>
      <c r="F405">
        <v>13</v>
      </c>
      <c r="G405">
        <v>1</v>
      </c>
      <c r="H405" s="2">
        <v>0</v>
      </c>
      <c r="I405">
        <v>5.93</v>
      </c>
      <c r="J405">
        <v>9.42</v>
      </c>
      <c r="K405">
        <v>15.34</v>
      </c>
      <c r="L405" s="2">
        <f>_xlfn.RANK.EQ(I405, INDEX(CFB!$I$2:$I$1048576, MATCH(W405, CFB!$W$2:$W$1048576, 0)):INDEX(CFB!$I$2:$I$1048576, MATCH(W405, CFB!$W$2:$W$1048576, 0) + COUNTIF(CFB!$W$2:$W$1048576, W405) - 1), 0)</f>
        <v>20</v>
      </c>
      <c r="M405" s="2">
        <f>_xlfn.RANK.EQ(J405, INDEX(CFB!$J$2:$J$1048576, MATCH(W405, CFB!$W$2:$W$1048576, 0)):INDEX(CFB!$J$2:$J$1048576, MATCH(W405, CFB!$W$2:$W$1048576, 0) + COUNTIF(CFB!$W$2:$W$1048576, W405) - 1))</f>
        <v>8</v>
      </c>
      <c r="N405" s="2">
        <f>RANK(K405, INDEX(CFB!$K$2:$K$1048576, MATCH(W405, CFB!$W$2:$W$1048576, 0)):INDEX(CFB!$K$2:$K$1048576, MATCH(W405, CFB!$W$2:$W$1048576, 0) + COUNTIF(CFB!$W$2:$W$1048576, W405) - 1))</f>
        <v>6</v>
      </c>
      <c r="O405">
        <v>50.66</v>
      </c>
      <c r="P405">
        <v>2.59</v>
      </c>
      <c r="Q405">
        <v>10.08</v>
      </c>
      <c r="R405">
        <v>4.22</v>
      </c>
      <c r="S405">
        <v>6.46</v>
      </c>
      <c r="T405">
        <v>2.67</v>
      </c>
      <c r="U405">
        <v>7.98</v>
      </c>
      <c r="V405">
        <v>3.4</v>
      </c>
      <c r="W405">
        <v>2021</v>
      </c>
      <c r="X405">
        <f t="shared" si="11"/>
        <v>0</v>
      </c>
    </row>
    <row r="406" spans="1:24" ht="12.75" hidden="1" customHeight="1" x14ac:dyDescent="0.45">
      <c r="A406">
        <v>7</v>
      </c>
      <c r="B406" t="s">
        <v>121</v>
      </c>
      <c r="C406" t="s">
        <v>29</v>
      </c>
      <c r="D406" s="2" t="str">
        <f t="shared" si="10"/>
        <v>Oklahoma State2021</v>
      </c>
      <c r="E406">
        <v>7</v>
      </c>
      <c r="F406">
        <v>12</v>
      </c>
      <c r="G406">
        <v>2</v>
      </c>
      <c r="H406" s="2">
        <v>0</v>
      </c>
      <c r="I406">
        <v>4.66</v>
      </c>
      <c r="J406">
        <v>9.9</v>
      </c>
      <c r="K406">
        <v>14.57</v>
      </c>
      <c r="L406" s="2">
        <f>_xlfn.RANK.EQ(I406, INDEX(CFB!$I$2:$I$1048576, MATCH(W406, CFB!$W$2:$W$1048576, 0)):INDEX(CFB!$I$2:$I$1048576, MATCH(W406, CFB!$W$2:$W$1048576, 0) + COUNTIF(CFB!$W$2:$W$1048576, W406) - 1), 0)</f>
        <v>31</v>
      </c>
      <c r="M406" s="2">
        <f>_xlfn.RANK.EQ(J406, INDEX(CFB!$J$2:$J$1048576, MATCH(W406, CFB!$W$2:$W$1048576, 0)):INDEX(CFB!$J$2:$J$1048576, MATCH(W406, CFB!$W$2:$W$1048576, 0) + COUNTIF(CFB!$W$2:$W$1048576, W406) - 1))</f>
        <v>7</v>
      </c>
      <c r="N406" s="2">
        <f>RANK(K406, INDEX(CFB!$K$2:$K$1048576, MATCH(W406, CFB!$W$2:$W$1048576, 0)):INDEX(CFB!$K$2:$K$1048576, MATCH(W406, CFB!$W$2:$W$1048576, 0) + COUNTIF(CFB!$W$2:$W$1048576, W406) - 1))</f>
        <v>7</v>
      </c>
      <c r="O406">
        <v>48.12</v>
      </c>
      <c r="P406">
        <v>0.93</v>
      </c>
      <c r="Q406">
        <v>8.81</v>
      </c>
      <c r="R406">
        <v>4.42</v>
      </c>
      <c r="S406">
        <v>5.63</v>
      </c>
      <c r="T406">
        <v>1.07</v>
      </c>
      <c r="U406">
        <v>6.85</v>
      </c>
      <c r="V406">
        <v>2.91</v>
      </c>
      <c r="W406">
        <v>2021</v>
      </c>
      <c r="X406">
        <f t="shared" si="11"/>
        <v>0</v>
      </c>
    </row>
    <row r="407" spans="1:24" ht="12.75" hidden="1" customHeight="1" x14ac:dyDescent="0.45">
      <c r="A407">
        <v>8</v>
      </c>
      <c r="B407" t="s">
        <v>95</v>
      </c>
      <c r="C407" t="s">
        <v>154</v>
      </c>
      <c r="D407" s="2" t="str">
        <f t="shared" si="10"/>
        <v>Michigan State2021</v>
      </c>
      <c r="E407">
        <v>9</v>
      </c>
      <c r="F407">
        <v>11</v>
      </c>
      <c r="G407">
        <v>2</v>
      </c>
      <c r="H407" s="2">
        <v>0</v>
      </c>
      <c r="I407">
        <v>9.07</v>
      </c>
      <c r="J407">
        <v>5.34</v>
      </c>
      <c r="K407">
        <v>14.41</v>
      </c>
      <c r="L407" s="2">
        <f>_xlfn.RANK.EQ(I407, INDEX(CFB!$I$2:$I$1048576, MATCH(W407, CFB!$W$2:$W$1048576, 0)):INDEX(CFB!$I$2:$I$1048576, MATCH(W407, CFB!$W$2:$W$1048576, 0) + COUNTIF(CFB!$W$2:$W$1048576, W407) - 1), 0)</f>
        <v>9</v>
      </c>
      <c r="M407" s="2">
        <f>_xlfn.RANK.EQ(J407, INDEX(CFB!$J$2:$J$1048576, MATCH(W407, CFB!$W$2:$W$1048576, 0)):INDEX(CFB!$J$2:$J$1048576, MATCH(W407, CFB!$W$2:$W$1048576, 0) + COUNTIF(CFB!$W$2:$W$1048576, W407) - 1))</f>
        <v>23</v>
      </c>
      <c r="N407" s="2">
        <f>RANK(K407, INDEX(CFB!$K$2:$K$1048576, MATCH(W407, CFB!$W$2:$W$1048576, 0)):INDEX(CFB!$K$2:$K$1048576, MATCH(W407, CFB!$W$2:$W$1048576, 0) + COUNTIF(CFB!$W$2:$W$1048576, W407) - 1))</f>
        <v>8</v>
      </c>
      <c r="O407">
        <v>49.29</v>
      </c>
      <c r="P407">
        <v>6.45</v>
      </c>
      <c r="Q407">
        <v>10.19</v>
      </c>
      <c r="R407">
        <v>5.26</v>
      </c>
      <c r="S407">
        <v>6.25</v>
      </c>
      <c r="T407">
        <v>2.4</v>
      </c>
      <c r="U407">
        <v>7.9</v>
      </c>
      <c r="V407">
        <v>4.01</v>
      </c>
      <c r="W407">
        <v>2021</v>
      </c>
      <c r="X407">
        <f t="shared" si="11"/>
        <v>0</v>
      </c>
    </row>
    <row r="408" spans="1:24" ht="12.75" hidden="1" customHeight="1" x14ac:dyDescent="0.45">
      <c r="A408">
        <v>9</v>
      </c>
      <c r="B408" t="s">
        <v>72</v>
      </c>
      <c r="C408" t="s">
        <v>160</v>
      </c>
      <c r="D408" s="2" t="str">
        <f t="shared" si="10"/>
        <v>Wisconsin2021</v>
      </c>
      <c r="F408">
        <v>9</v>
      </c>
      <c r="G408">
        <v>4</v>
      </c>
      <c r="H408" s="2">
        <v>0</v>
      </c>
      <c r="I408">
        <v>2.1800000000000002</v>
      </c>
      <c r="J408">
        <v>11.69</v>
      </c>
      <c r="K408">
        <v>13.87</v>
      </c>
      <c r="L408" s="2">
        <f>_xlfn.RANK.EQ(I408, INDEX(CFB!$I$2:$I$1048576, MATCH(W408, CFB!$W$2:$W$1048576, 0)):INDEX(CFB!$I$2:$I$1048576, MATCH(W408, CFB!$W$2:$W$1048576, 0) + COUNTIF(CFB!$W$2:$W$1048576, W408) - 1), 0)</f>
        <v>54</v>
      </c>
      <c r="M408" s="2">
        <f>_xlfn.RANK.EQ(J408, INDEX(CFB!$J$2:$J$1048576, MATCH(W408, CFB!$W$2:$W$1048576, 0)):INDEX(CFB!$J$2:$J$1048576, MATCH(W408, CFB!$W$2:$W$1048576, 0) + COUNTIF(CFB!$W$2:$W$1048576, W408) - 1))</f>
        <v>3</v>
      </c>
      <c r="N408" s="2">
        <f>RANK(K408, INDEX(CFB!$K$2:$K$1048576, MATCH(W408, CFB!$W$2:$W$1048576, 0)):INDEX(CFB!$K$2:$K$1048576, MATCH(W408, CFB!$W$2:$W$1048576, 0) + COUNTIF(CFB!$W$2:$W$1048576, W408) - 1))</f>
        <v>9</v>
      </c>
      <c r="O408">
        <v>46.53</v>
      </c>
      <c r="P408">
        <v>-0.33</v>
      </c>
      <c r="Q408">
        <v>9.0399999999999991</v>
      </c>
      <c r="R408">
        <v>4.4400000000000004</v>
      </c>
      <c r="S408">
        <v>6.35</v>
      </c>
      <c r="T408">
        <v>1.01</v>
      </c>
      <c r="U408">
        <v>7.24</v>
      </c>
      <c r="V408">
        <v>2.9</v>
      </c>
      <c r="W408">
        <v>2021</v>
      </c>
      <c r="X408">
        <f t="shared" si="11"/>
        <v>0</v>
      </c>
    </row>
    <row r="409" spans="1:24" ht="12.75" hidden="1" customHeight="1" x14ac:dyDescent="0.45">
      <c r="A409">
        <v>10</v>
      </c>
      <c r="B409" t="s">
        <v>45</v>
      </c>
      <c r="C409" t="s">
        <v>29</v>
      </c>
      <c r="D409" s="2" t="str">
        <f t="shared" si="10"/>
        <v>Baylor2021</v>
      </c>
      <c r="E409">
        <v>5</v>
      </c>
      <c r="F409">
        <v>12</v>
      </c>
      <c r="G409">
        <v>2</v>
      </c>
      <c r="H409" s="2">
        <v>0</v>
      </c>
      <c r="I409">
        <v>3.59</v>
      </c>
      <c r="J409">
        <v>9.91</v>
      </c>
      <c r="K409">
        <v>13.5</v>
      </c>
      <c r="L409" s="2">
        <f>_xlfn.RANK.EQ(I409, INDEX(CFB!$I$2:$I$1048576, MATCH(W409, CFB!$W$2:$W$1048576, 0)):INDEX(CFB!$I$2:$I$1048576, MATCH(W409, CFB!$W$2:$W$1048576, 0) + COUNTIF(CFB!$W$2:$W$1048576, W409) - 1), 0)</f>
        <v>41</v>
      </c>
      <c r="M409" s="2">
        <f>_xlfn.RANK.EQ(J409, INDEX(CFB!$J$2:$J$1048576, MATCH(W409, CFB!$W$2:$W$1048576, 0)):INDEX(CFB!$J$2:$J$1048576, MATCH(W409, CFB!$W$2:$W$1048576, 0) + COUNTIF(CFB!$W$2:$W$1048576, W409) - 1))</f>
        <v>6</v>
      </c>
      <c r="N409" s="2">
        <f>RANK(K409, INDEX(CFB!$K$2:$K$1048576, MATCH(W409, CFB!$W$2:$W$1048576, 0)):INDEX(CFB!$K$2:$K$1048576, MATCH(W409, CFB!$W$2:$W$1048576, 0) + COUNTIF(CFB!$W$2:$W$1048576, W409) - 1))</f>
        <v>10</v>
      </c>
      <c r="O409">
        <v>47.25</v>
      </c>
      <c r="P409">
        <v>1.38</v>
      </c>
      <c r="Q409">
        <v>9.4700000000000006</v>
      </c>
      <c r="R409">
        <v>5.38</v>
      </c>
      <c r="S409">
        <v>6.9</v>
      </c>
      <c r="T409">
        <v>1.86</v>
      </c>
      <c r="U409">
        <v>7.81</v>
      </c>
      <c r="V409">
        <v>3.67</v>
      </c>
      <c r="W409">
        <v>2021</v>
      </c>
      <c r="X409">
        <f t="shared" si="11"/>
        <v>0</v>
      </c>
    </row>
    <row r="410" spans="1:24" ht="12.75" hidden="1" customHeight="1" x14ac:dyDescent="0.45">
      <c r="A410">
        <v>11</v>
      </c>
      <c r="B410" t="s">
        <v>70</v>
      </c>
      <c r="C410" t="s">
        <v>164</v>
      </c>
      <c r="D410" s="2" t="str">
        <f t="shared" si="10"/>
        <v>Pitt2021</v>
      </c>
      <c r="E410">
        <v>13</v>
      </c>
      <c r="F410">
        <v>11</v>
      </c>
      <c r="G410">
        <v>3</v>
      </c>
      <c r="H410" s="2">
        <v>0</v>
      </c>
      <c r="I410">
        <v>8.83</v>
      </c>
      <c r="J410">
        <v>3.49</v>
      </c>
      <c r="K410">
        <v>12.32</v>
      </c>
      <c r="L410" s="2">
        <f>_xlfn.RANK.EQ(I410, INDEX(CFB!$I$2:$I$1048576, MATCH(W410, CFB!$W$2:$W$1048576, 0)):INDEX(CFB!$I$2:$I$1048576, MATCH(W410, CFB!$W$2:$W$1048576, 0) + COUNTIF(CFB!$W$2:$W$1048576, W410) - 1), 0)</f>
        <v>10</v>
      </c>
      <c r="M410" s="2">
        <f>_xlfn.RANK.EQ(J410, INDEX(CFB!$J$2:$J$1048576, MATCH(W410, CFB!$W$2:$W$1048576, 0)):INDEX(CFB!$J$2:$J$1048576, MATCH(W410, CFB!$W$2:$W$1048576, 0) + COUNTIF(CFB!$W$2:$W$1048576, W410) - 1))</f>
        <v>35</v>
      </c>
      <c r="N410" s="2">
        <f>RANK(K410, INDEX(CFB!$K$2:$K$1048576, MATCH(W410, CFB!$W$2:$W$1048576, 0)):INDEX(CFB!$K$2:$K$1048576, MATCH(W410, CFB!$W$2:$W$1048576, 0) + COUNTIF(CFB!$W$2:$W$1048576, W410) - 1))</f>
        <v>11</v>
      </c>
      <c r="O410">
        <v>54.11</v>
      </c>
      <c r="P410">
        <v>8</v>
      </c>
      <c r="Q410">
        <v>9.8699999999999992</v>
      </c>
      <c r="R410">
        <v>5.82</v>
      </c>
      <c r="S410">
        <v>4.97</v>
      </c>
      <c r="T410">
        <v>1.31</v>
      </c>
      <c r="U410">
        <v>7.43</v>
      </c>
      <c r="V410">
        <v>3.73</v>
      </c>
      <c r="W410">
        <v>2021</v>
      </c>
      <c r="X410">
        <f t="shared" si="11"/>
        <v>0</v>
      </c>
    </row>
    <row r="411" spans="1:24" ht="12.75" hidden="1" customHeight="1" x14ac:dyDescent="0.45">
      <c r="A411">
        <v>12</v>
      </c>
      <c r="B411" t="s">
        <v>84</v>
      </c>
      <c r="C411" t="s">
        <v>170</v>
      </c>
      <c r="D411" s="2" t="str">
        <f t="shared" si="10"/>
        <v>Utah2021</v>
      </c>
      <c r="E411">
        <v>12</v>
      </c>
      <c r="F411">
        <v>10</v>
      </c>
      <c r="G411">
        <v>4</v>
      </c>
      <c r="H411" s="2">
        <v>0</v>
      </c>
      <c r="I411">
        <v>7.83</v>
      </c>
      <c r="J411">
        <v>4.43</v>
      </c>
      <c r="K411">
        <v>12.26</v>
      </c>
      <c r="L411" s="2">
        <f>_xlfn.RANK.EQ(I411, INDEX(CFB!$I$2:$I$1048576, MATCH(W411, CFB!$W$2:$W$1048576, 0)):INDEX(CFB!$I$2:$I$1048576, MATCH(W411, CFB!$W$2:$W$1048576, 0) + COUNTIF(CFB!$W$2:$W$1048576, W411) - 1), 0)</f>
        <v>16</v>
      </c>
      <c r="M411" s="2">
        <f>_xlfn.RANK.EQ(J411, INDEX(CFB!$J$2:$J$1048576, MATCH(W411, CFB!$W$2:$W$1048576, 0)):INDEX(CFB!$J$2:$J$1048576, MATCH(W411, CFB!$W$2:$W$1048576, 0) + COUNTIF(CFB!$W$2:$W$1048576, W411) - 1))</f>
        <v>29</v>
      </c>
      <c r="N411" s="2">
        <f>RANK(K411, INDEX(CFB!$K$2:$K$1048576, MATCH(W411, CFB!$W$2:$W$1048576, 0)):INDEX(CFB!$K$2:$K$1048576, MATCH(W411, CFB!$W$2:$W$1048576, 0) + COUNTIF(CFB!$W$2:$W$1048576, W411) - 1))</f>
        <v>12</v>
      </c>
      <c r="O411">
        <v>50.69</v>
      </c>
      <c r="P411">
        <v>6.88</v>
      </c>
      <c r="Q411">
        <v>9.24</v>
      </c>
      <c r="R411">
        <v>5.08</v>
      </c>
      <c r="S411">
        <v>6.65</v>
      </c>
      <c r="T411">
        <v>2.4300000000000002</v>
      </c>
      <c r="U411">
        <v>7.66</v>
      </c>
      <c r="V411">
        <v>3.83</v>
      </c>
      <c r="W411">
        <v>2021</v>
      </c>
      <c r="X411">
        <f t="shared" si="11"/>
        <v>0</v>
      </c>
    </row>
    <row r="412" spans="1:24" ht="12.75" hidden="1" customHeight="1" x14ac:dyDescent="0.45">
      <c r="A412">
        <v>13</v>
      </c>
      <c r="B412" t="s">
        <v>54</v>
      </c>
      <c r="C412" t="s">
        <v>29</v>
      </c>
      <c r="D412" s="2" t="str">
        <f t="shared" si="10"/>
        <v>Oklahoma2021</v>
      </c>
      <c r="E412">
        <v>10</v>
      </c>
      <c r="F412">
        <v>11</v>
      </c>
      <c r="G412">
        <v>2</v>
      </c>
      <c r="H412" s="2">
        <v>0</v>
      </c>
      <c r="I412">
        <v>10.130000000000001</v>
      </c>
      <c r="J412">
        <v>1.63</v>
      </c>
      <c r="K412">
        <v>11.75</v>
      </c>
      <c r="L412" s="2">
        <f>_xlfn.RANK.EQ(I412, INDEX(CFB!$I$2:$I$1048576, MATCH(W412, CFB!$W$2:$W$1048576, 0)):INDEX(CFB!$I$2:$I$1048576, MATCH(W412, CFB!$W$2:$W$1048576, 0) + COUNTIF(CFB!$W$2:$W$1048576, W412) - 1), 0)</f>
        <v>5</v>
      </c>
      <c r="M412" s="2">
        <f>_xlfn.RANK.EQ(J412, INDEX(CFB!$J$2:$J$1048576, MATCH(W412, CFB!$W$2:$W$1048576, 0)):INDEX(CFB!$J$2:$J$1048576, MATCH(W412, CFB!$W$2:$W$1048576, 0) + COUNTIF(CFB!$W$2:$W$1048576, W412) - 1))</f>
        <v>50</v>
      </c>
      <c r="N412" s="2">
        <f>RANK(K412, INDEX(CFB!$K$2:$K$1048576, MATCH(W412, CFB!$W$2:$W$1048576, 0)):INDEX(CFB!$K$2:$K$1048576, MATCH(W412, CFB!$W$2:$W$1048576, 0) + COUNTIF(CFB!$W$2:$W$1048576, W412) - 1))</f>
        <v>13</v>
      </c>
      <c r="O412">
        <v>55.09</v>
      </c>
      <c r="P412">
        <v>9.31</v>
      </c>
      <c r="Q412">
        <v>10.18</v>
      </c>
      <c r="R412">
        <v>5.66</v>
      </c>
      <c r="S412">
        <v>6.96</v>
      </c>
      <c r="T412">
        <v>2.21</v>
      </c>
      <c r="U412">
        <v>8.3699999999999992</v>
      </c>
      <c r="V412">
        <v>4.1399999999999997</v>
      </c>
      <c r="W412">
        <v>2021</v>
      </c>
      <c r="X412">
        <f t="shared" si="11"/>
        <v>0</v>
      </c>
    </row>
    <row r="413" spans="1:24" ht="12.75" hidden="1" customHeight="1" x14ac:dyDescent="0.45">
      <c r="A413">
        <v>14</v>
      </c>
      <c r="B413" t="s">
        <v>69</v>
      </c>
      <c r="C413" t="s">
        <v>157</v>
      </c>
      <c r="D413" s="2" t="str">
        <f t="shared" si="10"/>
        <v>Arkansas2021</v>
      </c>
      <c r="E413">
        <v>21</v>
      </c>
      <c r="F413">
        <v>9</v>
      </c>
      <c r="G413">
        <v>4</v>
      </c>
      <c r="H413" s="2">
        <v>0</v>
      </c>
      <c r="I413">
        <v>5.88</v>
      </c>
      <c r="J413">
        <v>5.66</v>
      </c>
      <c r="K413">
        <v>11.54</v>
      </c>
      <c r="L413" s="2">
        <f>_xlfn.RANK.EQ(I413, INDEX(CFB!$I$2:$I$1048576, MATCH(W413, CFB!$W$2:$W$1048576, 0)):INDEX(CFB!$I$2:$I$1048576, MATCH(W413, CFB!$W$2:$W$1048576, 0) + COUNTIF(CFB!$W$2:$W$1048576, W413) - 1), 0)</f>
        <v>21</v>
      </c>
      <c r="M413" s="2">
        <f>_xlfn.RANK.EQ(J413, INDEX(CFB!$J$2:$J$1048576, MATCH(W413, CFB!$W$2:$W$1048576, 0)):INDEX(CFB!$J$2:$J$1048576, MATCH(W413, CFB!$W$2:$W$1048576, 0) + COUNTIF(CFB!$W$2:$W$1048576, W413) - 1))</f>
        <v>19</v>
      </c>
      <c r="N413" s="2">
        <f>RANK(K413, INDEX(CFB!$K$2:$K$1048576, MATCH(W413, CFB!$W$2:$W$1048576, 0)):INDEX(CFB!$K$2:$K$1048576, MATCH(W413, CFB!$W$2:$W$1048576, 0) + COUNTIF(CFB!$W$2:$W$1048576, W413) - 1))</f>
        <v>14</v>
      </c>
      <c r="O413">
        <v>48.72</v>
      </c>
      <c r="P413">
        <v>5.49</v>
      </c>
      <c r="Q413">
        <v>10.85</v>
      </c>
      <c r="R413">
        <v>5.48</v>
      </c>
      <c r="S413">
        <v>6.61</v>
      </c>
      <c r="T413">
        <v>2.71</v>
      </c>
      <c r="U413">
        <v>8</v>
      </c>
      <c r="V413">
        <v>3.91</v>
      </c>
      <c r="W413">
        <v>2021</v>
      </c>
      <c r="X413">
        <f t="shared" si="11"/>
        <v>0</v>
      </c>
    </row>
    <row r="414" spans="1:24" ht="12.75" hidden="1" customHeight="1" x14ac:dyDescent="0.45">
      <c r="A414">
        <v>15</v>
      </c>
      <c r="B414" t="s">
        <v>26</v>
      </c>
      <c r="C414" t="s">
        <v>163</v>
      </c>
      <c r="D414" s="2" t="str">
        <f t="shared" si="10"/>
        <v>Clemson2021</v>
      </c>
      <c r="E414">
        <v>14</v>
      </c>
      <c r="F414">
        <v>10</v>
      </c>
      <c r="G414">
        <v>3</v>
      </c>
      <c r="H414" s="2">
        <v>0</v>
      </c>
      <c r="I414">
        <v>-0.61</v>
      </c>
      <c r="J414">
        <v>12.04</v>
      </c>
      <c r="K414">
        <v>11.43</v>
      </c>
      <c r="L414" s="2">
        <f>_xlfn.RANK.EQ(I414, INDEX(CFB!$I$2:$I$1048576, MATCH(W414, CFB!$W$2:$W$1048576, 0)):INDEX(CFB!$I$2:$I$1048576, MATCH(W414, CFB!$W$2:$W$1048576, 0) + COUNTIF(CFB!$W$2:$W$1048576, W414) - 1), 0)</f>
        <v>80</v>
      </c>
      <c r="M414" s="2">
        <f>_xlfn.RANK.EQ(J414, INDEX(CFB!$J$2:$J$1048576, MATCH(W414, CFB!$W$2:$W$1048576, 0)):INDEX(CFB!$J$2:$J$1048576, MATCH(W414, CFB!$W$2:$W$1048576, 0) + COUNTIF(CFB!$W$2:$W$1048576, W414) - 1))</f>
        <v>2</v>
      </c>
      <c r="N414" s="2">
        <f>RANK(K414, INDEX(CFB!$K$2:$K$1048576, MATCH(W414, CFB!$W$2:$W$1048576, 0)):INDEX(CFB!$K$2:$K$1048576, MATCH(W414, CFB!$W$2:$W$1048576, 0) + COUNTIF(CFB!$W$2:$W$1048576, W414) - 1))</f>
        <v>15</v>
      </c>
      <c r="O414">
        <v>42.78</v>
      </c>
      <c r="P414">
        <v>-1.29</v>
      </c>
      <c r="Q414">
        <v>7.66</v>
      </c>
      <c r="R414">
        <v>4.45</v>
      </c>
      <c r="S414">
        <v>6.1</v>
      </c>
      <c r="T414">
        <v>1.62</v>
      </c>
      <c r="U414">
        <v>6.73</v>
      </c>
      <c r="V414">
        <v>3.14</v>
      </c>
      <c r="W414">
        <v>2021</v>
      </c>
      <c r="X414">
        <f t="shared" si="11"/>
        <v>0</v>
      </c>
    </row>
    <row r="415" spans="1:24" ht="12.75" hidden="1" customHeight="1" x14ac:dyDescent="0.45">
      <c r="A415">
        <v>16</v>
      </c>
      <c r="B415" t="s">
        <v>19</v>
      </c>
      <c r="C415" t="s">
        <v>157</v>
      </c>
      <c r="D415" s="2" t="str">
        <f t="shared" si="10"/>
        <v>Ole Miss2021</v>
      </c>
      <c r="E415">
        <v>11</v>
      </c>
      <c r="F415">
        <v>10</v>
      </c>
      <c r="G415">
        <v>3</v>
      </c>
      <c r="H415" s="2">
        <v>0</v>
      </c>
      <c r="I415">
        <v>8.27</v>
      </c>
      <c r="J415">
        <v>3.16</v>
      </c>
      <c r="K415">
        <v>11.43</v>
      </c>
      <c r="L415" s="2">
        <f>_xlfn.RANK.EQ(I415, INDEX(CFB!$I$2:$I$1048576, MATCH(W415, CFB!$W$2:$W$1048576, 0)):INDEX(CFB!$I$2:$I$1048576, MATCH(W415, CFB!$W$2:$W$1048576, 0) + COUNTIF(CFB!$W$2:$W$1048576, W415) - 1), 0)</f>
        <v>15</v>
      </c>
      <c r="M415" s="2">
        <f>_xlfn.RANK.EQ(J415, INDEX(CFB!$J$2:$J$1048576, MATCH(W415, CFB!$W$2:$W$1048576, 0)):INDEX(CFB!$J$2:$J$1048576, MATCH(W415, CFB!$W$2:$W$1048576, 0) + COUNTIF(CFB!$W$2:$W$1048576, W415) - 1))</f>
        <v>40</v>
      </c>
      <c r="N415" s="2">
        <f>RANK(K415, INDEX(CFB!$K$2:$K$1048576, MATCH(W415, CFB!$W$2:$W$1048576, 0)):INDEX(CFB!$K$2:$K$1048576, MATCH(W415, CFB!$W$2:$W$1048576, 0) + COUNTIF(CFB!$W$2:$W$1048576, W415) - 1))</f>
        <v>15</v>
      </c>
      <c r="O415">
        <v>51.07</v>
      </c>
      <c r="P415">
        <v>7.12</v>
      </c>
      <c r="Q415">
        <v>10.18</v>
      </c>
      <c r="R415">
        <v>4.87</v>
      </c>
      <c r="S415">
        <v>6.41</v>
      </c>
      <c r="T415">
        <v>3.11</v>
      </c>
      <c r="U415">
        <v>7.89</v>
      </c>
      <c r="V415">
        <v>3.93</v>
      </c>
      <c r="W415">
        <v>2021</v>
      </c>
      <c r="X415">
        <f t="shared" si="11"/>
        <v>0</v>
      </c>
    </row>
    <row r="416" spans="1:24" ht="12.75" hidden="1" customHeight="1" x14ac:dyDescent="0.45">
      <c r="A416">
        <v>17</v>
      </c>
      <c r="B416" t="s">
        <v>106</v>
      </c>
      <c r="C416" t="s">
        <v>163</v>
      </c>
      <c r="D416" s="2" t="str">
        <f t="shared" si="10"/>
        <v>Wake Forest2021</v>
      </c>
      <c r="E416">
        <v>15</v>
      </c>
      <c r="F416">
        <v>11</v>
      </c>
      <c r="G416">
        <v>3</v>
      </c>
      <c r="H416" s="2">
        <v>0</v>
      </c>
      <c r="I416">
        <v>14.35</v>
      </c>
      <c r="J416">
        <v>-3.07</v>
      </c>
      <c r="K416">
        <v>11.28</v>
      </c>
      <c r="L416" s="2">
        <f>_xlfn.RANK.EQ(I416, INDEX(CFB!$I$2:$I$1048576, MATCH(W416, CFB!$W$2:$W$1048576, 0)):INDEX(CFB!$I$2:$I$1048576, MATCH(W416, CFB!$W$2:$W$1048576, 0) + COUNTIF(CFB!$W$2:$W$1048576, W416) - 1), 0)</f>
        <v>1</v>
      </c>
      <c r="M416" s="2">
        <f>_xlfn.RANK.EQ(J416, INDEX(CFB!$J$2:$J$1048576, MATCH(W416, CFB!$W$2:$W$1048576, 0)):INDEX(CFB!$J$2:$J$1048576, MATCH(W416, CFB!$W$2:$W$1048576, 0) + COUNTIF(CFB!$W$2:$W$1048576, W416) - 1))</f>
        <v>94</v>
      </c>
      <c r="N416" s="2">
        <f>RANK(K416, INDEX(CFB!$K$2:$K$1048576, MATCH(W416, CFB!$W$2:$W$1048576, 0)):INDEX(CFB!$K$2:$K$1048576, MATCH(W416, CFB!$W$2:$W$1048576, 0) + COUNTIF(CFB!$W$2:$W$1048576, W416) - 1))</f>
        <v>17</v>
      </c>
      <c r="O416">
        <v>56.6</v>
      </c>
      <c r="P416">
        <v>14.06</v>
      </c>
      <c r="Q416">
        <v>9.69</v>
      </c>
      <c r="R416">
        <v>5.61</v>
      </c>
      <c r="S416">
        <v>5.29</v>
      </c>
      <c r="T416">
        <v>3.64</v>
      </c>
      <c r="U416">
        <v>7.31</v>
      </c>
      <c r="V416">
        <v>4.66</v>
      </c>
      <c r="W416">
        <v>2021</v>
      </c>
      <c r="X416">
        <f t="shared" si="11"/>
        <v>0</v>
      </c>
    </row>
    <row r="417" spans="1:24" ht="12.75" hidden="1" customHeight="1" x14ac:dyDescent="0.45">
      <c r="A417">
        <v>18</v>
      </c>
      <c r="B417" t="s">
        <v>16</v>
      </c>
      <c r="C417" t="s">
        <v>154</v>
      </c>
      <c r="D417" s="2" t="str">
        <f t="shared" si="10"/>
        <v>Penn State2021</v>
      </c>
      <c r="F417">
        <v>7</v>
      </c>
      <c r="G417">
        <v>6</v>
      </c>
      <c r="H417" s="2">
        <v>0</v>
      </c>
      <c r="I417">
        <v>2.42</v>
      </c>
      <c r="J417">
        <v>8.8000000000000007</v>
      </c>
      <c r="K417">
        <v>11.22</v>
      </c>
      <c r="L417" s="2">
        <f>_xlfn.RANK.EQ(I417, INDEX(CFB!$I$2:$I$1048576, MATCH(W417, CFB!$W$2:$W$1048576, 0)):INDEX(CFB!$I$2:$I$1048576, MATCH(W417, CFB!$W$2:$W$1048576, 0) + COUNTIF(CFB!$W$2:$W$1048576, W417) - 1), 0)</f>
        <v>52</v>
      </c>
      <c r="M417" s="2">
        <f>_xlfn.RANK.EQ(J417, INDEX(CFB!$J$2:$J$1048576, MATCH(W417, CFB!$W$2:$W$1048576, 0)):INDEX(CFB!$J$2:$J$1048576, MATCH(W417, CFB!$W$2:$W$1048576, 0) + COUNTIF(CFB!$W$2:$W$1048576, W417) - 1))</f>
        <v>10</v>
      </c>
      <c r="N417" s="2">
        <f>RANK(K417, INDEX(CFB!$K$2:$K$1048576, MATCH(W417, CFB!$W$2:$W$1048576, 0)):INDEX(CFB!$K$2:$K$1048576, MATCH(W417, CFB!$W$2:$W$1048576, 0) + COUNTIF(CFB!$W$2:$W$1048576, W417) - 1))</f>
        <v>18</v>
      </c>
      <c r="O417">
        <v>43.91</v>
      </c>
      <c r="P417">
        <v>0.35</v>
      </c>
      <c r="Q417">
        <v>9.14</v>
      </c>
      <c r="R417">
        <v>4.34</v>
      </c>
      <c r="S417">
        <v>4.88</v>
      </c>
      <c r="T417">
        <v>2.41</v>
      </c>
      <c r="U417">
        <v>6.98</v>
      </c>
      <c r="V417">
        <v>3.4</v>
      </c>
      <c r="W417">
        <v>2021</v>
      </c>
      <c r="X417">
        <f t="shared" si="11"/>
        <v>0</v>
      </c>
    </row>
    <row r="418" spans="1:24" ht="12.75" hidden="1" customHeight="1" x14ac:dyDescent="0.45">
      <c r="A418">
        <v>19</v>
      </c>
      <c r="B418" t="s">
        <v>34</v>
      </c>
      <c r="C418" t="s">
        <v>157</v>
      </c>
      <c r="D418" s="2" t="str">
        <f t="shared" si="10"/>
        <v>Texas A&amp;M2021</v>
      </c>
      <c r="F418">
        <v>8</v>
      </c>
      <c r="G418">
        <v>4</v>
      </c>
      <c r="H418" s="2">
        <v>0</v>
      </c>
      <c r="I418">
        <v>0.53</v>
      </c>
      <c r="J418">
        <v>10.25</v>
      </c>
      <c r="K418">
        <v>10.77</v>
      </c>
      <c r="L418" s="2">
        <f>_xlfn.RANK.EQ(I418, INDEX(CFB!$I$2:$I$1048576, MATCH(W418, CFB!$W$2:$W$1048576, 0)):INDEX(CFB!$I$2:$I$1048576, MATCH(W418, CFB!$W$2:$W$1048576, 0) + COUNTIF(CFB!$W$2:$W$1048576, W418) - 1), 0)</f>
        <v>72</v>
      </c>
      <c r="M418" s="2">
        <f>_xlfn.RANK.EQ(J418, INDEX(CFB!$J$2:$J$1048576, MATCH(W418, CFB!$W$2:$W$1048576, 0)):INDEX(CFB!$J$2:$J$1048576, MATCH(W418, CFB!$W$2:$W$1048576, 0) + COUNTIF(CFB!$W$2:$W$1048576, W418) - 1))</f>
        <v>4</v>
      </c>
      <c r="N418" s="2">
        <f>RANK(K418, INDEX(CFB!$K$2:$K$1048576, MATCH(W418, CFB!$W$2:$W$1048576, 0)):INDEX(CFB!$K$2:$K$1048576, MATCH(W418, CFB!$W$2:$W$1048576, 0) + COUNTIF(CFB!$W$2:$W$1048576, W418) - 1))</f>
        <v>19</v>
      </c>
      <c r="O418">
        <v>44.76</v>
      </c>
      <c r="P418">
        <v>0.57999999999999996</v>
      </c>
      <c r="Q418">
        <v>8.5299999999999994</v>
      </c>
      <c r="R418">
        <v>4.17</v>
      </c>
      <c r="S418">
        <v>6.63</v>
      </c>
      <c r="T418">
        <v>2.63</v>
      </c>
      <c r="U418">
        <v>7.42</v>
      </c>
      <c r="V418">
        <v>3.44</v>
      </c>
      <c r="W418">
        <v>2021</v>
      </c>
      <c r="X418">
        <f t="shared" si="11"/>
        <v>0</v>
      </c>
    </row>
    <row r="419" spans="1:24" ht="12.75" hidden="1" customHeight="1" x14ac:dyDescent="0.45">
      <c r="A419">
        <v>20</v>
      </c>
      <c r="B419" t="s">
        <v>124</v>
      </c>
      <c r="C419" t="s">
        <v>160</v>
      </c>
      <c r="D419" s="2" t="str">
        <f t="shared" si="10"/>
        <v>Purdue2021</v>
      </c>
      <c r="F419">
        <v>9</v>
      </c>
      <c r="G419">
        <v>4</v>
      </c>
      <c r="H419" s="2">
        <v>0</v>
      </c>
      <c r="I419">
        <v>4.33</v>
      </c>
      <c r="J419">
        <v>6.25</v>
      </c>
      <c r="K419">
        <v>10.58</v>
      </c>
      <c r="L419" s="2">
        <f>_xlfn.RANK.EQ(I419, INDEX(CFB!$I$2:$I$1048576, MATCH(W419, CFB!$W$2:$W$1048576, 0)):INDEX(CFB!$I$2:$I$1048576, MATCH(W419, CFB!$W$2:$W$1048576, 0) + COUNTIF(CFB!$W$2:$W$1048576, W419) - 1), 0)</f>
        <v>36</v>
      </c>
      <c r="M419" s="2">
        <f>_xlfn.RANK.EQ(J419, INDEX(CFB!$J$2:$J$1048576, MATCH(W419, CFB!$W$2:$W$1048576, 0)):INDEX(CFB!$J$2:$J$1048576, MATCH(W419, CFB!$W$2:$W$1048576, 0) + COUNTIF(CFB!$W$2:$W$1048576, W419) - 1))</f>
        <v>17</v>
      </c>
      <c r="N419" s="2">
        <f>RANK(K419, INDEX(CFB!$K$2:$K$1048576, MATCH(W419, CFB!$W$2:$W$1048576, 0)):INDEX(CFB!$K$2:$K$1048576, MATCH(W419, CFB!$W$2:$W$1048576, 0) + COUNTIF(CFB!$W$2:$W$1048576, W419) - 1))</f>
        <v>20</v>
      </c>
      <c r="O419">
        <v>48.07</v>
      </c>
      <c r="P419">
        <v>4.63</v>
      </c>
      <c r="Q419">
        <v>10.3</v>
      </c>
      <c r="R419">
        <v>5.39</v>
      </c>
      <c r="S419">
        <v>4.47</v>
      </c>
      <c r="T419">
        <v>2.94</v>
      </c>
      <c r="U419">
        <v>7.72</v>
      </c>
      <c r="V419">
        <v>4.2</v>
      </c>
      <c r="W419">
        <v>2021</v>
      </c>
      <c r="X419">
        <f t="shared" si="11"/>
        <v>0</v>
      </c>
    </row>
    <row r="420" spans="1:24" ht="12.75" hidden="1" customHeight="1" x14ac:dyDescent="0.45">
      <c r="A420">
        <v>21</v>
      </c>
      <c r="B420" t="s">
        <v>91</v>
      </c>
      <c r="C420" t="s">
        <v>163</v>
      </c>
      <c r="D420" s="2" t="str">
        <f t="shared" si="10"/>
        <v>North Carolina State2021</v>
      </c>
      <c r="E420">
        <v>20</v>
      </c>
      <c r="F420">
        <v>9</v>
      </c>
      <c r="G420">
        <v>3</v>
      </c>
      <c r="H420" s="2">
        <v>0</v>
      </c>
      <c r="I420">
        <v>3.23</v>
      </c>
      <c r="J420">
        <v>6.99</v>
      </c>
      <c r="K420">
        <v>10.220000000000001</v>
      </c>
      <c r="L420" s="2">
        <f>_xlfn.RANK.EQ(I420, INDEX(CFB!$I$2:$I$1048576, MATCH(W420, CFB!$W$2:$W$1048576, 0)):INDEX(CFB!$I$2:$I$1048576, MATCH(W420, CFB!$W$2:$W$1048576, 0) + COUNTIF(CFB!$W$2:$W$1048576, W420) - 1), 0)</f>
        <v>44</v>
      </c>
      <c r="M420" s="2">
        <f>_xlfn.RANK.EQ(J420, INDEX(CFB!$J$2:$J$1048576, MATCH(W420, CFB!$W$2:$W$1048576, 0)):INDEX(CFB!$J$2:$J$1048576, MATCH(W420, CFB!$W$2:$W$1048576, 0) + COUNTIF(CFB!$W$2:$W$1048576, W420) - 1))</f>
        <v>15</v>
      </c>
      <c r="N420" s="2">
        <f>RANK(K420, INDEX(CFB!$K$2:$K$1048576, MATCH(W420, CFB!$W$2:$W$1048576, 0)):INDEX(CFB!$K$2:$K$1048576, MATCH(W420, CFB!$W$2:$W$1048576, 0) + COUNTIF(CFB!$W$2:$W$1048576, W420) - 1))</f>
        <v>21</v>
      </c>
      <c r="O420">
        <v>47.29</v>
      </c>
      <c r="P420">
        <v>3.95</v>
      </c>
      <c r="Q420">
        <v>9.35</v>
      </c>
      <c r="R420">
        <v>4.62</v>
      </c>
      <c r="S420">
        <v>5.28</v>
      </c>
      <c r="T420">
        <v>2.66</v>
      </c>
      <c r="U420">
        <v>7.37</v>
      </c>
      <c r="V420">
        <v>3.68</v>
      </c>
      <c r="W420">
        <v>2021</v>
      </c>
      <c r="X420">
        <f t="shared" si="11"/>
        <v>0</v>
      </c>
    </row>
    <row r="421" spans="1:24" ht="12.75" hidden="1" customHeight="1" x14ac:dyDescent="0.45">
      <c r="A421">
        <v>22</v>
      </c>
      <c r="B421" t="s">
        <v>42</v>
      </c>
      <c r="C421" t="s">
        <v>160</v>
      </c>
      <c r="D421" s="2" t="str">
        <f t="shared" si="10"/>
        <v>Minnesota2021</v>
      </c>
      <c r="F421">
        <v>9</v>
      </c>
      <c r="G421">
        <v>4</v>
      </c>
      <c r="H421" s="2">
        <v>0</v>
      </c>
      <c r="I421">
        <v>2.13</v>
      </c>
      <c r="J421">
        <v>8.0399999999999991</v>
      </c>
      <c r="K421">
        <v>10.17</v>
      </c>
      <c r="L421" s="2">
        <f>_xlfn.RANK.EQ(I421, INDEX(CFB!$I$2:$I$1048576, MATCH(W421, CFB!$W$2:$W$1048576, 0)):INDEX(CFB!$I$2:$I$1048576, MATCH(W421, CFB!$W$2:$W$1048576, 0) + COUNTIF(CFB!$W$2:$W$1048576, W421) - 1), 0)</f>
        <v>56</v>
      </c>
      <c r="M421" s="2">
        <f>_xlfn.RANK.EQ(J421, INDEX(CFB!$J$2:$J$1048576, MATCH(W421, CFB!$W$2:$W$1048576, 0)):INDEX(CFB!$J$2:$J$1048576, MATCH(W421, CFB!$W$2:$W$1048576, 0) + COUNTIF(CFB!$W$2:$W$1048576, W421) - 1))</f>
        <v>11</v>
      </c>
      <c r="N421" s="2">
        <f>RANK(K421, INDEX(CFB!$K$2:$K$1048576, MATCH(W421, CFB!$W$2:$W$1048576, 0)):INDEX(CFB!$K$2:$K$1048576, MATCH(W421, CFB!$W$2:$W$1048576, 0) + COUNTIF(CFB!$W$2:$W$1048576, W421) - 1))</f>
        <v>22</v>
      </c>
      <c r="O421">
        <v>44.07</v>
      </c>
      <c r="P421">
        <v>2.08</v>
      </c>
      <c r="Q421">
        <v>10.34</v>
      </c>
      <c r="R421">
        <v>4.7699999999999996</v>
      </c>
      <c r="S421">
        <v>5.9</v>
      </c>
      <c r="T421">
        <v>2.4</v>
      </c>
      <c r="U421">
        <v>7.19</v>
      </c>
      <c r="V421">
        <v>3.61</v>
      </c>
      <c r="W421">
        <v>2021</v>
      </c>
      <c r="X421">
        <f t="shared" si="11"/>
        <v>0</v>
      </c>
    </row>
    <row r="422" spans="1:24" ht="12.75" hidden="1" customHeight="1" x14ac:dyDescent="0.45">
      <c r="A422">
        <v>23</v>
      </c>
      <c r="B422" t="s">
        <v>36</v>
      </c>
      <c r="C422" t="s">
        <v>160</v>
      </c>
      <c r="D422" s="2" t="str">
        <f t="shared" si="10"/>
        <v>Iowa2021</v>
      </c>
      <c r="E422">
        <v>23</v>
      </c>
      <c r="F422">
        <v>10</v>
      </c>
      <c r="G422">
        <v>4</v>
      </c>
      <c r="H422" s="2">
        <v>0</v>
      </c>
      <c r="I422">
        <v>0.36</v>
      </c>
      <c r="J422">
        <v>9.09</v>
      </c>
      <c r="K422">
        <v>9.4499999999999993</v>
      </c>
      <c r="L422" s="2">
        <f>_xlfn.RANK.EQ(I422, INDEX(CFB!$I$2:$I$1048576, MATCH(W422, CFB!$W$2:$W$1048576, 0)):INDEX(CFB!$I$2:$I$1048576, MATCH(W422, CFB!$W$2:$W$1048576, 0) + COUNTIF(CFB!$W$2:$W$1048576, W422) - 1), 0)</f>
        <v>74</v>
      </c>
      <c r="M422" s="2">
        <f>_xlfn.RANK.EQ(J422, INDEX(CFB!$J$2:$J$1048576, MATCH(W422, CFB!$W$2:$W$1048576, 0)):INDEX(CFB!$J$2:$J$1048576, MATCH(W422, CFB!$W$2:$W$1048576, 0) + COUNTIF(CFB!$W$2:$W$1048576, W422) - 1))</f>
        <v>9</v>
      </c>
      <c r="N422" s="2">
        <f>RANK(K422, INDEX(CFB!$K$2:$K$1048576, MATCH(W422, CFB!$W$2:$W$1048576, 0)):INDEX(CFB!$K$2:$K$1048576, MATCH(W422, CFB!$W$2:$W$1048576, 0) + COUNTIF(CFB!$W$2:$W$1048576, W422) - 1))</f>
        <v>23</v>
      </c>
      <c r="O422">
        <v>42.78</v>
      </c>
      <c r="P422">
        <v>2.4300000000000002</v>
      </c>
      <c r="Q422">
        <v>8.42</v>
      </c>
      <c r="R422">
        <v>4.46</v>
      </c>
      <c r="S422">
        <v>4.95</v>
      </c>
      <c r="T422">
        <v>1.78</v>
      </c>
      <c r="U422">
        <v>6.38</v>
      </c>
      <c r="V422">
        <v>3.22</v>
      </c>
      <c r="W422">
        <v>2021</v>
      </c>
      <c r="X422">
        <f t="shared" si="11"/>
        <v>0</v>
      </c>
    </row>
    <row r="423" spans="1:24" ht="12.75" hidden="1" customHeight="1" x14ac:dyDescent="0.45">
      <c r="A423">
        <v>24</v>
      </c>
      <c r="B423" t="s">
        <v>41</v>
      </c>
      <c r="C423" t="s">
        <v>29</v>
      </c>
      <c r="D423" s="2" t="str">
        <f t="shared" si="10"/>
        <v>Kansas State2021</v>
      </c>
      <c r="F423">
        <v>8</v>
      </c>
      <c r="G423">
        <v>5</v>
      </c>
      <c r="H423" s="2">
        <v>0</v>
      </c>
      <c r="I423">
        <v>2.17</v>
      </c>
      <c r="J423">
        <v>6.95</v>
      </c>
      <c r="K423">
        <v>9.1199999999999992</v>
      </c>
      <c r="L423" s="2">
        <f>_xlfn.RANK.EQ(I423, INDEX(CFB!$I$2:$I$1048576, MATCH(W423, CFB!$W$2:$W$1048576, 0)):INDEX(CFB!$I$2:$I$1048576, MATCH(W423, CFB!$W$2:$W$1048576, 0) + COUNTIF(CFB!$W$2:$W$1048576, W423) - 1), 0)</f>
        <v>55</v>
      </c>
      <c r="M423" s="2">
        <f>_xlfn.RANK.EQ(J423, INDEX(CFB!$J$2:$J$1048576, MATCH(W423, CFB!$W$2:$W$1048576, 0)):INDEX(CFB!$J$2:$J$1048576, MATCH(W423, CFB!$W$2:$W$1048576, 0) + COUNTIF(CFB!$W$2:$W$1048576, W423) - 1))</f>
        <v>16</v>
      </c>
      <c r="N423" s="2">
        <f>RANK(K423, INDEX(CFB!$K$2:$K$1048576, MATCH(W423, CFB!$W$2:$W$1048576, 0)):INDEX(CFB!$K$2:$K$1048576, MATCH(W423, CFB!$W$2:$W$1048576, 0) + COUNTIF(CFB!$W$2:$W$1048576, W423) - 1))</f>
        <v>24</v>
      </c>
      <c r="O423">
        <v>42.5</v>
      </c>
      <c r="P423">
        <v>4.05</v>
      </c>
      <c r="Q423">
        <v>9.98</v>
      </c>
      <c r="R423">
        <v>5.6</v>
      </c>
      <c r="S423">
        <v>6.11</v>
      </c>
      <c r="T423">
        <v>2.36</v>
      </c>
      <c r="U423">
        <v>7.6</v>
      </c>
      <c r="V423">
        <v>3.85</v>
      </c>
      <c r="W423">
        <v>2021</v>
      </c>
      <c r="X423">
        <f t="shared" si="11"/>
        <v>0</v>
      </c>
    </row>
    <row r="424" spans="1:24" ht="12.75" hidden="1" customHeight="1" x14ac:dyDescent="0.45">
      <c r="A424">
        <v>25</v>
      </c>
      <c r="B424" t="s">
        <v>40</v>
      </c>
      <c r="C424" t="s">
        <v>29</v>
      </c>
      <c r="D424" s="2" t="str">
        <f t="shared" si="10"/>
        <v>Iowa State2021</v>
      </c>
      <c r="F424">
        <v>7</v>
      </c>
      <c r="G424">
        <v>6</v>
      </c>
      <c r="H424" s="2">
        <v>0</v>
      </c>
      <c r="I424">
        <v>3.01</v>
      </c>
      <c r="J424">
        <v>6.07</v>
      </c>
      <c r="K424">
        <v>9.08</v>
      </c>
      <c r="L424" s="2">
        <f>_xlfn.RANK.EQ(I424, INDEX(CFB!$I$2:$I$1048576, MATCH(W424, CFB!$W$2:$W$1048576, 0)):INDEX(CFB!$I$2:$I$1048576, MATCH(W424, CFB!$W$2:$W$1048576, 0) + COUNTIF(CFB!$W$2:$W$1048576, W424) - 1), 0)</f>
        <v>48</v>
      </c>
      <c r="M424" s="2">
        <f>_xlfn.RANK.EQ(J424, INDEX(CFB!$J$2:$J$1048576, MATCH(W424, CFB!$W$2:$W$1048576, 0)):INDEX(CFB!$J$2:$J$1048576, MATCH(W424, CFB!$W$2:$W$1048576, 0) + COUNTIF(CFB!$W$2:$W$1048576, W424) - 1))</f>
        <v>18</v>
      </c>
      <c r="N424" s="2">
        <f>RANK(K424, INDEX(CFB!$K$2:$K$1048576, MATCH(W424, CFB!$W$2:$W$1048576, 0)):INDEX(CFB!$K$2:$K$1048576, MATCH(W424, CFB!$W$2:$W$1048576, 0) + COUNTIF(CFB!$W$2:$W$1048576, W424) - 1))</f>
        <v>25</v>
      </c>
      <c r="O424">
        <v>47.87</v>
      </c>
      <c r="P424">
        <v>4.79</v>
      </c>
      <c r="Q424">
        <v>9.36</v>
      </c>
      <c r="R424">
        <v>5.31</v>
      </c>
      <c r="S424">
        <v>6.65</v>
      </c>
      <c r="T424">
        <v>2.09</v>
      </c>
      <c r="U424">
        <v>7.92</v>
      </c>
      <c r="V424">
        <v>3.66</v>
      </c>
      <c r="W424">
        <v>2021</v>
      </c>
      <c r="X424">
        <f t="shared" si="11"/>
        <v>0</v>
      </c>
    </row>
    <row r="425" spans="1:24" ht="12.75" hidden="1" customHeight="1" x14ac:dyDescent="0.45">
      <c r="A425">
        <v>26</v>
      </c>
      <c r="B425" t="s">
        <v>30</v>
      </c>
      <c r="C425" t="s">
        <v>167</v>
      </c>
      <c r="D425" s="2" t="str">
        <f t="shared" si="10"/>
        <v>Boise State2021</v>
      </c>
      <c r="F425">
        <v>7</v>
      </c>
      <c r="G425">
        <v>5</v>
      </c>
      <c r="H425" s="2">
        <v>0</v>
      </c>
      <c r="I425">
        <v>1.71</v>
      </c>
      <c r="J425">
        <v>7.14</v>
      </c>
      <c r="K425">
        <v>8.85</v>
      </c>
      <c r="L425" s="2">
        <f>_xlfn.RANK.EQ(I425, INDEX(CFB!$I$2:$I$1048576, MATCH(W425, CFB!$W$2:$W$1048576, 0)):INDEX(CFB!$I$2:$I$1048576, MATCH(W425, CFB!$W$2:$W$1048576, 0) + COUNTIF(CFB!$W$2:$W$1048576, W425) - 1), 0)</f>
        <v>62</v>
      </c>
      <c r="M425" s="2">
        <f>_xlfn.RANK.EQ(J425, INDEX(CFB!$J$2:$J$1048576, MATCH(W425, CFB!$W$2:$W$1048576, 0)):INDEX(CFB!$J$2:$J$1048576, MATCH(W425, CFB!$W$2:$W$1048576, 0) + COUNTIF(CFB!$W$2:$W$1048576, W425) - 1))</f>
        <v>14</v>
      </c>
      <c r="N425" s="2">
        <f>RANK(K425, INDEX(CFB!$K$2:$K$1048576, MATCH(W425, CFB!$W$2:$W$1048576, 0)):INDEX(CFB!$K$2:$K$1048576, MATCH(W425, CFB!$W$2:$W$1048576, 0) + COUNTIF(CFB!$W$2:$W$1048576, W425) - 1))</f>
        <v>26</v>
      </c>
      <c r="O425">
        <v>44.58</v>
      </c>
      <c r="P425">
        <v>5.36</v>
      </c>
      <c r="Q425">
        <v>9.66</v>
      </c>
      <c r="R425">
        <v>5.96</v>
      </c>
      <c r="S425">
        <v>4.45</v>
      </c>
      <c r="T425">
        <v>3.15</v>
      </c>
      <c r="U425">
        <v>6.67</v>
      </c>
      <c r="V425">
        <v>4.5</v>
      </c>
      <c r="W425">
        <v>2021</v>
      </c>
      <c r="X425">
        <f t="shared" si="11"/>
        <v>0</v>
      </c>
    </row>
    <row r="426" spans="1:24" ht="12.75" hidden="1" customHeight="1" x14ac:dyDescent="0.45">
      <c r="A426">
        <v>27</v>
      </c>
      <c r="B426" t="s">
        <v>74</v>
      </c>
      <c r="C426" t="s">
        <v>155</v>
      </c>
      <c r="D426" s="2" t="str">
        <f t="shared" si="10"/>
        <v>Kentucky2021</v>
      </c>
      <c r="E426">
        <v>18</v>
      </c>
      <c r="F426">
        <v>10</v>
      </c>
      <c r="G426">
        <v>3</v>
      </c>
      <c r="H426" s="2">
        <v>0</v>
      </c>
      <c r="I426">
        <v>4.42</v>
      </c>
      <c r="J426">
        <v>4.32</v>
      </c>
      <c r="K426">
        <v>8.73</v>
      </c>
      <c r="L426" s="2">
        <f>_xlfn.RANK.EQ(I426, INDEX(CFB!$I$2:$I$1048576, MATCH(W426, CFB!$W$2:$W$1048576, 0)):INDEX(CFB!$I$2:$I$1048576, MATCH(W426, CFB!$W$2:$W$1048576, 0) + COUNTIF(CFB!$W$2:$W$1048576, W426) - 1), 0)</f>
        <v>34</v>
      </c>
      <c r="M426" s="2">
        <f>_xlfn.RANK.EQ(J426, INDEX(CFB!$J$2:$J$1048576, MATCH(W426, CFB!$W$2:$W$1048576, 0)):INDEX(CFB!$J$2:$J$1048576, MATCH(W426, CFB!$W$2:$W$1048576, 0) + COUNTIF(CFB!$W$2:$W$1048576, W426) - 1))</f>
        <v>31</v>
      </c>
      <c r="N426" s="2">
        <f>RANK(K426, INDEX(CFB!$K$2:$K$1048576, MATCH(W426, CFB!$W$2:$W$1048576, 0)):INDEX(CFB!$K$2:$K$1048576, MATCH(W426, CFB!$W$2:$W$1048576, 0) + COUNTIF(CFB!$W$2:$W$1048576, W426) - 1))</f>
        <v>27</v>
      </c>
      <c r="O426">
        <v>46.63</v>
      </c>
      <c r="P426">
        <v>6.83</v>
      </c>
      <c r="Q426">
        <v>9.61</v>
      </c>
      <c r="R426">
        <v>5.53</v>
      </c>
      <c r="S426">
        <v>6.47</v>
      </c>
      <c r="T426">
        <v>2.95</v>
      </c>
      <c r="U426">
        <v>7.69</v>
      </c>
      <c r="V426">
        <v>4.28</v>
      </c>
      <c r="W426">
        <v>2021</v>
      </c>
      <c r="X426">
        <f t="shared" si="11"/>
        <v>0</v>
      </c>
    </row>
    <row r="427" spans="1:24" ht="12.75" hidden="1" customHeight="1" x14ac:dyDescent="0.45">
      <c r="A427">
        <v>28</v>
      </c>
      <c r="B427" t="s">
        <v>131</v>
      </c>
      <c r="C427" t="s">
        <v>167</v>
      </c>
      <c r="D427" s="2" t="str">
        <f t="shared" si="10"/>
        <v>Air Force2021</v>
      </c>
      <c r="F427">
        <v>10</v>
      </c>
      <c r="G427">
        <v>3</v>
      </c>
      <c r="H427" s="2">
        <v>0</v>
      </c>
      <c r="I427">
        <v>4.55</v>
      </c>
      <c r="J427">
        <v>4.1500000000000004</v>
      </c>
      <c r="K427">
        <v>8.6999999999999993</v>
      </c>
      <c r="L427" s="2">
        <f>_xlfn.RANK.EQ(I427, INDEX(CFB!$I$2:$I$1048576, MATCH(W427, CFB!$W$2:$W$1048576, 0)):INDEX(CFB!$I$2:$I$1048576, MATCH(W427, CFB!$W$2:$W$1048576, 0) + COUNTIF(CFB!$W$2:$W$1048576, W427) - 1), 0)</f>
        <v>32</v>
      </c>
      <c r="M427" s="2">
        <f>_xlfn.RANK.EQ(J427, INDEX(CFB!$J$2:$J$1048576, MATCH(W427, CFB!$W$2:$W$1048576, 0)):INDEX(CFB!$J$2:$J$1048576, MATCH(W427, CFB!$W$2:$W$1048576, 0) + COUNTIF(CFB!$W$2:$W$1048576, W427) - 1))</f>
        <v>33</v>
      </c>
      <c r="N427" s="2">
        <f>RANK(K427, INDEX(CFB!$K$2:$K$1048576, MATCH(W427, CFB!$W$2:$W$1048576, 0)):INDEX(CFB!$K$2:$K$1048576, MATCH(W427, CFB!$W$2:$W$1048576, 0) + COUNTIF(CFB!$W$2:$W$1048576, W427) - 1))</f>
        <v>28</v>
      </c>
      <c r="O427">
        <v>44.23</v>
      </c>
      <c r="P427">
        <v>8.77</v>
      </c>
      <c r="Q427">
        <v>12.48</v>
      </c>
      <c r="R427">
        <v>5.78</v>
      </c>
      <c r="S427">
        <v>6.04</v>
      </c>
      <c r="T427">
        <v>2.79</v>
      </c>
      <c r="U427">
        <v>6.79</v>
      </c>
      <c r="V427">
        <v>4.54</v>
      </c>
      <c r="W427">
        <v>2021</v>
      </c>
      <c r="X427">
        <f t="shared" si="11"/>
        <v>0</v>
      </c>
    </row>
    <row r="428" spans="1:24" ht="12.75" hidden="1" customHeight="1" x14ac:dyDescent="0.45">
      <c r="A428">
        <v>29</v>
      </c>
      <c r="B428" t="s">
        <v>107</v>
      </c>
      <c r="C428" t="s">
        <v>49</v>
      </c>
      <c r="D428" s="2" t="str">
        <f t="shared" si="10"/>
        <v>Houston2021</v>
      </c>
      <c r="E428">
        <v>17</v>
      </c>
      <c r="F428">
        <v>12</v>
      </c>
      <c r="G428">
        <v>2</v>
      </c>
      <c r="H428" s="2">
        <v>0</v>
      </c>
      <c r="I428">
        <v>4.13</v>
      </c>
      <c r="J428">
        <v>4.4000000000000004</v>
      </c>
      <c r="K428">
        <v>8.5299999999999994</v>
      </c>
      <c r="L428" s="2">
        <f>_xlfn.RANK.EQ(I428, INDEX(CFB!$I$2:$I$1048576, MATCH(W428, CFB!$W$2:$W$1048576, 0)):INDEX(CFB!$I$2:$I$1048576, MATCH(W428, CFB!$W$2:$W$1048576, 0) + COUNTIF(CFB!$W$2:$W$1048576, W428) - 1), 0)</f>
        <v>38</v>
      </c>
      <c r="M428" s="2">
        <f>_xlfn.RANK.EQ(J428, INDEX(CFB!$J$2:$J$1048576, MATCH(W428, CFB!$W$2:$W$1048576, 0)):INDEX(CFB!$J$2:$J$1048576, MATCH(W428, CFB!$W$2:$W$1048576, 0) + COUNTIF(CFB!$W$2:$W$1048576, W428) - 1))</f>
        <v>30</v>
      </c>
      <c r="N428" s="2">
        <f>RANK(K428, INDEX(CFB!$K$2:$K$1048576, MATCH(W428, CFB!$W$2:$W$1048576, 0)):INDEX(CFB!$K$2:$K$1048576, MATCH(W428, CFB!$W$2:$W$1048576, 0) + COUNTIF(CFB!$W$2:$W$1048576, W428) - 1))</f>
        <v>29</v>
      </c>
      <c r="O428">
        <v>47.07</v>
      </c>
      <c r="P428">
        <v>8.4499999999999993</v>
      </c>
      <c r="Q428">
        <v>9.6999999999999993</v>
      </c>
      <c r="R428">
        <v>5.24</v>
      </c>
      <c r="S428">
        <v>4.8899999999999997</v>
      </c>
      <c r="T428">
        <v>2.48</v>
      </c>
      <c r="U428">
        <v>7.01</v>
      </c>
      <c r="V428">
        <v>3.97</v>
      </c>
      <c r="W428">
        <v>2021</v>
      </c>
      <c r="X428">
        <f t="shared" si="11"/>
        <v>0</v>
      </c>
    </row>
    <row r="429" spans="1:24" ht="12.75" hidden="1" customHeight="1" x14ac:dyDescent="0.45">
      <c r="A429">
        <v>30</v>
      </c>
      <c r="B429" t="s">
        <v>110</v>
      </c>
      <c r="C429" t="s">
        <v>168</v>
      </c>
      <c r="D429" s="2" t="str">
        <f t="shared" si="10"/>
        <v>Western Kentucky2021</v>
      </c>
      <c r="F429">
        <v>9</v>
      </c>
      <c r="G429">
        <v>5</v>
      </c>
      <c r="H429" s="2">
        <v>0</v>
      </c>
      <c r="I429">
        <v>13.71</v>
      </c>
      <c r="J429">
        <v>-5.32</v>
      </c>
      <c r="K429">
        <v>8.39</v>
      </c>
      <c r="L429" s="2">
        <f>_xlfn.RANK.EQ(I429, INDEX(CFB!$I$2:$I$1048576, MATCH(W429, CFB!$W$2:$W$1048576, 0)):INDEX(CFB!$I$2:$I$1048576, MATCH(W429, CFB!$W$2:$W$1048576, 0) + COUNTIF(CFB!$W$2:$W$1048576, W429) - 1), 0)</f>
        <v>3</v>
      </c>
      <c r="M429" s="2">
        <f>_xlfn.RANK.EQ(J429, INDEX(CFB!$J$2:$J$1048576, MATCH(W429, CFB!$W$2:$W$1048576, 0)):INDEX(CFB!$J$2:$J$1048576, MATCH(W429, CFB!$W$2:$W$1048576, 0) + COUNTIF(CFB!$W$2:$W$1048576, W429) - 1))</f>
        <v>112</v>
      </c>
      <c r="N429" s="2">
        <f>RANK(K429, INDEX(CFB!$K$2:$K$1048576, MATCH(W429, CFB!$W$2:$W$1048576, 0)):INDEX(CFB!$K$2:$K$1048576, MATCH(W429, CFB!$W$2:$W$1048576, 0) + COUNTIF(CFB!$W$2:$W$1048576, W429) - 1))</f>
        <v>30</v>
      </c>
      <c r="O429">
        <v>55.95</v>
      </c>
      <c r="P429">
        <v>17.03</v>
      </c>
      <c r="Q429">
        <v>9.85</v>
      </c>
      <c r="R429">
        <v>5.54</v>
      </c>
      <c r="S429">
        <v>5</v>
      </c>
      <c r="T429">
        <v>3.49</v>
      </c>
      <c r="U429">
        <v>8.09</v>
      </c>
      <c r="V429">
        <v>4.72</v>
      </c>
      <c r="W429">
        <v>2021</v>
      </c>
      <c r="X429">
        <f t="shared" si="11"/>
        <v>0</v>
      </c>
    </row>
    <row r="430" spans="1:24" ht="12.75" hidden="1" customHeight="1" x14ac:dyDescent="0.45">
      <c r="A430">
        <v>31</v>
      </c>
      <c r="B430" t="s">
        <v>37</v>
      </c>
      <c r="C430" t="s">
        <v>155</v>
      </c>
      <c r="D430" s="2" t="str">
        <f t="shared" si="10"/>
        <v>Tennessee2021</v>
      </c>
      <c r="F430">
        <v>7</v>
      </c>
      <c r="G430">
        <v>6</v>
      </c>
      <c r="H430" s="2">
        <v>0</v>
      </c>
      <c r="I430">
        <v>9.6199999999999992</v>
      </c>
      <c r="J430">
        <v>-1.65</v>
      </c>
      <c r="K430">
        <v>7.97</v>
      </c>
      <c r="L430" s="2">
        <f>_xlfn.RANK.EQ(I430, INDEX(CFB!$I$2:$I$1048576, MATCH(W430, CFB!$W$2:$W$1048576, 0)):INDEX(CFB!$I$2:$I$1048576, MATCH(W430, CFB!$W$2:$W$1048576, 0) + COUNTIF(CFB!$W$2:$W$1048576, W430) - 1), 0)</f>
        <v>7</v>
      </c>
      <c r="M430" s="2">
        <f>_xlfn.RANK.EQ(J430, INDEX(CFB!$J$2:$J$1048576, MATCH(W430, CFB!$W$2:$W$1048576, 0)):INDEX(CFB!$J$2:$J$1048576, MATCH(W430, CFB!$W$2:$W$1048576, 0) + COUNTIF(CFB!$W$2:$W$1048576, W430) - 1))</f>
        <v>80</v>
      </c>
      <c r="N430" s="2">
        <f>RANK(K430, INDEX(CFB!$K$2:$K$1048576, MATCH(W430, CFB!$W$2:$W$1048576, 0)):INDEX(CFB!$K$2:$K$1048576, MATCH(W430, CFB!$W$2:$W$1048576, 0) + COUNTIF(CFB!$W$2:$W$1048576, W430) - 1))</f>
        <v>31</v>
      </c>
      <c r="O430">
        <v>56.08</v>
      </c>
      <c r="P430">
        <v>12.67</v>
      </c>
      <c r="Q430">
        <v>10.76</v>
      </c>
      <c r="R430">
        <v>5.43</v>
      </c>
      <c r="S430">
        <v>6.31</v>
      </c>
      <c r="T430">
        <v>2.67</v>
      </c>
      <c r="U430">
        <v>7.99</v>
      </c>
      <c r="V430">
        <v>4.0199999999999996</v>
      </c>
      <c r="W430">
        <v>2021</v>
      </c>
      <c r="X430">
        <f t="shared" si="11"/>
        <v>0</v>
      </c>
    </row>
    <row r="431" spans="1:24" hidden="1" x14ac:dyDescent="0.45">
      <c r="A431">
        <v>32</v>
      </c>
      <c r="B431" t="s">
        <v>32</v>
      </c>
      <c r="C431" t="s">
        <v>12</v>
      </c>
      <c r="D431" s="2" t="str">
        <f t="shared" si="10"/>
        <v>BYU2021</v>
      </c>
      <c r="E431">
        <v>19</v>
      </c>
      <c r="F431">
        <v>10</v>
      </c>
      <c r="G431">
        <v>3</v>
      </c>
      <c r="H431" s="2">
        <v>0</v>
      </c>
      <c r="I431">
        <v>6.07</v>
      </c>
      <c r="J431">
        <v>1.22</v>
      </c>
      <c r="K431">
        <v>7.29</v>
      </c>
      <c r="L431" s="2">
        <f>_xlfn.RANK.EQ(I431, INDEX(CFB!$I$2:$I$1048576, MATCH(W431, CFB!$W$2:$W$1048576, 0)):INDEX(CFB!$I$2:$I$1048576, MATCH(W431, CFB!$W$2:$W$1048576, 0) + COUNTIF(CFB!$W$2:$W$1048576, W431) - 1), 0)</f>
        <v>18</v>
      </c>
      <c r="M431" s="2">
        <f>_xlfn.RANK.EQ(J431, INDEX(CFB!$J$2:$J$1048576, MATCH(W431, CFB!$W$2:$W$1048576, 0)):INDEX(CFB!$J$2:$J$1048576, MATCH(W431, CFB!$W$2:$W$1048576, 0) + COUNTIF(CFB!$W$2:$W$1048576, W431) - 1))</f>
        <v>52</v>
      </c>
      <c r="N431" s="2">
        <f>RANK(K431, INDEX(CFB!$K$2:$K$1048576, MATCH(W431, CFB!$W$2:$W$1048576, 0)):INDEX(CFB!$K$2:$K$1048576, MATCH(W431, CFB!$W$2:$W$1048576, 0) + COUNTIF(CFB!$W$2:$W$1048576, W431) - 1))</f>
        <v>32</v>
      </c>
      <c r="O431">
        <v>47.37</v>
      </c>
      <c r="P431">
        <v>10.93</v>
      </c>
      <c r="Q431">
        <v>10.18</v>
      </c>
      <c r="R431">
        <v>5.65</v>
      </c>
      <c r="S431">
        <v>6.03</v>
      </c>
      <c r="T431">
        <v>3.33</v>
      </c>
      <c r="U431">
        <v>7.8</v>
      </c>
      <c r="V431">
        <v>4.5</v>
      </c>
      <c r="W431">
        <v>2021</v>
      </c>
      <c r="X431">
        <f t="shared" si="11"/>
        <v>0</v>
      </c>
    </row>
    <row r="432" spans="1:24" ht="12.75" hidden="1" customHeight="1" x14ac:dyDescent="0.45">
      <c r="A432">
        <v>33</v>
      </c>
      <c r="B432" t="s">
        <v>116</v>
      </c>
      <c r="C432" t="s">
        <v>159</v>
      </c>
      <c r="D432" s="2" t="str">
        <f t="shared" si="10"/>
        <v>Appalachian State2021</v>
      </c>
      <c r="F432">
        <v>10</v>
      </c>
      <c r="G432">
        <v>4</v>
      </c>
      <c r="H432" s="2">
        <v>0</v>
      </c>
      <c r="I432">
        <v>3.94</v>
      </c>
      <c r="J432">
        <v>3.34</v>
      </c>
      <c r="K432">
        <v>7.28</v>
      </c>
      <c r="L432" s="2">
        <f>_xlfn.RANK.EQ(I432, INDEX(CFB!$I$2:$I$1048576, MATCH(W432, CFB!$W$2:$W$1048576, 0)):INDEX(CFB!$I$2:$I$1048576, MATCH(W432, CFB!$W$2:$W$1048576, 0) + COUNTIF(CFB!$W$2:$W$1048576, W432) - 1), 0)</f>
        <v>39</v>
      </c>
      <c r="M432" s="2">
        <f>_xlfn.RANK.EQ(J432, INDEX(CFB!$J$2:$J$1048576, MATCH(W432, CFB!$W$2:$W$1048576, 0)):INDEX(CFB!$J$2:$J$1048576, MATCH(W432, CFB!$W$2:$W$1048576, 0) + COUNTIF(CFB!$W$2:$W$1048576, W432) - 1))</f>
        <v>38</v>
      </c>
      <c r="N432" s="2">
        <f>RANK(K432, INDEX(CFB!$K$2:$K$1048576, MATCH(W432, CFB!$W$2:$W$1048576, 0)):INDEX(CFB!$K$2:$K$1048576, MATCH(W432, CFB!$W$2:$W$1048576, 0) + COUNTIF(CFB!$W$2:$W$1048576, W432) - 1))</f>
        <v>33</v>
      </c>
      <c r="O432">
        <v>45.78</v>
      </c>
      <c r="P432">
        <v>9.65</v>
      </c>
      <c r="Q432">
        <v>9.7100000000000009</v>
      </c>
      <c r="R432">
        <v>5.7</v>
      </c>
      <c r="S432">
        <v>5.52</v>
      </c>
      <c r="T432">
        <v>3.16</v>
      </c>
      <c r="U432">
        <v>7.22</v>
      </c>
      <c r="V432">
        <v>4.3499999999999996</v>
      </c>
      <c r="W432">
        <v>2021</v>
      </c>
      <c r="X432">
        <f t="shared" si="11"/>
        <v>0</v>
      </c>
    </row>
    <row r="433" spans="1:24" ht="12.75" hidden="1" customHeight="1" x14ac:dyDescent="0.45">
      <c r="A433">
        <v>34</v>
      </c>
      <c r="B433" t="s">
        <v>73</v>
      </c>
      <c r="C433" t="s">
        <v>170</v>
      </c>
      <c r="D433" s="2" t="str">
        <f t="shared" si="10"/>
        <v>UCLA2021</v>
      </c>
      <c r="F433">
        <v>8</v>
      </c>
      <c r="G433">
        <v>4</v>
      </c>
      <c r="H433" s="2">
        <v>0</v>
      </c>
      <c r="I433">
        <v>9.09</v>
      </c>
      <c r="J433">
        <v>-1.85</v>
      </c>
      <c r="K433">
        <v>7.25</v>
      </c>
      <c r="L433" s="2">
        <f>_xlfn.RANK.EQ(I433, INDEX(CFB!$I$2:$I$1048576, MATCH(W433, CFB!$W$2:$W$1048576, 0)):INDEX(CFB!$I$2:$I$1048576, MATCH(W433, CFB!$W$2:$W$1048576, 0) + COUNTIF(CFB!$W$2:$W$1048576, W433) - 1), 0)</f>
        <v>8</v>
      </c>
      <c r="M433" s="2">
        <f>_xlfn.RANK.EQ(J433, INDEX(CFB!$J$2:$J$1048576, MATCH(W433, CFB!$W$2:$W$1048576, 0)):INDEX(CFB!$J$2:$J$1048576, MATCH(W433, CFB!$W$2:$W$1048576, 0) + COUNTIF(CFB!$W$2:$W$1048576, W433) - 1))</f>
        <v>84</v>
      </c>
      <c r="N433" s="2">
        <f>RANK(K433, INDEX(CFB!$K$2:$K$1048576, MATCH(W433, CFB!$W$2:$W$1048576, 0)):INDEX(CFB!$K$2:$K$1048576, MATCH(W433, CFB!$W$2:$W$1048576, 0) + COUNTIF(CFB!$W$2:$W$1048576, W433) - 1))</f>
        <v>34</v>
      </c>
      <c r="O433">
        <v>51.89</v>
      </c>
      <c r="P433">
        <v>13.48</v>
      </c>
      <c r="Q433">
        <v>9.9700000000000006</v>
      </c>
      <c r="R433">
        <v>5.54</v>
      </c>
      <c r="S433">
        <v>6.27</v>
      </c>
      <c r="T433">
        <v>2.98</v>
      </c>
      <c r="U433">
        <v>7.72</v>
      </c>
      <c r="V433">
        <v>4.38</v>
      </c>
      <c r="W433">
        <v>2021</v>
      </c>
      <c r="X433">
        <f t="shared" si="11"/>
        <v>0</v>
      </c>
    </row>
    <row r="434" spans="1:24" ht="12.75" hidden="1" customHeight="1" x14ac:dyDescent="0.45">
      <c r="A434">
        <v>35</v>
      </c>
      <c r="B434" t="s">
        <v>47</v>
      </c>
      <c r="C434" t="s">
        <v>160</v>
      </c>
      <c r="D434" s="2" t="str">
        <f t="shared" si="10"/>
        <v>Nebraska2021</v>
      </c>
      <c r="F434">
        <v>3</v>
      </c>
      <c r="G434">
        <v>9</v>
      </c>
      <c r="H434" s="2">
        <v>0</v>
      </c>
      <c r="I434">
        <v>2.13</v>
      </c>
      <c r="J434">
        <v>4.97</v>
      </c>
      <c r="K434">
        <v>7.1</v>
      </c>
      <c r="L434" s="2">
        <f>_xlfn.RANK.EQ(I434, INDEX(CFB!$I$2:$I$1048576, MATCH(W434, CFB!$W$2:$W$1048576, 0)):INDEX(CFB!$I$2:$I$1048576, MATCH(W434, CFB!$W$2:$W$1048576, 0) + COUNTIF(CFB!$W$2:$W$1048576, W434) - 1), 0)</f>
        <v>56</v>
      </c>
      <c r="M434" s="2">
        <f>_xlfn.RANK.EQ(J434, INDEX(CFB!$J$2:$J$1048576, MATCH(W434, CFB!$W$2:$W$1048576, 0)):INDEX(CFB!$J$2:$J$1048576, MATCH(W434, CFB!$W$2:$W$1048576, 0) + COUNTIF(CFB!$W$2:$W$1048576, W434) - 1))</f>
        <v>26</v>
      </c>
      <c r="N434" s="2">
        <f>RANK(K434, INDEX(CFB!$K$2:$K$1048576, MATCH(W434, CFB!$W$2:$W$1048576, 0)):INDEX(CFB!$K$2:$K$1048576, MATCH(W434, CFB!$W$2:$W$1048576, 0) + COUNTIF(CFB!$W$2:$W$1048576, W434) - 1))</f>
        <v>35</v>
      </c>
      <c r="O434">
        <v>47.31</v>
      </c>
      <c r="P434">
        <v>4.68</v>
      </c>
      <c r="Q434">
        <v>11.39</v>
      </c>
      <c r="R434">
        <v>4.6399999999999997</v>
      </c>
      <c r="S434">
        <v>6.03</v>
      </c>
      <c r="T434">
        <v>2.79</v>
      </c>
      <c r="U434">
        <v>8.1</v>
      </c>
      <c r="V434">
        <v>3.82</v>
      </c>
      <c r="W434">
        <v>2021</v>
      </c>
      <c r="X434">
        <f t="shared" si="11"/>
        <v>0</v>
      </c>
    </row>
    <row r="435" spans="1:24" ht="12.75" hidden="1" customHeight="1" x14ac:dyDescent="0.45">
      <c r="A435">
        <v>36</v>
      </c>
      <c r="B435" t="s">
        <v>67</v>
      </c>
      <c r="C435" t="s">
        <v>157</v>
      </c>
      <c r="D435" s="2" t="str">
        <f t="shared" si="10"/>
        <v>Auburn2021</v>
      </c>
      <c r="F435">
        <v>6</v>
      </c>
      <c r="G435">
        <v>7</v>
      </c>
      <c r="H435" s="2">
        <v>0</v>
      </c>
      <c r="I435">
        <v>1.62</v>
      </c>
      <c r="J435">
        <v>5.04</v>
      </c>
      <c r="K435">
        <v>6.66</v>
      </c>
      <c r="L435" s="2">
        <f>_xlfn.RANK.EQ(I435, INDEX(CFB!$I$2:$I$1048576, MATCH(W435, CFB!$W$2:$W$1048576, 0)):INDEX(CFB!$I$2:$I$1048576, MATCH(W435, CFB!$W$2:$W$1048576, 0) + COUNTIF(CFB!$W$2:$W$1048576, W435) - 1), 0)</f>
        <v>63</v>
      </c>
      <c r="M435" s="2">
        <f>_xlfn.RANK.EQ(J435, INDEX(CFB!$J$2:$J$1048576, MATCH(W435, CFB!$W$2:$W$1048576, 0)):INDEX(CFB!$J$2:$J$1048576, MATCH(W435, CFB!$W$2:$W$1048576, 0) + COUNTIF(CFB!$W$2:$W$1048576, W435) - 1))</f>
        <v>25</v>
      </c>
      <c r="N435" s="2">
        <f>RANK(K435, INDEX(CFB!$K$2:$K$1048576, MATCH(W435, CFB!$W$2:$W$1048576, 0)):INDEX(CFB!$K$2:$K$1048576, MATCH(W435, CFB!$W$2:$W$1048576, 0) + COUNTIF(CFB!$W$2:$W$1048576, W435) - 1))</f>
        <v>36</v>
      </c>
      <c r="O435">
        <v>47.31</v>
      </c>
      <c r="P435">
        <v>4.8499999999999996</v>
      </c>
      <c r="Q435">
        <v>8.93</v>
      </c>
      <c r="R435">
        <v>5.18</v>
      </c>
      <c r="S435">
        <v>6.37</v>
      </c>
      <c r="T435">
        <v>2.5299999999999998</v>
      </c>
      <c r="U435">
        <v>7.54</v>
      </c>
      <c r="V435">
        <v>3.89</v>
      </c>
      <c r="W435">
        <v>2021</v>
      </c>
      <c r="X435">
        <f t="shared" si="11"/>
        <v>0</v>
      </c>
    </row>
    <row r="436" spans="1:24" ht="12.75" hidden="1" customHeight="1" x14ac:dyDescent="0.45">
      <c r="A436">
        <v>37</v>
      </c>
      <c r="B436" t="s">
        <v>28</v>
      </c>
      <c r="C436" t="s">
        <v>170</v>
      </c>
      <c r="D436" s="2" t="str">
        <f t="shared" si="10"/>
        <v>Arizona State2021</v>
      </c>
      <c r="F436">
        <v>8</v>
      </c>
      <c r="G436">
        <v>5</v>
      </c>
      <c r="H436" s="2">
        <v>0</v>
      </c>
      <c r="I436">
        <v>1.79</v>
      </c>
      <c r="J436">
        <v>4.7</v>
      </c>
      <c r="K436">
        <v>6.49</v>
      </c>
      <c r="L436" s="2">
        <f>_xlfn.RANK.EQ(I436, INDEX(CFB!$I$2:$I$1048576, MATCH(W436, CFB!$W$2:$W$1048576, 0)):INDEX(CFB!$I$2:$I$1048576, MATCH(W436, CFB!$W$2:$W$1048576, 0) + COUNTIF(CFB!$W$2:$W$1048576, W436) - 1), 0)</f>
        <v>60</v>
      </c>
      <c r="M436" s="2">
        <f>_xlfn.RANK.EQ(J436, INDEX(CFB!$J$2:$J$1048576, MATCH(W436, CFB!$W$2:$W$1048576, 0)):INDEX(CFB!$J$2:$J$1048576, MATCH(W436, CFB!$W$2:$W$1048576, 0) + COUNTIF(CFB!$W$2:$W$1048576, W436) - 1))</f>
        <v>28</v>
      </c>
      <c r="N436" s="2">
        <f>RANK(K436, INDEX(CFB!$K$2:$K$1048576, MATCH(W436, CFB!$W$2:$W$1048576, 0)):INDEX(CFB!$K$2:$K$1048576, MATCH(W436, CFB!$W$2:$W$1048576, 0) + COUNTIF(CFB!$W$2:$W$1048576, W436) - 1))</f>
        <v>37</v>
      </c>
      <c r="O436">
        <v>42.5</v>
      </c>
      <c r="P436">
        <v>7.44</v>
      </c>
      <c r="Q436">
        <v>9.7899999999999991</v>
      </c>
      <c r="R436">
        <v>5.14</v>
      </c>
      <c r="S436">
        <v>6.17</v>
      </c>
      <c r="T436">
        <v>2.72</v>
      </c>
      <c r="U436">
        <v>7.55</v>
      </c>
      <c r="V436">
        <v>3.86</v>
      </c>
      <c r="W436">
        <v>2021</v>
      </c>
      <c r="X436">
        <f t="shared" si="11"/>
        <v>0</v>
      </c>
    </row>
    <row r="437" spans="1:24" ht="12.75" hidden="1" customHeight="1" x14ac:dyDescent="0.45">
      <c r="A437">
        <v>38</v>
      </c>
      <c r="B437" t="s">
        <v>146</v>
      </c>
      <c r="C437" t="s">
        <v>166</v>
      </c>
      <c r="D437" s="2" t="str">
        <f t="shared" si="10"/>
        <v>San Diego State2021</v>
      </c>
      <c r="E437">
        <v>25</v>
      </c>
      <c r="F437">
        <v>12</v>
      </c>
      <c r="G437">
        <v>2</v>
      </c>
      <c r="H437" s="2">
        <v>0</v>
      </c>
      <c r="I437">
        <v>0.73</v>
      </c>
      <c r="J437">
        <v>5.65</v>
      </c>
      <c r="K437">
        <v>6.38</v>
      </c>
      <c r="L437" s="2">
        <f>_xlfn.RANK.EQ(I437, INDEX(CFB!$I$2:$I$1048576, MATCH(W437, CFB!$W$2:$W$1048576, 0)):INDEX(CFB!$I$2:$I$1048576, MATCH(W437, CFB!$W$2:$W$1048576, 0) + COUNTIF(CFB!$W$2:$W$1048576, W437) - 1), 0)</f>
        <v>71</v>
      </c>
      <c r="M437" s="2">
        <f>_xlfn.RANK.EQ(J437, INDEX(CFB!$J$2:$J$1048576, MATCH(W437, CFB!$W$2:$W$1048576, 0)):INDEX(CFB!$J$2:$J$1048576, MATCH(W437, CFB!$W$2:$W$1048576, 0) + COUNTIF(CFB!$W$2:$W$1048576, W437) - 1))</f>
        <v>21</v>
      </c>
      <c r="N437" s="2">
        <f>RANK(K437, INDEX(CFB!$K$2:$K$1048576, MATCH(W437, CFB!$W$2:$W$1048576, 0)):INDEX(CFB!$K$2:$K$1048576, MATCH(W437, CFB!$W$2:$W$1048576, 0) + COUNTIF(CFB!$W$2:$W$1048576, W437) - 1))</f>
        <v>38</v>
      </c>
      <c r="O437">
        <v>39.130000000000003</v>
      </c>
      <c r="P437">
        <v>8.1300000000000008</v>
      </c>
      <c r="Q437">
        <v>7.72</v>
      </c>
      <c r="R437">
        <v>4.75</v>
      </c>
      <c r="S437">
        <v>5.21</v>
      </c>
      <c r="T437">
        <v>2.2000000000000002</v>
      </c>
      <c r="U437">
        <v>6.07</v>
      </c>
      <c r="V437">
        <v>3.92</v>
      </c>
      <c r="W437">
        <v>2021</v>
      </c>
      <c r="X437">
        <f t="shared" si="11"/>
        <v>0</v>
      </c>
    </row>
    <row r="438" spans="1:24" ht="12.75" hidden="1" customHeight="1" x14ac:dyDescent="0.45">
      <c r="A438">
        <v>39</v>
      </c>
      <c r="B438" t="s">
        <v>77</v>
      </c>
      <c r="C438" t="s">
        <v>158</v>
      </c>
      <c r="D438" s="2" t="str">
        <f t="shared" si="10"/>
        <v>Louisiana2021</v>
      </c>
      <c r="E438">
        <v>16</v>
      </c>
      <c r="F438">
        <v>13</v>
      </c>
      <c r="G438">
        <v>1</v>
      </c>
      <c r="H438" s="2">
        <v>0</v>
      </c>
      <c r="I438">
        <v>0.77</v>
      </c>
      <c r="J438">
        <v>5.55</v>
      </c>
      <c r="K438">
        <v>6.32</v>
      </c>
      <c r="L438" s="2">
        <f>_xlfn.RANK.EQ(I438, INDEX(CFB!$I$2:$I$1048576, MATCH(W438, CFB!$W$2:$W$1048576, 0)):INDEX(CFB!$I$2:$I$1048576, MATCH(W438, CFB!$W$2:$W$1048576, 0) + COUNTIF(CFB!$W$2:$W$1048576, W438) - 1), 0)</f>
        <v>70</v>
      </c>
      <c r="M438" s="2">
        <f>_xlfn.RANK.EQ(J438, INDEX(CFB!$J$2:$J$1048576, MATCH(W438, CFB!$W$2:$W$1048576, 0)):INDEX(CFB!$J$2:$J$1048576, MATCH(W438, CFB!$W$2:$W$1048576, 0) + COUNTIF(CFB!$W$2:$W$1048576, W438) - 1))</f>
        <v>22</v>
      </c>
      <c r="N438" s="2">
        <f>RANK(K438, INDEX(CFB!$K$2:$K$1048576, MATCH(W438, CFB!$W$2:$W$1048576, 0)):INDEX(CFB!$K$2:$K$1048576, MATCH(W438, CFB!$W$2:$W$1048576, 0) + COUNTIF(CFB!$W$2:$W$1048576, W438) - 1))</f>
        <v>39</v>
      </c>
      <c r="O438">
        <v>41.11</v>
      </c>
      <c r="P438">
        <v>7.67</v>
      </c>
      <c r="Q438">
        <v>8.76</v>
      </c>
      <c r="R438">
        <v>5.46</v>
      </c>
      <c r="S438">
        <v>5.53</v>
      </c>
      <c r="T438">
        <v>3.3</v>
      </c>
      <c r="U438">
        <v>6.83</v>
      </c>
      <c r="V438">
        <v>4.3</v>
      </c>
      <c r="W438">
        <v>2021</v>
      </c>
      <c r="X438">
        <f t="shared" si="11"/>
        <v>0</v>
      </c>
    </row>
    <row r="439" spans="1:24" ht="12.75" hidden="1" customHeight="1" x14ac:dyDescent="0.45">
      <c r="A439">
        <v>40</v>
      </c>
      <c r="B439" t="s">
        <v>13</v>
      </c>
      <c r="C439" t="s">
        <v>171</v>
      </c>
      <c r="D439" s="2" t="str">
        <f t="shared" si="10"/>
        <v>Oregon2021</v>
      </c>
      <c r="E439">
        <v>22</v>
      </c>
      <c r="F439">
        <v>10</v>
      </c>
      <c r="G439">
        <v>4</v>
      </c>
      <c r="H439" s="2">
        <v>0</v>
      </c>
      <c r="I439">
        <v>5.23</v>
      </c>
      <c r="J439">
        <v>0.99</v>
      </c>
      <c r="K439">
        <v>6.22</v>
      </c>
      <c r="L439" s="2">
        <f>_xlfn.RANK.EQ(I439, INDEX(CFB!$I$2:$I$1048576, MATCH(W439, CFB!$W$2:$W$1048576, 0)):INDEX(CFB!$I$2:$I$1048576, MATCH(W439, CFB!$W$2:$W$1048576, 0) + COUNTIF(CFB!$W$2:$W$1048576, W439) - 1), 0)</f>
        <v>26</v>
      </c>
      <c r="M439" s="2">
        <f>_xlfn.RANK.EQ(J439, INDEX(CFB!$J$2:$J$1048576, MATCH(W439, CFB!$W$2:$W$1048576, 0)):INDEX(CFB!$J$2:$J$1048576, MATCH(W439, CFB!$W$2:$W$1048576, 0) + COUNTIF(CFB!$W$2:$W$1048576, W439) - 1))</f>
        <v>53</v>
      </c>
      <c r="N439" s="2">
        <f>RANK(K439, INDEX(CFB!$K$2:$K$1048576, MATCH(W439, CFB!$W$2:$W$1048576, 0)):INDEX(CFB!$K$2:$K$1048576, MATCH(W439, CFB!$W$2:$W$1048576, 0) + COUNTIF(CFB!$W$2:$W$1048576, W439) - 1))</f>
        <v>40</v>
      </c>
      <c r="O439">
        <v>46.99</v>
      </c>
      <c r="P439">
        <v>10.97</v>
      </c>
      <c r="Q439">
        <v>9.4700000000000006</v>
      </c>
      <c r="R439">
        <v>5.21</v>
      </c>
      <c r="S439">
        <v>6.36</v>
      </c>
      <c r="T439">
        <v>2.78</v>
      </c>
      <c r="U439">
        <v>7.61</v>
      </c>
      <c r="V439">
        <v>4</v>
      </c>
      <c r="W439">
        <v>2021</v>
      </c>
      <c r="X439">
        <f t="shared" si="11"/>
        <v>0</v>
      </c>
    </row>
    <row r="440" spans="1:24" ht="12.75" hidden="1" customHeight="1" x14ac:dyDescent="0.45">
      <c r="A440">
        <v>41</v>
      </c>
      <c r="B440" t="s">
        <v>24</v>
      </c>
      <c r="C440" t="s">
        <v>49</v>
      </c>
      <c r="D440" s="2" t="str">
        <f t="shared" si="10"/>
        <v>SMU2021</v>
      </c>
      <c r="F440">
        <v>8</v>
      </c>
      <c r="G440">
        <v>4</v>
      </c>
      <c r="H440" s="2">
        <v>0</v>
      </c>
      <c r="I440">
        <v>8.5399999999999991</v>
      </c>
      <c r="J440">
        <v>-2.36</v>
      </c>
      <c r="K440">
        <v>6.18</v>
      </c>
      <c r="L440" s="2">
        <f>_xlfn.RANK.EQ(I440, INDEX(CFB!$I$2:$I$1048576, MATCH(W440, CFB!$W$2:$W$1048576, 0)):INDEX(CFB!$I$2:$I$1048576, MATCH(W440, CFB!$W$2:$W$1048576, 0) + COUNTIF(CFB!$W$2:$W$1048576, W440) - 1), 0)</f>
        <v>11</v>
      </c>
      <c r="M440" s="2">
        <f>_xlfn.RANK.EQ(J440, INDEX(CFB!$J$2:$J$1048576, MATCH(W440, CFB!$W$2:$W$1048576, 0)):INDEX(CFB!$J$2:$J$1048576, MATCH(W440, CFB!$W$2:$W$1048576, 0) + COUNTIF(CFB!$W$2:$W$1048576, W440) - 1))</f>
        <v>91</v>
      </c>
      <c r="N440" s="2">
        <f>RANK(K440, INDEX(CFB!$K$2:$K$1048576, MATCH(W440, CFB!$W$2:$W$1048576, 0)):INDEX(CFB!$K$2:$K$1048576, MATCH(W440, CFB!$W$2:$W$1048576, 0) + COUNTIF(CFB!$W$2:$W$1048576, W440) - 1))</f>
        <v>41</v>
      </c>
      <c r="O440">
        <v>50.81</v>
      </c>
      <c r="P440">
        <v>15.26</v>
      </c>
      <c r="Q440">
        <v>9.31</v>
      </c>
      <c r="R440">
        <v>6.68</v>
      </c>
      <c r="S440">
        <v>5.52</v>
      </c>
      <c r="T440">
        <v>2.77</v>
      </c>
      <c r="U440">
        <v>7.37</v>
      </c>
      <c r="V440">
        <v>4.8899999999999997</v>
      </c>
      <c r="W440">
        <v>2021</v>
      </c>
      <c r="X440">
        <f t="shared" si="11"/>
        <v>0</v>
      </c>
    </row>
    <row r="441" spans="1:24" ht="12.75" hidden="1" customHeight="1" x14ac:dyDescent="0.45">
      <c r="A441">
        <v>42</v>
      </c>
      <c r="B441" t="s">
        <v>48</v>
      </c>
      <c r="C441" t="s">
        <v>12</v>
      </c>
      <c r="D441" s="2" t="str">
        <f t="shared" si="10"/>
        <v>Army2021</v>
      </c>
      <c r="F441">
        <v>9</v>
      </c>
      <c r="G441">
        <v>4</v>
      </c>
      <c r="H441" s="2">
        <v>0</v>
      </c>
      <c r="I441">
        <v>2.48</v>
      </c>
      <c r="J441">
        <v>3.46</v>
      </c>
      <c r="K441">
        <v>5.94</v>
      </c>
      <c r="L441" s="2">
        <f>_xlfn.RANK.EQ(I441, INDEX(CFB!$I$2:$I$1048576, MATCH(W441, CFB!$W$2:$W$1048576, 0)):INDEX(CFB!$I$2:$I$1048576, MATCH(W441, CFB!$W$2:$W$1048576, 0) + COUNTIF(CFB!$W$2:$W$1048576, W441) - 1), 0)</f>
        <v>51</v>
      </c>
      <c r="M441" s="2">
        <f>_xlfn.RANK.EQ(J441, INDEX(CFB!$J$2:$J$1048576, MATCH(W441, CFB!$W$2:$W$1048576, 0)):INDEX(CFB!$J$2:$J$1048576, MATCH(W441, CFB!$W$2:$W$1048576, 0) + COUNTIF(CFB!$W$2:$W$1048576, W441) - 1))</f>
        <v>37</v>
      </c>
      <c r="N441" s="2">
        <f>RANK(K441, INDEX(CFB!$K$2:$K$1048576, MATCH(W441, CFB!$W$2:$W$1048576, 0)):INDEX(CFB!$K$2:$K$1048576, MATCH(W441, CFB!$W$2:$W$1048576, 0) + COUNTIF(CFB!$W$2:$W$1048576, W441) - 1))</f>
        <v>42</v>
      </c>
      <c r="O441">
        <v>44.19</v>
      </c>
      <c r="P441">
        <v>9.18</v>
      </c>
      <c r="Q441">
        <v>12.48</v>
      </c>
      <c r="R441">
        <v>6.83</v>
      </c>
      <c r="S441">
        <v>5.82</v>
      </c>
      <c r="T441">
        <v>2.93</v>
      </c>
      <c r="U441">
        <v>6.57</v>
      </c>
      <c r="V441">
        <v>4.9800000000000004</v>
      </c>
      <c r="W441">
        <v>2021</v>
      </c>
      <c r="X441">
        <f t="shared" si="11"/>
        <v>0</v>
      </c>
    </row>
    <row r="442" spans="1:24" ht="12.75" hidden="1" customHeight="1" x14ac:dyDescent="0.45">
      <c r="A442">
        <v>43</v>
      </c>
      <c r="B442" t="s">
        <v>98</v>
      </c>
      <c r="C442" t="s">
        <v>165</v>
      </c>
      <c r="D442" s="2" t="str">
        <f t="shared" si="10"/>
        <v>UTSA2021</v>
      </c>
      <c r="F442">
        <v>12</v>
      </c>
      <c r="G442">
        <v>2</v>
      </c>
      <c r="H442" s="2">
        <v>0</v>
      </c>
      <c r="I442">
        <v>4.97</v>
      </c>
      <c r="J442">
        <v>0.68</v>
      </c>
      <c r="K442">
        <v>5.65</v>
      </c>
      <c r="L442" s="2">
        <f>_xlfn.RANK.EQ(I442, INDEX(CFB!$I$2:$I$1048576, MATCH(W442, CFB!$W$2:$W$1048576, 0)):INDEX(CFB!$I$2:$I$1048576, MATCH(W442, CFB!$W$2:$W$1048576, 0) + COUNTIF(CFB!$W$2:$W$1048576, W442) - 1), 0)</f>
        <v>27</v>
      </c>
      <c r="M442" s="2">
        <f>_xlfn.RANK.EQ(J442, INDEX(CFB!$J$2:$J$1048576, MATCH(W442, CFB!$W$2:$W$1048576, 0)):INDEX(CFB!$J$2:$J$1048576, MATCH(W442, CFB!$W$2:$W$1048576, 0) + COUNTIF(CFB!$W$2:$W$1048576, W442) - 1))</f>
        <v>55</v>
      </c>
      <c r="N442" s="2">
        <f>RANK(K442, INDEX(CFB!$K$2:$K$1048576, MATCH(W442, CFB!$W$2:$W$1048576, 0)):INDEX(CFB!$K$2:$K$1048576, MATCH(W442, CFB!$W$2:$W$1048576, 0) + COUNTIF(CFB!$W$2:$W$1048576, W442) - 1))</f>
        <v>43</v>
      </c>
      <c r="O442">
        <v>48</v>
      </c>
      <c r="P442">
        <v>12.82</v>
      </c>
      <c r="Q442">
        <v>9.6</v>
      </c>
      <c r="R442">
        <v>7.03</v>
      </c>
      <c r="S442">
        <v>5.62</v>
      </c>
      <c r="T442">
        <v>2.74</v>
      </c>
      <c r="U442">
        <v>7.26</v>
      </c>
      <c r="V442">
        <v>4.78</v>
      </c>
      <c r="W442">
        <v>2021</v>
      </c>
      <c r="X442">
        <f t="shared" si="11"/>
        <v>0</v>
      </c>
    </row>
    <row r="443" spans="1:24" ht="12.75" hidden="1" customHeight="1" x14ac:dyDescent="0.45">
      <c r="A443">
        <v>44</v>
      </c>
      <c r="B443" t="s">
        <v>133</v>
      </c>
      <c r="C443" t="s">
        <v>167</v>
      </c>
      <c r="D443" s="2" t="str">
        <f t="shared" si="10"/>
        <v>Utah State2021</v>
      </c>
      <c r="E443">
        <v>24</v>
      </c>
      <c r="F443">
        <v>11</v>
      </c>
      <c r="G443">
        <v>3</v>
      </c>
      <c r="H443" s="2">
        <v>0</v>
      </c>
      <c r="I443">
        <v>5.44</v>
      </c>
      <c r="J443">
        <v>-0.27</v>
      </c>
      <c r="K443">
        <v>5.17</v>
      </c>
      <c r="L443" s="2">
        <f>_xlfn.RANK.EQ(I443, INDEX(CFB!$I$2:$I$1048576, MATCH(W443, CFB!$W$2:$W$1048576, 0)):INDEX(CFB!$I$2:$I$1048576, MATCH(W443, CFB!$W$2:$W$1048576, 0) + COUNTIF(CFB!$W$2:$W$1048576, W443) - 1), 0)</f>
        <v>23</v>
      </c>
      <c r="M443" s="2">
        <f>_xlfn.RANK.EQ(J443, INDEX(CFB!$J$2:$J$1048576, MATCH(W443, CFB!$W$2:$W$1048576, 0)):INDEX(CFB!$J$2:$J$1048576, MATCH(W443, CFB!$W$2:$W$1048576, 0) + COUNTIF(CFB!$W$2:$W$1048576, W443) - 1))</f>
        <v>70</v>
      </c>
      <c r="N443" s="2">
        <f>RANK(K443, INDEX(CFB!$K$2:$K$1048576, MATCH(W443, CFB!$W$2:$W$1048576, 0)):INDEX(CFB!$K$2:$K$1048576, MATCH(W443, CFB!$W$2:$W$1048576, 0) + COUNTIF(CFB!$W$2:$W$1048576, W443) - 1))</f>
        <v>44</v>
      </c>
      <c r="O443">
        <v>44.63</v>
      </c>
      <c r="P443">
        <v>14.38</v>
      </c>
      <c r="Q443">
        <v>9.85</v>
      </c>
      <c r="R443">
        <v>6.1</v>
      </c>
      <c r="S443">
        <v>4.4800000000000004</v>
      </c>
      <c r="T443">
        <v>3.76</v>
      </c>
      <c r="U443">
        <v>6.86</v>
      </c>
      <c r="V443">
        <v>5.0999999999999996</v>
      </c>
      <c r="W443">
        <v>2021</v>
      </c>
      <c r="X443">
        <f t="shared" si="11"/>
        <v>0</v>
      </c>
    </row>
    <row r="444" spans="1:24" ht="12.75" hidden="1" customHeight="1" x14ac:dyDescent="0.45">
      <c r="A444">
        <v>45</v>
      </c>
      <c r="B444" t="s">
        <v>14</v>
      </c>
      <c r="C444" t="s">
        <v>29</v>
      </c>
      <c r="D444" s="2" t="str">
        <f t="shared" si="10"/>
        <v>Texas2021</v>
      </c>
      <c r="F444">
        <v>5</v>
      </c>
      <c r="G444">
        <v>7</v>
      </c>
      <c r="H444" s="2">
        <v>0</v>
      </c>
      <c r="I444">
        <v>8.31</v>
      </c>
      <c r="J444">
        <v>-3.2</v>
      </c>
      <c r="K444">
        <v>5.1100000000000003</v>
      </c>
      <c r="L444" s="2">
        <f>_xlfn.RANK.EQ(I444, INDEX(CFB!$I$2:$I$1048576, MATCH(W444, CFB!$W$2:$W$1048576, 0)):INDEX(CFB!$I$2:$I$1048576, MATCH(W444, CFB!$W$2:$W$1048576, 0) + COUNTIF(CFB!$W$2:$W$1048576, W444) - 1), 0)</f>
        <v>14</v>
      </c>
      <c r="M444" s="2">
        <f>_xlfn.RANK.EQ(J444, INDEX(CFB!$J$2:$J$1048576, MATCH(W444, CFB!$W$2:$W$1048576, 0)):INDEX(CFB!$J$2:$J$1048576, MATCH(W444, CFB!$W$2:$W$1048576, 0) + COUNTIF(CFB!$W$2:$W$1048576, W444) - 1))</f>
        <v>96</v>
      </c>
      <c r="N444" s="2">
        <f>RANK(K444, INDEX(CFB!$K$2:$K$1048576, MATCH(W444, CFB!$W$2:$W$1048576, 0)):INDEX(CFB!$K$2:$K$1048576, MATCH(W444, CFB!$W$2:$W$1048576, 0) + COUNTIF(CFB!$W$2:$W$1048576, W444) - 1))</f>
        <v>45</v>
      </c>
      <c r="O444">
        <v>52.84</v>
      </c>
      <c r="P444">
        <v>14.2</v>
      </c>
      <c r="Q444">
        <v>9.42</v>
      </c>
      <c r="R444">
        <v>5.05</v>
      </c>
      <c r="S444">
        <v>6.83</v>
      </c>
      <c r="T444">
        <v>3.53</v>
      </c>
      <c r="U444">
        <v>7.84</v>
      </c>
      <c r="V444">
        <v>4.4000000000000004</v>
      </c>
      <c r="W444">
        <v>2021</v>
      </c>
      <c r="X444">
        <f t="shared" si="11"/>
        <v>0</v>
      </c>
    </row>
    <row r="445" spans="1:24" ht="12.75" hidden="1" customHeight="1" x14ac:dyDescent="0.45">
      <c r="A445">
        <v>46</v>
      </c>
      <c r="B445" t="s">
        <v>22</v>
      </c>
      <c r="C445" t="s">
        <v>164</v>
      </c>
      <c r="D445" s="2" t="str">
        <f t="shared" si="10"/>
        <v>Miami (FL)2021</v>
      </c>
      <c r="F445">
        <v>7</v>
      </c>
      <c r="G445">
        <v>5</v>
      </c>
      <c r="H445" s="2">
        <v>0</v>
      </c>
      <c r="I445">
        <v>5.43</v>
      </c>
      <c r="J445">
        <v>-0.33</v>
      </c>
      <c r="K445">
        <v>5.09</v>
      </c>
      <c r="L445" s="2">
        <f>_xlfn.RANK.EQ(I445, INDEX(CFB!$I$2:$I$1048576, MATCH(W445, CFB!$W$2:$W$1048576, 0)):INDEX(CFB!$I$2:$I$1048576, MATCH(W445, CFB!$W$2:$W$1048576, 0) + COUNTIF(CFB!$W$2:$W$1048576, W445) - 1), 0)</f>
        <v>24</v>
      </c>
      <c r="M445" s="2">
        <f>_xlfn.RANK.EQ(J445, INDEX(CFB!$J$2:$J$1048576, MATCH(W445, CFB!$W$2:$W$1048576, 0)):INDEX(CFB!$J$2:$J$1048576, MATCH(W445, CFB!$W$2:$W$1048576, 0) + COUNTIF(CFB!$W$2:$W$1048576, W445) - 1))</f>
        <v>72</v>
      </c>
      <c r="N445" s="2">
        <f>RANK(K445, INDEX(CFB!$K$2:$K$1048576, MATCH(W445, CFB!$W$2:$W$1048576, 0)):INDEX(CFB!$K$2:$K$1048576, MATCH(W445, CFB!$W$2:$W$1048576, 0) + COUNTIF(CFB!$W$2:$W$1048576, W445) - 1))</f>
        <v>46</v>
      </c>
      <c r="O445">
        <v>49.34</v>
      </c>
      <c r="P445">
        <v>11.2</v>
      </c>
      <c r="Q445">
        <v>9.6199999999999992</v>
      </c>
      <c r="R445">
        <v>5.05</v>
      </c>
      <c r="S445">
        <v>5.0199999999999996</v>
      </c>
      <c r="T445">
        <v>2.68</v>
      </c>
      <c r="U445">
        <v>7.4</v>
      </c>
      <c r="V445">
        <v>3.9</v>
      </c>
      <c r="W445">
        <v>2021</v>
      </c>
      <c r="X445">
        <f t="shared" si="11"/>
        <v>0</v>
      </c>
    </row>
    <row r="446" spans="1:24" ht="12.75" hidden="1" customHeight="1" x14ac:dyDescent="0.45">
      <c r="A446">
        <v>47</v>
      </c>
      <c r="B446" t="s">
        <v>109</v>
      </c>
      <c r="C446" t="s">
        <v>157</v>
      </c>
      <c r="D446" s="2" t="str">
        <f t="shared" si="10"/>
        <v>Mississippi State2021</v>
      </c>
      <c r="F446">
        <v>7</v>
      </c>
      <c r="G446">
        <v>6</v>
      </c>
      <c r="H446" s="2">
        <v>0</v>
      </c>
      <c r="I446">
        <v>2.2799999999999998</v>
      </c>
      <c r="J446">
        <v>2.73</v>
      </c>
      <c r="K446">
        <v>5.01</v>
      </c>
      <c r="L446" s="2">
        <f>_xlfn.RANK.EQ(I446, INDEX(CFB!$I$2:$I$1048576, MATCH(W446, CFB!$W$2:$W$1048576, 0)):INDEX(CFB!$I$2:$I$1048576, MATCH(W446, CFB!$W$2:$W$1048576, 0) + COUNTIF(CFB!$W$2:$W$1048576, W446) - 1), 0)</f>
        <v>53</v>
      </c>
      <c r="M446" s="2">
        <f>_xlfn.RANK.EQ(J446, INDEX(CFB!$J$2:$J$1048576, MATCH(W446, CFB!$W$2:$W$1048576, 0)):INDEX(CFB!$J$2:$J$1048576, MATCH(W446, CFB!$W$2:$W$1048576, 0) + COUNTIF(CFB!$W$2:$W$1048576, W446) - 1))</f>
        <v>44</v>
      </c>
      <c r="N446" s="2">
        <f>RANK(K446, INDEX(CFB!$K$2:$K$1048576, MATCH(W446, CFB!$W$2:$W$1048576, 0)):INDEX(CFB!$K$2:$K$1048576, MATCH(W446, CFB!$W$2:$W$1048576, 0) + COUNTIF(CFB!$W$2:$W$1048576, W446) - 1))</f>
        <v>47</v>
      </c>
      <c r="O446">
        <v>45.91</v>
      </c>
      <c r="P446">
        <v>9.32</v>
      </c>
      <c r="Q446">
        <v>8.92</v>
      </c>
      <c r="R446">
        <v>5.66</v>
      </c>
      <c r="S446">
        <v>4.3499999999999996</v>
      </c>
      <c r="T446">
        <v>2.34</v>
      </c>
      <c r="U446">
        <v>7.38</v>
      </c>
      <c r="V446">
        <v>4.05</v>
      </c>
      <c r="W446">
        <v>2021</v>
      </c>
      <c r="X446">
        <f t="shared" si="11"/>
        <v>0</v>
      </c>
    </row>
    <row r="447" spans="1:24" ht="12.75" hidden="1" customHeight="1" x14ac:dyDescent="0.45">
      <c r="A447">
        <v>48</v>
      </c>
      <c r="B447" t="s">
        <v>111</v>
      </c>
      <c r="C447" t="s">
        <v>166</v>
      </c>
      <c r="D447" s="2" t="str">
        <f t="shared" si="10"/>
        <v>Fresno State2021</v>
      </c>
      <c r="F447">
        <v>10</v>
      </c>
      <c r="G447">
        <v>3</v>
      </c>
      <c r="H447" s="2">
        <v>0</v>
      </c>
      <c r="I447">
        <v>1.9</v>
      </c>
      <c r="J447">
        <v>2.98</v>
      </c>
      <c r="K447">
        <v>4.88</v>
      </c>
      <c r="L447" s="2">
        <f>_xlfn.RANK.EQ(I447, INDEX(CFB!$I$2:$I$1048576, MATCH(W447, CFB!$W$2:$W$1048576, 0)):INDEX(CFB!$I$2:$I$1048576, MATCH(W447, CFB!$W$2:$W$1048576, 0) + COUNTIF(CFB!$W$2:$W$1048576, W447) - 1), 0)</f>
        <v>58</v>
      </c>
      <c r="M447" s="2">
        <f>_xlfn.RANK.EQ(J447, INDEX(CFB!$J$2:$J$1048576, MATCH(W447, CFB!$W$2:$W$1048576, 0)):INDEX(CFB!$J$2:$J$1048576, MATCH(W447, CFB!$W$2:$W$1048576, 0) + COUNTIF(CFB!$W$2:$W$1048576, W447) - 1))</f>
        <v>41</v>
      </c>
      <c r="N447" s="2">
        <f>RANK(K447, INDEX(CFB!$K$2:$K$1048576, MATCH(W447, CFB!$W$2:$W$1048576, 0)):INDEX(CFB!$K$2:$K$1048576, MATCH(W447, CFB!$W$2:$W$1048576, 0) + COUNTIF(CFB!$W$2:$W$1048576, W447) - 1))</f>
        <v>48</v>
      </c>
      <c r="O447">
        <v>44.73</v>
      </c>
      <c r="P447">
        <v>10.6</v>
      </c>
      <c r="Q447">
        <v>9.92</v>
      </c>
      <c r="R447">
        <v>6.11</v>
      </c>
      <c r="S447">
        <v>5.01</v>
      </c>
      <c r="T447">
        <v>3.03</v>
      </c>
      <c r="U447">
        <v>7.43</v>
      </c>
      <c r="V447">
        <v>4.58</v>
      </c>
      <c r="W447">
        <v>2021</v>
      </c>
      <c r="X447">
        <f t="shared" si="11"/>
        <v>0</v>
      </c>
    </row>
    <row r="448" spans="1:24" ht="12.75" hidden="1" customHeight="1" x14ac:dyDescent="0.45">
      <c r="A448">
        <v>49</v>
      </c>
      <c r="B448" t="s">
        <v>27</v>
      </c>
      <c r="C448" t="s">
        <v>157</v>
      </c>
      <c r="D448" s="2" t="str">
        <f t="shared" si="10"/>
        <v>LSU2021</v>
      </c>
      <c r="F448">
        <v>6</v>
      </c>
      <c r="G448">
        <v>7</v>
      </c>
      <c r="H448" s="2">
        <v>0</v>
      </c>
      <c r="I448">
        <v>3.07</v>
      </c>
      <c r="J448">
        <v>1.67</v>
      </c>
      <c r="K448">
        <v>4.74</v>
      </c>
      <c r="L448" s="2">
        <f>_xlfn.RANK.EQ(I448, INDEX(CFB!$I$2:$I$1048576, MATCH(W448, CFB!$W$2:$W$1048576, 0)):INDEX(CFB!$I$2:$I$1048576, MATCH(W448, CFB!$W$2:$W$1048576, 0) + COUNTIF(CFB!$W$2:$W$1048576, W448) - 1), 0)</f>
        <v>47</v>
      </c>
      <c r="M448" s="2">
        <f>_xlfn.RANK.EQ(J448, INDEX(CFB!$J$2:$J$1048576, MATCH(W448, CFB!$W$2:$W$1048576, 0)):INDEX(CFB!$J$2:$J$1048576, MATCH(W448, CFB!$W$2:$W$1048576, 0) + COUNTIF(CFB!$W$2:$W$1048576, W448) - 1))</f>
        <v>49</v>
      </c>
      <c r="N448" s="2">
        <f>RANK(K448, INDEX(CFB!$K$2:$K$1048576, MATCH(W448, CFB!$W$2:$W$1048576, 0)):INDEX(CFB!$K$2:$K$1048576, MATCH(W448, CFB!$W$2:$W$1048576, 0) + COUNTIF(CFB!$W$2:$W$1048576, W448) - 1))</f>
        <v>49</v>
      </c>
      <c r="O448">
        <v>44.31</v>
      </c>
      <c r="P448">
        <v>9.0500000000000007</v>
      </c>
      <c r="Q448">
        <v>9.2899999999999991</v>
      </c>
      <c r="R448">
        <v>5.35</v>
      </c>
      <c r="S448">
        <v>4.8600000000000003</v>
      </c>
      <c r="T448">
        <v>2.56</v>
      </c>
      <c r="U448">
        <v>6.95</v>
      </c>
      <c r="V448">
        <v>3.97</v>
      </c>
      <c r="W448">
        <v>2021</v>
      </c>
      <c r="X448">
        <f t="shared" si="11"/>
        <v>0</v>
      </c>
    </row>
    <row r="449" spans="1:24" ht="12.75" hidden="1" customHeight="1" x14ac:dyDescent="0.45">
      <c r="A449">
        <v>50</v>
      </c>
      <c r="B449" t="s">
        <v>35</v>
      </c>
      <c r="C449" t="s">
        <v>155</v>
      </c>
      <c r="D449" s="2" t="str">
        <f t="shared" si="10"/>
        <v>Florida2021</v>
      </c>
      <c r="F449">
        <v>6</v>
      </c>
      <c r="G449">
        <v>7</v>
      </c>
      <c r="H449" s="2">
        <v>0</v>
      </c>
      <c r="I449">
        <v>4.82</v>
      </c>
      <c r="J449">
        <v>-0.46</v>
      </c>
      <c r="K449">
        <v>4.37</v>
      </c>
      <c r="L449" s="2">
        <f>_xlfn.RANK.EQ(I449, INDEX(CFB!$I$2:$I$1048576, MATCH(W449, CFB!$W$2:$W$1048576, 0)):INDEX(CFB!$I$2:$I$1048576, MATCH(W449, CFB!$W$2:$W$1048576, 0) + COUNTIF(CFB!$W$2:$W$1048576, W449) - 1), 0)</f>
        <v>30</v>
      </c>
      <c r="M449" s="2">
        <f>_xlfn.RANK.EQ(J449, INDEX(CFB!$J$2:$J$1048576, MATCH(W449, CFB!$W$2:$W$1048576, 0)):INDEX(CFB!$J$2:$J$1048576, MATCH(W449, CFB!$W$2:$W$1048576, 0) + COUNTIF(CFB!$W$2:$W$1048576, W449) - 1))</f>
        <v>74</v>
      </c>
      <c r="N449" s="2">
        <f>RANK(K449, INDEX(CFB!$K$2:$K$1048576, MATCH(W449, CFB!$W$2:$W$1048576, 0)):INDEX(CFB!$K$2:$K$1048576, MATCH(W449, CFB!$W$2:$W$1048576, 0) + COUNTIF(CFB!$W$2:$W$1048576, W449) - 1))</f>
        <v>50</v>
      </c>
      <c r="O449">
        <v>46.67</v>
      </c>
      <c r="P449">
        <v>10.74</v>
      </c>
      <c r="Q449">
        <v>9.83</v>
      </c>
      <c r="R449">
        <v>5</v>
      </c>
      <c r="S449">
        <v>6.79</v>
      </c>
      <c r="T449">
        <v>3.19</v>
      </c>
      <c r="U449">
        <v>8.0500000000000007</v>
      </c>
      <c r="V449">
        <v>4.1100000000000003</v>
      </c>
      <c r="W449">
        <v>2021</v>
      </c>
      <c r="X449">
        <f t="shared" si="11"/>
        <v>0</v>
      </c>
    </row>
    <row r="450" spans="1:24" ht="12.75" hidden="1" customHeight="1" x14ac:dyDescent="0.45">
      <c r="A450">
        <v>51</v>
      </c>
      <c r="B450" t="s">
        <v>119</v>
      </c>
      <c r="C450" t="s">
        <v>171</v>
      </c>
      <c r="D450" s="2" t="str">
        <f t="shared" si="10"/>
        <v>Oregon State2021</v>
      </c>
      <c r="F450">
        <v>7</v>
      </c>
      <c r="G450">
        <v>6</v>
      </c>
      <c r="H450" s="2">
        <v>0</v>
      </c>
      <c r="I450">
        <v>4.43</v>
      </c>
      <c r="J450">
        <v>-0.27</v>
      </c>
      <c r="K450">
        <v>4.16</v>
      </c>
      <c r="L450" s="2">
        <f>_xlfn.RANK.EQ(I450, INDEX(CFB!$I$2:$I$1048576, MATCH(W450, CFB!$W$2:$W$1048576, 0)):INDEX(CFB!$I$2:$I$1048576, MATCH(W450, CFB!$W$2:$W$1048576, 0) + COUNTIF(CFB!$W$2:$W$1048576, W450) - 1), 0)</f>
        <v>33</v>
      </c>
      <c r="M450" s="2">
        <f>_xlfn.RANK.EQ(J450, INDEX(CFB!$J$2:$J$1048576, MATCH(W450, CFB!$W$2:$W$1048576, 0)):INDEX(CFB!$J$2:$J$1048576, MATCH(W450, CFB!$W$2:$W$1048576, 0) + COUNTIF(CFB!$W$2:$W$1048576, W450) - 1))</f>
        <v>70</v>
      </c>
      <c r="N450" s="2">
        <f>RANK(K450, INDEX(CFB!$K$2:$K$1048576, MATCH(W450, CFB!$W$2:$W$1048576, 0)):INDEX(CFB!$K$2:$K$1048576, MATCH(W450, CFB!$W$2:$W$1048576, 0) + COUNTIF(CFB!$W$2:$W$1048576, W450) - 1))</f>
        <v>51</v>
      </c>
      <c r="O450">
        <v>45.99</v>
      </c>
      <c r="P450">
        <v>12.53</v>
      </c>
      <c r="Q450">
        <v>9.9600000000000009</v>
      </c>
      <c r="R450">
        <v>5.83</v>
      </c>
      <c r="S450">
        <v>6.22</v>
      </c>
      <c r="T450">
        <v>3.38</v>
      </c>
      <c r="U450">
        <v>7.67</v>
      </c>
      <c r="V450">
        <v>4.57</v>
      </c>
      <c r="W450">
        <v>2021</v>
      </c>
      <c r="X450">
        <f t="shared" si="11"/>
        <v>0</v>
      </c>
    </row>
    <row r="451" spans="1:24" ht="12.75" hidden="1" customHeight="1" x14ac:dyDescent="0.45">
      <c r="A451">
        <v>52</v>
      </c>
      <c r="B451" t="s">
        <v>25</v>
      </c>
      <c r="C451" t="s">
        <v>163</v>
      </c>
      <c r="D451" s="2" t="str">
        <f t="shared" ref="D451:D514" si="12">_xlfn.CONCAT(B451, W451)</f>
        <v>Louisville2021</v>
      </c>
      <c r="F451">
        <v>6</v>
      </c>
      <c r="G451">
        <v>7</v>
      </c>
      <c r="H451" s="2">
        <v>0</v>
      </c>
      <c r="I451">
        <v>4.42</v>
      </c>
      <c r="J451">
        <v>-0.38</v>
      </c>
      <c r="K451">
        <v>4.03</v>
      </c>
      <c r="L451" s="2">
        <f>_xlfn.RANK.EQ(I451, INDEX(CFB!$I$2:$I$1048576, MATCH(W451, CFB!$W$2:$W$1048576, 0)):INDEX(CFB!$I$2:$I$1048576, MATCH(W451, CFB!$W$2:$W$1048576, 0) + COUNTIF(CFB!$W$2:$W$1048576, W451) - 1), 0)</f>
        <v>34</v>
      </c>
      <c r="M451" s="2">
        <f>_xlfn.RANK.EQ(J451, INDEX(CFB!$J$2:$J$1048576, MATCH(W451, CFB!$W$2:$W$1048576, 0)):INDEX(CFB!$J$2:$J$1048576, MATCH(W451, CFB!$W$2:$W$1048576, 0) + COUNTIF(CFB!$W$2:$W$1048576, W451) - 1))</f>
        <v>73</v>
      </c>
      <c r="N451" s="2">
        <f>RANK(K451, INDEX(CFB!$K$2:$K$1048576, MATCH(W451, CFB!$W$2:$W$1048576, 0)):INDEX(CFB!$K$2:$K$1048576, MATCH(W451, CFB!$W$2:$W$1048576, 0) + COUNTIF(CFB!$W$2:$W$1048576, W451) - 1))</f>
        <v>52</v>
      </c>
      <c r="O451">
        <v>47.81</v>
      </c>
      <c r="P451">
        <v>11.38</v>
      </c>
      <c r="Q451">
        <v>10.25</v>
      </c>
      <c r="R451">
        <v>5.76</v>
      </c>
      <c r="S451">
        <v>6.58</v>
      </c>
      <c r="T451">
        <v>2.97</v>
      </c>
      <c r="U451">
        <v>8.0399999999999991</v>
      </c>
      <c r="V451">
        <v>4.51</v>
      </c>
      <c r="W451">
        <v>2021</v>
      </c>
      <c r="X451">
        <f t="shared" ref="X451:X514" si="13">IF(E451=1, 1,0)</f>
        <v>0</v>
      </c>
    </row>
    <row r="452" spans="1:24" ht="12.75" hidden="1" customHeight="1" x14ac:dyDescent="0.45">
      <c r="A452">
        <v>53</v>
      </c>
      <c r="B452" t="s">
        <v>122</v>
      </c>
      <c r="C452" t="s">
        <v>159</v>
      </c>
      <c r="D452" s="2" t="str">
        <f t="shared" si="12"/>
        <v>Coastal Carolina2021</v>
      </c>
      <c r="F452">
        <v>11</v>
      </c>
      <c r="G452">
        <v>2</v>
      </c>
      <c r="H452" s="2">
        <v>0</v>
      </c>
      <c r="I452">
        <v>4.16</v>
      </c>
      <c r="J452">
        <v>-0.18</v>
      </c>
      <c r="K452">
        <v>3.98</v>
      </c>
      <c r="L452" s="2">
        <f>_xlfn.RANK.EQ(I452, INDEX(CFB!$I$2:$I$1048576, MATCH(W452, CFB!$W$2:$W$1048576, 0)):INDEX(CFB!$I$2:$I$1048576, MATCH(W452, CFB!$W$2:$W$1048576, 0) + COUNTIF(CFB!$W$2:$W$1048576, W452) - 1), 0)</f>
        <v>37</v>
      </c>
      <c r="M452" s="2">
        <f>_xlfn.RANK.EQ(J452, INDEX(CFB!$J$2:$J$1048576, MATCH(W452, CFB!$W$2:$W$1048576, 0)):INDEX(CFB!$J$2:$J$1048576, MATCH(W452, CFB!$W$2:$W$1048576, 0) + COUNTIF(CFB!$W$2:$W$1048576, W452) - 1))</f>
        <v>69</v>
      </c>
      <c r="N452" s="2">
        <f>RANK(K452, INDEX(CFB!$K$2:$K$1048576, MATCH(W452, CFB!$W$2:$W$1048576, 0)):INDEX(CFB!$K$2:$K$1048576, MATCH(W452, CFB!$W$2:$W$1048576, 0) + COUNTIF(CFB!$W$2:$W$1048576, W452) - 1))</f>
        <v>53</v>
      </c>
      <c r="O452">
        <v>47.35</v>
      </c>
      <c r="P452">
        <v>13.65</v>
      </c>
      <c r="Q452">
        <v>11.32</v>
      </c>
      <c r="R452">
        <v>6.37</v>
      </c>
      <c r="S452">
        <v>6.25</v>
      </c>
      <c r="T452">
        <v>3.6</v>
      </c>
      <c r="U452">
        <v>8.2100000000000009</v>
      </c>
      <c r="V452">
        <v>4.8499999999999996</v>
      </c>
      <c r="W452">
        <v>2021</v>
      </c>
      <c r="X452">
        <f t="shared" si="13"/>
        <v>0</v>
      </c>
    </row>
    <row r="453" spans="1:24" ht="12.75" hidden="1" customHeight="1" x14ac:dyDescent="0.45">
      <c r="A453">
        <v>54</v>
      </c>
      <c r="B453" t="s">
        <v>135</v>
      </c>
      <c r="C453" t="s">
        <v>165</v>
      </c>
      <c r="D453" s="2" t="str">
        <f t="shared" si="12"/>
        <v>UAB2021</v>
      </c>
      <c r="F453">
        <v>9</v>
      </c>
      <c r="G453">
        <v>4</v>
      </c>
      <c r="H453" s="2">
        <v>0</v>
      </c>
      <c r="I453">
        <v>1.23</v>
      </c>
      <c r="J453">
        <v>2.75</v>
      </c>
      <c r="K453">
        <v>3.98</v>
      </c>
      <c r="L453" s="2">
        <f>_xlfn.RANK.EQ(I453, INDEX(CFB!$I$2:$I$1048576, MATCH(W453, CFB!$W$2:$W$1048576, 0)):INDEX(CFB!$I$2:$I$1048576, MATCH(W453, CFB!$W$2:$W$1048576, 0) + COUNTIF(CFB!$W$2:$W$1048576, W453) - 1), 0)</f>
        <v>67</v>
      </c>
      <c r="M453" s="2">
        <f>_xlfn.RANK.EQ(J453, INDEX(CFB!$J$2:$J$1048576, MATCH(W453, CFB!$W$2:$W$1048576, 0)):INDEX(CFB!$J$2:$J$1048576, MATCH(W453, CFB!$W$2:$W$1048576, 0) + COUNTIF(CFB!$W$2:$W$1048576, W453) - 1))</f>
        <v>43</v>
      </c>
      <c r="N453" s="2">
        <f>RANK(K453, INDEX(CFB!$K$2:$K$1048576, MATCH(W453, CFB!$W$2:$W$1048576, 0)):INDEX(CFB!$K$2:$K$1048576, MATCH(W453, CFB!$W$2:$W$1048576, 0) + COUNTIF(CFB!$W$2:$W$1048576, W453) - 1))</f>
        <v>53</v>
      </c>
      <c r="O453">
        <v>42.49</v>
      </c>
      <c r="P453">
        <v>10.59</v>
      </c>
      <c r="Q453">
        <v>10.96</v>
      </c>
      <c r="R453">
        <v>5.39</v>
      </c>
      <c r="S453">
        <v>5.64</v>
      </c>
      <c r="T453">
        <v>2.34</v>
      </c>
      <c r="U453">
        <v>7.48</v>
      </c>
      <c r="V453">
        <v>3.92</v>
      </c>
      <c r="W453">
        <v>2021</v>
      </c>
      <c r="X453">
        <f t="shared" si="13"/>
        <v>0</v>
      </c>
    </row>
    <row r="454" spans="1:24" ht="12.75" hidden="1" customHeight="1" x14ac:dyDescent="0.45">
      <c r="A454">
        <v>55</v>
      </c>
      <c r="B454" t="s">
        <v>118</v>
      </c>
      <c r="C454" t="s">
        <v>12</v>
      </c>
      <c r="D454" s="2" t="str">
        <f t="shared" si="12"/>
        <v>Liberty2021</v>
      </c>
      <c r="F454">
        <v>8</v>
      </c>
      <c r="G454">
        <v>5</v>
      </c>
      <c r="H454" s="2">
        <v>0</v>
      </c>
      <c r="I454">
        <v>1.75</v>
      </c>
      <c r="J454">
        <v>2.04</v>
      </c>
      <c r="K454">
        <v>3.8</v>
      </c>
      <c r="L454" s="2">
        <f>_xlfn.RANK.EQ(I454, INDEX(CFB!$I$2:$I$1048576, MATCH(W454, CFB!$W$2:$W$1048576, 0)):INDEX(CFB!$I$2:$I$1048576, MATCH(W454, CFB!$W$2:$W$1048576, 0) + COUNTIF(CFB!$W$2:$W$1048576, W454) - 1), 0)</f>
        <v>61</v>
      </c>
      <c r="M454" s="2">
        <f>_xlfn.RANK.EQ(J454, INDEX(CFB!$J$2:$J$1048576, MATCH(W454, CFB!$W$2:$W$1048576, 0)):INDEX(CFB!$J$2:$J$1048576, MATCH(W454, CFB!$W$2:$W$1048576, 0) + COUNTIF(CFB!$W$2:$W$1048576, W454) - 1))</f>
        <v>47</v>
      </c>
      <c r="N454" s="2">
        <f>RANK(K454, INDEX(CFB!$K$2:$K$1048576, MATCH(W454, CFB!$W$2:$W$1048576, 0)):INDEX(CFB!$K$2:$K$1048576, MATCH(W454, CFB!$W$2:$W$1048576, 0) + COUNTIF(CFB!$W$2:$W$1048576, W454) - 1))</f>
        <v>55</v>
      </c>
      <c r="O454">
        <v>45.16</v>
      </c>
      <c r="P454">
        <v>10.77</v>
      </c>
      <c r="Q454">
        <v>9.89</v>
      </c>
      <c r="R454">
        <v>5.42</v>
      </c>
      <c r="S454">
        <v>5.57</v>
      </c>
      <c r="T454">
        <v>2.72</v>
      </c>
      <c r="U454">
        <v>7.38</v>
      </c>
      <c r="V454">
        <v>4.07</v>
      </c>
      <c r="W454">
        <v>2021</v>
      </c>
      <c r="X454">
        <f t="shared" si="13"/>
        <v>0</v>
      </c>
    </row>
    <row r="455" spans="1:24" ht="12.75" hidden="1" customHeight="1" x14ac:dyDescent="0.45">
      <c r="A455">
        <v>56</v>
      </c>
      <c r="B455" t="s">
        <v>75</v>
      </c>
      <c r="C455" t="s">
        <v>164</v>
      </c>
      <c r="D455" s="2" t="str">
        <f t="shared" si="12"/>
        <v>North Carolina2021</v>
      </c>
      <c r="F455">
        <v>6</v>
      </c>
      <c r="G455">
        <v>7</v>
      </c>
      <c r="H455" s="2">
        <v>0</v>
      </c>
      <c r="I455">
        <v>8.34</v>
      </c>
      <c r="J455">
        <v>-4.57</v>
      </c>
      <c r="K455">
        <v>3.77</v>
      </c>
      <c r="L455" s="2">
        <f>_xlfn.RANK.EQ(I455, INDEX(CFB!$I$2:$I$1048576, MATCH(W455, CFB!$W$2:$W$1048576, 0)):INDEX(CFB!$I$2:$I$1048576, MATCH(W455, CFB!$W$2:$W$1048576, 0) + COUNTIF(CFB!$W$2:$W$1048576, W455) - 1), 0)</f>
        <v>13</v>
      </c>
      <c r="M455" s="2">
        <f>_xlfn.RANK.EQ(J455, INDEX(CFB!$J$2:$J$1048576, MATCH(W455, CFB!$W$2:$W$1048576, 0)):INDEX(CFB!$J$2:$J$1048576, MATCH(W455, CFB!$W$2:$W$1048576, 0) + COUNTIF(CFB!$W$2:$W$1048576, W455) - 1))</f>
        <v>106</v>
      </c>
      <c r="N455" s="2">
        <f>RANK(K455, INDEX(CFB!$K$2:$K$1048576, MATCH(W455, CFB!$W$2:$W$1048576, 0)):INDEX(CFB!$K$2:$K$1048576, MATCH(W455, CFB!$W$2:$W$1048576, 0) + COUNTIF(CFB!$W$2:$W$1048576, W455) - 1))</f>
        <v>56</v>
      </c>
      <c r="O455">
        <v>50.12</v>
      </c>
      <c r="P455">
        <v>15.71</v>
      </c>
      <c r="Q455">
        <v>10.16</v>
      </c>
      <c r="R455">
        <v>6.54</v>
      </c>
      <c r="S455">
        <v>6.56</v>
      </c>
      <c r="T455">
        <v>3.68</v>
      </c>
      <c r="U455">
        <v>8.0299999999999994</v>
      </c>
      <c r="V455">
        <v>4.87</v>
      </c>
      <c r="W455">
        <v>2021</v>
      </c>
      <c r="X455">
        <f t="shared" si="13"/>
        <v>0</v>
      </c>
    </row>
    <row r="456" spans="1:24" ht="12.75" hidden="1" customHeight="1" x14ac:dyDescent="0.45">
      <c r="A456">
        <v>57</v>
      </c>
      <c r="B456" t="s">
        <v>130</v>
      </c>
      <c r="C456" t="s">
        <v>166</v>
      </c>
      <c r="D456" s="2" t="str">
        <f t="shared" si="12"/>
        <v>Nevada2021</v>
      </c>
      <c r="F456">
        <v>8</v>
      </c>
      <c r="G456">
        <v>5</v>
      </c>
      <c r="H456" s="2">
        <v>0</v>
      </c>
      <c r="I456">
        <v>6.52</v>
      </c>
      <c r="J456">
        <v>-3.05</v>
      </c>
      <c r="K456">
        <v>3.47</v>
      </c>
      <c r="L456" s="2">
        <f>_xlfn.RANK.EQ(I456, INDEX(CFB!$I$2:$I$1048576, MATCH(W456, CFB!$W$2:$W$1048576, 0)):INDEX(CFB!$I$2:$I$1048576, MATCH(W456, CFB!$W$2:$W$1048576, 0) + COUNTIF(CFB!$W$2:$W$1048576, W456) - 1), 0)</f>
        <v>17</v>
      </c>
      <c r="M456" s="2">
        <f>_xlfn.RANK.EQ(J456, INDEX(CFB!$J$2:$J$1048576, MATCH(W456, CFB!$W$2:$W$1048576, 0)):INDEX(CFB!$J$2:$J$1048576, MATCH(W456, CFB!$W$2:$W$1048576, 0) + COUNTIF(CFB!$W$2:$W$1048576, W456) - 1))</f>
        <v>93</v>
      </c>
      <c r="N456" s="2">
        <f>RANK(K456, INDEX(CFB!$K$2:$K$1048576, MATCH(W456, CFB!$W$2:$W$1048576, 0)):INDEX(CFB!$K$2:$K$1048576, MATCH(W456, CFB!$W$2:$W$1048576, 0) + COUNTIF(CFB!$W$2:$W$1048576, W456) - 1))</f>
        <v>57</v>
      </c>
      <c r="O456">
        <v>48.62</v>
      </c>
      <c r="P456">
        <v>15.89</v>
      </c>
      <c r="Q456">
        <v>9.18</v>
      </c>
      <c r="R456">
        <v>4.9400000000000004</v>
      </c>
      <c r="S456">
        <v>3.96</v>
      </c>
      <c r="T456">
        <v>4.09</v>
      </c>
      <c r="U456">
        <v>7.06</v>
      </c>
      <c r="V456">
        <v>4.7300000000000004</v>
      </c>
      <c r="W456">
        <v>2021</v>
      </c>
      <c r="X456">
        <f t="shared" si="13"/>
        <v>0</v>
      </c>
    </row>
    <row r="457" spans="1:24" ht="12.75" hidden="1" customHeight="1" x14ac:dyDescent="0.45">
      <c r="A457">
        <v>58</v>
      </c>
      <c r="B457" t="s">
        <v>96</v>
      </c>
      <c r="C457" t="s">
        <v>154</v>
      </c>
      <c r="D457" s="2" t="str">
        <f t="shared" si="12"/>
        <v>Maryland2021</v>
      </c>
      <c r="F457">
        <v>7</v>
      </c>
      <c r="G457">
        <v>6</v>
      </c>
      <c r="H457" s="2">
        <v>0</v>
      </c>
      <c r="I457">
        <v>3.12</v>
      </c>
      <c r="J457">
        <v>0.32</v>
      </c>
      <c r="K457">
        <v>3.44</v>
      </c>
      <c r="L457" s="2">
        <f>_xlfn.RANK.EQ(I457, INDEX(CFB!$I$2:$I$1048576, MATCH(W457, CFB!$W$2:$W$1048576, 0)):INDEX(CFB!$I$2:$I$1048576, MATCH(W457, CFB!$W$2:$W$1048576, 0) + COUNTIF(CFB!$W$2:$W$1048576, W457) - 1), 0)</f>
        <v>46</v>
      </c>
      <c r="M457" s="2">
        <f>_xlfn.RANK.EQ(J457, INDEX(CFB!$J$2:$J$1048576, MATCH(W457, CFB!$W$2:$W$1048576, 0)):INDEX(CFB!$J$2:$J$1048576, MATCH(W457, CFB!$W$2:$W$1048576, 0) + COUNTIF(CFB!$W$2:$W$1048576, W457) - 1))</f>
        <v>59</v>
      </c>
      <c r="N457" s="2">
        <f>RANK(K457, INDEX(CFB!$K$2:$K$1048576, MATCH(W457, CFB!$W$2:$W$1048576, 0)):INDEX(CFB!$K$2:$K$1048576, MATCH(W457, CFB!$W$2:$W$1048576, 0) + COUNTIF(CFB!$W$2:$W$1048576, W457) - 1))</f>
        <v>58</v>
      </c>
      <c r="O457">
        <v>48.05</v>
      </c>
      <c r="P457">
        <v>14.88</v>
      </c>
      <c r="Q457">
        <v>10.130000000000001</v>
      </c>
      <c r="R457">
        <v>6.29</v>
      </c>
      <c r="S457">
        <v>5.63</v>
      </c>
      <c r="T457">
        <v>2.78</v>
      </c>
      <c r="U457">
        <v>7.88</v>
      </c>
      <c r="V457">
        <v>4.5</v>
      </c>
      <c r="W457">
        <v>2021</v>
      </c>
      <c r="X457">
        <f t="shared" si="13"/>
        <v>0</v>
      </c>
    </row>
    <row r="458" spans="1:24" ht="12.75" hidden="1" customHeight="1" x14ac:dyDescent="0.45">
      <c r="A458">
        <v>59</v>
      </c>
      <c r="B458" t="s">
        <v>82</v>
      </c>
      <c r="C458" t="s">
        <v>49</v>
      </c>
      <c r="D458" s="2" t="str">
        <f t="shared" si="12"/>
        <v>UCF2021</v>
      </c>
      <c r="F458">
        <v>9</v>
      </c>
      <c r="G458">
        <v>4</v>
      </c>
      <c r="H458" s="2">
        <v>0</v>
      </c>
      <c r="I458">
        <v>1.18</v>
      </c>
      <c r="J458">
        <v>1.9</v>
      </c>
      <c r="K458">
        <v>3.07</v>
      </c>
      <c r="L458" s="2">
        <f>_xlfn.RANK.EQ(I458, INDEX(CFB!$I$2:$I$1048576, MATCH(W458, CFB!$W$2:$W$1048576, 0)):INDEX(CFB!$I$2:$I$1048576, MATCH(W458, CFB!$W$2:$W$1048576, 0) + COUNTIF(CFB!$W$2:$W$1048576, W458) - 1), 0)</f>
        <v>68</v>
      </c>
      <c r="M458" s="2">
        <f>_xlfn.RANK.EQ(J458, INDEX(CFB!$J$2:$J$1048576, MATCH(W458, CFB!$W$2:$W$1048576, 0)):INDEX(CFB!$J$2:$J$1048576, MATCH(W458, CFB!$W$2:$W$1048576, 0) + COUNTIF(CFB!$W$2:$W$1048576, W458) - 1))</f>
        <v>48</v>
      </c>
      <c r="N458" s="2">
        <f>RANK(K458, INDEX(CFB!$K$2:$K$1048576, MATCH(W458, CFB!$W$2:$W$1048576, 0)):INDEX(CFB!$K$2:$K$1048576, MATCH(W458, CFB!$W$2:$W$1048576, 0) + COUNTIF(CFB!$W$2:$W$1048576, W458) - 1))</f>
        <v>59</v>
      </c>
      <c r="O458">
        <v>43.8</v>
      </c>
      <c r="P458">
        <v>11.54</v>
      </c>
      <c r="Q458">
        <v>8.35</v>
      </c>
      <c r="R458">
        <v>4.43</v>
      </c>
      <c r="S458">
        <v>6.33</v>
      </c>
      <c r="T458">
        <v>3.39</v>
      </c>
      <c r="U458">
        <v>7.1</v>
      </c>
      <c r="V458">
        <v>4.08</v>
      </c>
      <c r="W458">
        <v>2021</v>
      </c>
      <c r="X458">
        <f t="shared" si="13"/>
        <v>0</v>
      </c>
    </row>
    <row r="459" spans="1:24" ht="12.75" hidden="1" customHeight="1" x14ac:dyDescent="0.45">
      <c r="A459">
        <v>60</v>
      </c>
      <c r="B459" t="s">
        <v>85</v>
      </c>
      <c r="C459" t="s">
        <v>171</v>
      </c>
      <c r="D459" s="2" t="str">
        <f t="shared" si="12"/>
        <v>Washington State2021</v>
      </c>
      <c r="F459">
        <v>7</v>
      </c>
      <c r="G459">
        <v>6</v>
      </c>
      <c r="H459" s="2">
        <v>0</v>
      </c>
      <c r="I459">
        <v>1.6</v>
      </c>
      <c r="J459">
        <v>1.45</v>
      </c>
      <c r="K459">
        <v>3.05</v>
      </c>
      <c r="L459" s="2">
        <f>_xlfn.RANK.EQ(I459, INDEX(CFB!$I$2:$I$1048576, MATCH(W459, CFB!$W$2:$W$1048576, 0)):INDEX(CFB!$I$2:$I$1048576, MATCH(W459, CFB!$W$2:$W$1048576, 0) + COUNTIF(CFB!$W$2:$W$1048576, W459) - 1), 0)</f>
        <v>64</v>
      </c>
      <c r="M459" s="2">
        <f>_xlfn.RANK.EQ(J459, INDEX(CFB!$J$2:$J$1048576, MATCH(W459, CFB!$W$2:$W$1048576, 0)):INDEX(CFB!$J$2:$J$1048576, MATCH(W459, CFB!$W$2:$W$1048576, 0) + COUNTIF(CFB!$W$2:$W$1048576, W459) - 1))</f>
        <v>51</v>
      </c>
      <c r="N459" s="2">
        <f>RANK(K459, INDEX(CFB!$K$2:$K$1048576, MATCH(W459, CFB!$W$2:$W$1048576, 0)):INDEX(CFB!$K$2:$K$1048576, MATCH(W459, CFB!$W$2:$W$1048576, 0) + COUNTIF(CFB!$W$2:$W$1048576, W459) - 1))</f>
        <v>60</v>
      </c>
      <c r="O459">
        <v>42.05</v>
      </c>
      <c r="P459">
        <v>10.69</v>
      </c>
      <c r="Q459">
        <v>9.0299999999999994</v>
      </c>
      <c r="R459">
        <v>4.87</v>
      </c>
      <c r="S459">
        <v>4.9000000000000004</v>
      </c>
      <c r="T459">
        <v>3.66</v>
      </c>
      <c r="U459">
        <v>6.98</v>
      </c>
      <c r="V459">
        <v>4.32</v>
      </c>
      <c r="W459">
        <v>2021</v>
      </c>
      <c r="X459">
        <f t="shared" si="13"/>
        <v>0</v>
      </c>
    </row>
    <row r="460" spans="1:24" ht="12.75" hidden="1" customHeight="1" x14ac:dyDescent="0.45">
      <c r="A460">
        <v>61</v>
      </c>
      <c r="B460" t="s">
        <v>71</v>
      </c>
      <c r="C460" t="s">
        <v>29</v>
      </c>
      <c r="D460" s="2" t="str">
        <f t="shared" si="12"/>
        <v>Texas Tech2021</v>
      </c>
      <c r="F460">
        <v>7</v>
      </c>
      <c r="G460">
        <v>6</v>
      </c>
      <c r="H460" s="2">
        <v>0</v>
      </c>
      <c r="I460">
        <v>4.84</v>
      </c>
      <c r="J460">
        <v>-2.27</v>
      </c>
      <c r="K460">
        <v>2.57</v>
      </c>
      <c r="L460" s="2">
        <f>_xlfn.RANK.EQ(I460, INDEX(CFB!$I$2:$I$1048576, MATCH(W460, CFB!$W$2:$W$1048576, 0)):INDEX(CFB!$I$2:$I$1048576, MATCH(W460, CFB!$W$2:$W$1048576, 0) + COUNTIF(CFB!$W$2:$W$1048576, W460) - 1), 0)</f>
        <v>29</v>
      </c>
      <c r="M460" s="2">
        <f>_xlfn.RANK.EQ(J460, INDEX(CFB!$J$2:$J$1048576, MATCH(W460, CFB!$W$2:$W$1048576, 0)):INDEX(CFB!$J$2:$J$1048576, MATCH(W460, CFB!$W$2:$W$1048576, 0) + COUNTIF(CFB!$W$2:$W$1048576, W460) - 1))</f>
        <v>89</v>
      </c>
      <c r="N460" s="2">
        <f>RANK(K460, INDEX(CFB!$K$2:$K$1048576, MATCH(W460, CFB!$W$2:$W$1048576, 0)):INDEX(CFB!$K$2:$K$1048576, MATCH(W460, CFB!$W$2:$W$1048576, 0) + COUNTIF(CFB!$W$2:$W$1048576, W460) - 1))</f>
        <v>61</v>
      </c>
      <c r="O460">
        <v>45.66</v>
      </c>
      <c r="P460">
        <v>13.98</v>
      </c>
      <c r="Q460">
        <v>10.1</v>
      </c>
      <c r="R460">
        <v>5.76</v>
      </c>
      <c r="S460">
        <v>6.15</v>
      </c>
      <c r="T460">
        <v>2.67</v>
      </c>
      <c r="U460">
        <v>7.9</v>
      </c>
      <c r="V460">
        <v>4.3</v>
      </c>
      <c r="W460">
        <v>2021</v>
      </c>
      <c r="X460">
        <f t="shared" si="13"/>
        <v>0</v>
      </c>
    </row>
    <row r="461" spans="1:24" ht="12.75" hidden="1" customHeight="1" x14ac:dyDescent="0.45">
      <c r="A461">
        <v>62</v>
      </c>
      <c r="B461" t="s">
        <v>62</v>
      </c>
      <c r="C461" t="s">
        <v>168</v>
      </c>
      <c r="D461" s="2" t="str">
        <f t="shared" si="12"/>
        <v>Marshall2021</v>
      </c>
      <c r="F461">
        <v>7</v>
      </c>
      <c r="G461">
        <v>6</v>
      </c>
      <c r="H461" s="2">
        <v>0</v>
      </c>
      <c r="I461">
        <v>1.55</v>
      </c>
      <c r="J461">
        <v>0.82</v>
      </c>
      <c r="K461">
        <v>2.37</v>
      </c>
      <c r="L461" s="2">
        <f>_xlfn.RANK.EQ(I461, INDEX(CFB!$I$2:$I$1048576, MATCH(W461, CFB!$W$2:$W$1048576, 0)):INDEX(CFB!$I$2:$I$1048576, MATCH(W461, CFB!$W$2:$W$1048576, 0) + COUNTIF(CFB!$W$2:$W$1048576, W461) - 1), 0)</f>
        <v>65</v>
      </c>
      <c r="M461" s="2">
        <f>_xlfn.RANK.EQ(J461, INDEX(CFB!$J$2:$J$1048576, MATCH(W461, CFB!$W$2:$W$1048576, 0)):INDEX(CFB!$J$2:$J$1048576, MATCH(W461, CFB!$W$2:$W$1048576, 0) + COUNTIF(CFB!$W$2:$W$1048576, W461) - 1))</f>
        <v>54</v>
      </c>
      <c r="N461" s="2">
        <f>RANK(K461, INDEX(CFB!$K$2:$K$1048576, MATCH(W461, CFB!$W$2:$W$1048576, 0)):INDEX(CFB!$K$2:$K$1048576, MATCH(W461, CFB!$W$2:$W$1048576, 0) + COUNTIF(CFB!$W$2:$W$1048576, W461) - 1))</f>
        <v>62</v>
      </c>
      <c r="O461">
        <v>44.53</v>
      </c>
      <c r="P461">
        <v>12.05</v>
      </c>
      <c r="Q461">
        <v>9.1199999999999992</v>
      </c>
      <c r="R461">
        <v>4.87</v>
      </c>
      <c r="S461">
        <v>5.46</v>
      </c>
      <c r="T461">
        <v>3.6</v>
      </c>
      <c r="U461">
        <v>7.24</v>
      </c>
      <c r="V461">
        <v>4.21</v>
      </c>
      <c r="W461">
        <v>2021</v>
      </c>
      <c r="X461">
        <f t="shared" si="13"/>
        <v>0</v>
      </c>
    </row>
    <row r="462" spans="1:24" ht="12.75" hidden="1" customHeight="1" x14ac:dyDescent="0.45">
      <c r="A462">
        <v>63</v>
      </c>
      <c r="B462" t="s">
        <v>93</v>
      </c>
      <c r="C462" t="s">
        <v>164</v>
      </c>
      <c r="D462" s="2" t="str">
        <f t="shared" si="12"/>
        <v>Virginia2021</v>
      </c>
      <c r="F462">
        <v>6</v>
      </c>
      <c r="G462">
        <v>6</v>
      </c>
      <c r="H462" s="2">
        <v>0</v>
      </c>
      <c r="I462">
        <v>5.39</v>
      </c>
      <c r="J462">
        <v>-3.15</v>
      </c>
      <c r="K462">
        <v>2.2400000000000002</v>
      </c>
      <c r="L462" s="2">
        <f>_xlfn.RANK.EQ(I462, INDEX(CFB!$I$2:$I$1048576, MATCH(W462, CFB!$W$2:$W$1048576, 0)):INDEX(CFB!$I$2:$I$1048576, MATCH(W462, CFB!$W$2:$W$1048576, 0) + COUNTIF(CFB!$W$2:$W$1048576, W462) - 1), 0)</f>
        <v>25</v>
      </c>
      <c r="M462" s="2">
        <f>_xlfn.RANK.EQ(J462, INDEX(CFB!$J$2:$J$1048576, MATCH(W462, CFB!$W$2:$W$1048576, 0)):INDEX(CFB!$J$2:$J$1048576, MATCH(W462, CFB!$W$2:$W$1048576, 0) + COUNTIF(CFB!$W$2:$W$1048576, W462) - 1))</f>
        <v>95</v>
      </c>
      <c r="N462" s="2">
        <f>RANK(K462, INDEX(CFB!$K$2:$K$1048576, MATCH(W462, CFB!$W$2:$W$1048576, 0)):INDEX(CFB!$K$2:$K$1048576, MATCH(W462, CFB!$W$2:$W$1048576, 0) + COUNTIF(CFB!$W$2:$W$1048576, W462) - 1))</f>
        <v>63</v>
      </c>
      <c r="O462">
        <v>49.03</v>
      </c>
      <c r="P462">
        <v>14.63</v>
      </c>
      <c r="Q462">
        <v>9.82</v>
      </c>
      <c r="R462">
        <v>5.97</v>
      </c>
      <c r="S462">
        <v>5.5</v>
      </c>
      <c r="T462">
        <v>4.57</v>
      </c>
      <c r="U462">
        <v>8.09</v>
      </c>
      <c r="V462">
        <v>5.23</v>
      </c>
      <c r="W462">
        <v>2021</v>
      </c>
      <c r="X462">
        <f t="shared" si="13"/>
        <v>0</v>
      </c>
    </row>
    <row r="463" spans="1:24" ht="12.75" hidden="1" customHeight="1" x14ac:dyDescent="0.45">
      <c r="A463">
        <v>64</v>
      </c>
      <c r="B463" t="s">
        <v>43</v>
      </c>
      <c r="C463" t="s">
        <v>160</v>
      </c>
      <c r="D463" s="2" t="str">
        <f t="shared" si="12"/>
        <v>Illinois2021</v>
      </c>
      <c r="F463">
        <v>5</v>
      </c>
      <c r="G463">
        <v>7</v>
      </c>
      <c r="H463" s="2">
        <v>0</v>
      </c>
      <c r="I463">
        <v>-2.69</v>
      </c>
      <c r="J463">
        <v>4.88</v>
      </c>
      <c r="K463">
        <v>2.2000000000000002</v>
      </c>
      <c r="L463" s="2">
        <f>_xlfn.RANK.EQ(I463, INDEX(CFB!$I$2:$I$1048576, MATCH(W463, CFB!$W$2:$W$1048576, 0)):INDEX(CFB!$I$2:$I$1048576, MATCH(W463, CFB!$W$2:$W$1048576, 0) + COUNTIF(CFB!$W$2:$W$1048576, W463) - 1), 0)</f>
        <v>91</v>
      </c>
      <c r="M463" s="2">
        <f>_xlfn.RANK.EQ(J463, INDEX(CFB!$J$2:$J$1048576, MATCH(W463, CFB!$W$2:$W$1048576, 0)):INDEX(CFB!$J$2:$J$1048576, MATCH(W463, CFB!$W$2:$W$1048576, 0) + COUNTIF(CFB!$W$2:$W$1048576, W463) - 1))</f>
        <v>27</v>
      </c>
      <c r="N463" s="2">
        <f>RANK(K463, INDEX(CFB!$K$2:$K$1048576, MATCH(W463, CFB!$W$2:$W$1048576, 0)):INDEX(CFB!$K$2:$K$1048576, MATCH(W463, CFB!$W$2:$W$1048576, 0) + COUNTIF(CFB!$W$2:$W$1048576, W463) - 1))</f>
        <v>64</v>
      </c>
      <c r="O463">
        <v>39.130000000000003</v>
      </c>
      <c r="P463">
        <v>5.63</v>
      </c>
      <c r="Q463">
        <v>7.56</v>
      </c>
      <c r="R463">
        <v>5.17</v>
      </c>
      <c r="S463">
        <v>5.85</v>
      </c>
      <c r="T463">
        <v>2.76</v>
      </c>
      <c r="U463">
        <v>6.47</v>
      </c>
      <c r="V463">
        <v>3.83</v>
      </c>
      <c r="W463">
        <v>2021</v>
      </c>
      <c r="X463">
        <f t="shared" si="13"/>
        <v>0</v>
      </c>
    </row>
    <row r="464" spans="1:24" ht="12.75" hidden="1" customHeight="1" x14ac:dyDescent="0.45">
      <c r="A464">
        <v>65</v>
      </c>
      <c r="B464" t="s">
        <v>20</v>
      </c>
      <c r="C464" t="s">
        <v>155</v>
      </c>
      <c r="D464" s="2" t="str">
        <f t="shared" si="12"/>
        <v>South Carolina2021</v>
      </c>
      <c r="F464">
        <v>7</v>
      </c>
      <c r="G464">
        <v>6</v>
      </c>
      <c r="H464" s="2">
        <v>0</v>
      </c>
      <c r="I464">
        <v>-2.21</v>
      </c>
      <c r="J464">
        <v>4.29</v>
      </c>
      <c r="K464">
        <v>2.08</v>
      </c>
      <c r="L464" s="2">
        <f>_xlfn.RANK.EQ(I464, INDEX(CFB!$I$2:$I$1048576, MATCH(W464, CFB!$W$2:$W$1048576, 0)):INDEX(CFB!$I$2:$I$1048576, MATCH(W464, CFB!$W$2:$W$1048576, 0) + COUNTIF(CFB!$W$2:$W$1048576, W464) - 1), 0)</f>
        <v>87</v>
      </c>
      <c r="M464" s="2">
        <f>_xlfn.RANK.EQ(J464, INDEX(CFB!$J$2:$J$1048576, MATCH(W464, CFB!$W$2:$W$1048576, 0)):INDEX(CFB!$J$2:$J$1048576, MATCH(W464, CFB!$W$2:$W$1048576, 0) + COUNTIF(CFB!$W$2:$W$1048576, W464) - 1))</f>
        <v>32</v>
      </c>
      <c r="N464" s="2">
        <f>RANK(K464, INDEX(CFB!$K$2:$K$1048576, MATCH(W464, CFB!$W$2:$W$1048576, 0)):INDEX(CFB!$K$2:$K$1048576, MATCH(W464, CFB!$W$2:$W$1048576, 0) + COUNTIF(CFB!$W$2:$W$1048576, W464) - 1))</f>
        <v>65</v>
      </c>
      <c r="O464">
        <v>39.58</v>
      </c>
      <c r="P464">
        <v>7.44</v>
      </c>
      <c r="Q464">
        <v>9.14</v>
      </c>
      <c r="R464">
        <v>5.38</v>
      </c>
      <c r="S464">
        <v>5.13</v>
      </c>
      <c r="T464">
        <v>3.11</v>
      </c>
      <c r="U464">
        <v>6.78</v>
      </c>
      <c r="V464">
        <v>4.13</v>
      </c>
      <c r="W464">
        <v>2021</v>
      </c>
      <c r="X464">
        <f t="shared" si="13"/>
        <v>0</v>
      </c>
    </row>
    <row r="465" spans="1:24" ht="12.75" hidden="1" customHeight="1" x14ac:dyDescent="0.45">
      <c r="A465">
        <v>66</v>
      </c>
      <c r="B465" t="s">
        <v>108</v>
      </c>
      <c r="C465" t="s">
        <v>49</v>
      </c>
      <c r="D465" s="2" t="str">
        <f t="shared" si="12"/>
        <v>East Carolina2021</v>
      </c>
      <c r="F465">
        <v>7</v>
      </c>
      <c r="G465">
        <v>5</v>
      </c>
      <c r="H465" s="2">
        <v>0</v>
      </c>
      <c r="I465">
        <v>3.58</v>
      </c>
      <c r="J465">
        <v>-1.66</v>
      </c>
      <c r="K465">
        <v>1.92</v>
      </c>
      <c r="L465" s="2">
        <f>_xlfn.RANK.EQ(I465, INDEX(CFB!$I$2:$I$1048576, MATCH(W465, CFB!$W$2:$W$1048576, 0)):INDEX(CFB!$I$2:$I$1048576, MATCH(W465, CFB!$W$2:$W$1048576, 0) + COUNTIF(CFB!$W$2:$W$1048576, W465) - 1), 0)</f>
        <v>42</v>
      </c>
      <c r="M465" s="2">
        <f>_xlfn.RANK.EQ(J465, INDEX(CFB!$J$2:$J$1048576, MATCH(W465, CFB!$W$2:$W$1048576, 0)):INDEX(CFB!$J$2:$J$1048576, MATCH(W465, CFB!$W$2:$W$1048576, 0) + COUNTIF(CFB!$W$2:$W$1048576, W465) - 1))</f>
        <v>81</v>
      </c>
      <c r="N465" s="2">
        <f>RANK(K465, INDEX(CFB!$K$2:$K$1048576, MATCH(W465, CFB!$W$2:$W$1048576, 0)):INDEX(CFB!$K$2:$K$1048576, MATCH(W465, CFB!$W$2:$W$1048576, 0) + COUNTIF(CFB!$W$2:$W$1048576, W465) - 1))</f>
        <v>66</v>
      </c>
      <c r="O465">
        <v>43.13</v>
      </c>
      <c r="P465">
        <v>13.26</v>
      </c>
      <c r="Q465">
        <v>9.51</v>
      </c>
      <c r="R465">
        <v>5.96</v>
      </c>
      <c r="S465">
        <v>5.07</v>
      </c>
      <c r="T465">
        <v>3.74</v>
      </c>
      <c r="U465">
        <v>7.05</v>
      </c>
      <c r="V465">
        <v>4.99</v>
      </c>
      <c r="W465">
        <v>2021</v>
      </c>
      <c r="X465">
        <f t="shared" si="13"/>
        <v>0</v>
      </c>
    </row>
    <row r="466" spans="1:24" ht="12.75" hidden="1" customHeight="1" x14ac:dyDescent="0.45">
      <c r="A466">
        <v>67</v>
      </c>
      <c r="B466" t="s">
        <v>89</v>
      </c>
      <c r="C466" t="s">
        <v>29</v>
      </c>
      <c r="D466" s="2" t="str">
        <f t="shared" si="12"/>
        <v>West Virginia2021</v>
      </c>
      <c r="F466">
        <v>6</v>
      </c>
      <c r="G466">
        <v>7</v>
      </c>
      <c r="H466" s="2">
        <v>0</v>
      </c>
      <c r="I466">
        <v>-2.25</v>
      </c>
      <c r="J466">
        <v>3.79</v>
      </c>
      <c r="K466">
        <v>1.54</v>
      </c>
      <c r="L466" s="2">
        <f>_xlfn.RANK.EQ(I466, INDEX(CFB!$I$2:$I$1048576, MATCH(W466, CFB!$W$2:$W$1048576, 0)):INDEX(CFB!$I$2:$I$1048576, MATCH(W466, CFB!$W$2:$W$1048576, 0) + COUNTIF(CFB!$W$2:$W$1048576, W466) - 1), 0)</f>
        <v>88</v>
      </c>
      <c r="M466" s="2">
        <f>_xlfn.RANK.EQ(J466, INDEX(CFB!$J$2:$J$1048576, MATCH(W466, CFB!$W$2:$W$1048576, 0)):INDEX(CFB!$J$2:$J$1048576, MATCH(W466, CFB!$W$2:$W$1048576, 0) + COUNTIF(CFB!$W$2:$W$1048576, W466) - 1))</f>
        <v>34</v>
      </c>
      <c r="N466" s="2">
        <f>RANK(K466, INDEX(CFB!$K$2:$K$1048576, MATCH(W466, CFB!$W$2:$W$1048576, 0)):INDEX(CFB!$K$2:$K$1048576, MATCH(W466, CFB!$W$2:$W$1048576, 0) + COUNTIF(CFB!$W$2:$W$1048576, W466) - 1))</f>
        <v>67</v>
      </c>
      <c r="O466">
        <v>41.58</v>
      </c>
      <c r="P466">
        <v>6.89</v>
      </c>
      <c r="Q466">
        <v>8.81</v>
      </c>
      <c r="R466">
        <v>5.44</v>
      </c>
      <c r="S466">
        <v>4.9800000000000004</v>
      </c>
      <c r="T466">
        <v>2.29</v>
      </c>
      <c r="U466">
        <v>6.77</v>
      </c>
      <c r="V466">
        <v>3.89</v>
      </c>
      <c r="W466">
        <v>2021</v>
      </c>
      <c r="X466">
        <f t="shared" si="13"/>
        <v>0</v>
      </c>
    </row>
    <row r="467" spans="1:24" ht="12.75" hidden="1" customHeight="1" x14ac:dyDescent="0.45">
      <c r="A467">
        <v>68</v>
      </c>
      <c r="B467" t="s">
        <v>139</v>
      </c>
      <c r="C467" t="s">
        <v>161</v>
      </c>
      <c r="D467" s="2" t="str">
        <f t="shared" si="12"/>
        <v>Central Michigan2021</v>
      </c>
      <c r="F467">
        <v>9</v>
      </c>
      <c r="G467">
        <v>4</v>
      </c>
      <c r="H467" s="2">
        <v>0</v>
      </c>
      <c r="I467">
        <v>1.88</v>
      </c>
      <c r="J467">
        <v>-0.53</v>
      </c>
      <c r="K467">
        <v>1.35</v>
      </c>
      <c r="L467" s="2">
        <f>_xlfn.RANK.EQ(I467, INDEX(CFB!$I$2:$I$1048576, MATCH(W467, CFB!$W$2:$W$1048576, 0)):INDEX(CFB!$I$2:$I$1048576, MATCH(W467, CFB!$W$2:$W$1048576, 0) + COUNTIF(CFB!$W$2:$W$1048576, W467) - 1), 0)</f>
        <v>59</v>
      </c>
      <c r="M467" s="2">
        <f>_xlfn.RANK.EQ(J467, INDEX(CFB!$J$2:$J$1048576, MATCH(W467, CFB!$W$2:$W$1048576, 0)):INDEX(CFB!$J$2:$J$1048576, MATCH(W467, CFB!$W$2:$W$1048576, 0) + COUNTIF(CFB!$W$2:$W$1048576, W467) - 1))</f>
        <v>75</v>
      </c>
      <c r="N467" s="2">
        <f>RANK(K467, INDEX(CFB!$K$2:$K$1048576, MATCH(W467, CFB!$W$2:$W$1048576, 0)):INDEX(CFB!$K$2:$K$1048576, MATCH(W467, CFB!$W$2:$W$1048576, 0) + COUNTIF(CFB!$W$2:$W$1048576, W467) - 1))</f>
        <v>68</v>
      </c>
      <c r="O467">
        <v>41.69</v>
      </c>
      <c r="P467">
        <v>13.94</v>
      </c>
      <c r="Q467">
        <v>8.82</v>
      </c>
      <c r="R467">
        <v>6.63</v>
      </c>
      <c r="S467">
        <v>5</v>
      </c>
      <c r="T467">
        <v>2.5299999999999998</v>
      </c>
      <c r="U467">
        <v>6.7</v>
      </c>
      <c r="V467">
        <v>4.51</v>
      </c>
      <c r="W467">
        <v>2021</v>
      </c>
      <c r="X467">
        <f t="shared" si="13"/>
        <v>0</v>
      </c>
    </row>
    <row r="468" spans="1:24" ht="12.75" hidden="1" customHeight="1" x14ac:dyDescent="0.45">
      <c r="A468">
        <v>69</v>
      </c>
      <c r="B468" t="s">
        <v>117</v>
      </c>
      <c r="C468" t="s">
        <v>161</v>
      </c>
      <c r="D468" s="2" t="str">
        <f t="shared" si="12"/>
        <v>Western Michigan2021</v>
      </c>
      <c r="F468">
        <v>8</v>
      </c>
      <c r="G468">
        <v>5</v>
      </c>
      <c r="H468" s="2">
        <v>0</v>
      </c>
      <c r="I468">
        <v>2.94</v>
      </c>
      <c r="J468">
        <v>-1.86</v>
      </c>
      <c r="K468">
        <v>1.08</v>
      </c>
      <c r="L468" s="2">
        <f>_xlfn.RANK.EQ(I468, INDEX(CFB!$I$2:$I$1048576, MATCH(W468, CFB!$W$2:$W$1048576, 0)):INDEX(CFB!$I$2:$I$1048576, MATCH(W468, CFB!$W$2:$W$1048576, 0) + COUNTIF(CFB!$W$2:$W$1048576, W468) - 1), 0)</f>
        <v>49</v>
      </c>
      <c r="M468" s="2">
        <f>_xlfn.RANK.EQ(J468, INDEX(CFB!$J$2:$J$1048576, MATCH(W468, CFB!$W$2:$W$1048576, 0)):INDEX(CFB!$J$2:$J$1048576, MATCH(W468, CFB!$W$2:$W$1048576, 0) + COUNTIF(CFB!$W$2:$W$1048576, W468) - 1))</f>
        <v>85</v>
      </c>
      <c r="N468" s="2">
        <f>RANK(K468, INDEX(CFB!$K$2:$K$1048576, MATCH(W468, CFB!$W$2:$W$1048576, 0)):INDEX(CFB!$K$2:$K$1048576, MATCH(W468, CFB!$W$2:$W$1048576, 0) + COUNTIF(CFB!$W$2:$W$1048576, W468) - 1))</f>
        <v>69</v>
      </c>
      <c r="O468">
        <v>42.98</v>
      </c>
      <c r="P468">
        <v>14.83</v>
      </c>
      <c r="Q468">
        <v>10.119999999999999</v>
      </c>
      <c r="R468">
        <v>6.28</v>
      </c>
      <c r="S468">
        <v>5.44</v>
      </c>
      <c r="T468">
        <v>3.82</v>
      </c>
      <c r="U468">
        <v>7.19</v>
      </c>
      <c r="V468">
        <v>4.88</v>
      </c>
      <c r="W468">
        <v>2021</v>
      </c>
      <c r="X468">
        <f t="shared" si="13"/>
        <v>0</v>
      </c>
    </row>
    <row r="469" spans="1:24" ht="12.75" hidden="1" customHeight="1" x14ac:dyDescent="0.45">
      <c r="A469">
        <v>70</v>
      </c>
      <c r="B469" t="s">
        <v>115</v>
      </c>
      <c r="C469" t="s">
        <v>163</v>
      </c>
      <c r="D469" s="2" t="str">
        <f t="shared" si="12"/>
        <v>Florida State2021</v>
      </c>
      <c r="F469">
        <v>5</v>
      </c>
      <c r="G469">
        <v>7</v>
      </c>
      <c r="H469" s="2">
        <v>0</v>
      </c>
      <c r="I469">
        <v>0.34</v>
      </c>
      <c r="J469">
        <v>0.3</v>
      </c>
      <c r="K469">
        <v>0.64</v>
      </c>
      <c r="L469" s="2">
        <f>_xlfn.RANK.EQ(I469, INDEX(CFB!$I$2:$I$1048576, MATCH(W469, CFB!$W$2:$W$1048576, 0)):INDEX(CFB!$I$2:$I$1048576, MATCH(W469, CFB!$W$2:$W$1048576, 0) + COUNTIF(CFB!$W$2:$W$1048576, W469) - 1), 0)</f>
        <v>75</v>
      </c>
      <c r="M469" s="2">
        <f>_xlfn.RANK.EQ(J469, INDEX(CFB!$J$2:$J$1048576, MATCH(W469, CFB!$W$2:$W$1048576, 0)):INDEX(CFB!$J$2:$J$1048576, MATCH(W469, CFB!$W$2:$W$1048576, 0) + COUNTIF(CFB!$W$2:$W$1048576, W469) - 1))</f>
        <v>60</v>
      </c>
      <c r="N469" s="2">
        <f>RANK(K469, INDEX(CFB!$K$2:$K$1048576, MATCH(W469, CFB!$W$2:$W$1048576, 0)):INDEX(CFB!$K$2:$K$1048576, MATCH(W469, CFB!$W$2:$W$1048576, 0) + COUNTIF(CFB!$W$2:$W$1048576, W469) - 1))</f>
        <v>70</v>
      </c>
      <c r="O469">
        <v>42.78</v>
      </c>
      <c r="P469">
        <v>10.17</v>
      </c>
      <c r="Q469">
        <v>8.7799999999999994</v>
      </c>
      <c r="R469">
        <v>5.58</v>
      </c>
      <c r="S469">
        <v>5.93</v>
      </c>
      <c r="T469">
        <v>2.2999999999999998</v>
      </c>
      <c r="U469">
        <v>7.09</v>
      </c>
      <c r="V469">
        <v>3.83</v>
      </c>
      <c r="W469">
        <v>2021</v>
      </c>
      <c r="X469">
        <f t="shared" si="13"/>
        <v>0</v>
      </c>
    </row>
    <row r="470" spans="1:24" ht="12.75" hidden="1" customHeight="1" x14ac:dyDescent="0.45">
      <c r="A470">
        <v>71</v>
      </c>
      <c r="B470" t="s">
        <v>46</v>
      </c>
      <c r="C470" t="s">
        <v>155</v>
      </c>
      <c r="D470" s="2" t="str">
        <f t="shared" si="12"/>
        <v>Missouri2021</v>
      </c>
      <c r="F470">
        <v>6</v>
      </c>
      <c r="G470">
        <v>7</v>
      </c>
      <c r="H470" s="2">
        <v>0</v>
      </c>
      <c r="I470">
        <v>6.04</v>
      </c>
      <c r="J470">
        <v>-5.66</v>
      </c>
      <c r="K470">
        <v>0.37</v>
      </c>
      <c r="L470" s="2">
        <f>_xlfn.RANK.EQ(I470, INDEX(CFB!$I$2:$I$1048576, MATCH(W470, CFB!$W$2:$W$1048576, 0)):INDEX(CFB!$I$2:$I$1048576, MATCH(W470, CFB!$W$2:$W$1048576, 0) + COUNTIF(CFB!$W$2:$W$1048576, W470) - 1), 0)</f>
        <v>19</v>
      </c>
      <c r="M470" s="2">
        <f>_xlfn.RANK.EQ(J470, INDEX(CFB!$J$2:$J$1048576, MATCH(W470, CFB!$W$2:$W$1048576, 0)):INDEX(CFB!$J$2:$J$1048576, MATCH(W470, CFB!$W$2:$W$1048576, 0) + COUNTIF(CFB!$W$2:$W$1048576, W470) - 1))</f>
        <v>113</v>
      </c>
      <c r="N470" s="2">
        <f>RANK(K470, INDEX(CFB!$K$2:$K$1048576, MATCH(W470, CFB!$W$2:$W$1048576, 0)):INDEX(CFB!$K$2:$K$1048576, MATCH(W470, CFB!$W$2:$W$1048576, 0) + COUNTIF(CFB!$W$2:$W$1048576, W470) - 1))</f>
        <v>71</v>
      </c>
      <c r="O470">
        <v>46.56</v>
      </c>
      <c r="P470">
        <v>18.47</v>
      </c>
      <c r="Q470">
        <v>8.4600000000000009</v>
      </c>
      <c r="R470">
        <v>6.21</v>
      </c>
      <c r="S470">
        <v>6.38</v>
      </c>
      <c r="T470">
        <v>3.83</v>
      </c>
      <c r="U470">
        <v>7.3</v>
      </c>
      <c r="V470">
        <v>5.0199999999999996</v>
      </c>
      <c r="W470">
        <v>2021</v>
      </c>
      <c r="X470">
        <f t="shared" si="13"/>
        <v>0</v>
      </c>
    </row>
    <row r="471" spans="1:24" ht="12.75" hidden="1" customHeight="1" x14ac:dyDescent="0.45">
      <c r="A471">
        <v>72</v>
      </c>
      <c r="B471" t="s">
        <v>94</v>
      </c>
      <c r="C471" t="s">
        <v>161</v>
      </c>
      <c r="D471" s="2" t="str">
        <f t="shared" si="12"/>
        <v>Toledo2021</v>
      </c>
      <c r="F471">
        <v>7</v>
      </c>
      <c r="G471">
        <v>6</v>
      </c>
      <c r="H471" s="2">
        <v>0</v>
      </c>
      <c r="I471">
        <v>-0.09</v>
      </c>
      <c r="J471">
        <v>0.36</v>
      </c>
      <c r="K471">
        <v>0.28000000000000003</v>
      </c>
      <c r="L471" s="2">
        <f>_xlfn.RANK.EQ(I471, INDEX(CFB!$I$2:$I$1048576, MATCH(W471, CFB!$W$2:$W$1048576, 0)):INDEX(CFB!$I$2:$I$1048576, MATCH(W471, CFB!$W$2:$W$1048576, 0) + COUNTIF(CFB!$W$2:$W$1048576, W471) - 1), 0)</f>
        <v>76</v>
      </c>
      <c r="M471" s="2">
        <f>_xlfn.RANK.EQ(J471, INDEX(CFB!$J$2:$J$1048576, MATCH(W471, CFB!$W$2:$W$1048576, 0)):INDEX(CFB!$J$2:$J$1048576, MATCH(W471, CFB!$W$2:$W$1048576, 0) + COUNTIF(CFB!$W$2:$W$1048576, W471) - 1))</f>
        <v>58</v>
      </c>
      <c r="N471" s="2">
        <f>RANK(K471, INDEX(CFB!$K$2:$K$1048576, MATCH(W471, CFB!$W$2:$W$1048576, 0)):INDEX(CFB!$K$2:$K$1048576, MATCH(W471, CFB!$W$2:$W$1048576, 0) + COUNTIF(CFB!$W$2:$W$1048576, W471) - 1))</f>
        <v>72</v>
      </c>
      <c r="O471">
        <v>41.92</v>
      </c>
      <c r="P471">
        <v>12.25</v>
      </c>
      <c r="Q471">
        <v>8.9</v>
      </c>
      <c r="R471">
        <v>5.43</v>
      </c>
      <c r="S471">
        <v>5.85</v>
      </c>
      <c r="T471">
        <v>3.25</v>
      </c>
      <c r="U471">
        <v>7.2</v>
      </c>
      <c r="V471">
        <v>4.24</v>
      </c>
      <c r="W471">
        <v>2021</v>
      </c>
      <c r="X471">
        <f t="shared" si="13"/>
        <v>0</v>
      </c>
    </row>
    <row r="472" spans="1:24" ht="12.75" hidden="1" customHeight="1" x14ac:dyDescent="0.45">
      <c r="A472">
        <v>73</v>
      </c>
      <c r="B472" t="s">
        <v>53</v>
      </c>
      <c r="C472" t="s">
        <v>163</v>
      </c>
      <c r="D472" s="2" t="str">
        <f t="shared" si="12"/>
        <v>Syracuse2021</v>
      </c>
      <c r="F472">
        <v>5</v>
      </c>
      <c r="G472">
        <v>7</v>
      </c>
      <c r="H472" s="2">
        <v>0</v>
      </c>
      <c r="I472">
        <v>-0.11</v>
      </c>
      <c r="J472">
        <v>-0.06</v>
      </c>
      <c r="K472">
        <v>-0.17</v>
      </c>
      <c r="L472" s="2">
        <f>_xlfn.RANK.EQ(I472, INDEX(CFB!$I$2:$I$1048576, MATCH(W472, CFB!$W$2:$W$1048576, 0)):INDEX(CFB!$I$2:$I$1048576, MATCH(W472, CFB!$W$2:$W$1048576, 0) + COUNTIF(CFB!$W$2:$W$1048576, W472) - 1), 0)</f>
        <v>77</v>
      </c>
      <c r="M472" s="2">
        <f>_xlfn.RANK.EQ(J472, INDEX(CFB!$J$2:$J$1048576, MATCH(W472, CFB!$W$2:$W$1048576, 0)):INDEX(CFB!$J$2:$J$1048576, MATCH(W472, CFB!$W$2:$W$1048576, 0) + COUNTIF(CFB!$W$2:$W$1048576, W472) - 1))</f>
        <v>66</v>
      </c>
      <c r="N472" s="2">
        <f>RANK(K472, INDEX(CFB!$K$2:$K$1048576, MATCH(W472, CFB!$W$2:$W$1048576, 0)):INDEX(CFB!$K$2:$K$1048576, MATCH(W472, CFB!$W$2:$W$1048576, 0) + COUNTIF(CFB!$W$2:$W$1048576, W472) - 1))</f>
        <v>73</v>
      </c>
      <c r="O472">
        <v>41.48</v>
      </c>
      <c r="P472">
        <v>11.54</v>
      </c>
      <c r="Q472">
        <v>8.0399999999999991</v>
      </c>
      <c r="R472">
        <v>5.88</v>
      </c>
      <c r="S472">
        <v>6.62</v>
      </c>
      <c r="T472">
        <v>2.35</v>
      </c>
      <c r="U472">
        <v>7.08</v>
      </c>
      <c r="V472">
        <v>3.96</v>
      </c>
      <c r="W472">
        <v>2021</v>
      </c>
      <c r="X472">
        <f t="shared" si="13"/>
        <v>0</v>
      </c>
    </row>
    <row r="473" spans="1:24" ht="12.75" hidden="1" customHeight="1" x14ac:dyDescent="0.45">
      <c r="A473">
        <v>74</v>
      </c>
      <c r="B473" t="s">
        <v>33</v>
      </c>
      <c r="C473" t="s">
        <v>164</v>
      </c>
      <c r="D473" s="2" t="str">
        <f t="shared" si="12"/>
        <v>Virginia Tech2021</v>
      </c>
      <c r="F473">
        <v>6</v>
      </c>
      <c r="G473">
        <v>7</v>
      </c>
      <c r="H473" s="2">
        <v>0</v>
      </c>
      <c r="I473">
        <v>-3.13</v>
      </c>
      <c r="J473">
        <v>2.8</v>
      </c>
      <c r="K473">
        <v>-0.33</v>
      </c>
      <c r="L473" s="2">
        <f>_xlfn.RANK.EQ(I473, INDEX(CFB!$I$2:$I$1048576, MATCH(W473, CFB!$W$2:$W$1048576, 0)):INDEX(CFB!$I$2:$I$1048576, MATCH(W473, CFB!$W$2:$W$1048576, 0) + COUNTIF(CFB!$W$2:$W$1048576, W473) - 1), 0)</f>
        <v>95</v>
      </c>
      <c r="M473" s="2">
        <f>_xlfn.RANK.EQ(J473, INDEX(CFB!$J$2:$J$1048576, MATCH(W473, CFB!$W$2:$W$1048576, 0)):INDEX(CFB!$J$2:$J$1048576, MATCH(W473, CFB!$W$2:$W$1048576, 0) + COUNTIF(CFB!$W$2:$W$1048576, W473) - 1))</f>
        <v>42</v>
      </c>
      <c r="N473" s="2">
        <f>RANK(K473, INDEX(CFB!$K$2:$K$1048576, MATCH(W473, CFB!$W$2:$W$1048576, 0)):INDEX(CFB!$K$2:$K$1048576, MATCH(W473, CFB!$W$2:$W$1048576, 0) + COUNTIF(CFB!$W$2:$W$1048576, W473) - 1))</f>
        <v>74</v>
      </c>
      <c r="O473">
        <v>37.57</v>
      </c>
      <c r="P473">
        <v>9.31</v>
      </c>
      <c r="Q473">
        <v>8.5500000000000007</v>
      </c>
      <c r="R473">
        <v>5.9</v>
      </c>
      <c r="S473">
        <v>5.72</v>
      </c>
      <c r="T473">
        <v>3.62</v>
      </c>
      <c r="U473">
        <v>6.72</v>
      </c>
      <c r="V473">
        <v>4.58</v>
      </c>
      <c r="W473">
        <v>2021</v>
      </c>
      <c r="X473">
        <f t="shared" si="13"/>
        <v>0</v>
      </c>
    </row>
    <row r="474" spans="1:24" ht="12.75" hidden="1" customHeight="1" x14ac:dyDescent="0.45">
      <c r="A474">
        <v>75</v>
      </c>
      <c r="B474" t="s">
        <v>147</v>
      </c>
      <c r="C474" t="s">
        <v>49</v>
      </c>
      <c r="D474" s="2" t="str">
        <f t="shared" si="12"/>
        <v>Tulsa2021</v>
      </c>
      <c r="F474">
        <v>7</v>
      </c>
      <c r="G474">
        <v>6</v>
      </c>
      <c r="H474" s="2">
        <v>0</v>
      </c>
      <c r="I474">
        <v>-0.43</v>
      </c>
      <c r="J474">
        <v>-0.01</v>
      </c>
      <c r="K474">
        <v>-0.44</v>
      </c>
      <c r="L474" s="2">
        <f>_xlfn.RANK.EQ(I474, INDEX(CFB!$I$2:$I$1048576, MATCH(W474, CFB!$W$2:$W$1048576, 0)):INDEX(CFB!$I$2:$I$1048576, MATCH(W474, CFB!$W$2:$W$1048576, 0) + COUNTIF(CFB!$W$2:$W$1048576, W474) - 1), 0)</f>
        <v>79</v>
      </c>
      <c r="M474" s="2">
        <f>_xlfn.RANK.EQ(J474, INDEX(CFB!$J$2:$J$1048576, MATCH(W474, CFB!$W$2:$W$1048576, 0)):INDEX(CFB!$J$2:$J$1048576, MATCH(W474, CFB!$W$2:$W$1048576, 0) + COUNTIF(CFB!$W$2:$W$1048576, W474) - 1))</f>
        <v>65</v>
      </c>
      <c r="N474" s="2">
        <f>RANK(K474, INDEX(CFB!$K$2:$K$1048576, MATCH(W474, CFB!$W$2:$W$1048576, 0)):INDEX(CFB!$K$2:$K$1048576, MATCH(W474, CFB!$W$2:$W$1048576, 0) + COUNTIF(CFB!$W$2:$W$1048576, W474) - 1))</f>
        <v>75</v>
      </c>
      <c r="O474">
        <v>39</v>
      </c>
      <c r="P474">
        <v>11.82</v>
      </c>
      <c r="Q474">
        <v>9.57</v>
      </c>
      <c r="R474">
        <v>5.74</v>
      </c>
      <c r="S474">
        <v>5.65</v>
      </c>
      <c r="T474">
        <v>2.99</v>
      </c>
      <c r="U474">
        <v>7.2</v>
      </c>
      <c r="V474">
        <v>4.33</v>
      </c>
      <c r="W474">
        <v>2021</v>
      </c>
      <c r="X474">
        <f t="shared" si="13"/>
        <v>0</v>
      </c>
    </row>
    <row r="475" spans="1:24" ht="12.75" hidden="1" customHeight="1" x14ac:dyDescent="0.45">
      <c r="A475">
        <v>76</v>
      </c>
      <c r="B475" t="s">
        <v>61</v>
      </c>
      <c r="C475" t="s">
        <v>29</v>
      </c>
      <c r="D475" s="2" t="str">
        <f t="shared" si="12"/>
        <v>Texas Christian2021</v>
      </c>
      <c r="F475">
        <v>5</v>
      </c>
      <c r="G475">
        <v>7</v>
      </c>
      <c r="H475" s="2">
        <v>0</v>
      </c>
      <c r="I475">
        <v>3.91</v>
      </c>
      <c r="J475">
        <v>-4.3600000000000003</v>
      </c>
      <c r="K475">
        <v>-0.45</v>
      </c>
      <c r="L475" s="2">
        <f>_xlfn.RANK.EQ(I475, INDEX(CFB!$I$2:$I$1048576, MATCH(W475, CFB!$W$2:$W$1048576, 0)):INDEX(CFB!$I$2:$I$1048576, MATCH(W475, CFB!$W$2:$W$1048576, 0) + COUNTIF(CFB!$W$2:$W$1048576, W475) - 1), 0)</f>
        <v>40</v>
      </c>
      <c r="M475" s="2">
        <f>_xlfn.RANK.EQ(J475, INDEX(CFB!$J$2:$J$1048576, MATCH(W475, CFB!$W$2:$W$1048576, 0)):INDEX(CFB!$J$2:$J$1048576, MATCH(W475, CFB!$W$2:$W$1048576, 0) + COUNTIF(CFB!$W$2:$W$1048576, W475) - 1))</f>
        <v>103</v>
      </c>
      <c r="N475" s="2">
        <f>RANK(K475, INDEX(CFB!$K$2:$K$1048576, MATCH(W475, CFB!$W$2:$W$1048576, 0)):INDEX(CFB!$K$2:$K$1048576, MATCH(W475, CFB!$W$2:$W$1048576, 0) + COUNTIF(CFB!$W$2:$W$1048576, W475) - 1))</f>
        <v>76</v>
      </c>
      <c r="O475">
        <v>45.22</v>
      </c>
      <c r="P475">
        <v>18.11</v>
      </c>
      <c r="Q475">
        <v>10.98</v>
      </c>
      <c r="R475">
        <v>7.62</v>
      </c>
      <c r="S475">
        <v>6.63</v>
      </c>
      <c r="T475">
        <v>4.2699999999999996</v>
      </c>
      <c r="U475">
        <v>8.1999999999999993</v>
      </c>
      <c r="V475">
        <v>5.71</v>
      </c>
      <c r="W475">
        <v>2021</v>
      </c>
      <c r="X475">
        <f t="shared" si="13"/>
        <v>0</v>
      </c>
    </row>
    <row r="476" spans="1:24" ht="12.75" hidden="1" customHeight="1" x14ac:dyDescent="0.45">
      <c r="A476">
        <v>77</v>
      </c>
      <c r="B476" t="s">
        <v>86</v>
      </c>
      <c r="C476" t="s">
        <v>162</v>
      </c>
      <c r="D476" s="2" t="str">
        <f t="shared" si="12"/>
        <v>Miami (OH)2021</v>
      </c>
      <c r="F476">
        <v>7</v>
      </c>
      <c r="G476">
        <v>6</v>
      </c>
      <c r="H476" s="2">
        <v>0</v>
      </c>
      <c r="I476">
        <v>-0.77</v>
      </c>
      <c r="J476">
        <v>0.28000000000000003</v>
      </c>
      <c r="K476">
        <v>-0.49</v>
      </c>
      <c r="L476" s="2">
        <f>_xlfn.RANK.EQ(I476, INDEX(CFB!$I$2:$I$1048576, MATCH(W476, CFB!$W$2:$W$1048576, 0)):INDEX(CFB!$I$2:$I$1048576, MATCH(W476, CFB!$W$2:$W$1048576, 0) + COUNTIF(CFB!$W$2:$W$1048576, W476) - 1), 0)</f>
        <v>81</v>
      </c>
      <c r="M476" s="2">
        <f>_xlfn.RANK.EQ(J476, INDEX(CFB!$J$2:$J$1048576, MATCH(W476, CFB!$W$2:$W$1048576, 0)):INDEX(CFB!$J$2:$J$1048576, MATCH(W476, CFB!$W$2:$W$1048576, 0) + COUNTIF(CFB!$W$2:$W$1048576, W476) - 1))</f>
        <v>61</v>
      </c>
      <c r="N476" s="2">
        <f>RANK(K476, INDEX(CFB!$K$2:$K$1048576, MATCH(W476, CFB!$W$2:$W$1048576, 0)):INDEX(CFB!$K$2:$K$1048576, MATCH(W476, CFB!$W$2:$W$1048576, 0) + COUNTIF(CFB!$W$2:$W$1048576, W476) - 1))</f>
        <v>77</v>
      </c>
      <c r="O476">
        <v>39.69</v>
      </c>
      <c r="P476">
        <v>12.21</v>
      </c>
      <c r="Q476">
        <v>9.59</v>
      </c>
      <c r="R476">
        <v>6.17</v>
      </c>
      <c r="S476">
        <v>5.1100000000000003</v>
      </c>
      <c r="T476">
        <v>3.16</v>
      </c>
      <c r="U476">
        <v>7.26</v>
      </c>
      <c r="V476">
        <v>4.78</v>
      </c>
      <c r="W476">
        <v>2021</v>
      </c>
      <c r="X476">
        <f t="shared" si="13"/>
        <v>0</v>
      </c>
    </row>
    <row r="477" spans="1:24" ht="12.75" hidden="1" customHeight="1" x14ac:dyDescent="0.45">
      <c r="A477">
        <v>78</v>
      </c>
      <c r="B477" t="s">
        <v>136</v>
      </c>
      <c r="C477" t="s">
        <v>159</v>
      </c>
      <c r="D477" s="2" t="str">
        <f t="shared" si="12"/>
        <v>Georgia State2021</v>
      </c>
      <c r="F477">
        <v>8</v>
      </c>
      <c r="G477">
        <v>5</v>
      </c>
      <c r="H477" s="2">
        <v>0</v>
      </c>
      <c r="I477">
        <v>-1.38</v>
      </c>
      <c r="J477">
        <v>0.55000000000000004</v>
      </c>
      <c r="K477">
        <v>-0.83</v>
      </c>
      <c r="L477" s="2">
        <f>_xlfn.RANK.EQ(I477, INDEX(CFB!$I$2:$I$1048576, MATCH(W477, CFB!$W$2:$W$1048576, 0)):INDEX(CFB!$I$2:$I$1048576, MATCH(W477, CFB!$W$2:$W$1048576, 0) + COUNTIF(CFB!$W$2:$W$1048576, W477) - 1), 0)</f>
        <v>83</v>
      </c>
      <c r="M477" s="2">
        <f>_xlfn.RANK.EQ(J477, INDEX(CFB!$J$2:$J$1048576, MATCH(W477, CFB!$W$2:$W$1048576, 0)):INDEX(CFB!$J$2:$J$1048576, MATCH(W477, CFB!$W$2:$W$1048576, 0) + COUNTIF(CFB!$W$2:$W$1048576, W477) - 1))</f>
        <v>56</v>
      </c>
      <c r="N477" s="2">
        <f>RANK(K477, INDEX(CFB!$K$2:$K$1048576, MATCH(W477, CFB!$W$2:$W$1048576, 0)):INDEX(CFB!$K$2:$K$1048576, MATCH(W477, CFB!$W$2:$W$1048576, 0) + COUNTIF(CFB!$W$2:$W$1048576, W477) - 1))</f>
        <v>78</v>
      </c>
      <c r="O477">
        <v>39.53</v>
      </c>
      <c r="P477">
        <v>14.82</v>
      </c>
      <c r="Q477">
        <v>7.63</v>
      </c>
      <c r="R477">
        <v>6.22</v>
      </c>
      <c r="S477">
        <v>5.72</v>
      </c>
      <c r="T477">
        <v>2.68</v>
      </c>
      <c r="U477">
        <v>6.37</v>
      </c>
      <c r="V477">
        <v>4.5199999999999996</v>
      </c>
      <c r="W477">
        <v>2021</v>
      </c>
      <c r="X477">
        <f t="shared" si="13"/>
        <v>0</v>
      </c>
    </row>
    <row r="478" spans="1:24" ht="12.75" hidden="1" customHeight="1" x14ac:dyDescent="0.45">
      <c r="A478">
        <v>79</v>
      </c>
      <c r="B478" t="s">
        <v>57</v>
      </c>
      <c r="C478" t="s">
        <v>163</v>
      </c>
      <c r="D478" s="2" t="str">
        <f t="shared" si="12"/>
        <v>Boston College2021</v>
      </c>
      <c r="F478">
        <v>6</v>
      </c>
      <c r="G478">
        <v>6</v>
      </c>
      <c r="H478" s="2">
        <v>0</v>
      </c>
      <c r="I478">
        <v>-4.4800000000000004</v>
      </c>
      <c r="J478">
        <v>3.48</v>
      </c>
      <c r="K478">
        <v>-1</v>
      </c>
      <c r="L478" s="2">
        <f>_xlfn.RANK.EQ(I478, INDEX(CFB!$I$2:$I$1048576, MATCH(W478, CFB!$W$2:$W$1048576, 0)):INDEX(CFB!$I$2:$I$1048576, MATCH(W478, CFB!$W$2:$W$1048576, 0) + COUNTIF(CFB!$W$2:$W$1048576, W478) - 1), 0)</f>
        <v>103</v>
      </c>
      <c r="M478" s="2">
        <f>_xlfn.RANK.EQ(J478, INDEX(CFB!$J$2:$J$1048576, MATCH(W478, CFB!$W$2:$W$1048576, 0)):INDEX(CFB!$J$2:$J$1048576, MATCH(W478, CFB!$W$2:$W$1048576, 0) + COUNTIF(CFB!$W$2:$W$1048576, W478) - 1))</f>
        <v>36</v>
      </c>
      <c r="N478" s="2">
        <f>RANK(K478, INDEX(CFB!$K$2:$K$1048576, MATCH(W478, CFB!$W$2:$W$1048576, 0)):INDEX(CFB!$K$2:$K$1048576, MATCH(W478, CFB!$W$2:$W$1048576, 0) + COUNTIF(CFB!$W$2:$W$1048576, W478) - 1))</f>
        <v>79</v>
      </c>
      <c r="O478">
        <v>37.33</v>
      </c>
      <c r="P478">
        <v>9.07</v>
      </c>
      <c r="Q478">
        <v>8.6199999999999992</v>
      </c>
      <c r="R478">
        <v>5.79</v>
      </c>
      <c r="S478">
        <v>5.27</v>
      </c>
      <c r="T478">
        <v>3.23</v>
      </c>
      <c r="U478">
        <v>6.56</v>
      </c>
      <c r="V478">
        <v>4.37</v>
      </c>
      <c r="W478">
        <v>2021</v>
      </c>
      <c r="X478">
        <f t="shared" si="13"/>
        <v>0</v>
      </c>
    </row>
    <row r="479" spans="1:24" ht="12.75" hidden="1" customHeight="1" x14ac:dyDescent="0.45">
      <c r="A479">
        <v>80</v>
      </c>
      <c r="B479" t="s">
        <v>87</v>
      </c>
      <c r="C479" t="s">
        <v>161</v>
      </c>
      <c r="D479" s="2" t="str">
        <f t="shared" si="12"/>
        <v>Northern Illinois2021</v>
      </c>
      <c r="F479">
        <v>9</v>
      </c>
      <c r="G479">
        <v>5</v>
      </c>
      <c r="H479" s="2">
        <v>0</v>
      </c>
      <c r="I479">
        <v>4.91</v>
      </c>
      <c r="J479">
        <v>-6.09</v>
      </c>
      <c r="K479">
        <v>-1.18</v>
      </c>
      <c r="L479" s="2">
        <f>_xlfn.RANK.EQ(I479, INDEX(CFB!$I$2:$I$1048576, MATCH(W479, CFB!$W$2:$W$1048576, 0)):INDEX(CFB!$I$2:$I$1048576, MATCH(W479, CFB!$W$2:$W$1048576, 0) + COUNTIF(CFB!$W$2:$W$1048576, W479) - 1), 0)</f>
        <v>28</v>
      </c>
      <c r="M479" s="2">
        <f>_xlfn.RANK.EQ(J479, INDEX(CFB!$J$2:$J$1048576, MATCH(W479, CFB!$W$2:$W$1048576, 0)):INDEX(CFB!$J$2:$J$1048576, MATCH(W479, CFB!$W$2:$W$1048576, 0) + COUNTIF(CFB!$W$2:$W$1048576, W479) - 1))</f>
        <v>118</v>
      </c>
      <c r="N479" s="2">
        <f>RANK(K479, INDEX(CFB!$K$2:$K$1048576, MATCH(W479, CFB!$W$2:$W$1048576, 0)):INDEX(CFB!$K$2:$K$1048576, MATCH(W479, CFB!$W$2:$W$1048576, 0) + COUNTIF(CFB!$W$2:$W$1048576, W479) - 1))</f>
        <v>80</v>
      </c>
      <c r="O479">
        <v>42.81</v>
      </c>
      <c r="P479">
        <v>20.7</v>
      </c>
      <c r="Q479">
        <v>8.4499999999999993</v>
      </c>
      <c r="R479">
        <v>6.7</v>
      </c>
      <c r="S479">
        <v>5.97</v>
      </c>
      <c r="T479">
        <v>4.78</v>
      </c>
      <c r="U479">
        <v>6.87</v>
      </c>
      <c r="V479">
        <v>5.77</v>
      </c>
      <c r="W479">
        <v>2021</v>
      </c>
      <c r="X479">
        <f t="shared" si="13"/>
        <v>0</v>
      </c>
    </row>
    <row r="480" spans="1:24" ht="12.75" hidden="1" customHeight="1" x14ac:dyDescent="0.45">
      <c r="A480">
        <v>81</v>
      </c>
      <c r="B480" t="s">
        <v>83</v>
      </c>
      <c r="C480" t="s">
        <v>171</v>
      </c>
      <c r="D480" s="2" t="str">
        <f t="shared" si="12"/>
        <v>California2021</v>
      </c>
      <c r="F480">
        <v>5</v>
      </c>
      <c r="G480">
        <v>7</v>
      </c>
      <c r="H480" s="2">
        <v>0</v>
      </c>
      <c r="I480">
        <v>-4.66</v>
      </c>
      <c r="J480">
        <v>3.34</v>
      </c>
      <c r="K480">
        <v>-1.32</v>
      </c>
      <c r="L480" s="2">
        <f>_xlfn.RANK.EQ(I480, INDEX(CFB!$I$2:$I$1048576, MATCH(W480, CFB!$W$2:$W$1048576, 0)):INDEX(CFB!$I$2:$I$1048576, MATCH(W480, CFB!$W$2:$W$1048576, 0) + COUNTIF(CFB!$W$2:$W$1048576, W480) - 1), 0)</f>
        <v>105</v>
      </c>
      <c r="M480" s="2">
        <f>_xlfn.RANK.EQ(J480, INDEX(CFB!$J$2:$J$1048576, MATCH(W480, CFB!$W$2:$W$1048576, 0)):INDEX(CFB!$J$2:$J$1048576, MATCH(W480, CFB!$W$2:$W$1048576, 0) + COUNTIF(CFB!$W$2:$W$1048576, W480) - 1))</f>
        <v>38</v>
      </c>
      <c r="N480" s="2">
        <f>RANK(K480, INDEX(CFB!$K$2:$K$1048576, MATCH(W480, CFB!$W$2:$W$1048576, 0)):INDEX(CFB!$K$2:$K$1048576, MATCH(W480, CFB!$W$2:$W$1048576, 0) + COUNTIF(CFB!$W$2:$W$1048576, W480) - 1))</f>
        <v>81</v>
      </c>
      <c r="O480">
        <v>36.14</v>
      </c>
      <c r="P480">
        <v>8.64</v>
      </c>
      <c r="Q480">
        <v>8.5500000000000007</v>
      </c>
      <c r="R480">
        <v>5.1100000000000003</v>
      </c>
      <c r="S480">
        <v>5.54</v>
      </c>
      <c r="T480">
        <v>3.25</v>
      </c>
      <c r="U480">
        <v>6.93</v>
      </c>
      <c r="V480">
        <v>4.2</v>
      </c>
      <c r="W480">
        <v>2021</v>
      </c>
      <c r="X480">
        <f t="shared" si="13"/>
        <v>0</v>
      </c>
    </row>
    <row r="481" spans="1:24" ht="12.75" hidden="1" customHeight="1" x14ac:dyDescent="0.45">
      <c r="A481">
        <v>82</v>
      </c>
      <c r="B481" t="s">
        <v>56</v>
      </c>
      <c r="C481" t="s">
        <v>154</v>
      </c>
      <c r="D481" s="2" t="str">
        <f t="shared" si="12"/>
        <v>Rutgers2021</v>
      </c>
      <c r="F481">
        <v>5</v>
      </c>
      <c r="G481">
        <v>8</v>
      </c>
      <c r="H481" s="2">
        <v>0</v>
      </c>
      <c r="I481">
        <v>-6.99</v>
      </c>
      <c r="J481">
        <v>5.66</v>
      </c>
      <c r="K481">
        <v>-1.32</v>
      </c>
      <c r="L481" s="2">
        <f>_xlfn.RANK.EQ(I481, INDEX(CFB!$I$2:$I$1048576, MATCH(W481, CFB!$W$2:$W$1048576, 0)):INDEX(CFB!$I$2:$I$1048576, MATCH(W481, CFB!$W$2:$W$1048576, 0) + COUNTIF(CFB!$W$2:$W$1048576, W481) - 1), 0)</f>
        <v>118</v>
      </c>
      <c r="M481" s="2">
        <f>_xlfn.RANK.EQ(J481, INDEX(CFB!$J$2:$J$1048576, MATCH(W481, CFB!$W$2:$W$1048576, 0)):INDEX(CFB!$J$2:$J$1048576, MATCH(W481, CFB!$W$2:$W$1048576, 0) + COUNTIF(CFB!$W$2:$W$1048576, W481) - 1))</f>
        <v>19</v>
      </c>
      <c r="N481" s="2">
        <f>RANK(K481, INDEX(CFB!$K$2:$K$1048576, MATCH(W481, CFB!$W$2:$W$1048576, 0)):INDEX(CFB!$K$2:$K$1048576, MATCH(W481, CFB!$W$2:$W$1048576, 0) + COUNTIF(CFB!$W$2:$W$1048576, W481) - 1))</f>
        <v>81</v>
      </c>
      <c r="O481">
        <v>36.47</v>
      </c>
      <c r="P481">
        <v>8.94</v>
      </c>
      <c r="Q481">
        <v>7.75</v>
      </c>
      <c r="R481">
        <v>6.8</v>
      </c>
      <c r="S481">
        <v>5.05</v>
      </c>
      <c r="T481">
        <v>2.94</v>
      </c>
      <c r="U481">
        <v>6.13</v>
      </c>
      <c r="V481">
        <v>4.63</v>
      </c>
      <c r="W481">
        <v>2021</v>
      </c>
      <c r="X481">
        <f t="shared" si="13"/>
        <v>0</v>
      </c>
    </row>
    <row r="482" spans="1:24" ht="12.75" hidden="1" customHeight="1" x14ac:dyDescent="0.45">
      <c r="A482">
        <v>83</v>
      </c>
      <c r="B482" t="s">
        <v>68</v>
      </c>
      <c r="C482" t="s">
        <v>49</v>
      </c>
      <c r="D482" s="2" t="str">
        <f t="shared" si="12"/>
        <v>Memphis2021</v>
      </c>
      <c r="F482">
        <v>6</v>
      </c>
      <c r="G482">
        <v>6</v>
      </c>
      <c r="H482" s="2">
        <v>0</v>
      </c>
      <c r="I482">
        <v>3.4</v>
      </c>
      <c r="J482">
        <v>-4.76</v>
      </c>
      <c r="K482">
        <v>-1.36</v>
      </c>
      <c r="L482" s="2">
        <f>_xlfn.RANK.EQ(I482, INDEX(CFB!$I$2:$I$1048576, MATCH(W482, CFB!$W$2:$W$1048576, 0)):INDEX(CFB!$I$2:$I$1048576, MATCH(W482, CFB!$W$2:$W$1048576, 0) + COUNTIF(CFB!$W$2:$W$1048576, W482) - 1), 0)</f>
        <v>43</v>
      </c>
      <c r="M482" s="2">
        <f>_xlfn.RANK.EQ(J482, INDEX(CFB!$J$2:$J$1048576, MATCH(W482, CFB!$W$2:$W$1048576, 0)):INDEX(CFB!$J$2:$J$1048576, MATCH(W482, CFB!$W$2:$W$1048576, 0) + COUNTIF(CFB!$W$2:$W$1048576, W482) - 1))</f>
        <v>107</v>
      </c>
      <c r="N482" s="2">
        <f>RANK(K482, INDEX(CFB!$K$2:$K$1048576, MATCH(W482, CFB!$W$2:$W$1048576, 0)):INDEX(CFB!$K$2:$K$1048576, MATCH(W482, CFB!$W$2:$W$1048576, 0) + COUNTIF(CFB!$W$2:$W$1048576, W482) - 1))</f>
        <v>83</v>
      </c>
      <c r="O482">
        <v>41.52</v>
      </c>
      <c r="P482">
        <v>15.91</v>
      </c>
      <c r="Q482">
        <v>9.39</v>
      </c>
      <c r="R482">
        <v>5.51</v>
      </c>
      <c r="S482">
        <v>5.07</v>
      </c>
      <c r="T482">
        <v>3.47</v>
      </c>
      <c r="U482">
        <v>7.14</v>
      </c>
      <c r="V482">
        <v>4.4800000000000004</v>
      </c>
      <c r="W482">
        <v>2021</v>
      </c>
      <c r="X482">
        <f t="shared" si="13"/>
        <v>0</v>
      </c>
    </row>
    <row r="483" spans="1:24" ht="12.75" hidden="1" customHeight="1" x14ac:dyDescent="0.45">
      <c r="A483">
        <v>84</v>
      </c>
      <c r="B483" t="s">
        <v>51</v>
      </c>
      <c r="C483" t="s">
        <v>49</v>
      </c>
      <c r="D483" s="2" t="str">
        <f t="shared" si="12"/>
        <v>Navy2021</v>
      </c>
      <c r="F483">
        <v>4</v>
      </c>
      <c r="G483">
        <v>8</v>
      </c>
      <c r="H483" s="2">
        <v>0</v>
      </c>
      <c r="I483">
        <v>-3.66</v>
      </c>
      <c r="J483">
        <v>2.13</v>
      </c>
      <c r="K483">
        <v>-1.53</v>
      </c>
      <c r="L483" s="2">
        <f>_xlfn.RANK.EQ(I483, INDEX(CFB!$I$2:$I$1048576, MATCH(W483, CFB!$W$2:$W$1048576, 0)):INDEX(CFB!$I$2:$I$1048576, MATCH(W483, CFB!$W$2:$W$1048576, 0) + COUNTIF(CFB!$W$2:$W$1048576, W483) - 1), 0)</f>
        <v>100</v>
      </c>
      <c r="M483" s="2">
        <f>_xlfn.RANK.EQ(J483, INDEX(CFB!$J$2:$J$1048576, MATCH(W483, CFB!$W$2:$W$1048576, 0)):INDEX(CFB!$J$2:$J$1048576, MATCH(W483, CFB!$W$2:$W$1048576, 0) + COUNTIF(CFB!$W$2:$W$1048576, W483) - 1))</f>
        <v>46</v>
      </c>
      <c r="N483" s="2">
        <f>RANK(K483, INDEX(CFB!$K$2:$K$1048576, MATCH(W483, CFB!$W$2:$W$1048576, 0)):INDEX(CFB!$K$2:$K$1048576, MATCH(W483, CFB!$W$2:$W$1048576, 0) + COUNTIF(CFB!$W$2:$W$1048576, W483) - 1))</f>
        <v>84</v>
      </c>
      <c r="O483">
        <v>36.159999999999997</v>
      </c>
      <c r="P483">
        <v>11.5</v>
      </c>
      <c r="Q483">
        <v>8.98</v>
      </c>
      <c r="R483">
        <v>6.24</v>
      </c>
      <c r="S483">
        <v>5.15</v>
      </c>
      <c r="T483">
        <v>2.83</v>
      </c>
      <c r="U483">
        <v>5.7</v>
      </c>
      <c r="V483">
        <v>4.6900000000000004</v>
      </c>
      <c r="W483">
        <v>2021</v>
      </c>
      <c r="X483">
        <f t="shared" si="13"/>
        <v>0</v>
      </c>
    </row>
    <row r="484" spans="1:24" ht="12.75" hidden="1" customHeight="1" x14ac:dyDescent="0.45">
      <c r="A484">
        <v>85</v>
      </c>
      <c r="B484" t="s">
        <v>38</v>
      </c>
      <c r="C484" t="s">
        <v>170</v>
      </c>
      <c r="D484" s="2" t="str">
        <f t="shared" si="12"/>
        <v>USC2021</v>
      </c>
      <c r="F484">
        <v>4</v>
      </c>
      <c r="G484">
        <v>8</v>
      </c>
      <c r="H484" s="2">
        <v>0</v>
      </c>
      <c r="I484">
        <v>3.16</v>
      </c>
      <c r="J484">
        <v>-4.8600000000000003</v>
      </c>
      <c r="K484">
        <v>-1.7</v>
      </c>
      <c r="L484" s="2">
        <f>_xlfn.RANK.EQ(I484, INDEX(CFB!$I$2:$I$1048576, MATCH(W484, CFB!$W$2:$W$1048576, 0)):INDEX(CFB!$I$2:$I$1048576, MATCH(W484, CFB!$W$2:$W$1048576, 0) + COUNTIF(CFB!$W$2:$W$1048576, W484) - 1), 0)</f>
        <v>45</v>
      </c>
      <c r="M484" s="2">
        <f>_xlfn.RANK.EQ(J484, INDEX(CFB!$J$2:$J$1048576, MATCH(W484, CFB!$W$2:$W$1048576, 0)):INDEX(CFB!$J$2:$J$1048576, MATCH(W484, CFB!$W$2:$W$1048576, 0) + COUNTIF(CFB!$W$2:$W$1048576, W484) - 1))</f>
        <v>109</v>
      </c>
      <c r="N484" s="2">
        <f>RANK(K484, INDEX(CFB!$K$2:$K$1048576, MATCH(W484, CFB!$W$2:$W$1048576, 0)):INDEX(CFB!$K$2:$K$1048576, MATCH(W484, CFB!$W$2:$W$1048576, 0) + COUNTIF(CFB!$W$2:$W$1048576, W484) - 1))</f>
        <v>85</v>
      </c>
      <c r="O484">
        <v>45.02</v>
      </c>
      <c r="P484">
        <v>17.23</v>
      </c>
      <c r="Q484">
        <v>9.1199999999999992</v>
      </c>
      <c r="R484">
        <v>7.11</v>
      </c>
      <c r="S484">
        <v>5.45</v>
      </c>
      <c r="T484">
        <v>3.51</v>
      </c>
      <c r="U484">
        <v>7.31</v>
      </c>
      <c r="V484">
        <v>5.13</v>
      </c>
      <c r="W484">
        <v>2021</v>
      </c>
      <c r="X484">
        <f t="shared" si="13"/>
        <v>0</v>
      </c>
    </row>
    <row r="485" spans="1:24" ht="12.75" hidden="1" customHeight="1" x14ac:dyDescent="0.45">
      <c r="A485">
        <v>86</v>
      </c>
      <c r="B485" t="s">
        <v>52</v>
      </c>
      <c r="C485" t="s">
        <v>164</v>
      </c>
      <c r="D485" s="2" t="str">
        <f t="shared" si="12"/>
        <v>Georgia Tech2021</v>
      </c>
      <c r="F485">
        <v>3</v>
      </c>
      <c r="G485">
        <v>9</v>
      </c>
      <c r="H485" s="2">
        <v>0</v>
      </c>
      <c r="I485">
        <v>-0.27</v>
      </c>
      <c r="J485">
        <v>-1.63</v>
      </c>
      <c r="K485">
        <v>-1.91</v>
      </c>
      <c r="L485" s="2">
        <f>_xlfn.RANK.EQ(I485, INDEX(CFB!$I$2:$I$1048576, MATCH(W485, CFB!$W$2:$W$1048576, 0)):INDEX(CFB!$I$2:$I$1048576, MATCH(W485, CFB!$W$2:$W$1048576, 0) + COUNTIF(CFB!$W$2:$W$1048576, W485) - 1), 0)</f>
        <v>78</v>
      </c>
      <c r="M485" s="2">
        <f>_xlfn.RANK.EQ(J485, INDEX(CFB!$J$2:$J$1048576, MATCH(W485, CFB!$W$2:$W$1048576, 0)):INDEX(CFB!$J$2:$J$1048576, MATCH(W485, CFB!$W$2:$W$1048576, 0) + COUNTIF(CFB!$W$2:$W$1048576, W485) - 1))</f>
        <v>78</v>
      </c>
      <c r="N485" s="2">
        <f>RANK(K485, INDEX(CFB!$K$2:$K$1048576, MATCH(W485, CFB!$W$2:$W$1048576, 0)):INDEX(CFB!$K$2:$K$1048576, MATCH(W485, CFB!$W$2:$W$1048576, 0) + COUNTIF(CFB!$W$2:$W$1048576, W485) - 1))</f>
        <v>86</v>
      </c>
      <c r="O485">
        <v>40.409999999999997</v>
      </c>
      <c r="P485">
        <v>16.52</v>
      </c>
      <c r="Q485">
        <v>8.57</v>
      </c>
      <c r="R485">
        <v>8.1300000000000008</v>
      </c>
      <c r="S485">
        <v>5.77</v>
      </c>
      <c r="T485">
        <v>3.27</v>
      </c>
      <c r="U485">
        <v>6.9</v>
      </c>
      <c r="V485">
        <v>5.23</v>
      </c>
      <c r="W485">
        <v>2021</v>
      </c>
      <c r="X485">
        <f t="shared" si="13"/>
        <v>0</v>
      </c>
    </row>
    <row r="486" spans="1:24" ht="12.75" hidden="1" customHeight="1" x14ac:dyDescent="0.45">
      <c r="A486">
        <v>87</v>
      </c>
      <c r="B486" t="s">
        <v>138</v>
      </c>
      <c r="C486" t="s">
        <v>167</v>
      </c>
      <c r="D486" s="2" t="str">
        <f t="shared" si="12"/>
        <v>Wyoming2021</v>
      </c>
      <c r="F486">
        <v>7</v>
      </c>
      <c r="G486">
        <v>6</v>
      </c>
      <c r="H486" s="2">
        <v>0</v>
      </c>
      <c r="I486">
        <v>-3.25</v>
      </c>
      <c r="J486">
        <v>0.11</v>
      </c>
      <c r="K486">
        <v>-3.14</v>
      </c>
      <c r="L486" s="2">
        <f>_xlfn.RANK.EQ(I486, INDEX(CFB!$I$2:$I$1048576, MATCH(W486, CFB!$W$2:$W$1048576, 0)):INDEX(CFB!$I$2:$I$1048576, MATCH(W486, CFB!$W$2:$W$1048576, 0) + COUNTIF(CFB!$W$2:$W$1048576, W486) - 1), 0)</f>
        <v>96</v>
      </c>
      <c r="M486" s="2">
        <f>_xlfn.RANK.EQ(J486, INDEX(CFB!$J$2:$J$1048576, MATCH(W486, CFB!$W$2:$W$1048576, 0)):INDEX(CFB!$J$2:$J$1048576, MATCH(W486, CFB!$W$2:$W$1048576, 0) + COUNTIF(CFB!$W$2:$W$1048576, W486) - 1))</f>
        <v>64</v>
      </c>
      <c r="N486" s="2">
        <f>RANK(K486, INDEX(CFB!$K$2:$K$1048576, MATCH(W486, CFB!$W$2:$W$1048576, 0)):INDEX(CFB!$K$2:$K$1048576, MATCH(W486, CFB!$W$2:$W$1048576, 0) + COUNTIF(CFB!$W$2:$W$1048576, W486) - 1))</f>
        <v>87</v>
      </c>
      <c r="O486">
        <v>35.520000000000003</v>
      </c>
      <c r="P486">
        <v>13.69</v>
      </c>
      <c r="Q486">
        <v>8.32</v>
      </c>
      <c r="R486">
        <v>5.26</v>
      </c>
      <c r="S486">
        <v>5.83</v>
      </c>
      <c r="T486">
        <v>4.07</v>
      </c>
      <c r="U486">
        <v>6.61</v>
      </c>
      <c r="V486">
        <v>4.8099999999999996</v>
      </c>
      <c r="W486">
        <v>2021</v>
      </c>
      <c r="X486">
        <f t="shared" si="13"/>
        <v>0</v>
      </c>
    </row>
    <row r="487" spans="1:24" ht="12.75" hidden="1" customHeight="1" x14ac:dyDescent="0.45">
      <c r="A487">
        <v>88</v>
      </c>
      <c r="B487" t="s">
        <v>152</v>
      </c>
      <c r="C487" t="s">
        <v>168</v>
      </c>
      <c r="D487" s="2" t="str">
        <f t="shared" si="12"/>
        <v>Middle Tennessee State2021</v>
      </c>
      <c r="F487">
        <v>7</v>
      </c>
      <c r="G487">
        <v>6</v>
      </c>
      <c r="H487" s="2">
        <v>0</v>
      </c>
      <c r="I487">
        <v>-1.6</v>
      </c>
      <c r="J487">
        <v>-2.13</v>
      </c>
      <c r="K487">
        <v>-3.73</v>
      </c>
      <c r="L487" s="2">
        <f>_xlfn.RANK.EQ(I487, INDEX(CFB!$I$2:$I$1048576, MATCH(W487, CFB!$W$2:$W$1048576, 0)):INDEX(CFB!$I$2:$I$1048576, MATCH(W487, CFB!$W$2:$W$1048576, 0) + COUNTIF(CFB!$W$2:$W$1048576, W487) - 1), 0)</f>
        <v>84</v>
      </c>
      <c r="M487" s="2">
        <f>_xlfn.RANK.EQ(J487, INDEX(CFB!$J$2:$J$1048576, MATCH(W487, CFB!$W$2:$W$1048576, 0)):INDEX(CFB!$J$2:$J$1048576, MATCH(W487, CFB!$W$2:$W$1048576, 0) + COUNTIF(CFB!$W$2:$W$1048576, W487) - 1))</f>
        <v>88</v>
      </c>
      <c r="N487" s="2">
        <f>RANK(K487, INDEX(CFB!$K$2:$K$1048576, MATCH(W487, CFB!$W$2:$W$1048576, 0)):INDEX(CFB!$K$2:$K$1048576, MATCH(W487, CFB!$W$2:$W$1048576, 0) + COUNTIF(CFB!$W$2:$W$1048576, W487) - 1))</f>
        <v>88</v>
      </c>
      <c r="O487">
        <v>39.950000000000003</v>
      </c>
      <c r="P487">
        <v>14.94</v>
      </c>
      <c r="Q487">
        <v>7.89</v>
      </c>
      <c r="R487">
        <v>5.05</v>
      </c>
      <c r="S487">
        <v>4.16</v>
      </c>
      <c r="T487">
        <v>3.39</v>
      </c>
      <c r="U487">
        <v>5.97</v>
      </c>
      <c r="V487">
        <v>4.29</v>
      </c>
      <c r="W487">
        <v>2021</v>
      </c>
      <c r="X487">
        <f t="shared" si="13"/>
        <v>0</v>
      </c>
    </row>
    <row r="488" spans="1:24" ht="12.75" hidden="1" customHeight="1" x14ac:dyDescent="0.45">
      <c r="A488">
        <v>89</v>
      </c>
      <c r="B488" t="s">
        <v>134</v>
      </c>
      <c r="C488" t="s">
        <v>161</v>
      </c>
      <c r="D488" s="2" t="str">
        <f t="shared" si="12"/>
        <v>Eastern Michigan2021</v>
      </c>
      <c r="F488">
        <v>7</v>
      </c>
      <c r="G488">
        <v>6</v>
      </c>
      <c r="H488" s="2">
        <v>0</v>
      </c>
      <c r="I488">
        <v>1.41</v>
      </c>
      <c r="J488">
        <v>-5.28</v>
      </c>
      <c r="K488">
        <v>-3.88</v>
      </c>
      <c r="L488" s="2">
        <f>_xlfn.RANK.EQ(I488, INDEX(CFB!$I$2:$I$1048576, MATCH(W488, CFB!$W$2:$W$1048576, 0)):INDEX(CFB!$I$2:$I$1048576, MATCH(W488, CFB!$W$2:$W$1048576, 0) + COUNTIF(CFB!$W$2:$W$1048576, W488) - 1), 0)</f>
        <v>66</v>
      </c>
      <c r="M488" s="2">
        <f>_xlfn.RANK.EQ(J488, INDEX(CFB!$J$2:$J$1048576, MATCH(W488, CFB!$W$2:$W$1048576, 0)):INDEX(CFB!$J$2:$J$1048576, MATCH(W488, CFB!$W$2:$W$1048576, 0) + COUNTIF(CFB!$W$2:$W$1048576, W488) - 1))</f>
        <v>111</v>
      </c>
      <c r="N488" s="2">
        <f>RANK(K488, INDEX(CFB!$K$2:$K$1048576, MATCH(W488, CFB!$W$2:$W$1048576, 0)):INDEX(CFB!$K$2:$K$1048576, MATCH(W488, CFB!$W$2:$W$1048576, 0) + COUNTIF(CFB!$W$2:$W$1048576, W488) - 1))</f>
        <v>89</v>
      </c>
      <c r="O488">
        <v>40.619999999999997</v>
      </c>
      <c r="P488">
        <v>20.07</v>
      </c>
      <c r="Q488">
        <v>8.67</v>
      </c>
      <c r="R488">
        <v>6.99</v>
      </c>
      <c r="S488">
        <v>4.22</v>
      </c>
      <c r="T488">
        <v>4.25</v>
      </c>
      <c r="U488">
        <v>6.37</v>
      </c>
      <c r="V488">
        <v>5.53</v>
      </c>
      <c r="W488">
        <v>2021</v>
      </c>
      <c r="X488">
        <f t="shared" si="13"/>
        <v>0</v>
      </c>
    </row>
    <row r="489" spans="1:24" ht="12.75" hidden="1" customHeight="1" x14ac:dyDescent="0.45">
      <c r="A489">
        <v>90</v>
      </c>
      <c r="B489" t="s">
        <v>113</v>
      </c>
      <c r="C489" t="s">
        <v>165</v>
      </c>
      <c r="D489" s="2" t="str">
        <f t="shared" si="12"/>
        <v>North Texas2021</v>
      </c>
      <c r="F489">
        <v>6</v>
      </c>
      <c r="G489">
        <v>7</v>
      </c>
      <c r="H489" s="2">
        <v>0</v>
      </c>
      <c r="I489">
        <v>-2.79</v>
      </c>
      <c r="J489">
        <v>-1.72</v>
      </c>
      <c r="K489">
        <v>-4.51</v>
      </c>
      <c r="L489" s="2">
        <f>_xlfn.RANK.EQ(I489, INDEX(CFB!$I$2:$I$1048576, MATCH(W489, CFB!$W$2:$W$1048576, 0)):INDEX(CFB!$I$2:$I$1048576, MATCH(W489, CFB!$W$2:$W$1048576, 0) + COUNTIF(CFB!$W$2:$W$1048576, W489) - 1), 0)</f>
        <v>92</v>
      </c>
      <c r="M489" s="2">
        <f>_xlfn.RANK.EQ(J489, INDEX(CFB!$J$2:$J$1048576, MATCH(W489, CFB!$W$2:$W$1048576, 0)):INDEX(CFB!$J$2:$J$1048576, MATCH(W489, CFB!$W$2:$W$1048576, 0) + COUNTIF(CFB!$W$2:$W$1048576, W489) - 1))</f>
        <v>82</v>
      </c>
      <c r="N489" s="2">
        <f>RANK(K489, INDEX(CFB!$K$2:$K$1048576, MATCH(W489, CFB!$W$2:$W$1048576, 0)):INDEX(CFB!$K$2:$K$1048576, MATCH(W489, CFB!$W$2:$W$1048576, 0) + COUNTIF(CFB!$W$2:$W$1048576, W489) - 1))</f>
        <v>90</v>
      </c>
      <c r="O489">
        <v>37.69</v>
      </c>
      <c r="P489">
        <v>15.58</v>
      </c>
      <c r="Q489">
        <v>7.65</v>
      </c>
      <c r="R489">
        <v>6.04</v>
      </c>
      <c r="S489">
        <v>5.62</v>
      </c>
      <c r="T489">
        <v>3.43</v>
      </c>
      <c r="U489">
        <v>6.31</v>
      </c>
      <c r="V489">
        <v>4.6399999999999997</v>
      </c>
      <c r="W489">
        <v>2021</v>
      </c>
      <c r="X489">
        <f t="shared" si="13"/>
        <v>0</v>
      </c>
    </row>
    <row r="490" spans="1:24" ht="12.75" hidden="1" customHeight="1" x14ac:dyDescent="0.45">
      <c r="A490">
        <v>91</v>
      </c>
      <c r="B490" t="s">
        <v>66</v>
      </c>
      <c r="C490" t="s">
        <v>171</v>
      </c>
      <c r="D490" s="2" t="str">
        <f t="shared" si="12"/>
        <v>Washington2021</v>
      </c>
      <c r="F490">
        <v>4</v>
      </c>
      <c r="G490">
        <v>8</v>
      </c>
      <c r="H490" s="2">
        <v>0</v>
      </c>
      <c r="I490">
        <v>-7.01</v>
      </c>
      <c r="J490">
        <v>2.36</v>
      </c>
      <c r="K490">
        <v>-4.6500000000000004</v>
      </c>
      <c r="L490" s="2">
        <f>_xlfn.RANK.EQ(I490, INDEX(CFB!$I$2:$I$1048576, MATCH(W490, CFB!$W$2:$W$1048576, 0)):INDEX(CFB!$I$2:$I$1048576, MATCH(W490, CFB!$W$2:$W$1048576, 0) + COUNTIF(CFB!$W$2:$W$1048576, W490) - 1), 0)</f>
        <v>119</v>
      </c>
      <c r="M490" s="2">
        <f>_xlfn.RANK.EQ(J490, INDEX(CFB!$J$2:$J$1048576, MATCH(W490, CFB!$W$2:$W$1048576, 0)):INDEX(CFB!$J$2:$J$1048576, MATCH(W490, CFB!$W$2:$W$1048576, 0) + COUNTIF(CFB!$W$2:$W$1048576, W490) - 1))</f>
        <v>45</v>
      </c>
      <c r="N490" s="2">
        <f>RANK(K490, INDEX(CFB!$K$2:$K$1048576, MATCH(W490, CFB!$W$2:$W$1048576, 0)):INDEX(CFB!$K$2:$K$1048576, MATCH(W490, CFB!$W$2:$W$1048576, 0) + COUNTIF(CFB!$W$2:$W$1048576, W490) - 1))</f>
        <v>91</v>
      </c>
      <c r="O490">
        <v>35.21</v>
      </c>
      <c r="P490">
        <v>9.3000000000000007</v>
      </c>
      <c r="Q490">
        <v>8.32</v>
      </c>
      <c r="R490">
        <v>3.88</v>
      </c>
      <c r="S490">
        <v>4.0199999999999996</v>
      </c>
      <c r="T490">
        <v>3.76</v>
      </c>
      <c r="U490">
        <v>6.14</v>
      </c>
      <c r="V490">
        <v>3.82</v>
      </c>
      <c r="W490">
        <v>2021</v>
      </c>
      <c r="X490">
        <f t="shared" si="13"/>
        <v>0</v>
      </c>
    </row>
    <row r="491" spans="1:24" ht="12.75" hidden="1" customHeight="1" x14ac:dyDescent="0.45">
      <c r="A491">
        <v>92</v>
      </c>
      <c r="B491" t="s">
        <v>21</v>
      </c>
      <c r="C491" t="s">
        <v>154</v>
      </c>
      <c r="D491" s="2" t="str">
        <f t="shared" si="12"/>
        <v>Indiana2021</v>
      </c>
      <c r="F491">
        <v>2</v>
      </c>
      <c r="G491">
        <v>10</v>
      </c>
      <c r="H491" s="2">
        <v>0</v>
      </c>
      <c r="I491">
        <v>-5.16</v>
      </c>
      <c r="J491">
        <v>0.46</v>
      </c>
      <c r="K491">
        <v>-4.7</v>
      </c>
      <c r="L491" s="2">
        <f>_xlfn.RANK.EQ(I491, INDEX(CFB!$I$2:$I$1048576, MATCH(W491, CFB!$W$2:$W$1048576, 0)):INDEX(CFB!$I$2:$I$1048576, MATCH(W491, CFB!$W$2:$W$1048576, 0) + COUNTIF(CFB!$W$2:$W$1048576, W491) - 1), 0)</f>
        <v>108</v>
      </c>
      <c r="M491" s="2">
        <f>_xlfn.RANK.EQ(J491, INDEX(CFB!$J$2:$J$1048576, MATCH(W491, CFB!$W$2:$W$1048576, 0)):INDEX(CFB!$J$2:$J$1048576, MATCH(W491, CFB!$W$2:$W$1048576, 0) + COUNTIF(CFB!$W$2:$W$1048576, W491) - 1))</f>
        <v>57</v>
      </c>
      <c r="N491" s="2">
        <f>RANK(K491, INDEX(CFB!$K$2:$K$1048576, MATCH(W491, CFB!$W$2:$W$1048576, 0)):INDEX(CFB!$K$2:$K$1048576, MATCH(W491, CFB!$W$2:$W$1048576, 0) + COUNTIF(CFB!$W$2:$W$1048576, W491) - 1))</f>
        <v>92</v>
      </c>
      <c r="O491">
        <v>37.04</v>
      </c>
      <c r="P491">
        <v>13.57</v>
      </c>
      <c r="Q491">
        <v>7.53</v>
      </c>
      <c r="R491">
        <v>5.12</v>
      </c>
      <c r="S491">
        <v>4.87</v>
      </c>
      <c r="T491">
        <v>2.92</v>
      </c>
      <c r="U491">
        <v>5.99</v>
      </c>
      <c r="V491">
        <v>3.94</v>
      </c>
      <c r="W491">
        <v>2021</v>
      </c>
      <c r="X491">
        <f t="shared" si="13"/>
        <v>0</v>
      </c>
    </row>
    <row r="492" spans="1:24" ht="12.75" hidden="1" customHeight="1" x14ac:dyDescent="0.45">
      <c r="A492">
        <v>93</v>
      </c>
      <c r="B492" t="s">
        <v>92</v>
      </c>
      <c r="C492" t="s">
        <v>168</v>
      </c>
      <c r="D492" s="2" t="str">
        <f t="shared" si="12"/>
        <v>Old Dominion2021</v>
      </c>
      <c r="F492">
        <v>6</v>
      </c>
      <c r="G492">
        <v>7</v>
      </c>
      <c r="H492" s="2">
        <v>0</v>
      </c>
      <c r="I492">
        <v>-3.37</v>
      </c>
      <c r="J492">
        <v>-1.64</v>
      </c>
      <c r="K492">
        <v>-5.01</v>
      </c>
      <c r="L492" s="2">
        <f>_xlfn.RANK.EQ(I492, INDEX(CFB!$I$2:$I$1048576, MATCH(W492, CFB!$W$2:$W$1048576, 0)):INDEX(CFB!$I$2:$I$1048576, MATCH(W492, CFB!$W$2:$W$1048576, 0) + COUNTIF(CFB!$W$2:$W$1048576, W492) - 1), 0)</f>
        <v>97</v>
      </c>
      <c r="M492" s="2">
        <f>_xlfn.RANK.EQ(J492, INDEX(CFB!$J$2:$J$1048576, MATCH(W492, CFB!$W$2:$W$1048576, 0)):INDEX(CFB!$J$2:$J$1048576, MATCH(W492, CFB!$W$2:$W$1048576, 0) + COUNTIF(CFB!$W$2:$W$1048576, W492) - 1))</f>
        <v>79</v>
      </c>
      <c r="N492" s="2">
        <f>RANK(K492, INDEX(CFB!$K$2:$K$1048576, MATCH(W492, CFB!$W$2:$W$1048576, 0)):INDEX(CFB!$K$2:$K$1048576, MATCH(W492, CFB!$W$2:$W$1048576, 0) + COUNTIF(CFB!$W$2:$W$1048576, W492) - 1))</f>
        <v>93</v>
      </c>
      <c r="O492">
        <v>37.380000000000003</v>
      </c>
      <c r="P492">
        <v>14.82</v>
      </c>
      <c r="Q492">
        <v>7.9</v>
      </c>
      <c r="R492">
        <v>5.6</v>
      </c>
      <c r="S492">
        <v>4.72</v>
      </c>
      <c r="T492">
        <v>3.02</v>
      </c>
      <c r="U492">
        <v>6.11</v>
      </c>
      <c r="V492">
        <v>4.25</v>
      </c>
      <c r="W492">
        <v>2021</v>
      </c>
      <c r="X492">
        <f t="shared" si="13"/>
        <v>0</v>
      </c>
    </row>
    <row r="493" spans="1:24" ht="12.75" hidden="1" customHeight="1" x14ac:dyDescent="0.45">
      <c r="A493">
        <v>94</v>
      </c>
      <c r="B493" t="s">
        <v>58</v>
      </c>
      <c r="C493" t="s">
        <v>49</v>
      </c>
      <c r="D493" s="2" t="str">
        <f t="shared" si="12"/>
        <v>Tulane2021</v>
      </c>
      <c r="F493">
        <v>2</v>
      </c>
      <c r="G493">
        <v>10</v>
      </c>
      <c r="H493" s="2">
        <v>0</v>
      </c>
      <c r="I493">
        <v>-0.93</v>
      </c>
      <c r="J493">
        <v>-4.09</v>
      </c>
      <c r="K493">
        <v>-5.03</v>
      </c>
      <c r="L493" s="2">
        <f>_xlfn.RANK.EQ(I493, INDEX(CFB!$I$2:$I$1048576, MATCH(W493, CFB!$W$2:$W$1048576, 0)):INDEX(CFB!$I$2:$I$1048576, MATCH(W493, CFB!$W$2:$W$1048576, 0) + COUNTIF(CFB!$W$2:$W$1048576, W493) - 1), 0)</f>
        <v>82</v>
      </c>
      <c r="M493" s="2">
        <f>_xlfn.RANK.EQ(J493, INDEX(CFB!$J$2:$J$1048576, MATCH(W493, CFB!$W$2:$W$1048576, 0)):INDEX(CFB!$J$2:$J$1048576, MATCH(W493, CFB!$W$2:$W$1048576, 0) + COUNTIF(CFB!$W$2:$W$1048576, W493) - 1))</f>
        <v>101</v>
      </c>
      <c r="N493" s="2">
        <f>RANK(K493, INDEX(CFB!$K$2:$K$1048576, MATCH(W493, CFB!$W$2:$W$1048576, 0)):INDEX(CFB!$K$2:$K$1048576, MATCH(W493, CFB!$W$2:$W$1048576, 0) + COUNTIF(CFB!$W$2:$W$1048576, W493) - 1))</f>
        <v>94</v>
      </c>
      <c r="O493">
        <v>42.43</v>
      </c>
      <c r="P493">
        <v>17.399999999999999</v>
      </c>
      <c r="Q493">
        <v>8.8699999999999992</v>
      </c>
      <c r="R493">
        <v>6.07</v>
      </c>
      <c r="S493">
        <v>5.6</v>
      </c>
      <c r="T493">
        <v>2.7</v>
      </c>
      <c r="U493">
        <v>6.94</v>
      </c>
      <c r="V493">
        <v>4.38</v>
      </c>
      <c r="W493">
        <v>2021</v>
      </c>
      <c r="X493">
        <f t="shared" si="13"/>
        <v>0</v>
      </c>
    </row>
    <row r="494" spans="1:24" ht="12.75" hidden="1" customHeight="1" x14ac:dyDescent="0.45">
      <c r="A494">
        <v>95</v>
      </c>
      <c r="B494" t="s">
        <v>126</v>
      </c>
      <c r="C494" t="s">
        <v>166</v>
      </c>
      <c r="D494" s="2" t="str">
        <f t="shared" si="12"/>
        <v>Hawaii2021</v>
      </c>
      <c r="F494">
        <v>6</v>
      </c>
      <c r="G494">
        <v>7</v>
      </c>
      <c r="H494" s="2">
        <v>0</v>
      </c>
      <c r="I494">
        <v>0.53</v>
      </c>
      <c r="J494">
        <v>-5.72</v>
      </c>
      <c r="K494">
        <v>-5.19</v>
      </c>
      <c r="L494" s="2">
        <f>_xlfn.RANK.EQ(I494, INDEX(CFB!$I$2:$I$1048576, MATCH(W494, CFB!$W$2:$W$1048576, 0)):INDEX(CFB!$I$2:$I$1048576, MATCH(W494, CFB!$W$2:$W$1048576, 0) + COUNTIF(CFB!$W$2:$W$1048576, W494) - 1), 0)</f>
        <v>72</v>
      </c>
      <c r="M494" s="2">
        <f>_xlfn.RANK.EQ(J494, INDEX(CFB!$J$2:$J$1048576, MATCH(W494, CFB!$W$2:$W$1048576, 0)):INDEX(CFB!$J$2:$J$1048576, MATCH(W494, CFB!$W$2:$W$1048576, 0) + COUNTIF(CFB!$W$2:$W$1048576, W494) - 1))</f>
        <v>115</v>
      </c>
      <c r="N494" s="2">
        <f>RANK(K494, INDEX(CFB!$K$2:$K$1048576, MATCH(W494, CFB!$W$2:$W$1048576, 0)):INDEX(CFB!$K$2:$K$1048576, MATCH(W494, CFB!$W$2:$W$1048576, 0) + COUNTIF(CFB!$W$2:$W$1048576, W494) - 1))</f>
        <v>95</v>
      </c>
      <c r="O494">
        <v>38.770000000000003</v>
      </c>
      <c r="P494">
        <v>19.86</v>
      </c>
      <c r="Q494">
        <v>8.57</v>
      </c>
      <c r="R494">
        <v>6.13</v>
      </c>
      <c r="S494">
        <v>4.9800000000000004</v>
      </c>
      <c r="T494">
        <v>3.49</v>
      </c>
      <c r="U494">
        <v>6.65</v>
      </c>
      <c r="V494">
        <v>4.87</v>
      </c>
      <c r="W494">
        <v>2021</v>
      </c>
      <c r="X494">
        <f t="shared" si="13"/>
        <v>0</v>
      </c>
    </row>
    <row r="495" spans="1:24" ht="12.75" hidden="1" customHeight="1" x14ac:dyDescent="0.45">
      <c r="A495">
        <v>96</v>
      </c>
      <c r="B495" t="s">
        <v>148</v>
      </c>
      <c r="C495" t="s">
        <v>165</v>
      </c>
      <c r="D495" s="2" t="str">
        <f t="shared" si="12"/>
        <v>UTEP2021</v>
      </c>
      <c r="F495">
        <v>7</v>
      </c>
      <c r="G495">
        <v>6</v>
      </c>
      <c r="H495" s="2">
        <v>0</v>
      </c>
      <c r="I495">
        <v>-3.03</v>
      </c>
      <c r="J495">
        <v>-2.27</v>
      </c>
      <c r="K495">
        <v>-5.3</v>
      </c>
      <c r="L495" s="2">
        <f>_xlfn.RANK.EQ(I495, INDEX(CFB!$I$2:$I$1048576, MATCH(W495, CFB!$W$2:$W$1048576, 0)):INDEX(CFB!$I$2:$I$1048576, MATCH(W495, CFB!$W$2:$W$1048576, 0) + COUNTIF(CFB!$W$2:$W$1048576, W495) - 1), 0)</f>
        <v>93</v>
      </c>
      <c r="M495" s="2">
        <f>_xlfn.RANK.EQ(J495, INDEX(CFB!$J$2:$J$1048576, MATCH(W495, CFB!$W$2:$W$1048576, 0)):INDEX(CFB!$J$2:$J$1048576, MATCH(W495, CFB!$W$2:$W$1048576, 0) + COUNTIF(CFB!$W$2:$W$1048576, W495) - 1))</f>
        <v>89</v>
      </c>
      <c r="N495" s="2">
        <f>RANK(K495, INDEX(CFB!$K$2:$K$1048576, MATCH(W495, CFB!$W$2:$W$1048576, 0)):INDEX(CFB!$K$2:$K$1048576, MATCH(W495, CFB!$W$2:$W$1048576, 0) + COUNTIF(CFB!$W$2:$W$1048576, W495) - 1))</f>
        <v>96</v>
      </c>
      <c r="O495">
        <v>35.79</v>
      </c>
      <c r="P495">
        <v>15.93</v>
      </c>
      <c r="Q495">
        <v>10.07</v>
      </c>
      <c r="R495">
        <v>5.63</v>
      </c>
      <c r="S495">
        <v>4.72</v>
      </c>
      <c r="T495">
        <v>3.51</v>
      </c>
      <c r="U495">
        <v>6.95</v>
      </c>
      <c r="V495">
        <v>4.6500000000000004</v>
      </c>
      <c r="W495">
        <v>2021</v>
      </c>
      <c r="X495">
        <f t="shared" si="13"/>
        <v>0</v>
      </c>
    </row>
    <row r="496" spans="1:24" ht="12.75" hidden="1" customHeight="1" x14ac:dyDescent="0.45">
      <c r="A496">
        <v>97</v>
      </c>
      <c r="B496" t="s">
        <v>140</v>
      </c>
      <c r="C496" t="s">
        <v>161</v>
      </c>
      <c r="D496" s="2" t="str">
        <f t="shared" si="12"/>
        <v>Ball State2021</v>
      </c>
      <c r="F496">
        <v>6</v>
      </c>
      <c r="G496">
        <v>7</v>
      </c>
      <c r="H496" s="2">
        <v>0</v>
      </c>
      <c r="I496">
        <v>-3.55</v>
      </c>
      <c r="J496">
        <v>-2.0099999999999998</v>
      </c>
      <c r="K496">
        <v>-5.56</v>
      </c>
      <c r="L496" s="2">
        <f>_xlfn.RANK.EQ(I496, INDEX(CFB!$I$2:$I$1048576, MATCH(W496, CFB!$W$2:$W$1048576, 0)):INDEX(CFB!$I$2:$I$1048576, MATCH(W496, CFB!$W$2:$W$1048576, 0) + COUNTIF(CFB!$W$2:$W$1048576, W496) - 1), 0)</f>
        <v>99</v>
      </c>
      <c r="M496" s="2">
        <f>_xlfn.RANK.EQ(J496, INDEX(CFB!$J$2:$J$1048576, MATCH(W496, CFB!$W$2:$W$1048576, 0)):INDEX(CFB!$J$2:$J$1048576, MATCH(W496, CFB!$W$2:$W$1048576, 0) + COUNTIF(CFB!$W$2:$W$1048576, W496) - 1))</f>
        <v>87</v>
      </c>
      <c r="N496" s="2">
        <f>RANK(K496, INDEX(CFB!$K$2:$K$1048576, MATCH(W496, CFB!$W$2:$W$1048576, 0)):INDEX(CFB!$K$2:$K$1048576, MATCH(W496, CFB!$W$2:$W$1048576, 0) + COUNTIF(CFB!$W$2:$W$1048576, W496) - 1))</f>
        <v>97</v>
      </c>
      <c r="O496">
        <v>35.78</v>
      </c>
      <c r="P496">
        <v>16.73</v>
      </c>
      <c r="Q496">
        <v>7.18</v>
      </c>
      <c r="R496">
        <v>6.44</v>
      </c>
      <c r="S496">
        <v>4.49</v>
      </c>
      <c r="T496">
        <v>3.52</v>
      </c>
      <c r="U496">
        <v>5.75</v>
      </c>
      <c r="V496">
        <v>5.0199999999999996</v>
      </c>
      <c r="W496">
        <v>2021</v>
      </c>
      <c r="X496">
        <f t="shared" si="13"/>
        <v>0</v>
      </c>
    </row>
    <row r="497" spans="1:24" ht="12.75" hidden="1" customHeight="1" x14ac:dyDescent="0.45">
      <c r="A497">
        <v>98</v>
      </c>
      <c r="B497" t="s">
        <v>103</v>
      </c>
      <c r="C497" t="s">
        <v>160</v>
      </c>
      <c r="D497" s="2" t="str">
        <f t="shared" si="12"/>
        <v>Northwestern2021</v>
      </c>
      <c r="F497">
        <v>3</v>
      </c>
      <c r="G497">
        <v>9</v>
      </c>
      <c r="H497" s="2">
        <v>0</v>
      </c>
      <c r="I497">
        <v>-5.94</v>
      </c>
      <c r="J497">
        <v>0.22</v>
      </c>
      <c r="K497">
        <v>-5.72</v>
      </c>
      <c r="L497" s="2">
        <f>_xlfn.RANK.EQ(I497, INDEX(CFB!$I$2:$I$1048576, MATCH(W497, CFB!$W$2:$W$1048576, 0)):INDEX(CFB!$I$2:$I$1048576, MATCH(W497, CFB!$W$2:$W$1048576, 0) + COUNTIF(CFB!$W$2:$W$1048576, W497) - 1), 0)</f>
        <v>112</v>
      </c>
      <c r="M497" s="2">
        <f>_xlfn.RANK.EQ(J497, INDEX(CFB!$J$2:$J$1048576, MATCH(W497, CFB!$W$2:$W$1048576, 0)):INDEX(CFB!$J$2:$J$1048576, MATCH(W497, CFB!$W$2:$W$1048576, 0) + COUNTIF(CFB!$W$2:$W$1048576, W497) - 1))</f>
        <v>62</v>
      </c>
      <c r="N497" s="2">
        <f>RANK(K497, INDEX(CFB!$K$2:$K$1048576, MATCH(W497, CFB!$W$2:$W$1048576, 0)):INDEX(CFB!$K$2:$K$1048576, MATCH(W497, CFB!$W$2:$W$1048576, 0) + COUNTIF(CFB!$W$2:$W$1048576, W497) - 1))</f>
        <v>98</v>
      </c>
      <c r="O497">
        <v>35.28</v>
      </c>
      <c r="P497">
        <v>14.58</v>
      </c>
      <c r="Q497">
        <v>7.71</v>
      </c>
      <c r="R497">
        <v>5.61</v>
      </c>
      <c r="S497">
        <v>5.34</v>
      </c>
      <c r="T497">
        <v>4.1500000000000004</v>
      </c>
      <c r="U497">
        <v>6.28</v>
      </c>
      <c r="V497">
        <v>4.92</v>
      </c>
      <c r="W497">
        <v>2021</v>
      </c>
      <c r="X497">
        <f t="shared" si="13"/>
        <v>0</v>
      </c>
    </row>
    <row r="498" spans="1:24" ht="12.75" hidden="1" customHeight="1" x14ac:dyDescent="0.45">
      <c r="A498">
        <v>99</v>
      </c>
      <c r="B498" t="s">
        <v>143</v>
      </c>
      <c r="C498" t="s">
        <v>168</v>
      </c>
      <c r="D498" s="2" t="str">
        <f t="shared" si="12"/>
        <v>Florida Atlantic2021</v>
      </c>
      <c r="F498">
        <v>5</v>
      </c>
      <c r="G498">
        <v>7</v>
      </c>
      <c r="H498" s="2">
        <v>0</v>
      </c>
      <c r="I498">
        <v>-5.95</v>
      </c>
      <c r="J498">
        <v>0.22</v>
      </c>
      <c r="K498">
        <v>-5.74</v>
      </c>
      <c r="L498" s="2">
        <f>_xlfn.RANK.EQ(I498, INDEX(CFB!$I$2:$I$1048576, MATCH(W498, CFB!$W$2:$W$1048576, 0)):INDEX(CFB!$I$2:$I$1048576, MATCH(W498, CFB!$W$2:$W$1048576, 0) + COUNTIF(CFB!$W$2:$W$1048576, W498) - 1), 0)</f>
        <v>113</v>
      </c>
      <c r="M498" s="2">
        <f>_xlfn.RANK.EQ(J498, INDEX(CFB!$J$2:$J$1048576, MATCH(W498, CFB!$W$2:$W$1048576, 0)):INDEX(CFB!$J$2:$J$1048576, MATCH(W498, CFB!$W$2:$W$1048576, 0) + COUNTIF(CFB!$W$2:$W$1048576, W498) - 1))</f>
        <v>62</v>
      </c>
      <c r="N498" s="2">
        <f>RANK(K498, INDEX(CFB!$K$2:$K$1048576, MATCH(W498, CFB!$W$2:$W$1048576, 0)):INDEX(CFB!$K$2:$K$1048576, MATCH(W498, CFB!$W$2:$W$1048576, 0) + COUNTIF(CFB!$W$2:$W$1048576, W498) - 1))</f>
        <v>99</v>
      </c>
      <c r="O498">
        <v>35.979999999999997</v>
      </c>
      <c r="P498">
        <v>13.8</v>
      </c>
      <c r="Q498">
        <v>9.02</v>
      </c>
      <c r="R498">
        <v>5.33</v>
      </c>
      <c r="S498">
        <v>4.84</v>
      </c>
      <c r="T498">
        <v>3.71</v>
      </c>
      <c r="U498">
        <v>6.67</v>
      </c>
      <c r="V498">
        <v>4.75</v>
      </c>
      <c r="W498">
        <v>2021</v>
      </c>
      <c r="X498">
        <f t="shared" si="13"/>
        <v>0</v>
      </c>
    </row>
    <row r="499" spans="1:24" ht="12.75" hidden="1" customHeight="1" x14ac:dyDescent="0.45">
      <c r="A499">
        <v>100</v>
      </c>
      <c r="B499" t="s">
        <v>112</v>
      </c>
      <c r="C499" t="s">
        <v>171</v>
      </c>
      <c r="D499" s="2" t="str">
        <f t="shared" si="12"/>
        <v>Stanford2021</v>
      </c>
      <c r="F499">
        <v>3</v>
      </c>
      <c r="G499">
        <v>9</v>
      </c>
      <c r="H499" s="2">
        <v>0</v>
      </c>
      <c r="I499">
        <v>-3.89</v>
      </c>
      <c r="J499">
        <v>-1.9</v>
      </c>
      <c r="K499">
        <v>-5.79</v>
      </c>
      <c r="L499" s="2">
        <f>_xlfn.RANK.EQ(I499, INDEX(CFB!$I$2:$I$1048576, MATCH(W499, CFB!$W$2:$W$1048576, 0)):INDEX(CFB!$I$2:$I$1048576, MATCH(W499, CFB!$W$2:$W$1048576, 0) + COUNTIF(CFB!$W$2:$W$1048576, W499) - 1), 0)</f>
        <v>101</v>
      </c>
      <c r="M499" s="2">
        <f>_xlfn.RANK.EQ(J499, INDEX(CFB!$J$2:$J$1048576, MATCH(W499, CFB!$W$2:$W$1048576, 0)):INDEX(CFB!$J$2:$J$1048576, MATCH(W499, CFB!$W$2:$W$1048576, 0) + COUNTIF(CFB!$W$2:$W$1048576, W499) - 1))</f>
        <v>86</v>
      </c>
      <c r="N499" s="2">
        <f>RANK(K499, INDEX(CFB!$K$2:$K$1048576, MATCH(W499, CFB!$W$2:$W$1048576, 0)):INDEX(CFB!$K$2:$K$1048576, MATCH(W499, CFB!$W$2:$W$1048576, 0) + COUNTIF(CFB!$W$2:$W$1048576, W499) - 1))</f>
        <v>100</v>
      </c>
      <c r="O499">
        <v>37.6</v>
      </c>
      <c r="P499">
        <v>16.46</v>
      </c>
      <c r="Q499">
        <v>8.99</v>
      </c>
      <c r="R499">
        <v>5.81</v>
      </c>
      <c r="S499">
        <v>4.3899999999999997</v>
      </c>
      <c r="T499">
        <v>4.54</v>
      </c>
      <c r="U499">
        <v>6.68</v>
      </c>
      <c r="V499">
        <v>5.0999999999999996</v>
      </c>
      <c r="W499">
        <v>2021</v>
      </c>
      <c r="X499">
        <f t="shared" si="13"/>
        <v>0</v>
      </c>
    </row>
    <row r="500" spans="1:24" ht="12.75" hidden="1" customHeight="1" x14ac:dyDescent="0.45">
      <c r="A500">
        <v>101</v>
      </c>
      <c r="B500" t="s">
        <v>90</v>
      </c>
      <c r="C500" t="s">
        <v>158</v>
      </c>
      <c r="D500" s="2" t="str">
        <f t="shared" si="12"/>
        <v>South Alabama2021</v>
      </c>
      <c r="F500">
        <v>5</v>
      </c>
      <c r="G500">
        <v>7</v>
      </c>
      <c r="H500" s="2">
        <v>0</v>
      </c>
      <c r="I500">
        <v>-3.95</v>
      </c>
      <c r="J500">
        <v>-2.61</v>
      </c>
      <c r="K500">
        <v>-6.56</v>
      </c>
      <c r="L500" s="2">
        <f>_xlfn.RANK.EQ(I500, INDEX(CFB!$I$2:$I$1048576, MATCH(W500, CFB!$W$2:$W$1048576, 0)):INDEX(CFB!$I$2:$I$1048576, MATCH(W500, CFB!$W$2:$W$1048576, 0) + COUNTIF(CFB!$W$2:$W$1048576, W500) - 1), 0)</f>
        <v>102</v>
      </c>
      <c r="M500" s="2">
        <f>_xlfn.RANK.EQ(J500, INDEX(CFB!$J$2:$J$1048576, MATCH(W500, CFB!$W$2:$W$1048576, 0)):INDEX(CFB!$J$2:$J$1048576, MATCH(W500, CFB!$W$2:$W$1048576, 0) + COUNTIF(CFB!$W$2:$W$1048576, W500) - 1))</f>
        <v>92</v>
      </c>
      <c r="N500" s="2">
        <f>RANK(K500, INDEX(CFB!$K$2:$K$1048576, MATCH(W500, CFB!$W$2:$W$1048576, 0)):INDEX(CFB!$K$2:$K$1048576, MATCH(W500, CFB!$W$2:$W$1048576, 0) + COUNTIF(CFB!$W$2:$W$1048576, W500) - 1))</f>
        <v>101</v>
      </c>
      <c r="O500">
        <v>34.44</v>
      </c>
      <c r="P500">
        <v>16.78</v>
      </c>
      <c r="Q500">
        <v>8.61</v>
      </c>
      <c r="R500">
        <v>6.2</v>
      </c>
      <c r="S500">
        <v>3.7</v>
      </c>
      <c r="T500">
        <v>3.57</v>
      </c>
      <c r="U500">
        <v>6.04</v>
      </c>
      <c r="V500">
        <v>4.8099999999999996</v>
      </c>
      <c r="W500">
        <v>2021</v>
      </c>
      <c r="X500">
        <f t="shared" si="13"/>
        <v>0</v>
      </c>
    </row>
    <row r="501" spans="1:24" ht="12.75" hidden="1" customHeight="1" x14ac:dyDescent="0.45">
      <c r="A501">
        <v>102</v>
      </c>
      <c r="B501" t="s">
        <v>104</v>
      </c>
      <c r="C501" t="s">
        <v>167</v>
      </c>
      <c r="D501" s="2" t="str">
        <f t="shared" si="12"/>
        <v>Colorado State2021</v>
      </c>
      <c r="F501">
        <v>3</v>
      </c>
      <c r="G501">
        <v>9</v>
      </c>
      <c r="H501" s="2">
        <v>0</v>
      </c>
      <c r="I501">
        <v>-2.68</v>
      </c>
      <c r="J501">
        <v>-3.89</v>
      </c>
      <c r="K501">
        <v>-6.57</v>
      </c>
      <c r="L501" s="2">
        <f>_xlfn.RANK.EQ(I501, INDEX(CFB!$I$2:$I$1048576, MATCH(W501, CFB!$W$2:$W$1048576, 0)):INDEX(CFB!$I$2:$I$1048576, MATCH(W501, CFB!$W$2:$W$1048576, 0) + COUNTIF(CFB!$W$2:$W$1048576, W501) - 1), 0)</f>
        <v>90</v>
      </c>
      <c r="M501" s="2">
        <f>_xlfn.RANK.EQ(J501, INDEX(CFB!$J$2:$J$1048576, MATCH(W501, CFB!$W$2:$W$1048576, 0)):INDEX(CFB!$J$2:$J$1048576, MATCH(W501, CFB!$W$2:$W$1048576, 0) + COUNTIF(CFB!$W$2:$W$1048576, W501) - 1))</f>
        <v>100</v>
      </c>
      <c r="N501" s="2">
        <f>RANK(K501, INDEX(CFB!$K$2:$K$1048576, MATCH(W501, CFB!$W$2:$W$1048576, 0)):INDEX(CFB!$K$2:$K$1048576, MATCH(W501, CFB!$W$2:$W$1048576, 0) + COUNTIF(CFB!$W$2:$W$1048576, W501) - 1))</f>
        <v>102</v>
      </c>
      <c r="O501">
        <v>36.880000000000003</v>
      </c>
      <c r="P501">
        <v>17.93</v>
      </c>
      <c r="Q501">
        <v>9.3000000000000007</v>
      </c>
      <c r="R501">
        <v>6.29</v>
      </c>
      <c r="S501">
        <v>4.7300000000000004</v>
      </c>
      <c r="T501">
        <v>3.53</v>
      </c>
      <c r="U501">
        <v>6.57</v>
      </c>
      <c r="V501">
        <v>4.83</v>
      </c>
      <c r="W501">
        <v>2021</v>
      </c>
      <c r="X501">
        <f t="shared" si="13"/>
        <v>0</v>
      </c>
    </row>
    <row r="502" spans="1:24" ht="12.75" hidden="1" customHeight="1" x14ac:dyDescent="0.45">
      <c r="A502">
        <v>103</v>
      </c>
      <c r="B502" t="s">
        <v>39</v>
      </c>
      <c r="C502" t="s">
        <v>170</v>
      </c>
      <c r="D502" s="2" t="str">
        <f t="shared" si="12"/>
        <v>Colorado2021</v>
      </c>
      <c r="F502">
        <v>4</v>
      </c>
      <c r="G502">
        <v>8</v>
      </c>
      <c r="H502" s="2">
        <v>0</v>
      </c>
      <c r="I502">
        <v>-6.43</v>
      </c>
      <c r="J502">
        <v>-0.16</v>
      </c>
      <c r="K502">
        <v>-6.6</v>
      </c>
      <c r="L502" s="2">
        <f>_xlfn.RANK.EQ(I502, INDEX(CFB!$I$2:$I$1048576, MATCH(W502, CFB!$W$2:$W$1048576, 0)):INDEX(CFB!$I$2:$I$1048576, MATCH(W502, CFB!$W$2:$W$1048576, 0) + COUNTIF(CFB!$W$2:$W$1048576, W502) - 1), 0)</f>
        <v>116</v>
      </c>
      <c r="M502" s="2">
        <f>_xlfn.RANK.EQ(J502, INDEX(CFB!$J$2:$J$1048576, MATCH(W502, CFB!$W$2:$W$1048576, 0)):INDEX(CFB!$J$2:$J$1048576, MATCH(W502, CFB!$W$2:$W$1048576, 0) + COUNTIF(CFB!$W$2:$W$1048576, W502) - 1))</f>
        <v>68</v>
      </c>
      <c r="N502" s="2">
        <f>RANK(K502, INDEX(CFB!$K$2:$K$1048576, MATCH(W502, CFB!$W$2:$W$1048576, 0)):INDEX(CFB!$K$2:$K$1048576, MATCH(W502, CFB!$W$2:$W$1048576, 0) + COUNTIF(CFB!$W$2:$W$1048576, W502) - 1))</f>
        <v>103</v>
      </c>
      <c r="O502">
        <v>35.130000000000003</v>
      </c>
      <c r="P502">
        <v>12.26</v>
      </c>
      <c r="Q502">
        <v>7.8</v>
      </c>
      <c r="R502">
        <v>5.59</v>
      </c>
      <c r="S502">
        <v>4.6399999999999997</v>
      </c>
      <c r="T502">
        <v>3.71</v>
      </c>
      <c r="U502">
        <v>5.84</v>
      </c>
      <c r="V502">
        <v>4.76</v>
      </c>
      <c r="W502">
        <v>2021</v>
      </c>
      <c r="X502">
        <f t="shared" si="13"/>
        <v>0</v>
      </c>
    </row>
    <row r="503" spans="1:24" ht="12.75" hidden="1" customHeight="1" x14ac:dyDescent="0.45">
      <c r="A503">
        <v>104</v>
      </c>
      <c r="B503" t="s">
        <v>128</v>
      </c>
      <c r="C503" t="s">
        <v>159</v>
      </c>
      <c r="D503" s="2" t="str">
        <f t="shared" si="12"/>
        <v>Troy2021</v>
      </c>
      <c r="F503">
        <v>5</v>
      </c>
      <c r="G503">
        <v>7</v>
      </c>
      <c r="H503" s="2">
        <v>0</v>
      </c>
      <c r="I503">
        <v>-5.8</v>
      </c>
      <c r="J503">
        <v>-1.73</v>
      </c>
      <c r="K503">
        <v>-7.53</v>
      </c>
      <c r="L503" s="2">
        <f>_xlfn.RANK.EQ(I503, INDEX(CFB!$I$2:$I$1048576, MATCH(W503, CFB!$W$2:$W$1048576, 0)):INDEX(CFB!$I$2:$I$1048576, MATCH(W503, CFB!$W$2:$W$1048576, 0) + COUNTIF(CFB!$W$2:$W$1048576, W503) - 1), 0)</f>
        <v>110</v>
      </c>
      <c r="M503" s="2">
        <f>_xlfn.RANK.EQ(J503, INDEX(CFB!$J$2:$J$1048576, MATCH(W503, CFB!$W$2:$W$1048576, 0)):INDEX(CFB!$J$2:$J$1048576, MATCH(W503, CFB!$W$2:$W$1048576, 0) + COUNTIF(CFB!$W$2:$W$1048576, W503) - 1))</f>
        <v>83</v>
      </c>
      <c r="N503" s="2">
        <f>RANK(K503, INDEX(CFB!$K$2:$K$1048576, MATCH(W503, CFB!$W$2:$W$1048576, 0)):INDEX(CFB!$K$2:$K$1048576, MATCH(W503, CFB!$W$2:$W$1048576, 0) + COUNTIF(CFB!$W$2:$W$1048576, W503) - 1))</f>
        <v>104</v>
      </c>
      <c r="O503">
        <v>34.58</v>
      </c>
      <c r="P503">
        <v>16.440000000000001</v>
      </c>
      <c r="Q503">
        <v>8.0399999999999991</v>
      </c>
      <c r="R503">
        <v>6.55</v>
      </c>
      <c r="S503">
        <v>4.21</v>
      </c>
      <c r="T503">
        <v>2.82</v>
      </c>
      <c r="U503">
        <v>6.18</v>
      </c>
      <c r="V503">
        <v>4.3899999999999997</v>
      </c>
      <c r="W503">
        <v>2021</v>
      </c>
      <c r="X503">
        <f t="shared" si="13"/>
        <v>0</v>
      </c>
    </row>
    <row r="504" spans="1:24" ht="12.75" hidden="1" customHeight="1" x14ac:dyDescent="0.45">
      <c r="A504">
        <v>105</v>
      </c>
      <c r="B504" t="s">
        <v>153</v>
      </c>
      <c r="C504" t="s">
        <v>162</v>
      </c>
      <c r="D504" s="2" t="str">
        <f t="shared" si="12"/>
        <v>Kent State2021</v>
      </c>
      <c r="F504">
        <v>7</v>
      </c>
      <c r="G504">
        <v>7</v>
      </c>
      <c r="H504" s="2">
        <v>0</v>
      </c>
      <c r="I504">
        <v>2.84</v>
      </c>
      <c r="J504">
        <v>-10.71</v>
      </c>
      <c r="K504">
        <v>-7.88</v>
      </c>
      <c r="L504" s="2">
        <f>_xlfn.RANK.EQ(I504, INDEX(CFB!$I$2:$I$1048576, MATCH(W504, CFB!$W$2:$W$1048576, 0)):INDEX(CFB!$I$2:$I$1048576, MATCH(W504, CFB!$W$2:$W$1048576, 0) + COUNTIF(CFB!$W$2:$W$1048576, W504) - 1), 0)</f>
        <v>50</v>
      </c>
      <c r="M504" s="2">
        <f>_xlfn.RANK.EQ(J504, INDEX(CFB!$J$2:$J$1048576, MATCH(W504, CFB!$W$2:$W$1048576, 0)):INDEX(CFB!$J$2:$J$1048576, MATCH(W504, CFB!$W$2:$W$1048576, 0) + COUNTIF(CFB!$W$2:$W$1048576, W504) - 1))</f>
        <v>127</v>
      </c>
      <c r="N504" s="2">
        <f>RANK(K504, INDEX(CFB!$K$2:$K$1048576, MATCH(W504, CFB!$W$2:$W$1048576, 0)):INDEX(CFB!$K$2:$K$1048576, MATCH(W504, CFB!$W$2:$W$1048576, 0) + COUNTIF(CFB!$W$2:$W$1048576, W504) - 1))</f>
        <v>105</v>
      </c>
      <c r="O504">
        <v>44.36</v>
      </c>
      <c r="P504">
        <v>25.15</v>
      </c>
      <c r="Q504">
        <v>9.7200000000000006</v>
      </c>
      <c r="R504">
        <v>6.47</v>
      </c>
      <c r="S504">
        <v>6.04</v>
      </c>
      <c r="T504">
        <v>4.03</v>
      </c>
      <c r="U504">
        <v>7.45</v>
      </c>
      <c r="V504">
        <v>5.24</v>
      </c>
      <c r="W504">
        <v>2021</v>
      </c>
      <c r="X504">
        <f t="shared" si="13"/>
        <v>0</v>
      </c>
    </row>
    <row r="505" spans="1:24" ht="12.75" hidden="1" customHeight="1" x14ac:dyDescent="0.45">
      <c r="A505">
        <v>106</v>
      </c>
      <c r="B505" t="s">
        <v>102</v>
      </c>
      <c r="C505" t="s">
        <v>49</v>
      </c>
      <c r="D505" s="2" t="str">
        <f t="shared" si="12"/>
        <v>South Florida2021</v>
      </c>
      <c r="F505">
        <v>2</v>
      </c>
      <c r="G505">
        <v>10</v>
      </c>
      <c r="H505" s="2">
        <v>0</v>
      </c>
      <c r="I505">
        <v>-2.5299999999999998</v>
      </c>
      <c r="J505">
        <v>-5.8</v>
      </c>
      <c r="K505">
        <v>-8.33</v>
      </c>
      <c r="L505" s="2">
        <f>_xlfn.RANK.EQ(I505, INDEX(CFB!$I$2:$I$1048576, MATCH(W505, CFB!$W$2:$W$1048576, 0)):INDEX(CFB!$I$2:$I$1048576, MATCH(W505, CFB!$W$2:$W$1048576, 0) + COUNTIF(CFB!$W$2:$W$1048576, W505) - 1), 0)</f>
        <v>89</v>
      </c>
      <c r="M505" s="2">
        <f>_xlfn.RANK.EQ(J505, INDEX(CFB!$J$2:$J$1048576, MATCH(W505, CFB!$W$2:$W$1048576, 0)):INDEX(CFB!$J$2:$J$1048576, MATCH(W505, CFB!$W$2:$W$1048576, 0) + COUNTIF(CFB!$W$2:$W$1048576, W505) - 1))</f>
        <v>116</v>
      </c>
      <c r="N505" s="2">
        <f>RANK(K505, INDEX(CFB!$K$2:$K$1048576, MATCH(W505, CFB!$W$2:$W$1048576, 0)):INDEX(CFB!$K$2:$K$1048576, MATCH(W505, CFB!$W$2:$W$1048576, 0) + COUNTIF(CFB!$W$2:$W$1048576, W505) - 1))</f>
        <v>106</v>
      </c>
      <c r="O505">
        <v>37.450000000000003</v>
      </c>
      <c r="P505">
        <v>19.23</v>
      </c>
      <c r="Q505">
        <v>8.41</v>
      </c>
      <c r="R505">
        <v>6.7</v>
      </c>
      <c r="S505">
        <v>5.1100000000000003</v>
      </c>
      <c r="T505">
        <v>4.57</v>
      </c>
      <c r="U505">
        <v>6.4</v>
      </c>
      <c r="V505">
        <v>5.63</v>
      </c>
      <c r="W505">
        <v>2021</v>
      </c>
      <c r="X505">
        <f t="shared" si="13"/>
        <v>0</v>
      </c>
    </row>
    <row r="506" spans="1:24" ht="12.75" hidden="1" customHeight="1" x14ac:dyDescent="0.45">
      <c r="A506">
        <v>107</v>
      </c>
      <c r="B506" t="s">
        <v>50</v>
      </c>
      <c r="C506" t="s">
        <v>166</v>
      </c>
      <c r="D506" s="2" t="str">
        <f t="shared" si="12"/>
        <v>Nevada-Las Vegas2021</v>
      </c>
      <c r="F506">
        <v>2</v>
      </c>
      <c r="G506">
        <v>10</v>
      </c>
      <c r="H506" s="2">
        <v>0</v>
      </c>
      <c r="I506">
        <v>-4.62</v>
      </c>
      <c r="J506">
        <v>-4.4000000000000004</v>
      </c>
      <c r="K506">
        <v>-9.02</v>
      </c>
      <c r="L506" s="2">
        <f>_xlfn.RANK.EQ(I506, INDEX(CFB!$I$2:$I$1048576, MATCH(W506, CFB!$W$2:$W$1048576, 0)):INDEX(CFB!$I$2:$I$1048576, MATCH(W506, CFB!$W$2:$W$1048576, 0) + COUNTIF(CFB!$W$2:$W$1048576, W506) - 1), 0)</f>
        <v>104</v>
      </c>
      <c r="M506" s="2">
        <f>_xlfn.RANK.EQ(J506, INDEX(CFB!$J$2:$J$1048576, MATCH(W506, CFB!$W$2:$W$1048576, 0)):INDEX(CFB!$J$2:$J$1048576, MATCH(W506, CFB!$W$2:$W$1048576, 0) + COUNTIF(CFB!$W$2:$W$1048576, W506) - 1))</f>
        <v>104</v>
      </c>
      <c r="N506" s="2">
        <f>RANK(K506, INDEX(CFB!$K$2:$K$1048576, MATCH(W506, CFB!$W$2:$W$1048576, 0)):INDEX(CFB!$K$2:$K$1048576, MATCH(W506, CFB!$W$2:$W$1048576, 0) + COUNTIF(CFB!$W$2:$W$1048576, W506) - 1))</f>
        <v>107</v>
      </c>
      <c r="O506">
        <v>34.82</v>
      </c>
      <c r="P506">
        <v>20.25</v>
      </c>
      <c r="Q506">
        <v>8.9499999999999993</v>
      </c>
      <c r="R506">
        <v>6.73</v>
      </c>
      <c r="S506">
        <v>4.55</v>
      </c>
      <c r="T506">
        <v>3.74</v>
      </c>
      <c r="U506">
        <v>6.37</v>
      </c>
      <c r="V506">
        <v>5.2</v>
      </c>
      <c r="W506">
        <v>2021</v>
      </c>
      <c r="X506">
        <f t="shared" si="13"/>
        <v>0</v>
      </c>
    </row>
    <row r="507" spans="1:24" ht="12.75" hidden="1" customHeight="1" x14ac:dyDescent="0.45">
      <c r="A507">
        <v>108</v>
      </c>
      <c r="B507" t="s">
        <v>114</v>
      </c>
      <c r="C507" t="s">
        <v>166</v>
      </c>
      <c r="D507" s="2" t="str">
        <f t="shared" si="12"/>
        <v>San Jose State2021</v>
      </c>
      <c r="F507">
        <v>5</v>
      </c>
      <c r="G507">
        <v>7</v>
      </c>
      <c r="H507" s="2">
        <v>0</v>
      </c>
      <c r="I507">
        <v>-8.9700000000000006</v>
      </c>
      <c r="J507">
        <v>-0.14000000000000001</v>
      </c>
      <c r="K507">
        <v>-9.11</v>
      </c>
      <c r="L507" s="2">
        <f>_xlfn.RANK.EQ(I507, INDEX(CFB!$I$2:$I$1048576, MATCH(W507, CFB!$W$2:$W$1048576, 0)):INDEX(CFB!$I$2:$I$1048576, MATCH(W507, CFB!$W$2:$W$1048576, 0) + COUNTIF(CFB!$W$2:$W$1048576, W507) - 1), 0)</f>
        <v>123</v>
      </c>
      <c r="M507" s="2">
        <f>_xlfn.RANK.EQ(J507, INDEX(CFB!$J$2:$J$1048576, MATCH(W507, CFB!$W$2:$W$1048576, 0)):INDEX(CFB!$J$2:$J$1048576, MATCH(W507, CFB!$W$2:$W$1048576, 0) + COUNTIF(CFB!$W$2:$W$1048576, W507) - 1))</f>
        <v>67</v>
      </c>
      <c r="N507" s="2">
        <f>RANK(K507, INDEX(CFB!$K$2:$K$1048576, MATCH(W507, CFB!$W$2:$W$1048576, 0)):INDEX(CFB!$K$2:$K$1048576, MATCH(W507, CFB!$W$2:$W$1048576, 0) + COUNTIF(CFB!$W$2:$W$1048576, W507) - 1))</f>
        <v>108</v>
      </c>
      <c r="O507">
        <v>30.06</v>
      </c>
      <c r="P507">
        <v>14.66</v>
      </c>
      <c r="Q507">
        <v>7.71</v>
      </c>
      <c r="R507">
        <v>5.53</v>
      </c>
      <c r="S507">
        <v>4.7699999999999996</v>
      </c>
      <c r="T507">
        <v>3</v>
      </c>
      <c r="U507">
        <v>6.16</v>
      </c>
      <c r="V507">
        <v>4.22</v>
      </c>
      <c r="W507">
        <v>2021</v>
      </c>
      <c r="X507">
        <f t="shared" si="13"/>
        <v>0</v>
      </c>
    </row>
    <row r="508" spans="1:24" ht="12.75" hidden="1" customHeight="1" x14ac:dyDescent="0.45">
      <c r="A508">
        <v>109</v>
      </c>
      <c r="B508" t="s">
        <v>105</v>
      </c>
      <c r="C508" t="s">
        <v>162</v>
      </c>
      <c r="D508" s="2" t="str">
        <f t="shared" si="12"/>
        <v>Buffalo2021</v>
      </c>
      <c r="F508">
        <v>4</v>
      </c>
      <c r="G508">
        <v>8</v>
      </c>
      <c r="H508" s="2">
        <v>0</v>
      </c>
      <c r="I508">
        <v>-3.4</v>
      </c>
      <c r="J508">
        <v>-6.01</v>
      </c>
      <c r="K508">
        <v>-9.41</v>
      </c>
      <c r="L508" s="2">
        <f>_xlfn.RANK.EQ(I508, INDEX(CFB!$I$2:$I$1048576, MATCH(W508, CFB!$W$2:$W$1048576, 0)):INDEX(CFB!$I$2:$I$1048576, MATCH(W508, CFB!$W$2:$W$1048576, 0) + COUNTIF(CFB!$W$2:$W$1048576, W508) - 1), 0)</f>
        <v>98</v>
      </c>
      <c r="M508" s="2">
        <f>_xlfn.RANK.EQ(J508, INDEX(CFB!$J$2:$J$1048576, MATCH(W508, CFB!$W$2:$W$1048576, 0)):INDEX(CFB!$J$2:$J$1048576, MATCH(W508, CFB!$W$2:$W$1048576, 0) + COUNTIF(CFB!$W$2:$W$1048576, W508) - 1))</f>
        <v>117</v>
      </c>
      <c r="N508" s="2">
        <f>RANK(K508, INDEX(CFB!$K$2:$K$1048576, MATCH(W508, CFB!$W$2:$W$1048576, 0)):INDEX(CFB!$K$2:$K$1048576, MATCH(W508, CFB!$W$2:$W$1048576, 0) + COUNTIF(CFB!$W$2:$W$1048576, W508) - 1))</f>
        <v>109</v>
      </c>
      <c r="O508">
        <v>38.78</v>
      </c>
      <c r="P508">
        <v>19.18</v>
      </c>
      <c r="Q508">
        <v>8.16</v>
      </c>
      <c r="R508">
        <v>7.4</v>
      </c>
      <c r="S508">
        <v>4.8899999999999997</v>
      </c>
      <c r="T508">
        <v>3.98</v>
      </c>
      <c r="U508">
        <v>6.21</v>
      </c>
      <c r="V508">
        <v>5.36</v>
      </c>
      <c r="W508">
        <v>2021</v>
      </c>
      <c r="X508">
        <f t="shared" si="13"/>
        <v>0</v>
      </c>
    </row>
    <row r="509" spans="1:24" ht="12.75" hidden="1" customHeight="1" x14ac:dyDescent="0.45">
      <c r="A509">
        <v>110</v>
      </c>
      <c r="B509" t="s">
        <v>137</v>
      </c>
      <c r="C509" t="s">
        <v>165</v>
      </c>
      <c r="D509" s="2" t="str">
        <f t="shared" si="12"/>
        <v>Louisiana Tech2021</v>
      </c>
      <c r="F509">
        <v>3</v>
      </c>
      <c r="G509">
        <v>9</v>
      </c>
      <c r="H509" s="2">
        <v>0</v>
      </c>
      <c r="I509">
        <v>0.98</v>
      </c>
      <c r="J509">
        <v>-10.71</v>
      </c>
      <c r="K509">
        <v>-9.73</v>
      </c>
      <c r="L509" s="2">
        <f>_xlfn.RANK.EQ(I509, INDEX(CFB!$I$2:$I$1048576, MATCH(W509, CFB!$W$2:$W$1048576, 0)):INDEX(CFB!$I$2:$I$1048576, MATCH(W509, CFB!$W$2:$W$1048576, 0) + COUNTIF(CFB!$W$2:$W$1048576, W509) - 1), 0)</f>
        <v>69</v>
      </c>
      <c r="M509" s="2">
        <f>_xlfn.RANK.EQ(J509, INDEX(CFB!$J$2:$J$1048576, MATCH(W509, CFB!$W$2:$W$1048576, 0)):INDEX(CFB!$J$2:$J$1048576, MATCH(W509, CFB!$W$2:$W$1048576, 0) + COUNTIF(CFB!$W$2:$W$1048576, W509) - 1))</f>
        <v>127</v>
      </c>
      <c r="N509" s="2">
        <f>RANK(K509, INDEX(CFB!$K$2:$K$1048576, MATCH(W509, CFB!$W$2:$W$1048576, 0)):INDEX(CFB!$K$2:$K$1048576, MATCH(W509, CFB!$W$2:$W$1048576, 0) + COUNTIF(CFB!$W$2:$W$1048576, W509) - 1))</f>
        <v>110</v>
      </c>
      <c r="O509">
        <v>39.89</v>
      </c>
      <c r="P509">
        <v>22.3</v>
      </c>
      <c r="Q509">
        <v>8.7899999999999991</v>
      </c>
      <c r="R509">
        <v>6.45</v>
      </c>
      <c r="S509">
        <v>4.53</v>
      </c>
      <c r="T509">
        <v>3.96</v>
      </c>
      <c r="U509">
        <v>6.55</v>
      </c>
      <c r="V509">
        <v>5.23</v>
      </c>
      <c r="W509">
        <v>2021</v>
      </c>
      <c r="X509">
        <f t="shared" si="13"/>
        <v>0</v>
      </c>
    </row>
    <row r="510" spans="1:24" ht="12.75" hidden="1" customHeight="1" x14ac:dyDescent="0.45">
      <c r="A510">
        <v>111</v>
      </c>
      <c r="B510" t="s">
        <v>123</v>
      </c>
      <c r="C510" t="s">
        <v>158</v>
      </c>
      <c r="D510" s="2" t="str">
        <f t="shared" si="12"/>
        <v>Louisiana-Monroe2021</v>
      </c>
      <c r="F510">
        <v>4</v>
      </c>
      <c r="G510">
        <v>8</v>
      </c>
      <c r="H510" s="2">
        <v>0</v>
      </c>
      <c r="I510">
        <v>-5.72</v>
      </c>
      <c r="J510">
        <v>-4.0999999999999996</v>
      </c>
      <c r="K510">
        <v>-9.82</v>
      </c>
      <c r="L510" s="2">
        <f>_xlfn.RANK.EQ(I510, INDEX(CFB!$I$2:$I$1048576, MATCH(W510, CFB!$W$2:$W$1048576, 0)):INDEX(CFB!$I$2:$I$1048576, MATCH(W510, CFB!$W$2:$W$1048576, 0) + COUNTIF(CFB!$W$2:$W$1048576, W510) - 1), 0)</f>
        <v>109</v>
      </c>
      <c r="M510" s="2">
        <f>_xlfn.RANK.EQ(J510, INDEX(CFB!$J$2:$J$1048576, MATCH(W510, CFB!$W$2:$W$1048576, 0)):INDEX(CFB!$J$2:$J$1048576, MATCH(W510, CFB!$W$2:$W$1048576, 0) + COUNTIF(CFB!$W$2:$W$1048576, W510) - 1))</f>
        <v>102</v>
      </c>
      <c r="N510" s="2">
        <f>RANK(K510, INDEX(CFB!$K$2:$K$1048576, MATCH(W510, CFB!$W$2:$W$1048576, 0)):INDEX(CFB!$K$2:$K$1048576, MATCH(W510, CFB!$W$2:$W$1048576, 0) + COUNTIF(CFB!$W$2:$W$1048576, W510) - 1))</f>
        <v>111</v>
      </c>
      <c r="O510">
        <v>33.020000000000003</v>
      </c>
      <c r="P510">
        <v>21.39</v>
      </c>
      <c r="Q510">
        <v>7.87</v>
      </c>
      <c r="R510">
        <v>6.99</v>
      </c>
      <c r="S510">
        <v>4.09</v>
      </c>
      <c r="T510">
        <v>3.74</v>
      </c>
      <c r="U510">
        <v>5.63</v>
      </c>
      <c r="V510">
        <v>5.38</v>
      </c>
      <c r="W510">
        <v>2021</v>
      </c>
      <c r="X510">
        <f t="shared" si="13"/>
        <v>0</v>
      </c>
    </row>
    <row r="511" spans="1:24" ht="12.75" hidden="1" customHeight="1" x14ac:dyDescent="0.45">
      <c r="A511">
        <v>112</v>
      </c>
      <c r="B511" t="s">
        <v>129</v>
      </c>
      <c r="C511" t="s">
        <v>165</v>
      </c>
      <c r="D511" s="2" t="str">
        <f t="shared" si="12"/>
        <v>Rice2021</v>
      </c>
      <c r="F511">
        <v>4</v>
      </c>
      <c r="G511">
        <v>8</v>
      </c>
      <c r="H511" s="2">
        <v>0</v>
      </c>
      <c r="I511">
        <v>-6.28</v>
      </c>
      <c r="J511">
        <v>-3.83</v>
      </c>
      <c r="K511">
        <v>-10.1</v>
      </c>
      <c r="L511" s="2">
        <f>_xlfn.RANK.EQ(I511, INDEX(CFB!$I$2:$I$1048576, MATCH(W511, CFB!$W$2:$W$1048576, 0)):INDEX(CFB!$I$2:$I$1048576, MATCH(W511, CFB!$W$2:$W$1048576, 0) + COUNTIF(CFB!$W$2:$W$1048576, W511) - 1), 0)</f>
        <v>115</v>
      </c>
      <c r="M511" s="2">
        <f>_xlfn.RANK.EQ(J511, INDEX(CFB!$J$2:$J$1048576, MATCH(W511, CFB!$W$2:$W$1048576, 0)):INDEX(CFB!$J$2:$J$1048576, MATCH(W511, CFB!$W$2:$W$1048576, 0) + COUNTIF(CFB!$W$2:$W$1048576, W511) - 1))</f>
        <v>98</v>
      </c>
      <c r="N511" s="2">
        <f>RANK(K511, INDEX(CFB!$K$2:$K$1048576, MATCH(W511, CFB!$W$2:$W$1048576, 0)):INDEX(CFB!$K$2:$K$1048576, MATCH(W511, CFB!$W$2:$W$1048576, 0) + COUNTIF(CFB!$W$2:$W$1048576, W511) - 1))</f>
        <v>112</v>
      </c>
      <c r="O511">
        <v>33.200000000000003</v>
      </c>
      <c r="P511">
        <v>21.99</v>
      </c>
      <c r="Q511">
        <v>8.67</v>
      </c>
      <c r="R511">
        <v>6.96</v>
      </c>
      <c r="S511">
        <v>4.6900000000000004</v>
      </c>
      <c r="T511">
        <v>3.93</v>
      </c>
      <c r="U511">
        <v>6.3</v>
      </c>
      <c r="V511">
        <v>5.53</v>
      </c>
      <c r="W511">
        <v>2021</v>
      </c>
      <c r="X511">
        <f t="shared" si="13"/>
        <v>0</v>
      </c>
    </row>
    <row r="512" spans="1:24" ht="12.75" hidden="1" customHeight="1" x14ac:dyDescent="0.45">
      <c r="A512">
        <v>113</v>
      </c>
      <c r="B512" t="s">
        <v>55</v>
      </c>
      <c r="C512" t="s">
        <v>29</v>
      </c>
      <c r="D512" s="2" t="str">
        <f t="shared" si="12"/>
        <v>Kansas2021</v>
      </c>
      <c r="F512">
        <v>2</v>
      </c>
      <c r="G512">
        <v>10</v>
      </c>
      <c r="H512" s="2">
        <v>0</v>
      </c>
      <c r="I512">
        <v>-3.11</v>
      </c>
      <c r="J512">
        <v>-8.01</v>
      </c>
      <c r="K512">
        <v>-11.12</v>
      </c>
      <c r="L512" s="2">
        <f>_xlfn.RANK.EQ(I512, INDEX(CFB!$I$2:$I$1048576, MATCH(W512, CFB!$W$2:$W$1048576, 0)):INDEX(CFB!$I$2:$I$1048576, MATCH(W512, CFB!$W$2:$W$1048576, 0) + COUNTIF(CFB!$W$2:$W$1048576, W512) - 1), 0)</f>
        <v>94</v>
      </c>
      <c r="M512" s="2">
        <f>_xlfn.RANK.EQ(J512, INDEX(CFB!$J$2:$J$1048576, MATCH(W512, CFB!$W$2:$W$1048576, 0)):INDEX(CFB!$J$2:$J$1048576, MATCH(W512, CFB!$W$2:$W$1048576, 0) + COUNTIF(CFB!$W$2:$W$1048576, W512) - 1))</f>
        <v>122</v>
      </c>
      <c r="N512" s="2">
        <f>RANK(K512, INDEX(CFB!$K$2:$K$1048576, MATCH(W512, CFB!$W$2:$W$1048576, 0)):INDEX(CFB!$K$2:$K$1048576, MATCH(W512, CFB!$W$2:$W$1048576, 0) + COUNTIF(CFB!$W$2:$W$1048576, W512) - 1))</f>
        <v>113</v>
      </c>
      <c r="O512">
        <v>36.75</v>
      </c>
      <c r="P512">
        <v>25.09</v>
      </c>
      <c r="Q512">
        <v>8.4700000000000006</v>
      </c>
      <c r="R512">
        <v>7.01</v>
      </c>
      <c r="S512">
        <v>5.37</v>
      </c>
      <c r="T512">
        <v>4.4000000000000004</v>
      </c>
      <c r="U512">
        <v>6.56</v>
      </c>
      <c r="V512">
        <v>5.54</v>
      </c>
      <c r="W512">
        <v>2021</v>
      </c>
      <c r="X512">
        <f t="shared" si="13"/>
        <v>0</v>
      </c>
    </row>
    <row r="513" spans="1:24" ht="12.75" hidden="1" customHeight="1" x14ac:dyDescent="0.45">
      <c r="A513">
        <v>114</v>
      </c>
      <c r="B513" t="s">
        <v>132</v>
      </c>
      <c r="C513" t="s">
        <v>168</v>
      </c>
      <c r="D513" s="2" t="str">
        <f t="shared" si="12"/>
        <v>Charlotte2021</v>
      </c>
      <c r="F513">
        <v>5</v>
      </c>
      <c r="G513">
        <v>7</v>
      </c>
      <c r="H513" s="2">
        <v>0</v>
      </c>
      <c r="I513">
        <v>-1.8</v>
      </c>
      <c r="J513">
        <v>-9.5500000000000007</v>
      </c>
      <c r="K513">
        <v>-11.35</v>
      </c>
      <c r="L513" s="2">
        <f>_xlfn.RANK.EQ(I513, INDEX(CFB!$I$2:$I$1048576, MATCH(W513, CFB!$W$2:$W$1048576, 0)):INDEX(CFB!$I$2:$I$1048576, MATCH(W513, CFB!$W$2:$W$1048576, 0) + COUNTIF(CFB!$W$2:$W$1048576, W513) - 1), 0)</f>
        <v>85</v>
      </c>
      <c r="M513" s="2">
        <f>_xlfn.RANK.EQ(J513, INDEX(CFB!$J$2:$J$1048576, MATCH(W513, CFB!$W$2:$W$1048576, 0)):INDEX(CFB!$J$2:$J$1048576, MATCH(W513, CFB!$W$2:$W$1048576, 0) + COUNTIF(CFB!$W$2:$W$1048576, W513) - 1))</f>
        <v>125</v>
      </c>
      <c r="N513" s="2">
        <f>RANK(K513, INDEX(CFB!$K$2:$K$1048576, MATCH(W513, CFB!$W$2:$W$1048576, 0)):INDEX(CFB!$K$2:$K$1048576, MATCH(W513, CFB!$W$2:$W$1048576, 0) + COUNTIF(CFB!$W$2:$W$1048576, W513) - 1))</f>
        <v>114</v>
      </c>
      <c r="O513">
        <v>36.6</v>
      </c>
      <c r="P513">
        <v>23.37</v>
      </c>
      <c r="Q513">
        <v>9.0299999999999994</v>
      </c>
      <c r="R513">
        <v>8.64</v>
      </c>
      <c r="S513">
        <v>4.9000000000000004</v>
      </c>
      <c r="T513">
        <v>4.8600000000000003</v>
      </c>
      <c r="U513">
        <v>6.76</v>
      </c>
      <c r="V513">
        <v>6.36</v>
      </c>
      <c r="W513">
        <v>2021</v>
      </c>
      <c r="X513">
        <f t="shared" si="13"/>
        <v>0</v>
      </c>
    </row>
    <row r="514" spans="1:24" ht="12.75" hidden="1" customHeight="1" x14ac:dyDescent="0.45">
      <c r="A514">
        <v>115</v>
      </c>
      <c r="B514" t="s">
        <v>60</v>
      </c>
      <c r="C514" t="s">
        <v>164</v>
      </c>
      <c r="D514" s="2" t="str">
        <f t="shared" si="12"/>
        <v>Duke2021</v>
      </c>
      <c r="F514">
        <v>3</v>
      </c>
      <c r="G514">
        <v>9</v>
      </c>
      <c r="H514" s="2">
        <v>0</v>
      </c>
      <c r="I514">
        <v>-6.09</v>
      </c>
      <c r="J514">
        <v>-5.67</v>
      </c>
      <c r="K514">
        <v>-11.76</v>
      </c>
      <c r="L514" s="2">
        <f>_xlfn.RANK.EQ(I514, INDEX(CFB!$I$2:$I$1048576, MATCH(W514, CFB!$W$2:$W$1048576, 0)):INDEX(CFB!$I$2:$I$1048576, MATCH(W514, CFB!$W$2:$W$1048576, 0) + COUNTIF(CFB!$W$2:$W$1048576, W514) - 1), 0)</f>
        <v>114</v>
      </c>
      <c r="M514" s="2">
        <f>_xlfn.RANK.EQ(J514, INDEX(CFB!$J$2:$J$1048576, MATCH(W514, CFB!$W$2:$W$1048576, 0)):INDEX(CFB!$J$2:$J$1048576, MATCH(W514, CFB!$W$2:$W$1048576, 0) + COUNTIF(CFB!$W$2:$W$1048576, W514) - 1))</f>
        <v>114</v>
      </c>
      <c r="N514" s="2">
        <f>RANK(K514, INDEX(CFB!$K$2:$K$1048576, MATCH(W514, CFB!$W$2:$W$1048576, 0)):INDEX(CFB!$K$2:$K$1048576, MATCH(W514, CFB!$W$2:$W$1048576, 0) + COUNTIF(CFB!$W$2:$W$1048576, W514) - 1))</f>
        <v>115</v>
      </c>
      <c r="O514">
        <v>34.450000000000003</v>
      </c>
      <c r="P514">
        <v>23.85</v>
      </c>
      <c r="Q514">
        <v>7.95</v>
      </c>
      <c r="R514">
        <v>7.6</v>
      </c>
      <c r="S514">
        <v>4.87</v>
      </c>
      <c r="T514">
        <v>4.1900000000000004</v>
      </c>
      <c r="U514">
        <v>6.21</v>
      </c>
      <c r="V514">
        <v>5.79</v>
      </c>
      <c r="W514">
        <v>2021</v>
      </c>
      <c r="X514">
        <f t="shared" si="13"/>
        <v>0</v>
      </c>
    </row>
    <row r="515" spans="1:24" ht="12.75" hidden="1" customHeight="1" x14ac:dyDescent="0.45">
      <c r="A515">
        <v>116</v>
      </c>
      <c r="B515" t="s">
        <v>80</v>
      </c>
      <c r="C515" t="s">
        <v>162</v>
      </c>
      <c r="D515" s="2" t="str">
        <f t="shared" ref="D515:D578" si="14">_xlfn.CONCAT(B515, W515)</f>
        <v>Bowling Green2021</v>
      </c>
      <c r="F515">
        <v>4</v>
      </c>
      <c r="G515">
        <v>8</v>
      </c>
      <c r="H515" s="2">
        <v>0</v>
      </c>
      <c r="I515">
        <v>-8.11</v>
      </c>
      <c r="J515">
        <v>-3.88</v>
      </c>
      <c r="K515">
        <v>-12</v>
      </c>
      <c r="L515" s="2">
        <f>_xlfn.RANK.EQ(I515, INDEX(CFB!$I$2:$I$1048576, MATCH(W515, CFB!$W$2:$W$1048576, 0)):INDEX(CFB!$I$2:$I$1048576, MATCH(W515, CFB!$W$2:$W$1048576, 0) + COUNTIF(CFB!$W$2:$W$1048576, W515) - 1), 0)</f>
        <v>121</v>
      </c>
      <c r="M515" s="2">
        <f>_xlfn.RANK.EQ(J515, INDEX(CFB!$J$2:$J$1048576, MATCH(W515, CFB!$W$2:$W$1048576, 0)):INDEX(CFB!$J$2:$J$1048576, MATCH(W515, CFB!$W$2:$W$1048576, 0) + COUNTIF(CFB!$W$2:$W$1048576, W515) - 1))</f>
        <v>99</v>
      </c>
      <c r="N515" s="2">
        <f>RANK(K515, INDEX(CFB!$K$2:$K$1048576, MATCH(W515, CFB!$W$2:$W$1048576, 0)):INDEX(CFB!$K$2:$K$1048576, MATCH(W515, CFB!$W$2:$W$1048576, 0) + COUNTIF(CFB!$W$2:$W$1048576, W515) - 1))</f>
        <v>116</v>
      </c>
      <c r="O515">
        <v>30.97</v>
      </c>
      <c r="P515">
        <v>18.760000000000002</v>
      </c>
      <c r="Q515">
        <v>7.37</v>
      </c>
      <c r="R515">
        <v>5.74</v>
      </c>
      <c r="S515">
        <v>3.9</v>
      </c>
      <c r="T515">
        <v>3.28</v>
      </c>
      <c r="U515">
        <v>5.65</v>
      </c>
      <c r="V515">
        <v>4.24</v>
      </c>
      <c r="W515">
        <v>2021</v>
      </c>
      <c r="X515">
        <f t="shared" ref="X515:X578" si="15">IF(E515=1, 1,0)</f>
        <v>0</v>
      </c>
    </row>
    <row r="516" spans="1:24" ht="12.75" hidden="1" customHeight="1" x14ac:dyDescent="0.45">
      <c r="A516">
        <v>117</v>
      </c>
      <c r="B516" t="s">
        <v>88</v>
      </c>
      <c r="C516" t="s">
        <v>159</v>
      </c>
      <c r="D516" s="2" t="str">
        <f t="shared" si="14"/>
        <v>Georgia Southern2021</v>
      </c>
      <c r="F516">
        <v>3</v>
      </c>
      <c r="G516">
        <v>9</v>
      </c>
      <c r="H516" s="2">
        <v>0</v>
      </c>
      <c r="I516">
        <v>-6.97</v>
      </c>
      <c r="J516">
        <v>-5.04</v>
      </c>
      <c r="K516">
        <v>-12.01</v>
      </c>
      <c r="L516" s="2">
        <f>_xlfn.RANK.EQ(I516, INDEX(CFB!$I$2:$I$1048576, MATCH(W516, CFB!$W$2:$W$1048576, 0)):INDEX(CFB!$I$2:$I$1048576, MATCH(W516, CFB!$W$2:$W$1048576, 0) + COUNTIF(CFB!$W$2:$W$1048576, W516) - 1), 0)</f>
        <v>117</v>
      </c>
      <c r="M516" s="2">
        <f>_xlfn.RANK.EQ(J516, INDEX(CFB!$J$2:$J$1048576, MATCH(W516, CFB!$W$2:$W$1048576, 0)):INDEX(CFB!$J$2:$J$1048576, MATCH(W516, CFB!$W$2:$W$1048576, 0) + COUNTIF(CFB!$W$2:$W$1048576, W516) - 1))</f>
        <v>110</v>
      </c>
      <c r="N516" s="2">
        <f>RANK(K516, INDEX(CFB!$K$2:$K$1048576, MATCH(W516, CFB!$W$2:$W$1048576, 0)):INDEX(CFB!$K$2:$K$1048576, MATCH(W516, CFB!$W$2:$W$1048576, 0) + COUNTIF(CFB!$W$2:$W$1048576, W516) - 1))</f>
        <v>117</v>
      </c>
      <c r="O516">
        <v>32.06</v>
      </c>
      <c r="P516">
        <v>19.64</v>
      </c>
      <c r="Q516">
        <v>7.69</v>
      </c>
      <c r="R516">
        <v>7.15</v>
      </c>
      <c r="S516">
        <v>5.14</v>
      </c>
      <c r="T516">
        <v>3.58</v>
      </c>
      <c r="U516">
        <v>6.03</v>
      </c>
      <c r="V516">
        <v>5.42</v>
      </c>
      <c r="W516">
        <v>2021</v>
      </c>
      <c r="X516">
        <f t="shared" si="15"/>
        <v>0</v>
      </c>
    </row>
    <row r="517" spans="1:24" ht="12.75" hidden="1" customHeight="1" x14ac:dyDescent="0.45">
      <c r="A517">
        <v>118</v>
      </c>
      <c r="B517" t="s">
        <v>79</v>
      </c>
      <c r="C517" t="s">
        <v>158</v>
      </c>
      <c r="D517" s="2" t="str">
        <f t="shared" si="14"/>
        <v>Texas State2021</v>
      </c>
      <c r="F517">
        <v>4</v>
      </c>
      <c r="G517">
        <v>8</v>
      </c>
      <c r="H517" s="2">
        <v>0</v>
      </c>
      <c r="I517">
        <v>-4.67</v>
      </c>
      <c r="J517">
        <v>-7.45</v>
      </c>
      <c r="K517">
        <v>-12.12</v>
      </c>
      <c r="L517" s="2">
        <f>_xlfn.RANK.EQ(I517, INDEX(CFB!$I$2:$I$1048576, MATCH(W517, CFB!$W$2:$W$1048576, 0)):INDEX(CFB!$I$2:$I$1048576, MATCH(W517, CFB!$W$2:$W$1048576, 0) + COUNTIF(CFB!$W$2:$W$1048576, W517) - 1), 0)</f>
        <v>106</v>
      </c>
      <c r="M517" s="2">
        <f>_xlfn.RANK.EQ(J517, INDEX(CFB!$J$2:$J$1048576, MATCH(W517, CFB!$W$2:$W$1048576, 0)):INDEX(CFB!$J$2:$J$1048576, MATCH(W517, CFB!$W$2:$W$1048576, 0) + COUNTIF(CFB!$W$2:$W$1048576, W517) - 1))</f>
        <v>120</v>
      </c>
      <c r="N517" s="2">
        <f>RANK(K517, INDEX(CFB!$K$2:$K$1048576, MATCH(W517, CFB!$W$2:$W$1048576, 0)):INDEX(CFB!$K$2:$K$1048576, MATCH(W517, CFB!$W$2:$W$1048576, 0) + COUNTIF(CFB!$W$2:$W$1048576, W517) - 1))</f>
        <v>118</v>
      </c>
      <c r="O517">
        <v>32.590000000000003</v>
      </c>
      <c r="P517">
        <v>23.46</v>
      </c>
      <c r="Q517">
        <v>6.82</v>
      </c>
      <c r="R517">
        <v>6.39</v>
      </c>
      <c r="S517">
        <v>4.67</v>
      </c>
      <c r="T517">
        <v>4.05</v>
      </c>
      <c r="U517">
        <v>5.62</v>
      </c>
      <c r="V517">
        <v>5.0999999999999996</v>
      </c>
      <c r="W517">
        <v>2021</v>
      </c>
      <c r="X517">
        <f t="shared" si="15"/>
        <v>0</v>
      </c>
    </row>
    <row r="518" spans="1:24" ht="12.75" hidden="1" customHeight="1" x14ac:dyDescent="0.45">
      <c r="A518">
        <v>119</v>
      </c>
      <c r="B518" t="s">
        <v>120</v>
      </c>
      <c r="C518" t="s">
        <v>170</v>
      </c>
      <c r="D518" s="2" t="str">
        <f t="shared" si="14"/>
        <v>Arizona2021</v>
      </c>
      <c r="F518">
        <v>1</v>
      </c>
      <c r="G518">
        <v>11</v>
      </c>
      <c r="H518" s="2">
        <v>0</v>
      </c>
      <c r="I518">
        <v>-7.97</v>
      </c>
      <c r="J518">
        <v>-4.43</v>
      </c>
      <c r="K518">
        <v>-12.4</v>
      </c>
      <c r="L518" s="2">
        <f>_xlfn.RANK.EQ(I518, INDEX(CFB!$I$2:$I$1048576, MATCH(W518, CFB!$W$2:$W$1048576, 0)):INDEX(CFB!$I$2:$I$1048576, MATCH(W518, CFB!$W$2:$W$1048576, 0) + COUNTIF(CFB!$W$2:$W$1048576, W518) - 1), 0)</f>
        <v>120</v>
      </c>
      <c r="M518" s="2">
        <f>_xlfn.RANK.EQ(J518, INDEX(CFB!$J$2:$J$1048576, MATCH(W518, CFB!$W$2:$W$1048576, 0)):INDEX(CFB!$J$2:$J$1048576, MATCH(W518, CFB!$W$2:$W$1048576, 0) + COUNTIF(CFB!$W$2:$W$1048576, W518) - 1))</f>
        <v>105</v>
      </c>
      <c r="N518" s="2">
        <f>RANK(K518, INDEX(CFB!$K$2:$K$1048576, MATCH(W518, CFB!$W$2:$W$1048576, 0)):INDEX(CFB!$K$2:$K$1048576, MATCH(W518, CFB!$W$2:$W$1048576, 0) + COUNTIF(CFB!$W$2:$W$1048576, W518) - 1))</f>
        <v>119</v>
      </c>
      <c r="O518">
        <v>32.76</v>
      </c>
      <c r="P518">
        <v>17.329999999999998</v>
      </c>
      <c r="Q518">
        <v>8.1300000000000008</v>
      </c>
      <c r="R518">
        <v>6.62</v>
      </c>
      <c r="S518">
        <v>4.82</v>
      </c>
      <c r="T518">
        <v>3.48</v>
      </c>
      <c r="U518">
        <v>6.33</v>
      </c>
      <c r="V518">
        <v>4.71</v>
      </c>
      <c r="W518">
        <v>2021</v>
      </c>
      <c r="X518">
        <f t="shared" si="15"/>
        <v>0</v>
      </c>
    </row>
    <row r="519" spans="1:24" ht="12.75" hidden="1" customHeight="1" x14ac:dyDescent="0.45">
      <c r="A519">
        <v>120</v>
      </c>
      <c r="B519" t="s">
        <v>59</v>
      </c>
      <c r="C519" t="s">
        <v>155</v>
      </c>
      <c r="D519" s="2" t="str">
        <f t="shared" si="14"/>
        <v>Vanderbilt2021</v>
      </c>
      <c r="F519">
        <v>2</v>
      </c>
      <c r="G519">
        <v>10</v>
      </c>
      <c r="H519" s="2">
        <v>0</v>
      </c>
      <c r="I519">
        <v>-9.19</v>
      </c>
      <c r="J519">
        <v>-3.42</v>
      </c>
      <c r="K519">
        <v>-12.61</v>
      </c>
      <c r="L519" s="2">
        <f>_xlfn.RANK.EQ(I519, INDEX(CFB!$I$2:$I$1048576, MATCH(W519, CFB!$W$2:$W$1048576, 0)):INDEX(CFB!$I$2:$I$1048576, MATCH(W519, CFB!$W$2:$W$1048576, 0) + COUNTIF(CFB!$W$2:$W$1048576, W519) - 1), 0)</f>
        <v>124</v>
      </c>
      <c r="M519" s="2">
        <f>_xlfn.RANK.EQ(J519, INDEX(CFB!$J$2:$J$1048576, MATCH(W519, CFB!$W$2:$W$1048576, 0)):INDEX(CFB!$J$2:$J$1048576, MATCH(W519, CFB!$W$2:$W$1048576, 0) + COUNTIF(CFB!$W$2:$W$1048576, W519) - 1))</f>
        <v>97</v>
      </c>
      <c r="N519" s="2">
        <f>RANK(K519, INDEX(CFB!$K$2:$K$1048576, MATCH(W519, CFB!$W$2:$W$1048576, 0)):INDEX(CFB!$K$2:$K$1048576, MATCH(W519, CFB!$W$2:$W$1048576, 0) + COUNTIF(CFB!$W$2:$W$1048576, W519) - 1))</f>
        <v>120</v>
      </c>
      <c r="O519">
        <v>30.46</v>
      </c>
      <c r="P519">
        <v>20.09</v>
      </c>
      <c r="Q519">
        <v>7.36</v>
      </c>
      <c r="R519">
        <v>6.36</v>
      </c>
      <c r="S519">
        <v>4.62</v>
      </c>
      <c r="T519">
        <v>4.38</v>
      </c>
      <c r="U519">
        <v>5.85</v>
      </c>
      <c r="V519">
        <v>5.4</v>
      </c>
      <c r="W519">
        <v>2021</v>
      </c>
      <c r="X519">
        <f t="shared" si="15"/>
        <v>0</v>
      </c>
    </row>
    <row r="520" spans="1:24" ht="12.75" hidden="1" customHeight="1" x14ac:dyDescent="0.45">
      <c r="A520">
        <v>121</v>
      </c>
      <c r="B520" t="s">
        <v>64</v>
      </c>
      <c r="C520" t="s">
        <v>162</v>
      </c>
      <c r="D520" s="2" t="str">
        <f t="shared" si="14"/>
        <v>Ohio2021</v>
      </c>
      <c r="F520">
        <v>3</v>
      </c>
      <c r="G520">
        <v>9</v>
      </c>
      <c r="H520" s="2">
        <v>0</v>
      </c>
      <c r="I520">
        <v>-5.91</v>
      </c>
      <c r="J520">
        <v>-6.83</v>
      </c>
      <c r="K520">
        <v>-12.73</v>
      </c>
      <c r="L520" s="2">
        <f>_xlfn.RANK.EQ(I520, INDEX(CFB!$I$2:$I$1048576, MATCH(W520, CFB!$W$2:$W$1048576, 0)):INDEX(CFB!$I$2:$I$1048576, MATCH(W520, CFB!$W$2:$W$1048576, 0) + COUNTIF(CFB!$W$2:$W$1048576, W520) - 1), 0)</f>
        <v>111</v>
      </c>
      <c r="M520" s="2">
        <f>_xlfn.RANK.EQ(J520, INDEX(CFB!$J$2:$J$1048576, MATCH(W520, CFB!$W$2:$W$1048576, 0)):INDEX(CFB!$J$2:$J$1048576, MATCH(W520, CFB!$W$2:$W$1048576, 0) + COUNTIF(CFB!$W$2:$W$1048576, W520) - 1))</f>
        <v>119</v>
      </c>
      <c r="N520" s="2">
        <f>RANK(K520, INDEX(CFB!$K$2:$K$1048576, MATCH(W520, CFB!$W$2:$W$1048576, 0)):INDEX(CFB!$K$2:$K$1048576, MATCH(W520, CFB!$W$2:$W$1048576, 0) + COUNTIF(CFB!$W$2:$W$1048576, W520) - 1))</f>
        <v>121</v>
      </c>
      <c r="O520">
        <v>32.630000000000003</v>
      </c>
      <c r="P520">
        <v>20.05</v>
      </c>
      <c r="Q520">
        <v>8.1300000000000008</v>
      </c>
      <c r="R520">
        <v>6.4</v>
      </c>
      <c r="S520">
        <v>5.9</v>
      </c>
      <c r="T520">
        <v>4.1399999999999997</v>
      </c>
      <c r="U520">
        <v>6.84</v>
      </c>
      <c r="V520">
        <v>5.21</v>
      </c>
      <c r="W520">
        <v>2021</v>
      </c>
      <c r="X520">
        <f t="shared" si="15"/>
        <v>0</v>
      </c>
    </row>
    <row r="521" spans="1:24" ht="12.75" hidden="1" customHeight="1" x14ac:dyDescent="0.45">
      <c r="A521">
        <v>122</v>
      </c>
      <c r="B521" t="s">
        <v>150</v>
      </c>
      <c r="C521" t="s">
        <v>165</v>
      </c>
      <c r="D521" s="2" t="str">
        <f t="shared" si="14"/>
        <v>Southern Mississippi2021</v>
      </c>
      <c r="F521">
        <v>3</v>
      </c>
      <c r="G521">
        <v>9</v>
      </c>
      <c r="H521" s="2">
        <v>0</v>
      </c>
      <c r="I521">
        <v>-11.97</v>
      </c>
      <c r="J521">
        <v>-1.1599999999999999</v>
      </c>
      <c r="K521">
        <v>-13.12</v>
      </c>
      <c r="L521" s="2">
        <f>_xlfn.RANK.EQ(I521, INDEX(CFB!$I$2:$I$1048576, MATCH(W521, CFB!$W$2:$W$1048576, 0)):INDEX(CFB!$I$2:$I$1048576, MATCH(W521, CFB!$W$2:$W$1048576, 0) + COUNTIF(CFB!$W$2:$W$1048576, W521) - 1), 0)</f>
        <v>129</v>
      </c>
      <c r="M521" s="2">
        <f>_xlfn.RANK.EQ(J521, INDEX(CFB!$J$2:$J$1048576, MATCH(W521, CFB!$W$2:$W$1048576, 0)):INDEX(CFB!$J$2:$J$1048576, MATCH(W521, CFB!$W$2:$W$1048576, 0) + COUNTIF(CFB!$W$2:$W$1048576, W521) - 1))</f>
        <v>77</v>
      </c>
      <c r="N521" s="2">
        <f>RANK(K521, INDEX(CFB!$K$2:$K$1048576, MATCH(W521, CFB!$W$2:$W$1048576, 0)):INDEX(CFB!$K$2:$K$1048576, MATCH(W521, CFB!$W$2:$W$1048576, 0) + COUNTIF(CFB!$W$2:$W$1048576, W521) - 1))</f>
        <v>122</v>
      </c>
      <c r="O521">
        <v>28.12</v>
      </c>
      <c r="P521">
        <v>16.88</v>
      </c>
      <c r="Q521">
        <v>7.27</v>
      </c>
      <c r="R521">
        <v>6.17</v>
      </c>
      <c r="S521">
        <v>4.13</v>
      </c>
      <c r="T521">
        <v>3.99</v>
      </c>
      <c r="U521">
        <v>5.27</v>
      </c>
      <c r="V521">
        <v>4.92</v>
      </c>
      <c r="W521">
        <v>2021</v>
      </c>
      <c r="X521">
        <f t="shared" si="15"/>
        <v>0</v>
      </c>
    </row>
    <row r="522" spans="1:24" ht="12.75" hidden="1" customHeight="1" x14ac:dyDescent="0.45">
      <c r="A522">
        <v>123</v>
      </c>
      <c r="B522" t="s">
        <v>125</v>
      </c>
      <c r="C522" t="s">
        <v>158</v>
      </c>
      <c r="D522" s="2" t="str">
        <f t="shared" si="14"/>
        <v>Arkansas State2021</v>
      </c>
      <c r="F522">
        <v>2</v>
      </c>
      <c r="G522">
        <v>10</v>
      </c>
      <c r="H522" s="2">
        <v>0</v>
      </c>
      <c r="I522">
        <v>-2.02</v>
      </c>
      <c r="J522">
        <v>-12.28</v>
      </c>
      <c r="K522">
        <v>-14.3</v>
      </c>
      <c r="L522" s="2">
        <f>_xlfn.RANK.EQ(I522, INDEX(CFB!$I$2:$I$1048576, MATCH(W522, CFB!$W$2:$W$1048576, 0)):INDEX(CFB!$I$2:$I$1048576, MATCH(W522, CFB!$W$2:$W$1048576, 0) + COUNTIF(CFB!$W$2:$W$1048576, W522) - 1), 0)</f>
        <v>86</v>
      </c>
      <c r="M522" s="2">
        <f>_xlfn.RANK.EQ(J522, INDEX(CFB!$J$2:$J$1048576, MATCH(W522, CFB!$W$2:$W$1048576, 0)):INDEX(CFB!$J$2:$J$1048576, MATCH(W522, CFB!$W$2:$W$1048576, 0) + COUNTIF(CFB!$W$2:$W$1048576, W522) - 1))</f>
        <v>130</v>
      </c>
      <c r="N522" s="2">
        <f>RANK(K522, INDEX(CFB!$K$2:$K$1048576, MATCH(W522, CFB!$W$2:$W$1048576, 0)):INDEX(CFB!$K$2:$K$1048576, MATCH(W522, CFB!$W$2:$W$1048576, 0) + COUNTIF(CFB!$W$2:$W$1048576, W522) - 1))</f>
        <v>123</v>
      </c>
      <c r="O522">
        <v>36.840000000000003</v>
      </c>
      <c r="P522">
        <v>28.69</v>
      </c>
      <c r="Q522">
        <v>8.5399999999999991</v>
      </c>
      <c r="R522">
        <v>7.19</v>
      </c>
      <c r="S522">
        <v>3.68</v>
      </c>
      <c r="T522">
        <v>5.78</v>
      </c>
      <c r="U522">
        <v>6.46</v>
      </c>
      <c r="V522">
        <v>6.47</v>
      </c>
      <c r="W522">
        <v>2021</v>
      </c>
      <c r="X522">
        <f t="shared" si="15"/>
        <v>0</v>
      </c>
    </row>
    <row r="523" spans="1:24" ht="12.75" hidden="1" customHeight="1" x14ac:dyDescent="0.45">
      <c r="A523">
        <v>124</v>
      </c>
      <c r="B523" t="s">
        <v>141</v>
      </c>
      <c r="C523" t="s">
        <v>167</v>
      </c>
      <c r="D523" s="2" t="str">
        <f t="shared" si="14"/>
        <v>New Mexico2021</v>
      </c>
      <c r="F523">
        <v>3</v>
      </c>
      <c r="G523">
        <v>9</v>
      </c>
      <c r="H523" s="2">
        <v>0</v>
      </c>
      <c r="I523">
        <v>-13.74</v>
      </c>
      <c r="J523">
        <v>-0.59</v>
      </c>
      <c r="K523">
        <v>-14.33</v>
      </c>
      <c r="L523" s="2">
        <f>_xlfn.RANK.EQ(I523, INDEX(CFB!$I$2:$I$1048576, MATCH(W523, CFB!$W$2:$W$1048576, 0)):INDEX(CFB!$I$2:$I$1048576, MATCH(W523, CFB!$W$2:$W$1048576, 0) + COUNTIF(CFB!$W$2:$W$1048576, W523) - 1), 0)</f>
        <v>130</v>
      </c>
      <c r="M523" s="2">
        <f>_xlfn.RANK.EQ(J523, INDEX(CFB!$J$2:$J$1048576, MATCH(W523, CFB!$W$2:$W$1048576, 0)):INDEX(CFB!$J$2:$J$1048576, MATCH(W523, CFB!$W$2:$W$1048576, 0) + COUNTIF(CFB!$W$2:$W$1048576, W523) - 1))</f>
        <v>76</v>
      </c>
      <c r="N523" s="2">
        <f>RANK(K523, INDEX(CFB!$K$2:$K$1048576, MATCH(W523, CFB!$W$2:$W$1048576, 0)):INDEX(CFB!$K$2:$K$1048576, MATCH(W523, CFB!$W$2:$W$1048576, 0) + COUNTIF(CFB!$W$2:$W$1048576, W523) - 1))</f>
        <v>124</v>
      </c>
      <c r="O523">
        <v>25.33</v>
      </c>
      <c r="P523">
        <v>17.07</v>
      </c>
      <c r="Q523">
        <v>6.66</v>
      </c>
      <c r="R523">
        <v>5.78</v>
      </c>
      <c r="S523">
        <v>4</v>
      </c>
      <c r="T523">
        <v>3.04</v>
      </c>
      <c r="U523">
        <v>4.84</v>
      </c>
      <c r="V523">
        <v>4.4800000000000004</v>
      </c>
      <c r="W523">
        <v>2021</v>
      </c>
      <c r="X523">
        <f t="shared" si="15"/>
        <v>0</v>
      </c>
    </row>
    <row r="524" spans="1:24" ht="12.75" hidden="1" customHeight="1" x14ac:dyDescent="0.45">
      <c r="A524">
        <v>125</v>
      </c>
      <c r="B524" t="s">
        <v>144</v>
      </c>
      <c r="C524" t="s">
        <v>49</v>
      </c>
      <c r="D524" s="2" t="str">
        <f t="shared" si="14"/>
        <v>Temple2021</v>
      </c>
      <c r="F524">
        <v>3</v>
      </c>
      <c r="G524">
        <v>9</v>
      </c>
      <c r="H524" s="2">
        <v>0</v>
      </c>
      <c r="I524">
        <v>-10.18</v>
      </c>
      <c r="J524">
        <v>-4.7699999999999996</v>
      </c>
      <c r="K524">
        <v>-14.95</v>
      </c>
      <c r="L524" s="2">
        <f>_xlfn.RANK.EQ(I524, INDEX(CFB!$I$2:$I$1048576, MATCH(W524, CFB!$W$2:$W$1048576, 0)):INDEX(CFB!$I$2:$I$1048576, MATCH(W524, CFB!$W$2:$W$1048576, 0) + COUNTIF(CFB!$W$2:$W$1048576, W524) - 1), 0)</f>
        <v>127</v>
      </c>
      <c r="M524" s="2">
        <f>_xlfn.RANK.EQ(J524, INDEX(CFB!$J$2:$J$1048576, MATCH(W524, CFB!$W$2:$W$1048576, 0)):INDEX(CFB!$J$2:$J$1048576, MATCH(W524, CFB!$W$2:$W$1048576, 0) + COUNTIF(CFB!$W$2:$W$1048576, W524) - 1))</f>
        <v>108</v>
      </c>
      <c r="N524" s="2">
        <f>RANK(K524, INDEX(CFB!$K$2:$K$1048576, MATCH(W524, CFB!$W$2:$W$1048576, 0)):INDEX(CFB!$K$2:$K$1048576, MATCH(W524, CFB!$W$2:$W$1048576, 0) + COUNTIF(CFB!$W$2:$W$1048576, W524) - 1))</f>
        <v>125</v>
      </c>
      <c r="O524">
        <v>29.96</v>
      </c>
      <c r="P524">
        <v>25.83</v>
      </c>
      <c r="Q524">
        <v>7.34</v>
      </c>
      <c r="R524">
        <v>5.56</v>
      </c>
      <c r="S524">
        <v>4.4800000000000004</v>
      </c>
      <c r="T524">
        <v>3.99</v>
      </c>
      <c r="U524">
        <v>5.81</v>
      </c>
      <c r="V524">
        <v>4.7</v>
      </c>
      <c r="W524">
        <v>2021</v>
      </c>
      <c r="X524">
        <f t="shared" si="15"/>
        <v>0</v>
      </c>
    </row>
    <row r="525" spans="1:24" ht="12.75" hidden="1" customHeight="1" x14ac:dyDescent="0.45">
      <c r="A525">
        <v>126</v>
      </c>
      <c r="B525" t="s">
        <v>149</v>
      </c>
      <c r="C525" t="s">
        <v>12</v>
      </c>
      <c r="D525" s="2" t="str">
        <f t="shared" si="14"/>
        <v>New Mexico State2021</v>
      </c>
      <c r="F525">
        <v>2</v>
      </c>
      <c r="G525">
        <v>10</v>
      </c>
      <c r="H525" s="2">
        <v>0</v>
      </c>
      <c r="I525">
        <v>-4.78</v>
      </c>
      <c r="J525">
        <v>-11.5</v>
      </c>
      <c r="K525">
        <v>-16.29</v>
      </c>
      <c r="L525" s="2">
        <f>_xlfn.RANK.EQ(I525, INDEX(CFB!$I$2:$I$1048576, MATCH(W525, CFB!$W$2:$W$1048576, 0)):INDEX(CFB!$I$2:$I$1048576, MATCH(W525, CFB!$W$2:$W$1048576, 0) + COUNTIF(CFB!$W$2:$W$1048576, W525) - 1), 0)</f>
        <v>107</v>
      </c>
      <c r="M525" s="2">
        <f>_xlfn.RANK.EQ(J525, INDEX(CFB!$J$2:$J$1048576, MATCH(W525, CFB!$W$2:$W$1048576, 0)):INDEX(CFB!$J$2:$J$1048576, MATCH(W525, CFB!$W$2:$W$1048576, 0) + COUNTIF(CFB!$W$2:$W$1048576, W525) - 1))</f>
        <v>129</v>
      </c>
      <c r="N525" s="2">
        <f>RANK(K525, INDEX(CFB!$K$2:$K$1048576, MATCH(W525, CFB!$W$2:$W$1048576, 0)):INDEX(CFB!$K$2:$K$1048576, MATCH(W525, CFB!$W$2:$W$1048576, 0) + COUNTIF(CFB!$W$2:$W$1048576, W525) - 1))</f>
        <v>126</v>
      </c>
      <c r="O525">
        <v>34.04</v>
      </c>
      <c r="P525">
        <v>29.56</v>
      </c>
      <c r="Q525">
        <v>7.75</v>
      </c>
      <c r="R525">
        <v>8.33</v>
      </c>
      <c r="S525">
        <v>4.22</v>
      </c>
      <c r="T525">
        <v>4.9400000000000004</v>
      </c>
      <c r="U525">
        <v>6.03</v>
      </c>
      <c r="V525">
        <v>6.54</v>
      </c>
      <c r="W525">
        <v>2021</v>
      </c>
      <c r="X525">
        <f t="shared" si="15"/>
        <v>0</v>
      </c>
    </row>
    <row r="526" spans="1:24" ht="12.75" hidden="1" customHeight="1" x14ac:dyDescent="0.45">
      <c r="A526">
        <v>127</v>
      </c>
      <c r="B526" t="s">
        <v>127</v>
      </c>
      <c r="C526" t="s">
        <v>162</v>
      </c>
      <c r="D526" s="2" t="str">
        <f t="shared" si="14"/>
        <v>Akron2021</v>
      </c>
      <c r="F526">
        <v>2</v>
      </c>
      <c r="G526">
        <v>10</v>
      </c>
      <c r="H526" s="2">
        <v>0</v>
      </c>
      <c r="I526">
        <v>-8.84</v>
      </c>
      <c r="J526">
        <v>-7.99</v>
      </c>
      <c r="K526">
        <v>-16.82</v>
      </c>
      <c r="L526" s="2">
        <f>_xlfn.RANK.EQ(I526, INDEX(CFB!$I$2:$I$1048576, MATCH(W526, CFB!$W$2:$W$1048576, 0)):INDEX(CFB!$I$2:$I$1048576, MATCH(W526, CFB!$W$2:$W$1048576, 0) + COUNTIF(CFB!$W$2:$W$1048576, W526) - 1), 0)</f>
        <v>122</v>
      </c>
      <c r="M526" s="2">
        <f>_xlfn.RANK.EQ(J526, INDEX(CFB!$J$2:$J$1048576, MATCH(W526, CFB!$W$2:$W$1048576, 0)):INDEX(CFB!$J$2:$J$1048576, MATCH(W526, CFB!$W$2:$W$1048576, 0) + COUNTIF(CFB!$W$2:$W$1048576, W526) - 1))</f>
        <v>121</v>
      </c>
      <c r="N526" s="2">
        <f>RANK(K526, INDEX(CFB!$K$2:$K$1048576, MATCH(W526, CFB!$W$2:$W$1048576, 0)):INDEX(CFB!$K$2:$K$1048576, MATCH(W526, CFB!$W$2:$W$1048576, 0) + COUNTIF(CFB!$W$2:$W$1048576, W526) - 1))</f>
        <v>127</v>
      </c>
      <c r="O526">
        <v>30.44</v>
      </c>
      <c r="P526">
        <v>27.34</v>
      </c>
      <c r="Q526">
        <v>8.75</v>
      </c>
      <c r="R526">
        <v>7.5</v>
      </c>
      <c r="S526">
        <v>4.26</v>
      </c>
      <c r="T526">
        <v>5.2</v>
      </c>
      <c r="U526">
        <v>6.24</v>
      </c>
      <c r="V526">
        <v>6.09</v>
      </c>
      <c r="W526">
        <v>2021</v>
      </c>
      <c r="X526">
        <f t="shared" si="15"/>
        <v>0</v>
      </c>
    </row>
    <row r="527" spans="1:24" ht="12.75" hidden="1" customHeight="1" x14ac:dyDescent="0.45">
      <c r="A527">
        <v>128</v>
      </c>
      <c r="B527" t="s">
        <v>97</v>
      </c>
      <c r="C527" t="s">
        <v>12</v>
      </c>
      <c r="D527" s="2" t="str">
        <f t="shared" si="14"/>
        <v>Connecticut2021</v>
      </c>
      <c r="F527">
        <v>1</v>
      </c>
      <c r="G527">
        <v>11</v>
      </c>
      <c r="H527" s="2">
        <v>0</v>
      </c>
      <c r="I527">
        <v>-10.029999999999999</v>
      </c>
      <c r="J527">
        <v>-9.15</v>
      </c>
      <c r="K527">
        <v>-19.18</v>
      </c>
      <c r="L527" s="2">
        <f>_xlfn.RANK.EQ(I527, INDEX(CFB!$I$2:$I$1048576, MATCH(W527, CFB!$W$2:$W$1048576, 0)):INDEX(CFB!$I$2:$I$1048576, MATCH(W527, CFB!$W$2:$W$1048576, 0) + COUNTIF(CFB!$W$2:$W$1048576, W527) - 1), 0)</f>
        <v>126</v>
      </c>
      <c r="M527" s="2">
        <f>_xlfn.RANK.EQ(J527, INDEX(CFB!$J$2:$J$1048576, MATCH(W527, CFB!$W$2:$W$1048576, 0)):INDEX(CFB!$J$2:$J$1048576, MATCH(W527, CFB!$W$2:$W$1048576, 0) + COUNTIF(CFB!$W$2:$W$1048576, W527) - 1))</f>
        <v>123</v>
      </c>
      <c r="N527" s="2">
        <f>RANK(K527, INDEX(CFB!$K$2:$K$1048576, MATCH(W527, CFB!$W$2:$W$1048576, 0)):INDEX(CFB!$K$2:$K$1048576, MATCH(W527, CFB!$W$2:$W$1048576, 0) + COUNTIF(CFB!$W$2:$W$1048576, W527) - 1))</f>
        <v>128</v>
      </c>
      <c r="O527">
        <v>28.28</v>
      </c>
      <c r="P527">
        <v>27.84</v>
      </c>
      <c r="Q527">
        <v>6.25</v>
      </c>
      <c r="R527">
        <v>6.49</v>
      </c>
      <c r="S527">
        <v>4.05</v>
      </c>
      <c r="T527">
        <v>3.88</v>
      </c>
      <c r="U527">
        <v>5.0199999999999996</v>
      </c>
      <c r="V527">
        <v>5.21</v>
      </c>
      <c r="W527">
        <v>2021</v>
      </c>
      <c r="X527">
        <f t="shared" si="15"/>
        <v>0</v>
      </c>
    </row>
    <row r="528" spans="1:24" ht="12.75" hidden="1" customHeight="1" x14ac:dyDescent="0.45">
      <c r="A528">
        <v>129</v>
      </c>
      <c r="B528" t="s">
        <v>142</v>
      </c>
      <c r="C528" t="s">
        <v>168</v>
      </c>
      <c r="D528" s="2" t="str">
        <f t="shared" si="14"/>
        <v>Florida International2021</v>
      </c>
      <c r="F528">
        <v>1</v>
      </c>
      <c r="G528">
        <v>11</v>
      </c>
      <c r="H528" s="2">
        <v>0</v>
      </c>
      <c r="I528">
        <v>-9.9700000000000006</v>
      </c>
      <c r="J528">
        <v>-9.89</v>
      </c>
      <c r="K528">
        <v>-19.86</v>
      </c>
      <c r="L528" s="2">
        <f>_xlfn.RANK.EQ(I528, INDEX(CFB!$I$2:$I$1048576, MATCH(W528, CFB!$W$2:$W$1048576, 0)):INDEX(CFB!$I$2:$I$1048576, MATCH(W528, CFB!$W$2:$W$1048576, 0) + COUNTIF(CFB!$W$2:$W$1048576, W528) - 1), 0)</f>
        <v>125</v>
      </c>
      <c r="M528" s="2">
        <f>_xlfn.RANK.EQ(J528, INDEX(CFB!$J$2:$J$1048576, MATCH(W528, CFB!$W$2:$W$1048576, 0)):INDEX(CFB!$J$2:$J$1048576, MATCH(W528, CFB!$W$2:$W$1048576, 0) + COUNTIF(CFB!$W$2:$W$1048576, W528) - 1))</f>
        <v>126</v>
      </c>
      <c r="N528" s="2">
        <f>RANK(K528, INDEX(CFB!$K$2:$K$1048576, MATCH(W528, CFB!$W$2:$W$1048576, 0)):INDEX(CFB!$K$2:$K$1048576, MATCH(W528, CFB!$W$2:$W$1048576, 0) + COUNTIF(CFB!$W$2:$W$1048576, W528) - 1))</f>
        <v>129</v>
      </c>
      <c r="O528">
        <v>30.61</v>
      </c>
      <c r="P528">
        <v>28.57</v>
      </c>
      <c r="Q528">
        <v>9.7200000000000006</v>
      </c>
      <c r="R528">
        <v>7.42</v>
      </c>
      <c r="S528">
        <v>4.0999999999999996</v>
      </c>
      <c r="T528">
        <v>4.8499999999999996</v>
      </c>
      <c r="U528">
        <v>6.85</v>
      </c>
      <c r="V528">
        <v>5.91</v>
      </c>
      <c r="W528">
        <v>2021</v>
      </c>
      <c r="X528">
        <f t="shared" si="15"/>
        <v>0</v>
      </c>
    </row>
    <row r="529" spans="1:24" ht="12.75" hidden="1" customHeight="1" x14ac:dyDescent="0.45">
      <c r="A529">
        <v>130</v>
      </c>
      <c r="B529" t="s">
        <v>145</v>
      </c>
      <c r="C529" t="s">
        <v>12</v>
      </c>
      <c r="D529" s="2" t="str">
        <f t="shared" si="14"/>
        <v>Massachusetts2021</v>
      </c>
      <c r="F529">
        <v>1</v>
      </c>
      <c r="G529">
        <v>11</v>
      </c>
      <c r="H529" s="2">
        <v>0</v>
      </c>
      <c r="I529">
        <v>-11.79</v>
      </c>
      <c r="J529">
        <v>-9.48</v>
      </c>
      <c r="K529">
        <v>-21.27</v>
      </c>
      <c r="L529" s="2">
        <f>_xlfn.RANK.EQ(I529, INDEX(CFB!$I$2:$I$1048576, MATCH(W529, CFB!$W$2:$W$1048576, 0)):INDEX(CFB!$I$2:$I$1048576, MATCH(W529, CFB!$W$2:$W$1048576, 0) + COUNTIF(CFB!$W$2:$W$1048576, W529) - 1), 0)</f>
        <v>128</v>
      </c>
      <c r="M529" s="2">
        <f>_xlfn.RANK.EQ(J529, INDEX(CFB!$J$2:$J$1048576, MATCH(W529, CFB!$W$2:$W$1048576, 0)):INDEX(CFB!$J$2:$J$1048576, MATCH(W529, CFB!$W$2:$W$1048576, 0) + COUNTIF(CFB!$W$2:$W$1048576, W529) - 1))</f>
        <v>124</v>
      </c>
      <c r="N529" s="2">
        <f>RANK(K529, INDEX(CFB!$K$2:$K$1048576, MATCH(W529, CFB!$W$2:$W$1048576, 0)):INDEX(CFB!$K$2:$K$1048576, MATCH(W529, CFB!$W$2:$W$1048576, 0) + COUNTIF(CFB!$W$2:$W$1048576, W529) - 1))</f>
        <v>130</v>
      </c>
      <c r="O529">
        <v>26.76</v>
      </c>
      <c r="P529">
        <v>31.38</v>
      </c>
      <c r="Q529">
        <v>6.48</v>
      </c>
      <c r="R529">
        <v>8.25</v>
      </c>
      <c r="S529">
        <v>5.18</v>
      </c>
      <c r="T529">
        <v>5.15</v>
      </c>
      <c r="U529">
        <v>5.68</v>
      </c>
      <c r="V529">
        <v>6.53</v>
      </c>
      <c r="W529">
        <v>2021</v>
      </c>
      <c r="X529">
        <f t="shared" si="15"/>
        <v>0</v>
      </c>
    </row>
    <row r="530" spans="1:24" ht="12.75" hidden="1" customHeight="1" x14ac:dyDescent="0.45">
      <c r="A530">
        <v>1</v>
      </c>
      <c r="B530" t="s">
        <v>18</v>
      </c>
      <c r="C530" t="s">
        <v>157</v>
      </c>
      <c r="D530" s="2" t="str">
        <f t="shared" si="14"/>
        <v>Alabama2020</v>
      </c>
      <c r="E530">
        <v>1</v>
      </c>
      <c r="F530">
        <v>13</v>
      </c>
      <c r="G530">
        <v>0</v>
      </c>
      <c r="H530" s="2">
        <v>0</v>
      </c>
      <c r="I530">
        <v>16.47</v>
      </c>
      <c r="J530">
        <v>13.79</v>
      </c>
      <c r="K530">
        <v>30.26</v>
      </c>
      <c r="L530" s="2">
        <f>_xlfn.RANK.EQ(I530, INDEX(CFB!$I$2:$I$1048576, MATCH(W530, CFB!$W$2:$W$1048576, 0)):INDEX(CFB!$I$2:$I$1048576, MATCH(W530, CFB!$W$2:$W$1048576, 0) + COUNTIF(CFB!$W$2:$W$1048576, W530) - 1), 0)</f>
        <v>2</v>
      </c>
      <c r="M530" s="2">
        <f>_xlfn.RANK.EQ(J530, INDEX(CFB!$J$2:$J$1048576, MATCH(W530, CFB!$W$2:$W$1048576, 0)):INDEX(CFB!$J$2:$J$1048576, MATCH(W530, CFB!$W$2:$W$1048576, 0) + COUNTIF(CFB!$W$2:$W$1048576, W530) - 1))</f>
        <v>1</v>
      </c>
      <c r="N530" s="2">
        <f>RANK(K530, INDEX(CFB!$K$2:$K$1048576, MATCH(W530, CFB!$W$2:$W$1048576, 0)):INDEX(CFB!$K$2:$K$1048576, MATCH(W530, CFB!$W$2:$W$1048576, 0) + COUNTIF(CFB!$W$2:$W$1048576, W530) - 1))</f>
        <v>1</v>
      </c>
      <c r="O530">
        <v>60.07</v>
      </c>
      <c r="P530">
        <v>7.32</v>
      </c>
      <c r="Q530">
        <v>11.74</v>
      </c>
      <c r="R530">
        <v>5.46</v>
      </c>
      <c r="S530">
        <v>5.8</v>
      </c>
      <c r="T530">
        <v>2.74</v>
      </c>
      <c r="U530">
        <v>8.73</v>
      </c>
      <c r="V530">
        <v>3.87</v>
      </c>
      <c r="W530">
        <v>2020</v>
      </c>
      <c r="X530">
        <f t="shared" si="15"/>
        <v>1</v>
      </c>
    </row>
    <row r="531" spans="1:24" ht="12.75" hidden="1" customHeight="1" x14ac:dyDescent="0.45">
      <c r="A531">
        <v>2</v>
      </c>
      <c r="B531" t="s">
        <v>9</v>
      </c>
      <c r="C531" t="s">
        <v>154</v>
      </c>
      <c r="D531" s="2" t="str">
        <f t="shared" si="14"/>
        <v>Ohio State2020</v>
      </c>
      <c r="E531">
        <v>2</v>
      </c>
      <c r="F531">
        <v>7</v>
      </c>
      <c r="G531">
        <v>1</v>
      </c>
      <c r="H531" s="2">
        <v>0</v>
      </c>
      <c r="I531">
        <v>16.07</v>
      </c>
      <c r="J531">
        <v>5.3</v>
      </c>
      <c r="K531">
        <v>21.37</v>
      </c>
      <c r="L531" s="2">
        <f>_xlfn.RANK.EQ(I531, INDEX(CFB!$I$2:$I$1048576, MATCH(W531, CFB!$W$2:$W$1048576, 0)):INDEX(CFB!$I$2:$I$1048576, MATCH(W531, CFB!$W$2:$W$1048576, 0) + COUNTIF(CFB!$W$2:$W$1048576, W531) - 1), 0)</f>
        <v>4</v>
      </c>
      <c r="M531" s="2">
        <f>_xlfn.RANK.EQ(J531, INDEX(CFB!$J$2:$J$1048576, MATCH(W531, CFB!$W$2:$W$1048576, 0)):INDEX(CFB!$J$2:$J$1048576, MATCH(W531, CFB!$W$2:$W$1048576, 0) + COUNTIF(CFB!$W$2:$W$1048576, W531) - 1))</f>
        <v>32</v>
      </c>
      <c r="N531" s="2">
        <f>RANK(K531, INDEX(CFB!$K$2:$K$1048576, MATCH(W531, CFB!$W$2:$W$1048576, 0)):INDEX(CFB!$K$2:$K$1048576, MATCH(W531, CFB!$W$2:$W$1048576, 0) + COUNTIF(CFB!$W$2:$W$1048576, W531) - 1))</f>
        <v>2</v>
      </c>
      <c r="O531">
        <v>54.29</v>
      </c>
      <c r="P531">
        <v>15.02</v>
      </c>
      <c r="Q531">
        <v>10.02</v>
      </c>
      <c r="R531">
        <v>7.61</v>
      </c>
      <c r="S531">
        <v>6.97</v>
      </c>
      <c r="T531">
        <v>3.22</v>
      </c>
      <c r="U531">
        <v>8.44</v>
      </c>
      <c r="V531">
        <v>5.41</v>
      </c>
      <c r="W531">
        <v>2020</v>
      </c>
      <c r="X531">
        <f t="shared" si="15"/>
        <v>0</v>
      </c>
    </row>
    <row r="532" spans="1:24" ht="12.75" hidden="1" customHeight="1" x14ac:dyDescent="0.45">
      <c r="A532">
        <v>3</v>
      </c>
      <c r="B532" t="s">
        <v>17</v>
      </c>
      <c r="C532" t="s">
        <v>155</v>
      </c>
      <c r="D532" s="2" t="str">
        <f t="shared" si="14"/>
        <v>Georgia2020</v>
      </c>
      <c r="E532">
        <v>7</v>
      </c>
      <c r="F532">
        <v>8</v>
      </c>
      <c r="G532">
        <v>2</v>
      </c>
      <c r="H532" s="2">
        <v>0</v>
      </c>
      <c r="I532">
        <v>8.1199999999999992</v>
      </c>
      <c r="J532">
        <v>11.21</v>
      </c>
      <c r="K532">
        <v>19.329999999999998</v>
      </c>
      <c r="L532" s="2">
        <f>_xlfn.RANK.EQ(I532, INDEX(CFB!$I$2:$I$1048576, MATCH(W532, CFB!$W$2:$W$1048576, 0)):INDEX(CFB!$I$2:$I$1048576, MATCH(W532, CFB!$W$2:$W$1048576, 0) + COUNTIF(CFB!$W$2:$W$1048576, W532) - 1), 0)</f>
        <v>14</v>
      </c>
      <c r="M532" s="2">
        <f>_xlfn.RANK.EQ(J532, INDEX(CFB!$J$2:$J$1048576, MATCH(W532, CFB!$W$2:$W$1048576, 0)):INDEX(CFB!$J$2:$J$1048576, MATCH(W532, CFB!$W$2:$W$1048576, 0) + COUNTIF(CFB!$W$2:$W$1048576, W532) - 1))</f>
        <v>5</v>
      </c>
      <c r="N532" s="2">
        <f>RANK(K532, INDEX(CFB!$K$2:$K$1048576, MATCH(W532, CFB!$W$2:$W$1048576, 0)):INDEX(CFB!$K$2:$K$1048576, MATCH(W532, CFB!$W$2:$W$1048576, 0) + COUNTIF(CFB!$W$2:$W$1048576, W532) - 1))</f>
        <v>3</v>
      </c>
      <c r="O532">
        <v>44.08</v>
      </c>
      <c r="P532">
        <v>9.25</v>
      </c>
      <c r="Q532">
        <v>9.23</v>
      </c>
      <c r="R532">
        <v>6</v>
      </c>
      <c r="S532">
        <v>5.43</v>
      </c>
      <c r="T532">
        <v>1.84</v>
      </c>
      <c r="U532">
        <v>7.33</v>
      </c>
      <c r="V532">
        <v>3.8</v>
      </c>
      <c r="W532">
        <v>2020</v>
      </c>
      <c r="X532">
        <f t="shared" si="15"/>
        <v>0</v>
      </c>
    </row>
    <row r="533" spans="1:24" ht="12.75" hidden="1" customHeight="1" x14ac:dyDescent="0.45">
      <c r="A533">
        <v>4</v>
      </c>
      <c r="B533" t="s">
        <v>140</v>
      </c>
      <c r="C533" t="s">
        <v>161</v>
      </c>
      <c r="D533" s="2" t="str">
        <f t="shared" si="14"/>
        <v>Ball State2020</v>
      </c>
      <c r="E533">
        <v>23</v>
      </c>
      <c r="F533">
        <v>7</v>
      </c>
      <c r="G533">
        <v>1</v>
      </c>
      <c r="H533" s="2">
        <v>0</v>
      </c>
      <c r="I533">
        <v>10.07</v>
      </c>
      <c r="J533">
        <v>8.34</v>
      </c>
      <c r="K533">
        <v>18.41</v>
      </c>
      <c r="L533" s="2">
        <f>_xlfn.RANK.EQ(I533, INDEX(CFB!$I$2:$I$1048576, MATCH(W533, CFB!$W$2:$W$1048576, 0)):INDEX(CFB!$I$2:$I$1048576, MATCH(W533, CFB!$W$2:$W$1048576, 0) + COUNTIF(CFB!$W$2:$W$1048576, W533) - 1), 0)</f>
        <v>11</v>
      </c>
      <c r="M533" s="2">
        <f>_xlfn.RANK.EQ(J533, INDEX(CFB!$J$2:$J$1048576, MATCH(W533, CFB!$W$2:$W$1048576, 0)):INDEX(CFB!$J$2:$J$1048576, MATCH(W533, CFB!$W$2:$W$1048576, 0) + COUNTIF(CFB!$W$2:$W$1048576, W533) - 1))</f>
        <v>14</v>
      </c>
      <c r="N533" s="2">
        <f>RANK(K533, INDEX(CFB!$K$2:$K$1048576, MATCH(W533, CFB!$W$2:$W$1048576, 0)):INDEX(CFB!$K$2:$K$1048576, MATCH(W533, CFB!$W$2:$W$1048576, 0) + COUNTIF(CFB!$W$2:$W$1048576, W533) - 1))</f>
        <v>4</v>
      </c>
      <c r="O533">
        <v>43.27</v>
      </c>
      <c r="P533">
        <v>13.46</v>
      </c>
      <c r="Q533">
        <v>8.09</v>
      </c>
      <c r="R533">
        <v>7.18</v>
      </c>
      <c r="S533">
        <v>4.6900000000000004</v>
      </c>
      <c r="T533">
        <v>3.46</v>
      </c>
      <c r="U533">
        <v>5.88</v>
      </c>
      <c r="V533">
        <v>5.52</v>
      </c>
      <c r="W533">
        <v>2020</v>
      </c>
      <c r="X533">
        <f t="shared" si="15"/>
        <v>0</v>
      </c>
    </row>
    <row r="534" spans="1:24" ht="12.75" hidden="1" customHeight="1" x14ac:dyDescent="0.45">
      <c r="A534">
        <v>5</v>
      </c>
      <c r="B534" t="s">
        <v>105</v>
      </c>
      <c r="C534" t="s">
        <v>162</v>
      </c>
      <c r="D534" s="2" t="str">
        <f t="shared" si="14"/>
        <v>Buffalo2020</v>
      </c>
      <c r="E534">
        <v>25</v>
      </c>
      <c r="F534">
        <v>6</v>
      </c>
      <c r="G534">
        <v>1</v>
      </c>
      <c r="H534" s="2">
        <v>0</v>
      </c>
      <c r="I534">
        <v>11.49</v>
      </c>
      <c r="J534">
        <v>6.24</v>
      </c>
      <c r="K534">
        <v>17.73</v>
      </c>
      <c r="L534" s="2">
        <f>_xlfn.RANK.EQ(I534, INDEX(CFB!$I$2:$I$1048576, MATCH(W534, CFB!$W$2:$W$1048576, 0)):INDEX(CFB!$I$2:$I$1048576, MATCH(W534, CFB!$W$2:$W$1048576, 0) + COUNTIF(CFB!$W$2:$W$1048576, W534) - 1), 0)</f>
        <v>9</v>
      </c>
      <c r="M534" s="2">
        <f>_xlfn.RANK.EQ(J534, INDEX(CFB!$J$2:$J$1048576, MATCH(W534, CFB!$W$2:$W$1048576, 0)):INDEX(CFB!$J$2:$J$1048576, MATCH(W534, CFB!$W$2:$W$1048576, 0) + COUNTIF(CFB!$W$2:$W$1048576, W534) - 1))</f>
        <v>26</v>
      </c>
      <c r="N534" s="2">
        <f>RANK(K534, INDEX(CFB!$K$2:$K$1048576, MATCH(W534, CFB!$W$2:$W$1048576, 0)):INDEX(CFB!$K$2:$K$1048576, MATCH(W534, CFB!$W$2:$W$1048576, 0) + COUNTIF(CFB!$W$2:$W$1048576, W534) - 1))</f>
        <v>5</v>
      </c>
      <c r="O534">
        <v>48</v>
      </c>
      <c r="P534">
        <v>15.91</v>
      </c>
      <c r="Q534">
        <v>7.86</v>
      </c>
      <c r="R534">
        <v>6.97</v>
      </c>
      <c r="S534">
        <v>6.81</v>
      </c>
      <c r="T534">
        <v>3.78</v>
      </c>
      <c r="U534">
        <v>6.95</v>
      </c>
      <c r="V534">
        <v>5.33</v>
      </c>
      <c r="W534">
        <v>2020</v>
      </c>
      <c r="X534">
        <f t="shared" si="15"/>
        <v>0</v>
      </c>
    </row>
    <row r="535" spans="1:24" ht="12.75" hidden="1" customHeight="1" x14ac:dyDescent="0.45">
      <c r="A535">
        <v>6</v>
      </c>
      <c r="B535" t="s">
        <v>54</v>
      </c>
      <c r="C535" t="s">
        <v>29</v>
      </c>
      <c r="D535" s="2" t="str">
        <f t="shared" si="14"/>
        <v>Oklahoma2020</v>
      </c>
      <c r="E535">
        <v>6</v>
      </c>
      <c r="F535">
        <v>9</v>
      </c>
      <c r="G535">
        <v>2</v>
      </c>
      <c r="H535" s="2">
        <v>0</v>
      </c>
      <c r="I535">
        <v>9.57</v>
      </c>
      <c r="J535">
        <v>8.0399999999999991</v>
      </c>
      <c r="K535">
        <v>17.62</v>
      </c>
      <c r="L535" s="2">
        <f>_xlfn.RANK.EQ(I535, INDEX(CFB!$I$2:$I$1048576, MATCH(W535, CFB!$W$2:$W$1048576, 0)):INDEX(CFB!$I$2:$I$1048576, MATCH(W535, CFB!$W$2:$W$1048576, 0) + COUNTIF(CFB!$W$2:$W$1048576, W535) - 1), 0)</f>
        <v>12</v>
      </c>
      <c r="M535" s="2">
        <f>_xlfn.RANK.EQ(J535, INDEX(CFB!$J$2:$J$1048576, MATCH(W535, CFB!$W$2:$W$1048576, 0)):INDEX(CFB!$J$2:$J$1048576, MATCH(W535, CFB!$W$2:$W$1048576, 0) + COUNTIF(CFB!$W$2:$W$1048576, W535) - 1))</f>
        <v>16</v>
      </c>
      <c r="N535" s="2">
        <f>RANK(K535, INDEX(CFB!$K$2:$K$1048576, MATCH(W535, CFB!$W$2:$W$1048576, 0)):INDEX(CFB!$K$2:$K$1048576, MATCH(W535, CFB!$W$2:$W$1048576, 0) + COUNTIF(CFB!$W$2:$W$1048576, W535) - 1))</f>
        <v>6</v>
      </c>
      <c r="O535">
        <v>55.57</v>
      </c>
      <c r="P535">
        <v>7.47</v>
      </c>
      <c r="Q535">
        <v>10.8</v>
      </c>
      <c r="R535">
        <v>5.43</v>
      </c>
      <c r="S535">
        <v>5.84</v>
      </c>
      <c r="T535">
        <v>2.37</v>
      </c>
      <c r="U535">
        <v>8.09</v>
      </c>
      <c r="V535">
        <v>4.03</v>
      </c>
      <c r="W535">
        <v>2020</v>
      </c>
      <c r="X535">
        <f t="shared" si="15"/>
        <v>0</v>
      </c>
    </row>
    <row r="536" spans="1:24" ht="12.75" hidden="1" customHeight="1" x14ac:dyDescent="0.45">
      <c r="A536">
        <v>7</v>
      </c>
      <c r="B536" t="s">
        <v>35</v>
      </c>
      <c r="C536" t="s">
        <v>155</v>
      </c>
      <c r="D536" s="2" t="str">
        <f t="shared" si="14"/>
        <v>Florida2020</v>
      </c>
      <c r="E536">
        <v>13</v>
      </c>
      <c r="F536">
        <v>8</v>
      </c>
      <c r="G536">
        <v>4</v>
      </c>
      <c r="H536" s="2">
        <v>0</v>
      </c>
      <c r="I536">
        <v>15.62</v>
      </c>
      <c r="J536">
        <v>1.23</v>
      </c>
      <c r="K536">
        <v>16.850000000000001</v>
      </c>
      <c r="L536" s="2">
        <f>_xlfn.RANK.EQ(I536, INDEX(CFB!$I$2:$I$1048576, MATCH(W536, CFB!$W$2:$W$1048576, 0)):INDEX(CFB!$I$2:$I$1048576, MATCH(W536, CFB!$W$2:$W$1048576, 0) + COUNTIF(CFB!$W$2:$W$1048576, W536) - 1), 0)</f>
        <v>5</v>
      </c>
      <c r="M536" s="2">
        <f>_xlfn.RANK.EQ(J536, INDEX(CFB!$J$2:$J$1048576, MATCH(W536, CFB!$W$2:$W$1048576, 0)):INDEX(CFB!$J$2:$J$1048576, MATCH(W536, CFB!$W$2:$W$1048576, 0) + COUNTIF(CFB!$W$2:$W$1048576, W536) - 1))</f>
        <v>52</v>
      </c>
      <c r="N536" s="2">
        <f>RANK(K536, INDEX(CFB!$K$2:$K$1048576, MATCH(W536, CFB!$W$2:$W$1048576, 0)):INDEX(CFB!$K$2:$K$1048576, MATCH(W536, CFB!$W$2:$W$1048576, 0) + COUNTIF(CFB!$W$2:$W$1048576, W536) - 1))</f>
        <v>7</v>
      </c>
      <c r="O536">
        <v>50.2</v>
      </c>
      <c r="P536">
        <v>19.239999999999998</v>
      </c>
      <c r="Q536">
        <v>10.34</v>
      </c>
      <c r="R536">
        <v>6.44</v>
      </c>
      <c r="S536">
        <v>4.95</v>
      </c>
      <c r="T536">
        <v>4.04</v>
      </c>
      <c r="U536">
        <v>8.14</v>
      </c>
      <c r="V536">
        <v>4.9800000000000004</v>
      </c>
      <c r="W536">
        <v>2020</v>
      </c>
      <c r="X536">
        <f t="shared" si="15"/>
        <v>0</v>
      </c>
    </row>
    <row r="537" spans="1:24" ht="12.75" hidden="1" customHeight="1" x14ac:dyDescent="0.45">
      <c r="A537">
        <v>8</v>
      </c>
      <c r="B537" t="s">
        <v>26</v>
      </c>
      <c r="C537" t="s">
        <v>163</v>
      </c>
      <c r="D537" s="2" t="str">
        <f t="shared" si="14"/>
        <v>Clemson2020</v>
      </c>
      <c r="E537">
        <v>3</v>
      </c>
      <c r="F537">
        <v>10</v>
      </c>
      <c r="G537">
        <v>2</v>
      </c>
      <c r="H537" s="2">
        <v>0</v>
      </c>
      <c r="I537">
        <v>9.1</v>
      </c>
      <c r="J537">
        <v>7.73</v>
      </c>
      <c r="K537">
        <v>16.82</v>
      </c>
      <c r="L537" s="2">
        <f>_xlfn.RANK.EQ(I537, INDEX(CFB!$I$2:$I$1048576, MATCH(W537, CFB!$W$2:$W$1048576, 0)):INDEX(CFB!$I$2:$I$1048576, MATCH(W537, CFB!$W$2:$W$1048576, 0) + COUNTIF(CFB!$W$2:$W$1048576, W537) - 1), 0)</f>
        <v>13</v>
      </c>
      <c r="M537" s="2">
        <f>_xlfn.RANK.EQ(J537, INDEX(CFB!$J$2:$J$1048576, MATCH(W537, CFB!$W$2:$W$1048576, 0)):INDEX(CFB!$J$2:$J$1048576, MATCH(W537, CFB!$W$2:$W$1048576, 0) + COUNTIF(CFB!$W$2:$W$1048576, W537) - 1))</f>
        <v>19</v>
      </c>
      <c r="N537" s="2">
        <f>RANK(K537, INDEX(CFB!$K$2:$K$1048576, MATCH(W537, CFB!$W$2:$W$1048576, 0)):INDEX(CFB!$K$2:$K$1048576, MATCH(W537, CFB!$W$2:$W$1048576, 0) + COUNTIF(CFB!$W$2:$W$1048576, W537) - 1))</f>
        <v>8</v>
      </c>
      <c r="O537">
        <v>56.39</v>
      </c>
      <c r="P537">
        <v>7.55</v>
      </c>
      <c r="Q537">
        <v>9.32</v>
      </c>
      <c r="R537">
        <v>6.55</v>
      </c>
      <c r="S537">
        <v>5.43</v>
      </c>
      <c r="T537">
        <v>2.29</v>
      </c>
      <c r="U537">
        <v>7.59</v>
      </c>
      <c r="V537">
        <v>4.03</v>
      </c>
      <c r="W537">
        <v>2020</v>
      </c>
      <c r="X537">
        <f t="shared" si="15"/>
        <v>0</v>
      </c>
    </row>
    <row r="538" spans="1:24" ht="12.75" hidden="1" customHeight="1" x14ac:dyDescent="0.45">
      <c r="A538">
        <v>9</v>
      </c>
      <c r="B538" t="s">
        <v>34</v>
      </c>
      <c r="C538" t="s">
        <v>157</v>
      </c>
      <c r="D538" s="2" t="str">
        <f t="shared" si="14"/>
        <v>Texas A&amp;M2020</v>
      </c>
      <c r="E538">
        <v>4</v>
      </c>
      <c r="F538">
        <v>9</v>
      </c>
      <c r="G538">
        <v>1</v>
      </c>
      <c r="H538" s="2">
        <v>0</v>
      </c>
      <c r="I538">
        <v>6.11</v>
      </c>
      <c r="J538">
        <v>10.130000000000001</v>
      </c>
      <c r="K538">
        <v>16.239999999999998</v>
      </c>
      <c r="L538" s="2">
        <f>_xlfn.RANK.EQ(I538, INDEX(CFB!$I$2:$I$1048576, MATCH(W538, CFB!$W$2:$W$1048576, 0)):INDEX(CFB!$I$2:$I$1048576, MATCH(W538, CFB!$W$2:$W$1048576, 0) + COUNTIF(CFB!$W$2:$W$1048576, W538) - 1), 0)</f>
        <v>18</v>
      </c>
      <c r="M538" s="2">
        <f>_xlfn.RANK.EQ(J538, INDEX(CFB!$J$2:$J$1048576, MATCH(W538, CFB!$W$2:$W$1048576, 0)):INDEX(CFB!$J$2:$J$1048576, MATCH(W538, CFB!$W$2:$W$1048576, 0) + COUNTIF(CFB!$W$2:$W$1048576, W538) - 1))</f>
        <v>8</v>
      </c>
      <c r="N538" s="2">
        <f>RANK(K538, INDEX(CFB!$K$2:$K$1048576, MATCH(W538, CFB!$W$2:$W$1048576, 0)):INDEX(CFB!$K$2:$K$1048576, MATCH(W538, CFB!$W$2:$W$1048576, 0) + COUNTIF(CFB!$W$2:$W$1048576, W538) - 1))</f>
        <v>9</v>
      </c>
      <c r="O538">
        <v>41.84</v>
      </c>
      <c r="P538">
        <v>10.7</v>
      </c>
      <c r="Q538">
        <v>8.3000000000000007</v>
      </c>
      <c r="R538">
        <v>5.99</v>
      </c>
      <c r="S538">
        <v>6</v>
      </c>
      <c r="T538">
        <v>3.02</v>
      </c>
      <c r="U538">
        <v>7.22</v>
      </c>
      <c r="V538">
        <v>4.28</v>
      </c>
      <c r="W538">
        <v>2020</v>
      </c>
      <c r="X538">
        <f t="shared" si="15"/>
        <v>0</v>
      </c>
    </row>
    <row r="539" spans="1:24" ht="12.75" hidden="1" customHeight="1" x14ac:dyDescent="0.45">
      <c r="A539">
        <v>10</v>
      </c>
      <c r="B539" t="s">
        <v>81</v>
      </c>
      <c r="C539" t="s">
        <v>49</v>
      </c>
      <c r="D539" s="2" t="str">
        <f t="shared" si="14"/>
        <v>Cincinnati2020</v>
      </c>
      <c r="E539">
        <v>8</v>
      </c>
      <c r="F539">
        <v>9</v>
      </c>
      <c r="G539">
        <v>1</v>
      </c>
      <c r="H539" s="2">
        <v>0</v>
      </c>
      <c r="I539">
        <v>4.2</v>
      </c>
      <c r="J539">
        <v>10.72</v>
      </c>
      <c r="K539">
        <v>14.92</v>
      </c>
      <c r="L539" s="2">
        <f>_xlfn.RANK.EQ(I539, INDEX(CFB!$I$2:$I$1048576, MATCH(W539, CFB!$W$2:$W$1048576, 0)):INDEX(CFB!$I$2:$I$1048576, MATCH(W539, CFB!$W$2:$W$1048576, 0) + COUNTIF(CFB!$W$2:$W$1048576, W539) - 1), 0)</f>
        <v>31</v>
      </c>
      <c r="M539" s="2">
        <f>_xlfn.RANK.EQ(J539, INDEX(CFB!$J$2:$J$1048576, MATCH(W539, CFB!$W$2:$W$1048576, 0)):INDEX(CFB!$J$2:$J$1048576, MATCH(W539, CFB!$W$2:$W$1048576, 0) + COUNTIF(CFB!$W$2:$W$1048576, W539) - 1))</f>
        <v>6</v>
      </c>
      <c r="N539" s="2">
        <f>RANK(K539, INDEX(CFB!$K$2:$K$1048576, MATCH(W539, CFB!$W$2:$W$1048576, 0)):INDEX(CFB!$K$2:$K$1048576, MATCH(W539, CFB!$W$2:$W$1048576, 0) + COUNTIF(CFB!$W$2:$W$1048576, W539) - 1))</f>
        <v>10</v>
      </c>
      <c r="O539">
        <v>46.24</v>
      </c>
      <c r="P539">
        <v>6.68</v>
      </c>
      <c r="Q539">
        <v>8.48</v>
      </c>
      <c r="R539">
        <v>5.61</v>
      </c>
      <c r="S539">
        <v>6.6</v>
      </c>
      <c r="T539">
        <v>2.54</v>
      </c>
      <c r="U539">
        <v>7.46</v>
      </c>
      <c r="V539">
        <v>3.95</v>
      </c>
      <c r="W539">
        <v>2020</v>
      </c>
      <c r="X539">
        <f t="shared" si="15"/>
        <v>0</v>
      </c>
    </row>
    <row r="540" spans="1:24" ht="12.75" hidden="1" customHeight="1" x14ac:dyDescent="0.45">
      <c r="A540">
        <v>11</v>
      </c>
      <c r="B540" t="s">
        <v>32</v>
      </c>
      <c r="C540" t="s">
        <v>12</v>
      </c>
      <c r="D540" s="2" t="str">
        <f t="shared" si="14"/>
        <v>BYU2020</v>
      </c>
      <c r="E540">
        <v>11</v>
      </c>
      <c r="F540">
        <v>11</v>
      </c>
      <c r="G540">
        <v>1</v>
      </c>
      <c r="H540" s="2">
        <v>0</v>
      </c>
      <c r="I540">
        <v>4.24</v>
      </c>
      <c r="J540">
        <v>10.46</v>
      </c>
      <c r="K540">
        <v>14.7</v>
      </c>
      <c r="L540" s="2">
        <f>_xlfn.RANK.EQ(I540, INDEX(CFB!$I$2:$I$1048576, MATCH(W540, CFB!$W$2:$W$1048576, 0)):INDEX(CFB!$I$2:$I$1048576, MATCH(W540, CFB!$W$2:$W$1048576, 0) + COUNTIF(CFB!$W$2:$W$1048576, W540) - 1), 0)</f>
        <v>30</v>
      </c>
      <c r="M540" s="2">
        <f>_xlfn.RANK.EQ(J540, INDEX(CFB!$J$2:$J$1048576, MATCH(W540, CFB!$W$2:$W$1048576, 0)):INDEX(CFB!$J$2:$J$1048576, MATCH(W540, CFB!$W$2:$W$1048576, 0) + COUNTIF(CFB!$W$2:$W$1048576, W540) - 1))</f>
        <v>7</v>
      </c>
      <c r="N540" s="2">
        <f>RANK(K540, INDEX(CFB!$K$2:$K$1048576, MATCH(W540, CFB!$W$2:$W$1048576, 0)):INDEX(CFB!$K$2:$K$1048576, MATCH(W540, CFB!$W$2:$W$1048576, 0) + COUNTIF(CFB!$W$2:$W$1048576, W540) - 1))</f>
        <v>11</v>
      </c>
      <c r="O540">
        <v>51.76</v>
      </c>
      <c r="P540">
        <v>7.41</v>
      </c>
      <c r="Q540">
        <v>11.13</v>
      </c>
      <c r="R540">
        <v>6.29</v>
      </c>
      <c r="S540">
        <v>6.3</v>
      </c>
      <c r="T540">
        <v>3.15</v>
      </c>
      <c r="U540">
        <v>8.73</v>
      </c>
      <c r="V540">
        <v>4.54</v>
      </c>
      <c r="W540">
        <v>2020</v>
      </c>
      <c r="X540">
        <f t="shared" si="15"/>
        <v>0</v>
      </c>
    </row>
    <row r="541" spans="1:24" ht="12.75" hidden="1" customHeight="1" x14ac:dyDescent="0.45">
      <c r="A541">
        <v>12</v>
      </c>
      <c r="B541" t="s">
        <v>40</v>
      </c>
      <c r="C541" t="s">
        <v>29</v>
      </c>
      <c r="D541" s="2" t="str">
        <f t="shared" si="14"/>
        <v>Iowa State2020</v>
      </c>
      <c r="E541">
        <v>9</v>
      </c>
      <c r="F541">
        <v>9</v>
      </c>
      <c r="G541">
        <v>3</v>
      </c>
      <c r="H541" s="2">
        <v>0</v>
      </c>
      <c r="I541">
        <v>5.0999999999999996</v>
      </c>
      <c r="J541">
        <v>8.83</v>
      </c>
      <c r="K541">
        <v>13.93</v>
      </c>
      <c r="L541" s="2">
        <f>_xlfn.RANK.EQ(I541, INDEX(CFB!$I$2:$I$1048576, MATCH(W541, CFB!$W$2:$W$1048576, 0)):INDEX(CFB!$I$2:$I$1048576, MATCH(W541, CFB!$W$2:$W$1048576, 0) + COUNTIF(CFB!$W$2:$W$1048576, W541) - 1), 0)</f>
        <v>25</v>
      </c>
      <c r="M541" s="2">
        <f>_xlfn.RANK.EQ(J541, INDEX(CFB!$J$2:$J$1048576, MATCH(W541, CFB!$W$2:$W$1048576, 0)):INDEX(CFB!$J$2:$J$1048576, MATCH(W541, CFB!$W$2:$W$1048576, 0) + COUNTIF(CFB!$W$2:$W$1048576, W541) - 1))</f>
        <v>11</v>
      </c>
      <c r="N541" s="2">
        <f>RANK(K541, INDEX(CFB!$K$2:$K$1048576, MATCH(W541, CFB!$W$2:$W$1048576, 0)):INDEX(CFB!$K$2:$K$1048576, MATCH(W541, CFB!$W$2:$W$1048576, 0) + COUNTIF(CFB!$W$2:$W$1048576, W541) - 1))</f>
        <v>12</v>
      </c>
      <c r="O541">
        <v>47.13</v>
      </c>
      <c r="P541">
        <v>5.85</v>
      </c>
      <c r="Q541">
        <v>9.41</v>
      </c>
      <c r="R541">
        <v>6.15</v>
      </c>
      <c r="S541">
        <v>6.39</v>
      </c>
      <c r="T541">
        <v>2.1</v>
      </c>
      <c r="U541">
        <v>7.71</v>
      </c>
      <c r="V541">
        <v>4.13</v>
      </c>
      <c r="W541">
        <v>2020</v>
      </c>
      <c r="X541">
        <f t="shared" si="15"/>
        <v>0</v>
      </c>
    </row>
    <row r="542" spans="1:24" ht="12.75" hidden="1" customHeight="1" x14ac:dyDescent="0.45">
      <c r="A542">
        <v>13</v>
      </c>
      <c r="B542" t="s">
        <v>36</v>
      </c>
      <c r="C542" t="s">
        <v>160</v>
      </c>
      <c r="D542" s="2" t="str">
        <f t="shared" si="14"/>
        <v>Iowa2020</v>
      </c>
      <c r="E542">
        <v>16</v>
      </c>
      <c r="F542">
        <v>6</v>
      </c>
      <c r="G542">
        <v>2</v>
      </c>
      <c r="H542" s="2">
        <v>0</v>
      </c>
      <c r="I542">
        <v>4.26</v>
      </c>
      <c r="J542">
        <v>9.52</v>
      </c>
      <c r="K542">
        <v>13.77</v>
      </c>
      <c r="L542" s="2">
        <f>_xlfn.RANK.EQ(I542, INDEX(CFB!$I$2:$I$1048576, MATCH(W542, CFB!$W$2:$W$1048576, 0)):INDEX(CFB!$I$2:$I$1048576, MATCH(W542, CFB!$W$2:$W$1048576, 0) + COUNTIF(CFB!$W$2:$W$1048576, W542) - 1), 0)</f>
        <v>29</v>
      </c>
      <c r="M542" s="2">
        <f>_xlfn.RANK.EQ(J542, INDEX(CFB!$J$2:$J$1048576, MATCH(W542, CFB!$W$2:$W$1048576, 0)):INDEX(CFB!$J$2:$J$1048576, MATCH(W542, CFB!$W$2:$W$1048576, 0) + COUNTIF(CFB!$W$2:$W$1048576, W542) - 1))</f>
        <v>9</v>
      </c>
      <c r="N542" s="2">
        <f>RANK(K542, INDEX(CFB!$K$2:$K$1048576, MATCH(W542, CFB!$W$2:$W$1048576, 0)):INDEX(CFB!$K$2:$K$1048576, MATCH(W542, CFB!$W$2:$W$1048576, 0) + COUNTIF(CFB!$W$2:$W$1048576, W542) - 1))</f>
        <v>13</v>
      </c>
      <c r="O542">
        <v>40.54</v>
      </c>
      <c r="P542">
        <v>11.28</v>
      </c>
      <c r="Q542">
        <v>6.07</v>
      </c>
      <c r="R542">
        <v>6.75</v>
      </c>
      <c r="S542">
        <v>5.14</v>
      </c>
      <c r="T542">
        <v>2.84</v>
      </c>
      <c r="U542">
        <v>5.9</v>
      </c>
      <c r="V542">
        <v>4.32</v>
      </c>
      <c r="W542">
        <v>2020</v>
      </c>
      <c r="X542">
        <f t="shared" si="15"/>
        <v>0</v>
      </c>
    </row>
    <row r="543" spans="1:24" ht="12.75" hidden="1" customHeight="1" x14ac:dyDescent="0.45">
      <c r="A543">
        <v>14</v>
      </c>
      <c r="B543" t="s">
        <v>21</v>
      </c>
      <c r="C543" t="s">
        <v>154</v>
      </c>
      <c r="D543" s="2" t="str">
        <f t="shared" si="14"/>
        <v>Indiana2020</v>
      </c>
      <c r="E543">
        <v>12</v>
      </c>
      <c r="F543">
        <v>6</v>
      </c>
      <c r="G543">
        <v>2</v>
      </c>
      <c r="H543" s="2">
        <v>0</v>
      </c>
      <c r="I543">
        <v>2.46</v>
      </c>
      <c r="J543">
        <v>11.25</v>
      </c>
      <c r="K543">
        <v>13.71</v>
      </c>
      <c r="L543" s="2">
        <f>_xlfn.RANK.EQ(I543, INDEX(CFB!$I$2:$I$1048576, MATCH(W543, CFB!$W$2:$W$1048576, 0)):INDEX(CFB!$I$2:$I$1048576, MATCH(W543, CFB!$W$2:$W$1048576, 0) + COUNTIF(CFB!$W$2:$W$1048576, W543) - 1), 0)</f>
        <v>44</v>
      </c>
      <c r="M543" s="2">
        <f>_xlfn.RANK.EQ(J543, INDEX(CFB!$J$2:$J$1048576, MATCH(W543, CFB!$W$2:$W$1048576, 0)):INDEX(CFB!$J$2:$J$1048576, MATCH(W543, CFB!$W$2:$W$1048576, 0) + COUNTIF(CFB!$W$2:$W$1048576, W543) - 1))</f>
        <v>4</v>
      </c>
      <c r="N543" s="2">
        <f>RANK(K543, INDEX(CFB!$K$2:$K$1048576, MATCH(W543, CFB!$W$2:$W$1048576, 0)):INDEX(CFB!$K$2:$K$1048576, MATCH(W543, CFB!$W$2:$W$1048576, 0) + COUNTIF(CFB!$W$2:$W$1048576, W543) - 1))</f>
        <v>14</v>
      </c>
      <c r="O543">
        <v>35.32</v>
      </c>
      <c r="P543">
        <v>10.28</v>
      </c>
      <c r="Q543">
        <v>6.87</v>
      </c>
      <c r="R543">
        <v>6.53</v>
      </c>
      <c r="S543">
        <v>3.76</v>
      </c>
      <c r="T543">
        <v>3.72</v>
      </c>
      <c r="U543">
        <v>5.63</v>
      </c>
      <c r="V543">
        <v>4.8099999999999996</v>
      </c>
      <c r="W543">
        <v>2020</v>
      </c>
      <c r="X543">
        <f t="shared" si="15"/>
        <v>0</v>
      </c>
    </row>
    <row r="544" spans="1:24" ht="12.75" hidden="1" customHeight="1" x14ac:dyDescent="0.45">
      <c r="A544">
        <v>15</v>
      </c>
      <c r="B544" t="s">
        <v>103</v>
      </c>
      <c r="C544" t="s">
        <v>160</v>
      </c>
      <c r="D544" s="2" t="str">
        <f t="shared" si="14"/>
        <v>Northwestern2020</v>
      </c>
      <c r="E544">
        <v>10</v>
      </c>
      <c r="F544">
        <v>7</v>
      </c>
      <c r="G544">
        <v>2</v>
      </c>
      <c r="H544" s="2">
        <v>0</v>
      </c>
      <c r="I544">
        <v>-0.44</v>
      </c>
      <c r="J544">
        <v>12.99</v>
      </c>
      <c r="K544">
        <v>12.55</v>
      </c>
      <c r="L544" s="2">
        <f>_xlfn.RANK.EQ(I544, INDEX(CFB!$I$2:$I$1048576, MATCH(W544, CFB!$W$2:$W$1048576, 0)):INDEX(CFB!$I$2:$I$1048576, MATCH(W544, CFB!$W$2:$W$1048576, 0) + COUNTIF(CFB!$W$2:$W$1048576, W544) - 1), 0)</f>
        <v>72</v>
      </c>
      <c r="M544" s="2">
        <f>_xlfn.RANK.EQ(J544, INDEX(CFB!$J$2:$J$1048576, MATCH(W544, CFB!$W$2:$W$1048576, 0)):INDEX(CFB!$J$2:$J$1048576, MATCH(W544, CFB!$W$2:$W$1048576, 0) + COUNTIF(CFB!$W$2:$W$1048576, W544) - 1))</f>
        <v>2</v>
      </c>
      <c r="N544" s="2">
        <f>RANK(K544, INDEX(CFB!$K$2:$K$1048576, MATCH(W544, CFB!$W$2:$W$1048576, 0)):INDEX(CFB!$K$2:$K$1048576, MATCH(W544, CFB!$W$2:$W$1048576, 0) + COUNTIF(CFB!$W$2:$W$1048576, W544) - 1))</f>
        <v>15</v>
      </c>
      <c r="O544">
        <v>34.07</v>
      </c>
      <c r="P544">
        <v>8.19</v>
      </c>
      <c r="Q544">
        <v>6.02</v>
      </c>
      <c r="R544">
        <v>5.36</v>
      </c>
      <c r="S544">
        <v>4.51</v>
      </c>
      <c r="T544">
        <v>4</v>
      </c>
      <c r="U544">
        <v>5.35</v>
      </c>
      <c r="V544">
        <v>4.2699999999999996</v>
      </c>
      <c r="W544">
        <v>2020</v>
      </c>
      <c r="X544">
        <f t="shared" si="15"/>
        <v>0</v>
      </c>
    </row>
    <row r="545" spans="1:24" ht="12.75" hidden="1" customHeight="1" x14ac:dyDescent="0.45">
      <c r="A545">
        <v>16</v>
      </c>
      <c r="B545" t="s">
        <v>94</v>
      </c>
      <c r="C545" t="s">
        <v>161</v>
      </c>
      <c r="D545" s="2" t="str">
        <f t="shared" si="14"/>
        <v>Toledo2020</v>
      </c>
      <c r="F545">
        <v>4</v>
      </c>
      <c r="G545">
        <v>2</v>
      </c>
      <c r="H545" s="2">
        <v>0</v>
      </c>
      <c r="I545">
        <v>6.7</v>
      </c>
      <c r="J545">
        <v>5.73</v>
      </c>
      <c r="K545">
        <v>12.44</v>
      </c>
      <c r="L545" s="2">
        <f>_xlfn.RANK.EQ(I545, INDEX(CFB!$I$2:$I$1048576, MATCH(W545, CFB!$W$2:$W$1048576, 0)):INDEX(CFB!$I$2:$I$1048576, MATCH(W545, CFB!$W$2:$W$1048576, 0) + COUNTIF(CFB!$W$2:$W$1048576, W545) - 1), 0)</f>
        <v>17</v>
      </c>
      <c r="M545" s="2">
        <f>_xlfn.RANK.EQ(J545, INDEX(CFB!$J$2:$J$1048576, MATCH(W545, CFB!$W$2:$W$1048576, 0)):INDEX(CFB!$J$2:$J$1048576, MATCH(W545, CFB!$W$2:$W$1048576, 0) + COUNTIF(CFB!$W$2:$W$1048576, W545) - 1))</f>
        <v>28</v>
      </c>
      <c r="N545" s="2">
        <f>RANK(K545, INDEX(CFB!$K$2:$K$1048576, MATCH(W545, CFB!$W$2:$W$1048576, 0)):INDEX(CFB!$K$2:$K$1048576, MATCH(W545, CFB!$W$2:$W$1048576, 0) + COUNTIF(CFB!$W$2:$W$1048576, W545) - 1))</f>
        <v>16</v>
      </c>
      <c r="O545">
        <v>40.06</v>
      </c>
      <c r="P545">
        <v>15.66</v>
      </c>
      <c r="Q545">
        <v>8.6300000000000008</v>
      </c>
      <c r="R545">
        <v>6.88</v>
      </c>
      <c r="S545">
        <v>4.32</v>
      </c>
      <c r="T545">
        <v>3.38</v>
      </c>
      <c r="U545">
        <v>6.19</v>
      </c>
      <c r="V545">
        <v>5.35</v>
      </c>
      <c r="W545">
        <v>2020</v>
      </c>
      <c r="X545">
        <f t="shared" si="15"/>
        <v>0</v>
      </c>
    </row>
    <row r="546" spans="1:24" ht="12.75" hidden="1" customHeight="1" x14ac:dyDescent="0.45">
      <c r="A546">
        <v>17</v>
      </c>
      <c r="B546" t="s">
        <v>14</v>
      </c>
      <c r="C546" t="s">
        <v>29</v>
      </c>
      <c r="D546" s="2" t="str">
        <f t="shared" si="14"/>
        <v>Texas2020</v>
      </c>
      <c r="E546">
        <v>19</v>
      </c>
      <c r="F546">
        <v>7</v>
      </c>
      <c r="G546">
        <v>3</v>
      </c>
      <c r="H546" s="2">
        <v>0</v>
      </c>
      <c r="I546">
        <v>12.68</v>
      </c>
      <c r="J546">
        <v>-0.73</v>
      </c>
      <c r="K546">
        <v>11.95</v>
      </c>
      <c r="L546" s="2">
        <f>_xlfn.RANK.EQ(I546, INDEX(CFB!$I$2:$I$1048576, MATCH(W546, CFB!$W$2:$W$1048576, 0)):INDEX(CFB!$I$2:$I$1048576, MATCH(W546, CFB!$W$2:$W$1048576, 0) + COUNTIF(CFB!$W$2:$W$1048576, W546) - 1), 0)</f>
        <v>8</v>
      </c>
      <c r="M546" s="2">
        <f>_xlfn.RANK.EQ(J546, INDEX(CFB!$J$2:$J$1048576, MATCH(W546, CFB!$W$2:$W$1048576, 0)):INDEX(CFB!$J$2:$J$1048576, MATCH(W546, CFB!$W$2:$W$1048576, 0) + COUNTIF(CFB!$W$2:$W$1048576, W546) - 1))</f>
        <v>70</v>
      </c>
      <c r="N546" s="2">
        <f>RANK(K546, INDEX(CFB!$K$2:$K$1048576, MATCH(W546, CFB!$W$2:$W$1048576, 0)):INDEX(CFB!$K$2:$K$1048576, MATCH(W546, CFB!$W$2:$W$1048576, 0) + COUNTIF(CFB!$W$2:$W$1048576, W546) - 1))</f>
        <v>17</v>
      </c>
      <c r="O546">
        <v>57.49</v>
      </c>
      <c r="P546">
        <v>16.09</v>
      </c>
      <c r="Q546">
        <v>9.3699999999999992</v>
      </c>
      <c r="R546">
        <v>5.67</v>
      </c>
      <c r="S546">
        <v>6.52</v>
      </c>
      <c r="T546">
        <v>2.65</v>
      </c>
      <c r="U546">
        <v>7.87</v>
      </c>
      <c r="V546">
        <v>4.1900000000000004</v>
      </c>
      <c r="W546">
        <v>2020</v>
      </c>
      <c r="X546">
        <f t="shared" si="15"/>
        <v>0</v>
      </c>
    </row>
    <row r="547" spans="1:24" ht="12.75" hidden="1" customHeight="1" x14ac:dyDescent="0.45">
      <c r="A547">
        <v>18</v>
      </c>
      <c r="B547" t="s">
        <v>86</v>
      </c>
      <c r="C547" t="s">
        <v>162</v>
      </c>
      <c r="D547" s="2" t="str">
        <f t="shared" si="14"/>
        <v>Miami (OH)2020</v>
      </c>
      <c r="F547">
        <v>2</v>
      </c>
      <c r="G547">
        <v>1</v>
      </c>
      <c r="H547" s="2">
        <v>0</v>
      </c>
      <c r="I547">
        <v>3.95</v>
      </c>
      <c r="J547">
        <v>7.46</v>
      </c>
      <c r="K547">
        <v>11.41</v>
      </c>
      <c r="L547" s="2">
        <f>_xlfn.RANK.EQ(I547, INDEX(CFB!$I$2:$I$1048576, MATCH(W547, CFB!$W$2:$W$1048576, 0)):INDEX(CFB!$I$2:$I$1048576, MATCH(W547, CFB!$W$2:$W$1048576, 0) + COUNTIF(CFB!$W$2:$W$1048576, W547) - 1), 0)</f>
        <v>33</v>
      </c>
      <c r="M547" s="2">
        <f>_xlfn.RANK.EQ(J547, INDEX(CFB!$J$2:$J$1048576, MATCH(W547, CFB!$W$2:$W$1048576, 0)):INDEX(CFB!$J$2:$J$1048576, MATCH(W547, CFB!$W$2:$W$1048576, 0) + COUNTIF(CFB!$W$2:$W$1048576, W547) - 1))</f>
        <v>20</v>
      </c>
      <c r="N547" s="2">
        <f>RANK(K547, INDEX(CFB!$K$2:$K$1048576, MATCH(W547, CFB!$W$2:$W$1048576, 0)):INDEX(CFB!$K$2:$K$1048576, MATCH(W547, CFB!$W$2:$W$1048576, 0) + COUNTIF(CFB!$W$2:$W$1048576, W547) - 1))</f>
        <v>18</v>
      </c>
      <c r="O547">
        <v>36.81</v>
      </c>
      <c r="P547">
        <v>17.68</v>
      </c>
      <c r="Q547">
        <v>7.87</v>
      </c>
      <c r="R547">
        <v>9.5399999999999991</v>
      </c>
      <c r="S547">
        <v>3.93</v>
      </c>
      <c r="T547">
        <v>2.57</v>
      </c>
      <c r="U547">
        <v>5.64</v>
      </c>
      <c r="V547">
        <v>5.96</v>
      </c>
      <c r="W547">
        <v>2020</v>
      </c>
      <c r="X547">
        <f t="shared" si="15"/>
        <v>0</v>
      </c>
    </row>
    <row r="548" spans="1:24" ht="12.75" hidden="1" customHeight="1" x14ac:dyDescent="0.45">
      <c r="A548">
        <v>19</v>
      </c>
      <c r="B548" t="s">
        <v>11</v>
      </c>
      <c r="C548" t="s">
        <v>163</v>
      </c>
      <c r="D548" s="2" t="str">
        <f t="shared" si="14"/>
        <v>Notre Dame2020</v>
      </c>
      <c r="E548">
        <v>5</v>
      </c>
      <c r="F548">
        <v>10</v>
      </c>
      <c r="G548">
        <v>2</v>
      </c>
      <c r="H548" s="2">
        <v>0</v>
      </c>
      <c r="I548">
        <v>2.0099999999999998</v>
      </c>
      <c r="J548">
        <v>9.31</v>
      </c>
      <c r="K548">
        <v>11.32</v>
      </c>
      <c r="L548" s="2">
        <f>_xlfn.RANK.EQ(I548, INDEX(CFB!$I$2:$I$1048576, MATCH(W548, CFB!$W$2:$W$1048576, 0)):INDEX(CFB!$I$2:$I$1048576, MATCH(W548, CFB!$W$2:$W$1048576, 0) + COUNTIF(CFB!$W$2:$W$1048576, W548) - 1), 0)</f>
        <v>49</v>
      </c>
      <c r="M548" s="2">
        <f>_xlfn.RANK.EQ(J548, INDEX(CFB!$J$2:$J$1048576, MATCH(W548, CFB!$W$2:$W$1048576, 0)):INDEX(CFB!$J$2:$J$1048576, MATCH(W548, CFB!$W$2:$W$1048576, 0) + COUNTIF(CFB!$W$2:$W$1048576, W548) - 1))</f>
        <v>10</v>
      </c>
      <c r="N548" s="2">
        <f>RANK(K548, INDEX(CFB!$K$2:$K$1048576, MATCH(W548, CFB!$W$2:$W$1048576, 0)):INDEX(CFB!$K$2:$K$1048576, MATCH(W548, CFB!$W$2:$W$1048576, 0) + COUNTIF(CFB!$W$2:$W$1048576, W548) - 1))</f>
        <v>19</v>
      </c>
      <c r="O548">
        <v>44.81</v>
      </c>
      <c r="P548">
        <v>5.31</v>
      </c>
      <c r="Q548">
        <v>8.67</v>
      </c>
      <c r="R548">
        <v>6.06</v>
      </c>
      <c r="S548">
        <v>5.99</v>
      </c>
      <c r="T548">
        <v>3.08</v>
      </c>
      <c r="U548">
        <v>7.24</v>
      </c>
      <c r="V548">
        <v>4.46</v>
      </c>
      <c r="W548">
        <v>2020</v>
      </c>
      <c r="X548">
        <f t="shared" si="15"/>
        <v>0</v>
      </c>
    </row>
    <row r="549" spans="1:24" ht="12.75" hidden="1" customHeight="1" x14ac:dyDescent="0.45">
      <c r="A549">
        <v>20</v>
      </c>
      <c r="B549" t="s">
        <v>122</v>
      </c>
      <c r="C549" t="s">
        <v>159</v>
      </c>
      <c r="D549" s="2" t="str">
        <f t="shared" si="14"/>
        <v>Coastal Carolina2020</v>
      </c>
      <c r="E549">
        <v>14</v>
      </c>
      <c r="F549">
        <v>11</v>
      </c>
      <c r="G549">
        <v>1</v>
      </c>
      <c r="H549" s="2">
        <v>0</v>
      </c>
      <c r="I549">
        <v>5.4</v>
      </c>
      <c r="J549">
        <v>5.5</v>
      </c>
      <c r="K549">
        <v>10.9</v>
      </c>
      <c r="L549" s="2">
        <f>_xlfn.RANK.EQ(I549, INDEX(CFB!$I$2:$I$1048576, MATCH(W549, CFB!$W$2:$W$1048576, 0)):INDEX(CFB!$I$2:$I$1048576, MATCH(W549, CFB!$W$2:$W$1048576, 0) + COUNTIF(CFB!$W$2:$W$1048576, W549) - 1), 0)</f>
        <v>23</v>
      </c>
      <c r="M549" s="2">
        <f>_xlfn.RANK.EQ(J549, INDEX(CFB!$J$2:$J$1048576, MATCH(W549, CFB!$W$2:$W$1048576, 0)):INDEX(CFB!$J$2:$J$1048576, MATCH(W549, CFB!$W$2:$W$1048576, 0) + COUNTIF(CFB!$W$2:$W$1048576, W549) - 1))</f>
        <v>30</v>
      </c>
      <c r="N549" s="2">
        <f>RANK(K549, INDEX(CFB!$K$2:$K$1048576, MATCH(W549, CFB!$W$2:$W$1048576, 0)):INDEX(CFB!$K$2:$K$1048576, MATCH(W549, CFB!$W$2:$W$1048576, 0) + COUNTIF(CFB!$W$2:$W$1048576, W549) - 1))</f>
        <v>20</v>
      </c>
      <c r="O549">
        <v>45.7</v>
      </c>
      <c r="P549">
        <v>10.9</v>
      </c>
      <c r="Q549">
        <v>10.48</v>
      </c>
      <c r="R549">
        <v>5.84</v>
      </c>
      <c r="S549">
        <v>5.65</v>
      </c>
      <c r="T549">
        <v>3.76</v>
      </c>
      <c r="U549">
        <v>7.4</v>
      </c>
      <c r="V549">
        <v>4.6900000000000004</v>
      </c>
      <c r="W549">
        <v>2020</v>
      </c>
      <c r="X549">
        <f t="shared" si="15"/>
        <v>0</v>
      </c>
    </row>
    <row r="550" spans="1:24" ht="12.75" hidden="1" customHeight="1" x14ac:dyDescent="0.45">
      <c r="A550">
        <v>21</v>
      </c>
      <c r="B550" t="s">
        <v>121</v>
      </c>
      <c r="C550" t="s">
        <v>29</v>
      </c>
      <c r="D550" s="2" t="str">
        <f t="shared" si="14"/>
        <v>Oklahoma State2020</v>
      </c>
      <c r="E550">
        <v>20</v>
      </c>
      <c r="F550">
        <v>8</v>
      </c>
      <c r="G550">
        <v>3</v>
      </c>
      <c r="H550" s="2">
        <v>0</v>
      </c>
      <c r="I550">
        <v>3.64</v>
      </c>
      <c r="J550">
        <v>6.82</v>
      </c>
      <c r="K550">
        <v>10.46</v>
      </c>
      <c r="L550" s="2">
        <f>_xlfn.RANK.EQ(I550, INDEX(CFB!$I$2:$I$1048576, MATCH(W550, CFB!$W$2:$W$1048576, 0)):INDEX(CFB!$I$2:$I$1048576, MATCH(W550, CFB!$W$2:$W$1048576, 0) + COUNTIF(CFB!$W$2:$W$1048576, W550) - 1), 0)</f>
        <v>34</v>
      </c>
      <c r="M550" s="2">
        <f>_xlfn.RANK.EQ(J550, INDEX(CFB!$J$2:$J$1048576, MATCH(W550, CFB!$W$2:$W$1048576, 0)):INDEX(CFB!$J$2:$J$1048576, MATCH(W550, CFB!$W$2:$W$1048576, 0) + COUNTIF(CFB!$W$2:$W$1048576, W550) - 1))</f>
        <v>21</v>
      </c>
      <c r="N550" s="2">
        <f>RANK(K550, INDEX(CFB!$K$2:$K$1048576, MATCH(W550, CFB!$W$2:$W$1048576, 0)):INDEX(CFB!$K$2:$K$1048576, MATCH(W550, CFB!$W$2:$W$1048576, 0) + COUNTIF(CFB!$W$2:$W$1048576, W550) - 1))</f>
        <v>21</v>
      </c>
      <c r="O550">
        <v>44.93</v>
      </c>
      <c r="P550">
        <v>8.6300000000000008</v>
      </c>
      <c r="Q550">
        <v>9.27</v>
      </c>
      <c r="R550">
        <v>5.6</v>
      </c>
      <c r="S550">
        <v>5.41</v>
      </c>
      <c r="T550">
        <v>3.05</v>
      </c>
      <c r="U550">
        <v>6.92</v>
      </c>
      <c r="V550">
        <v>4.18</v>
      </c>
      <c r="W550">
        <v>2020</v>
      </c>
      <c r="X550">
        <f t="shared" si="15"/>
        <v>0</v>
      </c>
    </row>
    <row r="551" spans="1:24" ht="12.75" hidden="1" customHeight="1" x14ac:dyDescent="0.45">
      <c r="A551">
        <v>22</v>
      </c>
      <c r="B551" t="s">
        <v>117</v>
      </c>
      <c r="C551" t="s">
        <v>161</v>
      </c>
      <c r="D551" s="2" t="str">
        <f t="shared" si="14"/>
        <v>Western Michigan2020</v>
      </c>
      <c r="F551">
        <v>4</v>
      </c>
      <c r="G551">
        <v>2</v>
      </c>
      <c r="H551" s="2">
        <v>0</v>
      </c>
      <c r="I551">
        <v>14.52</v>
      </c>
      <c r="J551">
        <v>-4.13</v>
      </c>
      <c r="K551">
        <v>10.39</v>
      </c>
      <c r="L551" s="2">
        <f>_xlfn.RANK.EQ(I551, INDEX(CFB!$I$2:$I$1048576, MATCH(W551, CFB!$W$2:$W$1048576, 0)):INDEX(CFB!$I$2:$I$1048576, MATCH(W551, CFB!$W$2:$W$1048576, 0) + COUNTIF(CFB!$W$2:$W$1048576, W551) - 1), 0)</f>
        <v>6</v>
      </c>
      <c r="M551" s="2">
        <f>_xlfn.RANK.EQ(J551, INDEX(CFB!$J$2:$J$1048576, MATCH(W551, CFB!$W$2:$W$1048576, 0)):INDEX(CFB!$J$2:$J$1048576, MATCH(W551, CFB!$W$2:$W$1048576, 0) + COUNTIF(CFB!$W$2:$W$1048576, W551) - 1))</f>
        <v>95</v>
      </c>
      <c r="N551" s="2">
        <f>RANK(K551, INDEX(CFB!$K$2:$K$1048576, MATCH(W551, CFB!$W$2:$W$1048576, 0)):INDEX(CFB!$K$2:$K$1048576, MATCH(W551, CFB!$W$2:$W$1048576, 0) + COUNTIF(CFB!$W$2:$W$1048576, W551) - 1))</f>
        <v>22</v>
      </c>
      <c r="O551">
        <v>49.19</v>
      </c>
      <c r="P551">
        <v>26.3</v>
      </c>
      <c r="Q551">
        <v>10.32</v>
      </c>
      <c r="R551">
        <v>7.34</v>
      </c>
      <c r="S551">
        <v>5.28</v>
      </c>
      <c r="T551">
        <v>4.09</v>
      </c>
      <c r="U551">
        <v>7.08</v>
      </c>
      <c r="V551">
        <v>5.82</v>
      </c>
      <c r="W551">
        <v>2020</v>
      </c>
      <c r="X551">
        <f t="shared" si="15"/>
        <v>0</v>
      </c>
    </row>
    <row r="552" spans="1:24" ht="12.75" hidden="1" customHeight="1" x14ac:dyDescent="0.45">
      <c r="A552">
        <v>23</v>
      </c>
      <c r="B552" t="s">
        <v>67</v>
      </c>
      <c r="C552" t="s">
        <v>157</v>
      </c>
      <c r="D552" s="2" t="str">
        <f t="shared" si="14"/>
        <v>Auburn2020</v>
      </c>
      <c r="F552">
        <v>6</v>
      </c>
      <c r="G552">
        <v>5</v>
      </c>
      <c r="H552" s="2">
        <v>0</v>
      </c>
      <c r="I552">
        <v>1.86</v>
      </c>
      <c r="J552">
        <v>7.75</v>
      </c>
      <c r="K552">
        <v>9.61</v>
      </c>
      <c r="L552" s="2">
        <f>_xlfn.RANK.EQ(I552, INDEX(CFB!$I$2:$I$1048576, MATCH(W552, CFB!$W$2:$W$1048576, 0)):INDEX(CFB!$I$2:$I$1048576, MATCH(W552, CFB!$W$2:$W$1048576, 0) + COUNTIF(CFB!$W$2:$W$1048576, W552) - 1), 0)</f>
        <v>50</v>
      </c>
      <c r="M552" s="2">
        <f>_xlfn.RANK.EQ(J552, INDEX(CFB!$J$2:$J$1048576, MATCH(W552, CFB!$W$2:$W$1048576, 0)):INDEX(CFB!$J$2:$J$1048576, MATCH(W552, CFB!$W$2:$W$1048576, 0) + COUNTIF(CFB!$W$2:$W$1048576, W552) - 1))</f>
        <v>18</v>
      </c>
      <c r="N552" s="2">
        <f>RANK(K552, INDEX(CFB!$K$2:$K$1048576, MATCH(W552, CFB!$W$2:$W$1048576, 0)):INDEX(CFB!$K$2:$K$1048576, MATCH(W552, CFB!$W$2:$W$1048576, 0) + COUNTIF(CFB!$W$2:$W$1048576, W552) - 1))</f>
        <v>23</v>
      </c>
      <c r="O552">
        <v>36.729999999999997</v>
      </c>
      <c r="P552">
        <v>13.9</v>
      </c>
      <c r="Q552">
        <v>7.63</v>
      </c>
      <c r="R552">
        <v>6.41</v>
      </c>
      <c r="S552">
        <v>5.35</v>
      </c>
      <c r="T552">
        <v>3.8</v>
      </c>
      <c r="U552">
        <v>6.63</v>
      </c>
      <c r="V552">
        <v>4.72</v>
      </c>
      <c r="W552">
        <v>2020</v>
      </c>
      <c r="X552">
        <f t="shared" si="15"/>
        <v>0</v>
      </c>
    </row>
    <row r="553" spans="1:24" ht="12.75" hidden="1" customHeight="1" x14ac:dyDescent="0.45">
      <c r="A553">
        <v>24</v>
      </c>
      <c r="B553" t="s">
        <v>72</v>
      </c>
      <c r="C553" t="s">
        <v>160</v>
      </c>
      <c r="D553" s="2" t="str">
        <f t="shared" si="14"/>
        <v>Wisconsin2020</v>
      </c>
      <c r="F553">
        <v>4</v>
      </c>
      <c r="G553">
        <v>3</v>
      </c>
      <c r="H553" s="2">
        <v>0</v>
      </c>
      <c r="I553">
        <v>-3.47</v>
      </c>
      <c r="J553">
        <v>12.09</v>
      </c>
      <c r="K553">
        <v>8.6199999999999992</v>
      </c>
      <c r="L553" s="2">
        <f>_xlfn.RANK.EQ(I553, INDEX(CFB!$I$2:$I$1048576, MATCH(W553, CFB!$W$2:$W$1048576, 0)):INDEX(CFB!$I$2:$I$1048576, MATCH(W553, CFB!$W$2:$W$1048576, 0) + COUNTIF(CFB!$W$2:$W$1048576, W553) - 1), 0)</f>
        <v>94</v>
      </c>
      <c r="M553" s="2">
        <f>_xlfn.RANK.EQ(J553, INDEX(CFB!$J$2:$J$1048576, MATCH(W553, CFB!$W$2:$W$1048576, 0)):INDEX(CFB!$J$2:$J$1048576, MATCH(W553, CFB!$W$2:$W$1048576, 0) + COUNTIF(CFB!$W$2:$W$1048576, W553) - 1))</f>
        <v>3</v>
      </c>
      <c r="N553" s="2">
        <f>RANK(K553, INDEX(CFB!$K$2:$K$1048576, MATCH(W553, CFB!$W$2:$W$1048576, 0)):INDEX(CFB!$K$2:$K$1048576, MATCH(W553, CFB!$W$2:$W$1048576, 0) + COUNTIF(CFB!$W$2:$W$1048576, W553) - 1))</f>
        <v>24</v>
      </c>
      <c r="O553">
        <v>35.119999999999997</v>
      </c>
      <c r="P553">
        <v>9.06</v>
      </c>
      <c r="Q553">
        <v>6.34</v>
      </c>
      <c r="R553">
        <v>7.08</v>
      </c>
      <c r="S553">
        <v>4.13</v>
      </c>
      <c r="T553">
        <v>3</v>
      </c>
      <c r="U553">
        <v>5.34</v>
      </c>
      <c r="V553">
        <v>4.7699999999999996</v>
      </c>
      <c r="W553">
        <v>2020</v>
      </c>
      <c r="X553">
        <f t="shared" si="15"/>
        <v>0</v>
      </c>
    </row>
    <row r="554" spans="1:24" ht="12.75" hidden="1" customHeight="1" x14ac:dyDescent="0.45">
      <c r="A554">
        <v>25</v>
      </c>
      <c r="B554" t="s">
        <v>139</v>
      </c>
      <c r="C554" t="s">
        <v>161</v>
      </c>
      <c r="D554" s="2" t="str">
        <f t="shared" si="14"/>
        <v>Central Michigan2020</v>
      </c>
      <c r="F554">
        <v>3</v>
      </c>
      <c r="G554">
        <v>3</v>
      </c>
      <c r="H554" s="2">
        <v>0</v>
      </c>
      <c r="I554">
        <v>4.6399999999999997</v>
      </c>
      <c r="J554">
        <v>3.62</v>
      </c>
      <c r="K554">
        <v>8.26</v>
      </c>
      <c r="L554" s="2">
        <f>_xlfn.RANK.EQ(I554, INDEX(CFB!$I$2:$I$1048576, MATCH(W554, CFB!$W$2:$W$1048576, 0)):INDEX(CFB!$I$2:$I$1048576, MATCH(W554, CFB!$W$2:$W$1048576, 0) + COUNTIF(CFB!$W$2:$W$1048576, W554) - 1), 0)</f>
        <v>28</v>
      </c>
      <c r="M554" s="2">
        <f>_xlfn.RANK.EQ(J554, INDEX(CFB!$J$2:$J$1048576, MATCH(W554, CFB!$W$2:$W$1048576, 0)):INDEX(CFB!$J$2:$J$1048576, MATCH(W554, CFB!$W$2:$W$1048576, 0) + COUNTIF(CFB!$W$2:$W$1048576, W554) - 1))</f>
        <v>36</v>
      </c>
      <c r="N554" s="2">
        <f>RANK(K554, INDEX(CFB!$K$2:$K$1048576, MATCH(W554, CFB!$W$2:$W$1048576, 0)):INDEX(CFB!$K$2:$K$1048576, MATCH(W554, CFB!$W$2:$W$1048576, 0) + COUNTIF(CFB!$W$2:$W$1048576, W554) - 1))</f>
        <v>25</v>
      </c>
      <c r="O554">
        <v>39.22</v>
      </c>
      <c r="P554">
        <v>18.21</v>
      </c>
      <c r="Q554">
        <v>6.89</v>
      </c>
      <c r="R554">
        <v>8.57</v>
      </c>
      <c r="S554">
        <v>5.29</v>
      </c>
      <c r="T554">
        <v>2.88</v>
      </c>
      <c r="U554">
        <v>5.66</v>
      </c>
      <c r="V554">
        <v>5.59</v>
      </c>
      <c r="W554">
        <v>2020</v>
      </c>
      <c r="X554">
        <f t="shared" si="15"/>
        <v>0</v>
      </c>
    </row>
    <row r="555" spans="1:24" ht="12.75" hidden="1" customHeight="1" x14ac:dyDescent="0.45">
      <c r="A555">
        <v>26</v>
      </c>
      <c r="B555" t="s">
        <v>19</v>
      </c>
      <c r="C555" t="s">
        <v>157</v>
      </c>
      <c r="D555" s="2" t="str">
        <f t="shared" si="14"/>
        <v>Ole Miss2020</v>
      </c>
      <c r="F555">
        <v>5</v>
      </c>
      <c r="G555">
        <v>5</v>
      </c>
      <c r="H555" s="2">
        <v>0</v>
      </c>
      <c r="I555">
        <v>16.11</v>
      </c>
      <c r="J555">
        <v>-8.0500000000000007</v>
      </c>
      <c r="K555">
        <v>8.07</v>
      </c>
      <c r="L555" s="2">
        <f>_xlfn.RANK.EQ(I555, INDEX(CFB!$I$2:$I$1048576, MATCH(W555, CFB!$W$2:$W$1048576, 0)):INDEX(CFB!$I$2:$I$1048576, MATCH(W555, CFB!$W$2:$W$1048576, 0) + COUNTIF(CFB!$W$2:$W$1048576, W555) - 1), 0)</f>
        <v>3</v>
      </c>
      <c r="M555" s="2">
        <f>_xlfn.RANK.EQ(J555, INDEX(CFB!$J$2:$J$1048576, MATCH(W555, CFB!$W$2:$W$1048576, 0)):INDEX(CFB!$J$2:$J$1048576, MATCH(W555, CFB!$W$2:$W$1048576, 0) + COUNTIF(CFB!$W$2:$W$1048576, W555) - 1))</f>
        <v>112</v>
      </c>
      <c r="N555" s="2">
        <f>RANK(K555, INDEX(CFB!$K$2:$K$1048576, MATCH(W555, CFB!$W$2:$W$1048576, 0)):INDEX(CFB!$K$2:$K$1048576, MATCH(W555, CFB!$W$2:$W$1048576, 0) + COUNTIF(CFB!$W$2:$W$1048576, W555) - 1))</f>
        <v>26</v>
      </c>
      <c r="O555">
        <v>49.75</v>
      </c>
      <c r="P555">
        <v>29.22</v>
      </c>
      <c r="Q555">
        <v>11.05</v>
      </c>
      <c r="R555">
        <v>7.4</v>
      </c>
      <c r="S555">
        <v>5</v>
      </c>
      <c r="T555">
        <v>5.21</v>
      </c>
      <c r="U555">
        <v>7.75</v>
      </c>
      <c r="V555">
        <v>5.91</v>
      </c>
      <c r="W555">
        <v>2020</v>
      </c>
      <c r="X555">
        <f t="shared" si="15"/>
        <v>0</v>
      </c>
    </row>
    <row r="556" spans="1:24" ht="12.75" hidden="1" customHeight="1" x14ac:dyDescent="0.45">
      <c r="A556">
        <v>27</v>
      </c>
      <c r="B556" t="s">
        <v>77</v>
      </c>
      <c r="C556" t="s">
        <v>158</v>
      </c>
      <c r="D556" s="2" t="str">
        <f t="shared" si="14"/>
        <v>Louisiana2020</v>
      </c>
      <c r="E556">
        <v>15</v>
      </c>
      <c r="F556">
        <v>10</v>
      </c>
      <c r="G556">
        <v>1</v>
      </c>
      <c r="H556" s="2">
        <v>0</v>
      </c>
      <c r="I556">
        <v>3.17</v>
      </c>
      <c r="J556">
        <v>4.59</v>
      </c>
      <c r="K556">
        <v>7.75</v>
      </c>
      <c r="L556" s="2">
        <f>_xlfn.RANK.EQ(I556, INDEX(CFB!$I$2:$I$1048576, MATCH(W556, CFB!$W$2:$W$1048576, 0)):INDEX(CFB!$I$2:$I$1048576, MATCH(W556, CFB!$W$2:$W$1048576, 0) + COUNTIF(CFB!$W$2:$W$1048576, W556) - 1), 0)</f>
        <v>37</v>
      </c>
      <c r="M556" s="2">
        <f>_xlfn.RANK.EQ(J556, INDEX(CFB!$J$2:$J$1048576, MATCH(W556, CFB!$W$2:$W$1048576, 0)):INDEX(CFB!$J$2:$J$1048576, MATCH(W556, CFB!$W$2:$W$1048576, 0) + COUNTIF(CFB!$W$2:$W$1048576, W556) - 1))</f>
        <v>34</v>
      </c>
      <c r="N556" s="2">
        <f>RANK(K556, INDEX(CFB!$K$2:$K$1048576, MATCH(W556, CFB!$W$2:$W$1048576, 0)):INDEX(CFB!$K$2:$K$1048576, MATCH(W556, CFB!$W$2:$W$1048576, 0) + COUNTIF(CFB!$W$2:$W$1048576, W556) - 1))</f>
        <v>27</v>
      </c>
      <c r="O556">
        <v>42.88</v>
      </c>
      <c r="P556">
        <v>12.89</v>
      </c>
      <c r="Q556">
        <v>7.97</v>
      </c>
      <c r="R556">
        <v>4.88</v>
      </c>
      <c r="S556">
        <v>6.2</v>
      </c>
      <c r="T556">
        <v>3.57</v>
      </c>
      <c r="U556">
        <v>6.97</v>
      </c>
      <c r="V556">
        <v>4.09</v>
      </c>
      <c r="W556">
        <v>2020</v>
      </c>
      <c r="X556">
        <f t="shared" si="15"/>
        <v>0</v>
      </c>
    </row>
    <row r="557" spans="1:24" ht="12.75" hidden="1" customHeight="1" x14ac:dyDescent="0.45">
      <c r="A557">
        <v>28</v>
      </c>
      <c r="B557" t="s">
        <v>61</v>
      </c>
      <c r="C557" t="s">
        <v>29</v>
      </c>
      <c r="D557" s="2" t="str">
        <f t="shared" si="14"/>
        <v>Texas Christian2020</v>
      </c>
      <c r="F557">
        <v>6</v>
      </c>
      <c r="G557">
        <v>4</v>
      </c>
      <c r="H557" s="2">
        <v>0</v>
      </c>
      <c r="I557">
        <v>2.0299999999999998</v>
      </c>
      <c r="J557">
        <v>5.38</v>
      </c>
      <c r="K557">
        <v>7.41</v>
      </c>
      <c r="L557" s="2">
        <f>_xlfn.RANK.EQ(I557, INDEX(CFB!$I$2:$I$1048576, MATCH(W557, CFB!$W$2:$W$1048576, 0)):INDEX(CFB!$I$2:$I$1048576, MATCH(W557, CFB!$W$2:$W$1048576, 0) + COUNTIF(CFB!$W$2:$W$1048576, W557) - 1), 0)</f>
        <v>48</v>
      </c>
      <c r="M557" s="2">
        <f>_xlfn.RANK.EQ(J557, INDEX(CFB!$J$2:$J$1048576, MATCH(W557, CFB!$W$2:$W$1048576, 0)):INDEX(CFB!$J$2:$J$1048576, MATCH(W557, CFB!$W$2:$W$1048576, 0) + COUNTIF(CFB!$W$2:$W$1048576, W557) - 1))</f>
        <v>31</v>
      </c>
      <c r="N557" s="2">
        <f>RANK(K557, INDEX(CFB!$K$2:$K$1048576, MATCH(W557, CFB!$W$2:$W$1048576, 0)):INDEX(CFB!$K$2:$K$1048576, MATCH(W557, CFB!$W$2:$W$1048576, 0) + COUNTIF(CFB!$W$2:$W$1048576, W557) - 1))</f>
        <v>28</v>
      </c>
      <c r="O557">
        <v>43.86</v>
      </c>
      <c r="P557">
        <v>9.58</v>
      </c>
      <c r="Q557">
        <v>8.64</v>
      </c>
      <c r="R557">
        <v>6.23</v>
      </c>
      <c r="S557">
        <v>6.49</v>
      </c>
      <c r="T557">
        <v>2.78</v>
      </c>
      <c r="U557">
        <v>7.3</v>
      </c>
      <c r="V557">
        <v>4.38</v>
      </c>
      <c r="W557">
        <v>2020</v>
      </c>
      <c r="X557">
        <f t="shared" si="15"/>
        <v>0</v>
      </c>
    </row>
    <row r="558" spans="1:24" ht="12.75" hidden="1" customHeight="1" x14ac:dyDescent="0.45">
      <c r="A558">
        <v>29</v>
      </c>
      <c r="B558" t="s">
        <v>114</v>
      </c>
      <c r="C558" t="s">
        <v>166</v>
      </c>
      <c r="D558" s="2" t="str">
        <f t="shared" si="14"/>
        <v>San Jose State2020</v>
      </c>
      <c r="E558">
        <v>24</v>
      </c>
      <c r="F558">
        <v>7</v>
      </c>
      <c r="G558">
        <v>1</v>
      </c>
      <c r="H558" s="2">
        <v>0</v>
      </c>
      <c r="I558">
        <v>0.54</v>
      </c>
      <c r="J558">
        <v>6.5</v>
      </c>
      <c r="K558">
        <v>7.05</v>
      </c>
      <c r="L558" s="2">
        <f>_xlfn.RANK.EQ(I558, INDEX(CFB!$I$2:$I$1048576, MATCH(W558, CFB!$W$2:$W$1048576, 0)):INDEX(CFB!$I$2:$I$1048576, MATCH(W558, CFB!$W$2:$W$1048576, 0) + COUNTIF(CFB!$W$2:$W$1048576, W558) - 1), 0)</f>
        <v>62</v>
      </c>
      <c r="M558" s="2">
        <f>_xlfn.RANK.EQ(J558, INDEX(CFB!$J$2:$J$1048576, MATCH(W558, CFB!$W$2:$W$1048576, 0)):INDEX(CFB!$J$2:$J$1048576, MATCH(W558, CFB!$W$2:$W$1048576, 0) + COUNTIF(CFB!$W$2:$W$1048576, W558) - 1))</f>
        <v>25</v>
      </c>
      <c r="N558" s="2">
        <f>RANK(K558, INDEX(CFB!$K$2:$K$1048576, MATCH(W558, CFB!$W$2:$W$1048576, 0)):INDEX(CFB!$K$2:$K$1048576, MATCH(W558, CFB!$W$2:$W$1048576, 0) + COUNTIF(CFB!$W$2:$W$1048576, W558) - 1))</f>
        <v>29</v>
      </c>
      <c r="O558">
        <v>37.46</v>
      </c>
      <c r="P558">
        <v>12.91</v>
      </c>
      <c r="Q558">
        <v>7.7</v>
      </c>
      <c r="R558">
        <v>7.79</v>
      </c>
      <c r="S558">
        <v>5.39</v>
      </c>
      <c r="T558">
        <v>2.5499999999999998</v>
      </c>
      <c r="U558">
        <v>7.11</v>
      </c>
      <c r="V558">
        <v>4.7</v>
      </c>
      <c r="W558">
        <v>2020</v>
      </c>
      <c r="X558">
        <f t="shared" si="15"/>
        <v>0</v>
      </c>
    </row>
    <row r="559" spans="1:24" ht="12.75" hidden="1" customHeight="1" x14ac:dyDescent="0.45">
      <c r="A559">
        <v>30</v>
      </c>
      <c r="B559" t="s">
        <v>75</v>
      </c>
      <c r="C559" t="s">
        <v>164</v>
      </c>
      <c r="D559" s="2" t="str">
        <f t="shared" si="14"/>
        <v>North Carolina2020</v>
      </c>
      <c r="E559">
        <v>18</v>
      </c>
      <c r="F559">
        <v>8</v>
      </c>
      <c r="G559">
        <v>4</v>
      </c>
      <c r="H559" s="2">
        <v>0</v>
      </c>
      <c r="I559">
        <v>10.1</v>
      </c>
      <c r="J559">
        <v>-3.07</v>
      </c>
      <c r="K559">
        <v>7.03</v>
      </c>
      <c r="L559" s="2">
        <f>_xlfn.RANK.EQ(I559, INDEX(CFB!$I$2:$I$1048576, MATCH(W559, CFB!$W$2:$W$1048576, 0)):INDEX(CFB!$I$2:$I$1048576, MATCH(W559, CFB!$W$2:$W$1048576, 0) + COUNTIF(CFB!$W$2:$W$1048576, W559) - 1), 0)</f>
        <v>10</v>
      </c>
      <c r="M559" s="2">
        <f>_xlfn.RANK.EQ(J559, INDEX(CFB!$J$2:$J$1048576, MATCH(W559, CFB!$W$2:$W$1048576, 0)):INDEX(CFB!$J$2:$J$1048576, MATCH(W559, CFB!$W$2:$W$1048576, 0) + COUNTIF(CFB!$W$2:$W$1048576, W559) - 1))</f>
        <v>89</v>
      </c>
      <c r="N559" s="2">
        <f>RANK(K559, INDEX(CFB!$K$2:$K$1048576, MATCH(W559, CFB!$W$2:$W$1048576, 0)):INDEX(CFB!$K$2:$K$1048576, MATCH(W559, CFB!$W$2:$W$1048576, 0) + COUNTIF(CFB!$W$2:$W$1048576, W559) - 1))</f>
        <v>30</v>
      </c>
      <c r="O559">
        <v>52.75</v>
      </c>
      <c r="P559">
        <v>18.579999999999998</v>
      </c>
      <c r="Q559">
        <v>10.96</v>
      </c>
      <c r="R559">
        <v>6.8</v>
      </c>
      <c r="S559">
        <v>6.41</v>
      </c>
      <c r="T559">
        <v>3.63</v>
      </c>
      <c r="U559">
        <v>8.41</v>
      </c>
      <c r="V559">
        <v>5.01</v>
      </c>
      <c r="W559">
        <v>2020</v>
      </c>
      <c r="X559">
        <f t="shared" si="15"/>
        <v>0</v>
      </c>
    </row>
    <row r="560" spans="1:24" ht="12.75" hidden="1" customHeight="1" x14ac:dyDescent="0.45">
      <c r="A560">
        <v>31</v>
      </c>
      <c r="B560" t="s">
        <v>153</v>
      </c>
      <c r="C560" t="s">
        <v>162</v>
      </c>
      <c r="D560" s="2" t="str">
        <f t="shared" si="14"/>
        <v>Kent State2020</v>
      </c>
      <c r="F560">
        <v>3</v>
      </c>
      <c r="G560">
        <v>1</v>
      </c>
      <c r="H560" s="2">
        <v>0</v>
      </c>
      <c r="I560">
        <v>18.260000000000002</v>
      </c>
      <c r="J560">
        <v>-11.24</v>
      </c>
      <c r="K560">
        <v>7.02</v>
      </c>
      <c r="L560" s="2">
        <f>_xlfn.RANK.EQ(I560, INDEX(CFB!$I$2:$I$1048576, MATCH(W560, CFB!$W$2:$W$1048576, 0)):INDEX(CFB!$I$2:$I$1048576, MATCH(W560, CFB!$W$2:$W$1048576, 0) + COUNTIF(CFB!$W$2:$W$1048576, W560) - 1), 0)</f>
        <v>1</v>
      </c>
      <c r="M560" s="2">
        <f>_xlfn.RANK.EQ(J560, INDEX(CFB!$J$2:$J$1048576, MATCH(W560, CFB!$W$2:$W$1048576, 0)):INDEX(CFB!$J$2:$J$1048576, MATCH(W560, CFB!$W$2:$W$1048576, 0) + COUNTIF(CFB!$W$2:$W$1048576, W560) - 1))</f>
        <v>124</v>
      </c>
      <c r="N560" s="2">
        <f>RANK(K560, INDEX(CFB!$K$2:$K$1048576, MATCH(W560, CFB!$W$2:$W$1048576, 0)):INDEX(CFB!$K$2:$K$1048576, MATCH(W560, CFB!$W$2:$W$1048576, 0) + COUNTIF(CFB!$W$2:$W$1048576, W560) - 1))</f>
        <v>31</v>
      </c>
      <c r="O560">
        <v>52.39</v>
      </c>
      <c r="P560">
        <v>35.369999999999997</v>
      </c>
      <c r="Q560">
        <v>9.99</v>
      </c>
      <c r="R560">
        <v>7.82</v>
      </c>
      <c r="S560">
        <v>5.31</v>
      </c>
      <c r="T560">
        <v>5.66</v>
      </c>
      <c r="U560">
        <v>7.1</v>
      </c>
      <c r="V560">
        <v>6.77</v>
      </c>
      <c r="W560">
        <v>2020</v>
      </c>
      <c r="X560">
        <f t="shared" si="15"/>
        <v>0</v>
      </c>
    </row>
    <row r="561" spans="1:24" ht="12.75" hidden="1" customHeight="1" x14ac:dyDescent="0.45">
      <c r="A561">
        <v>32</v>
      </c>
      <c r="B561" t="s">
        <v>27</v>
      </c>
      <c r="C561" t="s">
        <v>157</v>
      </c>
      <c r="D561" s="2" t="str">
        <f t="shared" si="14"/>
        <v>LSU2020</v>
      </c>
      <c r="F561">
        <v>5</v>
      </c>
      <c r="G561">
        <v>5</v>
      </c>
      <c r="H561" s="2">
        <v>0</v>
      </c>
      <c r="I561">
        <v>6.89</v>
      </c>
      <c r="J561">
        <v>-0.25</v>
      </c>
      <c r="K561">
        <v>6.64</v>
      </c>
      <c r="L561" s="2">
        <f>_xlfn.RANK.EQ(I561, INDEX(CFB!$I$2:$I$1048576, MATCH(W561, CFB!$W$2:$W$1048576, 0)):INDEX(CFB!$I$2:$I$1048576, MATCH(W561, CFB!$W$2:$W$1048576, 0) + COUNTIF(CFB!$W$2:$W$1048576, W561) - 1), 0)</f>
        <v>15</v>
      </c>
      <c r="M561" s="2">
        <f>_xlfn.RANK.EQ(J561, INDEX(CFB!$J$2:$J$1048576, MATCH(W561, CFB!$W$2:$W$1048576, 0)):INDEX(CFB!$J$2:$J$1048576, MATCH(W561, CFB!$W$2:$W$1048576, 0) + COUNTIF(CFB!$W$2:$W$1048576, W561) - 1))</f>
        <v>60</v>
      </c>
      <c r="N561" s="2">
        <f>RANK(K561, INDEX(CFB!$K$2:$K$1048576, MATCH(W561, CFB!$W$2:$W$1048576, 0)):INDEX(CFB!$K$2:$K$1048576, MATCH(W561, CFB!$W$2:$W$1048576, 0) + COUNTIF(CFB!$W$2:$W$1048576, W561) - 1))</f>
        <v>32</v>
      </c>
      <c r="O561">
        <v>41.17</v>
      </c>
      <c r="P561">
        <v>23.76</v>
      </c>
      <c r="Q561">
        <v>8.1999999999999993</v>
      </c>
      <c r="R561">
        <v>8.44</v>
      </c>
      <c r="S561">
        <v>3.74</v>
      </c>
      <c r="T561">
        <v>4.58</v>
      </c>
      <c r="U561">
        <v>6.3</v>
      </c>
      <c r="V561">
        <v>6.15</v>
      </c>
      <c r="W561">
        <v>2020</v>
      </c>
      <c r="X561">
        <f t="shared" si="15"/>
        <v>0</v>
      </c>
    </row>
    <row r="562" spans="1:24" ht="12.75" hidden="1" customHeight="1" x14ac:dyDescent="0.45">
      <c r="A562">
        <v>33</v>
      </c>
      <c r="B562" t="s">
        <v>22</v>
      </c>
      <c r="C562" t="s">
        <v>164</v>
      </c>
      <c r="D562" s="2" t="str">
        <f t="shared" si="14"/>
        <v>Miami (FL)2020</v>
      </c>
      <c r="E562">
        <v>22</v>
      </c>
      <c r="F562">
        <v>8</v>
      </c>
      <c r="G562">
        <v>3</v>
      </c>
      <c r="H562" s="2">
        <v>0</v>
      </c>
      <c r="I562">
        <v>3.33</v>
      </c>
      <c r="J562">
        <v>3.23</v>
      </c>
      <c r="K562">
        <v>6.56</v>
      </c>
      <c r="L562" s="2">
        <f>_xlfn.RANK.EQ(I562, INDEX(CFB!$I$2:$I$1048576, MATCH(W562, CFB!$W$2:$W$1048576, 0)):INDEX(CFB!$I$2:$I$1048576, MATCH(W562, CFB!$W$2:$W$1048576, 0) + COUNTIF(CFB!$W$2:$W$1048576, W562) - 1), 0)</f>
        <v>36</v>
      </c>
      <c r="M562" s="2">
        <f>_xlfn.RANK.EQ(J562, INDEX(CFB!$J$2:$J$1048576, MATCH(W562, CFB!$W$2:$W$1048576, 0)):INDEX(CFB!$J$2:$J$1048576, MATCH(W562, CFB!$W$2:$W$1048576, 0) + COUNTIF(CFB!$W$2:$W$1048576, W562) - 1))</f>
        <v>39</v>
      </c>
      <c r="N562" s="2">
        <f>RANK(K562, INDEX(CFB!$K$2:$K$1048576, MATCH(W562, CFB!$W$2:$W$1048576, 0)):INDEX(CFB!$K$2:$K$1048576, MATCH(W562, CFB!$W$2:$W$1048576, 0) + COUNTIF(CFB!$W$2:$W$1048576, W562) - 1))</f>
        <v>33</v>
      </c>
      <c r="O562">
        <v>46.32</v>
      </c>
      <c r="P562">
        <v>12.8</v>
      </c>
      <c r="Q562">
        <v>8.92</v>
      </c>
      <c r="R562">
        <v>5.54</v>
      </c>
      <c r="S562">
        <v>5.19</v>
      </c>
      <c r="T562">
        <v>3.56</v>
      </c>
      <c r="U562">
        <v>7.04</v>
      </c>
      <c r="V562">
        <v>4.4400000000000004</v>
      </c>
      <c r="W562">
        <v>2020</v>
      </c>
      <c r="X562">
        <f t="shared" si="15"/>
        <v>0</v>
      </c>
    </row>
    <row r="563" spans="1:24" ht="12.75" hidden="1" customHeight="1" x14ac:dyDescent="0.45">
      <c r="A563">
        <v>34</v>
      </c>
      <c r="B563" t="s">
        <v>74</v>
      </c>
      <c r="C563" t="s">
        <v>155</v>
      </c>
      <c r="D563" s="2" t="str">
        <f t="shared" si="14"/>
        <v>Kentucky2020</v>
      </c>
      <c r="F563">
        <v>5</v>
      </c>
      <c r="G563">
        <v>6</v>
      </c>
      <c r="H563" s="2">
        <v>0</v>
      </c>
      <c r="I563">
        <v>-2.66</v>
      </c>
      <c r="J563">
        <v>8.7899999999999991</v>
      </c>
      <c r="K563">
        <v>6.12</v>
      </c>
      <c r="L563" s="2">
        <f>_xlfn.RANK.EQ(I563, INDEX(CFB!$I$2:$I$1048576, MATCH(W563, CFB!$W$2:$W$1048576, 0)):INDEX(CFB!$I$2:$I$1048576, MATCH(W563, CFB!$W$2:$W$1048576, 0) + COUNTIF(CFB!$W$2:$W$1048576, W563) - 1), 0)</f>
        <v>89</v>
      </c>
      <c r="M563" s="2">
        <f>_xlfn.RANK.EQ(J563, INDEX(CFB!$J$2:$J$1048576, MATCH(W563, CFB!$W$2:$W$1048576, 0)):INDEX(CFB!$J$2:$J$1048576, MATCH(W563, CFB!$W$2:$W$1048576, 0) + COUNTIF(CFB!$W$2:$W$1048576, W563) - 1))</f>
        <v>12</v>
      </c>
      <c r="N563" s="2">
        <f>RANK(K563, INDEX(CFB!$K$2:$K$1048576, MATCH(W563, CFB!$W$2:$W$1048576, 0)):INDEX(CFB!$K$2:$K$1048576, MATCH(W563, CFB!$W$2:$W$1048576, 0) + COUNTIF(CFB!$W$2:$W$1048576, W563) - 1))</f>
        <v>34</v>
      </c>
      <c r="O563">
        <v>31.44</v>
      </c>
      <c r="P563">
        <v>14.91</v>
      </c>
      <c r="Q563">
        <v>6.12</v>
      </c>
      <c r="R563">
        <v>5.66</v>
      </c>
      <c r="S563">
        <v>5.67</v>
      </c>
      <c r="T563">
        <v>4.0199999999999996</v>
      </c>
      <c r="U563">
        <v>6</v>
      </c>
      <c r="V563">
        <v>4.4400000000000004</v>
      </c>
      <c r="W563">
        <v>2020</v>
      </c>
      <c r="X563">
        <f t="shared" si="15"/>
        <v>0</v>
      </c>
    </row>
    <row r="564" spans="1:24" ht="12.75" hidden="1" customHeight="1" x14ac:dyDescent="0.45">
      <c r="A564">
        <v>35</v>
      </c>
      <c r="B564" t="s">
        <v>89</v>
      </c>
      <c r="C564" t="s">
        <v>29</v>
      </c>
      <c r="D564" s="2" t="str">
        <f t="shared" si="14"/>
        <v>West Virginia2020</v>
      </c>
      <c r="F564">
        <v>6</v>
      </c>
      <c r="G564">
        <v>4</v>
      </c>
      <c r="H564" s="2">
        <v>0</v>
      </c>
      <c r="I564">
        <v>-2.14</v>
      </c>
      <c r="J564">
        <v>8.11</v>
      </c>
      <c r="K564">
        <v>5.97</v>
      </c>
      <c r="L564" s="2">
        <f>_xlfn.RANK.EQ(I564, INDEX(CFB!$I$2:$I$1048576, MATCH(W564, CFB!$W$2:$W$1048576, 0)):INDEX(CFB!$I$2:$I$1048576, MATCH(W564, CFB!$W$2:$W$1048576, 0) + COUNTIF(CFB!$W$2:$W$1048576, W564) - 1), 0)</f>
        <v>83</v>
      </c>
      <c r="M564" s="2">
        <f>_xlfn.RANK.EQ(J564, INDEX(CFB!$J$2:$J$1048576, MATCH(W564, CFB!$W$2:$W$1048576, 0)):INDEX(CFB!$J$2:$J$1048576, MATCH(W564, CFB!$W$2:$W$1048576, 0) + COUNTIF(CFB!$W$2:$W$1048576, W564) - 1))</f>
        <v>15</v>
      </c>
      <c r="N564" s="2">
        <f>RANK(K564, INDEX(CFB!$K$2:$K$1048576, MATCH(W564, CFB!$W$2:$W$1048576, 0)):INDEX(CFB!$K$2:$K$1048576, MATCH(W564, CFB!$W$2:$W$1048576, 0) + COUNTIF(CFB!$W$2:$W$1048576, W564) - 1))</f>
        <v>35</v>
      </c>
      <c r="O564">
        <v>38.979999999999997</v>
      </c>
      <c r="P564">
        <v>8.1999999999999993</v>
      </c>
      <c r="Q564">
        <v>8.15</v>
      </c>
      <c r="R564">
        <v>5.48</v>
      </c>
      <c r="S564">
        <v>4.87</v>
      </c>
      <c r="T564">
        <v>2.5</v>
      </c>
      <c r="U564">
        <v>6.54</v>
      </c>
      <c r="V564">
        <v>3.84</v>
      </c>
      <c r="W564">
        <v>2020</v>
      </c>
      <c r="X564">
        <f t="shared" si="15"/>
        <v>0</v>
      </c>
    </row>
    <row r="565" spans="1:24" ht="12.75" hidden="1" customHeight="1" x14ac:dyDescent="0.45">
      <c r="A565">
        <v>36</v>
      </c>
      <c r="B565" t="s">
        <v>82</v>
      </c>
      <c r="C565" t="s">
        <v>49</v>
      </c>
      <c r="D565" s="2" t="str">
        <f t="shared" si="14"/>
        <v>UCF2020</v>
      </c>
      <c r="F565">
        <v>6</v>
      </c>
      <c r="G565">
        <v>4</v>
      </c>
      <c r="H565" s="2">
        <v>0</v>
      </c>
      <c r="I565">
        <v>13.35</v>
      </c>
      <c r="J565">
        <v>-7.43</v>
      </c>
      <c r="K565">
        <v>5.92</v>
      </c>
      <c r="L565" s="2">
        <f>_xlfn.RANK.EQ(I565, INDEX(CFB!$I$2:$I$1048576, MATCH(W565, CFB!$W$2:$W$1048576, 0)):INDEX(CFB!$I$2:$I$1048576, MATCH(W565, CFB!$W$2:$W$1048576, 0) + COUNTIF(CFB!$W$2:$W$1048576, W565) - 1), 0)</f>
        <v>7</v>
      </c>
      <c r="M565" s="2">
        <f>_xlfn.RANK.EQ(J565, INDEX(CFB!$J$2:$J$1048576, MATCH(W565, CFB!$W$2:$W$1048576, 0)):INDEX(CFB!$J$2:$J$1048576, MATCH(W565, CFB!$W$2:$W$1048576, 0) + COUNTIF(CFB!$W$2:$W$1048576, W565) - 1))</f>
        <v>109</v>
      </c>
      <c r="N565" s="2">
        <f>RANK(K565, INDEX(CFB!$K$2:$K$1048576, MATCH(W565, CFB!$W$2:$W$1048576, 0)):INDEX(CFB!$K$2:$K$1048576, MATCH(W565, CFB!$W$2:$W$1048576, 0) + COUNTIF(CFB!$W$2:$W$1048576, W565) - 1))</f>
        <v>36</v>
      </c>
      <c r="O565">
        <v>51.89</v>
      </c>
      <c r="P565">
        <v>23.26</v>
      </c>
      <c r="Q565">
        <v>8.9700000000000006</v>
      </c>
      <c r="R565">
        <v>8.2899999999999991</v>
      </c>
      <c r="S565">
        <v>5.73</v>
      </c>
      <c r="T565">
        <v>3.37</v>
      </c>
      <c r="U565">
        <v>7.42</v>
      </c>
      <c r="V565">
        <v>5.39</v>
      </c>
      <c r="W565">
        <v>2020</v>
      </c>
      <c r="X565">
        <f t="shared" si="15"/>
        <v>0</v>
      </c>
    </row>
    <row r="566" spans="1:24" ht="12.75" hidden="1" customHeight="1" x14ac:dyDescent="0.45">
      <c r="A566">
        <v>37</v>
      </c>
      <c r="B566" t="s">
        <v>134</v>
      </c>
      <c r="C566" t="s">
        <v>161</v>
      </c>
      <c r="D566" s="2" t="str">
        <f t="shared" si="14"/>
        <v>Eastern Michigan2020</v>
      </c>
      <c r="F566">
        <v>2</v>
      </c>
      <c r="G566">
        <v>4</v>
      </c>
      <c r="H566" s="2">
        <v>0</v>
      </c>
      <c r="I566">
        <v>4.96</v>
      </c>
      <c r="J566">
        <v>0.84</v>
      </c>
      <c r="K566">
        <v>5.8</v>
      </c>
      <c r="L566" s="2">
        <f>_xlfn.RANK.EQ(I566, INDEX(CFB!$I$2:$I$1048576, MATCH(W566, CFB!$W$2:$W$1048576, 0)):INDEX(CFB!$I$2:$I$1048576, MATCH(W566, CFB!$W$2:$W$1048576, 0) + COUNTIF(CFB!$W$2:$W$1048576, W566) - 1), 0)</f>
        <v>26</v>
      </c>
      <c r="M566" s="2">
        <f>_xlfn.RANK.EQ(J566, INDEX(CFB!$J$2:$J$1048576, MATCH(W566, CFB!$W$2:$W$1048576, 0)):INDEX(CFB!$J$2:$J$1048576, MATCH(W566, CFB!$W$2:$W$1048576, 0) + COUNTIF(CFB!$W$2:$W$1048576, W566) - 1))</f>
        <v>56</v>
      </c>
      <c r="N566" s="2">
        <f>RANK(K566, INDEX(CFB!$K$2:$K$1048576, MATCH(W566, CFB!$W$2:$W$1048576, 0)):INDEX(CFB!$K$2:$K$1048576, MATCH(W566, CFB!$W$2:$W$1048576, 0) + COUNTIF(CFB!$W$2:$W$1048576, W566) - 1))</f>
        <v>37</v>
      </c>
      <c r="O566">
        <v>38.909999999999997</v>
      </c>
      <c r="P566">
        <v>21.06</v>
      </c>
      <c r="Q566">
        <v>7.92</v>
      </c>
      <c r="R566">
        <v>6.94</v>
      </c>
      <c r="S566">
        <v>3.95</v>
      </c>
      <c r="T566">
        <v>4.96</v>
      </c>
      <c r="U566">
        <v>5.64</v>
      </c>
      <c r="V566">
        <v>6.03</v>
      </c>
      <c r="W566">
        <v>2020</v>
      </c>
      <c r="X566">
        <f t="shared" si="15"/>
        <v>0</v>
      </c>
    </row>
    <row r="567" spans="1:24" ht="12.75" hidden="1" customHeight="1" x14ac:dyDescent="0.45">
      <c r="A567">
        <v>38</v>
      </c>
      <c r="B567" t="s">
        <v>116</v>
      </c>
      <c r="C567" t="s">
        <v>159</v>
      </c>
      <c r="D567" s="2" t="str">
        <f t="shared" si="14"/>
        <v>Appalachian State2020</v>
      </c>
      <c r="F567">
        <v>9</v>
      </c>
      <c r="G567">
        <v>3</v>
      </c>
      <c r="H567" s="2">
        <v>0</v>
      </c>
      <c r="I567">
        <v>-7.0000000000000007E-2</v>
      </c>
      <c r="J567">
        <v>5.54</v>
      </c>
      <c r="K567">
        <v>5.47</v>
      </c>
      <c r="L567" s="2">
        <f>_xlfn.RANK.EQ(I567, INDEX(CFB!$I$2:$I$1048576, MATCH(W567, CFB!$W$2:$W$1048576, 0)):INDEX(CFB!$I$2:$I$1048576, MATCH(W567, CFB!$W$2:$W$1048576, 0) + COUNTIF(CFB!$W$2:$W$1048576, W567) - 1), 0)</f>
        <v>70</v>
      </c>
      <c r="M567" s="2">
        <f>_xlfn.RANK.EQ(J567, INDEX(CFB!$J$2:$J$1048576, MATCH(W567, CFB!$W$2:$W$1048576, 0)):INDEX(CFB!$J$2:$J$1048576, MATCH(W567, CFB!$W$2:$W$1048576, 0) + COUNTIF(CFB!$W$2:$W$1048576, W567) - 1))</f>
        <v>29</v>
      </c>
      <c r="N567" s="2">
        <f>RANK(K567, INDEX(CFB!$K$2:$K$1048576, MATCH(W567, CFB!$W$2:$W$1048576, 0)):INDEX(CFB!$K$2:$K$1048576, MATCH(W567, CFB!$W$2:$W$1048576, 0) + COUNTIF(CFB!$W$2:$W$1048576, W567) - 1))</f>
        <v>38</v>
      </c>
      <c r="O567">
        <v>39.25</v>
      </c>
      <c r="P567">
        <v>11.73</v>
      </c>
      <c r="Q567">
        <v>7.86</v>
      </c>
      <c r="R567">
        <v>5.26</v>
      </c>
      <c r="S567">
        <v>6.19</v>
      </c>
      <c r="T567">
        <v>3.62</v>
      </c>
      <c r="U567">
        <v>6.83</v>
      </c>
      <c r="V567">
        <v>4.29</v>
      </c>
      <c r="W567">
        <v>2020</v>
      </c>
      <c r="X567">
        <f t="shared" si="15"/>
        <v>0</v>
      </c>
    </row>
    <row r="568" spans="1:24" ht="12.75" hidden="1" customHeight="1" x14ac:dyDescent="0.45">
      <c r="A568">
        <v>39</v>
      </c>
      <c r="B568" t="s">
        <v>38</v>
      </c>
      <c r="C568" t="s">
        <v>170</v>
      </c>
      <c r="D568" s="2" t="str">
        <f t="shared" si="14"/>
        <v>USC2020</v>
      </c>
      <c r="E568">
        <v>21</v>
      </c>
      <c r="F568">
        <v>5</v>
      </c>
      <c r="G568">
        <v>1</v>
      </c>
      <c r="H568" s="2">
        <v>0</v>
      </c>
      <c r="I568">
        <v>4.72</v>
      </c>
      <c r="J568">
        <v>0.6</v>
      </c>
      <c r="K568">
        <v>5.32</v>
      </c>
      <c r="L568" s="2">
        <f>_xlfn.RANK.EQ(I568, INDEX(CFB!$I$2:$I$1048576, MATCH(W568, CFB!$W$2:$W$1048576, 0)):INDEX(CFB!$I$2:$I$1048576, MATCH(W568, CFB!$W$2:$W$1048576, 0) + COUNTIF(CFB!$W$2:$W$1048576, W568) - 1), 0)</f>
        <v>27</v>
      </c>
      <c r="M568" s="2">
        <f>_xlfn.RANK.EQ(J568, INDEX(CFB!$J$2:$J$1048576, MATCH(W568, CFB!$W$2:$W$1048576, 0)):INDEX(CFB!$J$2:$J$1048576, MATCH(W568, CFB!$W$2:$W$1048576, 0) + COUNTIF(CFB!$W$2:$W$1048576, W568) - 1))</f>
        <v>57</v>
      </c>
      <c r="N568" s="2">
        <f>RANK(K568, INDEX(CFB!$K$2:$K$1048576, MATCH(W568, CFB!$W$2:$W$1048576, 0)):INDEX(CFB!$K$2:$K$1048576, MATCH(W568, CFB!$W$2:$W$1048576, 0) + COUNTIF(CFB!$W$2:$W$1048576, W568) - 1))</f>
        <v>39</v>
      </c>
      <c r="O568">
        <v>38.549999999999997</v>
      </c>
      <c r="P568">
        <v>17.95</v>
      </c>
      <c r="Q568">
        <v>8.0500000000000007</v>
      </c>
      <c r="R568">
        <v>5.93</v>
      </c>
      <c r="S568">
        <v>3.71</v>
      </c>
      <c r="T568">
        <v>2.99</v>
      </c>
      <c r="U568">
        <v>6.39</v>
      </c>
      <c r="V568">
        <v>4.18</v>
      </c>
      <c r="W568">
        <v>2020</v>
      </c>
      <c r="X568">
        <f t="shared" si="15"/>
        <v>0</v>
      </c>
    </row>
    <row r="569" spans="1:24" ht="12.75" hidden="1" customHeight="1" x14ac:dyDescent="0.45">
      <c r="A569">
        <v>40</v>
      </c>
      <c r="B569" t="s">
        <v>147</v>
      </c>
      <c r="C569" t="s">
        <v>49</v>
      </c>
      <c r="D569" s="2" t="str">
        <f t="shared" si="14"/>
        <v>Tulsa2020</v>
      </c>
      <c r="F569">
        <v>6</v>
      </c>
      <c r="G569">
        <v>3</v>
      </c>
      <c r="H569" s="2">
        <v>0</v>
      </c>
      <c r="I569">
        <v>-1.42</v>
      </c>
      <c r="J569">
        <v>6.62</v>
      </c>
      <c r="K569">
        <v>5.2</v>
      </c>
      <c r="L569" s="2">
        <f>_xlfn.RANK.EQ(I569, INDEX(CFB!$I$2:$I$1048576, MATCH(W569, CFB!$W$2:$W$1048576, 0)):INDEX(CFB!$I$2:$I$1048576, MATCH(W569, CFB!$W$2:$W$1048576, 0) + COUNTIF(CFB!$W$2:$W$1048576, W569) - 1), 0)</f>
        <v>79</v>
      </c>
      <c r="M569" s="2">
        <f>_xlfn.RANK.EQ(J569, INDEX(CFB!$J$2:$J$1048576, MATCH(W569, CFB!$W$2:$W$1048576, 0)):INDEX(CFB!$J$2:$J$1048576, MATCH(W569, CFB!$W$2:$W$1048576, 0) + COUNTIF(CFB!$W$2:$W$1048576, W569) - 1))</f>
        <v>24</v>
      </c>
      <c r="N569" s="2">
        <f>RANK(K569, INDEX(CFB!$K$2:$K$1048576, MATCH(W569, CFB!$W$2:$W$1048576, 0)):INDEX(CFB!$K$2:$K$1048576, MATCH(W569, CFB!$W$2:$W$1048576, 0) + COUNTIF(CFB!$W$2:$W$1048576, W569) - 1))</f>
        <v>40</v>
      </c>
      <c r="O569">
        <v>36.25</v>
      </c>
      <c r="P569">
        <v>10.029999999999999</v>
      </c>
      <c r="Q569">
        <v>7.79</v>
      </c>
      <c r="R569">
        <v>5.66</v>
      </c>
      <c r="S569">
        <v>5.05</v>
      </c>
      <c r="T569">
        <v>2.86</v>
      </c>
      <c r="U569">
        <v>6.44</v>
      </c>
      <c r="V569">
        <v>4.01</v>
      </c>
      <c r="W569">
        <v>2020</v>
      </c>
      <c r="X569">
        <f t="shared" si="15"/>
        <v>0</v>
      </c>
    </row>
    <row r="570" spans="1:24" ht="12.75" hidden="1" customHeight="1" x14ac:dyDescent="0.45">
      <c r="A570">
        <v>41</v>
      </c>
      <c r="B570" t="s">
        <v>64</v>
      </c>
      <c r="C570" t="s">
        <v>162</v>
      </c>
      <c r="D570" s="2" t="str">
        <f t="shared" si="14"/>
        <v>Ohio2020</v>
      </c>
      <c r="F570">
        <v>2</v>
      </c>
      <c r="G570">
        <v>1</v>
      </c>
      <c r="H570" s="2">
        <v>0</v>
      </c>
      <c r="I570">
        <v>1.61</v>
      </c>
      <c r="J570">
        <v>2.67</v>
      </c>
      <c r="K570">
        <v>4.28</v>
      </c>
      <c r="L570" s="2">
        <f>_xlfn.RANK.EQ(I570, INDEX(CFB!$I$2:$I$1048576, MATCH(W570, CFB!$W$2:$W$1048576, 0)):INDEX(CFB!$I$2:$I$1048576, MATCH(W570, CFB!$W$2:$W$1048576, 0) + COUNTIF(CFB!$W$2:$W$1048576, W570) - 1), 0)</f>
        <v>52</v>
      </c>
      <c r="M570" s="2">
        <f>_xlfn.RANK.EQ(J570, INDEX(CFB!$J$2:$J$1048576, MATCH(W570, CFB!$W$2:$W$1048576, 0)):INDEX(CFB!$J$2:$J$1048576, MATCH(W570, CFB!$W$2:$W$1048576, 0) + COUNTIF(CFB!$W$2:$W$1048576, W570) - 1))</f>
        <v>42</v>
      </c>
      <c r="N570" s="2">
        <f>RANK(K570, INDEX(CFB!$K$2:$K$1048576, MATCH(W570, CFB!$W$2:$W$1048576, 0)):INDEX(CFB!$K$2:$K$1048576, MATCH(W570, CFB!$W$2:$W$1048576, 0) + COUNTIF(CFB!$W$2:$W$1048576, W570) - 1))</f>
        <v>41</v>
      </c>
      <c r="O570">
        <v>34.78</v>
      </c>
      <c r="P570">
        <v>19.649999999999999</v>
      </c>
      <c r="Q570">
        <v>7.11</v>
      </c>
      <c r="R570">
        <v>7.85</v>
      </c>
      <c r="S570">
        <v>5.28</v>
      </c>
      <c r="T570">
        <v>4.5</v>
      </c>
      <c r="U570">
        <v>5.72</v>
      </c>
      <c r="V570">
        <v>6.26</v>
      </c>
      <c r="W570">
        <v>2020</v>
      </c>
      <c r="X570">
        <f t="shared" si="15"/>
        <v>0</v>
      </c>
    </row>
    <row r="571" spans="1:24" ht="12.75" hidden="1" customHeight="1" x14ac:dyDescent="0.45">
      <c r="A571">
        <v>42</v>
      </c>
      <c r="B571" t="s">
        <v>16</v>
      </c>
      <c r="C571" t="s">
        <v>154</v>
      </c>
      <c r="D571" s="2" t="str">
        <f t="shared" si="14"/>
        <v>Penn State2020</v>
      </c>
      <c r="F571">
        <v>4</v>
      </c>
      <c r="G571">
        <v>5</v>
      </c>
      <c r="H571" s="2">
        <v>0</v>
      </c>
      <c r="I571">
        <v>3</v>
      </c>
      <c r="J571">
        <v>1.21</v>
      </c>
      <c r="K571">
        <v>4.22</v>
      </c>
      <c r="L571" s="2">
        <f>_xlfn.RANK.EQ(I571, INDEX(CFB!$I$2:$I$1048576, MATCH(W571, CFB!$W$2:$W$1048576, 0)):INDEX(CFB!$I$2:$I$1048576, MATCH(W571, CFB!$W$2:$W$1048576, 0) + COUNTIF(CFB!$W$2:$W$1048576, W571) - 1), 0)</f>
        <v>38</v>
      </c>
      <c r="M571" s="2">
        <f>_xlfn.RANK.EQ(J571, INDEX(CFB!$J$2:$J$1048576, MATCH(W571, CFB!$W$2:$W$1048576, 0)):INDEX(CFB!$J$2:$J$1048576, MATCH(W571, CFB!$W$2:$W$1048576, 0) + COUNTIF(CFB!$W$2:$W$1048576, W571) - 1))</f>
        <v>53</v>
      </c>
      <c r="N571" s="2">
        <f>RANK(K571, INDEX(CFB!$K$2:$K$1048576, MATCH(W571, CFB!$W$2:$W$1048576, 0)):INDEX(CFB!$K$2:$K$1048576, MATCH(W571, CFB!$W$2:$W$1048576, 0) + COUNTIF(CFB!$W$2:$W$1048576, W571) - 1))</f>
        <v>42</v>
      </c>
      <c r="O571">
        <v>37.340000000000003</v>
      </c>
      <c r="P571">
        <v>20.14</v>
      </c>
      <c r="Q571">
        <v>7.28</v>
      </c>
      <c r="R571">
        <v>7.04</v>
      </c>
      <c r="S571">
        <v>4.38</v>
      </c>
      <c r="T571">
        <v>3.22</v>
      </c>
      <c r="U571">
        <v>5.91</v>
      </c>
      <c r="V571">
        <v>4.57</v>
      </c>
      <c r="W571">
        <v>2020</v>
      </c>
      <c r="X571">
        <f t="shared" si="15"/>
        <v>0</v>
      </c>
    </row>
    <row r="572" spans="1:24" ht="12.75" hidden="1" customHeight="1" x14ac:dyDescent="0.45">
      <c r="A572">
        <v>43</v>
      </c>
      <c r="B572" t="s">
        <v>69</v>
      </c>
      <c r="C572" t="s">
        <v>157</v>
      </c>
      <c r="D572" s="2" t="str">
        <f t="shared" si="14"/>
        <v>Arkansas2020</v>
      </c>
      <c r="F572">
        <v>3</v>
      </c>
      <c r="G572">
        <v>7</v>
      </c>
      <c r="H572" s="2">
        <v>0</v>
      </c>
      <c r="I572">
        <v>2.36</v>
      </c>
      <c r="J572">
        <v>1.63</v>
      </c>
      <c r="K572">
        <v>3.99</v>
      </c>
      <c r="L572" s="2">
        <f>_xlfn.RANK.EQ(I572, INDEX(CFB!$I$2:$I$1048576, MATCH(W572, CFB!$W$2:$W$1048576, 0)):INDEX(CFB!$I$2:$I$1048576, MATCH(W572, CFB!$W$2:$W$1048576, 0) + COUNTIF(CFB!$W$2:$W$1048576, W572) - 1), 0)</f>
        <v>46</v>
      </c>
      <c r="M572" s="2">
        <f>_xlfn.RANK.EQ(J572, INDEX(CFB!$J$2:$J$1048576, MATCH(W572, CFB!$W$2:$W$1048576, 0)):INDEX(CFB!$J$2:$J$1048576, MATCH(W572, CFB!$W$2:$W$1048576, 0) + COUNTIF(CFB!$W$2:$W$1048576, W572) - 1))</f>
        <v>49</v>
      </c>
      <c r="N572" s="2">
        <f>RANK(K572, INDEX(CFB!$K$2:$K$1048576, MATCH(W572, CFB!$W$2:$W$1048576, 0)):INDEX(CFB!$K$2:$K$1048576, MATCH(W572, CFB!$W$2:$W$1048576, 0) + COUNTIF(CFB!$W$2:$W$1048576, W572) - 1))</f>
        <v>43</v>
      </c>
      <c r="O572">
        <v>37.1</v>
      </c>
      <c r="P572">
        <v>21.27</v>
      </c>
      <c r="Q572">
        <v>9.17</v>
      </c>
      <c r="R572">
        <v>5.24</v>
      </c>
      <c r="S572">
        <v>4.72</v>
      </c>
      <c r="T572">
        <v>4.26</v>
      </c>
      <c r="U572">
        <v>6.72</v>
      </c>
      <c r="V572">
        <v>4.3600000000000003</v>
      </c>
      <c r="W572">
        <v>2020</v>
      </c>
      <c r="X572">
        <f t="shared" si="15"/>
        <v>0</v>
      </c>
    </row>
    <row r="573" spans="1:24" ht="12.75" hidden="1" customHeight="1" x14ac:dyDescent="0.45">
      <c r="A573">
        <v>44</v>
      </c>
      <c r="B573" t="s">
        <v>109</v>
      </c>
      <c r="C573" t="s">
        <v>157</v>
      </c>
      <c r="D573" s="2" t="str">
        <f t="shared" si="14"/>
        <v>Mississippi State2020</v>
      </c>
      <c r="F573">
        <v>4</v>
      </c>
      <c r="G573">
        <v>7</v>
      </c>
      <c r="H573" s="2">
        <v>0</v>
      </c>
      <c r="I573">
        <v>-1.21</v>
      </c>
      <c r="J573">
        <v>5.15</v>
      </c>
      <c r="K573">
        <v>3.94</v>
      </c>
      <c r="L573" s="2">
        <f>_xlfn.RANK.EQ(I573, INDEX(CFB!$I$2:$I$1048576, MATCH(W573, CFB!$W$2:$W$1048576, 0)):INDEX(CFB!$I$2:$I$1048576, MATCH(W573, CFB!$W$2:$W$1048576, 0) + COUNTIF(CFB!$W$2:$W$1048576, W573) - 1), 0)</f>
        <v>76</v>
      </c>
      <c r="M573" s="2">
        <f>_xlfn.RANK.EQ(J573, INDEX(CFB!$J$2:$J$1048576, MATCH(W573, CFB!$W$2:$W$1048576, 0)):INDEX(CFB!$J$2:$J$1048576, MATCH(W573, CFB!$W$2:$W$1048576, 0) + COUNTIF(CFB!$W$2:$W$1048576, W573) - 1))</f>
        <v>33</v>
      </c>
      <c r="N573" s="2">
        <f>RANK(K573, INDEX(CFB!$K$2:$K$1048576, MATCH(W573, CFB!$W$2:$W$1048576, 0)):INDEX(CFB!$K$2:$K$1048576, MATCH(W573, CFB!$W$2:$W$1048576, 0) + COUNTIF(CFB!$W$2:$W$1048576, W573) - 1))</f>
        <v>44</v>
      </c>
      <c r="O573">
        <v>32.74</v>
      </c>
      <c r="P573">
        <v>17.239999999999998</v>
      </c>
      <c r="Q573">
        <v>6.76</v>
      </c>
      <c r="R573">
        <v>6.28</v>
      </c>
      <c r="S573">
        <v>2.98</v>
      </c>
      <c r="T573">
        <v>3.03</v>
      </c>
      <c r="U573">
        <v>5.84</v>
      </c>
      <c r="V573">
        <v>4.45</v>
      </c>
      <c r="W573">
        <v>2020</v>
      </c>
      <c r="X573">
        <f t="shared" si="15"/>
        <v>0</v>
      </c>
    </row>
    <row r="574" spans="1:24" hidden="1" x14ac:dyDescent="0.45">
      <c r="A574">
        <v>45</v>
      </c>
      <c r="B574" t="s">
        <v>30</v>
      </c>
      <c r="C574" t="s">
        <v>167</v>
      </c>
      <c r="D574" s="2" t="str">
        <f t="shared" si="14"/>
        <v>Boise State2020</v>
      </c>
      <c r="F574">
        <v>5</v>
      </c>
      <c r="G574">
        <v>2</v>
      </c>
      <c r="H574" s="2">
        <v>0</v>
      </c>
      <c r="I574">
        <v>5.93</v>
      </c>
      <c r="J574">
        <v>-2.52</v>
      </c>
      <c r="K574">
        <v>3.41</v>
      </c>
      <c r="L574" s="2">
        <f>_xlfn.RANK.EQ(I574, INDEX(CFB!$I$2:$I$1048576, MATCH(W574, CFB!$W$2:$W$1048576, 0)):INDEX(CFB!$I$2:$I$1048576, MATCH(W574, CFB!$W$2:$W$1048576, 0) + COUNTIF(CFB!$W$2:$W$1048576, W574) - 1), 0)</f>
        <v>19</v>
      </c>
      <c r="M574" s="2">
        <f>_xlfn.RANK.EQ(J574, INDEX(CFB!$J$2:$J$1048576, MATCH(W574, CFB!$W$2:$W$1048576, 0)):INDEX(CFB!$J$2:$J$1048576, MATCH(W574, CFB!$W$2:$W$1048576, 0) + COUNTIF(CFB!$W$2:$W$1048576, W574) - 1))</f>
        <v>83</v>
      </c>
      <c r="N574" s="2">
        <f>RANK(K574, INDEX(CFB!$K$2:$K$1048576, MATCH(W574, CFB!$W$2:$W$1048576, 0)):INDEX(CFB!$K$2:$K$1048576, MATCH(W574, CFB!$W$2:$W$1048576, 0) + COUNTIF(CFB!$W$2:$W$1048576, W574) - 1))</f>
        <v>45</v>
      </c>
      <c r="O574">
        <v>44.79</v>
      </c>
      <c r="P574">
        <v>21.28</v>
      </c>
      <c r="Q574">
        <v>7.06</v>
      </c>
      <c r="R574">
        <v>7.35</v>
      </c>
      <c r="S574">
        <v>4.46</v>
      </c>
      <c r="T574">
        <v>2.87</v>
      </c>
      <c r="U574">
        <v>6.21</v>
      </c>
      <c r="V574">
        <v>4.5599999999999996</v>
      </c>
      <c r="W574">
        <v>2020</v>
      </c>
      <c r="X574">
        <f t="shared" si="15"/>
        <v>0</v>
      </c>
    </row>
    <row r="575" spans="1:24" ht="12.75" hidden="1" customHeight="1" x14ac:dyDescent="0.45">
      <c r="A575">
        <v>46</v>
      </c>
      <c r="B575" t="s">
        <v>62</v>
      </c>
      <c r="C575" t="s">
        <v>168</v>
      </c>
      <c r="D575" s="2" t="str">
        <f t="shared" si="14"/>
        <v>Marshall2020</v>
      </c>
      <c r="F575">
        <v>7</v>
      </c>
      <c r="G575">
        <v>3</v>
      </c>
      <c r="H575" s="2">
        <v>0</v>
      </c>
      <c r="I575">
        <v>-5.47</v>
      </c>
      <c r="J575">
        <v>8.77</v>
      </c>
      <c r="K575">
        <v>3.3</v>
      </c>
      <c r="L575" s="2">
        <f>_xlfn.RANK.EQ(I575, INDEX(CFB!$I$2:$I$1048576, MATCH(W575, CFB!$W$2:$W$1048576, 0)):INDEX(CFB!$I$2:$I$1048576, MATCH(W575, CFB!$W$2:$W$1048576, 0) + COUNTIF(CFB!$W$2:$W$1048576, W575) - 1), 0)</f>
        <v>103</v>
      </c>
      <c r="M575" s="2">
        <f>_xlfn.RANK.EQ(J575, INDEX(CFB!$J$2:$J$1048576, MATCH(W575, CFB!$W$2:$W$1048576, 0)):INDEX(CFB!$J$2:$J$1048576, MATCH(W575, CFB!$W$2:$W$1048576, 0) + COUNTIF(CFB!$W$2:$W$1048576, W575) - 1))</f>
        <v>13</v>
      </c>
      <c r="N575" s="2">
        <f>RANK(K575, INDEX(CFB!$K$2:$K$1048576, MATCH(W575, CFB!$W$2:$W$1048576, 0)):INDEX(CFB!$K$2:$K$1048576, MATCH(W575, CFB!$W$2:$W$1048576, 0) + COUNTIF(CFB!$W$2:$W$1048576, W575) - 1))</f>
        <v>46</v>
      </c>
      <c r="O575">
        <v>36.24</v>
      </c>
      <c r="P575">
        <v>9.6999999999999993</v>
      </c>
      <c r="Q575">
        <v>8.43</v>
      </c>
      <c r="R575">
        <v>6.53</v>
      </c>
      <c r="S575">
        <v>4.8600000000000003</v>
      </c>
      <c r="T575">
        <v>2.6</v>
      </c>
      <c r="U575">
        <v>6.38</v>
      </c>
      <c r="V575">
        <v>4.47</v>
      </c>
      <c r="W575">
        <v>2020</v>
      </c>
      <c r="X575">
        <f t="shared" si="15"/>
        <v>0</v>
      </c>
    </row>
    <row r="576" spans="1:24" ht="12.75" hidden="1" customHeight="1" x14ac:dyDescent="0.45">
      <c r="A576">
        <v>47</v>
      </c>
      <c r="B576" t="s">
        <v>46</v>
      </c>
      <c r="C576" t="s">
        <v>155</v>
      </c>
      <c r="D576" s="2" t="str">
        <f t="shared" si="14"/>
        <v>Missouri2020</v>
      </c>
      <c r="F576">
        <v>5</v>
      </c>
      <c r="G576">
        <v>5</v>
      </c>
      <c r="H576" s="2">
        <v>0</v>
      </c>
      <c r="I576">
        <v>2.35</v>
      </c>
      <c r="J576">
        <v>-0.43</v>
      </c>
      <c r="K576">
        <v>1.92</v>
      </c>
      <c r="L576" s="2">
        <f>_xlfn.RANK.EQ(I576, INDEX(CFB!$I$2:$I$1048576, MATCH(W576, CFB!$W$2:$W$1048576, 0)):INDEX(CFB!$I$2:$I$1048576, MATCH(W576, CFB!$W$2:$W$1048576, 0) + COUNTIF(CFB!$W$2:$W$1048576, W576) - 1), 0)</f>
        <v>47</v>
      </c>
      <c r="M576" s="2">
        <f>_xlfn.RANK.EQ(J576, INDEX(CFB!$J$2:$J$1048576, MATCH(W576, CFB!$W$2:$W$1048576, 0)):INDEX(CFB!$J$2:$J$1048576, MATCH(W576, CFB!$W$2:$W$1048576, 0) + COUNTIF(CFB!$W$2:$W$1048576, W576) - 1))</f>
        <v>61</v>
      </c>
      <c r="N576" s="2">
        <f>RANK(K576, INDEX(CFB!$K$2:$K$1048576, MATCH(W576, CFB!$W$2:$W$1048576, 0)):INDEX(CFB!$K$2:$K$1048576, MATCH(W576, CFB!$W$2:$W$1048576, 0) + COUNTIF(CFB!$W$2:$W$1048576, W576) - 1))</f>
        <v>47</v>
      </c>
      <c r="O576">
        <v>36.76</v>
      </c>
      <c r="P576">
        <v>22.71</v>
      </c>
      <c r="Q576">
        <v>8.06</v>
      </c>
      <c r="R576">
        <v>6.95</v>
      </c>
      <c r="S576">
        <v>4.54</v>
      </c>
      <c r="T576">
        <v>4.37</v>
      </c>
      <c r="U576">
        <v>6.51</v>
      </c>
      <c r="V576">
        <v>5.2</v>
      </c>
      <c r="W576">
        <v>2020</v>
      </c>
      <c r="X576">
        <f t="shared" si="15"/>
        <v>0</v>
      </c>
    </row>
    <row r="577" spans="1:24" ht="12.75" hidden="1" customHeight="1" x14ac:dyDescent="0.45">
      <c r="A577">
        <v>48</v>
      </c>
      <c r="B577" t="s">
        <v>28</v>
      </c>
      <c r="C577" t="s">
        <v>170</v>
      </c>
      <c r="D577" s="2" t="str">
        <f t="shared" si="14"/>
        <v>Arizona State2020</v>
      </c>
      <c r="F577">
        <v>2</v>
      </c>
      <c r="G577">
        <v>2</v>
      </c>
      <c r="H577" s="2">
        <v>0</v>
      </c>
      <c r="I577">
        <v>-1.84</v>
      </c>
      <c r="J577">
        <v>3.59</v>
      </c>
      <c r="K577">
        <v>1.75</v>
      </c>
      <c r="L577" s="2">
        <f>_xlfn.RANK.EQ(I577, INDEX(CFB!$I$2:$I$1048576, MATCH(W577, CFB!$W$2:$W$1048576, 0)):INDEX(CFB!$I$2:$I$1048576, MATCH(W577, CFB!$W$2:$W$1048576, 0) + COUNTIF(CFB!$W$2:$W$1048576, W577) - 1), 0)</f>
        <v>80</v>
      </c>
      <c r="M577" s="2">
        <f>_xlfn.RANK.EQ(J577, INDEX(CFB!$J$2:$J$1048576, MATCH(W577, CFB!$W$2:$W$1048576, 0)):INDEX(CFB!$J$2:$J$1048576, MATCH(W577, CFB!$W$2:$W$1048576, 0) + COUNTIF(CFB!$W$2:$W$1048576, W577) - 1))</f>
        <v>37</v>
      </c>
      <c r="N577" s="2">
        <f>RANK(K577, INDEX(CFB!$K$2:$K$1048576, MATCH(W577, CFB!$W$2:$W$1048576, 0)):INDEX(CFB!$K$2:$K$1048576, MATCH(W577, CFB!$W$2:$W$1048576, 0) + COUNTIF(CFB!$W$2:$W$1048576, W577) - 1))</f>
        <v>48</v>
      </c>
      <c r="O577">
        <v>43.94</v>
      </c>
      <c r="P577">
        <v>16.2</v>
      </c>
      <c r="Q577">
        <v>9.73</v>
      </c>
      <c r="R577">
        <v>6.14</v>
      </c>
      <c r="S577">
        <v>6.79</v>
      </c>
      <c r="T577">
        <v>3.83</v>
      </c>
      <c r="U577">
        <v>8.08</v>
      </c>
      <c r="V577">
        <v>4.62</v>
      </c>
      <c r="W577">
        <v>2020</v>
      </c>
      <c r="X577">
        <f t="shared" si="15"/>
        <v>0</v>
      </c>
    </row>
    <row r="578" spans="1:24" ht="12.75" hidden="1" customHeight="1" x14ac:dyDescent="0.45">
      <c r="A578">
        <v>49</v>
      </c>
      <c r="B578" t="s">
        <v>118</v>
      </c>
      <c r="C578" t="s">
        <v>12</v>
      </c>
      <c r="D578" s="2" t="str">
        <f t="shared" si="14"/>
        <v>Liberty2020</v>
      </c>
      <c r="E578">
        <v>17</v>
      </c>
      <c r="F578">
        <v>10</v>
      </c>
      <c r="G578">
        <v>1</v>
      </c>
      <c r="H578" s="2">
        <v>0</v>
      </c>
      <c r="I578">
        <v>2.5499999999999998</v>
      </c>
      <c r="J578">
        <v>-0.95</v>
      </c>
      <c r="K578">
        <v>1.6</v>
      </c>
      <c r="L578" s="2">
        <f>_xlfn.RANK.EQ(I578, INDEX(CFB!$I$2:$I$1048576, MATCH(W578, CFB!$W$2:$W$1048576, 0)):INDEX(CFB!$I$2:$I$1048576, MATCH(W578, CFB!$W$2:$W$1048576, 0) + COUNTIF(CFB!$W$2:$W$1048576, W578) - 1), 0)</f>
        <v>43</v>
      </c>
      <c r="M578" s="2">
        <f>_xlfn.RANK.EQ(J578, INDEX(CFB!$J$2:$J$1048576, MATCH(W578, CFB!$W$2:$W$1048576, 0)):INDEX(CFB!$J$2:$J$1048576, MATCH(W578, CFB!$W$2:$W$1048576, 0) + COUNTIF(CFB!$W$2:$W$1048576, W578) - 1))</f>
        <v>72</v>
      </c>
      <c r="N578" s="2">
        <f>RANK(K578, INDEX(CFB!$K$2:$K$1048576, MATCH(W578, CFB!$W$2:$W$1048576, 0)):INDEX(CFB!$K$2:$K$1048576, MATCH(W578, CFB!$W$2:$W$1048576, 0) + COUNTIF(CFB!$W$2:$W$1048576, W578) - 1))</f>
        <v>49</v>
      </c>
      <c r="O578">
        <v>42.82</v>
      </c>
      <c r="P578">
        <v>17.7</v>
      </c>
      <c r="Q578">
        <v>8.7200000000000006</v>
      </c>
      <c r="R578">
        <v>6.51</v>
      </c>
      <c r="S578">
        <v>5.85</v>
      </c>
      <c r="T578">
        <v>4.0199999999999996</v>
      </c>
      <c r="U578">
        <v>7.09</v>
      </c>
      <c r="V578">
        <v>5.16</v>
      </c>
      <c r="W578">
        <v>2020</v>
      </c>
      <c r="X578">
        <f t="shared" si="15"/>
        <v>0</v>
      </c>
    </row>
    <row r="579" spans="1:24" ht="12.75" hidden="1" customHeight="1" x14ac:dyDescent="0.45">
      <c r="A579">
        <v>50</v>
      </c>
      <c r="B579" t="s">
        <v>70</v>
      </c>
      <c r="C579" t="s">
        <v>164</v>
      </c>
      <c r="D579" s="2" t="str">
        <f t="shared" ref="D579:D642" si="16">_xlfn.CONCAT(B579, W579)</f>
        <v>Pitt2020</v>
      </c>
      <c r="F579">
        <v>6</v>
      </c>
      <c r="G579">
        <v>5</v>
      </c>
      <c r="H579" s="2">
        <v>0</v>
      </c>
      <c r="I579">
        <v>-2.2999999999999998</v>
      </c>
      <c r="J579">
        <v>3.85</v>
      </c>
      <c r="K579">
        <v>1.54</v>
      </c>
      <c r="L579" s="2">
        <f>_xlfn.RANK.EQ(I579, INDEX(CFB!$I$2:$I$1048576, MATCH(W579, CFB!$W$2:$W$1048576, 0)):INDEX(CFB!$I$2:$I$1048576, MATCH(W579, CFB!$W$2:$W$1048576, 0) + COUNTIF(CFB!$W$2:$W$1048576, W579) - 1), 0)</f>
        <v>86</v>
      </c>
      <c r="M579" s="2">
        <f>_xlfn.RANK.EQ(J579, INDEX(CFB!$J$2:$J$1048576, MATCH(W579, CFB!$W$2:$W$1048576, 0)):INDEX(CFB!$J$2:$J$1048576, MATCH(W579, CFB!$W$2:$W$1048576, 0) + COUNTIF(CFB!$W$2:$W$1048576, W579) - 1))</f>
        <v>35</v>
      </c>
      <c r="N579" s="2">
        <f>RANK(K579, INDEX(CFB!$K$2:$K$1048576, MATCH(W579, CFB!$W$2:$W$1048576, 0)):INDEX(CFB!$K$2:$K$1048576, MATCH(W579, CFB!$W$2:$W$1048576, 0) + COUNTIF(CFB!$W$2:$W$1048576, W579) - 1))</f>
        <v>50</v>
      </c>
      <c r="O579">
        <v>40.78</v>
      </c>
      <c r="P579">
        <v>13.1</v>
      </c>
      <c r="Q579">
        <v>7.63</v>
      </c>
      <c r="R579">
        <v>6.23</v>
      </c>
      <c r="S579">
        <v>4.08</v>
      </c>
      <c r="T579">
        <v>1.84</v>
      </c>
      <c r="U579">
        <v>6.02</v>
      </c>
      <c r="V579">
        <v>3.88</v>
      </c>
      <c r="W579">
        <v>2020</v>
      </c>
      <c r="X579">
        <f t="shared" ref="X579:X642" si="17">IF(E579=1, 1,0)</f>
        <v>0</v>
      </c>
    </row>
    <row r="580" spans="1:24" ht="12.75" hidden="1" customHeight="1" x14ac:dyDescent="0.45">
      <c r="A580">
        <v>51</v>
      </c>
      <c r="B580" t="s">
        <v>33</v>
      </c>
      <c r="C580" t="s">
        <v>164</v>
      </c>
      <c r="D580" s="2" t="str">
        <f t="shared" si="16"/>
        <v>Virginia Tech2020</v>
      </c>
      <c r="F580">
        <v>5</v>
      </c>
      <c r="G580">
        <v>6</v>
      </c>
      <c r="H580" s="2">
        <v>0</v>
      </c>
      <c r="I580">
        <v>2.65</v>
      </c>
      <c r="J580">
        <v>-1.1399999999999999</v>
      </c>
      <c r="K580">
        <v>1.51</v>
      </c>
      <c r="L580" s="2">
        <f>_xlfn.RANK.EQ(I580, INDEX(CFB!$I$2:$I$1048576, MATCH(W580, CFB!$W$2:$W$1048576, 0)):INDEX(CFB!$I$2:$I$1048576, MATCH(W580, CFB!$W$2:$W$1048576, 0) + COUNTIF(CFB!$W$2:$W$1048576, W580) - 1), 0)</f>
        <v>41</v>
      </c>
      <c r="M580" s="2">
        <f>_xlfn.RANK.EQ(J580, INDEX(CFB!$J$2:$J$1048576, MATCH(W580, CFB!$W$2:$W$1048576, 0)):INDEX(CFB!$J$2:$J$1048576, MATCH(W580, CFB!$W$2:$W$1048576, 0) + COUNTIF(CFB!$W$2:$W$1048576, W580) - 1))</f>
        <v>74</v>
      </c>
      <c r="N580" s="2">
        <f>RANK(K580, INDEX(CFB!$K$2:$K$1048576, MATCH(W580, CFB!$W$2:$W$1048576, 0)):INDEX(CFB!$K$2:$K$1048576, MATCH(W580, CFB!$W$2:$W$1048576, 0) + COUNTIF(CFB!$W$2:$W$1048576, W580) - 1))</f>
        <v>51</v>
      </c>
      <c r="O580">
        <v>43.37</v>
      </c>
      <c r="P580">
        <v>16.78</v>
      </c>
      <c r="Q580">
        <v>9.44</v>
      </c>
      <c r="R580">
        <v>6.2</v>
      </c>
      <c r="S580">
        <v>6.54</v>
      </c>
      <c r="T580">
        <v>4.29</v>
      </c>
      <c r="U580">
        <v>7.62</v>
      </c>
      <c r="V580">
        <v>5.07</v>
      </c>
      <c r="W580">
        <v>2020</v>
      </c>
      <c r="X580">
        <f t="shared" si="17"/>
        <v>0</v>
      </c>
    </row>
    <row r="581" spans="1:24" ht="12.75" hidden="1" customHeight="1" x14ac:dyDescent="0.45">
      <c r="A581">
        <v>52</v>
      </c>
      <c r="B581" t="s">
        <v>37</v>
      </c>
      <c r="C581" t="s">
        <v>155</v>
      </c>
      <c r="D581" s="2" t="str">
        <f t="shared" si="16"/>
        <v>Tennessee2020</v>
      </c>
      <c r="F581">
        <v>3</v>
      </c>
      <c r="G581">
        <v>7</v>
      </c>
      <c r="H581" s="2">
        <v>0</v>
      </c>
      <c r="I581">
        <v>-0.72</v>
      </c>
      <c r="J581">
        <v>2.21</v>
      </c>
      <c r="K581">
        <v>1.49</v>
      </c>
      <c r="L581" s="2">
        <f>_xlfn.RANK.EQ(I581, INDEX(CFB!$I$2:$I$1048576, MATCH(W581, CFB!$W$2:$W$1048576, 0)):INDEX(CFB!$I$2:$I$1048576, MATCH(W581, CFB!$W$2:$W$1048576, 0) + COUNTIF(CFB!$W$2:$W$1048576, W581) - 1), 0)</f>
        <v>73</v>
      </c>
      <c r="M581" s="2">
        <f>_xlfn.RANK.EQ(J581, INDEX(CFB!$J$2:$J$1048576, MATCH(W581, CFB!$W$2:$W$1048576, 0)):INDEX(CFB!$J$2:$J$1048576, MATCH(W581, CFB!$W$2:$W$1048576, 0) + COUNTIF(CFB!$W$2:$W$1048576, W581) - 1))</f>
        <v>45</v>
      </c>
      <c r="N581" s="2">
        <f>RANK(K581, INDEX(CFB!$K$2:$K$1048576, MATCH(W581, CFB!$W$2:$W$1048576, 0)):INDEX(CFB!$K$2:$K$1048576, MATCH(W581, CFB!$W$2:$W$1048576, 0) + COUNTIF(CFB!$W$2:$W$1048576, W581) - 1))</f>
        <v>52</v>
      </c>
      <c r="O581">
        <v>32.9</v>
      </c>
      <c r="P581">
        <v>19.66</v>
      </c>
      <c r="Q581">
        <v>8.17</v>
      </c>
      <c r="R581">
        <v>7.43</v>
      </c>
      <c r="S581">
        <v>4.41</v>
      </c>
      <c r="T581">
        <v>3.04</v>
      </c>
      <c r="U581">
        <v>6.24</v>
      </c>
      <c r="V581">
        <v>4.74</v>
      </c>
      <c r="W581">
        <v>2020</v>
      </c>
      <c r="X581">
        <f t="shared" si="17"/>
        <v>0</v>
      </c>
    </row>
    <row r="582" spans="1:24" ht="12.75" hidden="1" customHeight="1" x14ac:dyDescent="0.45">
      <c r="A582">
        <v>53</v>
      </c>
      <c r="B582" t="s">
        <v>135</v>
      </c>
      <c r="C582" t="s">
        <v>165</v>
      </c>
      <c r="D582" s="2" t="str">
        <f t="shared" si="16"/>
        <v>UAB2020</v>
      </c>
      <c r="F582">
        <v>6</v>
      </c>
      <c r="G582">
        <v>3</v>
      </c>
      <c r="H582" s="2">
        <v>0</v>
      </c>
      <c r="I582">
        <v>1.03</v>
      </c>
      <c r="J582">
        <v>0.25</v>
      </c>
      <c r="K582">
        <v>1.28</v>
      </c>
      <c r="L582" s="2">
        <f>_xlfn.RANK.EQ(I582, INDEX(CFB!$I$2:$I$1048576, MATCH(W582, CFB!$W$2:$W$1048576, 0)):INDEX(CFB!$I$2:$I$1048576, MATCH(W582, CFB!$W$2:$W$1048576, 0) + COUNTIF(CFB!$W$2:$W$1048576, W582) - 1), 0)</f>
        <v>56</v>
      </c>
      <c r="M582" s="2">
        <f>_xlfn.RANK.EQ(J582, INDEX(CFB!$J$2:$J$1048576, MATCH(W582, CFB!$W$2:$W$1048576, 0)):INDEX(CFB!$J$2:$J$1048576, MATCH(W582, CFB!$W$2:$W$1048576, 0) + COUNTIF(CFB!$W$2:$W$1048576, W582) - 1))</f>
        <v>58</v>
      </c>
      <c r="N582" s="2">
        <f>RANK(K582, INDEX(CFB!$K$2:$K$1048576, MATCH(W582, CFB!$W$2:$W$1048576, 0)):INDEX(CFB!$K$2:$K$1048576, MATCH(W582, CFB!$W$2:$W$1048576, 0) + COUNTIF(CFB!$W$2:$W$1048576, W582) - 1))</f>
        <v>53</v>
      </c>
      <c r="O582">
        <v>39.74</v>
      </c>
      <c r="P582">
        <v>16.29</v>
      </c>
      <c r="Q582">
        <v>8.2799999999999994</v>
      </c>
      <c r="R582">
        <v>5.2</v>
      </c>
      <c r="S582">
        <v>5.65</v>
      </c>
      <c r="T582">
        <v>3.93</v>
      </c>
      <c r="U582">
        <v>6.74</v>
      </c>
      <c r="V582">
        <v>4.54</v>
      </c>
      <c r="W582">
        <v>2020</v>
      </c>
      <c r="X582">
        <f t="shared" si="17"/>
        <v>0</v>
      </c>
    </row>
    <row r="583" spans="1:24" ht="12.75" hidden="1" customHeight="1" x14ac:dyDescent="0.45">
      <c r="A583">
        <v>54</v>
      </c>
      <c r="B583" t="s">
        <v>131</v>
      </c>
      <c r="C583" t="s">
        <v>167</v>
      </c>
      <c r="D583" s="2" t="str">
        <f t="shared" si="16"/>
        <v>Air Force2020</v>
      </c>
      <c r="F583">
        <v>3</v>
      </c>
      <c r="G583">
        <v>3</v>
      </c>
      <c r="H583" s="2">
        <v>0</v>
      </c>
      <c r="I583">
        <v>-7.08</v>
      </c>
      <c r="J583">
        <v>7.93</v>
      </c>
      <c r="K583">
        <v>0.85</v>
      </c>
      <c r="L583" s="2">
        <f>_xlfn.RANK.EQ(I583, INDEX(CFB!$I$2:$I$1048576, MATCH(W583, CFB!$W$2:$W$1048576, 0)):INDEX(CFB!$I$2:$I$1048576, MATCH(W583, CFB!$W$2:$W$1048576, 0) + COUNTIF(CFB!$W$2:$W$1048576, W583) - 1), 0)</f>
        <v>107</v>
      </c>
      <c r="M583" s="2">
        <f>_xlfn.RANK.EQ(J583, INDEX(CFB!$J$2:$J$1048576, MATCH(W583, CFB!$W$2:$W$1048576, 0)):INDEX(CFB!$J$2:$J$1048576, MATCH(W583, CFB!$W$2:$W$1048576, 0) + COUNTIF(CFB!$W$2:$W$1048576, W583) - 1))</f>
        <v>17</v>
      </c>
      <c r="N583" s="2">
        <f>RANK(K583, INDEX(CFB!$K$2:$K$1048576, MATCH(W583, CFB!$W$2:$W$1048576, 0)):INDEX(CFB!$K$2:$K$1048576, MATCH(W583, CFB!$W$2:$W$1048576, 0) + COUNTIF(CFB!$W$2:$W$1048576, W583) - 1))</f>
        <v>54</v>
      </c>
      <c r="O583">
        <v>32.71</v>
      </c>
      <c r="P583">
        <v>10</v>
      </c>
      <c r="Q583">
        <v>7.63</v>
      </c>
      <c r="R583">
        <v>7.77</v>
      </c>
      <c r="S583">
        <v>6.75</v>
      </c>
      <c r="T583">
        <v>3.14</v>
      </c>
      <c r="U583">
        <v>6.74</v>
      </c>
      <c r="V583">
        <v>5.04</v>
      </c>
      <c r="W583">
        <v>2020</v>
      </c>
      <c r="X583">
        <f t="shared" si="17"/>
        <v>0</v>
      </c>
    </row>
    <row r="584" spans="1:24" ht="12.75" hidden="1" customHeight="1" x14ac:dyDescent="0.45">
      <c r="A584">
        <v>55</v>
      </c>
      <c r="B584" t="s">
        <v>13</v>
      </c>
      <c r="C584" t="s">
        <v>171</v>
      </c>
      <c r="D584" s="2" t="str">
        <f t="shared" si="16"/>
        <v>Oregon2020</v>
      </c>
      <c r="F584">
        <v>4</v>
      </c>
      <c r="G584">
        <v>3</v>
      </c>
      <c r="H584" s="2">
        <v>0</v>
      </c>
      <c r="I584">
        <v>1.38</v>
      </c>
      <c r="J584">
        <v>-0.57999999999999996</v>
      </c>
      <c r="K584">
        <v>0.81</v>
      </c>
      <c r="L584" s="2">
        <f>_xlfn.RANK.EQ(I584, INDEX(CFB!$I$2:$I$1048576, MATCH(W584, CFB!$W$2:$W$1048576, 0)):INDEX(CFB!$I$2:$I$1048576, MATCH(W584, CFB!$W$2:$W$1048576, 0) + COUNTIF(CFB!$W$2:$W$1048576, W584) - 1), 0)</f>
        <v>54</v>
      </c>
      <c r="M584" s="2">
        <f>_xlfn.RANK.EQ(J584, INDEX(CFB!$J$2:$J$1048576, MATCH(W584, CFB!$W$2:$W$1048576, 0)):INDEX(CFB!$J$2:$J$1048576, MATCH(W584, CFB!$W$2:$W$1048576, 0) + COUNTIF(CFB!$W$2:$W$1048576, W584) - 1))</f>
        <v>64</v>
      </c>
      <c r="N584" s="2">
        <f>RANK(K584, INDEX(CFB!$K$2:$K$1048576, MATCH(W584, CFB!$W$2:$W$1048576, 0)):INDEX(CFB!$K$2:$K$1048576, MATCH(W584, CFB!$W$2:$W$1048576, 0) + COUNTIF(CFB!$W$2:$W$1048576, W584) - 1))</f>
        <v>55</v>
      </c>
      <c r="O584">
        <v>38.72</v>
      </c>
      <c r="P584">
        <v>19.899999999999999</v>
      </c>
      <c r="Q584">
        <v>9.75</v>
      </c>
      <c r="R584">
        <v>6.11</v>
      </c>
      <c r="S584">
        <v>5.67</v>
      </c>
      <c r="T584">
        <v>3.53</v>
      </c>
      <c r="U584">
        <v>7.63</v>
      </c>
      <c r="V584">
        <v>4.4000000000000004</v>
      </c>
      <c r="W584">
        <v>2020</v>
      </c>
      <c r="X584">
        <f t="shared" si="17"/>
        <v>0</v>
      </c>
    </row>
    <row r="585" spans="1:24" ht="12.75" hidden="1" customHeight="1" x14ac:dyDescent="0.45">
      <c r="A585">
        <v>56</v>
      </c>
      <c r="B585" t="s">
        <v>48</v>
      </c>
      <c r="C585" t="s">
        <v>12</v>
      </c>
      <c r="D585" s="2" t="str">
        <f t="shared" si="16"/>
        <v>Army2020</v>
      </c>
      <c r="F585">
        <v>9</v>
      </c>
      <c r="G585">
        <v>3</v>
      </c>
      <c r="H585" s="2">
        <v>0</v>
      </c>
      <c r="I585">
        <v>-6.03</v>
      </c>
      <c r="J585">
        <v>6.69</v>
      </c>
      <c r="K585">
        <v>0.67</v>
      </c>
      <c r="L585" s="2">
        <f>_xlfn.RANK.EQ(I585, INDEX(CFB!$I$2:$I$1048576, MATCH(W585, CFB!$W$2:$W$1048576, 0)):INDEX(CFB!$I$2:$I$1048576, MATCH(W585, CFB!$W$2:$W$1048576, 0) + COUNTIF(CFB!$W$2:$W$1048576, W585) - 1), 0)</f>
        <v>105</v>
      </c>
      <c r="M585" s="2">
        <f>_xlfn.RANK.EQ(J585, INDEX(CFB!$J$2:$J$1048576, MATCH(W585, CFB!$W$2:$W$1048576, 0)):INDEX(CFB!$J$2:$J$1048576, MATCH(W585, CFB!$W$2:$W$1048576, 0) + COUNTIF(CFB!$W$2:$W$1048576, W585) - 1))</f>
        <v>22</v>
      </c>
      <c r="N585" s="2">
        <f>RANK(K585, INDEX(CFB!$K$2:$K$1048576, MATCH(W585, CFB!$W$2:$W$1048576, 0)):INDEX(CFB!$K$2:$K$1048576, MATCH(W585, CFB!$W$2:$W$1048576, 0) + COUNTIF(CFB!$W$2:$W$1048576, W585) - 1))</f>
        <v>56</v>
      </c>
      <c r="O585">
        <v>34.39</v>
      </c>
      <c r="P585">
        <v>10</v>
      </c>
      <c r="Q585">
        <v>7.22</v>
      </c>
      <c r="R585">
        <v>6.36</v>
      </c>
      <c r="S585">
        <v>5.19</v>
      </c>
      <c r="T585">
        <v>3.05</v>
      </c>
      <c r="U585">
        <v>5.3</v>
      </c>
      <c r="V585">
        <v>4.62</v>
      </c>
      <c r="W585">
        <v>2020</v>
      </c>
      <c r="X585">
        <f t="shared" si="17"/>
        <v>0</v>
      </c>
    </row>
    <row r="586" spans="1:24" ht="12.75" hidden="1" customHeight="1" x14ac:dyDescent="0.45">
      <c r="A586">
        <v>57</v>
      </c>
      <c r="B586" t="s">
        <v>84</v>
      </c>
      <c r="C586" t="s">
        <v>170</v>
      </c>
      <c r="D586" s="2" t="str">
        <f t="shared" si="16"/>
        <v>Utah2020</v>
      </c>
      <c r="F586">
        <v>3</v>
      </c>
      <c r="G586">
        <v>2</v>
      </c>
      <c r="H586" s="2">
        <v>0</v>
      </c>
      <c r="I586">
        <v>-1.33</v>
      </c>
      <c r="J586">
        <v>1.99</v>
      </c>
      <c r="K586">
        <v>0.67</v>
      </c>
      <c r="L586" s="2">
        <f>_xlfn.RANK.EQ(I586, INDEX(CFB!$I$2:$I$1048576, MATCH(W586, CFB!$W$2:$W$1048576, 0)):INDEX(CFB!$I$2:$I$1048576, MATCH(W586, CFB!$W$2:$W$1048576, 0) + COUNTIF(CFB!$W$2:$W$1048576, W586) - 1), 0)</f>
        <v>77</v>
      </c>
      <c r="M586" s="2">
        <f>_xlfn.RANK.EQ(J586, INDEX(CFB!$J$2:$J$1048576, MATCH(W586, CFB!$W$2:$W$1048576, 0)):INDEX(CFB!$J$2:$J$1048576, MATCH(W586, CFB!$W$2:$W$1048576, 0) + COUNTIF(CFB!$W$2:$W$1048576, W586) - 1))</f>
        <v>48</v>
      </c>
      <c r="N586" s="2">
        <f>RANK(K586, INDEX(CFB!$K$2:$K$1048576, MATCH(W586, CFB!$W$2:$W$1048576, 0)):INDEX(CFB!$K$2:$K$1048576, MATCH(W586, CFB!$W$2:$W$1048576, 0) + COUNTIF(CFB!$W$2:$W$1048576, W586) - 1))</f>
        <v>56</v>
      </c>
      <c r="O586">
        <v>35.1</v>
      </c>
      <c r="P586">
        <v>18.91</v>
      </c>
      <c r="Q586">
        <v>7.88</v>
      </c>
      <c r="R586">
        <v>6.34</v>
      </c>
      <c r="S586">
        <v>5.39</v>
      </c>
      <c r="T586">
        <v>3.2</v>
      </c>
      <c r="U586">
        <v>6.67</v>
      </c>
      <c r="V586">
        <v>4.68</v>
      </c>
      <c r="W586">
        <v>2020</v>
      </c>
      <c r="X586">
        <f t="shared" si="17"/>
        <v>0</v>
      </c>
    </row>
    <row r="587" spans="1:24" ht="12.75" hidden="1" customHeight="1" x14ac:dyDescent="0.45">
      <c r="A587">
        <v>58</v>
      </c>
      <c r="B587" t="s">
        <v>96</v>
      </c>
      <c r="C587" t="s">
        <v>154</v>
      </c>
      <c r="D587" s="2" t="str">
        <f t="shared" si="16"/>
        <v>Maryland2020</v>
      </c>
      <c r="F587">
        <v>2</v>
      </c>
      <c r="G587">
        <v>3</v>
      </c>
      <c r="H587" s="2">
        <v>0</v>
      </c>
      <c r="I587">
        <v>1.19</v>
      </c>
      <c r="J587">
        <v>-0.7</v>
      </c>
      <c r="K587">
        <v>0.49</v>
      </c>
      <c r="L587" s="2">
        <f>_xlfn.RANK.EQ(I587, INDEX(CFB!$I$2:$I$1048576, MATCH(W587, CFB!$W$2:$W$1048576, 0)):INDEX(CFB!$I$2:$I$1048576, MATCH(W587, CFB!$W$2:$W$1048576, 0) + COUNTIF(CFB!$W$2:$W$1048576, W587) - 1), 0)</f>
        <v>55</v>
      </c>
      <c r="M587" s="2">
        <f>_xlfn.RANK.EQ(J587, INDEX(CFB!$J$2:$J$1048576, MATCH(W587, CFB!$W$2:$W$1048576, 0)):INDEX(CFB!$J$2:$J$1048576, MATCH(W587, CFB!$W$2:$W$1048576, 0) + COUNTIF(CFB!$W$2:$W$1048576, W587) - 1))</f>
        <v>68</v>
      </c>
      <c r="N587" s="2">
        <f>RANK(K587, INDEX(CFB!$K$2:$K$1048576, MATCH(W587, CFB!$W$2:$W$1048576, 0)):INDEX(CFB!$K$2:$K$1048576, MATCH(W587, CFB!$W$2:$W$1048576, 0) + COUNTIF(CFB!$W$2:$W$1048576, W587) - 1))</f>
        <v>58</v>
      </c>
      <c r="O587">
        <v>35.049999999999997</v>
      </c>
      <c r="P587">
        <v>26.24</v>
      </c>
      <c r="Q587">
        <v>8.7200000000000006</v>
      </c>
      <c r="R587">
        <v>7.01</v>
      </c>
      <c r="S587">
        <v>5.0199999999999996</v>
      </c>
      <c r="T587">
        <v>4.9400000000000004</v>
      </c>
      <c r="U587">
        <v>7.27</v>
      </c>
      <c r="V587">
        <v>5.55</v>
      </c>
      <c r="W587">
        <v>2020</v>
      </c>
      <c r="X587">
        <f t="shared" si="17"/>
        <v>0</v>
      </c>
    </row>
    <row r="588" spans="1:24" ht="12.75" hidden="1" customHeight="1" x14ac:dyDescent="0.45">
      <c r="A588">
        <v>59</v>
      </c>
      <c r="B588" t="s">
        <v>45</v>
      </c>
      <c r="C588" t="s">
        <v>29</v>
      </c>
      <c r="D588" s="2" t="str">
        <f t="shared" si="16"/>
        <v>Baylor2020</v>
      </c>
      <c r="F588">
        <v>2</v>
      </c>
      <c r="G588">
        <v>7</v>
      </c>
      <c r="H588" s="2">
        <v>0</v>
      </c>
      <c r="I588">
        <v>-2.02</v>
      </c>
      <c r="J588">
        <v>2.5</v>
      </c>
      <c r="K588">
        <v>0.48</v>
      </c>
      <c r="L588" s="2">
        <f>_xlfn.RANK.EQ(I588, INDEX(CFB!$I$2:$I$1048576, MATCH(W588, CFB!$W$2:$W$1048576, 0)):INDEX(CFB!$I$2:$I$1048576, MATCH(W588, CFB!$W$2:$W$1048576, 0) + COUNTIF(CFB!$W$2:$W$1048576, W588) - 1), 0)</f>
        <v>82</v>
      </c>
      <c r="M588" s="2">
        <f>_xlfn.RANK.EQ(J588, INDEX(CFB!$J$2:$J$1048576, MATCH(W588, CFB!$W$2:$W$1048576, 0)):INDEX(CFB!$J$2:$J$1048576, MATCH(W588, CFB!$W$2:$W$1048576, 0) + COUNTIF(CFB!$W$2:$W$1048576, W588) - 1))</f>
        <v>43</v>
      </c>
      <c r="N588" s="2">
        <f>RANK(K588, INDEX(CFB!$K$2:$K$1048576, MATCH(W588, CFB!$W$2:$W$1048576, 0)):INDEX(CFB!$K$2:$K$1048576, MATCH(W588, CFB!$W$2:$W$1048576, 0) + COUNTIF(CFB!$W$2:$W$1048576, W588) - 1))</f>
        <v>59</v>
      </c>
      <c r="O588">
        <v>38.020000000000003</v>
      </c>
      <c r="P588">
        <v>13.1</v>
      </c>
      <c r="Q588">
        <v>7.48</v>
      </c>
      <c r="R588">
        <v>5.69</v>
      </c>
      <c r="S588">
        <v>4.09</v>
      </c>
      <c r="T588">
        <v>3.12</v>
      </c>
      <c r="U588">
        <v>5.78</v>
      </c>
      <c r="V588">
        <v>4.2300000000000004</v>
      </c>
      <c r="W588">
        <v>2020</v>
      </c>
      <c r="X588">
        <f t="shared" si="17"/>
        <v>0</v>
      </c>
    </row>
    <row r="589" spans="1:24" ht="12.75" hidden="1" customHeight="1" x14ac:dyDescent="0.45">
      <c r="A589">
        <v>60</v>
      </c>
      <c r="B589" t="s">
        <v>130</v>
      </c>
      <c r="C589" t="s">
        <v>166</v>
      </c>
      <c r="D589" s="2" t="str">
        <f t="shared" si="16"/>
        <v>Nevada2020</v>
      </c>
      <c r="F589">
        <v>7</v>
      </c>
      <c r="G589">
        <v>2</v>
      </c>
      <c r="H589" s="2">
        <v>0</v>
      </c>
      <c r="I589">
        <v>0.99</v>
      </c>
      <c r="J589">
        <v>-0.54</v>
      </c>
      <c r="K589">
        <v>0.45</v>
      </c>
      <c r="L589" s="2">
        <f>_xlfn.RANK.EQ(I589, INDEX(CFB!$I$2:$I$1048576, MATCH(W589, CFB!$W$2:$W$1048576, 0)):INDEX(CFB!$I$2:$I$1048576, MATCH(W589, CFB!$W$2:$W$1048576, 0) + COUNTIF(CFB!$W$2:$W$1048576, W589) - 1), 0)</f>
        <v>57</v>
      </c>
      <c r="M589" s="2">
        <f>_xlfn.RANK.EQ(J589, INDEX(CFB!$J$2:$J$1048576, MATCH(W589, CFB!$W$2:$W$1048576, 0)):INDEX(CFB!$J$2:$J$1048576, MATCH(W589, CFB!$W$2:$W$1048576, 0) + COUNTIF(CFB!$W$2:$W$1048576, W589) - 1))</f>
        <v>62</v>
      </c>
      <c r="N589" s="2">
        <f>RANK(K589, INDEX(CFB!$K$2:$K$1048576, MATCH(W589, CFB!$W$2:$W$1048576, 0)):INDEX(CFB!$K$2:$K$1048576, MATCH(W589, CFB!$W$2:$W$1048576, 0) + COUNTIF(CFB!$W$2:$W$1048576, W589) - 1))</f>
        <v>60</v>
      </c>
      <c r="O589">
        <v>37.450000000000003</v>
      </c>
      <c r="P589">
        <v>19.11</v>
      </c>
      <c r="Q589">
        <v>7.05</v>
      </c>
      <c r="R589">
        <v>8.26</v>
      </c>
      <c r="S589">
        <v>4.8600000000000003</v>
      </c>
      <c r="T589">
        <v>3.22</v>
      </c>
      <c r="U589">
        <v>6.76</v>
      </c>
      <c r="V589">
        <v>5.24</v>
      </c>
      <c r="W589">
        <v>2020</v>
      </c>
      <c r="X589">
        <f t="shared" si="17"/>
        <v>0</v>
      </c>
    </row>
    <row r="590" spans="1:24" ht="12.75" hidden="1" customHeight="1" x14ac:dyDescent="0.45">
      <c r="A590">
        <v>61</v>
      </c>
      <c r="B590" t="s">
        <v>146</v>
      </c>
      <c r="C590" t="s">
        <v>166</v>
      </c>
      <c r="D590" s="2" t="str">
        <f t="shared" si="16"/>
        <v>San Diego State2020</v>
      </c>
      <c r="F590">
        <v>4</v>
      </c>
      <c r="G590">
        <v>4</v>
      </c>
      <c r="H590" s="2">
        <v>0</v>
      </c>
      <c r="I590">
        <v>-6.24</v>
      </c>
      <c r="J590">
        <v>6.66</v>
      </c>
      <c r="K590">
        <v>0.43</v>
      </c>
      <c r="L590" s="2">
        <f>_xlfn.RANK.EQ(I590, INDEX(CFB!$I$2:$I$1048576, MATCH(W590, CFB!$W$2:$W$1048576, 0)):INDEX(CFB!$I$2:$I$1048576, MATCH(W590, CFB!$W$2:$W$1048576, 0) + COUNTIF(CFB!$W$2:$W$1048576, W590) - 1), 0)</f>
        <v>106</v>
      </c>
      <c r="M590" s="2">
        <f>_xlfn.RANK.EQ(J590, INDEX(CFB!$J$2:$J$1048576, MATCH(W590, CFB!$W$2:$W$1048576, 0)):INDEX(CFB!$J$2:$J$1048576, MATCH(W590, CFB!$W$2:$W$1048576, 0) + COUNTIF(CFB!$W$2:$W$1048576, W590) - 1))</f>
        <v>23</v>
      </c>
      <c r="N590" s="2">
        <f>RANK(K590, INDEX(CFB!$K$2:$K$1048576, MATCH(W590, CFB!$W$2:$W$1048576, 0)):INDEX(CFB!$K$2:$K$1048576, MATCH(W590, CFB!$W$2:$W$1048576, 0) + COUNTIF(CFB!$W$2:$W$1048576, W590) - 1))</f>
        <v>61</v>
      </c>
      <c r="O590">
        <v>31.59</v>
      </c>
      <c r="P590">
        <v>11.31</v>
      </c>
      <c r="Q590">
        <v>5.39</v>
      </c>
      <c r="R590">
        <v>6.13</v>
      </c>
      <c r="S590">
        <v>5.1100000000000003</v>
      </c>
      <c r="T590">
        <v>2.2200000000000002</v>
      </c>
      <c r="U590">
        <v>5.51</v>
      </c>
      <c r="V590">
        <v>3.71</v>
      </c>
      <c r="W590">
        <v>2020</v>
      </c>
      <c r="X590">
        <f t="shared" si="17"/>
        <v>0</v>
      </c>
    </row>
    <row r="591" spans="1:24" ht="12.75" hidden="1" customHeight="1" x14ac:dyDescent="0.45">
      <c r="A591">
        <v>62</v>
      </c>
      <c r="B591" t="s">
        <v>91</v>
      </c>
      <c r="C591" t="s">
        <v>163</v>
      </c>
      <c r="D591" s="2" t="str">
        <f t="shared" si="16"/>
        <v>North Carolina State2020</v>
      </c>
      <c r="F591">
        <v>8</v>
      </c>
      <c r="G591">
        <v>4</v>
      </c>
      <c r="H591" s="2">
        <v>0</v>
      </c>
      <c r="I591">
        <v>2.59</v>
      </c>
      <c r="J591">
        <v>-2.25</v>
      </c>
      <c r="K591">
        <v>0.35</v>
      </c>
      <c r="L591" s="2">
        <f>_xlfn.RANK.EQ(I591, INDEX(CFB!$I$2:$I$1048576, MATCH(W591, CFB!$W$2:$W$1048576, 0)):INDEX(CFB!$I$2:$I$1048576, MATCH(W591, CFB!$W$2:$W$1048576, 0) + COUNTIF(CFB!$W$2:$W$1048576, W591) - 1), 0)</f>
        <v>42</v>
      </c>
      <c r="M591" s="2">
        <f>_xlfn.RANK.EQ(J591, INDEX(CFB!$J$2:$J$1048576, MATCH(W591, CFB!$W$2:$W$1048576, 0)):INDEX(CFB!$J$2:$J$1048576, MATCH(W591, CFB!$W$2:$W$1048576, 0) + COUNTIF(CFB!$W$2:$W$1048576, W591) - 1))</f>
        <v>81</v>
      </c>
      <c r="N591" s="2">
        <f>RANK(K591, INDEX(CFB!$K$2:$K$1048576, MATCH(W591, CFB!$W$2:$W$1048576, 0)):INDEX(CFB!$K$2:$K$1048576, MATCH(W591, CFB!$W$2:$W$1048576, 0) + COUNTIF(CFB!$W$2:$W$1048576, W591) - 1))</f>
        <v>62</v>
      </c>
      <c r="O591">
        <v>40.46</v>
      </c>
      <c r="P591">
        <v>17.600000000000001</v>
      </c>
      <c r="Q591">
        <v>8.73</v>
      </c>
      <c r="R591">
        <v>6.24</v>
      </c>
      <c r="S591">
        <v>4.13</v>
      </c>
      <c r="T591">
        <v>3.45</v>
      </c>
      <c r="U591">
        <v>6.45</v>
      </c>
      <c r="V591">
        <v>4.66</v>
      </c>
      <c r="W591">
        <v>2020</v>
      </c>
      <c r="X591">
        <f t="shared" si="17"/>
        <v>0</v>
      </c>
    </row>
    <row r="592" spans="1:24" ht="12.75" hidden="1" customHeight="1" x14ac:dyDescent="0.45">
      <c r="A592">
        <v>63</v>
      </c>
      <c r="B592" t="s">
        <v>136</v>
      </c>
      <c r="C592" t="s">
        <v>159</v>
      </c>
      <c r="D592" s="2" t="str">
        <f t="shared" si="16"/>
        <v>Georgia State2020</v>
      </c>
      <c r="F592">
        <v>6</v>
      </c>
      <c r="G592">
        <v>4</v>
      </c>
      <c r="H592" s="2">
        <v>0</v>
      </c>
      <c r="I592">
        <v>5.26</v>
      </c>
      <c r="J592">
        <v>-4.93</v>
      </c>
      <c r="K592">
        <v>0.34</v>
      </c>
      <c r="L592" s="2">
        <f>_xlfn.RANK.EQ(I592, INDEX(CFB!$I$2:$I$1048576, MATCH(W592, CFB!$W$2:$W$1048576, 0)):INDEX(CFB!$I$2:$I$1048576, MATCH(W592, CFB!$W$2:$W$1048576, 0) + COUNTIF(CFB!$W$2:$W$1048576, W592) - 1), 0)</f>
        <v>24</v>
      </c>
      <c r="M592" s="2">
        <f>_xlfn.RANK.EQ(J592, INDEX(CFB!$J$2:$J$1048576, MATCH(W592, CFB!$W$2:$W$1048576, 0)):INDEX(CFB!$J$2:$J$1048576, MATCH(W592, CFB!$W$2:$W$1048576, 0) + COUNTIF(CFB!$W$2:$W$1048576, W592) - 1))</f>
        <v>97</v>
      </c>
      <c r="N592" s="2">
        <f>RANK(K592, INDEX(CFB!$K$2:$K$1048576, MATCH(W592, CFB!$W$2:$W$1048576, 0)):INDEX(CFB!$K$2:$K$1048576, MATCH(W592, CFB!$W$2:$W$1048576, 0) + COUNTIF(CFB!$W$2:$W$1048576, W592) - 1))</f>
        <v>63</v>
      </c>
      <c r="O592">
        <v>42.79</v>
      </c>
      <c r="P592">
        <v>24.88</v>
      </c>
      <c r="Q592">
        <v>8.17</v>
      </c>
      <c r="R592">
        <v>6.72</v>
      </c>
      <c r="S592">
        <v>4.99</v>
      </c>
      <c r="T592">
        <v>3.41</v>
      </c>
      <c r="U592">
        <v>6.37</v>
      </c>
      <c r="V592">
        <v>5.0599999999999996</v>
      </c>
      <c r="W592">
        <v>2020</v>
      </c>
      <c r="X592">
        <f t="shared" si="17"/>
        <v>0</v>
      </c>
    </row>
    <row r="593" spans="1:24" ht="12.75" hidden="1" customHeight="1" x14ac:dyDescent="0.45">
      <c r="A593">
        <v>64</v>
      </c>
      <c r="B593" t="s">
        <v>47</v>
      </c>
      <c r="C593" t="s">
        <v>160</v>
      </c>
      <c r="D593" s="2" t="str">
        <f t="shared" si="16"/>
        <v>Nebraska2020</v>
      </c>
      <c r="F593">
        <v>3</v>
      </c>
      <c r="G593">
        <v>5</v>
      </c>
      <c r="H593" s="2">
        <v>0</v>
      </c>
      <c r="I593">
        <v>-2.27</v>
      </c>
      <c r="J593">
        <v>2.41</v>
      </c>
      <c r="K593">
        <v>0.14000000000000001</v>
      </c>
      <c r="L593" s="2">
        <f>_xlfn.RANK.EQ(I593, INDEX(CFB!$I$2:$I$1048576, MATCH(W593, CFB!$W$2:$W$1048576, 0)):INDEX(CFB!$I$2:$I$1048576, MATCH(W593, CFB!$W$2:$W$1048576, 0) + COUNTIF(CFB!$W$2:$W$1048576, W593) - 1), 0)</f>
        <v>84</v>
      </c>
      <c r="M593" s="2">
        <f>_xlfn.RANK.EQ(J593, INDEX(CFB!$J$2:$J$1048576, MATCH(W593, CFB!$W$2:$W$1048576, 0)):INDEX(CFB!$J$2:$J$1048576, MATCH(W593, CFB!$W$2:$W$1048576, 0) + COUNTIF(CFB!$W$2:$W$1048576, W593) - 1))</f>
        <v>44</v>
      </c>
      <c r="N593" s="2">
        <f>RANK(K593, INDEX(CFB!$K$2:$K$1048576, MATCH(W593, CFB!$W$2:$W$1048576, 0)):INDEX(CFB!$K$2:$K$1048576, MATCH(W593, CFB!$W$2:$W$1048576, 0) + COUNTIF(CFB!$W$2:$W$1048576, W593) - 1))</f>
        <v>64</v>
      </c>
      <c r="O593">
        <v>32.450000000000003</v>
      </c>
      <c r="P593">
        <v>20.82</v>
      </c>
      <c r="Q593">
        <v>6.32</v>
      </c>
      <c r="R593">
        <v>7.78</v>
      </c>
      <c r="S593">
        <v>5.32</v>
      </c>
      <c r="T593">
        <v>3.73</v>
      </c>
      <c r="U593">
        <v>6.02</v>
      </c>
      <c r="V593">
        <v>5.14</v>
      </c>
      <c r="W593">
        <v>2020</v>
      </c>
      <c r="X593">
        <f t="shared" si="17"/>
        <v>0</v>
      </c>
    </row>
    <row r="594" spans="1:24" ht="12.75" hidden="1" customHeight="1" x14ac:dyDescent="0.45">
      <c r="A594">
        <v>65</v>
      </c>
      <c r="B594" t="s">
        <v>66</v>
      </c>
      <c r="C594" t="s">
        <v>171</v>
      </c>
      <c r="D594" s="2" t="str">
        <f t="shared" si="16"/>
        <v>Washington2020</v>
      </c>
      <c r="F594">
        <v>3</v>
      </c>
      <c r="G594">
        <v>1</v>
      </c>
      <c r="H594" s="2">
        <v>0</v>
      </c>
      <c r="I594">
        <v>0.09</v>
      </c>
      <c r="J594">
        <v>0.02</v>
      </c>
      <c r="K594">
        <v>0.11</v>
      </c>
      <c r="L594" s="2">
        <f>_xlfn.RANK.EQ(I594, INDEX(CFB!$I$2:$I$1048576, MATCH(W594, CFB!$W$2:$W$1048576, 0)):INDEX(CFB!$I$2:$I$1048576, MATCH(W594, CFB!$W$2:$W$1048576, 0) + COUNTIF(CFB!$W$2:$W$1048576, W594) - 1), 0)</f>
        <v>68</v>
      </c>
      <c r="M594" s="2">
        <f>_xlfn.RANK.EQ(J594, INDEX(CFB!$J$2:$J$1048576, MATCH(W594, CFB!$W$2:$W$1048576, 0)):INDEX(CFB!$J$2:$J$1048576, MATCH(W594, CFB!$W$2:$W$1048576, 0) + COUNTIF(CFB!$W$2:$W$1048576, W594) - 1))</f>
        <v>59</v>
      </c>
      <c r="N594" s="2">
        <f>RANK(K594, INDEX(CFB!$K$2:$K$1048576, MATCH(W594, CFB!$W$2:$W$1048576, 0)):INDEX(CFB!$K$2:$K$1048576, MATCH(W594, CFB!$W$2:$W$1048576, 0) + COUNTIF(CFB!$W$2:$W$1048576, W594) - 1))</f>
        <v>65</v>
      </c>
      <c r="O594">
        <v>33.6</v>
      </c>
      <c r="P594">
        <v>20.52</v>
      </c>
      <c r="Q594">
        <v>8.56</v>
      </c>
      <c r="R594">
        <v>6.09</v>
      </c>
      <c r="S594">
        <v>4.41</v>
      </c>
      <c r="T594">
        <v>3.69</v>
      </c>
      <c r="U594">
        <v>6.39</v>
      </c>
      <c r="V594">
        <v>4.4800000000000004</v>
      </c>
      <c r="W594">
        <v>2020</v>
      </c>
      <c r="X594">
        <f t="shared" si="17"/>
        <v>0</v>
      </c>
    </row>
    <row r="595" spans="1:24" ht="12.75" hidden="1" customHeight="1" x14ac:dyDescent="0.45">
      <c r="A595">
        <v>66</v>
      </c>
      <c r="B595" t="s">
        <v>24</v>
      </c>
      <c r="C595" t="s">
        <v>49</v>
      </c>
      <c r="D595" s="2" t="str">
        <f t="shared" si="16"/>
        <v>SMU2020</v>
      </c>
      <c r="F595">
        <v>7</v>
      </c>
      <c r="G595">
        <v>3</v>
      </c>
      <c r="H595" s="2">
        <v>0</v>
      </c>
      <c r="I595">
        <v>5.63</v>
      </c>
      <c r="J595">
        <v>-5.57</v>
      </c>
      <c r="K595">
        <v>0.06</v>
      </c>
      <c r="L595" s="2">
        <f>_xlfn.RANK.EQ(I595, INDEX(CFB!$I$2:$I$1048576, MATCH(W595, CFB!$W$2:$W$1048576, 0)):INDEX(CFB!$I$2:$I$1048576, MATCH(W595, CFB!$W$2:$W$1048576, 0) + COUNTIF(CFB!$W$2:$W$1048576, W595) - 1), 0)</f>
        <v>21</v>
      </c>
      <c r="M595" s="2">
        <f>_xlfn.RANK.EQ(J595, INDEX(CFB!$J$2:$J$1048576, MATCH(W595, CFB!$W$2:$W$1048576, 0)):INDEX(CFB!$J$2:$J$1048576, MATCH(W595, CFB!$W$2:$W$1048576, 0) + COUNTIF(CFB!$W$2:$W$1048576, W595) - 1))</f>
        <v>99</v>
      </c>
      <c r="N595" s="2">
        <f>RANK(K595, INDEX(CFB!$K$2:$K$1048576, MATCH(W595, CFB!$W$2:$W$1048576, 0)):INDEX(CFB!$K$2:$K$1048576, MATCH(W595, CFB!$W$2:$W$1048576, 0) + COUNTIF(CFB!$W$2:$W$1048576, W595) - 1))</f>
        <v>66</v>
      </c>
      <c r="O595">
        <v>44.81</v>
      </c>
      <c r="P595">
        <v>23.57</v>
      </c>
      <c r="Q595">
        <v>8.6199999999999992</v>
      </c>
      <c r="R595">
        <v>7.4</v>
      </c>
      <c r="S595">
        <v>5.18</v>
      </c>
      <c r="T595">
        <v>3.46</v>
      </c>
      <c r="U595">
        <v>7.02</v>
      </c>
      <c r="V595">
        <v>5.15</v>
      </c>
      <c r="W595">
        <v>2020</v>
      </c>
      <c r="X595">
        <f t="shared" si="17"/>
        <v>0</v>
      </c>
    </row>
    <row r="596" spans="1:24" ht="12.75" hidden="1" customHeight="1" x14ac:dyDescent="0.45">
      <c r="A596">
        <v>67</v>
      </c>
      <c r="B596" t="s">
        <v>41</v>
      </c>
      <c r="C596" t="s">
        <v>29</v>
      </c>
      <c r="D596" s="2" t="str">
        <f t="shared" si="16"/>
        <v>Kansas State2020</v>
      </c>
      <c r="F596">
        <v>4</v>
      </c>
      <c r="G596">
        <v>6</v>
      </c>
      <c r="H596" s="2">
        <v>0</v>
      </c>
      <c r="I596">
        <v>-0.96</v>
      </c>
      <c r="J596">
        <v>0.95</v>
      </c>
      <c r="K596">
        <v>-0.01</v>
      </c>
      <c r="L596" s="2">
        <f>_xlfn.RANK.EQ(I596, INDEX(CFB!$I$2:$I$1048576, MATCH(W596, CFB!$W$2:$W$1048576, 0)):INDEX(CFB!$I$2:$I$1048576, MATCH(W596, CFB!$W$2:$W$1048576, 0) + COUNTIF(CFB!$W$2:$W$1048576, W596) - 1), 0)</f>
        <v>74</v>
      </c>
      <c r="M596" s="2">
        <f>_xlfn.RANK.EQ(J596, INDEX(CFB!$J$2:$J$1048576, MATCH(W596, CFB!$W$2:$W$1048576, 0)):INDEX(CFB!$J$2:$J$1048576, MATCH(W596, CFB!$W$2:$W$1048576, 0) + COUNTIF(CFB!$W$2:$W$1048576, W596) - 1))</f>
        <v>54</v>
      </c>
      <c r="N596" s="2">
        <f>RANK(K596, INDEX(CFB!$K$2:$K$1048576, MATCH(W596, CFB!$W$2:$W$1048576, 0)):INDEX(CFB!$K$2:$K$1048576, MATCH(W596, CFB!$W$2:$W$1048576, 0) + COUNTIF(CFB!$W$2:$W$1048576, W596) - 1))</f>
        <v>67</v>
      </c>
      <c r="O596">
        <v>40.11</v>
      </c>
      <c r="P596">
        <v>16.64</v>
      </c>
      <c r="Q596">
        <v>8.84</v>
      </c>
      <c r="R596">
        <v>6.29</v>
      </c>
      <c r="S596">
        <v>5.68</v>
      </c>
      <c r="T596">
        <v>3.73</v>
      </c>
      <c r="U596">
        <v>6.91</v>
      </c>
      <c r="V596">
        <v>4.93</v>
      </c>
      <c r="W596">
        <v>2020</v>
      </c>
      <c r="X596">
        <f t="shared" si="17"/>
        <v>0</v>
      </c>
    </row>
    <row r="597" spans="1:24" ht="12.75" hidden="1" customHeight="1" x14ac:dyDescent="0.45">
      <c r="A597">
        <v>68</v>
      </c>
      <c r="B597" t="s">
        <v>57</v>
      </c>
      <c r="C597" t="s">
        <v>163</v>
      </c>
      <c r="D597" s="2" t="str">
        <f t="shared" si="16"/>
        <v>Boston College2020</v>
      </c>
      <c r="F597">
        <v>6</v>
      </c>
      <c r="G597">
        <v>5</v>
      </c>
      <c r="H597" s="2">
        <v>0</v>
      </c>
      <c r="I597">
        <v>0.63</v>
      </c>
      <c r="J597">
        <v>-0.67</v>
      </c>
      <c r="K597">
        <v>-0.04</v>
      </c>
      <c r="L597" s="2">
        <f>_xlfn.RANK.EQ(I597, INDEX(CFB!$I$2:$I$1048576, MATCH(W597, CFB!$W$2:$W$1048576, 0)):INDEX(CFB!$I$2:$I$1048576, MATCH(W597, CFB!$W$2:$W$1048576, 0) + COUNTIF(CFB!$W$2:$W$1048576, W597) - 1), 0)</f>
        <v>61</v>
      </c>
      <c r="M597" s="2">
        <f>_xlfn.RANK.EQ(J597, INDEX(CFB!$J$2:$J$1048576, MATCH(W597, CFB!$W$2:$W$1048576, 0)):INDEX(CFB!$J$2:$J$1048576, MATCH(W597, CFB!$W$2:$W$1048576, 0) + COUNTIF(CFB!$W$2:$W$1048576, W597) - 1))</f>
        <v>67</v>
      </c>
      <c r="N597" s="2">
        <f>RANK(K597, INDEX(CFB!$K$2:$K$1048576, MATCH(W597, CFB!$W$2:$W$1048576, 0)):INDEX(CFB!$K$2:$K$1048576, MATCH(W597, CFB!$W$2:$W$1048576, 0) + COUNTIF(CFB!$W$2:$W$1048576, W597) - 1))</f>
        <v>68</v>
      </c>
      <c r="O597">
        <v>39.299999999999997</v>
      </c>
      <c r="P597">
        <v>15.31</v>
      </c>
      <c r="Q597">
        <v>8.77</v>
      </c>
      <c r="R597">
        <v>6.75</v>
      </c>
      <c r="S597">
        <v>3.97</v>
      </c>
      <c r="T597">
        <v>3.78</v>
      </c>
      <c r="U597">
        <v>6.58</v>
      </c>
      <c r="V597">
        <v>5.04</v>
      </c>
      <c r="W597">
        <v>2020</v>
      </c>
      <c r="X597">
        <f t="shared" si="17"/>
        <v>0</v>
      </c>
    </row>
    <row r="598" spans="1:24" ht="12.75" hidden="1" customHeight="1" x14ac:dyDescent="0.45">
      <c r="A598">
        <v>69</v>
      </c>
      <c r="B598" t="s">
        <v>73</v>
      </c>
      <c r="C598" t="s">
        <v>170</v>
      </c>
      <c r="D598" s="2" t="str">
        <f t="shared" si="16"/>
        <v>UCLA2020</v>
      </c>
      <c r="F598">
        <v>3</v>
      </c>
      <c r="G598">
        <v>4</v>
      </c>
      <c r="H598" s="2">
        <v>0</v>
      </c>
      <c r="I598">
        <v>6.86</v>
      </c>
      <c r="J598">
        <v>-6.97</v>
      </c>
      <c r="K598">
        <v>-0.11</v>
      </c>
      <c r="L598" s="2">
        <f>_xlfn.RANK.EQ(I598, INDEX(CFB!$I$2:$I$1048576, MATCH(W598, CFB!$W$2:$W$1048576, 0)):INDEX(CFB!$I$2:$I$1048576, MATCH(W598, CFB!$W$2:$W$1048576, 0) + COUNTIF(CFB!$W$2:$W$1048576, W598) - 1), 0)</f>
        <v>16</v>
      </c>
      <c r="M598" s="2">
        <f>_xlfn.RANK.EQ(J598, INDEX(CFB!$J$2:$J$1048576, MATCH(W598, CFB!$W$2:$W$1048576, 0)):INDEX(CFB!$J$2:$J$1048576, MATCH(W598, CFB!$W$2:$W$1048576, 0) + COUNTIF(CFB!$W$2:$W$1048576, W598) - 1))</f>
        <v>105</v>
      </c>
      <c r="N598" s="2">
        <f>RANK(K598, INDEX(CFB!$K$2:$K$1048576, MATCH(W598, CFB!$W$2:$W$1048576, 0)):INDEX(CFB!$K$2:$K$1048576, MATCH(W598, CFB!$W$2:$W$1048576, 0) + COUNTIF(CFB!$W$2:$W$1048576, W598) - 1))</f>
        <v>69</v>
      </c>
      <c r="O598">
        <v>42.75</v>
      </c>
      <c r="P598">
        <v>24.67</v>
      </c>
      <c r="Q598">
        <v>8.75</v>
      </c>
      <c r="R598">
        <v>6.61</v>
      </c>
      <c r="S598">
        <v>5.41</v>
      </c>
      <c r="T598">
        <v>2.97</v>
      </c>
      <c r="U598">
        <v>7.01</v>
      </c>
      <c r="V598">
        <v>4.51</v>
      </c>
      <c r="W598">
        <v>2020</v>
      </c>
      <c r="X598">
        <f t="shared" si="17"/>
        <v>0</v>
      </c>
    </row>
    <row r="599" spans="1:24" ht="12.75" hidden="1" customHeight="1" x14ac:dyDescent="0.45">
      <c r="A599">
        <v>70</v>
      </c>
      <c r="B599" t="s">
        <v>124</v>
      </c>
      <c r="C599" t="s">
        <v>160</v>
      </c>
      <c r="D599" s="2" t="str">
        <f t="shared" si="16"/>
        <v>Purdue2020</v>
      </c>
      <c r="F599">
        <v>2</v>
      </c>
      <c r="G599">
        <v>4</v>
      </c>
      <c r="H599" s="2">
        <v>0</v>
      </c>
      <c r="I599">
        <v>2.79</v>
      </c>
      <c r="J599">
        <v>-2.97</v>
      </c>
      <c r="K599">
        <v>-0.18</v>
      </c>
      <c r="L599" s="2">
        <f>_xlfn.RANK.EQ(I599, INDEX(CFB!$I$2:$I$1048576, MATCH(W599, CFB!$W$2:$W$1048576, 0)):INDEX(CFB!$I$2:$I$1048576, MATCH(W599, CFB!$W$2:$W$1048576, 0) + COUNTIF(CFB!$W$2:$W$1048576, W599) - 1), 0)</f>
        <v>40</v>
      </c>
      <c r="M599" s="2">
        <f>_xlfn.RANK.EQ(J599, INDEX(CFB!$J$2:$J$1048576, MATCH(W599, CFB!$W$2:$W$1048576, 0)):INDEX(CFB!$J$2:$J$1048576, MATCH(W599, CFB!$W$2:$W$1048576, 0) + COUNTIF(CFB!$W$2:$W$1048576, W599) - 1))</f>
        <v>86</v>
      </c>
      <c r="N599" s="2">
        <f>RANK(K599, INDEX(CFB!$K$2:$K$1048576, MATCH(W599, CFB!$W$2:$W$1048576, 0)):INDEX(CFB!$K$2:$K$1048576, MATCH(W599, CFB!$W$2:$W$1048576, 0) + COUNTIF(CFB!$W$2:$W$1048576, W599) - 1))</f>
        <v>70</v>
      </c>
      <c r="O599">
        <v>36.49</v>
      </c>
      <c r="P599">
        <v>24.65</v>
      </c>
      <c r="Q599">
        <v>6.88</v>
      </c>
      <c r="R599">
        <v>9.2100000000000009</v>
      </c>
      <c r="S599">
        <v>3.49</v>
      </c>
      <c r="T599">
        <v>3.04</v>
      </c>
      <c r="U599">
        <v>6.16</v>
      </c>
      <c r="V599">
        <v>5.51</v>
      </c>
      <c r="W599">
        <v>2020</v>
      </c>
      <c r="X599">
        <f t="shared" si="17"/>
        <v>0</v>
      </c>
    </row>
    <row r="600" spans="1:24" ht="12.75" hidden="1" customHeight="1" x14ac:dyDescent="0.45">
      <c r="A600">
        <v>71</v>
      </c>
      <c r="B600" t="s">
        <v>106</v>
      </c>
      <c r="C600" t="s">
        <v>163</v>
      </c>
      <c r="D600" s="2" t="str">
        <f t="shared" si="16"/>
        <v>Wake Forest2020</v>
      </c>
      <c r="F600">
        <v>4</v>
      </c>
      <c r="G600">
        <v>5</v>
      </c>
      <c r="H600" s="2">
        <v>0</v>
      </c>
      <c r="I600">
        <v>5.56</v>
      </c>
      <c r="J600">
        <v>-5.89</v>
      </c>
      <c r="K600">
        <v>-0.33</v>
      </c>
      <c r="L600" s="2">
        <f>_xlfn.RANK.EQ(I600, INDEX(CFB!$I$2:$I$1048576, MATCH(W600, CFB!$W$2:$W$1048576, 0)):INDEX(CFB!$I$2:$I$1048576, MATCH(W600, CFB!$W$2:$W$1048576, 0) + COUNTIF(CFB!$W$2:$W$1048576, W600) - 1), 0)</f>
        <v>22</v>
      </c>
      <c r="M600" s="2">
        <f>_xlfn.RANK.EQ(J600, INDEX(CFB!$J$2:$J$1048576, MATCH(W600, CFB!$W$2:$W$1048576, 0)):INDEX(CFB!$J$2:$J$1048576, MATCH(W600, CFB!$W$2:$W$1048576, 0) + COUNTIF(CFB!$W$2:$W$1048576, W600) - 1))</f>
        <v>100</v>
      </c>
      <c r="N600" s="2">
        <f>RANK(K600, INDEX(CFB!$K$2:$K$1048576, MATCH(W600, CFB!$W$2:$W$1048576, 0)):INDEX(CFB!$K$2:$K$1048576, MATCH(W600, CFB!$W$2:$W$1048576, 0) + COUNTIF(CFB!$W$2:$W$1048576, W600) - 1))</f>
        <v>71</v>
      </c>
      <c r="O600">
        <v>48.33</v>
      </c>
      <c r="P600">
        <v>20.57</v>
      </c>
      <c r="Q600">
        <v>8.7799999999999994</v>
      </c>
      <c r="R600">
        <v>6.6</v>
      </c>
      <c r="S600">
        <v>4.72</v>
      </c>
      <c r="T600">
        <v>3.8</v>
      </c>
      <c r="U600">
        <v>6.64</v>
      </c>
      <c r="V600">
        <v>4.9400000000000004</v>
      </c>
      <c r="W600">
        <v>2020</v>
      </c>
      <c r="X600">
        <f t="shared" si="17"/>
        <v>0</v>
      </c>
    </row>
    <row r="601" spans="1:24" ht="12.75" hidden="1" customHeight="1" x14ac:dyDescent="0.45">
      <c r="A601">
        <v>72</v>
      </c>
      <c r="B601" t="s">
        <v>93</v>
      </c>
      <c r="C601" t="s">
        <v>164</v>
      </c>
      <c r="D601" s="2" t="str">
        <f t="shared" si="16"/>
        <v>Virginia2020</v>
      </c>
      <c r="F601">
        <v>5</v>
      </c>
      <c r="G601">
        <v>5</v>
      </c>
      <c r="H601" s="2">
        <v>0</v>
      </c>
      <c r="I601">
        <v>0.17</v>
      </c>
      <c r="J601">
        <v>-0.56000000000000005</v>
      </c>
      <c r="K601">
        <v>-0.39</v>
      </c>
      <c r="L601" s="2">
        <f>_xlfn.RANK.EQ(I601, INDEX(CFB!$I$2:$I$1048576, MATCH(W601, CFB!$W$2:$W$1048576, 0)):INDEX(CFB!$I$2:$I$1048576, MATCH(W601, CFB!$W$2:$W$1048576, 0) + COUNTIF(CFB!$W$2:$W$1048576, W601) - 1), 0)</f>
        <v>65</v>
      </c>
      <c r="M601" s="2">
        <f>_xlfn.RANK.EQ(J601, INDEX(CFB!$J$2:$J$1048576, MATCH(W601, CFB!$W$2:$W$1048576, 0)):INDEX(CFB!$J$2:$J$1048576, MATCH(W601, CFB!$W$2:$W$1048576, 0) + COUNTIF(CFB!$W$2:$W$1048576, W601) - 1))</f>
        <v>63</v>
      </c>
      <c r="N601" s="2">
        <f>RANK(K601, INDEX(CFB!$K$2:$K$1048576, MATCH(W601, CFB!$W$2:$W$1048576, 0)):INDEX(CFB!$K$2:$K$1048576, MATCH(W601, CFB!$W$2:$W$1048576, 0) + COUNTIF(CFB!$W$2:$W$1048576, W601) - 1))</f>
        <v>72</v>
      </c>
      <c r="O601">
        <v>41.36</v>
      </c>
      <c r="P601">
        <v>15.17</v>
      </c>
      <c r="Q601">
        <v>7.71</v>
      </c>
      <c r="R601">
        <v>7.95</v>
      </c>
      <c r="S601">
        <v>5.08</v>
      </c>
      <c r="T601">
        <v>3.02</v>
      </c>
      <c r="U601">
        <v>6.51</v>
      </c>
      <c r="V601">
        <v>5.21</v>
      </c>
      <c r="W601">
        <v>2020</v>
      </c>
      <c r="X601">
        <f t="shared" si="17"/>
        <v>0</v>
      </c>
    </row>
    <row r="602" spans="1:24" ht="12.75" hidden="1" customHeight="1" x14ac:dyDescent="0.45">
      <c r="A602">
        <v>73</v>
      </c>
      <c r="B602" t="s">
        <v>58</v>
      </c>
      <c r="C602" t="s">
        <v>49</v>
      </c>
      <c r="D602" s="2" t="str">
        <f t="shared" si="16"/>
        <v>Tulane2020</v>
      </c>
      <c r="F602">
        <v>6</v>
      </c>
      <c r="G602">
        <v>6</v>
      </c>
      <c r="H602" s="2">
        <v>0</v>
      </c>
      <c r="I602">
        <v>2.46</v>
      </c>
      <c r="J602">
        <v>-3.17</v>
      </c>
      <c r="K602">
        <v>-0.71</v>
      </c>
      <c r="L602" s="2">
        <f>_xlfn.RANK.EQ(I602, INDEX(CFB!$I$2:$I$1048576, MATCH(W602, CFB!$W$2:$W$1048576, 0)):INDEX(CFB!$I$2:$I$1048576, MATCH(W602, CFB!$W$2:$W$1048576, 0) + COUNTIF(CFB!$W$2:$W$1048576, W602) - 1), 0)</f>
        <v>44</v>
      </c>
      <c r="M602" s="2">
        <f>_xlfn.RANK.EQ(J602, INDEX(CFB!$J$2:$J$1048576, MATCH(W602, CFB!$W$2:$W$1048576, 0)):INDEX(CFB!$J$2:$J$1048576, MATCH(W602, CFB!$W$2:$W$1048576, 0) + COUNTIF(CFB!$W$2:$W$1048576, W602) - 1))</f>
        <v>90</v>
      </c>
      <c r="N602" s="2">
        <f>RANK(K602, INDEX(CFB!$K$2:$K$1048576, MATCH(W602, CFB!$W$2:$W$1048576, 0)):INDEX(CFB!$K$2:$K$1048576, MATCH(W602, CFB!$W$2:$W$1048576, 0) + COUNTIF(CFB!$W$2:$W$1048576, W602) - 1))</f>
        <v>73</v>
      </c>
      <c r="O602">
        <v>43.04</v>
      </c>
      <c r="P602">
        <v>20.77</v>
      </c>
      <c r="Q602">
        <v>6.71</v>
      </c>
      <c r="R602">
        <v>8.19</v>
      </c>
      <c r="S602">
        <v>5.9</v>
      </c>
      <c r="T602">
        <v>2.98</v>
      </c>
      <c r="U602">
        <v>6.26</v>
      </c>
      <c r="V602">
        <v>5.2</v>
      </c>
      <c r="W602">
        <v>2020</v>
      </c>
      <c r="X602">
        <f t="shared" si="17"/>
        <v>0</v>
      </c>
    </row>
    <row r="603" spans="1:24" ht="12.75" hidden="1" customHeight="1" x14ac:dyDescent="0.45">
      <c r="A603">
        <v>74</v>
      </c>
      <c r="B603" t="s">
        <v>25</v>
      </c>
      <c r="C603" t="s">
        <v>163</v>
      </c>
      <c r="D603" s="2" t="str">
        <f t="shared" si="16"/>
        <v>Louisville2020</v>
      </c>
      <c r="F603">
        <v>4</v>
      </c>
      <c r="G603">
        <v>7</v>
      </c>
      <c r="H603" s="2">
        <v>0</v>
      </c>
      <c r="I603">
        <v>0.13</v>
      </c>
      <c r="J603">
        <v>-0.91</v>
      </c>
      <c r="K603">
        <v>-0.78</v>
      </c>
      <c r="L603" s="2">
        <f>_xlfn.RANK.EQ(I603, INDEX(CFB!$I$2:$I$1048576, MATCH(W603, CFB!$W$2:$W$1048576, 0)):INDEX(CFB!$I$2:$I$1048576, MATCH(W603, CFB!$W$2:$W$1048576, 0) + COUNTIF(CFB!$W$2:$W$1048576, W603) - 1), 0)</f>
        <v>66</v>
      </c>
      <c r="M603" s="2">
        <f>_xlfn.RANK.EQ(J603, INDEX(CFB!$J$2:$J$1048576, MATCH(W603, CFB!$W$2:$W$1048576, 0)):INDEX(CFB!$J$2:$J$1048576, MATCH(W603, CFB!$W$2:$W$1048576, 0) + COUNTIF(CFB!$W$2:$W$1048576, W603) - 1))</f>
        <v>71</v>
      </c>
      <c r="N603" s="2">
        <f>RANK(K603, INDEX(CFB!$K$2:$K$1048576, MATCH(W603, CFB!$W$2:$W$1048576, 0)):INDEX(CFB!$K$2:$K$1048576, MATCH(W603, CFB!$W$2:$W$1048576, 0) + COUNTIF(CFB!$W$2:$W$1048576, W603) - 1))</f>
        <v>74</v>
      </c>
      <c r="O603">
        <v>41.65</v>
      </c>
      <c r="P603">
        <v>16.12</v>
      </c>
      <c r="Q603">
        <v>9.5</v>
      </c>
      <c r="R603">
        <v>6.69</v>
      </c>
      <c r="S603">
        <v>6.11</v>
      </c>
      <c r="T603">
        <v>4.1500000000000004</v>
      </c>
      <c r="U603">
        <v>7.64</v>
      </c>
      <c r="V603">
        <v>5.0599999999999996</v>
      </c>
      <c r="W603">
        <v>2020</v>
      </c>
      <c r="X603">
        <f t="shared" si="17"/>
        <v>0</v>
      </c>
    </row>
    <row r="604" spans="1:24" ht="12.75" hidden="1" customHeight="1" x14ac:dyDescent="0.45">
      <c r="A604">
        <v>75</v>
      </c>
      <c r="B604" t="s">
        <v>44</v>
      </c>
      <c r="C604" t="s">
        <v>154</v>
      </c>
      <c r="D604" s="2" t="str">
        <f t="shared" si="16"/>
        <v>Michigan2020</v>
      </c>
      <c r="F604">
        <v>2</v>
      </c>
      <c r="G604">
        <v>4</v>
      </c>
      <c r="H604" s="2">
        <v>0</v>
      </c>
      <c r="I604">
        <v>4.17</v>
      </c>
      <c r="J604">
        <v>-5.42</v>
      </c>
      <c r="K604">
        <v>-1.25</v>
      </c>
      <c r="L604" s="2">
        <f>_xlfn.RANK.EQ(I604, INDEX(CFB!$I$2:$I$1048576, MATCH(W604, CFB!$W$2:$W$1048576, 0)):INDEX(CFB!$I$2:$I$1048576, MATCH(W604, CFB!$W$2:$W$1048576, 0) + COUNTIF(CFB!$W$2:$W$1048576, W604) - 1), 0)</f>
        <v>32</v>
      </c>
      <c r="M604" s="2">
        <f>_xlfn.RANK.EQ(J604, INDEX(CFB!$J$2:$J$1048576, MATCH(W604, CFB!$W$2:$W$1048576, 0)):INDEX(CFB!$J$2:$J$1048576, MATCH(W604, CFB!$W$2:$W$1048576, 0) + COUNTIF(CFB!$W$2:$W$1048576, W604) - 1))</f>
        <v>98</v>
      </c>
      <c r="N604" s="2">
        <f>RANK(K604, INDEX(CFB!$K$2:$K$1048576, MATCH(W604, CFB!$W$2:$W$1048576, 0)):INDEX(CFB!$K$2:$K$1048576, MATCH(W604, CFB!$W$2:$W$1048576, 0) + COUNTIF(CFB!$W$2:$W$1048576, W604) - 1))</f>
        <v>75</v>
      </c>
      <c r="O604">
        <v>38.32</v>
      </c>
      <c r="P604">
        <v>29.41</v>
      </c>
      <c r="Q604">
        <v>7.14</v>
      </c>
      <c r="R604">
        <v>8.1300000000000008</v>
      </c>
      <c r="S604">
        <v>5.07</v>
      </c>
      <c r="T604">
        <v>4.4400000000000004</v>
      </c>
      <c r="U604">
        <v>6.56</v>
      </c>
      <c r="V604">
        <v>5.77</v>
      </c>
      <c r="W604">
        <v>2020</v>
      </c>
      <c r="X604">
        <f t="shared" si="17"/>
        <v>0</v>
      </c>
    </row>
    <row r="605" spans="1:24" ht="12.75" hidden="1" customHeight="1" x14ac:dyDescent="0.45">
      <c r="A605">
        <v>76</v>
      </c>
      <c r="B605" t="s">
        <v>68</v>
      </c>
      <c r="C605" t="s">
        <v>49</v>
      </c>
      <c r="D605" s="2" t="str">
        <f t="shared" si="16"/>
        <v>Memphis2020</v>
      </c>
      <c r="F605">
        <v>8</v>
      </c>
      <c r="G605">
        <v>3</v>
      </c>
      <c r="H605" s="2">
        <v>0</v>
      </c>
      <c r="I605">
        <v>-0.16</v>
      </c>
      <c r="J605">
        <v>-1.1200000000000001</v>
      </c>
      <c r="K605">
        <v>-1.29</v>
      </c>
      <c r="L605" s="2">
        <f>_xlfn.RANK.EQ(I605, INDEX(CFB!$I$2:$I$1048576, MATCH(W605, CFB!$W$2:$W$1048576, 0)):INDEX(CFB!$I$2:$I$1048576, MATCH(W605, CFB!$W$2:$W$1048576, 0) + COUNTIF(CFB!$W$2:$W$1048576, W605) - 1), 0)</f>
        <v>71</v>
      </c>
      <c r="M605" s="2">
        <f>_xlfn.RANK.EQ(J605, INDEX(CFB!$J$2:$J$1048576, MATCH(W605, CFB!$W$2:$W$1048576, 0)):INDEX(CFB!$J$2:$J$1048576, MATCH(W605, CFB!$W$2:$W$1048576, 0) + COUNTIF(CFB!$W$2:$W$1048576, W605) - 1))</f>
        <v>73</v>
      </c>
      <c r="N605" s="2">
        <f>RANK(K605, INDEX(CFB!$K$2:$K$1048576, MATCH(W605, CFB!$W$2:$W$1048576, 0)):INDEX(CFB!$K$2:$K$1048576, MATCH(W605, CFB!$W$2:$W$1048576, 0) + COUNTIF(CFB!$W$2:$W$1048576, W605) - 1))</f>
        <v>76</v>
      </c>
      <c r="O605">
        <v>37.479999999999997</v>
      </c>
      <c r="P605">
        <v>19.649999999999999</v>
      </c>
      <c r="Q605">
        <v>7.89</v>
      </c>
      <c r="R605">
        <v>7.27</v>
      </c>
      <c r="S605">
        <v>4.91</v>
      </c>
      <c r="T605">
        <v>3.26</v>
      </c>
      <c r="U605">
        <v>6.66</v>
      </c>
      <c r="V605">
        <v>5.22</v>
      </c>
      <c r="W605">
        <v>2020</v>
      </c>
      <c r="X605">
        <f t="shared" si="17"/>
        <v>0</v>
      </c>
    </row>
    <row r="606" spans="1:24" ht="12.75" hidden="1" customHeight="1" x14ac:dyDescent="0.45">
      <c r="A606">
        <v>77</v>
      </c>
      <c r="B606" t="s">
        <v>42</v>
      </c>
      <c r="C606" t="s">
        <v>160</v>
      </c>
      <c r="D606" s="2" t="str">
        <f t="shared" si="16"/>
        <v>Minnesota2020</v>
      </c>
      <c r="F606">
        <v>3</v>
      </c>
      <c r="G606">
        <v>4</v>
      </c>
      <c r="H606" s="2">
        <v>0</v>
      </c>
      <c r="I606">
        <v>1.6</v>
      </c>
      <c r="J606">
        <v>-2.93</v>
      </c>
      <c r="K606">
        <v>-1.32</v>
      </c>
      <c r="L606" s="2">
        <f>_xlfn.RANK.EQ(I606, INDEX(CFB!$I$2:$I$1048576, MATCH(W606, CFB!$W$2:$W$1048576, 0)):INDEX(CFB!$I$2:$I$1048576, MATCH(W606, CFB!$W$2:$W$1048576, 0) + COUNTIF(CFB!$W$2:$W$1048576, W606) - 1), 0)</f>
        <v>53</v>
      </c>
      <c r="M606" s="2">
        <f>_xlfn.RANK.EQ(J606, INDEX(CFB!$J$2:$J$1048576, MATCH(W606, CFB!$W$2:$W$1048576, 0)):INDEX(CFB!$J$2:$J$1048576, MATCH(W606, CFB!$W$2:$W$1048576, 0) + COUNTIF(CFB!$W$2:$W$1048576, W606) - 1))</f>
        <v>85</v>
      </c>
      <c r="N606" s="2">
        <f>RANK(K606, INDEX(CFB!$K$2:$K$1048576, MATCH(W606, CFB!$W$2:$W$1048576, 0)):INDEX(CFB!$K$2:$K$1048576, MATCH(W606, CFB!$W$2:$W$1048576, 0) + COUNTIF(CFB!$W$2:$W$1048576, W606) - 1))</f>
        <v>77</v>
      </c>
      <c r="O606">
        <v>34.700000000000003</v>
      </c>
      <c r="P606">
        <v>23.73</v>
      </c>
      <c r="Q606">
        <v>7.02</v>
      </c>
      <c r="R606">
        <v>8.2200000000000006</v>
      </c>
      <c r="S606">
        <v>5.1100000000000003</v>
      </c>
      <c r="T606">
        <v>5.97</v>
      </c>
      <c r="U606">
        <v>6.07</v>
      </c>
      <c r="V606">
        <v>6.5</v>
      </c>
      <c r="W606">
        <v>2020</v>
      </c>
      <c r="X606">
        <f t="shared" si="17"/>
        <v>0</v>
      </c>
    </row>
    <row r="607" spans="1:24" ht="12.75" hidden="1" customHeight="1" x14ac:dyDescent="0.45">
      <c r="A607">
        <v>78</v>
      </c>
      <c r="B607" t="s">
        <v>87</v>
      </c>
      <c r="C607" t="s">
        <v>161</v>
      </c>
      <c r="D607" s="2" t="str">
        <f t="shared" si="16"/>
        <v>Northern Illinois2020</v>
      </c>
      <c r="F607">
        <v>0</v>
      </c>
      <c r="G607">
        <v>6</v>
      </c>
      <c r="H607" s="2">
        <v>0</v>
      </c>
      <c r="I607">
        <v>-0.06</v>
      </c>
      <c r="J607">
        <v>-1.47</v>
      </c>
      <c r="K607">
        <v>-1.53</v>
      </c>
      <c r="L607" s="2">
        <f>_xlfn.RANK.EQ(I607, INDEX(CFB!$I$2:$I$1048576, MATCH(W607, CFB!$W$2:$W$1048576, 0)):INDEX(CFB!$I$2:$I$1048576, MATCH(W607, CFB!$W$2:$W$1048576, 0) + COUNTIF(CFB!$W$2:$W$1048576, W607) - 1), 0)</f>
        <v>69</v>
      </c>
      <c r="M607" s="2">
        <f>_xlfn.RANK.EQ(J607, INDEX(CFB!$J$2:$J$1048576, MATCH(W607, CFB!$W$2:$W$1048576, 0)):INDEX(CFB!$J$2:$J$1048576, MATCH(W607, CFB!$W$2:$W$1048576, 0) + COUNTIF(CFB!$W$2:$W$1048576, W607) - 1))</f>
        <v>77</v>
      </c>
      <c r="N607" s="2">
        <f>RANK(K607, INDEX(CFB!$K$2:$K$1048576, MATCH(W607, CFB!$W$2:$W$1048576, 0)):INDEX(CFB!$K$2:$K$1048576, MATCH(W607, CFB!$W$2:$W$1048576, 0) + COUNTIF(CFB!$W$2:$W$1048576, W607) - 1))</f>
        <v>78</v>
      </c>
      <c r="O607">
        <v>34.270000000000003</v>
      </c>
      <c r="P607">
        <v>23.7</v>
      </c>
      <c r="Q607">
        <v>6.44</v>
      </c>
      <c r="R607">
        <v>8.14</v>
      </c>
      <c r="S607">
        <v>4.01</v>
      </c>
      <c r="T607">
        <v>4.04</v>
      </c>
      <c r="U607">
        <v>5.05</v>
      </c>
      <c r="V607">
        <v>6.07</v>
      </c>
      <c r="W607">
        <v>2020</v>
      </c>
      <c r="X607">
        <f t="shared" si="17"/>
        <v>0</v>
      </c>
    </row>
    <row r="608" spans="1:24" ht="12.75" hidden="1" customHeight="1" x14ac:dyDescent="0.45">
      <c r="A608">
        <v>79</v>
      </c>
      <c r="B608" t="s">
        <v>39</v>
      </c>
      <c r="C608" t="s">
        <v>170</v>
      </c>
      <c r="D608" s="2" t="str">
        <f t="shared" si="16"/>
        <v>Colorado2020</v>
      </c>
      <c r="F608">
        <v>4</v>
      </c>
      <c r="G608">
        <v>2</v>
      </c>
      <c r="H608" s="2">
        <v>0</v>
      </c>
      <c r="I608">
        <v>0.32</v>
      </c>
      <c r="J608">
        <v>-1.99</v>
      </c>
      <c r="K608">
        <v>-1.66</v>
      </c>
      <c r="L608" s="2">
        <f>_xlfn.RANK.EQ(I608, INDEX(CFB!$I$2:$I$1048576, MATCH(W608, CFB!$W$2:$W$1048576, 0)):INDEX(CFB!$I$2:$I$1048576, MATCH(W608, CFB!$W$2:$W$1048576, 0) + COUNTIF(CFB!$W$2:$W$1048576, W608) - 1), 0)</f>
        <v>64</v>
      </c>
      <c r="M608" s="2">
        <f>_xlfn.RANK.EQ(J608, INDEX(CFB!$J$2:$J$1048576, MATCH(W608, CFB!$W$2:$W$1048576, 0)):INDEX(CFB!$J$2:$J$1048576, MATCH(W608, CFB!$W$2:$W$1048576, 0) + COUNTIF(CFB!$W$2:$W$1048576, W608) - 1))</f>
        <v>80</v>
      </c>
      <c r="N608" s="2">
        <f>RANK(K608, INDEX(CFB!$K$2:$K$1048576, MATCH(W608, CFB!$W$2:$W$1048576, 0)):INDEX(CFB!$K$2:$K$1048576, MATCH(W608, CFB!$W$2:$W$1048576, 0) + COUNTIF(CFB!$W$2:$W$1048576, W608) - 1))</f>
        <v>79</v>
      </c>
      <c r="O608">
        <v>36.049999999999997</v>
      </c>
      <c r="P608">
        <v>22.34</v>
      </c>
      <c r="Q608">
        <v>7.59</v>
      </c>
      <c r="R608">
        <v>6.24</v>
      </c>
      <c r="S608">
        <v>5.49</v>
      </c>
      <c r="T608">
        <v>4.53</v>
      </c>
      <c r="U608">
        <v>6.45</v>
      </c>
      <c r="V608">
        <v>5.15</v>
      </c>
      <c r="W608">
        <v>2020</v>
      </c>
      <c r="X608">
        <f t="shared" si="17"/>
        <v>0</v>
      </c>
    </row>
    <row r="609" spans="1:24" ht="12.75" hidden="1" customHeight="1" x14ac:dyDescent="0.45">
      <c r="A609">
        <v>80</v>
      </c>
      <c r="B609" t="s">
        <v>71</v>
      </c>
      <c r="C609" t="s">
        <v>29</v>
      </c>
      <c r="D609" s="2" t="str">
        <f t="shared" si="16"/>
        <v>Texas Tech2020</v>
      </c>
      <c r="F609">
        <v>4</v>
      </c>
      <c r="G609">
        <v>6</v>
      </c>
      <c r="H609" s="2">
        <v>0</v>
      </c>
      <c r="I609">
        <v>5.64</v>
      </c>
      <c r="J609">
        <v>-7.31</v>
      </c>
      <c r="K609">
        <v>-1.67</v>
      </c>
      <c r="L609" s="2">
        <f>_xlfn.RANK.EQ(I609, INDEX(CFB!$I$2:$I$1048576, MATCH(W609, CFB!$W$2:$W$1048576, 0)):INDEX(CFB!$I$2:$I$1048576, MATCH(W609, CFB!$W$2:$W$1048576, 0) + COUNTIF(CFB!$W$2:$W$1048576, W609) - 1), 0)</f>
        <v>20</v>
      </c>
      <c r="M609" s="2">
        <f>_xlfn.RANK.EQ(J609, INDEX(CFB!$J$2:$J$1048576, MATCH(W609, CFB!$W$2:$W$1048576, 0)):INDEX(CFB!$J$2:$J$1048576, MATCH(W609, CFB!$W$2:$W$1048576, 0) + COUNTIF(CFB!$W$2:$W$1048576, W609) - 1))</f>
        <v>107</v>
      </c>
      <c r="N609" s="2">
        <f>RANK(K609, INDEX(CFB!$K$2:$K$1048576, MATCH(W609, CFB!$W$2:$W$1048576, 0)):INDEX(CFB!$K$2:$K$1048576, MATCH(W609, CFB!$W$2:$W$1048576, 0) + COUNTIF(CFB!$W$2:$W$1048576, W609) - 1))</f>
        <v>80</v>
      </c>
      <c r="O609">
        <v>43.28</v>
      </c>
      <c r="P609">
        <v>22.72</v>
      </c>
      <c r="Q609">
        <v>8.09</v>
      </c>
      <c r="R609">
        <v>6.14</v>
      </c>
      <c r="S609">
        <v>6.12</v>
      </c>
      <c r="T609">
        <v>3.43</v>
      </c>
      <c r="U609">
        <v>7.11</v>
      </c>
      <c r="V609">
        <v>4.6900000000000004</v>
      </c>
      <c r="W609">
        <v>2020</v>
      </c>
      <c r="X609">
        <f t="shared" si="17"/>
        <v>0</v>
      </c>
    </row>
    <row r="610" spans="1:24" ht="12.75" hidden="1" customHeight="1" x14ac:dyDescent="0.45">
      <c r="A610">
        <v>81</v>
      </c>
      <c r="B610" t="s">
        <v>88</v>
      </c>
      <c r="C610" t="s">
        <v>159</v>
      </c>
      <c r="D610" s="2" t="str">
        <f t="shared" si="16"/>
        <v>Georgia Southern2020</v>
      </c>
      <c r="F610">
        <v>8</v>
      </c>
      <c r="G610">
        <v>5</v>
      </c>
      <c r="H610" s="2">
        <v>0</v>
      </c>
      <c r="I610">
        <v>-2.66</v>
      </c>
      <c r="J610">
        <v>0.86</v>
      </c>
      <c r="K610">
        <v>-1.8</v>
      </c>
      <c r="L610" s="2">
        <f>_xlfn.RANK.EQ(I610, INDEX(CFB!$I$2:$I$1048576, MATCH(W610, CFB!$W$2:$W$1048576, 0)):INDEX(CFB!$I$2:$I$1048576, MATCH(W610, CFB!$W$2:$W$1048576, 0) + COUNTIF(CFB!$W$2:$W$1048576, W610) - 1), 0)</f>
        <v>89</v>
      </c>
      <c r="M610" s="2">
        <f>_xlfn.RANK.EQ(J610, INDEX(CFB!$J$2:$J$1048576, MATCH(W610, CFB!$W$2:$W$1048576, 0)):INDEX(CFB!$J$2:$J$1048576, MATCH(W610, CFB!$W$2:$W$1048576, 0) + COUNTIF(CFB!$W$2:$W$1048576, W610) - 1))</f>
        <v>55</v>
      </c>
      <c r="N610" s="2">
        <f>RANK(K610, INDEX(CFB!$K$2:$K$1048576, MATCH(W610, CFB!$W$2:$W$1048576, 0)):INDEX(CFB!$K$2:$K$1048576, MATCH(W610, CFB!$W$2:$W$1048576, 0) + COUNTIF(CFB!$W$2:$W$1048576, W610) - 1))</f>
        <v>81</v>
      </c>
      <c r="O610">
        <v>35.020000000000003</v>
      </c>
      <c r="P610">
        <v>15.92</v>
      </c>
      <c r="Q610">
        <v>8.39</v>
      </c>
      <c r="R610">
        <v>6.75</v>
      </c>
      <c r="S610">
        <v>5.84</v>
      </c>
      <c r="T610">
        <v>3.21</v>
      </c>
      <c r="U610">
        <v>6.52</v>
      </c>
      <c r="V610">
        <v>4.95</v>
      </c>
      <c r="W610">
        <v>2020</v>
      </c>
      <c r="X610">
        <f t="shared" si="17"/>
        <v>0</v>
      </c>
    </row>
    <row r="611" spans="1:24" ht="12.75" hidden="1" customHeight="1" x14ac:dyDescent="0.45">
      <c r="A611">
        <v>82</v>
      </c>
      <c r="B611" t="s">
        <v>128</v>
      </c>
      <c r="C611" t="s">
        <v>159</v>
      </c>
      <c r="D611" s="2" t="str">
        <f t="shared" si="16"/>
        <v>Troy2020</v>
      </c>
      <c r="F611">
        <v>5</v>
      </c>
      <c r="G611">
        <v>6</v>
      </c>
      <c r="H611" s="2">
        <v>0</v>
      </c>
      <c r="I611">
        <v>-4.29</v>
      </c>
      <c r="J611">
        <v>2.0499999999999998</v>
      </c>
      <c r="K611">
        <v>-2.2400000000000002</v>
      </c>
      <c r="L611" s="2">
        <f>_xlfn.RANK.EQ(I611, INDEX(CFB!$I$2:$I$1048576, MATCH(W611, CFB!$W$2:$W$1048576, 0)):INDEX(CFB!$I$2:$I$1048576, MATCH(W611, CFB!$W$2:$W$1048576, 0) + COUNTIF(CFB!$W$2:$W$1048576, W611) - 1), 0)</f>
        <v>96</v>
      </c>
      <c r="M611" s="2">
        <f>_xlfn.RANK.EQ(J611, INDEX(CFB!$J$2:$J$1048576, MATCH(W611, CFB!$W$2:$W$1048576, 0)):INDEX(CFB!$J$2:$J$1048576, MATCH(W611, CFB!$W$2:$W$1048576, 0) + COUNTIF(CFB!$W$2:$W$1048576, W611) - 1))</f>
        <v>47</v>
      </c>
      <c r="N611" s="2">
        <f>RANK(K611, INDEX(CFB!$K$2:$K$1048576, MATCH(W611, CFB!$W$2:$W$1048576, 0)):INDEX(CFB!$K$2:$K$1048576, MATCH(W611, CFB!$W$2:$W$1048576, 0) + COUNTIF(CFB!$W$2:$W$1048576, W611) - 1))</f>
        <v>82</v>
      </c>
      <c r="O611">
        <v>34.47</v>
      </c>
      <c r="P611">
        <v>16.73</v>
      </c>
      <c r="Q611">
        <v>7.52</v>
      </c>
      <c r="R611">
        <v>6.23</v>
      </c>
      <c r="S611">
        <v>3.85</v>
      </c>
      <c r="T611">
        <v>3.55</v>
      </c>
      <c r="U611">
        <v>5.98</v>
      </c>
      <c r="V611">
        <v>4.71</v>
      </c>
      <c r="W611">
        <v>2020</v>
      </c>
      <c r="X611">
        <f t="shared" si="17"/>
        <v>0</v>
      </c>
    </row>
    <row r="612" spans="1:24" ht="12.75" hidden="1" customHeight="1" x14ac:dyDescent="0.45">
      <c r="A612">
        <v>83</v>
      </c>
      <c r="B612" t="s">
        <v>56</v>
      </c>
      <c r="C612" t="s">
        <v>154</v>
      </c>
      <c r="D612" s="2" t="str">
        <f t="shared" si="16"/>
        <v>Rutgers2020</v>
      </c>
      <c r="F612">
        <v>3</v>
      </c>
      <c r="G612">
        <v>6</v>
      </c>
      <c r="H612" s="2">
        <v>0</v>
      </c>
      <c r="I612">
        <v>0.64</v>
      </c>
      <c r="J612">
        <v>-3.02</v>
      </c>
      <c r="K612">
        <v>-2.38</v>
      </c>
      <c r="L612" s="2">
        <f>_xlfn.RANK.EQ(I612, INDEX(CFB!$I$2:$I$1048576, MATCH(W612, CFB!$W$2:$W$1048576, 0)):INDEX(CFB!$I$2:$I$1048576, MATCH(W612, CFB!$W$2:$W$1048576, 0) + COUNTIF(CFB!$W$2:$W$1048576, W612) - 1), 0)</f>
        <v>60</v>
      </c>
      <c r="M612" s="2">
        <f>_xlfn.RANK.EQ(J612, INDEX(CFB!$J$2:$J$1048576, MATCH(W612, CFB!$W$2:$W$1048576, 0)):INDEX(CFB!$J$2:$J$1048576, MATCH(W612, CFB!$W$2:$W$1048576, 0) + COUNTIF(CFB!$W$2:$W$1048576, W612) - 1))</f>
        <v>87</v>
      </c>
      <c r="N612" s="2">
        <f>RANK(K612, INDEX(CFB!$K$2:$K$1048576, MATCH(W612, CFB!$W$2:$W$1048576, 0)):INDEX(CFB!$K$2:$K$1048576, MATCH(W612, CFB!$W$2:$W$1048576, 0) + COUNTIF(CFB!$W$2:$W$1048576, W612) - 1))</f>
        <v>83</v>
      </c>
      <c r="O612">
        <v>33.24</v>
      </c>
      <c r="P612">
        <v>24.58</v>
      </c>
      <c r="Q612">
        <v>5.25</v>
      </c>
      <c r="R612">
        <v>7.87</v>
      </c>
      <c r="S612">
        <v>4.38</v>
      </c>
      <c r="T612">
        <v>4.3600000000000003</v>
      </c>
      <c r="U612">
        <v>5.0999999999999996</v>
      </c>
      <c r="V612">
        <v>5.36</v>
      </c>
      <c r="W612">
        <v>2020</v>
      </c>
      <c r="X612">
        <f t="shared" si="17"/>
        <v>0</v>
      </c>
    </row>
    <row r="613" spans="1:24" ht="12.75" hidden="1" customHeight="1" x14ac:dyDescent="0.45">
      <c r="A613">
        <v>84</v>
      </c>
      <c r="B613" t="s">
        <v>107</v>
      </c>
      <c r="C613" t="s">
        <v>49</v>
      </c>
      <c r="D613" s="2" t="str">
        <f t="shared" si="16"/>
        <v>Houston2020</v>
      </c>
      <c r="F613">
        <v>3</v>
      </c>
      <c r="G613">
        <v>5</v>
      </c>
      <c r="H613" s="2">
        <v>0</v>
      </c>
      <c r="I613">
        <v>0.66</v>
      </c>
      <c r="J613">
        <v>-3.5</v>
      </c>
      <c r="K613">
        <v>-2.84</v>
      </c>
      <c r="L613" s="2">
        <f>_xlfn.RANK.EQ(I613, INDEX(CFB!$I$2:$I$1048576, MATCH(W613, CFB!$W$2:$W$1048576, 0)):INDEX(CFB!$I$2:$I$1048576, MATCH(W613, CFB!$W$2:$W$1048576, 0) + COUNTIF(CFB!$W$2:$W$1048576, W613) - 1), 0)</f>
        <v>59</v>
      </c>
      <c r="M613" s="2">
        <f>_xlfn.RANK.EQ(J613, INDEX(CFB!$J$2:$J$1048576, MATCH(W613, CFB!$W$2:$W$1048576, 0)):INDEX(CFB!$J$2:$J$1048576, MATCH(W613, CFB!$W$2:$W$1048576, 0) + COUNTIF(CFB!$W$2:$W$1048576, W613) - 1))</f>
        <v>93</v>
      </c>
      <c r="N613" s="2">
        <f>RANK(K613, INDEX(CFB!$K$2:$K$1048576, MATCH(W613, CFB!$W$2:$W$1048576, 0)):INDEX(CFB!$K$2:$K$1048576, MATCH(W613, CFB!$W$2:$W$1048576, 0) + COUNTIF(CFB!$W$2:$W$1048576, W613) - 1))</f>
        <v>84</v>
      </c>
      <c r="O613">
        <v>40</v>
      </c>
      <c r="P613">
        <v>20.079999999999998</v>
      </c>
      <c r="Q613">
        <v>7.29</v>
      </c>
      <c r="R613">
        <v>7.21</v>
      </c>
      <c r="S613">
        <v>4.8099999999999996</v>
      </c>
      <c r="T613">
        <v>3.14</v>
      </c>
      <c r="U613">
        <v>6.27</v>
      </c>
      <c r="V613">
        <v>4.84</v>
      </c>
      <c r="W613">
        <v>2020</v>
      </c>
      <c r="X613">
        <f t="shared" si="17"/>
        <v>0</v>
      </c>
    </row>
    <row r="614" spans="1:24" ht="12.75" hidden="1" customHeight="1" x14ac:dyDescent="0.45">
      <c r="A614">
        <v>85</v>
      </c>
      <c r="B614" t="s">
        <v>95</v>
      </c>
      <c r="C614" t="s">
        <v>154</v>
      </c>
      <c r="D614" s="2" t="str">
        <f t="shared" si="16"/>
        <v>Michigan State2020</v>
      </c>
      <c r="F614">
        <v>2</v>
      </c>
      <c r="G614">
        <v>5</v>
      </c>
      <c r="H614" s="2">
        <v>0</v>
      </c>
      <c r="I614">
        <v>-4.3899999999999997</v>
      </c>
      <c r="J614">
        <v>1.47</v>
      </c>
      <c r="K614">
        <v>-2.93</v>
      </c>
      <c r="L614" s="2">
        <f>_xlfn.RANK.EQ(I614, INDEX(CFB!$I$2:$I$1048576, MATCH(W614, CFB!$W$2:$W$1048576, 0)):INDEX(CFB!$I$2:$I$1048576, MATCH(W614, CFB!$W$2:$W$1048576, 0) + COUNTIF(CFB!$W$2:$W$1048576, W614) - 1), 0)</f>
        <v>97</v>
      </c>
      <c r="M614" s="2">
        <f>_xlfn.RANK.EQ(J614, INDEX(CFB!$J$2:$J$1048576, MATCH(W614, CFB!$W$2:$W$1048576, 0)):INDEX(CFB!$J$2:$J$1048576, MATCH(W614, CFB!$W$2:$W$1048576, 0) + COUNTIF(CFB!$W$2:$W$1048576, W614) - 1))</f>
        <v>50</v>
      </c>
      <c r="N614" s="2">
        <f>RANK(K614, INDEX(CFB!$K$2:$K$1048576, MATCH(W614, CFB!$W$2:$W$1048576, 0)):INDEX(CFB!$K$2:$K$1048576, MATCH(W614, CFB!$W$2:$W$1048576, 0) + COUNTIF(CFB!$W$2:$W$1048576, W614) - 1))</f>
        <v>85</v>
      </c>
      <c r="O614">
        <v>29.85</v>
      </c>
      <c r="P614">
        <v>25.29</v>
      </c>
      <c r="Q614">
        <v>7.29</v>
      </c>
      <c r="R614">
        <v>7.27</v>
      </c>
      <c r="S614">
        <v>3.48</v>
      </c>
      <c r="T614">
        <v>3.57</v>
      </c>
      <c r="U614">
        <v>5.67</v>
      </c>
      <c r="V614">
        <v>4.96</v>
      </c>
      <c r="W614">
        <v>2020</v>
      </c>
      <c r="X614">
        <f t="shared" si="17"/>
        <v>0</v>
      </c>
    </row>
    <row r="615" spans="1:24" ht="12.75" hidden="1" customHeight="1" x14ac:dyDescent="0.45">
      <c r="A615">
        <v>86</v>
      </c>
      <c r="B615" t="s">
        <v>112</v>
      </c>
      <c r="C615" t="s">
        <v>171</v>
      </c>
      <c r="D615" s="2" t="str">
        <f t="shared" si="16"/>
        <v>Stanford2020</v>
      </c>
      <c r="F615">
        <v>4</v>
      </c>
      <c r="G615">
        <v>2</v>
      </c>
      <c r="H615" s="2">
        <v>0</v>
      </c>
      <c r="I615">
        <v>1.66</v>
      </c>
      <c r="J615">
        <v>-4.67</v>
      </c>
      <c r="K615">
        <v>-3</v>
      </c>
      <c r="L615" s="2">
        <f>_xlfn.RANK.EQ(I615, INDEX(CFB!$I$2:$I$1048576, MATCH(W615, CFB!$W$2:$W$1048576, 0)):INDEX(CFB!$I$2:$I$1048576, MATCH(W615, CFB!$W$2:$W$1048576, 0) + COUNTIF(CFB!$W$2:$W$1048576, W615) - 1), 0)</f>
        <v>51</v>
      </c>
      <c r="M615" s="2">
        <f>_xlfn.RANK.EQ(J615, INDEX(CFB!$J$2:$J$1048576, MATCH(W615, CFB!$W$2:$W$1048576, 0)):INDEX(CFB!$J$2:$J$1048576, MATCH(W615, CFB!$W$2:$W$1048576, 0) + COUNTIF(CFB!$W$2:$W$1048576, W615) - 1))</f>
        <v>96</v>
      </c>
      <c r="N615" s="2">
        <f>RANK(K615, INDEX(CFB!$K$2:$K$1048576, MATCH(W615, CFB!$W$2:$W$1048576, 0)):INDEX(CFB!$K$2:$K$1048576, MATCH(W615, CFB!$W$2:$W$1048576, 0) + COUNTIF(CFB!$W$2:$W$1048576, W615) - 1))</f>
        <v>86</v>
      </c>
      <c r="O615">
        <v>35.93</v>
      </c>
      <c r="P615">
        <v>25.05</v>
      </c>
      <c r="Q615">
        <v>8.83</v>
      </c>
      <c r="R615">
        <v>7.78</v>
      </c>
      <c r="S615">
        <v>4.58</v>
      </c>
      <c r="T615">
        <v>4.72</v>
      </c>
      <c r="U615">
        <v>7.03</v>
      </c>
      <c r="V615">
        <v>5.78</v>
      </c>
      <c r="W615">
        <v>2020</v>
      </c>
      <c r="X615">
        <f t="shared" si="17"/>
        <v>0</v>
      </c>
    </row>
    <row r="616" spans="1:24" ht="12.75" hidden="1" customHeight="1" x14ac:dyDescent="0.45">
      <c r="A616">
        <v>87</v>
      </c>
      <c r="B616" t="s">
        <v>20</v>
      </c>
      <c r="C616" t="s">
        <v>155</v>
      </c>
      <c r="D616" s="2" t="str">
        <f t="shared" si="16"/>
        <v>South Carolina2020</v>
      </c>
      <c r="F616">
        <v>2</v>
      </c>
      <c r="G616">
        <v>8</v>
      </c>
      <c r="H616" s="2">
        <v>0</v>
      </c>
      <c r="I616">
        <v>-1.92</v>
      </c>
      <c r="J616">
        <v>-1.46</v>
      </c>
      <c r="K616">
        <v>-3.38</v>
      </c>
      <c r="L616" s="2">
        <f>_xlfn.RANK.EQ(I616, INDEX(CFB!$I$2:$I$1048576, MATCH(W616, CFB!$W$2:$W$1048576, 0)):INDEX(CFB!$I$2:$I$1048576, MATCH(W616, CFB!$W$2:$W$1048576, 0) + COUNTIF(CFB!$W$2:$W$1048576, W616) - 1), 0)</f>
        <v>81</v>
      </c>
      <c r="M616" s="2">
        <f>_xlfn.RANK.EQ(J616, INDEX(CFB!$J$2:$J$1048576, MATCH(W616, CFB!$W$2:$W$1048576, 0)):INDEX(CFB!$J$2:$J$1048576, MATCH(W616, CFB!$W$2:$W$1048576, 0) + COUNTIF(CFB!$W$2:$W$1048576, W616) - 1))</f>
        <v>76</v>
      </c>
      <c r="N616" s="2">
        <f>RANK(K616, INDEX(CFB!$K$2:$K$1048576, MATCH(W616, CFB!$W$2:$W$1048576, 0)):INDEX(CFB!$K$2:$K$1048576, MATCH(W616, CFB!$W$2:$W$1048576, 0) + COUNTIF(CFB!$W$2:$W$1048576, W616) - 1))</f>
        <v>87</v>
      </c>
      <c r="O616">
        <v>33.119999999999997</v>
      </c>
      <c r="P616">
        <v>26.2</v>
      </c>
      <c r="Q616">
        <v>6.86</v>
      </c>
      <c r="R616">
        <v>7.83</v>
      </c>
      <c r="S616">
        <v>5.0599999999999996</v>
      </c>
      <c r="T616">
        <v>4.5199999999999996</v>
      </c>
      <c r="U616">
        <v>6.04</v>
      </c>
      <c r="V616">
        <v>5.59</v>
      </c>
      <c r="W616">
        <v>2020</v>
      </c>
      <c r="X616">
        <f t="shared" si="17"/>
        <v>0</v>
      </c>
    </row>
    <row r="617" spans="1:24" ht="12.75" hidden="1" customHeight="1" x14ac:dyDescent="0.45">
      <c r="A617">
        <v>88</v>
      </c>
      <c r="B617" t="s">
        <v>98</v>
      </c>
      <c r="C617" t="s">
        <v>165</v>
      </c>
      <c r="D617" s="2" t="str">
        <f t="shared" si="16"/>
        <v>UTSA2020</v>
      </c>
      <c r="F617">
        <v>7</v>
      </c>
      <c r="G617">
        <v>5</v>
      </c>
      <c r="H617" s="2">
        <v>0</v>
      </c>
      <c r="I617">
        <v>-2.37</v>
      </c>
      <c r="J617">
        <v>-1.43</v>
      </c>
      <c r="K617">
        <v>-3.8</v>
      </c>
      <c r="L617" s="2">
        <f>_xlfn.RANK.EQ(I617, INDEX(CFB!$I$2:$I$1048576, MATCH(W617, CFB!$W$2:$W$1048576, 0)):INDEX(CFB!$I$2:$I$1048576, MATCH(W617, CFB!$W$2:$W$1048576, 0) + COUNTIF(CFB!$W$2:$W$1048576, W617) - 1), 0)</f>
        <v>87</v>
      </c>
      <c r="M617" s="2">
        <f>_xlfn.RANK.EQ(J617, INDEX(CFB!$J$2:$J$1048576, MATCH(W617, CFB!$W$2:$W$1048576, 0)):INDEX(CFB!$J$2:$J$1048576, MATCH(W617, CFB!$W$2:$W$1048576, 0) + COUNTIF(CFB!$W$2:$W$1048576, W617) - 1))</f>
        <v>75</v>
      </c>
      <c r="N617" s="2">
        <f>RANK(K617, INDEX(CFB!$K$2:$K$1048576, MATCH(W617, CFB!$W$2:$W$1048576, 0)):INDEX(CFB!$K$2:$K$1048576, MATCH(W617, CFB!$W$2:$W$1048576, 0) + COUNTIF(CFB!$W$2:$W$1048576, W617) - 1))</f>
        <v>88</v>
      </c>
      <c r="O617">
        <v>34.71</v>
      </c>
      <c r="P617">
        <v>18.940000000000001</v>
      </c>
      <c r="Q617">
        <v>7.11</v>
      </c>
      <c r="R617">
        <v>6.98</v>
      </c>
      <c r="S617">
        <v>5.44</v>
      </c>
      <c r="T617">
        <v>3.77</v>
      </c>
      <c r="U617">
        <v>6.2</v>
      </c>
      <c r="V617">
        <v>5.21</v>
      </c>
      <c r="W617">
        <v>2020</v>
      </c>
      <c r="X617">
        <f t="shared" si="17"/>
        <v>0</v>
      </c>
    </row>
    <row r="618" spans="1:24" ht="12.75" hidden="1" customHeight="1" x14ac:dyDescent="0.45">
      <c r="A618">
        <v>89</v>
      </c>
      <c r="B618" t="s">
        <v>129</v>
      </c>
      <c r="C618" t="s">
        <v>165</v>
      </c>
      <c r="D618" s="2" t="str">
        <f t="shared" si="16"/>
        <v>Rice2020</v>
      </c>
      <c r="F618">
        <v>2</v>
      </c>
      <c r="G618">
        <v>3</v>
      </c>
      <c r="H618" s="2">
        <v>0</v>
      </c>
      <c r="I618">
        <v>-10.01</v>
      </c>
      <c r="J618">
        <v>6.04</v>
      </c>
      <c r="K618">
        <v>-3.97</v>
      </c>
      <c r="L618" s="2">
        <f>_xlfn.RANK.EQ(I618, INDEX(CFB!$I$2:$I$1048576, MATCH(W618, CFB!$W$2:$W$1048576, 0)):INDEX(CFB!$I$2:$I$1048576, MATCH(W618, CFB!$W$2:$W$1048576, 0) + COUNTIF(CFB!$W$2:$W$1048576, W618) - 1), 0)</f>
        <v>114</v>
      </c>
      <c r="M618" s="2">
        <f>_xlfn.RANK.EQ(J618, INDEX(CFB!$J$2:$J$1048576, MATCH(W618, CFB!$W$2:$W$1048576, 0)):INDEX(CFB!$J$2:$J$1048576, MATCH(W618, CFB!$W$2:$W$1048576, 0) + COUNTIF(CFB!$W$2:$W$1048576, W618) - 1))</f>
        <v>27</v>
      </c>
      <c r="N618" s="2">
        <f>RANK(K618, INDEX(CFB!$K$2:$K$1048576, MATCH(W618, CFB!$W$2:$W$1048576, 0)):INDEX(CFB!$K$2:$K$1048576, MATCH(W618, CFB!$W$2:$W$1048576, 0) + COUNTIF(CFB!$W$2:$W$1048576, W618) - 1))</f>
        <v>89</v>
      </c>
      <c r="O618">
        <v>27.42</v>
      </c>
      <c r="P618">
        <v>11.32</v>
      </c>
      <c r="Q618">
        <v>8.4499999999999993</v>
      </c>
      <c r="R618">
        <v>7.01</v>
      </c>
      <c r="S618">
        <v>2.75</v>
      </c>
      <c r="T618">
        <v>3.53</v>
      </c>
      <c r="U618">
        <v>4.9800000000000004</v>
      </c>
      <c r="V618">
        <v>5.05</v>
      </c>
      <c r="W618">
        <v>2020</v>
      </c>
      <c r="X618">
        <f t="shared" si="17"/>
        <v>0</v>
      </c>
    </row>
    <row r="619" spans="1:24" ht="12.75" hidden="1" customHeight="1" x14ac:dyDescent="0.45">
      <c r="A619">
        <v>90</v>
      </c>
      <c r="B619" t="s">
        <v>126</v>
      </c>
      <c r="C619" t="s">
        <v>166</v>
      </c>
      <c r="D619" s="2" t="str">
        <f t="shared" si="16"/>
        <v>Hawaii2020</v>
      </c>
      <c r="F619">
        <v>5</v>
      </c>
      <c r="G619">
        <v>4</v>
      </c>
      <c r="H619" s="2">
        <v>0</v>
      </c>
      <c r="I619">
        <v>-3.03</v>
      </c>
      <c r="J619">
        <v>-1.96</v>
      </c>
      <c r="K619">
        <v>-4.9800000000000004</v>
      </c>
      <c r="L619" s="2">
        <f>_xlfn.RANK.EQ(I619, INDEX(CFB!$I$2:$I$1048576, MATCH(W619, CFB!$W$2:$W$1048576, 0)):INDEX(CFB!$I$2:$I$1048576, MATCH(W619, CFB!$W$2:$W$1048576, 0) + COUNTIF(CFB!$W$2:$W$1048576, W619) - 1), 0)</f>
        <v>92</v>
      </c>
      <c r="M619" s="2">
        <f>_xlfn.RANK.EQ(J619, INDEX(CFB!$J$2:$J$1048576, MATCH(W619, CFB!$W$2:$W$1048576, 0)):INDEX(CFB!$J$2:$J$1048576, MATCH(W619, CFB!$W$2:$W$1048576, 0) + COUNTIF(CFB!$W$2:$W$1048576, W619) - 1))</f>
        <v>79</v>
      </c>
      <c r="N619" s="2">
        <f>RANK(K619, INDEX(CFB!$K$2:$K$1048576, MATCH(W619, CFB!$W$2:$W$1048576, 0)):INDEX(CFB!$K$2:$K$1048576, MATCH(W619, CFB!$W$2:$W$1048576, 0) + COUNTIF(CFB!$W$2:$W$1048576, W619) - 1))</f>
        <v>90</v>
      </c>
      <c r="O619">
        <v>33.94</v>
      </c>
      <c r="P619">
        <v>21.03</v>
      </c>
      <c r="Q619">
        <v>5.88</v>
      </c>
      <c r="R619">
        <v>7.65</v>
      </c>
      <c r="S619">
        <v>5.13</v>
      </c>
      <c r="T619">
        <v>4.5599999999999996</v>
      </c>
      <c r="U619">
        <v>5.94</v>
      </c>
      <c r="V619">
        <v>5.37</v>
      </c>
      <c r="W619">
        <v>2020</v>
      </c>
      <c r="X619">
        <f t="shared" si="17"/>
        <v>0</v>
      </c>
    </row>
    <row r="620" spans="1:24" ht="12.75" hidden="1" customHeight="1" x14ac:dyDescent="0.45">
      <c r="A620">
        <v>91</v>
      </c>
      <c r="B620" t="s">
        <v>138</v>
      </c>
      <c r="C620" t="s">
        <v>167</v>
      </c>
      <c r="D620" s="2" t="str">
        <f t="shared" si="16"/>
        <v>Wyoming2020</v>
      </c>
      <c r="F620">
        <v>2</v>
      </c>
      <c r="G620">
        <v>4</v>
      </c>
      <c r="H620" s="2">
        <v>0</v>
      </c>
      <c r="I620">
        <v>-8.02</v>
      </c>
      <c r="J620">
        <v>2.75</v>
      </c>
      <c r="K620">
        <v>-5.27</v>
      </c>
      <c r="L620" s="2">
        <f>_xlfn.RANK.EQ(I620, INDEX(CFB!$I$2:$I$1048576, MATCH(W620, CFB!$W$2:$W$1048576, 0)):INDEX(CFB!$I$2:$I$1048576, MATCH(W620, CFB!$W$2:$W$1048576, 0) + COUNTIF(CFB!$W$2:$W$1048576, W620) - 1), 0)</f>
        <v>110</v>
      </c>
      <c r="M620" s="2">
        <f>_xlfn.RANK.EQ(J620, INDEX(CFB!$J$2:$J$1048576, MATCH(W620, CFB!$W$2:$W$1048576, 0)):INDEX(CFB!$J$2:$J$1048576, MATCH(W620, CFB!$W$2:$W$1048576, 0) + COUNTIF(CFB!$W$2:$W$1048576, W620) - 1))</f>
        <v>41</v>
      </c>
      <c r="N620" s="2">
        <f>RANK(K620, INDEX(CFB!$K$2:$K$1048576, MATCH(W620, CFB!$W$2:$W$1048576, 0)):INDEX(CFB!$K$2:$K$1048576, MATCH(W620, CFB!$W$2:$W$1048576, 0) + COUNTIF(CFB!$W$2:$W$1048576, W620) - 1))</f>
        <v>91</v>
      </c>
      <c r="O620">
        <v>29.8</v>
      </c>
      <c r="P620">
        <v>14.79</v>
      </c>
      <c r="Q620">
        <v>5.6</v>
      </c>
      <c r="R620">
        <v>7.97</v>
      </c>
      <c r="S620">
        <v>5.39</v>
      </c>
      <c r="T620">
        <v>2.93</v>
      </c>
      <c r="U620">
        <v>5.72</v>
      </c>
      <c r="V620">
        <v>4.68</v>
      </c>
      <c r="W620">
        <v>2020</v>
      </c>
      <c r="X620">
        <f t="shared" si="17"/>
        <v>0</v>
      </c>
    </row>
    <row r="621" spans="1:24" ht="12.75" hidden="1" customHeight="1" x14ac:dyDescent="0.45">
      <c r="A621">
        <v>92</v>
      </c>
      <c r="B621" t="s">
        <v>43</v>
      </c>
      <c r="C621" t="s">
        <v>160</v>
      </c>
      <c r="D621" s="2" t="str">
        <f t="shared" si="16"/>
        <v>Illinois2020</v>
      </c>
      <c r="F621">
        <v>2</v>
      </c>
      <c r="G621">
        <v>6</v>
      </c>
      <c r="H621" s="2">
        <v>0</v>
      </c>
      <c r="I621">
        <v>-3.22</v>
      </c>
      <c r="J621">
        <v>-3.17</v>
      </c>
      <c r="K621">
        <v>-6.39</v>
      </c>
      <c r="L621" s="2">
        <f>_xlfn.RANK.EQ(I621, INDEX(CFB!$I$2:$I$1048576, MATCH(W621, CFB!$W$2:$W$1048576, 0)):INDEX(CFB!$I$2:$I$1048576, MATCH(W621, CFB!$W$2:$W$1048576, 0) + COUNTIF(CFB!$W$2:$W$1048576, W621) - 1), 0)</f>
        <v>93</v>
      </c>
      <c r="M621" s="2">
        <f>_xlfn.RANK.EQ(J621, INDEX(CFB!$J$2:$J$1048576, MATCH(W621, CFB!$W$2:$W$1048576, 0)):INDEX(CFB!$J$2:$J$1048576, MATCH(W621, CFB!$W$2:$W$1048576, 0) + COUNTIF(CFB!$W$2:$W$1048576, W621) - 1))</f>
        <v>90</v>
      </c>
      <c r="N621" s="2">
        <f>RANK(K621, INDEX(CFB!$K$2:$K$1048576, MATCH(W621, CFB!$W$2:$W$1048576, 0)):INDEX(CFB!$K$2:$K$1048576, MATCH(W621, CFB!$W$2:$W$1048576, 0) + COUNTIF(CFB!$W$2:$W$1048576, W621) - 1))</f>
        <v>92</v>
      </c>
      <c r="O621">
        <v>31.16</v>
      </c>
      <c r="P621">
        <v>28.56</v>
      </c>
      <c r="Q621">
        <v>6.32</v>
      </c>
      <c r="R621">
        <v>9.9</v>
      </c>
      <c r="S621">
        <v>5.52</v>
      </c>
      <c r="T621">
        <v>5.13</v>
      </c>
      <c r="U621">
        <v>6.09</v>
      </c>
      <c r="V621">
        <v>6.65</v>
      </c>
      <c r="W621">
        <v>2020</v>
      </c>
      <c r="X621">
        <f t="shared" si="17"/>
        <v>0</v>
      </c>
    </row>
    <row r="622" spans="1:24" ht="12.75" hidden="1" customHeight="1" x14ac:dyDescent="0.45">
      <c r="A622">
        <v>93</v>
      </c>
      <c r="B622" t="s">
        <v>108</v>
      </c>
      <c r="C622" t="s">
        <v>49</v>
      </c>
      <c r="D622" s="2" t="str">
        <f t="shared" si="16"/>
        <v>East Carolina2020</v>
      </c>
      <c r="F622">
        <v>3</v>
      </c>
      <c r="G622">
        <v>6</v>
      </c>
      <c r="H622" s="2">
        <v>0</v>
      </c>
      <c r="I622">
        <v>0.13</v>
      </c>
      <c r="J622">
        <v>-6.55</v>
      </c>
      <c r="K622">
        <v>-6.43</v>
      </c>
      <c r="L622" s="2">
        <f>_xlfn.RANK.EQ(I622, INDEX(CFB!$I$2:$I$1048576, MATCH(W622, CFB!$W$2:$W$1048576, 0)):INDEX(CFB!$I$2:$I$1048576, MATCH(W622, CFB!$W$2:$W$1048576, 0) + COUNTIF(CFB!$W$2:$W$1048576, W622) - 1), 0)</f>
        <v>66</v>
      </c>
      <c r="M622" s="2">
        <f>_xlfn.RANK.EQ(J622, INDEX(CFB!$J$2:$J$1048576, MATCH(W622, CFB!$W$2:$W$1048576, 0)):INDEX(CFB!$J$2:$J$1048576, MATCH(W622, CFB!$W$2:$W$1048576, 0) + COUNTIF(CFB!$W$2:$W$1048576, W622) - 1))</f>
        <v>103</v>
      </c>
      <c r="N622" s="2">
        <f>RANK(K622, INDEX(CFB!$K$2:$K$1048576, MATCH(W622, CFB!$W$2:$W$1048576, 0)):INDEX(CFB!$K$2:$K$1048576, MATCH(W622, CFB!$W$2:$W$1048576, 0) + COUNTIF(CFB!$W$2:$W$1048576, W622) - 1))</f>
        <v>93</v>
      </c>
      <c r="O622">
        <v>38.22</v>
      </c>
      <c r="P622">
        <v>25.19</v>
      </c>
      <c r="Q622">
        <v>7.16</v>
      </c>
      <c r="R622">
        <v>7.17</v>
      </c>
      <c r="S622">
        <v>5.31</v>
      </c>
      <c r="T622">
        <v>4.3</v>
      </c>
      <c r="U622">
        <v>6.28</v>
      </c>
      <c r="V622">
        <v>5.62</v>
      </c>
      <c r="W622">
        <v>2020</v>
      </c>
      <c r="X622">
        <f t="shared" si="17"/>
        <v>0</v>
      </c>
    </row>
    <row r="623" spans="1:24" ht="12.75" hidden="1" customHeight="1" x14ac:dyDescent="0.45">
      <c r="A623">
        <v>94</v>
      </c>
      <c r="B623" t="s">
        <v>119</v>
      </c>
      <c r="C623" t="s">
        <v>171</v>
      </c>
      <c r="D623" s="2" t="str">
        <f t="shared" si="16"/>
        <v>Oregon State2020</v>
      </c>
      <c r="F623">
        <v>2</v>
      </c>
      <c r="G623">
        <v>5</v>
      </c>
      <c r="H623" s="2">
        <v>0</v>
      </c>
      <c r="I623">
        <v>0.86</v>
      </c>
      <c r="J623">
        <v>-8.1300000000000008</v>
      </c>
      <c r="K623">
        <v>-7.27</v>
      </c>
      <c r="L623" s="2">
        <f>_xlfn.RANK.EQ(I623, INDEX(CFB!$I$2:$I$1048576, MATCH(W623, CFB!$W$2:$W$1048576, 0)):INDEX(CFB!$I$2:$I$1048576, MATCH(W623, CFB!$W$2:$W$1048576, 0) + COUNTIF(CFB!$W$2:$W$1048576, W623) - 1), 0)</f>
        <v>58</v>
      </c>
      <c r="M623" s="2">
        <f>_xlfn.RANK.EQ(J623, INDEX(CFB!$J$2:$J$1048576, MATCH(W623, CFB!$W$2:$W$1048576, 0)):INDEX(CFB!$J$2:$J$1048576, MATCH(W623, CFB!$W$2:$W$1048576, 0) + COUNTIF(CFB!$W$2:$W$1048576, W623) - 1))</f>
        <v>113</v>
      </c>
      <c r="N623" s="2">
        <f>RANK(K623, INDEX(CFB!$K$2:$K$1048576, MATCH(W623, CFB!$W$2:$W$1048576, 0)):INDEX(CFB!$K$2:$K$1048576, MATCH(W623, CFB!$W$2:$W$1048576, 0) + COUNTIF(CFB!$W$2:$W$1048576, W623) - 1))</f>
        <v>94</v>
      </c>
      <c r="O623">
        <v>36.22</v>
      </c>
      <c r="P623">
        <v>26.79</v>
      </c>
      <c r="Q623">
        <v>7.19</v>
      </c>
      <c r="R623">
        <v>6.81</v>
      </c>
      <c r="S623">
        <v>5.9</v>
      </c>
      <c r="T623">
        <v>4.76</v>
      </c>
      <c r="U623">
        <v>6.71</v>
      </c>
      <c r="V623">
        <v>5.39</v>
      </c>
      <c r="W623">
        <v>2020</v>
      </c>
      <c r="X623">
        <f t="shared" si="17"/>
        <v>0</v>
      </c>
    </row>
    <row r="624" spans="1:24" ht="12.75" hidden="1" customHeight="1" x14ac:dyDescent="0.45">
      <c r="A624">
        <v>95</v>
      </c>
      <c r="B624" t="s">
        <v>52</v>
      </c>
      <c r="C624" t="s">
        <v>164</v>
      </c>
      <c r="D624" s="2" t="str">
        <f t="shared" si="16"/>
        <v>Georgia Tech2020</v>
      </c>
      <c r="F624">
        <v>3</v>
      </c>
      <c r="G624">
        <v>7</v>
      </c>
      <c r="H624" s="2">
        <v>0</v>
      </c>
      <c r="I624">
        <v>-4.05</v>
      </c>
      <c r="J624">
        <v>-3.8</v>
      </c>
      <c r="K624">
        <v>-7.85</v>
      </c>
      <c r="L624" s="2">
        <f>_xlfn.RANK.EQ(I624, INDEX(CFB!$I$2:$I$1048576, MATCH(W624, CFB!$W$2:$W$1048576, 0)):INDEX(CFB!$I$2:$I$1048576, MATCH(W624, CFB!$W$2:$W$1048576, 0) + COUNTIF(CFB!$W$2:$W$1048576, W624) - 1), 0)</f>
        <v>95</v>
      </c>
      <c r="M624" s="2">
        <f>_xlfn.RANK.EQ(J624, INDEX(CFB!$J$2:$J$1048576, MATCH(W624, CFB!$W$2:$W$1048576, 0)):INDEX(CFB!$J$2:$J$1048576, MATCH(W624, CFB!$W$2:$W$1048576, 0) + COUNTIF(CFB!$W$2:$W$1048576, W624) - 1))</f>
        <v>94</v>
      </c>
      <c r="N624" s="2">
        <f>RANK(K624, INDEX(CFB!$K$2:$K$1048576, MATCH(W624, CFB!$W$2:$W$1048576, 0)):INDEX(CFB!$K$2:$K$1048576, MATCH(W624, CFB!$W$2:$W$1048576, 0) + COUNTIF(CFB!$W$2:$W$1048576, W624) - 1))</f>
        <v>95</v>
      </c>
      <c r="O624">
        <v>35.93</v>
      </c>
      <c r="P624">
        <v>23.94</v>
      </c>
      <c r="Q624">
        <v>7.74</v>
      </c>
      <c r="R624">
        <v>6.79</v>
      </c>
      <c r="S624">
        <v>5.63</v>
      </c>
      <c r="T624">
        <v>3.83</v>
      </c>
      <c r="U624">
        <v>6.6</v>
      </c>
      <c r="V624">
        <v>4.96</v>
      </c>
      <c r="W624">
        <v>2020</v>
      </c>
      <c r="X624">
        <f t="shared" si="17"/>
        <v>0</v>
      </c>
    </row>
    <row r="625" spans="1:24" ht="12.75" hidden="1" customHeight="1" x14ac:dyDescent="0.45">
      <c r="A625">
        <v>96</v>
      </c>
      <c r="B625" t="s">
        <v>125</v>
      </c>
      <c r="C625" t="s">
        <v>158</v>
      </c>
      <c r="D625" s="2" t="str">
        <f t="shared" si="16"/>
        <v>Arkansas State2020</v>
      </c>
      <c r="F625">
        <v>4</v>
      </c>
      <c r="G625">
        <v>7</v>
      </c>
      <c r="H625" s="2">
        <v>0</v>
      </c>
      <c r="I625">
        <v>3.41</v>
      </c>
      <c r="J625">
        <v>-11.27</v>
      </c>
      <c r="K625">
        <v>-7.86</v>
      </c>
      <c r="L625" s="2">
        <f>_xlfn.RANK.EQ(I625, INDEX(CFB!$I$2:$I$1048576, MATCH(W625, CFB!$W$2:$W$1048576, 0)):INDEX(CFB!$I$2:$I$1048576, MATCH(W625, CFB!$W$2:$W$1048576, 0) + COUNTIF(CFB!$W$2:$W$1048576, W625) - 1), 0)</f>
        <v>35</v>
      </c>
      <c r="M625" s="2">
        <f>_xlfn.RANK.EQ(J625, INDEX(CFB!$J$2:$J$1048576, MATCH(W625, CFB!$W$2:$W$1048576, 0)):INDEX(CFB!$J$2:$J$1048576, MATCH(W625, CFB!$W$2:$W$1048576, 0) + COUNTIF(CFB!$W$2:$W$1048576, W625) - 1))</f>
        <v>125</v>
      </c>
      <c r="N625" s="2">
        <f>RANK(K625, INDEX(CFB!$K$2:$K$1048576, MATCH(W625, CFB!$W$2:$W$1048576, 0)):INDEX(CFB!$K$2:$K$1048576, MATCH(W625, CFB!$W$2:$W$1048576, 0) + COUNTIF(CFB!$W$2:$W$1048576, W625) - 1))</f>
        <v>96</v>
      </c>
      <c r="O625">
        <v>41.4</v>
      </c>
      <c r="P625">
        <v>29.38</v>
      </c>
      <c r="Q625">
        <v>9.34</v>
      </c>
      <c r="R625">
        <v>8.25</v>
      </c>
      <c r="S625">
        <v>4.09</v>
      </c>
      <c r="T625">
        <v>3.49</v>
      </c>
      <c r="U625">
        <v>6.99</v>
      </c>
      <c r="V625">
        <v>5.68</v>
      </c>
      <c r="W625">
        <v>2020</v>
      </c>
      <c r="X625">
        <f t="shared" si="17"/>
        <v>0</v>
      </c>
    </row>
    <row r="626" spans="1:24" ht="12.75" hidden="1" customHeight="1" x14ac:dyDescent="0.45">
      <c r="A626">
        <v>97</v>
      </c>
      <c r="B626" t="s">
        <v>143</v>
      </c>
      <c r="C626" t="s">
        <v>168</v>
      </c>
      <c r="D626" s="2" t="str">
        <f t="shared" si="16"/>
        <v>Florida Atlantic2020</v>
      </c>
      <c r="F626">
        <v>5</v>
      </c>
      <c r="G626">
        <v>4</v>
      </c>
      <c r="H626" s="2">
        <v>0</v>
      </c>
      <c r="I626">
        <v>-11.4</v>
      </c>
      <c r="J626">
        <v>3.49</v>
      </c>
      <c r="K626">
        <v>-7.91</v>
      </c>
      <c r="L626" s="2">
        <f>_xlfn.RANK.EQ(I626, INDEX(CFB!$I$2:$I$1048576, MATCH(W626, CFB!$W$2:$W$1048576, 0)):INDEX(CFB!$I$2:$I$1048576, MATCH(W626, CFB!$W$2:$W$1048576, 0) + COUNTIF(CFB!$W$2:$W$1048576, W626) - 1), 0)</f>
        <v>119</v>
      </c>
      <c r="M626" s="2">
        <f>_xlfn.RANK.EQ(J626, INDEX(CFB!$J$2:$J$1048576, MATCH(W626, CFB!$W$2:$W$1048576, 0)):INDEX(CFB!$J$2:$J$1048576, MATCH(W626, CFB!$W$2:$W$1048576, 0) + COUNTIF(CFB!$W$2:$W$1048576, W626) - 1))</f>
        <v>38</v>
      </c>
      <c r="N626" s="2">
        <f>RANK(K626, INDEX(CFB!$K$2:$K$1048576, MATCH(W626, CFB!$W$2:$W$1048576, 0)):INDEX(CFB!$K$2:$K$1048576, MATCH(W626, CFB!$W$2:$W$1048576, 0) + COUNTIF(CFB!$W$2:$W$1048576, W626) - 1))</f>
        <v>97</v>
      </c>
      <c r="O626">
        <v>24.95</v>
      </c>
      <c r="P626">
        <v>14.83</v>
      </c>
      <c r="Q626">
        <v>6.04</v>
      </c>
      <c r="R626">
        <v>6.53</v>
      </c>
      <c r="S626">
        <v>4.8</v>
      </c>
      <c r="T626">
        <v>3.88</v>
      </c>
      <c r="U626">
        <v>5.27</v>
      </c>
      <c r="V626">
        <v>5.07</v>
      </c>
      <c r="W626">
        <v>2020</v>
      </c>
      <c r="X626">
        <f t="shared" si="17"/>
        <v>0</v>
      </c>
    </row>
    <row r="627" spans="1:24" ht="12.75" hidden="1" customHeight="1" x14ac:dyDescent="0.45">
      <c r="A627">
        <v>98</v>
      </c>
      <c r="B627" t="s">
        <v>137</v>
      </c>
      <c r="C627" t="s">
        <v>165</v>
      </c>
      <c r="D627" s="2" t="str">
        <f t="shared" si="16"/>
        <v>Louisiana Tech2020</v>
      </c>
      <c r="F627">
        <v>5</v>
      </c>
      <c r="G627">
        <v>5</v>
      </c>
      <c r="H627" s="2">
        <v>0</v>
      </c>
      <c r="I627">
        <v>-1.33</v>
      </c>
      <c r="J627">
        <v>-7.01</v>
      </c>
      <c r="K627">
        <v>-8.34</v>
      </c>
      <c r="L627" s="2">
        <f>_xlfn.RANK.EQ(I627, INDEX(CFB!$I$2:$I$1048576, MATCH(W627, CFB!$W$2:$W$1048576, 0)):INDEX(CFB!$I$2:$I$1048576, MATCH(W627, CFB!$W$2:$W$1048576, 0) + COUNTIF(CFB!$W$2:$W$1048576, W627) - 1), 0)</f>
        <v>77</v>
      </c>
      <c r="M627" s="2">
        <f>_xlfn.RANK.EQ(J627, INDEX(CFB!$J$2:$J$1048576, MATCH(W627, CFB!$W$2:$W$1048576, 0)):INDEX(CFB!$J$2:$J$1048576, MATCH(W627, CFB!$W$2:$W$1048576, 0) + COUNTIF(CFB!$W$2:$W$1048576, W627) - 1))</f>
        <v>106</v>
      </c>
      <c r="N627" s="2">
        <f>RANK(K627, INDEX(CFB!$K$2:$K$1048576, MATCH(W627, CFB!$W$2:$W$1048576, 0)):INDEX(CFB!$K$2:$K$1048576, MATCH(W627, CFB!$W$2:$W$1048576, 0) + COUNTIF(CFB!$W$2:$W$1048576, W627) - 1))</f>
        <v>98</v>
      </c>
      <c r="O627">
        <v>35.71</v>
      </c>
      <c r="P627">
        <v>26.8</v>
      </c>
      <c r="Q627">
        <v>6.52</v>
      </c>
      <c r="R627">
        <v>6.94</v>
      </c>
      <c r="S627">
        <v>3.47</v>
      </c>
      <c r="T627">
        <v>3.99</v>
      </c>
      <c r="U627">
        <v>5.03</v>
      </c>
      <c r="V627">
        <v>5.28</v>
      </c>
      <c r="W627">
        <v>2020</v>
      </c>
      <c r="X627">
        <f t="shared" si="17"/>
        <v>0</v>
      </c>
    </row>
    <row r="628" spans="1:24" ht="12.75" hidden="1" customHeight="1" x14ac:dyDescent="0.45">
      <c r="A628">
        <v>99</v>
      </c>
      <c r="B628" t="s">
        <v>127</v>
      </c>
      <c r="C628" t="s">
        <v>162</v>
      </c>
      <c r="D628" s="2" t="str">
        <f t="shared" si="16"/>
        <v>Akron2020</v>
      </c>
      <c r="F628">
        <v>1</v>
      </c>
      <c r="G628">
        <v>5</v>
      </c>
      <c r="H628" s="2">
        <v>0</v>
      </c>
      <c r="I628">
        <v>-11.99</v>
      </c>
      <c r="J628">
        <v>3.17</v>
      </c>
      <c r="K628">
        <v>-8.82</v>
      </c>
      <c r="L628" s="2">
        <f>_xlfn.RANK.EQ(I628, INDEX(CFB!$I$2:$I$1048576, MATCH(W628, CFB!$W$2:$W$1048576, 0)):INDEX(CFB!$I$2:$I$1048576, MATCH(W628, CFB!$W$2:$W$1048576, 0) + COUNTIF(CFB!$W$2:$W$1048576, W628) - 1), 0)</f>
        <v>122</v>
      </c>
      <c r="M628" s="2">
        <f>_xlfn.RANK.EQ(J628, INDEX(CFB!$J$2:$J$1048576, MATCH(W628, CFB!$W$2:$W$1048576, 0)):INDEX(CFB!$J$2:$J$1048576, MATCH(W628, CFB!$W$2:$W$1048576, 0) + COUNTIF(CFB!$W$2:$W$1048576, W628) - 1))</f>
        <v>40</v>
      </c>
      <c r="N628" s="2">
        <f>RANK(K628, INDEX(CFB!$K$2:$K$1048576, MATCH(W628, CFB!$W$2:$W$1048576, 0)):INDEX(CFB!$K$2:$K$1048576, MATCH(W628, CFB!$W$2:$W$1048576, 0) + COUNTIF(CFB!$W$2:$W$1048576, W628) - 1))</f>
        <v>99</v>
      </c>
      <c r="O628">
        <v>20.21</v>
      </c>
      <c r="P628">
        <v>29.95</v>
      </c>
      <c r="Q628">
        <v>5.14</v>
      </c>
      <c r="R628">
        <v>9.17</v>
      </c>
      <c r="S628">
        <v>3.97</v>
      </c>
      <c r="T628">
        <v>5.38</v>
      </c>
      <c r="U628">
        <v>4.28</v>
      </c>
      <c r="V628">
        <v>7.03</v>
      </c>
      <c r="W628">
        <v>2020</v>
      </c>
      <c r="X628">
        <f t="shared" si="17"/>
        <v>0</v>
      </c>
    </row>
    <row r="629" spans="1:24" ht="12.75" hidden="1" customHeight="1" x14ac:dyDescent="0.45">
      <c r="A629">
        <v>100</v>
      </c>
      <c r="B629" t="s">
        <v>115</v>
      </c>
      <c r="C629" t="s">
        <v>163</v>
      </c>
      <c r="D629" s="2" t="str">
        <f t="shared" si="16"/>
        <v>Florida State2020</v>
      </c>
      <c r="F629">
        <v>3</v>
      </c>
      <c r="G629">
        <v>6</v>
      </c>
      <c r="H629" s="2">
        <v>0</v>
      </c>
      <c r="I629">
        <v>-2.27</v>
      </c>
      <c r="J629">
        <v>-6.6</v>
      </c>
      <c r="K629">
        <v>-8.8699999999999992</v>
      </c>
      <c r="L629" s="2">
        <f>_xlfn.RANK.EQ(I629, INDEX(CFB!$I$2:$I$1048576, MATCH(W629, CFB!$W$2:$W$1048576, 0)):INDEX(CFB!$I$2:$I$1048576, MATCH(W629, CFB!$W$2:$W$1048576, 0) + COUNTIF(CFB!$W$2:$W$1048576, W629) - 1), 0)</f>
        <v>84</v>
      </c>
      <c r="M629" s="2">
        <f>_xlfn.RANK.EQ(J629, INDEX(CFB!$J$2:$J$1048576, MATCH(W629, CFB!$W$2:$W$1048576, 0)):INDEX(CFB!$J$2:$J$1048576, MATCH(W629, CFB!$W$2:$W$1048576, 0) + COUNTIF(CFB!$W$2:$W$1048576, W629) - 1))</f>
        <v>104</v>
      </c>
      <c r="N629" s="2">
        <f>RANK(K629, INDEX(CFB!$K$2:$K$1048576, MATCH(W629, CFB!$W$2:$W$1048576, 0)):INDEX(CFB!$K$2:$K$1048576, MATCH(W629, CFB!$W$2:$W$1048576, 0) + COUNTIF(CFB!$W$2:$W$1048576, W629) - 1))</f>
        <v>100</v>
      </c>
      <c r="O629">
        <v>36.409999999999997</v>
      </c>
      <c r="P629">
        <v>24.07</v>
      </c>
      <c r="Q629">
        <v>6.95</v>
      </c>
      <c r="R629">
        <v>7.02</v>
      </c>
      <c r="S629">
        <v>6.02</v>
      </c>
      <c r="T629">
        <v>4.38</v>
      </c>
      <c r="U629">
        <v>6.52</v>
      </c>
      <c r="V629">
        <v>5.47</v>
      </c>
      <c r="W629">
        <v>2020</v>
      </c>
      <c r="X629">
        <f t="shared" si="17"/>
        <v>0</v>
      </c>
    </row>
    <row r="630" spans="1:24" ht="12.75" hidden="1" customHeight="1" x14ac:dyDescent="0.45">
      <c r="A630">
        <v>101</v>
      </c>
      <c r="B630" t="s">
        <v>111</v>
      </c>
      <c r="C630" t="s">
        <v>166</v>
      </c>
      <c r="D630" s="2" t="str">
        <f t="shared" si="16"/>
        <v>Fresno State2020</v>
      </c>
      <c r="F630">
        <v>3</v>
      </c>
      <c r="G630">
        <v>3</v>
      </c>
      <c r="H630" s="2">
        <v>0</v>
      </c>
      <c r="I630">
        <v>-1.1499999999999999</v>
      </c>
      <c r="J630">
        <v>-7.76</v>
      </c>
      <c r="K630">
        <v>-8.9</v>
      </c>
      <c r="L630" s="2">
        <f>_xlfn.RANK.EQ(I630, INDEX(CFB!$I$2:$I$1048576, MATCH(W630, CFB!$W$2:$W$1048576, 0)):INDEX(CFB!$I$2:$I$1048576, MATCH(W630, CFB!$W$2:$W$1048576, 0) + COUNTIF(CFB!$W$2:$W$1048576, W630) - 1), 0)</f>
        <v>75</v>
      </c>
      <c r="M630" s="2">
        <f>_xlfn.RANK.EQ(J630, INDEX(CFB!$J$2:$J$1048576, MATCH(W630, CFB!$W$2:$W$1048576, 0)):INDEX(CFB!$J$2:$J$1048576, MATCH(W630, CFB!$W$2:$W$1048576, 0) + COUNTIF(CFB!$W$2:$W$1048576, W630) - 1))</f>
        <v>111</v>
      </c>
      <c r="N630" s="2">
        <f>RANK(K630, INDEX(CFB!$K$2:$K$1048576, MATCH(W630, CFB!$W$2:$W$1048576, 0)):INDEX(CFB!$K$2:$K$1048576, MATCH(W630, CFB!$W$2:$W$1048576, 0) + COUNTIF(CFB!$W$2:$W$1048576, W630) - 1))</f>
        <v>101</v>
      </c>
      <c r="O630">
        <v>34.99</v>
      </c>
      <c r="P630">
        <v>27.16</v>
      </c>
      <c r="Q630">
        <v>7.1</v>
      </c>
      <c r="R630">
        <v>9.0500000000000007</v>
      </c>
      <c r="S630">
        <v>3.71</v>
      </c>
      <c r="T630">
        <v>4.59</v>
      </c>
      <c r="U630">
        <v>6.19</v>
      </c>
      <c r="V630">
        <v>6.06</v>
      </c>
      <c r="W630">
        <v>2020</v>
      </c>
      <c r="X630">
        <f t="shared" si="17"/>
        <v>0</v>
      </c>
    </row>
    <row r="631" spans="1:24" ht="12.75" hidden="1" customHeight="1" x14ac:dyDescent="0.45">
      <c r="A631">
        <v>102</v>
      </c>
      <c r="B631" t="s">
        <v>90</v>
      </c>
      <c r="C631" t="s">
        <v>158</v>
      </c>
      <c r="D631" s="2" t="str">
        <f t="shared" si="16"/>
        <v>South Alabama2020</v>
      </c>
      <c r="F631">
        <v>4</v>
      </c>
      <c r="G631">
        <v>7</v>
      </c>
      <c r="H631" s="2">
        <v>0</v>
      </c>
      <c r="I631">
        <v>-11.11</v>
      </c>
      <c r="J631">
        <v>1.29</v>
      </c>
      <c r="K631">
        <v>-9.83</v>
      </c>
      <c r="L631" s="2">
        <f>_xlfn.RANK.EQ(I631, INDEX(CFB!$I$2:$I$1048576, MATCH(W631, CFB!$W$2:$W$1048576, 0)):INDEX(CFB!$I$2:$I$1048576, MATCH(W631, CFB!$W$2:$W$1048576, 0) + COUNTIF(CFB!$W$2:$W$1048576, W631) - 1), 0)</f>
        <v>118</v>
      </c>
      <c r="M631" s="2">
        <f>_xlfn.RANK.EQ(J631, INDEX(CFB!$J$2:$J$1048576, MATCH(W631, CFB!$W$2:$W$1048576, 0)):INDEX(CFB!$J$2:$J$1048576, MATCH(W631, CFB!$W$2:$W$1048576, 0) + COUNTIF(CFB!$W$2:$W$1048576, W631) - 1))</f>
        <v>51</v>
      </c>
      <c r="N631" s="2">
        <f>RANK(K631, INDEX(CFB!$K$2:$K$1048576, MATCH(W631, CFB!$W$2:$W$1048576, 0)):INDEX(CFB!$K$2:$K$1048576, MATCH(W631, CFB!$W$2:$W$1048576, 0) + COUNTIF(CFB!$W$2:$W$1048576, W631) - 1))</f>
        <v>102</v>
      </c>
      <c r="O631">
        <v>26.96</v>
      </c>
      <c r="P631">
        <v>17.7</v>
      </c>
      <c r="Q631">
        <v>8.27</v>
      </c>
      <c r="R631">
        <v>7.97</v>
      </c>
      <c r="S631">
        <v>3.56</v>
      </c>
      <c r="T631">
        <v>4.04</v>
      </c>
      <c r="U631">
        <v>5.77</v>
      </c>
      <c r="V631">
        <v>5.75</v>
      </c>
      <c r="W631">
        <v>2020</v>
      </c>
      <c r="X631">
        <f t="shared" si="17"/>
        <v>0</v>
      </c>
    </row>
    <row r="632" spans="1:24" ht="12.75" hidden="1" customHeight="1" x14ac:dyDescent="0.45">
      <c r="A632">
        <v>103</v>
      </c>
      <c r="B632" t="s">
        <v>79</v>
      </c>
      <c r="C632" t="s">
        <v>158</v>
      </c>
      <c r="D632" s="2" t="str">
        <f t="shared" si="16"/>
        <v>Texas State2020</v>
      </c>
      <c r="F632">
        <v>2</v>
      </c>
      <c r="G632">
        <v>10</v>
      </c>
      <c r="H632" s="2">
        <v>0</v>
      </c>
      <c r="I632">
        <v>0.44</v>
      </c>
      <c r="J632">
        <v>-10.37</v>
      </c>
      <c r="K632">
        <v>-9.93</v>
      </c>
      <c r="L632" s="2">
        <f>_xlfn.RANK.EQ(I632, INDEX(CFB!$I$2:$I$1048576, MATCH(W632, CFB!$W$2:$W$1048576, 0)):INDEX(CFB!$I$2:$I$1048576, MATCH(W632, CFB!$W$2:$W$1048576, 0) + COUNTIF(CFB!$W$2:$W$1048576, W632) - 1), 0)</f>
        <v>63</v>
      </c>
      <c r="M632" s="2">
        <f>_xlfn.RANK.EQ(J632, INDEX(CFB!$J$2:$J$1048576, MATCH(W632, CFB!$W$2:$W$1048576, 0)):INDEX(CFB!$J$2:$J$1048576, MATCH(W632, CFB!$W$2:$W$1048576, 0) + COUNTIF(CFB!$W$2:$W$1048576, W632) - 1))</f>
        <v>120</v>
      </c>
      <c r="N632" s="2">
        <f>RANK(K632, INDEX(CFB!$K$2:$K$1048576, MATCH(W632, CFB!$W$2:$W$1048576, 0)):INDEX(CFB!$K$2:$K$1048576, MATCH(W632, CFB!$W$2:$W$1048576, 0) + COUNTIF(CFB!$W$2:$W$1048576, W632) - 1))</f>
        <v>103</v>
      </c>
      <c r="O632">
        <v>38.51</v>
      </c>
      <c r="P632">
        <v>28.46</v>
      </c>
      <c r="Q632">
        <v>7.63</v>
      </c>
      <c r="R632">
        <v>6.76</v>
      </c>
      <c r="S632">
        <v>4.95</v>
      </c>
      <c r="T632">
        <v>4.59</v>
      </c>
      <c r="U632">
        <v>6.42</v>
      </c>
      <c r="V632">
        <v>5.42</v>
      </c>
      <c r="W632">
        <v>2020</v>
      </c>
      <c r="X632">
        <f t="shared" si="17"/>
        <v>0</v>
      </c>
    </row>
    <row r="633" spans="1:24" ht="12.75" hidden="1" customHeight="1" x14ac:dyDescent="0.45">
      <c r="A633">
        <v>104</v>
      </c>
      <c r="B633" t="s">
        <v>51</v>
      </c>
      <c r="C633" t="s">
        <v>49</v>
      </c>
      <c r="D633" s="2" t="str">
        <f t="shared" si="16"/>
        <v>Navy2020</v>
      </c>
      <c r="F633">
        <v>3</v>
      </c>
      <c r="G633">
        <v>7</v>
      </c>
      <c r="H633" s="2">
        <v>0</v>
      </c>
      <c r="I633">
        <v>-9.43</v>
      </c>
      <c r="J633">
        <v>-0.66</v>
      </c>
      <c r="K633">
        <v>-10.08</v>
      </c>
      <c r="L633" s="2">
        <f>_xlfn.RANK.EQ(I633, INDEX(CFB!$I$2:$I$1048576, MATCH(W633, CFB!$W$2:$W$1048576, 0)):INDEX(CFB!$I$2:$I$1048576, MATCH(W633, CFB!$W$2:$W$1048576, 0) + COUNTIF(CFB!$W$2:$W$1048576, W633) - 1), 0)</f>
        <v>112</v>
      </c>
      <c r="M633" s="2">
        <f>_xlfn.RANK.EQ(J633, INDEX(CFB!$J$2:$J$1048576, MATCH(W633, CFB!$W$2:$W$1048576, 0)):INDEX(CFB!$J$2:$J$1048576, MATCH(W633, CFB!$W$2:$W$1048576, 0) + COUNTIF(CFB!$W$2:$W$1048576, W633) - 1))</f>
        <v>66</v>
      </c>
      <c r="N633" s="2">
        <f>RANK(K633, INDEX(CFB!$K$2:$K$1048576, MATCH(W633, CFB!$W$2:$W$1048576, 0)):INDEX(CFB!$K$2:$K$1048576, MATCH(W633, CFB!$W$2:$W$1048576, 0) + COUNTIF(CFB!$W$2:$W$1048576, W633) - 1))</f>
        <v>104</v>
      </c>
      <c r="O633">
        <v>27.98</v>
      </c>
      <c r="P633">
        <v>20.71</v>
      </c>
      <c r="Q633">
        <v>8.0299999999999994</v>
      </c>
      <c r="R633">
        <v>7.53</v>
      </c>
      <c r="S633">
        <v>4.75</v>
      </c>
      <c r="T633">
        <v>3.98</v>
      </c>
      <c r="U633">
        <v>5.29</v>
      </c>
      <c r="V633">
        <v>5.26</v>
      </c>
      <c r="W633">
        <v>2020</v>
      </c>
      <c r="X633">
        <f t="shared" si="17"/>
        <v>0</v>
      </c>
    </row>
    <row r="634" spans="1:24" ht="12.75" hidden="1" customHeight="1" x14ac:dyDescent="0.45">
      <c r="A634">
        <v>105</v>
      </c>
      <c r="B634" t="s">
        <v>83</v>
      </c>
      <c r="C634" t="s">
        <v>171</v>
      </c>
      <c r="D634" s="2" t="str">
        <f t="shared" si="16"/>
        <v>California2020</v>
      </c>
      <c r="F634">
        <v>1</v>
      </c>
      <c r="G634">
        <v>3</v>
      </c>
      <c r="H634" s="2">
        <v>0</v>
      </c>
      <c r="I634">
        <v>-12.17</v>
      </c>
      <c r="J634">
        <v>2.06</v>
      </c>
      <c r="K634">
        <v>-10.11</v>
      </c>
      <c r="L634" s="2">
        <f>_xlfn.RANK.EQ(I634, INDEX(CFB!$I$2:$I$1048576, MATCH(W634, CFB!$W$2:$W$1048576, 0)):INDEX(CFB!$I$2:$I$1048576, MATCH(W634, CFB!$W$2:$W$1048576, 0) + COUNTIF(CFB!$W$2:$W$1048576, W634) - 1), 0)</f>
        <v>124</v>
      </c>
      <c r="M634" s="2">
        <f>_xlfn.RANK.EQ(J634, INDEX(CFB!$J$2:$J$1048576, MATCH(W634, CFB!$W$2:$W$1048576, 0)):INDEX(CFB!$J$2:$J$1048576, MATCH(W634, CFB!$W$2:$W$1048576, 0) + COUNTIF(CFB!$W$2:$W$1048576, W634) - 1))</f>
        <v>46</v>
      </c>
      <c r="N634" s="2">
        <f>RANK(K634, INDEX(CFB!$K$2:$K$1048576, MATCH(W634, CFB!$W$2:$W$1048576, 0)):INDEX(CFB!$K$2:$K$1048576, MATCH(W634, CFB!$W$2:$W$1048576, 0) + COUNTIF(CFB!$W$2:$W$1048576, W634) - 1))</f>
        <v>105</v>
      </c>
      <c r="O634">
        <v>24.58</v>
      </c>
      <c r="P634">
        <v>16.8</v>
      </c>
      <c r="Q634">
        <v>6.2</v>
      </c>
      <c r="R634">
        <v>6.36</v>
      </c>
      <c r="S634">
        <v>3.73</v>
      </c>
      <c r="T634">
        <v>3.44</v>
      </c>
      <c r="U634">
        <v>5.15</v>
      </c>
      <c r="V634">
        <v>4.38</v>
      </c>
      <c r="W634">
        <v>2020</v>
      </c>
      <c r="X634">
        <f t="shared" si="17"/>
        <v>0</v>
      </c>
    </row>
    <row r="635" spans="1:24" ht="12.75" hidden="1" customHeight="1" x14ac:dyDescent="0.45">
      <c r="A635">
        <v>106</v>
      </c>
      <c r="B635" t="s">
        <v>110</v>
      </c>
      <c r="C635" t="s">
        <v>168</v>
      </c>
      <c r="D635" s="2" t="str">
        <f t="shared" si="16"/>
        <v>Western Kentucky2020</v>
      </c>
      <c r="F635">
        <v>5</v>
      </c>
      <c r="G635">
        <v>7</v>
      </c>
      <c r="H635" s="2">
        <v>0</v>
      </c>
      <c r="I635">
        <v>-10.5</v>
      </c>
      <c r="J635">
        <v>-0.65</v>
      </c>
      <c r="K635">
        <v>-11.15</v>
      </c>
      <c r="L635" s="2">
        <f>_xlfn.RANK.EQ(I635, INDEX(CFB!$I$2:$I$1048576, MATCH(W635, CFB!$W$2:$W$1048576, 0)):INDEX(CFB!$I$2:$I$1048576, MATCH(W635, CFB!$W$2:$W$1048576, 0) + COUNTIF(CFB!$W$2:$W$1048576, W635) - 1), 0)</f>
        <v>116</v>
      </c>
      <c r="M635" s="2">
        <f>_xlfn.RANK.EQ(J635, INDEX(CFB!$J$2:$J$1048576, MATCH(W635, CFB!$W$2:$W$1048576, 0)):INDEX(CFB!$J$2:$J$1048576, MATCH(W635, CFB!$W$2:$W$1048576, 0) + COUNTIF(CFB!$W$2:$W$1048576, W635) - 1))</f>
        <v>65</v>
      </c>
      <c r="N635" s="2">
        <f>RANK(K635, INDEX(CFB!$K$2:$K$1048576, MATCH(W635, CFB!$W$2:$W$1048576, 0)):INDEX(CFB!$K$2:$K$1048576, MATCH(W635, CFB!$W$2:$W$1048576, 0) + COUNTIF(CFB!$W$2:$W$1048576, W635) - 1))</f>
        <v>106</v>
      </c>
      <c r="O635">
        <v>26.5</v>
      </c>
      <c r="P635">
        <v>17.71</v>
      </c>
      <c r="Q635">
        <v>5.99</v>
      </c>
      <c r="R635">
        <v>5.69</v>
      </c>
      <c r="S635">
        <v>4.18</v>
      </c>
      <c r="T635">
        <v>3.5</v>
      </c>
      <c r="U635">
        <v>5.07</v>
      </c>
      <c r="V635">
        <v>4.3899999999999997</v>
      </c>
      <c r="W635">
        <v>2020</v>
      </c>
      <c r="X635">
        <f t="shared" si="17"/>
        <v>0</v>
      </c>
    </row>
    <row r="636" spans="1:24" ht="12.75" hidden="1" customHeight="1" x14ac:dyDescent="0.45">
      <c r="A636">
        <v>107</v>
      </c>
      <c r="B636" t="s">
        <v>85</v>
      </c>
      <c r="C636" t="s">
        <v>171</v>
      </c>
      <c r="D636" s="2" t="str">
        <f t="shared" si="16"/>
        <v>Washington State2020</v>
      </c>
      <c r="F636">
        <v>1</v>
      </c>
      <c r="G636">
        <v>3</v>
      </c>
      <c r="H636" s="2">
        <v>0</v>
      </c>
      <c r="I636">
        <v>-2.62</v>
      </c>
      <c r="J636">
        <v>-8.7100000000000009</v>
      </c>
      <c r="K636">
        <v>-11.34</v>
      </c>
      <c r="L636" s="2">
        <f>_xlfn.RANK.EQ(I636, INDEX(CFB!$I$2:$I$1048576, MATCH(W636, CFB!$W$2:$W$1048576, 0)):INDEX(CFB!$I$2:$I$1048576, MATCH(W636, CFB!$W$2:$W$1048576, 0) + COUNTIF(CFB!$W$2:$W$1048576, W636) - 1), 0)</f>
        <v>88</v>
      </c>
      <c r="M636" s="2">
        <f>_xlfn.RANK.EQ(J636, INDEX(CFB!$J$2:$J$1048576, MATCH(W636, CFB!$W$2:$W$1048576, 0)):INDEX(CFB!$J$2:$J$1048576, MATCH(W636, CFB!$W$2:$W$1048576, 0) + COUNTIF(CFB!$W$2:$W$1048576, W636) - 1))</f>
        <v>115</v>
      </c>
      <c r="N636" s="2">
        <f>RANK(K636, INDEX(CFB!$K$2:$K$1048576, MATCH(W636, CFB!$W$2:$W$1048576, 0)):INDEX(CFB!$K$2:$K$1048576, MATCH(W636, CFB!$W$2:$W$1048576, 0) + COUNTIF(CFB!$W$2:$W$1048576, W636) - 1))</f>
        <v>107</v>
      </c>
      <c r="O636">
        <v>34.54</v>
      </c>
      <c r="P636">
        <v>30.06</v>
      </c>
      <c r="Q636">
        <v>7.84</v>
      </c>
      <c r="R636">
        <v>7.32</v>
      </c>
      <c r="S636">
        <v>5.42</v>
      </c>
      <c r="T636">
        <v>4.1900000000000004</v>
      </c>
      <c r="U636">
        <v>6.93</v>
      </c>
      <c r="V636">
        <v>5.6</v>
      </c>
      <c r="W636">
        <v>2020</v>
      </c>
      <c r="X636">
        <f t="shared" si="17"/>
        <v>0</v>
      </c>
    </row>
    <row r="637" spans="1:24" ht="12.75" hidden="1" customHeight="1" x14ac:dyDescent="0.45">
      <c r="A637">
        <v>108</v>
      </c>
      <c r="B637" t="s">
        <v>59</v>
      </c>
      <c r="C637" t="s">
        <v>155</v>
      </c>
      <c r="D637" s="2" t="str">
        <f t="shared" si="16"/>
        <v>Vanderbilt2020</v>
      </c>
      <c r="F637">
        <v>0</v>
      </c>
      <c r="G637">
        <v>9</v>
      </c>
      <c r="H637" s="2">
        <v>0</v>
      </c>
      <c r="I637">
        <v>-10.91</v>
      </c>
      <c r="J637">
        <v>-0.7</v>
      </c>
      <c r="K637">
        <v>-11.61</v>
      </c>
      <c r="L637" s="2">
        <f>_xlfn.RANK.EQ(I637, INDEX(CFB!$I$2:$I$1048576, MATCH(W637, CFB!$W$2:$W$1048576, 0)):INDEX(CFB!$I$2:$I$1048576, MATCH(W637, CFB!$W$2:$W$1048576, 0) + COUNTIF(CFB!$W$2:$W$1048576, W637) - 1), 0)</f>
        <v>117</v>
      </c>
      <c r="M637" s="2">
        <f>_xlfn.RANK.EQ(J637, INDEX(CFB!$J$2:$J$1048576, MATCH(W637, CFB!$W$2:$W$1048576, 0)):INDEX(CFB!$J$2:$J$1048576, MATCH(W637, CFB!$W$2:$W$1048576, 0) + COUNTIF(CFB!$W$2:$W$1048576, W637) - 1))</f>
        <v>68</v>
      </c>
      <c r="N637" s="2">
        <f>RANK(K637, INDEX(CFB!$K$2:$K$1048576, MATCH(W637, CFB!$W$2:$W$1048576, 0)):INDEX(CFB!$K$2:$K$1048576, MATCH(W637, CFB!$W$2:$W$1048576, 0) + COUNTIF(CFB!$W$2:$W$1048576, W637) - 1))</f>
        <v>108</v>
      </c>
      <c r="O637">
        <v>23.07</v>
      </c>
      <c r="P637">
        <v>27.45</v>
      </c>
      <c r="Q637">
        <v>7.03</v>
      </c>
      <c r="R637">
        <v>8.06</v>
      </c>
      <c r="S637">
        <v>3.48</v>
      </c>
      <c r="T637">
        <v>5.46</v>
      </c>
      <c r="U637">
        <v>5.38</v>
      </c>
      <c r="V637">
        <v>6.39</v>
      </c>
      <c r="W637">
        <v>2020</v>
      </c>
      <c r="X637">
        <f t="shared" si="17"/>
        <v>0</v>
      </c>
    </row>
    <row r="638" spans="1:24" ht="12.75" hidden="1" customHeight="1" x14ac:dyDescent="0.45">
      <c r="A638">
        <v>109</v>
      </c>
      <c r="B638" t="s">
        <v>141</v>
      </c>
      <c r="C638" t="s">
        <v>167</v>
      </c>
      <c r="D638" s="2" t="str">
        <f t="shared" si="16"/>
        <v>New Mexico2020</v>
      </c>
      <c r="F638">
        <v>2</v>
      </c>
      <c r="G638">
        <v>5</v>
      </c>
      <c r="H638" s="2">
        <v>0</v>
      </c>
      <c r="I638">
        <v>-2.97</v>
      </c>
      <c r="J638">
        <v>-8.75</v>
      </c>
      <c r="K638">
        <v>-11.71</v>
      </c>
      <c r="L638" s="2">
        <f>_xlfn.RANK.EQ(I638, INDEX(CFB!$I$2:$I$1048576, MATCH(W638, CFB!$W$2:$W$1048576, 0)):INDEX(CFB!$I$2:$I$1048576, MATCH(W638, CFB!$W$2:$W$1048576, 0) + COUNTIF(CFB!$W$2:$W$1048576, W638) - 1), 0)</f>
        <v>91</v>
      </c>
      <c r="M638" s="2">
        <f>_xlfn.RANK.EQ(J638, INDEX(CFB!$J$2:$J$1048576, MATCH(W638, CFB!$W$2:$W$1048576, 0)):INDEX(CFB!$J$2:$J$1048576, MATCH(W638, CFB!$W$2:$W$1048576, 0) + COUNTIF(CFB!$W$2:$W$1048576, W638) - 1))</f>
        <v>116</v>
      </c>
      <c r="N638" s="2">
        <f>RANK(K638, INDEX(CFB!$K$2:$K$1048576, MATCH(W638, CFB!$W$2:$W$1048576, 0)):INDEX(CFB!$K$2:$K$1048576, MATCH(W638, CFB!$W$2:$W$1048576, 0) + COUNTIF(CFB!$W$2:$W$1048576, W638) - 1))</f>
        <v>109</v>
      </c>
      <c r="O638">
        <v>33.39</v>
      </c>
      <c r="P638">
        <v>28.35</v>
      </c>
      <c r="Q638">
        <v>5.63</v>
      </c>
      <c r="R638">
        <v>9.99</v>
      </c>
      <c r="S638">
        <v>5.45</v>
      </c>
      <c r="T638">
        <v>3.95</v>
      </c>
      <c r="U638">
        <v>5.89</v>
      </c>
      <c r="V638">
        <v>6.34</v>
      </c>
      <c r="W638">
        <v>2020</v>
      </c>
      <c r="X638">
        <f t="shared" si="17"/>
        <v>0</v>
      </c>
    </row>
    <row r="639" spans="1:24" ht="12.75" hidden="1" customHeight="1" x14ac:dyDescent="0.45">
      <c r="A639">
        <v>110</v>
      </c>
      <c r="B639" t="s">
        <v>60</v>
      </c>
      <c r="C639" t="s">
        <v>164</v>
      </c>
      <c r="D639" s="2" t="str">
        <f t="shared" si="16"/>
        <v>Duke2020</v>
      </c>
      <c r="F639">
        <v>2</v>
      </c>
      <c r="G639">
        <v>9</v>
      </c>
      <c r="H639" s="2">
        <v>0</v>
      </c>
      <c r="I639">
        <v>-5.36</v>
      </c>
      <c r="J639">
        <v>-7.52</v>
      </c>
      <c r="K639">
        <v>-12.88</v>
      </c>
      <c r="L639" s="2">
        <f>_xlfn.RANK.EQ(I639, INDEX(CFB!$I$2:$I$1048576, MATCH(W639, CFB!$W$2:$W$1048576, 0)):INDEX(CFB!$I$2:$I$1048576, MATCH(W639, CFB!$W$2:$W$1048576, 0) + COUNTIF(CFB!$W$2:$W$1048576, W639) - 1), 0)</f>
        <v>102</v>
      </c>
      <c r="M639" s="2">
        <f>_xlfn.RANK.EQ(J639, INDEX(CFB!$J$2:$J$1048576, MATCH(W639, CFB!$W$2:$W$1048576, 0)):INDEX(CFB!$J$2:$J$1048576, MATCH(W639, CFB!$W$2:$W$1048576, 0) + COUNTIF(CFB!$W$2:$W$1048576, W639) - 1))</f>
        <v>110</v>
      </c>
      <c r="N639" s="2">
        <f>RANK(K639, INDEX(CFB!$K$2:$K$1048576, MATCH(W639, CFB!$W$2:$W$1048576, 0)):INDEX(CFB!$K$2:$K$1048576, MATCH(W639, CFB!$W$2:$W$1048576, 0) + COUNTIF(CFB!$W$2:$W$1048576, W639) - 1))</f>
        <v>110</v>
      </c>
      <c r="O639">
        <v>35.61</v>
      </c>
      <c r="P639">
        <v>26.58</v>
      </c>
      <c r="Q639">
        <v>7</v>
      </c>
      <c r="R639">
        <v>6.91</v>
      </c>
      <c r="S639">
        <v>4.51</v>
      </c>
      <c r="T639">
        <v>4.42</v>
      </c>
      <c r="U639">
        <v>5.75</v>
      </c>
      <c r="V639">
        <v>5.33</v>
      </c>
      <c r="W639">
        <v>2020</v>
      </c>
      <c r="X639">
        <f t="shared" si="17"/>
        <v>0</v>
      </c>
    </row>
    <row r="640" spans="1:24" ht="12.75" hidden="1" customHeight="1" x14ac:dyDescent="0.45">
      <c r="A640">
        <v>111</v>
      </c>
      <c r="B640" t="s">
        <v>53</v>
      </c>
      <c r="C640" t="s">
        <v>163</v>
      </c>
      <c r="D640" s="2" t="str">
        <f t="shared" si="16"/>
        <v>Syracuse2020</v>
      </c>
      <c r="F640">
        <v>1</v>
      </c>
      <c r="G640">
        <v>10</v>
      </c>
      <c r="H640" s="2">
        <v>0</v>
      </c>
      <c r="I640">
        <v>-10.19</v>
      </c>
      <c r="J640">
        <v>-2.74</v>
      </c>
      <c r="K640">
        <v>-12.92</v>
      </c>
      <c r="L640" s="2">
        <f>_xlfn.RANK.EQ(I640, INDEX(CFB!$I$2:$I$1048576, MATCH(W640, CFB!$W$2:$W$1048576, 0)):INDEX(CFB!$I$2:$I$1048576, MATCH(W640, CFB!$W$2:$W$1048576, 0) + COUNTIF(CFB!$W$2:$W$1048576, W640) - 1), 0)</f>
        <v>115</v>
      </c>
      <c r="M640" s="2">
        <f>_xlfn.RANK.EQ(J640, INDEX(CFB!$J$2:$J$1048576, MATCH(W640, CFB!$W$2:$W$1048576, 0)):INDEX(CFB!$J$2:$J$1048576, MATCH(W640, CFB!$W$2:$W$1048576, 0) + COUNTIF(CFB!$W$2:$W$1048576, W640) - 1))</f>
        <v>84</v>
      </c>
      <c r="N640" s="2">
        <f>RANK(K640, INDEX(CFB!$K$2:$K$1048576, MATCH(W640, CFB!$W$2:$W$1048576, 0)):INDEX(CFB!$K$2:$K$1048576, MATCH(W640, CFB!$W$2:$W$1048576, 0) + COUNTIF(CFB!$W$2:$W$1048576, W640) - 1))</f>
        <v>111</v>
      </c>
      <c r="O640">
        <v>29.98</v>
      </c>
      <c r="P640">
        <v>18.05</v>
      </c>
      <c r="Q640">
        <v>6.52</v>
      </c>
      <c r="R640">
        <v>6.21</v>
      </c>
      <c r="S640">
        <v>4.09</v>
      </c>
      <c r="T640">
        <v>3.82</v>
      </c>
      <c r="U640">
        <v>5.43</v>
      </c>
      <c r="V640">
        <v>4.68</v>
      </c>
      <c r="W640">
        <v>2020</v>
      </c>
      <c r="X640">
        <f t="shared" si="17"/>
        <v>0</v>
      </c>
    </row>
    <row r="641" spans="1:24" ht="12.75" hidden="1" customHeight="1" x14ac:dyDescent="0.45">
      <c r="A641">
        <v>112</v>
      </c>
      <c r="B641" t="s">
        <v>55</v>
      </c>
      <c r="C641" t="s">
        <v>29</v>
      </c>
      <c r="D641" s="2" t="str">
        <f t="shared" si="16"/>
        <v>Kansas2020</v>
      </c>
      <c r="F641">
        <v>0</v>
      </c>
      <c r="G641">
        <v>9</v>
      </c>
      <c r="H641" s="2">
        <v>0</v>
      </c>
      <c r="I641">
        <v>-7.61</v>
      </c>
      <c r="J641">
        <v>-5.92</v>
      </c>
      <c r="K641">
        <v>-13.53</v>
      </c>
      <c r="L641" s="2">
        <f>_xlfn.RANK.EQ(I641, INDEX(CFB!$I$2:$I$1048576, MATCH(W641, CFB!$W$2:$W$1048576, 0)):INDEX(CFB!$I$2:$I$1048576, MATCH(W641, CFB!$W$2:$W$1048576, 0) + COUNTIF(CFB!$W$2:$W$1048576, W641) - 1), 0)</f>
        <v>108</v>
      </c>
      <c r="M641" s="2">
        <f>_xlfn.RANK.EQ(J641, INDEX(CFB!$J$2:$J$1048576, MATCH(W641, CFB!$W$2:$W$1048576, 0)):INDEX(CFB!$J$2:$J$1048576, MATCH(W641, CFB!$W$2:$W$1048576, 0) + COUNTIF(CFB!$W$2:$W$1048576, W641) - 1))</f>
        <v>101</v>
      </c>
      <c r="N641" s="2">
        <f>RANK(K641, INDEX(CFB!$K$2:$K$1048576, MATCH(W641, CFB!$W$2:$W$1048576, 0)):INDEX(CFB!$K$2:$K$1048576, MATCH(W641, CFB!$W$2:$W$1048576, 0) + COUNTIF(CFB!$W$2:$W$1048576, W641) - 1))</f>
        <v>112</v>
      </c>
      <c r="O641">
        <v>33</v>
      </c>
      <c r="P641">
        <v>30.63</v>
      </c>
      <c r="Q641">
        <v>6.44</v>
      </c>
      <c r="R641">
        <v>6.21</v>
      </c>
      <c r="S641">
        <v>4.07</v>
      </c>
      <c r="T641">
        <v>4.59</v>
      </c>
      <c r="U641">
        <v>5.07</v>
      </c>
      <c r="V641">
        <v>5.31</v>
      </c>
      <c r="W641">
        <v>2020</v>
      </c>
      <c r="X641">
        <f t="shared" si="17"/>
        <v>0</v>
      </c>
    </row>
    <row r="642" spans="1:24" ht="12.75" hidden="1" customHeight="1" x14ac:dyDescent="0.45">
      <c r="A642">
        <v>113</v>
      </c>
      <c r="B642" t="s">
        <v>120</v>
      </c>
      <c r="C642" t="s">
        <v>170</v>
      </c>
      <c r="D642" s="2" t="str">
        <f t="shared" si="16"/>
        <v>Arizona2020</v>
      </c>
      <c r="F642">
        <v>0</v>
      </c>
      <c r="G642">
        <v>5</v>
      </c>
      <c r="H642" s="2">
        <v>0</v>
      </c>
      <c r="I642">
        <v>-11.63</v>
      </c>
      <c r="J642">
        <v>-2.4500000000000002</v>
      </c>
      <c r="K642">
        <v>-14.08</v>
      </c>
      <c r="L642" s="2">
        <f>_xlfn.RANK.EQ(I642, INDEX(CFB!$I$2:$I$1048576, MATCH(W642, CFB!$W$2:$W$1048576, 0)):INDEX(CFB!$I$2:$I$1048576, MATCH(W642, CFB!$W$2:$W$1048576, 0) + COUNTIF(CFB!$W$2:$W$1048576, W642) - 1), 0)</f>
        <v>120</v>
      </c>
      <c r="M642" s="2">
        <f>_xlfn.RANK.EQ(J642, INDEX(CFB!$J$2:$J$1048576, MATCH(W642, CFB!$W$2:$W$1048576, 0)):INDEX(CFB!$J$2:$J$1048576, MATCH(W642, CFB!$W$2:$W$1048576, 0) + COUNTIF(CFB!$W$2:$W$1048576, W642) - 1))</f>
        <v>82</v>
      </c>
      <c r="N642" s="2">
        <f>RANK(K642, INDEX(CFB!$K$2:$K$1048576, MATCH(W642, CFB!$W$2:$W$1048576, 0)):INDEX(CFB!$K$2:$K$1048576, MATCH(W642, CFB!$W$2:$W$1048576, 0) + COUNTIF(CFB!$W$2:$W$1048576, W642) - 1))</f>
        <v>113</v>
      </c>
      <c r="O642">
        <v>25.5</v>
      </c>
      <c r="P642">
        <v>29.53</v>
      </c>
      <c r="Q642">
        <v>6.87</v>
      </c>
      <c r="R642">
        <v>7.22</v>
      </c>
      <c r="S642">
        <v>4.99</v>
      </c>
      <c r="T642">
        <v>5.1100000000000003</v>
      </c>
      <c r="U642">
        <v>6.09</v>
      </c>
      <c r="V642">
        <v>5.63</v>
      </c>
      <c r="W642">
        <v>2020</v>
      </c>
      <c r="X642">
        <f t="shared" si="17"/>
        <v>0</v>
      </c>
    </row>
    <row r="643" spans="1:24" ht="12.75" hidden="1" customHeight="1" x14ac:dyDescent="0.45">
      <c r="A643">
        <v>114</v>
      </c>
      <c r="B643" t="s">
        <v>104</v>
      </c>
      <c r="C643" t="s">
        <v>167</v>
      </c>
      <c r="D643" s="2" t="str">
        <f t="shared" ref="D643:D706" si="18">_xlfn.CONCAT(B643, W643)</f>
        <v>Colorado State2020</v>
      </c>
      <c r="F643">
        <v>1</v>
      </c>
      <c r="G643">
        <v>3</v>
      </c>
      <c r="H643" s="2">
        <v>0</v>
      </c>
      <c r="I643">
        <v>-5.74</v>
      </c>
      <c r="J643">
        <v>-8.57</v>
      </c>
      <c r="K643">
        <v>-14.31</v>
      </c>
      <c r="L643" s="2">
        <f>_xlfn.RANK.EQ(I643, INDEX(CFB!$I$2:$I$1048576, MATCH(W643, CFB!$W$2:$W$1048576, 0)):INDEX(CFB!$I$2:$I$1048576, MATCH(W643, CFB!$W$2:$W$1048576, 0) + COUNTIF(CFB!$W$2:$W$1048576, W643) - 1), 0)</f>
        <v>104</v>
      </c>
      <c r="M643" s="2">
        <f>_xlfn.RANK.EQ(J643, INDEX(CFB!$J$2:$J$1048576, MATCH(W643, CFB!$W$2:$W$1048576, 0)):INDEX(CFB!$J$2:$J$1048576, MATCH(W643, CFB!$W$2:$W$1048576, 0) + COUNTIF(CFB!$W$2:$W$1048576, W643) - 1))</f>
        <v>114</v>
      </c>
      <c r="N643" s="2">
        <f>RANK(K643, INDEX(CFB!$K$2:$K$1048576, MATCH(W643, CFB!$W$2:$W$1048576, 0)):INDEX(CFB!$K$2:$K$1048576, MATCH(W643, CFB!$W$2:$W$1048576, 0) + COUNTIF(CFB!$W$2:$W$1048576, W643) - 1))</f>
        <v>114</v>
      </c>
      <c r="O643">
        <v>32.17</v>
      </c>
      <c r="P643">
        <v>29.23</v>
      </c>
      <c r="Q643">
        <v>6.64</v>
      </c>
      <c r="R643">
        <v>9.31</v>
      </c>
      <c r="S643">
        <v>4.4000000000000004</v>
      </c>
      <c r="T643">
        <v>2.19</v>
      </c>
      <c r="U643">
        <v>5.74</v>
      </c>
      <c r="V643">
        <v>4.66</v>
      </c>
      <c r="W643">
        <v>2020</v>
      </c>
      <c r="X643">
        <f t="shared" ref="X643:X706" si="19">IF(E643=1, 1,0)</f>
        <v>0</v>
      </c>
    </row>
    <row r="644" spans="1:24" ht="12.75" hidden="1" customHeight="1" x14ac:dyDescent="0.45">
      <c r="A644">
        <v>115</v>
      </c>
      <c r="B644" t="s">
        <v>102</v>
      </c>
      <c r="C644" t="s">
        <v>49</v>
      </c>
      <c r="D644" s="2" t="str">
        <f t="shared" si="18"/>
        <v>South Florida2020</v>
      </c>
      <c r="F644">
        <v>1</v>
      </c>
      <c r="G644">
        <v>8</v>
      </c>
      <c r="H644" s="2">
        <v>0</v>
      </c>
      <c r="I644">
        <v>-5.2</v>
      </c>
      <c r="J644">
        <v>-9.19</v>
      </c>
      <c r="K644">
        <v>-14.39</v>
      </c>
      <c r="L644" s="2">
        <f>_xlfn.RANK.EQ(I644, INDEX(CFB!$I$2:$I$1048576, MATCH(W644, CFB!$W$2:$W$1048576, 0)):INDEX(CFB!$I$2:$I$1048576, MATCH(W644, CFB!$W$2:$W$1048576, 0) + COUNTIF(CFB!$W$2:$W$1048576, W644) - 1), 0)</f>
        <v>101</v>
      </c>
      <c r="M644" s="2">
        <f>_xlfn.RANK.EQ(J644, INDEX(CFB!$J$2:$J$1048576, MATCH(W644, CFB!$W$2:$W$1048576, 0)):INDEX(CFB!$J$2:$J$1048576, MATCH(W644, CFB!$W$2:$W$1048576, 0) + COUNTIF(CFB!$W$2:$W$1048576, W644) - 1))</f>
        <v>117</v>
      </c>
      <c r="N644" s="2">
        <f>RANK(K644, INDEX(CFB!$K$2:$K$1048576, MATCH(W644, CFB!$W$2:$W$1048576, 0)):INDEX(CFB!$K$2:$K$1048576, MATCH(W644, CFB!$W$2:$W$1048576, 0) + COUNTIF(CFB!$W$2:$W$1048576, W644) - 1))</f>
        <v>115</v>
      </c>
      <c r="O644">
        <v>33.44</v>
      </c>
      <c r="P644">
        <v>29.95</v>
      </c>
      <c r="Q644">
        <v>6.56</v>
      </c>
      <c r="R644">
        <v>7.31</v>
      </c>
      <c r="S644">
        <v>4.9400000000000004</v>
      </c>
      <c r="T644">
        <v>4.13</v>
      </c>
      <c r="U644">
        <v>5.81</v>
      </c>
      <c r="V644">
        <v>5.3</v>
      </c>
      <c r="W644">
        <v>2020</v>
      </c>
      <c r="X644">
        <f t="shared" si="19"/>
        <v>0</v>
      </c>
    </row>
    <row r="645" spans="1:24" ht="12.75" hidden="1" customHeight="1" x14ac:dyDescent="0.45">
      <c r="A645">
        <v>116</v>
      </c>
      <c r="B645" t="s">
        <v>150</v>
      </c>
      <c r="C645" t="s">
        <v>165</v>
      </c>
      <c r="D645" s="2" t="str">
        <f t="shared" si="18"/>
        <v>Southern Mississippi2020</v>
      </c>
      <c r="F645">
        <v>3</v>
      </c>
      <c r="G645">
        <v>7</v>
      </c>
      <c r="H645" s="2">
        <v>0</v>
      </c>
      <c r="I645">
        <v>-5.0199999999999996</v>
      </c>
      <c r="J645">
        <v>-9.3699999999999992</v>
      </c>
      <c r="K645">
        <v>-14.39</v>
      </c>
      <c r="L645" s="2">
        <f>_xlfn.RANK.EQ(I645, INDEX(CFB!$I$2:$I$1048576, MATCH(W645, CFB!$W$2:$W$1048576, 0)):INDEX(CFB!$I$2:$I$1048576, MATCH(W645, CFB!$W$2:$W$1048576, 0) + COUNTIF(CFB!$W$2:$W$1048576, W645) - 1), 0)</f>
        <v>100</v>
      </c>
      <c r="M645" s="2">
        <f>_xlfn.RANK.EQ(J645, INDEX(CFB!$J$2:$J$1048576, MATCH(W645, CFB!$W$2:$W$1048576, 0)):INDEX(CFB!$J$2:$J$1048576, MATCH(W645, CFB!$W$2:$W$1048576, 0) + COUNTIF(CFB!$W$2:$W$1048576, W645) - 1))</f>
        <v>118</v>
      </c>
      <c r="N645" s="2">
        <f>RANK(K645, INDEX(CFB!$K$2:$K$1048576, MATCH(W645, CFB!$W$2:$W$1048576, 0)):INDEX(CFB!$K$2:$K$1048576, MATCH(W645, CFB!$W$2:$W$1048576, 0) + COUNTIF(CFB!$W$2:$W$1048576, W645) - 1))</f>
        <v>115</v>
      </c>
      <c r="O645">
        <v>32.729999999999997</v>
      </c>
      <c r="P645">
        <v>28.03</v>
      </c>
      <c r="Q645">
        <v>8.06</v>
      </c>
      <c r="R645">
        <v>7.53</v>
      </c>
      <c r="S645">
        <v>4.68</v>
      </c>
      <c r="T645">
        <v>4.3099999999999996</v>
      </c>
      <c r="U645">
        <v>6.17</v>
      </c>
      <c r="V645">
        <v>5.69</v>
      </c>
      <c r="W645">
        <v>2020</v>
      </c>
      <c r="X645">
        <f t="shared" si="19"/>
        <v>0</v>
      </c>
    </row>
    <row r="646" spans="1:24" ht="12.75" hidden="1" customHeight="1" x14ac:dyDescent="0.45">
      <c r="A646">
        <v>117</v>
      </c>
      <c r="B646" t="s">
        <v>132</v>
      </c>
      <c r="C646" t="s">
        <v>168</v>
      </c>
      <c r="D646" s="2" t="str">
        <f t="shared" si="18"/>
        <v>Charlotte2020</v>
      </c>
      <c r="F646">
        <v>2</v>
      </c>
      <c r="G646">
        <v>4</v>
      </c>
      <c r="H646" s="2">
        <v>0</v>
      </c>
      <c r="I646">
        <v>-4.66</v>
      </c>
      <c r="J646">
        <v>-9.75</v>
      </c>
      <c r="K646">
        <v>-14.41</v>
      </c>
      <c r="L646" s="2">
        <f>_xlfn.RANK.EQ(I646, INDEX(CFB!$I$2:$I$1048576, MATCH(W646, CFB!$W$2:$W$1048576, 0)):INDEX(CFB!$I$2:$I$1048576, MATCH(W646, CFB!$W$2:$W$1048576, 0) + COUNTIF(CFB!$W$2:$W$1048576, W646) - 1), 0)</f>
        <v>98</v>
      </c>
      <c r="M646" s="2">
        <f>_xlfn.RANK.EQ(J646, INDEX(CFB!$J$2:$J$1048576, MATCH(W646, CFB!$W$2:$W$1048576, 0)):INDEX(CFB!$J$2:$J$1048576, MATCH(W646, CFB!$W$2:$W$1048576, 0) + COUNTIF(CFB!$W$2:$W$1048576, W646) - 1))</f>
        <v>119</v>
      </c>
      <c r="N646" s="2">
        <f>RANK(K646, INDEX(CFB!$K$2:$K$1048576, MATCH(W646, CFB!$W$2:$W$1048576, 0)):INDEX(CFB!$K$2:$K$1048576, MATCH(W646, CFB!$W$2:$W$1048576, 0) + COUNTIF(CFB!$W$2:$W$1048576, W646) - 1))</f>
        <v>117</v>
      </c>
      <c r="O646">
        <v>33.51</v>
      </c>
      <c r="P646">
        <v>29.6</v>
      </c>
      <c r="Q646">
        <v>8.1</v>
      </c>
      <c r="R646">
        <v>7.79</v>
      </c>
      <c r="S646">
        <v>4.09</v>
      </c>
      <c r="T646">
        <v>5.47</v>
      </c>
      <c r="U646">
        <v>5.92</v>
      </c>
      <c r="V646">
        <v>6.48</v>
      </c>
      <c r="W646">
        <v>2020</v>
      </c>
      <c r="X646">
        <f t="shared" si="19"/>
        <v>0</v>
      </c>
    </row>
    <row r="647" spans="1:24" ht="12.75" hidden="1" customHeight="1" x14ac:dyDescent="0.45">
      <c r="A647">
        <v>118</v>
      </c>
      <c r="B647" t="s">
        <v>113</v>
      </c>
      <c r="C647" t="s">
        <v>165</v>
      </c>
      <c r="D647" s="2" t="str">
        <f t="shared" si="18"/>
        <v>North Texas2020</v>
      </c>
      <c r="F647">
        <v>4</v>
      </c>
      <c r="G647">
        <v>6</v>
      </c>
      <c r="H647" s="2">
        <v>0</v>
      </c>
      <c r="I647">
        <v>2.83</v>
      </c>
      <c r="J647">
        <v>-17.63</v>
      </c>
      <c r="K647">
        <v>-14.8</v>
      </c>
      <c r="L647" s="2">
        <f>_xlfn.RANK.EQ(I647, INDEX(CFB!$I$2:$I$1048576, MATCH(W647, CFB!$W$2:$W$1048576, 0)):INDEX(CFB!$I$2:$I$1048576, MATCH(W647, CFB!$W$2:$W$1048576, 0) + COUNTIF(CFB!$W$2:$W$1048576, W647) - 1), 0)</f>
        <v>39</v>
      </c>
      <c r="M647" s="2">
        <f>_xlfn.RANK.EQ(J647, INDEX(CFB!$J$2:$J$1048576, MATCH(W647, CFB!$W$2:$W$1048576, 0)):INDEX(CFB!$J$2:$J$1048576, MATCH(W647, CFB!$W$2:$W$1048576, 0) + COUNTIF(CFB!$W$2:$W$1048576, W647) - 1))</f>
        <v>127</v>
      </c>
      <c r="N647" s="2">
        <f>RANK(K647, INDEX(CFB!$K$2:$K$1048576, MATCH(W647, CFB!$W$2:$W$1048576, 0)):INDEX(CFB!$K$2:$K$1048576, MATCH(W647, CFB!$W$2:$W$1048576, 0) + COUNTIF(CFB!$W$2:$W$1048576, W647) - 1))</f>
        <v>118</v>
      </c>
      <c r="O647">
        <v>39.700000000000003</v>
      </c>
      <c r="P647">
        <v>38.200000000000003</v>
      </c>
      <c r="Q647">
        <v>8.64</v>
      </c>
      <c r="R647">
        <v>7.88</v>
      </c>
      <c r="S647">
        <v>5.43</v>
      </c>
      <c r="T647">
        <v>6.11</v>
      </c>
      <c r="U647">
        <v>6.86</v>
      </c>
      <c r="V647">
        <v>6.82</v>
      </c>
      <c r="W647">
        <v>2020</v>
      </c>
      <c r="X647">
        <f t="shared" si="19"/>
        <v>0</v>
      </c>
    </row>
    <row r="648" spans="1:24" ht="12.75" hidden="1" customHeight="1" x14ac:dyDescent="0.45">
      <c r="A648">
        <v>119</v>
      </c>
      <c r="B648" t="s">
        <v>148</v>
      </c>
      <c r="C648" t="s">
        <v>165</v>
      </c>
      <c r="D648" s="2" t="str">
        <f t="shared" si="18"/>
        <v>UTEP2020</v>
      </c>
      <c r="F648">
        <v>3</v>
      </c>
      <c r="G648">
        <v>5</v>
      </c>
      <c r="H648" s="2">
        <v>0</v>
      </c>
      <c r="I648">
        <v>-12.03</v>
      </c>
      <c r="J648">
        <v>-3.26</v>
      </c>
      <c r="K648">
        <v>-15.29</v>
      </c>
      <c r="L648" s="2">
        <f>_xlfn.RANK.EQ(I648, INDEX(CFB!$I$2:$I$1048576, MATCH(W648, CFB!$W$2:$W$1048576, 0)):INDEX(CFB!$I$2:$I$1048576, MATCH(W648, CFB!$W$2:$W$1048576, 0) + COUNTIF(CFB!$W$2:$W$1048576, W648) - 1), 0)</f>
        <v>123</v>
      </c>
      <c r="M648" s="2">
        <f>_xlfn.RANK.EQ(J648, INDEX(CFB!$J$2:$J$1048576, MATCH(W648, CFB!$W$2:$W$1048576, 0)):INDEX(CFB!$J$2:$J$1048576, MATCH(W648, CFB!$W$2:$W$1048576, 0) + COUNTIF(CFB!$W$2:$W$1048576, W648) - 1))</f>
        <v>92</v>
      </c>
      <c r="N648" s="2">
        <f>RANK(K648, INDEX(CFB!$K$2:$K$1048576, MATCH(W648, CFB!$W$2:$W$1048576, 0)):INDEX(CFB!$K$2:$K$1048576, MATCH(W648, CFB!$W$2:$W$1048576, 0) + COUNTIF(CFB!$W$2:$W$1048576, W648) - 1))</f>
        <v>119</v>
      </c>
      <c r="O648">
        <v>24.06</v>
      </c>
      <c r="P648">
        <v>24.25</v>
      </c>
      <c r="Q648">
        <v>6.99</v>
      </c>
      <c r="R648">
        <v>8.34</v>
      </c>
      <c r="S648">
        <v>3.65</v>
      </c>
      <c r="T648">
        <v>3.81</v>
      </c>
      <c r="U648">
        <v>5.2</v>
      </c>
      <c r="V648">
        <v>5.76</v>
      </c>
      <c r="W648">
        <v>2020</v>
      </c>
      <c r="X648">
        <f t="shared" si="19"/>
        <v>0</v>
      </c>
    </row>
    <row r="649" spans="1:24" ht="12.75" hidden="1" customHeight="1" x14ac:dyDescent="0.45">
      <c r="A649">
        <v>120</v>
      </c>
      <c r="B649" t="s">
        <v>152</v>
      </c>
      <c r="C649" t="s">
        <v>168</v>
      </c>
      <c r="D649" s="2" t="str">
        <f t="shared" si="18"/>
        <v>Middle Tennessee State2020</v>
      </c>
      <c r="F649">
        <v>3</v>
      </c>
      <c r="G649">
        <v>6</v>
      </c>
      <c r="H649" s="2">
        <v>0</v>
      </c>
      <c r="I649">
        <v>-4.67</v>
      </c>
      <c r="J649">
        <v>-10.69</v>
      </c>
      <c r="K649">
        <v>-15.36</v>
      </c>
      <c r="L649" s="2">
        <f>_xlfn.RANK.EQ(I649, INDEX(CFB!$I$2:$I$1048576, MATCH(W649, CFB!$W$2:$W$1048576, 0)):INDEX(CFB!$I$2:$I$1048576, MATCH(W649, CFB!$W$2:$W$1048576, 0) + COUNTIF(CFB!$W$2:$W$1048576, W649) - 1), 0)</f>
        <v>99</v>
      </c>
      <c r="M649" s="2">
        <f>_xlfn.RANK.EQ(J649, INDEX(CFB!$J$2:$J$1048576, MATCH(W649, CFB!$W$2:$W$1048576, 0)):INDEX(CFB!$J$2:$J$1048576, MATCH(W649, CFB!$W$2:$W$1048576, 0) + COUNTIF(CFB!$W$2:$W$1048576, W649) - 1))</f>
        <v>121</v>
      </c>
      <c r="N649" s="2">
        <f>RANK(K649, INDEX(CFB!$K$2:$K$1048576, MATCH(W649, CFB!$W$2:$W$1048576, 0)):INDEX(CFB!$K$2:$K$1048576, MATCH(W649, CFB!$W$2:$W$1048576, 0) + COUNTIF(CFB!$W$2:$W$1048576, W649) - 1))</f>
        <v>120</v>
      </c>
      <c r="O649">
        <v>32.799999999999997</v>
      </c>
      <c r="P649">
        <v>31.2</v>
      </c>
      <c r="Q649">
        <v>7.43</v>
      </c>
      <c r="R649">
        <v>7.2</v>
      </c>
      <c r="S649">
        <v>4.3099999999999996</v>
      </c>
      <c r="T649">
        <v>5.25</v>
      </c>
      <c r="U649">
        <v>5.86</v>
      </c>
      <c r="V649">
        <v>6.11</v>
      </c>
      <c r="W649">
        <v>2020</v>
      </c>
      <c r="X649">
        <f t="shared" si="19"/>
        <v>0</v>
      </c>
    </row>
    <row r="650" spans="1:24" ht="12.75" hidden="1" customHeight="1" x14ac:dyDescent="0.45">
      <c r="A650">
        <v>121</v>
      </c>
      <c r="B650" t="s">
        <v>80</v>
      </c>
      <c r="C650" t="s">
        <v>162</v>
      </c>
      <c r="D650" s="2" t="str">
        <f t="shared" si="18"/>
        <v>Bowling Green2020</v>
      </c>
      <c r="F650">
        <v>0</v>
      </c>
      <c r="G650">
        <v>5</v>
      </c>
      <c r="H650" s="2">
        <v>0</v>
      </c>
      <c r="I650">
        <v>-15.63</v>
      </c>
      <c r="J650">
        <v>-1.88</v>
      </c>
      <c r="K650">
        <v>-17.510000000000002</v>
      </c>
      <c r="L650" s="2">
        <f>_xlfn.RANK.EQ(I650, INDEX(CFB!$I$2:$I$1048576, MATCH(W650, CFB!$W$2:$W$1048576, 0)):INDEX(CFB!$I$2:$I$1048576, MATCH(W650, CFB!$W$2:$W$1048576, 0) + COUNTIF(CFB!$W$2:$W$1048576, W650) - 1), 0)</f>
        <v>127</v>
      </c>
      <c r="M650" s="2">
        <f>_xlfn.RANK.EQ(J650, INDEX(CFB!$J$2:$J$1048576, MATCH(W650, CFB!$W$2:$W$1048576, 0)):INDEX(CFB!$J$2:$J$1048576, MATCH(W650, CFB!$W$2:$W$1048576, 0) + COUNTIF(CFB!$W$2:$W$1048576, W650) - 1))</f>
        <v>78</v>
      </c>
      <c r="N650" s="2">
        <f>RANK(K650, INDEX(CFB!$K$2:$K$1048576, MATCH(W650, CFB!$W$2:$W$1048576, 0)):INDEX(CFB!$K$2:$K$1048576, MATCH(W650, CFB!$W$2:$W$1048576, 0) + COUNTIF(CFB!$W$2:$W$1048576, W650) - 1))</f>
        <v>121</v>
      </c>
      <c r="O650">
        <v>15.96</v>
      </c>
      <c r="P650">
        <v>34.04</v>
      </c>
      <c r="Q650">
        <v>5.18</v>
      </c>
      <c r="R650">
        <v>6.93</v>
      </c>
      <c r="S650">
        <v>4.6500000000000004</v>
      </c>
      <c r="T650">
        <v>5.53</v>
      </c>
      <c r="U650">
        <v>4.71</v>
      </c>
      <c r="V650">
        <v>6.3</v>
      </c>
      <c r="W650">
        <v>2020</v>
      </c>
      <c r="X650">
        <f t="shared" si="19"/>
        <v>0</v>
      </c>
    </row>
    <row r="651" spans="1:24" ht="12.75" hidden="1" customHeight="1" x14ac:dyDescent="0.45">
      <c r="A651">
        <v>122</v>
      </c>
      <c r="B651" t="s">
        <v>144</v>
      </c>
      <c r="C651" t="s">
        <v>49</v>
      </c>
      <c r="D651" s="2" t="str">
        <f t="shared" si="18"/>
        <v>Temple2020</v>
      </c>
      <c r="F651">
        <v>1</v>
      </c>
      <c r="G651">
        <v>6</v>
      </c>
      <c r="H651" s="2">
        <v>0</v>
      </c>
      <c r="I651">
        <v>-11.9</v>
      </c>
      <c r="J651">
        <v>-7.35</v>
      </c>
      <c r="K651">
        <v>-19.25</v>
      </c>
      <c r="L651" s="2">
        <f>_xlfn.RANK.EQ(I651, INDEX(CFB!$I$2:$I$1048576, MATCH(W651, CFB!$W$2:$W$1048576, 0)):INDEX(CFB!$I$2:$I$1048576, MATCH(W651, CFB!$W$2:$W$1048576, 0) + COUNTIF(CFB!$W$2:$W$1048576, W651) - 1), 0)</f>
        <v>121</v>
      </c>
      <c r="M651" s="2">
        <f>_xlfn.RANK.EQ(J651, INDEX(CFB!$J$2:$J$1048576, MATCH(W651, CFB!$W$2:$W$1048576, 0)):INDEX(CFB!$J$2:$J$1048576, MATCH(W651, CFB!$W$2:$W$1048576, 0) + COUNTIF(CFB!$W$2:$W$1048576, W651) - 1))</f>
        <v>108</v>
      </c>
      <c r="N651" s="2">
        <f>RANK(K651, INDEX(CFB!$K$2:$K$1048576, MATCH(W651, CFB!$W$2:$W$1048576, 0)):INDEX(CFB!$K$2:$K$1048576, MATCH(W651, CFB!$W$2:$W$1048576, 0) + COUNTIF(CFB!$W$2:$W$1048576, W651) - 1))</f>
        <v>122</v>
      </c>
      <c r="O651">
        <v>25.26</v>
      </c>
      <c r="P651">
        <v>26.4</v>
      </c>
      <c r="Q651">
        <v>5.91</v>
      </c>
      <c r="R651">
        <v>8.94</v>
      </c>
      <c r="S651">
        <v>4.28</v>
      </c>
      <c r="T651">
        <v>3.98</v>
      </c>
      <c r="U651">
        <v>5.16</v>
      </c>
      <c r="V651">
        <v>5.78</v>
      </c>
      <c r="W651">
        <v>2020</v>
      </c>
      <c r="X651">
        <f t="shared" si="19"/>
        <v>0</v>
      </c>
    </row>
    <row r="652" spans="1:24" ht="12.75" hidden="1" customHeight="1" x14ac:dyDescent="0.45">
      <c r="A652">
        <v>123</v>
      </c>
      <c r="B652" t="s">
        <v>133</v>
      </c>
      <c r="C652" t="s">
        <v>167</v>
      </c>
      <c r="D652" s="2" t="str">
        <f t="shared" si="18"/>
        <v>Utah State2020</v>
      </c>
      <c r="F652">
        <v>1</v>
      </c>
      <c r="G652">
        <v>5</v>
      </c>
      <c r="H652" s="2">
        <v>0</v>
      </c>
      <c r="I652">
        <v>-13.09</v>
      </c>
      <c r="J652">
        <v>-6.29</v>
      </c>
      <c r="K652">
        <v>-19.38</v>
      </c>
      <c r="L652" s="2">
        <f>_xlfn.RANK.EQ(I652, INDEX(CFB!$I$2:$I$1048576, MATCH(W652, CFB!$W$2:$W$1048576, 0)):INDEX(CFB!$I$2:$I$1048576, MATCH(W652, CFB!$W$2:$W$1048576, 0) + COUNTIF(CFB!$W$2:$W$1048576, W652) - 1), 0)</f>
        <v>126</v>
      </c>
      <c r="M652" s="2">
        <f>_xlfn.RANK.EQ(J652, INDEX(CFB!$J$2:$J$1048576, MATCH(W652, CFB!$W$2:$W$1048576, 0)):INDEX(CFB!$J$2:$J$1048576, MATCH(W652, CFB!$W$2:$W$1048576, 0) + COUNTIF(CFB!$W$2:$W$1048576, W652) - 1))</f>
        <v>102</v>
      </c>
      <c r="N652" s="2">
        <f>RANK(K652, INDEX(CFB!$K$2:$K$1048576, MATCH(W652, CFB!$W$2:$W$1048576, 0)):INDEX(CFB!$K$2:$K$1048576, MATCH(W652, CFB!$W$2:$W$1048576, 0) + COUNTIF(CFB!$W$2:$W$1048576, W652) - 1))</f>
        <v>123</v>
      </c>
      <c r="O652">
        <v>24.52</v>
      </c>
      <c r="P652">
        <v>28.12</v>
      </c>
      <c r="Q652">
        <v>4.08</v>
      </c>
      <c r="R652">
        <v>8.89</v>
      </c>
      <c r="S652">
        <v>5.42</v>
      </c>
      <c r="T652">
        <v>4.68</v>
      </c>
      <c r="U652">
        <v>5.15</v>
      </c>
      <c r="V652">
        <v>6.09</v>
      </c>
      <c r="W652">
        <v>2020</v>
      </c>
      <c r="X652">
        <f t="shared" si="19"/>
        <v>0</v>
      </c>
    </row>
    <row r="653" spans="1:24" ht="12.75" hidden="1" customHeight="1" x14ac:dyDescent="0.45">
      <c r="A653">
        <v>124</v>
      </c>
      <c r="B653" t="s">
        <v>50</v>
      </c>
      <c r="C653" t="s">
        <v>166</v>
      </c>
      <c r="D653" s="2" t="str">
        <f t="shared" si="18"/>
        <v>Nevada-Las Vegas2020</v>
      </c>
      <c r="F653">
        <v>0</v>
      </c>
      <c r="G653">
        <v>6</v>
      </c>
      <c r="H653" s="2">
        <v>0</v>
      </c>
      <c r="I653">
        <v>-9.5</v>
      </c>
      <c r="J653">
        <v>-11.17</v>
      </c>
      <c r="K653">
        <v>-20.68</v>
      </c>
      <c r="L653" s="2">
        <f>_xlfn.RANK.EQ(I653, INDEX(CFB!$I$2:$I$1048576, MATCH(W653, CFB!$W$2:$W$1048576, 0)):INDEX(CFB!$I$2:$I$1048576, MATCH(W653, CFB!$W$2:$W$1048576, 0) + COUNTIF(CFB!$W$2:$W$1048576, W653) - 1), 0)</f>
        <v>113</v>
      </c>
      <c r="M653" s="2">
        <f>_xlfn.RANK.EQ(J653, INDEX(CFB!$J$2:$J$1048576, MATCH(W653, CFB!$W$2:$W$1048576, 0)):INDEX(CFB!$J$2:$J$1048576, MATCH(W653, CFB!$W$2:$W$1048576, 0) + COUNTIF(CFB!$W$2:$W$1048576, W653) - 1))</f>
        <v>123</v>
      </c>
      <c r="N653" s="2">
        <f>RANK(K653, INDEX(CFB!$K$2:$K$1048576, MATCH(W653, CFB!$W$2:$W$1048576, 0)):INDEX(CFB!$K$2:$K$1048576, MATCH(W653, CFB!$W$2:$W$1048576, 0) + COUNTIF(CFB!$W$2:$W$1048576, W653) - 1))</f>
        <v>124</v>
      </c>
      <c r="O653">
        <v>28.16</v>
      </c>
      <c r="P653">
        <v>32.549999999999997</v>
      </c>
      <c r="Q653">
        <v>5.26</v>
      </c>
      <c r="R653">
        <v>9.2899999999999991</v>
      </c>
      <c r="S653">
        <v>4.91</v>
      </c>
      <c r="T653">
        <v>5.87</v>
      </c>
      <c r="U653">
        <v>5.5</v>
      </c>
      <c r="V653">
        <v>6.75</v>
      </c>
      <c r="W653">
        <v>2020</v>
      </c>
      <c r="X653">
        <f t="shared" si="19"/>
        <v>0</v>
      </c>
    </row>
    <row r="654" spans="1:24" ht="12.75" hidden="1" customHeight="1" x14ac:dyDescent="0.45">
      <c r="A654">
        <v>125</v>
      </c>
      <c r="B654" t="s">
        <v>142</v>
      </c>
      <c r="C654" t="s">
        <v>168</v>
      </c>
      <c r="D654" s="2" t="str">
        <f t="shared" si="18"/>
        <v>Florida International2020</v>
      </c>
      <c r="F654">
        <v>0</v>
      </c>
      <c r="G654">
        <v>5</v>
      </c>
      <c r="H654" s="2">
        <v>0</v>
      </c>
      <c r="I654">
        <v>-8.34</v>
      </c>
      <c r="J654">
        <v>-13.84</v>
      </c>
      <c r="K654">
        <v>-22.18</v>
      </c>
      <c r="L654" s="2">
        <f>_xlfn.RANK.EQ(I654, INDEX(CFB!$I$2:$I$1048576, MATCH(W654, CFB!$W$2:$W$1048576, 0)):INDEX(CFB!$I$2:$I$1048576, MATCH(W654, CFB!$W$2:$W$1048576, 0) + COUNTIF(CFB!$W$2:$W$1048576, W654) - 1), 0)</f>
        <v>111</v>
      </c>
      <c r="M654" s="2">
        <f>_xlfn.RANK.EQ(J654, INDEX(CFB!$J$2:$J$1048576, MATCH(W654, CFB!$W$2:$W$1048576, 0)):INDEX(CFB!$J$2:$J$1048576, MATCH(W654, CFB!$W$2:$W$1048576, 0) + COUNTIF(CFB!$W$2:$W$1048576, W654) - 1))</f>
        <v>126</v>
      </c>
      <c r="N654" s="2">
        <f>RANK(K654, INDEX(CFB!$K$2:$K$1048576, MATCH(W654, CFB!$W$2:$W$1048576, 0)):INDEX(CFB!$K$2:$K$1048576, MATCH(W654, CFB!$W$2:$W$1048576, 0) + COUNTIF(CFB!$W$2:$W$1048576, W654) - 1))</f>
        <v>125</v>
      </c>
      <c r="O654">
        <v>29.07</v>
      </c>
      <c r="P654">
        <v>30.02</v>
      </c>
      <c r="Q654">
        <v>5.48</v>
      </c>
      <c r="R654">
        <v>7.02</v>
      </c>
      <c r="S654">
        <v>4.74</v>
      </c>
      <c r="T654">
        <v>4.88</v>
      </c>
      <c r="U654">
        <v>5.09</v>
      </c>
      <c r="V654">
        <v>5.72</v>
      </c>
      <c r="W654">
        <v>2020</v>
      </c>
      <c r="X654">
        <f t="shared" si="19"/>
        <v>0</v>
      </c>
    </row>
    <row r="655" spans="1:24" ht="12.75" hidden="1" customHeight="1" x14ac:dyDescent="0.45">
      <c r="A655">
        <v>126</v>
      </c>
      <c r="B655" t="s">
        <v>123</v>
      </c>
      <c r="C655" t="s">
        <v>158</v>
      </c>
      <c r="D655" s="2" t="str">
        <f t="shared" si="18"/>
        <v>Louisiana-Monroe2020</v>
      </c>
      <c r="F655">
        <v>0</v>
      </c>
      <c r="G655">
        <v>10</v>
      </c>
      <c r="H655" s="2">
        <v>0</v>
      </c>
      <c r="I655">
        <v>-12.54</v>
      </c>
      <c r="J655">
        <v>-11.13</v>
      </c>
      <c r="K655">
        <v>-23.67</v>
      </c>
      <c r="L655" s="2">
        <f>_xlfn.RANK.EQ(I655, INDEX(CFB!$I$2:$I$1048576, MATCH(W655, CFB!$W$2:$W$1048576, 0)):INDEX(CFB!$I$2:$I$1048576, MATCH(W655, CFB!$W$2:$W$1048576, 0) + COUNTIF(CFB!$W$2:$W$1048576, W655) - 1), 0)</f>
        <v>125</v>
      </c>
      <c r="M655" s="2">
        <f>_xlfn.RANK.EQ(J655, INDEX(CFB!$J$2:$J$1048576, MATCH(W655, CFB!$W$2:$W$1048576, 0)):INDEX(CFB!$J$2:$J$1048576, MATCH(W655, CFB!$W$2:$W$1048576, 0) + COUNTIF(CFB!$W$2:$W$1048576, W655) - 1))</f>
        <v>122</v>
      </c>
      <c r="N655" s="2">
        <f>RANK(K655, INDEX(CFB!$K$2:$K$1048576, MATCH(W655, CFB!$W$2:$W$1048576, 0)):INDEX(CFB!$K$2:$K$1048576, MATCH(W655, CFB!$W$2:$W$1048576, 0) + COUNTIF(CFB!$W$2:$W$1048576, W655) - 1))</f>
        <v>126</v>
      </c>
      <c r="O655">
        <v>25.74</v>
      </c>
      <c r="P655">
        <v>33.96</v>
      </c>
      <c r="Q655">
        <v>6.6</v>
      </c>
      <c r="R655">
        <v>9.27</v>
      </c>
      <c r="S655">
        <v>3.81</v>
      </c>
      <c r="T655">
        <v>4.75</v>
      </c>
      <c r="U655">
        <v>5.52</v>
      </c>
      <c r="V655">
        <v>6.26</v>
      </c>
      <c r="W655">
        <v>2020</v>
      </c>
      <c r="X655">
        <f t="shared" si="19"/>
        <v>0</v>
      </c>
    </row>
    <row r="656" spans="1:24" ht="12.75" hidden="1" customHeight="1" x14ac:dyDescent="0.45">
      <c r="A656">
        <v>127</v>
      </c>
      <c r="B656" t="s">
        <v>145</v>
      </c>
      <c r="C656" t="s">
        <v>12</v>
      </c>
      <c r="D656" s="2" t="str">
        <f t="shared" si="18"/>
        <v>Massachusetts2020</v>
      </c>
      <c r="F656">
        <v>0</v>
      </c>
      <c r="G656">
        <v>4</v>
      </c>
      <c r="H656" s="2">
        <v>0</v>
      </c>
      <c r="I656">
        <v>-21.63</v>
      </c>
      <c r="J656">
        <v>-3.05</v>
      </c>
      <c r="K656">
        <v>-24.68</v>
      </c>
      <c r="L656" s="2">
        <f>_xlfn.RANK.EQ(I656, INDEX(CFB!$I$2:$I$1048576, MATCH(W656, CFB!$W$2:$W$1048576, 0)):INDEX(CFB!$I$2:$I$1048576, MATCH(W656, CFB!$W$2:$W$1048576, 0) + COUNTIF(CFB!$W$2:$W$1048576, W656) - 1), 0)</f>
        <v>128</v>
      </c>
      <c r="M656" s="2">
        <f>_xlfn.RANK.EQ(J656, INDEX(CFB!$J$2:$J$1048576, MATCH(W656, CFB!$W$2:$W$1048576, 0)):INDEX(CFB!$J$2:$J$1048576, MATCH(W656, CFB!$W$2:$W$1048576, 0) + COUNTIF(CFB!$W$2:$W$1048576, W656) - 1))</f>
        <v>88</v>
      </c>
      <c r="N656" s="2">
        <f>RANK(K656, INDEX(CFB!$K$2:$K$1048576, MATCH(W656, CFB!$W$2:$W$1048576, 0)):INDEX(CFB!$K$2:$K$1048576, MATCH(W656, CFB!$W$2:$W$1048576, 0) + COUNTIF(CFB!$W$2:$W$1048576, W656) - 1))</f>
        <v>127</v>
      </c>
      <c r="O656">
        <v>17.170000000000002</v>
      </c>
      <c r="P656">
        <v>34.25</v>
      </c>
      <c r="Q656">
        <v>5.68</v>
      </c>
      <c r="R656">
        <v>7.09</v>
      </c>
      <c r="S656">
        <v>3.27</v>
      </c>
      <c r="T656">
        <v>5.53</v>
      </c>
      <c r="U656">
        <v>4.32</v>
      </c>
      <c r="V656">
        <v>6.35</v>
      </c>
      <c r="W656">
        <v>2020</v>
      </c>
      <c r="X656">
        <f t="shared" si="19"/>
        <v>0</v>
      </c>
    </row>
    <row r="657" spans="1:24" ht="12.75" hidden="1" customHeight="1" x14ac:dyDescent="0.45">
      <c r="A657">
        <v>128</v>
      </c>
      <c r="B657" t="s">
        <v>149</v>
      </c>
      <c r="C657" t="s">
        <v>12</v>
      </c>
      <c r="D657" s="2" t="str">
        <f t="shared" si="18"/>
        <v>New Mexico State2020</v>
      </c>
      <c r="F657">
        <v>1</v>
      </c>
      <c r="G657">
        <v>1</v>
      </c>
      <c r="H657" s="2">
        <v>0</v>
      </c>
      <c r="I657">
        <v>-7.75</v>
      </c>
      <c r="J657">
        <v>-19.920000000000002</v>
      </c>
      <c r="K657">
        <v>-27.68</v>
      </c>
      <c r="L657" s="2">
        <f>_xlfn.RANK.EQ(I657, INDEX(CFB!$I$2:$I$1048576, MATCH(W657, CFB!$W$2:$W$1048576, 0)):INDEX(CFB!$I$2:$I$1048576, MATCH(W657, CFB!$W$2:$W$1048576, 0) + COUNTIF(CFB!$W$2:$W$1048576, W657) - 1), 0)</f>
        <v>109</v>
      </c>
      <c r="M657" s="2">
        <f>_xlfn.RANK.EQ(J657, INDEX(CFB!$J$2:$J$1048576, MATCH(W657, CFB!$W$2:$W$1048576, 0)):INDEX(CFB!$J$2:$J$1048576, MATCH(W657, CFB!$W$2:$W$1048576, 0) + COUNTIF(CFB!$W$2:$W$1048576, W657) - 1))</f>
        <v>128</v>
      </c>
      <c r="N657" s="2">
        <f>RANK(K657, INDEX(CFB!$K$2:$K$1048576, MATCH(W657, CFB!$W$2:$W$1048576, 0)):INDEX(CFB!$K$2:$K$1048576, MATCH(W657, CFB!$W$2:$W$1048576, 0) + COUNTIF(CFB!$W$2:$W$1048576, W657) - 1))</f>
        <v>128</v>
      </c>
      <c r="O657">
        <v>26.5</v>
      </c>
      <c r="P657">
        <v>36</v>
      </c>
      <c r="Q657">
        <v>6.16</v>
      </c>
      <c r="R657">
        <v>9.26</v>
      </c>
      <c r="S657">
        <v>5.45</v>
      </c>
      <c r="T657">
        <v>5.54</v>
      </c>
      <c r="U657">
        <v>5.78</v>
      </c>
      <c r="V657">
        <v>7.32</v>
      </c>
      <c r="W657">
        <v>2020</v>
      </c>
      <c r="X657">
        <f t="shared" si="19"/>
        <v>0</v>
      </c>
    </row>
    <row r="658" spans="1:24" ht="12.75" hidden="1" customHeight="1" x14ac:dyDescent="0.45">
      <c r="A658">
        <v>1</v>
      </c>
      <c r="B658" t="s">
        <v>9</v>
      </c>
      <c r="C658" t="s">
        <v>154</v>
      </c>
      <c r="D658" s="2" t="str">
        <f t="shared" si="18"/>
        <v>Ohio State2019</v>
      </c>
      <c r="E658">
        <v>3</v>
      </c>
      <c r="F658">
        <v>13</v>
      </c>
      <c r="G658">
        <v>1</v>
      </c>
      <c r="H658" s="2">
        <v>0</v>
      </c>
      <c r="I658">
        <v>14.04</v>
      </c>
      <c r="J658">
        <v>13.36</v>
      </c>
      <c r="K658">
        <v>27.39</v>
      </c>
      <c r="L658" s="2">
        <f>_xlfn.RANK.EQ(I658, INDEX(CFB!$I$2:$I$1048576, MATCH(W658, CFB!$W$2:$W$1048576, 0)):INDEX(CFB!$I$2:$I$1048576, MATCH(W658, CFB!$W$2:$W$1048576, 0) + COUNTIF(CFB!$W$2:$W$1048576, W658) - 1), 0)</f>
        <v>3</v>
      </c>
      <c r="M658" s="2">
        <f>_xlfn.RANK.EQ(J658, INDEX(CFB!$J$2:$J$1048576, MATCH(W658, CFB!$W$2:$W$1048576, 0)):INDEX(CFB!$J$2:$J$1048576, MATCH(W658, CFB!$W$2:$W$1048576, 0) + COUNTIF(CFB!$W$2:$W$1048576, W658) - 1))</f>
        <v>5</v>
      </c>
      <c r="N658" s="2">
        <f>RANK(K658, INDEX(CFB!$K$2:$K$1048576, MATCH(W658, CFB!$W$2:$W$1048576, 0)):INDEX(CFB!$K$2:$K$1048576, MATCH(W658, CFB!$W$2:$W$1048576, 0) + COUNTIF(CFB!$W$2:$W$1048576, W658) - 1))</f>
        <v>1</v>
      </c>
      <c r="O658">
        <v>69.25</v>
      </c>
      <c r="P658">
        <v>-5.17</v>
      </c>
      <c r="Q658">
        <v>11.65</v>
      </c>
      <c r="R658">
        <v>3.65</v>
      </c>
      <c r="S658">
        <v>7.7</v>
      </c>
      <c r="T658">
        <v>1.3</v>
      </c>
      <c r="U658">
        <v>9.06</v>
      </c>
      <c r="V658">
        <v>2.54</v>
      </c>
      <c r="W658">
        <v>2019</v>
      </c>
      <c r="X658">
        <f t="shared" si="19"/>
        <v>0</v>
      </c>
    </row>
    <row r="659" spans="1:24" ht="12.75" hidden="1" customHeight="1" x14ac:dyDescent="0.45">
      <c r="A659">
        <v>2</v>
      </c>
      <c r="B659" t="s">
        <v>27</v>
      </c>
      <c r="C659" t="s">
        <v>157</v>
      </c>
      <c r="D659" s="2" t="str">
        <f t="shared" si="18"/>
        <v>LSU2019</v>
      </c>
      <c r="E659">
        <v>1</v>
      </c>
      <c r="F659">
        <v>15</v>
      </c>
      <c r="G659">
        <v>0</v>
      </c>
      <c r="H659" s="2">
        <v>0</v>
      </c>
      <c r="I659">
        <v>18.8</v>
      </c>
      <c r="J659">
        <v>7</v>
      </c>
      <c r="K659">
        <v>25.8</v>
      </c>
      <c r="L659" s="2">
        <f>_xlfn.RANK.EQ(I659, INDEX(CFB!$I$2:$I$1048576, MATCH(W659, CFB!$W$2:$W$1048576, 0)):INDEX(CFB!$I$2:$I$1048576, MATCH(W659, CFB!$W$2:$W$1048576, 0) + COUNTIF(CFB!$W$2:$W$1048576, W659) - 1), 0)</f>
        <v>1</v>
      </c>
      <c r="M659" s="2">
        <f>_xlfn.RANK.EQ(J659, INDEX(CFB!$J$2:$J$1048576, MATCH(W659, CFB!$W$2:$W$1048576, 0)):INDEX(CFB!$J$2:$J$1048576, MATCH(W659, CFB!$W$2:$W$1048576, 0) + COUNTIF(CFB!$W$2:$W$1048576, W659) - 1))</f>
        <v>19</v>
      </c>
      <c r="N659" s="2">
        <f>RANK(K659, INDEX(CFB!$K$2:$K$1048576, MATCH(W659, CFB!$W$2:$W$1048576, 0)):INDEX(CFB!$K$2:$K$1048576, MATCH(W659, CFB!$W$2:$W$1048576, 0) + COUNTIF(CFB!$W$2:$W$1048576, W659) - 1))</f>
        <v>2</v>
      </c>
      <c r="O659">
        <v>68.23</v>
      </c>
      <c r="P659">
        <v>2.0499999999999998</v>
      </c>
      <c r="Q659">
        <v>12.7</v>
      </c>
      <c r="R659">
        <v>4.3899999999999997</v>
      </c>
      <c r="S659">
        <v>6.8</v>
      </c>
      <c r="T659">
        <v>1.65</v>
      </c>
      <c r="U659">
        <v>9.7799999999999994</v>
      </c>
      <c r="V659">
        <v>3.15</v>
      </c>
      <c r="W659">
        <v>2019</v>
      </c>
      <c r="X659">
        <f t="shared" si="19"/>
        <v>1</v>
      </c>
    </row>
    <row r="660" spans="1:24" ht="12.75" hidden="1" customHeight="1" x14ac:dyDescent="0.45">
      <c r="A660">
        <v>3</v>
      </c>
      <c r="B660" t="s">
        <v>18</v>
      </c>
      <c r="C660" t="s">
        <v>157</v>
      </c>
      <c r="D660" s="2" t="str">
        <f t="shared" si="18"/>
        <v>Alabama2019</v>
      </c>
      <c r="E660">
        <v>8</v>
      </c>
      <c r="F660">
        <v>11</v>
      </c>
      <c r="G660">
        <v>2</v>
      </c>
      <c r="H660" s="2">
        <v>0</v>
      </c>
      <c r="I660">
        <v>13.02</v>
      </c>
      <c r="J660">
        <v>8.09</v>
      </c>
      <c r="K660">
        <v>21.11</v>
      </c>
      <c r="L660" s="2">
        <f>_xlfn.RANK.EQ(I660, INDEX(CFB!$I$2:$I$1048576, MATCH(W660, CFB!$W$2:$W$1048576, 0)):INDEX(CFB!$I$2:$I$1048576, MATCH(W660, CFB!$W$2:$W$1048576, 0) + COUNTIF(CFB!$W$2:$W$1048576, W660) - 1), 0)</f>
        <v>5</v>
      </c>
      <c r="M660" s="2">
        <f>_xlfn.RANK.EQ(J660, INDEX(CFB!$J$2:$J$1048576, MATCH(W660, CFB!$W$2:$W$1048576, 0)):INDEX(CFB!$J$2:$J$1048576, MATCH(W660, CFB!$W$2:$W$1048576, 0) + COUNTIF(CFB!$W$2:$W$1048576, W660) - 1))</f>
        <v>16</v>
      </c>
      <c r="N660" s="2">
        <f>RANK(K660, INDEX(CFB!$K$2:$K$1048576, MATCH(W660, CFB!$W$2:$W$1048576, 0)):INDEX(CFB!$K$2:$K$1048576, MATCH(W660, CFB!$W$2:$W$1048576, 0) + COUNTIF(CFB!$W$2:$W$1048576, W660) - 1))</f>
        <v>3</v>
      </c>
      <c r="O660">
        <v>64.63</v>
      </c>
      <c r="P660">
        <v>1.9</v>
      </c>
      <c r="Q660">
        <v>12.99</v>
      </c>
      <c r="R660">
        <v>4.33</v>
      </c>
      <c r="S660">
        <v>6.79</v>
      </c>
      <c r="T660">
        <v>2.2200000000000002</v>
      </c>
      <c r="U660">
        <v>9.6999999999999993</v>
      </c>
      <c r="V660">
        <v>3.26</v>
      </c>
      <c r="W660">
        <v>2019</v>
      </c>
      <c r="X660">
        <f t="shared" si="19"/>
        <v>0</v>
      </c>
    </row>
    <row r="661" spans="1:24" ht="12.75" hidden="1" customHeight="1" x14ac:dyDescent="0.45">
      <c r="A661">
        <v>4</v>
      </c>
      <c r="B661" t="s">
        <v>26</v>
      </c>
      <c r="C661" t="s">
        <v>163</v>
      </c>
      <c r="D661" s="2" t="str">
        <f t="shared" si="18"/>
        <v>Clemson2019</v>
      </c>
      <c r="E661">
        <v>2</v>
      </c>
      <c r="F661">
        <v>14</v>
      </c>
      <c r="G661">
        <v>1</v>
      </c>
      <c r="H661" s="2">
        <v>0</v>
      </c>
      <c r="I661">
        <v>5.67</v>
      </c>
      <c r="J661">
        <v>15.37</v>
      </c>
      <c r="K661">
        <v>21.04</v>
      </c>
      <c r="L661" s="2">
        <f>_xlfn.RANK.EQ(I661, INDEX(CFB!$I$2:$I$1048576, MATCH(W661, CFB!$W$2:$W$1048576, 0)):INDEX(CFB!$I$2:$I$1048576, MATCH(W661, CFB!$W$2:$W$1048576, 0) + COUNTIF(CFB!$W$2:$W$1048576, W661) - 1), 0)</f>
        <v>26</v>
      </c>
      <c r="M661" s="2">
        <f>_xlfn.RANK.EQ(J661, INDEX(CFB!$J$2:$J$1048576, MATCH(W661, CFB!$W$2:$W$1048576, 0)):INDEX(CFB!$J$2:$J$1048576, MATCH(W661, CFB!$W$2:$W$1048576, 0) + COUNTIF(CFB!$W$2:$W$1048576, W661) - 1))</f>
        <v>1</v>
      </c>
      <c r="N661" s="2">
        <f>RANK(K661, INDEX(CFB!$K$2:$K$1048576, MATCH(W661, CFB!$W$2:$W$1048576, 0)):INDEX(CFB!$K$2:$K$1048576, MATCH(W661, CFB!$W$2:$W$1048576, 0) + COUNTIF(CFB!$W$2:$W$1048576, W661) - 1))</f>
        <v>4</v>
      </c>
      <c r="O661">
        <v>59.24</v>
      </c>
      <c r="P661">
        <v>-4.79</v>
      </c>
      <c r="Q661">
        <v>10.31</v>
      </c>
      <c r="R661">
        <v>3.74</v>
      </c>
      <c r="S661">
        <v>7.9</v>
      </c>
      <c r="T661">
        <v>1.64</v>
      </c>
      <c r="U661">
        <v>8.93</v>
      </c>
      <c r="V661">
        <v>2.72</v>
      </c>
      <c r="W661">
        <v>2019</v>
      </c>
      <c r="X661">
        <f t="shared" si="19"/>
        <v>0</v>
      </c>
    </row>
    <row r="662" spans="1:24" ht="12.75" hidden="1" customHeight="1" x14ac:dyDescent="0.45">
      <c r="A662">
        <v>5</v>
      </c>
      <c r="B662" t="s">
        <v>72</v>
      </c>
      <c r="C662" t="s">
        <v>160</v>
      </c>
      <c r="D662" s="2" t="str">
        <f t="shared" si="18"/>
        <v>Wisconsin2019</v>
      </c>
      <c r="E662">
        <v>11</v>
      </c>
      <c r="F662">
        <v>10</v>
      </c>
      <c r="G662">
        <v>4</v>
      </c>
      <c r="H662" s="2">
        <v>0</v>
      </c>
      <c r="I662">
        <v>5.48</v>
      </c>
      <c r="J662">
        <v>12.25</v>
      </c>
      <c r="K662">
        <v>17.73</v>
      </c>
      <c r="L662" s="2">
        <f>_xlfn.RANK.EQ(I662, INDEX(CFB!$I$2:$I$1048576, MATCH(W662, CFB!$W$2:$W$1048576, 0)):INDEX(CFB!$I$2:$I$1048576, MATCH(W662, CFB!$W$2:$W$1048576, 0) + COUNTIF(CFB!$W$2:$W$1048576, W662) - 1), 0)</f>
        <v>27</v>
      </c>
      <c r="M662" s="2">
        <f>_xlfn.RANK.EQ(J662, INDEX(CFB!$J$2:$J$1048576, MATCH(W662, CFB!$W$2:$W$1048576, 0)):INDEX(CFB!$J$2:$J$1048576, MATCH(W662, CFB!$W$2:$W$1048576, 0) + COUNTIF(CFB!$W$2:$W$1048576, W662) - 1))</f>
        <v>6</v>
      </c>
      <c r="N662" s="2">
        <f>RANK(K662, INDEX(CFB!$K$2:$K$1048576, MATCH(W662, CFB!$W$2:$W$1048576, 0)):INDEX(CFB!$K$2:$K$1048576, MATCH(W662, CFB!$W$2:$W$1048576, 0) + COUNTIF(CFB!$W$2:$W$1048576, W662) - 1))</f>
        <v>5</v>
      </c>
      <c r="O662">
        <v>55.33</v>
      </c>
      <c r="P662">
        <v>-3.22</v>
      </c>
      <c r="Q662">
        <v>10.41</v>
      </c>
      <c r="R662">
        <v>4.05</v>
      </c>
      <c r="S662">
        <v>7.27</v>
      </c>
      <c r="T662">
        <v>1.81</v>
      </c>
      <c r="U662">
        <v>8.35</v>
      </c>
      <c r="V662">
        <v>3.14</v>
      </c>
      <c r="W662">
        <v>2019</v>
      </c>
      <c r="X662">
        <f t="shared" si="19"/>
        <v>0</v>
      </c>
    </row>
    <row r="663" spans="1:24" ht="12.75" hidden="1" customHeight="1" x14ac:dyDescent="0.45">
      <c r="A663">
        <v>6</v>
      </c>
      <c r="B663" t="s">
        <v>17</v>
      </c>
      <c r="C663" t="s">
        <v>155</v>
      </c>
      <c r="D663" s="2" t="str">
        <f t="shared" si="18"/>
        <v>Georgia2019</v>
      </c>
      <c r="E663">
        <v>4</v>
      </c>
      <c r="F663">
        <v>12</v>
      </c>
      <c r="G663">
        <v>2</v>
      </c>
      <c r="H663" s="2">
        <v>0</v>
      </c>
      <c r="I663">
        <v>2.74</v>
      </c>
      <c r="J663">
        <v>14.9</v>
      </c>
      <c r="K663">
        <v>17.64</v>
      </c>
      <c r="L663" s="2">
        <f>_xlfn.RANK.EQ(I663, INDEX(CFB!$I$2:$I$1048576, MATCH(W663, CFB!$W$2:$W$1048576, 0)):INDEX(CFB!$I$2:$I$1048576, MATCH(W663, CFB!$W$2:$W$1048576, 0) + COUNTIF(CFB!$W$2:$W$1048576, W663) - 1), 0)</f>
        <v>51</v>
      </c>
      <c r="M663" s="2">
        <f>_xlfn.RANK.EQ(J663, INDEX(CFB!$J$2:$J$1048576, MATCH(W663, CFB!$W$2:$W$1048576, 0)):INDEX(CFB!$J$2:$J$1048576, MATCH(W663, CFB!$W$2:$W$1048576, 0) + COUNTIF(CFB!$W$2:$W$1048576, W663) - 1))</f>
        <v>2</v>
      </c>
      <c r="N663" s="2">
        <f>RANK(K663, INDEX(CFB!$K$2:$K$1048576, MATCH(W663, CFB!$W$2:$W$1048576, 0)):INDEX(CFB!$K$2:$K$1048576, MATCH(W663, CFB!$W$2:$W$1048576, 0) + COUNTIF(CFB!$W$2:$W$1048576, W663) - 1))</f>
        <v>6</v>
      </c>
      <c r="O663">
        <v>50.57</v>
      </c>
      <c r="P663">
        <v>-5.1100000000000003</v>
      </c>
      <c r="Q663">
        <v>9.85</v>
      </c>
      <c r="R663">
        <v>3.95</v>
      </c>
      <c r="S663">
        <v>6.78</v>
      </c>
      <c r="T663">
        <v>0.94</v>
      </c>
      <c r="U663">
        <v>8.07</v>
      </c>
      <c r="V663">
        <v>2.62</v>
      </c>
      <c r="W663">
        <v>2019</v>
      </c>
      <c r="X663">
        <f t="shared" si="19"/>
        <v>0</v>
      </c>
    </row>
    <row r="664" spans="1:24" ht="12.75" hidden="1" customHeight="1" x14ac:dyDescent="0.45">
      <c r="A664">
        <v>7</v>
      </c>
      <c r="B664" t="s">
        <v>16</v>
      </c>
      <c r="C664" t="s">
        <v>154</v>
      </c>
      <c r="D664" s="2" t="str">
        <f t="shared" si="18"/>
        <v>Penn State2019</v>
      </c>
      <c r="E664">
        <v>9</v>
      </c>
      <c r="F664">
        <v>11</v>
      </c>
      <c r="G664">
        <v>2</v>
      </c>
      <c r="H664" s="2">
        <v>0</v>
      </c>
      <c r="I664">
        <v>5.84</v>
      </c>
      <c r="J664">
        <v>11.5</v>
      </c>
      <c r="K664">
        <v>17.34</v>
      </c>
      <c r="L664" s="2">
        <f>_xlfn.RANK.EQ(I664, INDEX(CFB!$I$2:$I$1048576, MATCH(W664, CFB!$W$2:$W$1048576, 0)):INDEX(CFB!$I$2:$I$1048576, MATCH(W664, CFB!$W$2:$W$1048576, 0) + COUNTIF(CFB!$W$2:$W$1048576, W664) - 1), 0)</f>
        <v>24</v>
      </c>
      <c r="M664" s="2">
        <f>_xlfn.RANK.EQ(J664, INDEX(CFB!$J$2:$J$1048576, MATCH(W664, CFB!$W$2:$W$1048576, 0)):INDEX(CFB!$J$2:$J$1048576, MATCH(W664, CFB!$W$2:$W$1048576, 0) + COUNTIF(CFB!$W$2:$W$1048576, W664) - 1))</f>
        <v>8</v>
      </c>
      <c r="N664" s="2">
        <f>RANK(K664, INDEX(CFB!$K$2:$K$1048576, MATCH(W664, CFB!$W$2:$W$1048576, 0)):INDEX(CFB!$K$2:$K$1048576, MATCH(W664, CFB!$W$2:$W$1048576, 0) + COUNTIF(CFB!$W$2:$W$1048576, W664) - 1))</f>
        <v>7</v>
      </c>
      <c r="O664">
        <v>54.81</v>
      </c>
      <c r="P664">
        <v>-1.55</v>
      </c>
      <c r="Q664">
        <v>10</v>
      </c>
      <c r="R664">
        <v>5.21</v>
      </c>
      <c r="S664">
        <v>6.77</v>
      </c>
      <c r="T664">
        <v>1.33</v>
      </c>
      <c r="U664">
        <v>7.99</v>
      </c>
      <c r="V664">
        <v>3.34</v>
      </c>
      <c r="W664">
        <v>2019</v>
      </c>
      <c r="X664">
        <f t="shared" si="19"/>
        <v>0</v>
      </c>
    </row>
    <row r="665" spans="1:24" ht="12.75" hidden="1" customHeight="1" x14ac:dyDescent="0.45">
      <c r="A665">
        <v>8</v>
      </c>
      <c r="B665" t="s">
        <v>11</v>
      </c>
      <c r="C665" t="s">
        <v>12</v>
      </c>
      <c r="D665" s="2" t="str">
        <f t="shared" si="18"/>
        <v>Notre Dame2019</v>
      </c>
      <c r="E665">
        <v>12</v>
      </c>
      <c r="F665">
        <v>11</v>
      </c>
      <c r="G665">
        <v>2</v>
      </c>
      <c r="H665" s="2">
        <v>0</v>
      </c>
      <c r="I665">
        <v>5.97</v>
      </c>
      <c r="J665">
        <v>11.25</v>
      </c>
      <c r="K665">
        <v>17.22</v>
      </c>
      <c r="L665" s="2">
        <f>_xlfn.RANK.EQ(I665, INDEX(CFB!$I$2:$I$1048576, MATCH(W665, CFB!$W$2:$W$1048576, 0)):INDEX(CFB!$I$2:$I$1048576, MATCH(W665, CFB!$W$2:$W$1048576, 0) + COUNTIF(CFB!$W$2:$W$1048576, W665) - 1), 0)</f>
        <v>20</v>
      </c>
      <c r="M665" s="2">
        <f>_xlfn.RANK.EQ(J665, INDEX(CFB!$J$2:$J$1048576, MATCH(W665, CFB!$W$2:$W$1048576, 0)):INDEX(CFB!$J$2:$J$1048576, MATCH(W665, CFB!$W$2:$W$1048576, 0) + COUNTIF(CFB!$W$2:$W$1048576, W665) - 1))</f>
        <v>9</v>
      </c>
      <c r="N665" s="2">
        <f>RANK(K665, INDEX(CFB!$K$2:$K$1048576, MATCH(W665, CFB!$W$2:$W$1048576, 0)):INDEX(CFB!$K$2:$K$1048576, MATCH(W665, CFB!$W$2:$W$1048576, 0) + COUNTIF(CFB!$W$2:$W$1048576, W665) - 1))</f>
        <v>8</v>
      </c>
      <c r="O665">
        <v>52.36</v>
      </c>
      <c r="P665">
        <v>0.64</v>
      </c>
      <c r="Q665">
        <v>9.64</v>
      </c>
      <c r="R665">
        <v>3.27</v>
      </c>
      <c r="S665">
        <v>6.47</v>
      </c>
      <c r="T665">
        <v>2.41</v>
      </c>
      <c r="U665">
        <v>7.79</v>
      </c>
      <c r="V665">
        <v>3.04</v>
      </c>
      <c r="W665">
        <v>2019</v>
      </c>
      <c r="X665">
        <f t="shared" si="19"/>
        <v>0</v>
      </c>
    </row>
    <row r="666" spans="1:24" ht="12.75" hidden="1" customHeight="1" x14ac:dyDescent="0.45">
      <c r="A666">
        <v>9</v>
      </c>
      <c r="B666" t="s">
        <v>13</v>
      </c>
      <c r="C666" t="s">
        <v>171</v>
      </c>
      <c r="D666" s="2" t="str">
        <f t="shared" si="18"/>
        <v>Oregon2019</v>
      </c>
      <c r="E666">
        <v>5</v>
      </c>
      <c r="F666">
        <v>12</v>
      </c>
      <c r="G666">
        <v>2</v>
      </c>
      <c r="H666" s="2">
        <v>0</v>
      </c>
      <c r="I666">
        <v>6.3</v>
      </c>
      <c r="J666">
        <v>10.72</v>
      </c>
      <c r="K666">
        <v>17.02</v>
      </c>
      <c r="L666" s="2">
        <f>_xlfn.RANK.EQ(I666, INDEX(CFB!$I$2:$I$1048576, MATCH(W666, CFB!$W$2:$W$1048576, 0)):INDEX(CFB!$I$2:$I$1048576, MATCH(W666, CFB!$W$2:$W$1048576, 0) + COUNTIF(CFB!$W$2:$W$1048576, W666) - 1), 0)</f>
        <v>17</v>
      </c>
      <c r="M666" s="2">
        <f>_xlfn.RANK.EQ(J666, INDEX(CFB!$J$2:$J$1048576, MATCH(W666, CFB!$W$2:$W$1048576, 0)):INDEX(CFB!$J$2:$J$1048576, MATCH(W666, CFB!$W$2:$W$1048576, 0) + COUNTIF(CFB!$W$2:$W$1048576, W666) - 1))</f>
        <v>10</v>
      </c>
      <c r="N666" s="2">
        <f>RANK(K666, INDEX(CFB!$K$2:$K$1048576, MATCH(W666, CFB!$W$2:$W$1048576, 0)):INDEX(CFB!$K$2:$K$1048576, MATCH(W666, CFB!$W$2:$W$1048576, 0) + COUNTIF(CFB!$W$2:$W$1048576, W666) - 1))</f>
        <v>9</v>
      </c>
      <c r="O666">
        <v>52.75</v>
      </c>
      <c r="P666">
        <v>0.31</v>
      </c>
      <c r="Q666">
        <v>10.29</v>
      </c>
      <c r="R666">
        <v>3.92</v>
      </c>
      <c r="S666">
        <v>6.38</v>
      </c>
      <c r="T666">
        <v>2.16</v>
      </c>
      <c r="U666">
        <v>7.97</v>
      </c>
      <c r="V666">
        <v>3.21</v>
      </c>
      <c r="W666">
        <v>2019</v>
      </c>
      <c r="X666">
        <f t="shared" si="19"/>
        <v>0</v>
      </c>
    </row>
    <row r="667" spans="1:24" ht="12.75" hidden="1" customHeight="1" x14ac:dyDescent="0.45">
      <c r="A667">
        <v>10</v>
      </c>
      <c r="B667" t="s">
        <v>67</v>
      </c>
      <c r="C667" t="s">
        <v>157</v>
      </c>
      <c r="D667" s="2" t="str">
        <f t="shared" si="18"/>
        <v>Auburn2019</v>
      </c>
      <c r="E667">
        <v>14</v>
      </c>
      <c r="F667">
        <v>9</v>
      </c>
      <c r="G667">
        <v>4</v>
      </c>
      <c r="H667" s="2">
        <v>0</v>
      </c>
      <c r="I667">
        <v>5.92</v>
      </c>
      <c r="J667">
        <v>10.34</v>
      </c>
      <c r="K667">
        <v>16.260000000000002</v>
      </c>
      <c r="L667" s="2">
        <f>_xlfn.RANK.EQ(I667, INDEX(CFB!$I$2:$I$1048576, MATCH(W667, CFB!$W$2:$W$1048576, 0)):INDEX(CFB!$I$2:$I$1048576, MATCH(W667, CFB!$W$2:$W$1048576, 0) + COUNTIF(CFB!$W$2:$W$1048576, W667) - 1), 0)</f>
        <v>22</v>
      </c>
      <c r="M667" s="2">
        <f>_xlfn.RANK.EQ(J667, INDEX(CFB!$J$2:$J$1048576, MATCH(W667, CFB!$W$2:$W$1048576, 0)):INDEX(CFB!$J$2:$J$1048576, MATCH(W667, CFB!$W$2:$W$1048576, 0) + COUNTIF(CFB!$W$2:$W$1048576, W667) - 1))</f>
        <v>12</v>
      </c>
      <c r="N667" s="2">
        <f>RANK(K667, INDEX(CFB!$K$2:$K$1048576, MATCH(W667, CFB!$W$2:$W$1048576, 0)):INDEX(CFB!$K$2:$K$1048576, MATCH(W667, CFB!$W$2:$W$1048576, 0) + COUNTIF(CFB!$W$2:$W$1048576, W667) - 1))</f>
        <v>10</v>
      </c>
      <c r="O667">
        <v>53.09</v>
      </c>
      <c r="P667">
        <v>-1.43</v>
      </c>
      <c r="Q667">
        <v>8.9</v>
      </c>
      <c r="R667">
        <v>3.49</v>
      </c>
      <c r="S667">
        <v>6.57</v>
      </c>
      <c r="T667">
        <v>1.61</v>
      </c>
      <c r="U667">
        <v>7.42</v>
      </c>
      <c r="V667">
        <v>2.7</v>
      </c>
      <c r="W667">
        <v>2019</v>
      </c>
      <c r="X667">
        <f t="shared" si="19"/>
        <v>0</v>
      </c>
    </row>
    <row r="668" spans="1:24" ht="12.75" hidden="1" customHeight="1" x14ac:dyDescent="0.45">
      <c r="A668">
        <v>11</v>
      </c>
      <c r="B668" t="s">
        <v>54</v>
      </c>
      <c r="C668" t="s">
        <v>29</v>
      </c>
      <c r="D668" s="2" t="str">
        <f t="shared" si="18"/>
        <v>Oklahoma2019</v>
      </c>
      <c r="E668">
        <v>7</v>
      </c>
      <c r="F668">
        <v>12</v>
      </c>
      <c r="G668">
        <v>2</v>
      </c>
      <c r="H668" s="2">
        <v>0</v>
      </c>
      <c r="I668">
        <v>12.84</v>
      </c>
      <c r="J668">
        <v>2.95</v>
      </c>
      <c r="K668">
        <v>15.79</v>
      </c>
      <c r="L668" s="2">
        <f>_xlfn.RANK.EQ(I668, INDEX(CFB!$I$2:$I$1048576, MATCH(W668, CFB!$W$2:$W$1048576, 0)):INDEX(CFB!$I$2:$I$1048576, MATCH(W668, CFB!$W$2:$W$1048576, 0) + COUNTIF(CFB!$W$2:$W$1048576, W668) - 1), 0)</f>
        <v>6</v>
      </c>
      <c r="M668" s="2">
        <f>_xlfn.RANK.EQ(J668, INDEX(CFB!$J$2:$J$1048576, MATCH(W668, CFB!$W$2:$W$1048576, 0)):INDEX(CFB!$J$2:$J$1048576, MATCH(W668, CFB!$W$2:$W$1048576, 0) + COUNTIF(CFB!$W$2:$W$1048576, W668) - 1))</f>
        <v>40</v>
      </c>
      <c r="N668" s="2">
        <f>RANK(K668, INDEX(CFB!$K$2:$K$1048576, MATCH(W668, CFB!$W$2:$W$1048576, 0)):INDEX(CFB!$K$2:$K$1048576, MATCH(W668, CFB!$W$2:$W$1048576, 0) + COUNTIF(CFB!$W$2:$W$1048576, W668) - 1))</f>
        <v>11</v>
      </c>
      <c r="O668">
        <v>59.44</v>
      </c>
      <c r="P668">
        <v>8.49</v>
      </c>
      <c r="Q668">
        <v>12.83</v>
      </c>
      <c r="R668">
        <v>5.22</v>
      </c>
      <c r="S668">
        <v>7.54</v>
      </c>
      <c r="T668">
        <v>2.64</v>
      </c>
      <c r="U668">
        <v>9.5299999999999994</v>
      </c>
      <c r="V668">
        <v>3.93</v>
      </c>
      <c r="W668">
        <v>2019</v>
      </c>
      <c r="X668">
        <f t="shared" si="19"/>
        <v>0</v>
      </c>
    </row>
    <row r="669" spans="1:24" ht="12.75" hidden="1" customHeight="1" x14ac:dyDescent="0.45">
      <c r="A669">
        <v>12</v>
      </c>
      <c r="B669" t="s">
        <v>44</v>
      </c>
      <c r="C669" t="s">
        <v>154</v>
      </c>
      <c r="D669" s="2" t="str">
        <f t="shared" si="18"/>
        <v>Michigan2019</v>
      </c>
      <c r="E669">
        <v>18</v>
      </c>
      <c r="F669">
        <v>9</v>
      </c>
      <c r="G669">
        <v>4</v>
      </c>
      <c r="H669" s="2">
        <v>0</v>
      </c>
      <c r="I669">
        <v>7.4</v>
      </c>
      <c r="J669">
        <v>8.1</v>
      </c>
      <c r="K669">
        <v>15.5</v>
      </c>
      <c r="L669" s="2">
        <f>_xlfn.RANK.EQ(I669, INDEX(CFB!$I$2:$I$1048576, MATCH(W669, CFB!$W$2:$W$1048576, 0)):INDEX(CFB!$I$2:$I$1048576, MATCH(W669, CFB!$W$2:$W$1048576, 0) + COUNTIF(CFB!$W$2:$W$1048576, W669) - 1), 0)</f>
        <v>13</v>
      </c>
      <c r="M669" s="2">
        <f>_xlfn.RANK.EQ(J669, INDEX(CFB!$J$2:$J$1048576, MATCH(W669, CFB!$W$2:$W$1048576, 0)):INDEX(CFB!$J$2:$J$1048576, MATCH(W669, CFB!$W$2:$W$1048576, 0) + COUNTIF(CFB!$W$2:$W$1048576, W669) - 1))</f>
        <v>15</v>
      </c>
      <c r="N669" s="2">
        <f>RANK(K669, INDEX(CFB!$K$2:$K$1048576, MATCH(W669, CFB!$W$2:$W$1048576, 0)):INDEX(CFB!$K$2:$K$1048576, MATCH(W669, CFB!$W$2:$W$1048576, 0) + COUNTIF(CFB!$W$2:$W$1048576, W669) - 1))</f>
        <v>12</v>
      </c>
      <c r="O669">
        <v>53.59</v>
      </c>
      <c r="P669">
        <v>0.12</v>
      </c>
      <c r="Q669">
        <v>10.44</v>
      </c>
      <c r="R669">
        <v>4.6100000000000003</v>
      </c>
      <c r="S669">
        <v>5.81</v>
      </c>
      <c r="T669">
        <v>1.38</v>
      </c>
      <c r="U669">
        <v>7.75</v>
      </c>
      <c r="V669">
        <v>2.9</v>
      </c>
      <c r="W669">
        <v>2019</v>
      </c>
      <c r="X669">
        <f t="shared" si="19"/>
        <v>0</v>
      </c>
    </row>
    <row r="670" spans="1:24" ht="12.75" hidden="1" customHeight="1" x14ac:dyDescent="0.45">
      <c r="A670">
        <v>13</v>
      </c>
      <c r="B670" t="s">
        <v>35</v>
      </c>
      <c r="C670" t="s">
        <v>155</v>
      </c>
      <c r="D670" s="2" t="str">
        <f t="shared" si="18"/>
        <v>Florida2019</v>
      </c>
      <c r="E670">
        <v>6</v>
      </c>
      <c r="F670">
        <v>11</v>
      </c>
      <c r="G670">
        <v>2</v>
      </c>
      <c r="H670" s="2">
        <v>0</v>
      </c>
      <c r="I670">
        <v>4.83</v>
      </c>
      <c r="J670">
        <v>10.38</v>
      </c>
      <c r="K670">
        <v>15.22</v>
      </c>
      <c r="L670" s="2">
        <f>_xlfn.RANK.EQ(I670, INDEX(CFB!$I$2:$I$1048576, MATCH(W670, CFB!$W$2:$W$1048576, 0)):INDEX(CFB!$I$2:$I$1048576, MATCH(W670, CFB!$W$2:$W$1048576, 0) + COUNTIF(CFB!$W$2:$W$1048576, W670) - 1), 0)</f>
        <v>29</v>
      </c>
      <c r="M670" s="2">
        <f>_xlfn.RANK.EQ(J670, INDEX(CFB!$J$2:$J$1048576, MATCH(W670, CFB!$W$2:$W$1048576, 0)):INDEX(CFB!$J$2:$J$1048576, MATCH(W670, CFB!$W$2:$W$1048576, 0) + COUNTIF(CFB!$W$2:$W$1048576, W670) - 1))</f>
        <v>11</v>
      </c>
      <c r="N670" s="2">
        <f>RANK(K670, INDEX(CFB!$K$2:$K$1048576, MATCH(W670, CFB!$W$2:$W$1048576, 0)):INDEX(CFB!$K$2:$K$1048576, MATCH(W670, CFB!$W$2:$W$1048576, 0) + COUNTIF(CFB!$W$2:$W$1048576, W670) - 1))</f>
        <v>13</v>
      </c>
      <c r="O670">
        <v>51.94</v>
      </c>
      <c r="P670">
        <v>-0.21</v>
      </c>
      <c r="Q670">
        <v>10.49</v>
      </c>
      <c r="R670">
        <v>5.24</v>
      </c>
      <c r="S670">
        <v>6.11</v>
      </c>
      <c r="T670">
        <v>1.78</v>
      </c>
      <c r="U670">
        <v>8.3699999999999992</v>
      </c>
      <c r="V670">
        <v>3.44</v>
      </c>
      <c r="W670">
        <v>2019</v>
      </c>
      <c r="X670">
        <f t="shared" si="19"/>
        <v>0</v>
      </c>
    </row>
    <row r="671" spans="1:24" ht="12.75" hidden="1" customHeight="1" x14ac:dyDescent="0.45">
      <c r="A671">
        <v>14</v>
      </c>
      <c r="B671" t="s">
        <v>84</v>
      </c>
      <c r="C671" t="s">
        <v>170</v>
      </c>
      <c r="D671" s="2" t="str">
        <f t="shared" si="18"/>
        <v>Utah2019</v>
      </c>
      <c r="E671">
        <v>16</v>
      </c>
      <c r="F671">
        <v>11</v>
      </c>
      <c r="G671">
        <v>3</v>
      </c>
      <c r="H671" s="2">
        <v>0</v>
      </c>
      <c r="I671">
        <v>1.1599999999999999</v>
      </c>
      <c r="J671">
        <v>13.7</v>
      </c>
      <c r="K671">
        <v>14.86</v>
      </c>
      <c r="L671" s="2">
        <f>_xlfn.RANK.EQ(I671, INDEX(CFB!$I$2:$I$1048576, MATCH(W671, CFB!$W$2:$W$1048576, 0)):INDEX(CFB!$I$2:$I$1048576, MATCH(W671, CFB!$W$2:$W$1048576, 0) + COUNTIF(CFB!$W$2:$W$1048576, W671) - 1), 0)</f>
        <v>62</v>
      </c>
      <c r="M671" s="2">
        <f>_xlfn.RANK.EQ(J671, INDEX(CFB!$J$2:$J$1048576, MATCH(W671, CFB!$W$2:$W$1048576, 0)):INDEX(CFB!$J$2:$J$1048576, MATCH(W671, CFB!$W$2:$W$1048576, 0) + COUNTIF(CFB!$W$2:$W$1048576, W671) - 1))</f>
        <v>4</v>
      </c>
      <c r="N671" s="2">
        <f>RANK(K671, INDEX(CFB!$K$2:$K$1048576, MATCH(W671, CFB!$W$2:$W$1048576, 0)):INDEX(CFB!$K$2:$K$1048576, MATCH(W671, CFB!$W$2:$W$1048576, 0) + COUNTIF(CFB!$W$2:$W$1048576, W671) - 1))</f>
        <v>14</v>
      </c>
      <c r="O671">
        <v>47.4</v>
      </c>
      <c r="P671">
        <v>-1.1599999999999999</v>
      </c>
      <c r="Q671">
        <v>11.81</v>
      </c>
      <c r="R671">
        <v>3.92</v>
      </c>
      <c r="S671">
        <v>6.01</v>
      </c>
      <c r="T671">
        <v>1.96</v>
      </c>
      <c r="U671">
        <v>7.89</v>
      </c>
      <c r="V671">
        <v>3.11</v>
      </c>
      <c r="W671">
        <v>2019</v>
      </c>
      <c r="X671">
        <f t="shared" si="19"/>
        <v>0</v>
      </c>
    </row>
    <row r="672" spans="1:24" ht="12.75" hidden="1" customHeight="1" x14ac:dyDescent="0.45">
      <c r="A672">
        <v>15</v>
      </c>
      <c r="B672" t="s">
        <v>36</v>
      </c>
      <c r="C672" t="s">
        <v>160</v>
      </c>
      <c r="D672" s="2" t="str">
        <f t="shared" si="18"/>
        <v>Iowa2019</v>
      </c>
      <c r="E672">
        <v>15</v>
      </c>
      <c r="F672">
        <v>10</v>
      </c>
      <c r="G672">
        <v>3</v>
      </c>
      <c r="H672" s="2">
        <v>0</v>
      </c>
      <c r="I672">
        <v>0.6</v>
      </c>
      <c r="J672">
        <v>14</v>
      </c>
      <c r="K672">
        <v>14.6</v>
      </c>
      <c r="L672" s="2">
        <f>_xlfn.RANK.EQ(I672, INDEX(CFB!$I$2:$I$1048576, MATCH(W672, CFB!$W$2:$W$1048576, 0)):INDEX(CFB!$I$2:$I$1048576, MATCH(W672, CFB!$W$2:$W$1048576, 0) + COUNTIF(CFB!$W$2:$W$1048576, W672) - 1), 0)</f>
        <v>71</v>
      </c>
      <c r="M672" s="2">
        <f>_xlfn.RANK.EQ(J672, INDEX(CFB!$J$2:$J$1048576, MATCH(W672, CFB!$W$2:$W$1048576, 0)):INDEX(CFB!$J$2:$J$1048576, MATCH(W672, CFB!$W$2:$W$1048576, 0) + COUNTIF(CFB!$W$2:$W$1048576, W672) - 1))</f>
        <v>3</v>
      </c>
      <c r="N672" s="2">
        <f>RANK(K672, INDEX(CFB!$K$2:$K$1048576, MATCH(W672, CFB!$W$2:$W$1048576, 0)):INDEX(CFB!$K$2:$K$1048576, MATCH(W672, CFB!$W$2:$W$1048576, 0) + COUNTIF(CFB!$W$2:$W$1048576, W672) - 1))</f>
        <v>15</v>
      </c>
      <c r="O672">
        <v>44.55</v>
      </c>
      <c r="P672">
        <v>-4.12</v>
      </c>
      <c r="Q672">
        <v>9.42</v>
      </c>
      <c r="R672">
        <v>3.9</v>
      </c>
      <c r="S672">
        <v>5.58</v>
      </c>
      <c r="T672">
        <v>2.16</v>
      </c>
      <c r="U672">
        <v>7.27</v>
      </c>
      <c r="V672">
        <v>3.2</v>
      </c>
      <c r="W672">
        <v>2019</v>
      </c>
      <c r="X672">
        <f t="shared" si="19"/>
        <v>0</v>
      </c>
    </row>
    <row r="673" spans="1:24" ht="12.75" hidden="1" customHeight="1" x14ac:dyDescent="0.45">
      <c r="A673">
        <v>16</v>
      </c>
      <c r="B673" t="s">
        <v>68</v>
      </c>
      <c r="C673" t="s">
        <v>172</v>
      </c>
      <c r="D673" s="2" t="str">
        <f t="shared" si="18"/>
        <v>Memphis2019</v>
      </c>
      <c r="E673">
        <v>17</v>
      </c>
      <c r="F673">
        <v>12</v>
      </c>
      <c r="G673">
        <v>2</v>
      </c>
      <c r="H673" s="2">
        <v>0</v>
      </c>
      <c r="I673">
        <v>13.46</v>
      </c>
      <c r="J673">
        <v>0.2</v>
      </c>
      <c r="K673">
        <v>13.66</v>
      </c>
      <c r="L673" s="2">
        <f>_xlfn.RANK.EQ(I673, INDEX(CFB!$I$2:$I$1048576, MATCH(W673, CFB!$W$2:$W$1048576, 0)):INDEX(CFB!$I$2:$I$1048576, MATCH(W673, CFB!$W$2:$W$1048576, 0) + COUNTIF(CFB!$W$2:$W$1048576, W673) - 1), 0)</f>
        <v>4</v>
      </c>
      <c r="M673" s="2">
        <f>_xlfn.RANK.EQ(J673, INDEX(CFB!$J$2:$J$1048576, MATCH(W673, CFB!$W$2:$W$1048576, 0)):INDEX(CFB!$J$2:$J$1048576, MATCH(W673, CFB!$W$2:$W$1048576, 0) + COUNTIF(CFB!$W$2:$W$1048576, W673) - 1))</f>
        <v>61</v>
      </c>
      <c r="N673" s="2">
        <f>RANK(K673, INDEX(CFB!$K$2:$K$1048576, MATCH(W673, CFB!$W$2:$W$1048576, 0)):INDEX(CFB!$K$2:$K$1048576, MATCH(W673, CFB!$W$2:$W$1048576, 0) + COUNTIF(CFB!$W$2:$W$1048576, W673) - 1))</f>
        <v>16</v>
      </c>
      <c r="O673">
        <v>56.33</v>
      </c>
      <c r="P673">
        <v>11.42</v>
      </c>
      <c r="Q673">
        <v>11.47</v>
      </c>
      <c r="R673">
        <v>4.6399999999999997</v>
      </c>
      <c r="S673">
        <v>6.28</v>
      </c>
      <c r="T673">
        <v>2.95</v>
      </c>
      <c r="U673">
        <v>8.3800000000000008</v>
      </c>
      <c r="V673">
        <v>4</v>
      </c>
      <c r="W673">
        <v>2019</v>
      </c>
      <c r="X673">
        <f t="shared" si="19"/>
        <v>0</v>
      </c>
    </row>
    <row r="674" spans="1:24" ht="12.75" hidden="1" customHeight="1" x14ac:dyDescent="0.45">
      <c r="A674">
        <v>17</v>
      </c>
      <c r="B674" t="s">
        <v>51</v>
      </c>
      <c r="C674" t="s">
        <v>172</v>
      </c>
      <c r="D674" s="2" t="str">
        <f t="shared" si="18"/>
        <v>Navy2019</v>
      </c>
      <c r="E674">
        <v>20</v>
      </c>
      <c r="F674">
        <v>11</v>
      </c>
      <c r="G674">
        <v>2</v>
      </c>
      <c r="H674" s="2">
        <v>0</v>
      </c>
      <c r="I674">
        <v>7.13</v>
      </c>
      <c r="J674">
        <v>5.47</v>
      </c>
      <c r="K674">
        <v>12.6</v>
      </c>
      <c r="L674" s="2">
        <f>_xlfn.RANK.EQ(I674, INDEX(CFB!$I$2:$I$1048576, MATCH(W674, CFB!$W$2:$W$1048576, 0)):INDEX(CFB!$I$2:$I$1048576, MATCH(W674, CFB!$W$2:$W$1048576, 0) + COUNTIF(CFB!$W$2:$W$1048576, W674) - 1), 0)</f>
        <v>14</v>
      </c>
      <c r="M674" s="2">
        <f>_xlfn.RANK.EQ(J674, INDEX(CFB!$J$2:$J$1048576, MATCH(W674, CFB!$W$2:$W$1048576, 0)):INDEX(CFB!$J$2:$J$1048576, MATCH(W674, CFB!$W$2:$W$1048576, 0) + COUNTIF(CFB!$W$2:$W$1048576, W674) - 1))</f>
        <v>28</v>
      </c>
      <c r="N674" s="2">
        <f>RANK(K674, INDEX(CFB!$K$2:$K$1048576, MATCH(W674, CFB!$W$2:$W$1048576, 0)):INDEX(CFB!$K$2:$K$1048576, MATCH(W674, CFB!$W$2:$W$1048576, 0) + COUNTIF(CFB!$W$2:$W$1048576, W674) - 1))</f>
        <v>17</v>
      </c>
      <c r="O674">
        <v>51.42</v>
      </c>
      <c r="P674">
        <v>7.23</v>
      </c>
      <c r="Q674">
        <v>14.09</v>
      </c>
      <c r="R674">
        <v>5.48</v>
      </c>
      <c r="S674">
        <v>7.15</v>
      </c>
      <c r="T674">
        <v>1.86</v>
      </c>
      <c r="U674">
        <v>8.0399999999999991</v>
      </c>
      <c r="V674">
        <v>3.92</v>
      </c>
      <c r="W674">
        <v>2019</v>
      </c>
      <c r="X674">
        <f t="shared" si="19"/>
        <v>0</v>
      </c>
    </row>
    <row r="675" spans="1:24" ht="12.75" hidden="1" customHeight="1" x14ac:dyDescent="0.45">
      <c r="A675">
        <v>18</v>
      </c>
      <c r="B675" t="s">
        <v>66</v>
      </c>
      <c r="C675" t="s">
        <v>171</v>
      </c>
      <c r="D675" s="2" t="str">
        <f t="shared" si="18"/>
        <v>Washington2019</v>
      </c>
      <c r="F675">
        <v>8</v>
      </c>
      <c r="G675">
        <v>5</v>
      </c>
      <c r="H675" s="2">
        <v>0</v>
      </c>
      <c r="I675">
        <v>4.24</v>
      </c>
      <c r="J675">
        <v>8.14</v>
      </c>
      <c r="K675">
        <v>12.38</v>
      </c>
      <c r="L675" s="2">
        <f>_xlfn.RANK.EQ(I675, INDEX(CFB!$I$2:$I$1048576, MATCH(W675, CFB!$W$2:$W$1048576, 0)):INDEX(CFB!$I$2:$I$1048576, MATCH(W675, CFB!$W$2:$W$1048576, 0) + COUNTIF(CFB!$W$2:$W$1048576, W675) - 1), 0)</f>
        <v>34</v>
      </c>
      <c r="M675" s="2">
        <f>_xlfn.RANK.EQ(J675, INDEX(CFB!$J$2:$J$1048576, MATCH(W675, CFB!$W$2:$W$1048576, 0)):INDEX(CFB!$J$2:$J$1048576, MATCH(W675, CFB!$W$2:$W$1048576, 0) + COUNTIF(CFB!$W$2:$W$1048576, W675) - 1))</f>
        <v>14</v>
      </c>
      <c r="N675" s="2">
        <f>RANK(K675, INDEX(CFB!$K$2:$K$1048576, MATCH(W675, CFB!$W$2:$W$1048576, 0)):INDEX(CFB!$K$2:$K$1048576, MATCH(W675, CFB!$W$2:$W$1048576, 0) + COUNTIF(CFB!$W$2:$W$1048576, W675) - 1))</f>
        <v>18</v>
      </c>
      <c r="O675">
        <v>47.23</v>
      </c>
      <c r="P675">
        <v>2.94</v>
      </c>
      <c r="Q675">
        <v>9.76</v>
      </c>
      <c r="R675">
        <v>4.0599999999999996</v>
      </c>
      <c r="S675">
        <v>5.47</v>
      </c>
      <c r="T675">
        <v>2.73</v>
      </c>
      <c r="U675">
        <v>7.23</v>
      </c>
      <c r="V675">
        <v>3.49</v>
      </c>
      <c r="W675">
        <v>2019</v>
      </c>
      <c r="X675">
        <f t="shared" si="19"/>
        <v>0</v>
      </c>
    </row>
    <row r="676" spans="1:24" ht="12.75" hidden="1" customHeight="1" x14ac:dyDescent="0.45">
      <c r="A676">
        <v>19</v>
      </c>
      <c r="B676" t="s">
        <v>14</v>
      </c>
      <c r="C676" t="s">
        <v>29</v>
      </c>
      <c r="D676" s="2" t="str">
        <f t="shared" si="18"/>
        <v>Texas2019</v>
      </c>
      <c r="E676">
        <v>25</v>
      </c>
      <c r="F676">
        <v>8</v>
      </c>
      <c r="G676">
        <v>5</v>
      </c>
      <c r="H676" s="2">
        <v>0</v>
      </c>
      <c r="I676">
        <v>10.76</v>
      </c>
      <c r="J676">
        <v>1.42</v>
      </c>
      <c r="K676">
        <v>12.18</v>
      </c>
      <c r="L676" s="2">
        <f>_xlfn.RANK.EQ(I676, INDEX(CFB!$I$2:$I$1048576, MATCH(W676, CFB!$W$2:$W$1048576, 0)):INDEX(CFB!$I$2:$I$1048576, MATCH(W676, CFB!$W$2:$W$1048576, 0) + COUNTIF(CFB!$W$2:$W$1048576, W676) - 1), 0)</f>
        <v>8</v>
      </c>
      <c r="M676" s="2">
        <f>_xlfn.RANK.EQ(J676, INDEX(CFB!$J$2:$J$1048576, MATCH(W676, CFB!$W$2:$W$1048576, 0)):INDEX(CFB!$J$2:$J$1048576, MATCH(W676, CFB!$W$2:$W$1048576, 0) + COUNTIF(CFB!$W$2:$W$1048576, W676) - 1))</f>
        <v>51</v>
      </c>
      <c r="N676" s="2">
        <f>RANK(K676, INDEX(CFB!$K$2:$K$1048576, MATCH(W676, CFB!$W$2:$W$1048576, 0)):INDEX(CFB!$K$2:$K$1048576, MATCH(W676, CFB!$W$2:$W$1048576, 0) + COUNTIF(CFB!$W$2:$W$1048576, W676) - 1))</f>
        <v>19</v>
      </c>
      <c r="O676">
        <v>54.51</v>
      </c>
      <c r="P676">
        <v>8.5</v>
      </c>
      <c r="Q676">
        <v>10.08</v>
      </c>
      <c r="R676">
        <v>5.53</v>
      </c>
      <c r="S676">
        <v>6.57</v>
      </c>
      <c r="T676">
        <v>2.59</v>
      </c>
      <c r="U676">
        <v>8.16</v>
      </c>
      <c r="V676">
        <v>4.2699999999999996</v>
      </c>
      <c r="W676">
        <v>2019</v>
      </c>
      <c r="X676">
        <f t="shared" si="19"/>
        <v>0</v>
      </c>
    </row>
    <row r="677" spans="1:24" ht="12.75" hidden="1" customHeight="1" x14ac:dyDescent="0.45">
      <c r="A677">
        <v>20</v>
      </c>
      <c r="B677" t="s">
        <v>45</v>
      </c>
      <c r="C677" t="s">
        <v>29</v>
      </c>
      <c r="D677" s="2" t="str">
        <f t="shared" si="18"/>
        <v>Baylor2019</v>
      </c>
      <c r="E677">
        <v>13</v>
      </c>
      <c r="F677">
        <v>11</v>
      </c>
      <c r="G677">
        <v>3</v>
      </c>
      <c r="H677" s="2">
        <v>0</v>
      </c>
      <c r="I677">
        <v>4.33</v>
      </c>
      <c r="J677">
        <v>7.79</v>
      </c>
      <c r="K677">
        <v>12.12</v>
      </c>
      <c r="L677" s="2">
        <f>_xlfn.RANK.EQ(I677, INDEX(CFB!$I$2:$I$1048576, MATCH(W677, CFB!$W$2:$W$1048576, 0)):INDEX(CFB!$I$2:$I$1048576, MATCH(W677, CFB!$W$2:$W$1048576, 0) + COUNTIF(CFB!$W$2:$W$1048576, W677) - 1), 0)</f>
        <v>32</v>
      </c>
      <c r="M677" s="2">
        <f>_xlfn.RANK.EQ(J677, INDEX(CFB!$J$2:$J$1048576, MATCH(W677, CFB!$W$2:$W$1048576, 0)):INDEX(CFB!$J$2:$J$1048576, MATCH(W677, CFB!$W$2:$W$1048576, 0) + COUNTIF(CFB!$W$2:$W$1048576, W677) - 1))</f>
        <v>17</v>
      </c>
      <c r="N677" s="2">
        <f>RANK(K677, INDEX(CFB!$K$2:$K$1048576, MATCH(W677, CFB!$W$2:$W$1048576, 0)):INDEX(CFB!$K$2:$K$1048576, MATCH(W677, CFB!$W$2:$W$1048576, 0) + COUNTIF(CFB!$W$2:$W$1048576, W677) - 1))</f>
        <v>20</v>
      </c>
      <c r="O677">
        <v>50.26</v>
      </c>
      <c r="P677">
        <v>2.77</v>
      </c>
      <c r="Q677">
        <v>9.75</v>
      </c>
      <c r="R677">
        <v>4.25</v>
      </c>
      <c r="S677">
        <v>6.11</v>
      </c>
      <c r="T677">
        <v>2.06</v>
      </c>
      <c r="U677">
        <v>7.68</v>
      </c>
      <c r="V677">
        <v>3.19</v>
      </c>
      <c r="W677">
        <v>2019</v>
      </c>
      <c r="X677">
        <f t="shared" si="19"/>
        <v>0</v>
      </c>
    </row>
    <row r="678" spans="1:24" ht="12.75" hidden="1" customHeight="1" x14ac:dyDescent="0.45">
      <c r="A678">
        <v>21</v>
      </c>
      <c r="B678" t="s">
        <v>42</v>
      </c>
      <c r="C678" t="s">
        <v>160</v>
      </c>
      <c r="D678" s="2" t="str">
        <f t="shared" si="18"/>
        <v>Minnesota2019</v>
      </c>
      <c r="E678">
        <v>10</v>
      </c>
      <c r="F678">
        <v>11</v>
      </c>
      <c r="G678">
        <v>2</v>
      </c>
      <c r="H678" s="2">
        <v>0</v>
      </c>
      <c r="I678">
        <v>9.23</v>
      </c>
      <c r="J678">
        <v>2.5</v>
      </c>
      <c r="K678">
        <v>11.73</v>
      </c>
      <c r="L678" s="2">
        <f>_xlfn.RANK.EQ(I678, INDEX(CFB!$I$2:$I$1048576, MATCH(W678, CFB!$W$2:$W$1048576, 0)):INDEX(CFB!$I$2:$I$1048576, MATCH(W678, CFB!$W$2:$W$1048576, 0) + COUNTIF(CFB!$W$2:$W$1048576, W678) - 1), 0)</f>
        <v>11</v>
      </c>
      <c r="M678" s="2">
        <f>_xlfn.RANK.EQ(J678, INDEX(CFB!$J$2:$J$1048576, MATCH(W678, CFB!$W$2:$W$1048576, 0)):INDEX(CFB!$J$2:$J$1048576, MATCH(W678, CFB!$W$2:$W$1048576, 0) + COUNTIF(CFB!$W$2:$W$1048576, W678) - 1))</f>
        <v>43</v>
      </c>
      <c r="N678" s="2">
        <f>RANK(K678, INDEX(CFB!$K$2:$K$1048576, MATCH(W678, CFB!$W$2:$W$1048576, 0)):INDEX(CFB!$K$2:$K$1048576, MATCH(W678, CFB!$W$2:$W$1048576, 0) + COUNTIF(CFB!$W$2:$W$1048576, W678) - 1))</f>
        <v>21</v>
      </c>
      <c r="O678">
        <v>52.38</v>
      </c>
      <c r="P678">
        <v>7.35</v>
      </c>
      <c r="Q678">
        <v>12.36</v>
      </c>
      <c r="R678">
        <v>5.43</v>
      </c>
      <c r="S678">
        <v>5.73</v>
      </c>
      <c r="T678">
        <v>2.2599999999999998</v>
      </c>
      <c r="U678">
        <v>8.06</v>
      </c>
      <c r="V678">
        <v>3.85</v>
      </c>
      <c r="W678">
        <v>2019</v>
      </c>
      <c r="X678">
        <f t="shared" si="19"/>
        <v>0</v>
      </c>
    </row>
    <row r="679" spans="1:24" ht="12.75" hidden="1" customHeight="1" x14ac:dyDescent="0.45">
      <c r="A679">
        <v>22</v>
      </c>
      <c r="B679" t="s">
        <v>82</v>
      </c>
      <c r="C679" t="s">
        <v>173</v>
      </c>
      <c r="D679" s="2" t="str">
        <f t="shared" si="18"/>
        <v>UCF2019</v>
      </c>
      <c r="E679">
        <v>24</v>
      </c>
      <c r="F679">
        <v>10</v>
      </c>
      <c r="G679">
        <v>3</v>
      </c>
      <c r="H679" s="2">
        <v>0</v>
      </c>
      <c r="I679">
        <v>11.48</v>
      </c>
      <c r="J679">
        <v>0.11</v>
      </c>
      <c r="K679">
        <v>11.59</v>
      </c>
      <c r="L679" s="2">
        <f>_xlfn.RANK.EQ(I679, INDEX(CFB!$I$2:$I$1048576, MATCH(W679, CFB!$W$2:$W$1048576, 0)):INDEX(CFB!$I$2:$I$1048576, MATCH(W679, CFB!$W$2:$W$1048576, 0) + COUNTIF(CFB!$W$2:$W$1048576, W679) - 1), 0)</f>
        <v>7</v>
      </c>
      <c r="M679" s="2">
        <f>_xlfn.RANK.EQ(J679, INDEX(CFB!$J$2:$J$1048576, MATCH(W679, CFB!$W$2:$W$1048576, 0)):INDEX(CFB!$J$2:$J$1048576, MATCH(W679, CFB!$W$2:$W$1048576, 0) + COUNTIF(CFB!$W$2:$W$1048576, W679) - 1))</f>
        <v>62</v>
      </c>
      <c r="N679" s="2">
        <f>RANK(K679, INDEX(CFB!$K$2:$K$1048576, MATCH(W679, CFB!$W$2:$W$1048576, 0)):INDEX(CFB!$K$2:$K$1048576, MATCH(W679, CFB!$W$2:$W$1048576, 0) + COUNTIF(CFB!$W$2:$W$1048576, W679) - 1))</f>
        <v>22</v>
      </c>
      <c r="O679">
        <v>57.55</v>
      </c>
      <c r="P679">
        <v>11.69</v>
      </c>
      <c r="Q679">
        <v>11</v>
      </c>
      <c r="R679">
        <v>4.33</v>
      </c>
      <c r="S679">
        <v>6.46</v>
      </c>
      <c r="T679">
        <v>2.5099999999999998</v>
      </c>
      <c r="U679">
        <v>8.2799999999999994</v>
      </c>
      <c r="V679">
        <v>3.45</v>
      </c>
      <c r="W679">
        <v>2019</v>
      </c>
      <c r="X679">
        <f t="shared" si="19"/>
        <v>0</v>
      </c>
    </row>
    <row r="680" spans="1:24" ht="12.75" hidden="1" customHeight="1" x14ac:dyDescent="0.45">
      <c r="A680">
        <v>23</v>
      </c>
      <c r="B680" t="s">
        <v>116</v>
      </c>
      <c r="C680" t="s">
        <v>159</v>
      </c>
      <c r="D680" s="2" t="str">
        <f t="shared" si="18"/>
        <v>Appalachian State2019</v>
      </c>
      <c r="E680">
        <v>19</v>
      </c>
      <c r="F680">
        <v>13</v>
      </c>
      <c r="G680">
        <v>1</v>
      </c>
      <c r="H680" s="2">
        <v>0</v>
      </c>
      <c r="I680">
        <v>6.97</v>
      </c>
      <c r="J680">
        <v>4.5199999999999996</v>
      </c>
      <c r="K680">
        <v>11.49</v>
      </c>
      <c r="L680" s="2">
        <f>_xlfn.RANK.EQ(I680, INDEX(CFB!$I$2:$I$1048576, MATCH(W680, CFB!$W$2:$W$1048576, 0)):INDEX(CFB!$I$2:$I$1048576, MATCH(W680, CFB!$W$2:$W$1048576, 0) + COUNTIF(CFB!$W$2:$W$1048576, W680) - 1), 0)</f>
        <v>15</v>
      </c>
      <c r="M680" s="2">
        <f>_xlfn.RANK.EQ(J680, INDEX(CFB!$J$2:$J$1048576, MATCH(W680, CFB!$W$2:$W$1048576, 0)):INDEX(CFB!$J$2:$J$1048576, MATCH(W680, CFB!$W$2:$W$1048576, 0) + COUNTIF(CFB!$W$2:$W$1048576, W680) - 1))</f>
        <v>35</v>
      </c>
      <c r="N680" s="2">
        <f>RANK(K680, INDEX(CFB!$K$2:$K$1048576, MATCH(W680, CFB!$W$2:$W$1048576, 0)):INDEX(CFB!$K$2:$K$1048576, MATCH(W680, CFB!$W$2:$W$1048576, 0) + COUNTIF(CFB!$W$2:$W$1048576, W680) - 1))</f>
        <v>23</v>
      </c>
      <c r="O680">
        <v>49.62</v>
      </c>
      <c r="P680">
        <v>8.2200000000000006</v>
      </c>
      <c r="Q680">
        <v>8.59</v>
      </c>
      <c r="R680">
        <v>5.27</v>
      </c>
      <c r="S680">
        <v>6.44</v>
      </c>
      <c r="T680">
        <v>2.29</v>
      </c>
      <c r="U680">
        <v>7.29</v>
      </c>
      <c r="V680">
        <v>3.8</v>
      </c>
      <c r="W680">
        <v>2019</v>
      </c>
      <c r="X680">
        <f t="shared" si="19"/>
        <v>0</v>
      </c>
    </row>
    <row r="681" spans="1:24" ht="12.75" hidden="1" customHeight="1" x14ac:dyDescent="0.45">
      <c r="A681">
        <v>24</v>
      </c>
      <c r="B681" t="s">
        <v>81</v>
      </c>
      <c r="C681" t="s">
        <v>173</v>
      </c>
      <c r="D681" s="2" t="str">
        <f t="shared" si="18"/>
        <v>Cincinnati2019</v>
      </c>
      <c r="E681">
        <v>21</v>
      </c>
      <c r="F681">
        <v>11</v>
      </c>
      <c r="G681">
        <v>3</v>
      </c>
      <c r="H681" s="2">
        <v>0</v>
      </c>
      <c r="I681">
        <v>1.1299999999999999</v>
      </c>
      <c r="J681">
        <v>9.73</v>
      </c>
      <c r="K681">
        <v>10.87</v>
      </c>
      <c r="L681" s="2">
        <f>_xlfn.RANK.EQ(I681, INDEX(CFB!$I$2:$I$1048576, MATCH(W681, CFB!$W$2:$W$1048576, 0)):INDEX(CFB!$I$2:$I$1048576, MATCH(W681, CFB!$W$2:$W$1048576, 0) + COUNTIF(CFB!$W$2:$W$1048576, W681) - 1), 0)</f>
        <v>64</v>
      </c>
      <c r="M681" s="2">
        <f>_xlfn.RANK.EQ(J681, INDEX(CFB!$J$2:$J$1048576, MATCH(W681, CFB!$W$2:$W$1048576, 0)):INDEX(CFB!$J$2:$J$1048576, MATCH(W681, CFB!$W$2:$W$1048576, 0) + COUNTIF(CFB!$W$2:$W$1048576, W681) - 1))</f>
        <v>13</v>
      </c>
      <c r="N681" s="2">
        <f>RANK(K681, INDEX(CFB!$K$2:$K$1048576, MATCH(W681, CFB!$W$2:$W$1048576, 0)):INDEX(CFB!$K$2:$K$1048576, MATCH(W681, CFB!$W$2:$W$1048576, 0) + COUNTIF(CFB!$W$2:$W$1048576, W681) - 1))</f>
        <v>24</v>
      </c>
      <c r="O681">
        <v>43.87</v>
      </c>
      <c r="P681">
        <v>3.1</v>
      </c>
      <c r="Q681">
        <v>8.8699999999999992</v>
      </c>
      <c r="R681">
        <v>4.54</v>
      </c>
      <c r="S681">
        <v>6.05</v>
      </c>
      <c r="T681">
        <v>2.2599999999999998</v>
      </c>
      <c r="U681">
        <v>6.96</v>
      </c>
      <c r="V681">
        <v>3.55</v>
      </c>
      <c r="W681">
        <v>2019</v>
      </c>
      <c r="X681">
        <f t="shared" si="19"/>
        <v>0</v>
      </c>
    </row>
    <row r="682" spans="1:24" ht="12.75" hidden="1" customHeight="1" x14ac:dyDescent="0.45">
      <c r="A682">
        <v>25</v>
      </c>
      <c r="B682" t="s">
        <v>131</v>
      </c>
      <c r="C682" t="s">
        <v>167</v>
      </c>
      <c r="D682" s="2" t="str">
        <f t="shared" si="18"/>
        <v>Air Force2019</v>
      </c>
      <c r="E682">
        <v>22</v>
      </c>
      <c r="F682">
        <v>11</v>
      </c>
      <c r="G682">
        <v>2</v>
      </c>
      <c r="H682" s="2">
        <v>0</v>
      </c>
      <c r="I682">
        <v>3.58</v>
      </c>
      <c r="J682">
        <v>6.89</v>
      </c>
      <c r="K682">
        <v>10.47</v>
      </c>
      <c r="L682" s="2">
        <f>_xlfn.RANK.EQ(I682, INDEX(CFB!$I$2:$I$1048576, MATCH(W682, CFB!$W$2:$W$1048576, 0)):INDEX(CFB!$I$2:$I$1048576, MATCH(W682, CFB!$W$2:$W$1048576, 0) + COUNTIF(CFB!$W$2:$W$1048576, W682) - 1), 0)</f>
        <v>41</v>
      </c>
      <c r="M682" s="2">
        <f>_xlfn.RANK.EQ(J682, INDEX(CFB!$J$2:$J$1048576, MATCH(W682, CFB!$W$2:$W$1048576, 0)):INDEX(CFB!$J$2:$J$1048576, MATCH(W682, CFB!$W$2:$W$1048576, 0) + COUNTIF(CFB!$W$2:$W$1048576, W682) - 1))</f>
        <v>21</v>
      </c>
      <c r="N682" s="2">
        <f>RANK(K682, INDEX(CFB!$K$2:$K$1048576, MATCH(W682, CFB!$W$2:$W$1048576, 0)):INDEX(CFB!$K$2:$K$1048576, MATCH(W682, CFB!$W$2:$W$1048576, 0) + COUNTIF(CFB!$W$2:$W$1048576, W682) - 1))</f>
        <v>25</v>
      </c>
      <c r="O682">
        <v>45.22</v>
      </c>
      <c r="P682">
        <v>6.2</v>
      </c>
      <c r="Q682">
        <v>14.42</v>
      </c>
      <c r="R682">
        <v>5.39</v>
      </c>
      <c r="S682">
        <v>6.24</v>
      </c>
      <c r="T682">
        <v>2.1800000000000002</v>
      </c>
      <c r="U682">
        <v>7.3</v>
      </c>
      <c r="V682">
        <v>4.05</v>
      </c>
      <c r="W682">
        <v>2019</v>
      </c>
      <c r="X682">
        <f t="shared" si="19"/>
        <v>0</v>
      </c>
    </row>
    <row r="683" spans="1:24" ht="12.75" hidden="1" customHeight="1" x14ac:dyDescent="0.45">
      <c r="A683">
        <v>26</v>
      </c>
      <c r="B683" t="s">
        <v>34</v>
      </c>
      <c r="C683" t="s">
        <v>157</v>
      </c>
      <c r="D683" s="2" t="str">
        <f t="shared" si="18"/>
        <v>Texas A&amp;M2019</v>
      </c>
      <c r="F683">
        <v>8</v>
      </c>
      <c r="G683">
        <v>5</v>
      </c>
      <c r="H683" s="2">
        <v>0</v>
      </c>
      <c r="I683">
        <v>3.06</v>
      </c>
      <c r="J683">
        <v>6.95</v>
      </c>
      <c r="K683">
        <v>10.02</v>
      </c>
      <c r="L683" s="2">
        <f>_xlfn.RANK.EQ(I683, INDEX(CFB!$I$2:$I$1048576, MATCH(W683, CFB!$W$2:$W$1048576, 0)):INDEX(CFB!$I$2:$I$1048576, MATCH(W683, CFB!$W$2:$W$1048576, 0) + COUNTIF(CFB!$W$2:$W$1048576, W683) - 1), 0)</f>
        <v>49</v>
      </c>
      <c r="M683" s="2">
        <f>_xlfn.RANK.EQ(J683, INDEX(CFB!$J$2:$J$1048576, MATCH(W683, CFB!$W$2:$W$1048576, 0)):INDEX(CFB!$J$2:$J$1048576, MATCH(W683, CFB!$W$2:$W$1048576, 0) + COUNTIF(CFB!$W$2:$W$1048576, W683) - 1))</f>
        <v>20</v>
      </c>
      <c r="N683" s="2">
        <f>RANK(K683, INDEX(CFB!$K$2:$K$1048576, MATCH(W683, CFB!$W$2:$W$1048576, 0)):INDEX(CFB!$K$2:$K$1048576, MATCH(W683, CFB!$W$2:$W$1048576, 0) + COUNTIF(CFB!$W$2:$W$1048576, W683) - 1))</f>
        <v>26</v>
      </c>
      <c r="O683">
        <v>48.63</v>
      </c>
      <c r="P683">
        <v>3.55</v>
      </c>
      <c r="Q683">
        <v>8.86</v>
      </c>
      <c r="R683">
        <v>4.4800000000000004</v>
      </c>
      <c r="S683">
        <v>6.69</v>
      </c>
      <c r="T683">
        <v>2.15</v>
      </c>
      <c r="U683">
        <v>7.69</v>
      </c>
      <c r="V683">
        <v>3.36</v>
      </c>
      <c r="W683">
        <v>2019</v>
      </c>
      <c r="X683">
        <f t="shared" si="19"/>
        <v>0</v>
      </c>
    </row>
    <row r="684" spans="1:24" ht="12.75" hidden="1" customHeight="1" x14ac:dyDescent="0.45">
      <c r="A684">
        <v>27</v>
      </c>
      <c r="B684" t="s">
        <v>24</v>
      </c>
      <c r="C684" t="s">
        <v>172</v>
      </c>
      <c r="D684" s="2" t="str">
        <f t="shared" si="18"/>
        <v>SMU2019</v>
      </c>
      <c r="F684">
        <v>10</v>
      </c>
      <c r="G684">
        <v>3</v>
      </c>
      <c r="H684" s="2">
        <v>0</v>
      </c>
      <c r="I684">
        <v>14.74</v>
      </c>
      <c r="J684">
        <v>-5.72</v>
      </c>
      <c r="K684">
        <v>9.02</v>
      </c>
      <c r="L684" s="2">
        <f>_xlfn.RANK.EQ(I684, INDEX(CFB!$I$2:$I$1048576, MATCH(W684, CFB!$W$2:$W$1048576, 0)):INDEX(CFB!$I$2:$I$1048576, MATCH(W684, CFB!$W$2:$W$1048576, 0) + COUNTIF(CFB!$W$2:$W$1048576, W684) - 1), 0)</f>
        <v>2</v>
      </c>
      <c r="M684" s="2">
        <f>_xlfn.RANK.EQ(J684, INDEX(CFB!$J$2:$J$1048576, MATCH(W684, CFB!$W$2:$W$1048576, 0)):INDEX(CFB!$J$2:$J$1048576, MATCH(W684, CFB!$W$2:$W$1048576, 0) + COUNTIF(CFB!$W$2:$W$1048576, W684) - 1))</f>
        <v>106</v>
      </c>
      <c r="N684" s="2">
        <f>RANK(K684, INDEX(CFB!$K$2:$K$1048576, MATCH(W684, CFB!$W$2:$W$1048576, 0)):INDEX(CFB!$K$2:$K$1048576, MATCH(W684, CFB!$W$2:$W$1048576, 0) + COUNTIF(CFB!$W$2:$W$1048576, W684) - 1))</f>
        <v>27</v>
      </c>
      <c r="O684">
        <v>55.85</v>
      </c>
      <c r="P684">
        <v>18.100000000000001</v>
      </c>
      <c r="Q684">
        <v>10.130000000000001</v>
      </c>
      <c r="R684">
        <v>5.63</v>
      </c>
      <c r="S684">
        <v>5.69</v>
      </c>
      <c r="T684">
        <v>2.75</v>
      </c>
      <c r="U684">
        <v>7.61</v>
      </c>
      <c r="V684">
        <v>4.41</v>
      </c>
      <c r="W684">
        <v>2019</v>
      </c>
      <c r="X684">
        <f t="shared" si="19"/>
        <v>0</v>
      </c>
    </row>
    <row r="685" spans="1:24" ht="12.75" hidden="1" customHeight="1" x14ac:dyDescent="0.45">
      <c r="A685">
        <v>28</v>
      </c>
      <c r="B685" t="s">
        <v>30</v>
      </c>
      <c r="C685" t="s">
        <v>167</v>
      </c>
      <c r="D685" s="2" t="str">
        <f t="shared" si="18"/>
        <v>Boise State2019</v>
      </c>
      <c r="E685">
        <v>23</v>
      </c>
      <c r="F685">
        <v>12</v>
      </c>
      <c r="G685">
        <v>2</v>
      </c>
      <c r="H685" s="2">
        <v>0</v>
      </c>
      <c r="I685">
        <v>4.18</v>
      </c>
      <c r="J685">
        <v>4.76</v>
      </c>
      <c r="K685">
        <v>8.94</v>
      </c>
      <c r="L685" s="2">
        <f>_xlfn.RANK.EQ(I685, INDEX(CFB!$I$2:$I$1048576, MATCH(W685, CFB!$W$2:$W$1048576, 0)):INDEX(CFB!$I$2:$I$1048576, MATCH(W685, CFB!$W$2:$W$1048576, 0) + COUNTIF(CFB!$W$2:$W$1048576, W685) - 1), 0)</f>
        <v>35</v>
      </c>
      <c r="M685" s="2">
        <f>_xlfn.RANK.EQ(J685, INDEX(CFB!$J$2:$J$1048576, MATCH(W685, CFB!$W$2:$W$1048576, 0)):INDEX(CFB!$J$2:$J$1048576, MATCH(W685, CFB!$W$2:$W$1048576, 0) + COUNTIF(CFB!$W$2:$W$1048576, W685) - 1))</f>
        <v>33</v>
      </c>
      <c r="N685" s="2">
        <f>RANK(K685, INDEX(CFB!$K$2:$K$1048576, MATCH(W685, CFB!$W$2:$W$1048576, 0)):INDEX(CFB!$K$2:$K$1048576, MATCH(W685, CFB!$W$2:$W$1048576, 0) + COUNTIF(CFB!$W$2:$W$1048576, W685) - 1))</f>
        <v>28</v>
      </c>
      <c r="O685">
        <v>46.1</v>
      </c>
      <c r="P685">
        <v>9.2100000000000009</v>
      </c>
      <c r="Q685">
        <v>9.65</v>
      </c>
      <c r="R685">
        <v>4.8099999999999996</v>
      </c>
      <c r="S685">
        <v>5.48</v>
      </c>
      <c r="T685">
        <v>2.2799999999999998</v>
      </c>
      <c r="U685">
        <v>7.2</v>
      </c>
      <c r="V685">
        <v>3.83</v>
      </c>
      <c r="W685">
        <v>2019</v>
      </c>
      <c r="X685">
        <f t="shared" si="19"/>
        <v>0</v>
      </c>
    </row>
    <row r="686" spans="1:24" ht="12.75" hidden="1" customHeight="1" x14ac:dyDescent="0.45">
      <c r="A686">
        <v>29</v>
      </c>
      <c r="B686" t="s">
        <v>38</v>
      </c>
      <c r="C686" t="s">
        <v>170</v>
      </c>
      <c r="D686" s="2" t="str">
        <f t="shared" si="18"/>
        <v>USC2019</v>
      </c>
      <c r="F686">
        <v>8</v>
      </c>
      <c r="G686">
        <v>5</v>
      </c>
      <c r="H686" s="2">
        <v>0</v>
      </c>
      <c r="I686">
        <v>10.4</v>
      </c>
      <c r="J686">
        <v>-1.53</v>
      </c>
      <c r="K686">
        <v>8.8699999999999992</v>
      </c>
      <c r="L686" s="2">
        <f>_xlfn.RANK.EQ(I686, INDEX(CFB!$I$2:$I$1048576, MATCH(W686, CFB!$W$2:$W$1048576, 0)):INDEX(CFB!$I$2:$I$1048576, MATCH(W686, CFB!$W$2:$W$1048576, 0) + COUNTIF(CFB!$W$2:$W$1048576, W686) - 1), 0)</f>
        <v>9</v>
      </c>
      <c r="M686" s="2">
        <f>_xlfn.RANK.EQ(J686, INDEX(CFB!$J$2:$J$1048576, MATCH(W686, CFB!$W$2:$W$1048576, 0)):INDEX(CFB!$J$2:$J$1048576, MATCH(W686, CFB!$W$2:$W$1048576, 0) + COUNTIF(CFB!$W$2:$W$1048576, W686) - 1))</f>
        <v>78</v>
      </c>
      <c r="N686" s="2">
        <f>RANK(K686, INDEX(CFB!$K$2:$K$1048576, MATCH(W686, CFB!$W$2:$W$1048576, 0)):INDEX(CFB!$K$2:$K$1048576, MATCH(W686, CFB!$W$2:$W$1048576, 0) + COUNTIF(CFB!$W$2:$W$1048576, W686) - 1))</f>
        <v>29</v>
      </c>
      <c r="O686">
        <v>52.49</v>
      </c>
      <c r="P686">
        <v>13.39</v>
      </c>
      <c r="Q686">
        <v>11</v>
      </c>
      <c r="R686">
        <v>4.63</v>
      </c>
      <c r="S686">
        <v>5.56</v>
      </c>
      <c r="T686">
        <v>3.25</v>
      </c>
      <c r="U686">
        <v>8.3000000000000007</v>
      </c>
      <c r="V686">
        <v>4.1500000000000004</v>
      </c>
      <c r="W686">
        <v>2019</v>
      </c>
      <c r="X686">
        <f t="shared" si="19"/>
        <v>0</v>
      </c>
    </row>
    <row r="687" spans="1:24" ht="12.75" hidden="1" customHeight="1" x14ac:dyDescent="0.45">
      <c r="A687">
        <v>30</v>
      </c>
      <c r="B687" t="s">
        <v>77</v>
      </c>
      <c r="C687" t="s">
        <v>158</v>
      </c>
      <c r="D687" s="2" t="str">
        <f t="shared" si="18"/>
        <v>Louisiana2019</v>
      </c>
      <c r="F687">
        <v>11</v>
      </c>
      <c r="G687">
        <v>3</v>
      </c>
      <c r="H687" s="2">
        <v>0</v>
      </c>
      <c r="I687">
        <v>2.4500000000000002</v>
      </c>
      <c r="J687">
        <v>6.23</v>
      </c>
      <c r="K687">
        <v>8.68</v>
      </c>
      <c r="L687" s="2">
        <f>_xlfn.RANK.EQ(I687, INDEX(CFB!$I$2:$I$1048576, MATCH(W687, CFB!$W$2:$W$1048576, 0)):INDEX(CFB!$I$2:$I$1048576, MATCH(W687, CFB!$W$2:$W$1048576, 0) + COUNTIF(CFB!$W$2:$W$1048576, W687) - 1), 0)</f>
        <v>54</v>
      </c>
      <c r="M687" s="2">
        <f>_xlfn.RANK.EQ(J687, INDEX(CFB!$J$2:$J$1048576, MATCH(W687, CFB!$W$2:$W$1048576, 0)):INDEX(CFB!$J$2:$J$1048576, MATCH(W687, CFB!$W$2:$W$1048576, 0) + COUNTIF(CFB!$W$2:$W$1048576, W687) - 1))</f>
        <v>24</v>
      </c>
      <c r="N687" s="2">
        <f>RANK(K687, INDEX(CFB!$K$2:$K$1048576, MATCH(W687, CFB!$W$2:$W$1048576, 0)):INDEX(CFB!$K$2:$K$1048576, MATCH(W687, CFB!$W$2:$W$1048576, 0) + COUNTIF(CFB!$W$2:$W$1048576, W687) - 1))</f>
        <v>30</v>
      </c>
      <c r="O687">
        <v>48.17</v>
      </c>
      <c r="P687">
        <v>7.65</v>
      </c>
      <c r="Q687">
        <v>8.9499999999999993</v>
      </c>
      <c r="R687">
        <v>5.65</v>
      </c>
      <c r="S687">
        <v>7.42</v>
      </c>
      <c r="T687">
        <v>3.34</v>
      </c>
      <c r="U687">
        <v>8.0399999999999991</v>
      </c>
      <c r="V687">
        <v>4.38</v>
      </c>
      <c r="W687">
        <v>2019</v>
      </c>
      <c r="X687">
        <f t="shared" si="19"/>
        <v>0</v>
      </c>
    </row>
    <row r="688" spans="1:24" ht="12.75" hidden="1" customHeight="1" x14ac:dyDescent="0.45">
      <c r="A688">
        <v>31</v>
      </c>
      <c r="B688" t="s">
        <v>143</v>
      </c>
      <c r="C688" t="s">
        <v>168</v>
      </c>
      <c r="D688" s="2" t="str">
        <f t="shared" si="18"/>
        <v>Florida Atlantic2019</v>
      </c>
      <c r="F688">
        <v>11</v>
      </c>
      <c r="G688">
        <v>3</v>
      </c>
      <c r="H688" s="2">
        <v>0</v>
      </c>
      <c r="I688">
        <v>4.5199999999999996</v>
      </c>
      <c r="J688">
        <v>3.76</v>
      </c>
      <c r="K688">
        <v>8.2799999999999994</v>
      </c>
      <c r="L688" s="2">
        <f>_xlfn.RANK.EQ(I688, INDEX(CFB!$I$2:$I$1048576, MATCH(W688, CFB!$W$2:$W$1048576, 0)):INDEX(CFB!$I$2:$I$1048576, MATCH(W688, CFB!$W$2:$W$1048576, 0) + COUNTIF(CFB!$W$2:$W$1048576, W688) - 1), 0)</f>
        <v>31</v>
      </c>
      <c r="M688" s="2">
        <f>_xlfn.RANK.EQ(J688, INDEX(CFB!$J$2:$J$1048576, MATCH(W688, CFB!$W$2:$W$1048576, 0)):INDEX(CFB!$J$2:$J$1048576, MATCH(W688, CFB!$W$2:$W$1048576, 0) + COUNTIF(CFB!$W$2:$W$1048576, W688) - 1))</f>
        <v>36</v>
      </c>
      <c r="N688" s="2">
        <f>RANK(K688, INDEX(CFB!$K$2:$K$1048576, MATCH(W688, CFB!$W$2:$W$1048576, 0)):INDEX(CFB!$K$2:$K$1048576, MATCH(W688, CFB!$W$2:$W$1048576, 0) + COUNTIF(CFB!$W$2:$W$1048576, W688) - 1))</f>
        <v>31</v>
      </c>
      <c r="O688">
        <v>48.27</v>
      </c>
      <c r="P688">
        <v>9.26</v>
      </c>
      <c r="Q688">
        <v>9.34</v>
      </c>
      <c r="R688">
        <v>5.28</v>
      </c>
      <c r="S688">
        <v>5.38</v>
      </c>
      <c r="T688">
        <v>2.75</v>
      </c>
      <c r="U688">
        <v>7.18</v>
      </c>
      <c r="V688">
        <v>4.1500000000000004</v>
      </c>
      <c r="W688">
        <v>2019</v>
      </c>
      <c r="X688">
        <f t="shared" si="19"/>
        <v>0</v>
      </c>
    </row>
    <row r="689" spans="1:24" ht="12.75" hidden="1" customHeight="1" x14ac:dyDescent="0.45">
      <c r="A689">
        <v>32</v>
      </c>
      <c r="B689" t="s">
        <v>40</v>
      </c>
      <c r="C689" t="s">
        <v>29</v>
      </c>
      <c r="D689" s="2" t="str">
        <f t="shared" si="18"/>
        <v>Iowa State2019</v>
      </c>
      <c r="F689">
        <v>7</v>
      </c>
      <c r="G689">
        <v>6</v>
      </c>
      <c r="H689" s="2">
        <v>0</v>
      </c>
      <c r="I689">
        <v>6.42</v>
      </c>
      <c r="J689">
        <v>1.49</v>
      </c>
      <c r="K689">
        <v>7.92</v>
      </c>
      <c r="L689" s="2">
        <f>_xlfn.RANK.EQ(I689, INDEX(CFB!$I$2:$I$1048576, MATCH(W689, CFB!$W$2:$W$1048576, 0)):INDEX(CFB!$I$2:$I$1048576, MATCH(W689, CFB!$W$2:$W$1048576, 0) + COUNTIF(CFB!$W$2:$W$1048576, W689) - 1), 0)</f>
        <v>16</v>
      </c>
      <c r="M689" s="2">
        <f>_xlfn.RANK.EQ(J689, INDEX(CFB!$J$2:$J$1048576, MATCH(W689, CFB!$W$2:$W$1048576, 0)):INDEX(CFB!$J$2:$J$1048576, MATCH(W689, CFB!$W$2:$W$1048576, 0) + COUNTIF(CFB!$W$2:$W$1048576, W689) - 1))</f>
        <v>49</v>
      </c>
      <c r="N689" s="2">
        <f>RANK(K689, INDEX(CFB!$K$2:$K$1048576, MATCH(W689, CFB!$W$2:$W$1048576, 0)):INDEX(CFB!$K$2:$K$1048576, MATCH(W689, CFB!$W$2:$W$1048576, 0) + COUNTIF(CFB!$W$2:$W$1048576, W689) - 1))</f>
        <v>32</v>
      </c>
      <c r="O689">
        <v>49.78</v>
      </c>
      <c r="P689">
        <v>7.93</v>
      </c>
      <c r="Q689">
        <v>10.35</v>
      </c>
      <c r="R689">
        <v>4.8499999999999996</v>
      </c>
      <c r="S689">
        <v>5.65</v>
      </c>
      <c r="T689">
        <v>2.34</v>
      </c>
      <c r="U689">
        <v>8.0399999999999991</v>
      </c>
      <c r="V689">
        <v>3.65</v>
      </c>
      <c r="W689">
        <v>2019</v>
      </c>
      <c r="X689">
        <f t="shared" si="19"/>
        <v>0</v>
      </c>
    </row>
    <row r="690" spans="1:24" ht="12.75" hidden="1" customHeight="1" x14ac:dyDescent="0.45">
      <c r="A690">
        <v>33</v>
      </c>
      <c r="B690" t="s">
        <v>121</v>
      </c>
      <c r="C690" t="s">
        <v>29</v>
      </c>
      <c r="D690" s="2" t="str">
        <f t="shared" si="18"/>
        <v>Oklahoma State2019</v>
      </c>
      <c r="F690">
        <v>8</v>
      </c>
      <c r="G690">
        <v>5</v>
      </c>
      <c r="H690" s="2">
        <v>0</v>
      </c>
      <c r="I690">
        <v>5.82</v>
      </c>
      <c r="J690">
        <v>1.56</v>
      </c>
      <c r="K690">
        <v>7.39</v>
      </c>
      <c r="L690" s="2">
        <f>_xlfn.RANK.EQ(I690, INDEX(CFB!$I$2:$I$1048576, MATCH(W690, CFB!$W$2:$W$1048576, 0)):INDEX(CFB!$I$2:$I$1048576, MATCH(W690, CFB!$W$2:$W$1048576, 0) + COUNTIF(CFB!$W$2:$W$1048576, W690) - 1), 0)</f>
        <v>25</v>
      </c>
      <c r="M690" s="2">
        <f>_xlfn.RANK.EQ(J690, INDEX(CFB!$J$2:$J$1048576, MATCH(W690, CFB!$W$2:$W$1048576, 0)):INDEX(CFB!$J$2:$J$1048576, MATCH(W690, CFB!$W$2:$W$1048576, 0) + COUNTIF(CFB!$W$2:$W$1048576, W690) - 1))</f>
        <v>47</v>
      </c>
      <c r="N690" s="2">
        <f>RANK(K690, INDEX(CFB!$K$2:$K$1048576, MATCH(W690, CFB!$W$2:$W$1048576, 0)):INDEX(CFB!$K$2:$K$1048576, MATCH(W690, CFB!$W$2:$W$1048576, 0) + COUNTIF(CFB!$W$2:$W$1048576, W690) - 1))</f>
        <v>33</v>
      </c>
      <c r="O690">
        <v>49.4</v>
      </c>
      <c r="P690">
        <v>8.8699999999999992</v>
      </c>
      <c r="Q690">
        <v>10.02</v>
      </c>
      <c r="R690">
        <v>5.43</v>
      </c>
      <c r="S690">
        <v>6.87</v>
      </c>
      <c r="T690">
        <v>2.89</v>
      </c>
      <c r="U690">
        <v>8.01</v>
      </c>
      <c r="V690">
        <v>4.17</v>
      </c>
      <c r="W690">
        <v>2019</v>
      </c>
      <c r="X690">
        <f t="shared" si="19"/>
        <v>0</v>
      </c>
    </row>
    <row r="691" spans="1:24" ht="12.75" hidden="1" customHeight="1" x14ac:dyDescent="0.45">
      <c r="A691">
        <v>34</v>
      </c>
      <c r="B691" t="s">
        <v>41</v>
      </c>
      <c r="C691" t="s">
        <v>29</v>
      </c>
      <c r="D691" s="2" t="str">
        <f t="shared" si="18"/>
        <v>Kansas State2019</v>
      </c>
      <c r="F691">
        <v>8</v>
      </c>
      <c r="G691">
        <v>5</v>
      </c>
      <c r="H691" s="2">
        <v>0</v>
      </c>
      <c r="I691">
        <v>1.19</v>
      </c>
      <c r="J691">
        <v>5.84</v>
      </c>
      <c r="K691">
        <v>7.02</v>
      </c>
      <c r="L691" s="2">
        <f>_xlfn.RANK.EQ(I691, INDEX(CFB!$I$2:$I$1048576, MATCH(W691, CFB!$W$2:$W$1048576, 0)):INDEX(CFB!$I$2:$I$1048576, MATCH(W691, CFB!$W$2:$W$1048576, 0) + COUNTIF(CFB!$W$2:$W$1048576, W691) - 1), 0)</f>
        <v>61</v>
      </c>
      <c r="M691" s="2">
        <f>_xlfn.RANK.EQ(J691, INDEX(CFB!$J$2:$J$1048576, MATCH(W691, CFB!$W$2:$W$1048576, 0)):INDEX(CFB!$J$2:$J$1048576, MATCH(W691, CFB!$W$2:$W$1048576, 0) + COUNTIF(CFB!$W$2:$W$1048576, W691) - 1))</f>
        <v>26</v>
      </c>
      <c r="N691" s="2">
        <f>RANK(K691, INDEX(CFB!$K$2:$K$1048576, MATCH(W691, CFB!$W$2:$W$1048576, 0)):INDEX(CFB!$K$2:$K$1048576, MATCH(W691, CFB!$W$2:$W$1048576, 0) + COUNTIF(CFB!$W$2:$W$1048576, W691) - 1))</f>
        <v>34</v>
      </c>
      <c r="O691">
        <v>45.23</v>
      </c>
      <c r="P691">
        <v>4.1900000000000004</v>
      </c>
      <c r="Q691">
        <v>9.32</v>
      </c>
      <c r="R691">
        <v>5.33</v>
      </c>
      <c r="S691">
        <v>5.9</v>
      </c>
      <c r="T691">
        <v>3.42</v>
      </c>
      <c r="U691">
        <v>7.04</v>
      </c>
      <c r="V691">
        <v>4.49</v>
      </c>
      <c r="W691">
        <v>2019</v>
      </c>
      <c r="X691">
        <f t="shared" si="19"/>
        <v>0</v>
      </c>
    </row>
    <row r="692" spans="1:24" ht="12.75" hidden="1" customHeight="1" x14ac:dyDescent="0.45">
      <c r="A692">
        <v>35</v>
      </c>
      <c r="B692" t="s">
        <v>75</v>
      </c>
      <c r="C692" t="s">
        <v>164</v>
      </c>
      <c r="D692" s="2" t="str">
        <f t="shared" si="18"/>
        <v>North Carolina2019</v>
      </c>
      <c r="F692">
        <v>7</v>
      </c>
      <c r="G692">
        <v>6</v>
      </c>
      <c r="H692" s="2">
        <v>0</v>
      </c>
      <c r="I692">
        <v>5.95</v>
      </c>
      <c r="J692">
        <v>0.43</v>
      </c>
      <c r="K692">
        <v>6.38</v>
      </c>
      <c r="L692" s="2">
        <f>_xlfn.RANK.EQ(I692, INDEX(CFB!$I$2:$I$1048576, MATCH(W692, CFB!$W$2:$W$1048576, 0)):INDEX(CFB!$I$2:$I$1048576, MATCH(W692, CFB!$W$2:$W$1048576, 0) + COUNTIF(CFB!$W$2:$W$1048576, W692) - 1), 0)</f>
        <v>21</v>
      </c>
      <c r="M692" s="2">
        <f>_xlfn.RANK.EQ(J692, INDEX(CFB!$J$2:$J$1048576, MATCH(W692, CFB!$W$2:$W$1048576, 0)):INDEX(CFB!$J$2:$J$1048576, MATCH(W692, CFB!$W$2:$W$1048576, 0) + COUNTIF(CFB!$W$2:$W$1048576, W692) - 1))</f>
        <v>59</v>
      </c>
      <c r="N692" s="2">
        <f>RANK(K692, INDEX(CFB!$K$2:$K$1048576, MATCH(W692, CFB!$W$2:$W$1048576, 0)):INDEX(CFB!$K$2:$K$1048576, MATCH(W692, CFB!$W$2:$W$1048576, 0) + COUNTIF(CFB!$W$2:$W$1048576, W692) - 1))</f>
        <v>35</v>
      </c>
      <c r="O692">
        <v>49.7</v>
      </c>
      <c r="P692">
        <v>9.6300000000000008</v>
      </c>
      <c r="Q692">
        <v>10.78</v>
      </c>
      <c r="R692">
        <v>5.78</v>
      </c>
      <c r="S692">
        <v>6.38</v>
      </c>
      <c r="T692">
        <v>2.75</v>
      </c>
      <c r="U692">
        <v>8.25</v>
      </c>
      <c r="V692">
        <v>4.24</v>
      </c>
      <c r="W692">
        <v>2019</v>
      </c>
      <c r="X692">
        <f t="shared" si="19"/>
        <v>0</v>
      </c>
    </row>
    <row r="693" spans="1:24" ht="12.75" hidden="1" customHeight="1" x14ac:dyDescent="0.45">
      <c r="A693">
        <v>36</v>
      </c>
      <c r="B693" t="s">
        <v>93</v>
      </c>
      <c r="C693" t="s">
        <v>164</v>
      </c>
      <c r="D693" s="2" t="str">
        <f t="shared" si="18"/>
        <v>Virginia2019</v>
      </c>
      <c r="F693">
        <v>9</v>
      </c>
      <c r="G693">
        <v>5</v>
      </c>
      <c r="H693" s="2">
        <v>0</v>
      </c>
      <c r="I693">
        <v>5.89</v>
      </c>
      <c r="J693">
        <v>0.4</v>
      </c>
      <c r="K693">
        <v>6.29</v>
      </c>
      <c r="L693" s="2">
        <f>_xlfn.RANK.EQ(I693, INDEX(CFB!$I$2:$I$1048576, MATCH(W693, CFB!$W$2:$W$1048576, 0)):INDEX(CFB!$I$2:$I$1048576, MATCH(W693, CFB!$W$2:$W$1048576, 0) + COUNTIF(CFB!$W$2:$W$1048576, W693) - 1), 0)</f>
        <v>23</v>
      </c>
      <c r="M693" s="2">
        <f>_xlfn.RANK.EQ(J693, INDEX(CFB!$J$2:$J$1048576, MATCH(W693, CFB!$W$2:$W$1048576, 0)):INDEX(CFB!$J$2:$J$1048576, MATCH(W693, CFB!$W$2:$W$1048576, 0) + COUNTIF(CFB!$W$2:$W$1048576, W693) - 1))</f>
        <v>60</v>
      </c>
      <c r="N693" s="2">
        <f>RANK(K693, INDEX(CFB!$K$2:$K$1048576, MATCH(W693, CFB!$W$2:$W$1048576, 0)):INDEX(CFB!$K$2:$K$1048576, MATCH(W693, CFB!$W$2:$W$1048576, 0) + COUNTIF(CFB!$W$2:$W$1048576, W693) - 1))</f>
        <v>36</v>
      </c>
      <c r="O693">
        <v>48.76</v>
      </c>
      <c r="P693">
        <v>12.42</v>
      </c>
      <c r="Q693">
        <v>9.24</v>
      </c>
      <c r="R693">
        <v>6.11</v>
      </c>
      <c r="S693">
        <v>5.46</v>
      </c>
      <c r="T693">
        <v>2.68</v>
      </c>
      <c r="U693">
        <v>7.39</v>
      </c>
      <c r="V693">
        <v>4.3099999999999996</v>
      </c>
      <c r="W693">
        <v>2019</v>
      </c>
      <c r="X693">
        <f t="shared" si="19"/>
        <v>0</v>
      </c>
    </row>
    <row r="694" spans="1:24" ht="12.75" hidden="1" customHeight="1" x14ac:dyDescent="0.45">
      <c r="A694">
        <v>37</v>
      </c>
      <c r="B694" t="s">
        <v>95</v>
      </c>
      <c r="C694" t="s">
        <v>154</v>
      </c>
      <c r="D694" s="2" t="str">
        <f t="shared" si="18"/>
        <v>Michigan State2019</v>
      </c>
      <c r="F694">
        <v>7</v>
      </c>
      <c r="G694">
        <v>6</v>
      </c>
      <c r="H694" s="2">
        <v>0</v>
      </c>
      <c r="I694">
        <v>-0.23</v>
      </c>
      <c r="J694">
        <v>6.29</v>
      </c>
      <c r="K694">
        <v>6.06</v>
      </c>
      <c r="L694" s="2">
        <f>_xlfn.RANK.EQ(I694, INDEX(CFB!$I$2:$I$1048576, MATCH(W694, CFB!$W$2:$W$1048576, 0)):INDEX(CFB!$I$2:$I$1048576, MATCH(W694, CFB!$W$2:$W$1048576, 0) + COUNTIF(CFB!$W$2:$W$1048576, W694) - 1), 0)</f>
        <v>79</v>
      </c>
      <c r="M694" s="2">
        <f>_xlfn.RANK.EQ(J694, INDEX(CFB!$J$2:$J$1048576, MATCH(W694, CFB!$W$2:$W$1048576, 0)):INDEX(CFB!$J$2:$J$1048576, MATCH(W694, CFB!$W$2:$W$1048576, 0) + COUNTIF(CFB!$W$2:$W$1048576, W694) - 1))</f>
        <v>23</v>
      </c>
      <c r="N694" s="2">
        <f>RANK(K694, INDEX(CFB!$K$2:$K$1048576, MATCH(W694, CFB!$W$2:$W$1048576, 0)):INDEX(CFB!$K$2:$K$1048576, MATCH(W694, CFB!$W$2:$W$1048576, 0) + COUNTIF(CFB!$W$2:$W$1048576, W694) - 1))</f>
        <v>37</v>
      </c>
      <c r="O694">
        <v>42.68</v>
      </c>
      <c r="P694">
        <v>3.83</v>
      </c>
      <c r="Q694">
        <v>9.1199999999999992</v>
      </c>
      <c r="R694">
        <v>4.7</v>
      </c>
      <c r="S694">
        <v>5.45</v>
      </c>
      <c r="T694">
        <v>1.91</v>
      </c>
      <c r="U694">
        <v>7.13</v>
      </c>
      <c r="V694">
        <v>3.46</v>
      </c>
      <c r="W694">
        <v>2019</v>
      </c>
      <c r="X694">
        <f t="shared" si="19"/>
        <v>0</v>
      </c>
    </row>
    <row r="695" spans="1:24" ht="12.75" hidden="1" customHeight="1" x14ac:dyDescent="0.45">
      <c r="A695">
        <v>38</v>
      </c>
      <c r="B695" t="s">
        <v>74</v>
      </c>
      <c r="C695" t="s">
        <v>155</v>
      </c>
      <c r="D695" s="2" t="str">
        <f t="shared" si="18"/>
        <v>Kentucky2019</v>
      </c>
      <c r="F695">
        <v>8</v>
      </c>
      <c r="G695">
        <v>5</v>
      </c>
      <c r="H695" s="2">
        <v>0</v>
      </c>
      <c r="I695">
        <v>-0.26</v>
      </c>
      <c r="J695">
        <v>6.18</v>
      </c>
      <c r="K695">
        <v>5.92</v>
      </c>
      <c r="L695" s="2">
        <f>_xlfn.RANK.EQ(I695, INDEX(CFB!$I$2:$I$1048576, MATCH(W695, CFB!$W$2:$W$1048576, 0)):INDEX(CFB!$I$2:$I$1048576, MATCH(W695, CFB!$W$2:$W$1048576, 0) + COUNTIF(CFB!$W$2:$W$1048576, W695) - 1), 0)</f>
        <v>80</v>
      </c>
      <c r="M695" s="2">
        <f>_xlfn.RANK.EQ(J695, INDEX(CFB!$J$2:$J$1048576, MATCH(W695, CFB!$W$2:$W$1048576, 0)):INDEX(CFB!$J$2:$J$1048576, MATCH(W695, CFB!$W$2:$W$1048576, 0) + COUNTIF(CFB!$W$2:$W$1048576, W695) - 1))</f>
        <v>25</v>
      </c>
      <c r="N695" s="2">
        <f>RANK(K695, INDEX(CFB!$K$2:$K$1048576, MATCH(W695, CFB!$W$2:$W$1048576, 0)):INDEX(CFB!$K$2:$K$1048576, MATCH(W695, CFB!$W$2:$W$1048576, 0) + COUNTIF(CFB!$W$2:$W$1048576, W695) - 1))</f>
        <v>38</v>
      </c>
      <c r="O695">
        <v>42.98</v>
      </c>
      <c r="P695">
        <v>4.66</v>
      </c>
      <c r="Q695">
        <v>7.25</v>
      </c>
      <c r="R695">
        <v>4.43</v>
      </c>
      <c r="S695">
        <v>7.8</v>
      </c>
      <c r="T695">
        <v>3.1</v>
      </c>
      <c r="U695">
        <v>7.61</v>
      </c>
      <c r="V695">
        <v>3.8</v>
      </c>
      <c r="W695">
        <v>2019</v>
      </c>
      <c r="X695">
        <f t="shared" si="19"/>
        <v>0</v>
      </c>
    </row>
    <row r="696" spans="1:24" ht="12.75" hidden="1" customHeight="1" x14ac:dyDescent="0.45">
      <c r="A696">
        <v>39</v>
      </c>
      <c r="B696" t="s">
        <v>21</v>
      </c>
      <c r="C696" t="s">
        <v>154</v>
      </c>
      <c r="D696" s="2" t="str">
        <f t="shared" si="18"/>
        <v>Indiana2019</v>
      </c>
      <c r="F696">
        <v>8</v>
      </c>
      <c r="G696">
        <v>5</v>
      </c>
      <c r="H696" s="2">
        <v>0</v>
      </c>
      <c r="I696">
        <v>3.73</v>
      </c>
      <c r="J696">
        <v>2.06</v>
      </c>
      <c r="K696">
        <v>5.79</v>
      </c>
      <c r="L696" s="2">
        <f>_xlfn.RANK.EQ(I696, INDEX(CFB!$I$2:$I$1048576, MATCH(W696, CFB!$W$2:$W$1048576, 0)):INDEX(CFB!$I$2:$I$1048576, MATCH(W696, CFB!$W$2:$W$1048576, 0) + COUNTIF(CFB!$W$2:$W$1048576, W696) - 1), 0)</f>
        <v>39</v>
      </c>
      <c r="M696" s="2">
        <f>_xlfn.RANK.EQ(J696, INDEX(CFB!$J$2:$J$1048576, MATCH(W696, CFB!$W$2:$W$1048576, 0)):INDEX(CFB!$J$2:$J$1048576, MATCH(W696, CFB!$W$2:$W$1048576, 0) + COUNTIF(CFB!$W$2:$W$1048576, W696) - 1))</f>
        <v>45</v>
      </c>
      <c r="N696" s="2">
        <f>RANK(K696, INDEX(CFB!$K$2:$K$1048576, MATCH(W696, CFB!$W$2:$W$1048576, 0)):INDEX(CFB!$K$2:$K$1048576, MATCH(W696, CFB!$W$2:$W$1048576, 0) + COUNTIF(CFB!$W$2:$W$1048576, W696) - 1))</f>
        <v>39</v>
      </c>
      <c r="O696">
        <v>48.95</v>
      </c>
      <c r="P696">
        <v>8.58</v>
      </c>
      <c r="Q696">
        <v>10.34</v>
      </c>
      <c r="R696">
        <v>5.41</v>
      </c>
      <c r="S696">
        <v>5.25</v>
      </c>
      <c r="T696">
        <v>2.6</v>
      </c>
      <c r="U696">
        <v>7.67</v>
      </c>
      <c r="V696">
        <v>4.03</v>
      </c>
      <c r="W696">
        <v>2019</v>
      </c>
      <c r="X696">
        <f t="shared" si="19"/>
        <v>0</v>
      </c>
    </row>
    <row r="697" spans="1:24" ht="12.75" hidden="1" customHeight="1" x14ac:dyDescent="0.45">
      <c r="A697">
        <v>40</v>
      </c>
      <c r="B697" t="s">
        <v>61</v>
      </c>
      <c r="C697" t="s">
        <v>29</v>
      </c>
      <c r="D697" s="2" t="str">
        <f t="shared" si="18"/>
        <v>Texas Christian2019</v>
      </c>
      <c r="F697">
        <v>5</v>
      </c>
      <c r="G697">
        <v>7</v>
      </c>
      <c r="H697" s="2">
        <v>0</v>
      </c>
      <c r="I697">
        <v>2.67</v>
      </c>
      <c r="J697">
        <v>2.59</v>
      </c>
      <c r="K697">
        <v>5.27</v>
      </c>
      <c r="L697" s="2">
        <f>_xlfn.RANK.EQ(I697, INDEX(CFB!$I$2:$I$1048576, MATCH(W697, CFB!$W$2:$W$1048576, 0)):INDEX(CFB!$I$2:$I$1048576, MATCH(W697, CFB!$W$2:$W$1048576, 0) + COUNTIF(CFB!$W$2:$W$1048576, W697) - 1), 0)</f>
        <v>52</v>
      </c>
      <c r="M697" s="2">
        <f>_xlfn.RANK.EQ(J697, INDEX(CFB!$J$2:$J$1048576, MATCH(W697, CFB!$W$2:$W$1048576, 0)):INDEX(CFB!$J$2:$J$1048576, MATCH(W697, CFB!$W$2:$W$1048576, 0) + COUNTIF(CFB!$W$2:$W$1048576, W697) - 1))</f>
        <v>41</v>
      </c>
      <c r="N697" s="2">
        <f>RANK(K697, INDEX(CFB!$K$2:$K$1048576, MATCH(W697, CFB!$W$2:$W$1048576, 0)):INDEX(CFB!$K$2:$K$1048576, MATCH(W697, CFB!$W$2:$W$1048576, 0) + COUNTIF(CFB!$W$2:$W$1048576, W697) - 1))</f>
        <v>40</v>
      </c>
      <c r="O697">
        <v>46.26</v>
      </c>
      <c r="P697">
        <v>7.57</v>
      </c>
      <c r="Q697">
        <v>7.88</v>
      </c>
      <c r="R697">
        <v>4.4400000000000004</v>
      </c>
      <c r="S697">
        <v>6.28</v>
      </c>
      <c r="T697">
        <v>2.72</v>
      </c>
      <c r="U697">
        <v>6.84</v>
      </c>
      <c r="V697">
        <v>3.53</v>
      </c>
      <c r="W697">
        <v>2019</v>
      </c>
      <c r="X697">
        <f t="shared" si="19"/>
        <v>0</v>
      </c>
    </row>
    <row r="698" spans="1:24" ht="12.75" hidden="1" customHeight="1" x14ac:dyDescent="0.45">
      <c r="A698">
        <v>41</v>
      </c>
      <c r="B698" t="s">
        <v>37</v>
      </c>
      <c r="C698" t="s">
        <v>155</v>
      </c>
      <c r="D698" s="2" t="str">
        <f t="shared" si="18"/>
        <v>Tennessee2019</v>
      </c>
      <c r="F698">
        <v>8</v>
      </c>
      <c r="G698">
        <v>5</v>
      </c>
      <c r="H698" s="2">
        <v>0</v>
      </c>
      <c r="I698">
        <v>-0.2</v>
      </c>
      <c r="J698">
        <v>5.33</v>
      </c>
      <c r="K698">
        <v>5.13</v>
      </c>
      <c r="L698" s="2">
        <f>_xlfn.RANK.EQ(I698, INDEX(CFB!$I$2:$I$1048576, MATCH(W698, CFB!$W$2:$W$1048576, 0)):INDEX(CFB!$I$2:$I$1048576, MATCH(W698, CFB!$W$2:$W$1048576, 0) + COUNTIF(CFB!$W$2:$W$1048576, W698) - 1), 0)</f>
        <v>77</v>
      </c>
      <c r="M698" s="2">
        <f>_xlfn.RANK.EQ(J698, INDEX(CFB!$J$2:$J$1048576, MATCH(W698, CFB!$W$2:$W$1048576, 0)):INDEX(CFB!$J$2:$J$1048576, MATCH(W698, CFB!$W$2:$W$1048576, 0) + COUNTIF(CFB!$W$2:$W$1048576, W698) - 1))</f>
        <v>29</v>
      </c>
      <c r="N698" s="2">
        <f>RANK(K698, INDEX(CFB!$K$2:$K$1048576, MATCH(W698, CFB!$W$2:$W$1048576, 0)):INDEX(CFB!$K$2:$K$1048576, MATCH(W698, CFB!$W$2:$W$1048576, 0) + COUNTIF(CFB!$W$2:$W$1048576, W698) - 1))</f>
        <v>41</v>
      </c>
      <c r="O698">
        <v>42.17</v>
      </c>
      <c r="P698">
        <v>5.48</v>
      </c>
      <c r="Q698">
        <v>9.83</v>
      </c>
      <c r="R698">
        <v>4.9800000000000004</v>
      </c>
      <c r="S698">
        <v>5.68</v>
      </c>
      <c r="T698">
        <v>2.0099999999999998</v>
      </c>
      <c r="U698">
        <v>7.44</v>
      </c>
      <c r="V698">
        <v>3.32</v>
      </c>
      <c r="W698">
        <v>2019</v>
      </c>
      <c r="X698">
        <f t="shared" si="19"/>
        <v>0</v>
      </c>
    </row>
    <row r="699" spans="1:24" ht="12.75" hidden="1" customHeight="1" x14ac:dyDescent="0.45">
      <c r="A699">
        <v>42</v>
      </c>
      <c r="B699" t="s">
        <v>109</v>
      </c>
      <c r="C699" t="s">
        <v>157</v>
      </c>
      <c r="D699" s="2" t="str">
        <f t="shared" si="18"/>
        <v>Mississippi State2019</v>
      </c>
      <c r="F699">
        <v>6</v>
      </c>
      <c r="G699">
        <v>7</v>
      </c>
      <c r="H699" s="2">
        <v>0</v>
      </c>
      <c r="I699">
        <v>3.51</v>
      </c>
      <c r="J699">
        <v>1.37</v>
      </c>
      <c r="K699">
        <v>4.87</v>
      </c>
      <c r="L699" s="2">
        <f>_xlfn.RANK.EQ(I699, INDEX(CFB!$I$2:$I$1048576, MATCH(W699, CFB!$W$2:$W$1048576, 0)):INDEX(CFB!$I$2:$I$1048576, MATCH(W699, CFB!$W$2:$W$1048576, 0) + COUNTIF(CFB!$W$2:$W$1048576, W699) - 1), 0)</f>
        <v>42</v>
      </c>
      <c r="M699" s="2">
        <f>_xlfn.RANK.EQ(J699, INDEX(CFB!$J$2:$J$1048576, MATCH(W699, CFB!$W$2:$W$1048576, 0)):INDEX(CFB!$J$2:$J$1048576, MATCH(W699, CFB!$W$2:$W$1048576, 0) + COUNTIF(CFB!$W$2:$W$1048576, W699) - 1))</f>
        <v>52</v>
      </c>
      <c r="N699" s="2">
        <f>RANK(K699, INDEX(CFB!$K$2:$K$1048576, MATCH(W699, CFB!$W$2:$W$1048576, 0)):INDEX(CFB!$K$2:$K$1048576, MATCH(W699, CFB!$W$2:$W$1048576, 0) + COUNTIF(CFB!$W$2:$W$1048576, W699) - 1))</f>
        <v>42</v>
      </c>
      <c r="O699">
        <v>46.75</v>
      </c>
      <c r="P699">
        <v>9.6199999999999992</v>
      </c>
      <c r="Q699">
        <v>9.51</v>
      </c>
      <c r="R699">
        <v>6.51</v>
      </c>
      <c r="S699">
        <v>7.03</v>
      </c>
      <c r="T699">
        <v>2.41</v>
      </c>
      <c r="U699">
        <v>7.89</v>
      </c>
      <c r="V699">
        <v>4.33</v>
      </c>
      <c r="W699">
        <v>2019</v>
      </c>
      <c r="X699">
        <f t="shared" si="19"/>
        <v>0</v>
      </c>
    </row>
    <row r="700" spans="1:24" ht="12.75" hidden="1" customHeight="1" x14ac:dyDescent="0.45">
      <c r="A700">
        <v>43</v>
      </c>
      <c r="B700" t="s">
        <v>28</v>
      </c>
      <c r="C700" t="s">
        <v>170</v>
      </c>
      <c r="D700" s="2" t="str">
        <f t="shared" si="18"/>
        <v>Arizona State2019</v>
      </c>
      <c r="F700">
        <v>8</v>
      </c>
      <c r="G700">
        <v>5</v>
      </c>
      <c r="H700" s="2">
        <v>0</v>
      </c>
      <c r="I700">
        <v>-0.21</v>
      </c>
      <c r="J700">
        <v>4.93</v>
      </c>
      <c r="K700">
        <v>4.72</v>
      </c>
      <c r="L700" s="2">
        <f>_xlfn.RANK.EQ(I700, INDEX(CFB!$I$2:$I$1048576, MATCH(W700, CFB!$W$2:$W$1048576, 0)):INDEX(CFB!$I$2:$I$1048576, MATCH(W700, CFB!$W$2:$W$1048576, 0) + COUNTIF(CFB!$W$2:$W$1048576, W700) - 1), 0)</f>
        <v>78</v>
      </c>
      <c r="M700" s="2">
        <f>_xlfn.RANK.EQ(J700, INDEX(CFB!$J$2:$J$1048576, MATCH(W700, CFB!$W$2:$W$1048576, 0)):INDEX(CFB!$J$2:$J$1048576, MATCH(W700, CFB!$W$2:$W$1048576, 0) + COUNTIF(CFB!$W$2:$W$1048576, W700) - 1))</f>
        <v>32</v>
      </c>
      <c r="N700" s="2">
        <f>RANK(K700, INDEX(CFB!$K$2:$K$1048576, MATCH(W700, CFB!$W$2:$W$1048576, 0)):INDEX(CFB!$K$2:$K$1048576, MATCH(W700, CFB!$W$2:$W$1048576, 0) + COUNTIF(CFB!$W$2:$W$1048576, W700) - 1))</f>
        <v>43</v>
      </c>
      <c r="O700">
        <v>39.93</v>
      </c>
      <c r="P700">
        <v>6.03</v>
      </c>
      <c r="Q700">
        <v>10.34</v>
      </c>
      <c r="R700">
        <v>5.29</v>
      </c>
      <c r="S700">
        <v>4.8600000000000003</v>
      </c>
      <c r="T700">
        <v>2.4</v>
      </c>
      <c r="U700">
        <v>7.14</v>
      </c>
      <c r="V700">
        <v>3.97</v>
      </c>
      <c r="W700">
        <v>2019</v>
      </c>
      <c r="X700">
        <f t="shared" si="19"/>
        <v>0</v>
      </c>
    </row>
    <row r="701" spans="1:24" ht="12.75" hidden="1" customHeight="1" x14ac:dyDescent="0.45">
      <c r="A701">
        <v>44</v>
      </c>
      <c r="B701" t="s">
        <v>58</v>
      </c>
      <c r="C701" t="s">
        <v>172</v>
      </c>
      <c r="D701" s="2" t="str">
        <f t="shared" si="18"/>
        <v>Tulane2019</v>
      </c>
      <c r="F701">
        <v>7</v>
      </c>
      <c r="G701">
        <v>6</v>
      </c>
      <c r="H701" s="2">
        <v>0</v>
      </c>
      <c r="I701">
        <v>2.61</v>
      </c>
      <c r="J701">
        <v>1.37</v>
      </c>
      <c r="K701">
        <v>3.98</v>
      </c>
      <c r="L701" s="2">
        <f>_xlfn.RANK.EQ(I701, INDEX(CFB!$I$2:$I$1048576, MATCH(W701, CFB!$W$2:$W$1048576, 0)):INDEX(CFB!$I$2:$I$1048576, MATCH(W701, CFB!$W$2:$W$1048576, 0) + COUNTIF(CFB!$W$2:$W$1048576, W701) - 1), 0)</f>
        <v>53</v>
      </c>
      <c r="M701" s="2">
        <f>_xlfn.RANK.EQ(J701, INDEX(CFB!$J$2:$J$1048576, MATCH(W701, CFB!$W$2:$W$1048576, 0)):INDEX(CFB!$J$2:$J$1048576, MATCH(W701, CFB!$W$2:$W$1048576, 0) + COUNTIF(CFB!$W$2:$W$1048576, W701) - 1))</f>
        <v>52</v>
      </c>
      <c r="N701" s="2">
        <f>RANK(K701, INDEX(CFB!$K$2:$K$1048576, MATCH(W701, CFB!$W$2:$W$1048576, 0)):INDEX(CFB!$K$2:$K$1048576, MATCH(W701, CFB!$W$2:$W$1048576, 0) + COUNTIF(CFB!$W$2:$W$1048576, W701) - 1))</f>
        <v>44</v>
      </c>
      <c r="O701">
        <v>47.04</v>
      </c>
      <c r="P701">
        <v>10.38</v>
      </c>
      <c r="Q701">
        <v>10.029999999999999</v>
      </c>
      <c r="R701">
        <v>4.46</v>
      </c>
      <c r="S701">
        <v>6.53</v>
      </c>
      <c r="T701">
        <v>3.12</v>
      </c>
      <c r="U701">
        <v>7.62</v>
      </c>
      <c r="V701">
        <v>4.16</v>
      </c>
      <c r="W701">
        <v>2019</v>
      </c>
      <c r="X701">
        <f t="shared" si="19"/>
        <v>0</v>
      </c>
    </row>
    <row r="702" spans="1:24" ht="12.75" hidden="1" customHeight="1" x14ac:dyDescent="0.45">
      <c r="A702">
        <v>45</v>
      </c>
      <c r="B702" t="s">
        <v>85</v>
      </c>
      <c r="C702" t="s">
        <v>171</v>
      </c>
      <c r="D702" s="2" t="str">
        <f t="shared" si="18"/>
        <v>Washington State2019</v>
      </c>
      <c r="F702">
        <v>6</v>
      </c>
      <c r="G702">
        <v>7</v>
      </c>
      <c r="H702" s="2">
        <v>0</v>
      </c>
      <c r="I702">
        <v>9.65</v>
      </c>
      <c r="J702">
        <v>-5.79</v>
      </c>
      <c r="K702">
        <v>3.86</v>
      </c>
      <c r="L702" s="2">
        <f>_xlfn.RANK.EQ(I702, INDEX(CFB!$I$2:$I$1048576, MATCH(W702, CFB!$W$2:$W$1048576, 0)):INDEX(CFB!$I$2:$I$1048576, MATCH(W702, CFB!$W$2:$W$1048576, 0) + COUNTIF(CFB!$W$2:$W$1048576, W702) - 1), 0)</f>
        <v>10</v>
      </c>
      <c r="M702" s="2">
        <f>_xlfn.RANK.EQ(J702, INDEX(CFB!$J$2:$J$1048576, MATCH(W702, CFB!$W$2:$W$1048576, 0)):INDEX(CFB!$J$2:$J$1048576, MATCH(W702, CFB!$W$2:$W$1048576, 0) + COUNTIF(CFB!$W$2:$W$1048576, W702) - 1))</f>
        <v>107</v>
      </c>
      <c r="N702" s="2">
        <f>RANK(K702, INDEX(CFB!$K$2:$K$1048576, MATCH(W702, CFB!$W$2:$W$1048576, 0)):INDEX(CFB!$K$2:$K$1048576, MATCH(W702, CFB!$W$2:$W$1048576, 0) + COUNTIF(CFB!$W$2:$W$1048576, W702) - 1))</f>
        <v>45</v>
      </c>
      <c r="O702">
        <v>54.2</v>
      </c>
      <c r="P702">
        <v>17.2</v>
      </c>
      <c r="Q702">
        <v>10.039999999999999</v>
      </c>
      <c r="R702">
        <v>6.35</v>
      </c>
      <c r="S702">
        <v>5.57</v>
      </c>
      <c r="T702">
        <v>3.78</v>
      </c>
      <c r="U702">
        <v>8.56</v>
      </c>
      <c r="V702">
        <v>5.31</v>
      </c>
      <c r="W702">
        <v>2019</v>
      </c>
      <c r="X702">
        <f t="shared" si="19"/>
        <v>0</v>
      </c>
    </row>
    <row r="703" spans="1:24" ht="12.75" hidden="1" customHeight="1" x14ac:dyDescent="0.45">
      <c r="A703">
        <v>46</v>
      </c>
      <c r="B703" t="s">
        <v>83</v>
      </c>
      <c r="C703" t="s">
        <v>171</v>
      </c>
      <c r="D703" s="2" t="str">
        <f t="shared" si="18"/>
        <v>California2019</v>
      </c>
      <c r="F703">
        <v>8</v>
      </c>
      <c r="G703">
        <v>5</v>
      </c>
      <c r="H703" s="2">
        <v>0</v>
      </c>
      <c r="I703">
        <v>-3.76</v>
      </c>
      <c r="J703">
        <v>7.15</v>
      </c>
      <c r="K703">
        <v>3.39</v>
      </c>
      <c r="L703" s="2">
        <f>_xlfn.RANK.EQ(I703, INDEX(CFB!$I$2:$I$1048576, MATCH(W703, CFB!$W$2:$W$1048576, 0)):INDEX(CFB!$I$2:$I$1048576, MATCH(W703, CFB!$W$2:$W$1048576, 0) + COUNTIF(CFB!$W$2:$W$1048576, W703) - 1), 0)</f>
        <v>104</v>
      </c>
      <c r="M703" s="2">
        <f>_xlfn.RANK.EQ(J703, INDEX(CFB!$J$2:$J$1048576, MATCH(W703, CFB!$W$2:$W$1048576, 0)):INDEX(CFB!$J$2:$J$1048576, MATCH(W703, CFB!$W$2:$W$1048576, 0) + COUNTIF(CFB!$W$2:$W$1048576, W703) - 1))</f>
        <v>18</v>
      </c>
      <c r="N703" s="2">
        <f>RANK(K703, INDEX(CFB!$K$2:$K$1048576, MATCH(W703, CFB!$W$2:$W$1048576, 0)):INDEX(CFB!$K$2:$K$1048576, MATCH(W703, CFB!$W$2:$W$1048576, 0) + COUNTIF(CFB!$W$2:$W$1048576, W703) - 1))</f>
        <v>46</v>
      </c>
      <c r="O703">
        <v>37.130000000000003</v>
      </c>
      <c r="P703">
        <v>5.01</v>
      </c>
      <c r="Q703">
        <v>8.94</v>
      </c>
      <c r="R703">
        <v>4.8899999999999997</v>
      </c>
      <c r="S703">
        <v>4.97</v>
      </c>
      <c r="T703">
        <v>2.44</v>
      </c>
      <c r="U703">
        <v>6.52</v>
      </c>
      <c r="V703">
        <v>3.79</v>
      </c>
      <c r="W703">
        <v>2019</v>
      </c>
      <c r="X703">
        <f t="shared" si="19"/>
        <v>0</v>
      </c>
    </row>
    <row r="704" spans="1:24" ht="12.75" hidden="1" customHeight="1" x14ac:dyDescent="0.45">
      <c r="A704">
        <v>47</v>
      </c>
      <c r="B704" t="s">
        <v>33</v>
      </c>
      <c r="C704" t="s">
        <v>164</v>
      </c>
      <c r="D704" s="2" t="str">
        <f t="shared" si="18"/>
        <v>Virginia Tech2019</v>
      </c>
      <c r="F704">
        <v>8</v>
      </c>
      <c r="G704">
        <v>5</v>
      </c>
      <c r="H704" s="2">
        <v>0</v>
      </c>
      <c r="I704">
        <v>3.48</v>
      </c>
      <c r="J704">
        <v>-0.11</v>
      </c>
      <c r="K704">
        <v>3.37</v>
      </c>
      <c r="L704" s="2">
        <f>_xlfn.RANK.EQ(I704, INDEX(CFB!$I$2:$I$1048576, MATCH(W704, CFB!$W$2:$W$1048576, 0)):INDEX(CFB!$I$2:$I$1048576, MATCH(W704, CFB!$W$2:$W$1048576, 0) + COUNTIF(CFB!$W$2:$W$1048576, W704) - 1), 0)</f>
        <v>43</v>
      </c>
      <c r="M704" s="2">
        <f>_xlfn.RANK.EQ(J704, INDEX(CFB!$J$2:$J$1048576, MATCH(W704, CFB!$W$2:$W$1048576, 0)):INDEX(CFB!$J$2:$J$1048576, MATCH(W704, CFB!$W$2:$W$1048576, 0) + COUNTIF(CFB!$W$2:$W$1048576, W704) - 1))</f>
        <v>65</v>
      </c>
      <c r="N704" s="2">
        <f>RANK(K704, INDEX(CFB!$K$2:$K$1048576, MATCH(W704, CFB!$W$2:$W$1048576, 0)):INDEX(CFB!$K$2:$K$1048576, MATCH(W704, CFB!$W$2:$W$1048576, 0) + COUNTIF(CFB!$W$2:$W$1048576, W704) - 1))</f>
        <v>47</v>
      </c>
      <c r="O704">
        <v>45.07</v>
      </c>
      <c r="P704">
        <v>12.72</v>
      </c>
      <c r="Q704">
        <v>10.35</v>
      </c>
      <c r="R704">
        <v>5.46</v>
      </c>
      <c r="S704">
        <v>5.4</v>
      </c>
      <c r="T704">
        <v>2.91</v>
      </c>
      <c r="U704">
        <v>7.15</v>
      </c>
      <c r="V704">
        <v>4.2300000000000004</v>
      </c>
      <c r="W704">
        <v>2019</v>
      </c>
      <c r="X704">
        <f t="shared" si="19"/>
        <v>0</v>
      </c>
    </row>
    <row r="705" spans="1:24" ht="12.75" hidden="1" customHeight="1" x14ac:dyDescent="0.45">
      <c r="A705">
        <v>48</v>
      </c>
      <c r="B705" t="s">
        <v>106</v>
      </c>
      <c r="C705" t="s">
        <v>163</v>
      </c>
      <c r="D705" s="2" t="str">
        <f t="shared" si="18"/>
        <v>Wake Forest2019</v>
      </c>
      <c r="F705">
        <v>8</v>
      </c>
      <c r="G705">
        <v>5</v>
      </c>
      <c r="H705" s="2">
        <v>0</v>
      </c>
      <c r="I705">
        <v>4.75</v>
      </c>
      <c r="J705">
        <v>-1.52</v>
      </c>
      <c r="K705">
        <v>3.23</v>
      </c>
      <c r="L705" s="2">
        <f>_xlfn.RANK.EQ(I705, INDEX(CFB!$I$2:$I$1048576, MATCH(W705, CFB!$W$2:$W$1048576, 0)):INDEX(CFB!$I$2:$I$1048576, MATCH(W705, CFB!$W$2:$W$1048576, 0) + COUNTIF(CFB!$W$2:$W$1048576, W705) - 1), 0)</f>
        <v>30</v>
      </c>
      <c r="M705" s="2">
        <f>_xlfn.RANK.EQ(J705, INDEX(CFB!$J$2:$J$1048576, MATCH(W705, CFB!$W$2:$W$1048576, 0)):INDEX(CFB!$J$2:$J$1048576, MATCH(W705, CFB!$W$2:$W$1048576, 0) + COUNTIF(CFB!$W$2:$W$1048576, W705) - 1))</f>
        <v>77</v>
      </c>
      <c r="N705" s="2">
        <f>RANK(K705, INDEX(CFB!$K$2:$K$1048576, MATCH(W705, CFB!$W$2:$W$1048576, 0)):INDEX(CFB!$K$2:$K$1048576, MATCH(W705, CFB!$W$2:$W$1048576, 0) + COUNTIF(CFB!$W$2:$W$1048576, W705) - 1))</f>
        <v>48</v>
      </c>
      <c r="O705">
        <v>46.56</v>
      </c>
      <c r="P705">
        <v>14.4</v>
      </c>
      <c r="Q705">
        <v>9.84</v>
      </c>
      <c r="R705">
        <v>5.75</v>
      </c>
      <c r="S705">
        <v>5.33</v>
      </c>
      <c r="T705">
        <v>2.92</v>
      </c>
      <c r="U705">
        <v>7.2</v>
      </c>
      <c r="V705">
        <v>4.42</v>
      </c>
      <c r="W705">
        <v>2019</v>
      </c>
      <c r="X705">
        <f t="shared" si="19"/>
        <v>0</v>
      </c>
    </row>
    <row r="706" spans="1:24" ht="12.75" hidden="1" customHeight="1" x14ac:dyDescent="0.45">
      <c r="A706">
        <v>49</v>
      </c>
      <c r="B706" t="s">
        <v>25</v>
      </c>
      <c r="C706" t="s">
        <v>163</v>
      </c>
      <c r="D706" s="2" t="str">
        <f t="shared" si="18"/>
        <v>Louisville2019</v>
      </c>
      <c r="F706">
        <v>8</v>
      </c>
      <c r="G706">
        <v>5</v>
      </c>
      <c r="H706" s="2">
        <v>0</v>
      </c>
      <c r="I706">
        <v>8.44</v>
      </c>
      <c r="J706">
        <v>-5.34</v>
      </c>
      <c r="K706">
        <v>3.09</v>
      </c>
      <c r="L706" s="2">
        <f>_xlfn.RANK.EQ(I706, INDEX(CFB!$I$2:$I$1048576, MATCH(W706, CFB!$W$2:$W$1048576, 0)):INDEX(CFB!$I$2:$I$1048576, MATCH(W706, CFB!$W$2:$W$1048576, 0) + COUNTIF(CFB!$W$2:$W$1048576, W706) - 1), 0)</f>
        <v>12</v>
      </c>
      <c r="M706" s="2">
        <f>_xlfn.RANK.EQ(J706, INDEX(CFB!$J$2:$J$1048576, MATCH(W706, CFB!$W$2:$W$1048576, 0)):INDEX(CFB!$J$2:$J$1048576, MATCH(W706, CFB!$W$2:$W$1048576, 0) + COUNTIF(CFB!$W$2:$W$1048576, W706) - 1))</f>
        <v>101</v>
      </c>
      <c r="N706" s="2">
        <f>RANK(K706, INDEX(CFB!$K$2:$K$1048576, MATCH(W706, CFB!$W$2:$W$1048576, 0)):INDEX(CFB!$K$2:$K$1048576, MATCH(W706, CFB!$W$2:$W$1048576, 0) + COUNTIF(CFB!$W$2:$W$1048576, W706) - 1))</f>
        <v>49</v>
      </c>
      <c r="O706">
        <v>50.19</v>
      </c>
      <c r="P706">
        <v>17.8</v>
      </c>
      <c r="Q706">
        <v>12.12</v>
      </c>
      <c r="R706">
        <v>5.94</v>
      </c>
      <c r="S706">
        <v>6.52</v>
      </c>
      <c r="T706">
        <v>3.86</v>
      </c>
      <c r="U706">
        <v>8.36</v>
      </c>
      <c r="V706">
        <v>4.84</v>
      </c>
      <c r="W706">
        <v>2019</v>
      </c>
      <c r="X706">
        <f t="shared" si="19"/>
        <v>0</v>
      </c>
    </row>
    <row r="707" spans="1:24" ht="12.75" hidden="1" customHeight="1" x14ac:dyDescent="0.45">
      <c r="A707">
        <v>50</v>
      </c>
      <c r="B707" t="s">
        <v>46</v>
      </c>
      <c r="C707" t="s">
        <v>155</v>
      </c>
      <c r="D707" s="2" t="str">
        <f t="shared" ref="D707:D770" si="20">_xlfn.CONCAT(B707, W707)</f>
        <v>Missouri2019</v>
      </c>
      <c r="F707">
        <v>6</v>
      </c>
      <c r="G707">
        <v>6</v>
      </c>
      <c r="H707" s="2">
        <v>0</v>
      </c>
      <c r="I707">
        <v>-2.29</v>
      </c>
      <c r="J707">
        <v>5.17</v>
      </c>
      <c r="K707">
        <v>2.88</v>
      </c>
      <c r="L707" s="2">
        <f>_xlfn.RANK.EQ(I707, INDEX(CFB!$I$2:$I$1048576, MATCH(W707, CFB!$W$2:$W$1048576, 0)):INDEX(CFB!$I$2:$I$1048576, MATCH(W707, CFB!$W$2:$W$1048576, 0) + COUNTIF(CFB!$W$2:$W$1048576, W707) - 1), 0)</f>
        <v>93</v>
      </c>
      <c r="M707" s="2">
        <f>_xlfn.RANK.EQ(J707, INDEX(CFB!$J$2:$J$1048576, MATCH(W707, CFB!$W$2:$W$1048576, 0)):INDEX(CFB!$J$2:$J$1048576, MATCH(W707, CFB!$W$2:$W$1048576, 0) + COUNTIF(CFB!$W$2:$W$1048576, W707) - 1))</f>
        <v>30</v>
      </c>
      <c r="N707" s="2">
        <f>RANK(K707, INDEX(CFB!$K$2:$K$1048576, MATCH(W707, CFB!$W$2:$W$1048576, 0)):INDEX(CFB!$K$2:$K$1048576, MATCH(W707, CFB!$W$2:$W$1048576, 0) + COUNTIF(CFB!$W$2:$W$1048576, W707) - 1))</f>
        <v>50</v>
      </c>
      <c r="O707">
        <v>42.71</v>
      </c>
      <c r="P707">
        <v>5.83</v>
      </c>
      <c r="Q707">
        <v>8.8000000000000007</v>
      </c>
      <c r="R707">
        <v>5.0199999999999996</v>
      </c>
      <c r="S707">
        <v>5.54</v>
      </c>
      <c r="T707">
        <v>2.19</v>
      </c>
      <c r="U707">
        <v>6.89</v>
      </c>
      <c r="V707">
        <v>3.47</v>
      </c>
      <c r="W707">
        <v>2019</v>
      </c>
      <c r="X707">
        <f t="shared" ref="X707:X770" si="21">IF(E707=1, 1,0)</f>
        <v>0</v>
      </c>
    </row>
    <row r="708" spans="1:24" ht="12.75" hidden="1" customHeight="1" x14ac:dyDescent="0.45">
      <c r="A708">
        <v>51</v>
      </c>
      <c r="B708" t="s">
        <v>47</v>
      </c>
      <c r="C708" t="s">
        <v>160</v>
      </c>
      <c r="D708" s="2" t="str">
        <f t="shared" si="20"/>
        <v>Nebraska2019</v>
      </c>
      <c r="F708">
        <v>5</v>
      </c>
      <c r="G708">
        <v>7</v>
      </c>
      <c r="H708" s="2">
        <v>0</v>
      </c>
      <c r="I708">
        <v>2.91</v>
      </c>
      <c r="J708">
        <v>-0.25</v>
      </c>
      <c r="K708">
        <v>2.67</v>
      </c>
      <c r="L708" s="2">
        <f>_xlfn.RANK.EQ(I708, INDEX(CFB!$I$2:$I$1048576, MATCH(W708, CFB!$W$2:$W$1048576, 0)):INDEX(CFB!$I$2:$I$1048576, MATCH(W708, CFB!$W$2:$W$1048576, 0) + COUNTIF(CFB!$W$2:$W$1048576, W708) - 1), 0)</f>
        <v>50</v>
      </c>
      <c r="M708" s="2">
        <f>_xlfn.RANK.EQ(J708, INDEX(CFB!$J$2:$J$1048576, MATCH(W708, CFB!$W$2:$W$1048576, 0)):INDEX(CFB!$J$2:$J$1048576, MATCH(W708, CFB!$W$2:$W$1048576, 0) + COUNTIF(CFB!$W$2:$W$1048576, W708) - 1))</f>
        <v>68</v>
      </c>
      <c r="N708" s="2">
        <f>RANK(K708, INDEX(CFB!$K$2:$K$1048576, MATCH(W708, CFB!$W$2:$W$1048576, 0)):INDEX(CFB!$K$2:$K$1048576, MATCH(W708, CFB!$W$2:$W$1048576, 0) + COUNTIF(CFB!$W$2:$W$1048576, W708) - 1))</f>
        <v>51</v>
      </c>
      <c r="O708">
        <v>47.63</v>
      </c>
      <c r="P708">
        <v>10.57</v>
      </c>
      <c r="Q708">
        <v>10.07</v>
      </c>
      <c r="R708">
        <v>4.7</v>
      </c>
      <c r="S708">
        <v>6.19</v>
      </c>
      <c r="T708">
        <v>3.53</v>
      </c>
      <c r="U708">
        <v>7.55</v>
      </c>
      <c r="V708">
        <v>4.1900000000000004</v>
      </c>
      <c r="W708">
        <v>2019</v>
      </c>
      <c r="X708">
        <f t="shared" si="21"/>
        <v>0</v>
      </c>
    </row>
    <row r="709" spans="1:24" ht="12.75" hidden="1" customHeight="1" x14ac:dyDescent="0.45">
      <c r="A709">
        <v>52</v>
      </c>
      <c r="B709" t="s">
        <v>19</v>
      </c>
      <c r="C709" t="s">
        <v>157</v>
      </c>
      <c r="D709" s="2" t="str">
        <f t="shared" si="20"/>
        <v>Ole Miss2019</v>
      </c>
      <c r="F709">
        <v>4</v>
      </c>
      <c r="G709">
        <v>8</v>
      </c>
      <c r="H709" s="2">
        <v>0</v>
      </c>
      <c r="I709">
        <v>1.1599999999999999</v>
      </c>
      <c r="J709">
        <v>1.07</v>
      </c>
      <c r="K709">
        <v>2.2400000000000002</v>
      </c>
      <c r="L709" s="2">
        <f>_xlfn.RANK.EQ(I709, INDEX(CFB!$I$2:$I$1048576, MATCH(W709, CFB!$W$2:$W$1048576, 0)):INDEX(CFB!$I$2:$I$1048576, MATCH(W709, CFB!$W$2:$W$1048576, 0) + COUNTIF(CFB!$W$2:$W$1048576, W709) - 1), 0)</f>
        <v>62</v>
      </c>
      <c r="M709" s="2">
        <f>_xlfn.RANK.EQ(J709, INDEX(CFB!$J$2:$J$1048576, MATCH(W709, CFB!$W$2:$W$1048576, 0)):INDEX(CFB!$J$2:$J$1048576, MATCH(W709, CFB!$W$2:$W$1048576, 0) + COUNTIF(CFB!$W$2:$W$1048576, W709) - 1))</f>
        <v>55</v>
      </c>
      <c r="N709" s="2">
        <f>RANK(K709, INDEX(CFB!$K$2:$K$1048576, MATCH(W709, CFB!$W$2:$W$1048576, 0)):INDEX(CFB!$K$2:$K$1048576, MATCH(W709, CFB!$W$2:$W$1048576, 0) + COUNTIF(CFB!$W$2:$W$1048576, W709) - 1))</f>
        <v>52</v>
      </c>
      <c r="O709">
        <v>43.8</v>
      </c>
      <c r="P709">
        <v>8.31</v>
      </c>
      <c r="Q709">
        <v>9.17</v>
      </c>
      <c r="R709">
        <v>5.78</v>
      </c>
      <c r="S709">
        <v>6.92</v>
      </c>
      <c r="T709">
        <v>2.27</v>
      </c>
      <c r="U709">
        <v>7.72</v>
      </c>
      <c r="V709">
        <v>4.1399999999999997</v>
      </c>
      <c r="W709">
        <v>2019</v>
      </c>
      <c r="X709">
        <f t="shared" si="21"/>
        <v>0</v>
      </c>
    </row>
    <row r="710" spans="1:24" ht="12.75" hidden="1" customHeight="1" x14ac:dyDescent="0.45">
      <c r="A710">
        <v>53</v>
      </c>
      <c r="B710" t="s">
        <v>119</v>
      </c>
      <c r="C710" t="s">
        <v>171</v>
      </c>
      <c r="D710" s="2" t="str">
        <f t="shared" si="20"/>
        <v>Oregon State2019</v>
      </c>
      <c r="F710">
        <v>5</v>
      </c>
      <c r="G710">
        <v>7</v>
      </c>
      <c r="H710" s="2">
        <v>0</v>
      </c>
      <c r="I710">
        <v>6.03</v>
      </c>
      <c r="J710">
        <v>-4.0199999999999996</v>
      </c>
      <c r="K710">
        <v>2.0099999999999998</v>
      </c>
      <c r="L710" s="2">
        <f>_xlfn.RANK.EQ(I710, INDEX(CFB!$I$2:$I$1048576, MATCH(W710, CFB!$W$2:$W$1048576, 0)):INDEX(CFB!$I$2:$I$1048576, MATCH(W710, CFB!$W$2:$W$1048576, 0) + COUNTIF(CFB!$W$2:$W$1048576, W710) - 1), 0)</f>
        <v>19</v>
      </c>
      <c r="M710" s="2">
        <f>_xlfn.RANK.EQ(J710, INDEX(CFB!$J$2:$J$1048576, MATCH(W710, CFB!$W$2:$W$1048576, 0)):INDEX(CFB!$J$2:$J$1048576, MATCH(W710, CFB!$W$2:$W$1048576, 0) + COUNTIF(CFB!$W$2:$W$1048576, W710) - 1))</f>
        <v>97</v>
      </c>
      <c r="N710" s="2">
        <f>RANK(K710, INDEX(CFB!$K$2:$K$1048576, MATCH(W710, CFB!$W$2:$W$1048576, 0)):INDEX(CFB!$K$2:$K$1048576, MATCH(W710, CFB!$W$2:$W$1048576, 0) + COUNTIF(CFB!$W$2:$W$1048576, W710) - 1))</f>
        <v>53</v>
      </c>
      <c r="O710">
        <v>47.82</v>
      </c>
      <c r="P710">
        <v>16.260000000000002</v>
      </c>
      <c r="Q710">
        <v>9.31</v>
      </c>
      <c r="R710">
        <v>5.67</v>
      </c>
      <c r="S710">
        <v>5.92</v>
      </c>
      <c r="T710">
        <v>3.14</v>
      </c>
      <c r="U710">
        <v>7.37</v>
      </c>
      <c r="V710">
        <v>4.42</v>
      </c>
      <c r="W710">
        <v>2019</v>
      </c>
      <c r="X710">
        <f t="shared" si="21"/>
        <v>0</v>
      </c>
    </row>
    <row r="711" spans="1:24" ht="12.75" hidden="1" customHeight="1" x14ac:dyDescent="0.45">
      <c r="A711">
        <v>54</v>
      </c>
      <c r="B711" t="s">
        <v>22</v>
      </c>
      <c r="C711" t="s">
        <v>164</v>
      </c>
      <c r="D711" s="2" t="str">
        <f t="shared" si="20"/>
        <v>Miami (FL)2019</v>
      </c>
      <c r="F711">
        <v>6</v>
      </c>
      <c r="G711">
        <v>7</v>
      </c>
      <c r="H711" s="2">
        <v>0</v>
      </c>
      <c r="I711">
        <v>-3.58</v>
      </c>
      <c r="J711">
        <v>5.55</v>
      </c>
      <c r="K711">
        <v>1.97</v>
      </c>
      <c r="L711" s="2">
        <f>_xlfn.RANK.EQ(I711, INDEX(CFB!$I$2:$I$1048576, MATCH(W711, CFB!$W$2:$W$1048576, 0)):INDEX(CFB!$I$2:$I$1048576, MATCH(W711, CFB!$W$2:$W$1048576, 0) + COUNTIF(CFB!$W$2:$W$1048576, W711) - 1), 0)</f>
        <v>103</v>
      </c>
      <c r="M711" s="2">
        <f>_xlfn.RANK.EQ(J711, INDEX(CFB!$J$2:$J$1048576, MATCH(W711, CFB!$W$2:$W$1048576, 0)):INDEX(CFB!$J$2:$J$1048576, MATCH(W711, CFB!$W$2:$W$1048576, 0) + COUNTIF(CFB!$W$2:$W$1048576, W711) - 1))</f>
        <v>27</v>
      </c>
      <c r="N711" s="2">
        <f>RANK(K711, INDEX(CFB!$K$2:$K$1048576, MATCH(W711, CFB!$W$2:$W$1048576, 0)):INDEX(CFB!$K$2:$K$1048576, MATCH(W711, CFB!$W$2:$W$1048576, 0) + COUNTIF(CFB!$W$2:$W$1048576, W711) - 1))</f>
        <v>54</v>
      </c>
      <c r="O711">
        <v>39.64</v>
      </c>
      <c r="P711">
        <v>6.26</v>
      </c>
      <c r="Q711">
        <v>9.16</v>
      </c>
      <c r="R711">
        <v>4.8899999999999997</v>
      </c>
      <c r="S711">
        <v>5.16</v>
      </c>
      <c r="T711">
        <v>2.04</v>
      </c>
      <c r="U711">
        <v>7.12</v>
      </c>
      <c r="V711">
        <v>3.39</v>
      </c>
      <c r="W711">
        <v>2019</v>
      </c>
      <c r="X711">
        <f t="shared" si="21"/>
        <v>0</v>
      </c>
    </row>
    <row r="712" spans="1:24" ht="12.75" hidden="1" customHeight="1" x14ac:dyDescent="0.45">
      <c r="A712">
        <v>55</v>
      </c>
      <c r="B712" t="s">
        <v>115</v>
      </c>
      <c r="C712" t="s">
        <v>163</v>
      </c>
      <c r="D712" s="2" t="str">
        <f t="shared" si="20"/>
        <v>Florida State2019</v>
      </c>
      <c r="F712">
        <v>6</v>
      </c>
      <c r="G712">
        <v>7</v>
      </c>
      <c r="H712" s="2">
        <v>0</v>
      </c>
      <c r="I712">
        <v>2.21</v>
      </c>
      <c r="J712">
        <v>-0.43</v>
      </c>
      <c r="K712">
        <v>1.78</v>
      </c>
      <c r="L712" s="2">
        <f>_xlfn.RANK.EQ(I712, INDEX(CFB!$I$2:$I$1048576, MATCH(W712, CFB!$W$2:$W$1048576, 0)):INDEX(CFB!$I$2:$I$1048576, MATCH(W712, CFB!$W$2:$W$1048576, 0) + COUNTIF(CFB!$W$2:$W$1048576, W712) - 1), 0)</f>
        <v>56</v>
      </c>
      <c r="M712" s="2">
        <f>_xlfn.RANK.EQ(J712, INDEX(CFB!$J$2:$J$1048576, MATCH(W712, CFB!$W$2:$W$1048576, 0)):INDEX(CFB!$J$2:$J$1048576, MATCH(W712, CFB!$W$2:$W$1048576, 0) + COUNTIF(CFB!$W$2:$W$1048576, W712) - 1))</f>
        <v>71</v>
      </c>
      <c r="N712" s="2">
        <f>RANK(K712, INDEX(CFB!$K$2:$K$1048576, MATCH(W712, CFB!$W$2:$W$1048576, 0)):INDEX(CFB!$K$2:$K$1048576, MATCH(W712, CFB!$W$2:$W$1048576, 0) + COUNTIF(CFB!$W$2:$W$1048576, W712) - 1))</f>
        <v>55</v>
      </c>
      <c r="O712">
        <v>43.33</v>
      </c>
      <c r="P712">
        <v>11.47</v>
      </c>
      <c r="Q712">
        <v>9.81</v>
      </c>
      <c r="R712">
        <v>5.07</v>
      </c>
      <c r="S712">
        <v>5.3</v>
      </c>
      <c r="T712">
        <v>2.19</v>
      </c>
      <c r="U712">
        <v>7.3</v>
      </c>
      <c r="V712">
        <v>3.7</v>
      </c>
      <c r="W712">
        <v>2019</v>
      </c>
      <c r="X712">
        <f t="shared" si="21"/>
        <v>0</v>
      </c>
    </row>
    <row r="713" spans="1:24" ht="12.75" hidden="1" customHeight="1" x14ac:dyDescent="0.45">
      <c r="A713">
        <v>56</v>
      </c>
      <c r="B713" t="s">
        <v>146</v>
      </c>
      <c r="C713" t="s">
        <v>166</v>
      </c>
      <c r="D713" s="2" t="str">
        <f t="shared" si="20"/>
        <v>San Diego State2019</v>
      </c>
      <c r="F713">
        <v>10</v>
      </c>
      <c r="G713">
        <v>3</v>
      </c>
      <c r="H713" s="2">
        <v>0</v>
      </c>
      <c r="I713">
        <v>-10</v>
      </c>
      <c r="J713">
        <v>11.69</v>
      </c>
      <c r="K713">
        <v>1.69</v>
      </c>
      <c r="L713" s="2">
        <f>_xlfn.RANK.EQ(I713, INDEX(CFB!$I$2:$I$1048576, MATCH(W713, CFB!$W$2:$W$1048576, 0)):INDEX(CFB!$I$2:$I$1048576, MATCH(W713, CFB!$W$2:$W$1048576, 0) + COUNTIF(CFB!$W$2:$W$1048576, W713) - 1), 0)</f>
        <v>124</v>
      </c>
      <c r="M713" s="2">
        <f>_xlfn.RANK.EQ(J713, INDEX(CFB!$J$2:$J$1048576, MATCH(W713, CFB!$W$2:$W$1048576, 0)):INDEX(CFB!$J$2:$J$1048576, MATCH(W713, CFB!$W$2:$W$1048576, 0) + COUNTIF(CFB!$W$2:$W$1048576, W713) - 1))</f>
        <v>7</v>
      </c>
      <c r="N713" s="2">
        <f>RANK(K713, INDEX(CFB!$K$2:$K$1048576, MATCH(W713, CFB!$W$2:$W$1048576, 0)):INDEX(CFB!$K$2:$K$1048576, MATCH(W713, CFB!$W$2:$W$1048576, 0) + COUNTIF(CFB!$W$2:$W$1048576, W713) - 1))</f>
        <v>56</v>
      </c>
      <c r="O713">
        <v>29.21</v>
      </c>
      <c r="P713">
        <v>1.76</v>
      </c>
      <c r="Q713">
        <v>8.1199999999999992</v>
      </c>
      <c r="R713">
        <v>4.8099999999999996</v>
      </c>
      <c r="S713">
        <v>4.25</v>
      </c>
      <c r="T713">
        <v>1.72</v>
      </c>
      <c r="U713">
        <v>5.73</v>
      </c>
      <c r="V713">
        <v>3.48</v>
      </c>
      <c r="W713">
        <v>2019</v>
      </c>
      <c r="X713">
        <f t="shared" si="21"/>
        <v>0</v>
      </c>
    </row>
    <row r="714" spans="1:24" ht="12.75" hidden="1" customHeight="1" x14ac:dyDescent="0.45">
      <c r="A714">
        <v>57</v>
      </c>
      <c r="B714" t="s">
        <v>105</v>
      </c>
      <c r="C714" t="s">
        <v>162</v>
      </c>
      <c r="D714" s="2" t="str">
        <f t="shared" si="20"/>
        <v>Buffalo2019</v>
      </c>
      <c r="F714">
        <v>8</v>
      </c>
      <c r="G714">
        <v>5</v>
      </c>
      <c r="H714" s="2">
        <v>0</v>
      </c>
      <c r="I714">
        <v>-0.11</v>
      </c>
      <c r="J714">
        <v>1.54</v>
      </c>
      <c r="K714">
        <v>1.44</v>
      </c>
      <c r="L714" s="2">
        <f>_xlfn.RANK.EQ(I714, INDEX(CFB!$I$2:$I$1048576, MATCH(W714, CFB!$W$2:$W$1048576, 0)):INDEX(CFB!$I$2:$I$1048576, MATCH(W714, CFB!$W$2:$W$1048576, 0) + COUNTIF(CFB!$W$2:$W$1048576, W714) - 1), 0)</f>
        <v>76</v>
      </c>
      <c r="M714" s="2">
        <f>_xlfn.RANK.EQ(J714, INDEX(CFB!$J$2:$J$1048576, MATCH(W714, CFB!$W$2:$W$1048576, 0)):INDEX(CFB!$J$2:$J$1048576, MATCH(W714, CFB!$W$2:$W$1048576, 0) + COUNTIF(CFB!$W$2:$W$1048576, W714) - 1))</f>
        <v>48</v>
      </c>
      <c r="N714" s="2">
        <f>RANK(K714, INDEX(CFB!$K$2:$K$1048576, MATCH(W714, CFB!$W$2:$W$1048576, 0)):INDEX(CFB!$K$2:$K$1048576, MATCH(W714, CFB!$W$2:$W$1048576, 0) + COUNTIF(CFB!$W$2:$W$1048576, W714) - 1))</f>
        <v>57</v>
      </c>
      <c r="O714">
        <v>40.159999999999997</v>
      </c>
      <c r="P714">
        <v>11.78</v>
      </c>
      <c r="Q714">
        <v>7.18</v>
      </c>
      <c r="R714">
        <v>6.08</v>
      </c>
      <c r="S714">
        <v>5.81</v>
      </c>
      <c r="T714">
        <v>2.04</v>
      </c>
      <c r="U714">
        <v>6.2</v>
      </c>
      <c r="V714">
        <v>3.92</v>
      </c>
      <c r="W714">
        <v>2019</v>
      </c>
      <c r="X714">
        <f t="shared" si="21"/>
        <v>0</v>
      </c>
    </row>
    <row r="715" spans="1:24" ht="12.75" hidden="1" customHeight="1" x14ac:dyDescent="0.45">
      <c r="A715">
        <v>58</v>
      </c>
      <c r="B715" t="s">
        <v>20</v>
      </c>
      <c r="C715" t="s">
        <v>155</v>
      </c>
      <c r="D715" s="2" t="str">
        <f t="shared" si="20"/>
        <v>South Carolina2019</v>
      </c>
      <c r="F715">
        <v>4</v>
      </c>
      <c r="G715">
        <v>8</v>
      </c>
      <c r="H715" s="2">
        <v>0</v>
      </c>
      <c r="I715">
        <v>-0.86</v>
      </c>
      <c r="J715">
        <v>2.2000000000000002</v>
      </c>
      <c r="K715">
        <v>1.34</v>
      </c>
      <c r="L715" s="2">
        <f>_xlfn.RANK.EQ(I715, INDEX(CFB!$I$2:$I$1048576, MATCH(W715, CFB!$W$2:$W$1048576, 0)):INDEX(CFB!$I$2:$I$1048576, MATCH(W715, CFB!$W$2:$W$1048576, 0) + COUNTIF(CFB!$W$2:$W$1048576, W715) - 1), 0)</f>
        <v>85</v>
      </c>
      <c r="M715" s="2">
        <f>_xlfn.RANK.EQ(J715, INDEX(CFB!$J$2:$J$1048576, MATCH(W715, CFB!$W$2:$W$1048576, 0)):INDEX(CFB!$J$2:$J$1048576, MATCH(W715, CFB!$W$2:$W$1048576, 0) + COUNTIF(CFB!$W$2:$W$1048576, W715) - 1))</f>
        <v>44</v>
      </c>
      <c r="N715" s="2">
        <f>RANK(K715, INDEX(CFB!$K$2:$K$1048576, MATCH(W715, CFB!$W$2:$W$1048576, 0)):INDEX(CFB!$K$2:$K$1048576, MATCH(W715, CFB!$W$2:$W$1048576, 0) + COUNTIF(CFB!$W$2:$W$1048576, W715) - 1))</f>
        <v>58</v>
      </c>
      <c r="O715">
        <v>44.31</v>
      </c>
      <c r="P715">
        <v>6.89</v>
      </c>
      <c r="Q715">
        <v>8.0299999999999994</v>
      </c>
      <c r="R715">
        <v>5.0199999999999996</v>
      </c>
      <c r="S715">
        <v>6.49</v>
      </c>
      <c r="T715">
        <v>2.25</v>
      </c>
      <c r="U715">
        <v>7.21</v>
      </c>
      <c r="V715">
        <v>3.58</v>
      </c>
      <c r="W715">
        <v>2019</v>
      </c>
      <c r="X715">
        <f t="shared" si="21"/>
        <v>0</v>
      </c>
    </row>
    <row r="716" spans="1:24" ht="12.75" hidden="1" customHeight="1" x14ac:dyDescent="0.45">
      <c r="A716">
        <v>59</v>
      </c>
      <c r="B716" t="s">
        <v>138</v>
      </c>
      <c r="C716" t="s">
        <v>167</v>
      </c>
      <c r="D716" s="2" t="str">
        <f t="shared" si="20"/>
        <v>Wyoming2019</v>
      </c>
      <c r="F716">
        <v>8</v>
      </c>
      <c r="G716">
        <v>5</v>
      </c>
      <c r="H716" s="2">
        <v>0</v>
      </c>
      <c r="I716">
        <v>-3.26</v>
      </c>
      <c r="J716">
        <v>4.5999999999999996</v>
      </c>
      <c r="K716">
        <v>1.33</v>
      </c>
      <c r="L716" s="2">
        <f>_xlfn.RANK.EQ(I716, INDEX(CFB!$I$2:$I$1048576, MATCH(W716, CFB!$W$2:$W$1048576, 0)):INDEX(CFB!$I$2:$I$1048576, MATCH(W716, CFB!$W$2:$W$1048576, 0) + COUNTIF(CFB!$W$2:$W$1048576, W716) - 1), 0)</f>
        <v>100</v>
      </c>
      <c r="M716" s="2">
        <f>_xlfn.RANK.EQ(J716, INDEX(CFB!$J$2:$J$1048576, MATCH(W716, CFB!$W$2:$W$1048576, 0)):INDEX(CFB!$J$2:$J$1048576, MATCH(W716, CFB!$W$2:$W$1048576, 0) + COUNTIF(CFB!$W$2:$W$1048576, W716) - 1))</f>
        <v>34</v>
      </c>
      <c r="N716" s="2">
        <f>RANK(K716, INDEX(CFB!$K$2:$K$1048576, MATCH(W716, CFB!$W$2:$W$1048576, 0)):INDEX(CFB!$K$2:$K$1048576, MATCH(W716, CFB!$W$2:$W$1048576, 0) + COUNTIF(CFB!$W$2:$W$1048576, W716) - 1))</f>
        <v>59</v>
      </c>
      <c r="O716">
        <v>36.79</v>
      </c>
      <c r="P716">
        <v>8.0399999999999991</v>
      </c>
      <c r="Q716">
        <v>8.43</v>
      </c>
      <c r="R716">
        <v>5.6</v>
      </c>
      <c r="S716">
        <v>6.14</v>
      </c>
      <c r="T716">
        <v>2.14</v>
      </c>
      <c r="U716">
        <v>6.72</v>
      </c>
      <c r="V716">
        <v>4.16</v>
      </c>
      <c r="W716">
        <v>2019</v>
      </c>
      <c r="X716">
        <f t="shared" si="21"/>
        <v>0</v>
      </c>
    </row>
    <row r="717" spans="1:24" hidden="1" x14ac:dyDescent="0.45">
      <c r="A717">
        <v>60</v>
      </c>
      <c r="B717" t="s">
        <v>144</v>
      </c>
      <c r="C717" t="s">
        <v>173</v>
      </c>
      <c r="D717" s="2" t="str">
        <f t="shared" si="20"/>
        <v>Temple2019</v>
      </c>
      <c r="F717">
        <v>8</v>
      </c>
      <c r="G717">
        <v>5</v>
      </c>
      <c r="H717" s="2">
        <v>0</v>
      </c>
      <c r="I717">
        <v>-2.23</v>
      </c>
      <c r="J717">
        <v>3.45</v>
      </c>
      <c r="K717">
        <v>1.22</v>
      </c>
      <c r="L717" s="2">
        <f>_xlfn.RANK.EQ(I717, INDEX(CFB!$I$2:$I$1048576, MATCH(W717, CFB!$W$2:$W$1048576, 0)):INDEX(CFB!$I$2:$I$1048576, MATCH(W717, CFB!$W$2:$W$1048576, 0) + COUNTIF(CFB!$W$2:$W$1048576, W717) - 1), 0)</f>
        <v>91</v>
      </c>
      <c r="M717" s="2">
        <f>_xlfn.RANK.EQ(J717, INDEX(CFB!$J$2:$J$1048576, MATCH(W717, CFB!$W$2:$W$1048576, 0)):INDEX(CFB!$J$2:$J$1048576, MATCH(W717, CFB!$W$2:$W$1048576, 0) + COUNTIF(CFB!$W$2:$W$1048576, W717) - 1))</f>
        <v>37</v>
      </c>
      <c r="N717" s="2">
        <f>RANK(K717, INDEX(CFB!$K$2:$K$1048576, MATCH(W717, CFB!$W$2:$W$1048576, 0)):INDEX(CFB!$K$2:$K$1048576, MATCH(W717, CFB!$W$2:$W$1048576, 0) + COUNTIF(CFB!$W$2:$W$1048576, W717) - 1))</f>
        <v>60</v>
      </c>
      <c r="O717">
        <v>38.92</v>
      </c>
      <c r="P717">
        <v>10.6</v>
      </c>
      <c r="Q717">
        <v>8.86</v>
      </c>
      <c r="R717">
        <v>4.47</v>
      </c>
      <c r="S717">
        <v>4.9800000000000004</v>
      </c>
      <c r="T717">
        <v>2.39</v>
      </c>
      <c r="U717">
        <v>6.71</v>
      </c>
      <c r="V717">
        <v>3.54</v>
      </c>
      <c r="W717">
        <v>2019</v>
      </c>
      <c r="X717">
        <f t="shared" si="21"/>
        <v>0</v>
      </c>
    </row>
    <row r="718" spans="1:24" ht="12.75" hidden="1" customHeight="1" x14ac:dyDescent="0.45">
      <c r="A718">
        <v>61</v>
      </c>
      <c r="B718" t="s">
        <v>32</v>
      </c>
      <c r="C718" t="s">
        <v>12</v>
      </c>
      <c r="D718" s="2" t="str">
        <f t="shared" si="20"/>
        <v>BYU2019</v>
      </c>
      <c r="F718">
        <v>7</v>
      </c>
      <c r="G718">
        <v>6</v>
      </c>
      <c r="H718" s="2">
        <v>0</v>
      </c>
      <c r="I718">
        <v>1.5</v>
      </c>
      <c r="J718">
        <v>-0.65</v>
      </c>
      <c r="K718">
        <v>0.85</v>
      </c>
      <c r="L718" s="2">
        <f>_xlfn.RANK.EQ(I718, INDEX(CFB!$I$2:$I$1048576, MATCH(W718, CFB!$W$2:$W$1048576, 0)):INDEX(CFB!$I$2:$I$1048576, MATCH(W718, CFB!$W$2:$W$1048576, 0) + COUNTIF(CFB!$W$2:$W$1048576, W718) - 1), 0)</f>
        <v>59</v>
      </c>
      <c r="M718" s="2">
        <f>_xlfn.RANK.EQ(J718, INDEX(CFB!$J$2:$J$1048576, MATCH(W718, CFB!$W$2:$W$1048576, 0)):INDEX(CFB!$J$2:$J$1048576, MATCH(W718, CFB!$W$2:$W$1048576, 0) + COUNTIF(CFB!$W$2:$W$1048576, W718) - 1))</f>
        <v>75</v>
      </c>
      <c r="N718" s="2">
        <f>RANK(K718, INDEX(CFB!$K$2:$K$1048576, MATCH(W718, CFB!$W$2:$W$1048576, 0)):INDEX(CFB!$K$2:$K$1048576, MATCH(W718, CFB!$W$2:$W$1048576, 0) + COUNTIF(CFB!$W$2:$W$1048576, W718) - 1))</f>
        <v>61</v>
      </c>
      <c r="O718">
        <v>41.22</v>
      </c>
      <c r="P718">
        <v>13.2</v>
      </c>
      <c r="Q718">
        <v>9.73</v>
      </c>
      <c r="R718">
        <v>5.66</v>
      </c>
      <c r="S718">
        <v>5.61</v>
      </c>
      <c r="T718">
        <v>3.23</v>
      </c>
      <c r="U718">
        <v>7.5</v>
      </c>
      <c r="V718">
        <v>4.37</v>
      </c>
      <c r="W718">
        <v>2019</v>
      </c>
      <c r="X718">
        <f t="shared" si="21"/>
        <v>0</v>
      </c>
    </row>
    <row r="719" spans="1:24" ht="12.75" hidden="1" customHeight="1" x14ac:dyDescent="0.45">
      <c r="A719">
        <v>62</v>
      </c>
      <c r="B719" t="s">
        <v>70</v>
      </c>
      <c r="C719" t="s">
        <v>164</v>
      </c>
      <c r="D719" s="2" t="str">
        <f t="shared" si="20"/>
        <v>Pitt2019</v>
      </c>
      <c r="F719">
        <v>8</v>
      </c>
      <c r="G719">
        <v>5</v>
      </c>
      <c r="H719" s="2">
        <v>0</v>
      </c>
      <c r="I719">
        <v>-4.49</v>
      </c>
      <c r="J719">
        <v>5.09</v>
      </c>
      <c r="K719">
        <v>0.6</v>
      </c>
      <c r="L719" s="2">
        <f>_xlfn.RANK.EQ(I719, INDEX(CFB!$I$2:$I$1048576, MATCH(W719, CFB!$W$2:$W$1048576, 0)):INDEX(CFB!$I$2:$I$1048576, MATCH(W719, CFB!$W$2:$W$1048576, 0) + COUNTIF(CFB!$W$2:$W$1048576, W719) - 1), 0)</f>
        <v>105</v>
      </c>
      <c r="M719" s="2">
        <f>_xlfn.RANK.EQ(J719, INDEX(CFB!$J$2:$J$1048576, MATCH(W719, CFB!$W$2:$W$1048576, 0)):INDEX(CFB!$J$2:$J$1048576, MATCH(W719, CFB!$W$2:$W$1048576, 0) + COUNTIF(CFB!$W$2:$W$1048576, W719) - 1))</f>
        <v>31</v>
      </c>
      <c r="N719" s="2">
        <f>RANK(K719, INDEX(CFB!$K$2:$K$1048576, MATCH(W719, CFB!$W$2:$W$1048576, 0)):INDEX(CFB!$K$2:$K$1048576, MATCH(W719, CFB!$W$2:$W$1048576, 0) + COUNTIF(CFB!$W$2:$W$1048576, W719) - 1))</f>
        <v>62</v>
      </c>
      <c r="O719">
        <v>34.92</v>
      </c>
      <c r="P719">
        <v>6.49</v>
      </c>
      <c r="Q719">
        <v>8.19</v>
      </c>
      <c r="R719">
        <v>4.24</v>
      </c>
      <c r="S719">
        <v>4.87</v>
      </c>
      <c r="T719">
        <v>1.69</v>
      </c>
      <c r="U719">
        <v>6.56</v>
      </c>
      <c r="V719">
        <v>3.05</v>
      </c>
      <c r="W719">
        <v>2019</v>
      </c>
      <c r="X719">
        <f t="shared" si="21"/>
        <v>0</v>
      </c>
    </row>
    <row r="720" spans="1:24" ht="12.75" hidden="1" customHeight="1" x14ac:dyDescent="0.45">
      <c r="A720">
        <v>63</v>
      </c>
      <c r="B720" t="s">
        <v>147</v>
      </c>
      <c r="C720" t="s">
        <v>172</v>
      </c>
      <c r="D720" s="2" t="str">
        <f t="shared" si="20"/>
        <v>Tulsa2019</v>
      </c>
      <c r="F720">
        <v>4</v>
      </c>
      <c r="G720">
        <v>8</v>
      </c>
      <c r="H720" s="2">
        <v>0</v>
      </c>
      <c r="I720">
        <v>0.92</v>
      </c>
      <c r="J720">
        <v>-0.49</v>
      </c>
      <c r="K720">
        <v>0.43</v>
      </c>
      <c r="L720" s="2">
        <f>_xlfn.RANK.EQ(I720, INDEX(CFB!$I$2:$I$1048576, MATCH(W720, CFB!$W$2:$W$1048576, 0)):INDEX(CFB!$I$2:$I$1048576, MATCH(W720, CFB!$W$2:$W$1048576, 0) + COUNTIF(CFB!$W$2:$W$1048576, W720) - 1), 0)</f>
        <v>67</v>
      </c>
      <c r="M720" s="2">
        <f>_xlfn.RANK.EQ(J720, INDEX(CFB!$J$2:$J$1048576, MATCH(W720, CFB!$W$2:$W$1048576, 0)):INDEX(CFB!$J$2:$J$1048576, MATCH(W720, CFB!$W$2:$W$1048576, 0) + COUNTIF(CFB!$W$2:$W$1048576, W720) - 1))</f>
        <v>73</v>
      </c>
      <c r="N720" s="2">
        <f>RANK(K720, INDEX(CFB!$K$2:$K$1048576, MATCH(W720, CFB!$W$2:$W$1048576, 0)):INDEX(CFB!$K$2:$K$1048576, MATCH(W720, CFB!$W$2:$W$1048576, 0) + COUNTIF(CFB!$W$2:$W$1048576, W720) - 1))</f>
        <v>63</v>
      </c>
      <c r="O720">
        <v>42.59</v>
      </c>
      <c r="P720">
        <v>12.15</v>
      </c>
      <c r="Q720">
        <v>9.7799999999999994</v>
      </c>
      <c r="R720">
        <v>4.6500000000000004</v>
      </c>
      <c r="S720">
        <v>4.8499999999999996</v>
      </c>
      <c r="T720">
        <v>2.83</v>
      </c>
      <c r="U720">
        <v>6.85</v>
      </c>
      <c r="V720">
        <v>3.87</v>
      </c>
      <c r="W720">
        <v>2019</v>
      </c>
      <c r="X720">
        <f t="shared" si="21"/>
        <v>0</v>
      </c>
    </row>
    <row r="721" spans="1:24" ht="12.75" hidden="1" customHeight="1" x14ac:dyDescent="0.45">
      <c r="A721">
        <v>64</v>
      </c>
      <c r="B721" t="s">
        <v>110</v>
      </c>
      <c r="C721" t="s">
        <v>168</v>
      </c>
      <c r="D721" s="2" t="str">
        <f t="shared" si="20"/>
        <v>Western Kentucky2019</v>
      </c>
      <c r="F721">
        <v>9</v>
      </c>
      <c r="G721">
        <v>4</v>
      </c>
      <c r="H721" s="2">
        <v>0</v>
      </c>
      <c r="I721">
        <v>-2.9</v>
      </c>
      <c r="J721">
        <v>3.2</v>
      </c>
      <c r="K721">
        <v>0.31</v>
      </c>
      <c r="L721" s="2">
        <f>_xlfn.RANK.EQ(I721, INDEX(CFB!$I$2:$I$1048576, MATCH(W721, CFB!$W$2:$W$1048576, 0)):INDEX(CFB!$I$2:$I$1048576, MATCH(W721, CFB!$W$2:$W$1048576, 0) + COUNTIF(CFB!$W$2:$W$1048576, W721) - 1), 0)</f>
        <v>98</v>
      </c>
      <c r="M721" s="2">
        <f>_xlfn.RANK.EQ(J721, INDEX(CFB!$J$2:$J$1048576, MATCH(W721, CFB!$W$2:$W$1048576, 0)):INDEX(CFB!$J$2:$J$1048576, MATCH(W721, CFB!$W$2:$W$1048576, 0) + COUNTIF(CFB!$W$2:$W$1048576, W721) - 1))</f>
        <v>39</v>
      </c>
      <c r="N721" s="2">
        <f>RANK(K721, INDEX(CFB!$K$2:$K$1048576, MATCH(W721, CFB!$W$2:$W$1048576, 0)):INDEX(CFB!$K$2:$K$1048576, MATCH(W721, CFB!$W$2:$W$1048576, 0) + COUNTIF(CFB!$W$2:$W$1048576, W721) - 1))</f>
        <v>64</v>
      </c>
      <c r="O721">
        <v>36.44</v>
      </c>
      <c r="P721">
        <v>9.5</v>
      </c>
      <c r="Q721">
        <v>8.4700000000000006</v>
      </c>
      <c r="R721">
        <v>5.57</v>
      </c>
      <c r="S721">
        <v>4.7</v>
      </c>
      <c r="T721">
        <v>2.61</v>
      </c>
      <c r="U721">
        <v>6.58</v>
      </c>
      <c r="V721">
        <v>4.1100000000000003</v>
      </c>
      <c r="W721">
        <v>2019</v>
      </c>
      <c r="X721">
        <f t="shared" si="21"/>
        <v>0</v>
      </c>
    </row>
    <row r="722" spans="1:24" ht="12.75" hidden="1" customHeight="1" x14ac:dyDescent="0.45">
      <c r="A722">
        <v>65</v>
      </c>
      <c r="B722" t="s">
        <v>126</v>
      </c>
      <c r="C722" t="s">
        <v>166</v>
      </c>
      <c r="D722" s="2" t="str">
        <f t="shared" si="20"/>
        <v>Hawaii2019</v>
      </c>
      <c r="F722">
        <v>10</v>
      </c>
      <c r="G722">
        <v>5</v>
      </c>
      <c r="H722" s="2">
        <v>0</v>
      </c>
      <c r="I722">
        <v>6.07</v>
      </c>
      <c r="J722">
        <v>-5.88</v>
      </c>
      <c r="K722">
        <v>0.19</v>
      </c>
      <c r="L722" s="2">
        <f>_xlfn.RANK.EQ(I722, INDEX(CFB!$I$2:$I$1048576, MATCH(W722, CFB!$W$2:$W$1048576, 0)):INDEX(CFB!$I$2:$I$1048576, MATCH(W722, CFB!$W$2:$W$1048576, 0) + COUNTIF(CFB!$W$2:$W$1048576, W722) - 1), 0)</f>
        <v>18</v>
      </c>
      <c r="M722" s="2">
        <f>_xlfn.RANK.EQ(J722, INDEX(CFB!$J$2:$J$1048576, MATCH(W722, CFB!$W$2:$W$1048576, 0)):INDEX(CFB!$J$2:$J$1048576, MATCH(W722, CFB!$W$2:$W$1048576, 0) + COUNTIF(CFB!$W$2:$W$1048576, W722) - 1))</f>
        <v>108</v>
      </c>
      <c r="N722" s="2">
        <f>RANK(K722, INDEX(CFB!$K$2:$K$1048576, MATCH(W722, CFB!$W$2:$W$1048576, 0)):INDEX(CFB!$K$2:$K$1048576, MATCH(W722, CFB!$W$2:$W$1048576, 0) + COUNTIF(CFB!$W$2:$W$1048576, W722) - 1))</f>
        <v>65</v>
      </c>
      <c r="O722">
        <v>46.76</v>
      </c>
      <c r="P722">
        <v>20.100000000000001</v>
      </c>
      <c r="Q722">
        <v>9.75</v>
      </c>
      <c r="R722">
        <v>5.0999999999999996</v>
      </c>
      <c r="S722">
        <v>6.1</v>
      </c>
      <c r="T722">
        <v>4.59</v>
      </c>
      <c r="U722">
        <v>7.99</v>
      </c>
      <c r="V722">
        <v>5.17</v>
      </c>
      <c r="W722">
        <v>2019</v>
      </c>
      <c r="X722">
        <f t="shared" si="21"/>
        <v>0</v>
      </c>
    </row>
    <row r="723" spans="1:24" ht="12.75" hidden="1" customHeight="1" x14ac:dyDescent="0.45">
      <c r="A723">
        <v>66</v>
      </c>
      <c r="B723" t="s">
        <v>60</v>
      </c>
      <c r="C723" t="s">
        <v>164</v>
      </c>
      <c r="D723" s="2" t="str">
        <f t="shared" si="20"/>
        <v>Duke2019</v>
      </c>
      <c r="F723">
        <v>5</v>
      </c>
      <c r="G723">
        <v>7</v>
      </c>
      <c r="H723" s="2">
        <v>0</v>
      </c>
      <c r="I723">
        <v>-1.52</v>
      </c>
      <c r="J723">
        <v>1.63</v>
      </c>
      <c r="K723">
        <v>0.11</v>
      </c>
      <c r="L723" s="2">
        <f>_xlfn.RANK.EQ(I723, INDEX(CFB!$I$2:$I$1048576, MATCH(W723, CFB!$W$2:$W$1048576, 0)):INDEX(CFB!$I$2:$I$1048576, MATCH(W723, CFB!$W$2:$W$1048576, 0) + COUNTIF(CFB!$W$2:$W$1048576, W723) - 1), 0)</f>
        <v>88</v>
      </c>
      <c r="M723" s="2">
        <f>_xlfn.RANK.EQ(J723, INDEX(CFB!$J$2:$J$1048576, MATCH(W723, CFB!$W$2:$W$1048576, 0)):INDEX(CFB!$J$2:$J$1048576, MATCH(W723, CFB!$W$2:$W$1048576, 0) + COUNTIF(CFB!$W$2:$W$1048576, W723) - 1))</f>
        <v>46</v>
      </c>
      <c r="N723" s="2">
        <f>RANK(K723, INDEX(CFB!$K$2:$K$1048576, MATCH(W723, CFB!$W$2:$W$1048576, 0)):INDEX(CFB!$K$2:$K$1048576, MATCH(W723, CFB!$W$2:$W$1048576, 0) + COUNTIF(CFB!$W$2:$W$1048576, W723) - 1))</f>
        <v>66</v>
      </c>
      <c r="O723">
        <v>41.03</v>
      </c>
      <c r="P723">
        <v>13.17</v>
      </c>
      <c r="Q723">
        <v>7.65</v>
      </c>
      <c r="R723">
        <v>4.66</v>
      </c>
      <c r="S723">
        <v>5.0999999999999996</v>
      </c>
      <c r="T723">
        <v>3.1</v>
      </c>
      <c r="U723">
        <v>6.1</v>
      </c>
      <c r="V723">
        <v>3.77</v>
      </c>
      <c r="W723">
        <v>2019</v>
      </c>
      <c r="X723">
        <f t="shared" si="21"/>
        <v>0</v>
      </c>
    </row>
    <row r="724" spans="1:24" ht="12.75" hidden="1" customHeight="1" x14ac:dyDescent="0.45">
      <c r="A724">
        <v>67</v>
      </c>
      <c r="B724" t="s">
        <v>39</v>
      </c>
      <c r="C724" t="s">
        <v>170</v>
      </c>
      <c r="D724" s="2" t="str">
        <f t="shared" si="20"/>
        <v>Colorado2019</v>
      </c>
      <c r="F724">
        <v>5</v>
      </c>
      <c r="G724">
        <v>7</v>
      </c>
      <c r="H724" s="2">
        <v>0</v>
      </c>
      <c r="I724">
        <v>-0.09</v>
      </c>
      <c r="J724">
        <v>7.0000000000000007E-2</v>
      </c>
      <c r="K724">
        <v>-0.02</v>
      </c>
      <c r="L724" s="2">
        <f>_xlfn.RANK.EQ(I724, INDEX(CFB!$I$2:$I$1048576, MATCH(W724, CFB!$W$2:$W$1048576, 0)):INDEX(CFB!$I$2:$I$1048576, MATCH(W724, CFB!$W$2:$W$1048576, 0) + COUNTIF(CFB!$W$2:$W$1048576, W724) - 1), 0)</f>
        <v>75</v>
      </c>
      <c r="M724" s="2">
        <f>_xlfn.RANK.EQ(J724, INDEX(CFB!$J$2:$J$1048576, MATCH(W724, CFB!$W$2:$W$1048576, 0)):INDEX(CFB!$J$2:$J$1048576, MATCH(W724, CFB!$W$2:$W$1048576, 0) + COUNTIF(CFB!$W$2:$W$1048576, W724) - 1))</f>
        <v>63</v>
      </c>
      <c r="N724" s="2">
        <f>RANK(K724, INDEX(CFB!$K$2:$K$1048576, MATCH(W724, CFB!$W$2:$W$1048576, 0)):INDEX(CFB!$K$2:$K$1048576, MATCH(W724, CFB!$W$2:$W$1048576, 0) + COUNTIF(CFB!$W$2:$W$1048576, W724) - 1))</f>
        <v>67</v>
      </c>
      <c r="O724">
        <v>41.03</v>
      </c>
      <c r="P724">
        <v>13.58</v>
      </c>
      <c r="Q724">
        <v>9.2100000000000009</v>
      </c>
      <c r="R724">
        <v>5.45</v>
      </c>
      <c r="S724">
        <v>5.59</v>
      </c>
      <c r="T724">
        <v>3.27</v>
      </c>
      <c r="U724">
        <v>7.06</v>
      </c>
      <c r="V724">
        <v>4.71</v>
      </c>
      <c r="W724">
        <v>2019</v>
      </c>
      <c r="X724">
        <f t="shared" si="21"/>
        <v>0</v>
      </c>
    </row>
    <row r="725" spans="1:24" ht="12.75" hidden="1" customHeight="1" x14ac:dyDescent="0.45">
      <c r="A725">
        <v>68</v>
      </c>
      <c r="B725" t="s">
        <v>88</v>
      </c>
      <c r="C725" t="s">
        <v>159</v>
      </c>
      <c r="D725" s="2" t="str">
        <f t="shared" si="20"/>
        <v>Georgia Southern2019</v>
      </c>
      <c r="F725">
        <v>7</v>
      </c>
      <c r="G725">
        <v>6</v>
      </c>
      <c r="H725" s="2">
        <v>0</v>
      </c>
      <c r="I725">
        <v>-1.53</v>
      </c>
      <c r="J725">
        <v>1.46</v>
      </c>
      <c r="K725">
        <v>-7.0000000000000007E-2</v>
      </c>
      <c r="L725" s="2">
        <f>_xlfn.RANK.EQ(I725, INDEX(CFB!$I$2:$I$1048576, MATCH(W725, CFB!$W$2:$W$1048576, 0)):INDEX(CFB!$I$2:$I$1048576, MATCH(W725, CFB!$W$2:$W$1048576, 0) + COUNTIF(CFB!$W$2:$W$1048576, W725) - 1), 0)</f>
        <v>89</v>
      </c>
      <c r="M725" s="2">
        <f>_xlfn.RANK.EQ(J725, INDEX(CFB!$J$2:$J$1048576, MATCH(W725, CFB!$W$2:$W$1048576, 0)):INDEX(CFB!$J$2:$J$1048576, MATCH(W725, CFB!$W$2:$W$1048576, 0) + COUNTIF(CFB!$W$2:$W$1048576, W725) - 1))</f>
        <v>50</v>
      </c>
      <c r="N725" s="2">
        <f>RANK(K725, INDEX(CFB!$K$2:$K$1048576, MATCH(W725, CFB!$W$2:$W$1048576, 0)):INDEX(CFB!$K$2:$K$1048576, MATCH(W725, CFB!$W$2:$W$1048576, 0) + COUNTIF(CFB!$W$2:$W$1048576, W725) - 1))</f>
        <v>68</v>
      </c>
      <c r="O725">
        <v>37.950000000000003</v>
      </c>
      <c r="P725">
        <v>13.08</v>
      </c>
      <c r="Q725">
        <v>7.25</v>
      </c>
      <c r="R725">
        <v>6.27</v>
      </c>
      <c r="S725">
        <v>5.88</v>
      </c>
      <c r="T725">
        <v>2.42</v>
      </c>
      <c r="U725">
        <v>6.14</v>
      </c>
      <c r="V725">
        <v>4.24</v>
      </c>
      <c r="W725">
        <v>2019</v>
      </c>
      <c r="X725">
        <f t="shared" si="21"/>
        <v>0</v>
      </c>
    </row>
    <row r="726" spans="1:24" ht="12.75" hidden="1" customHeight="1" x14ac:dyDescent="0.45">
      <c r="A726">
        <v>69</v>
      </c>
      <c r="B726" t="s">
        <v>43</v>
      </c>
      <c r="C726" t="s">
        <v>160</v>
      </c>
      <c r="D726" s="2" t="str">
        <f t="shared" si="20"/>
        <v>Illinois2019</v>
      </c>
      <c r="F726">
        <v>6</v>
      </c>
      <c r="G726">
        <v>7</v>
      </c>
      <c r="H726" s="2">
        <v>0</v>
      </c>
      <c r="I726">
        <v>2.21</v>
      </c>
      <c r="J726">
        <v>-2.29</v>
      </c>
      <c r="K726">
        <v>-0.08</v>
      </c>
      <c r="L726" s="2">
        <f>_xlfn.RANK.EQ(I726, INDEX(CFB!$I$2:$I$1048576, MATCH(W726, CFB!$W$2:$W$1048576, 0)):INDEX(CFB!$I$2:$I$1048576, MATCH(W726, CFB!$W$2:$W$1048576, 0) + COUNTIF(CFB!$W$2:$W$1048576, W726) - 1), 0)</f>
        <v>56</v>
      </c>
      <c r="M726" s="2">
        <f>_xlfn.RANK.EQ(J726, INDEX(CFB!$J$2:$J$1048576, MATCH(W726, CFB!$W$2:$W$1048576, 0)):INDEX(CFB!$J$2:$J$1048576, MATCH(W726, CFB!$W$2:$W$1048576, 0) + COUNTIF(CFB!$W$2:$W$1048576, W726) - 1))</f>
        <v>83</v>
      </c>
      <c r="N726" s="2">
        <f>RANK(K726, INDEX(CFB!$K$2:$K$1048576, MATCH(W726, CFB!$W$2:$W$1048576, 0)):INDEX(CFB!$K$2:$K$1048576, MATCH(W726, CFB!$W$2:$W$1048576, 0) + COUNTIF(CFB!$W$2:$W$1048576, W726) - 1))</f>
        <v>69</v>
      </c>
      <c r="O726">
        <v>44.66</v>
      </c>
      <c r="P726">
        <v>13.19</v>
      </c>
      <c r="Q726">
        <v>8.67</v>
      </c>
      <c r="R726">
        <v>6.11</v>
      </c>
      <c r="S726">
        <v>5.4</v>
      </c>
      <c r="T726">
        <v>3.46</v>
      </c>
      <c r="U726">
        <v>6.68</v>
      </c>
      <c r="V726">
        <v>4.49</v>
      </c>
      <c r="W726">
        <v>2019</v>
      </c>
      <c r="X726">
        <f t="shared" si="21"/>
        <v>0</v>
      </c>
    </row>
    <row r="727" spans="1:24" ht="12.75" hidden="1" customHeight="1" x14ac:dyDescent="0.45">
      <c r="A727">
        <v>70</v>
      </c>
      <c r="B727" t="s">
        <v>57</v>
      </c>
      <c r="C727" t="s">
        <v>163</v>
      </c>
      <c r="D727" s="2" t="str">
        <f t="shared" si="20"/>
        <v>Boston College2019</v>
      </c>
      <c r="F727">
        <v>6</v>
      </c>
      <c r="G727">
        <v>7</v>
      </c>
      <c r="H727" s="2">
        <v>0</v>
      </c>
      <c r="I727">
        <v>3.29</v>
      </c>
      <c r="J727">
        <v>-3.66</v>
      </c>
      <c r="K727">
        <v>-0.37</v>
      </c>
      <c r="L727" s="2">
        <f>_xlfn.RANK.EQ(I727, INDEX(CFB!$I$2:$I$1048576, MATCH(W727, CFB!$W$2:$W$1048576, 0)):INDEX(CFB!$I$2:$I$1048576, MATCH(W727, CFB!$W$2:$W$1048576, 0) + COUNTIF(CFB!$W$2:$W$1048576, W727) - 1), 0)</f>
        <v>46</v>
      </c>
      <c r="M727" s="2">
        <f>_xlfn.RANK.EQ(J727, INDEX(CFB!$J$2:$J$1048576, MATCH(W727, CFB!$W$2:$W$1048576, 0)):INDEX(CFB!$J$2:$J$1048576, MATCH(W727, CFB!$W$2:$W$1048576, 0) + COUNTIF(CFB!$W$2:$W$1048576, W727) - 1))</f>
        <v>91</v>
      </c>
      <c r="N727" s="2">
        <f>RANK(K727, INDEX(CFB!$K$2:$K$1048576, MATCH(W727, CFB!$W$2:$W$1048576, 0)):INDEX(CFB!$K$2:$K$1048576, MATCH(W727, CFB!$W$2:$W$1048576, 0) + COUNTIF(CFB!$W$2:$W$1048576, W727) - 1))</f>
        <v>70</v>
      </c>
      <c r="O727">
        <v>44.92</v>
      </c>
      <c r="P727">
        <v>17.68</v>
      </c>
      <c r="Q727">
        <v>9.65</v>
      </c>
      <c r="R727">
        <v>6.36</v>
      </c>
      <c r="S727">
        <v>6.59</v>
      </c>
      <c r="T727">
        <v>3.45</v>
      </c>
      <c r="U727">
        <v>7.51</v>
      </c>
      <c r="V727">
        <v>4.97</v>
      </c>
      <c r="W727">
        <v>2019</v>
      </c>
      <c r="X727">
        <f t="shared" si="21"/>
        <v>0</v>
      </c>
    </row>
    <row r="728" spans="1:24" ht="12.75" hidden="1" customHeight="1" x14ac:dyDescent="0.45">
      <c r="A728">
        <v>71</v>
      </c>
      <c r="B728" t="s">
        <v>107</v>
      </c>
      <c r="C728" t="s">
        <v>172</v>
      </c>
      <c r="D728" s="2" t="str">
        <f t="shared" si="20"/>
        <v>Houston2019</v>
      </c>
      <c r="F728">
        <v>4</v>
      </c>
      <c r="G728">
        <v>8</v>
      </c>
      <c r="H728" s="2">
        <v>0</v>
      </c>
      <c r="I728">
        <v>3.31</v>
      </c>
      <c r="J728">
        <v>-3.72</v>
      </c>
      <c r="K728">
        <v>-0.41</v>
      </c>
      <c r="L728" s="2">
        <f>_xlfn.RANK.EQ(I728, INDEX(CFB!$I$2:$I$1048576, MATCH(W728, CFB!$W$2:$W$1048576, 0)):INDEX(CFB!$I$2:$I$1048576, MATCH(W728, CFB!$W$2:$W$1048576, 0) + COUNTIF(CFB!$W$2:$W$1048576, W728) - 1), 0)</f>
        <v>45</v>
      </c>
      <c r="M728" s="2">
        <f>_xlfn.RANK.EQ(J728, INDEX(CFB!$J$2:$J$1048576, MATCH(W728, CFB!$W$2:$W$1048576, 0)):INDEX(CFB!$J$2:$J$1048576, MATCH(W728, CFB!$W$2:$W$1048576, 0) + COUNTIF(CFB!$W$2:$W$1048576, W728) - 1))</f>
        <v>92</v>
      </c>
      <c r="N728" s="2">
        <f>RANK(K728, INDEX(CFB!$K$2:$K$1048576, MATCH(W728, CFB!$W$2:$W$1048576, 0)):INDEX(CFB!$K$2:$K$1048576, MATCH(W728, CFB!$W$2:$W$1048576, 0) + COUNTIF(CFB!$W$2:$W$1048576, W728) - 1))</f>
        <v>71</v>
      </c>
      <c r="O728">
        <v>43.85</v>
      </c>
      <c r="P728">
        <v>14.62</v>
      </c>
      <c r="Q728">
        <v>9.83</v>
      </c>
      <c r="R728">
        <v>5.63</v>
      </c>
      <c r="S728">
        <v>6.18</v>
      </c>
      <c r="T728">
        <v>3.73</v>
      </c>
      <c r="U728">
        <v>7.44</v>
      </c>
      <c r="V728">
        <v>5.01</v>
      </c>
      <c r="W728">
        <v>2019</v>
      </c>
      <c r="X728">
        <f t="shared" si="21"/>
        <v>0</v>
      </c>
    </row>
    <row r="729" spans="1:24" ht="12.75" hidden="1" customHeight="1" x14ac:dyDescent="0.45">
      <c r="A729">
        <v>72</v>
      </c>
      <c r="B729" t="s">
        <v>124</v>
      </c>
      <c r="C729" t="s">
        <v>160</v>
      </c>
      <c r="D729" s="2" t="str">
        <f t="shared" si="20"/>
        <v>Purdue2019</v>
      </c>
      <c r="F729">
        <v>4</v>
      </c>
      <c r="G729">
        <v>8</v>
      </c>
      <c r="H729" s="2">
        <v>0</v>
      </c>
      <c r="I729">
        <v>4.13</v>
      </c>
      <c r="J729">
        <v>-4.6500000000000004</v>
      </c>
      <c r="K729">
        <v>-0.52</v>
      </c>
      <c r="L729" s="2">
        <f>_xlfn.RANK.EQ(I729, INDEX(CFB!$I$2:$I$1048576, MATCH(W729, CFB!$W$2:$W$1048576, 0)):INDEX(CFB!$I$2:$I$1048576, MATCH(W729, CFB!$W$2:$W$1048576, 0) + COUNTIF(CFB!$W$2:$W$1048576, W729) - 1), 0)</f>
        <v>36</v>
      </c>
      <c r="M729" s="2">
        <f>_xlfn.RANK.EQ(J729, INDEX(CFB!$J$2:$J$1048576, MATCH(W729, CFB!$W$2:$W$1048576, 0)):INDEX(CFB!$J$2:$J$1048576, MATCH(W729, CFB!$W$2:$W$1048576, 0) + COUNTIF(CFB!$W$2:$W$1048576, W729) - 1))</f>
        <v>98</v>
      </c>
      <c r="N729" s="2">
        <f>RANK(K729, INDEX(CFB!$K$2:$K$1048576, MATCH(W729, CFB!$W$2:$W$1048576, 0)):INDEX(CFB!$K$2:$K$1048576, MATCH(W729, CFB!$W$2:$W$1048576, 0) + COUNTIF(CFB!$W$2:$W$1048576, W729) - 1))</f>
        <v>72</v>
      </c>
      <c r="O729">
        <v>45.72</v>
      </c>
      <c r="P729">
        <v>13.55</v>
      </c>
      <c r="Q729">
        <v>9.34</v>
      </c>
      <c r="R729">
        <v>5.96</v>
      </c>
      <c r="S729">
        <v>4.62</v>
      </c>
      <c r="T729">
        <v>3.23</v>
      </c>
      <c r="U729">
        <v>7.28</v>
      </c>
      <c r="V729">
        <v>4.62</v>
      </c>
      <c r="W729">
        <v>2019</v>
      </c>
      <c r="X729">
        <f t="shared" si="21"/>
        <v>0</v>
      </c>
    </row>
    <row r="730" spans="1:24" ht="12.75" hidden="1" customHeight="1" x14ac:dyDescent="0.45">
      <c r="A730">
        <v>73</v>
      </c>
      <c r="B730" t="s">
        <v>62</v>
      </c>
      <c r="C730" t="s">
        <v>168</v>
      </c>
      <c r="D730" s="2" t="str">
        <f t="shared" si="20"/>
        <v>Marshall2019</v>
      </c>
      <c r="F730">
        <v>8</v>
      </c>
      <c r="G730">
        <v>5</v>
      </c>
      <c r="H730" s="2">
        <v>0</v>
      </c>
      <c r="I730">
        <v>-1.46</v>
      </c>
      <c r="J730">
        <v>0.92</v>
      </c>
      <c r="K730">
        <v>-0.54</v>
      </c>
      <c r="L730" s="2">
        <f>_xlfn.RANK.EQ(I730, INDEX(CFB!$I$2:$I$1048576, MATCH(W730, CFB!$W$2:$W$1048576, 0)):INDEX(CFB!$I$2:$I$1048576, MATCH(W730, CFB!$W$2:$W$1048576, 0) + COUNTIF(CFB!$W$2:$W$1048576, W730) - 1), 0)</f>
        <v>87</v>
      </c>
      <c r="M730" s="2">
        <f>_xlfn.RANK.EQ(J730, INDEX(CFB!$J$2:$J$1048576, MATCH(W730, CFB!$W$2:$W$1048576, 0)):INDEX(CFB!$J$2:$J$1048576, MATCH(W730, CFB!$W$2:$W$1048576, 0) + COUNTIF(CFB!$W$2:$W$1048576, W730) - 1))</f>
        <v>57</v>
      </c>
      <c r="N730" s="2">
        <f>RANK(K730, INDEX(CFB!$K$2:$K$1048576, MATCH(W730, CFB!$W$2:$W$1048576, 0)):INDEX(CFB!$K$2:$K$1048576, MATCH(W730, CFB!$W$2:$W$1048576, 0) + COUNTIF(CFB!$W$2:$W$1048576, W730) - 1))</f>
        <v>73</v>
      </c>
      <c r="O730">
        <v>38.69</v>
      </c>
      <c r="P730">
        <v>13.08</v>
      </c>
      <c r="Q730">
        <v>8.85</v>
      </c>
      <c r="R730">
        <v>5.91</v>
      </c>
      <c r="S730">
        <v>5.87</v>
      </c>
      <c r="T730">
        <v>3.04</v>
      </c>
      <c r="U730">
        <v>6.96</v>
      </c>
      <c r="V730">
        <v>4.4800000000000004</v>
      </c>
      <c r="W730">
        <v>2019</v>
      </c>
      <c r="X730">
        <f t="shared" si="21"/>
        <v>0</v>
      </c>
    </row>
    <row r="731" spans="1:24" ht="12.75" hidden="1" customHeight="1" x14ac:dyDescent="0.45">
      <c r="A731">
        <v>74</v>
      </c>
      <c r="B731" t="s">
        <v>73</v>
      </c>
      <c r="C731" t="s">
        <v>170</v>
      </c>
      <c r="D731" s="2" t="str">
        <f t="shared" si="20"/>
        <v>UCLA2019</v>
      </c>
      <c r="F731">
        <v>4</v>
      </c>
      <c r="G731">
        <v>8</v>
      </c>
      <c r="H731" s="2">
        <v>0</v>
      </c>
      <c r="I731">
        <v>3.38</v>
      </c>
      <c r="J731">
        <v>-3.93</v>
      </c>
      <c r="K731">
        <v>-0.55000000000000004</v>
      </c>
      <c r="L731" s="2">
        <f>_xlfn.RANK.EQ(I731, INDEX(CFB!$I$2:$I$1048576, MATCH(W731, CFB!$W$2:$W$1048576, 0)):INDEX(CFB!$I$2:$I$1048576, MATCH(W731, CFB!$W$2:$W$1048576, 0) + COUNTIF(CFB!$W$2:$W$1048576, W731) - 1), 0)</f>
        <v>44</v>
      </c>
      <c r="M731" s="2">
        <f>_xlfn.RANK.EQ(J731, INDEX(CFB!$J$2:$J$1048576, MATCH(W731, CFB!$W$2:$W$1048576, 0)):INDEX(CFB!$J$2:$J$1048576, MATCH(W731, CFB!$W$2:$W$1048576, 0) + COUNTIF(CFB!$W$2:$W$1048576, W731) - 1))</f>
        <v>94</v>
      </c>
      <c r="N731" s="2">
        <f>RANK(K731, INDEX(CFB!$K$2:$K$1048576, MATCH(W731, CFB!$W$2:$W$1048576, 0)):INDEX(CFB!$K$2:$K$1048576, MATCH(W731, CFB!$W$2:$W$1048576, 0) + COUNTIF(CFB!$W$2:$W$1048576, W731) - 1))</f>
        <v>74</v>
      </c>
      <c r="O731">
        <v>45.12</v>
      </c>
      <c r="P731">
        <v>18.13</v>
      </c>
      <c r="Q731">
        <v>9.4</v>
      </c>
      <c r="R731">
        <v>6.67</v>
      </c>
      <c r="S731">
        <v>5.27</v>
      </c>
      <c r="T731">
        <v>3.02</v>
      </c>
      <c r="U731">
        <v>6.92</v>
      </c>
      <c r="V731">
        <v>4.99</v>
      </c>
      <c r="W731">
        <v>2019</v>
      </c>
      <c r="X731">
        <f t="shared" si="21"/>
        <v>0</v>
      </c>
    </row>
    <row r="732" spans="1:24" ht="12.75" hidden="1" customHeight="1" x14ac:dyDescent="0.45">
      <c r="A732">
        <v>75</v>
      </c>
      <c r="B732" t="s">
        <v>71</v>
      </c>
      <c r="C732" t="s">
        <v>29</v>
      </c>
      <c r="D732" s="2" t="str">
        <f t="shared" si="20"/>
        <v>Texas Tech2019</v>
      </c>
      <c r="F732">
        <v>4</v>
      </c>
      <c r="G732">
        <v>8</v>
      </c>
      <c r="H732" s="2">
        <v>0</v>
      </c>
      <c r="I732">
        <v>2.0099999999999998</v>
      </c>
      <c r="J732">
        <v>-2.66</v>
      </c>
      <c r="K732">
        <v>-0.65</v>
      </c>
      <c r="L732" s="2">
        <f>_xlfn.RANK.EQ(I732, INDEX(CFB!$I$2:$I$1048576, MATCH(W732, CFB!$W$2:$W$1048576, 0)):INDEX(CFB!$I$2:$I$1048576, MATCH(W732, CFB!$W$2:$W$1048576, 0) + COUNTIF(CFB!$W$2:$W$1048576, W732) - 1), 0)</f>
        <v>58</v>
      </c>
      <c r="M732" s="2">
        <f>_xlfn.RANK.EQ(J732, INDEX(CFB!$J$2:$J$1048576, MATCH(W732, CFB!$W$2:$W$1048576, 0)):INDEX(CFB!$J$2:$J$1048576, MATCH(W732, CFB!$W$2:$W$1048576, 0) + COUNTIF(CFB!$W$2:$W$1048576, W732) - 1))</f>
        <v>85</v>
      </c>
      <c r="N732" s="2">
        <f>RANK(K732, INDEX(CFB!$K$2:$K$1048576, MATCH(W732, CFB!$W$2:$W$1048576, 0)):INDEX(CFB!$K$2:$K$1048576, MATCH(W732, CFB!$W$2:$W$1048576, 0) + COUNTIF(CFB!$W$2:$W$1048576, W732) - 1))</f>
        <v>75</v>
      </c>
      <c r="O732">
        <v>45.68</v>
      </c>
      <c r="P732">
        <v>13.98</v>
      </c>
      <c r="Q732">
        <v>9.15</v>
      </c>
      <c r="R732">
        <v>7.21</v>
      </c>
      <c r="S732">
        <v>5.74</v>
      </c>
      <c r="T732">
        <v>2.96</v>
      </c>
      <c r="U732">
        <v>7.51</v>
      </c>
      <c r="V732">
        <v>5.01</v>
      </c>
      <c r="W732">
        <v>2019</v>
      </c>
      <c r="X732">
        <f t="shared" si="21"/>
        <v>0</v>
      </c>
    </row>
    <row r="733" spans="1:24" ht="12.75" hidden="1" customHeight="1" x14ac:dyDescent="0.45">
      <c r="A733">
        <v>76</v>
      </c>
      <c r="B733" t="s">
        <v>137</v>
      </c>
      <c r="C733" t="s">
        <v>165</v>
      </c>
      <c r="D733" s="2" t="str">
        <f t="shared" si="20"/>
        <v>Louisiana Tech2019</v>
      </c>
      <c r="F733">
        <v>10</v>
      </c>
      <c r="G733">
        <v>3</v>
      </c>
      <c r="H733" s="2">
        <v>0</v>
      </c>
      <c r="I733">
        <v>-0.46</v>
      </c>
      <c r="J733">
        <v>-0.59</v>
      </c>
      <c r="K733">
        <v>-1.05</v>
      </c>
      <c r="L733" s="2">
        <f>_xlfn.RANK.EQ(I733, INDEX(CFB!$I$2:$I$1048576, MATCH(W733, CFB!$W$2:$W$1048576, 0)):INDEX(CFB!$I$2:$I$1048576, MATCH(W733, CFB!$W$2:$W$1048576, 0) + COUNTIF(CFB!$W$2:$W$1048576, W733) - 1), 0)</f>
        <v>81</v>
      </c>
      <c r="M733" s="2">
        <f>_xlfn.RANK.EQ(J733, INDEX(CFB!$J$2:$J$1048576, MATCH(W733, CFB!$W$2:$W$1048576, 0)):INDEX(CFB!$J$2:$J$1048576, MATCH(W733, CFB!$W$2:$W$1048576, 0) + COUNTIF(CFB!$W$2:$W$1048576, W733) - 1))</f>
        <v>74</v>
      </c>
      <c r="N733" s="2">
        <f>RANK(K733, INDEX(CFB!$K$2:$K$1048576, MATCH(W733, CFB!$W$2:$W$1048576, 0)):INDEX(CFB!$K$2:$K$1048576, MATCH(W733, CFB!$W$2:$W$1048576, 0) + COUNTIF(CFB!$W$2:$W$1048576, W733) - 1))</f>
        <v>76</v>
      </c>
      <c r="O733">
        <v>40</v>
      </c>
      <c r="P733">
        <v>14.64</v>
      </c>
      <c r="Q733">
        <v>8.52</v>
      </c>
      <c r="R733">
        <v>5.85</v>
      </c>
      <c r="S733">
        <v>5.24</v>
      </c>
      <c r="T733">
        <v>3.18</v>
      </c>
      <c r="U733">
        <v>6.77</v>
      </c>
      <c r="V733">
        <v>4.58</v>
      </c>
      <c r="W733">
        <v>2019</v>
      </c>
      <c r="X733">
        <f t="shared" si="21"/>
        <v>0</v>
      </c>
    </row>
    <row r="734" spans="1:24" ht="12.75" hidden="1" customHeight="1" x14ac:dyDescent="0.45">
      <c r="A734">
        <v>77</v>
      </c>
      <c r="B734" t="s">
        <v>117</v>
      </c>
      <c r="C734" t="s">
        <v>161</v>
      </c>
      <c r="D734" s="2" t="str">
        <f t="shared" si="20"/>
        <v>Western Michigan2019</v>
      </c>
      <c r="F734">
        <v>7</v>
      </c>
      <c r="G734">
        <v>6</v>
      </c>
      <c r="H734" s="2">
        <v>0</v>
      </c>
      <c r="I734">
        <v>0.16</v>
      </c>
      <c r="J734">
        <v>-1.93</v>
      </c>
      <c r="K734">
        <v>-1.77</v>
      </c>
      <c r="L734" s="2">
        <f>_xlfn.RANK.EQ(I734, INDEX(CFB!$I$2:$I$1048576, MATCH(W734, CFB!$W$2:$W$1048576, 0)):INDEX(CFB!$I$2:$I$1048576, MATCH(W734, CFB!$W$2:$W$1048576, 0) + COUNTIF(CFB!$W$2:$W$1048576, W734) - 1), 0)</f>
        <v>74</v>
      </c>
      <c r="M734" s="2">
        <f>_xlfn.RANK.EQ(J734, INDEX(CFB!$J$2:$J$1048576, MATCH(W734, CFB!$W$2:$W$1048576, 0)):INDEX(CFB!$J$2:$J$1048576, MATCH(W734, CFB!$W$2:$W$1048576, 0) + COUNTIF(CFB!$W$2:$W$1048576, W734) - 1))</f>
        <v>79</v>
      </c>
      <c r="N734" s="2">
        <f>RANK(K734, INDEX(CFB!$K$2:$K$1048576, MATCH(W734, CFB!$W$2:$W$1048576, 0)):INDEX(CFB!$K$2:$K$1048576, MATCH(W734, CFB!$W$2:$W$1048576, 0) + COUNTIF(CFB!$W$2:$W$1048576, W734) - 1))</f>
        <v>77</v>
      </c>
      <c r="O734">
        <v>42.14</v>
      </c>
      <c r="P734">
        <v>15.63</v>
      </c>
      <c r="Q734">
        <v>8.44</v>
      </c>
      <c r="R734">
        <v>6.11</v>
      </c>
      <c r="S734">
        <v>6.09</v>
      </c>
      <c r="T734">
        <v>3.81</v>
      </c>
      <c r="U734">
        <v>7.09</v>
      </c>
      <c r="V734">
        <v>4.9400000000000004</v>
      </c>
      <c r="W734">
        <v>2019</v>
      </c>
      <c r="X734">
        <f t="shared" si="21"/>
        <v>0</v>
      </c>
    </row>
    <row r="735" spans="1:24" ht="12.75" hidden="1" customHeight="1" x14ac:dyDescent="0.45">
      <c r="A735">
        <v>78</v>
      </c>
      <c r="B735" t="s">
        <v>125</v>
      </c>
      <c r="C735" t="s">
        <v>158</v>
      </c>
      <c r="D735" s="2" t="str">
        <f t="shared" si="20"/>
        <v>Arkansas State2019</v>
      </c>
      <c r="F735">
        <v>8</v>
      </c>
      <c r="G735">
        <v>5</v>
      </c>
      <c r="H735" s="2">
        <v>0</v>
      </c>
      <c r="I735">
        <v>5.03</v>
      </c>
      <c r="J735">
        <v>-6.81</v>
      </c>
      <c r="K735">
        <v>-1.78</v>
      </c>
      <c r="L735" s="2">
        <f>_xlfn.RANK.EQ(I735, INDEX(CFB!$I$2:$I$1048576, MATCH(W735, CFB!$W$2:$W$1048576, 0)):INDEX(CFB!$I$2:$I$1048576, MATCH(W735, CFB!$W$2:$W$1048576, 0) + COUNTIF(CFB!$W$2:$W$1048576, W735) - 1), 0)</f>
        <v>28</v>
      </c>
      <c r="M735" s="2">
        <f>_xlfn.RANK.EQ(J735, INDEX(CFB!$J$2:$J$1048576, MATCH(W735, CFB!$W$2:$W$1048576, 0)):INDEX(CFB!$J$2:$J$1048576, MATCH(W735, CFB!$W$2:$W$1048576, 0) + COUNTIF(CFB!$W$2:$W$1048576, W735) - 1))</f>
        <v>114</v>
      </c>
      <c r="N735" s="2">
        <f>RANK(K735, INDEX(CFB!$K$2:$K$1048576, MATCH(W735, CFB!$W$2:$W$1048576, 0)):INDEX(CFB!$K$2:$K$1048576, MATCH(W735, CFB!$W$2:$W$1048576, 0) + COUNTIF(CFB!$W$2:$W$1048576, W735) - 1))</f>
        <v>78</v>
      </c>
      <c r="O735">
        <v>43.72</v>
      </c>
      <c r="P735">
        <v>22.29</v>
      </c>
      <c r="Q735">
        <v>9.69</v>
      </c>
      <c r="R735">
        <v>6.49</v>
      </c>
      <c r="S735">
        <v>4.59</v>
      </c>
      <c r="T735">
        <v>3.72</v>
      </c>
      <c r="U735">
        <v>7.15</v>
      </c>
      <c r="V735">
        <v>5.03</v>
      </c>
      <c r="W735">
        <v>2019</v>
      </c>
      <c r="X735">
        <f t="shared" si="21"/>
        <v>0</v>
      </c>
    </row>
    <row r="736" spans="1:24" ht="12.75" hidden="1" customHeight="1" x14ac:dyDescent="0.45">
      <c r="A736">
        <v>79</v>
      </c>
      <c r="B736" t="s">
        <v>133</v>
      </c>
      <c r="C736" t="s">
        <v>167</v>
      </c>
      <c r="D736" s="2" t="str">
        <f t="shared" si="20"/>
        <v>Utah State2019</v>
      </c>
      <c r="F736">
        <v>7</v>
      </c>
      <c r="G736">
        <v>6</v>
      </c>
      <c r="H736" s="2">
        <v>0</v>
      </c>
      <c r="I736">
        <v>0.97</v>
      </c>
      <c r="J736">
        <v>-2.89</v>
      </c>
      <c r="K736">
        <v>-1.93</v>
      </c>
      <c r="L736" s="2">
        <f>_xlfn.RANK.EQ(I736, INDEX(CFB!$I$2:$I$1048576, MATCH(W736, CFB!$W$2:$W$1048576, 0)):INDEX(CFB!$I$2:$I$1048576, MATCH(W736, CFB!$W$2:$W$1048576, 0) + COUNTIF(CFB!$W$2:$W$1048576, W736) - 1), 0)</f>
        <v>66</v>
      </c>
      <c r="M736" s="2">
        <f>_xlfn.RANK.EQ(J736, INDEX(CFB!$J$2:$J$1048576, MATCH(W736, CFB!$W$2:$W$1048576, 0)):INDEX(CFB!$J$2:$J$1048576, MATCH(W736, CFB!$W$2:$W$1048576, 0) + COUNTIF(CFB!$W$2:$W$1048576, W736) - 1))</f>
        <v>88</v>
      </c>
      <c r="N736" s="2">
        <f>RANK(K736, INDEX(CFB!$K$2:$K$1048576, MATCH(W736, CFB!$W$2:$W$1048576, 0)):INDEX(CFB!$K$2:$K$1048576, MATCH(W736, CFB!$W$2:$W$1048576, 0) + COUNTIF(CFB!$W$2:$W$1048576, W736) - 1))</f>
        <v>79</v>
      </c>
      <c r="O736">
        <v>42.68</v>
      </c>
      <c r="P736">
        <v>17.989999999999998</v>
      </c>
      <c r="Q736">
        <v>8.81</v>
      </c>
      <c r="R736">
        <v>5.44</v>
      </c>
      <c r="S736">
        <v>5.89</v>
      </c>
      <c r="T736">
        <v>3.25</v>
      </c>
      <c r="U736">
        <v>7.18</v>
      </c>
      <c r="V736">
        <v>4.3600000000000003</v>
      </c>
      <c r="W736">
        <v>2019</v>
      </c>
      <c r="X736">
        <f t="shared" si="21"/>
        <v>0</v>
      </c>
    </row>
    <row r="737" spans="1:24" ht="12.75" hidden="1" customHeight="1" x14ac:dyDescent="0.45">
      <c r="A737">
        <v>80</v>
      </c>
      <c r="B737" t="s">
        <v>112</v>
      </c>
      <c r="C737" t="s">
        <v>171</v>
      </c>
      <c r="D737" s="2" t="str">
        <f t="shared" si="20"/>
        <v>Stanford2019</v>
      </c>
      <c r="F737">
        <v>4</v>
      </c>
      <c r="G737">
        <v>8</v>
      </c>
      <c r="H737" s="2">
        <v>0</v>
      </c>
      <c r="I737">
        <v>-2.36</v>
      </c>
      <c r="J737">
        <v>-0.02</v>
      </c>
      <c r="K737">
        <v>-2.38</v>
      </c>
      <c r="L737" s="2">
        <f>_xlfn.RANK.EQ(I737, INDEX(CFB!$I$2:$I$1048576, MATCH(W737, CFB!$W$2:$W$1048576, 0)):INDEX(CFB!$I$2:$I$1048576, MATCH(W737, CFB!$W$2:$W$1048576, 0) + COUNTIF(CFB!$W$2:$W$1048576, W737) - 1), 0)</f>
        <v>94</v>
      </c>
      <c r="M737" s="2">
        <f>_xlfn.RANK.EQ(J737, INDEX(CFB!$J$2:$J$1048576, MATCH(W737, CFB!$W$2:$W$1048576, 0)):INDEX(CFB!$J$2:$J$1048576, MATCH(W737, CFB!$W$2:$W$1048576, 0) + COUNTIF(CFB!$W$2:$W$1048576, W737) - 1))</f>
        <v>64</v>
      </c>
      <c r="N737" s="2">
        <f>RANK(K737, INDEX(CFB!$K$2:$K$1048576, MATCH(W737, CFB!$W$2:$W$1048576, 0)):INDEX(CFB!$K$2:$K$1048576, MATCH(W737, CFB!$W$2:$W$1048576, 0) + COUNTIF(CFB!$W$2:$W$1048576, W737) - 1))</f>
        <v>80</v>
      </c>
      <c r="O737">
        <v>39.28</v>
      </c>
      <c r="P737">
        <v>10.75</v>
      </c>
      <c r="Q737">
        <v>9.56</v>
      </c>
      <c r="R737">
        <v>5.99</v>
      </c>
      <c r="S737">
        <v>5.16</v>
      </c>
      <c r="T737">
        <v>3.09</v>
      </c>
      <c r="U737">
        <v>7.29</v>
      </c>
      <c r="V737">
        <v>4.63</v>
      </c>
      <c r="W737">
        <v>2019</v>
      </c>
      <c r="X737">
        <f t="shared" si="21"/>
        <v>0</v>
      </c>
    </row>
    <row r="738" spans="1:24" ht="12.75" hidden="1" customHeight="1" x14ac:dyDescent="0.45">
      <c r="A738">
        <v>81</v>
      </c>
      <c r="B738" t="s">
        <v>64</v>
      </c>
      <c r="C738" t="s">
        <v>162</v>
      </c>
      <c r="D738" s="2" t="str">
        <f t="shared" si="20"/>
        <v>Ohio2019</v>
      </c>
      <c r="F738">
        <v>7</v>
      </c>
      <c r="G738">
        <v>6</v>
      </c>
      <c r="H738" s="2">
        <v>0</v>
      </c>
      <c r="I738">
        <v>3.68</v>
      </c>
      <c r="J738">
        <v>-6.38</v>
      </c>
      <c r="K738">
        <v>-2.7</v>
      </c>
      <c r="L738" s="2">
        <f>_xlfn.RANK.EQ(I738, INDEX(CFB!$I$2:$I$1048576, MATCH(W738, CFB!$W$2:$W$1048576, 0)):INDEX(CFB!$I$2:$I$1048576, MATCH(W738, CFB!$W$2:$W$1048576, 0) + COUNTIF(CFB!$W$2:$W$1048576, W738) - 1), 0)</f>
        <v>40</v>
      </c>
      <c r="M738" s="2">
        <f>_xlfn.RANK.EQ(J738, INDEX(CFB!$J$2:$J$1048576, MATCH(W738, CFB!$W$2:$W$1048576, 0)):INDEX(CFB!$J$2:$J$1048576, MATCH(W738, CFB!$W$2:$W$1048576, 0) + COUNTIF(CFB!$W$2:$W$1048576, W738) - 1))</f>
        <v>111</v>
      </c>
      <c r="N738" s="2">
        <f>RANK(K738, INDEX(CFB!$K$2:$K$1048576, MATCH(W738, CFB!$W$2:$W$1048576, 0)):INDEX(CFB!$K$2:$K$1048576, MATCH(W738, CFB!$W$2:$W$1048576, 0) + COUNTIF(CFB!$W$2:$W$1048576, W738) - 1))</f>
        <v>81</v>
      </c>
      <c r="O738">
        <v>44.48</v>
      </c>
      <c r="P738">
        <v>18.68</v>
      </c>
      <c r="Q738">
        <v>9.65</v>
      </c>
      <c r="R738">
        <v>6.7</v>
      </c>
      <c r="S738">
        <v>6.42</v>
      </c>
      <c r="T738">
        <v>3.93</v>
      </c>
      <c r="U738">
        <v>7.67</v>
      </c>
      <c r="V738">
        <v>5.31</v>
      </c>
      <c r="W738">
        <v>2019</v>
      </c>
      <c r="X738">
        <f t="shared" si="21"/>
        <v>0</v>
      </c>
    </row>
    <row r="739" spans="1:24" ht="12.75" hidden="1" customHeight="1" x14ac:dyDescent="0.45">
      <c r="A739">
        <v>82</v>
      </c>
      <c r="B739" t="s">
        <v>53</v>
      </c>
      <c r="C739" t="s">
        <v>163</v>
      </c>
      <c r="D739" s="2" t="str">
        <f t="shared" si="20"/>
        <v>Syracuse2019</v>
      </c>
      <c r="F739">
        <v>5</v>
      </c>
      <c r="G739">
        <v>7</v>
      </c>
      <c r="H739" s="2">
        <v>0</v>
      </c>
      <c r="I739">
        <v>-0.75</v>
      </c>
      <c r="J739">
        <v>-2.0299999999999998</v>
      </c>
      <c r="K739">
        <v>-2.79</v>
      </c>
      <c r="L739" s="2">
        <f>_xlfn.RANK.EQ(I739, INDEX(CFB!$I$2:$I$1048576, MATCH(W739, CFB!$W$2:$W$1048576, 0)):INDEX(CFB!$I$2:$I$1048576, MATCH(W739, CFB!$W$2:$W$1048576, 0) + COUNTIF(CFB!$W$2:$W$1048576, W739) - 1), 0)</f>
        <v>84</v>
      </c>
      <c r="M739" s="2">
        <f>_xlfn.RANK.EQ(J739, INDEX(CFB!$J$2:$J$1048576, MATCH(W739, CFB!$W$2:$W$1048576, 0)):INDEX(CFB!$J$2:$J$1048576, MATCH(W739, CFB!$W$2:$W$1048576, 0) + COUNTIF(CFB!$W$2:$W$1048576, W739) - 1))</f>
        <v>80</v>
      </c>
      <c r="N739" s="2">
        <f>RANK(K739, INDEX(CFB!$K$2:$K$1048576, MATCH(W739, CFB!$W$2:$W$1048576, 0)):INDEX(CFB!$K$2:$K$1048576, MATCH(W739, CFB!$W$2:$W$1048576, 0) + COUNTIF(CFB!$W$2:$W$1048576, W739) - 1))</f>
        <v>82</v>
      </c>
      <c r="O739">
        <v>42.01</v>
      </c>
      <c r="P739">
        <v>16.190000000000001</v>
      </c>
      <c r="Q739">
        <v>8.89</v>
      </c>
      <c r="R739">
        <v>5.8</v>
      </c>
      <c r="S739">
        <v>5.0599999999999996</v>
      </c>
      <c r="T739">
        <v>3.51</v>
      </c>
      <c r="U739">
        <v>6.66</v>
      </c>
      <c r="V739">
        <v>4.6900000000000004</v>
      </c>
      <c r="W739">
        <v>2019</v>
      </c>
      <c r="X739">
        <f t="shared" si="21"/>
        <v>0</v>
      </c>
    </row>
    <row r="740" spans="1:24" ht="12.75" hidden="1" customHeight="1" x14ac:dyDescent="0.45">
      <c r="A740">
        <v>83</v>
      </c>
      <c r="B740" t="s">
        <v>150</v>
      </c>
      <c r="C740" t="s">
        <v>165</v>
      </c>
      <c r="D740" s="2" t="str">
        <f t="shared" si="20"/>
        <v>Southern Mississippi2019</v>
      </c>
      <c r="F740">
        <v>7</v>
      </c>
      <c r="G740">
        <v>6</v>
      </c>
      <c r="H740" s="2">
        <v>0</v>
      </c>
      <c r="I740">
        <v>-2.65</v>
      </c>
      <c r="J740">
        <v>-0.25</v>
      </c>
      <c r="K740">
        <v>-2.9</v>
      </c>
      <c r="L740" s="2">
        <f>_xlfn.RANK.EQ(I740, INDEX(CFB!$I$2:$I$1048576, MATCH(W740, CFB!$W$2:$W$1048576, 0)):INDEX(CFB!$I$2:$I$1048576, MATCH(W740, CFB!$W$2:$W$1048576, 0) + COUNTIF(CFB!$W$2:$W$1048576, W740) - 1), 0)</f>
        <v>97</v>
      </c>
      <c r="M740" s="2">
        <f>_xlfn.RANK.EQ(J740, INDEX(CFB!$J$2:$J$1048576, MATCH(W740, CFB!$W$2:$W$1048576, 0)):INDEX(CFB!$J$2:$J$1048576, MATCH(W740, CFB!$W$2:$W$1048576, 0) + COUNTIF(CFB!$W$2:$W$1048576, W740) - 1))</f>
        <v>68</v>
      </c>
      <c r="N740" s="2">
        <f>RANK(K740, INDEX(CFB!$K$2:$K$1048576, MATCH(W740, CFB!$W$2:$W$1048576, 0)):INDEX(CFB!$K$2:$K$1048576, MATCH(W740, CFB!$W$2:$W$1048576, 0) + COUNTIF(CFB!$W$2:$W$1048576, W740) - 1))</f>
        <v>83</v>
      </c>
      <c r="O740">
        <v>38.200000000000003</v>
      </c>
      <c r="P740">
        <v>14.04</v>
      </c>
      <c r="Q740">
        <v>9.9499999999999993</v>
      </c>
      <c r="R740">
        <v>6.89</v>
      </c>
      <c r="S740">
        <v>4.59</v>
      </c>
      <c r="T740">
        <v>2.42</v>
      </c>
      <c r="U740">
        <v>7.14</v>
      </c>
      <c r="V740">
        <v>4.5199999999999996</v>
      </c>
      <c r="W740">
        <v>2019</v>
      </c>
      <c r="X740">
        <f t="shared" si="21"/>
        <v>0</v>
      </c>
    </row>
    <row r="741" spans="1:24" ht="12.75" hidden="1" customHeight="1" x14ac:dyDescent="0.45">
      <c r="A741">
        <v>84</v>
      </c>
      <c r="B741" t="s">
        <v>89</v>
      </c>
      <c r="C741" t="s">
        <v>29</v>
      </c>
      <c r="D741" s="2" t="str">
        <f t="shared" si="20"/>
        <v>West Virginia2019</v>
      </c>
      <c r="F741">
        <v>5</v>
      </c>
      <c r="G741">
        <v>7</v>
      </c>
      <c r="H741" s="2">
        <v>0</v>
      </c>
      <c r="I741">
        <v>-3.55</v>
      </c>
      <c r="J741">
        <v>0.62</v>
      </c>
      <c r="K741">
        <v>-2.92</v>
      </c>
      <c r="L741" s="2">
        <f>_xlfn.RANK.EQ(I741, INDEX(CFB!$I$2:$I$1048576, MATCH(W741, CFB!$W$2:$W$1048576, 0)):INDEX(CFB!$I$2:$I$1048576, MATCH(W741, CFB!$W$2:$W$1048576, 0) + COUNTIF(CFB!$W$2:$W$1048576, W741) - 1), 0)</f>
        <v>102</v>
      </c>
      <c r="M741" s="2">
        <f>_xlfn.RANK.EQ(J741, INDEX(CFB!$J$2:$J$1048576, MATCH(W741, CFB!$W$2:$W$1048576, 0)):INDEX(CFB!$J$2:$J$1048576, MATCH(W741, CFB!$W$2:$W$1048576, 0) + COUNTIF(CFB!$W$2:$W$1048576, W741) - 1))</f>
        <v>58</v>
      </c>
      <c r="N741" s="2">
        <f>RANK(K741, INDEX(CFB!$K$2:$K$1048576, MATCH(W741, CFB!$W$2:$W$1048576, 0)):INDEX(CFB!$K$2:$K$1048576, MATCH(W741, CFB!$W$2:$W$1048576, 0) + COUNTIF(CFB!$W$2:$W$1048576, W741) - 1))</f>
        <v>84</v>
      </c>
      <c r="O741">
        <v>37.770000000000003</v>
      </c>
      <c r="P741">
        <v>11.26</v>
      </c>
      <c r="Q741">
        <v>8.49</v>
      </c>
      <c r="R741">
        <v>5.86</v>
      </c>
      <c r="S741">
        <v>4.1900000000000004</v>
      </c>
      <c r="T741">
        <v>2.21</v>
      </c>
      <c r="U741">
        <v>6.5</v>
      </c>
      <c r="V741">
        <v>3.83</v>
      </c>
      <c r="W741">
        <v>2019</v>
      </c>
      <c r="X741">
        <f t="shared" si="21"/>
        <v>0</v>
      </c>
    </row>
    <row r="742" spans="1:24" ht="12.75" hidden="1" customHeight="1" x14ac:dyDescent="0.45">
      <c r="A742">
        <v>85</v>
      </c>
      <c r="B742" t="s">
        <v>139</v>
      </c>
      <c r="C742" t="s">
        <v>161</v>
      </c>
      <c r="D742" s="2" t="str">
        <f t="shared" si="20"/>
        <v>Central Michigan2019</v>
      </c>
      <c r="F742">
        <v>8</v>
      </c>
      <c r="G742">
        <v>6</v>
      </c>
      <c r="H742" s="2">
        <v>0</v>
      </c>
      <c r="I742">
        <v>0.83</v>
      </c>
      <c r="J742">
        <v>-3.82</v>
      </c>
      <c r="K742">
        <v>-2.98</v>
      </c>
      <c r="L742" s="2">
        <f>_xlfn.RANK.EQ(I742, INDEX(CFB!$I$2:$I$1048576, MATCH(W742, CFB!$W$2:$W$1048576, 0)):INDEX(CFB!$I$2:$I$1048576, MATCH(W742, CFB!$W$2:$W$1048576, 0) + COUNTIF(CFB!$W$2:$W$1048576, W742) - 1), 0)</f>
        <v>68</v>
      </c>
      <c r="M742" s="2">
        <f>_xlfn.RANK.EQ(J742, INDEX(CFB!$J$2:$J$1048576, MATCH(W742, CFB!$W$2:$W$1048576, 0)):INDEX(CFB!$J$2:$J$1048576, MATCH(W742, CFB!$W$2:$W$1048576, 0) + COUNTIF(CFB!$W$2:$W$1048576, W742) - 1))</f>
        <v>93</v>
      </c>
      <c r="N742" s="2">
        <f>RANK(K742, INDEX(CFB!$K$2:$K$1048576, MATCH(W742, CFB!$W$2:$W$1048576, 0)):INDEX(CFB!$K$2:$K$1048576, MATCH(W742, CFB!$W$2:$W$1048576, 0) + COUNTIF(CFB!$W$2:$W$1048576, W742) - 1))</f>
        <v>85</v>
      </c>
      <c r="O742">
        <v>41.32</v>
      </c>
      <c r="P742">
        <v>20.21</v>
      </c>
      <c r="Q742">
        <v>8.6999999999999993</v>
      </c>
      <c r="R742">
        <v>6.81</v>
      </c>
      <c r="S742">
        <v>5.89</v>
      </c>
      <c r="T742">
        <v>2.77</v>
      </c>
      <c r="U742">
        <v>7.18</v>
      </c>
      <c r="V742">
        <v>4.75</v>
      </c>
      <c r="W742">
        <v>2019</v>
      </c>
      <c r="X742">
        <f t="shared" si="21"/>
        <v>0</v>
      </c>
    </row>
    <row r="743" spans="1:24" ht="12.75" hidden="1" customHeight="1" x14ac:dyDescent="0.45">
      <c r="A743">
        <v>86</v>
      </c>
      <c r="B743" t="s">
        <v>86</v>
      </c>
      <c r="C743" t="s">
        <v>162</v>
      </c>
      <c r="D743" s="2" t="str">
        <f t="shared" si="20"/>
        <v>Miami (OH)2019</v>
      </c>
      <c r="F743">
        <v>8</v>
      </c>
      <c r="G743">
        <v>6</v>
      </c>
      <c r="H743" s="2">
        <v>0</v>
      </c>
      <c r="I743">
        <v>-2.63</v>
      </c>
      <c r="J743">
        <v>-0.4</v>
      </c>
      <c r="K743">
        <v>-3.03</v>
      </c>
      <c r="L743" s="2">
        <f>_xlfn.RANK.EQ(I743, INDEX(CFB!$I$2:$I$1048576, MATCH(W743, CFB!$W$2:$W$1048576, 0)):INDEX(CFB!$I$2:$I$1048576, MATCH(W743, CFB!$W$2:$W$1048576, 0) + COUNTIF(CFB!$W$2:$W$1048576, W743) - 1), 0)</f>
        <v>96</v>
      </c>
      <c r="M743" s="2">
        <f>_xlfn.RANK.EQ(J743, INDEX(CFB!$J$2:$J$1048576, MATCH(W743, CFB!$W$2:$W$1048576, 0)):INDEX(CFB!$J$2:$J$1048576, MATCH(W743, CFB!$W$2:$W$1048576, 0) + COUNTIF(CFB!$W$2:$W$1048576, W743) - 1))</f>
        <v>70</v>
      </c>
      <c r="N743" s="2">
        <f>RANK(K743, INDEX(CFB!$K$2:$K$1048576, MATCH(W743, CFB!$W$2:$W$1048576, 0)):INDEX(CFB!$K$2:$K$1048576, MATCH(W743, CFB!$W$2:$W$1048576, 0) + COUNTIF(CFB!$W$2:$W$1048576, W743) - 1))</f>
        <v>86</v>
      </c>
      <c r="O743">
        <v>37.25</v>
      </c>
      <c r="P743">
        <v>15.67</v>
      </c>
      <c r="Q743">
        <v>8.7100000000000009</v>
      </c>
      <c r="R743">
        <v>5.58</v>
      </c>
      <c r="S743">
        <v>4.5999999999999996</v>
      </c>
      <c r="T743">
        <v>2.96</v>
      </c>
      <c r="U743">
        <v>6.17</v>
      </c>
      <c r="V743">
        <v>4.2</v>
      </c>
      <c r="W743">
        <v>2019</v>
      </c>
      <c r="X743">
        <f t="shared" si="21"/>
        <v>0</v>
      </c>
    </row>
    <row r="744" spans="1:24" ht="12.75" hidden="1" customHeight="1" x14ac:dyDescent="0.45">
      <c r="A744">
        <v>87</v>
      </c>
      <c r="B744" t="s">
        <v>103</v>
      </c>
      <c r="C744" t="s">
        <v>160</v>
      </c>
      <c r="D744" s="2" t="str">
        <f t="shared" si="20"/>
        <v>Northwestern2019</v>
      </c>
      <c r="F744">
        <v>3</v>
      </c>
      <c r="G744">
        <v>9</v>
      </c>
      <c r="H744" s="2">
        <v>0</v>
      </c>
      <c r="I744">
        <v>-9.93</v>
      </c>
      <c r="J744">
        <v>6.81</v>
      </c>
      <c r="K744">
        <v>-3.13</v>
      </c>
      <c r="L744" s="2">
        <f>_xlfn.RANK.EQ(I744, INDEX(CFB!$I$2:$I$1048576, MATCH(W744, CFB!$W$2:$W$1048576, 0)):INDEX(CFB!$I$2:$I$1048576, MATCH(W744, CFB!$W$2:$W$1048576, 0) + COUNTIF(CFB!$W$2:$W$1048576, W744) - 1), 0)</f>
        <v>122</v>
      </c>
      <c r="M744" s="2">
        <f>_xlfn.RANK.EQ(J744, INDEX(CFB!$J$2:$J$1048576, MATCH(W744, CFB!$W$2:$W$1048576, 0)):INDEX(CFB!$J$2:$J$1048576, MATCH(W744, CFB!$W$2:$W$1048576, 0) + COUNTIF(CFB!$W$2:$W$1048576, W744) - 1))</f>
        <v>22</v>
      </c>
      <c r="N744" s="2">
        <f>RANK(K744, INDEX(CFB!$K$2:$K$1048576, MATCH(W744, CFB!$W$2:$W$1048576, 0)):INDEX(CFB!$K$2:$K$1048576, MATCH(W744, CFB!$W$2:$W$1048576, 0) + COUNTIF(CFB!$W$2:$W$1048576, W744) - 1))</f>
        <v>87</v>
      </c>
      <c r="O744">
        <v>33.85</v>
      </c>
      <c r="P744">
        <v>5.22</v>
      </c>
      <c r="Q744">
        <v>6.49</v>
      </c>
      <c r="R744">
        <v>4.43</v>
      </c>
      <c r="S744">
        <v>5.51</v>
      </c>
      <c r="T744">
        <v>2.52</v>
      </c>
      <c r="U744">
        <v>5.78</v>
      </c>
      <c r="V744">
        <v>3.51</v>
      </c>
      <c r="W744">
        <v>2019</v>
      </c>
      <c r="X744">
        <f t="shared" si="21"/>
        <v>0</v>
      </c>
    </row>
    <row r="745" spans="1:24" ht="12.75" hidden="1" customHeight="1" x14ac:dyDescent="0.45">
      <c r="A745">
        <v>88</v>
      </c>
      <c r="B745" t="s">
        <v>96</v>
      </c>
      <c r="C745" t="s">
        <v>154</v>
      </c>
      <c r="D745" s="2" t="str">
        <f t="shared" si="20"/>
        <v>Maryland2019</v>
      </c>
      <c r="F745">
        <v>3</v>
      </c>
      <c r="G745">
        <v>9</v>
      </c>
      <c r="H745" s="2">
        <v>0</v>
      </c>
      <c r="I745">
        <v>-5.71</v>
      </c>
      <c r="J745">
        <v>2.5299999999999998</v>
      </c>
      <c r="K745">
        <v>-3.18</v>
      </c>
      <c r="L745" s="2">
        <f>_xlfn.RANK.EQ(I745, INDEX(CFB!$I$2:$I$1048576, MATCH(W745, CFB!$W$2:$W$1048576, 0)):INDEX(CFB!$I$2:$I$1048576, MATCH(W745, CFB!$W$2:$W$1048576, 0) + COUNTIF(CFB!$W$2:$W$1048576, W745) - 1), 0)</f>
        <v>110</v>
      </c>
      <c r="M745" s="2">
        <f>_xlfn.RANK.EQ(J745, INDEX(CFB!$J$2:$J$1048576, MATCH(W745, CFB!$W$2:$W$1048576, 0)):INDEX(CFB!$J$2:$J$1048576, MATCH(W745, CFB!$W$2:$W$1048576, 0) + COUNTIF(CFB!$W$2:$W$1048576, W745) - 1))</f>
        <v>42</v>
      </c>
      <c r="N745" s="2">
        <f>RANK(K745, INDEX(CFB!$K$2:$K$1048576, MATCH(W745, CFB!$W$2:$W$1048576, 0)):INDEX(CFB!$K$2:$K$1048576, MATCH(W745, CFB!$W$2:$W$1048576, 0) + COUNTIF(CFB!$W$2:$W$1048576, W745) - 1))</f>
        <v>88</v>
      </c>
      <c r="O745">
        <v>44.06</v>
      </c>
      <c r="P745">
        <v>16.39</v>
      </c>
      <c r="Q745">
        <v>8.25</v>
      </c>
      <c r="R745">
        <v>5.76</v>
      </c>
      <c r="S745">
        <v>6.56</v>
      </c>
      <c r="T745">
        <v>3.09</v>
      </c>
      <c r="U745">
        <v>7.17</v>
      </c>
      <c r="V745">
        <v>4.43</v>
      </c>
      <c r="W745">
        <v>2019</v>
      </c>
      <c r="X745">
        <f t="shared" si="21"/>
        <v>0</v>
      </c>
    </row>
    <row r="746" spans="1:24" ht="12.75" hidden="1" customHeight="1" x14ac:dyDescent="0.45">
      <c r="A746">
        <v>89</v>
      </c>
      <c r="B746" t="s">
        <v>102</v>
      </c>
      <c r="C746" t="s">
        <v>173</v>
      </c>
      <c r="D746" s="2" t="str">
        <f t="shared" si="20"/>
        <v>South Florida2019</v>
      </c>
      <c r="F746">
        <v>4</v>
      </c>
      <c r="G746">
        <v>8</v>
      </c>
      <c r="H746" s="2">
        <v>0</v>
      </c>
      <c r="I746">
        <v>-6.62</v>
      </c>
      <c r="J746">
        <v>3.36</v>
      </c>
      <c r="K746">
        <v>-3.26</v>
      </c>
      <c r="L746" s="2">
        <f>_xlfn.RANK.EQ(I746, INDEX(CFB!$I$2:$I$1048576, MATCH(W746, CFB!$W$2:$W$1048576, 0)):INDEX(CFB!$I$2:$I$1048576, MATCH(W746, CFB!$W$2:$W$1048576, 0) + COUNTIF(CFB!$W$2:$W$1048576, W746) - 1), 0)</f>
        <v>113</v>
      </c>
      <c r="M746" s="2">
        <f>_xlfn.RANK.EQ(J746, INDEX(CFB!$J$2:$J$1048576, MATCH(W746, CFB!$W$2:$W$1048576, 0)):INDEX(CFB!$J$2:$J$1048576, MATCH(W746, CFB!$W$2:$W$1048576, 0) + COUNTIF(CFB!$W$2:$W$1048576, W746) - 1))</f>
        <v>38</v>
      </c>
      <c r="N746" s="2">
        <f>RANK(K746, INDEX(CFB!$K$2:$K$1048576, MATCH(W746, CFB!$W$2:$W$1048576, 0)):INDEX(CFB!$K$2:$K$1048576, MATCH(W746, CFB!$W$2:$W$1048576, 0) + COUNTIF(CFB!$W$2:$W$1048576, W746) - 1))</f>
        <v>89</v>
      </c>
      <c r="O746">
        <v>34.89</v>
      </c>
      <c r="P746">
        <v>12.41</v>
      </c>
      <c r="Q746">
        <v>8.16</v>
      </c>
      <c r="R746">
        <v>4.55</v>
      </c>
      <c r="S746">
        <v>5.71</v>
      </c>
      <c r="T746">
        <v>3.05</v>
      </c>
      <c r="U746">
        <v>6.57</v>
      </c>
      <c r="V746">
        <v>3.84</v>
      </c>
      <c r="W746">
        <v>2019</v>
      </c>
      <c r="X746">
        <f t="shared" si="21"/>
        <v>0</v>
      </c>
    </row>
    <row r="747" spans="1:24" ht="12.75" hidden="1" customHeight="1" x14ac:dyDescent="0.45">
      <c r="A747">
        <v>90</v>
      </c>
      <c r="B747" t="s">
        <v>140</v>
      </c>
      <c r="C747" t="s">
        <v>161</v>
      </c>
      <c r="D747" s="2" t="str">
        <f t="shared" si="20"/>
        <v>Ball State2019</v>
      </c>
      <c r="F747">
        <v>5</v>
      </c>
      <c r="G747">
        <v>7</v>
      </c>
      <c r="H747" s="2">
        <v>0</v>
      </c>
      <c r="I747">
        <v>4.33</v>
      </c>
      <c r="J747">
        <v>-7.85</v>
      </c>
      <c r="K747">
        <v>-3.51</v>
      </c>
      <c r="L747" s="2">
        <f>_xlfn.RANK.EQ(I747, INDEX(CFB!$I$2:$I$1048576, MATCH(W747, CFB!$W$2:$W$1048576, 0)):INDEX(CFB!$I$2:$I$1048576, MATCH(W747, CFB!$W$2:$W$1048576, 0) + COUNTIF(CFB!$W$2:$W$1048576, W747) - 1), 0)</f>
        <v>32</v>
      </c>
      <c r="M747" s="2">
        <f>_xlfn.RANK.EQ(J747, INDEX(CFB!$J$2:$J$1048576, MATCH(W747, CFB!$W$2:$W$1048576, 0)):INDEX(CFB!$J$2:$J$1048576, MATCH(W747, CFB!$W$2:$W$1048576, 0) + COUNTIF(CFB!$W$2:$W$1048576, W747) - 1))</f>
        <v>119</v>
      </c>
      <c r="N747" s="2">
        <f>RANK(K747, INDEX(CFB!$K$2:$K$1048576, MATCH(W747, CFB!$W$2:$W$1048576, 0)):INDEX(CFB!$K$2:$K$1048576, MATCH(W747, CFB!$W$2:$W$1048576, 0) + COUNTIF(CFB!$W$2:$W$1048576, W747) - 1))</f>
        <v>90</v>
      </c>
      <c r="O747">
        <v>45.13</v>
      </c>
      <c r="P747">
        <v>19.68</v>
      </c>
      <c r="Q747">
        <v>8.85</v>
      </c>
      <c r="R747">
        <v>6.2</v>
      </c>
      <c r="S747">
        <v>5.91</v>
      </c>
      <c r="T747">
        <v>3.57</v>
      </c>
      <c r="U747">
        <v>7.05</v>
      </c>
      <c r="V747">
        <v>4.8</v>
      </c>
      <c r="W747">
        <v>2019</v>
      </c>
      <c r="X747">
        <f t="shared" si="21"/>
        <v>0</v>
      </c>
    </row>
    <row r="748" spans="1:24" ht="12.75" hidden="1" customHeight="1" x14ac:dyDescent="0.45">
      <c r="A748">
        <v>91</v>
      </c>
      <c r="B748" t="s">
        <v>153</v>
      </c>
      <c r="C748" t="s">
        <v>162</v>
      </c>
      <c r="D748" s="2" t="str">
        <f t="shared" si="20"/>
        <v>Kent State2019</v>
      </c>
      <c r="F748">
        <v>7</v>
      </c>
      <c r="G748">
        <v>6</v>
      </c>
      <c r="H748" s="2">
        <v>0</v>
      </c>
      <c r="I748">
        <v>1.3</v>
      </c>
      <c r="J748">
        <v>-5.49</v>
      </c>
      <c r="K748">
        <v>-4.1900000000000004</v>
      </c>
      <c r="L748" s="2">
        <f>_xlfn.RANK.EQ(I748, INDEX(CFB!$I$2:$I$1048576, MATCH(W748, CFB!$W$2:$W$1048576, 0)):INDEX(CFB!$I$2:$I$1048576, MATCH(W748, CFB!$W$2:$W$1048576, 0) + COUNTIF(CFB!$W$2:$W$1048576, W748) - 1), 0)</f>
        <v>60</v>
      </c>
      <c r="M748" s="2">
        <f>_xlfn.RANK.EQ(J748, INDEX(CFB!$J$2:$J$1048576, MATCH(W748, CFB!$W$2:$W$1048576, 0)):INDEX(CFB!$J$2:$J$1048576, MATCH(W748, CFB!$W$2:$W$1048576, 0) + COUNTIF(CFB!$W$2:$W$1048576, W748) - 1))</f>
        <v>102</v>
      </c>
      <c r="N748" s="2">
        <f>RANK(K748, INDEX(CFB!$K$2:$K$1048576, MATCH(W748, CFB!$W$2:$W$1048576, 0)):INDEX(CFB!$K$2:$K$1048576, MATCH(W748, CFB!$W$2:$W$1048576, 0) + COUNTIF(CFB!$W$2:$W$1048576, W748) - 1))</f>
        <v>91</v>
      </c>
      <c r="O748">
        <v>41.03</v>
      </c>
      <c r="P748">
        <v>20.76</v>
      </c>
      <c r="Q748">
        <v>9.2799999999999994</v>
      </c>
      <c r="R748">
        <v>7.41</v>
      </c>
      <c r="S748">
        <v>5.55</v>
      </c>
      <c r="T748">
        <v>4.1399999999999997</v>
      </c>
      <c r="U748">
        <v>6.97</v>
      </c>
      <c r="V748">
        <v>5.4</v>
      </c>
      <c r="W748">
        <v>2019</v>
      </c>
      <c r="X748">
        <f t="shared" si="21"/>
        <v>0</v>
      </c>
    </row>
    <row r="749" spans="1:24" ht="12.75" hidden="1" customHeight="1" x14ac:dyDescent="0.45">
      <c r="A749">
        <v>92</v>
      </c>
      <c r="B749" t="s">
        <v>48</v>
      </c>
      <c r="C749" t="s">
        <v>12</v>
      </c>
      <c r="D749" s="2" t="str">
        <f t="shared" si="20"/>
        <v>Army2019</v>
      </c>
      <c r="F749">
        <v>5</v>
      </c>
      <c r="G749">
        <v>8</v>
      </c>
      <c r="H749" s="2">
        <v>0</v>
      </c>
      <c r="I749">
        <v>-5.18</v>
      </c>
      <c r="J749">
        <v>0.94</v>
      </c>
      <c r="K749">
        <v>-4.2300000000000004</v>
      </c>
      <c r="L749" s="2">
        <f>_xlfn.RANK.EQ(I749, INDEX(CFB!$I$2:$I$1048576, MATCH(W749, CFB!$W$2:$W$1048576, 0)):INDEX(CFB!$I$2:$I$1048576, MATCH(W749, CFB!$W$2:$W$1048576, 0) + COUNTIF(CFB!$W$2:$W$1048576, W749) - 1), 0)</f>
        <v>106</v>
      </c>
      <c r="M749" s="2">
        <f>_xlfn.RANK.EQ(J749, INDEX(CFB!$J$2:$J$1048576, MATCH(W749, CFB!$W$2:$W$1048576, 0)):INDEX(CFB!$J$2:$J$1048576, MATCH(W749, CFB!$W$2:$W$1048576, 0) + COUNTIF(CFB!$W$2:$W$1048576, W749) - 1))</f>
        <v>56</v>
      </c>
      <c r="N749" s="2">
        <f>RANK(K749, INDEX(CFB!$K$2:$K$1048576, MATCH(W749, CFB!$W$2:$W$1048576, 0)):INDEX(CFB!$K$2:$K$1048576, MATCH(W749, CFB!$W$2:$W$1048576, 0) + COUNTIF(CFB!$W$2:$W$1048576, W749) - 1))</f>
        <v>92</v>
      </c>
      <c r="O749">
        <v>37.86</v>
      </c>
      <c r="P749">
        <v>11.45</v>
      </c>
      <c r="Q749">
        <v>9.6300000000000008</v>
      </c>
      <c r="R749">
        <v>5.23</v>
      </c>
      <c r="S749">
        <v>6.05</v>
      </c>
      <c r="T749">
        <v>3.53</v>
      </c>
      <c r="U749">
        <v>6.5</v>
      </c>
      <c r="V749">
        <v>4.59</v>
      </c>
      <c r="W749">
        <v>2019</v>
      </c>
      <c r="X749">
        <f t="shared" si="21"/>
        <v>0</v>
      </c>
    </row>
    <row r="750" spans="1:24" ht="12.75" hidden="1" customHeight="1" x14ac:dyDescent="0.45">
      <c r="A750">
        <v>93</v>
      </c>
      <c r="B750" t="s">
        <v>120</v>
      </c>
      <c r="C750" t="s">
        <v>170</v>
      </c>
      <c r="D750" s="2" t="str">
        <f t="shared" si="20"/>
        <v>Arizona2019</v>
      </c>
      <c r="F750">
        <v>4</v>
      </c>
      <c r="G750">
        <v>8</v>
      </c>
      <c r="H750" s="2">
        <v>0</v>
      </c>
      <c r="I750">
        <v>2.33</v>
      </c>
      <c r="J750">
        <v>-6.57</v>
      </c>
      <c r="K750">
        <v>-4.25</v>
      </c>
      <c r="L750" s="2">
        <f>_xlfn.RANK.EQ(I750, INDEX(CFB!$I$2:$I$1048576, MATCH(W750, CFB!$W$2:$W$1048576, 0)):INDEX(CFB!$I$2:$I$1048576, MATCH(W750, CFB!$W$2:$W$1048576, 0) + COUNTIF(CFB!$W$2:$W$1048576, W750) - 1), 0)</f>
        <v>55</v>
      </c>
      <c r="M750" s="2">
        <f>_xlfn.RANK.EQ(J750, INDEX(CFB!$J$2:$J$1048576, MATCH(W750, CFB!$W$2:$W$1048576, 0)):INDEX(CFB!$J$2:$J$1048576, MATCH(W750, CFB!$W$2:$W$1048576, 0) + COUNTIF(CFB!$W$2:$W$1048576, W750) - 1))</f>
        <v>113</v>
      </c>
      <c r="N750" s="2">
        <f>RANK(K750, INDEX(CFB!$K$2:$K$1048576, MATCH(W750, CFB!$W$2:$W$1048576, 0)):INDEX(CFB!$K$2:$K$1048576, MATCH(W750, CFB!$W$2:$W$1048576, 0) + COUNTIF(CFB!$W$2:$W$1048576, W750) - 1))</f>
        <v>93</v>
      </c>
      <c r="O750">
        <v>42.98</v>
      </c>
      <c r="P750">
        <v>19.25</v>
      </c>
      <c r="Q750">
        <v>9.5399999999999991</v>
      </c>
      <c r="R750">
        <v>5.76</v>
      </c>
      <c r="S750">
        <v>5.95</v>
      </c>
      <c r="T750">
        <v>3.62</v>
      </c>
      <c r="U750">
        <v>7.43</v>
      </c>
      <c r="V750">
        <v>4.7699999999999996</v>
      </c>
      <c r="W750">
        <v>2019</v>
      </c>
      <c r="X750">
        <f t="shared" si="21"/>
        <v>0</v>
      </c>
    </row>
    <row r="751" spans="1:24" ht="12.75" hidden="1" customHeight="1" x14ac:dyDescent="0.45">
      <c r="A751">
        <v>94</v>
      </c>
      <c r="B751" t="s">
        <v>111</v>
      </c>
      <c r="C751" t="s">
        <v>166</v>
      </c>
      <c r="D751" s="2" t="str">
        <f t="shared" si="20"/>
        <v>Fresno State2019</v>
      </c>
      <c r="F751">
        <v>4</v>
      </c>
      <c r="G751">
        <v>8</v>
      </c>
      <c r="H751" s="2">
        <v>0</v>
      </c>
      <c r="I751">
        <v>1.1000000000000001</v>
      </c>
      <c r="J751">
        <v>-5.64</v>
      </c>
      <c r="K751">
        <v>-4.53</v>
      </c>
      <c r="L751" s="2">
        <f>_xlfn.RANK.EQ(I751, INDEX(CFB!$I$2:$I$1048576, MATCH(W751, CFB!$W$2:$W$1048576, 0)):INDEX(CFB!$I$2:$I$1048576, MATCH(W751, CFB!$W$2:$W$1048576, 0) + COUNTIF(CFB!$W$2:$W$1048576, W751) - 1), 0)</f>
        <v>65</v>
      </c>
      <c r="M751" s="2">
        <f>_xlfn.RANK.EQ(J751, INDEX(CFB!$J$2:$J$1048576, MATCH(W751, CFB!$W$2:$W$1048576, 0)):INDEX(CFB!$J$2:$J$1048576, MATCH(W751, CFB!$W$2:$W$1048576, 0) + COUNTIF(CFB!$W$2:$W$1048576, W751) - 1))</f>
        <v>104</v>
      </c>
      <c r="N751" s="2">
        <f>RANK(K751, INDEX(CFB!$K$2:$K$1048576, MATCH(W751, CFB!$W$2:$W$1048576, 0)):INDEX(CFB!$K$2:$K$1048576, MATCH(W751, CFB!$W$2:$W$1048576, 0) + COUNTIF(CFB!$W$2:$W$1048576, W751) - 1))</f>
        <v>94</v>
      </c>
      <c r="O751">
        <v>40.39</v>
      </c>
      <c r="P751">
        <v>18.04</v>
      </c>
      <c r="Q751">
        <v>9.08</v>
      </c>
      <c r="R751">
        <v>5.03</v>
      </c>
      <c r="S751">
        <v>5.85</v>
      </c>
      <c r="T751">
        <v>3.41</v>
      </c>
      <c r="U751">
        <v>7.2</v>
      </c>
      <c r="V751">
        <v>4.4800000000000004</v>
      </c>
      <c r="W751">
        <v>2019</v>
      </c>
      <c r="X751">
        <f t="shared" si="21"/>
        <v>0</v>
      </c>
    </row>
    <row r="752" spans="1:24" ht="12.75" hidden="1" customHeight="1" x14ac:dyDescent="0.45">
      <c r="A752">
        <v>95</v>
      </c>
      <c r="B752" t="s">
        <v>135</v>
      </c>
      <c r="C752" t="s">
        <v>165</v>
      </c>
      <c r="D752" s="2" t="str">
        <f t="shared" si="20"/>
        <v>UAB2019</v>
      </c>
      <c r="F752">
        <v>9</v>
      </c>
      <c r="G752">
        <v>5</v>
      </c>
      <c r="H752" s="2">
        <v>0</v>
      </c>
      <c r="I752">
        <v>-5.89</v>
      </c>
      <c r="J752">
        <v>1.29</v>
      </c>
      <c r="K752">
        <v>-4.5999999999999996</v>
      </c>
      <c r="L752" s="2">
        <f>_xlfn.RANK.EQ(I752, INDEX(CFB!$I$2:$I$1048576, MATCH(W752, CFB!$W$2:$W$1048576, 0)):INDEX(CFB!$I$2:$I$1048576, MATCH(W752, CFB!$W$2:$W$1048576, 0) + COUNTIF(CFB!$W$2:$W$1048576, W752) - 1), 0)</f>
        <v>111</v>
      </c>
      <c r="M752" s="2">
        <f>_xlfn.RANK.EQ(J752, INDEX(CFB!$J$2:$J$1048576, MATCH(W752, CFB!$W$2:$W$1048576, 0)):INDEX(CFB!$J$2:$J$1048576, MATCH(W752, CFB!$W$2:$W$1048576, 0) + COUNTIF(CFB!$W$2:$W$1048576, W752) - 1))</f>
        <v>54</v>
      </c>
      <c r="N752" s="2">
        <f>RANK(K752, INDEX(CFB!$K$2:$K$1048576, MATCH(W752, CFB!$W$2:$W$1048576, 0)):INDEX(CFB!$K$2:$K$1048576, MATCH(W752, CFB!$W$2:$W$1048576, 0) + COUNTIF(CFB!$W$2:$W$1048576, W752) - 1))</f>
        <v>95</v>
      </c>
      <c r="O752">
        <v>33.979999999999997</v>
      </c>
      <c r="P752">
        <v>14.68</v>
      </c>
      <c r="Q752">
        <v>9.4700000000000006</v>
      </c>
      <c r="R752">
        <v>5.31</v>
      </c>
      <c r="S752">
        <v>4.93</v>
      </c>
      <c r="T752">
        <v>3.13</v>
      </c>
      <c r="U752">
        <v>6.6</v>
      </c>
      <c r="V752">
        <v>4.17</v>
      </c>
      <c r="W752">
        <v>2019</v>
      </c>
      <c r="X752">
        <f t="shared" si="21"/>
        <v>0</v>
      </c>
    </row>
    <row r="753" spans="1:24" ht="12.75" hidden="1" customHeight="1" x14ac:dyDescent="0.45">
      <c r="A753">
        <v>96</v>
      </c>
      <c r="B753" t="s">
        <v>123</v>
      </c>
      <c r="C753" t="s">
        <v>158</v>
      </c>
      <c r="D753" s="2" t="str">
        <f t="shared" si="20"/>
        <v>Louisiana-Monroe2019</v>
      </c>
      <c r="F753">
        <v>5</v>
      </c>
      <c r="G753">
        <v>7</v>
      </c>
      <c r="H753" s="2">
        <v>0</v>
      </c>
      <c r="I753">
        <v>4.13</v>
      </c>
      <c r="J753">
        <v>-9.0500000000000007</v>
      </c>
      <c r="K753">
        <v>-4.92</v>
      </c>
      <c r="L753" s="2">
        <f>_xlfn.RANK.EQ(I753, INDEX(CFB!$I$2:$I$1048576, MATCH(W753, CFB!$W$2:$W$1048576, 0)):INDEX(CFB!$I$2:$I$1048576, MATCH(W753, CFB!$W$2:$W$1048576, 0) + COUNTIF(CFB!$W$2:$W$1048576, W753) - 1), 0)</f>
        <v>36</v>
      </c>
      <c r="M753" s="2">
        <f>_xlfn.RANK.EQ(J753, INDEX(CFB!$J$2:$J$1048576, MATCH(W753, CFB!$W$2:$W$1048576, 0)):INDEX(CFB!$J$2:$J$1048576, MATCH(W753, CFB!$W$2:$W$1048576, 0) + COUNTIF(CFB!$W$2:$W$1048576, W753) - 1))</f>
        <v>124</v>
      </c>
      <c r="N753" s="2">
        <f>RANK(K753, INDEX(CFB!$K$2:$K$1048576, MATCH(W753, CFB!$W$2:$W$1048576, 0)):INDEX(CFB!$K$2:$K$1048576, MATCH(W753, CFB!$W$2:$W$1048576, 0) + COUNTIF(CFB!$W$2:$W$1048576, W753) - 1))</f>
        <v>96</v>
      </c>
      <c r="O753">
        <v>43.77</v>
      </c>
      <c r="P753">
        <v>25.45</v>
      </c>
      <c r="Q753">
        <v>8.6999999999999993</v>
      </c>
      <c r="R753">
        <v>6.94</v>
      </c>
      <c r="S753">
        <v>6.74</v>
      </c>
      <c r="T753">
        <v>4.58</v>
      </c>
      <c r="U753">
        <v>7.63</v>
      </c>
      <c r="V753">
        <v>5.53</v>
      </c>
      <c r="W753">
        <v>2019</v>
      </c>
      <c r="X753">
        <f t="shared" si="21"/>
        <v>0</v>
      </c>
    </row>
    <row r="754" spans="1:24" ht="12.75" hidden="1" customHeight="1" x14ac:dyDescent="0.45">
      <c r="A754">
        <v>97</v>
      </c>
      <c r="B754" t="s">
        <v>128</v>
      </c>
      <c r="C754" t="s">
        <v>159</v>
      </c>
      <c r="D754" s="2" t="str">
        <f t="shared" si="20"/>
        <v>Troy2019</v>
      </c>
      <c r="F754">
        <v>5</v>
      </c>
      <c r="G754">
        <v>7</v>
      </c>
      <c r="H754" s="2">
        <v>0</v>
      </c>
      <c r="I754">
        <v>4.0999999999999996</v>
      </c>
      <c r="J754">
        <v>-9.1</v>
      </c>
      <c r="K754">
        <v>-5.01</v>
      </c>
      <c r="L754" s="2">
        <f>_xlfn.RANK.EQ(I754, INDEX(CFB!$I$2:$I$1048576, MATCH(W754, CFB!$W$2:$W$1048576, 0)):INDEX(CFB!$I$2:$I$1048576, MATCH(W754, CFB!$W$2:$W$1048576, 0) + COUNTIF(CFB!$W$2:$W$1048576, W754) - 1), 0)</f>
        <v>38</v>
      </c>
      <c r="M754" s="2">
        <f>_xlfn.RANK.EQ(J754, INDEX(CFB!$J$2:$J$1048576, MATCH(W754, CFB!$W$2:$W$1048576, 0)):INDEX(CFB!$J$2:$J$1048576, MATCH(W754, CFB!$W$2:$W$1048576, 0) + COUNTIF(CFB!$W$2:$W$1048576, W754) - 1))</f>
        <v>125</v>
      </c>
      <c r="N754" s="2">
        <f>RANK(K754, INDEX(CFB!$K$2:$K$1048576, MATCH(W754, CFB!$W$2:$W$1048576, 0)):INDEX(CFB!$K$2:$K$1048576, MATCH(W754, CFB!$W$2:$W$1048576, 0) + COUNTIF(CFB!$W$2:$W$1048576, W754) - 1))</f>
        <v>97</v>
      </c>
      <c r="O754">
        <v>44.76</v>
      </c>
      <c r="P754">
        <v>25.81</v>
      </c>
      <c r="Q754">
        <v>8.6</v>
      </c>
      <c r="R754">
        <v>7.65</v>
      </c>
      <c r="S754">
        <v>5.56</v>
      </c>
      <c r="T754">
        <v>3.47</v>
      </c>
      <c r="U754">
        <v>7.29</v>
      </c>
      <c r="V754">
        <v>5.44</v>
      </c>
      <c r="W754">
        <v>2019</v>
      </c>
      <c r="X754">
        <f t="shared" si="21"/>
        <v>0</v>
      </c>
    </row>
    <row r="755" spans="1:24" ht="12.75" hidden="1" customHeight="1" x14ac:dyDescent="0.45">
      <c r="A755">
        <v>98</v>
      </c>
      <c r="B755" t="s">
        <v>118</v>
      </c>
      <c r="C755" t="s">
        <v>12</v>
      </c>
      <c r="D755" s="2" t="str">
        <f t="shared" si="20"/>
        <v>Liberty2019</v>
      </c>
      <c r="F755">
        <v>8</v>
      </c>
      <c r="G755">
        <v>5</v>
      </c>
      <c r="H755" s="2">
        <v>0</v>
      </c>
      <c r="I755">
        <v>0.28999999999999998</v>
      </c>
      <c r="J755">
        <v>-5.98</v>
      </c>
      <c r="K755">
        <v>-5.7</v>
      </c>
      <c r="L755" s="2">
        <f>_xlfn.RANK.EQ(I755, INDEX(CFB!$I$2:$I$1048576, MATCH(W755, CFB!$W$2:$W$1048576, 0)):INDEX(CFB!$I$2:$I$1048576, MATCH(W755, CFB!$W$2:$W$1048576, 0) + COUNTIF(CFB!$W$2:$W$1048576, W755) - 1), 0)</f>
        <v>72</v>
      </c>
      <c r="M755" s="2">
        <f>_xlfn.RANK.EQ(J755, INDEX(CFB!$J$2:$J$1048576, MATCH(W755, CFB!$W$2:$W$1048576, 0)):INDEX(CFB!$J$2:$J$1048576, MATCH(W755, CFB!$W$2:$W$1048576, 0) + COUNTIF(CFB!$W$2:$W$1048576, W755) - 1))</f>
        <v>109</v>
      </c>
      <c r="N755" s="2">
        <f>RANK(K755, INDEX(CFB!$K$2:$K$1048576, MATCH(W755, CFB!$W$2:$W$1048576, 0)):INDEX(CFB!$K$2:$K$1048576, MATCH(W755, CFB!$W$2:$W$1048576, 0) + COUNTIF(CFB!$W$2:$W$1048576, W755) - 1))</f>
        <v>98</v>
      </c>
      <c r="O755">
        <v>39.53</v>
      </c>
      <c r="P755">
        <v>19.579999999999998</v>
      </c>
      <c r="Q755">
        <v>9.25</v>
      </c>
      <c r="R755">
        <v>6.89</v>
      </c>
      <c r="S755">
        <v>5.25</v>
      </c>
      <c r="T755">
        <v>3.53</v>
      </c>
      <c r="U755">
        <v>7.24</v>
      </c>
      <c r="V755">
        <v>5.04</v>
      </c>
      <c r="W755">
        <v>2019</v>
      </c>
      <c r="X755">
        <f t="shared" si="21"/>
        <v>0</v>
      </c>
    </row>
    <row r="756" spans="1:24" ht="12.75" hidden="1" customHeight="1" x14ac:dyDescent="0.45">
      <c r="A756">
        <v>99</v>
      </c>
      <c r="B756" t="s">
        <v>55</v>
      </c>
      <c r="C756" t="s">
        <v>29</v>
      </c>
      <c r="D756" s="2" t="str">
        <f t="shared" si="20"/>
        <v>Kansas2019</v>
      </c>
      <c r="F756">
        <v>3</v>
      </c>
      <c r="G756">
        <v>9</v>
      </c>
      <c r="H756" s="2">
        <v>0</v>
      </c>
      <c r="I756">
        <v>-1.79</v>
      </c>
      <c r="J756">
        <v>-3.94</v>
      </c>
      <c r="K756">
        <v>-5.73</v>
      </c>
      <c r="L756" s="2">
        <f>_xlfn.RANK.EQ(I756, INDEX(CFB!$I$2:$I$1048576, MATCH(W756, CFB!$W$2:$W$1048576, 0)):INDEX(CFB!$I$2:$I$1048576, MATCH(W756, CFB!$W$2:$W$1048576, 0) + COUNTIF(CFB!$W$2:$W$1048576, W756) - 1), 0)</f>
        <v>90</v>
      </c>
      <c r="M756" s="2">
        <f>_xlfn.RANK.EQ(J756, INDEX(CFB!$J$2:$J$1048576, MATCH(W756, CFB!$W$2:$W$1048576, 0)):INDEX(CFB!$J$2:$J$1048576, MATCH(W756, CFB!$W$2:$W$1048576, 0) + COUNTIF(CFB!$W$2:$W$1048576, W756) - 1))</f>
        <v>95</v>
      </c>
      <c r="N756" s="2">
        <f>RANK(K756, INDEX(CFB!$K$2:$K$1048576, MATCH(W756, CFB!$W$2:$W$1048576, 0)):INDEX(CFB!$K$2:$K$1048576, MATCH(W756, CFB!$W$2:$W$1048576, 0) + COUNTIF(CFB!$W$2:$W$1048576, W756) - 1))</f>
        <v>99</v>
      </c>
      <c r="O756">
        <v>39.950000000000003</v>
      </c>
      <c r="P756">
        <v>18.37</v>
      </c>
      <c r="Q756">
        <v>8.7899999999999991</v>
      </c>
      <c r="R756">
        <v>5.99</v>
      </c>
      <c r="S756">
        <v>6.11</v>
      </c>
      <c r="T756">
        <v>3.38</v>
      </c>
      <c r="U756">
        <v>7.35</v>
      </c>
      <c r="V756">
        <v>4.51</v>
      </c>
      <c r="W756">
        <v>2019</v>
      </c>
      <c r="X756">
        <f t="shared" si="21"/>
        <v>0</v>
      </c>
    </row>
    <row r="757" spans="1:24" ht="12.75" hidden="1" customHeight="1" x14ac:dyDescent="0.45">
      <c r="A757">
        <v>100</v>
      </c>
      <c r="B757" t="s">
        <v>114</v>
      </c>
      <c r="C757" t="s">
        <v>166</v>
      </c>
      <c r="D757" s="2" t="str">
        <f t="shared" si="20"/>
        <v>San Jose State2019</v>
      </c>
      <c r="F757">
        <v>5</v>
      </c>
      <c r="G757">
        <v>7</v>
      </c>
      <c r="H757" s="2">
        <v>0</v>
      </c>
      <c r="I757">
        <v>3.25</v>
      </c>
      <c r="J757">
        <v>-9.33</v>
      </c>
      <c r="K757">
        <v>-6.08</v>
      </c>
      <c r="L757" s="2">
        <f>_xlfn.RANK.EQ(I757, INDEX(CFB!$I$2:$I$1048576, MATCH(W757, CFB!$W$2:$W$1048576, 0)):INDEX(CFB!$I$2:$I$1048576, MATCH(W757, CFB!$W$2:$W$1048576, 0) + COUNTIF(CFB!$W$2:$W$1048576, W757) - 1), 0)</f>
        <v>47</v>
      </c>
      <c r="M757" s="2">
        <f>_xlfn.RANK.EQ(J757, INDEX(CFB!$J$2:$J$1048576, MATCH(W757, CFB!$W$2:$W$1048576, 0)):INDEX(CFB!$J$2:$J$1048576, MATCH(W757, CFB!$W$2:$W$1048576, 0) + COUNTIF(CFB!$W$2:$W$1048576, W757) - 1))</f>
        <v>126</v>
      </c>
      <c r="N757" s="2">
        <f>RANK(K757, INDEX(CFB!$K$2:$K$1048576, MATCH(W757, CFB!$W$2:$W$1048576, 0)):INDEX(CFB!$K$2:$K$1048576, MATCH(W757, CFB!$W$2:$W$1048576, 0) + COUNTIF(CFB!$W$2:$W$1048576, W757) - 1))</f>
        <v>100</v>
      </c>
      <c r="O757">
        <v>41.87</v>
      </c>
      <c r="P757">
        <v>21.74</v>
      </c>
      <c r="Q757">
        <v>9.84</v>
      </c>
      <c r="R757">
        <v>5.65</v>
      </c>
      <c r="S757">
        <v>4.63</v>
      </c>
      <c r="T757">
        <v>3.78</v>
      </c>
      <c r="U757">
        <v>7.53</v>
      </c>
      <c r="V757">
        <v>4.82</v>
      </c>
      <c r="W757">
        <v>2019</v>
      </c>
      <c r="X757">
        <f t="shared" si="21"/>
        <v>0</v>
      </c>
    </row>
    <row r="758" spans="1:24" ht="12.75" hidden="1" customHeight="1" x14ac:dyDescent="0.45">
      <c r="A758">
        <v>101</v>
      </c>
      <c r="B758" t="s">
        <v>152</v>
      </c>
      <c r="C758" t="s">
        <v>168</v>
      </c>
      <c r="D758" s="2" t="str">
        <f t="shared" si="20"/>
        <v>Middle Tennessee State2019</v>
      </c>
      <c r="F758">
        <v>4</v>
      </c>
      <c r="G758">
        <v>8</v>
      </c>
      <c r="H758" s="2">
        <v>0</v>
      </c>
      <c r="I758">
        <v>-0.6</v>
      </c>
      <c r="J758">
        <v>-5.51</v>
      </c>
      <c r="K758">
        <v>-6.11</v>
      </c>
      <c r="L758" s="2">
        <f>_xlfn.RANK.EQ(I758, INDEX(CFB!$I$2:$I$1048576, MATCH(W758, CFB!$W$2:$W$1048576, 0)):INDEX(CFB!$I$2:$I$1048576, MATCH(W758, CFB!$W$2:$W$1048576, 0) + COUNTIF(CFB!$W$2:$W$1048576, W758) - 1), 0)</f>
        <v>83</v>
      </c>
      <c r="M758" s="2">
        <f>_xlfn.RANK.EQ(J758, INDEX(CFB!$J$2:$J$1048576, MATCH(W758, CFB!$W$2:$W$1048576, 0)):INDEX(CFB!$J$2:$J$1048576, MATCH(W758, CFB!$W$2:$W$1048576, 0) + COUNTIF(CFB!$W$2:$W$1048576, W758) - 1))</f>
        <v>103</v>
      </c>
      <c r="N758" s="2">
        <f>RANK(K758, INDEX(CFB!$K$2:$K$1048576, MATCH(W758, CFB!$W$2:$W$1048576, 0)):INDEX(CFB!$K$2:$K$1048576, MATCH(W758, CFB!$W$2:$W$1048576, 0) + COUNTIF(CFB!$W$2:$W$1048576, W758) - 1))</f>
        <v>101</v>
      </c>
      <c r="O758">
        <v>40.6</v>
      </c>
      <c r="P758">
        <v>19.2</v>
      </c>
      <c r="Q758">
        <v>9.42</v>
      </c>
      <c r="R758">
        <v>6.54</v>
      </c>
      <c r="S758">
        <v>6.43</v>
      </c>
      <c r="T758">
        <v>4.22</v>
      </c>
      <c r="U758">
        <v>7.77</v>
      </c>
      <c r="V758">
        <v>5.39</v>
      </c>
      <c r="W758">
        <v>2019</v>
      </c>
      <c r="X758">
        <f t="shared" si="21"/>
        <v>0</v>
      </c>
    </row>
    <row r="759" spans="1:24" ht="12.75" hidden="1" customHeight="1" x14ac:dyDescent="0.45">
      <c r="A759">
        <v>102</v>
      </c>
      <c r="B759" t="s">
        <v>69</v>
      </c>
      <c r="C759" t="s">
        <v>157</v>
      </c>
      <c r="D759" s="2" t="str">
        <f t="shared" si="20"/>
        <v>Arkansas2019</v>
      </c>
      <c r="F759">
        <v>2</v>
      </c>
      <c r="G759">
        <v>10</v>
      </c>
      <c r="H759" s="2">
        <v>0</v>
      </c>
      <c r="I759">
        <v>-2.6</v>
      </c>
      <c r="J759">
        <v>-3.98</v>
      </c>
      <c r="K759">
        <v>-6.58</v>
      </c>
      <c r="L759" s="2">
        <f>_xlfn.RANK.EQ(I759, INDEX(CFB!$I$2:$I$1048576, MATCH(W759, CFB!$W$2:$W$1048576, 0)):INDEX(CFB!$I$2:$I$1048576, MATCH(W759, CFB!$W$2:$W$1048576, 0) + COUNTIF(CFB!$W$2:$W$1048576, W759) - 1), 0)</f>
        <v>95</v>
      </c>
      <c r="M759" s="2">
        <f>_xlfn.RANK.EQ(J759, INDEX(CFB!$J$2:$J$1048576, MATCH(W759, CFB!$W$2:$W$1048576, 0)):INDEX(CFB!$J$2:$J$1048576, MATCH(W759, CFB!$W$2:$W$1048576, 0) + COUNTIF(CFB!$W$2:$W$1048576, W759) - 1))</f>
        <v>96</v>
      </c>
      <c r="N759" s="2">
        <f>RANK(K759, INDEX(CFB!$K$2:$K$1048576, MATCH(W759, CFB!$W$2:$W$1048576, 0)):INDEX(CFB!$K$2:$K$1048576, MATCH(W759, CFB!$W$2:$W$1048576, 0) + COUNTIF(CFB!$W$2:$W$1048576, W759) - 1))</f>
        <v>102</v>
      </c>
      <c r="O759">
        <v>39.79</v>
      </c>
      <c r="P759">
        <v>18.329999999999998</v>
      </c>
      <c r="Q759">
        <v>7.91</v>
      </c>
      <c r="R759">
        <v>6.01</v>
      </c>
      <c r="S759">
        <v>6.45</v>
      </c>
      <c r="T759">
        <v>3.83</v>
      </c>
      <c r="U759">
        <v>7.02</v>
      </c>
      <c r="V759">
        <v>4.68</v>
      </c>
      <c r="W759">
        <v>2019</v>
      </c>
      <c r="X759">
        <f t="shared" si="21"/>
        <v>0</v>
      </c>
    </row>
    <row r="760" spans="1:24" ht="12.75" hidden="1" customHeight="1" x14ac:dyDescent="0.45">
      <c r="A760">
        <v>103</v>
      </c>
      <c r="B760" t="s">
        <v>136</v>
      </c>
      <c r="C760" t="s">
        <v>159</v>
      </c>
      <c r="D760" s="2" t="str">
        <f t="shared" si="20"/>
        <v>Georgia State2019</v>
      </c>
      <c r="F760">
        <v>7</v>
      </c>
      <c r="G760">
        <v>6</v>
      </c>
      <c r="H760" s="2">
        <v>0</v>
      </c>
      <c r="I760">
        <v>3.11</v>
      </c>
      <c r="J760">
        <v>-9.7200000000000006</v>
      </c>
      <c r="K760">
        <v>-6.61</v>
      </c>
      <c r="L760" s="2">
        <f>_xlfn.RANK.EQ(I760, INDEX(CFB!$I$2:$I$1048576, MATCH(W760, CFB!$W$2:$W$1048576, 0)):INDEX(CFB!$I$2:$I$1048576, MATCH(W760, CFB!$W$2:$W$1048576, 0) + COUNTIF(CFB!$W$2:$W$1048576, W760) - 1), 0)</f>
        <v>48</v>
      </c>
      <c r="M760" s="2">
        <f>_xlfn.RANK.EQ(J760, INDEX(CFB!$J$2:$J$1048576, MATCH(W760, CFB!$W$2:$W$1048576, 0)):INDEX(CFB!$J$2:$J$1048576, MATCH(W760, CFB!$W$2:$W$1048576, 0) + COUNTIF(CFB!$W$2:$W$1048576, W760) - 1))</f>
        <v>128</v>
      </c>
      <c r="N760" s="2">
        <f>RANK(K760, INDEX(CFB!$K$2:$K$1048576, MATCH(W760, CFB!$W$2:$W$1048576, 0)):INDEX(CFB!$K$2:$K$1048576, MATCH(W760, CFB!$W$2:$W$1048576, 0) + COUNTIF(CFB!$W$2:$W$1048576, W760) - 1))</f>
        <v>103</v>
      </c>
      <c r="O760">
        <v>42.5</v>
      </c>
      <c r="P760">
        <v>25.6</v>
      </c>
      <c r="Q760">
        <v>7.79</v>
      </c>
      <c r="R760">
        <v>7.54</v>
      </c>
      <c r="S760">
        <v>6.43</v>
      </c>
      <c r="T760">
        <v>4.29</v>
      </c>
      <c r="U760">
        <v>6.92</v>
      </c>
      <c r="V760">
        <v>5.76</v>
      </c>
      <c r="W760">
        <v>2019</v>
      </c>
      <c r="X760">
        <f t="shared" si="21"/>
        <v>0</v>
      </c>
    </row>
    <row r="761" spans="1:24" ht="12.75" hidden="1" customHeight="1" x14ac:dyDescent="0.45">
      <c r="A761">
        <v>104</v>
      </c>
      <c r="B761" t="s">
        <v>104</v>
      </c>
      <c r="C761" t="s">
        <v>167</v>
      </c>
      <c r="D761" s="2" t="str">
        <f t="shared" si="20"/>
        <v>Colorado State2019</v>
      </c>
      <c r="F761">
        <v>4</v>
      </c>
      <c r="G761">
        <v>8</v>
      </c>
      <c r="H761" s="2">
        <v>0</v>
      </c>
      <c r="I761">
        <v>0.74</v>
      </c>
      <c r="J761">
        <v>-7.58</v>
      </c>
      <c r="K761">
        <v>-6.84</v>
      </c>
      <c r="L761" s="2">
        <f>_xlfn.RANK.EQ(I761, INDEX(CFB!$I$2:$I$1048576, MATCH(W761, CFB!$W$2:$W$1048576, 0)):INDEX(CFB!$I$2:$I$1048576, MATCH(W761, CFB!$W$2:$W$1048576, 0) + COUNTIF(CFB!$W$2:$W$1048576, W761) - 1), 0)</f>
        <v>69</v>
      </c>
      <c r="M761" s="2">
        <f>_xlfn.RANK.EQ(J761, INDEX(CFB!$J$2:$J$1048576, MATCH(W761, CFB!$W$2:$W$1048576, 0)):INDEX(CFB!$J$2:$J$1048576, MATCH(W761, CFB!$W$2:$W$1048576, 0) + COUNTIF(CFB!$W$2:$W$1048576, W761) - 1))</f>
        <v>116</v>
      </c>
      <c r="N761" s="2">
        <f>RANK(K761, INDEX(CFB!$K$2:$K$1048576, MATCH(W761, CFB!$W$2:$W$1048576, 0)):INDEX(CFB!$K$2:$K$1048576, MATCH(W761, CFB!$W$2:$W$1048576, 0) + COUNTIF(CFB!$W$2:$W$1048576, W761) - 1))</f>
        <v>104</v>
      </c>
      <c r="O761">
        <v>40.15</v>
      </c>
      <c r="P761">
        <v>21.16</v>
      </c>
      <c r="Q761">
        <v>9.73</v>
      </c>
      <c r="R761">
        <v>5.27</v>
      </c>
      <c r="S761">
        <v>5.21</v>
      </c>
      <c r="T761">
        <v>3.49</v>
      </c>
      <c r="U761">
        <v>7.35</v>
      </c>
      <c r="V761">
        <v>4.55</v>
      </c>
      <c r="W761">
        <v>2019</v>
      </c>
      <c r="X761">
        <f t="shared" si="21"/>
        <v>0</v>
      </c>
    </row>
    <row r="762" spans="1:24" ht="12.75" hidden="1" customHeight="1" x14ac:dyDescent="0.45">
      <c r="A762">
        <v>105</v>
      </c>
      <c r="B762" t="s">
        <v>132</v>
      </c>
      <c r="C762" t="s">
        <v>168</v>
      </c>
      <c r="D762" s="2" t="str">
        <f t="shared" si="20"/>
        <v>Charlotte2019</v>
      </c>
      <c r="F762">
        <v>7</v>
      </c>
      <c r="G762">
        <v>6</v>
      </c>
      <c r="H762" s="2">
        <v>0</v>
      </c>
      <c r="I762">
        <v>0.71</v>
      </c>
      <c r="J762">
        <v>-7.58</v>
      </c>
      <c r="K762">
        <v>-6.88</v>
      </c>
      <c r="L762" s="2">
        <f>_xlfn.RANK.EQ(I762, INDEX(CFB!$I$2:$I$1048576, MATCH(W762, CFB!$W$2:$W$1048576, 0)):INDEX(CFB!$I$2:$I$1048576, MATCH(W762, CFB!$W$2:$W$1048576, 0) + COUNTIF(CFB!$W$2:$W$1048576, W762) - 1), 0)</f>
        <v>70</v>
      </c>
      <c r="M762" s="2">
        <f>_xlfn.RANK.EQ(J762, INDEX(CFB!$J$2:$J$1048576, MATCH(W762, CFB!$W$2:$W$1048576, 0)):INDEX(CFB!$J$2:$J$1048576, MATCH(W762, CFB!$W$2:$W$1048576, 0) + COUNTIF(CFB!$W$2:$W$1048576, W762) - 1))</f>
        <v>116</v>
      </c>
      <c r="N762" s="2">
        <f>RANK(K762, INDEX(CFB!$K$2:$K$1048576, MATCH(W762, CFB!$W$2:$W$1048576, 0)):INDEX(CFB!$K$2:$K$1048576, MATCH(W762, CFB!$W$2:$W$1048576, 0) + COUNTIF(CFB!$W$2:$W$1048576, W762) - 1))</f>
        <v>105</v>
      </c>
      <c r="O762">
        <v>40.26</v>
      </c>
      <c r="P762">
        <v>21.75</v>
      </c>
      <c r="Q762">
        <v>9.8699999999999992</v>
      </c>
      <c r="R762">
        <v>6.96</v>
      </c>
      <c r="S762">
        <v>5.97</v>
      </c>
      <c r="T762">
        <v>3.94</v>
      </c>
      <c r="U762">
        <v>7.39</v>
      </c>
      <c r="V762">
        <v>5.15</v>
      </c>
      <c r="W762">
        <v>2019</v>
      </c>
      <c r="X762">
        <f t="shared" si="21"/>
        <v>0</v>
      </c>
    </row>
    <row r="763" spans="1:24" ht="12.75" hidden="1" customHeight="1" x14ac:dyDescent="0.45">
      <c r="A763">
        <v>106</v>
      </c>
      <c r="B763" t="s">
        <v>122</v>
      </c>
      <c r="C763" t="s">
        <v>159</v>
      </c>
      <c r="D763" s="2" t="str">
        <f t="shared" si="20"/>
        <v>Coastal Carolina2019</v>
      </c>
      <c r="F763">
        <v>5</v>
      </c>
      <c r="G763">
        <v>7</v>
      </c>
      <c r="H763" s="2">
        <v>0</v>
      </c>
      <c r="I763">
        <v>-2.2599999999999998</v>
      </c>
      <c r="J763">
        <v>-4.76</v>
      </c>
      <c r="K763">
        <v>-7.02</v>
      </c>
      <c r="L763" s="2">
        <f>_xlfn.RANK.EQ(I763, INDEX(CFB!$I$2:$I$1048576, MATCH(W763, CFB!$W$2:$W$1048576, 0)):INDEX(CFB!$I$2:$I$1048576, MATCH(W763, CFB!$W$2:$W$1048576, 0) + COUNTIF(CFB!$W$2:$W$1048576, W763) - 1), 0)</f>
        <v>92</v>
      </c>
      <c r="M763" s="2">
        <f>_xlfn.RANK.EQ(J763, INDEX(CFB!$J$2:$J$1048576, MATCH(W763, CFB!$W$2:$W$1048576, 0)):INDEX(CFB!$J$2:$J$1048576, MATCH(W763, CFB!$W$2:$W$1048576, 0) + COUNTIF(CFB!$W$2:$W$1048576, W763) - 1))</f>
        <v>99</v>
      </c>
      <c r="N763" s="2">
        <f>RANK(K763, INDEX(CFB!$K$2:$K$1048576, MATCH(W763, CFB!$W$2:$W$1048576, 0)):INDEX(CFB!$K$2:$K$1048576, MATCH(W763, CFB!$W$2:$W$1048576, 0) + COUNTIF(CFB!$W$2:$W$1048576, W763) - 1))</f>
        <v>106</v>
      </c>
      <c r="O763">
        <v>36.590000000000003</v>
      </c>
      <c r="P763">
        <v>18.71</v>
      </c>
      <c r="Q763">
        <v>7.72</v>
      </c>
      <c r="R763">
        <v>7.38</v>
      </c>
      <c r="S763">
        <v>5.2</v>
      </c>
      <c r="T763">
        <v>3.29</v>
      </c>
      <c r="U763">
        <v>6.2</v>
      </c>
      <c r="V763">
        <v>5.01</v>
      </c>
      <c r="W763">
        <v>2019</v>
      </c>
      <c r="X763">
        <f t="shared" si="21"/>
        <v>0</v>
      </c>
    </row>
    <row r="764" spans="1:24" ht="12.75" hidden="1" customHeight="1" x14ac:dyDescent="0.45">
      <c r="A764">
        <v>107</v>
      </c>
      <c r="B764" t="s">
        <v>134</v>
      </c>
      <c r="C764" t="s">
        <v>161</v>
      </c>
      <c r="D764" s="2" t="str">
        <f t="shared" si="20"/>
        <v>Eastern Michigan2019</v>
      </c>
      <c r="F764">
        <v>6</v>
      </c>
      <c r="G764">
        <v>7</v>
      </c>
      <c r="H764" s="2">
        <v>0</v>
      </c>
      <c r="I764">
        <v>0.18</v>
      </c>
      <c r="J764">
        <v>-7.68</v>
      </c>
      <c r="K764">
        <v>-7.5</v>
      </c>
      <c r="L764" s="2">
        <f>_xlfn.RANK.EQ(I764, INDEX(CFB!$I$2:$I$1048576, MATCH(W764, CFB!$W$2:$W$1048576, 0)):INDEX(CFB!$I$2:$I$1048576, MATCH(W764, CFB!$W$2:$W$1048576, 0) + COUNTIF(CFB!$W$2:$W$1048576, W764) - 1), 0)</f>
        <v>73</v>
      </c>
      <c r="M764" s="2">
        <f>_xlfn.RANK.EQ(J764, INDEX(CFB!$J$2:$J$1048576, MATCH(W764, CFB!$W$2:$W$1048576, 0)):INDEX(CFB!$J$2:$J$1048576, MATCH(W764, CFB!$W$2:$W$1048576, 0) + COUNTIF(CFB!$W$2:$W$1048576, W764) - 1))</f>
        <v>118</v>
      </c>
      <c r="N764" s="2">
        <f>RANK(K764, INDEX(CFB!$K$2:$K$1048576, MATCH(W764, CFB!$W$2:$W$1048576, 0)):INDEX(CFB!$K$2:$K$1048576, MATCH(W764, CFB!$W$2:$W$1048576, 0) + COUNTIF(CFB!$W$2:$W$1048576, W764) - 1))</f>
        <v>107</v>
      </c>
      <c r="O764">
        <v>39.840000000000003</v>
      </c>
      <c r="P764">
        <v>21.32</v>
      </c>
      <c r="Q764">
        <v>8.99</v>
      </c>
      <c r="R764">
        <v>7.45</v>
      </c>
      <c r="S764">
        <v>4.8</v>
      </c>
      <c r="T764">
        <v>3.66</v>
      </c>
      <c r="U764">
        <v>7</v>
      </c>
      <c r="V764">
        <v>5.28</v>
      </c>
      <c r="W764">
        <v>2019</v>
      </c>
      <c r="X764">
        <f t="shared" si="21"/>
        <v>0</v>
      </c>
    </row>
    <row r="765" spans="1:24" ht="12.75" hidden="1" customHeight="1" x14ac:dyDescent="0.45">
      <c r="A765">
        <v>108</v>
      </c>
      <c r="B765" t="s">
        <v>91</v>
      </c>
      <c r="C765" t="s">
        <v>163</v>
      </c>
      <c r="D765" s="2" t="str">
        <f t="shared" si="20"/>
        <v>North Carolina State2019</v>
      </c>
      <c r="F765">
        <v>4</v>
      </c>
      <c r="G765">
        <v>8</v>
      </c>
      <c r="H765" s="2">
        <v>0</v>
      </c>
      <c r="I765">
        <v>-7.68</v>
      </c>
      <c r="J765">
        <v>-0.14000000000000001</v>
      </c>
      <c r="K765">
        <v>-7.82</v>
      </c>
      <c r="L765" s="2">
        <f>_xlfn.RANK.EQ(I765, INDEX(CFB!$I$2:$I$1048576, MATCH(W765, CFB!$W$2:$W$1048576, 0)):INDEX(CFB!$I$2:$I$1048576, MATCH(W765, CFB!$W$2:$W$1048576, 0) + COUNTIF(CFB!$W$2:$W$1048576, W765) - 1), 0)</f>
        <v>117</v>
      </c>
      <c r="M765" s="2">
        <f>_xlfn.RANK.EQ(J765, INDEX(CFB!$J$2:$J$1048576, MATCH(W765, CFB!$W$2:$W$1048576, 0)):INDEX(CFB!$J$2:$J$1048576, MATCH(W765, CFB!$W$2:$W$1048576, 0) + COUNTIF(CFB!$W$2:$W$1048576, W765) - 1))</f>
        <v>66</v>
      </c>
      <c r="N765" s="2">
        <f>RANK(K765, INDEX(CFB!$K$2:$K$1048576, MATCH(W765, CFB!$W$2:$W$1048576, 0)):INDEX(CFB!$K$2:$K$1048576, MATCH(W765, CFB!$W$2:$W$1048576, 0) + COUNTIF(CFB!$W$2:$W$1048576, W765) - 1))</f>
        <v>108</v>
      </c>
      <c r="O765">
        <v>34.909999999999997</v>
      </c>
      <c r="P765">
        <v>14.63</v>
      </c>
      <c r="Q765">
        <v>7.46</v>
      </c>
      <c r="R765">
        <v>5.36</v>
      </c>
      <c r="S765">
        <v>5.58</v>
      </c>
      <c r="T765">
        <v>2.58</v>
      </c>
      <c r="U765">
        <v>6.45</v>
      </c>
      <c r="V765">
        <v>4.08</v>
      </c>
      <c r="W765">
        <v>2019</v>
      </c>
      <c r="X765">
        <f t="shared" si="21"/>
        <v>0</v>
      </c>
    </row>
    <row r="766" spans="1:24" ht="12.75" hidden="1" customHeight="1" x14ac:dyDescent="0.45">
      <c r="A766">
        <v>109</v>
      </c>
      <c r="B766" t="s">
        <v>142</v>
      </c>
      <c r="C766" t="s">
        <v>168</v>
      </c>
      <c r="D766" s="2" t="str">
        <f t="shared" si="20"/>
        <v>Florida International2019</v>
      </c>
      <c r="F766">
        <v>6</v>
      </c>
      <c r="G766">
        <v>7</v>
      </c>
      <c r="H766" s="2">
        <v>0</v>
      </c>
      <c r="I766">
        <v>-5.18</v>
      </c>
      <c r="J766">
        <v>-3.01</v>
      </c>
      <c r="K766">
        <v>-8.19</v>
      </c>
      <c r="L766" s="2">
        <f>_xlfn.RANK.EQ(I766, INDEX(CFB!$I$2:$I$1048576, MATCH(W766, CFB!$W$2:$W$1048576, 0)):INDEX(CFB!$I$2:$I$1048576, MATCH(W766, CFB!$W$2:$W$1048576, 0) + COUNTIF(CFB!$W$2:$W$1048576, W766) - 1), 0)</f>
        <v>106</v>
      </c>
      <c r="M766" s="2">
        <f>_xlfn.RANK.EQ(J766, INDEX(CFB!$J$2:$J$1048576, MATCH(W766, CFB!$W$2:$W$1048576, 0)):INDEX(CFB!$J$2:$J$1048576, MATCH(W766, CFB!$W$2:$W$1048576, 0) + COUNTIF(CFB!$W$2:$W$1048576, W766) - 1))</f>
        <v>89</v>
      </c>
      <c r="N766" s="2">
        <f>RANK(K766, INDEX(CFB!$K$2:$K$1048576, MATCH(W766, CFB!$W$2:$W$1048576, 0)):INDEX(CFB!$K$2:$K$1048576, MATCH(W766, CFB!$W$2:$W$1048576, 0) + COUNTIF(CFB!$W$2:$W$1048576, W766) - 1))</f>
        <v>109</v>
      </c>
      <c r="O766">
        <v>35.380000000000003</v>
      </c>
      <c r="P766">
        <v>17.690000000000001</v>
      </c>
      <c r="Q766">
        <v>8.23</v>
      </c>
      <c r="R766">
        <v>5.41</v>
      </c>
      <c r="S766">
        <v>5.25</v>
      </c>
      <c r="T766">
        <v>4.3600000000000003</v>
      </c>
      <c r="U766">
        <v>6.49</v>
      </c>
      <c r="V766">
        <v>4.8499999999999996</v>
      </c>
      <c r="W766">
        <v>2019</v>
      </c>
      <c r="X766">
        <f t="shared" si="21"/>
        <v>0</v>
      </c>
    </row>
    <row r="767" spans="1:24" ht="12.75" hidden="1" customHeight="1" x14ac:dyDescent="0.45">
      <c r="A767">
        <v>110</v>
      </c>
      <c r="B767" t="s">
        <v>52</v>
      </c>
      <c r="C767" t="s">
        <v>164</v>
      </c>
      <c r="D767" s="2" t="str">
        <f t="shared" si="20"/>
        <v>Georgia Tech2019</v>
      </c>
      <c r="F767">
        <v>3</v>
      </c>
      <c r="G767">
        <v>9</v>
      </c>
      <c r="H767" s="2">
        <v>0</v>
      </c>
      <c r="I767">
        <v>-5.23</v>
      </c>
      <c r="J767">
        <v>-3.27</v>
      </c>
      <c r="K767">
        <v>-8.49</v>
      </c>
      <c r="L767" s="2">
        <f>_xlfn.RANK.EQ(I767, INDEX(CFB!$I$2:$I$1048576, MATCH(W767, CFB!$W$2:$W$1048576, 0)):INDEX(CFB!$I$2:$I$1048576, MATCH(W767, CFB!$W$2:$W$1048576, 0) + COUNTIF(CFB!$W$2:$W$1048576, W767) - 1), 0)</f>
        <v>108</v>
      </c>
      <c r="M767" s="2">
        <f>_xlfn.RANK.EQ(J767, INDEX(CFB!$J$2:$J$1048576, MATCH(W767, CFB!$W$2:$W$1048576, 0)):INDEX(CFB!$J$2:$J$1048576, MATCH(W767, CFB!$W$2:$W$1048576, 0) + COUNTIF(CFB!$W$2:$W$1048576, W767) - 1))</f>
        <v>90</v>
      </c>
      <c r="N767" s="2">
        <f>RANK(K767, INDEX(CFB!$K$2:$K$1048576, MATCH(W767, CFB!$W$2:$W$1048576, 0)):INDEX(CFB!$K$2:$K$1048576, MATCH(W767, CFB!$W$2:$W$1048576, 0) + COUNTIF(CFB!$W$2:$W$1048576, W767) - 1))</f>
        <v>110</v>
      </c>
      <c r="O767">
        <v>34.92</v>
      </c>
      <c r="P767">
        <v>18.21</v>
      </c>
      <c r="Q767">
        <v>8.34</v>
      </c>
      <c r="R767">
        <v>5.99</v>
      </c>
      <c r="S767">
        <v>5.97</v>
      </c>
      <c r="T767">
        <v>3.56</v>
      </c>
      <c r="U767">
        <v>6.77</v>
      </c>
      <c r="V767">
        <v>4.51</v>
      </c>
      <c r="W767">
        <v>2019</v>
      </c>
      <c r="X767">
        <f t="shared" si="21"/>
        <v>0</v>
      </c>
    </row>
    <row r="768" spans="1:24" ht="12.75" hidden="1" customHeight="1" x14ac:dyDescent="0.45">
      <c r="A768">
        <v>111</v>
      </c>
      <c r="B768" t="s">
        <v>130</v>
      </c>
      <c r="C768" t="s">
        <v>166</v>
      </c>
      <c r="D768" s="2" t="str">
        <f t="shared" si="20"/>
        <v>Nevada2019</v>
      </c>
      <c r="F768">
        <v>7</v>
      </c>
      <c r="G768">
        <v>6</v>
      </c>
      <c r="H768" s="2">
        <v>0</v>
      </c>
      <c r="I768">
        <v>-7.3</v>
      </c>
      <c r="J768">
        <v>-1.34</v>
      </c>
      <c r="K768">
        <v>-8.64</v>
      </c>
      <c r="L768" s="2">
        <f>_xlfn.RANK.EQ(I768, INDEX(CFB!$I$2:$I$1048576, MATCH(W768, CFB!$W$2:$W$1048576, 0)):INDEX(CFB!$I$2:$I$1048576, MATCH(W768, CFB!$W$2:$W$1048576, 0) + COUNTIF(CFB!$W$2:$W$1048576, W768) - 1), 0)</f>
        <v>115</v>
      </c>
      <c r="M768" s="2">
        <f>_xlfn.RANK.EQ(J768, INDEX(CFB!$J$2:$J$1048576, MATCH(W768, CFB!$W$2:$W$1048576, 0)):INDEX(CFB!$J$2:$J$1048576, MATCH(W768, CFB!$W$2:$W$1048576, 0) + COUNTIF(CFB!$W$2:$W$1048576, W768) - 1))</f>
        <v>76</v>
      </c>
      <c r="N768" s="2">
        <f>RANK(K768, INDEX(CFB!$K$2:$K$1048576, MATCH(W768, CFB!$W$2:$W$1048576, 0)):INDEX(CFB!$K$2:$K$1048576, MATCH(W768, CFB!$W$2:$W$1048576, 0) + COUNTIF(CFB!$W$2:$W$1048576, W768) - 1))</f>
        <v>111</v>
      </c>
      <c r="O768">
        <v>32.020000000000003</v>
      </c>
      <c r="P768">
        <v>20.94</v>
      </c>
      <c r="Q768">
        <v>8.02</v>
      </c>
      <c r="R768">
        <v>6.53</v>
      </c>
      <c r="S768">
        <v>4.3099999999999996</v>
      </c>
      <c r="T768">
        <v>3.29</v>
      </c>
      <c r="U768">
        <v>6.01</v>
      </c>
      <c r="V768">
        <v>4.88</v>
      </c>
      <c r="W768">
        <v>2019</v>
      </c>
      <c r="X768">
        <f t="shared" si="21"/>
        <v>0</v>
      </c>
    </row>
    <row r="769" spans="1:24" ht="12.75" hidden="1" customHeight="1" x14ac:dyDescent="0.45">
      <c r="A769">
        <v>112</v>
      </c>
      <c r="B769" t="s">
        <v>94</v>
      </c>
      <c r="C769" t="s">
        <v>161</v>
      </c>
      <c r="D769" s="2" t="str">
        <f t="shared" si="20"/>
        <v>Toledo2019</v>
      </c>
      <c r="F769">
        <v>6</v>
      </c>
      <c r="G769">
        <v>6</v>
      </c>
      <c r="H769" s="2">
        <v>0</v>
      </c>
      <c r="I769">
        <v>-3.08</v>
      </c>
      <c r="J769">
        <v>-5.68</v>
      </c>
      <c r="K769">
        <v>-8.76</v>
      </c>
      <c r="L769" s="2">
        <f>_xlfn.RANK.EQ(I769, INDEX(CFB!$I$2:$I$1048576, MATCH(W769, CFB!$W$2:$W$1048576, 0)):INDEX(CFB!$I$2:$I$1048576, MATCH(W769, CFB!$W$2:$W$1048576, 0) + COUNTIF(CFB!$W$2:$W$1048576, W769) - 1), 0)</f>
        <v>99</v>
      </c>
      <c r="M769" s="2">
        <f>_xlfn.RANK.EQ(J769, INDEX(CFB!$J$2:$J$1048576, MATCH(W769, CFB!$W$2:$W$1048576, 0)):INDEX(CFB!$J$2:$J$1048576, MATCH(W769, CFB!$W$2:$W$1048576, 0) + COUNTIF(CFB!$W$2:$W$1048576, W769) - 1))</f>
        <v>105</v>
      </c>
      <c r="N769" s="2">
        <f>RANK(K769, INDEX(CFB!$K$2:$K$1048576, MATCH(W769, CFB!$W$2:$W$1048576, 0)):INDEX(CFB!$K$2:$K$1048576, MATCH(W769, CFB!$W$2:$W$1048576, 0) + COUNTIF(CFB!$W$2:$W$1048576, W769) - 1))</f>
        <v>112</v>
      </c>
      <c r="O769">
        <v>36.729999999999997</v>
      </c>
      <c r="P769">
        <v>21.56</v>
      </c>
      <c r="Q769">
        <v>8.42</v>
      </c>
      <c r="R769">
        <v>7.18</v>
      </c>
      <c r="S769">
        <v>6.05</v>
      </c>
      <c r="T769">
        <v>4.28</v>
      </c>
      <c r="U769">
        <v>6.97</v>
      </c>
      <c r="V769">
        <v>5.6</v>
      </c>
      <c r="W769">
        <v>2019</v>
      </c>
      <c r="X769">
        <f t="shared" si="21"/>
        <v>0</v>
      </c>
    </row>
    <row r="770" spans="1:24" ht="12.75" hidden="1" customHeight="1" x14ac:dyDescent="0.45">
      <c r="A770">
        <v>113</v>
      </c>
      <c r="B770" t="s">
        <v>113</v>
      </c>
      <c r="C770" t="s">
        <v>165</v>
      </c>
      <c r="D770" s="2" t="str">
        <f t="shared" si="20"/>
        <v>North Texas2019</v>
      </c>
      <c r="F770">
        <v>4</v>
      </c>
      <c r="G770">
        <v>8</v>
      </c>
      <c r="H770" s="2">
        <v>0</v>
      </c>
      <c r="I770">
        <v>-0.46</v>
      </c>
      <c r="J770">
        <v>-9.01</v>
      </c>
      <c r="K770">
        <v>-9.4700000000000006</v>
      </c>
      <c r="L770" s="2">
        <f>_xlfn.RANK.EQ(I770, INDEX(CFB!$I$2:$I$1048576, MATCH(W770, CFB!$W$2:$W$1048576, 0)):INDEX(CFB!$I$2:$I$1048576, MATCH(W770, CFB!$W$2:$W$1048576, 0) + COUNTIF(CFB!$W$2:$W$1048576, W770) - 1), 0)</f>
        <v>81</v>
      </c>
      <c r="M770" s="2">
        <f>_xlfn.RANK.EQ(J770, INDEX(CFB!$J$2:$J$1048576, MATCH(W770, CFB!$W$2:$W$1048576, 0)):INDEX(CFB!$J$2:$J$1048576, MATCH(W770, CFB!$W$2:$W$1048576, 0) + COUNTIF(CFB!$W$2:$W$1048576, W770) - 1))</f>
        <v>123</v>
      </c>
      <c r="N770" s="2">
        <f>RANK(K770, INDEX(CFB!$K$2:$K$1048576, MATCH(W770, CFB!$W$2:$W$1048576, 0)):INDEX(CFB!$K$2:$K$1048576, MATCH(W770, CFB!$W$2:$W$1048576, 0) + COUNTIF(CFB!$W$2:$W$1048576, W770) - 1))</f>
        <v>113</v>
      </c>
      <c r="O770">
        <v>40.53</v>
      </c>
      <c r="P770">
        <v>23.02</v>
      </c>
      <c r="Q770">
        <v>8.58</v>
      </c>
      <c r="R770">
        <v>5.66</v>
      </c>
      <c r="S770">
        <v>4.96</v>
      </c>
      <c r="T770">
        <v>3.82</v>
      </c>
      <c r="U770">
        <v>6.74</v>
      </c>
      <c r="V770">
        <v>4.76</v>
      </c>
      <c r="W770">
        <v>2019</v>
      </c>
      <c r="X770">
        <f t="shared" si="21"/>
        <v>0</v>
      </c>
    </row>
    <row r="771" spans="1:24" ht="12.75" hidden="1" customHeight="1" x14ac:dyDescent="0.45">
      <c r="A771">
        <v>114</v>
      </c>
      <c r="B771" t="s">
        <v>108</v>
      </c>
      <c r="C771" t="s">
        <v>173</v>
      </c>
      <c r="D771" s="2" t="str">
        <f t="shared" ref="D771:D834" si="22">_xlfn.CONCAT(B771, W771)</f>
        <v>East Carolina2019</v>
      </c>
      <c r="F771">
        <v>4</v>
      </c>
      <c r="G771">
        <v>8</v>
      </c>
      <c r="H771" s="2">
        <v>0</v>
      </c>
      <c r="I771">
        <v>-1.03</v>
      </c>
      <c r="J771">
        <v>-8.82</v>
      </c>
      <c r="K771">
        <v>-9.85</v>
      </c>
      <c r="L771" s="2">
        <f>_xlfn.RANK.EQ(I771, INDEX(CFB!$I$2:$I$1048576, MATCH(W771, CFB!$W$2:$W$1048576, 0)):INDEX(CFB!$I$2:$I$1048576, MATCH(W771, CFB!$W$2:$W$1048576, 0) + COUNTIF(CFB!$W$2:$W$1048576, W771) - 1), 0)</f>
        <v>86</v>
      </c>
      <c r="M771" s="2">
        <f>_xlfn.RANK.EQ(J771, INDEX(CFB!$J$2:$J$1048576, MATCH(W771, CFB!$W$2:$W$1048576, 0)):INDEX(CFB!$J$2:$J$1048576, MATCH(W771, CFB!$W$2:$W$1048576, 0) + COUNTIF(CFB!$W$2:$W$1048576, W771) - 1))</f>
        <v>122</v>
      </c>
      <c r="N771" s="2">
        <f>RANK(K771, INDEX(CFB!$K$2:$K$1048576, MATCH(W771, CFB!$W$2:$W$1048576, 0)):INDEX(CFB!$K$2:$K$1048576, MATCH(W771, CFB!$W$2:$W$1048576, 0) + COUNTIF(CFB!$W$2:$W$1048576, W771) - 1))</f>
        <v>114</v>
      </c>
      <c r="O771">
        <v>38.78</v>
      </c>
      <c r="P771">
        <v>22.1</v>
      </c>
      <c r="Q771">
        <v>9.51</v>
      </c>
      <c r="R771">
        <v>6.83</v>
      </c>
      <c r="S771">
        <v>5.15</v>
      </c>
      <c r="T771">
        <v>4.1500000000000004</v>
      </c>
      <c r="U771">
        <v>7.14</v>
      </c>
      <c r="V771">
        <v>5.58</v>
      </c>
      <c r="W771">
        <v>2019</v>
      </c>
      <c r="X771">
        <f t="shared" ref="X771:X834" si="23">IF(E771=1, 1,0)</f>
        <v>0</v>
      </c>
    </row>
    <row r="772" spans="1:24" ht="12.75" hidden="1" customHeight="1" x14ac:dyDescent="0.45">
      <c r="A772">
        <v>115</v>
      </c>
      <c r="B772" t="s">
        <v>87</v>
      </c>
      <c r="C772" t="s">
        <v>161</v>
      </c>
      <c r="D772" s="2" t="str">
        <f t="shared" si="22"/>
        <v>Northern Illinois2019</v>
      </c>
      <c r="F772">
        <v>5</v>
      </c>
      <c r="G772">
        <v>7</v>
      </c>
      <c r="H772" s="2">
        <v>0</v>
      </c>
      <c r="I772">
        <v>-7.34</v>
      </c>
      <c r="J772">
        <v>-2.67</v>
      </c>
      <c r="K772">
        <v>-10.01</v>
      </c>
      <c r="L772" s="2">
        <f>_xlfn.RANK.EQ(I772, INDEX(CFB!$I$2:$I$1048576, MATCH(W772, CFB!$W$2:$W$1048576, 0)):INDEX(CFB!$I$2:$I$1048576, MATCH(W772, CFB!$W$2:$W$1048576, 0) + COUNTIF(CFB!$W$2:$W$1048576, W772) - 1), 0)</f>
        <v>116</v>
      </c>
      <c r="M772" s="2">
        <f>_xlfn.RANK.EQ(J772, INDEX(CFB!$J$2:$J$1048576, MATCH(W772, CFB!$W$2:$W$1048576, 0)):INDEX(CFB!$J$2:$J$1048576, MATCH(W772, CFB!$W$2:$W$1048576, 0) + COUNTIF(CFB!$W$2:$W$1048576, W772) - 1))</f>
        <v>86</v>
      </c>
      <c r="N772" s="2">
        <f>RANK(K772, INDEX(CFB!$K$2:$K$1048576, MATCH(W772, CFB!$W$2:$W$1048576, 0)):INDEX(CFB!$K$2:$K$1048576, MATCH(W772, CFB!$W$2:$W$1048576, 0) + COUNTIF(CFB!$W$2:$W$1048576, W772) - 1))</f>
        <v>115</v>
      </c>
      <c r="O772">
        <v>33.119999999999997</v>
      </c>
      <c r="P772">
        <v>17.57</v>
      </c>
      <c r="Q772">
        <v>8.17</v>
      </c>
      <c r="R772">
        <v>6.21</v>
      </c>
      <c r="S772">
        <v>4.6100000000000003</v>
      </c>
      <c r="T772">
        <v>4.08</v>
      </c>
      <c r="U772">
        <v>6.18</v>
      </c>
      <c r="V772">
        <v>5.13</v>
      </c>
      <c r="W772">
        <v>2019</v>
      </c>
      <c r="X772">
        <f t="shared" si="23"/>
        <v>0</v>
      </c>
    </row>
    <row r="773" spans="1:24" ht="12.75" hidden="1" customHeight="1" x14ac:dyDescent="0.45">
      <c r="A773">
        <v>116</v>
      </c>
      <c r="B773" t="s">
        <v>59</v>
      </c>
      <c r="C773" t="s">
        <v>155</v>
      </c>
      <c r="D773" s="2" t="str">
        <f t="shared" si="22"/>
        <v>Vanderbilt2019</v>
      </c>
      <c r="F773">
        <v>3</v>
      </c>
      <c r="G773">
        <v>9</v>
      </c>
      <c r="H773" s="2">
        <v>0</v>
      </c>
      <c r="I773">
        <v>-8.23</v>
      </c>
      <c r="J773">
        <v>-2.0499999999999998</v>
      </c>
      <c r="K773">
        <v>-10.28</v>
      </c>
      <c r="L773" s="2">
        <f>_xlfn.RANK.EQ(I773, INDEX(CFB!$I$2:$I$1048576, MATCH(W773, CFB!$W$2:$W$1048576, 0)):INDEX(CFB!$I$2:$I$1048576, MATCH(W773, CFB!$W$2:$W$1048576, 0) + COUNTIF(CFB!$W$2:$W$1048576, W773) - 1), 0)</f>
        <v>118</v>
      </c>
      <c r="M773" s="2">
        <f>_xlfn.RANK.EQ(J773, INDEX(CFB!$J$2:$J$1048576, MATCH(W773, CFB!$W$2:$W$1048576, 0)):INDEX(CFB!$J$2:$J$1048576, MATCH(W773, CFB!$W$2:$W$1048576, 0) + COUNTIF(CFB!$W$2:$W$1048576, W773) - 1))</f>
        <v>81</v>
      </c>
      <c r="N773" s="2">
        <f>RANK(K773, INDEX(CFB!$K$2:$K$1048576, MATCH(W773, CFB!$W$2:$W$1048576, 0)):INDEX(CFB!$K$2:$K$1048576, MATCH(W773, CFB!$W$2:$W$1048576, 0) + COUNTIF(CFB!$W$2:$W$1048576, W773) - 1))</f>
        <v>116</v>
      </c>
      <c r="O773">
        <v>35.270000000000003</v>
      </c>
      <c r="P773">
        <v>15.55</v>
      </c>
      <c r="Q773">
        <v>7.45</v>
      </c>
      <c r="R773">
        <v>6.73</v>
      </c>
      <c r="S773">
        <v>5.94</v>
      </c>
      <c r="T773">
        <v>3.78</v>
      </c>
      <c r="U773">
        <v>6.58</v>
      </c>
      <c r="V773">
        <v>4.9400000000000004</v>
      </c>
      <c r="W773">
        <v>2019</v>
      </c>
      <c r="X773">
        <f t="shared" si="23"/>
        <v>0</v>
      </c>
    </row>
    <row r="774" spans="1:24" ht="12.75" hidden="1" customHeight="1" x14ac:dyDescent="0.45">
      <c r="A774">
        <v>117</v>
      </c>
      <c r="B774" t="s">
        <v>129</v>
      </c>
      <c r="C774" t="s">
        <v>165</v>
      </c>
      <c r="D774" s="2" t="str">
        <f t="shared" si="22"/>
        <v>Rice2019</v>
      </c>
      <c r="F774">
        <v>3</v>
      </c>
      <c r="G774">
        <v>9</v>
      </c>
      <c r="H774" s="2">
        <v>0</v>
      </c>
      <c r="I774">
        <v>-9.98</v>
      </c>
      <c r="J774">
        <v>-0.48</v>
      </c>
      <c r="K774">
        <v>-10.46</v>
      </c>
      <c r="L774" s="2">
        <f>_xlfn.RANK.EQ(I774, INDEX(CFB!$I$2:$I$1048576, MATCH(W774, CFB!$W$2:$W$1048576, 0)):INDEX(CFB!$I$2:$I$1048576, MATCH(W774, CFB!$W$2:$W$1048576, 0) + COUNTIF(CFB!$W$2:$W$1048576, W774) - 1), 0)</f>
        <v>123</v>
      </c>
      <c r="M774" s="2">
        <f>_xlfn.RANK.EQ(J774, INDEX(CFB!$J$2:$J$1048576, MATCH(W774, CFB!$W$2:$W$1048576, 0)):INDEX(CFB!$J$2:$J$1048576, MATCH(W774, CFB!$W$2:$W$1048576, 0) + COUNTIF(CFB!$W$2:$W$1048576, W774) - 1))</f>
        <v>72</v>
      </c>
      <c r="N774" s="2">
        <f>RANK(K774, INDEX(CFB!$K$2:$K$1048576, MATCH(W774, CFB!$W$2:$W$1048576, 0)):INDEX(CFB!$K$2:$K$1048576, MATCH(W774, CFB!$W$2:$W$1048576, 0) + COUNTIF(CFB!$W$2:$W$1048576, W774) - 1))</f>
        <v>117</v>
      </c>
      <c r="O774">
        <v>30.2</v>
      </c>
      <c r="P774">
        <v>13.65</v>
      </c>
      <c r="Q774">
        <v>7.74</v>
      </c>
      <c r="R774">
        <v>6.63</v>
      </c>
      <c r="S774">
        <v>4.62</v>
      </c>
      <c r="T774">
        <v>2.89</v>
      </c>
      <c r="U774">
        <v>5.81</v>
      </c>
      <c r="V774">
        <v>4.7699999999999996</v>
      </c>
      <c r="W774">
        <v>2019</v>
      </c>
      <c r="X774">
        <f t="shared" si="23"/>
        <v>0</v>
      </c>
    </row>
    <row r="775" spans="1:24" ht="12.75" hidden="1" customHeight="1" x14ac:dyDescent="0.45">
      <c r="A775">
        <v>118</v>
      </c>
      <c r="B775" t="s">
        <v>56</v>
      </c>
      <c r="C775" t="s">
        <v>154</v>
      </c>
      <c r="D775" s="2" t="str">
        <f t="shared" si="22"/>
        <v>Rutgers2019</v>
      </c>
      <c r="F775">
        <v>2</v>
      </c>
      <c r="G775">
        <v>10</v>
      </c>
      <c r="H775" s="2">
        <v>0</v>
      </c>
      <c r="I775">
        <v>-10.92</v>
      </c>
      <c r="J775">
        <v>-0.24</v>
      </c>
      <c r="K775">
        <v>-11.16</v>
      </c>
      <c r="L775" s="2">
        <f>_xlfn.RANK.EQ(I775, INDEX(CFB!$I$2:$I$1048576, MATCH(W775, CFB!$W$2:$W$1048576, 0)):INDEX(CFB!$I$2:$I$1048576, MATCH(W775, CFB!$W$2:$W$1048576, 0) + COUNTIF(CFB!$W$2:$W$1048576, W775) - 1), 0)</f>
        <v>127</v>
      </c>
      <c r="M775" s="2">
        <f>_xlfn.RANK.EQ(J775, INDEX(CFB!$J$2:$J$1048576, MATCH(W775, CFB!$W$2:$W$1048576, 0)):INDEX(CFB!$J$2:$J$1048576, MATCH(W775, CFB!$W$2:$W$1048576, 0) + COUNTIF(CFB!$W$2:$W$1048576, W775) - 1))</f>
        <v>67</v>
      </c>
      <c r="N775" s="2">
        <f>RANK(K775, INDEX(CFB!$K$2:$K$1048576, MATCH(W775, CFB!$W$2:$W$1048576, 0)):INDEX(CFB!$K$2:$K$1048576, MATCH(W775, CFB!$W$2:$W$1048576, 0) + COUNTIF(CFB!$W$2:$W$1048576, W775) - 1))</f>
        <v>118</v>
      </c>
      <c r="O775">
        <v>31.01</v>
      </c>
      <c r="P775">
        <v>17.21</v>
      </c>
      <c r="Q775">
        <v>7.84</v>
      </c>
      <c r="R775">
        <v>5.93</v>
      </c>
      <c r="S775">
        <v>5.25</v>
      </c>
      <c r="T775">
        <v>3.49</v>
      </c>
      <c r="U775">
        <v>6.13</v>
      </c>
      <c r="V775">
        <v>4.6399999999999997</v>
      </c>
      <c r="W775">
        <v>2019</v>
      </c>
      <c r="X775">
        <f t="shared" si="23"/>
        <v>0</v>
      </c>
    </row>
    <row r="776" spans="1:24" ht="12.75" hidden="1" customHeight="1" x14ac:dyDescent="0.45">
      <c r="A776">
        <v>119</v>
      </c>
      <c r="B776" t="s">
        <v>50</v>
      </c>
      <c r="C776" t="s">
        <v>166</v>
      </c>
      <c r="D776" s="2" t="str">
        <f t="shared" si="22"/>
        <v>Nevada-Las Vegas2019</v>
      </c>
      <c r="F776">
        <v>4</v>
      </c>
      <c r="G776">
        <v>8</v>
      </c>
      <c r="H776" s="2">
        <v>0</v>
      </c>
      <c r="I776">
        <v>-3.54</v>
      </c>
      <c r="J776">
        <v>-8.01</v>
      </c>
      <c r="K776">
        <v>-11.55</v>
      </c>
      <c r="L776" s="2">
        <f>_xlfn.RANK.EQ(I776, INDEX(CFB!$I$2:$I$1048576, MATCH(W776, CFB!$W$2:$W$1048576, 0)):INDEX(CFB!$I$2:$I$1048576, MATCH(W776, CFB!$W$2:$W$1048576, 0) + COUNTIF(CFB!$W$2:$W$1048576, W776) - 1), 0)</f>
        <v>101</v>
      </c>
      <c r="M776" s="2">
        <f>_xlfn.RANK.EQ(J776, INDEX(CFB!$J$2:$J$1048576, MATCH(W776, CFB!$W$2:$W$1048576, 0)):INDEX(CFB!$J$2:$J$1048576, MATCH(W776, CFB!$W$2:$W$1048576, 0) + COUNTIF(CFB!$W$2:$W$1048576, W776) - 1))</f>
        <v>120</v>
      </c>
      <c r="N776" s="2">
        <f>RANK(K776, INDEX(CFB!$K$2:$K$1048576, MATCH(W776, CFB!$W$2:$W$1048576, 0)):INDEX(CFB!$K$2:$K$1048576, MATCH(W776, CFB!$W$2:$W$1048576, 0) + COUNTIF(CFB!$W$2:$W$1048576, W776) - 1))</f>
        <v>119</v>
      </c>
      <c r="O776">
        <v>36.11</v>
      </c>
      <c r="P776">
        <v>23.1</v>
      </c>
      <c r="Q776">
        <v>8.14</v>
      </c>
      <c r="R776">
        <v>6.22</v>
      </c>
      <c r="S776">
        <v>5.7</v>
      </c>
      <c r="T776">
        <v>4.38</v>
      </c>
      <c r="U776">
        <v>6.62</v>
      </c>
      <c r="V776">
        <v>5.3</v>
      </c>
      <c r="W776">
        <v>2019</v>
      </c>
      <c r="X776">
        <f t="shared" si="23"/>
        <v>0</v>
      </c>
    </row>
    <row r="777" spans="1:24" ht="12.75" hidden="1" customHeight="1" x14ac:dyDescent="0.45">
      <c r="A777">
        <v>120</v>
      </c>
      <c r="B777" t="s">
        <v>90</v>
      </c>
      <c r="C777" t="s">
        <v>158</v>
      </c>
      <c r="D777" s="2" t="str">
        <f t="shared" si="22"/>
        <v>South Alabama2019</v>
      </c>
      <c r="F777">
        <v>2</v>
      </c>
      <c r="G777">
        <v>10</v>
      </c>
      <c r="H777" s="2">
        <v>0</v>
      </c>
      <c r="I777">
        <v>-10.050000000000001</v>
      </c>
      <c r="J777">
        <v>-2.23</v>
      </c>
      <c r="K777">
        <v>-12.28</v>
      </c>
      <c r="L777" s="2">
        <f>_xlfn.RANK.EQ(I777, INDEX(CFB!$I$2:$I$1048576, MATCH(W777, CFB!$W$2:$W$1048576, 0)):INDEX(CFB!$I$2:$I$1048576, MATCH(W777, CFB!$W$2:$W$1048576, 0) + COUNTIF(CFB!$W$2:$W$1048576, W777) - 1), 0)</f>
        <v>125</v>
      </c>
      <c r="M777" s="2">
        <f>_xlfn.RANK.EQ(J777, INDEX(CFB!$J$2:$J$1048576, MATCH(W777, CFB!$W$2:$W$1048576, 0)):INDEX(CFB!$J$2:$J$1048576, MATCH(W777, CFB!$W$2:$W$1048576, 0) + COUNTIF(CFB!$W$2:$W$1048576, W777) - 1))</f>
        <v>82</v>
      </c>
      <c r="N777" s="2">
        <f>RANK(K777, INDEX(CFB!$K$2:$K$1048576, MATCH(W777, CFB!$W$2:$W$1048576, 0)):INDEX(CFB!$K$2:$K$1048576, MATCH(W777, CFB!$W$2:$W$1048576, 0) + COUNTIF(CFB!$W$2:$W$1048576, W777) - 1))</f>
        <v>120</v>
      </c>
      <c r="O777">
        <v>28.77</v>
      </c>
      <c r="P777">
        <v>16.489999999999998</v>
      </c>
      <c r="Q777">
        <v>8</v>
      </c>
      <c r="R777">
        <v>6.59</v>
      </c>
      <c r="S777">
        <v>4.9800000000000004</v>
      </c>
      <c r="T777">
        <v>3.08</v>
      </c>
      <c r="U777">
        <v>6.04</v>
      </c>
      <c r="V777">
        <v>4.49</v>
      </c>
      <c r="W777">
        <v>2019</v>
      </c>
      <c r="X777">
        <f t="shared" si="23"/>
        <v>0</v>
      </c>
    </row>
    <row r="778" spans="1:24" ht="12.75" hidden="1" customHeight="1" x14ac:dyDescent="0.45">
      <c r="A778">
        <v>121</v>
      </c>
      <c r="B778" t="s">
        <v>79</v>
      </c>
      <c r="C778" t="s">
        <v>158</v>
      </c>
      <c r="D778" s="2" t="str">
        <f t="shared" si="22"/>
        <v>Texas State2019</v>
      </c>
      <c r="F778">
        <v>3</v>
      </c>
      <c r="G778">
        <v>9</v>
      </c>
      <c r="H778" s="2">
        <v>0</v>
      </c>
      <c r="I778">
        <v>-9.65</v>
      </c>
      <c r="J778">
        <v>-2.73</v>
      </c>
      <c r="K778">
        <v>-12.38</v>
      </c>
      <c r="L778" s="2">
        <f>_xlfn.RANK.EQ(I778, INDEX(CFB!$I$2:$I$1048576, MATCH(W778, CFB!$W$2:$W$1048576, 0)):INDEX(CFB!$I$2:$I$1048576, MATCH(W778, CFB!$W$2:$W$1048576, 0) + COUNTIF(CFB!$W$2:$W$1048576, W778) - 1), 0)</f>
        <v>121</v>
      </c>
      <c r="M778" s="2">
        <f>_xlfn.RANK.EQ(J778, INDEX(CFB!$J$2:$J$1048576, MATCH(W778, CFB!$W$2:$W$1048576, 0)):INDEX(CFB!$J$2:$J$1048576, MATCH(W778, CFB!$W$2:$W$1048576, 0) + COUNTIF(CFB!$W$2:$W$1048576, W778) - 1))</f>
        <v>87</v>
      </c>
      <c r="N778" s="2">
        <f>RANK(K778, INDEX(CFB!$K$2:$K$1048576, MATCH(W778, CFB!$W$2:$W$1048576, 0)):INDEX(CFB!$K$2:$K$1048576, MATCH(W778, CFB!$W$2:$W$1048576, 0) + COUNTIF(CFB!$W$2:$W$1048576, W778) - 1))</f>
        <v>121</v>
      </c>
      <c r="O778">
        <v>29.03</v>
      </c>
      <c r="P778">
        <v>18.260000000000002</v>
      </c>
      <c r="Q778">
        <v>7.59</v>
      </c>
      <c r="R778">
        <v>6.22</v>
      </c>
      <c r="S778">
        <v>3.91</v>
      </c>
      <c r="T778">
        <v>3.25</v>
      </c>
      <c r="U778">
        <v>5.96</v>
      </c>
      <c r="V778">
        <v>4.4400000000000004</v>
      </c>
      <c r="W778">
        <v>2019</v>
      </c>
      <c r="X778">
        <f t="shared" si="23"/>
        <v>0</v>
      </c>
    </row>
    <row r="779" spans="1:24" ht="12.75" hidden="1" customHeight="1" x14ac:dyDescent="0.45">
      <c r="A779">
        <v>122</v>
      </c>
      <c r="B779" t="s">
        <v>141</v>
      </c>
      <c r="C779" t="s">
        <v>167</v>
      </c>
      <c r="D779" s="2" t="str">
        <f t="shared" si="22"/>
        <v>New Mexico2019</v>
      </c>
      <c r="F779">
        <v>2</v>
      </c>
      <c r="G779">
        <v>10</v>
      </c>
      <c r="H779" s="2">
        <v>0</v>
      </c>
      <c r="I779">
        <v>-5.4</v>
      </c>
      <c r="J779">
        <v>-8.3000000000000007</v>
      </c>
      <c r="K779">
        <v>-13.7</v>
      </c>
      <c r="L779" s="2">
        <f>_xlfn.RANK.EQ(I779, INDEX(CFB!$I$2:$I$1048576, MATCH(W779, CFB!$W$2:$W$1048576, 0)):INDEX(CFB!$I$2:$I$1048576, MATCH(W779, CFB!$W$2:$W$1048576, 0) + COUNTIF(CFB!$W$2:$W$1048576, W779) - 1), 0)</f>
        <v>109</v>
      </c>
      <c r="M779" s="2">
        <f>_xlfn.RANK.EQ(J779, INDEX(CFB!$J$2:$J$1048576, MATCH(W779, CFB!$W$2:$W$1048576, 0)):INDEX(CFB!$J$2:$J$1048576, MATCH(W779, CFB!$W$2:$W$1048576, 0) + COUNTIF(CFB!$W$2:$W$1048576, W779) - 1))</f>
        <v>121</v>
      </c>
      <c r="N779" s="2">
        <f>RANK(K779, INDEX(CFB!$K$2:$K$1048576, MATCH(W779, CFB!$W$2:$W$1048576, 0)):INDEX(CFB!$K$2:$K$1048576, MATCH(W779, CFB!$W$2:$W$1048576, 0) + COUNTIF(CFB!$W$2:$W$1048576, W779) - 1))</f>
        <v>122</v>
      </c>
      <c r="O779">
        <v>33.32</v>
      </c>
      <c r="P779">
        <v>24.74</v>
      </c>
      <c r="Q779">
        <v>8.92</v>
      </c>
      <c r="R779">
        <v>7.45</v>
      </c>
      <c r="S779">
        <v>5.97</v>
      </c>
      <c r="T779">
        <v>3.26</v>
      </c>
      <c r="U779">
        <v>6.97</v>
      </c>
      <c r="V779">
        <v>5.47</v>
      </c>
      <c r="W779">
        <v>2019</v>
      </c>
      <c r="X779">
        <f t="shared" si="23"/>
        <v>0</v>
      </c>
    </row>
    <row r="780" spans="1:24" ht="12.75" hidden="1" customHeight="1" x14ac:dyDescent="0.45">
      <c r="A780">
        <v>123</v>
      </c>
      <c r="B780" t="s">
        <v>98</v>
      </c>
      <c r="C780" t="s">
        <v>165</v>
      </c>
      <c r="D780" s="2" t="str">
        <f t="shared" si="22"/>
        <v>UTSA2019</v>
      </c>
      <c r="F780">
        <v>4</v>
      </c>
      <c r="G780">
        <v>8</v>
      </c>
      <c r="H780" s="2">
        <v>0</v>
      </c>
      <c r="I780">
        <v>-6.61</v>
      </c>
      <c r="J780">
        <v>-7.47</v>
      </c>
      <c r="K780">
        <v>-14.08</v>
      </c>
      <c r="L780" s="2">
        <f>_xlfn.RANK.EQ(I780, INDEX(CFB!$I$2:$I$1048576, MATCH(W780, CFB!$W$2:$W$1048576, 0)):INDEX(CFB!$I$2:$I$1048576, MATCH(W780, CFB!$W$2:$W$1048576, 0) + COUNTIF(CFB!$W$2:$W$1048576, W780) - 1), 0)</f>
        <v>112</v>
      </c>
      <c r="M780" s="2">
        <f>_xlfn.RANK.EQ(J780, INDEX(CFB!$J$2:$J$1048576, MATCH(W780, CFB!$W$2:$W$1048576, 0)):INDEX(CFB!$J$2:$J$1048576, MATCH(W780, CFB!$W$2:$W$1048576, 0) + COUNTIF(CFB!$W$2:$W$1048576, W780) - 1))</f>
        <v>115</v>
      </c>
      <c r="N780" s="2">
        <f>RANK(K780, INDEX(CFB!$K$2:$K$1048576, MATCH(W780, CFB!$W$2:$W$1048576, 0)):INDEX(CFB!$K$2:$K$1048576, MATCH(W780, CFB!$W$2:$W$1048576, 0) + COUNTIF(CFB!$W$2:$W$1048576, W780) - 1))</f>
        <v>123</v>
      </c>
      <c r="O780">
        <v>33.130000000000003</v>
      </c>
      <c r="P780">
        <v>24.27</v>
      </c>
      <c r="Q780">
        <v>7.49</v>
      </c>
      <c r="R780">
        <v>6.91</v>
      </c>
      <c r="S780">
        <v>5.58</v>
      </c>
      <c r="T780">
        <v>4.63</v>
      </c>
      <c r="U780">
        <v>6.32</v>
      </c>
      <c r="V780">
        <v>5.74</v>
      </c>
      <c r="W780">
        <v>2019</v>
      </c>
      <c r="X780">
        <f t="shared" si="23"/>
        <v>0</v>
      </c>
    </row>
    <row r="781" spans="1:24" ht="12.75" hidden="1" customHeight="1" x14ac:dyDescent="0.45">
      <c r="A781">
        <v>124</v>
      </c>
      <c r="B781" t="s">
        <v>97</v>
      </c>
      <c r="C781" t="s">
        <v>173</v>
      </c>
      <c r="D781" s="2" t="str">
        <f t="shared" si="22"/>
        <v>Connecticut2019</v>
      </c>
      <c r="F781">
        <v>2</v>
      </c>
      <c r="G781">
        <v>10</v>
      </c>
      <c r="H781" s="2">
        <v>0</v>
      </c>
      <c r="I781">
        <v>-8.3000000000000007</v>
      </c>
      <c r="J781">
        <v>-6.53</v>
      </c>
      <c r="K781">
        <v>-14.83</v>
      </c>
      <c r="L781" s="2">
        <f>_xlfn.RANK.EQ(I781, INDEX(CFB!$I$2:$I$1048576, MATCH(W781, CFB!$W$2:$W$1048576, 0)):INDEX(CFB!$I$2:$I$1048576, MATCH(W781, CFB!$W$2:$W$1048576, 0) + COUNTIF(CFB!$W$2:$W$1048576, W781) - 1), 0)</f>
        <v>119</v>
      </c>
      <c r="M781" s="2">
        <f>_xlfn.RANK.EQ(J781, INDEX(CFB!$J$2:$J$1048576, MATCH(W781, CFB!$W$2:$W$1048576, 0)):INDEX(CFB!$J$2:$J$1048576, MATCH(W781, CFB!$W$2:$W$1048576, 0) + COUNTIF(CFB!$W$2:$W$1048576, W781) - 1))</f>
        <v>112</v>
      </c>
      <c r="N781" s="2">
        <f>RANK(K781, INDEX(CFB!$K$2:$K$1048576, MATCH(W781, CFB!$W$2:$W$1048576, 0)):INDEX(CFB!$K$2:$K$1048576, MATCH(W781, CFB!$W$2:$W$1048576, 0) + COUNTIF(CFB!$W$2:$W$1048576, W781) - 1))</f>
        <v>124</v>
      </c>
      <c r="O781">
        <v>31.19</v>
      </c>
      <c r="P781">
        <v>26.15</v>
      </c>
      <c r="Q781">
        <v>8.52</v>
      </c>
      <c r="R781">
        <v>6.5</v>
      </c>
      <c r="S781">
        <v>4.74</v>
      </c>
      <c r="T781">
        <v>4.6900000000000004</v>
      </c>
      <c r="U781">
        <v>6.34</v>
      </c>
      <c r="V781">
        <v>5.79</v>
      </c>
      <c r="W781">
        <v>2019</v>
      </c>
      <c r="X781">
        <f t="shared" si="23"/>
        <v>0</v>
      </c>
    </row>
    <row r="782" spans="1:24" ht="12.75" hidden="1" customHeight="1" x14ac:dyDescent="0.45">
      <c r="A782">
        <v>125</v>
      </c>
      <c r="B782" t="s">
        <v>80</v>
      </c>
      <c r="C782" t="s">
        <v>162</v>
      </c>
      <c r="D782" s="2" t="str">
        <f t="shared" si="22"/>
        <v>Bowling Green2019</v>
      </c>
      <c r="F782">
        <v>3</v>
      </c>
      <c r="G782">
        <v>9</v>
      </c>
      <c r="H782" s="2">
        <v>0</v>
      </c>
      <c r="I782">
        <v>-13.7</v>
      </c>
      <c r="J782">
        <v>-2.38</v>
      </c>
      <c r="K782">
        <v>-16.079999999999998</v>
      </c>
      <c r="L782" s="2">
        <f>_xlfn.RANK.EQ(I782, INDEX(CFB!$I$2:$I$1048576, MATCH(W782, CFB!$W$2:$W$1048576, 0)):INDEX(CFB!$I$2:$I$1048576, MATCH(W782, CFB!$W$2:$W$1048576, 0) + COUNTIF(CFB!$W$2:$W$1048576, W782) - 1), 0)</f>
        <v>129</v>
      </c>
      <c r="M782" s="2">
        <f>_xlfn.RANK.EQ(J782, INDEX(CFB!$J$2:$J$1048576, MATCH(W782, CFB!$W$2:$W$1048576, 0)):INDEX(CFB!$J$2:$J$1048576, MATCH(W782, CFB!$W$2:$W$1048576, 0) + COUNTIF(CFB!$W$2:$W$1048576, W782) - 1))</f>
        <v>84</v>
      </c>
      <c r="N782" s="2">
        <f>RANK(K782, INDEX(CFB!$K$2:$K$1048576, MATCH(W782, CFB!$W$2:$W$1048576, 0)):INDEX(CFB!$K$2:$K$1048576, MATCH(W782, CFB!$W$2:$W$1048576, 0) + COUNTIF(CFB!$W$2:$W$1048576, W782) - 1))</f>
        <v>125</v>
      </c>
      <c r="O782">
        <v>27.45</v>
      </c>
      <c r="P782">
        <v>27.7</v>
      </c>
      <c r="Q782">
        <v>6.82</v>
      </c>
      <c r="R782">
        <v>8.01</v>
      </c>
      <c r="S782">
        <v>4.8899999999999997</v>
      </c>
      <c r="T782">
        <v>4.8</v>
      </c>
      <c r="U782">
        <v>5.63</v>
      </c>
      <c r="V782">
        <v>6.09</v>
      </c>
      <c r="W782">
        <v>2019</v>
      </c>
      <c r="X782">
        <f t="shared" si="23"/>
        <v>0</v>
      </c>
    </row>
    <row r="783" spans="1:24" ht="12.75" hidden="1" customHeight="1" x14ac:dyDescent="0.45">
      <c r="A783">
        <v>126</v>
      </c>
      <c r="B783" t="s">
        <v>149</v>
      </c>
      <c r="C783" t="s">
        <v>12</v>
      </c>
      <c r="D783" s="2" t="str">
        <f t="shared" si="22"/>
        <v>New Mexico State2019</v>
      </c>
      <c r="F783">
        <v>2</v>
      </c>
      <c r="G783">
        <v>10</v>
      </c>
      <c r="H783" s="2">
        <v>0</v>
      </c>
      <c r="I783">
        <v>-7.24</v>
      </c>
      <c r="J783">
        <v>-9.6300000000000008</v>
      </c>
      <c r="K783">
        <v>-16.86</v>
      </c>
      <c r="L783" s="2">
        <f>_xlfn.RANK.EQ(I783, INDEX(CFB!$I$2:$I$1048576, MATCH(W783, CFB!$W$2:$W$1048576, 0)):INDEX(CFB!$I$2:$I$1048576, MATCH(W783, CFB!$W$2:$W$1048576, 0) + COUNTIF(CFB!$W$2:$W$1048576, W783) - 1), 0)</f>
        <v>114</v>
      </c>
      <c r="M783" s="2">
        <f>_xlfn.RANK.EQ(J783, INDEX(CFB!$J$2:$J$1048576, MATCH(W783, CFB!$W$2:$W$1048576, 0)):INDEX(CFB!$J$2:$J$1048576, MATCH(W783, CFB!$W$2:$W$1048576, 0) + COUNTIF(CFB!$W$2:$W$1048576, W783) - 1))</f>
        <v>127</v>
      </c>
      <c r="N783" s="2">
        <f>RANK(K783, INDEX(CFB!$K$2:$K$1048576, MATCH(W783, CFB!$W$2:$W$1048576, 0)):INDEX(CFB!$K$2:$K$1048576, MATCH(W783, CFB!$W$2:$W$1048576, 0) + COUNTIF(CFB!$W$2:$W$1048576, W783) - 1))</f>
        <v>126</v>
      </c>
      <c r="O783">
        <v>32.93</v>
      </c>
      <c r="P783">
        <v>28.94</v>
      </c>
      <c r="Q783">
        <v>7</v>
      </c>
      <c r="R783">
        <v>5.72</v>
      </c>
      <c r="S783">
        <v>5.67</v>
      </c>
      <c r="T783">
        <v>4.91</v>
      </c>
      <c r="U783">
        <v>6.22</v>
      </c>
      <c r="V783">
        <v>5.22</v>
      </c>
      <c r="W783">
        <v>2019</v>
      </c>
      <c r="X783">
        <f t="shared" si="23"/>
        <v>0</v>
      </c>
    </row>
    <row r="784" spans="1:24" ht="12.75" hidden="1" customHeight="1" x14ac:dyDescent="0.45">
      <c r="A784">
        <v>127</v>
      </c>
      <c r="B784" t="s">
        <v>92</v>
      </c>
      <c r="C784" t="s">
        <v>168</v>
      </c>
      <c r="D784" s="2" t="str">
        <f t="shared" si="22"/>
        <v>Old Dominion2019</v>
      </c>
      <c r="F784">
        <v>1</v>
      </c>
      <c r="G784">
        <v>11</v>
      </c>
      <c r="H784" s="2">
        <v>0</v>
      </c>
      <c r="I784">
        <v>-12.05</v>
      </c>
      <c r="J784">
        <v>-5.07</v>
      </c>
      <c r="K784">
        <v>-17.12</v>
      </c>
      <c r="L784" s="2">
        <f>_xlfn.RANK.EQ(I784, INDEX(CFB!$I$2:$I$1048576, MATCH(W784, CFB!$W$2:$W$1048576, 0)):INDEX(CFB!$I$2:$I$1048576, MATCH(W784, CFB!$W$2:$W$1048576, 0) + COUNTIF(CFB!$W$2:$W$1048576, W784) - 1), 0)</f>
        <v>128</v>
      </c>
      <c r="M784" s="2">
        <f>_xlfn.RANK.EQ(J784, INDEX(CFB!$J$2:$J$1048576, MATCH(W784, CFB!$W$2:$W$1048576, 0)):INDEX(CFB!$J$2:$J$1048576, MATCH(W784, CFB!$W$2:$W$1048576, 0) + COUNTIF(CFB!$W$2:$W$1048576, W784) - 1))</f>
        <v>100</v>
      </c>
      <c r="N784" s="2">
        <f>RANK(K784, INDEX(CFB!$K$2:$K$1048576, MATCH(W784, CFB!$W$2:$W$1048576, 0)):INDEX(CFB!$K$2:$K$1048576, MATCH(W784, CFB!$W$2:$W$1048576, 0) + COUNTIF(CFB!$W$2:$W$1048576, W784) - 1))</f>
        <v>127</v>
      </c>
      <c r="O784">
        <v>27.16</v>
      </c>
      <c r="P784">
        <v>18.8</v>
      </c>
      <c r="Q784">
        <v>6.86</v>
      </c>
      <c r="R784">
        <v>6.72</v>
      </c>
      <c r="S784">
        <v>3.58</v>
      </c>
      <c r="T784">
        <v>3.04</v>
      </c>
      <c r="U784">
        <v>5.0199999999999996</v>
      </c>
      <c r="V784">
        <v>4.67</v>
      </c>
      <c r="W784">
        <v>2019</v>
      </c>
      <c r="X784">
        <f t="shared" si="23"/>
        <v>0</v>
      </c>
    </row>
    <row r="785" spans="1:24" ht="12.75" hidden="1" customHeight="1" x14ac:dyDescent="0.45">
      <c r="A785">
        <v>128</v>
      </c>
      <c r="B785" t="s">
        <v>148</v>
      </c>
      <c r="C785" t="s">
        <v>165</v>
      </c>
      <c r="D785" s="2" t="str">
        <f t="shared" si="22"/>
        <v>UTEP2019</v>
      </c>
      <c r="F785">
        <v>1</v>
      </c>
      <c r="G785">
        <v>11</v>
      </c>
      <c r="H785" s="2">
        <v>0</v>
      </c>
      <c r="I785">
        <v>-10.11</v>
      </c>
      <c r="J785">
        <v>-12.99</v>
      </c>
      <c r="K785">
        <v>-23.1</v>
      </c>
      <c r="L785" s="2">
        <f>_xlfn.RANK.EQ(I785, INDEX(CFB!$I$2:$I$1048576, MATCH(W785, CFB!$W$2:$W$1048576, 0)):INDEX(CFB!$I$2:$I$1048576, MATCH(W785, CFB!$W$2:$W$1048576, 0) + COUNTIF(CFB!$W$2:$W$1048576, W785) - 1), 0)</f>
        <v>126</v>
      </c>
      <c r="M785" s="2">
        <f>_xlfn.RANK.EQ(J785, INDEX(CFB!$J$2:$J$1048576, MATCH(W785, CFB!$W$2:$W$1048576, 0)):INDEX(CFB!$J$2:$J$1048576, MATCH(W785, CFB!$W$2:$W$1048576, 0) + COUNTIF(CFB!$W$2:$W$1048576, W785) - 1))</f>
        <v>129</v>
      </c>
      <c r="N785" s="2">
        <f>RANK(K785, INDEX(CFB!$K$2:$K$1048576, MATCH(W785, CFB!$W$2:$W$1048576, 0)):INDEX(CFB!$K$2:$K$1048576, MATCH(W785, CFB!$W$2:$W$1048576, 0) + COUNTIF(CFB!$W$2:$W$1048576, W785) - 1))</f>
        <v>128</v>
      </c>
      <c r="O785">
        <v>27.89</v>
      </c>
      <c r="P785">
        <v>28</v>
      </c>
      <c r="Q785">
        <v>7.99</v>
      </c>
      <c r="R785">
        <v>7.21</v>
      </c>
      <c r="S785">
        <v>4.7</v>
      </c>
      <c r="T785">
        <v>4.92</v>
      </c>
      <c r="U785">
        <v>6.06</v>
      </c>
      <c r="V785">
        <v>5.97</v>
      </c>
      <c r="W785">
        <v>2019</v>
      </c>
      <c r="X785">
        <f t="shared" si="23"/>
        <v>0</v>
      </c>
    </row>
    <row r="786" spans="1:24" ht="12.75" hidden="1" customHeight="1" x14ac:dyDescent="0.45">
      <c r="A786">
        <v>129</v>
      </c>
      <c r="B786" t="s">
        <v>127</v>
      </c>
      <c r="C786" t="s">
        <v>162</v>
      </c>
      <c r="D786" s="2" t="str">
        <f t="shared" si="22"/>
        <v>Akron2019</v>
      </c>
      <c r="F786">
        <v>0</v>
      </c>
      <c r="G786">
        <v>12</v>
      </c>
      <c r="H786" s="2">
        <v>0</v>
      </c>
      <c r="I786">
        <v>-20.57</v>
      </c>
      <c r="J786">
        <v>-6.07</v>
      </c>
      <c r="K786">
        <v>-26.64</v>
      </c>
      <c r="L786" s="2">
        <f>_xlfn.RANK.EQ(I786, INDEX(CFB!$I$2:$I$1048576, MATCH(W786, CFB!$W$2:$W$1048576, 0)):INDEX(CFB!$I$2:$I$1048576, MATCH(W786, CFB!$W$2:$W$1048576, 0) + COUNTIF(CFB!$W$2:$W$1048576, W786) - 1), 0)</f>
        <v>130</v>
      </c>
      <c r="M786" s="2">
        <f>_xlfn.RANK.EQ(J786, INDEX(CFB!$J$2:$J$1048576, MATCH(W786, CFB!$W$2:$W$1048576, 0)):INDEX(CFB!$J$2:$J$1048576, MATCH(W786, CFB!$W$2:$W$1048576, 0) + COUNTIF(CFB!$W$2:$W$1048576, W786) - 1))</f>
        <v>110</v>
      </c>
      <c r="N786" s="2">
        <f>RANK(K786, INDEX(CFB!$K$2:$K$1048576, MATCH(W786, CFB!$W$2:$W$1048576, 0)):INDEX(CFB!$K$2:$K$1048576, MATCH(W786, CFB!$W$2:$W$1048576, 0) + COUNTIF(CFB!$W$2:$W$1048576, W786) - 1))</f>
        <v>129</v>
      </c>
      <c r="O786">
        <v>17.309999999999999</v>
      </c>
      <c r="P786">
        <v>26.06</v>
      </c>
      <c r="Q786">
        <v>6.44</v>
      </c>
      <c r="R786">
        <v>6.91</v>
      </c>
      <c r="S786">
        <v>2.46</v>
      </c>
      <c r="T786">
        <v>3.71</v>
      </c>
      <c r="U786">
        <v>4.67</v>
      </c>
      <c r="V786">
        <v>4.91</v>
      </c>
      <c r="W786">
        <v>2019</v>
      </c>
      <c r="X786">
        <f t="shared" si="23"/>
        <v>0</v>
      </c>
    </row>
    <row r="787" spans="1:24" ht="12.75" hidden="1" customHeight="1" x14ac:dyDescent="0.45">
      <c r="A787">
        <v>130</v>
      </c>
      <c r="B787" t="s">
        <v>145</v>
      </c>
      <c r="C787" t="s">
        <v>12</v>
      </c>
      <c r="D787" s="2" t="str">
        <f t="shared" si="22"/>
        <v>Massachusetts2019</v>
      </c>
      <c r="F787">
        <v>1</v>
      </c>
      <c r="G787">
        <v>11</v>
      </c>
      <c r="H787" s="2">
        <v>0</v>
      </c>
      <c r="I787">
        <v>-9.2799999999999994</v>
      </c>
      <c r="J787">
        <v>-20.68</v>
      </c>
      <c r="K787">
        <v>-29.95</v>
      </c>
      <c r="L787" s="2">
        <f>_xlfn.RANK.EQ(I787, INDEX(CFB!$I$2:$I$1048576, MATCH(W787, CFB!$W$2:$W$1048576, 0)):INDEX(CFB!$I$2:$I$1048576, MATCH(W787, CFB!$W$2:$W$1048576, 0) + COUNTIF(CFB!$W$2:$W$1048576, W787) - 1), 0)</f>
        <v>120</v>
      </c>
      <c r="M787" s="2">
        <f>_xlfn.RANK.EQ(J787, INDEX(CFB!$J$2:$J$1048576, MATCH(W787, CFB!$W$2:$W$1048576, 0)):INDEX(CFB!$J$2:$J$1048576, MATCH(W787, CFB!$W$2:$W$1048576, 0) + COUNTIF(CFB!$W$2:$W$1048576, W787) - 1))</f>
        <v>130</v>
      </c>
      <c r="N787" s="2">
        <f>RANK(K787, INDEX(CFB!$K$2:$K$1048576, MATCH(W787, CFB!$W$2:$W$1048576, 0)):INDEX(CFB!$K$2:$K$1048576, MATCH(W787, CFB!$W$2:$W$1048576, 0) + COUNTIF(CFB!$W$2:$W$1048576, W787) - 1))</f>
        <v>130</v>
      </c>
      <c r="O787">
        <v>29.39</v>
      </c>
      <c r="P787">
        <v>46.26</v>
      </c>
      <c r="Q787">
        <v>6.36</v>
      </c>
      <c r="R787">
        <v>9</v>
      </c>
      <c r="S787">
        <v>4.21</v>
      </c>
      <c r="T787">
        <v>5.88</v>
      </c>
      <c r="U787">
        <v>5.19</v>
      </c>
      <c r="V787">
        <v>7.15</v>
      </c>
      <c r="W787">
        <v>2019</v>
      </c>
      <c r="X787">
        <f t="shared" si="23"/>
        <v>0</v>
      </c>
    </row>
    <row r="788" spans="1:24" ht="12.75" hidden="1" customHeight="1" x14ac:dyDescent="0.45">
      <c r="A788">
        <v>1</v>
      </c>
      <c r="B788" t="s">
        <v>26</v>
      </c>
      <c r="C788" t="s">
        <v>163</v>
      </c>
      <c r="D788" s="2" t="str">
        <f t="shared" si="22"/>
        <v>Clemson2018</v>
      </c>
      <c r="E788">
        <v>1</v>
      </c>
      <c r="F788">
        <v>15</v>
      </c>
      <c r="G788">
        <v>0</v>
      </c>
      <c r="H788" s="2">
        <v>0</v>
      </c>
      <c r="I788">
        <v>9.41</v>
      </c>
      <c r="J788">
        <v>17.04</v>
      </c>
      <c r="K788">
        <v>26.45</v>
      </c>
      <c r="L788" s="2">
        <f>_xlfn.RANK.EQ(I788, INDEX(CFB!$I$2:$I$1048576, MATCH(W788, CFB!$W$2:$W$1048576, 0)):INDEX(CFB!$I$2:$I$1048576, MATCH(W788, CFB!$W$2:$W$1048576, 0) + COUNTIF(CFB!$W$2:$W$1048576, W788) - 1), 0)</f>
        <v>13</v>
      </c>
      <c r="M788" s="2">
        <f>_xlfn.RANK.EQ(J788, INDEX(CFB!$J$2:$J$1048576, MATCH(W788, CFB!$W$2:$W$1048576, 0)):INDEX(CFB!$J$2:$J$1048576, MATCH(W788, CFB!$W$2:$W$1048576, 0) + COUNTIF(CFB!$W$2:$W$1048576, W788) - 1))</f>
        <v>1</v>
      </c>
      <c r="N788" s="2">
        <f>RANK(K788, INDEX(CFB!$K$2:$K$1048576, MATCH(W788, CFB!$W$2:$W$1048576, 0)):INDEX(CFB!$K$2:$K$1048576, MATCH(W788, CFB!$W$2:$W$1048576, 0) + COUNTIF(CFB!$W$2:$W$1048576, W788) - 1))</f>
        <v>1</v>
      </c>
      <c r="O788">
        <v>61.9</v>
      </c>
      <c r="P788">
        <v>-5.8</v>
      </c>
      <c r="Q788">
        <v>10</v>
      </c>
      <c r="R788">
        <v>4.3600000000000003</v>
      </c>
      <c r="S788">
        <v>7.97</v>
      </c>
      <c r="T788">
        <v>1.35</v>
      </c>
      <c r="U788">
        <v>8.73</v>
      </c>
      <c r="V788">
        <v>2.88</v>
      </c>
      <c r="W788">
        <v>2018</v>
      </c>
      <c r="X788">
        <f t="shared" si="23"/>
        <v>1</v>
      </c>
    </row>
    <row r="789" spans="1:24" ht="12.75" hidden="1" customHeight="1" x14ac:dyDescent="0.45">
      <c r="A789">
        <v>2</v>
      </c>
      <c r="B789" t="s">
        <v>18</v>
      </c>
      <c r="C789" t="s">
        <v>157</v>
      </c>
      <c r="D789" s="2" t="str">
        <f t="shared" si="22"/>
        <v>Alabama2018</v>
      </c>
      <c r="E789">
        <v>2</v>
      </c>
      <c r="F789">
        <v>14</v>
      </c>
      <c r="G789">
        <v>1</v>
      </c>
      <c r="H789" s="2">
        <v>0</v>
      </c>
      <c r="I789">
        <v>12.19</v>
      </c>
      <c r="J789">
        <v>13.1</v>
      </c>
      <c r="K789">
        <v>25.29</v>
      </c>
      <c r="L789" s="2">
        <f>_xlfn.RANK.EQ(I789, INDEX(CFB!$I$2:$I$1048576, MATCH(W789, CFB!$W$2:$W$1048576, 0)):INDEX(CFB!$I$2:$I$1048576, MATCH(W789, CFB!$W$2:$W$1048576, 0) + COUNTIF(CFB!$W$2:$W$1048576, W789) - 1), 0)</f>
        <v>3</v>
      </c>
      <c r="M789" s="2">
        <f>_xlfn.RANK.EQ(J789, INDEX(CFB!$J$2:$J$1048576, MATCH(W789, CFB!$W$2:$W$1048576, 0)):INDEX(CFB!$J$2:$J$1048576, MATCH(W789, CFB!$W$2:$W$1048576, 0) + COUNTIF(CFB!$W$2:$W$1048576, W789) - 1))</f>
        <v>3</v>
      </c>
      <c r="N789" s="2">
        <f>RANK(K789, INDEX(CFB!$K$2:$K$1048576, MATCH(W789, CFB!$W$2:$W$1048576, 0)):INDEX(CFB!$K$2:$K$1048576, MATCH(W789, CFB!$W$2:$W$1048576, 0) + COUNTIF(CFB!$W$2:$W$1048576, W789) - 1))</f>
        <v>2</v>
      </c>
      <c r="O789">
        <v>64.540000000000006</v>
      </c>
      <c r="P789">
        <v>-3.29</v>
      </c>
      <c r="Q789">
        <v>12.98</v>
      </c>
      <c r="R789">
        <v>4.01</v>
      </c>
      <c r="S789">
        <v>6.82</v>
      </c>
      <c r="T789">
        <v>1.67</v>
      </c>
      <c r="U789">
        <v>9.35</v>
      </c>
      <c r="V789">
        <v>2.94</v>
      </c>
      <c r="W789">
        <v>2018</v>
      </c>
      <c r="X789">
        <f t="shared" si="23"/>
        <v>0</v>
      </c>
    </row>
    <row r="790" spans="1:24" ht="12.75" hidden="1" customHeight="1" x14ac:dyDescent="0.45">
      <c r="A790">
        <v>3</v>
      </c>
      <c r="B790" t="s">
        <v>17</v>
      </c>
      <c r="C790" t="s">
        <v>155</v>
      </c>
      <c r="D790" s="2" t="str">
        <f t="shared" si="22"/>
        <v>Georgia2018</v>
      </c>
      <c r="E790">
        <v>7</v>
      </c>
      <c r="F790">
        <v>11</v>
      </c>
      <c r="G790">
        <v>3</v>
      </c>
      <c r="H790" s="2">
        <v>0</v>
      </c>
      <c r="I790">
        <v>9.5299999999999994</v>
      </c>
      <c r="J790">
        <v>11.17</v>
      </c>
      <c r="K790">
        <v>20.69</v>
      </c>
      <c r="L790" s="2">
        <f>_xlfn.RANK.EQ(I790, INDEX(CFB!$I$2:$I$1048576, MATCH(W790, CFB!$W$2:$W$1048576, 0)):INDEX(CFB!$I$2:$I$1048576, MATCH(W790, CFB!$W$2:$W$1048576, 0) + COUNTIF(CFB!$W$2:$W$1048576, W790) - 1), 0)</f>
        <v>11</v>
      </c>
      <c r="M790" s="2">
        <f>_xlfn.RANK.EQ(J790, INDEX(CFB!$J$2:$J$1048576, MATCH(W790, CFB!$W$2:$W$1048576, 0)):INDEX(CFB!$J$2:$J$1048576, MATCH(W790, CFB!$W$2:$W$1048576, 0) + COUNTIF(CFB!$W$2:$W$1048576, W790) - 1))</f>
        <v>9</v>
      </c>
      <c r="N790" s="2">
        <f>RANK(K790, INDEX(CFB!$K$2:$K$1048576, MATCH(W790, CFB!$W$2:$W$1048576, 0)):INDEX(CFB!$K$2:$K$1048576, MATCH(W790, CFB!$W$2:$W$1048576, 0) + COUNTIF(CFB!$W$2:$W$1048576, W790) - 1))</f>
        <v>3</v>
      </c>
      <c r="O790">
        <v>57.85</v>
      </c>
      <c r="P790">
        <v>-1.1399999999999999</v>
      </c>
      <c r="Q790">
        <v>10.97</v>
      </c>
      <c r="R790">
        <v>3.46</v>
      </c>
      <c r="S790">
        <v>7.46</v>
      </c>
      <c r="T790">
        <v>2.73</v>
      </c>
      <c r="U790">
        <v>8.6999999999999993</v>
      </c>
      <c r="V790">
        <v>3.29</v>
      </c>
      <c r="W790">
        <v>2018</v>
      </c>
      <c r="X790">
        <f t="shared" si="23"/>
        <v>0</v>
      </c>
    </row>
    <row r="791" spans="1:24" ht="12.75" hidden="1" customHeight="1" x14ac:dyDescent="0.45">
      <c r="A791">
        <v>4</v>
      </c>
      <c r="B791" t="s">
        <v>54</v>
      </c>
      <c r="C791" t="s">
        <v>29</v>
      </c>
      <c r="D791" s="2" t="str">
        <f t="shared" si="22"/>
        <v>Oklahoma2018</v>
      </c>
      <c r="E791">
        <v>4</v>
      </c>
      <c r="F791">
        <v>12</v>
      </c>
      <c r="G791">
        <v>2</v>
      </c>
      <c r="H791" s="2">
        <v>0</v>
      </c>
      <c r="I791">
        <v>21.41</v>
      </c>
      <c r="J791">
        <v>-3.35</v>
      </c>
      <c r="K791">
        <v>18.059999999999999</v>
      </c>
      <c r="L791" s="2">
        <f>_xlfn.RANK.EQ(I791, INDEX(CFB!$I$2:$I$1048576, MATCH(W791, CFB!$W$2:$W$1048576, 0)):INDEX(CFB!$I$2:$I$1048576, MATCH(W791, CFB!$W$2:$W$1048576, 0) + COUNTIF(CFB!$W$2:$W$1048576, W791) - 1), 0)</f>
        <v>1</v>
      </c>
      <c r="M791" s="2">
        <f>_xlfn.RANK.EQ(J791, INDEX(CFB!$J$2:$J$1048576, MATCH(W791, CFB!$W$2:$W$1048576, 0)):INDEX(CFB!$J$2:$J$1048576, MATCH(W791, CFB!$W$2:$W$1048576, 0) + COUNTIF(CFB!$W$2:$W$1048576, W791) - 1))</f>
        <v>94</v>
      </c>
      <c r="N791" s="2">
        <f>RANK(K791, INDEX(CFB!$K$2:$K$1048576, MATCH(W791, CFB!$W$2:$W$1048576, 0)):INDEX(CFB!$K$2:$K$1048576, MATCH(W791, CFB!$W$2:$W$1048576, 0) + COUNTIF(CFB!$W$2:$W$1048576, W791) - 1))</f>
        <v>4</v>
      </c>
      <c r="O791">
        <v>68.7</v>
      </c>
      <c r="P791">
        <v>13.55</v>
      </c>
      <c r="Q791">
        <v>13.26</v>
      </c>
      <c r="R791">
        <v>5.99</v>
      </c>
      <c r="S791">
        <v>8.1</v>
      </c>
      <c r="T791">
        <v>2.95</v>
      </c>
      <c r="U791">
        <v>10.19</v>
      </c>
      <c r="V791">
        <v>4.6399999999999997</v>
      </c>
      <c r="W791">
        <v>2018</v>
      </c>
      <c r="X791">
        <f t="shared" si="23"/>
        <v>0</v>
      </c>
    </row>
    <row r="792" spans="1:24" ht="12.75" hidden="1" customHeight="1" x14ac:dyDescent="0.45">
      <c r="A792">
        <v>5</v>
      </c>
      <c r="B792" t="s">
        <v>9</v>
      </c>
      <c r="C792" t="s">
        <v>154</v>
      </c>
      <c r="D792" s="2" t="str">
        <f t="shared" si="22"/>
        <v>Ohio State2018</v>
      </c>
      <c r="E792">
        <v>3</v>
      </c>
      <c r="F792">
        <v>13</v>
      </c>
      <c r="G792">
        <v>1</v>
      </c>
      <c r="H792" s="2">
        <v>0</v>
      </c>
      <c r="I792">
        <v>15.24</v>
      </c>
      <c r="J792">
        <v>2.5</v>
      </c>
      <c r="K792">
        <v>17.739999999999998</v>
      </c>
      <c r="L792" s="2">
        <f>_xlfn.RANK.EQ(I792, INDEX(CFB!$I$2:$I$1048576, MATCH(W792, CFB!$W$2:$W$1048576, 0)):INDEX(CFB!$I$2:$I$1048576, MATCH(W792, CFB!$W$2:$W$1048576, 0) + COUNTIF(CFB!$W$2:$W$1048576, W792) - 1), 0)</f>
        <v>2</v>
      </c>
      <c r="M792" s="2">
        <f>_xlfn.RANK.EQ(J792, INDEX(CFB!$J$2:$J$1048576, MATCH(W792, CFB!$W$2:$W$1048576, 0)):INDEX(CFB!$J$2:$J$1048576, MATCH(W792, CFB!$W$2:$W$1048576, 0) + COUNTIF(CFB!$W$2:$W$1048576, W792) - 1))</f>
        <v>48</v>
      </c>
      <c r="N792" s="2">
        <f>RANK(K792, INDEX(CFB!$K$2:$K$1048576, MATCH(W792, CFB!$W$2:$W$1048576, 0)):INDEX(CFB!$K$2:$K$1048576, MATCH(W792, CFB!$W$2:$W$1048576, 0) + COUNTIF(CFB!$W$2:$W$1048576, W792) - 1))</f>
        <v>5</v>
      </c>
      <c r="O792">
        <v>62.53</v>
      </c>
      <c r="P792">
        <v>8.99</v>
      </c>
      <c r="Q792">
        <v>11.12</v>
      </c>
      <c r="R792">
        <v>5.42</v>
      </c>
      <c r="S792">
        <v>5.69</v>
      </c>
      <c r="T792">
        <v>3.29</v>
      </c>
      <c r="U792">
        <v>8.2100000000000009</v>
      </c>
      <c r="V792">
        <v>4.51</v>
      </c>
      <c r="W792">
        <v>2018</v>
      </c>
      <c r="X792">
        <f t="shared" si="23"/>
        <v>0</v>
      </c>
    </row>
    <row r="793" spans="1:24" ht="12.75" hidden="1" customHeight="1" x14ac:dyDescent="0.45">
      <c r="A793">
        <v>6</v>
      </c>
      <c r="B793" t="s">
        <v>11</v>
      </c>
      <c r="C793" t="s">
        <v>12</v>
      </c>
      <c r="D793" s="2" t="str">
        <f t="shared" si="22"/>
        <v>Notre Dame2018</v>
      </c>
      <c r="E793">
        <v>5</v>
      </c>
      <c r="F793">
        <v>12</v>
      </c>
      <c r="G793">
        <v>1</v>
      </c>
      <c r="H793" s="2">
        <v>0</v>
      </c>
      <c r="I793">
        <v>5.57</v>
      </c>
      <c r="J793">
        <v>11.84</v>
      </c>
      <c r="K793">
        <v>17.399999999999999</v>
      </c>
      <c r="L793" s="2">
        <f>_xlfn.RANK.EQ(I793, INDEX(CFB!$I$2:$I$1048576, MATCH(W793, CFB!$W$2:$W$1048576, 0)):INDEX(CFB!$I$2:$I$1048576, MATCH(W793, CFB!$W$2:$W$1048576, 0) + COUNTIF(CFB!$W$2:$W$1048576, W793) - 1), 0)</f>
        <v>25</v>
      </c>
      <c r="M793" s="2">
        <f>_xlfn.RANK.EQ(J793, INDEX(CFB!$J$2:$J$1048576, MATCH(W793, CFB!$W$2:$W$1048576, 0)):INDEX(CFB!$J$2:$J$1048576, MATCH(W793, CFB!$W$2:$W$1048576, 0) + COUNTIF(CFB!$W$2:$W$1048576, W793) - 1))</f>
        <v>6</v>
      </c>
      <c r="N793" s="2">
        <f>RANK(K793, INDEX(CFB!$K$2:$K$1048576, MATCH(W793, CFB!$W$2:$W$1048576, 0)):INDEX(CFB!$K$2:$K$1048576, MATCH(W793, CFB!$W$2:$W$1048576, 0) + COUNTIF(CFB!$W$2:$W$1048576, W793) - 1))</f>
        <v>6</v>
      </c>
      <c r="O793">
        <v>50.14</v>
      </c>
      <c r="P793">
        <v>-0.14000000000000001</v>
      </c>
      <c r="Q793">
        <v>9.8000000000000007</v>
      </c>
      <c r="R793">
        <v>3.78</v>
      </c>
      <c r="S793">
        <v>5.73</v>
      </c>
      <c r="T793">
        <v>2.59</v>
      </c>
      <c r="U793">
        <v>7.35</v>
      </c>
      <c r="V793">
        <v>3.32</v>
      </c>
      <c r="W793">
        <v>2018</v>
      </c>
      <c r="X793">
        <f t="shared" si="23"/>
        <v>0</v>
      </c>
    </row>
    <row r="794" spans="1:24" ht="12.75" hidden="1" customHeight="1" x14ac:dyDescent="0.45">
      <c r="A794">
        <v>7</v>
      </c>
      <c r="B794" t="s">
        <v>44</v>
      </c>
      <c r="C794" t="s">
        <v>154</v>
      </c>
      <c r="D794" s="2" t="str">
        <f t="shared" si="22"/>
        <v>Michigan2018</v>
      </c>
      <c r="E794">
        <v>14</v>
      </c>
      <c r="F794">
        <v>10</v>
      </c>
      <c r="G794">
        <v>3</v>
      </c>
      <c r="H794" s="2">
        <v>0</v>
      </c>
      <c r="I794">
        <v>5.92</v>
      </c>
      <c r="J794">
        <v>10.56</v>
      </c>
      <c r="K794">
        <v>16.47</v>
      </c>
      <c r="L794" s="2">
        <f>_xlfn.RANK.EQ(I794, INDEX(CFB!$I$2:$I$1048576, MATCH(W794, CFB!$W$2:$W$1048576, 0)):INDEX(CFB!$I$2:$I$1048576, MATCH(W794, CFB!$W$2:$W$1048576, 0) + COUNTIF(CFB!$W$2:$W$1048576, W794) - 1), 0)</f>
        <v>20</v>
      </c>
      <c r="M794" s="2">
        <f>_xlfn.RANK.EQ(J794, INDEX(CFB!$J$2:$J$1048576, MATCH(W794, CFB!$W$2:$W$1048576, 0)):INDEX(CFB!$J$2:$J$1048576, MATCH(W794, CFB!$W$2:$W$1048576, 0) + COUNTIF(CFB!$W$2:$W$1048576, W794) - 1))</f>
        <v>10</v>
      </c>
      <c r="N794" s="2">
        <f>RANK(K794, INDEX(CFB!$K$2:$K$1048576, MATCH(W794, CFB!$W$2:$W$1048576, 0)):INDEX(CFB!$K$2:$K$1048576, MATCH(W794, CFB!$W$2:$W$1048576, 0) + COUNTIF(CFB!$W$2:$W$1048576, W794) - 1))</f>
        <v>7</v>
      </c>
      <c r="O794">
        <v>54.84</v>
      </c>
      <c r="P794">
        <v>0.39</v>
      </c>
      <c r="Q794">
        <v>10.029999999999999</v>
      </c>
      <c r="R794">
        <v>4</v>
      </c>
      <c r="S794">
        <v>6.27</v>
      </c>
      <c r="T794">
        <v>2.4500000000000002</v>
      </c>
      <c r="U794">
        <v>7.61</v>
      </c>
      <c r="V794">
        <v>3.19</v>
      </c>
      <c r="W794">
        <v>2018</v>
      </c>
      <c r="X794">
        <f t="shared" si="23"/>
        <v>0</v>
      </c>
    </row>
    <row r="795" spans="1:24" ht="12.75" hidden="1" customHeight="1" x14ac:dyDescent="0.45">
      <c r="A795">
        <v>8</v>
      </c>
      <c r="B795" t="s">
        <v>27</v>
      </c>
      <c r="C795" t="s">
        <v>157</v>
      </c>
      <c r="D795" s="2" t="str">
        <f t="shared" si="22"/>
        <v>LSU2018</v>
      </c>
      <c r="E795">
        <v>6</v>
      </c>
      <c r="F795">
        <v>10</v>
      </c>
      <c r="G795">
        <v>3</v>
      </c>
      <c r="H795" s="2">
        <v>0</v>
      </c>
      <c r="I795">
        <v>8.4</v>
      </c>
      <c r="J795">
        <v>6.81</v>
      </c>
      <c r="K795">
        <v>15.2</v>
      </c>
      <c r="L795" s="2">
        <f>_xlfn.RANK.EQ(I795, INDEX(CFB!$I$2:$I$1048576, MATCH(W795, CFB!$W$2:$W$1048576, 0)):INDEX(CFB!$I$2:$I$1048576, MATCH(W795, CFB!$W$2:$W$1048576, 0) + COUNTIF(CFB!$W$2:$W$1048576, W795) - 1), 0)</f>
        <v>14</v>
      </c>
      <c r="M795" s="2">
        <f>_xlfn.RANK.EQ(J795, INDEX(CFB!$J$2:$J$1048576, MATCH(W795, CFB!$W$2:$W$1048576, 0)):INDEX(CFB!$J$2:$J$1048576, MATCH(W795, CFB!$W$2:$W$1048576, 0) + COUNTIF(CFB!$W$2:$W$1048576, W795) - 1))</f>
        <v>23</v>
      </c>
      <c r="N795" s="2">
        <f>RANK(K795, INDEX(CFB!$K$2:$K$1048576, MATCH(W795, CFB!$W$2:$W$1048576, 0)):INDEX(CFB!$K$2:$K$1048576, MATCH(W795, CFB!$W$2:$W$1048576, 0) + COUNTIF(CFB!$W$2:$W$1048576, W795) - 1))</f>
        <v>8</v>
      </c>
      <c r="O795">
        <v>52.79</v>
      </c>
      <c r="P795">
        <v>2.34</v>
      </c>
      <c r="Q795">
        <v>9.73</v>
      </c>
      <c r="R795">
        <v>3.78</v>
      </c>
      <c r="S795">
        <v>5.63</v>
      </c>
      <c r="T795">
        <v>2.17</v>
      </c>
      <c r="U795">
        <v>7.19</v>
      </c>
      <c r="V795">
        <v>3.11</v>
      </c>
      <c r="W795">
        <v>2018</v>
      </c>
      <c r="X795">
        <f t="shared" si="23"/>
        <v>0</v>
      </c>
    </row>
    <row r="796" spans="1:24" ht="12.75" hidden="1" customHeight="1" x14ac:dyDescent="0.45">
      <c r="A796">
        <v>9</v>
      </c>
      <c r="B796" t="s">
        <v>82</v>
      </c>
      <c r="C796" t="s">
        <v>173</v>
      </c>
      <c r="D796" s="2" t="str">
        <f t="shared" si="22"/>
        <v>UCF2018</v>
      </c>
      <c r="E796">
        <v>11</v>
      </c>
      <c r="F796">
        <v>12</v>
      </c>
      <c r="G796">
        <v>1</v>
      </c>
      <c r="H796" s="2">
        <v>0</v>
      </c>
      <c r="I796">
        <v>10.24</v>
      </c>
      <c r="J796">
        <v>4.29</v>
      </c>
      <c r="K796">
        <v>14.53</v>
      </c>
      <c r="L796" s="2">
        <f>_xlfn.RANK.EQ(I796, INDEX(CFB!$I$2:$I$1048576, MATCH(W796, CFB!$W$2:$W$1048576, 0)):INDEX(CFB!$I$2:$I$1048576, MATCH(W796, CFB!$W$2:$W$1048576, 0) + COUNTIF(CFB!$W$2:$W$1048576, W796) - 1), 0)</f>
        <v>8</v>
      </c>
      <c r="M796" s="2">
        <f>_xlfn.RANK.EQ(J796, INDEX(CFB!$J$2:$J$1048576, MATCH(W796, CFB!$W$2:$W$1048576, 0)):INDEX(CFB!$J$2:$J$1048576, MATCH(W796, CFB!$W$2:$W$1048576, 0) + COUNTIF(CFB!$W$2:$W$1048576, W796) - 1))</f>
        <v>35</v>
      </c>
      <c r="N796" s="2">
        <f>RANK(K796, INDEX(CFB!$K$2:$K$1048576, MATCH(W796, CFB!$W$2:$W$1048576, 0)):INDEX(CFB!$K$2:$K$1048576, MATCH(W796, CFB!$W$2:$W$1048576, 0) + COUNTIF(CFB!$W$2:$W$1048576, W796) - 1))</f>
        <v>9</v>
      </c>
      <c r="O796">
        <v>54.72</v>
      </c>
      <c r="P796">
        <v>8.41</v>
      </c>
      <c r="Q796">
        <v>9.73</v>
      </c>
      <c r="R796">
        <v>5.61</v>
      </c>
      <c r="S796">
        <v>6.75</v>
      </c>
      <c r="T796">
        <v>3.5</v>
      </c>
      <c r="U796">
        <v>7.8</v>
      </c>
      <c r="V796">
        <v>4.54</v>
      </c>
      <c r="W796">
        <v>2018</v>
      </c>
      <c r="X796">
        <f t="shared" si="23"/>
        <v>0</v>
      </c>
    </row>
    <row r="797" spans="1:24" ht="12.75" hidden="1" customHeight="1" x14ac:dyDescent="0.45">
      <c r="A797">
        <v>10</v>
      </c>
      <c r="B797" t="s">
        <v>35</v>
      </c>
      <c r="C797" t="s">
        <v>155</v>
      </c>
      <c r="D797" s="2" t="str">
        <f t="shared" si="22"/>
        <v>Florida2018</v>
      </c>
      <c r="E797">
        <v>7</v>
      </c>
      <c r="F797">
        <v>10</v>
      </c>
      <c r="G797">
        <v>3</v>
      </c>
      <c r="H797" s="2">
        <v>0</v>
      </c>
      <c r="I797">
        <v>5.91</v>
      </c>
      <c r="J797">
        <v>7.75</v>
      </c>
      <c r="K797">
        <v>13.66</v>
      </c>
      <c r="L797" s="2">
        <f>_xlfn.RANK.EQ(I797, INDEX(CFB!$I$2:$I$1048576, MATCH(W797, CFB!$W$2:$W$1048576, 0)):INDEX(CFB!$I$2:$I$1048576, MATCH(W797, CFB!$W$2:$W$1048576, 0) + COUNTIF(CFB!$W$2:$W$1048576, W797) - 1), 0)</f>
        <v>21</v>
      </c>
      <c r="M797" s="2">
        <f>_xlfn.RANK.EQ(J797, INDEX(CFB!$J$2:$J$1048576, MATCH(W797, CFB!$W$2:$W$1048576, 0)):INDEX(CFB!$J$2:$J$1048576, MATCH(W797, CFB!$W$2:$W$1048576, 0) + COUNTIF(CFB!$W$2:$W$1048576, W797) - 1))</f>
        <v>19</v>
      </c>
      <c r="N797" s="2">
        <f>RANK(K797, INDEX(CFB!$K$2:$K$1048576, MATCH(W797, CFB!$W$2:$W$1048576, 0)):INDEX(CFB!$K$2:$K$1048576, MATCH(W797, CFB!$W$2:$W$1048576, 0) + COUNTIF(CFB!$W$2:$W$1048576, W797) - 1))</f>
        <v>10</v>
      </c>
      <c r="O797">
        <v>54.6</v>
      </c>
      <c r="P797">
        <v>3.01</v>
      </c>
      <c r="Q797">
        <v>9.67</v>
      </c>
      <c r="R797">
        <v>4.1399999999999997</v>
      </c>
      <c r="S797">
        <v>6.78</v>
      </c>
      <c r="T797">
        <v>3</v>
      </c>
      <c r="U797">
        <v>7.86</v>
      </c>
      <c r="V797">
        <v>3.58</v>
      </c>
      <c r="W797">
        <v>2018</v>
      </c>
      <c r="X797">
        <f t="shared" si="23"/>
        <v>0</v>
      </c>
    </row>
    <row r="798" spans="1:24" ht="12.75" hidden="1" customHeight="1" x14ac:dyDescent="0.45">
      <c r="A798">
        <v>11</v>
      </c>
      <c r="B798" t="s">
        <v>34</v>
      </c>
      <c r="C798" t="s">
        <v>157</v>
      </c>
      <c r="D798" s="2" t="str">
        <f t="shared" si="22"/>
        <v>Texas A&amp;M2018</v>
      </c>
      <c r="E798">
        <v>16</v>
      </c>
      <c r="F798">
        <v>9</v>
      </c>
      <c r="G798">
        <v>4</v>
      </c>
      <c r="H798" s="2">
        <v>0</v>
      </c>
      <c r="I798">
        <v>10.78</v>
      </c>
      <c r="J798">
        <v>2.82</v>
      </c>
      <c r="K798">
        <v>13.61</v>
      </c>
      <c r="L798" s="2">
        <f>_xlfn.RANK.EQ(I798, INDEX(CFB!$I$2:$I$1048576, MATCH(W798, CFB!$W$2:$W$1048576, 0)):INDEX(CFB!$I$2:$I$1048576, MATCH(W798, CFB!$W$2:$W$1048576, 0) + COUNTIF(CFB!$W$2:$W$1048576, W798) - 1), 0)</f>
        <v>5</v>
      </c>
      <c r="M798" s="2">
        <f>_xlfn.RANK.EQ(J798, INDEX(CFB!$J$2:$J$1048576, MATCH(W798, CFB!$W$2:$W$1048576, 0)):INDEX(CFB!$J$2:$J$1048576, MATCH(W798, CFB!$W$2:$W$1048576, 0) + COUNTIF(CFB!$W$2:$W$1048576, W798) - 1))</f>
        <v>45</v>
      </c>
      <c r="N798" s="2">
        <f>RANK(K798, INDEX(CFB!$K$2:$K$1048576, MATCH(W798, CFB!$W$2:$W$1048576, 0)):INDEX(CFB!$K$2:$K$1048576, MATCH(W798, CFB!$W$2:$W$1048576, 0) + COUNTIF(CFB!$W$2:$W$1048576, W798) - 1))</f>
        <v>11</v>
      </c>
      <c r="O798">
        <v>57.57</v>
      </c>
      <c r="P798">
        <v>5.61</v>
      </c>
      <c r="Q798">
        <v>9.48</v>
      </c>
      <c r="R798">
        <v>5.91</v>
      </c>
      <c r="S798">
        <v>7.07</v>
      </c>
      <c r="T798">
        <v>1.65</v>
      </c>
      <c r="U798">
        <v>8.02</v>
      </c>
      <c r="V798">
        <v>4.01</v>
      </c>
      <c r="W798">
        <v>2018</v>
      </c>
      <c r="X798">
        <f t="shared" si="23"/>
        <v>0</v>
      </c>
    </row>
    <row r="799" spans="1:24" ht="12.75" hidden="1" customHeight="1" x14ac:dyDescent="0.45">
      <c r="A799">
        <v>12</v>
      </c>
      <c r="B799" t="s">
        <v>109</v>
      </c>
      <c r="C799" t="s">
        <v>157</v>
      </c>
      <c r="D799" s="2" t="str">
        <f t="shared" si="22"/>
        <v>Mississippi State2018</v>
      </c>
      <c r="F799">
        <v>8</v>
      </c>
      <c r="G799">
        <v>5</v>
      </c>
      <c r="H799" s="2">
        <v>0</v>
      </c>
      <c r="I799">
        <v>-2.98</v>
      </c>
      <c r="J799">
        <v>16.22</v>
      </c>
      <c r="K799">
        <v>13.24</v>
      </c>
      <c r="L799" s="2">
        <f>_xlfn.RANK.EQ(I799, INDEX(CFB!$I$2:$I$1048576, MATCH(W799, CFB!$W$2:$W$1048576, 0)):INDEX(CFB!$I$2:$I$1048576, MATCH(W799, CFB!$W$2:$W$1048576, 0) + COUNTIF(CFB!$W$2:$W$1048576, W799) - 1), 0)</f>
        <v>93</v>
      </c>
      <c r="M799" s="2">
        <f>_xlfn.RANK.EQ(J799, INDEX(CFB!$J$2:$J$1048576, MATCH(W799, CFB!$W$2:$W$1048576, 0)):INDEX(CFB!$J$2:$J$1048576, MATCH(W799, CFB!$W$2:$W$1048576, 0) + COUNTIF(CFB!$W$2:$W$1048576, W799) - 1))</f>
        <v>2</v>
      </c>
      <c r="N799" s="2">
        <f>RANK(K799, INDEX(CFB!$K$2:$K$1048576, MATCH(W799, CFB!$W$2:$W$1048576, 0)):INDEX(CFB!$K$2:$K$1048576, MATCH(W799, CFB!$W$2:$W$1048576, 0) + COUNTIF(CFB!$W$2:$W$1048576, W799) - 1))</f>
        <v>12</v>
      </c>
      <c r="O799">
        <v>48.69</v>
      </c>
      <c r="P799">
        <v>-6.24</v>
      </c>
      <c r="Q799">
        <v>9.01</v>
      </c>
      <c r="R799">
        <v>3.4</v>
      </c>
      <c r="S799">
        <v>7.25</v>
      </c>
      <c r="T799">
        <v>1.39</v>
      </c>
      <c r="U799">
        <v>7.83</v>
      </c>
      <c r="V799">
        <v>2.52</v>
      </c>
      <c r="W799">
        <v>2018</v>
      </c>
      <c r="X799">
        <f t="shared" si="23"/>
        <v>0</v>
      </c>
    </row>
    <row r="800" spans="1:24" ht="12.75" hidden="1" customHeight="1" x14ac:dyDescent="0.45">
      <c r="A800">
        <v>13</v>
      </c>
      <c r="B800" t="s">
        <v>36</v>
      </c>
      <c r="C800" t="s">
        <v>160</v>
      </c>
      <c r="D800" s="2" t="str">
        <f t="shared" si="22"/>
        <v>Iowa2018</v>
      </c>
      <c r="E800">
        <v>25</v>
      </c>
      <c r="F800">
        <v>9</v>
      </c>
      <c r="G800">
        <v>4</v>
      </c>
      <c r="H800" s="2">
        <v>0</v>
      </c>
      <c r="I800">
        <v>3.6</v>
      </c>
      <c r="J800">
        <v>9.5299999999999994</v>
      </c>
      <c r="K800">
        <v>13.14</v>
      </c>
      <c r="L800" s="2">
        <f>_xlfn.RANK.EQ(I800, INDEX(CFB!$I$2:$I$1048576, MATCH(W800, CFB!$W$2:$W$1048576, 0)):INDEX(CFB!$I$2:$I$1048576, MATCH(W800, CFB!$W$2:$W$1048576, 0) + COUNTIF(CFB!$W$2:$W$1048576, W800) - 1), 0)</f>
        <v>38</v>
      </c>
      <c r="M800" s="2">
        <f>_xlfn.RANK.EQ(J800, INDEX(CFB!$J$2:$J$1048576, MATCH(W800, CFB!$W$2:$W$1048576, 0)):INDEX(CFB!$J$2:$J$1048576, MATCH(W800, CFB!$W$2:$W$1048576, 0) + COUNTIF(CFB!$W$2:$W$1048576, W800) - 1))</f>
        <v>16</v>
      </c>
      <c r="N800" s="2">
        <f>RANK(K800, INDEX(CFB!$K$2:$K$1048576, MATCH(W800, CFB!$W$2:$W$1048576, 0)):INDEX(CFB!$K$2:$K$1048576, MATCH(W800, CFB!$W$2:$W$1048576, 0) + COUNTIF(CFB!$W$2:$W$1048576, W800) - 1))</f>
        <v>13</v>
      </c>
      <c r="O800">
        <v>49.89</v>
      </c>
      <c r="P800">
        <v>0.99</v>
      </c>
      <c r="Q800">
        <v>8.94</v>
      </c>
      <c r="R800">
        <v>4.4400000000000004</v>
      </c>
      <c r="S800">
        <v>5.33</v>
      </c>
      <c r="T800">
        <v>1.73</v>
      </c>
      <c r="U800">
        <v>6.83</v>
      </c>
      <c r="V800">
        <v>3.15</v>
      </c>
      <c r="W800">
        <v>2018</v>
      </c>
      <c r="X800">
        <f t="shared" si="23"/>
        <v>0</v>
      </c>
    </row>
    <row r="801" spans="1:24" ht="12.75" hidden="1" customHeight="1" x14ac:dyDescent="0.45">
      <c r="A801">
        <v>14</v>
      </c>
      <c r="B801" t="s">
        <v>46</v>
      </c>
      <c r="C801" t="s">
        <v>155</v>
      </c>
      <c r="D801" s="2" t="str">
        <f t="shared" si="22"/>
        <v>Missouri2018</v>
      </c>
      <c r="F801">
        <v>8</v>
      </c>
      <c r="G801">
        <v>5</v>
      </c>
      <c r="H801" s="2">
        <v>0</v>
      </c>
      <c r="I801">
        <v>9.51</v>
      </c>
      <c r="J801">
        <v>3.63</v>
      </c>
      <c r="K801">
        <v>13.14</v>
      </c>
      <c r="L801" s="2">
        <f>_xlfn.RANK.EQ(I801, INDEX(CFB!$I$2:$I$1048576, MATCH(W801, CFB!$W$2:$W$1048576, 0)):INDEX(CFB!$I$2:$I$1048576, MATCH(W801, CFB!$W$2:$W$1048576, 0) + COUNTIF(CFB!$W$2:$W$1048576, W801) - 1), 0)</f>
        <v>12</v>
      </c>
      <c r="M801" s="2">
        <f>_xlfn.RANK.EQ(J801, INDEX(CFB!$J$2:$J$1048576, MATCH(W801, CFB!$W$2:$W$1048576, 0)):INDEX(CFB!$J$2:$J$1048576, MATCH(W801, CFB!$W$2:$W$1048576, 0) + COUNTIF(CFB!$W$2:$W$1048576, W801) - 1))</f>
        <v>39</v>
      </c>
      <c r="N801" s="2">
        <f>RANK(K801, INDEX(CFB!$K$2:$K$1048576, MATCH(W801, CFB!$W$2:$W$1048576, 0)):INDEX(CFB!$K$2:$K$1048576, MATCH(W801, CFB!$W$2:$W$1048576, 0) + COUNTIF(CFB!$W$2:$W$1048576, W801) - 1))</f>
        <v>13</v>
      </c>
      <c r="O801">
        <v>56.47</v>
      </c>
      <c r="P801">
        <v>5.8</v>
      </c>
      <c r="Q801">
        <v>10.18</v>
      </c>
      <c r="R801">
        <v>5.53</v>
      </c>
      <c r="S801">
        <v>6.19</v>
      </c>
      <c r="T801">
        <v>2.0299999999999998</v>
      </c>
      <c r="U801">
        <v>7.85</v>
      </c>
      <c r="V801">
        <v>3.93</v>
      </c>
      <c r="W801">
        <v>2018</v>
      </c>
      <c r="X801">
        <f t="shared" si="23"/>
        <v>0</v>
      </c>
    </row>
    <row r="802" spans="1:24" ht="12.75" hidden="1" customHeight="1" x14ac:dyDescent="0.45">
      <c r="A802">
        <v>15</v>
      </c>
      <c r="B802" t="s">
        <v>89</v>
      </c>
      <c r="C802" t="s">
        <v>29</v>
      </c>
      <c r="D802" s="2" t="str">
        <f t="shared" si="22"/>
        <v>West Virginia2018</v>
      </c>
      <c r="E802">
        <v>20</v>
      </c>
      <c r="F802">
        <v>8</v>
      </c>
      <c r="G802">
        <v>4</v>
      </c>
      <c r="H802" s="2">
        <v>0</v>
      </c>
      <c r="I802">
        <v>10.45</v>
      </c>
      <c r="J802">
        <v>2.14</v>
      </c>
      <c r="K802">
        <v>12.6</v>
      </c>
      <c r="L802" s="2">
        <f>_xlfn.RANK.EQ(I802, INDEX(CFB!$I$2:$I$1048576, MATCH(W802, CFB!$W$2:$W$1048576, 0)):INDEX(CFB!$I$2:$I$1048576, MATCH(W802, CFB!$W$2:$W$1048576, 0) + COUNTIF(CFB!$W$2:$W$1048576, W802) - 1), 0)</f>
        <v>6</v>
      </c>
      <c r="M802" s="2">
        <f>_xlfn.RANK.EQ(J802, INDEX(CFB!$J$2:$J$1048576, MATCH(W802, CFB!$W$2:$W$1048576, 0)):INDEX(CFB!$J$2:$J$1048576, MATCH(W802, CFB!$W$2:$W$1048576, 0) + COUNTIF(CFB!$W$2:$W$1048576, W802) - 1))</f>
        <v>49</v>
      </c>
      <c r="N802" s="2">
        <f>RANK(K802, INDEX(CFB!$K$2:$K$1048576, MATCH(W802, CFB!$W$2:$W$1048576, 0)):INDEX(CFB!$K$2:$K$1048576, MATCH(W802, CFB!$W$2:$W$1048576, 0) + COUNTIF(CFB!$W$2:$W$1048576, W802) - 1))</f>
        <v>15</v>
      </c>
      <c r="O802">
        <v>57.94</v>
      </c>
      <c r="P802">
        <v>8.4600000000000009</v>
      </c>
      <c r="Q802">
        <v>11.24</v>
      </c>
      <c r="R802">
        <v>5.94</v>
      </c>
      <c r="S802">
        <v>5.82</v>
      </c>
      <c r="T802">
        <v>2.93</v>
      </c>
      <c r="U802">
        <v>8.4</v>
      </c>
      <c r="V802">
        <v>4.4400000000000004</v>
      </c>
      <c r="W802">
        <v>2018</v>
      </c>
      <c r="X802">
        <f t="shared" si="23"/>
        <v>0</v>
      </c>
    </row>
    <row r="803" spans="1:24" ht="12.75" hidden="1" customHeight="1" x14ac:dyDescent="0.45">
      <c r="A803">
        <v>16</v>
      </c>
      <c r="B803" t="s">
        <v>111</v>
      </c>
      <c r="C803" t="s">
        <v>166</v>
      </c>
      <c r="D803" s="2" t="str">
        <f t="shared" si="22"/>
        <v>Fresno State2018</v>
      </c>
      <c r="E803">
        <v>18</v>
      </c>
      <c r="F803">
        <v>12</v>
      </c>
      <c r="G803">
        <v>2</v>
      </c>
      <c r="H803" s="2">
        <v>0</v>
      </c>
      <c r="I803">
        <v>-0.04</v>
      </c>
      <c r="J803">
        <v>12.36</v>
      </c>
      <c r="K803">
        <v>12.32</v>
      </c>
      <c r="L803" s="2">
        <f>_xlfn.RANK.EQ(I803, INDEX(CFB!$I$2:$I$1048576, MATCH(W803, CFB!$W$2:$W$1048576, 0)):INDEX(CFB!$I$2:$I$1048576, MATCH(W803, CFB!$W$2:$W$1048576, 0) + COUNTIF(CFB!$W$2:$W$1048576, W803) - 1), 0)</f>
        <v>74</v>
      </c>
      <c r="M803" s="2">
        <f>_xlfn.RANK.EQ(J803, INDEX(CFB!$J$2:$J$1048576, MATCH(W803, CFB!$W$2:$W$1048576, 0)):INDEX(CFB!$J$2:$J$1048576, MATCH(W803, CFB!$W$2:$W$1048576, 0) + COUNTIF(CFB!$W$2:$W$1048576, W803) - 1))</f>
        <v>4</v>
      </c>
      <c r="N803" s="2">
        <f>RANK(K803, INDEX(CFB!$K$2:$K$1048576, MATCH(W803, CFB!$W$2:$W$1048576, 0)):INDEX(CFB!$K$2:$K$1048576, MATCH(W803, CFB!$W$2:$W$1048576, 0) + COUNTIF(CFB!$W$2:$W$1048576, W803) - 1))</f>
        <v>16</v>
      </c>
      <c r="O803">
        <v>47.52</v>
      </c>
      <c r="P803">
        <v>7.0000000000000007E-2</v>
      </c>
      <c r="Q803">
        <v>9.5</v>
      </c>
      <c r="R803">
        <v>4.78</v>
      </c>
      <c r="S803">
        <v>5.27</v>
      </c>
      <c r="T803">
        <v>2.94</v>
      </c>
      <c r="U803">
        <v>7.17</v>
      </c>
      <c r="V803">
        <v>3.84</v>
      </c>
      <c r="W803">
        <v>2018</v>
      </c>
      <c r="X803">
        <f t="shared" si="23"/>
        <v>0</v>
      </c>
    </row>
    <row r="804" spans="1:24" ht="12.75" hidden="1" customHeight="1" x14ac:dyDescent="0.45">
      <c r="A804">
        <v>17</v>
      </c>
      <c r="B804" t="s">
        <v>16</v>
      </c>
      <c r="C804" t="s">
        <v>154</v>
      </c>
      <c r="D804" s="2" t="str">
        <f t="shared" si="22"/>
        <v>Penn State2018</v>
      </c>
      <c r="E804">
        <v>17</v>
      </c>
      <c r="F804">
        <v>9</v>
      </c>
      <c r="G804">
        <v>4</v>
      </c>
      <c r="H804" s="2">
        <v>0</v>
      </c>
      <c r="I804">
        <v>5.05</v>
      </c>
      <c r="J804">
        <v>7.27</v>
      </c>
      <c r="K804">
        <v>12.32</v>
      </c>
      <c r="L804" s="2">
        <f>_xlfn.RANK.EQ(I804, INDEX(CFB!$I$2:$I$1048576, MATCH(W804, CFB!$W$2:$W$1048576, 0)):INDEX(CFB!$I$2:$I$1048576, MATCH(W804, CFB!$W$2:$W$1048576, 0) + COUNTIF(CFB!$W$2:$W$1048576, W804) - 1), 0)</f>
        <v>31</v>
      </c>
      <c r="M804" s="2">
        <f>_xlfn.RANK.EQ(J804, INDEX(CFB!$J$2:$J$1048576, MATCH(W804, CFB!$W$2:$W$1048576, 0)):INDEX(CFB!$J$2:$J$1048576, MATCH(W804, CFB!$W$2:$W$1048576, 0) + COUNTIF(CFB!$W$2:$W$1048576, W804) - 1))</f>
        <v>22</v>
      </c>
      <c r="N804" s="2">
        <f>RANK(K804, INDEX(CFB!$K$2:$K$1048576, MATCH(W804, CFB!$W$2:$W$1048576, 0)):INDEX(CFB!$K$2:$K$1048576, MATCH(W804, CFB!$W$2:$W$1048576, 0) + COUNTIF(CFB!$W$2:$W$1048576, W804) - 1))</f>
        <v>16</v>
      </c>
      <c r="O804">
        <v>54.17</v>
      </c>
      <c r="P804">
        <v>3.07</v>
      </c>
      <c r="Q804">
        <v>9.43</v>
      </c>
      <c r="R804">
        <v>4.3899999999999997</v>
      </c>
      <c r="S804">
        <v>6.55</v>
      </c>
      <c r="T804">
        <v>2.35</v>
      </c>
      <c r="U804">
        <v>7.65</v>
      </c>
      <c r="V804">
        <v>3.37</v>
      </c>
      <c r="W804">
        <v>2018</v>
      </c>
      <c r="X804">
        <f t="shared" si="23"/>
        <v>0</v>
      </c>
    </row>
    <row r="805" spans="1:24" ht="12.75" hidden="1" customHeight="1" x14ac:dyDescent="0.45">
      <c r="A805">
        <v>18</v>
      </c>
      <c r="B805" t="s">
        <v>85</v>
      </c>
      <c r="C805" t="s">
        <v>171</v>
      </c>
      <c r="D805" s="2" t="str">
        <f t="shared" si="22"/>
        <v>Washington State2018</v>
      </c>
      <c r="E805">
        <v>10</v>
      </c>
      <c r="F805">
        <v>11</v>
      </c>
      <c r="G805">
        <v>2</v>
      </c>
      <c r="H805" s="2">
        <v>0</v>
      </c>
      <c r="I805">
        <v>10.050000000000001</v>
      </c>
      <c r="J805">
        <v>2.14</v>
      </c>
      <c r="K805">
        <v>12.19</v>
      </c>
      <c r="L805" s="2">
        <f>_xlfn.RANK.EQ(I805, INDEX(CFB!$I$2:$I$1048576, MATCH(W805, CFB!$W$2:$W$1048576, 0)):INDEX(CFB!$I$2:$I$1048576, MATCH(W805, CFB!$W$2:$W$1048576, 0) + COUNTIF(CFB!$W$2:$W$1048576, W805) - 1), 0)</f>
        <v>10</v>
      </c>
      <c r="M805" s="2">
        <f>_xlfn.RANK.EQ(J805, INDEX(CFB!$J$2:$J$1048576, MATCH(W805, CFB!$W$2:$W$1048576, 0)):INDEX(CFB!$J$2:$J$1048576, MATCH(W805, CFB!$W$2:$W$1048576, 0) + COUNTIF(CFB!$W$2:$W$1048576, W805) - 1))</f>
        <v>49</v>
      </c>
      <c r="N805" s="2">
        <f>RANK(K805, INDEX(CFB!$K$2:$K$1048576, MATCH(W805, CFB!$W$2:$W$1048576, 0)):INDEX(CFB!$K$2:$K$1048576, MATCH(W805, CFB!$W$2:$W$1048576, 0) + COUNTIF(CFB!$W$2:$W$1048576, W805) - 1))</f>
        <v>18</v>
      </c>
      <c r="O805">
        <v>54.03</v>
      </c>
      <c r="P805">
        <v>10.41</v>
      </c>
      <c r="Q805">
        <v>9.11</v>
      </c>
      <c r="R805">
        <v>5.6</v>
      </c>
      <c r="S805">
        <v>4.82</v>
      </c>
      <c r="T805">
        <v>3.54</v>
      </c>
      <c r="U805">
        <v>7.63</v>
      </c>
      <c r="V805">
        <v>4.4800000000000004</v>
      </c>
      <c r="W805">
        <v>2018</v>
      </c>
      <c r="X805">
        <f t="shared" si="23"/>
        <v>0</v>
      </c>
    </row>
    <row r="806" spans="1:24" ht="12.75" hidden="1" customHeight="1" x14ac:dyDescent="0.45">
      <c r="A806">
        <v>19</v>
      </c>
      <c r="B806" t="s">
        <v>53</v>
      </c>
      <c r="C806" t="s">
        <v>163</v>
      </c>
      <c r="D806" s="2" t="str">
        <f t="shared" si="22"/>
        <v>Syracuse2018</v>
      </c>
      <c r="E806">
        <v>15</v>
      </c>
      <c r="F806">
        <v>10</v>
      </c>
      <c r="G806">
        <v>3</v>
      </c>
      <c r="H806" s="2">
        <v>0</v>
      </c>
      <c r="I806">
        <v>10.39</v>
      </c>
      <c r="J806">
        <v>1.75</v>
      </c>
      <c r="K806">
        <v>12.14</v>
      </c>
      <c r="L806" s="2">
        <f>_xlfn.RANK.EQ(I806, INDEX(CFB!$I$2:$I$1048576, MATCH(W806, CFB!$W$2:$W$1048576, 0)):INDEX(CFB!$I$2:$I$1048576, MATCH(W806, CFB!$W$2:$W$1048576, 0) + COUNTIF(CFB!$W$2:$W$1048576, W806) - 1), 0)</f>
        <v>7</v>
      </c>
      <c r="M806" s="2">
        <f>_xlfn.RANK.EQ(J806, INDEX(CFB!$J$2:$J$1048576, MATCH(W806, CFB!$W$2:$W$1048576, 0)):INDEX(CFB!$J$2:$J$1048576, MATCH(W806, CFB!$W$2:$W$1048576, 0) + COUNTIF(CFB!$W$2:$W$1048576, W806) - 1))</f>
        <v>56</v>
      </c>
      <c r="N806" s="2">
        <f>RANK(K806, INDEX(CFB!$K$2:$K$1048576, MATCH(W806, CFB!$W$2:$W$1048576, 0)):INDEX(CFB!$K$2:$K$1048576, MATCH(W806, CFB!$W$2:$W$1048576, 0) + COUNTIF(CFB!$W$2:$W$1048576, W806) - 1))</f>
        <v>19</v>
      </c>
      <c r="O806">
        <v>54.29</v>
      </c>
      <c r="P806">
        <v>10.119999999999999</v>
      </c>
      <c r="Q806">
        <v>8.64</v>
      </c>
      <c r="R806">
        <v>5.81</v>
      </c>
      <c r="S806">
        <v>5.35</v>
      </c>
      <c r="T806">
        <v>3.06</v>
      </c>
      <c r="U806">
        <v>6.67</v>
      </c>
      <c r="V806">
        <v>4.5</v>
      </c>
      <c r="W806">
        <v>2018</v>
      </c>
      <c r="X806">
        <f t="shared" si="23"/>
        <v>0</v>
      </c>
    </row>
    <row r="807" spans="1:24" ht="12.75" hidden="1" customHeight="1" x14ac:dyDescent="0.45">
      <c r="A807">
        <v>20</v>
      </c>
      <c r="B807" t="s">
        <v>74</v>
      </c>
      <c r="C807" t="s">
        <v>155</v>
      </c>
      <c r="D807" s="2" t="str">
        <f t="shared" si="22"/>
        <v>Kentucky2018</v>
      </c>
      <c r="E807">
        <v>12</v>
      </c>
      <c r="F807">
        <v>10</v>
      </c>
      <c r="G807">
        <v>3</v>
      </c>
      <c r="H807" s="2">
        <v>0</v>
      </c>
      <c r="I807">
        <v>0.56999999999999995</v>
      </c>
      <c r="J807">
        <v>11.49</v>
      </c>
      <c r="K807">
        <v>12.06</v>
      </c>
      <c r="L807" s="2">
        <f>_xlfn.RANK.EQ(I807, INDEX(CFB!$I$2:$I$1048576, MATCH(W807, CFB!$W$2:$W$1048576, 0)):INDEX(CFB!$I$2:$I$1048576, MATCH(W807, CFB!$W$2:$W$1048576, 0) + COUNTIF(CFB!$W$2:$W$1048576, W807) - 1), 0)</f>
        <v>65</v>
      </c>
      <c r="M807" s="2">
        <f>_xlfn.RANK.EQ(J807, INDEX(CFB!$J$2:$J$1048576, MATCH(W807, CFB!$W$2:$W$1048576, 0)):INDEX(CFB!$J$2:$J$1048576, MATCH(W807, CFB!$W$2:$W$1048576, 0) + COUNTIF(CFB!$W$2:$W$1048576, W807) - 1))</f>
        <v>8</v>
      </c>
      <c r="N807" s="2">
        <f>RANK(K807, INDEX(CFB!$K$2:$K$1048576, MATCH(W807, CFB!$W$2:$W$1048576, 0)):INDEX(CFB!$K$2:$K$1048576, MATCH(W807, CFB!$W$2:$W$1048576, 0) + COUNTIF(CFB!$W$2:$W$1048576, W807) - 1))</f>
        <v>20</v>
      </c>
      <c r="O807">
        <v>46.1</v>
      </c>
      <c r="P807">
        <v>-1.67</v>
      </c>
      <c r="Q807">
        <v>9.27</v>
      </c>
      <c r="R807">
        <v>4.6100000000000003</v>
      </c>
      <c r="S807">
        <v>6.4</v>
      </c>
      <c r="T807">
        <v>2.62</v>
      </c>
      <c r="U807">
        <v>7.34</v>
      </c>
      <c r="V807">
        <v>3.63</v>
      </c>
      <c r="W807">
        <v>2018</v>
      </c>
      <c r="X807">
        <f t="shared" si="23"/>
        <v>0</v>
      </c>
    </row>
    <row r="808" spans="1:24" ht="12.75" hidden="1" customHeight="1" x14ac:dyDescent="0.45">
      <c r="A808">
        <v>21</v>
      </c>
      <c r="B808" t="s">
        <v>66</v>
      </c>
      <c r="C808" t="s">
        <v>171</v>
      </c>
      <c r="D808" s="2" t="str">
        <f t="shared" si="22"/>
        <v>Washington2018</v>
      </c>
      <c r="E808">
        <v>13</v>
      </c>
      <c r="F808">
        <v>10</v>
      </c>
      <c r="G808">
        <v>4</v>
      </c>
      <c r="H808" s="2">
        <v>0</v>
      </c>
      <c r="I808">
        <v>-0.2</v>
      </c>
      <c r="J808">
        <v>11.62</v>
      </c>
      <c r="K808">
        <v>11.42</v>
      </c>
      <c r="L808" s="2">
        <f>_xlfn.RANK.EQ(I808, INDEX(CFB!$I$2:$I$1048576, MATCH(W808, CFB!$W$2:$W$1048576, 0)):INDEX(CFB!$I$2:$I$1048576, MATCH(W808, CFB!$W$2:$W$1048576, 0) + COUNTIF(CFB!$W$2:$W$1048576, W808) - 1), 0)</f>
        <v>76</v>
      </c>
      <c r="M808" s="2">
        <f>_xlfn.RANK.EQ(J808, INDEX(CFB!$J$2:$J$1048576, MATCH(W808, CFB!$W$2:$W$1048576, 0)):INDEX(CFB!$J$2:$J$1048576, MATCH(W808, CFB!$W$2:$W$1048576, 0) + COUNTIF(CFB!$W$2:$W$1048576, W808) - 1))</f>
        <v>7</v>
      </c>
      <c r="N808" s="2">
        <f>RANK(K808, INDEX(CFB!$K$2:$K$1048576, MATCH(W808, CFB!$W$2:$W$1048576, 0)):INDEX(CFB!$K$2:$K$1048576, MATCH(W808, CFB!$W$2:$W$1048576, 0) + COUNTIF(CFB!$W$2:$W$1048576, W808) - 1))</f>
        <v>21</v>
      </c>
      <c r="O808">
        <v>43.76</v>
      </c>
      <c r="P808">
        <v>-0.9</v>
      </c>
      <c r="Q808">
        <v>10.210000000000001</v>
      </c>
      <c r="R808">
        <v>3.96</v>
      </c>
      <c r="S808">
        <v>5.57</v>
      </c>
      <c r="T808">
        <v>2.64</v>
      </c>
      <c r="U808">
        <v>7.49</v>
      </c>
      <c r="V808">
        <v>3.28</v>
      </c>
      <c r="W808">
        <v>2018</v>
      </c>
      <c r="X808">
        <f t="shared" si="23"/>
        <v>0</v>
      </c>
    </row>
    <row r="809" spans="1:24" ht="12.75" hidden="1" customHeight="1" x14ac:dyDescent="0.45">
      <c r="A809">
        <v>22</v>
      </c>
      <c r="B809" t="s">
        <v>14</v>
      </c>
      <c r="C809" t="s">
        <v>29</v>
      </c>
      <c r="D809" s="2" t="str">
        <f t="shared" si="22"/>
        <v>Texas2018</v>
      </c>
      <c r="E809">
        <v>9</v>
      </c>
      <c r="F809">
        <v>10</v>
      </c>
      <c r="G809">
        <v>4</v>
      </c>
      <c r="H809" s="2">
        <v>0</v>
      </c>
      <c r="I809">
        <v>5.83</v>
      </c>
      <c r="J809">
        <v>5.33</v>
      </c>
      <c r="K809">
        <v>11.15</v>
      </c>
      <c r="L809" s="2">
        <f>_xlfn.RANK.EQ(I809, INDEX(CFB!$I$2:$I$1048576, MATCH(W809, CFB!$W$2:$W$1048576, 0)):INDEX(CFB!$I$2:$I$1048576, MATCH(W809, CFB!$W$2:$W$1048576, 0) + COUNTIF(CFB!$W$2:$W$1048576, W809) - 1), 0)</f>
        <v>22</v>
      </c>
      <c r="M809" s="2">
        <f>_xlfn.RANK.EQ(J809, INDEX(CFB!$J$2:$J$1048576, MATCH(W809, CFB!$W$2:$W$1048576, 0)):INDEX(CFB!$J$2:$J$1048576, MATCH(W809, CFB!$W$2:$W$1048576, 0) + COUNTIF(CFB!$W$2:$W$1048576, W809) - 1))</f>
        <v>27</v>
      </c>
      <c r="N809" s="2">
        <f>RANK(K809, INDEX(CFB!$K$2:$K$1048576, MATCH(W809, CFB!$W$2:$W$1048576, 0)):INDEX(CFB!$K$2:$K$1048576, MATCH(W809, CFB!$W$2:$W$1048576, 0) + COUNTIF(CFB!$W$2:$W$1048576, W809) - 1))</f>
        <v>22</v>
      </c>
      <c r="O809">
        <v>49.92</v>
      </c>
      <c r="P809">
        <v>4.4000000000000004</v>
      </c>
      <c r="Q809">
        <v>9.5399999999999991</v>
      </c>
      <c r="R809">
        <v>4.83</v>
      </c>
      <c r="S809">
        <v>5.05</v>
      </c>
      <c r="T809">
        <v>2.1800000000000002</v>
      </c>
      <c r="U809">
        <v>6.96</v>
      </c>
      <c r="V809">
        <v>3.68</v>
      </c>
      <c r="W809">
        <v>2018</v>
      </c>
      <c r="X809">
        <f t="shared" si="23"/>
        <v>0</v>
      </c>
    </row>
    <row r="810" spans="1:24" ht="12.75" hidden="1" customHeight="1" x14ac:dyDescent="0.45">
      <c r="A810">
        <v>23</v>
      </c>
      <c r="B810" t="s">
        <v>67</v>
      </c>
      <c r="C810" t="s">
        <v>157</v>
      </c>
      <c r="D810" s="2" t="str">
        <f t="shared" si="22"/>
        <v>Auburn2018</v>
      </c>
      <c r="F810">
        <v>8</v>
      </c>
      <c r="G810">
        <v>5</v>
      </c>
      <c r="H810" s="2">
        <v>0</v>
      </c>
      <c r="I810">
        <v>0.59</v>
      </c>
      <c r="J810">
        <v>10.17</v>
      </c>
      <c r="K810">
        <v>10.76</v>
      </c>
      <c r="L810" s="2">
        <f>_xlfn.RANK.EQ(I810, INDEX(CFB!$I$2:$I$1048576, MATCH(W810, CFB!$W$2:$W$1048576, 0)):INDEX(CFB!$I$2:$I$1048576, MATCH(W810, CFB!$W$2:$W$1048576, 0) + COUNTIF(CFB!$W$2:$W$1048576, W810) - 1), 0)</f>
        <v>64</v>
      </c>
      <c r="M810" s="2">
        <f>_xlfn.RANK.EQ(J810, INDEX(CFB!$J$2:$J$1048576, MATCH(W810, CFB!$W$2:$W$1048576, 0)):INDEX(CFB!$J$2:$J$1048576, MATCH(W810, CFB!$W$2:$W$1048576, 0) + COUNTIF(CFB!$W$2:$W$1048576, W810) - 1))</f>
        <v>12</v>
      </c>
      <c r="N810" s="2">
        <f>RANK(K810, INDEX(CFB!$K$2:$K$1048576, MATCH(W810, CFB!$W$2:$W$1048576, 0)):INDEX(CFB!$K$2:$K$1048576, MATCH(W810, CFB!$W$2:$W$1048576, 0) + COUNTIF(CFB!$W$2:$W$1048576, W810) - 1))</f>
        <v>23</v>
      </c>
      <c r="O810">
        <v>50.71</v>
      </c>
      <c r="P810">
        <v>-0.41</v>
      </c>
      <c r="Q810">
        <v>9.7799999999999994</v>
      </c>
      <c r="R810">
        <v>4.49</v>
      </c>
      <c r="S810">
        <v>5.88</v>
      </c>
      <c r="T810">
        <v>2.35</v>
      </c>
      <c r="U810">
        <v>7.38</v>
      </c>
      <c r="V810">
        <v>3.47</v>
      </c>
      <c r="W810">
        <v>2018</v>
      </c>
      <c r="X810">
        <f t="shared" si="23"/>
        <v>0</v>
      </c>
    </row>
    <row r="811" spans="1:24" ht="12.75" hidden="1" customHeight="1" x14ac:dyDescent="0.45">
      <c r="A811">
        <v>24</v>
      </c>
      <c r="B811" t="s">
        <v>84</v>
      </c>
      <c r="C811" t="s">
        <v>170</v>
      </c>
      <c r="D811" s="2" t="str">
        <f t="shared" si="22"/>
        <v>Utah2018</v>
      </c>
      <c r="F811">
        <v>9</v>
      </c>
      <c r="G811">
        <v>5</v>
      </c>
      <c r="H811" s="2">
        <v>0</v>
      </c>
      <c r="I811">
        <v>1.68</v>
      </c>
      <c r="J811">
        <v>8.23</v>
      </c>
      <c r="K811">
        <v>9.91</v>
      </c>
      <c r="L811" s="2">
        <f>_xlfn.RANK.EQ(I811, INDEX(CFB!$I$2:$I$1048576, MATCH(W811, CFB!$W$2:$W$1048576, 0)):INDEX(CFB!$I$2:$I$1048576, MATCH(W811, CFB!$W$2:$W$1048576, 0) + COUNTIF(CFB!$W$2:$W$1048576, W811) - 1), 0)</f>
        <v>54</v>
      </c>
      <c r="M811" s="2">
        <f>_xlfn.RANK.EQ(J811, INDEX(CFB!$J$2:$J$1048576, MATCH(W811, CFB!$W$2:$W$1048576, 0)):INDEX(CFB!$J$2:$J$1048576, MATCH(W811, CFB!$W$2:$W$1048576, 0) + COUNTIF(CFB!$W$2:$W$1048576, W811) - 1))</f>
        <v>18</v>
      </c>
      <c r="N811" s="2">
        <f>RANK(K811, INDEX(CFB!$K$2:$K$1048576, MATCH(W811, CFB!$W$2:$W$1048576, 0)):INDEX(CFB!$K$2:$K$1048576, MATCH(W811, CFB!$W$2:$W$1048576, 0) + COUNTIF(CFB!$W$2:$W$1048576, W811) - 1))</f>
        <v>24</v>
      </c>
      <c r="O811">
        <v>46.43</v>
      </c>
      <c r="P811">
        <v>4.3</v>
      </c>
      <c r="Q811">
        <v>9.2799999999999994</v>
      </c>
      <c r="R811">
        <v>4.63</v>
      </c>
      <c r="S811">
        <v>5.91</v>
      </c>
      <c r="T811">
        <v>2.1800000000000002</v>
      </c>
      <c r="U811">
        <v>7.28</v>
      </c>
      <c r="V811">
        <v>3.37</v>
      </c>
      <c r="W811">
        <v>2018</v>
      </c>
      <c r="X811">
        <f t="shared" si="23"/>
        <v>0</v>
      </c>
    </row>
    <row r="812" spans="1:24" ht="12.75" hidden="1" customHeight="1" x14ac:dyDescent="0.45">
      <c r="A812">
        <v>25</v>
      </c>
      <c r="B812" t="s">
        <v>116</v>
      </c>
      <c r="C812" t="s">
        <v>159</v>
      </c>
      <c r="D812" s="2" t="str">
        <f t="shared" si="22"/>
        <v>Appalachian State2018</v>
      </c>
      <c r="F812">
        <v>11</v>
      </c>
      <c r="G812">
        <v>2</v>
      </c>
      <c r="H812" s="2">
        <v>0</v>
      </c>
      <c r="I812">
        <v>0.09</v>
      </c>
      <c r="J812">
        <v>9.68</v>
      </c>
      <c r="K812">
        <v>9.76</v>
      </c>
      <c r="L812" s="2">
        <f>_xlfn.RANK.EQ(I812, INDEX(CFB!$I$2:$I$1048576, MATCH(W812, CFB!$W$2:$W$1048576, 0)):INDEX(CFB!$I$2:$I$1048576, MATCH(W812, CFB!$W$2:$W$1048576, 0) + COUNTIF(CFB!$W$2:$W$1048576, W812) - 1), 0)</f>
        <v>72</v>
      </c>
      <c r="M812" s="2">
        <f>_xlfn.RANK.EQ(J812, INDEX(CFB!$J$2:$J$1048576, MATCH(W812, CFB!$W$2:$W$1048576, 0)):INDEX(CFB!$J$2:$J$1048576, MATCH(W812, CFB!$W$2:$W$1048576, 0) + COUNTIF(CFB!$W$2:$W$1048576, W812) - 1))</f>
        <v>14</v>
      </c>
      <c r="N812" s="2">
        <f>RANK(K812, INDEX(CFB!$K$2:$K$1048576, MATCH(W812, CFB!$W$2:$W$1048576, 0)):INDEX(CFB!$K$2:$K$1048576, MATCH(W812, CFB!$W$2:$W$1048576, 0) + COUNTIF(CFB!$W$2:$W$1048576, W812) - 1))</f>
        <v>25</v>
      </c>
      <c r="O812">
        <v>48.68</v>
      </c>
      <c r="P812">
        <v>4</v>
      </c>
      <c r="Q812">
        <v>8.52</v>
      </c>
      <c r="R812">
        <v>4.28</v>
      </c>
      <c r="S812">
        <v>6.56</v>
      </c>
      <c r="T812">
        <v>2.48</v>
      </c>
      <c r="U812">
        <v>7.21</v>
      </c>
      <c r="V812">
        <v>3.52</v>
      </c>
      <c r="W812">
        <v>2018</v>
      </c>
      <c r="X812">
        <f t="shared" si="23"/>
        <v>0</v>
      </c>
    </row>
    <row r="813" spans="1:24" ht="12.75" hidden="1" customHeight="1" x14ac:dyDescent="0.45">
      <c r="A813">
        <v>26</v>
      </c>
      <c r="B813" t="s">
        <v>133</v>
      </c>
      <c r="C813" t="s">
        <v>167</v>
      </c>
      <c r="D813" s="2" t="str">
        <f t="shared" si="22"/>
        <v>Utah State2018</v>
      </c>
      <c r="E813">
        <v>22</v>
      </c>
      <c r="F813">
        <v>11</v>
      </c>
      <c r="G813">
        <v>2</v>
      </c>
      <c r="H813" s="2">
        <v>0</v>
      </c>
      <c r="I813">
        <v>7.51</v>
      </c>
      <c r="J813">
        <v>2.08</v>
      </c>
      <c r="K813">
        <v>9.58</v>
      </c>
      <c r="L813" s="2">
        <f>_xlfn.RANK.EQ(I813, INDEX(CFB!$I$2:$I$1048576, MATCH(W813, CFB!$W$2:$W$1048576, 0)):INDEX(CFB!$I$2:$I$1048576, MATCH(W813, CFB!$W$2:$W$1048576, 0) + COUNTIF(CFB!$W$2:$W$1048576, W813) - 1), 0)</f>
        <v>16</v>
      </c>
      <c r="M813" s="2">
        <f>_xlfn.RANK.EQ(J813, INDEX(CFB!$J$2:$J$1048576, MATCH(W813, CFB!$W$2:$W$1048576, 0)):INDEX(CFB!$J$2:$J$1048576, MATCH(W813, CFB!$W$2:$W$1048576, 0) + COUNTIF(CFB!$W$2:$W$1048576, W813) - 1))</f>
        <v>52</v>
      </c>
      <c r="N813" s="2">
        <f>RANK(K813, INDEX(CFB!$K$2:$K$1048576, MATCH(W813, CFB!$W$2:$W$1048576, 0)):INDEX(CFB!$K$2:$K$1048576, MATCH(W813, CFB!$W$2:$W$1048576, 0) + COUNTIF(CFB!$W$2:$W$1048576, W813) - 1))</f>
        <v>26</v>
      </c>
      <c r="O813">
        <v>59.21</v>
      </c>
      <c r="P813">
        <v>11.16</v>
      </c>
      <c r="Q813">
        <v>8.98</v>
      </c>
      <c r="R813">
        <v>5.91</v>
      </c>
      <c r="S813">
        <v>6.5</v>
      </c>
      <c r="T813">
        <v>3.13</v>
      </c>
      <c r="U813">
        <v>7.63</v>
      </c>
      <c r="V813">
        <v>4.43</v>
      </c>
      <c r="W813">
        <v>2018</v>
      </c>
      <c r="X813">
        <f t="shared" si="23"/>
        <v>0</v>
      </c>
    </row>
    <row r="814" spans="1:24" ht="12.75" hidden="1" customHeight="1" x14ac:dyDescent="0.45">
      <c r="A814">
        <v>27</v>
      </c>
      <c r="B814" t="s">
        <v>30</v>
      </c>
      <c r="C814" t="s">
        <v>167</v>
      </c>
      <c r="D814" s="2" t="str">
        <f t="shared" si="22"/>
        <v>Boise State2018</v>
      </c>
      <c r="E814">
        <v>23</v>
      </c>
      <c r="F814">
        <v>10</v>
      </c>
      <c r="G814">
        <v>3</v>
      </c>
      <c r="H814" s="2">
        <v>0</v>
      </c>
      <c r="I814">
        <v>5.61</v>
      </c>
      <c r="J814">
        <v>3.09</v>
      </c>
      <c r="K814">
        <v>8.69</v>
      </c>
      <c r="L814" s="2">
        <f>_xlfn.RANK.EQ(I814, INDEX(CFB!$I$2:$I$1048576, MATCH(W814, CFB!$W$2:$W$1048576, 0)):INDEX(CFB!$I$2:$I$1048576, MATCH(W814, CFB!$W$2:$W$1048576, 0) + COUNTIF(CFB!$W$2:$W$1048576, W814) - 1), 0)</f>
        <v>24</v>
      </c>
      <c r="M814" s="2">
        <f>_xlfn.RANK.EQ(J814, INDEX(CFB!$J$2:$J$1048576, MATCH(W814, CFB!$W$2:$W$1048576, 0)):INDEX(CFB!$J$2:$J$1048576, MATCH(W814, CFB!$W$2:$W$1048576, 0) + COUNTIF(CFB!$W$2:$W$1048576, W814) - 1))</f>
        <v>44</v>
      </c>
      <c r="N814" s="2">
        <f>RANK(K814, INDEX(CFB!$K$2:$K$1048576, MATCH(W814, CFB!$W$2:$W$1048576, 0)):INDEX(CFB!$K$2:$K$1048576, MATCH(W814, CFB!$W$2:$W$1048576, 0) + COUNTIF(CFB!$W$2:$W$1048576, W814) - 1))</f>
        <v>27</v>
      </c>
      <c r="O814">
        <v>51.66</v>
      </c>
      <c r="P814">
        <v>7.88</v>
      </c>
      <c r="Q814">
        <v>9.3800000000000008</v>
      </c>
      <c r="R814">
        <v>6.63</v>
      </c>
      <c r="S814">
        <v>5.26</v>
      </c>
      <c r="T814">
        <v>2.72</v>
      </c>
      <c r="U814">
        <v>7.13</v>
      </c>
      <c r="V814">
        <v>4.7</v>
      </c>
      <c r="W814">
        <v>2018</v>
      </c>
      <c r="X814">
        <f t="shared" si="23"/>
        <v>0</v>
      </c>
    </row>
    <row r="815" spans="1:24" ht="12.75" hidden="1" customHeight="1" x14ac:dyDescent="0.45">
      <c r="A815">
        <v>28</v>
      </c>
      <c r="B815" t="s">
        <v>40</v>
      </c>
      <c r="C815" t="s">
        <v>29</v>
      </c>
      <c r="D815" s="2" t="str">
        <f t="shared" si="22"/>
        <v>Iowa State2018</v>
      </c>
      <c r="F815">
        <v>8</v>
      </c>
      <c r="G815">
        <v>5</v>
      </c>
      <c r="H815" s="2">
        <v>0</v>
      </c>
      <c r="I815">
        <v>1.25</v>
      </c>
      <c r="J815">
        <v>6.53</v>
      </c>
      <c r="K815">
        <v>7.78</v>
      </c>
      <c r="L815" s="2">
        <f>_xlfn.RANK.EQ(I815, INDEX(CFB!$I$2:$I$1048576, MATCH(W815, CFB!$W$2:$W$1048576, 0)):INDEX(CFB!$I$2:$I$1048576, MATCH(W815, CFB!$W$2:$W$1048576, 0) + COUNTIF(CFB!$W$2:$W$1048576, W815) - 1), 0)</f>
        <v>58</v>
      </c>
      <c r="M815" s="2">
        <f>_xlfn.RANK.EQ(J815, INDEX(CFB!$J$2:$J$1048576, MATCH(W815, CFB!$W$2:$W$1048576, 0)):INDEX(CFB!$J$2:$J$1048576, MATCH(W815, CFB!$W$2:$W$1048576, 0) + COUNTIF(CFB!$W$2:$W$1048576, W815) - 1))</f>
        <v>24</v>
      </c>
      <c r="N815" s="2">
        <f>RANK(K815, INDEX(CFB!$K$2:$K$1048576, MATCH(W815, CFB!$W$2:$W$1048576, 0)):INDEX(CFB!$K$2:$K$1048576, MATCH(W815, CFB!$W$2:$W$1048576, 0) + COUNTIF(CFB!$W$2:$W$1048576, W815) - 1))</f>
        <v>28</v>
      </c>
      <c r="O815">
        <v>44.33</v>
      </c>
      <c r="P815">
        <v>3.75</v>
      </c>
      <c r="Q815">
        <v>10.47</v>
      </c>
      <c r="R815">
        <v>4.97</v>
      </c>
      <c r="S815">
        <v>4.8499999999999996</v>
      </c>
      <c r="T815">
        <v>2.2599999999999998</v>
      </c>
      <c r="U815">
        <v>7.17</v>
      </c>
      <c r="V815">
        <v>3.6</v>
      </c>
      <c r="W815">
        <v>2018</v>
      </c>
      <c r="X815">
        <f t="shared" si="23"/>
        <v>0</v>
      </c>
    </row>
    <row r="816" spans="1:24" ht="12.75" hidden="1" customHeight="1" x14ac:dyDescent="0.45">
      <c r="A816">
        <v>29</v>
      </c>
      <c r="B816" t="s">
        <v>112</v>
      </c>
      <c r="C816" t="s">
        <v>171</v>
      </c>
      <c r="D816" s="2" t="str">
        <f t="shared" si="22"/>
        <v>Stanford2018</v>
      </c>
      <c r="F816">
        <v>9</v>
      </c>
      <c r="G816">
        <v>4</v>
      </c>
      <c r="H816" s="2">
        <v>0</v>
      </c>
      <c r="I816">
        <v>3.5</v>
      </c>
      <c r="J816">
        <v>4.21</v>
      </c>
      <c r="K816">
        <v>7.71</v>
      </c>
      <c r="L816" s="2">
        <f>_xlfn.RANK.EQ(I816, INDEX(CFB!$I$2:$I$1048576, MATCH(W816, CFB!$W$2:$W$1048576, 0)):INDEX(CFB!$I$2:$I$1048576, MATCH(W816, CFB!$W$2:$W$1048576, 0) + COUNTIF(CFB!$W$2:$W$1048576, W816) - 1), 0)</f>
        <v>41</v>
      </c>
      <c r="M816" s="2">
        <f>_xlfn.RANK.EQ(J816, INDEX(CFB!$J$2:$J$1048576, MATCH(W816, CFB!$W$2:$W$1048576, 0)):INDEX(CFB!$J$2:$J$1048576, MATCH(W816, CFB!$W$2:$W$1048576, 0) + COUNTIF(CFB!$W$2:$W$1048576, W816) - 1))</f>
        <v>36</v>
      </c>
      <c r="N816" s="2">
        <f>RANK(K816, INDEX(CFB!$K$2:$K$1048576, MATCH(W816, CFB!$W$2:$W$1048576, 0)):INDEX(CFB!$K$2:$K$1048576, MATCH(W816, CFB!$W$2:$W$1048576, 0) + COUNTIF(CFB!$W$2:$W$1048576, W816) - 1))</f>
        <v>29</v>
      </c>
      <c r="O816">
        <v>46.08</v>
      </c>
      <c r="P816">
        <v>7.81</v>
      </c>
      <c r="Q816">
        <v>10.42</v>
      </c>
      <c r="R816">
        <v>5.7</v>
      </c>
      <c r="S816">
        <v>4.75</v>
      </c>
      <c r="T816">
        <v>2.98</v>
      </c>
      <c r="U816">
        <v>7.62</v>
      </c>
      <c r="V816">
        <v>4.3600000000000003</v>
      </c>
      <c r="W816">
        <v>2018</v>
      </c>
      <c r="X816">
        <f t="shared" si="23"/>
        <v>0</v>
      </c>
    </row>
    <row r="817" spans="1:24" ht="12.75" hidden="1" customHeight="1" x14ac:dyDescent="0.45">
      <c r="A817">
        <v>30</v>
      </c>
      <c r="B817" t="s">
        <v>72</v>
      </c>
      <c r="C817" t="s">
        <v>160</v>
      </c>
      <c r="D817" s="2" t="str">
        <f t="shared" si="22"/>
        <v>Wisconsin2018</v>
      </c>
      <c r="F817">
        <v>8</v>
      </c>
      <c r="G817">
        <v>5</v>
      </c>
      <c r="H817" s="2">
        <v>0</v>
      </c>
      <c r="I817">
        <v>3.5</v>
      </c>
      <c r="J817">
        <v>4.17</v>
      </c>
      <c r="K817">
        <v>7.68</v>
      </c>
      <c r="L817" s="2">
        <f>_xlfn.RANK.EQ(I817, INDEX(CFB!$I$2:$I$1048576, MATCH(W817, CFB!$W$2:$W$1048576, 0)):INDEX(CFB!$I$2:$I$1048576, MATCH(W817, CFB!$W$2:$W$1048576, 0) + COUNTIF(CFB!$W$2:$W$1048576, W817) - 1), 0)</f>
        <v>41</v>
      </c>
      <c r="M817" s="2">
        <f>_xlfn.RANK.EQ(J817, INDEX(CFB!$J$2:$J$1048576, MATCH(W817, CFB!$W$2:$W$1048576, 0)):INDEX(CFB!$J$2:$J$1048576, MATCH(W817, CFB!$W$2:$W$1048576, 0) + COUNTIF(CFB!$W$2:$W$1048576, W817) - 1))</f>
        <v>37</v>
      </c>
      <c r="N817" s="2">
        <f>RANK(K817, INDEX(CFB!$K$2:$K$1048576, MATCH(W817, CFB!$W$2:$W$1048576, 0)):INDEX(CFB!$K$2:$K$1048576, MATCH(W817, CFB!$W$2:$W$1048576, 0) + COUNTIF(CFB!$W$2:$W$1048576, W817) - 1))</f>
        <v>30</v>
      </c>
      <c r="O817">
        <v>48.37</v>
      </c>
      <c r="P817">
        <v>6.32</v>
      </c>
      <c r="Q817">
        <v>8.73</v>
      </c>
      <c r="R817">
        <v>5.54</v>
      </c>
      <c r="S817">
        <v>7.54</v>
      </c>
      <c r="T817">
        <v>3.24</v>
      </c>
      <c r="U817">
        <v>7.9</v>
      </c>
      <c r="V817">
        <v>4.3899999999999997</v>
      </c>
      <c r="W817">
        <v>2018</v>
      </c>
      <c r="X817">
        <f t="shared" si="23"/>
        <v>0</v>
      </c>
    </row>
    <row r="818" spans="1:24" ht="12.75" hidden="1" customHeight="1" x14ac:dyDescent="0.45">
      <c r="A818">
        <v>31</v>
      </c>
      <c r="B818" t="s">
        <v>103</v>
      </c>
      <c r="C818" t="s">
        <v>160</v>
      </c>
      <c r="D818" s="2" t="str">
        <f t="shared" si="22"/>
        <v>Northwestern2018</v>
      </c>
      <c r="E818">
        <v>21</v>
      </c>
      <c r="F818">
        <v>9</v>
      </c>
      <c r="G818">
        <v>5</v>
      </c>
      <c r="H818" s="2">
        <v>0</v>
      </c>
      <c r="I818">
        <v>2.41</v>
      </c>
      <c r="J818">
        <v>5.0999999999999996</v>
      </c>
      <c r="K818">
        <v>7.51</v>
      </c>
      <c r="L818" s="2">
        <f>_xlfn.RANK.EQ(I818, INDEX(CFB!$I$2:$I$1048576, MATCH(W818, CFB!$W$2:$W$1048576, 0)):INDEX(CFB!$I$2:$I$1048576, MATCH(W818, CFB!$W$2:$W$1048576, 0) + COUNTIF(CFB!$W$2:$W$1048576, W818) - 1), 0)</f>
        <v>48</v>
      </c>
      <c r="M818" s="2">
        <f>_xlfn.RANK.EQ(J818, INDEX(CFB!$J$2:$J$1048576, MATCH(W818, CFB!$W$2:$W$1048576, 0)):INDEX(CFB!$J$2:$J$1048576, MATCH(W818, CFB!$W$2:$W$1048576, 0) + COUNTIF(CFB!$W$2:$W$1048576, W818) - 1))</f>
        <v>29</v>
      </c>
      <c r="N818" s="2">
        <f>RANK(K818, INDEX(CFB!$K$2:$K$1048576, MATCH(W818, CFB!$W$2:$W$1048576, 0)):INDEX(CFB!$K$2:$K$1048576, MATCH(W818, CFB!$W$2:$W$1048576, 0) + COUNTIF(CFB!$W$2:$W$1048576, W818) - 1))</f>
        <v>31</v>
      </c>
      <c r="O818">
        <v>44.67</v>
      </c>
      <c r="P818">
        <v>5.18</v>
      </c>
      <c r="Q818">
        <v>8.64</v>
      </c>
      <c r="R818">
        <v>5.68</v>
      </c>
      <c r="S818">
        <v>4.47</v>
      </c>
      <c r="T818">
        <v>2.44</v>
      </c>
      <c r="U818">
        <v>6.34</v>
      </c>
      <c r="V818">
        <v>4.21</v>
      </c>
      <c r="W818">
        <v>2018</v>
      </c>
      <c r="X818">
        <f t="shared" si="23"/>
        <v>0</v>
      </c>
    </row>
    <row r="819" spans="1:24" ht="12.75" hidden="1" customHeight="1" x14ac:dyDescent="0.45">
      <c r="A819">
        <v>32</v>
      </c>
      <c r="B819" t="s">
        <v>20</v>
      </c>
      <c r="C819" t="s">
        <v>155</v>
      </c>
      <c r="D819" s="2" t="str">
        <f t="shared" si="22"/>
        <v>South Carolina2018</v>
      </c>
      <c r="F819">
        <v>7</v>
      </c>
      <c r="G819">
        <v>6</v>
      </c>
      <c r="H819" s="2">
        <v>0</v>
      </c>
      <c r="I819">
        <v>5.42</v>
      </c>
      <c r="J819">
        <v>1.92</v>
      </c>
      <c r="K819">
        <v>7.34</v>
      </c>
      <c r="L819" s="2">
        <f>_xlfn.RANK.EQ(I819, INDEX(CFB!$I$2:$I$1048576, MATCH(W819, CFB!$W$2:$W$1048576, 0)):INDEX(CFB!$I$2:$I$1048576, MATCH(W819, CFB!$W$2:$W$1048576, 0) + COUNTIF(CFB!$W$2:$W$1048576, W819) - 1), 0)</f>
        <v>27</v>
      </c>
      <c r="M819" s="2">
        <f>_xlfn.RANK.EQ(J819, INDEX(CFB!$J$2:$J$1048576, MATCH(W819, CFB!$W$2:$W$1048576, 0)):INDEX(CFB!$J$2:$J$1048576, MATCH(W819, CFB!$W$2:$W$1048576, 0) + COUNTIF(CFB!$W$2:$W$1048576, W819) - 1))</f>
        <v>54</v>
      </c>
      <c r="N819" s="2">
        <f>RANK(K819, INDEX(CFB!$K$2:$K$1048576, MATCH(W819, CFB!$W$2:$W$1048576, 0)):INDEX(CFB!$K$2:$K$1048576, MATCH(W819, CFB!$W$2:$W$1048576, 0) + COUNTIF(CFB!$W$2:$W$1048576, W819) - 1))</f>
        <v>32</v>
      </c>
      <c r="O819">
        <v>50.45</v>
      </c>
      <c r="P819">
        <v>7.95</v>
      </c>
      <c r="Q819">
        <v>10.01</v>
      </c>
      <c r="R819">
        <v>4.8499999999999996</v>
      </c>
      <c r="S819">
        <v>5.87</v>
      </c>
      <c r="T819">
        <v>2.95</v>
      </c>
      <c r="U819">
        <v>7.75</v>
      </c>
      <c r="V819">
        <v>3.9</v>
      </c>
      <c r="W819">
        <v>2018</v>
      </c>
      <c r="X819">
        <f t="shared" si="23"/>
        <v>0</v>
      </c>
    </row>
    <row r="820" spans="1:24" ht="12.75" hidden="1" customHeight="1" x14ac:dyDescent="0.45">
      <c r="A820">
        <v>33</v>
      </c>
      <c r="B820" t="s">
        <v>48</v>
      </c>
      <c r="C820" t="s">
        <v>12</v>
      </c>
      <c r="D820" s="2" t="str">
        <f t="shared" si="22"/>
        <v>Army2018</v>
      </c>
      <c r="E820">
        <v>19</v>
      </c>
      <c r="F820">
        <v>11</v>
      </c>
      <c r="G820">
        <v>2</v>
      </c>
      <c r="H820" s="2">
        <v>0</v>
      </c>
      <c r="I820">
        <v>-3.18</v>
      </c>
      <c r="J820">
        <v>10.45</v>
      </c>
      <c r="K820">
        <v>7.27</v>
      </c>
      <c r="L820" s="2">
        <f>_xlfn.RANK.EQ(I820, INDEX(CFB!$I$2:$I$1048576, MATCH(W820, CFB!$W$2:$W$1048576, 0)):INDEX(CFB!$I$2:$I$1048576, MATCH(W820, CFB!$W$2:$W$1048576, 0) + COUNTIF(CFB!$W$2:$W$1048576, W820) - 1), 0)</f>
        <v>96</v>
      </c>
      <c r="M820" s="2">
        <f>_xlfn.RANK.EQ(J820, INDEX(CFB!$J$2:$J$1048576, MATCH(W820, CFB!$W$2:$W$1048576, 0)):INDEX(CFB!$J$2:$J$1048576, MATCH(W820, CFB!$W$2:$W$1048576, 0) + COUNTIF(CFB!$W$2:$W$1048576, W820) - 1))</f>
        <v>11</v>
      </c>
      <c r="N820" s="2">
        <f>RANK(K820, INDEX(CFB!$K$2:$K$1048576, MATCH(W820, CFB!$W$2:$W$1048576, 0)):INDEX(CFB!$K$2:$K$1048576, MATCH(W820, CFB!$W$2:$W$1048576, 0) + COUNTIF(CFB!$W$2:$W$1048576, W820) - 1))</f>
        <v>33</v>
      </c>
      <c r="O820">
        <v>42.26</v>
      </c>
      <c r="P820">
        <v>2.52</v>
      </c>
      <c r="Q820">
        <v>11.57</v>
      </c>
      <c r="R820">
        <v>5.92</v>
      </c>
      <c r="S820">
        <v>5.56</v>
      </c>
      <c r="T820">
        <v>3.02</v>
      </c>
      <c r="U820">
        <v>6.12</v>
      </c>
      <c r="V820">
        <v>4.57</v>
      </c>
      <c r="W820">
        <v>2018</v>
      </c>
      <c r="X820">
        <f t="shared" si="23"/>
        <v>0</v>
      </c>
    </row>
    <row r="821" spans="1:24" ht="12.75" hidden="1" customHeight="1" x14ac:dyDescent="0.45">
      <c r="A821">
        <v>34</v>
      </c>
      <c r="B821" t="s">
        <v>81</v>
      </c>
      <c r="C821" t="s">
        <v>173</v>
      </c>
      <c r="D821" s="2" t="str">
        <f t="shared" si="22"/>
        <v>Cincinnati2018</v>
      </c>
      <c r="E821">
        <v>24</v>
      </c>
      <c r="F821">
        <v>11</v>
      </c>
      <c r="G821">
        <v>2</v>
      </c>
      <c r="H821" s="2">
        <v>0</v>
      </c>
      <c r="I821">
        <v>-2.4300000000000002</v>
      </c>
      <c r="J821">
        <v>9.58</v>
      </c>
      <c r="K821">
        <v>7.15</v>
      </c>
      <c r="L821" s="2">
        <f>_xlfn.RANK.EQ(I821, INDEX(CFB!$I$2:$I$1048576, MATCH(W821, CFB!$W$2:$W$1048576, 0)):INDEX(CFB!$I$2:$I$1048576, MATCH(W821, CFB!$W$2:$W$1048576, 0) + COUNTIF(CFB!$W$2:$W$1048576, W821) - 1), 0)</f>
        <v>89</v>
      </c>
      <c r="M821" s="2">
        <f>_xlfn.RANK.EQ(J821, INDEX(CFB!$J$2:$J$1048576, MATCH(W821, CFB!$W$2:$W$1048576, 0)):INDEX(CFB!$J$2:$J$1048576, MATCH(W821, CFB!$W$2:$W$1048576, 0) + COUNTIF(CFB!$W$2:$W$1048576, W821) - 1))</f>
        <v>15</v>
      </c>
      <c r="N821" s="2">
        <f>RANK(K821, INDEX(CFB!$K$2:$K$1048576, MATCH(W821, CFB!$W$2:$W$1048576, 0)):INDEX(CFB!$K$2:$K$1048576, MATCH(W821, CFB!$W$2:$W$1048576, 0) + COUNTIF(CFB!$W$2:$W$1048576, W821) - 1))</f>
        <v>34</v>
      </c>
      <c r="O821">
        <v>45.57</v>
      </c>
      <c r="P821">
        <v>3.86</v>
      </c>
      <c r="Q821">
        <v>8.5399999999999991</v>
      </c>
      <c r="R821">
        <v>4.91</v>
      </c>
      <c r="S821">
        <v>5.82</v>
      </c>
      <c r="T821">
        <v>2.25</v>
      </c>
      <c r="U821">
        <v>6.75</v>
      </c>
      <c r="V821">
        <v>3.7</v>
      </c>
      <c r="W821">
        <v>2018</v>
      </c>
      <c r="X821">
        <f t="shared" si="23"/>
        <v>0</v>
      </c>
    </row>
    <row r="822" spans="1:24" ht="12.75" hidden="1" customHeight="1" x14ac:dyDescent="0.45">
      <c r="A822">
        <v>35</v>
      </c>
      <c r="B822" t="s">
        <v>93</v>
      </c>
      <c r="C822" t="s">
        <v>164</v>
      </c>
      <c r="D822" s="2" t="str">
        <f t="shared" si="22"/>
        <v>Virginia2018</v>
      </c>
      <c r="F822">
        <v>8</v>
      </c>
      <c r="G822">
        <v>5</v>
      </c>
      <c r="H822" s="2">
        <v>0</v>
      </c>
      <c r="I822">
        <v>-0.26</v>
      </c>
      <c r="J822">
        <v>7.38</v>
      </c>
      <c r="K822">
        <v>7.11</v>
      </c>
      <c r="L822" s="2">
        <f>_xlfn.RANK.EQ(I822, INDEX(CFB!$I$2:$I$1048576, MATCH(W822, CFB!$W$2:$W$1048576, 0)):INDEX(CFB!$I$2:$I$1048576, MATCH(W822, CFB!$W$2:$W$1048576, 0) + COUNTIF(CFB!$W$2:$W$1048576, W822) - 1), 0)</f>
        <v>77</v>
      </c>
      <c r="M822" s="2">
        <f>_xlfn.RANK.EQ(J822, INDEX(CFB!$J$2:$J$1048576, MATCH(W822, CFB!$W$2:$W$1048576, 0)):INDEX(CFB!$J$2:$J$1048576, MATCH(W822, CFB!$W$2:$W$1048576, 0) + COUNTIF(CFB!$W$2:$W$1048576, W822) - 1))</f>
        <v>21</v>
      </c>
      <c r="N822" s="2">
        <f>RANK(K822, INDEX(CFB!$K$2:$K$1048576, MATCH(W822, CFB!$W$2:$W$1048576, 0)):INDEX(CFB!$K$2:$K$1048576, MATCH(W822, CFB!$W$2:$W$1048576, 0) + COUNTIF(CFB!$W$2:$W$1048576, W822) - 1))</f>
        <v>35</v>
      </c>
      <c r="O822">
        <v>42.18</v>
      </c>
      <c r="P822">
        <v>3.42</v>
      </c>
      <c r="Q822">
        <v>9.1</v>
      </c>
      <c r="R822">
        <v>4.8899999999999997</v>
      </c>
      <c r="S822">
        <v>5.24</v>
      </c>
      <c r="T822">
        <v>2.95</v>
      </c>
      <c r="U822">
        <v>6.72</v>
      </c>
      <c r="V822">
        <v>3.97</v>
      </c>
      <c r="W822">
        <v>2018</v>
      </c>
      <c r="X822">
        <f t="shared" si="23"/>
        <v>0</v>
      </c>
    </row>
    <row r="823" spans="1:24" ht="12.75" hidden="1" customHeight="1" x14ac:dyDescent="0.45">
      <c r="A823">
        <v>36</v>
      </c>
      <c r="B823" t="s">
        <v>124</v>
      </c>
      <c r="C823" t="s">
        <v>160</v>
      </c>
      <c r="D823" s="2" t="str">
        <f t="shared" si="22"/>
        <v>Purdue2018</v>
      </c>
      <c r="F823">
        <v>6</v>
      </c>
      <c r="G823">
        <v>7</v>
      </c>
      <c r="H823" s="2">
        <v>0</v>
      </c>
      <c r="I823">
        <v>5.72</v>
      </c>
      <c r="J823">
        <v>1.32</v>
      </c>
      <c r="K823">
        <v>7.04</v>
      </c>
      <c r="L823" s="2">
        <f>_xlfn.RANK.EQ(I823, INDEX(CFB!$I$2:$I$1048576, MATCH(W823, CFB!$W$2:$W$1048576, 0)):INDEX(CFB!$I$2:$I$1048576, MATCH(W823, CFB!$W$2:$W$1048576, 0) + COUNTIF(CFB!$W$2:$W$1048576, W823) - 1), 0)</f>
        <v>23</v>
      </c>
      <c r="M823" s="2">
        <f>_xlfn.RANK.EQ(J823, INDEX(CFB!$J$2:$J$1048576, MATCH(W823, CFB!$W$2:$W$1048576, 0)):INDEX(CFB!$J$2:$J$1048576, MATCH(W823, CFB!$W$2:$W$1048576, 0) + COUNTIF(CFB!$W$2:$W$1048576, W823) - 1))</f>
        <v>59</v>
      </c>
      <c r="N823" s="2">
        <f>RANK(K823, INDEX(CFB!$K$2:$K$1048576, MATCH(W823, CFB!$W$2:$W$1048576, 0)):INDEX(CFB!$K$2:$K$1048576, MATCH(W823, CFB!$W$2:$W$1048576, 0) + COUNTIF(CFB!$W$2:$W$1048576, W823) - 1))</f>
        <v>36</v>
      </c>
      <c r="O823">
        <v>51.38</v>
      </c>
      <c r="P823">
        <v>10.67</v>
      </c>
      <c r="Q823">
        <v>9.85</v>
      </c>
      <c r="R823">
        <v>5.91</v>
      </c>
      <c r="S823">
        <v>5.93</v>
      </c>
      <c r="T823">
        <v>3.05</v>
      </c>
      <c r="U823">
        <v>7.86</v>
      </c>
      <c r="V823">
        <v>4.58</v>
      </c>
      <c r="W823">
        <v>2018</v>
      </c>
      <c r="X823">
        <f t="shared" si="23"/>
        <v>0</v>
      </c>
    </row>
    <row r="824" spans="1:24" ht="12.75" hidden="1" customHeight="1" x14ac:dyDescent="0.45">
      <c r="A824">
        <v>37</v>
      </c>
      <c r="B824" t="s">
        <v>121</v>
      </c>
      <c r="C824" t="s">
        <v>29</v>
      </c>
      <c r="D824" s="2" t="str">
        <f t="shared" si="22"/>
        <v>Oklahoma State2018</v>
      </c>
      <c r="F824">
        <v>7</v>
      </c>
      <c r="G824">
        <v>6</v>
      </c>
      <c r="H824" s="2">
        <v>0</v>
      </c>
      <c r="I824">
        <v>10.15</v>
      </c>
      <c r="J824">
        <v>-3.33</v>
      </c>
      <c r="K824">
        <v>6.82</v>
      </c>
      <c r="L824" s="2">
        <f>_xlfn.RANK.EQ(I824, INDEX(CFB!$I$2:$I$1048576, MATCH(W824, CFB!$W$2:$W$1048576, 0)):INDEX(CFB!$I$2:$I$1048576, MATCH(W824, CFB!$W$2:$W$1048576, 0) + COUNTIF(CFB!$W$2:$W$1048576, W824) - 1), 0)</f>
        <v>9</v>
      </c>
      <c r="M824" s="2">
        <f>_xlfn.RANK.EQ(J824, INDEX(CFB!$J$2:$J$1048576, MATCH(W824, CFB!$W$2:$W$1048576, 0)):INDEX(CFB!$J$2:$J$1048576, MATCH(W824, CFB!$W$2:$W$1048576, 0) + COUNTIF(CFB!$W$2:$W$1048576, W824) - 1))</f>
        <v>93</v>
      </c>
      <c r="N824" s="2">
        <f>RANK(K824, INDEX(CFB!$K$2:$K$1048576, MATCH(W824, CFB!$W$2:$W$1048576, 0)):INDEX(CFB!$K$2:$K$1048576, MATCH(W824, CFB!$W$2:$W$1048576, 0) + COUNTIF(CFB!$W$2:$W$1048576, W824) - 1))</f>
        <v>37</v>
      </c>
      <c r="O824">
        <v>55.69</v>
      </c>
      <c r="P824">
        <v>13.58</v>
      </c>
      <c r="Q824">
        <v>9.61</v>
      </c>
      <c r="R824">
        <v>5.48</v>
      </c>
      <c r="S824">
        <v>6.13</v>
      </c>
      <c r="T824">
        <v>3.57</v>
      </c>
      <c r="U824">
        <v>7.66</v>
      </c>
      <c r="V824">
        <v>4.55</v>
      </c>
      <c r="W824">
        <v>2018</v>
      </c>
      <c r="X824">
        <f t="shared" si="23"/>
        <v>0</v>
      </c>
    </row>
    <row r="825" spans="1:24" ht="12.75" hidden="1" customHeight="1" x14ac:dyDescent="0.45">
      <c r="A825">
        <v>38</v>
      </c>
      <c r="B825" t="s">
        <v>91</v>
      </c>
      <c r="C825" t="s">
        <v>163</v>
      </c>
      <c r="D825" s="2" t="str">
        <f t="shared" si="22"/>
        <v>North Carolina State2018</v>
      </c>
      <c r="F825">
        <v>9</v>
      </c>
      <c r="G825">
        <v>4</v>
      </c>
      <c r="H825" s="2">
        <v>0</v>
      </c>
      <c r="I825">
        <v>2.1800000000000002</v>
      </c>
      <c r="J825">
        <v>4.62</v>
      </c>
      <c r="K825">
        <v>6.8</v>
      </c>
      <c r="L825" s="2">
        <f>_xlfn.RANK.EQ(I825, INDEX(CFB!$I$2:$I$1048576, MATCH(W825, CFB!$W$2:$W$1048576, 0)):INDEX(CFB!$I$2:$I$1048576, MATCH(W825, CFB!$W$2:$W$1048576, 0) + COUNTIF(CFB!$W$2:$W$1048576, W825) - 1), 0)</f>
        <v>52</v>
      </c>
      <c r="M825" s="2">
        <f>_xlfn.RANK.EQ(J825, INDEX(CFB!$J$2:$J$1048576, MATCH(W825, CFB!$W$2:$W$1048576, 0)):INDEX(CFB!$J$2:$J$1048576, MATCH(W825, CFB!$W$2:$W$1048576, 0) + COUNTIF(CFB!$W$2:$W$1048576, W825) - 1))</f>
        <v>31</v>
      </c>
      <c r="N825" s="2">
        <f>RANK(K825, INDEX(CFB!$K$2:$K$1048576, MATCH(W825, CFB!$W$2:$W$1048576, 0)):INDEX(CFB!$K$2:$K$1048576, MATCH(W825, CFB!$W$2:$W$1048576, 0) + COUNTIF(CFB!$W$2:$W$1048576, W825) - 1))</f>
        <v>38</v>
      </c>
      <c r="O825">
        <v>48.37</v>
      </c>
      <c r="P825">
        <v>9.3800000000000008</v>
      </c>
      <c r="Q825">
        <v>9.49</v>
      </c>
      <c r="R825">
        <v>6.29</v>
      </c>
      <c r="S825">
        <v>5.07</v>
      </c>
      <c r="T825">
        <v>3.11</v>
      </c>
      <c r="U825">
        <v>7.14</v>
      </c>
      <c r="V825">
        <v>4.8899999999999997</v>
      </c>
      <c r="W825">
        <v>2018</v>
      </c>
      <c r="X825">
        <f t="shared" si="23"/>
        <v>0</v>
      </c>
    </row>
    <row r="826" spans="1:24" ht="12.75" hidden="1" customHeight="1" x14ac:dyDescent="0.45">
      <c r="A826">
        <v>39</v>
      </c>
      <c r="B826" t="s">
        <v>13</v>
      </c>
      <c r="C826" t="s">
        <v>171</v>
      </c>
      <c r="D826" s="2" t="str">
        <f t="shared" si="22"/>
        <v>Oregon2018</v>
      </c>
      <c r="F826">
        <v>9</v>
      </c>
      <c r="G826">
        <v>4</v>
      </c>
      <c r="H826" s="2">
        <v>0</v>
      </c>
      <c r="I826">
        <v>5.25</v>
      </c>
      <c r="J826">
        <v>1.42</v>
      </c>
      <c r="K826">
        <v>6.67</v>
      </c>
      <c r="L826" s="2">
        <f>_xlfn.RANK.EQ(I826, INDEX(CFB!$I$2:$I$1048576, MATCH(W826, CFB!$W$2:$W$1048576, 0)):INDEX(CFB!$I$2:$I$1048576, MATCH(W826, CFB!$W$2:$W$1048576, 0) + COUNTIF(CFB!$W$2:$W$1048576, W826) - 1), 0)</f>
        <v>28</v>
      </c>
      <c r="M826" s="2">
        <f>_xlfn.RANK.EQ(J826, INDEX(CFB!$J$2:$J$1048576, MATCH(W826, CFB!$W$2:$W$1048576, 0)):INDEX(CFB!$J$2:$J$1048576, MATCH(W826, CFB!$W$2:$W$1048576, 0) + COUNTIF(CFB!$W$2:$W$1048576, W826) - 1))</f>
        <v>58</v>
      </c>
      <c r="N826" s="2">
        <f>RANK(K826, INDEX(CFB!$K$2:$K$1048576, MATCH(W826, CFB!$W$2:$W$1048576, 0)):INDEX(CFB!$K$2:$K$1048576, MATCH(W826, CFB!$W$2:$W$1048576, 0) + COUNTIF(CFB!$W$2:$W$1048576, W826) - 1))</f>
        <v>39</v>
      </c>
      <c r="O826">
        <v>50.05</v>
      </c>
      <c r="P826">
        <v>11.76</v>
      </c>
      <c r="Q826">
        <v>9.43</v>
      </c>
      <c r="R826">
        <v>5.39</v>
      </c>
      <c r="S826">
        <v>5.46</v>
      </c>
      <c r="T826">
        <v>3.23</v>
      </c>
      <c r="U826">
        <v>7.18</v>
      </c>
      <c r="V826">
        <v>4.16</v>
      </c>
      <c r="W826">
        <v>2018</v>
      </c>
      <c r="X826">
        <f t="shared" si="23"/>
        <v>0</v>
      </c>
    </row>
    <row r="827" spans="1:24" ht="12.75" hidden="1" customHeight="1" x14ac:dyDescent="0.45">
      <c r="A827">
        <v>40</v>
      </c>
      <c r="B827" t="s">
        <v>22</v>
      </c>
      <c r="C827" t="s">
        <v>164</v>
      </c>
      <c r="D827" s="2" t="str">
        <f t="shared" si="22"/>
        <v>Miami (FL)2018</v>
      </c>
      <c r="F827">
        <v>7</v>
      </c>
      <c r="G827">
        <v>6</v>
      </c>
      <c r="H827" s="2">
        <v>0</v>
      </c>
      <c r="I827">
        <v>-3.13</v>
      </c>
      <c r="J827">
        <v>9.6999999999999993</v>
      </c>
      <c r="K827">
        <v>6.58</v>
      </c>
      <c r="L827" s="2">
        <f>_xlfn.RANK.EQ(I827, INDEX(CFB!$I$2:$I$1048576, MATCH(W827, CFB!$W$2:$W$1048576, 0)):INDEX(CFB!$I$2:$I$1048576, MATCH(W827, CFB!$W$2:$W$1048576, 0) + COUNTIF(CFB!$W$2:$W$1048576, W827) - 1), 0)</f>
        <v>95</v>
      </c>
      <c r="M827" s="2">
        <f>_xlfn.RANK.EQ(J827, INDEX(CFB!$J$2:$J$1048576, MATCH(W827, CFB!$W$2:$W$1048576, 0)):INDEX(CFB!$J$2:$J$1048576, MATCH(W827, CFB!$W$2:$W$1048576, 0) + COUNTIF(CFB!$W$2:$W$1048576, W827) - 1))</f>
        <v>13</v>
      </c>
      <c r="N827" s="2">
        <f>RANK(K827, INDEX(CFB!$K$2:$K$1048576, MATCH(W827, CFB!$W$2:$W$1048576, 0)):INDEX(CFB!$K$2:$K$1048576, MATCH(W827, CFB!$W$2:$W$1048576, 0) + COUNTIF(CFB!$W$2:$W$1048576, W827) - 1))</f>
        <v>40</v>
      </c>
      <c r="O827">
        <v>44.79</v>
      </c>
      <c r="P827">
        <v>2.57</v>
      </c>
      <c r="Q827">
        <v>7.81</v>
      </c>
      <c r="R827">
        <v>3.92</v>
      </c>
      <c r="S827">
        <v>6.2</v>
      </c>
      <c r="T827">
        <v>2.25</v>
      </c>
      <c r="U827">
        <v>6.75</v>
      </c>
      <c r="V827">
        <v>3.05</v>
      </c>
      <c r="W827">
        <v>2018</v>
      </c>
      <c r="X827">
        <f t="shared" si="23"/>
        <v>0</v>
      </c>
    </row>
    <row r="828" spans="1:24" ht="12.75" hidden="1" customHeight="1" x14ac:dyDescent="0.45">
      <c r="A828">
        <v>41</v>
      </c>
      <c r="B828" t="s">
        <v>60</v>
      </c>
      <c r="C828" t="s">
        <v>164</v>
      </c>
      <c r="D828" s="2" t="str">
        <f t="shared" si="22"/>
        <v>Duke2018</v>
      </c>
      <c r="F828">
        <v>8</v>
      </c>
      <c r="G828">
        <v>5</v>
      </c>
      <c r="H828" s="2">
        <v>0</v>
      </c>
      <c r="I828">
        <v>2.82</v>
      </c>
      <c r="J828">
        <v>3.54</v>
      </c>
      <c r="K828">
        <v>6.37</v>
      </c>
      <c r="L828" s="2">
        <f>_xlfn.RANK.EQ(I828, INDEX(CFB!$I$2:$I$1048576, MATCH(W828, CFB!$W$2:$W$1048576, 0)):INDEX(CFB!$I$2:$I$1048576, MATCH(W828, CFB!$W$2:$W$1048576, 0) + COUNTIF(CFB!$W$2:$W$1048576, W828) - 1), 0)</f>
        <v>45</v>
      </c>
      <c r="M828" s="2">
        <f>_xlfn.RANK.EQ(J828, INDEX(CFB!$J$2:$J$1048576, MATCH(W828, CFB!$W$2:$W$1048576, 0)):INDEX(CFB!$J$2:$J$1048576, MATCH(W828, CFB!$W$2:$W$1048576, 0) + COUNTIF(CFB!$W$2:$W$1048576, W828) - 1))</f>
        <v>43</v>
      </c>
      <c r="N828" s="2">
        <f>RANK(K828, INDEX(CFB!$K$2:$K$1048576, MATCH(W828, CFB!$W$2:$W$1048576, 0)):INDEX(CFB!$K$2:$K$1048576, MATCH(W828, CFB!$W$2:$W$1048576, 0) + COUNTIF(CFB!$W$2:$W$1048576, W828) - 1))</f>
        <v>41</v>
      </c>
      <c r="O828">
        <v>47.35</v>
      </c>
      <c r="P828">
        <v>10.32</v>
      </c>
      <c r="Q828">
        <v>8.52</v>
      </c>
      <c r="R828">
        <v>4.4800000000000004</v>
      </c>
      <c r="S828">
        <v>5.52</v>
      </c>
      <c r="T828">
        <v>3.62</v>
      </c>
      <c r="U828">
        <v>6.82</v>
      </c>
      <c r="V828">
        <v>4.32</v>
      </c>
      <c r="W828">
        <v>2018</v>
      </c>
      <c r="X828">
        <f t="shared" si="23"/>
        <v>0</v>
      </c>
    </row>
    <row r="829" spans="1:24" ht="12.75" hidden="1" customHeight="1" x14ac:dyDescent="0.45">
      <c r="A829">
        <v>42</v>
      </c>
      <c r="B829" t="s">
        <v>59</v>
      </c>
      <c r="C829" t="s">
        <v>155</v>
      </c>
      <c r="D829" s="2" t="str">
        <f t="shared" si="22"/>
        <v>Vanderbilt2018</v>
      </c>
      <c r="F829">
        <v>6</v>
      </c>
      <c r="G829">
        <v>7</v>
      </c>
      <c r="H829" s="2">
        <v>0</v>
      </c>
      <c r="I829">
        <v>3.5</v>
      </c>
      <c r="J829">
        <v>2.75</v>
      </c>
      <c r="K829">
        <v>6.25</v>
      </c>
      <c r="L829" s="2">
        <f>_xlfn.RANK.EQ(I829, INDEX(CFB!$I$2:$I$1048576, MATCH(W829, CFB!$W$2:$W$1048576, 0)):INDEX(CFB!$I$2:$I$1048576, MATCH(W829, CFB!$W$2:$W$1048576, 0) + COUNTIF(CFB!$W$2:$W$1048576, W829) - 1), 0)</f>
        <v>41</v>
      </c>
      <c r="M829" s="2">
        <f>_xlfn.RANK.EQ(J829, INDEX(CFB!$J$2:$J$1048576, MATCH(W829, CFB!$W$2:$W$1048576, 0)):INDEX(CFB!$J$2:$J$1048576, MATCH(W829, CFB!$W$2:$W$1048576, 0) + COUNTIF(CFB!$W$2:$W$1048576, W829) - 1))</f>
        <v>46</v>
      </c>
      <c r="N829" s="2">
        <f>RANK(K829, INDEX(CFB!$K$2:$K$1048576, MATCH(W829, CFB!$W$2:$W$1048576, 0)):INDEX(CFB!$K$2:$K$1048576, MATCH(W829, CFB!$W$2:$W$1048576, 0) + COUNTIF(CFB!$W$2:$W$1048576, W829) - 1))</f>
        <v>42</v>
      </c>
      <c r="O829">
        <v>47.46</v>
      </c>
      <c r="P829">
        <v>7.79</v>
      </c>
      <c r="Q829">
        <v>9.69</v>
      </c>
      <c r="R829">
        <v>5.44</v>
      </c>
      <c r="S829">
        <v>6.4</v>
      </c>
      <c r="T829">
        <v>3.61</v>
      </c>
      <c r="U829">
        <v>7.85</v>
      </c>
      <c r="V829">
        <v>4.53</v>
      </c>
      <c r="W829">
        <v>2018</v>
      </c>
      <c r="X829">
        <f t="shared" si="23"/>
        <v>0</v>
      </c>
    </row>
    <row r="830" spans="1:24" ht="12.75" hidden="1" customHeight="1" x14ac:dyDescent="0.45">
      <c r="A830">
        <v>43</v>
      </c>
      <c r="B830" t="s">
        <v>95</v>
      </c>
      <c r="C830" t="s">
        <v>154</v>
      </c>
      <c r="D830" s="2" t="str">
        <f t="shared" si="22"/>
        <v>Michigan State2018</v>
      </c>
      <c r="F830">
        <v>7</v>
      </c>
      <c r="G830">
        <v>6</v>
      </c>
      <c r="H830" s="2">
        <v>0</v>
      </c>
      <c r="I830">
        <v>-5.9</v>
      </c>
      <c r="J830">
        <v>11.91</v>
      </c>
      <c r="K830">
        <v>6.01</v>
      </c>
      <c r="L830" s="2">
        <f>_xlfn.RANK.EQ(I830, INDEX(CFB!$I$2:$I$1048576, MATCH(W830, CFB!$W$2:$W$1048576, 0)):INDEX(CFB!$I$2:$I$1048576, MATCH(W830, CFB!$W$2:$W$1048576, 0) + COUNTIF(CFB!$W$2:$W$1048576, W830) - 1), 0)</f>
        <v>114</v>
      </c>
      <c r="M830" s="2">
        <f>_xlfn.RANK.EQ(J830, INDEX(CFB!$J$2:$J$1048576, MATCH(W830, CFB!$W$2:$W$1048576, 0)):INDEX(CFB!$J$2:$J$1048576, MATCH(W830, CFB!$W$2:$W$1048576, 0) + COUNTIF(CFB!$W$2:$W$1048576, W830) - 1))</f>
        <v>5</v>
      </c>
      <c r="N830" s="2">
        <f>RANK(K830, INDEX(CFB!$K$2:$K$1048576, MATCH(W830, CFB!$W$2:$W$1048576, 0)):INDEX(CFB!$K$2:$K$1048576, MATCH(W830, CFB!$W$2:$W$1048576, 0) + COUNTIF(CFB!$W$2:$W$1048576, W830) - 1))</f>
        <v>43</v>
      </c>
      <c r="O830">
        <v>37.35</v>
      </c>
      <c r="P830">
        <v>-2.84</v>
      </c>
      <c r="Q830">
        <v>7.65</v>
      </c>
      <c r="R830">
        <v>4.53</v>
      </c>
      <c r="S830">
        <v>4.7300000000000004</v>
      </c>
      <c r="T830">
        <v>1.17</v>
      </c>
      <c r="U830">
        <v>6.09</v>
      </c>
      <c r="V830">
        <v>3.11</v>
      </c>
      <c r="W830">
        <v>2018</v>
      </c>
      <c r="X830">
        <f t="shared" si="23"/>
        <v>0</v>
      </c>
    </row>
    <row r="831" spans="1:24" ht="12.75" hidden="1" customHeight="1" x14ac:dyDescent="0.45">
      <c r="A831">
        <v>44</v>
      </c>
      <c r="B831" t="s">
        <v>70</v>
      </c>
      <c r="C831" t="s">
        <v>164</v>
      </c>
      <c r="D831" s="2" t="str">
        <f t="shared" si="22"/>
        <v>Pitt2018</v>
      </c>
      <c r="F831">
        <v>7</v>
      </c>
      <c r="G831">
        <v>7</v>
      </c>
      <c r="H831" s="2">
        <v>0</v>
      </c>
      <c r="I831">
        <v>1.25</v>
      </c>
      <c r="J831">
        <v>4.45</v>
      </c>
      <c r="K831">
        <v>5.7</v>
      </c>
      <c r="L831" s="2">
        <f>_xlfn.RANK.EQ(I831, INDEX(CFB!$I$2:$I$1048576, MATCH(W831, CFB!$W$2:$W$1048576, 0)):INDEX(CFB!$I$2:$I$1048576, MATCH(W831, CFB!$W$2:$W$1048576, 0) + COUNTIF(CFB!$W$2:$W$1048576, W831) - 1), 0)</f>
        <v>58</v>
      </c>
      <c r="M831" s="2">
        <f>_xlfn.RANK.EQ(J831, INDEX(CFB!$J$2:$J$1048576, MATCH(W831, CFB!$W$2:$W$1048576, 0)):INDEX(CFB!$J$2:$J$1048576, MATCH(W831, CFB!$W$2:$W$1048576, 0) + COUNTIF(CFB!$W$2:$W$1048576, W831) - 1))</f>
        <v>32</v>
      </c>
      <c r="N831" s="2">
        <f>RANK(K831, INDEX(CFB!$K$2:$K$1048576, MATCH(W831, CFB!$W$2:$W$1048576, 0)):INDEX(CFB!$K$2:$K$1048576, MATCH(W831, CFB!$W$2:$W$1048576, 0) + COUNTIF(CFB!$W$2:$W$1048576, W831) - 1))</f>
        <v>44</v>
      </c>
      <c r="O831">
        <v>44.57</v>
      </c>
      <c r="P831">
        <v>8.16</v>
      </c>
      <c r="Q831">
        <v>8.2799999999999994</v>
      </c>
      <c r="R831">
        <v>5.33</v>
      </c>
      <c r="S831">
        <v>6.88</v>
      </c>
      <c r="T831">
        <v>3.38</v>
      </c>
      <c r="U831">
        <v>7.29</v>
      </c>
      <c r="V831">
        <v>4.42</v>
      </c>
      <c r="W831">
        <v>2018</v>
      </c>
      <c r="X831">
        <f t="shared" si="23"/>
        <v>0</v>
      </c>
    </row>
    <row r="832" spans="1:24" ht="12.75" hidden="1" customHeight="1" x14ac:dyDescent="0.45">
      <c r="A832">
        <v>45</v>
      </c>
      <c r="B832" t="s">
        <v>28</v>
      </c>
      <c r="C832" t="s">
        <v>170</v>
      </c>
      <c r="D832" s="2" t="str">
        <f t="shared" si="22"/>
        <v>Arizona State2018</v>
      </c>
      <c r="F832">
        <v>7</v>
      </c>
      <c r="G832">
        <v>6</v>
      </c>
      <c r="H832" s="2">
        <v>0</v>
      </c>
      <c r="I832">
        <v>5.2</v>
      </c>
      <c r="J832">
        <v>0.17</v>
      </c>
      <c r="K832">
        <v>5.37</v>
      </c>
      <c r="L832" s="2">
        <f>_xlfn.RANK.EQ(I832, INDEX(CFB!$I$2:$I$1048576, MATCH(W832, CFB!$W$2:$W$1048576, 0)):INDEX(CFB!$I$2:$I$1048576, MATCH(W832, CFB!$W$2:$W$1048576, 0) + COUNTIF(CFB!$W$2:$W$1048576, W832) - 1), 0)</f>
        <v>29</v>
      </c>
      <c r="M832" s="2">
        <f>_xlfn.RANK.EQ(J832, INDEX(CFB!$J$2:$J$1048576, MATCH(W832, CFB!$W$2:$W$1048576, 0)):INDEX(CFB!$J$2:$J$1048576, MATCH(W832, CFB!$W$2:$W$1048576, 0) + COUNTIF(CFB!$W$2:$W$1048576, W832) - 1))</f>
        <v>63</v>
      </c>
      <c r="N832" s="2">
        <f>RANK(K832, INDEX(CFB!$K$2:$K$1048576, MATCH(W832, CFB!$W$2:$W$1048576, 0)):INDEX(CFB!$K$2:$K$1048576, MATCH(W832, CFB!$W$2:$W$1048576, 0) + COUNTIF(CFB!$W$2:$W$1048576, W832) - 1))</f>
        <v>45</v>
      </c>
      <c r="O832">
        <v>48.35</v>
      </c>
      <c r="P832">
        <v>11.63</v>
      </c>
      <c r="Q832">
        <v>9.44</v>
      </c>
      <c r="R832">
        <v>5.73</v>
      </c>
      <c r="S832">
        <v>6.19</v>
      </c>
      <c r="T832">
        <v>3.7</v>
      </c>
      <c r="U832">
        <v>7.57</v>
      </c>
      <c r="V832">
        <v>4.59</v>
      </c>
      <c r="W832">
        <v>2018</v>
      </c>
      <c r="X832">
        <f t="shared" si="23"/>
        <v>0</v>
      </c>
    </row>
    <row r="833" spans="1:24" ht="12.75" hidden="1" customHeight="1" x14ac:dyDescent="0.45">
      <c r="A833">
        <v>46</v>
      </c>
      <c r="B833" t="s">
        <v>42</v>
      </c>
      <c r="C833" t="s">
        <v>160</v>
      </c>
      <c r="D833" s="2" t="str">
        <f t="shared" si="22"/>
        <v>Minnesota2018</v>
      </c>
      <c r="F833">
        <v>7</v>
      </c>
      <c r="G833">
        <v>6</v>
      </c>
      <c r="H833" s="2">
        <v>0</v>
      </c>
      <c r="I833">
        <v>0.93</v>
      </c>
      <c r="J833">
        <v>4.3499999999999996</v>
      </c>
      <c r="K833">
        <v>5.28</v>
      </c>
      <c r="L833" s="2">
        <f>_xlfn.RANK.EQ(I833, INDEX(CFB!$I$2:$I$1048576, MATCH(W833, CFB!$W$2:$W$1048576, 0)):INDEX(CFB!$I$2:$I$1048576, MATCH(W833, CFB!$W$2:$W$1048576, 0) + COUNTIF(CFB!$W$2:$W$1048576, W833) - 1), 0)</f>
        <v>62</v>
      </c>
      <c r="M833" s="2">
        <f>_xlfn.RANK.EQ(J833, INDEX(CFB!$J$2:$J$1048576, MATCH(W833, CFB!$W$2:$W$1048576, 0)):INDEX(CFB!$J$2:$J$1048576, MATCH(W833, CFB!$W$2:$W$1048576, 0) + COUNTIF(CFB!$W$2:$W$1048576, W833) - 1))</f>
        <v>34</v>
      </c>
      <c r="N833" s="2">
        <f>RANK(K833, INDEX(CFB!$K$2:$K$1048576, MATCH(W833, CFB!$W$2:$W$1048576, 0)):INDEX(CFB!$K$2:$K$1048576, MATCH(W833, CFB!$W$2:$W$1048576, 0) + COUNTIF(CFB!$W$2:$W$1048576, W833) - 1))</f>
        <v>46</v>
      </c>
      <c r="O833">
        <v>46.03</v>
      </c>
      <c r="P833">
        <v>7.32</v>
      </c>
      <c r="Q833">
        <v>9.41</v>
      </c>
      <c r="R833">
        <v>5.05</v>
      </c>
      <c r="S833">
        <v>5.43</v>
      </c>
      <c r="T833">
        <v>3.68</v>
      </c>
      <c r="U833">
        <v>6.89</v>
      </c>
      <c r="V833">
        <v>4.45</v>
      </c>
      <c r="W833">
        <v>2018</v>
      </c>
      <c r="X833">
        <f t="shared" si="23"/>
        <v>0</v>
      </c>
    </row>
    <row r="834" spans="1:24" ht="12.75" hidden="1" customHeight="1" x14ac:dyDescent="0.45">
      <c r="A834">
        <v>47</v>
      </c>
      <c r="B834" t="s">
        <v>71</v>
      </c>
      <c r="C834" t="s">
        <v>29</v>
      </c>
      <c r="D834" s="2" t="str">
        <f t="shared" si="22"/>
        <v>Texas Tech2018</v>
      </c>
      <c r="F834">
        <v>5</v>
      </c>
      <c r="G834">
        <v>7</v>
      </c>
      <c r="H834" s="2">
        <v>0</v>
      </c>
      <c r="I834">
        <v>5.12</v>
      </c>
      <c r="J834">
        <v>-0.03</v>
      </c>
      <c r="K834">
        <v>5.09</v>
      </c>
      <c r="L834" s="2">
        <f>_xlfn.RANK.EQ(I834, INDEX(CFB!$I$2:$I$1048576, MATCH(W834, CFB!$W$2:$W$1048576, 0)):INDEX(CFB!$I$2:$I$1048576, MATCH(W834, CFB!$W$2:$W$1048576, 0) + COUNTIF(CFB!$W$2:$W$1048576, W834) - 1), 0)</f>
        <v>30</v>
      </c>
      <c r="M834" s="2">
        <f>_xlfn.RANK.EQ(J834, INDEX(CFB!$J$2:$J$1048576, MATCH(W834, CFB!$W$2:$W$1048576, 0)):INDEX(CFB!$J$2:$J$1048576, MATCH(W834, CFB!$W$2:$W$1048576, 0) + COUNTIF(CFB!$W$2:$W$1048576, W834) - 1))</f>
        <v>67</v>
      </c>
      <c r="N834" s="2">
        <f>RANK(K834, INDEX(CFB!$K$2:$K$1048576, MATCH(W834, CFB!$W$2:$W$1048576, 0)):INDEX(CFB!$K$2:$K$1048576, MATCH(W834, CFB!$W$2:$W$1048576, 0) + COUNTIF(CFB!$W$2:$W$1048576, W834) - 1))</f>
        <v>47</v>
      </c>
      <c r="O834">
        <v>53.24</v>
      </c>
      <c r="P834">
        <v>11.05</v>
      </c>
      <c r="Q834">
        <v>9.5399999999999991</v>
      </c>
      <c r="R834">
        <v>5.63</v>
      </c>
      <c r="S834">
        <v>4.72</v>
      </c>
      <c r="T834">
        <v>2.75</v>
      </c>
      <c r="U834">
        <v>7.17</v>
      </c>
      <c r="V834">
        <v>4.2300000000000004</v>
      </c>
      <c r="W834">
        <v>2018</v>
      </c>
      <c r="X834">
        <f t="shared" si="23"/>
        <v>0</v>
      </c>
    </row>
    <row r="835" spans="1:24" ht="12.75" hidden="1" customHeight="1" x14ac:dyDescent="0.45">
      <c r="A835">
        <v>48</v>
      </c>
      <c r="B835" t="s">
        <v>57</v>
      </c>
      <c r="C835" t="s">
        <v>163</v>
      </c>
      <c r="D835" s="2" t="str">
        <f t="shared" ref="D835:D898" si="24">_xlfn.CONCAT(B835, W835)</f>
        <v>Boston College2018</v>
      </c>
      <c r="F835">
        <v>7</v>
      </c>
      <c r="G835">
        <v>5</v>
      </c>
      <c r="H835" s="2">
        <v>0</v>
      </c>
      <c r="I835">
        <v>2.04</v>
      </c>
      <c r="J835">
        <v>2.57</v>
      </c>
      <c r="K835">
        <v>4.6100000000000003</v>
      </c>
      <c r="L835" s="2">
        <f>_xlfn.RANK.EQ(I835, INDEX(CFB!$I$2:$I$1048576, MATCH(W835, CFB!$W$2:$W$1048576, 0)):INDEX(CFB!$I$2:$I$1048576, MATCH(W835, CFB!$W$2:$W$1048576, 0) + COUNTIF(CFB!$W$2:$W$1048576, W835) - 1), 0)</f>
        <v>53</v>
      </c>
      <c r="M835" s="2">
        <f>_xlfn.RANK.EQ(J835, INDEX(CFB!$J$2:$J$1048576, MATCH(W835, CFB!$W$2:$W$1048576, 0)):INDEX(CFB!$J$2:$J$1048576, MATCH(W835, CFB!$W$2:$W$1048576, 0) + COUNTIF(CFB!$W$2:$W$1048576, W835) - 1))</f>
        <v>47</v>
      </c>
      <c r="N835" s="2">
        <f>RANK(K835, INDEX(CFB!$K$2:$K$1048576, MATCH(W835, CFB!$W$2:$W$1048576, 0)):INDEX(CFB!$K$2:$K$1048576, MATCH(W835, CFB!$W$2:$W$1048576, 0) + COUNTIF(CFB!$W$2:$W$1048576, W835) - 1))</f>
        <v>48</v>
      </c>
      <c r="O835">
        <v>46.35</v>
      </c>
      <c r="P835">
        <v>7.8</v>
      </c>
      <c r="Q835">
        <v>9.17</v>
      </c>
      <c r="R835">
        <v>5.15</v>
      </c>
      <c r="S835">
        <v>5.19</v>
      </c>
      <c r="T835">
        <v>2.77</v>
      </c>
      <c r="U835">
        <v>6.57</v>
      </c>
      <c r="V835">
        <v>3.93</v>
      </c>
      <c r="W835">
        <v>2018</v>
      </c>
      <c r="X835">
        <f t="shared" ref="X835:X898" si="25">IF(E835=1, 1,0)</f>
        <v>0</v>
      </c>
    </row>
    <row r="836" spans="1:24" ht="12.75" hidden="1" customHeight="1" x14ac:dyDescent="0.45">
      <c r="A836">
        <v>49</v>
      </c>
      <c r="B836" t="s">
        <v>64</v>
      </c>
      <c r="C836" t="s">
        <v>162</v>
      </c>
      <c r="D836" s="2" t="str">
        <f t="shared" si="24"/>
        <v>Ohio2018</v>
      </c>
      <c r="F836">
        <v>9</v>
      </c>
      <c r="G836">
        <v>4</v>
      </c>
      <c r="H836" s="2">
        <v>0</v>
      </c>
      <c r="I836">
        <v>6.67</v>
      </c>
      <c r="J836">
        <v>-2.16</v>
      </c>
      <c r="K836">
        <v>4.51</v>
      </c>
      <c r="L836" s="2">
        <f>_xlfn.RANK.EQ(I836, INDEX(CFB!$I$2:$I$1048576, MATCH(W836, CFB!$W$2:$W$1048576, 0)):INDEX(CFB!$I$2:$I$1048576, MATCH(W836, CFB!$W$2:$W$1048576, 0) + COUNTIF(CFB!$W$2:$W$1048576, W836) - 1), 0)</f>
        <v>19</v>
      </c>
      <c r="M836" s="2">
        <f>_xlfn.RANK.EQ(J836, INDEX(CFB!$J$2:$J$1048576, MATCH(W836, CFB!$W$2:$W$1048576, 0)):INDEX(CFB!$J$2:$J$1048576, MATCH(W836, CFB!$W$2:$W$1048576, 0) + COUNTIF(CFB!$W$2:$W$1048576, W836) - 1))</f>
        <v>85</v>
      </c>
      <c r="N836" s="2">
        <f>RANK(K836, INDEX(CFB!$K$2:$K$1048576, MATCH(W836, CFB!$W$2:$W$1048576, 0)):INDEX(CFB!$K$2:$K$1048576, MATCH(W836, CFB!$W$2:$W$1048576, 0) + COUNTIF(CFB!$W$2:$W$1048576, W836) - 1))</f>
        <v>49</v>
      </c>
      <c r="O836">
        <v>52.37</v>
      </c>
      <c r="P836">
        <v>13.84</v>
      </c>
      <c r="Q836">
        <v>9.7799999999999994</v>
      </c>
      <c r="R836">
        <v>6.84</v>
      </c>
      <c r="S836">
        <v>6.98</v>
      </c>
      <c r="T836">
        <v>3.84</v>
      </c>
      <c r="U836">
        <v>7.93</v>
      </c>
      <c r="V836">
        <v>5.5</v>
      </c>
      <c r="W836">
        <v>2018</v>
      </c>
      <c r="X836">
        <f t="shared" si="25"/>
        <v>0</v>
      </c>
    </row>
    <row r="837" spans="1:24" ht="12.75" hidden="1" customHeight="1" x14ac:dyDescent="0.45">
      <c r="A837">
        <v>50</v>
      </c>
      <c r="B837" t="s">
        <v>61</v>
      </c>
      <c r="C837" t="s">
        <v>29</v>
      </c>
      <c r="D837" s="2" t="str">
        <f t="shared" si="24"/>
        <v>Texas Christian2018</v>
      </c>
      <c r="F837">
        <v>7</v>
      </c>
      <c r="G837">
        <v>6</v>
      </c>
      <c r="H837" s="2">
        <v>0</v>
      </c>
      <c r="I837">
        <v>-4.55</v>
      </c>
      <c r="J837">
        <v>8.43</v>
      </c>
      <c r="K837">
        <v>3.88</v>
      </c>
      <c r="L837" s="2">
        <f>_xlfn.RANK.EQ(I837, INDEX(CFB!$I$2:$I$1048576, MATCH(W837, CFB!$W$2:$W$1048576, 0)):INDEX(CFB!$I$2:$I$1048576, MATCH(W837, CFB!$W$2:$W$1048576, 0) + COUNTIF(CFB!$W$2:$W$1048576, W837) - 1), 0)</f>
        <v>104</v>
      </c>
      <c r="M837" s="2">
        <f>_xlfn.RANK.EQ(J837, INDEX(CFB!$J$2:$J$1048576, MATCH(W837, CFB!$W$2:$W$1048576, 0)):INDEX(CFB!$J$2:$J$1048576, MATCH(W837, CFB!$W$2:$W$1048576, 0) + COUNTIF(CFB!$W$2:$W$1048576, W837) - 1))</f>
        <v>17</v>
      </c>
      <c r="N837" s="2">
        <f>RANK(K837, INDEX(CFB!$K$2:$K$1048576, MATCH(W837, CFB!$W$2:$W$1048576, 0)):INDEX(CFB!$K$2:$K$1048576, MATCH(W837, CFB!$W$2:$W$1048576, 0) + COUNTIF(CFB!$W$2:$W$1048576, W837) - 1))</f>
        <v>50</v>
      </c>
      <c r="O837">
        <v>40.42</v>
      </c>
      <c r="P837">
        <v>3.15</v>
      </c>
      <c r="Q837">
        <v>8.43</v>
      </c>
      <c r="R837">
        <v>4.1900000000000004</v>
      </c>
      <c r="S837">
        <v>5.36</v>
      </c>
      <c r="T837">
        <v>2.58</v>
      </c>
      <c r="U837">
        <v>6.59</v>
      </c>
      <c r="V837">
        <v>3.32</v>
      </c>
      <c r="W837">
        <v>2018</v>
      </c>
      <c r="X837">
        <f t="shared" si="25"/>
        <v>0</v>
      </c>
    </row>
    <row r="838" spans="1:24" ht="12.75" hidden="1" customHeight="1" x14ac:dyDescent="0.45">
      <c r="A838">
        <v>51</v>
      </c>
      <c r="B838" t="s">
        <v>88</v>
      </c>
      <c r="C838" t="s">
        <v>159</v>
      </c>
      <c r="D838" s="2" t="str">
        <f t="shared" si="24"/>
        <v>Georgia Southern2018</v>
      </c>
      <c r="F838">
        <v>10</v>
      </c>
      <c r="G838">
        <v>3</v>
      </c>
      <c r="H838" s="2">
        <v>0</v>
      </c>
      <c r="I838">
        <v>0.2</v>
      </c>
      <c r="J838">
        <v>3.6</v>
      </c>
      <c r="K838">
        <v>3.8</v>
      </c>
      <c r="L838" s="2">
        <f>_xlfn.RANK.EQ(I838, INDEX(CFB!$I$2:$I$1048576, MATCH(W838, CFB!$W$2:$W$1048576, 0)):INDEX(CFB!$I$2:$I$1048576, MATCH(W838, CFB!$W$2:$W$1048576, 0) + COUNTIF(CFB!$W$2:$W$1048576, W838) - 1), 0)</f>
        <v>71</v>
      </c>
      <c r="M838" s="2">
        <f>_xlfn.RANK.EQ(J838, INDEX(CFB!$J$2:$J$1048576, MATCH(W838, CFB!$W$2:$W$1048576, 0)):INDEX(CFB!$J$2:$J$1048576, MATCH(W838, CFB!$W$2:$W$1048576, 0) + COUNTIF(CFB!$W$2:$W$1048576, W838) - 1))</f>
        <v>41</v>
      </c>
      <c r="N838" s="2">
        <f>RANK(K838, INDEX(CFB!$K$2:$K$1048576, MATCH(W838, CFB!$W$2:$W$1048576, 0)):INDEX(CFB!$K$2:$K$1048576, MATCH(W838, CFB!$W$2:$W$1048576, 0) + COUNTIF(CFB!$W$2:$W$1048576, W838) - 1))</f>
        <v>51</v>
      </c>
      <c r="O838">
        <v>41.52</v>
      </c>
      <c r="P838">
        <v>9.7100000000000009</v>
      </c>
      <c r="Q838">
        <v>9.76</v>
      </c>
      <c r="R838">
        <v>6.15</v>
      </c>
      <c r="S838">
        <v>6.13</v>
      </c>
      <c r="T838">
        <v>3.07</v>
      </c>
      <c r="U838">
        <v>6.69</v>
      </c>
      <c r="V838">
        <v>4.55</v>
      </c>
      <c r="W838">
        <v>2018</v>
      </c>
      <c r="X838">
        <f t="shared" si="25"/>
        <v>0</v>
      </c>
    </row>
    <row r="839" spans="1:24" ht="12.75" hidden="1" customHeight="1" x14ac:dyDescent="0.45">
      <c r="A839">
        <v>52</v>
      </c>
      <c r="B839" t="s">
        <v>47</v>
      </c>
      <c r="C839" t="s">
        <v>160</v>
      </c>
      <c r="D839" s="2" t="str">
        <f t="shared" si="24"/>
        <v>Nebraska2018</v>
      </c>
      <c r="F839">
        <v>4</v>
      </c>
      <c r="G839">
        <v>8</v>
      </c>
      <c r="H839" s="2">
        <v>0</v>
      </c>
      <c r="I839">
        <v>5.53</v>
      </c>
      <c r="J839">
        <v>-2.04</v>
      </c>
      <c r="K839">
        <v>3.48</v>
      </c>
      <c r="L839" s="2">
        <f>_xlfn.RANK.EQ(I839, INDEX(CFB!$I$2:$I$1048576, MATCH(W839, CFB!$W$2:$W$1048576, 0)):INDEX(CFB!$I$2:$I$1048576, MATCH(W839, CFB!$W$2:$W$1048576, 0) + COUNTIF(CFB!$W$2:$W$1048576, W839) - 1), 0)</f>
        <v>26</v>
      </c>
      <c r="M839" s="2">
        <f>_xlfn.RANK.EQ(J839, INDEX(CFB!$J$2:$J$1048576, MATCH(W839, CFB!$W$2:$W$1048576, 0)):INDEX(CFB!$J$2:$J$1048576, MATCH(W839, CFB!$W$2:$W$1048576, 0) + COUNTIF(CFB!$W$2:$W$1048576, W839) - 1))</f>
        <v>83</v>
      </c>
      <c r="N839" s="2">
        <f>RANK(K839, INDEX(CFB!$K$2:$K$1048576, MATCH(W839, CFB!$W$2:$W$1048576, 0)):INDEX(CFB!$K$2:$K$1048576, MATCH(W839, CFB!$W$2:$W$1048576, 0) + COUNTIF(CFB!$W$2:$W$1048576, W839) - 1))</f>
        <v>52</v>
      </c>
      <c r="O839">
        <v>49.23</v>
      </c>
      <c r="P839">
        <v>14.03</v>
      </c>
      <c r="Q839">
        <v>9.1</v>
      </c>
      <c r="R839">
        <v>5.16</v>
      </c>
      <c r="S839">
        <v>6.93</v>
      </c>
      <c r="T839">
        <v>3.9</v>
      </c>
      <c r="U839">
        <v>7.77</v>
      </c>
      <c r="V839">
        <v>4.5599999999999996</v>
      </c>
      <c r="W839">
        <v>2018</v>
      </c>
      <c r="X839">
        <f t="shared" si="25"/>
        <v>0</v>
      </c>
    </row>
    <row r="840" spans="1:24" ht="12.75" hidden="1" customHeight="1" x14ac:dyDescent="0.45">
      <c r="A840">
        <v>53</v>
      </c>
      <c r="B840" t="s">
        <v>45</v>
      </c>
      <c r="C840" t="s">
        <v>29</v>
      </c>
      <c r="D840" s="2" t="str">
        <f t="shared" si="24"/>
        <v>Baylor2018</v>
      </c>
      <c r="F840">
        <v>7</v>
      </c>
      <c r="G840">
        <v>6</v>
      </c>
      <c r="H840" s="2">
        <v>0</v>
      </c>
      <c r="I840">
        <v>3.71</v>
      </c>
      <c r="J840">
        <v>-0.47</v>
      </c>
      <c r="K840">
        <v>3.25</v>
      </c>
      <c r="L840" s="2">
        <f>_xlfn.RANK.EQ(I840, INDEX(CFB!$I$2:$I$1048576, MATCH(W840, CFB!$W$2:$W$1048576, 0)):INDEX(CFB!$I$2:$I$1048576, MATCH(W840, CFB!$W$2:$W$1048576, 0) + COUNTIF(CFB!$W$2:$W$1048576, W840) - 1), 0)</f>
        <v>37</v>
      </c>
      <c r="M840" s="2">
        <f>_xlfn.RANK.EQ(J840, INDEX(CFB!$J$2:$J$1048576, MATCH(W840, CFB!$W$2:$W$1048576, 0)):INDEX(CFB!$J$2:$J$1048576, MATCH(W840, CFB!$W$2:$W$1048576, 0) + COUNTIF(CFB!$W$2:$W$1048576, W840) - 1))</f>
        <v>70</v>
      </c>
      <c r="N840" s="2">
        <f>RANK(K840, INDEX(CFB!$K$2:$K$1048576, MATCH(W840, CFB!$W$2:$W$1048576, 0)):INDEX(CFB!$K$2:$K$1048576, MATCH(W840, CFB!$W$2:$W$1048576, 0) + COUNTIF(CFB!$W$2:$W$1048576, W840) - 1))</f>
        <v>53</v>
      </c>
      <c r="O840">
        <v>46.93</v>
      </c>
      <c r="P840">
        <v>13.81</v>
      </c>
      <c r="Q840">
        <v>9.3800000000000008</v>
      </c>
      <c r="R840">
        <v>5.74</v>
      </c>
      <c r="S840">
        <v>5.63</v>
      </c>
      <c r="T840">
        <v>4.4000000000000004</v>
      </c>
      <c r="U840">
        <v>7.3</v>
      </c>
      <c r="V840">
        <v>5.13</v>
      </c>
      <c r="W840">
        <v>2018</v>
      </c>
      <c r="X840">
        <f t="shared" si="25"/>
        <v>0</v>
      </c>
    </row>
    <row r="841" spans="1:24" ht="12.75" hidden="1" customHeight="1" x14ac:dyDescent="0.45">
      <c r="A841">
        <v>54</v>
      </c>
      <c r="B841" t="s">
        <v>32</v>
      </c>
      <c r="C841" t="s">
        <v>12</v>
      </c>
      <c r="D841" s="2" t="str">
        <f t="shared" si="24"/>
        <v>BYU2018</v>
      </c>
      <c r="F841">
        <v>7</v>
      </c>
      <c r="G841">
        <v>6</v>
      </c>
      <c r="H841" s="2">
        <v>0</v>
      </c>
      <c r="I841">
        <v>-2.17</v>
      </c>
      <c r="J841">
        <v>5.24</v>
      </c>
      <c r="K841">
        <v>3.07</v>
      </c>
      <c r="L841" s="2">
        <f>_xlfn.RANK.EQ(I841, INDEX(CFB!$I$2:$I$1048576, MATCH(W841, CFB!$W$2:$W$1048576, 0)):INDEX(CFB!$I$2:$I$1048576, MATCH(W841, CFB!$W$2:$W$1048576, 0) + COUNTIF(CFB!$W$2:$W$1048576, W841) - 1), 0)</f>
        <v>86</v>
      </c>
      <c r="M841" s="2">
        <f>_xlfn.RANK.EQ(J841, INDEX(CFB!$J$2:$J$1048576, MATCH(W841, CFB!$W$2:$W$1048576, 0)):INDEX(CFB!$J$2:$J$1048576, MATCH(W841, CFB!$W$2:$W$1048576, 0) + COUNTIF(CFB!$W$2:$W$1048576, W841) - 1))</f>
        <v>28</v>
      </c>
      <c r="N841" s="2">
        <f>RANK(K841, INDEX(CFB!$K$2:$K$1048576, MATCH(W841, CFB!$W$2:$W$1048576, 0)):INDEX(CFB!$K$2:$K$1048576, MATCH(W841, CFB!$W$2:$W$1048576, 0) + COUNTIF(CFB!$W$2:$W$1048576, W841) - 1))</f>
        <v>54</v>
      </c>
      <c r="O841">
        <v>40.950000000000003</v>
      </c>
      <c r="P841">
        <v>6.12</v>
      </c>
      <c r="Q841">
        <v>8.61</v>
      </c>
      <c r="R841">
        <v>4.4400000000000004</v>
      </c>
      <c r="S841">
        <v>5.27</v>
      </c>
      <c r="T841">
        <v>2.74</v>
      </c>
      <c r="U841">
        <v>6.68</v>
      </c>
      <c r="V841">
        <v>3.57</v>
      </c>
      <c r="W841">
        <v>2018</v>
      </c>
      <c r="X841">
        <f t="shared" si="25"/>
        <v>0</v>
      </c>
    </row>
    <row r="842" spans="1:24" ht="12.75" hidden="1" customHeight="1" x14ac:dyDescent="0.45">
      <c r="A842">
        <v>55</v>
      </c>
      <c r="B842" t="s">
        <v>128</v>
      </c>
      <c r="C842" t="s">
        <v>159</v>
      </c>
      <c r="D842" s="2" t="str">
        <f t="shared" si="24"/>
        <v>Troy2018</v>
      </c>
      <c r="F842">
        <v>10</v>
      </c>
      <c r="G842">
        <v>3</v>
      </c>
      <c r="H842" s="2">
        <v>0</v>
      </c>
      <c r="I842">
        <v>-1.62</v>
      </c>
      <c r="J842">
        <v>4.67</v>
      </c>
      <c r="K842">
        <v>3.05</v>
      </c>
      <c r="L842" s="2">
        <f>_xlfn.RANK.EQ(I842, INDEX(CFB!$I$2:$I$1048576, MATCH(W842, CFB!$W$2:$W$1048576, 0)):INDEX(CFB!$I$2:$I$1048576, MATCH(W842, CFB!$W$2:$W$1048576, 0) + COUNTIF(CFB!$W$2:$W$1048576, W842) - 1), 0)</f>
        <v>85</v>
      </c>
      <c r="M842" s="2">
        <f>_xlfn.RANK.EQ(J842, INDEX(CFB!$J$2:$J$1048576, MATCH(W842, CFB!$W$2:$W$1048576, 0)):INDEX(CFB!$J$2:$J$1048576, MATCH(W842, CFB!$W$2:$W$1048576, 0) + COUNTIF(CFB!$W$2:$W$1048576, W842) - 1))</f>
        <v>30</v>
      </c>
      <c r="N842" s="2">
        <f>RANK(K842, INDEX(CFB!$K$2:$K$1048576, MATCH(W842, CFB!$W$2:$W$1048576, 0)):INDEX(CFB!$K$2:$K$1048576, MATCH(W842, CFB!$W$2:$W$1048576, 0) + COUNTIF(CFB!$W$2:$W$1048576, W842) - 1))</f>
        <v>55</v>
      </c>
      <c r="O842">
        <v>41.25</v>
      </c>
      <c r="P842">
        <v>9.2100000000000009</v>
      </c>
      <c r="Q842">
        <v>8.2799999999999994</v>
      </c>
      <c r="R842">
        <v>6.03</v>
      </c>
      <c r="S842">
        <v>5.22</v>
      </c>
      <c r="T842">
        <v>2.2000000000000002</v>
      </c>
      <c r="U842">
        <v>6.46</v>
      </c>
      <c r="V842">
        <v>4.07</v>
      </c>
      <c r="W842">
        <v>2018</v>
      </c>
      <c r="X842">
        <f t="shared" si="25"/>
        <v>0</v>
      </c>
    </row>
    <row r="843" spans="1:24" ht="12.75" hidden="1" customHeight="1" x14ac:dyDescent="0.45">
      <c r="A843">
        <v>56</v>
      </c>
      <c r="B843" t="s">
        <v>96</v>
      </c>
      <c r="C843" t="s">
        <v>154</v>
      </c>
      <c r="D843" s="2" t="str">
        <f t="shared" si="24"/>
        <v>Maryland2018</v>
      </c>
      <c r="F843">
        <v>5</v>
      </c>
      <c r="G843">
        <v>7</v>
      </c>
      <c r="H843" s="2">
        <v>0</v>
      </c>
      <c r="I843">
        <v>2.87</v>
      </c>
      <c r="J843">
        <v>0.01</v>
      </c>
      <c r="K843">
        <v>2.88</v>
      </c>
      <c r="L843" s="2">
        <f>_xlfn.RANK.EQ(I843, INDEX(CFB!$I$2:$I$1048576, MATCH(W843, CFB!$W$2:$W$1048576, 0)):INDEX(CFB!$I$2:$I$1048576, MATCH(W843, CFB!$W$2:$W$1048576, 0) + COUNTIF(CFB!$W$2:$W$1048576, W843) - 1), 0)</f>
        <v>44</v>
      </c>
      <c r="M843" s="2">
        <f>_xlfn.RANK.EQ(J843, INDEX(CFB!$J$2:$J$1048576, MATCH(W843, CFB!$W$2:$W$1048576, 0)):INDEX(CFB!$J$2:$J$1048576, MATCH(W843, CFB!$W$2:$W$1048576, 0) + COUNTIF(CFB!$W$2:$W$1048576, W843) - 1))</f>
        <v>66</v>
      </c>
      <c r="N843" s="2">
        <f>RANK(K843, INDEX(CFB!$K$2:$K$1048576, MATCH(W843, CFB!$W$2:$W$1048576, 0)):INDEX(CFB!$K$2:$K$1048576, MATCH(W843, CFB!$W$2:$W$1048576, 0) + COUNTIF(CFB!$W$2:$W$1048576, W843) - 1))</f>
        <v>56</v>
      </c>
      <c r="O843">
        <v>47.85</v>
      </c>
      <c r="P843">
        <v>10.52</v>
      </c>
      <c r="Q843">
        <v>9.17</v>
      </c>
      <c r="R843">
        <v>5.82</v>
      </c>
      <c r="S843">
        <v>7.1</v>
      </c>
      <c r="T843">
        <v>3.31</v>
      </c>
      <c r="U843">
        <v>7.71</v>
      </c>
      <c r="V843">
        <v>4.38</v>
      </c>
      <c r="W843">
        <v>2018</v>
      </c>
      <c r="X843">
        <f t="shared" si="25"/>
        <v>0</v>
      </c>
    </row>
    <row r="844" spans="1:24" ht="12.75" hidden="1" customHeight="1" x14ac:dyDescent="0.45">
      <c r="A844">
        <v>57</v>
      </c>
      <c r="B844" t="s">
        <v>19</v>
      </c>
      <c r="C844" t="s">
        <v>157</v>
      </c>
      <c r="D844" s="2" t="str">
        <f t="shared" si="24"/>
        <v>Ole Miss2018</v>
      </c>
      <c r="F844">
        <v>5</v>
      </c>
      <c r="G844">
        <v>7</v>
      </c>
      <c r="H844" s="2">
        <v>0</v>
      </c>
      <c r="I844">
        <v>7</v>
      </c>
      <c r="J844">
        <v>-4.1900000000000004</v>
      </c>
      <c r="K844">
        <v>2.81</v>
      </c>
      <c r="L844" s="2">
        <f>_xlfn.RANK.EQ(I844, INDEX(CFB!$I$2:$I$1048576, MATCH(W844, CFB!$W$2:$W$1048576, 0)):INDEX(CFB!$I$2:$I$1048576, MATCH(W844, CFB!$W$2:$W$1048576, 0) + COUNTIF(CFB!$W$2:$W$1048576, W844) - 1), 0)</f>
        <v>18</v>
      </c>
      <c r="M844" s="2">
        <f>_xlfn.RANK.EQ(J844, INDEX(CFB!$J$2:$J$1048576, MATCH(W844, CFB!$W$2:$W$1048576, 0)):INDEX(CFB!$J$2:$J$1048576, MATCH(W844, CFB!$W$2:$W$1048576, 0) + COUNTIF(CFB!$W$2:$W$1048576, W844) - 1))</f>
        <v>98</v>
      </c>
      <c r="N844" s="2">
        <f>RANK(K844, INDEX(CFB!$K$2:$K$1048576, MATCH(W844, CFB!$W$2:$W$1048576, 0)):INDEX(CFB!$K$2:$K$1048576, MATCH(W844, CFB!$W$2:$W$1048576, 0) + COUNTIF(CFB!$W$2:$W$1048576, W844) - 1))</f>
        <v>57</v>
      </c>
      <c r="O844">
        <v>53.33</v>
      </c>
      <c r="P844">
        <v>17.32</v>
      </c>
      <c r="Q844">
        <v>11.26</v>
      </c>
      <c r="R844">
        <v>5.97</v>
      </c>
      <c r="S844">
        <v>6.44</v>
      </c>
      <c r="T844">
        <v>3.72</v>
      </c>
      <c r="U844">
        <v>8.77</v>
      </c>
      <c r="V844">
        <v>4.76</v>
      </c>
      <c r="W844">
        <v>2018</v>
      </c>
      <c r="X844">
        <f t="shared" si="25"/>
        <v>0</v>
      </c>
    </row>
    <row r="845" spans="1:24" ht="12.75" hidden="1" customHeight="1" x14ac:dyDescent="0.45">
      <c r="A845">
        <v>58</v>
      </c>
      <c r="B845" t="s">
        <v>52</v>
      </c>
      <c r="C845" t="s">
        <v>164</v>
      </c>
      <c r="D845" s="2" t="str">
        <f t="shared" si="24"/>
        <v>Georgia Tech2018</v>
      </c>
      <c r="F845">
        <v>7</v>
      </c>
      <c r="G845">
        <v>6</v>
      </c>
      <c r="H845" s="2">
        <v>0</v>
      </c>
      <c r="I845">
        <v>4.43</v>
      </c>
      <c r="J845">
        <v>-1.66</v>
      </c>
      <c r="K845">
        <v>2.76</v>
      </c>
      <c r="L845" s="2">
        <f>_xlfn.RANK.EQ(I845, INDEX(CFB!$I$2:$I$1048576, MATCH(W845, CFB!$W$2:$W$1048576, 0)):INDEX(CFB!$I$2:$I$1048576, MATCH(W845, CFB!$W$2:$W$1048576, 0) + COUNTIF(CFB!$W$2:$W$1048576, W845) - 1), 0)</f>
        <v>34</v>
      </c>
      <c r="M845" s="2">
        <f>_xlfn.RANK.EQ(J845, INDEX(CFB!$J$2:$J$1048576, MATCH(W845, CFB!$W$2:$W$1048576, 0)):INDEX(CFB!$J$2:$J$1048576, MATCH(W845, CFB!$W$2:$W$1048576, 0) + COUNTIF(CFB!$W$2:$W$1048576, W845) - 1))</f>
        <v>79</v>
      </c>
      <c r="N845" s="2">
        <f>RANK(K845, INDEX(CFB!$K$2:$K$1048576, MATCH(W845, CFB!$W$2:$W$1048576, 0)):INDEX(CFB!$K$2:$K$1048576, MATCH(W845, CFB!$W$2:$W$1048576, 0) + COUNTIF(CFB!$W$2:$W$1048576, W845) - 1))</f>
        <v>58</v>
      </c>
      <c r="O845">
        <v>49.96</v>
      </c>
      <c r="P845">
        <v>13.35</v>
      </c>
      <c r="Q845">
        <v>10.56</v>
      </c>
      <c r="R845">
        <v>6.11</v>
      </c>
      <c r="S845">
        <v>6.54</v>
      </c>
      <c r="T845">
        <v>3.19</v>
      </c>
      <c r="U845">
        <v>7.32</v>
      </c>
      <c r="V845">
        <v>4.6399999999999997</v>
      </c>
      <c r="W845">
        <v>2018</v>
      </c>
      <c r="X845">
        <f t="shared" si="25"/>
        <v>0</v>
      </c>
    </row>
    <row r="846" spans="1:24" ht="12.75" hidden="1" customHeight="1" x14ac:dyDescent="0.45">
      <c r="A846">
        <v>59</v>
      </c>
      <c r="B846" t="s">
        <v>21</v>
      </c>
      <c r="C846" t="s">
        <v>154</v>
      </c>
      <c r="D846" s="2" t="str">
        <f t="shared" si="24"/>
        <v>Indiana2018</v>
      </c>
      <c r="F846">
        <v>5</v>
      </c>
      <c r="G846">
        <v>7</v>
      </c>
      <c r="H846" s="2">
        <v>0</v>
      </c>
      <c r="I846">
        <v>3.9</v>
      </c>
      <c r="J846">
        <v>-1.46</v>
      </c>
      <c r="K846">
        <v>2.44</v>
      </c>
      <c r="L846" s="2">
        <f>_xlfn.RANK.EQ(I846, INDEX(CFB!$I$2:$I$1048576, MATCH(W846, CFB!$W$2:$W$1048576, 0)):INDEX(CFB!$I$2:$I$1048576, MATCH(W846, CFB!$W$2:$W$1048576, 0) + COUNTIF(CFB!$W$2:$W$1048576, W846) - 1), 0)</f>
        <v>36</v>
      </c>
      <c r="M846" s="2">
        <f>_xlfn.RANK.EQ(J846, INDEX(CFB!$J$2:$J$1048576, MATCH(W846, CFB!$W$2:$W$1048576, 0)):INDEX(CFB!$J$2:$J$1048576, MATCH(W846, CFB!$W$2:$W$1048576, 0) + COUNTIF(CFB!$W$2:$W$1048576, W846) - 1))</f>
        <v>77</v>
      </c>
      <c r="N846" s="2">
        <f>RANK(K846, INDEX(CFB!$K$2:$K$1048576, MATCH(W846, CFB!$W$2:$W$1048576, 0)):INDEX(CFB!$K$2:$K$1048576, MATCH(W846, CFB!$W$2:$W$1048576, 0) + COUNTIF(CFB!$W$2:$W$1048576, W846) - 1))</f>
        <v>59</v>
      </c>
      <c r="O846">
        <v>47.43</v>
      </c>
      <c r="P846">
        <v>11.7</v>
      </c>
      <c r="Q846">
        <v>8.6</v>
      </c>
      <c r="R846">
        <v>6.16</v>
      </c>
      <c r="S846">
        <v>5.82</v>
      </c>
      <c r="T846">
        <v>3.36</v>
      </c>
      <c r="U846">
        <v>7.09</v>
      </c>
      <c r="V846">
        <v>4.6900000000000004</v>
      </c>
      <c r="W846">
        <v>2018</v>
      </c>
      <c r="X846">
        <f t="shared" si="25"/>
        <v>0</v>
      </c>
    </row>
    <row r="847" spans="1:24" ht="12.75" hidden="1" customHeight="1" x14ac:dyDescent="0.45">
      <c r="A847">
        <v>60</v>
      </c>
      <c r="B847" t="s">
        <v>106</v>
      </c>
      <c r="C847" t="s">
        <v>163</v>
      </c>
      <c r="D847" s="2" t="str">
        <f t="shared" si="24"/>
        <v>Wake Forest2018</v>
      </c>
      <c r="F847">
        <v>7</v>
      </c>
      <c r="G847">
        <v>6</v>
      </c>
      <c r="H847" s="2">
        <v>0</v>
      </c>
      <c r="I847">
        <v>4.5599999999999996</v>
      </c>
      <c r="J847">
        <v>-2.15</v>
      </c>
      <c r="K847">
        <v>2.41</v>
      </c>
      <c r="L847" s="2">
        <f>_xlfn.RANK.EQ(I847, INDEX(CFB!$I$2:$I$1048576, MATCH(W847, CFB!$W$2:$W$1048576, 0)):INDEX(CFB!$I$2:$I$1048576, MATCH(W847, CFB!$W$2:$W$1048576, 0) + COUNTIF(CFB!$W$2:$W$1048576, W847) - 1), 0)</f>
        <v>33</v>
      </c>
      <c r="M847" s="2">
        <f>_xlfn.RANK.EQ(J847, INDEX(CFB!$J$2:$J$1048576, MATCH(W847, CFB!$W$2:$W$1048576, 0)):INDEX(CFB!$J$2:$J$1048576, MATCH(W847, CFB!$W$2:$W$1048576, 0) + COUNTIF(CFB!$W$2:$W$1048576, W847) - 1))</f>
        <v>84</v>
      </c>
      <c r="N847" s="2">
        <f>RANK(K847, INDEX(CFB!$K$2:$K$1048576, MATCH(W847, CFB!$W$2:$W$1048576, 0)):INDEX(CFB!$K$2:$K$1048576, MATCH(W847, CFB!$W$2:$W$1048576, 0) + COUNTIF(CFB!$W$2:$W$1048576, W847) - 1))</f>
        <v>60</v>
      </c>
      <c r="O847">
        <v>49.04</v>
      </c>
      <c r="P847">
        <v>17.12</v>
      </c>
      <c r="Q847">
        <v>8.41</v>
      </c>
      <c r="R847">
        <v>5.6</v>
      </c>
      <c r="S847">
        <v>5.76</v>
      </c>
      <c r="T847">
        <v>3.58</v>
      </c>
      <c r="U847">
        <v>6.67</v>
      </c>
      <c r="V847">
        <v>4.7</v>
      </c>
      <c r="W847">
        <v>2018</v>
      </c>
      <c r="X847">
        <f t="shared" si="25"/>
        <v>0</v>
      </c>
    </row>
    <row r="848" spans="1:24" ht="12.75" hidden="1" customHeight="1" x14ac:dyDescent="0.45">
      <c r="A848">
        <v>61</v>
      </c>
      <c r="B848" t="s">
        <v>68</v>
      </c>
      <c r="C848" t="s">
        <v>172</v>
      </c>
      <c r="D848" s="2" t="str">
        <f t="shared" si="24"/>
        <v>Memphis2018</v>
      </c>
      <c r="F848">
        <v>8</v>
      </c>
      <c r="G848">
        <v>6</v>
      </c>
      <c r="H848" s="2">
        <v>0</v>
      </c>
      <c r="I848">
        <v>7.75</v>
      </c>
      <c r="J848">
        <v>-5.48</v>
      </c>
      <c r="K848">
        <v>2.27</v>
      </c>
      <c r="L848" s="2">
        <f>_xlfn.RANK.EQ(I848, INDEX(CFB!$I$2:$I$1048576, MATCH(W848, CFB!$W$2:$W$1048576, 0)):INDEX(CFB!$I$2:$I$1048576, MATCH(W848, CFB!$W$2:$W$1048576, 0) + COUNTIF(CFB!$W$2:$W$1048576, W848) - 1), 0)</f>
        <v>15</v>
      </c>
      <c r="M848" s="2">
        <f>_xlfn.RANK.EQ(J848, INDEX(CFB!$J$2:$J$1048576, MATCH(W848, CFB!$W$2:$W$1048576, 0)):INDEX(CFB!$J$2:$J$1048576, MATCH(W848, CFB!$W$2:$W$1048576, 0) + COUNTIF(CFB!$W$2:$W$1048576, W848) - 1))</f>
        <v>105</v>
      </c>
      <c r="N848" s="2">
        <f>RANK(K848, INDEX(CFB!$K$2:$K$1048576, MATCH(W848, CFB!$W$2:$W$1048576, 0)):INDEX(CFB!$K$2:$K$1048576, MATCH(W848, CFB!$W$2:$W$1048576, 0) + COUNTIF(CFB!$W$2:$W$1048576, W848) - 1))</f>
        <v>61</v>
      </c>
      <c r="O848">
        <v>52.53</v>
      </c>
      <c r="P848">
        <v>17.899999999999999</v>
      </c>
      <c r="Q848">
        <v>8.91</v>
      </c>
      <c r="R848">
        <v>6.24</v>
      </c>
      <c r="S848">
        <v>6.97</v>
      </c>
      <c r="T848">
        <v>3</v>
      </c>
      <c r="U848">
        <v>7.62</v>
      </c>
      <c r="V848">
        <v>4.68</v>
      </c>
      <c r="W848">
        <v>2018</v>
      </c>
      <c r="X848">
        <f t="shared" si="25"/>
        <v>0</v>
      </c>
    </row>
    <row r="849" spans="1:24" ht="12.75" hidden="1" customHeight="1" x14ac:dyDescent="0.45">
      <c r="A849">
        <v>62</v>
      </c>
      <c r="B849" t="s">
        <v>38</v>
      </c>
      <c r="C849" t="s">
        <v>170</v>
      </c>
      <c r="D849" s="2" t="str">
        <f t="shared" si="24"/>
        <v>USC2018</v>
      </c>
      <c r="F849">
        <v>5</v>
      </c>
      <c r="G849">
        <v>7</v>
      </c>
      <c r="H849" s="2">
        <v>0</v>
      </c>
      <c r="I849">
        <v>0.55000000000000004</v>
      </c>
      <c r="J849">
        <v>1.68</v>
      </c>
      <c r="K849">
        <v>2.2200000000000002</v>
      </c>
      <c r="L849" s="2">
        <f>_xlfn.RANK.EQ(I849, INDEX(CFB!$I$2:$I$1048576, MATCH(W849, CFB!$W$2:$W$1048576, 0)):INDEX(CFB!$I$2:$I$1048576, MATCH(W849, CFB!$W$2:$W$1048576, 0) + COUNTIF(CFB!$W$2:$W$1048576, W849) - 1), 0)</f>
        <v>66</v>
      </c>
      <c r="M849" s="2">
        <f>_xlfn.RANK.EQ(J849, INDEX(CFB!$J$2:$J$1048576, MATCH(W849, CFB!$W$2:$W$1048576, 0)):INDEX(CFB!$J$2:$J$1048576, MATCH(W849, CFB!$W$2:$W$1048576, 0) + COUNTIF(CFB!$W$2:$W$1048576, W849) - 1))</f>
        <v>57</v>
      </c>
      <c r="N849" s="2">
        <f>RANK(K849, INDEX(CFB!$K$2:$K$1048576, MATCH(W849, CFB!$W$2:$W$1048576, 0)):INDEX(CFB!$K$2:$K$1048576, MATCH(W849, CFB!$W$2:$W$1048576, 0) + COUNTIF(CFB!$W$2:$W$1048576, W849) - 1))</f>
        <v>62</v>
      </c>
      <c r="O849">
        <v>42.74</v>
      </c>
      <c r="P849">
        <v>9.7899999999999991</v>
      </c>
      <c r="Q849">
        <v>9.35</v>
      </c>
      <c r="R849">
        <v>4.84</v>
      </c>
      <c r="S849">
        <v>5.22</v>
      </c>
      <c r="T849">
        <v>3.37</v>
      </c>
      <c r="U849">
        <v>7.21</v>
      </c>
      <c r="V849">
        <v>4.01</v>
      </c>
      <c r="W849">
        <v>2018</v>
      </c>
      <c r="X849">
        <f t="shared" si="25"/>
        <v>0</v>
      </c>
    </row>
    <row r="850" spans="1:24" ht="12.75" hidden="1" customHeight="1" x14ac:dyDescent="0.45">
      <c r="A850">
        <v>63</v>
      </c>
      <c r="B850" t="s">
        <v>135</v>
      </c>
      <c r="C850" t="s">
        <v>165</v>
      </c>
      <c r="D850" s="2" t="str">
        <f t="shared" si="24"/>
        <v>UAB2018</v>
      </c>
      <c r="F850">
        <v>11</v>
      </c>
      <c r="G850">
        <v>3</v>
      </c>
      <c r="H850" s="2">
        <v>0</v>
      </c>
      <c r="I850">
        <v>-3.8</v>
      </c>
      <c r="J850">
        <v>5.79</v>
      </c>
      <c r="K850">
        <v>1.99</v>
      </c>
      <c r="L850" s="2">
        <f>_xlfn.RANK.EQ(I850, INDEX(CFB!$I$2:$I$1048576, MATCH(W850, CFB!$W$2:$W$1048576, 0)):INDEX(CFB!$I$2:$I$1048576, MATCH(W850, CFB!$W$2:$W$1048576, 0) + COUNTIF(CFB!$W$2:$W$1048576, W850) - 1), 0)</f>
        <v>102</v>
      </c>
      <c r="M850" s="2">
        <f>_xlfn.RANK.EQ(J850, INDEX(CFB!$J$2:$J$1048576, MATCH(W850, CFB!$W$2:$W$1048576, 0)):INDEX(CFB!$J$2:$J$1048576, MATCH(W850, CFB!$W$2:$W$1048576, 0) + COUNTIF(CFB!$W$2:$W$1048576, W850) - 1))</f>
        <v>25</v>
      </c>
      <c r="N850" s="2">
        <f>RANK(K850, INDEX(CFB!$K$2:$K$1048576, MATCH(W850, CFB!$W$2:$W$1048576, 0)):INDEX(CFB!$K$2:$K$1048576, MATCH(W850, CFB!$W$2:$W$1048576, 0) + COUNTIF(CFB!$W$2:$W$1048576, W850) - 1))</f>
        <v>63</v>
      </c>
      <c r="O850">
        <v>42.51</v>
      </c>
      <c r="P850">
        <v>7.8</v>
      </c>
      <c r="Q850">
        <v>9.24</v>
      </c>
      <c r="R850">
        <v>5.59</v>
      </c>
      <c r="S850">
        <v>5.61</v>
      </c>
      <c r="T850">
        <v>3.02</v>
      </c>
      <c r="U850">
        <v>6.71</v>
      </c>
      <c r="V850">
        <v>4.28</v>
      </c>
      <c r="W850">
        <v>2018</v>
      </c>
      <c r="X850">
        <f t="shared" si="25"/>
        <v>0</v>
      </c>
    </row>
    <row r="851" spans="1:24" ht="12.75" hidden="1" customHeight="1" x14ac:dyDescent="0.45">
      <c r="A851">
        <v>64</v>
      </c>
      <c r="B851" t="s">
        <v>144</v>
      </c>
      <c r="C851" t="s">
        <v>173</v>
      </c>
      <c r="D851" s="2" t="str">
        <f t="shared" si="24"/>
        <v>Temple2018</v>
      </c>
      <c r="F851">
        <v>8</v>
      </c>
      <c r="G851">
        <v>5</v>
      </c>
      <c r="H851" s="2">
        <v>0</v>
      </c>
      <c r="I851">
        <v>2.2999999999999998</v>
      </c>
      <c r="J851">
        <v>-0.52</v>
      </c>
      <c r="K851">
        <v>1.78</v>
      </c>
      <c r="L851" s="2">
        <f>_xlfn.RANK.EQ(I851, INDEX(CFB!$I$2:$I$1048576, MATCH(W851, CFB!$W$2:$W$1048576, 0)):INDEX(CFB!$I$2:$I$1048576, MATCH(W851, CFB!$W$2:$W$1048576, 0) + COUNTIF(CFB!$W$2:$W$1048576, W851) - 1), 0)</f>
        <v>51</v>
      </c>
      <c r="M851" s="2">
        <f>_xlfn.RANK.EQ(J851, INDEX(CFB!$J$2:$J$1048576, MATCH(W851, CFB!$W$2:$W$1048576, 0)):INDEX(CFB!$J$2:$J$1048576, MATCH(W851, CFB!$W$2:$W$1048576, 0) + COUNTIF(CFB!$W$2:$W$1048576, W851) - 1))</f>
        <v>71</v>
      </c>
      <c r="N851" s="2">
        <f>RANK(K851, INDEX(CFB!$K$2:$K$1048576, MATCH(W851, CFB!$W$2:$W$1048576, 0)):INDEX(CFB!$K$2:$K$1048576, MATCH(W851, CFB!$W$2:$W$1048576, 0) + COUNTIF(CFB!$W$2:$W$1048576, W851) - 1))</f>
        <v>64</v>
      </c>
      <c r="O851">
        <v>46.73</v>
      </c>
      <c r="P851">
        <v>13</v>
      </c>
      <c r="Q851">
        <v>8.58</v>
      </c>
      <c r="R851">
        <v>4.43</v>
      </c>
      <c r="S851">
        <v>4.8499999999999996</v>
      </c>
      <c r="T851">
        <v>2.88</v>
      </c>
      <c r="U851">
        <v>6.49</v>
      </c>
      <c r="V851">
        <v>3.77</v>
      </c>
      <c r="W851">
        <v>2018</v>
      </c>
      <c r="X851">
        <f t="shared" si="25"/>
        <v>0</v>
      </c>
    </row>
    <row r="852" spans="1:24" ht="12.75" hidden="1" customHeight="1" x14ac:dyDescent="0.45">
      <c r="A852">
        <v>65</v>
      </c>
      <c r="B852" t="s">
        <v>83</v>
      </c>
      <c r="C852" t="s">
        <v>171</v>
      </c>
      <c r="D852" s="2" t="str">
        <f t="shared" si="24"/>
        <v>California2018</v>
      </c>
      <c r="F852">
        <v>7</v>
      </c>
      <c r="G852">
        <v>6</v>
      </c>
      <c r="H852" s="2">
        <v>0</v>
      </c>
      <c r="I852">
        <v>-5.72</v>
      </c>
      <c r="J852">
        <v>7.39</v>
      </c>
      <c r="K852">
        <v>1.67</v>
      </c>
      <c r="L852" s="2">
        <f>_xlfn.RANK.EQ(I852, INDEX(CFB!$I$2:$I$1048576, MATCH(W852, CFB!$W$2:$W$1048576, 0)):INDEX(CFB!$I$2:$I$1048576, MATCH(W852, CFB!$W$2:$W$1048576, 0) + COUNTIF(CFB!$W$2:$W$1048576, W852) - 1), 0)</f>
        <v>113</v>
      </c>
      <c r="M852" s="2">
        <f>_xlfn.RANK.EQ(J852, INDEX(CFB!$J$2:$J$1048576, MATCH(W852, CFB!$W$2:$W$1048576, 0)):INDEX(CFB!$J$2:$J$1048576, MATCH(W852, CFB!$W$2:$W$1048576, 0) + COUNTIF(CFB!$W$2:$W$1048576, W852) - 1))</f>
        <v>20</v>
      </c>
      <c r="N852" s="2">
        <f>RANK(K852, INDEX(CFB!$K$2:$K$1048576, MATCH(W852, CFB!$W$2:$W$1048576, 0)):INDEX(CFB!$K$2:$K$1048576, MATCH(W852, CFB!$W$2:$W$1048576, 0) + COUNTIF(CFB!$W$2:$W$1048576, W852) - 1))</f>
        <v>65</v>
      </c>
      <c r="O852">
        <v>37</v>
      </c>
      <c r="P852">
        <v>5.34</v>
      </c>
      <c r="Q852">
        <v>7.6</v>
      </c>
      <c r="R852">
        <v>4.1100000000000003</v>
      </c>
      <c r="S852">
        <v>5.19</v>
      </c>
      <c r="T852">
        <v>2.81</v>
      </c>
      <c r="U852">
        <v>6.27</v>
      </c>
      <c r="V852">
        <v>3.27</v>
      </c>
      <c r="W852">
        <v>2018</v>
      </c>
      <c r="X852">
        <f t="shared" si="25"/>
        <v>0</v>
      </c>
    </row>
    <row r="853" spans="1:24" ht="12.75" hidden="1" customHeight="1" x14ac:dyDescent="0.45">
      <c r="A853">
        <v>66</v>
      </c>
      <c r="B853" t="s">
        <v>105</v>
      </c>
      <c r="C853" t="s">
        <v>162</v>
      </c>
      <c r="D853" s="2" t="str">
        <f t="shared" si="24"/>
        <v>Buffalo2018</v>
      </c>
      <c r="F853">
        <v>10</v>
      </c>
      <c r="G853">
        <v>4</v>
      </c>
      <c r="H853" s="2">
        <v>0</v>
      </c>
      <c r="I853">
        <v>3.52</v>
      </c>
      <c r="J853">
        <v>-1.95</v>
      </c>
      <c r="K853">
        <v>1.57</v>
      </c>
      <c r="L853" s="2">
        <f>_xlfn.RANK.EQ(I853, INDEX(CFB!$I$2:$I$1048576, MATCH(W853, CFB!$W$2:$W$1048576, 0)):INDEX(CFB!$I$2:$I$1048576, MATCH(W853, CFB!$W$2:$W$1048576, 0) + COUNTIF(CFB!$W$2:$W$1048576, W853) - 1), 0)</f>
        <v>39</v>
      </c>
      <c r="M853" s="2">
        <f>_xlfn.RANK.EQ(J853, INDEX(CFB!$J$2:$J$1048576, MATCH(W853, CFB!$W$2:$W$1048576, 0)):INDEX(CFB!$J$2:$J$1048576, MATCH(W853, CFB!$W$2:$W$1048576, 0) + COUNTIF(CFB!$W$2:$W$1048576, W853) - 1))</f>
        <v>81</v>
      </c>
      <c r="N853" s="2">
        <f>RANK(K853, INDEX(CFB!$K$2:$K$1048576, MATCH(W853, CFB!$W$2:$W$1048576, 0)):INDEX(CFB!$K$2:$K$1048576, MATCH(W853, CFB!$W$2:$W$1048576, 0) + COUNTIF(CFB!$W$2:$W$1048576, W853) - 1))</f>
        <v>66</v>
      </c>
      <c r="O853">
        <v>48.22</v>
      </c>
      <c r="P853">
        <v>15.06</v>
      </c>
      <c r="Q853">
        <v>9</v>
      </c>
      <c r="R853">
        <v>5.92</v>
      </c>
      <c r="S853">
        <v>5.48</v>
      </c>
      <c r="T853">
        <v>3.54</v>
      </c>
      <c r="U853">
        <v>6.85</v>
      </c>
      <c r="V853">
        <v>4.78</v>
      </c>
      <c r="W853">
        <v>2018</v>
      </c>
      <c r="X853">
        <f t="shared" si="25"/>
        <v>0</v>
      </c>
    </row>
    <row r="854" spans="1:24" ht="12.75" hidden="1" customHeight="1" x14ac:dyDescent="0.45">
      <c r="A854">
        <v>67</v>
      </c>
      <c r="B854" t="s">
        <v>41</v>
      </c>
      <c r="C854" t="s">
        <v>29</v>
      </c>
      <c r="D854" s="2" t="str">
        <f t="shared" si="24"/>
        <v>Kansas State2018</v>
      </c>
      <c r="F854">
        <v>5</v>
      </c>
      <c r="G854">
        <v>7</v>
      </c>
      <c r="H854" s="2">
        <v>0</v>
      </c>
      <c r="I854">
        <v>-2.41</v>
      </c>
      <c r="J854">
        <v>3.81</v>
      </c>
      <c r="K854">
        <v>1.39</v>
      </c>
      <c r="L854" s="2">
        <f>_xlfn.RANK.EQ(I854, INDEX(CFB!$I$2:$I$1048576, MATCH(W854, CFB!$W$2:$W$1048576, 0)):INDEX(CFB!$I$2:$I$1048576, MATCH(W854, CFB!$W$2:$W$1048576, 0) + COUNTIF(CFB!$W$2:$W$1048576, W854) - 1), 0)</f>
        <v>88</v>
      </c>
      <c r="M854" s="2">
        <f>_xlfn.RANK.EQ(J854, INDEX(CFB!$J$2:$J$1048576, MATCH(W854, CFB!$W$2:$W$1048576, 0)):INDEX(CFB!$J$2:$J$1048576, MATCH(W854, CFB!$W$2:$W$1048576, 0) + COUNTIF(CFB!$W$2:$W$1048576, W854) - 1))</f>
        <v>38</v>
      </c>
      <c r="N854" s="2">
        <f>RANK(K854, INDEX(CFB!$K$2:$K$1048576, MATCH(W854, CFB!$W$2:$W$1048576, 0)):INDEX(CFB!$K$2:$K$1048576, MATCH(W854, CFB!$W$2:$W$1048576, 0) + COUNTIF(CFB!$W$2:$W$1048576, W854) - 1))</f>
        <v>67</v>
      </c>
      <c r="O854">
        <v>40.42</v>
      </c>
      <c r="P854">
        <v>6.96</v>
      </c>
      <c r="Q854">
        <v>8.32</v>
      </c>
      <c r="R854">
        <v>4.96</v>
      </c>
      <c r="S854">
        <v>5.74</v>
      </c>
      <c r="T854">
        <v>3.78</v>
      </c>
      <c r="U854">
        <v>6.55</v>
      </c>
      <c r="V854">
        <v>4.49</v>
      </c>
      <c r="W854">
        <v>2018</v>
      </c>
      <c r="X854">
        <f t="shared" si="25"/>
        <v>0</v>
      </c>
    </row>
    <row r="855" spans="1:24" ht="12.75" hidden="1" customHeight="1" x14ac:dyDescent="0.45">
      <c r="A855">
        <v>68</v>
      </c>
      <c r="B855" t="s">
        <v>107</v>
      </c>
      <c r="C855" t="s">
        <v>172</v>
      </c>
      <c r="D855" s="2" t="str">
        <f t="shared" si="24"/>
        <v>Houston2018</v>
      </c>
      <c r="F855">
        <v>8</v>
      </c>
      <c r="G855">
        <v>5</v>
      </c>
      <c r="H855" s="2">
        <v>0</v>
      </c>
      <c r="I855">
        <v>10.81</v>
      </c>
      <c r="J855">
        <v>-9.64</v>
      </c>
      <c r="K855">
        <v>1.18</v>
      </c>
      <c r="L855" s="2">
        <f>_xlfn.RANK.EQ(I855, INDEX(CFB!$I$2:$I$1048576, MATCH(W855, CFB!$W$2:$W$1048576, 0)):INDEX(CFB!$I$2:$I$1048576, MATCH(W855, CFB!$W$2:$W$1048576, 0) + COUNTIF(CFB!$W$2:$W$1048576, W855) - 1), 0)</f>
        <v>4</v>
      </c>
      <c r="M855" s="2">
        <f>_xlfn.RANK.EQ(J855, INDEX(CFB!$J$2:$J$1048576, MATCH(W855, CFB!$W$2:$W$1048576, 0)):INDEX(CFB!$J$2:$J$1048576, MATCH(W855, CFB!$W$2:$W$1048576, 0) + COUNTIF(CFB!$W$2:$W$1048576, W855) - 1))</f>
        <v>123</v>
      </c>
      <c r="N855" s="2">
        <f>RANK(K855, INDEX(CFB!$K$2:$K$1048576, MATCH(W855, CFB!$W$2:$W$1048576, 0)):INDEX(CFB!$K$2:$K$1048576, MATCH(W855, CFB!$W$2:$W$1048576, 0) + COUNTIF(CFB!$W$2:$W$1048576, W855) - 1))</f>
        <v>68</v>
      </c>
      <c r="O855">
        <v>55.7</v>
      </c>
      <c r="P855">
        <v>25.21</v>
      </c>
      <c r="Q855">
        <v>9.19</v>
      </c>
      <c r="R855">
        <v>6.32</v>
      </c>
      <c r="S855">
        <v>6.28</v>
      </c>
      <c r="T855">
        <v>3.9</v>
      </c>
      <c r="U855">
        <v>7.48</v>
      </c>
      <c r="V855">
        <v>5.23</v>
      </c>
      <c r="W855">
        <v>2018</v>
      </c>
      <c r="X855">
        <f t="shared" si="25"/>
        <v>0</v>
      </c>
    </row>
    <row r="856" spans="1:24" ht="12.75" hidden="1" customHeight="1" x14ac:dyDescent="0.45">
      <c r="A856">
        <v>69</v>
      </c>
      <c r="B856" t="s">
        <v>125</v>
      </c>
      <c r="C856" t="s">
        <v>158</v>
      </c>
      <c r="D856" s="2" t="str">
        <f t="shared" si="24"/>
        <v>Arkansas State2018</v>
      </c>
      <c r="F856">
        <v>8</v>
      </c>
      <c r="G856">
        <v>5</v>
      </c>
      <c r="H856" s="2">
        <v>0</v>
      </c>
      <c r="I856">
        <v>0</v>
      </c>
      <c r="J856">
        <v>0.92</v>
      </c>
      <c r="K856">
        <v>0.92</v>
      </c>
      <c r="L856" s="2">
        <f>_xlfn.RANK.EQ(I856, INDEX(CFB!$I$2:$I$1048576, MATCH(W856, CFB!$W$2:$W$1048576, 0)):INDEX(CFB!$I$2:$I$1048576, MATCH(W856, CFB!$W$2:$W$1048576, 0) + COUNTIF(CFB!$W$2:$W$1048576, W856) - 1), 0)</f>
        <v>73</v>
      </c>
      <c r="M856" s="2">
        <f>_xlfn.RANK.EQ(J856, INDEX(CFB!$J$2:$J$1048576, MATCH(W856, CFB!$W$2:$W$1048576, 0)):INDEX(CFB!$J$2:$J$1048576, MATCH(W856, CFB!$W$2:$W$1048576, 0) + COUNTIF(CFB!$W$2:$W$1048576, W856) - 1))</f>
        <v>60</v>
      </c>
      <c r="N856" s="2">
        <f>RANK(K856, INDEX(CFB!$K$2:$K$1048576, MATCH(W856, CFB!$W$2:$W$1048576, 0)):INDEX(CFB!$K$2:$K$1048576, MATCH(W856, CFB!$W$2:$W$1048576, 0) + COUNTIF(CFB!$W$2:$W$1048576, W856) - 1))</f>
        <v>69</v>
      </c>
      <c r="O856">
        <v>41.8</v>
      </c>
      <c r="P856">
        <v>13.56</v>
      </c>
      <c r="Q856">
        <v>8.64</v>
      </c>
      <c r="R856">
        <v>5.51</v>
      </c>
      <c r="S856">
        <v>5.47</v>
      </c>
      <c r="T856">
        <v>3.62</v>
      </c>
      <c r="U856">
        <v>6.92</v>
      </c>
      <c r="V856">
        <v>4.59</v>
      </c>
      <c r="W856">
        <v>2018</v>
      </c>
      <c r="X856">
        <f t="shared" si="25"/>
        <v>0</v>
      </c>
    </row>
    <row r="857" spans="1:24" hidden="1" x14ac:dyDescent="0.45">
      <c r="A857">
        <v>70</v>
      </c>
      <c r="B857" t="s">
        <v>62</v>
      </c>
      <c r="C857" t="s">
        <v>168</v>
      </c>
      <c r="D857" s="2" t="str">
        <f t="shared" si="24"/>
        <v>Marshall2018</v>
      </c>
      <c r="F857">
        <v>9</v>
      </c>
      <c r="G857">
        <v>4</v>
      </c>
      <c r="H857" s="2">
        <v>0</v>
      </c>
      <c r="I857">
        <v>-1.21</v>
      </c>
      <c r="J857">
        <v>1.9</v>
      </c>
      <c r="K857">
        <v>0.69</v>
      </c>
      <c r="L857" s="2">
        <f>_xlfn.RANK.EQ(I857, INDEX(CFB!$I$2:$I$1048576, MATCH(W857, CFB!$W$2:$W$1048576, 0)):INDEX(CFB!$I$2:$I$1048576, MATCH(W857, CFB!$W$2:$W$1048576, 0) + COUNTIF(CFB!$W$2:$W$1048576, W857) - 1), 0)</f>
        <v>80</v>
      </c>
      <c r="M857" s="2">
        <f>_xlfn.RANK.EQ(J857, INDEX(CFB!$J$2:$J$1048576, MATCH(W857, CFB!$W$2:$W$1048576, 0)):INDEX(CFB!$J$2:$J$1048576, MATCH(W857, CFB!$W$2:$W$1048576, 0) + COUNTIF(CFB!$W$2:$W$1048576, W857) - 1))</f>
        <v>55</v>
      </c>
      <c r="N857" s="2">
        <f>RANK(K857, INDEX(CFB!$K$2:$K$1048576, MATCH(W857, CFB!$W$2:$W$1048576, 0)):INDEX(CFB!$K$2:$K$1048576, MATCH(W857, CFB!$W$2:$W$1048576, 0) + COUNTIF(CFB!$W$2:$W$1048576, W857) - 1))</f>
        <v>70</v>
      </c>
      <c r="O857">
        <v>39.880000000000003</v>
      </c>
      <c r="P857">
        <v>10.89</v>
      </c>
      <c r="Q857">
        <v>7.82</v>
      </c>
      <c r="R857">
        <v>5.75</v>
      </c>
      <c r="S857">
        <v>5.26</v>
      </c>
      <c r="T857">
        <v>2.5099999999999998</v>
      </c>
      <c r="U857">
        <v>6.33</v>
      </c>
      <c r="V857">
        <v>4.1900000000000004</v>
      </c>
      <c r="W857">
        <v>2018</v>
      </c>
      <c r="X857">
        <f t="shared" si="25"/>
        <v>0</v>
      </c>
    </row>
    <row r="858" spans="1:24" ht="12.75" hidden="1" customHeight="1" x14ac:dyDescent="0.45">
      <c r="A858">
        <v>71</v>
      </c>
      <c r="B858" t="s">
        <v>152</v>
      </c>
      <c r="C858" t="s">
        <v>168</v>
      </c>
      <c r="D858" s="2" t="str">
        <f t="shared" si="24"/>
        <v>Middle Tennessee State2018</v>
      </c>
      <c r="F858">
        <v>8</v>
      </c>
      <c r="G858">
        <v>6</v>
      </c>
      <c r="H858" s="2">
        <v>0</v>
      </c>
      <c r="I858">
        <v>1.28</v>
      </c>
      <c r="J858">
        <v>-0.64</v>
      </c>
      <c r="K858">
        <v>0.65</v>
      </c>
      <c r="L858" s="2">
        <f>_xlfn.RANK.EQ(I858, INDEX(CFB!$I$2:$I$1048576, MATCH(W858, CFB!$W$2:$W$1048576, 0)):INDEX(CFB!$I$2:$I$1048576, MATCH(W858, CFB!$W$2:$W$1048576, 0) + COUNTIF(CFB!$W$2:$W$1048576, W858) - 1), 0)</f>
        <v>57</v>
      </c>
      <c r="M858" s="2">
        <f>_xlfn.RANK.EQ(J858, INDEX(CFB!$J$2:$J$1048576, MATCH(W858, CFB!$W$2:$W$1048576, 0)):INDEX(CFB!$J$2:$J$1048576, MATCH(W858, CFB!$W$2:$W$1048576, 0) + COUNTIF(CFB!$W$2:$W$1048576, W858) - 1))</f>
        <v>72</v>
      </c>
      <c r="N858" s="2">
        <f>RANK(K858, INDEX(CFB!$K$2:$K$1048576, MATCH(W858, CFB!$W$2:$W$1048576, 0)):INDEX(CFB!$K$2:$K$1048576, MATCH(W858, CFB!$W$2:$W$1048576, 0) + COUNTIF(CFB!$W$2:$W$1048576, W858) - 1))</f>
        <v>71</v>
      </c>
      <c r="O858">
        <v>43.93</v>
      </c>
      <c r="P858">
        <v>13.9</v>
      </c>
      <c r="Q858">
        <v>9.0399999999999991</v>
      </c>
      <c r="R858">
        <v>5.52</v>
      </c>
      <c r="S858">
        <v>4.5999999999999996</v>
      </c>
      <c r="T858">
        <v>3.24</v>
      </c>
      <c r="U858">
        <v>6.65</v>
      </c>
      <c r="V858">
        <v>4.45</v>
      </c>
      <c r="W858">
        <v>2018</v>
      </c>
      <c r="X858">
        <f t="shared" si="25"/>
        <v>0</v>
      </c>
    </row>
    <row r="859" spans="1:24" ht="12.75" hidden="1" customHeight="1" x14ac:dyDescent="0.45">
      <c r="A859">
        <v>72</v>
      </c>
      <c r="B859" t="s">
        <v>113</v>
      </c>
      <c r="C859" t="s">
        <v>165</v>
      </c>
      <c r="D859" s="2" t="str">
        <f t="shared" si="24"/>
        <v>North Texas2018</v>
      </c>
      <c r="F859">
        <v>9</v>
      </c>
      <c r="G859">
        <v>4</v>
      </c>
      <c r="H859" s="2">
        <v>0</v>
      </c>
      <c r="I859">
        <v>1.51</v>
      </c>
      <c r="J859">
        <v>-0.93</v>
      </c>
      <c r="K859">
        <v>0.57999999999999996</v>
      </c>
      <c r="L859" s="2">
        <f>_xlfn.RANK.EQ(I859, INDEX(CFB!$I$2:$I$1048576, MATCH(W859, CFB!$W$2:$W$1048576, 0)):INDEX(CFB!$I$2:$I$1048576, MATCH(W859, CFB!$W$2:$W$1048576, 0) + COUNTIF(CFB!$W$2:$W$1048576, W859) - 1), 0)</f>
        <v>56</v>
      </c>
      <c r="M859" s="2">
        <f>_xlfn.RANK.EQ(J859, INDEX(CFB!$J$2:$J$1048576, MATCH(W859, CFB!$W$2:$W$1048576, 0)):INDEX(CFB!$J$2:$J$1048576, MATCH(W859, CFB!$W$2:$W$1048576, 0) + COUNTIF(CFB!$W$2:$W$1048576, W859) - 1))</f>
        <v>74</v>
      </c>
      <c r="N859" s="2">
        <f>RANK(K859, INDEX(CFB!$K$2:$K$1048576, MATCH(W859, CFB!$W$2:$W$1048576, 0)):INDEX(CFB!$K$2:$K$1048576, MATCH(W859, CFB!$W$2:$W$1048576, 0) + COUNTIF(CFB!$W$2:$W$1048576, W859) - 1))</f>
        <v>72</v>
      </c>
      <c r="O859">
        <v>44.39</v>
      </c>
      <c r="P859">
        <v>13.7</v>
      </c>
      <c r="Q859">
        <v>8.76</v>
      </c>
      <c r="R859">
        <v>6.44</v>
      </c>
      <c r="S859">
        <v>5.04</v>
      </c>
      <c r="T859">
        <v>3.07</v>
      </c>
      <c r="U859">
        <v>6.89</v>
      </c>
      <c r="V859">
        <v>4.8600000000000003</v>
      </c>
      <c r="W859">
        <v>2018</v>
      </c>
      <c r="X859">
        <f t="shared" si="25"/>
        <v>0</v>
      </c>
    </row>
    <row r="860" spans="1:24" ht="12.75" hidden="1" customHeight="1" x14ac:dyDescent="0.45">
      <c r="A860">
        <v>73</v>
      </c>
      <c r="B860" t="s">
        <v>37</v>
      </c>
      <c r="C860" t="s">
        <v>155</v>
      </c>
      <c r="D860" s="2" t="str">
        <f t="shared" si="24"/>
        <v>Tennessee2018</v>
      </c>
      <c r="F860">
        <v>5</v>
      </c>
      <c r="G860">
        <v>7</v>
      </c>
      <c r="H860" s="2">
        <v>0</v>
      </c>
      <c r="I860">
        <v>-3.21</v>
      </c>
      <c r="J860">
        <v>3.59</v>
      </c>
      <c r="K860">
        <v>0.39</v>
      </c>
      <c r="L860" s="2">
        <f>_xlfn.RANK.EQ(I860, INDEX(CFB!$I$2:$I$1048576, MATCH(W860, CFB!$W$2:$W$1048576, 0)):INDEX(CFB!$I$2:$I$1048576, MATCH(W860, CFB!$W$2:$W$1048576, 0) + COUNTIF(CFB!$W$2:$W$1048576, W860) - 1), 0)</f>
        <v>97</v>
      </c>
      <c r="M860" s="2">
        <f>_xlfn.RANK.EQ(J860, INDEX(CFB!$J$2:$J$1048576, MATCH(W860, CFB!$W$2:$W$1048576, 0)):INDEX(CFB!$J$2:$J$1048576, MATCH(W860, CFB!$W$2:$W$1048576, 0) + COUNTIF(CFB!$W$2:$W$1048576, W860) - 1))</f>
        <v>42</v>
      </c>
      <c r="N860" s="2">
        <f>RANK(K860, INDEX(CFB!$K$2:$K$1048576, MATCH(W860, CFB!$W$2:$W$1048576, 0)):INDEX(CFB!$K$2:$K$1048576, MATCH(W860, CFB!$W$2:$W$1048576, 0) + COUNTIF(CFB!$W$2:$W$1048576, W860) - 1))</f>
        <v>73</v>
      </c>
      <c r="O860">
        <v>43.55</v>
      </c>
      <c r="P860">
        <v>8.31</v>
      </c>
      <c r="Q860">
        <v>9.93</v>
      </c>
      <c r="R860">
        <v>5.17</v>
      </c>
      <c r="S860">
        <v>5.23</v>
      </c>
      <c r="T860">
        <v>2.7</v>
      </c>
      <c r="U860">
        <v>7.07</v>
      </c>
      <c r="V860">
        <v>3.93</v>
      </c>
      <c r="W860">
        <v>2018</v>
      </c>
      <c r="X860">
        <f t="shared" si="25"/>
        <v>0</v>
      </c>
    </row>
    <row r="861" spans="1:24" ht="12.75" hidden="1" customHeight="1" x14ac:dyDescent="0.45">
      <c r="A861">
        <v>74</v>
      </c>
      <c r="B861" t="s">
        <v>33</v>
      </c>
      <c r="C861" t="s">
        <v>164</v>
      </c>
      <c r="D861" s="2" t="str">
        <f t="shared" si="24"/>
        <v>Virginia Tech2018</v>
      </c>
      <c r="F861">
        <v>6</v>
      </c>
      <c r="G861">
        <v>7</v>
      </c>
      <c r="H861" s="2">
        <v>0</v>
      </c>
      <c r="I861">
        <v>3.51</v>
      </c>
      <c r="J861">
        <v>-3.88</v>
      </c>
      <c r="K861">
        <v>-0.37</v>
      </c>
      <c r="L861" s="2">
        <f>_xlfn.RANK.EQ(I861, INDEX(CFB!$I$2:$I$1048576, MATCH(W861, CFB!$W$2:$W$1048576, 0)):INDEX(CFB!$I$2:$I$1048576, MATCH(W861, CFB!$W$2:$W$1048576, 0) + COUNTIF(CFB!$W$2:$W$1048576, W861) - 1), 0)</f>
        <v>40</v>
      </c>
      <c r="M861" s="2">
        <f>_xlfn.RANK.EQ(J861, INDEX(CFB!$J$2:$J$1048576, MATCH(W861, CFB!$W$2:$W$1048576, 0)):INDEX(CFB!$J$2:$J$1048576, MATCH(W861, CFB!$W$2:$W$1048576, 0) + COUNTIF(CFB!$W$2:$W$1048576, W861) - 1))</f>
        <v>97</v>
      </c>
      <c r="N861" s="2">
        <f>RANK(K861, INDEX(CFB!$K$2:$K$1048576, MATCH(W861, CFB!$W$2:$W$1048576, 0)):INDEX(CFB!$K$2:$K$1048576, MATCH(W861, CFB!$W$2:$W$1048576, 0) + COUNTIF(CFB!$W$2:$W$1048576, W861) - 1))</f>
        <v>74</v>
      </c>
      <c r="O861">
        <v>47.05</v>
      </c>
      <c r="P861">
        <v>16.07</v>
      </c>
      <c r="Q861">
        <v>9.6199999999999992</v>
      </c>
      <c r="R861">
        <v>6.25</v>
      </c>
      <c r="S861">
        <v>5.69</v>
      </c>
      <c r="T861">
        <v>4.3899999999999997</v>
      </c>
      <c r="U861">
        <v>7.3</v>
      </c>
      <c r="V861">
        <v>5.37</v>
      </c>
      <c r="W861">
        <v>2018</v>
      </c>
      <c r="X861">
        <f t="shared" si="25"/>
        <v>0</v>
      </c>
    </row>
    <row r="862" spans="1:24" ht="12.75" hidden="1" customHeight="1" x14ac:dyDescent="0.45">
      <c r="A862">
        <v>75</v>
      </c>
      <c r="B862" t="s">
        <v>142</v>
      </c>
      <c r="C862" t="s">
        <v>168</v>
      </c>
      <c r="D862" s="2" t="str">
        <f t="shared" si="24"/>
        <v>Florida International2018</v>
      </c>
      <c r="F862">
        <v>9</v>
      </c>
      <c r="G862">
        <v>4</v>
      </c>
      <c r="H862" s="2">
        <v>0</v>
      </c>
      <c r="I862">
        <v>0.32</v>
      </c>
      <c r="J862">
        <v>-0.85</v>
      </c>
      <c r="K862">
        <v>-0.53</v>
      </c>
      <c r="L862" s="2">
        <f>_xlfn.RANK.EQ(I862, INDEX(CFB!$I$2:$I$1048576, MATCH(W862, CFB!$W$2:$W$1048576, 0)):INDEX(CFB!$I$2:$I$1048576, MATCH(W862, CFB!$W$2:$W$1048576, 0) + COUNTIF(CFB!$W$2:$W$1048576, W862) - 1), 0)</f>
        <v>69</v>
      </c>
      <c r="M862" s="2">
        <f>_xlfn.RANK.EQ(J862, INDEX(CFB!$J$2:$J$1048576, MATCH(W862, CFB!$W$2:$W$1048576, 0)):INDEX(CFB!$J$2:$J$1048576, MATCH(W862, CFB!$W$2:$W$1048576, 0) + COUNTIF(CFB!$W$2:$W$1048576, W862) - 1))</f>
        <v>73</v>
      </c>
      <c r="N862" s="2">
        <f>RANK(K862, INDEX(CFB!$K$2:$K$1048576, MATCH(W862, CFB!$W$2:$W$1048576, 0)):INDEX(CFB!$K$2:$K$1048576, MATCH(W862, CFB!$W$2:$W$1048576, 0) + COUNTIF(CFB!$W$2:$W$1048576, W862) - 1))</f>
        <v>75</v>
      </c>
      <c r="O862">
        <v>45.11</v>
      </c>
      <c r="P862">
        <v>14.24</v>
      </c>
      <c r="Q862">
        <v>9.08</v>
      </c>
      <c r="R862">
        <v>5.96</v>
      </c>
      <c r="S862">
        <v>5.58</v>
      </c>
      <c r="T862">
        <v>4.4000000000000004</v>
      </c>
      <c r="U862">
        <v>7.03</v>
      </c>
      <c r="V862">
        <v>5.0999999999999996</v>
      </c>
      <c r="W862">
        <v>2018</v>
      </c>
      <c r="X862">
        <f t="shared" si="25"/>
        <v>0</v>
      </c>
    </row>
    <row r="863" spans="1:24" ht="12.75" hidden="1" customHeight="1" x14ac:dyDescent="0.45">
      <c r="A863">
        <v>76</v>
      </c>
      <c r="B863" t="s">
        <v>120</v>
      </c>
      <c r="C863" t="s">
        <v>170</v>
      </c>
      <c r="D863" s="2" t="str">
        <f t="shared" si="24"/>
        <v>Arizona2018</v>
      </c>
      <c r="F863">
        <v>5</v>
      </c>
      <c r="G863">
        <v>7</v>
      </c>
      <c r="H863" s="2">
        <v>0</v>
      </c>
      <c r="I863">
        <v>2.69</v>
      </c>
      <c r="J863">
        <v>-3.27</v>
      </c>
      <c r="K863">
        <v>-0.56999999999999995</v>
      </c>
      <c r="L863" s="2">
        <f>_xlfn.RANK.EQ(I863, INDEX(CFB!$I$2:$I$1048576, MATCH(W863, CFB!$W$2:$W$1048576, 0)):INDEX(CFB!$I$2:$I$1048576, MATCH(W863, CFB!$W$2:$W$1048576, 0) + COUNTIF(CFB!$W$2:$W$1048576, W863) - 1), 0)</f>
        <v>46</v>
      </c>
      <c r="M863" s="2">
        <f>_xlfn.RANK.EQ(J863, INDEX(CFB!$J$2:$J$1048576, MATCH(W863, CFB!$W$2:$W$1048576, 0)):INDEX(CFB!$J$2:$J$1048576, MATCH(W863, CFB!$W$2:$W$1048576, 0) + COUNTIF(CFB!$W$2:$W$1048576, W863) - 1))</f>
        <v>92</v>
      </c>
      <c r="N863" s="2">
        <f>RANK(K863, INDEX(CFB!$K$2:$K$1048576, MATCH(W863, CFB!$W$2:$W$1048576, 0)):INDEX(CFB!$K$2:$K$1048576, MATCH(W863, CFB!$W$2:$W$1048576, 0) + COUNTIF(CFB!$W$2:$W$1048576, W863) - 1))</f>
        <v>76</v>
      </c>
      <c r="O863">
        <v>45.68</v>
      </c>
      <c r="P863">
        <v>16.64</v>
      </c>
      <c r="Q863">
        <v>9.7100000000000009</v>
      </c>
      <c r="R863">
        <v>5.8</v>
      </c>
      <c r="S863">
        <v>5.87</v>
      </c>
      <c r="T863">
        <v>3.32</v>
      </c>
      <c r="U863">
        <v>7.56</v>
      </c>
      <c r="V863">
        <v>4.4800000000000004</v>
      </c>
      <c r="W863">
        <v>2018</v>
      </c>
      <c r="X863">
        <f t="shared" si="25"/>
        <v>0</v>
      </c>
    </row>
    <row r="864" spans="1:24" ht="12.75" hidden="1" customHeight="1" x14ac:dyDescent="0.45">
      <c r="A864">
        <v>77</v>
      </c>
      <c r="B864" t="s">
        <v>94</v>
      </c>
      <c r="C864" t="s">
        <v>161</v>
      </c>
      <c r="D864" s="2" t="str">
        <f t="shared" si="24"/>
        <v>Toledo2018</v>
      </c>
      <c r="F864">
        <v>7</v>
      </c>
      <c r="G864">
        <v>6</v>
      </c>
      <c r="H864" s="2">
        <v>0</v>
      </c>
      <c r="I864">
        <v>7.26</v>
      </c>
      <c r="J864">
        <v>-7.95</v>
      </c>
      <c r="K864">
        <v>-0.7</v>
      </c>
      <c r="L864" s="2">
        <f>_xlfn.RANK.EQ(I864, INDEX(CFB!$I$2:$I$1048576, MATCH(W864, CFB!$W$2:$W$1048576, 0)):INDEX(CFB!$I$2:$I$1048576, MATCH(W864, CFB!$W$2:$W$1048576, 0) + COUNTIF(CFB!$W$2:$W$1048576, W864) - 1), 0)</f>
        <v>17</v>
      </c>
      <c r="M864" s="2">
        <f>_xlfn.RANK.EQ(J864, INDEX(CFB!$J$2:$J$1048576, MATCH(W864, CFB!$W$2:$W$1048576, 0)):INDEX(CFB!$J$2:$J$1048576, MATCH(W864, CFB!$W$2:$W$1048576, 0) + COUNTIF(CFB!$W$2:$W$1048576, W864) - 1))</f>
        <v>116</v>
      </c>
      <c r="N864" s="2">
        <f>RANK(K864, INDEX(CFB!$K$2:$K$1048576, MATCH(W864, CFB!$W$2:$W$1048576, 0)):INDEX(CFB!$K$2:$K$1048576, MATCH(W864, CFB!$W$2:$W$1048576, 0) + COUNTIF(CFB!$W$2:$W$1048576, W864) - 1))</f>
        <v>77</v>
      </c>
      <c r="O864">
        <v>53.86</v>
      </c>
      <c r="P864">
        <v>19.239999999999998</v>
      </c>
      <c r="Q864">
        <v>8.9</v>
      </c>
      <c r="R864">
        <v>6.38</v>
      </c>
      <c r="S864">
        <v>6.14</v>
      </c>
      <c r="T864">
        <v>4.04</v>
      </c>
      <c r="U864">
        <v>7.28</v>
      </c>
      <c r="V864">
        <v>5.24</v>
      </c>
      <c r="W864">
        <v>2018</v>
      </c>
      <c r="X864">
        <f t="shared" si="25"/>
        <v>0</v>
      </c>
    </row>
    <row r="865" spans="1:24" ht="12.75" hidden="1" customHeight="1" x14ac:dyDescent="0.45">
      <c r="A865">
        <v>78</v>
      </c>
      <c r="B865" t="s">
        <v>86</v>
      </c>
      <c r="C865" t="s">
        <v>162</v>
      </c>
      <c r="D865" s="2" t="str">
        <f t="shared" si="24"/>
        <v>Miami (OH)2018</v>
      </c>
      <c r="F865">
        <v>6</v>
      </c>
      <c r="G865">
        <v>6</v>
      </c>
      <c r="H865" s="2">
        <v>0</v>
      </c>
      <c r="I865">
        <v>1.18</v>
      </c>
      <c r="J865">
        <v>-1.9</v>
      </c>
      <c r="K865">
        <v>-0.73</v>
      </c>
      <c r="L865" s="2">
        <f>_xlfn.RANK.EQ(I865, INDEX(CFB!$I$2:$I$1048576, MATCH(W865, CFB!$W$2:$W$1048576, 0)):INDEX(CFB!$I$2:$I$1048576, MATCH(W865, CFB!$W$2:$W$1048576, 0) + COUNTIF(CFB!$W$2:$W$1048576, W865) - 1), 0)</f>
        <v>60</v>
      </c>
      <c r="M865" s="2">
        <f>_xlfn.RANK.EQ(J865, INDEX(CFB!$J$2:$J$1048576, MATCH(W865, CFB!$W$2:$W$1048576, 0)):INDEX(CFB!$J$2:$J$1048576, MATCH(W865, CFB!$W$2:$W$1048576, 0) + COUNTIF(CFB!$W$2:$W$1048576, W865) - 1))</f>
        <v>80</v>
      </c>
      <c r="N865" s="2">
        <f>RANK(K865, INDEX(CFB!$K$2:$K$1048576, MATCH(W865, CFB!$W$2:$W$1048576, 0)):INDEX(CFB!$K$2:$K$1048576, MATCH(W865, CFB!$W$2:$W$1048576, 0) + COUNTIF(CFB!$W$2:$W$1048576, W865) - 1))</f>
        <v>78</v>
      </c>
      <c r="O865">
        <v>42.93</v>
      </c>
      <c r="P865">
        <v>12.45</v>
      </c>
      <c r="Q865">
        <v>7.97</v>
      </c>
      <c r="R865">
        <v>5.56</v>
      </c>
      <c r="S865">
        <v>5.36</v>
      </c>
      <c r="T865">
        <v>3.22</v>
      </c>
      <c r="U865">
        <v>6.44</v>
      </c>
      <c r="V865">
        <v>4.5199999999999996</v>
      </c>
      <c r="W865">
        <v>2018</v>
      </c>
      <c r="X865">
        <f t="shared" si="25"/>
        <v>0</v>
      </c>
    </row>
    <row r="866" spans="1:24" ht="12.75" hidden="1" customHeight="1" x14ac:dyDescent="0.45">
      <c r="A866">
        <v>79</v>
      </c>
      <c r="B866" t="s">
        <v>58</v>
      </c>
      <c r="C866" t="s">
        <v>172</v>
      </c>
      <c r="D866" s="2" t="str">
        <f t="shared" si="24"/>
        <v>Tulane2018</v>
      </c>
      <c r="F866">
        <v>7</v>
      </c>
      <c r="G866">
        <v>6</v>
      </c>
      <c r="H866" s="2">
        <v>0</v>
      </c>
      <c r="I866">
        <v>-2.86</v>
      </c>
      <c r="J866">
        <v>2</v>
      </c>
      <c r="K866">
        <v>-0.86</v>
      </c>
      <c r="L866" s="2">
        <f>_xlfn.RANK.EQ(I866, INDEX(CFB!$I$2:$I$1048576, MATCH(W866, CFB!$W$2:$W$1048576, 0)):INDEX(CFB!$I$2:$I$1048576, MATCH(W866, CFB!$W$2:$W$1048576, 0) + COUNTIF(CFB!$W$2:$W$1048576, W866) - 1), 0)</f>
        <v>92</v>
      </c>
      <c r="M866" s="2">
        <f>_xlfn.RANK.EQ(J866, INDEX(CFB!$J$2:$J$1048576, MATCH(W866, CFB!$W$2:$W$1048576, 0)):INDEX(CFB!$J$2:$J$1048576, MATCH(W866, CFB!$W$2:$W$1048576, 0) + COUNTIF(CFB!$W$2:$W$1048576, W866) - 1))</f>
        <v>53</v>
      </c>
      <c r="N866" s="2">
        <f>RANK(K866, INDEX(CFB!$K$2:$K$1048576, MATCH(W866, CFB!$W$2:$W$1048576, 0)):INDEX(CFB!$K$2:$K$1048576, MATCH(W866, CFB!$W$2:$W$1048576, 0) + COUNTIF(CFB!$W$2:$W$1048576, W866) - 1))</f>
        <v>79</v>
      </c>
      <c r="O866">
        <v>38.14</v>
      </c>
      <c r="P866">
        <v>12.1</v>
      </c>
      <c r="Q866">
        <v>9.08</v>
      </c>
      <c r="R866">
        <v>6.02</v>
      </c>
      <c r="S866">
        <v>5.69</v>
      </c>
      <c r="T866">
        <v>2.78</v>
      </c>
      <c r="U866">
        <v>6.7</v>
      </c>
      <c r="V866">
        <v>4.54</v>
      </c>
      <c r="W866">
        <v>2018</v>
      </c>
      <c r="X866">
        <f t="shared" si="25"/>
        <v>0</v>
      </c>
    </row>
    <row r="867" spans="1:24" ht="12.75" hidden="1" customHeight="1" x14ac:dyDescent="0.45">
      <c r="A867">
        <v>80</v>
      </c>
      <c r="B867" t="s">
        <v>134</v>
      </c>
      <c r="C867" t="s">
        <v>161</v>
      </c>
      <c r="D867" s="2" t="str">
        <f t="shared" si="24"/>
        <v>Eastern Michigan2018</v>
      </c>
      <c r="F867">
        <v>7</v>
      </c>
      <c r="G867">
        <v>6</v>
      </c>
      <c r="H867" s="2">
        <v>0</v>
      </c>
      <c r="I867">
        <v>-1.3</v>
      </c>
      <c r="J867">
        <v>0.14000000000000001</v>
      </c>
      <c r="K867">
        <v>-1.1599999999999999</v>
      </c>
      <c r="L867" s="2">
        <f>_xlfn.RANK.EQ(I867, INDEX(CFB!$I$2:$I$1048576, MATCH(W867, CFB!$W$2:$W$1048576, 0)):INDEX(CFB!$I$2:$I$1048576, MATCH(W867, CFB!$W$2:$W$1048576, 0) + COUNTIF(CFB!$W$2:$W$1048576, W867) - 1), 0)</f>
        <v>82</v>
      </c>
      <c r="M867" s="2">
        <f>_xlfn.RANK.EQ(J867, INDEX(CFB!$J$2:$J$1048576, MATCH(W867, CFB!$W$2:$W$1048576, 0)):INDEX(CFB!$J$2:$J$1048576, MATCH(W867, CFB!$W$2:$W$1048576, 0) + COUNTIF(CFB!$W$2:$W$1048576, W867) - 1))</f>
        <v>64</v>
      </c>
      <c r="N867" s="2">
        <f>RANK(K867, INDEX(CFB!$K$2:$K$1048576, MATCH(W867, CFB!$W$2:$W$1048576, 0)):INDEX(CFB!$K$2:$K$1048576, MATCH(W867, CFB!$W$2:$W$1048576, 0) + COUNTIF(CFB!$W$2:$W$1048576, W867) - 1))</f>
        <v>80</v>
      </c>
      <c r="O867">
        <v>40.619999999999997</v>
      </c>
      <c r="P867">
        <v>10.85</v>
      </c>
      <c r="Q867">
        <v>8.6999999999999993</v>
      </c>
      <c r="R867">
        <v>4.55</v>
      </c>
      <c r="S867">
        <v>4.87</v>
      </c>
      <c r="T867">
        <v>3.88</v>
      </c>
      <c r="U867">
        <v>6.47</v>
      </c>
      <c r="V867">
        <v>4.42</v>
      </c>
      <c r="W867">
        <v>2018</v>
      </c>
      <c r="X867">
        <f t="shared" si="25"/>
        <v>0</v>
      </c>
    </row>
    <row r="868" spans="1:24" ht="12.75" hidden="1" customHeight="1" x14ac:dyDescent="0.45">
      <c r="A868">
        <v>81</v>
      </c>
      <c r="B868" t="s">
        <v>39</v>
      </c>
      <c r="C868" t="s">
        <v>170</v>
      </c>
      <c r="D868" s="2" t="str">
        <f t="shared" si="24"/>
        <v>Colorado2018</v>
      </c>
      <c r="F868">
        <v>5</v>
      </c>
      <c r="G868">
        <v>7</v>
      </c>
      <c r="H868" s="2">
        <v>0</v>
      </c>
      <c r="I868">
        <v>-1.51</v>
      </c>
      <c r="J868">
        <v>0.34</v>
      </c>
      <c r="K868">
        <v>-1.17</v>
      </c>
      <c r="L868" s="2">
        <f>_xlfn.RANK.EQ(I868, INDEX(CFB!$I$2:$I$1048576, MATCH(W868, CFB!$W$2:$W$1048576, 0)):INDEX(CFB!$I$2:$I$1048576, MATCH(W868, CFB!$W$2:$W$1048576, 0) + COUNTIF(CFB!$W$2:$W$1048576, W868) - 1), 0)</f>
        <v>84</v>
      </c>
      <c r="M868" s="2">
        <f>_xlfn.RANK.EQ(J868, INDEX(CFB!$J$2:$J$1048576, MATCH(W868, CFB!$W$2:$W$1048576, 0)):INDEX(CFB!$J$2:$J$1048576, MATCH(W868, CFB!$W$2:$W$1048576, 0) + COUNTIF(CFB!$W$2:$W$1048576, W868) - 1))</f>
        <v>62</v>
      </c>
      <c r="N868" s="2">
        <f>RANK(K868, INDEX(CFB!$K$2:$K$1048576, MATCH(W868, CFB!$W$2:$W$1048576, 0)):INDEX(CFB!$K$2:$K$1048576, MATCH(W868, CFB!$W$2:$W$1048576, 0) + COUNTIF(CFB!$W$2:$W$1048576, W868) - 1))</f>
        <v>81</v>
      </c>
      <c r="O868">
        <v>41.73</v>
      </c>
      <c r="P868">
        <v>12.42</v>
      </c>
      <c r="Q868">
        <v>8.85</v>
      </c>
      <c r="R868">
        <v>5.3</v>
      </c>
      <c r="S868">
        <v>4.58</v>
      </c>
      <c r="T868">
        <v>2.77</v>
      </c>
      <c r="U868">
        <v>6.62</v>
      </c>
      <c r="V868">
        <v>3.87</v>
      </c>
      <c r="W868">
        <v>2018</v>
      </c>
      <c r="X868">
        <f t="shared" si="25"/>
        <v>0</v>
      </c>
    </row>
    <row r="869" spans="1:24" ht="12.75" hidden="1" customHeight="1" x14ac:dyDescent="0.45">
      <c r="A869">
        <v>82</v>
      </c>
      <c r="B869" t="s">
        <v>130</v>
      </c>
      <c r="C869" t="s">
        <v>166</v>
      </c>
      <c r="D869" s="2" t="str">
        <f t="shared" si="24"/>
        <v>Nevada2018</v>
      </c>
      <c r="F869">
        <v>8</v>
      </c>
      <c r="G869">
        <v>5</v>
      </c>
      <c r="H869" s="2">
        <v>0</v>
      </c>
      <c r="I869">
        <v>-1.31</v>
      </c>
      <c r="J869">
        <v>-0.32</v>
      </c>
      <c r="K869">
        <v>-1.62</v>
      </c>
      <c r="L869" s="2">
        <f>_xlfn.RANK.EQ(I869, INDEX(CFB!$I$2:$I$1048576, MATCH(W869, CFB!$W$2:$W$1048576, 0)):INDEX(CFB!$I$2:$I$1048576, MATCH(W869, CFB!$W$2:$W$1048576, 0) + COUNTIF(CFB!$W$2:$W$1048576, W869) - 1), 0)</f>
        <v>83</v>
      </c>
      <c r="M869" s="2">
        <f>_xlfn.RANK.EQ(J869, INDEX(CFB!$J$2:$J$1048576, MATCH(W869, CFB!$W$2:$W$1048576, 0)):INDEX(CFB!$J$2:$J$1048576, MATCH(W869, CFB!$W$2:$W$1048576, 0) + COUNTIF(CFB!$W$2:$W$1048576, W869) - 1))</f>
        <v>68</v>
      </c>
      <c r="N869" s="2">
        <f>RANK(K869, INDEX(CFB!$K$2:$K$1048576, MATCH(W869, CFB!$W$2:$W$1048576, 0)):INDEX(CFB!$K$2:$K$1048576, MATCH(W869, CFB!$W$2:$W$1048576, 0) + COUNTIF(CFB!$W$2:$W$1048576, W869) - 1))</f>
        <v>82</v>
      </c>
      <c r="O869">
        <v>42.65</v>
      </c>
      <c r="P869">
        <v>13.1</v>
      </c>
      <c r="Q869">
        <v>8.08</v>
      </c>
      <c r="R869">
        <v>5.69</v>
      </c>
      <c r="S869">
        <v>5.2</v>
      </c>
      <c r="T869">
        <v>2.96</v>
      </c>
      <c r="U869">
        <v>6.64</v>
      </c>
      <c r="V869">
        <v>4.28</v>
      </c>
      <c r="W869">
        <v>2018</v>
      </c>
      <c r="X869">
        <f t="shared" si="25"/>
        <v>0</v>
      </c>
    </row>
    <row r="870" spans="1:24" ht="12.75" hidden="1" customHeight="1" x14ac:dyDescent="0.45">
      <c r="A870">
        <v>83</v>
      </c>
      <c r="B870" t="s">
        <v>115</v>
      </c>
      <c r="C870" t="s">
        <v>163</v>
      </c>
      <c r="D870" s="2" t="str">
        <f t="shared" si="24"/>
        <v>Florida State2018</v>
      </c>
      <c r="F870">
        <v>5</v>
      </c>
      <c r="G870">
        <v>7</v>
      </c>
      <c r="H870" s="2">
        <v>0</v>
      </c>
      <c r="I870">
        <v>-1.22</v>
      </c>
      <c r="J870">
        <v>-0.45</v>
      </c>
      <c r="K870">
        <v>-1.67</v>
      </c>
      <c r="L870" s="2">
        <f>_xlfn.RANK.EQ(I870, INDEX(CFB!$I$2:$I$1048576, MATCH(W870, CFB!$W$2:$W$1048576, 0)):INDEX(CFB!$I$2:$I$1048576, MATCH(W870, CFB!$W$2:$W$1048576, 0) + COUNTIF(CFB!$W$2:$W$1048576, W870) - 1), 0)</f>
        <v>81</v>
      </c>
      <c r="M870" s="2">
        <f>_xlfn.RANK.EQ(J870, INDEX(CFB!$J$2:$J$1048576, MATCH(W870, CFB!$W$2:$W$1048576, 0)):INDEX(CFB!$J$2:$J$1048576, MATCH(W870, CFB!$W$2:$W$1048576, 0) + COUNTIF(CFB!$W$2:$W$1048576, W870) - 1))</f>
        <v>69</v>
      </c>
      <c r="N870" s="2">
        <f>RANK(K870, INDEX(CFB!$K$2:$K$1048576, MATCH(W870, CFB!$W$2:$W$1048576, 0)):INDEX(CFB!$K$2:$K$1048576, MATCH(W870, CFB!$W$2:$W$1048576, 0) + COUNTIF(CFB!$W$2:$W$1048576, W870) - 1))</f>
        <v>83</v>
      </c>
      <c r="O870">
        <v>40.26</v>
      </c>
      <c r="P870">
        <v>13.34</v>
      </c>
      <c r="Q870">
        <v>8.9700000000000006</v>
      </c>
      <c r="R870">
        <v>5.62</v>
      </c>
      <c r="S870">
        <v>4.13</v>
      </c>
      <c r="T870">
        <v>2.2799999999999998</v>
      </c>
      <c r="U870">
        <v>6.54</v>
      </c>
      <c r="V870">
        <v>4.0199999999999996</v>
      </c>
      <c r="W870">
        <v>2018</v>
      </c>
      <c r="X870">
        <f t="shared" si="25"/>
        <v>0</v>
      </c>
    </row>
    <row r="871" spans="1:24" ht="12.75" hidden="1" customHeight="1" x14ac:dyDescent="0.45">
      <c r="A871">
        <v>84</v>
      </c>
      <c r="B871" t="s">
        <v>131</v>
      </c>
      <c r="C871" t="s">
        <v>167</v>
      </c>
      <c r="D871" s="2" t="str">
        <f t="shared" si="24"/>
        <v>Air Force2018</v>
      </c>
      <c r="F871">
        <v>5</v>
      </c>
      <c r="G871">
        <v>7</v>
      </c>
      <c r="H871" s="2">
        <v>0</v>
      </c>
      <c r="I871">
        <v>0.47</v>
      </c>
      <c r="J871">
        <v>-2.19</v>
      </c>
      <c r="K871">
        <v>-1.72</v>
      </c>
      <c r="L871" s="2">
        <f>_xlfn.RANK.EQ(I871, INDEX(CFB!$I$2:$I$1048576, MATCH(W871, CFB!$W$2:$W$1048576, 0)):INDEX(CFB!$I$2:$I$1048576, MATCH(W871, CFB!$W$2:$W$1048576, 0) + COUNTIF(CFB!$W$2:$W$1048576, W871) - 1), 0)</f>
        <v>67</v>
      </c>
      <c r="M871" s="2">
        <f>_xlfn.RANK.EQ(J871, INDEX(CFB!$J$2:$J$1048576, MATCH(W871, CFB!$W$2:$W$1048576, 0)):INDEX(CFB!$J$2:$J$1048576, MATCH(W871, CFB!$W$2:$W$1048576, 0) + COUNTIF(CFB!$W$2:$W$1048576, W871) - 1))</f>
        <v>86</v>
      </c>
      <c r="N871" s="2">
        <f>RANK(K871, INDEX(CFB!$K$2:$K$1048576, MATCH(W871, CFB!$W$2:$W$1048576, 0)):INDEX(CFB!$K$2:$K$1048576, MATCH(W871, CFB!$W$2:$W$1048576, 0) + COUNTIF(CFB!$W$2:$W$1048576, W871) - 1))</f>
        <v>84</v>
      </c>
      <c r="O871">
        <v>43.7</v>
      </c>
      <c r="P871">
        <v>13.31</v>
      </c>
      <c r="Q871">
        <v>10.27</v>
      </c>
      <c r="R871">
        <v>7.86</v>
      </c>
      <c r="S871">
        <v>5.66</v>
      </c>
      <c r="T871">
        <v>2.5099999999999998</v>
      </c>
      <c r="U871">
        <v>6.44</v>
      </c>
      <c r="V871">
        <v>5.2</v>
      </c>
      <c r="W871">
        <v>2018</v>
      </c>
      <c r="X871">
        <f t="shared" si="25"/>
        <v>0</v>
      </c>
    </row>
    <row r="872" spans="1:24" ht="12.75" hidden="1" customHeight="1" x14ac:dyDescent="0.45">
      <c r="A872">
        <v>85</v>
      </c>
      <c r="B872" t="s">
        <v>87</v>
      </c>
      <c r="C872" t="s">
        <v>161</v>
      </c>
      <c r="D872" s="2" t="str">
        <f t="shared" si="24"/>
        <v>Northern Illinois2018</v>
      </c>
      <c r="F872">
        <v>8</v>
      </c>
      <c r="G872">
        <v>6</v>
      </c>
      <c r="H872" s="2">
        <v>0</v>
      </c>
      <c r="I872">
        <v>-5.55</v>
      </c>
      <c r="J872">
        <v>3.63</v>
      </c>
      <c r="K872">
        <v>-1.92</v>
      </c>
      <c r="L872" s="2">
        <f>_xlfn.RANK.EQ(I872, INDEX(CFB!$I$2:$I$1048576, MATCH(W872, CFB!$W$2:$W$1048576, 0)):INDEX(CFB!$I$2:$I$1048576, MATCH(W872, CFB!$W$2:$W$1048576, 0) + COUNTIF(CFB!$W$2:$W$1048576, W872) - 1), 0)</f>
        <v>111</v>
      </c>
      <c r="M872" s="2">
        <f>_xlfn.RANK.EQ(J872, INDEX(CFB!$J$2:$J$1048576, MATCH(W872, CFB!$W$2:$W$1048576, 0)):INDEX(CFB!$J$2:$J$1048576, MATCH(W872, CFB!$W$2:$W$1048576, 0) + COUNTIF(CFB!$W$2:$W$1048576, W872) - 1))</f>
        <v>39</v>
      </c>
      <c r="N872" s="2">
        <f>RANK(K872, INDEX(CFB!$K$2:$K$1048576, MATCH(W872, CFB!$W$2:$W$1048576, 0)):INDEX(CFB!$K$2:$K$1048576, MATCH(W872, CFB!$W$2:$W$1048576, 0) + COUNTIF(CFB!$W$2:$W$1048576, W872) - 1))</f>
        <v>85</v>
      </c>
      <c r="O872">
        <v>36.159999999999997</v>
      </c>
      <c r="P872">
        <v>8.0299999999999994</v>
      </c>
      <c r="Q872">
        <v>7.14</v>
      </c>
      <c r="R872">
        <v>5.99</v>
      </c>
      <c r="S872">
        <v>5.07</v>
      </c>
      <c r="T872">
        <v>1.88</v>
      </c>
      <c r="U872">
        <v>5.8</v>
      </c>
      <c r="V872">
        <v>3.88</v>
      </c>
      <c r="W872">
        <v>2018</v>
      </c>
      <c r="X872">
        <f t="shared" si="25"/>
        <v>0</v>
      </c>
    </row>
    <row r="873" spans="1:24" ht="12.75" hidden="1" customHeight="1" x14ac:dyDescent="0.45">
      <c r="A873">
        <v>86</v>
      </c>
      <c r="B873" t="s">
        <v>73</v>
      </c>
      <c r="C873" t="s">
        <v>170</v>
      </c>
      <c r="D873" s="2" t="str">
        <f t="shared" si="24"/>
        <v>UCLA2018</v>
      </c>
      <c r="F873">
        <v>3</v>
      </c>
      <c r="G873">
        <v>9</v>
      </c>
      <c r="H873" s="2">
        <v>0</v>
      </c>
      <c r="I873">
        <v>1.68</v>
      </c>
      <c r="J873">
        <v>-3.87</v>
      </c>
      <c r="K873">
        <v>-2.19</v>
      </c>
      <c r="L873" s="2">
        <f>_xlfn.RANK.EQ(I873, INDEX(CFB!$I$2:$I$1048576, MATCH(W873, CFB!$W$2:$W$1048576, 0)):INDEX(CFB!$I$2:$I$1048576, MATCH(W873, CFB!$W$2:$W$1048576, 0) + COUNTIF(CFB!$W$2:$W$1048576, W873) - 1), 0)</f>
        <v>54</v>
      </c>
      <c r="M873" s="2">
        <f>_xlfn.RANK.EQ(J873, INDEX(CFB!$J$2:$J$1048576, MATCH(W873, CFB!$W$2:$W$1048576, 0)):INDEX(CFB!$J$2:$J$1048576, MATCH(W873, CFB!$W$2:$W$1048576, 0) + COUNTIF(CFB!$W$2:$W$1048576, W873) - 1))</f>
        <v>96</v>
      </c>
      <c r="N873" s="2">
        <f>RANK(K873, INDEX(CFB!$K$2:$K$1048576, MATCH(W873, CFB!$W$2:$W$1048576, 0)):INDEX(CFB!$K$2:$K$1048576, MATCH(W873, CFB!$W$2:$W$1048576, 0) + COUNTIF(CFB!$W$2:$W$1048576, W873) - 1))</f>
        <v>86</v>
      </c>
      <c r="O873">
        <v>45.09</v>
      </c>
      <c r="P873">
        <v>15.66</v>
      </c>
      <c r="Q873">
        <v>9.2899999999999991</v>
      </c>
      <c r="R873">
        <v>5.62</v>
      </c>
      <c r="S873">
        <v>5.67</v>
      </c>
      <c r="T873">
        <v>3.46</v>
      </c>
      <c r="U873">
        <v>7.29</v>
      </c>
      <c r="V873">
        <v>4.3499999999999996</v>
      </c>
      <c r="W873">
        <v>2018</v>
      </c>
      <c r="X873">
        <f t="shared" si="25"/>
        <v>0</v>
      </c>
    </row>
    <row r="874" spans="1:24" ht="12.75" hidden="1" customHeight="1" x14ac:dyDescent="0.45">
      <c r="A874">
        <v>87</v>
      </c>
      <c r="B874" t="s">
        <v>77</v>
      </c>
      <c r="C874" t="s">
        <v>158</v>
      </c>
      <c r="D874" s="2" t="str">
        <f t="shared" si="24"/>
        <v>Louisiana2018</v>
      </c>
      <c r="F874">
        <v>7</v>
      </c>
      <c r="G874">
        <v>7</v>
      </c>
      <c r="H874" s="2">
        <v>0</v>
      </c>
      <c r="I874">
        <v>4.76</v>
      </c>
      <c r="J874">
        <v>-7.23</v>
      </c>
      <c r="K874">
        <v>-2.46</v>
      </c>
      <c r="L874" s="2">
        <f>_xlfn.RANK.EQ(I874, INDEX(CFB!$I$2:$I$1048576, MATCH(W874, CFB!$W$2:$W$1048576, 0)):INDEX(CFB!$I$2:$I$1048576, MATCH(W874, CFB!$W$2:$W$1048576, 0) + COUNTIF(CFB!$W$2:$W$1048576, W874) - 1), 0)</f>
        <v>32</v>
      </c>
      <c r="M874" s="2">
        <f>_xlfn.RANK.EQ(J874, INDEX(CFB!$J$2:$J$1048576, MATCH(W874, CFB!$W$2:$W$1048576, 0)):INDEX(CFB!$J$2:$J$1048576, MATCH(W874, CFB!$W$2:$W$1048576, 0) + COUNTIF(CFB!$W$2:$W$1048576, W874) - 1))</f>
        <v>110</v>
      </c>
      <c r="N874" s="2">
        <f>RANK(K874, INDEX(CFB!$K$2:$K$1048576, MATCH(W874, CFB!$W$2:$W$1048576, 0)):INDEX(CFB!$K$2:$K$1048576, MATCH(W874, CFB!$W$2:$W$1048576, 0) + COUNTIF(CFB!$W$2:$W$1048576, W874) - 1))</f>
        <v>87</v>
      </c>
      <c r="O874">
        <v>46.24</v>
      </c>
      <c r="P874">
        <v>21.55</v>
      </c>
      <c r="Q874">
        <v>9.61</v>
      </c>
      <c r="R874">
        <v>7.39</v>
      </c>
      <c r="S874">
        <v>6.63</v>
      </c>
      <c r="T874">
        <v>3.83</v>
      </c>
      <c r="U874">
        <v>7.67</v>
      </c>
      <c r="V874">
        <v>5.24</v>
      </c>
      <c r="W874">
        <v>2018</v>
      </c>
      <c r="X874">
        <f t="shared" si="25"/>
        <v>0</v>
      </c>
    </row>
    <row r="875" spans="1:24" ht="12.75" hidden="1" customHeight="1" x14ac:dyDescent="0.45">
      <c r="A875">
        <v>88</v>
      </c>
      <c r="B875" t="s">
        <v>143</v>
      </c>
      <c r="C875" t="s">
        <v>168</v>
      </c>
      <c r="D875" s="2" t="str">
        <f t="shared" si="24"/>
        <v>Florida Atlantic2018</v>
      </c>
      <c r="F875">
        <v>5</v>
      </c>
      <c r="G875">
        <v>7</v>
      </c>
      <c r="H875" s="2">
        <v>0</v>
      </c>
      <c r="I875">
        <v>1.02</v>
      </c>
      <c r="J875">
        <v>-3.75</v>
      </c>
      <c r="K875">
        <v>-2.73</v>
      </c>
      <c r="L875" s="2">
        <f>_xlfn.RANK.EQ(I875, INDEX(CFB!$I$2:$I$1048576, MATCH(W875, CFB!$W$2:$W$1048576, 0)):INDEX(CFB!$I$2:$I$1048576, MATCH(W875, CFB!$W$2:$W$1048576, 0) + COUNTIF(CFB!$W$2:$W$1048576, W875) - 1), 0)</f>
        <v>61</v>
      </c>
      <c r="M875" s="2">
        <f>_xlfn.RANK.EQ(J875, INDEX(CFB!$J$2:$J$1048576, MATCH(W875, CFB!$W$2:$W$1048576, 0)):INDEX(CFB!$J$2:$J$1048576, MATCH(W875, CFB!$W$2:$W$1048576, 0) + COUNTIF(CFB!$W$2:$W$1048576, W875) - 1))</f>
        <v>95</v>
      </c>
      <c r="N875" s="2">
        <f>RANK(K875, INDEX(CFB!$K$2:$K$1048576, MATCH(W875, CFB!$W$2:$W$1048576, 0)):INDEX(CFB!$K$2:$K$1048576, MATCH(W875, CFB!$W$2:$W$1048576, 0) + COUNTIF(CFB!$W$2:$W$1048576, W875) - 1))</f>
        <v>88</v>
      </c>
      <c r="O875">
        <v>44.08</v>
      </c>
      <c r="P875">
        <v>17.489999999999998</v>
      </c>
      <c r="Q875">
        <v>8.7799999999999994</v>
      </c>
      <c r="R875">
        <v>5.95</v>
      </c>
      <c r="S875">
        <v>6.13</v>
      </c>
      <c r="T875">
        <v>3.78</v>
      </c>
      <c r="U875">
        <v>7</v>
      </c>
      <c r="V875">
        <v>4.87</v>
      </c>
      <c r="W875">
        <v>2018</v>
      </c>
      <c r="X875">
        <f t="shared" si="25"/>
        <v>0</v>
      </c>
    </row>
    <row r="876" spans="1:24" ht="12.75" hidden="1" customHeight="1" x14ac:dyDescent="0.45">
      <c r="A876">
        <v>89</v>
      </c>
      <c r="B876" t="s">
        <v>146</v>
      </c>
      <c r="C876" t="s">
        <v>166</v>
      </c>
      <c r="D876" s="2" t="str">
        <f t="shared" si="24"/>
        <v>San Diego State2018</v>
      </c>
      <c r="F876">
        <v>7</v>
      </c>
      <c r="G876">
        <v>6</v>
      </c>
      <c r="H876" s="2">
        <v>0</v>
      </c>
      <c r="I876">
        <v>-7.68</v>
      </c>
      <c r="J876">
        <v>4.3600000000000003</v>
      </c>
      <c r="K876">
        <v>-3.32</v>
      </c>
      <c r="L876" s="2">
        <f>_xlfn.RANK.EQ(I876, INDEX(CFB!$I$2:$I$1048576, MATCH(W876, CFB!$W$2:$W$1048576, 0)):INDEX(CFB!$I$2:$I$1048576, MATCH(W876, CFB!$W$2:$W$1048576, 0) + COUNTIF(CFB!$W$2:$W$1048576, W876) - 1), 0)</f>
        <v>119</v>
      </c>
      <c r="M876" s="2">
        <f>_xlfn.RANK.EQ(J876, INDEX(CFB!$J$2:$J$1048576, MATCH(W876, CFB!$W$2:$W$1048576, 0)):INDEX(CFB!$J$2:$J$1048576, MATCH(W876, CFB!$W$2:$W$1048576, 0) + COUNTIF(CFB!$W$2:$W$1048576, W876) - 1))</f>
        <v>33</v>
      </c>
      <c r="N876" s="2">
        <f>RANK(K876, INDEX(CFB!$K$2:$K$1048576, MATCH(W876, CFB!$W$2:$W$1048576, 0)):INDEX(CFB!$K$2:$K$1048576, MATCH(W876, CFB!$W$2:$W$1048576, 0) + COUNTIF(CFB!$W$2:$W$1048576, W876) - 1))</f>
        <v>89</v>
      </c>
      <c r="O876">
        <v>33.64</v>
      </c>
      <c r="P876">
        <v>7.3</v>
      </c>
      <c r="Q876">
        <v>8.65</v>
      </c>
      <c r="R876">
        <v>5.94</v>
      </c>
      <c r="S876">
        <v>4.92</v>
      </c>
      <c r="T876">
        <v>2.31</v>
      </c>
      <c r="U876">
        <v>6.19</v>
      </c>
      <c r="V876">
        <v>4.09</v>
      </c>
      <c r="W876">
        <v>2018</v>
      </c>
      <c r="X876">
        <f t="shared" si="25"/>
        <v>0</v>
      </c>
    </row>
    <row r="877" spans="1:24" ht="12.75" hidden="1" customHeight="1" x14ac:dyDescent="0.45">
      <c r="A877">
        <v>90</v>
      </c>
      <c r="B877" t="s">
        <v>138</v>
      </c>
      <c r="C877" t="s">
        <v>167</v>
      </c>
      <c r="D877" s="2" t="str">
        <f t="shared" si="24"/>
        <v>Wyoming2018</v>
      </c>
      <c r="F877">
        <v>6</v>
      </c>
      <c r="G877">
        <v>6</v>
      </c>
      <c r="H877" s="2">
        <v>0</v>
      </c>
      <c r="I877">
        <v>-9.14</v>
      </c>
      <c r="J877">
        <v>5.69</v>
      </c>
      <c r="K877">
        <v>-3.45</v>
      </c>
      <c r="L877" s="2">
        <f>_xlfn.RANK.EQ(I877, INDEX(CFB!$I$2:$I$1048576, MATCH(W877, CFB!$W$2:$W$1048576, 0)):INDEX(CFB!$I$2:$I$1048576, MATCH(W877, CFB!$W$2:$W$1048576, 0) + COUNTIF(CFB!$W$2:$W$1048576, W877) - 1), 0)</f>
        <v>122</v>
      </c>
      <c r="M877" s="2">
        <f>_xlfn.RANK.EQ(J877, INDEX(CFB!$J$2:$J$1048576, MATCH(W877, CFB!$W$2:$W$1048576, 0)):INDEX(CFB!$J$2:$J$1048576, MATCH(W877, CFB!$W$2:$W$1048576, 0) + COUNTIF(CFB!$W$2:$W$1048576, W877) - 1))</f>
        <v>26</v>
      </c>
      <c r="N877" s="2">
        <f>RANK(K877, INDEX(CFB!$K$2:$K$1048576, MATCH(W877, CFB!$W$2:$W$1048576, 0)):INDEX(CFB!$K$2:$K$1048576, MATCH(W877, CFB!$W$2:$W$1048576, 0) + COUNTIF(CFB!$W$2:$W$1048576, W877) - 1))</f>
        <v>90</v>
      </c>
      <c r="O877">
        <v>32.64</v>
      </c>
      <c r="P877">
        <v>5.92</v>
      </c>
      <c r="Q877">
        <v>6.35</v>
      </c>
      <c r="R877">
        <v>4.49</v>
      </c>
      <c r="S877">
        <v>5.8</v>
      </c>
      <c r="T877">
        <v>3.22</v>
      </c>
      <c r="U877">
        <v>5.9</v>
      </c>
      <c r="V877">
        <v>3.79</v>
      </c>
      <c r="W877">
        <v>2018</v>
      </c>
      <c r="X877">
        <f t="shared" si="25"/>
        <v>0</v>
      </c>
    </row>
    <row r="878" spans="1:24" ht="12.75" hidden="1" customHeight="1" x14ac:dyDescent="0.45">
      <c r="A878">
        <v>91</v>
      </c>
      <c r="B878" t="s">
        <v>150</v>
      </c>
      <c r="C878" t="s">
        <v>165</v>
      </c>
      <c r="D878" s="2" t="str">
        <f t="shared" si="24"/>
        <v>Southern Mississippi2018</v>
      </c>
      <c r="F878">
        <v>6</v>
      </c>
      <c r="G878">
        <v>5</v>
      </c>
      <c r="H878" s="2">
        <v>0</v>
      </c>
      <c r="I878">
        <v>-4.2</v>
      </c>
      <c r="J878">
        <v>0.02</v>
      </c>
      <c r="K878">
        <v>-4.18</v>
      </c>
      <c r="L878" s="2">
        <f>_xlfn.RANK.EQ(I878, INDEX(CFB!$I$2:$I$1048576, MATCH(W878, CFB!$W$2:$W$1048576, 0)):INDEX(CFB!$I$2:$I$1048576, MATCH(W878, CFB!$W$2:$W$1048576, 0) + COUNTIF(CFB!$W$2:$W$1048576, W878) - 1), 0)</f>
        <v>103</v>
      </c>
      <c r="M878" s="2">
        <f>_xlfn.RANK.EQ(J878, INDEX(CFB!$J$2:$J$1048576, MATCH(W878, CFB!$W$2:$W$1048576, 0)):INDEX(CFB!$J$2:$J$1048576, MATCH(W878, CFB!$W$2:$W$1048576, 0) + COUNTIF(CFB!$W$2:$W$1048576, W878) - 1))</f>
        <v>65</v>
      </c>
      <c r="N878" s="2">
        <f>RANK(K878, INDEX(CFB!$K$2:$K$1048576, MATCH(W878, CFB!$W$2:$W$1048576, 0)):INDEX(CFB!$K$2:$K$1048576, MATCH(W878, CFB!$W$2:$W$1048576, 0) + COUNTIF(CFB!$W$2:$W$1048576, W878) - 1))</f>
        <v>91</v>
      </c>
      <c r="O878">
        <v>38.86</v>
      </c>
      <c r="P878">
        <v>11.76</v>
      </c>
      <c r="Q878">
        <v>7.87</v>
      </c>
      <c r="R878">
        <v>5.01</v>
      </c>
      <c r="S878">
        <v>4.1399999999999997</v>
      </c>
      <c r="T878">
        <v>2.92</v>
      </c>
      <c r="U878">
        <v>5.89</v>
      </c>
      <c r="V878">
        <v>4.08</v>
      </c>
      <c r="W878">
        <v>2018</v>
      </c>
      <c r="X878">
        <f t="shared" si="25"/>
        <v>0</v>
      </c>
    </row>
    <row r="879" spans="1:24" ht="12.75" hidden="1" customHeight="1" x14ac:dyDescent="0.45">
      <c r="A879">
        <v>92</v>
      </c>
      <c r="B879" t="s">
        <v>69</v>
      </c>
      <c r="C879" t="s">
        <v>157</v>
      </c>
      <c r="D879" s="2" t="str">
        <f t="shared" si="24"/>
        <v>Arkansas2018</v>
      </c>
      <c r="F879">
        <v>2</v>
      </c>
      <c r="G879">
        <v>10</v>
      </c>
      <c r="H879" s="2">
        <v>0</v>
      </c>
      <c r="I879">
        <v>-3.67</v>
      </c>
      <c r="J879">
        <v>-0.96</v>
      </c>
      <c r="K879">
        <v>-4.63</v>
      </c>
      <c r="L879" s="2">
        <f>_xlfn.RANK.EQ(I879, INDEX(CFB!$I$2:$I$1048576, MATCH(W879, CFB!$W$2:$W$1048576, 0)):INDEX(CFB!$I$2:$I$1048576, MATCH(W879, CFB!$W$2:$W$1048576, 0) + COUNTIF(CFB!$W$2:$W$1048576, W879) - 1), 0)</f>
        <v>101</v>
      </c>
      <c r="M879" s="2">
        <f>_xlfn.RANK.EQ(J879, INDEX(CFB!$J$2:$J$1048576, MATCH(W879, CFB!$W$2:$W$1048576, 0)):INDEX(CFB!$J$2:$J$1048576, MATCH(W879, CFB!$W$2:$W$1048576, 0) + COUNTIF(CFB!$W$2:$W$1048576, W879) - 1))</f>
        <v>75</v>
      </c>
      <c r="N879" s="2">
        <f>RANK(K879, INDEX(CFB!$K$2:$K$1048576, MATCH(W879, CFB!$W$2:$W$1048576, 0)):INDEX(CFB!$K$2:$K$1048576, MATCH(W879, CFB!$W$2:$W$1048576, 0) + COUNTIF(CFB!$W$2:$W$1048576, W879) - 1))</f>
        <v>92</v>
      </c>
      <c r="O879">
        <v>41.14</v>
      </c>
      <c r="P879">
        <v>15.36</v>
      </c>
      <c r="Q879">
        <v>8.0500000000000007</v>
      </c>
      <c r="R879">
        <v>6.27</v>
      </c>
      <c r="S879">
        <v>5.46</v>
      </c>
      <c r="T879">
        <v>2.77</v>
      </c>
      <c r="U879">
        <v>6.48</v>
      </c>
      <c r="V879">
        <v>4.28</v>
      </c>
      <c r="W879">
        <v>2018</v>
      </c>
      <c r="X879">
        <f t="shared" si="25"/>
        <v>0</v>
      </c>
    </row>
    <row r="880" spans="1:24" ht="12.75" hidden="1" customHeight="1" x14ac:dyDescent="0.45">
      <c r="A880">
        <v>93</v>
      </c>
      <c r="B880" t="s">
        <v>75</v>
      </c>
      <c r="C880" t="s">
        <v>164</v>
      </c>
      <c r="D880" s="2" t="str">
        <f t="shared" si="24"/>
        <v>North Carolina2018</v>
      </c>
      <c r="F880">
        <v>2</v>
      </c>
      <c r="G880">
        <v>9</v>
      </c>
      <c r="H880" s="2">
        <v>0</v>
      </c>
      <c r="I880">
        <v>2.63</v>
      </c>
      <c r="J880">
        <v>-7.38</v>
      </c>
      <c r="K880">
        <v>-4.75</v>
      </c>
      <c r="L880" s="2">
        <f>_xlfn.RANK.EQ(I880, INDEX(CFB!$I$2:$I$1048576, MATCH(W880, CFB!$W$2:$W$1048576, 0)):INDEX(CFB!$I$2:$I$1048576, MATCH(W880, CFB!$W$2:$W$1048576, 0) + COUNTIF(CFB!$W$2:$W$1048576, W880) - 1), 0)</f>
        <v>47</v>
      </c>
      <c r="M880" s="2">
        <f>_xlfn.RANK.EQ(J880, INDEX(CFB!$J$2:$J$1048576, MATCH(W880, CFB!$W$2:$W$1048576, 0)):INDEX(CFB!$J$2:$J$1048576, MATCH(W880, CFB!$W$2:$W$1048576, 0) + COUNTIF(CFB!$W$2:$W$1048576, W880) - 1))</f>
        <v>112</v>
      </c>
      <c r="N880" s="2">
        <f>RANK(K880, INDEX(CFB!$K$2:$K$1048576, MATCH(W880, CFB!$W$2:$W$1048576, 0)):INDEX(CFB!$K$2:$K$1048576, MATCH(W880, CFB!$W$2:$W$1048576, 0) + COUNTIF(CFB!$W$2:$W$1048576, W880) - 1))</f>
        <v>93</v>
      </c>
      <c r="O880">
        <v>44.17</v>
      </c>
      <c r="P880">
        <v>19.690000000000001</v>
      </c>
      <c r="Q880">
        <v>8.32</v>
      </c>
      <c r="R880">
        <v>6.04</v>
      </c>
      <c r="S880">
        <v>6.44</v>
      </c>
      <c r="T880">
        <v>4.01</v>
      </c>
      <c r="U880">
        <v>7.21</v>
      </c>
      <c r="V880">
        <v>5.01</v>
      </c>
      <c r="W880">
        <v>2018</v>
      </c>
      <c r="X880">
        <f t="shared" si="25"/>
        <v>0</v>
      </c>
    </row>
    <row r="881" spans="1:24" ht="12.75" hidden="1" customHeight="1" x14ac:dyDescent="0.45">
      <c r="A881">
        <v>94</v>
      </c>
      <c r="B881" t="s">
        <v>137</v>
      </c>
      <c r="C881" t="s">
        <v>165</v>
      </c>
      <c r="D881" s="2" t="str">
        <f t="shared" si="24"/>
        <v>Louisiana Tech2018</v>
      </c>
      <c r="F881">
        <v>8</v>
      </c>
      <c r="G881">
        <v>5</v>
      </c>
      <c r="H881" s="2">
        <v>0</v>
      </c>
      <c r="I881">
        <v>-5.29</v>
      </c>
      <c r="J881">
        <v>0.51</v>
      </c>
      <c r="K881">
        <v>-4.78</v>
      </c>
      <c r="L881" s="2">
        <f>_xlfn.RANK.EQ(I881, INDEX(CFB!$I$2:$I$1048576, MATCH(W881, CFB!$W$2:$W$1048576, 0)):INDEX(CFB!$I$2:$I$1048576, MATCH(W881, CFB!$W$2:$W$1048576, 0) + COUNTIF(CFB!$W$2:$W$1048576, W881) - 1), 0)</f>
        <v>107</v>
      </c>
      <c r="M881" s="2">
        <f>_xlfn.RANK.EQ(J881, INDEX(CFB!$J$2:$J$1048576, MATCH(W881, CFB!$W$2:$W$1048576, 0)):INDEX(CFB!$J$2:$J$1048576, MATCH(W881, CFB!$W$2:$W$1048576, 0) + COUNTIF(CFB!$W$2:$W$1048576, W881) - 1))</f>
        <v>61</v>
      </c>
      <c r="N881" s="2">
        <f>RANK(K881, INDEX(CFB!$K$2:$K$1048576, MATCH(W881, CFB!$W$2:$W$1048576, 0)):INDEX(CFB!$K$2:$K$1048576, MATCH(W881, CFB!$W$2:$W$1048576, 0) + COUNTIF(CFB!$W$2:$W$1048576, W881) - 1))</f>
        <v>94</v>
      </c>
      <c r="O881">
        <v>37.049999999999997</v>
      </c>
      <c r="P881">
        <v>13.01</v>
      </c>
      <c r="Q881">
        <v>7.76</v>
      </c>
      <c r="R881">
        <v>5.48</v>
      </c>
      <c r="S881">
        <v>4.84</v>
      </c>
      <c r="T881">
        <v>3.46</v>
      </c>
      <c r="U881">
        <v>6.25</v>
      </c>
      <c r="V881">
        <v>4.4400000000000004</v>
      </c>
      <c r="W881">
        <v>2018</v>
      </c>
      <c r="X881">
        <f t="shared" si="25"/>
        <v>0</v>
      </c>
    </row>
    <row r="882" spans="1:24" ht="12.75" hidden="1" customHeight="1" x14ac:dyDescent="0.45">
      <c r="A882">
        <v>95</v>
      </c>
      <c r="B882" t="s">
        <v>55</v>
      </c>
      <c r="C882" t="s">
        <v>29</v>
      </c>
      <c r="D882" s="2" t="str">
        <f t="shared" si="24"/>
        <v>Kansas2018</v>
      </c>
      <c r="F882">
        <v>3</v>
      </c>
      <c r="G882">
        <v>9</v>
      </c>
      <c r="H882" s="2">
        <v>0</v>
      </c>
      <c r="I882">
        <v>-3.3</v>
      </c>
      <c r="J882">
        <v>-1.56</v>
      </c>
      <c r="K882">
        <v>-4.8600000000000003</v>
      </c>
      <c r="L882" s="2">
        <f>_xlfn.RANK.EQ(I882, INDEX(CFB!$I$2:$I$1048576, MATCH(W882, CFB!$W$2:$W$1048576, 0)):INDEX(CFB!$I$2:$I$1048576, MATCH(W882, CFB!$W$2:$W$1048576, 0) + COUNTIF(CFB!$W$2:$W$1048576, W882) - 1), 0)</f>
        <v>98</v>
      </c>
      <c r="M882" s="2">
        <f>_xlfn.RANK.EQ(J882, INDEX(CFB!$J$2:$J$1048576, MATCH(W882, CFB!$W$2:$W$1048576, 0)):INDEX(CFB!$J$2:$J$1048576, MATCH(W882, CFB!$W$2:$W$1048576, 0) + COUNTIF(CFB!$W$2:$W$1048576, W882) - 1))</f>
        <v>78</v>
      </c>
      <c r="N882" s="2">
        <f>RANK(K882, INDEX(CFB!$K$2:$K$1048576, MATCH(W882, CFB!$W$2:$W$1048576, 0)):INDEX(CFB!$K$2:$K$1048576, MATCH(W882, CFB!$W$2:$W$1048576, 0) + COUNTIF(CFB!$W$2:$W$1048576, W882) - 1))</f>
        <v>95</v>
      </c>
      <c r="O882">
        <v>41.02</v>
      </c>
      <c r="P882">
        <v>12.89</v>
      </c>
      <c r="Q882">
        <v>7.78</v>
      </c>
      <c r="R882">
        <v>6.41</v>
      </c>
      <c r="S882">
        <v>5.67</v>
      </c>
      <c r="T882">
        <v>3.49</v>
      </c>
      <c r="U882">
        <v>6.52</v>
      </c>
      <c r="V882">
        <v>4.82</v>
      </c>
      <c r="W882">
        <v>2018</v>
      </c>
      <c r="X882">
        <f t="shared" si="25"/>
        <v>0</v>
      </c>
    </row>
    <row r="883" spans="1:24" ht="12.75" hidden="1" customHeight="1" x14ac:dyDescent="0.45">
      <c r="A883">
        <v>96</v>
      </c>
      <c r="B883" t="s">
        <v>117</v>
      </c>
      <c r="C883" t="s">
        <v>161</v>
      </c>
      <c r="D883" s="2" t="str">
        <f t="shared" si="24"/>
        <v>Western Michigan2018</v>
      </c>
      <c r="F883">
        <v>7</v>
      </c>
      <c r="G883">
        <v>6</v>
      </c>
      <c r="H883" s="2">
        <v>0</v>
      </c>
      <c r="I883">
        <v>0.28999999999999998</v>
      </c>
      <c r="J883">
        <v>-5.22</v>
      </c>
      <c r="K883">
        <v>-4.92</v>
      </c>
      <c r="L883" s="2">
        <f>_xlfn.RANK.EQ(I883, INDEX(CFB!$I$2:$I$1048576, MATCH(W883, CFB!$W$2:$W$1048576, 0)):INDEX(CFB!$I$2:$I$1048576, MATCH(W883, CFB!$W$2:$W$1048576, 0) + COUNTIF(CFB!$W$2:$W$1048576, W883) - 1), 0)</f>
        <v>70</v>
      </c>
      <c r="M883" s="2">
        <f>_xlfn.RANK.EQ(J883, INDEX(CFB!$J$2:$J$1048576, MATCH(W883, CFB!$W$2:$W$1048576, 0)):INDEX(CFB!$J$2:$J$1048576, MATCH(W883, CFB!$W$2:$W$1048576, 0) + COUNTIF(CFB!$W$2:$W$1048576, W883) - 1))</f>
        <v>104</v>
      </c>
      <c r="N883" s="2">
        <f>RANK(K883, INDEX(CFB!$K$2:$K$1048576, MATCH(W883, CFB!$W$2:$W$1048576, 0)):INDEX(CFB!$K$2:$K$1048576, MATCH(W883, CFB!$W$2:$W$1048576, 0) + COUNTIF(CFB!$W$2:$W$1048576, W883) - 1))</f>
        <v>96</v>
      </c>
      <c r="O883">
        <v>45.57</v>
      </c>
      <c r="P883">
        <v>21.22</v>
      </c>
      <c r="Q883">
        <v>9.25</v>
      </c>
      <c r="R883">
        <v>7.8</v>
      </c>
      <c r="S883">
        <v>5.35</v>
      </c>
      <c r="T883">
        <v>3.64</v>
      </c>
      <c r="U883">
        <v>6.86</v>
      </c>
      <c r="V883">
        <v>5.43</v>
      </c>
      <c r="W883">
        <v>2018</v>
      </c>
      <c r="X883">
        <f t="shared" si="25"/>
        <v>0</v>
      </c>
    </row>
    <row r="884" spans="1:24" ht="12.75" hidden="1" customHeight="1" x14ac:dyDescent="0.45">
      <c r="A884">
        <v>97</v>
      </c>
      <c r="B884" t="s">
        <v>24</v>
      </c>
      <c r="C884" t="s">
        <v>172</v>
      </c>
      <c r="D884" s="2" t="str">
        <f t="shared" si="24"/>
        <v>SMU2018</v>
      </c>
      <c r="F884">
        <v>5</v>
      </c>
      <c r="G884">
        <v>7</v>
      </c>
      <c r="H884" s="2">
        <v>0</v>
      </c>
      <c r="I884">
        <v>2.39</v>
      </c>
      <c r="J884">
        <v>-7.77</v>
      </c>
      <c r="K884">
        <v>-5.38</v>
      </c>
      <c r="L884" s="2">
        <f>_xlfn.RANK.EQ(I884, INDEX(CFB!$I$2:$I$1048576, MATCH(W884, CFB!$W$2:$W$1048576, 0)):INDEX(CFB!$I$2:$I$1048576, MATCH(W884, CFB!$W$2:$W$1048576, 0) + COUNTIF(CFB!$W$2:$W$1048576, W884) - 1), 0)</f>
        <v>49</v>
      </c>
      <c r="M884" s="2">
        <f>_xlfn.RANK.EQ(J884, INDEX(CFB!$J$2:$J$1048576, MATCH(W884, CFB!$W$2:$W$1048576, 0)):INDEX(CFB!$J$2:$J$1048576, MATCH(W884, CFB!$W$2:$W$1048576, 0) + COUNTIF(CFB!$W$2:$W$1048576, W884) - 1))</f>
        <v>115</v>
      </c>
      <c r="N884" s="2">
        <f>RANK(K884, INDEX(CFB!$K$2:$K$1048576, MATCH(W884, CFB!$W$2:$W$1048576, 0)):INDEX(CFB!$K$2:$K$1048576, MATCH(W884, CFB!$W$2:$W$1048576, 0) + COUNTIF(CFB!$W$2:$W$1048576, W884) - 1))</f>
        <v>97</v>
      </c>
      <c r="O884">
        <v>43.87</v>
      </c>
      <c r="P884">
        <v>20.22</v>
      </c>
      <c r="Q884">
        <v>8.1999999999999993</v>
      </c>
      <c r="R884">
        <v>5.95</v>
      </c>
      <c r="S884">
        <v>4.34</v>
      </c>
      <c r="T884">
        <v>3.03</v>
      </c>
      <c r="U884">
        <v>6.24</v>
      </c>
      <c r="V884">
        <v>4.49</v>
      </c>
      <c r="W884">
        <v>2018</v>
      </c>
      <c r="X884">
        <f t="shared" si="25"/>
        <v>0</v>
      </c>
    </row>
    <row r="885" spans="1:24" ht="12.75" hidden="1" customHeight="1" x14ac:dyDescent="0.45">
      <c r="A885">
        <v>98</v>
      </c>
      <c r="B885" t="s">
        <v>123</v>
      </c>
      <c r="C885" t="s">
        <v>158</v>
      </c>
      <c r="D885" s="2" t="str">
        <f t="shared" si="24"/>
        <v>Louisiana-Monroe2018</v>
      </c>
      <c r="F885">
        <v>6</v>
      </c>
      <c r="G885">
        <v>6</v>
      </c>
      <c r="H885" s="2">
        <v>0</v>
      </c>
      <c r="I885">
        <v>-3.05</v>
      </c>
      <c r="J885">
        <v>-2.4500000000000002</v>
      </c>
      <c r="K885">
        <v>-5.5</v>
      </c>
      <c r="L885" s="2">
        <f>_xlfn.RANK.EQ(I885, INDEX(CFB!$I$2:$I$1048576, MATCH(W885, CFB!$W$2:$W$1048576, 0)):INDEX(CFB!$I$2:$I$1048576, MATCH(W885, CFB!$W$2:$W$1048576, 0) + COUNTIF(CFB!$W$2:$W$1048576, W885) - 1), 0)</f>
        <v>94</v>
      </c>
      <c r="M885" s="2">
        <f>_xlfn.RANK.EQ(J885, INDEX(CFB!$J$2:$J$1048576, MATCH(W885, CFB!$W$2:$W$1048576, 0)):INDEX(CFB!$J$2:$J$1048576, MATCH(W885, CFB!$W$2:$W$1048576, 0) + COUNTIF(CFB!$W$2:$W$1048576, W885) - 1))</f>
        <v>87</v>
      </c>
      <c r="N885" s="2">
        <f>RANK(K885, INDEX(CFB!$K$2:$K$1048576, MATCH(W885, CFB!$W$2:$W$1048576, 0)):INDEX(CFB!$K$2:$K$1048576, MATCH(W885, CFB!$W$2:$W$1048576, 0) + COUNTIF(CFB!$W$2:$W$1048576, W885) - 1))</f>
        <v>98</v>
      </c>
      <c r="O885">
        <v>38.01</v>
      </c>
      <c r="P885">
        <v>19.37</v>
      </c>
      <c r="Q885">
        <v>8.5</v>
      </c>
      <c r="R885">
        <v>7.44</v>
      </c>
      <c r="S885">
        <v>5.65</v>
      </c>
      <c r="T885">
        <v>3.49</v>
      </c>
      <c r="U885">
        <v>6.92</v>
      </c>
      <c r="V885">
        <v>5.27</v>
      </c>
      <c r="W885">
        <v>2018</v>
      </c>
      <c r="X885">
        <f t="shared" si="25"/>
        <v>0</v>
      </c>
    </row>
    <row r="886" spans="1:24" ht="12.75" hidden="1" customHeight="1" x14ac:dyDescent="0.45">
      <c r="A886">
        <v>99</v>
      </c>
      <c r="B886" t="s">
        <v>43</v>
      </c>
      <c r="C886" t="s">
        <v>160</v>
      </c>
      <c r="D886" s="2" t="str">
        <f t="shared" si="24"/>
        <v>Illinois2018</v>
      </c>
      <c r="F886">
        <v>4</v>
      </c>
      <c r="G886">
        <v>8</v>
      </c>
      <c r="H886" s="2">
        <v>0</v>
      </c>
      <c r="I886">
        <v>-0.15</v>
      </c>
      <c r="J886">
        <v>-5.9</v>
      </c>
      <c r="K886">
        <v>-6.05</v>
      </c>
      <c r="L886" s="2">
        <f>_xlfn.RANK.EQ(I886, INDEX(CFB!$I$2:$I$1048576, MATCH(W886, CFB!$W$2:$W$1048576, 0)):INDEX(CFB!$I$2:$I$1048576, MATCH(W886, CFB!$W$2:$W$1048576, 0) + COUNTIF(CFB!$W$2:$W$1048576, W886) - 1), 0)</f>
        <v>75</v>
      </c>
      <c r="M886" s="2">
        <f>_xlfn.RANK.EQ(J886, INDEX(CFB!$J$2:$J$1048576, MATCH(W886, CFB!$W$2:$W$1048576, 0)):INDEX(CFB!$J$2:$J$1048576, MATCH(W886, CFB!$W$2:$W$1048576, 0) + COUNTIF(CFB!$W$2:$W$1048576, W886) - 1))</f>
        <v>106</v>
      </c>
      <c r="N886" s="2">
        <f>RANK(K886, INDEX(CFB!$K$2:$K$1048576, MATCH(W886, CFB!$W$2:$W$1048576, 0)):INDEX(CFB!$K$2:$K$1048576, MATCH(W886, CFB!$W$2:$W$1048576, 0) + COUNTIF(CFB!$W$2:$W$1048576, W886) - 1))</f>
        <v>99</v>
      </c>
      <c r="O886">
        <v>42.86</v>
      </c>
      <c r="P886">
        <v>24.11</v>
      </c>
      <c r="Q886">
        <v>7.76</v>
      </c>
      <c r="R886">
        <v>7.26</v>
      </c>
      <c r="S886">
        <v>7.14</v>
      </c>
      <c r="T886">
        <v>4.66</v>
      </c>
      <c r="U886">
        <v>7.31</v>
      </c>
      <c r="V886">
        <v>5.89</v>
      </c>
      <c r="W886">
        <v>2018</v>
      </c>
      <c r="X886">
        <f t="shared" si="25"/>
        <v>0</v>
      </c>
    </row>
    <row r="887" spans="1:24" ht="12.75" hidden="1" customHeight="1" x14ac:dyDescent="0.45">
      <c r="A887">
        <v>100</v>
      </c>
      <c r="B887" t="s">
        <v>126</v>
      </c>
      <c r="C887" t="s">
        <v>166</v>
      </c>
      <c r="D887" s="2" t="str">
        <f t="shared" si="24"/>
        <v>Hawaii2018</v>
      </c>
      <c r="F887">
        <v>8</v>
      </c>
      <c r="G887">
        <v>6</v>
      </c>
      <c r="H887" s="2">
        <v>0</v>
      </c>
      <c r="I887">
        <v>4.32</v>
      </c>
      <c r="J887">
        <v>-10.45</v>
      </c>
      <c r="K887">
        <v>-6.13</v>
      </c>
      <c r="L887" s="2">
        <f>_xlfn.RANK.EQ(I887, INDEX(CFB!$I$2:$I$1048576, MATCH(W887, CFB!$W$2:$W$1048576, 0)):INDEX(CFB!$I$2:$I$1048576, MATCH(W887, CFB!$W$2:$W$1048576, 0) + COUNTIF(CFB!$W$2:$W$1048576, W887) - 1), 0)</f>
        <v>35</v>
      </c>
      <c r="M887" s="2">
        <f>_xlfn.RANK.EQ(J887, INDEX(CFB!$J$2:$J$1048576, MATCH(W887, CFB!$W$2:$W$1048576, 0)):INDEX(CFB!$J$2:$J$1048576, MATCH(W887, CFB!$W$2:$W$1048576, 0) + COUNTIF(CFB!$W$2:$W$1048576, W887) - 1))</f>
        <v>125</v>
      </c>
      <c r="N887" s="2">
        <f>RANK(K887, INDEX(CFB!$K$2:$K$1048576, MATCH(W887, CFB!$W$2:$W$1048576, 0)):INDEX(CFB!$K$2:$K$1048576, MATCH(W887, CFB!$W$2:$W$1048576, 0) + COUNTIF(CFB!$W$2:$W$1048576, W887) - 1))</f>
        <v>100</v>
      </c>
      <c r="O887">
        <v>45.22</v>
      </c>
      <c r="P887">
        <v>24.47</v>
      </c>
      <c r="Q887">
        <v>9.08</v>
      </c>
      <c r="R887">
        <v>7.38</v>
      </c>
      <c r="S887">
        <v>4.5999999999999996</v>
      </c>
      <c r="T887">
        <v>4.25</v>
      </c>
      <c r="U887">
        <v>7.03</v>
      </c>
      <c r="V887">
        <v>5.69</v>
      </c>
      <c r="W887">
        <v>2018</v>
      </c>
      <c r="X887">
        <f t="shared" si="25"/>
        <v>0</v>
      </c>
    </row>
    <row r="888" spans="1:24" ht="12.75" hidden="1" customHeight="1" x14ac:dyDescent="0.45">
      <c r="A888">
        <v>101</v>
      </c>
      <c r="B888" t="s">
        <v>102</v>
      </c>
      <c r="C888" t="s">
        <v>173</v>
      </c>
      <c r="D888" s="2" t="str">
        <f t="shared" si="24"/>
        <v>South Florida2018</v>
      </c>
      <c r="F888">
        <v>7</v>
      </c>
      <c r="G888">
        <v>6</v>
      </c>
      <c r="H888" s="2">
        <v>0</v>
      </c>
      <c r="I888">
        <v>-1.1100000000000001</v>
      </c>
      <c r="J888">
        <v>-5.17</v>
      </c>
      <c r="K888">
        <v>-6.28</v>
      </c>
      <c r="L888" s="2">
        <f>_xlfn.RANK.EQ(I888, INDEX(CFB!$I$2:$I$1048576, MATCH(W888, CFB!$W$2:$W$1048576, 0)):INDEX(CFB!$I$2:$I$1048576, MATCH(W888, CFB!$W$2:$W$1048576, 0) + COUNTIF(CFB!$W$2:$W$1048576, W888) - 1), 0)</f>
        <v>79</v>
      </c>
      <c r="M888" s="2">
        <f>_xlfn.RANK.EQ(J888, INDEX(CFB!$J$2:$J$1048576, MATCH(W888, CFB!$W$2:$W$1048576, 0)):INDEX(CFB!$J$2:$J$1048576, MATCH(W888, CFB!$W$2:$W$1048576, 0) + COUNTIF(CFB!$W$2:$W$1048576, W888) - 1))</f>
        <v>103</v>
      </c>
      <c r="N888" s="2">
        <f>RANK(K888, INDEX(CFB!$K$2:$K$1048576, MATCH(W888, CFB!$W$2:$W$1048576, 0)):INDEX(CFB!$K$2:$K$1048576, MATCH(W888, CFB!$W$2:$W$1048576, 0) + COUNTIF(CFB!$W$2:$W$1048576, W888) - 1))</f>
        <v>101</v>
      </c>
      <c r="O888">
        <v>38.450000000000003</v>
      </c>
      <c r="P888">
        <v>18.27</v>
      </c>
      <c r="Q888">
        <v>8.18</v>
      </c>
      <c r="R888">
        <v>5.9</v>
      </c>
      <c r="S888">
        <v>5.63</v>
      </c>
      <c r="T888">
        <v>4.0199999999999996</v>
      </c>
      <c r="U888">
        <v>6.67</v>
      </c>
      <c r="V888">
        <v>4.9000000000000004</v>
      </c>
      <c r="W888">
        <v>2018</v>
      </c>
      <c r="X888">
        <f t="shared" si="25"/>
        <v>0</v>
      </c>
    </row>
    <row r="889" spans="1:24" ht="12.75" hidden="1" customHeight="1" x14ac:dyDescent="0.45">
      <c r="A889">
        <v>102</v>
      </c>
      <c r="B889" t="s">
        <v>51</v>
      </c>
      <c r="C889" t="s">
        <v>172</v>
      </c>
      <c r="D889" s="2" t="str">
        <f t="shared" si="24"/>
        <v>Navy2018</v>
      </c>
      <c r="F889">
        <v>3</v>
      </c>
      <c r="G889">
        <v>10</v>
      </c>
      <c r="H889" s="2">
        <v>0</v>
      </c>
      <c r="I889">
        <v>-2.77</v>
      </c>
      <c r="J889">
        <v>-4.32</v>
      </c>
      <c r="K889">
        <v>-7.09</v>
      </c>
      <c r="L889" s="2">
        <f>_xlfn.RANK.EQ(I889, INDEX(CFB!$I$2:$I$1048576, MATCH(W889, CFB!$W$2:$W$1048576, 0)):INDEX(CFB!$I$2:$I$1048576, MATCH(W889, CFB!$W$2:$W$1048576, 0) + COUNTIF(CFB!$W$2:$W$1048576, W889) - 1), 0)</f>
        <v>91</v>
      </c>
      <c r="M889" s="2">
        <f>_xlfn.RANK.EQ(J889, INDEX(CFB!$J$2:$J$1048576, MATCH(W889, CFB!$W$2:$W$1048576, 0)):INDEX(CFB!$J$2:$J$1048576, MATCH(W889, CFB!$W$2:$W$1048576, 0) + COUNTIF(CFB!$W$2:$W$1048576, W889) - 1))</f>
        <v>99</v>
      </c>
      <c r="N889" s="2">
        <f>RANK(K889, INDEX(CFB!$K$2:$K$1048576, MATCH(W889, CFB!$W$2:$W$1048576, 0)):INDEX(CFB!$K$2:$K$1048576, MATCH(W889, CFB!$W$2:$W$1048576, 0) + COUNTIF(CFB!$W$2:$W$1048576, W889) - 1))</f>
        <v>102</v>
      </c>
      <c r="O889">
        <v>39.32</v>
      </c>
      <c r="P889">
        <v>17.350000000000001</v>
      </c>
      <c r="Q889">
        <v>8.6999999999999993</v>
      </c>
      <c r="R889">
        <v>6.71</v>
      </c>
      <c r="S889">
        <v>6.14</v>
      </c>
      <c r="T889">
        <v>4.09</v>
      </c>
      <c r="U889">
        <v>6.39</v>
      </c>
      <c r="V889">
        <v>5.56</v>
      </c>
      <c r="W889">
        <v>2018</v>
      </c>
      <c r="X889">
        <f t="shared" si="25"/>
        <v>0</v>
      </c>
    </row>
    <row r="890" spans="1:24" ht="12.75" hidden="1" customHeight="1" x14ac:dyDescent="0.45">
      <c r="A890">
        <v>103</v>
      </c>
      <c r="B890" t="s">
        <v>132</v>
      </c>
      <c r="C890" t="s">
        <v>168</v>
      </c>
      <c r="D890" s="2" t="str">
        <f t="shared" si="24"/>
        <v>Charlotte2018</v>
      </c>
      <c r="F890">
        <v>5</v>
      </c>
      <c r="G890">
        <v>7</v>
      </c>
      <c r="H890" s="2">
        <v>0</v>
      </c>
      <c r="I890">
        <v>-6.35</v>
      </c>
      <c r="J890">
        <v>-0.98</v>
      </c>
      <c r="K890">
        <v>-7.33</v>
      </c>
      <c r="L890" s="2">
        <f>_xlfn.RANK.EQ(I890, INDEX(CFB!$I$2:$I$1048576, MATCH(W890, CFB!$W$2:$W$1048576, 0)):INDEX(CFB!$I$2:$I$1048576, MATCH(W890, CFB!$W$2:$W$1048576, 0) + COUNTIF(CFB!$W$2:$W$1048576, W890) - 1), 0)</f>
        <v>116</v>
      </c>
      <c r="M890" s="2">
        <f>_xlfn.RANK.EQ(J890, INDEX(CFB!$J$2:$J$1048576, MATCH(W890, CFB!$W$2:$W$1048576, 0)):INDEX(CFB!$J$2:$J$1048576, MATCH(W890, CFB!$W$2:$W$1048576, 0) + COUNTIF(CFB!$W$2:$W$1048576, W890) - 1))</f>
        <v>76</v>
      </c>
      <c r="N890" s="2">
        <f>RANK(K890, INDEX(CFB!$K$2:$K$1048576, MATCH(W890, CFB!$W$2:$W$1048576, 0)):INDEX(CFB!$K$2:$K$1048576, MATCH(W890, CFB!$W$2:$W$1048576, 0) + COUNTIF(CFB!$W$2:$W$1048576, W890) - 1))</f>
        <v>103</v>
      </c>
      <c r="O890">
        <v>34.42</v>
      </c>
      <c r="P890">
        <v>13.97</v>
      </c>
      <c r="Q890">
        <v>8.5299999999999994</v>
      </c>
      <c r="R890">
        <v>7.1</v>
      </c>
      <c r="S890">
        <v>4.6100000000000003</v>
      </c>
      <c r="T890">
        <v>2.83</v>
      </c>
      <c r="U890">
        <v>5.96</v>
      </c>
      <c r="V890">
        <v>4.96</v>
      </c>
      <c r="W890">
        <v>2018</v>
      </c>
      <c r="X890">
        <f t="shared" si="25"/>
        <v>0</v>
      </c>
    </row>
    <row r="891" spans="1:24" ht="12.75" hidden="1" customHeight="1" x14ac:dyDescent="0.45">
      <c r="A891">
        <v>104</v>
      </c>
      <c r="B891" t="s">
        <v>118</v>
      </c>
      <c r="C891" t="s">
        <v>12</v>
      </c>
      <c r="D891" s="2" t="str">
        <f t="shared" si="24"/>
        <v>Liberty2018</v>
      </c>
      <c r="F891">
        <v>6</v>
      </c>
      <c r="G891">
        <v>6</v>
      </c>
      <c r="H891" s="2">
        <v>0</v>
      </c>
      <c r="I891">
        <v>0.36</v>
      </c>
      <c r="J891">
        <v>-9.49</v>
      </c>
      <c r="K891">
        <v>-9.1199999999999992</v>
      </c>
      <c r="L891" s="2">
        <f>_xlfn.RANK.EQ(I891, INDEX(CFB!$I$2:$I$1048576, MATCH(W891, CFB!$W$2:$W$1048576, 0)):INDEX(CFB!$I$2:$I$1048576, MATCH(W891, CFB!$W$2:$W$1048576, 0) + COUNTIF(CFB!$W$2:$W$1048576, W891) - 1), 0)</f>
        <v>68</v>
      </c>
      <c r="M891" s="2">
        <f>_xlfn.RANK.EQ(J891, INDEX(CFB!$J$2:$J$1048576, MATCH(W891, CFB!$W$2:$W$1048576, 0)):INDEX(CFB!$J$2:$J$1048576, MATCH(W891, CFB!$W$2:$W$1048576, 0) + COUNTIF(CFB!$W$2:$W$1048576, W891) - 1))</f>
        <v>122</v>
      </c>
      <c r="N891" s="2">
        <f>RANK(K891, INDEX(CFB!$K$2:$K$1048576, MATCH(W891, CFB!$W$2:$W$1048576, 0)):INDEX(CFB!$K$2:$K$1048576, MATCH(W891, CFB!$W$2:$W$1048576, 0) + COUNTIF(CFB!$W$2:$W$1048576, W891) - 1))</f>
        <v>104</v>
      </c>
      <c r="O891">
        <v>43.19</v>
      </c>
      <c r="P891">
        <v>25.55</v>
      </c>
      <c r="Q891">
        <v>7.85</v>
      </c>
      <c r="R891">
        <v>6.4</v>
      </c>
      <c r="S891">
        <v>4.72</v>
      </c>
      <c r="T891">
        <v>4.8899999999999997</v>
      </c>
      <c r="U891">
        <v>6.15</v>
      </c>
      <c r="V891">
        <v>5.73</v>
      </c>
      <c r="W891">
        <v>2018</v>
      </c>
      <c r="X891">
        <f t="shared" si="25"/>
        <v>0</v>
      </c>
    </row>
    <row r="892" spans="1:24" ht="12.75" hidden="1" customHeight="1" x14ac:dyDescent="0.45">
      <c r="A892">
        <v>105</v>
      </c>
      <c r="B892" t="s">
        <v>122</v>
      </c>
      <c r="C892" t="s">
        <v>159</v>
      </c>
      <c r="D892" s="2" t="str">
        <f t="shared" si="24"/>
        <v>Coastal Carolina2018</v>
      </c>
      <c r="F892">
        <v>5</v>
      </c>
      <c r="G892">
        <v>7</v>
      </c>
      <c r="H892" s="2">
        <v>0</v>
      </c>
      <c r="I892">
        <v>-2.63</v>
      </c>
      <c r="J892">
        <v>-6.55</v>
      </c>
      <c r="K892">
        <v>-9.17</v>
      </c>
      <c r="L892" s="2">
        <f>_xlfn.RANK.EQ(I892, INDEX(CFB!$I$2:$I$1048576, MATCH(W892, CFB!$W$2:$W$1048576, 0)):INDEX(CFB!$I$2:$I$1048576, MATCH(W892, CFB!$W$2:$W$1048576, 0) + COUNTIF(CFB!$W$2:$W$1048576, W892) - 1), 0)</f>
        <v>90</v>
      </c>
      <c r="M892" s="2">
        <f>_xlfn.RANK.EQ(J892, INDEX(CFB!$J$2:$J$1048576, MATCH(W892, CFB!$W$2:$W$1048576, 0)):INDEX(CFB!$J$2:$J$1048576, MATCH(W892, CFB!$W$2:$W$1048576, 0) + COUNTIF(CFB!$W$2:$W$1048576, W892) - 1))</f>
        <v>108</v>
      </c>
      <c r="N892" s="2">
        <f>RANK(K892, INDEX(CFB!$K$2:$K$1048576, MATCH(W892, CFB!$W$2:$W$1048576, 0)):INDEX(CFB!$K$2:$K$1048576, MATCH(W892, CFB!$W$2:$W$1048576, 0) + COUNTIF(CFB!$W$2:$W$1048576, W892) - 1))</f>
        <v>105</v>
      </c>
      <c r="O892">
        <v>38.450000000000003</v>
      </c>
      <c r="P892">
        <v>20.22</v>
      </c>
      <c r="Q892">
        <v>8.98</v>
      </c>
      <c r="R892">
        <v>6.98</v>
      </c>
      <c r="S892">
        <v>5.5</v>
      </c>
      <c r="T892">
        <v>5.5</v>
      </c>
      <c r="U892">
        <v>6.62</v>
      </c>
      <c r="V892">
        <v>6.26</v>
      </c>
      <c r="W892">
        <v>2018</v>
      </c>
      <c r="X892">
        <f t="shared" si="25"/>
        <v>0</v>
      </c>
    </row>
    <row r="893" spans="1:24" ht="12.75" hidden="1" customHeight="1" x14ac:dyDescent="0.45">
      <c r="A893">
        <v>106</v>
      </c>
      <c r="B893" t="s">
        <v>56</v>
      </c>
      <c r="C893" t="s">
        <v>154</v>
      </c>
      <c r="D893" s="2" t="str">
        <f t="shared" si="24"/>
        <v>Rutgers2018</v>
      </c>
      <c r="F893">
        <v>1</v>
      </c>
      <c r="G893">
        <v>11</v>
      </c>
      <c r="H893" s="2">
        <v>0</v>
      </c>
      <c r="I893">
        <v>-11.77</v>
      </c>
      <c r="J893">
        <v>2.12</v>
      </c>
      <c r="K893">
        <v>-9.65</v>
      </c>
      <c r="L893" s="2">
        <f>_xlfn.RANK.EQ(I893, INDEX(CFB!$I$2:$I$1048576, MATCH(W893, CFB!$W$2:$W$1048576, 0)):INDEX(CFB!$I$2:$I$1048576, MATCH(W893, CFB!$W$2:$W$1048576, 0) + COUNTIF(CFB!$W$2:$W$1048576, W893) - 1), 0)</f>
        <v>127</v>
      </c>
      <c r="M893" s="2">
        <f>_xlfn.RANK.EQ(J893, INDEX(CFB!$J$2:$J$1048576, MATCH(W893, CFB!$W$2:$W$1048576, 0)):INDEX(CFB!$J$2:$J$1048576, MATCH(W893, CFB!$W$2:$W$1048576, 0) + COUNTIF(CFB!$W$2:$W$1048576, W893) - 1))</f>
        <v>51</v>
      </c>
      <c r="N893" s="2">
        <f>RANK(K893, INDEX(CFB!$K$2:$K$1048576, MATCH(W893, CFB!$W$2:$W$1048576, 0)):INDEX(CFB!$K$2:$K$1048576, MATCH(W893, CFB!$W$2:$W$1048576, 0) + COUNTIF(CFB!$W$2:$W$1048576, W893) - 1))</f>
        <v>106</v>
      </c>
      <c r="O893">
        <v>32.549999999999997</v>
      </c>
      <c r="P893">
        <v>13.38</v>
      </c>
      <c r="Q893">
        <v>6.28</v>
      </c>
      <c r="R893">
        <v>4.8899999999999997</v>
      </c>
      <c r="S893">
        <v>5.19</v>
      </c>
      <c r="T893">
        <v>3.78</v>
      </c>
      <c r="U893">
        <v>5.53</v>
      </c>
      <c r="V893">
        <v>4.3499999999999996</v>
      </c>
      <c r="W893">
        <v>2018</v>
      </c>
      <c r="X893">
        <f t="shared" si="25"/>
        <v>0</v>
      </c>
    </row>
    <row r="894" spans="1:24" ht="12.75" hidden="1" customHeight="1" x14ac:dyDescent="0.45">
      <c r="A894">
        <v>107</v>
      </c>
      <c r="B894" t="s">
        <v>147</v>
      </c>
      <c r="C894" t="s">
        <v>172</v>
      </c>
      <c r="D894" s="2" t="str">
        <f t="shared" si="24"/>
        <v>Tulsa2018</v>
      </c>
      <c r="F894">
        <v>3</v>
      </c>
      <c r="G894">
        <v>9</v>
      </c>
      <c r="H894" s="2">
        <v>0</v>
      </c>
      <c r="I894">
        <v>-6.97</v>
      </c>
      <c r="J894">
        <v>-2.77</v>
      </c>
      <c r="K894">
        <v>-9.74</v>
      </c>
      <c r="L894" s="2">
        <f>_xlfn.RANK.EQ(I894, INDEX(CFB!$I$2:$I$1048576, MATCH(W894, CFB!$W$2:$W$1048576, 0)):INDEX(CFB!$I$2:$I$1048576, MATCH(W894, CFB!$W$2:$W$1048576, 0) + COUNTIF(CFB!$W$2:$W$1048576, W894) - 1), 0)</f>
        <v>117</v>
      </c>
      <c r="M894" s="2">
        <f>_xlfn.RANK.EQ(J894, INDEX(CFB!$J$2:$J$1048576, MATCH(W894, CFB!$W$2:$W$1048576, 0)):INDEX(CFB!$J$2:$J$1048576, MATCH(W894, CFB!$W$2:$W$1048576, 0) + COUNTIF(CFB!$W$2:$W$1048576, W894) - 1))</f>
        <v>90</v>
      </c>
      <c r="N894" s="2">
        <f>RANK(K894, INDEX(CFB!$K$2:$K$1048576, MATCH(W894, CFB!$W$2:$W$1048576, 0)):INDEX(CFB!$K$2:$K$1048576, MATCH(W894, CFB!$W$2:$W$1048576, 0) + COUNTIF(CFB!$W$2:$W$1048576, W894) - 1))</f>
        <v>107</v>
      </c>
      <c r="O894">
        <v>34.229999999999997</v>
      </c>
      <c r="P894">
        <v>15.58</v>
      </c>
      <c r="Q894">
        <v>7.76</v>
      </c>
      <c r="R894">
        <v>5.59</v>
      </c>
      <c r="S894">
        <v>5.01</v>
      </c>
      <c r="T894">
        <v>4.0199999999999996</v>
      </c>
      <c r="U894">
        <v>5.85</v>
      </c>
      <c r="V894">
        <v>4.74</v>
      </c>
      <c r="W894">
        <v>2018</v>
      </c>
      <c r="X894">
        <f t="shared" si="25"/>
        <v>0</v>
      </c>
    </row>
    <row r="895" spans="1:24" ht="12.75" hidden="1" customHeight="1" x14ac:dyDescent="0.45">
      <c r="A895">
        <v>108</v>
      </c>
      <c r="B895" t="s">
        <v>25</v>
      </c>
      <c r="C895" t="s">
        <v>163</v>
      </c>
      <c r="D895" s="2" t="str">
        <f t="shared" si="24"/>
        <v>Louisville2018</v>
      </c>
      <c r="F895">
        <v>2</v>
      </c>
      <c r="G895">
        <v>10</v>
      </c>
      <c r="H895" s="2">
        <v>0</v>
      </c>
      <c r="I895">
        <v>-3.61</v>
      </c>
      <c r="J895">
        <v>-6.23</v>
      </c>
      <c r="K895">
        <v>-9.84</v>
      </c>
      <c r="L895" s="2">
        <f>_xlfn.RANK.EQ(I895, INDEX(CFB!$I$2:$I$1048576, MATCH(W895, CFB!$W$2:$W$1048576, 0)):INDEX(CFB!$I$2:$I$1048576, MATCH(W895, CFB!$W$2:$W$1048576, 0) + COUNTIF(CFB!$W$2:$W$1048576, W895) - 1), 0)</f>
        <v>99</v>
      </c>
      <c r="M895" s="2">
        <f>_xlfn.RANK.EQ(J895, INDEX(CFB!$J$2:$J$1048576, MATCH(W895, CFB!$W$2:$W$1048576, 0)):INDEX(CFB!$J$2:$J$1048576, MATCH(W895, CFB!$W$2:$W$1048576, 0) + COUNTIF(CFB!$W$2:$W$1048576, W895) - 1))</f>
        <v>107</v>
      </c>
      <c r="N895" s="2">
        <f>RANK(K895, INDEX(CFB!$K$2:$K$1048576, MATCH(W895, CFB!$W$2:$W$1048576, 0)):INDEX(CFB!$K$2:$K$1048576, MATCH(W895, CFB!$W$2:$W$1048576, 0) + COUNTIF(CFB!$W$2:$W$1048576, W895) - 1))</f>
        <v>108</v>
      </c>
      <c r="O895">
        <v>39.159999999999997</v>
      </c>
      <c r="P895">
        <v>25.67</v>
      </c>
      <c r="Q895">
        <v>8.2200000000000006</v>
      </c>
      <c r="R895">
        <v>6.57</v>
      </c>
      <c r="S895">
        <v>5.8</v>
      </c>
      <c r="T895">
        <v>4.91</v>
      </c>
      <c r="U895">
        <v>6.81</v>
      </c>
      <c r="V895">
        <v>5.59</v>
      </c>
      <c r="W895">
        <v>2018</v>
      </c>
      <c r="X895">
        <f t="shared" si="25"/>
        <v>0</v>
      </c>
    </row>
    <row r="896" spans="1:24" ht="12.75" hidden="1" customHeight="1" x14ac:dyDescent="0.45">
      <c r="A896">
        <v>109</v>
      </c>
      <c r="B896" t="s">
        <v>50</v>
      </c>
      <c r="C896" t="s">
        <v>166</v>
      </c>
      <c r="D896" s="2" t="str">
        <f t="shared" si="24"/>
        <v>Nevada-Las Vegas2018</v>
      </c>
      <c r="F896">
        <v>4</v>
      </c>
      <c r="G896">
        <v>8</v>
      </c>
      <c r="H896" s="2">
        <v>0</v>
      </c>
      <c r="I896">
        <v>-0.68</v>
      </c>
      <c r="J896">
        <v>-9.3000000000000007</v>
      </c>
      <c r="K896">
        <v>-9.98</v>
      </c>
      <c r="L896" s="2">
        <f>_xlfn.RANK.EQ(I896, INDEX(CFB!$I$2:$I$1048576, MATCH(W896, CFB!$W$2:$W$1048576, 0)):INDEX(CFB!$I$2:$I$1048576, MATCH(W896, CFB!$W$2:$W$1048576, 0) + COUNTIF(CFB!$W$2:$W$1048576, W896) - 1), 0)</f>
        <v>78</v>
      </c>
      <c r="M896" s="2">
        <f>_xlfn.RANK.EQ(J896, INDEX(CFB!$J$2:$J$1048576, MATCH(W896, CFB!$W$2:$W$1048576, 0)):INDEX(CFB!$J$2:$J$1048576, MATCH(W896, CFB!$W$2:$W$1048576, 0) + COUNTIF(CFB!$W$2:$W$1048576, W896) - 1))</f>
        <v>120</v>
      </c>
      <c r="N896" s="2">
        <f>RANK(K896, INDEX(CFB!$K$2:$K$1048576, MATCH(W896, CFB!$W$2:$W$1048576, 0)):INDEX(CFB!$K$2:$K$1048576, MATCH(W896, CFB!$W$2:$W$1048576, 0) + COUNTIF(CFB!$W$2:$W$1048576, W896) - 1))</f>
        <v>109</v>
      </c>
      <c r="O896">
        <v>41.42</v>
      </c>
      <c r="P896">
        <v>24.99</v>
      </c>
      <c r="Q896">
        <v>6.69</v>
      </c>
      <c r="R896">
        <v>7.07</v>
      </c>
      <c r="S896">
        <v>5.9</v>
      </c>
      <c r="T896">
        <v>4.53</v>
      </c>
      <c r="U896">
        <v>6.14</v>
      </c>
      <c r="V896">
        <v>5.76</v>
      </c>
      <c r="W896">
        <v>2018</v>
      </c>
      <c r="X896">
        <f t="shared" si="25"/>
        <v>0</v>
      </c>
    </row>
    <row r="897" spans="1:24" ht="12.75" hidden="1" customHeight="1" x14ac:dyDescent="0.45">
      <c r="A897">
        <v>110</v>
      </c>
      <c r="B897" t="s">
        <v>140</v>
      </c>
      <c r="C897" t="s">
        <v>161</v>
      </c>
      <c r="D897" s="2" t="str">
        <f t="shared" si="24"/>
        <v>Ball State2018</v>
      </c>
      <c r="F897">
        <v>4</v>
      </c>
      <c r="G897">
        <v>8</v>
      </c>
      <c r="H897" s="2">
        <v>0</v>
      </c>
      <c r="I897">
        <v>-5.4</v>
      </c>
      <c r="J897">
        <v>-5.0999999999999996</v>
      </c>
      <c r="K897">
        <v>-10.49</v>
      </c>
      <c r="L897" s="2">
        <f>_xlfn.RANK.EQ(I897, INDEX(CFB!$I$2:$I$1048576, MATCH(W897, CFB!$W$2:$W$1048576, 0)):INDEX(CFB!$I$2:$I$1048576, MATCH(W897, CFB!$W$2:$W$1048576, 0) + COUNTIF(CFB!$W$2:$W$1048576, W897) - 1), 0)</f>
        <v>110</v>
      </c>
      <c r="M897" s="2">
        <f>_xlfn.RANK.EQ(J897, INDEX(CFB!$J$2:$J$1048576, MATCH(W897, CFB!$W$2:$W$1048576, 0)):INDEX(CFB!$J$2:$J$1048576, MATCH(W897, CFB!$W$2:$W$1048576, 0) + COUNTIF(CFB!$W$2:$W$1048576, W897) - 1))</f>
        <v>102</v>
      </c>
      <c r="N897" s="2">
        <f>RANK(K897, INDEX(CFB!$K$2:$K$1048576, MATCH(W897, CFB!$W$2:$W$1048576, 0)):INDEX(CFB!$K$2:$K$1048576, MATCH(W897, CFB!$W$2:$W$1048576, 0) + COUNTIF(CFB!$W$2:$W$1048576, W897) - 1))</f>
        <v>110</v>
      </c>
      <c r="O897">
        <v>37.68</v>
      </c>
      <c r="P897">
        <v>19.8</v>
      </c>
      <c r="Q897">
        <v>7.61</v>
      </c>
      <c r="R897">
        <v>6.3</v>
      </c>
      <c r="S897">
        <v>5.14</v>
      </c>
      <c r="T897">
        <v>4.3600000000000003</v>
      </c>
      <c r="U897">
        <v>6.28</v>
      </c>
      <c r="V897">
        <v>5.21</v>
      </c>
      <c r="W897">
        <v>2018</v>
      </c>
      <c r="X897">
        <f t="shared" si="25"/>
        <v>0</v>
      </c>
    </row>
    <row r="898" spans="1:24" ht="12.75" hidden="1" customHeight="1" x14ac:dyDescent="0.45">
      <c r="A898">
        <v>111</v>
      </c>
      <c r="B898" t="s">
        <v>119</v>
      </c>
      <c r="C898" t="s">
        <v>171</v>
      </c>
      <c r="D898" s="2" t="str">
        <f t="shared" si="24"/>
        <v>Oregon State2018</v>
      </c>
      <c r="F898">
        <v>2</v>
      </c>
      <c r="G898">
        <v>10</v>
      </c>
      <c r="H898" s="2">
        <v>0</v>
      </c>
      <c r="I898">
        <v>0.63</v>
      </c>
      <c r="J898">
        <v>-11.49</v>
      </c>
      <c r="K898">
        <v>-10.86</v>
      </c>
      <c r="L898" s="2">
        <f>_xlfn.RANK.EQ(I898, INDEX(CFB!$I$2:$I$1048576, MATCH(W898, CFB!$W$2:$W$1048576, 0)):INDEX(CFB!$I$2:$I$1048576, MATCH(W898, CFB!$W$2:$W$1048576, 0) + COUNTIF(CFB!$W$2:$W$1048576, W898) - 1), 0)</f>
        <v>63</v>
      </c>
      <c r="M898" s="2">
        <f>_xlfn.RANK.EQ(J898, INDEX(CFB!$J$2:$J$1048576, MATCH(W898, CFB!$W$2:$W$1048576, 0)):INDEX(CFB!$J$2:$J$1048576, MATCH(W898, CFB!$W$2:$W$1048576, 0) + COUNTIF(CFB!$W$2:$W$1048576, W898) - 1))</f>
        <v>127</v>
      </c>
      <c r="N898" s="2">
        <f>RANK(K898, INDEX(CFB!$K$2:$K$1048576, MATCH(W898, CFB!$W$2:$W$1048576, 0)):INDEX(CFB!$K$2:$K$1048576, MATCH(W898, CFB!$W$2:$W$1048576, 0) + COUNTIF(CFB!$W$2:$W$1048576, W898) - 1))</f>
        <v>111</v>
      </c>
      <c r="O898">
        <v>43.32</v>
      </c>
      <c r="P898">
        <v>28.96</v>
      </c>
      <c r="Q898">
        <v>8.85</v>
      </c>
      <c r="R898">
        <v>6.38</v>
      </c>
      <c r="S898">
        <v>5.05</v>
      </c>
      <c r="T898">
        <v>6</v>
      </c>
      <c r="U898">
        <v>6.78</v>
      </c>
      <c r="V898">
        <v>6.01</v>
      </c>
      <c r="W898">
        <v>2018</v>
      </c>
      <c r="X898">
        <f t="shared" si="25"/>
        <v>0</v>
      </c>
    </row>
    <row r="899" spans="1:24" ht="12.75" hidden="1" customHeight="1" x14ac:dyDescent="0.45">
      <c r="A899">
        <v>112</v>
      </c>
      <c r="B899" t="s">
        <v>145</v>
      </c>
      <c r="C899" t="s">
        <v>12</v>
      </c>
      <c r="D899" s="2" t="str">
        <f t="shared" ref="D899:D962" si="26">_xlfn.CONCAT(B899, W899)</f>
        <v>Massachusetts2018</v>
      </c>
      <c r="F899">
        <v>4</v>
      </c>
      <c r="G899">
        <v>8</v>
      </c>
      <c r="H899" s="2">
        <v>0</v>
      </c>
      <c r="I899">
        <v>2.36</v>
      </c>
      <c r="J899">
        <v>-13.42</v>
      </c>
      <c r="K899">
        <v>-11.06</v>
      </c>
      <c r="L899" s="2">
        <f>_xlfn.RANK.EQ(I899, INDEX(CFB!$I$2:$I$1048576, MATCH(W899, CFB!$W$2:$W$1048576, 0)):INDEX(CFB!$I$2:$I$1048576, MATCH(W899, CFB!$W$2:$W$1048576, 0) + COUNTIF(CFB!$W$2:$W$1048576, W899) - 1), 0)</f>
        <v>50</v>
      </c>
      <c r="M899" s="2">
        <f>_xlfn.RANK.EQ(J899, INDEX(CFB!$J$2:$J$1048576, MATCH(W899, CFB!$W$2:$W$1048576, 0)):INDEX(CFB!$J$2:$J$1048576, MATCH(W899, CFB!$W$2:$W$1048576, 0) + COUNTIF(CFB!$W$2:$W$1048576, W899) - 1))</f>
        <v>130</v>
      </c>
      <c r="N899" s="2">
        <f>RANK(K899, INDEX(CFB!$K$2:$K$1048576, MATCH(W899, CFB!$W$2:$W$1048576, 0)):INDEX(CFB!$K$2:$K$1048576, MATCH(W899, CFB!$W$2:$W$1048576, 0) + COUNTIF(CFB!$W$2:$W$1048576, W899) - 1))</f>
        <v>112</v>
      </c>
      <c r="O899">
        <v>45.39</v>
      </c>
      <c r="P899">
        <v>29.64</v>
      </c>
      <c r="Q899">
        <v>9.74</v>
      </c>
      <c r="R899">
        <v>7.51</v>
      </c>
      <c r="S899">
        <v>4.55</v>
      </c>
      <c r="T899">
        <v>4.76</v>
      </c>
      <c r="U899">
        <v>7.02</v>
      </c>
      <c r="V899">
        <v>5.91</v>
      </c>
      <c r="W899">
        <v>2018</v>
      </c>
      <c r="X899">
        <f t="shared" ref="X899:X962" si="27">IF(E899=1, 1,0)</f>
        <v>0</v>
      </c>
    </row>
    <row r="900" spans="1:24" ht="12.75" hidden="1" customHeight="1" x14ac:dyDescent="0.45">
      <c r="A900">
        <v>113</v>
      </c>
      <c r="B900" t="s">
        <v>108</v>
      </c>
      <c r="C900" t="s">
        <v>173</v>
      </c>
      <c r="D900" s="2" t="str">
        <f t="shared" si="26"/>
        <v>East Carolina2018</v>
      </c>
      <c r="F900">
        <v>3</v>
      </c>
      <c r="G900">
        <v>9</v>
      </c>
      <c r="H900" s="2">
        <v>0</v>
      </c>
      <c r="I900">
        <v>-7.93</v>
      </c>
      <c r="J900">
        <v>-3.15</v>
      </c>
      <c r="K900">
        <v>-11.08</v>
      </c>
      <c r="L900" s="2">
        <f>_xlfn.RANK.EQ(I900, INDEX(CFB!$I$2:$I$1048576, MATCH(W900, CFB!$W$2:$W$1048576, 0)):INDEX(CFB!$I$2:$I$1048576, MATCH(W900, CFB!$W$2:$W$1048576, 0) + COUNTIF(CFB!$W$2:$W$1048576, W900) - 1), 0)</f>
        <v>120</v>
      </c>
      <c r="M900" s="2">
        <f>_xlfn.RANK.EQ(J900, INDEX(CFB!$J$2:$J$1048576, MATCH(W900, CFB!$W$2:$W$1048576, 0)):INDEX(CFB!$J$2:$J$1048576, MATCH(W900, CFB!$W$2:$W$1048576, 0) + COUNTIF(CFB!$W$2:$W$1048576, W900) - 1))</f>
        <v>91</v>
      </c>
      <c r="N900" s="2">
        <f>RANK(K900, INDEX(CFB!$K$2:$K$1048576, MATCH(W900, CFB!$W$2:$W$1048576, 0)):INDEX(CFB!$K$2:$K$1048576, MATCH(W900, CFB!$W$2:$W$1048576, 0) + COUNTIF(CFB!$W$2:$W$1048576, W900) - 1))</f>
        <v>113</v>
      </c>
      <c r="O900">
        <v>33.229999999999997</v>
      </c>
      <c r="P900">
        <v>21.81</v>
      </c>
      <c r="Q900">
        <v>7.06</v>
      </c>
      <c r="R900">
        <v>7.17</v>
      </c>
      <c r="S900">
        <v>4.3</v>
      </c>
      <c r="T900">
        <v>3.06</v>
      </c>
      <c r="U900">
        <v>5.67</v>
      </c>
      <c r="V900">
        <v>5.0199999999999996</v>
      </c>
      <c r="W900">
        <v>2018</v>
      </c>
      <c r="X900">
        <f t="shared" si="27"/>
        <v>0</v>
      </c>
    </row>
    <row r="901" spans="1:24" ht="12.75" hidden="1" customHeight="1" x14ac:dyDescent="0.45">
      <c r="A901">
        <v>114</v>
      </c>
      <c r="B901" t="s">
        <v>141</v>
      </c>
      <c r="C901" t="s">
        <v>167</v>
      </c>
      <c r="D901" s="2" t="str">
        <f t="shared" si="26"/>
        <v>New Mexico2018</v>
      </c>
      <c r="F901">
        <v>3</v>
      </c>
      <c r="G901">
        <v>9</v>
      </c>
      <c r="H901" s="2">
        <v>0</v>
      </c>
      <c r="I901">
        <v>-3.64</v>
      </c>
      <c r="J901">
        <v>-7.66</v>
      </c>
      <c r="K901">
        <v>-11.3</v>
      </c>
      <c r="L901" s="2">
        <f>_xlfn.RANK.EQ(I901, INDEX(CFB!$I$2:$I$1048576, MATCH(W901, CFB!$W$2:$W$1048576, 0)):INDEX(CFB!$I$2:$I$1048576, MATCH(W901, CFB!$W$2:$W$1048576, 0) + COUNTIF(CFB!$W$2:$W$1048576, W901) - 1), 0)</f>
        <v>100</v>
      </c>
      <c r="M901" s="2">
        <f>_xlfn.RANK.EQ(J901, INDEX(CFB!$J$2:$J$1048576, MATCH(W901, CFB!$W$2:$W$1048576, 0)):INDEX(CFB!$J$2:$J$1048576, MATCH(W901, CFB!$W$2:$W$1048576, 0) + COUNTIF(CFB!$W$2:$W$1048576, W901) - 1))</f>
        <v>114</v>
      </c>
      <c r="N901" s="2">
        <f>RANK(K901, INDEX(CFB!$K$2:$K$1048576, MATCH(W901, CFB!$W$2:$W$1048576, 0)):INDEX(CFB!$K$2:$K$1048576, MATCH(W901, CFB!$W$2:$W$1048576, 0) + COUNTIF(CFB!$W$2:$W$1048576, W901) - 1))</f>
        <v>114</v>
      </c>
      <c r="O901">
        <v>39.869999999999997</v>
      </c>
      <c r="P901">
        <v>22.8</v>
      </c>
      <c r="Q901">
        <v>8.2899999999999991</v>
      </c>
      <c r="R901">
        <v>7.51</v>
      </c>
      <c r="S901">
        <v>4.5199999999999996</v>
      </c>
      <c r="T901">
        <v>3.95</v>
      </c>
      <c r="U901">
        <v>5.81</v>
      </c>
      <c r="V901">
        <v>5.49</v>
      </c>
      <c r="W901">
        <v>2018</v>
      </c>
      <c r="X901">
        <f t="shared" si="27"/>
        <v>0</v>
      </c>
    </row>
    <row r="902" spans="1:24" ht="12.75" hidden="1" customHeight="1" x14ac:dyDescent="0.45">
      <c r="A902">
        <v>115</v>
      </c>
      <c r="B902" t="s">
        <v>127</v>
      </c>
      <c r="C902" t="s">
        <v>162</v>
      </c>
      <c r="D902" s="2" t="str">
        <f t="shared" si="26"/>
        <v>Akron2018</v>
      </c>
      <c r="F902">
        <v>4</v>
      </c>
      <c r="G902">
        <v>8</v>
      </c>
      <c r="H902" s="2">
        <v>0</v>
      </c>
      <c r="I902">
        <v>-9.64</v>
      </c>
      <c r="J902">
        <v>-2.02</v>
      </c>
      <c r="K902">
        <v>-11.66</v>
      </c>
      <c r="L902" s="2">
        <f>_xlfn.RANK.EQ(I902, INDEX(CFB!$I$2:$I$1048576, MATCH(W902, CFB!$W$2:$W$1048576, 0)):INDEX(CFB!$I$2:$I$1048576, MATCH(W902, CFB!$W$2:$W$1048576, 0) + COUNTIF(CFB!$W$2:$W$1048576, W902) - 1), 0)</f>
        <v>124</v>
      </c>
      <c r="M902" s="2">
        <f>_xlfn.RANK.EQ(J902, INDEX(CFB!$J$2:$J$1048576, MATCH(W902, CFB!$W$2:$W$1048576, 0)):INDEX(CFB!$J$2:$J$1048576, MATCH(W902, CFB!$W$2:$W$1048576, 0) + COUNTIF(CFB!$W$2:$W$1048576, W902) - 1))</f>
        <v>82</v>
      </c>
      <c r="N902" s="2">
        <f>RANK(K902, INDEX(CFB!$K$2:$K$1048576, MATCH(W902, CFB!$W$2:$W$1048576, 0)):INDEX(CFB!$K$2:$K$1048576, MATCH(W902, CFB!$W$2:$W$1048576, 0) + COUNTIF(CFB!$W$2:$W$1048576, W902) - 1))</f>
        <v>115</v>
      </c>
      <c r="O902">
        <v>33.44</v>
      </c>
      <c r="P902">
        <v>14.95</v>
      </c>
      <c r="Q902">
        <v>7.84</v>
      </c>
      <c r="R902">
        <v>5.19</v>
      </c>
      <c r="S902">
        <v>4.08</v>
      </c>
      <c r="T902">
        <v>3.96</v>
      </c>
      <c r="U902">
        <v>5.78</v>
      </c>
      <c r="V902">
        <v>4.54</v>
      </c>
      <c r="W902">
        <v>2018</v>
      </c>
      <c r="X902">
        <f t="shared" si="27"/>
        <v>0</v>
      </c>
    </row>
    <row r="903" spans="1:24" ht="12.75" hidden="1" customHeight="1" x14ac:dyDescent="0.45">
      <c r="A903">
        <v>116</v>
      </c>
      <c r="B903" t="s">
        <v>104</v>
      </c>
      <c r="C903" t="s">
        <v>167</v>
      </c>
      <c r="D903" s="2" t="str">
        <f t="shared" si="26"/>
        <v>Colorado State2018</v>
      </c>
      <c r="F903">
        <v>3</v>
      </c>
      <c r="G903">
        <v>9</v>
      </c>
      <c r="H903" s="2">
        <v>0</v>
      </c>
      <c r="I903">
        <v>-5.35</v>
      </c>
      <c r="J903">
        <v>-7.39</v>
      </c>
      <c r="K903">
        <v>-12.74</v>
      </c>
      <c r="L903" s="2">
        <f>_xlfn.RANK.EQ(I903, INDEX(CFB!$I$2:$I$1048576, MATCH(W903, CFB!$W$2:$W$1048576, 0)):INDEX(CFB!$I$2:$I$1048576, MATCH(W903, CFB!$W$2:$W$1048576, 0) + COUNTIF(CFB!$W$2:$W$1048576, W903) - 1), 0)</f>
        <v>109</v>
      </c>
      <c r="M903" s="2">
        <f>_xlfn.RANK.EQ(J903, INDEX(CFB!$J$2:$J$1048576, MATCH(W903, CFB!$W$2:$W$1048576, 0)):INDEX(CFB!$J$2:$J$1048576, MATCH(W903, CFB!$W$2:$W$1048576, 0) + COUNTIF(CFB!$W$2:$W$1048576, W903) - 1))</f>
        <v>113</v>
      </c>
      <c r="N903" s="2">
        <f>RANK(K903, INDEX(CFB!$K$2:$K$1048576, MATCH(W903, CFB!$W$2:$W$1048576, 0)):INDEX(CFB!$K$2:$K$1048576, MATCH(W903, CFB!$W$2:$W$1048576, 0) + COUNTIF(CFB!$W$2:$W$1048576, W903) - 1))</f>
        <v>116</v>
      </c>
      <c r="O903">
        <v>36.36</v>
      </c>
      <c r="P903">
        <v>22.18</v>
      </c>
      <c r="Q903">
        <v>8.33</v>
      </c>
      <c r="R903">
        <v>7.9</v>
      </c>
      <c r="S903">
        <v>4.4000000000000004</v>
      </c>
      <c r="T903">
        <v>4.6900000000000004</v>
      </c>
      <c r="U903">
        <v>6.56</v>
      </c>
      <c r="V903">
        <v>5.95</v>
      </c>
      <c r="W903">
        <v>2018</v>
      </c>
      <c r="X903">
        <f t="shared" si="27"/>
        <v>0</v>
      </c>
    </row>
    <row r="904" spans="1:24" ht="12.75" hidden="1" customHeight="1" x14ac:dyDescent="0.45">
      <c r="A904">
        <v>117</v>
      </c>
      <c r="B904" t="s">
        <v>92</v>
      </c>
      <c r="C904" t="s">
        <v>168</v>
      </c>
      <c r="D904" s="2" t="str">
        <f t="shared" si="26"/>
        <v>Old Dominion2018</v>
      </c>
      <c r="F904">
        <v>4</v>
      </c>
      <c r="G904">
        <v>8</v>
      </c>
      <c r="H904" s="2">
        <v>0</v>
      </c>
      <c r="I904">
        <v>-2.4</v>
      </c>
      <c r="J904">
        <v>-10.47</v>
      </c>
      <c r="K904">
        <v>-12.87</v>
      </c>
      <c r="L904" s="2">
        <f>_xlfn.RANK.EQ(I904, INDEX(CFB!$I$2:$I$1048576, MATCH(W904, CFB!$W$2:$W$1048576, 0)):INDEX(CFB!$I$2:$I$1048576, MATCH(W904, CFB!$W$2:$W$1048576, 0) + COUNTIF(CFB!$W$2:$W$1048576, W904) - 1), 0)</f>
        <v>87</v>
      </c>
      <c r="M904" s="2">
        <f>_xlfn.RANK.EQ(J904, INDEX(CFB!$J$2:$J$1048576, MATCH(W904, CFB!$W$2:$W$1048576, 0)):INDEX(CFB!$J$2:$J$1048576, MATCH(W904, CFB!$W$2:$W$1048576, 0) + COUNTIF(CFB!$W$2:$W$1048576, W904) - 1))</f>
        <v>126</v>
      </c>
      <c r="N904" s="2">
        <f>RANK(K904, INDEX(CFB!$K$2:$K$1048576, MATCH(W904, CFB!$W$2:$W$1048576, 0)):INDEX(CFB!$K$2:$K$1048576, MATCH(W904, CFB!$W$2:$W$1048576, 0) + COUNTIF(CFB!$W$2:$W$1048576, W904) - 1))</f>
        <v>117</v>
      </c>
      <c r="O904">
        <v>41.33</v>
      </c>
      <c r="P904">
        <v>25.64</v>
      </c>
      <c r="Q904">
        <v>8.19</v>
      </c>
      <c r="R904">
        <v>6.62</v>
      </c>
      <c r="S904">
        <v>4.42</v>
      </c>
      <c r="T904">
        <v>4.72</v>
      </c>
      <c r="U904">
        <v>6.26</v>
      </c>
      <c r="V904">
        <v>5.63</v>
      </c>
      <c r="W904">
        <v>2018</v>
      </c>
      <c r="X904">
        <f t="shared" si="27"/>
        <v>0</v>
      </c>
    </row>
    <row r="905" spans="1:24" ht="12.75" hidden="1" customHeight="1" x14ac:dyDescent="0.45">
      <c r="A905">
        <v>118</v>
      </c>
      <c r="B905" t="s">
        <v>114</v>
      </c>
      <c r="C905" t="s">
        <v>166</v>
      </c>
      <c r="D905" s="2" t="str">
        <f t="shared" si="26"/>
        <v>San Jose State2018</v>
      </c>
      <c r="F905">
        <v>1</v>
      </c>
      <c r="G905">
        <v>11</v>
      </c>
      <c r="H905" s="2">
        <v>0</v>
      </c>
      <c r="I905">
        <v>-5.6</v>
      </c>
      <c r="J905">
        <v>-7.33</v>
      </c>
      <c r="K905">
        <v>-12.93</v>
      </c>
      <c r="L905" s="2">
        <f>_xlfn.RANK.EQ(I905, INDEX(CFB!$I$2:$I$1048576, MATCH(W905, CFB!$W$2:$W$1048576, 0)):INDEX(CFB!$I$2:$I$1048576, MATCH(W905, CFB!$W$2:$W$1048576, 0) + COUNTIF(CFB!$W$2:$W$1048576, W905) - 1), 0)</f>
        <v>112</v>
      </c>
      <c r="M905" s="2">
        <f>_xlfn.RANK.EQ(J905, INDEX(CFB!$J$2:$J$1048576, MATCH(W905, CFB!$W$2:$W$1048576, 0)):INDEX(CFB!$J$2:$J$1048576, MATCH(W905, CFB!$W$2:$W$1048576, 0) + COUNTIF(CFB!$W$2:$W$1048576, W905) - 1))</f>
        <v>111</v>
      </c>
      <c r="N905" s="2">
        <f>RANK(K905, INDEX(CFB!$K$2:$K$1048576, MATCH(W905, CFB!$W$2:$W$1048576, 0)):INDEX(CFB!$K$2:$K$1048576, MATCH(W905, CFB!$W$2:$W$1048576, 0) + COUNTIF(CFB!$W$2:$W$1048576, W905) - 1))</f>
        <v>118</v>
      </c>
      <c r="O905">
        <v>36.270000000000003</v>
      </c>
      <c r="P905">
        <v>22.31</v>
      </c>
      <c r="Q905">
        <v>8.17</v>
      </c>
      <c r="R905">
        <v>6.87</v>
      </c>
      <c r="S905">
        <v>3.01</v>
      </c>
      <c r="T905">
        <v>3.95</v>
      </c>
      <c r="U905">
        <v>5.8</v>
      </c>
      <c r="V905">
        <v>5.29</v>
      </c>
      <c r="W905">
        <v>2018</v>
      </c>
      <c r="X905">
        <f t="shared" si="27"/>
        <v>0</v>
      </c>
    </row>
    <row r="906" spans="1:24" ht="12.75" hidden="1" customHeight="1" x14ac:dyDescent="0.45">
      <c r="A906">
        <v>119</v>
      </c>
      <c r="B906" t="s">
        <v>90</v>
      </c>
      <c r="C906" t="s">
        <v>158</v>
      </c>
      <c r="D906" s="2" t="str">
        <f t="shared" si="26"/>
        <v>South Alabama2018</v>
      </c>
      <c r="F906">
        <v>3</v>
      </c>
      <c r="G906">
        <v>9</v>
      </c>
      <c r="H906" s="2">
        <v>0</v>
      </c>
      <c r="I906">
        <v>-5.3</v>
      </c>
      <c r="J906">
        <v>-8.26</v>
      </c>
      <c r="K906">
        <v>-13.56</v>
      </c>
      <c r="L906" s="2">
        <f>_xlfn.RANK.EQ(I906, INDEX(CFB!$I$2:$I$1048576, MATCH(W906, CFB!$W$2:$W$1048576, 0)):INDEX(CFB!$I$2:$I$1048576, MATCH(W906, CFB!$W$2:$W$1048576, 0) + COUNTIF(CFB!$W$2:$W$1048576, W906) - 1), 0)</f>
        <v>108</v>
      </c>
      <c r="M906" s="2">
        <f>_xlfn.RANK.EQ(J906, INDEX(CFB!$J$2:$J$1048576, MATCH(W906, CFB!$W$2:$W$1048576, 0)):INDEX(CFB!$J$2:$J$1048576, MATCH(W906, CFB!$W$2:$W$1048576, 0) + COUNTIF(CFB!$W$2:$W$1048576, W906) - 1))</f>
        <v>118</v>
      </c>
      <c r="N906" s="2">
        <f>RANK(K906, INDEX(CFB!$K$2:$K$1048576, MATCH(W906, CFB!$W$2:$W$1048576, 0)):INDEX(CFB!$K$2:$K$1048576, MATCH(W906, CFB!$W$2:$W$1048576, 0) + COUNTIF(CFB!$W$2:$W$1048576, W906) - 1))</f>
        <v>119</v>
      </c>
      <c r="O906">
        <v>36.979999999999997</v>
      </c>
      <c r="P906">
        <v>25.63</v>
      </c>
      <c r="Q906">
        <v>8.8000000000000007</v>
      </c>
      <c r="R906">
        <v>7.89</v>
      </c>
      <c r="S906">
        <v>4.6399999999999997</v>
      </c>
      <c r="T906">
        <v>3.8</v>
      </c>
      <c r="U906">
        <v>6.19</v>
      </c>
      <c r="V906">
        <v>5.62</v>
      </c>
      <c r="W906">
        <v>2018</v>
      </c>
      <c r="X906">
        <f t="shared" si="27"/>
        <v>0</v>
      </c>
    </row>
    <row r="907" spans="1:24" ht="12.75" hidden="1" customHeight="1" x14ac:dyDescent="0.45">
      <c r="A907">
        <v>120</v>
      </c>
      <c r="B907" t="s">
        <v>110</v>
      </c>
      <c r="C907" t="s">
        <v>168</v>
      </c>
      <c r="D907" s="2" t="str">
        <f t="shared" si="26"/>
        <v>Western Kentucky2018</v>
      </c>
      <c r="F907">
        <v>3</v>
      </c>
      <c r="G907">
        <v>9</v>
      </c>
      <c r="H907" s="2">
        <v>0</v>
      </c>
      <c r="I907">
        <v>-9.34</v>
      </c>
      <c r="J907">
        <v>-4.78</v>
      </c>
      <c r="K907">
        <v>-14.11</v>
      </c>
      <c r="L907" s="2">
        <f>_xlfn.RANK.EQ(I907, INDEX(CFB!$I$2:$I$1048576, MATCH(W907, CFB!$W$2:$W$1048576, 0)):INDEX(CFB!$I$2:$I$1048576, MATCH(W907, CFB!$W$2:$W$1048576, 0) + COUNTIF(CFB!$W$2:$W$1048576, W907) - 1), 0)</f>
        <v>123</v>
      </c>
      <c r="M907" s="2">
        <f>_xlfn.RANK.EQ(J907, INDEX(CFB!$J$2:$J$1048576, MATCH(W907, CFB!$W$2:$W$1048576, 0)):INDEX(CFB!$J$2:$J$1048576, MATCH(W907, CFB!$W$2:$W$1048576, 0) + COUNTIF(CFB!$W$2:$W$1048576, W907) - 1))</f>
        <v>101</v>
      </c>
      <c r="N907" s="2">
        <f>RANK(K907, INDEX(CFB!$K$2:$K$1048576, MATCH(W907, CFB!$W$2:$W$1048576, 0)):INDEX(CFB!$K$2:$K$1048576, MATCH(W907, CFB!$W$2:$W$1048576, 0) + COUNTIF(CFB!$W$2:$W$1048576, W907) - 1))</f>
        <v>120</v>
      </c>
      <c r="O907">
        <v>31.84</v>
      </c>
      <c r="P907">
        <v>17.37</v>
      </c>
      <c r="Q907">
        <v>7.38</v>
      </c>
      <c r="R907">
        <v>6.43</v>
      </c>
      <c r="S907">
        <v>4.3</v>
      </c>
      <c r="T907">
        <v>3.82</v>
      </c>
      <c r="U907">
        <v>5.72</v>
      </c>
      <c r="V907">
        <v>5.13</v>
      </c>
      <c r="W907">
        <v>2018</v>
      </c>
      <c r="X907">
        <f t="shared" si="27"/>
        <v>0</v>
      </c>
    </row>
    <row r="908" spans="1:24" ht="12.75" hidden="1" customHeight="1" x14ac:dyDescent="0.45">
      <c r="A908">
        <v>121</v>
      </c>
      <c r="B908" t="s">
        <v>136</v>
      </c>
      <c r="C908" t="s">
        <v>159</v>
      </c>
      <c r="D908" s="2" t="str">
        <f t="shared" si="26"/>
        <v>Georgia State2018</v>
      </c>
      <c r="F908">
        <v>2</v>
      </c>
      <c r="G908">
        <v>10</v>
      </c>
      <c r="H908" s="2">
        <v>0</v>
      </c>
      <c r="I908">
        <v>-4.95</v>
      </c>
      <c r="J908">
        <v>-9.4600000000000009</v>
      </c>
      <c r="K908">
        <v>-14.41</v>
      </c>
      <c r="L908" s="2">
        <f>_xlfn.RANK.EQ(I908, INDEX(CFB!$I$2:$I$1048576, MATCH(W908, CFB!$W$2:$W$1048576, 0)):INDEX(CFB!$I$2:$I$1048576, MATCH(W908, CFB!$W$2:$W$1048576, 0) + COUNTIF(CFB!$W$2:$W$1048576, W908) - 1), 0)</f>
        <v>106</v>
      </c>
      <c r="M908" s="2">
        <f>_xlfn.RANK.EQ(J908, INDEX(CFB!$J$2:$J$1048576, MATCH(W908, CFB!$W$2:$W$1048576, 0)):INDEX(CFB!$J$2:$J$1048576, MATCH(W908, CFB!$W$2:$W$1048576, 0) + COUNTIF(CFB!$W$2:$W$1048576, W908) - 1))</f>
        <v>121</v>
      </c>
      <c r="N908" s="2">
        <f>RANK(K908, INDEX(CFB!$K$2:$K$1048576, MATCH(W908, CFB!$W$2:$W$1048576, 0)):INDEX(CFB!$K$2:$K$1048576, MATCH(W908, CFB!$W$2:$W$1048576, 0) + COUNTIF(CFB!$W$2:$W$1048576, W908) - 1))</f>
        <v>121</v>
      </c>
      <c r="O908">
        <v>36.4</v>
      </c>
      <c r="P908">
        <v>24.2</v>
      </c>
      <c r="Q908">
        <v>7.95</v>
      </c>
      <c r="R908">
        <v>8.11</v>
      </c>
      <c r="S908">
        <v>5.43</v>
      </c>
      <c r="T908">
        <v>5.4</v>
      </c>
      <c r="U908">
        <v>6.41</v>
      </c>
      <c r="V908">
        <v>6.67</v>
      </c>
      <c r="W908">
        <v>2018</v>
      </c>
      <c r="X908">
        <f t="shared" si="27"/>
        <v>0</v>
      </c>
    </row>
    <row r="909" spans="1:24" ht="12.75" hidden="1" customHeight="1" x14ac:dyDescent="0.45">
      <c r="A909">
        <v>122</v>
      </c>
      <c r="B909" t="s">
        <v>79</v>
      </c>
      <c r="C909" t="s">
        <v>158</v>
      </c>
      <c r="D909" s="2" t="str">
        <f t="shared" si="26"/>
        <v>Texas State2018</v>
      </c>
      <c r="F909">
        <v>3</v>
      </c>
      <c r="G909">
        <v>9</v>
      </c>
      <c r="H909" s="2">
        <v>0</v>
      </c>
      <c r="I909">
        <v>-9.84</v>
      </c>
      <c r="J909">
        <v>-4.66</v>
      </c>
      <c r="K909">
        <v>-14.5</v>
      </c>
      <c r="L909" s="2">
        <f>_xlfn.RANK.EQ(I909, INDEX(CFB!$I$2:$I$1048576, MATCH(W909, CFB!$W$2:$W$1048576, 0)):INDEX(CFB!$I$2:$I$1048576, MATCH(W909, CFB!$W$2:$W$1048576, 0) + COUNTIF(CFB!$W$2:$W$1048576, W909) - 1), 0)</f>
        <v>125</v>
      </c>
      <c r="M909" s="2">
        <f>_xlfn.RANK.EQ(J909, INDEX(CFB!$J$2:$J$1048576, MATCH(W909, CFB!$W$2:$W$1048576, 0)):INDEX(CFB!$J$2:$J$1048576, MATCH(W909, CFB!$W$2:$W$1048576, 0) + COUNTIF(CFB!$W$2:$W$1048576, W909) - 1))</f>
        <v>100</v>
      </c>
      <c r="N909" s="2">
        <f>RANK(K909, INDEX(CFB!$K$2:$K$1048576, MATCH(W909, CFB!$W$2:$W$1048576, 0)):INDEX(CFB!$K$2:$K$1048576, MATCH(W909, CFB!$W$2:$W$1048576, 0) + COUNTIF(CFB!$W$2:$W$1048576, W909) - 1))</f>
        <v>122</v>
      </c>
      <c r="O909">
        <v>30</v>
      </c>
      <c r="P909">
        <v>18.11</v>
      </c>
      <c r="Q909">
        <v>7.25</v>
      </c>
      <c r="R909">
        <v>5.48</v>
      </c>
      <c r="S909">
        <v>4.76</v>
      </c>
      <c r="T909">
        <v>3.73</v>
      </c>
      <c r="U909">
        <v>5.77</v>
      </c>
      <c r="V909">
        <v>4.67</v>
      </c>
      <c r="W909">
        <v>2018</v>
      </c>
      <c r="X909">
        <f t="shared" si="27"/>
        <v>0</v>
      </c>
    </row>
    <row r="910" spans="1:24" ht="12.75" hidden="1" customHeight="1" x14ac:dyDescent="0.45">
      <c r="A910">
        <v>123</v>
      </c>
      <c r="B910" t="s">
        <v>153</v>
      </c>
      <c r="C910" t="s">
        <v>162</v>
      </c>
      <c r="D910" s="2" t="str">
        <f t="shared" si="26"/>
        <v>Kent State2018</v>
      </c>
      <c r="F910">
        <v>2</v>
      </c>
      <c r="G910">
        <v>10</v>
      </c>
      <c r="H910" s="2">
        <v>0</v>
      </c>
      <c r="I910">
        <v>-7.93</v>
      </c>
      <c r="J910">
        <v>-7.13</v>
      </c>
      <c r="K910">
        <v>-15.05</v>
      </c>
      <c r="L910" s="2">
        <f>_xlfn.RANK.EQ(I910, INDEX(CFB!$I$2:$I$1048576, MATCH(W910, CFB!$W$2:$W$1048576, 0)):INDEX(CFB!$I$2:$I$1048576, MATCH(W910, CFB!$W$2:$W$1048576, 0) + COUNTIF(CFB!$W$2:$W$1048576, W910) - 1), 0)</f>
        <v>120</v>
      </c>
      <c r="M910" s="2">
        <f>_xlfn.RANK.EQ(J910, INDEX(CFB!$J$2:$J$1048576, MATCH(W910, CFB!$W$2:$W$1048576, 0)):INDEX(CFB!$J$2:$J$1048576, MATCH(W910, CFB!$W$2:$W$1048576, 0) + COUNTIF(CFB!$W$2:$W$1048576, W910) - 1))</f>
        <v>109</v>
      </c>
      <c r="N910" s="2">
        <f>RANK(K910, INDEX(CFB!$K$2:$K$1048576, MATCH(W910, CFB!$W$2:$W$1048576, 0)):INDEX(CFB!$K$2:$K$1048576, MATCH(W910, CFB!$W$2:$W$1048576, 0) + COUNTIF(CFB!$W$2:$W$1048576, W910) - 1))</f>
        <v>123</v>
      </c>
      <c r="O910">
        <v>35.4</v>
      </c>
      <c r="P910">
        <v>21.51</v>
      </c>
      <c r="Q910">
        <v>7.34</v>
      </c>
      <c r="R910">
        <v>7.11</v>
      </c>
      <c r="S910">
        <v>4.7300000000000004</v>
      </c>
      <c r="T910">
        <v>3.78</v>
      </c>
      <c r="U910">
        <v>5.8</v>
      </c>
      <c r="V910">
        <v>5.13</v>
      </c>
      <c r="W910">
        <v>2018</v>
      </c>
      <c r="X910">
        <f t="shared" si="27"/>
        <v>0</v>
      </c>
    </row>
    <row r="911" spans="1:24" ht="12.75" hidden="1" customHeight="1" x14ac:dyDescent="0.45">
      <c r="A911">
        <v>124</v>
      </c>
      <c r="B911" t="s">
        <v>80</v>
      </c>
      <c r="C911" t="s">
        <v>162</v>
      </c>
      <c r="D911" s="2" t="str">
        <f t="shared" si="26"/>
        <v>Bowling Green2018</v>
      </c>
      <c r="F911">
        <v>3</v>
      </c>
      <c r="G911">
        <v>9</v>
      </c>
      <c r="H911" s="2">
        <v>0</v>
      </c>
      <c r="I911">
        <v>-6.03</v>
      </c>
      <c r="J911">
        <v>-9.09</v>
      </c>
      <c r="K911">
        <v>-15.11</v>
      </c>
      <c r="L911" s="2">
        <f>_xlfn.RANK.EQ(I911, INDEX(CFB!$I$2:$I$1048576, MATCH(W911, CFB!$W$2:$W$1048576, 0)):INDEX(CFB!$I$2:$I$1048576, MATCH(W911, CFB!$W$2:$W$1048576, 0) + COUNTIF(CFB!$W$2:$W$1048576, W911) - 1), 0)</f>
        <v>115</v>
      </c>
      <c r="M911" s="2">
        <f>_xlfn.RANK.EQ(J911, INDEX(CFB!$J$2:$J$1048576, MATCH(W911, CFB!$W$2:$W$1048576, 0)):INDEX(CFB!$J$2:$J$1048576, MATCH(W911, CFB!$W$2:$W$1048576, 0) + COUNTIF(CFB!$W$2:$W$1048576, W911) - 1))</f>
        <v>119</v>
      </c>
      <c r="N911" s="2">
        <f>RANK(K911, INDEX(CFB!$K$2:$K$1048576, MATCH(W911, CFB!$W$2:$W$1048576, 0)):INDEX(CFB!$K$2:$K$1048576, MATCH(W911, CFB!$W$2:$W$1048576, 0) + COUNTIF(CFB!$W$2:$W$1048576, W911) - 1))</f>
        <v>124</v>
      </c>
      <c r="O911">
        <v>36.380000000000003</v>
      </c>
      <c r="P911">
        <v>25.42</v>
      </c>
      <c r="Q911">
        <v>8.19</v>
      </c>
      <c r="R911">
        <v>6.54</v>
      </c>
      <c r="S911">
        <v>4.21</v>
      </c>
      <c r="T911">
        <v>4.8899999999999997</v>
      </c>
      <c r="U911">
        <v>6.1</v>
      </c>
      <c r="V911">
        <v>5.58</v>
      </c>
      <c r="W911">
        <v>2018</v>
      </c>
      <c r="X911">
        <f t="shared" si="27"/>
        <v>0</v>
      </c>
    </row>
    <row r="912" spans="1:24" ht="12.75" hidden="1" customHeight="1" x14ac:dyDescent="0.45">
      <c r="A912">
        <v>125</v>
      </c>
      <c r="B912" t="s">
        <v>139</v>
      </c>
      <c r="C912" t="s">
        <v>161</v>
      </c>
      <c r="D912" s="2" t="str">
        <f t="shared" si="26"/>
        <v>Central Michigan2018</v>
      </c>
      <c r="F912">
        <v>1</v>
      </c>
      <c r="G912">
        <v>11</v>
      </c>
      <c r="H912" s="2">
        <v>0</v>
      </c>
      <c r="I912">
        <v>-13.25</v>
      </c>
      <c r="J912">
        <v>-2.5099999999999998</v>
      </c>
      <c r="K912">
        <v>-15.76</v>
      </c>
      <c r="L912" s="2">
        <f>_xlfn.RANK.EQ(I912, INDEX(CFB!$I$2:$I$1048576, MATCH(W912, CFB!$W$2:$W$1048576, 0)):INDEX(CFB!$I$2:$I$1048576, MATCH(W912, CFB!$W$2:$W$1048576, 0) + COUNTIF(CFB!$W$2:$W$1048576, W912) - 1), 0)</f>
        <v>129</v>
      </c>
      <c r="M912" s="2">
        <f>_xlfn.RANK.EQ(J912, INDEX(CFB!$J$2:$J$1048576, MATCH(W912, CFB!$W$2:$W$1048576, 0)):INDEX(CFB!$J$2:$J$1048576, MATCH(W912, CFB!$W$2:$W$1048576, 0) + COUNTIF(CFB!$W$2:$W$1048576, W912) - 1))</f>
        <v>88</v>
      </c>
      <c r="N912" s="2">
        <f>RANK(K912, INDEX(CFB!$K$2:$K$1048576, MATCH(W912, CFB!$W$2:$W$1048576, 0)):INDEX(CFB!$K$2:$K$1048576, MATCH(W912, CFB!$W$2:$W$1048576, 0) + COUNTIF(CFB!$W$2:$W$1048576, W912) - 1))</f>
        <v>125</v>
      </c>
      <c r="O912">
        <v>29.25</v>
      </c>
      <c r="P912">
        <v>15.46</v>
      </c>
      <c r="Q912">
        <v>5.8</v>
      </c>
      <c r="R912">
        <v>5</v>
      </c>
      <c r="S912">
        <v>4.2</v>
      </c>
      <c r="T912">
        <v>3.76</v>
      </c>
      <c r="U912">
        <v>4.8099999999999996</v>
      </c>
      <c r="V912">
        <v>4.26</v>
      </c>
      <c r="W912">
        <v>2018</v>
      </c>
      <c r="X912">
        <f t="shared" si="27"/>
        <v>0</v>
      </c>
    </row>
    <row r="913" spans="1:24" ht="12.75" hidden="1" customHeight="1" x14ac:dyDescent="0.45">
      <c r="A913">
        <v>126</v>
      </c>
      <c r="B913" t="s">
        <v>98</v>
      </c>
      <c r="C913" t="s">
        <v>165</v>
      </c>
      <c r="D913" s="2" t="str">
        <f t="shared" si="26"/>
        <v>UTSA2018</v>
      </c>
      <c r="F913">
        <v>3</v>
      </c>
      <c r="G913">
        <v>9</v>
      </c>
      <c r="H913" s="2">
        <v>0</v>
      </c>
      <c r="I913">
        <v>-13.77</v>
      </c>
      <c r="J913">
        <v>-2.63</v>
      </c>
      <c r="K913">
        <v>-16.399999999999999</v>
      </c>
      <c r="L913" s="2">
        <f>_xlfn.RANK.EQ(I913, INDEX(CFB!$I$2:$I$1048576, MATCH(W913, CFB!$W$2:$W$1048576, 0)):INDEX(CFB!$I$2:$I$1048576, MATCH(W913, CFB!$W$2:$W$1048576, 0) + COUNTIF(CFB!$W$2:$W$1048576, W913) - 1), 0)</f>
        <v>130</v>
      </c>
      <c r="M913" s="2">
        <f>_xlfn.RANK.EQ(J913, INDEX(CFB!$J$2:$J$1048576, MATCH(W913, CFB!$W$2:$W$1048576, 0)):INDEX(CFB!$J$2:$J$1048576, MATCH(W913, CFB!$W$2:$W$1048576, 0) + COUNTIF(CFB!$W$2:$W$1048576, W913) - 1))</f>
        <v>89</v>
      </c>
      <c r="N913" s="2">
        <f>RANK(K913, INDEX(CFB!$K$2:$K$1048576, MATCH(W913, CFB!$W$2:$W$1048576, 0)):INDEX(CFB!$K$2:$K$1048576, MATCH(W913, CFB!$W$2:$W$1048576, 0) + COUNTIF(CFB!$W$2:$W$1048576, W913) - 1))</f>
        <v>126</v>
      </c>
      <c r="O913">
        <v>28.62</v>
      </c>
      <c r="P913">
        <v>20.37</v>
      </c>
      <c r="Q913">
        <v>6.12</v>
      </c>
      <c r="R913">
        <v>8.42</v>
      </c>
      <c r="S913">
        <v>3.76</v>
      </c>
      <c r="T913">
        <v>3.48</v>
      </c>
      <c r="U913">
        <v>4.84</v>
      </c>
      <c r="V913">
        <v>5.69</v>
      </c>
      <c r="W913">
        <v>2018</v>
      </c>
      <c r="X913">
        <f t="shared" si="27"/>
        <v>0</v>
      </c>
    </row>
    <row r="914" spans="1:24" ht="12.75" hidden="1" customHeight="1" x14ac:dyDescent="0.45">
      <c r="A914">
        <v>127</v>
      </c>
      <c r="B914" t="s">
        <v>149</v>
      </c>
      <c r="C914" t="s">
        <v>12</v>
      </c>
      <c r="D914" s="2" t="str">
        <f t="shared" si="26"/>
        <v>New Mexico State2018</v>
      </c>
      <c r="F914">
        <v>3</v>
      </c>
      <c r="G914">
        <v>9</v>
      </c>
      <c r="H914" s="2">
        <v>0</v>
      </c>
      <c r="I914">
        <v>-4.8499999999999996</v>
      </c>
      <c r="J914">
        <v>-12.74</v>
      </c>
      <c r="K914">
        <v>-17.59</v>
      </c>
      <c r="L914" s="2">
        <f>_xlfn.RANK.EQ(I914, INDEX(CFB!$I$2:$I$1048576, MATCH(W914, CFB!$W$2:$W$1048576, 0)):INDEX(CFB!$I$2:$I$1048576, MATCH(W914, CFB!$W$2:$W$1048576, 0) + COUNTIF(CFB!$W$2:$W$1048576, W914) - 1), 0)</f>
        <v>105</v>
      </c>
      <c r="M914" s="2">
        <f>_xlfn.RANK.EQ(J914, INDEX(CFB!$J$2:$J$1048576, MATCH(W914, CFB!$W$2:$W$1048576, 0)):INDEX(CFB!$J$2:$J$1048576, MATCH(W914, CFB!$W$2:$W$1048576, 0) + COUNTIF(CFB!$W$2:$W$1048576, W914) - 1))</f>
        <v>129</v>
      </c>
      <c r="N914" s="2">
        <f>RANK(K914, INDEX(CFB!$K$2:$K$1048576, MATCH(W914, CFB!$W$2:$W$1048576, 0)):INDEX(CFB!$K$2:$K$1048576, MATCH(W914, CFB!$W$2:$W$1048576, 0) + COUNTIF(CFB!$W$2:$W$1048576, W914) - 1))</f>
        <v>127</v>
      </c>
      <c r="O914">
        <v>36.61</v>
      </c>
      <c r="P914">
        <v>29.86</v>
      </c>
      <c r="Q914">
        <v>7.12</v>
      </c>
      <c r="R914">
        <v>6.74</v>
      </c>
      <c r="S914">
        <v>4.1900000000000004</v>
      </c>
      <c r="T914">
        <v>4.29</v>
      </c>
      <c r="U914">
        <v>5.81</v>
      </c>
      <c r="V914">
        <v>5.31</v>
      </c>
      <c r="W914">
        <v>2018</v>
      </c>
      <c r="X914">
        <f t="shared" si="27"/>
        <v>0</v>
      </c>
    </row>
    <row r="915" spans="1:24" ht="12.75" hidden="1" customHeight="1" x14ac:dyDescent="0.45">
      <c r="A915">
        <v>128</v>
      </c>
      <c r="B915" t="s">
        <v>97</v>
      </c>
      <c r="C915" t="s">
        <v>173</v>
      </c>
      <c r="D915" s="2" t="str">
        <f t="shared" si="26"/>
        <v>Connecticut2018</v>
      </c>
      <c r="F915">
        <v>1</v>
      </c>
      <c r="G915">
        <v>11</v>
      </c>
      <c r="H915" s="2">
        <v>0</v>
      </c>
      <c r="I915">
        <v>-7.24</v>
      </c>
      <c r="J915">
        <v>-11.76</v>
      </c>
      <c r="K915">
        <v>-18.989999999999998</v>
      </c>
      <c r="L915" s="2">
        <f>_xlfn.RANK.EQ(I915, INDEX(CFB!$I$2:$I$1048576, MATCH(W915, CFB!$W$2:$W$1048576, 0)):INDEX(CFB!$I$2:$I$1048576, MATCH(W915, CFB!$W$2:$W$1048576, 0) + COUNTIF(CFB!$W$2:$W$1048576, W915) - 1), 0)</f>
        <v>118</v>
      </c>
      <c r="M915" s="2">
        <f>_xlfn.RANK.EQ(J915, INDEX(CFB!$J$2:$J$1048576, MATCH(W915, CFB!$W$2:$W$1048576, 0)):INDEX(CFB!$J$2:$J$1048576, MATCH(W915, CFB!$W$2:$W$1048576, 0) + COUNTIF(CFB!$W$2:$W$1048576, W915) - 1))</f>
        <v>128</v>
      </c>
      <c r="N915" s="2">
        <f>RANK(K915, INDEX(CFB!$K$2:$K$1048576, MATCH(W915, CFB!$W$2:$W$1048576, 0)):INDEX(CFB!$K$2:$K$1048576, MATCH(W915, CFB!$W$2:$W$1048576, 0) + COUNTIF(CFB!$W$2:$W$1048576, W915) - 1))</f>
        <v>128</v>
      </c>
      <c r="O915">
        <v>34.44</v>
      </c>
      <c r="P915">
        <v>34.86</v>
      </c>
      <c r="Q915">
        <v>7.35</v>
      </c>
      <c r="R915">
        <v>9.5299999999999994</v>
      </c>
      <c r="S915">
        <v>5.86</v>
      </c>
      <c r="T915">
        <v>6.94</v>
      </c>
      <c r="U915">
        <v>6.35</v>
      </c>
      <c r="V915">
        <v>7.96</v>
      </c>
      <c r="W915">
        <v>2018</v>
      </c>
      <c r="X915">
        <f t="shared" si="27"/>
        <v>0</v>
      </c>
    </row>
    <row r="916" spans="1:24" ht="12.75" hidden="1" customHeight="1" x14ac:dyDescent="0.45">
      <c r="A916">
        <v>129</v>
      </c>
      <c r="B916" t="s">
        <v>129</v>
      </c>
      <c r="C916" t="s">
        <v>165</v>
      </c>
      <c r="D916" s="2" t="str">
        <f t="shared" si="26"/>
        <v>Rice2018</v>
      </c>
      <c r="F916">
        <v>2</v>
      </c>
      <c r="G916">
        <v>11</v>
      </c>
      <c r="H916" s="2">
        <v>0</v>
      </c>
      <c r="I916">
        <v>-11.13</v>
      </c>
      <c r="J916">
        <v>-8.0500000000000007</v>
      </c>
      <c r="K916">
        <v>-19.18</v>
      </c>
      <c r="L916" s="2">
        <f>_xlfn.RANK.EQ(I916, INDEX(CFB!$I$2:$I$1048576, MATCH(W916, CFB!$W$2:$W$1048576, 0)):INDEX(CFB!$I$2:$I$1048576, MATCH(W916, CFB!$W$2:$W$1048576, 0) + COUNTIF(CFB!$W$2:$W$1048576, W916) - 1), 0)</f>
        <v>126</v>
      </c>
      <c r="M916" s="2">
        <f>_xlfn.RANK.EQ(J916, INDEX(CFB!$J$2:$J$1048576, MATCH(W916, CFB!$W$2:$W$1048576, 0)):INDEX(CFB!$J$2:$J$1048576, MATCH(W916, CFB!$W$2:$W$1048576, 0) + COUNTIF(CFB!$W$2:$W$1048576, W916) - 1))</f>
        <v>117</v>
      </c>
      <c r="N916" s="2">
        <f>RANK(K916, INDEX(CFB!$K$2:$K$1048576, MATCH(W916, CFB!$W$2:$W$1048576, 0)):INDEX(CFB!$K$2:$K$1048576, MATCH(W916, CFB!$W$2:$W$1048576, 0) + COUNTIF(CFB!$W$2:$W$1048576, W916) - 1))</f>
        <v>129</v>
      </c>
      <c r="O916">
        <v>29.91</v>
      </c>
      <c r="P916">
        <v>23.18</v>
      </c>
      <c r="Q916">
        <v>7.27</v>
      </c>
      <c r="R916">
        <v>8.26</v>
      </c>
      <c r="S916">
        <v>4.5599999999999996</v>
      </c>
      <c r="T916">
        <v>4.29</v>
      </c>
      <c r="U916">
        <v>5.62</v>
      </c>
      <c r="V916">
        <v>6.18</v>
      </c>
      <c r="W916">
        <v>2018</v>
      </c>
      <c r="X916">
        <f t="shared" si="27"/>
        <v>0</v>
      </c>
    </row>
    <row r="917" spans="1:24" ht="12.75" hidden="1" customHeight="1" x14ac:dyDescent="0.45">
      <c r="A917">
        <v>130</v>
      </c>
      <c r="B917" t="s">
        <v>148</v>
      </c>
      <c r="C917" t="s">
        <v>165</v>
      </c>
      <c r="D917" s="2" t="str">
        <f t="shared" si="26"/>
        <v>UTEP2018</v>
      </c>
      <c r="F917">
        <v>1</v>
      </c>
      <c r="G917">
        <v>11</v>
      </c>
      <c r="H917" s="2">
        <v>0</v>
      </c>
      <c r="I917">
        <v>-12.53</v>
      </c>
      <c r="J917">
        <v>-10.34</v>
      </c>
      <c r="K917">
        <v>-22.88</v>
      </c>
      <c r="L917" s="2">
        <f>_xlfn.RANK.EQ(I917, INDEX(CFB!$I$2:$I$1048576, MATCH(W917, CFB!$W$2:$W$1048576, 0)):INDEX(CFB!$I$2:$I$1048576, MATCH(W917, CFB!$W$2:$W$1048576, 0) + COUNTIF(CFB!$W$2:$W$1048576, W917) - 1), 0)</f>
        <v>128</v>
      </c>
      <c r="M917" s="2">
        <f>_xlfn.RANK.EQ(J917, INDEX(CFB!$J$2:$J$1048576, MATCH(W917, CFB!$W$2:$W$1048576, 0)):INDEX(CFB!$J$2:$J$1048576, MATCH(W917, CFB!$W$2:$W$1048576, 0) + COUNTIF(CFB!$W$2:$W$1048576, W917) - 1))</f>
        <v>124</v>
      </c>
      <c r="N917" s="2">
        <f>RANK(K917, INDEX(CFB!$K$2:$K$1048576, MATCH(W917, CFB!$W$2:$W$1048576, 0)):INDEX(CFB!$K$2:$K$1048576, MATCH(W917, CFB!$W$2:$W$1048576, 0) + COUNTIF(CFB!$W$2:$W$1048576, W917) - 1))</f>
        <v>130</v>
      </c>
      <c r="O917">
        <v>28.47</v>
      </c>
      <c r="P917">
        <v>24.02</v>
      </c>
      <c r="Q917">
        <v>7.67</v>
      </c>
      <c r="R917">
        <v>6.85</v>
      </c>
      <c r="S917">
        <v>4.32</v>
      </c>
      <c r="T917">
        <v>4.7</v>
      </c>
      <c r="U917">
        <v>5.65</v>
      </c>
      <c r="V917">
        <v>5.57</v>
      </c>
      <c r="W917">
        <v>2018</v>
      </c>
      <c r="X917">
        <f t="shared" si="27"/>
        <v>0</v>
      </c>
    </row>
    <row r="918" spans="1:24" ht="12.75" hidden="1" customHeight="1" x14ac:dyDescent="0.45">
      <c r="A918">
        <v>1</v>
      </c>
      <c r="B918" t="s">
        <v>72</v>
      </c>
      <c r="C918" t="s">
        <v>160</v>
      </c>
      <c r="D918" s="2" t="str">
        <f t="shared" si="26"/>
        <v>Wisconsin2017</v>
      </c>
      <c r="E918">
        <v>7</v>
      </c>
      <c r="F918">
        <v>13</v>
      </c>
      <c r="G918">
        <v>1</v>
      </c>
      <c r="H918" s="2">
        <v>0</v>
      </c>
      <c r="I918">
        <v>8.27</v>
      </c>
      <c r="J918">
        <v>14.34</v>
      </c>
      <c r="K918">
        <v>22.61</v>
      </c>
      <c r="L918" s="2">
        <f>_xlfn.RANK.EQ(I918, INDEX(CFB!$I$2:$I$1048576, MATCH(W918, CFB!$W$2:$W$1048576, 0)):INDEX(CFB!$I$2:$I$1048576, MATCH(W918, CFB!$W$2:$W$1048576, 0) + COUNTIF(CFB!$W$2:$W$1048576, W918) - 1), 0)</f>
        <v>16</v>
      </c>
      <c r="M918" s="2">
        <f>_xlfn.RANK.EQ(J918, INDEX(CFB!$J$2:$J$1048576, MATCH(W918, CFB!$W$2:$W$1048576, 0)):INDEX(CFB!$J$2:$J$1048576, MATCH(W918, CFB!$W$2:$W$1048576, 0) + COUNTIF(CFB!$W$2:$W$1048576, W918) - 1))</f>
        <v>3</v>
      </c>
      <c r="N918" s="2">
        <f>RANK(K918, INDEX(CFB!$K$2:$K$1048576, MATCH(W918, CFB!$W$2:$W$1048576, 0)):INDEX(CFB!$K$2:$K$1048576, MATCH(W918, CFB!$W$2:$W$1048576, 0) + COUNTIF(CFB!$W$2:$W$1048576, W918) - 1))</f>
        <v>1</v>
      </c>
      <c r="O918">
        <v>53.05</v>
      </c>
      <c r="P918">
        <v>-3.02</v>
      </c>
      <c r="Q918">
        <v>10.33</v>
      </c>
      <c r="R918">
        <v>4.5999999999999996</v>
      </c>
      <c r="S918">
        <v>6.33</v>
      </c>
      <c r="T918">
        <v>2.0299999999999998</v>
      </c>
      <c r="U918">
        <v>7.82</v>
      </c>
      <c r="V918">
        <v>3.15</v>
      </c>
      <c r="W918">
        <v>2017</v>
      </c>
      <c r="X918">
        <f t="shared" si="27"/>
        <v>0</v>
      </c>
    </row>
    <row r="919" spans="1:24" ht="12.75" hidden="1" customHeight="1" x14ac:dyDescent="0.45">
      <c r="A919">
        <v>2</v>
      </c>
      <c r="B919" t="s">
        <v>17</v>
      </c>
      <c r="C919" t="s">
        <v>155</v>
      </c>
      <c r="D919" s="2" t="str">
        <f t="shared" si="26"/>
        <v>Georgia2017</v>
      </c>
      <c r="E919">
        <v>2</v>
      </c>
      <c r="F919">
        <v>13</v>
      </c>
      <c r="G919">
        <v>2</v>
      </c>
      <c r="H919" s="2">
        <v>0</v>
      </c>
      <c r="I919">
        <v>9.9700000000000006</v>
      </c>
      <c r="J919">
        <v>12.5</v>
      </c>
      <c r="K919">
        <v>22.47</v>
      </c>
      <c r="L919" s="2">
        <f>_xlfn.RANK.EQ(I919, INDEX(CFB!$I$2:$I$1048576, MATCH(W919, CFB!$W$2:$W$1048576, 0)):INDEX(CFB!$I$2:$I$1048576, MATCH(W919, CFB!$W$2:$W$1048576, 0) + COUNTIF(CFB!$W$2:$W$1048576, W919) - 1), 0)</f>
        <v>10</v>
      </c>
      <c r="M919" s="2">
        <f>_xlfn.RANK.EQ(J919, INDEX(CFB!$J$2:$J$1048576, MATCH(W919, CFB!$W$2:$W$1048576, 0)):INDEX(CFB!$J$2:$J$1048576, MATCH(W919, CFB!$W$2:$W$1048576, 0) + COUNTIF(CFB!$W$2:$W$1048576, W919) - 1))</f>
        <v>5</v>
      </c>
      <c r="N919" s="2">
        <f>RANK(K919, INDEX(CFB!$K$2:$K$1048576, MATCH(W919, CFB!$W$2:$W$1048576, 0)):INDEX(CFB!$K$2:$K$1048576, MATCH(W919, CFB!$W$2:$W$1048576, 0) + COUNTIF(CFB!$W$2:$W$1048576, W919) - 1))</f>
        <v>2</v>
      </c>
      <c r="O919">
        <v>54.24</v>
      </c>
      <c r="P919">
        <v>-1.67</v>
      </c>
      <c r="Q919">
        <v>10.83</v>
      </c>
      <c r="R919">
        <v>3.73</v>
      </c>
      <c r="S919">
        <v>7.04</v>
      </c>
      <c r="T919">
        <v>2.2599999999999998</v>
      </c>
      <c r="U919">
        <v>8.3800000000000008</v>
      </c>
      <c r="V919">
        <v>2.98</v>
      </c>
      <c r="W919">
        <v>2017</v>
      </c>
      <c r="X919">
        <f t="shared" si="27"/>
        <v>0</v>
      </c>
    </row>
    <row r="920" spans="1:24" ht="12.75" hidden="1" customHeight="1" x14ac:dyDescent="0.45">
      <c r="A920">
        <v>3</v>
      </c>
      <c r="B920" t="s">
        <v>9</v>
      </c>
      <c r="C920" t="s">
        <v>154</v>
      </c>
      <c r="D920" s="2" t="str">
        <f t="shared" si="26"/>
        <v>Ohio State2017</v>
      </c>
      <c r="E920">
        <v>5</v>
      </c>
      <c r="F920">
        <v>12</v>
      </c>
      <c r="G920">
        <v>2</v>
      </c>
      <c r="H920" s="2">
        <v>0</v>
      </c>
      <c r="I920">
        <v>9.81</v>
      </c>
      <c r="J920">
        <v>12.01</v>
      </c>
      <c r="K920">
        <v>21.82</v>
      </c>
      <c r="L920" s="2">
        <f>_xlfn.RANK.EQ(I920, INDEX(CFB!$I$2:$I$1048576, MATCH(W920, CFB!$W$2:$W$1048576, 0)):INDEX(CFB!$I$2:$I$1048576, MATCH(W920, CFB!$W$2:$W$1048576, 0) + COUNTIF(CFB!$W$2:$W$1048576, W920) - 1), 0)</f>
        <v>11</v>
      </c>
      <c r="M920" s="2">
        <f>_xlfn.RANK.EQ(J920, INDEX(CFB!$J$2:$J$1048576, MATCH(W920, CFB!$W$2:$W$1048576, 0)):INDEX(CFB!$J$2:$J$1048576, MATCH(W920, CFB!$W$2:$W$1048576, 0) + COUNTIF(CFB!$W$2:$W$1048576, W920) - 1))</f>
        <v>8</v>
      </c>
      <c r="N920" s="2">
        <f>RANK(K920, INDEX(CFB!$K$2:$K$1048576, MATCH(W920, CFB!$W$2:$W$1048576, 0)):INDEX(CFB!$K$2:$K$1048576, MATCH(W920, CFB!$W$2:$W$1048576, 0) + COUNTIF(CFB!$W$2:$W$1048576, W920) - 1))</f>
        <v>3</v>
      </c>
      <c r="O920">
        <v>60.35</v>
      </c>
      <c r="P920">
        <v>-0.09</v>
      </c>
      <c r="Q920">
        <v>10.26</v>
      </c>
      <c r="R920">
        <v>4.5</v>
      </c>
      <c r="S920">
        <v>6.87</v>
      </c>
      <c r="T920">
        <v>1.61</v>
      </c>
      <c r="U920">
        <v>8.3800000000000008</v>
      </c>
      <c r="V920">
        <v>2.88</v>
      </c>
      <c r="W920">
        <v>2017</v>
      </c>
      <c r="X920">
        <f t="shared" si="27"/>
        <v>0</v>
      </c>
    </row>
    <row r="921" spans="1:24" ht="12.75" hidden="1" customHeight="1" x14ac:dyDescent="0.45">
      <c r="A921">
        <v>4</v>
      </c>
      <c r="B921" t="s">
        <v>16</v>
      </c>
      <c r="C921" t="s">
        <v>154</v>
      </c>
      <c r="D921" s="2" t="str">
        <f t="shared" si="26"/>
        <v>Penn State2017</v>
      </c>
      <c r="E921">
        <v>8</v>
      </c>
      <c r="F921">
        <v>11</v>
      </c>
      <c r="G921">
        <v>2</v>
      </c>
      <c r="H921" s="2">
        <v>0</v>
      </c>
      <c r="I921">
        <v>11.03</v>
      </c>
      <c r="J921">
        <v>10.59</v>
      </c>
      <c r="K921">
        <v>21.62</v>
      </c>
      <c r="L921" s="2">
        <f>_xlfn.RANK.EQ(I921, INDEX(CFB!$I$2:$I$1048576, MATCH(W921, CFB!$W$2:$W$1048576, 0)):INDEX(CFB!$I$2:$I$1048576, MATCH(W921, CFB!$W$2:$W$1048576, 0) + COUNTIF(CFB!$W$2:$W$1048576, W921) - 1), 0)</f>
        <v>6</v>
      </c>
      <c r="M921" s="2">
        <f>_xlfn.RANK.EQ(J921, INDEX(CFB!$J$2:$J$1048576, MATCH(W921, CFB!$W$2:$W$1048576, 0)):INDEX(CFB!$J$2:$J$1048576, MATCH(W921, CFB!$W$2:$W$1048576, 0) + COUNTIF(CFB!$W$2:$W$1048576, W921) - 1))</f>
        <v>11</v>
      </c>
      <c r="N921" s="2">
        <f>RANK(K921, INDEX(CFB!$K$2:$K$1048576, MATCH(W921, CFB!$W$2:$W$1048576, 0)):INDEX(CFB!$K$2:$K$1048576, MATCH(W921, CFB!$W$2:$W$1048576, 0) + COUNTIF(CFB!$W$2:$W$1048576, W921) - 1))</f>
        <v>4</v>
      </c>
      <c r="O921">
        <v>60.84</v>
      </c>
      <c r="P921">
        <v>0.03</v>
      </c>
      <c r="Q921">
        <v>10.18</v>
      </c>
      <c r="R921">
        <v>4.8499999999999996</v>
      </c>
      <c r="S921">
        <v>6.27</v>
      </c>
      <c r="T921">
        <v>2.64</v>
      </c>
      <c r="U921">
        <v>8.2200000000000006</v>
      </c>
      <c r="V921">
        <v>3.65</v>
      </c>
      <c r="W921">
        <v>2017</v>
      </c>
      <c r="X921">
        <f t="shared" si="27"/>
        <v>0</v>
      </c>
    </row>
    <row r="922" spans="1:24" ht="12.75" hidden="1" customHeight="1" x14ac:dyDescent="0.45">
      <c r="A922">
        <v>5</v>
      </c>
      <c r="B922" t="s">
        <v>18</v>
      </c>
      <c r="C922" t="s">
        <v>157</v>
      </c>
      <c r="D922" s="2" t="str">
        <f t="shared" si="26"/>
        <v>Alabama2017</v>
      </c>
      <c r="E922">
        <v>1</v>
      </c>
      <c r="F922">
        <v>13</v>
      </c>
      <c r="G922">
        <v>1</v>
      </c>
      <c r="H922" s="2">
        <v>0</v>
      </c>
      <c r="I922">
        <v>4.67</v>
      </c>
      <c r="J922">
        <v>16.579999999999998</v>
      </c>
      <c r="K922">
        <v>21.25</v>
      </c>
      <c r="L922" s="2">
        <f>_xlfn.RANK.EQ(I922, INDEX(CFB!$I$2:$I$1048576, MATCH(W922, CFB!$W$2:$W$1048576, 0)):INDEX(CFB!$I$2:$I$1048576, MATCH(W922, CFB!$W$2:$W$1048576, 0) + COUNTIF(CFB!$W$2:$W$1048576, W922) - 1), 0)</f>
        <v>37</v>
      </c>
      <c r="M922" s="2">
        <f>_xlfn.RANK.EQ(J922, INDEX(CFB!$J$2:$J$1048576, MATCH(W922, CFB!$W$2:$W$1048576, 0)):INDEX(CFB!$J$2:$J$1048576, MATCH(W922, CFB!$W$2:$W$1048576, 0) + COUNTIF(CFB!$W$2:$W$1048576, W922) - 1))</f>
        <v>1</v>
      </c>
      <c r="N922" s="2">
        <f>RANK(K922, INDEX(CFB!$K$2:$K$1048576, MATCH(W922, CFB!$W$2:$W$1048576, 0)):INDEX(CFB!$K$2:$K$1048576, MATCH(W922, CFB!$W$2:$W$1048576, 0) + COUNTIF(CFB!$W$2:$W$1048576, W922) - 1))</f>
        <v>5</v>
      </c>
      <c r="O922">
        <v>54.96</v>
      </c>
      <c r="P922">
        <v>-4.79</v>
      </c>
      <c r="Q922">
        <v>10.199999999999999</v>
      </c>
      <c r="R922">
        <v>3.53</v>
      </c>
      <c r="S922">
        <v>6.94</v>
      </c>
      <c r="T922">
        <v>1.6</v>
      </c>
      <c r="U922">
        <v>8.23</v>
      </c>
      <c r="V922">
        <v>2.4700000000000002</v>
      </c>
      <c r="W922">
        <v>2017</v>
      </c>
      <c r="X922">
        <f t="shared" si="27"/>
        <v>1</v>
      </c>
    </row>
    <row r="923" spans="1:24" ht="12.75" hidden="1" customHeight="1" x14ac:dyDescent="0.45">
      <c r="A923">
        <v>6</v>
      </c>
      <c r="B923" t="s">
        <v>26</v>
      </c>
      <c r="C923" t="s">
        <v>163</v>
      </c>
      <c r="D923" s="2" t="str">
        <f t="shared" si="26"/>
        <v>Clemson2017</v>
      </c>
      <c r="E923">
        <v>4</v>
      </c>
      <c r="F923">
        <v>12</v>
      </c>
      <c r="G923">
        <v>2</v>
      </c>
      <c r="H923" s="2">
        <v>0</v>
      </c>
      <c r="I923">
        <v>5.99</v>
      </c>
      <c r="J923">
        <v>14.63</v>
      </c>
      <c r="K923">
        <v>20.62</v>
      </c>
      <c r="L923" s="2">
        <f>_xlfn.RANK.EQ(I923, INDEX(CFB!$I$2:$I$1048576, MATCH(W923, CFB!$W$2:$W$1048576, 0)):INDEX(CFB!$I$2:$I$1048576, MATCH(W923, CFB!$W$2:$W$1048576, 0) + COUNTIF(CFB!$W$2:$W$1048576, W923) - 1), 0)</f>
        <v>29</v>
      </c>
      <c r="M923" s="2">
        <f>_xlfn.RANK.EQ(J923, INDEX(CFB!$J$2:$J$1048576, MATCH(W923, CFB!$W$2:$W$1048576, 0)):INDEX(CFB!$J$2:$J$1048576, MATCH(W923, CFB!$W$2:$W$1048576, 0) + COUNTIF(CFB!$W$2:$W$1048576, W923) - 1))</f>
        <v>2</v>
      </c>
      <c r="N923" s="2">
        <f>RANK(K923, INDEX(CFB!$K$2:$K$1048576, MATCH(W923, CFB!$W$2:$W$1048576, 0)):INDEX(CFB!$K$2:$K$1048576, MATCH(W923, CFB!$W$2:$W$1048576, 0) + COUNTIF(CFB!$W$2:$W$1048576, W923) - 1))</f>
        <v>6</v>
      </c>
      <c r="O923">
        <v>53.09</v>
      </c>
      <c r="P923">
        <v>-3.72</v>
      </c>
      <c r="Q923">
        <v>8.93</v>
      </c>
      <c r="R923">
        <v>4.01</v>
      </c>
      <c r="S923">
        <v>6.1</v>
      </c>
      <c r="T923">
        <v>1.79</v>
      </c>
      <c r="U923">
        <v>7.4</v>
      </c>
      <c r="V923">
        <v>2.78</v>
      </c>
      <c r="W923">
        <v>2017</v>
      </c>
      <c r="X923">
        <f t="shared" si="27"/>
        <v>0</v>
      </c>
    </row>
    <row r="924" spans="1:24" ht="12.75" hidden="1" customHeight="1" x14ac:dyDescent="0.45">
      <c r="A924">
        <v>7</v>
      </c>
      <c r="B924" t="s">
        <v>11</v>
      </c>
      <c r="C924" t="s">
        <v>12</v>
      </c>
      <c r="D924" s="2" t="str">
        <f t="shared" si="26"/>
        <v>Notre Dame2017</v>
      </c>
      <c r="E924">
        <v>11</v>
      </c>
      <c r="F924">
        <v>10</v>
      </c>
      <c r="G924">
        <v>3</v>
      </c>
      <c r="H924" s="2">
        <v>0</v>
      </c>
      <c r="I924">
        <v>10.24</v>
      </c>
      <c r="J924">
        <v>9.17</v>
      </c>
      <c r="K924">
        <v>19.41</v>
      </c>
      <c r="L924" s="2">
        <f>_xlfn.RANK.EQ(I924, INDEX(CFB!$I$2:$I$1048576, MATCH(W924, CFB!$W$2:$W$1048576, 0)):INDEX(CFB!$I$2:$I$1048576, MATCH(W924, CFB!$W$2:$W$1048576, 0) + COUNTIF(CFB!$W$2:$W$1048576, W924) - 1), 0)</f>
        <v>9</v>
      </c>
      <c r="M924" s="2">
        <f>_xlfn.RANK.EQ(J924, INDEX(CFB!$J$2:$J$1048576, MATCH(W924, CFB!$W$2:$W$1048576, 0)):INDEX(CFB!$J$2:$J$1048576, MATCH(W924, CFB!$W$2:$W$1048576, 0) + COUNTIF(CFB!$W$2:$W$1048576, W924) - 1))</f>
        <v>14</v>
      </c>
      <c r="N924" s="2">
        <f>RANK(K924, INDEX(CFB!$K$2:$K$1048576, MATCH(W924, CFB!$W$2:$W$1048576, 0)):INDEX(CFB!$K$2:$K$1048576, MATCH(W924, CFB!$W$2:$W$1048576, 0) + COUNTIF(CFB!$W$2:$W$1048576, W924) - 1))</f>
        <v>7</v>
      </c>
      <c r="O924">
        <v>55.02</v>
      </c>
      <c r="P924">
        <v>3.67</v>
      </c>
      <c r="Q924">
        <v>8.41</v>
      </c>
      <c r="R924">
        <v>4.26</v>
      </c>
      <c r="S924">
        <v>7.62</v>
      </c>
      <c r="T924">
        <v>2.57</v>
      </c>
      <c r="U924">
        <v>7.99</v>
      </c>
      <c r="V924">
        <v>3.44</v>
      </c>
      <c r="W924">
        <v>2017</v>
      </c>
      <c r="X924">
        <f t="shared" si="27"/>
        <v>0</v>
      </c>
    </row>
    <row r="925" spans="1:24" ht="12.75" hidden="1" customHeight="1" x14ac:dyDescent="0.45">
      <c r="A925">
        <v>8</v>
      </c>
      <c r="B925" t="s">
        <v>54</v>
      </c>
      <c r="C925" t="s">
        <v>29</v>
      </c>
      <c r="D925" s="2" t="str">
        <f t="shared" si="26"/>
        <v>Oklahoma2017</v>
      </c>
      <c r="E925">
        <v>3</v>
      </c>
      <c r="F925">
        <v>12</v>
      </c>
      <c r="G925">
        <v>2</v>
      </c>
      <c r="H925" s="2">
        <v>0</v>
      </c>
      <c r="I925">
        <v>17.63</v>
      </c>
      <c r="J925">
        <v>1.42</v>
      </c>
      <c r="K925">
        <v>19.05</v>
      </c>
      <c r="L925" s="2">
        <f>_xlfn.RANK.EQ(I925, INDEX(CFB!$I$2:$I$1048576, MATCH(W925, CFB!$W$2:$W$1048576, 0)):INDEX(CFB!$I$2:$I$1048576, MATCH(W925, CFB!$W$2:$W$1048576, 0) + COUNTIF(CFB!$W$2:$W$1048576, W925) - 1), 0)</f>
        <v>1</v>
      </c>
      <c r="M925" s="2">
        <f>_xlfn.RANK.EQ(J925, INDEX(CFB!$J$2:$J$1048576, MATCH(W925, CFB!$W$2:$W$1048576, 0)):INDEX(CFB!$J$2:$J$1048576, MATCH(W925, CFB!$W$2:$W$1048576, 0) + COUNTIF(CFB!$W$2:$W$1048576, W925) - 1))</f>
        <v>56</v>
      </c>
      <c r="N925" s="2">
        <f>RANK(K925, INDEX(CFB!$K$2:$K$1048576, MATCH(W925, CFB!$W$2:$W$1048576, 0)):INDEX(CFB!$K$2:$K$1048576, MATCH(W925, CFB!$W$2:$W$1048576, 0) + COUNTIF(CFB!$W$2:$W$1048576, W925) - 1))</f>
        <v>8</v>
      </c>
      <c r="O925">
        <v>63.82</v>
      </c>
      <c r="P925">
        <v>9.01</v>
      </c>
      <c r="Q925">
        <v>13.37</v>
      </c>
      <c r="R925">
        <v>5.71</v>
      </c>
      <c r="S925">
        <v>6.95</v>
      </c>
      <c r="T925">
        <v>3.49</v>
      </c>
      <c r="U925">
        <v>9.8800000000000008</v>
      </c>
      <c r="V925">
        <v>4.42</v>
      </c>
      <c r="W925">
        <v>2017</v>
      </c>
      <c r="X925">
        <f t="shared" si="27"/>
        <v>0</v>
      </c>
    </row>
    <row r="926" spans="1:24" ht="12.75" hidden="1" customHeight="1" x14ac:dyDescent="0.45">
      <c r="A926">
        <v>9</v>
      </c>
      <c r="B926" t="s">
        <v>67</v>
      </c>
      <c r="C926" t="s">
        <v>157</v>
      </c>
      <c r="D926" s="2" t="str">
        <f t="shared" si="26"/>
        <v>Auburn2017</v>
      </c>
      <c r="E926">
        <v>10</v>
      </c>
      <c r="F926">
        <v>10</v>
      </c>
      <c r="G926">
        <v>4</v>
      </c>
      <c r="H926" s="2">
        <v>0</v>
      </c>
      <c r="I926">
        <v>5.78</v>
      </c>
      <c r="J926">
        <v>12.17</v>
      </c>
      <c r="K926">
        <v>17.95</v>
      </c>
      <c r="L926" s="2">
        <f>_xlfn.RANK.EQ(I926, INDEX(CFB!$I$2:$I$1048576, MATCH(W926, CFB!$W$2:$W$1048576, 0)):INDEX(CFB!$I$2:$I$1048576, MATCH(W926, CFB!$W$2:$W$1048576, 0) + COUNTIF(CFB!$W$2:$W$1048576, W926) - 1), 0)</f>
        <v>32</v>
      </c>
      <c r="M926" s="2">
        <f>_xlfn.RANK.EQ(J926, INDEX(CFB!$J$2:$J$1048576, MATCH(W926, CFB!$W$2:$W$1048576, 0)):INDEX(CFB!$J$2:$J$1048576, MATCH(W926, CFB!$W$2:$W$1048576, 0) + COUNTIF(CFB!$W$2:$W$1048576, W926) - 1))</f>
        <v>7</v>
      </c>
      <c r="N926" s="2">
        <f>RANK(K926, INDEX(CFB!$K$2:$K$1048576, MATCH(W926, CFB!$W$2:$W$1048576, 0)):INDEX(CFB!$K$2:$K$1048576, MATCH(W926, CFB!$W$2:$W$1048576, 0) + COUNTIF(CFB!$W$2:$W$1048576, W926) - 1))</f>
        <v>9</v>
      </c>
      <c r="O926">
        <v>50.17</v>
      </c>
      <c r="P926">
        <v>-1.23</v>
      </c>
      <c r="Q926">
        <v>10.23</v>
      </c>
      <c r="R926">
        <v>3.64</v>
      </c>
      <c r="S926">
        <v>5.93</v>
      </c>
      <c r="T926">
        <v>2.15</v>
      </c>
      <c r="U926">
        <v>7.63</v>
      </c>
      <c r="V926">
        <v>2.85</v>
      </c>
      <c r="W926">
        <v>2017</v>
      </c>
      <c r="X926">
        <f t="shared" si="27"/>
        <v>0</v>
      </c>
    </row>
    <row r="927" spans="1:24" ht="12.75" hidden="1" customHeight="1" x14ac:dyDescent="0.45">
      <c r="A927">
        <v>10</v>
      </c>
      <c r="B927" t="s">
        <v>82</v>
      </c>
      <c r="C927" t="s">
        <v>173</v>
      </c>
      <c r="D927" s="2" t="str">
        <f t="shared" si="26"/>
        <v>UCF2017</v>
      </c>
      <c r="E927">
        <v>6</v>
      </c>
      <c r="F927">
        <v>13</v>
      </c>
      <c r="G927">
        <v>0</v>
      </c>
      <c r="H927" s="2">
        <v>0</v>
      </c>
      <c r="I927">
        <v>14.05</v>
      </c>
      <c r="J927">
        <v>2.85</v>
      </c>
      <c r="K927">
        <v>16.899999999999999</v>
      </c>
      <c r="L927" s="2">
        <f>_xlfn.RANK.EQ(I927, INDEX(CFB!$I$2:$I$1048576, MATCH(W927, CFB!$W$2:$W$1048576, 0)):INDEX(CFB!$I$2:$I$1048576, MATCH(W927, CFB!$W$2:$W$1048576, 0) + COUNTIF(CFB!$W$2:$W$1048576, W927) - 1), 0)</f>
        <v>3</v>
      </c>
      <c r="M927" s="2">
        <f>_xlfn.RANK.EQ(J927, INDEX(CFB!$J$2:$J$1048576, MATCH(W927, CFB!$W$2:$W$1048576, 0)):INDEX(CFB!$J$2:$J$1048576, MATCH(W927, CFB!$W$2:$W$1048576, 0) + COUNTIF(CFB!$W$2:$W$1048576, W927) - 1))</f>
        <v>40</v>
      </c>
      <c r="N927" s="2">
        <f>RANK(K927, INDEX(CFB!$K$2:$K$1048576, MATCH(W927, CFB!$W$2:$W$1048576, 0)):INDEX(CFB!$K$2:$K$1048576, MATCH(W927, CFB!$W$2:$W$1048576, 0) + COUNTIF(CFB!$W$2:$W$1048576, W927) - 1))</f>
        <v>10</v>
      </c>
      <c r="O927">
        <v>58.56</v>
      </c>
      <c r="P927">
        <v>10.72</v>
      </c>
      <c r="Q927">
        <v>11.01</v>
      </c>
      <c r="R927">
        <v>6.13</v>
      </c>
      <c r="S927">
        <v>5.92</v>
      </c>
      <c r="T927">
        <v>3.31</v>
      </c>
      <c r="U927">
        <v>8.31</v>
      </c>
      <c r="V927">
        <v>4.68</v>
      </c>
      <c r="W927">
        <v>2017</v>
      </c>
      <c r="X927">
        <f t="shared" si="27"/>
        <v>0</v>
      </c>
    </row>
    <row r="928" spans="1:24" ht="12.75" hidden="1" customHeight="1" x14ac:dyDescent="0.45">
      <c r="A928">
        <v>11</v>
      </c>
      <c r="B928" t="s">
        <v>66</v>
      </c>
      <c r="C928" t="s">
        <v>171</v>
      </c>
      <c r="D928" s="2" t="str">
        <f t="shared" si="26"/>
        <v>Washington2017</v>
      </c>
      <c r="E928">
        <v>16</v>
      </c>
      <c r="F928">
        <v>10</v>
      </c>
      <c r="G928">
        <v>3</v>
      </c>
      <c r="H928" s="2">
        <v>0</v>
      </c>
      <c r="I928">
        <v>5.38</v>
      </c>
      <c r="J928">
        <v>10.84</v>
      </c>
      <c r="K928">
        <v>16.22</v>
      </c>
      <c r="L928" s="2">
        <f>_xlfn.RANK.EQ(I928, INDEX(CFB!$I$2:$I$1048576, MATCH(W928, CFB!$W$2:$W$1048576, 0)):INDEX(CFB!$I$2:$I$1048576, MATCH(W928, CFB!$W$2:$W$1048576, 0) + COUNTIF(CFB!$W$2:$W$1048576, W928) - 1), 0)</f>
        <v>35</v>
      </c>
      <c r="M928" s="2">
        <f>_xlfn.RANK.EQ(J928, INDEX(CFB!$J$2:$J$1048576, MATCH(W928, CFB!$W$2:$W$1048576, 0)):INDEX(CFB!$J$2:$J$1048576, MATCH(W928, CFB!$W$2:$W$1048576, 0) + COUNTIF(CFB!$W$2:$W$1048576, W928) - 1))</f>
        <v>10</v>
      </c>
      <c r="N928" s="2">
        <f>RANK(K928, INDEX(CFB!$K$2:$K$1048576, MATCH(W928, CFB!$W$2:$W$1048576, 0)):INDEX(CFB!$K$2:$K$1048576, MATCH(W928, CFB!$W$2:$W$1048576, 0) + COUNTIF(CFB!$W$2:$W$1048576, W928) - 1))</f>
        <v>11</v>
      </c>
      <c r="O928">
        <v>51.66</v>
      </c>
      <c r="P928">
        <v>0.4</v>
      </c>
      <c r="Q928">
        <v>10.050000000000001</v>
      </c>
      <c r="R928">
        <v>4.66</v>
      </c>
      <c r="S928">
        <v>5.85</v>
      </c>
      <c r="T928">
        <v>2.2000000000000002</v>
      </c>
      <c r="U928">
        <v>7.78</v>
      </c>
      <c r="V928">
        <v>3.15</v>
      </c>
      <c r="W928">
        <v>2017</v>
      </c>
      <c r="X928">
        <f t="shared" si="27"/>
        <v>0</v>
      </c>
    </row>
    <row r="929" spans="1:24" ht="12.75" hidden="1" customHeight="1" x14ac:dyDescent="0.45">
      <c r="A929">
        <v>12</v>
      </c>
      <c r="B929" t="s">
        <v>22</v>
      </c>
      <c r="C929" t="s">
        <v>164</v>
      </c>
      <c r="D929" s="2" t="str">
        <f t="shared" si="26"/>
        <v>Miami (FL)2017</v>
      </c>
      <c r="E929">
        <v>13</v>
      </c>
      <c r="F929">
        <v>10</v>
      </c>
      <c r="G929">
        <v>3</v>
      </c>
      <c r="H929" s="2">
        <v>0</v>
      </c>
      <c r="I929">
        <v>7.05</v>
      </c>
      <c r="J929">
        <v>7.94</v>
      </c>
      <c r="K929">
        <v>14.98</v>
      </c>
      <c r="L929" s="2">
        <f>_xlfn.RANK.EQ(I929, INDEX(CFB!$I$2:$I$1048576, MATCH(W929, CFB!$W$2:$W$1048576, 0)):INDEX(CFB!$I$2:$I$1048576, MATCH(W929, CFB!$W$2:$W$1048576, 0) + COUNTIF(CFB!$W$2:$W$1048576, W929) - 1), 0)</f>
        <v>19</v>
      </c>
      <c r="M929" s="2">
        <f>_xlfn.RANK.EQ(J929, INDEX(CFB!$J$2:$J$1048576, MATCH(W929, CFB!$W$2:$W$1048576, 0)):INDEX(CFB!$J$2:$J$1048576, MATCH(W929, CFB!$W$2:$W$1048576, 0) + COUNTIF(CFB!$W$2:$W$1048576, W929) - 1))</f>
        <v>22</v>
      </c>
      <c r="N929" s="2">
        <f>RANK(K929, INDEX(CFB!$K$2:$K$1048576, MATCH(W929, CFB!$W$2:$W$1048576, 0)):INDEX(CFB!$K$2:$K$1048576, MATCH(W929, CFB!$W$2:$W$1048576, 0) + COUNTIF(CFB!$W$2:$W$1048576, W929) - 1))</f>
        <v>12</v>
      </c>
      <c r="O929">
        <v>48.53</v>
      </c>
      <c r="P929">
        <v>3.95</v>
      </c>
      <c r="Q929">
        <v>9.17</v>
      </c>
      <c r="R929">
        <v>4.97</v>
      </c>
      <c r="S929">
        <v>6.33</v>
      </c>
      <c r="T929">
        <v>2.4</v>
      </c>
      <c r="U929">
        <v>7.79</v>
      </c>
      <c r="V929">
        <v>3.55</v>
      </c>
      <c r="W929">
        <v>2017</v>
      </c>
      <c r="X929">
        <f t="shared" si="27"/>
        <v>0</v>
      </c>
    </row>
    <row r="930" spans="1:24" ht="12.75" hidden="1" customHeight="1" x14ac:dyDescent="0.45">
      <c r="A930">
        <v>13</v>
      </c>
      <c r="B930" t="s">
        <v>61</v>
      </c>
      <c r="C930" t="s">
        <v>29</v>
      </c>
      <c r="D930" s="2" t="str">
        <f t="shared" si="26"/>
        <v>Texas Christian2017</v>
      </c>
      <c r="E930">
        <v>9</v>
      </c>
      <c r="F930">
        <v>11</v>
      </c>
      <c r="G930">
        <v>3</v>
      </c>
      <c r="H930" s="2">
        <v>0</v>
      </c>
      <c r="I930">
        <v>2.41</v>
      </c>
      <c r="J930">
        <v>12.3</v>
      </c>
      <c r="K930">
        <v>14.71</v>
      </c>
      <c r="L930" s="2">
        <f>_xlfn.RANK.EQ(I930, INDEX(CFB!$I$2:$I$1048576, MATCH(W930, CFB!$W$2:$W$1048576, 0)):INDEX(CFB!$I$2:$I$1048576, MATCH(W930, CFB!$W$2:$W$1048576, 0) + COUNTIF(CFB!$W$2:$W$1048576, W930) - 1), 0)</f>
        <v>54</v>
      </c>
      <c r="M930" s="2">
        <f>_xlfn.RANK.EQ(J930, INDEX(CFB!$J$2:$J$1048576, MATCH(W930, CFB!$W$2:$W$1048576, 0)):INDEX(CFB!$J$2:$J$1048576, MATCH(W930, CFB!$W$2:$W$1048576, 0) + COUNTIF(CFB!$W$2:$W$1048576, W930) - 1))</f>
        <v>6</v>
      </c>
      <c r="N930" s="2">
        <f>RANK(K930, INDEX(CFB!$K$2:$K$1048576, MATCH(W930, CFB!$W$2:$W$1048576, 0)):INDEX(CFB!$K$2:$K$1048576, MATCH(W930, CFB!$W$2:$W$1048576, 0) + COUNTIF(CFB!$W$2:$W$1048576, W930) - 1))</f>
        <v>13</v>
      </c>
      <c r="O930">
        <v>47.98</v>
      </c>
      <c r="P930">
        <v>-1.22</v>
      </c>
      <c r="Q930">
        <v>9.17</v>
      </c>
      <c r="R930">
        <v>5.0199999999999996</v>
      </c>
      <c r="S930">
        <v>5.48</v>
      </c>
      <c r="T930">
        <v>1.95</v>
      </c>
      <c r="U930">
        <v>7.21</v>
      </c>
      <c r="V930">
        <v>3.25</v>
      </c>
      <c r="W930">
        <v>2017</v>
      </c>
      <c r="X930">
        <f t="shared" si="27"/>
        <v>0</v>
      </c>
    </row>
    <row r="931" spans="1:24" ht="12.75" hidden="1" customHeight="1" x14ac:dyDescent="0.45">
      <c r="A931">
        <v>14</v>
      </c>
      <c r="B931" t="s">
        <v>36</v>
      </c>
      <c r="C931" t="s">
        <v>160</v>
      </c>
      <c r="D931" s="2" t="str">
        <f t="shared" si="26"/>
        <v>Iowa2017</v>
      </c>
      <c r="F931">
        <v>8</v>
      </c>
      <c r="G931">
        <v>5</v>
      </c>
      <c r="H931" s="2">
        <v>0</v>
      </c>
      <c r="I931">
        <v>5.84</v>
      </c>
      <c r="J931">
        <v>8.83</v>
      </c>
      <c r="K931">
        <v>14.66</v>
      </c>
      <c r="L931" s="2">
        <f>_xlfn.RANK.EQ(I931, INDEX(CFB!$I$2:$I$1048576, MATCH(W931, CFB!$W$2:$W$1048576, 0)):INDEX(CFB!$I$2:$I$1048576, MATCH(W931, CFB!$W$2:$W$1048576, 0) + COUNTIF(CFB!$W$2:$W$1048576, W931) - 1), 0)</f>
        <v>31</v>
      </c>
      <c r="M931" s="2">
        <f>_xlfn.RANK.EQ(J931, INDEX(CFB!$J$2:$J$1048576, MATCH(W931, CFB!$W$2:$W$1048576, 0)):INDEX(CFB!$J$2:$J$1048576, MATCH(W931, CFB!$W$2:$W$1048576, 0) + COUNTIF(CFB!$W$2:$W$1048576, W931) - 1))</f>
        <v>16</v>
      </c>
      <c r="N931" s="2">
        <f>RANK(K931, INDEX(CFB!$K$2:$K$1048576, MATCH(W931, CFB!$W$2:$W$1048576, 0)):INDEX(CFB!$K$2:$K$1048576, MATCH(W931, CFB!$W$2:$W$1048576, 0) + COUNTIF(CFB!$W$2:$W$1048576, W931) - 1))</f>
        <v>14</v>
      </c>
      <c r="O931">
        <v>50.01</v>
      </c>
      <c r="P931">
        <v>1.83</v>
      </c>
      <c r="Q931">
        <v>8.91</v>
      </c>
      <c r="R931">
        <v>4.49</v>
      </c>
      <c r="S931">
        <v>5.2</v>
      </c>
      <c r="T931">
        <v>3.19</v>
      </c>
      <c r="U931">
        <v>6.84</v>
      </c>
      <c r="V931">
        <v>3.77</v>
      </c>
      <c r="W931">
        <v>2017</v>
      </c>
      <c r="X931">
        <f t="shared" si="27"/>
        <v>0</v>
      </c>
    </row>
    <row r="932" spans="1:24" ht="12.75" hidden="1" customHeight="1" x14ac:dyDescent="0.45">
      <c r="A932">
        <v>15</v>
      </c>
      <c r="B932" t="s">
        <v>95</v>
      </c>
      <c r="C932" t="s">
        <v>154</v>
      </c>
      <c r="D932" s="2" t="str">
        <f t="shared" si="26"/>
        <v>Michigan State2017</v>
      </c>
      <c r="E932">
        <v>15</v>
      </c>
      <c r="F932">
        <v>10</v>
      </c>
      <c r="G932">
        <v>3</v>
      </c>
      <c r="H932" s="2">
        <v>0</v>
      </c>
      <c r="I932">
        <v>2.27</v>
      </c>
      <c r="J932">
        <v>11.56</v>
      </c>
      <c r="K932">
        <v>13.83</v>
      </c>
      <c r="L932" s="2">
        <f>_xlfn.RANK.EQ(I932, INDEX(CFB!$I$2:$I$1048576, MATCH(W932, CFB!$W$2:$W$1048576, 0)):INDEX(CFB!$I$2:$I$1048576, MATCH(W932, CFB!$W$2:$W$1048576, 0) + COUNTIF(CFB!$W$2:$W$1048576, W932) - 1), 0)</f>
        <v>55</v>
      </c>
      <c r="M932" s="2">
        <f>_xlfn.RANK.EQ(J932, INDEX(CFB!$J$2:$J$1048576, MATCH(W932, CFB!$W$2:$W$1048576, 0)):INDEX(CFB!$J$2:$J$1048576, MATCH(W932, CFB!$W$2:$W$1048576, 0) + COUNTIF(CFB!$W$2:$W$1048576, W932) - 1))</f>
        <v>9</v>
      </c>
      <c r="N932" s="2">
        <f>RANK(K932, INDEX(CFB!$K$2:$K$1048576, MATCH(W932, CFB!$W$2:$W$1048576, 0)):INDEX(CFB!$K$2:$K$1048576, MATCH(W932, CFB!$W$2:$W$1048576, 0) + COUNTIF(CFB!$W$2:$W$1048576, W932) - 1))</f>
        <v>15</v>
      </c>
      <c r="O932">
        <v>43.59</v>
      </c>
      <c r="P932">
        <v>0.33</v>
      </c>
      <c r="Q932">
        <v>8.7200000000000006</v>
      </c>
      <c r="R932">
        <v>5.04</v>
      </c>
      <c r="S932">
        <v>5.26</v>
      </c>
      <c r="T932">
        <v>2.15</v>
      </c>
      <c r="U932">
        <v>6.83</v>
      </c>
      <c r="V932">
        <v>3.57</v>
      </c>
      <c r="W932">
        <v>2017</v>
      </c>
      <c r="X932">
        <f t="shared" si="27"/>
        <v>0</v>
      </c>
    </row>
    <row r="933" spans="1:24" ht="12.75" hidden="1" customHeight="1" x14ac:dyDescent="0.45">
      <c r="A933">
        <v>16</v>
      </c>
      <c r="B933" t="s">
        <v>44</v>
      </c>
      <c r="C933" t="s">
        <v>154</v>
      </c>
      <c r="D933" s="2" t="str">
        <f t="shared" si="26"/>
        <v>Michigan2017</v>
      </c>
      <c r="F933">
        <v>8</v>
      </c>
      <c r="G933">
        <v>5</v>
      </c>
      <c r="H933" s="2">
        <v>0</v>
      </c>
      <c r="I933">
        <v>3.85</v>
      </c>
      <c r="J933">
        <v>9.59</v>
      </c>
      <c r="K933">
        <v>13.44</v>
      </c>
      <c r="L933" s="2">
        <f>_xlfn.RANK.EQ(I933, INDEX(CFB!$I$2:$I$1048576, MATCH(W933, CFB!$W$2:$W$1048576, 0)):INDEX(CFB!$I$2:$I$1048576, MATCH(W933, CFB!$W$2:$W$1048576, 0) + COUNTIF(CFB!$W$2:$W$1048576, W933) - 1), 0)</f>
        <v>42</v>
      </c>
      <c r="M933" s="2">
        <f>_xlfn.RANK.EQ(J933, INDEX(CFB!$J$2:$J$1048576, MATCH(W933, CFB!$W$2:$W$1048576, 0)):INDEX(CFB!$J$2:$J$1048576, MATCH(W933, CFB!$W$2:$W$1048576, 0) + COUNTIF(CFB!$W$2:$W$1048576, W933) - 1))</f>
        <v>12</v>
      </c>
      <c r="N933" s="2">
        <f>RANK(K933, INDEX(CFB!$K$2:$K$1048576, MATCH(W933, CFB!$W$2:$W$1048576, 0)):INDEX(CFB!$K$2:$K$1048576, MATCH(W933, CFB!$W$2:$W$1048576, 0) + COUNTIF(CFB!$W$2:$W$1048576, W933) - 1))</f>
        <v>16</v>
      </c>
      <c r="O933">
        <v>45.46</v>
      </c>
      <c r="P933">
        <v>1.56</v>
      </c>
      <c r="Q933">
        <v>8.26</v>
      </c>
      <c r="R933">
        <v>4.5</v>
      </c>
      <c r="S933">
        <v>5.78</v>
      </c>
      <c r="T933">
        <v>2.2599999999999998</v>
      </c>
      <c r="U933">
        <v>6.84</v>
      </c>
      <c r="V933">
        <v>3.24</v>
      </c>
      <c r="W933">
        <v>2017</v>
      </c>
      <c r="X933">
        <f t="shared" si="27"/>
        <v>0</v>
      </c>
    </row>
    <row r="934" spans="1:24" ht="12.75" hidden="1" customHeight="1" x14ac:dyDescent="0.45">
      <c r="A934">
        <v>17</v>
      </c>
      <c r="B934" t="s">
        <v>121</v>
      </c>
      <c r="C934" t="s">
        <v>29</v>
      </c>
      <c r="D934" s="2" t="str">
        <f t="shared" si="26"/>
        <v>Oklahoma State2017</v>
      </c>
      <c r="E934">
        <v>14</v>
      </c>
      <c r="F934">
        <v>10</v>
      </c>
      <c r="G934">
        <v>3</v>
      </c>
      <c r="H934" s="2">
        <v>0</v>
      </c>
      <c r="I934">
        <v>15.09</v>
      </c>
      <c r="J934">
        <v>-2</v>
      </c>
      <c r="K934">
        <v>13.09</v>
      </c>
      <c r="L934" s="2">
        <f>_xlfn.RANK.EQ(I934, INDEX(CFB!$I$2:$I$1048576, MATCH(W934, CFB!$W$2:$W$1048576, 0)):INDEX(CFB!$I$2:$I$1048576, MATCH(W934, CFB!$W$2:$W$1048576, 0) + COUNTIF(CFB!$W$2:$W$1048576, W934) - 1), 0)</f>
        <v>2</v>
      </c>
      <c r="M934" s="2">
        <f>_xlfn.RANK.EQ(J934, INDEX(CFB!$J$2:$J$1048576, MATCH(W934, CFB!$W$2:$W$1048576, 0)):INDEX(CFB!$J$2:$J$1048576, MATCH(W934, CFB!$W$2:$W$1048576, 0) + COUNTIF(CFB!$W$2:$W$1048576, W934) - 1))</f>
        <v>80</v>
      </c>
      <c r="N934" s="2">
        <f>RANK(K934, INDEX(CFB!$K$2:$K$1048576, MATCH(W934, CFB!$W$2:$W$1048576, 0)):INDEX(CFB!$K$2:$K$1048576, MATCH(W934, CFB!$W$2:$W$1048576, 0) + COUNTIF(CFB!$W$2:$W$1048576, W934) - 1))</f>
        <v>17</v>
      </c>
      <c r="O934">
        <v>62.48</v>
      </c>
      <c r="P934">
        <v>13.1</v>
      </c>
      <c r="Q934">
        <v>11.29</v>
      </c>
      <c r="R934">
        <v>5.84</v>
      </c>
      <c r="S934">
        <v>5.85</v>
      </c>
      <c r="T934">
        <v>2.98</v>
      </c>
      <c r="U934">
        <v>8.65</v>
      </c>
      <c r="V934">
        <v>4.1900000000000004</v>
      </c>
      <c r="W934">
        <v>2017</v>
      </c>
      <c r="X934">
        <f t="shared" si="27"/>
        <v>0</v>
      </c>
    </row>
    <row r="935" spans="1:24" ht="12.75" hidden="1" customHeight="1" x14ac:dyDescent="0.45">
      <c r="A935">
        <v>18</v>
      </c>
      <c r="B935" t="s">
        <v>38</v>
      </c>
      <c r="C935" t="s">
        <v>170</v>
      </c>
      <c r="D935" s="2" t="str">
        <f t="shared" si="26"/>
        <v>USC2017</v>
      </c>
      <c r="E935">
        <v>12</v>
      </c>
      <c r="F935">
        <v>11</v>
      </c>
      <c r="G935">
        <v>3</v>
      </c>
      <c r="H935" s="2">
        <v>0</v>
      </c>
      <c r="I935">
        <v>7.47</v>
      </c>
      <c r="J935">
        <v>4.91</v>
      </c>
      <c r="K935">
        <v>12.37</v>
      </c>
      <c r="L935" s="2">
        <f>_xlfn.RANK.EQ(I935, INDEX(CFB!$I$2:$I$1048576, MATCH(W935, CFB!$W$2:$W$1048576, 0)):INDEX(CFB!$I$2:$I$1048576, MATCH(W935, CFB!$W$2:$W$1048576, 0) + COUNTIF(CFB!$W$2:$W$1048576, W935) - 1), 0)</f>
        <v>18</v>
      </c>
      <c r="M935" s="2">
        <f>_xlfn.RANK.EQ(J935, INDEX(CFB!$J$2:$J$1048576, MATCH(W935, CFB!$W$2:$W$1048576, 0)):INDEX(CFB!$J$2:$J$1048576, MATCH(W935, CFB!$W$2:$W$1048576, 0) + COUNTIF(CFB!$W$2:$W$1048576, W935) - 1))</f>
        <v>30</v>
      </c>
      <c r="N935" s="2">
        <f>RANK(K935, INDEX(CFB!$K$2:$K$1048576, MATCH(W935, CFB!$W$2:$W$1048576, 0)):INDEX(CFB!$K$2:$K$1048576, MATCH(W935, CFB!$W$2:$W$1048576, 0) + COUNTIF(CFB!$W$2:$W$1048576, W935) - 1))</f>
        <v>18</v>
      </c>
      <c r="O935">
        <v>49.33</v>
      </c>
      <c r="P935">
        <v>6.99</v>
      </c>
      <c r="Q935">
        <v>10.38</v>
      </c>
      <c r="R935">
        <v>5.38</v>
      </c>
      <c r="S935">
        <v>5.75</v>
      </c>
      <c r="T935">
        <v>3.24</v>
      </c>
      <c r="U935">
        <v>8.06</v>
      </c>
      <c r="V935">
        <v>4.0599999999999996</v>
      </c>
      <c r="W935">
        <v>2017</v>
      </c>
      <c r="X935">
        <f t="shared" si="27"/>
        <v>0</v>
      </c>
    </row>
    <row r="936" spans="1:24" ht="12.75" hidden="1" customHeight="1" x14ac:dyDescent="0.45">
      <c r="A936">
        <v>19</v>
      </c>
      <c r="B936" t="s">
        <v>91</v>
      </c>
      <c r="C936" t="s">
        <v>163</v>
      </c>
      <c r="D936" s="2" t="str">
        <f t="shared" si="26"/>
        <v>North Carolina State2017</v>
      </c>
      <c r="E936">
        <v>23</v>
      </c>
      <c r="F936">
        <v>9</v>
      </c>
      <c r="G936">
        <v>4</v>
      </c>
      <c r="H936" s="2">
        <v>0</v>
      </c>
      <c r="I936">
        <v>8.6199999999999992</v>
      </c>
      <c r="J936">
        <v>3.54</v>
      </c>
      <c r="K936">
        <v>12.17</v>
      </c>
      <c r="L936" s="2">
        <f>_xlfn.RANK.EQ(I936, INDEX(CFB!$I$2:$I$1048576, MATCH(W936, CFB!$W$2:$W$1048576, 0)):INDEX(CFB!$I$2:$I$1048576, MATCH(W936, CFB!$W$2:$W$1048576, 0) + COUNTIF(CFB!$W$2:$W$1048576, W936) - 1), 0)</f>
        <v>14</v>
      </c>
      <c r="M936" s="2">
        <f>_xlfn.RANK.EQ(J936, INDEX(CFB!$J$2:$J$1048576, MATCH(W936, CFB!$W$2:$W$1048576, 0)):INDEX(CFB!$J$2:$J$1048576, MATCH(W936, CFB!$W$2:$W$1048576, 0) + COUNTIF(CFB!$W$2:$W$1048576, W936) - 1))</f>
        <v>36</v>
      </c>
      <c r="N936" s="2">
        <f>RANK(K936, INDEX(CFB!$K$2:$K$1048576, MATCH(W936, CFB!$W$2:$W$1048576, 0)):INDEX(CFB!$K$2:$K$1048576, MATCH(W936, CFB!$W$2:$W$1048576, 0) + COUNTIF(CFB!$W$2:$W$1048576, W936) - 1))</f>
        <v>19</v>
      </c>
      <c r="O936">
        <v>50.29</v>
      </c>
      <c r="P936">
        <v>7.83</v>
      </c>
      <c r="Q936">
        <v>9.1199999999999992</v>
      </c>
      <c r="R936">
        <v>5.71</v>
      </c>
      <c r="S936">
        <v>5.91</v>
      </c>
      <c r="T936">
        <v>2.69</v>
      </c>
      <c r="U936">
        <v>7.5</v>
      </c>
      <c r="V936">
        <v>4.16</v>
      </c>
      <c r="W936">
        <v>2017</v>
      </c>
      <c r="X936">
        <f t="shared" si="27"/>
        <v>0</v>
      </c>
    </row>
    <row r="937" spans="1:24" ht="12.75" hidden="1" customHeight="1" x14ac:dyDescent="0.45">
      <c r="A937">
        <v>20</v>
      </c>
      <c r="B937" t="s">
        <v>109</v>
      </c>
      <c r="C937" t="s">
        <v>157</v>
      </c>
      <c r="D937" s="2" t="str">
        <f t="shared" si="26"/>
        <v>Mississippi State2017</v>
      </c>
      <c r="E937">
        <v>19</v>
      </c>
      <c r="F937">
        <v>9</v>
      </c>
      <c r="G937">
        <v>4</v>
      </c>
      <c r="H937" s="2">
        <v>0</v>
      </c>
      <c r="I937">
        <v>2.48</v>
      </c>
      <c r="J937">
        <v>9.3699999999999992</v>
      </c>
      <c r="K937">
        <v>11.85</v>
      </c>
      <c r="L937" s="2">
        <f>_xlfn.RANK.EQ(I937, INDEX(CFB!$I$2:$I$1048576, MATCH(W937, CFB!$W$2:$W$1048576, 0)):INDEX(CFB!$I$2:$I$1048576, MATCH(W937, CFB!$W$2:$W$1048576, 0) + COUNTIF(CFB!$W$2:$W$1048576, W937) - 1), 0)</f>
        <v>53</v>
      </c>
      <c r="M937" s="2">
        <f>_xlfn.RANK.EQ(J937, INDEX(CFB!$J$2:$J$1048576, MATCH(W937, CFB!$W$2:$W$1048576, 0)):INDEX(CFB!$J$2:$J$1048576, MATCH(W937, CFB!$W$2:$W$1048576, 0) + COUNTIF(CFB!$W$2:$W$1048576, W937) - 1))</f>
        <v>13</v>
      </c>
      <c r="N937" s="2">
        <f>RANK(K937, INDEX(CFB!$K$2:$K$1048576, MATCH(W937, CFB!$W$2:$W$1048576, 0)):INDEX(CFB!$K$2:$K$1048576, MATCH(W937, CFB!$W$2:$W$1048576, 0) + COUNTIF(CFB!$W$2:$W$1048576, W937) - 1))</f>
        <v>20</v>
      </c>
      <c r="O937">
        <v>47.94</v>
      </c>
      <c r="P937">
        <v>4.2300000000000004</v>
      </c>
      <c r="Q937">
        <v>7.87</v>
      </c>
      <c r="R937">
        <v>5.21</v>
      </c>
      <c r="S937">
        <v>6.29</v>
      </c>
      <c r="T937">
        <v>2.5299999999999998</v>
      </c>
      <c r="U937">
        <v>6.99</v>
      </c>
      <c r="V937">
        <v>3.56</v>
      </c>
      <c r="W937">
        <v>2017</v>
      </c>
      <c r="X937">
        <f t="shared" si="27"/>
        <v>0</v>
      </c>
    </row>
    <row r="938" spans="1:24" ht="12.75" hidden="1" customHeight="1" x14ac:dyDescent="0.45">
      <c r="A938">
        <v>21</v>
      </c>
      <c r="B938" t="s">
        <v>27</v>
      </c>
      <c r="C938" t="s">
        <v>157</v>
      </c>
      <c r="D938" s="2" t="str">
        <f t="shared" si="26"/>
        <v>LSU2017</v>
      </c>
      <c r="E938">
        <v>18</v>
      </c>
      <c r="F938">
        <v>9</v>
      </c>
      <c r="G938">
        <v>4</v>
      </c>
      <c r="H938" s="2">
        <v>0</v>
      </c>
      <c r="I938">
        <v>2.88</v>
      </c>
      <c r="J938">
        <v>8.9</v>
      </c>
      <c r="K938">
        <v>11.77</v>
      </c>
      <c r="L938" s="2">
        <f>_xlfn.RANK.EQ(I938, INDEX(CFB!$I$2:$I$1048576, MATCH(W938, CFB!$W$2:$W$1048576, 0)):INDEX(CFB!$I$2:$I$1048576, MATCH(W938, CFB!$W$2:$W$1048576, 0) + COUNTIF(CFB!$W$2:$W$1048576, W938) - 1), 0)</f>
        <v>50</v>
      </c>
      <c r="M938" s="2">
        <f>_xlfn.RANK.EQ(J938, INDEX(CFB!$J$2:$J$1048576, MATCH(W938, CFB!$W$2:$W$1048576, 0)):INDEX(CFB!$J$2:$J$1048576, MATCH(W938, CFB!$W$2:$W$1048576, 0) + COUNTIF(CFB!$W$2:$W$1048576, W938) - 1))</f>
        <v>15</v>
      </c>
      <c r="N938" s="2">
        <f>RANK(K938, INDEX(CFB!$K$2:$K$1048576, MATCH(W938, CFB!$W$2:$W$1048576, 0)):INDEX(CFB!$K$2:$K$1048576, MATCH(W938, CFB!$W$2:$W$1048576, 0) + COUNTIF(CFB!$W$2:$W$1048576, W938) - 1))</f>
        <v>21</v>
      </c>
      <c r="O938">
        <v>43.73</v>
      </c>
      <c r="P938">
        <v>3.02</v>
      </c>
      <c r="Q938">
        <v>10.61</v>
      </c>
      <c r="R938">
        <v>5.0199999999999996</v>
      </c>
      <c r="S938">
        <v>6</v>
      </c>
      <c r="T938">
        <v>2.66</v>
      </c>
      <c r="U938">
        <v>7.74</v>
      </c>
      <c r="V938">
        <v>3.67</v>
      </c>
      <c r="W938">
        <v>2017</v>
      </c>
      <c r="X938">
        <f t="shared" si="27"/>
        <v>0</v>
      </c>
    </row>
    <row r="939" spans="1:24" ht="12.75" hidden="1" customHeight="1" x14ac:dyDescent="0.45">
      <c r="A939">
        <v>22</v>
      </c>
      <c r="B939" t="s">
        <v>106</v>
      </c>
      <c r="C939" t="s">
        <v>163</v>
      </c>
      <c r="D939" s="2" t="str">
        <f t="shared" si="26"/>
        <v>Wake Forest2017</v>
      </c>
      <c r="F939">
        <v>8</v>
      </c>
      <c r="G939">
        <v>5</v>
      </c>
      <c r="H939" s="2">
        <v>0</v>
      </c>
      <c r="I939">
        <v>10.47</v>
      </c>
      <c r="J939">
        <v>0.95</v>
      </c>
      <c r="K939">
        <v>11.42</v>
      </c>
      <c r="L939" s="2">
        <f>_xlfn.RANK.EQ(I939, INDEX(CFB!$I$2:$I$1048576, MATCH(W939, CFB!$W$2:$W$1048576, 0)):INDEX(CFB!$I$2:$I$1048576, MATCH(W939, CFB!$W$2:$W$1048576, 0) + COUNTIF(CFB!$W$2:$W$1048576, W939) - 1), 0)</f>
        <v>8</v>
      </c>
      <c r="M939" s="2">
        <f>_xlfn.RANK.EQ(J939, INDEX(CFB!$J$2:$J$1048576, MATCH(W939, CFB!$W$2:$W$1048576, 0)):INDEX(CFB!$J$2:$J$1048576, MATCH(W939, CFB!$W$2:$W$1048576, 0) + COUNTIF(CFB!$W$2:$W$1048576, W939) - 1))</f>
        <v>59</v>
      </c>
      <c r="N939" s="2">
        <f>RANK(K939, INDEX(CFB!$K$2:$K$1048576, MATCH(W939, CFB!$W$2:$W$1048576, 0)):INDEX(CFB!$K$2:$K$1048576, MATCH(W939, CFB!$W$2:$W$1048576, 0) + COUNTIF(CFB!$W$2:$W$1048576, W939) - 1))</f>
        <v>22</v>
      </c>
      <c r="O939">
        <v>53.46</v>
      </c>
      <c r="P939">
        <v>10.11</v>
      </c>
      <c r="Q939">
        <v>10.3</v>
      </c>
      <c r="R939">
        <v>5.52</v>
      </c>
      <c r="S939">
        <v>5.83</v>
      </c>
      <c r="T939">
        <v>2.92</v>
      </c>
      <c r="U939">
        <v>7.87</v>
      </c>
      <c r="V939">
        <v>4.16</v>
      </c>
      <c r="W939">
        <v>2017</v>
      </c>
      <c r="X939">
        <f t="shared" si="27"/>
        <v>0</v>
      </c>
    </row>
    <row r="940" spans="1:24" ht="12.75" hidden="1" customHeight="1" x14ac:dyDescent="0.45">
      <c r="A940">
        <v>23</v>
      </c>
      <c r="B940" t="s">
        <v>103</v>
      </c>
      <c r="C940" t="s">
        <v>160</v>
      </c>
      <c r="D940" s="2" t="str">
        <f t="shared" si="26"/>
        <v>Northwestern2017</v>
      </c>
      <c r="E940">
        <v>17</v>
      </c>
      <c r="F940">
        <v>10</v>
      </c>
      <c r="G940">
        <v>3</v>
      </c>
      <c r="H940" s="2">
        <v>0</v>
      </c>
      <c r="I940">
        <v>2.92</v>
      </c>
      <c r="J940">
        <v>8.44</v>
      </c>
      <c r="K940">
        <v>11.36</v>
      </c>
      <c r="L940" s="2">
        <f>_xlfn.RANK.EQ(I940, INDEX(CFB!$I$2:$I$1048576, MATCH(W940, CFB!$W$2:$W$1048576, 0)):INDEX(CFB!$I$2:$I$1048576, MATCH(W940, CFB!$W$2:$W$1048576, 0) + COUNTIF(CFB!$W$2:$W$1048576, W940) - 1), 0)</f>
        <v>49</v>
      </c>
      <c r="M940" s="2">
        <f>_xlfn.RANK.EQ(J940, INDEX(CFB!$J$2:$J$1048576, MATCH(W940, CFB!$W$2:$W$1048576, 0)):INDEX(CFB!$J$2:$J$1048576, MATCH(W940, CFB!$W$2:$W$1048576, 0) + COUNTIF(CFB!$W$2:$W$1048576, W940) - 1))</f>
        <v>20</v>
      </c>
      <c r="N940" s="2">
        <f>RANK(K940, INDEX(CFB!$K$2:$K$1048576, MATCH(W940, CFB!$W$2:$W$1048576, 0)):INDEX(CFB!$K$2:$K$1048576, MATCH(W940, CFB!$W$2:$W$1048576, 0) + COUNTIF(CFB!$W$2:$W$1048576, W940) - 1))</f>
        <v>23</v>
      </c>
      <c r="O940">
        <v>47.48</v>
      </c>
      <c r="P940">
        <v>3.32</v>
      </c>
      <c r="Q940">
        <v>8.2799999999999994</v>
      </c>
      <c r="R940">
        <v>5.17</v>
      </c>
      <c r="S940">
        <v>5.23</v>
      </c>
      <c r="T940">
        <v>2.27</v>
      </c>
      <c r="U940">
        <v>6.72</v>
      </c>
      <c r="V940">
        <v>3.77</v>
      </c>
      <c r="W940">
        <v>2017</v>
      </c>
      <c r="X940">
        <f t="shared" si="27"/>
        <v>0</v>
      </c>
    </row>
    <row r="941" spans="1:24" ht="12.75" hidden="1" customHeight="1" x14ac:dyDescent="0.45">
      <c r="A941">
        <v>24</v>
      </c>
      <c r="B941" t="s">
        <v>112</v>
      </c>
      <c r="C941" t="s">
        <v>171</v>
      </c>
      <c r="D941" s="2" t="str">
        <f t="shared" si="26"/>
        <v>Stanford2017</v>
      </c>
      <c r="E941">
        <v>20</v>
      </c>
      <c r="F941">
        <v>9</v>
      </c>
      <c r="G941">
        <v>5</v>
      </c>
      <c r="H941" s="2">
        <v>0</v>
      </c>
      <c r="I941">
        <v>5.73</v>
      </c>
      <c r="J941">
        <v>5.1100000000000003</v>
      </c>
      <c r="K941">
        <v>10.84</v>
      </c>
      <c r="L941" s="2">
        <f>_xlfn.RANK.EQ(I941, INDEX(CFB!$I$2:$I$1048576, MATCH(W941, CFB!$W$2:$W$1048576, 0)):INDEX(CFB!$I$2:$I$1048576, MATCH(W941, CFB!$W$2:$W$1048576, 0) + COUNTIF(CFB!$W$2:$W$1048576, W941) - 1), 0)</f>
        <v>34</v>
      </c>
      <c r="M941" s="2">
        <f>_xlfn.RANK.EQ(J941, INDEX(CFB!$J$2:$J$1048576, MATCH(W941, CFB!$W$2:$W$1048576, 0)):INDEX(CFB!$J$2:$J$1048576, MATCH(W941, CFB!$W$2:$W$1048576, 0) + COUNTIF(CFB!$W$2:$W$1048576, W941) - 1))</f>
        <v>29</v>
      </c>
      <c r="N941" s="2">
        <f>RANK(K941, INDEX(CFB!$K$2:$K$1048576, MATCH(W941, CFB!$W$2:$W$1048576, 0)):INDEX(CFB!$K$2:$K$1048576, MATCH(W941, CFB!$W$2:$W$1048576, 0) + COUNTIF(CFB!$W$2:$W$1048576, W941) - 1))</f>
        <v>24</v>
      </c>
      <c r="O941">
        <v>49.59</v>
      </c>
      <c r="P941">
        <v>5.33</v>
      </c>
      <c r="Q941">
        <v>9.0299999999999994</v>
      </c>
      <c r="R941">
        <v>5.8</v>
      </c>
      <c r="S941">
        <v>7.1</v>
      </c>
      <c r="T941">
        <v>3.66</v>
      </c>
      <c r="U941">
        <v>8.08</v>
      </c>
      <c r="V941">
        <v>4.45</v>
      </c>
      <c r="W941">
        <v>2017</v>
      </c>
      <c r="X941">
        <f t="shared" si="27"/>
        <v>0</v>
      </c>
    </row>
    <row r="942" spans="1:24" ht="12.75" hidden="1" customHeight="1" x14ac:dyDescent="0.45">
      <c r="A942">
        <v>25</v>
      </c>
      <c r="B942" t="s">
        <v>33</v>
      </c>
      <c r="C942" t="s">
        <v>164</v>
      </c>
      <c r="D942" s="2" t="str">
        <f t="shared" si="26"/>
        <v>Virginia Tech2017</v>
      </c>
      <c r="E942">
        <v>24</v>
      </c>
      <c r="F942">
        <v>9</v>
      </c>
      <c r="G942">
        <v>4</v>
      </c>
      <c r="H942" s="2">
        <v>0</v>
      </c>
      <c r="I942">
        <v>-2.54</v>
      </c>
      <c r="J942">
        <v>13.1</v>
      </c>
      <c r="K942">
        <v>10.56</v>
      </c>
      <c r="L942" s="2">
        <f>_xlfn.RANK.EQ(I942, INDEX(CFB!$I$2:$I$1048576, MATCH(W942, CFB!$W$2:$W$1048576, 0)):INDEX(CFB!$I$2:$I$1048576, MATCH(W942, CFB!$W$2:$W$1048576, 0) + COUNTIF(CFB!$W$2:$W$1048576, W942) - 1), 0)</f>
        <v>91</v>
      </c>
      <c r="M942" s="2">
        <f>_xlfn.RANK.EQ(J942, INDEX(CFB!$J$2:$J$1048576, MATCH(W942, CFB!$W$2:$W$1048576, 0)):INDEX(CFB!$J$2:$J$1048576, MATCH(W942, CFB!$W$2:$W$1048576, 0) + COUNTIF(CFB!$W$2:$W$1048576, W942) - 1))</f>
        <v>4</v>
      </c>
      <c r="N942" s="2">
        <f>RANK(K942, INDEX(CFB!$K$2:$K$1048576, MATCH(W942, CFB!$W$2:$W$1048576, 0)):INDEX(CFB!$K$2:$K$1048576, MATCH(W942, CFB!$W$2:$W$1048576, 0) + COUNTIF(CFB!$W$2:$W$1048576, W942) - 1))</f>
        <v>25</v>
      </c>
      <c r="O942">
        <v>43.23</v>
      </c>
      <c r="P942">
        <v>-1.24</v>
      </c>
      <c r="Q942">
        <v>8.91</v>
      </c>
      <c r="R942">
        <v>6.11</v>
      </c>
      <c r="S942">
        <v>4.7300000000000004</v>
      </c>
      <c r="T942">
        <v>2.4500000000000002</v>
      </c>
      <c r="U942">
        <v>6.59</v>
      </c>
      <c r="V942">
        <v>3.92</v>
      </c>
      <c r="W942">
        <v>2017</v>
      </c>
      <c r="X942">
        <f t="shared" si="27"/>
        <v>0</v>
      </c>
    </row>
    <row r="943" spans="1:24" ht="12.75" hidden="1" customHeight="1" x14ac:dyDescent="0.45">
      <c r="A943">
        <v>26</v>
      </c>
      <c r="B943" t="s">
        <v>40</v>
      </c>
      <c r="C943" t="s">
        <v>29</v>
      </c>
      <c r="D943" s="2" t="str">
        <f t="shared" si="26"/>
        <v>Iowa State2017</v>
      </c>
      <c r="F943">
        <v>8</v>
      </c>
      <c r="G943">
        <v>5</v>
      </c>
      <c r="H943" s="2">
        <v>0</v>
      </c>
      <c r="I943">
        <v>1.93</v>
      </c>
      <c r="J943">
        <v>7.84</v>
      </c>
      <c r="K943">
        <v>9.77</v>
      </c>
      <c r="L943" s="2">
        <f>_xlfn.RANK.EQ(I943, INDEX(CFB!$I$2:$I$1048576, MATCH(W943, CFB!$W$2:$W$1048576, 0)):INDEX(CFB!$I$2:$I$1048576, MATCH(W943, CFB!$W$2:$W$1048576, 0) + COUNTIF(CFB!$W$2:$W$1048576, W943) - 1), 0)</f>
        <v>57</v>
      </c>
      <c r="M943" s="2">
        <f>_xlfn.RANK.EQ(J943, INDEX(CFB!$J$2:$J$1048576, MATCH(W943, CFB!$W$2:$W$1048576, 0)):INDEX(CFB!$J$2:$J$1048576, MATCH(W943, CFB!$W$2:$W$1048576, 0) + COUNTIF(CFB!$W$2:$W$1048576, W943) - 1))</f>
        <v>23</v>
      </c>
      <c r="N943" s="2">
        <f>RANK(K943, INDEX(CFB!$K$2:$K$1048576, MATCH(W943, CFB!$W$2:$W$1048576, 0)):INDEX(CFB!$K$2:$K$1048576, MATCH(W943, CFB!$W$2:$W$1048576, 0) + COUNTIF(CFB!$W$2:$W$1048576, W943) - 1))</f>
        <v>26</v>
      </c>
      <c r="O943">
        <v>44.64</v>
      </c>
      <c r="P943">
        <v>2.08</v>
      </c>
      <c r="Q943">
        <v>8.91</v>
      </c>
      <c r="R943">
        <v>5.39</v>
      </c>
      <c r="S943">
        <v>4.47</v>
      </c>
      <c r="T943">
        <v>2.85</v>
      </c>
      <c r="U943">
        <v>6.84</v>
      </c>
      <c r="V943">
        <v>3.9</v>
      </c>
      <c r="W943">
        <v>2017</v>
      </c>
      <c r="X943">
        <f t="shared" si="27"/>
        <v>0</v>
      </c>
    </row>
    <row r="944" spans="1:24" ht="12.75" hidden="1" customHeight="1" x14ac:dyDescent="0.45">
      <c r="A944">
        <v>27</v>
      </c>
      <c r="B944" t="s">
        <v>124</v>
      </c>
      <c r="C944" t="s">
        <v>160</v>
      </c>
      <c r="D944" s="2" t="str">
        <f t="shared" si="26"/>
        <v>Purdue2017</v>
      </c>
      <c r="F944">
        <v>7</v>
      </c>
      <c r="G944">
        <v>6</v>
      </c>
      <c r="H944" s="2">
        <v>0</v>
      </c>
      <c r="I944">
        <v>0.93</v>
      </c>
      <c r="J944">
        <v>8.82</v>
      </c>
      <c r="K944">
        <v>9.74</v>
      </c>
      <c r="L944" s="2">
        <f>_xlfn.RANK.EQ(I944, INDEX(CFB!$I$2:$I$1048576, MATCH(W944, CFB!$W$2:$W$1048576, 0)):INDEX(CFB!$I$2:$I$1048576, MATCH(W944, CFB!$W$2:$W$1048576, 0) + COUNTIF(CFB!$W$2:$W$1048576, W944) - 1), 0)</f>
        <v>63</v>
      </c>
      <c r="M944" s="2">
        <f>_xlfn.RANK.EQ(J944, INDEX(CFB!$J$2:$J$1048576, MATCH(W944, CFB!$W$2:$W$1048576, 0)):INDEX(CFB!$J$2:$J$1048576, MATCH(W944, CFB!$W$2:$W$1048576, 0) + COUNTIF(CFB!$W$2:$W$1048576, W944) - 1))</f>
        <v>17</v>
      </c>
      <c r="N944" s="2">
        <f>RANK(K944, INDEX(CFB!$K$2:$K$1048576, MATCH(W944, CFB!$W$2:$W$1048576, 0)):INDEX(CFB!$K$2:$K$1048576, MATCH(W944, CFB!$W$2:$W$1048576, 0) + COUNTIF(CFB!$W$2:$W$1048576, W944) - 1))</f>
        <v>27</v>
      </c>
      <c r="O944">
        <v>42.83</v>
      </c>
      <c r="P944">
        <v>1.24</v>
      </c>
      <c r="Q944">
        <v>8.4700000000000006</v>
      </c>
      <c r="R944">
        <v>5.62</v>
      </c>
      <c r="S944">
        <v>5.52</v>
      </c>
      <c r="T944">
        <v>2.19</v>
      </c>
      <c r="U944">
        <v>7.07</v>
      </c>
      <c r="V944">
        <v>3.77</v>
      </c>
      <c r="W944">
        <v>2017</v>
      </c>
      <c r="X944">
        <f t="shared" si="27"/>
        <v>0</v>
      </c>
    </row>
    <row r="945" spans="1:24" ht="12.75" hidden="1" customHeight="1" x14ac:dyDescent="0.45">
      <c r="A945">
        <v>28</v>
      </c>
      <c r="B945" t="s">
        <v>25</v>
      </c>
      <c r="C945" t="s">
        <v>163</v>
      </c>
      <c r="D945" s="2" t="str">
        <f t="shared" si="26"/>
        <v>Louisville2017</v>
      </c>
      <c r="F945">
        <v>8</v>
      </c>
      <c r="G945">
        <v>5</v>
      </c>
      <c r="H945" s="2">
        <v>0</v>
      </c>
      <c r="I945">
        <v>10.53</v>
      </c>
      <c r="J945">
        <v>-0.85</v>
      </c>
      <c r="K945">
        <v>9.67</v>
      </c>
      <c r="L945" s="2">
        <f>_xlfn.RANK.EQ(I945, INDEX(CFB!$I$2:$I$1048576, MATCH(W945, CFB!$W$2:$W$1048576, 0)):INDEX(CFB!$I$2:$I$1048576, MATCH(W945, CFB!$W$2:$W$1048576, 0) + COUNTIF(CFB!$W$2:$W$1048576, W945) - 1), 0)</f>
        <v>7</v>
      </c>
      <c r="M945" s="2">
        <f>_xlfn.RANK.EQ(J945, INDEX(CFB!$J$2:$J$1048576, MATCH(W945, CFB!$W$2:$W$1048576, 0)):INDEX(CFB!$J$2:$J$1048576, MATCH(W945, CFB!$W$2:$W$1048576, 0) + COUNTIF(CFB!$W$2:$W$1048576, W945) - 1))</f>
        <v>70</v>
      </c>
      <c r="N945" s="2">
        <f>RANK(K945, INDEX(CFB!$K$2:$K$1048576, MATCH(W945, CFB!$W$2:$W$1048576, 0)):INDEX(CFB!$K$2:$K$1048576, MATCH(W945, CFB!$W$2:$W$1048576, 0) + COUNTIF(CFB!$W$2:$W$1048576, W945) - 1))</f>
        <v>28</v>
      </c>
      <c r="O945">
        <v>55.79</v>
      </c>
      <c r="P945">
        <v>12.18</v>
      </c>
      <c r="Q945">
        <v>10.1</v>
      </c>
      <c r="R945">
        <v>6.5</v>
      </c>
      <c r="S945">
        <v>7.61</v>
      </c>
      <c r="T945">
        <v>3.13</v>
      </c>
      <c r="U945">
        <v>8.85</v>
      </c>
      <c r="V945">
        <v>4.5</v>
      </c>
      <c r="W945">
        <v>2017</v>
      </c>
      <c r="X945">
        <f t="shared" si="27"/>
        <v>0</v>
      </c>
    </row>
    <row r="946" spans="1:24" ht="12.75" hidden="1" customHeight="1" x14ac:dyDescent="0.45">
      <c r="A946">
        <v>29</v>
      </c>
      <c r="B946" t="s">
        <v>57</v>
      </c>
      <c r="C946" t="s">
        <v>163</v>
      </c>
      <c r="D946" s="2" t="str">
        <f t="shared" si="26"/>
        <v>Boston College2017</v>
      </c>
      <c r="F946">
        <v>7</v>
      </c>
      <c r="G946">
        <v>6</v>
      </c>
      <c r="H946" s="2">
        <v>0</v>
      </c>
      <c r="I946">
        <v>2.09</v>
      </c>
      <c r="J946">
        <v>7.3</v>
      </c>
      <c r="K946">
        <v>9.39</v>
      </c>
      <c r="L946" s="2">
        <f>_xlfn.RANK.EQ(I946, INDEX(CFB!$I$2:$I$1048576, MATCH(W946, CFB!$W$2:$W$1048576, 0)):INDEX(CFB!$I$2:$I$1048576, MATCH(W946, CFB!$W$2:$W$1048576, 0) + COUNTIF(CFB!$W$2:$W$1048576, W946) - 1), 0)</f>
        <v>56</v>
      </c>
      <c r="M946" s="2">
        <f>_xlfn.RANK.EQ(J946, INDEX(CFB!$J$2:$J$1048576, MATCH(W946, CFB!$W$2:$W$1048576, 0)):INDEX(CFB!$J$2:$J$1048576, MATCH(W946, CFB!$W$2:$W$1048576, 0) + COUNTIF(CFB!$W$2:$W$1048576, W946) - 1))</f>
        <v>24</v>
      </c>
      <c r="N946" s="2">
        <f>RANK(K946, INDEX(CFB!$K$2:$K$1048576, MATCH(W946, CFB!$W$2:$W$1048576, 0)):INDEX(CFB!$K$2:$K$1048576, MATCH(W946, CFB!$W$2:$W$1048576, 0) + COUNTIF(CFB!$W$2:$W$1048576, W946) - 1))</f>
        <v>29</v>
      </c>
      <c r="O946">
        <v>44.99</v>
      </c>
      <c r="P946">
        <v>4.33</v>
      </c>
      <c r="Q946">
        <v>7.74</v>
      </c>
      <c r="R946">
        <v>4.68</v>
      </c>
      <c r="S946">
        <v>6.06</v>
      </c>
      <c r="T946">
        <v>3.72</v>
      </c>
      <c r="U946">
        <v>6.73</v>
      </c>
      <c r="V946">
        <v>4.01</v>
      </c>
      <c r="W946">
        <v>2017</v>
      </c>
      <c r="X946">
        <f t="shared" si="27"/>
        <v>0</v>
      </c>
    </row>
    <row r="947" spans="1:24" ht="12.75" hidden="1" customHeight="1" x14ac:dyDescent="0.45">
      <c r="A947">
        <v>30</v>
      </c>
      <c r="B947" t="s">
        <v>30</v>
      </c>
      <c r="C947" t="s">
        <v>167</v>
      </c>
      <c r="D947" s="2" t="str">
        <f t="shared" si="26"/>
        <v>Boise State2017</v>
      </c>
      <c r="E947">
        <v>22</v>
      </c>
      <c r="F947">
        <v>11</v>
      </c>
      <c r="G947">
        <v>3</v>
      </c>
      <c r="H947" s="2">
        <v>0</v>
      </c>
      <c r="I947">
        <v>6.86</v>
      </c>
      <c r="J947">
        <v>1.8</v>
      </c>
      <c r="K947">
        <v>8.67</v>
      </c>
      <c r="L947" s="2">
        <f>_xlfn.RANK.EQ(I947, INDEX(CFB!$I$2:$I$1048576, MATCH(W947, CFB!$W$2:$W$1048576, 0)):INDEX(CFB!$I$2:$I$1048576, MATCH(W947, CFB!$W$2:$W$1048576, 0) + COUNTIF(CFB!$W$2:$W$1048576, W947) - 1), 0)</f>
        <v>21</v>
      </c>
      <c r="M947" s="2">
        <f>_xlfn.RANK.EQ(J947, INDEX(CFB!$J$2:$J$1048576, MATCH(W947, CFB!$W$2:$W$1048576, 0)):INDEX(CFB!$J$2:$J$1048576, MATCH(W947, CFB!$W$2:$W$1048576, 0) + COUNTIF(CFB!$W$2:$W$1048576, W947) - 1))</f>
        <v>51</v>
      </c>
      <c r="N947" s="2">
        <f>RANK(K947, INDEX(CFB!$K$2:$K$1048576, MATCH(W947, CFB!$W$2:$W$1048576, 0)):INDEX(CFB!$K$2:$K$1048576, MATCH(W947, CFB!$W$2:$W$1048576, 0) + COUNTIF(CFB!$W$2:$W$1048576, W947) - 1))</f>
        <v>30</v>
      </c>
      <c r="O947">
        <v>47.53</v>
      </c>
      <c r="P947">
        <v>10.4</v>
      </c>
      <c r="Q947">
        <v>9.59</v>
      </c>
      <c r="R947">
        <v>5.24</v>
      </c>
      <c r="S947">
        <v>4.88</v>
      </c>
      <c r="T947">
        <v>2.61</v>
      </c>
      <c r="U947">
        <v>7.15</v>
      </c>
      <c r="V947">
        <v>3.77</v>
      </c>
      <c r="W947">
        <v>2017</v>
      </c>
      <c r="X947">
        <f t="shared" si="27"/>
        <v>0</v>
      </c>
    </row>
    <row r="948" spans="1:24" ht="12.75" hidden="1" customHeight="1" x14ac:dyDescent="0.45">
      <c r="A948">
        <v>31</v>
      </c>
      <c r="B948" t="s">
        <v>68</v>
      </c>
      <c r="C948" t="s">
        <v>172</v>
      </c>
      <c r="D948" s="2" t="str">
        <f t="shared" si="26"/>
        <v>Memphis2017</v>
      </c>
      <c r="E948">
        <v>25</v>
      </c>
      <c r="F948">
        <v>10</v>
      </c>
      <c r="G948">
        <v>3</v>
      </c>
      <c r="H948" s="2">
        <v>0</v>
      </c>
      <c r="I948">
        <v>12.29</v>
      </c>
      <c r="J948">
        <v>-3.77</v>
      </c>
      <c r="K948">
        <v>8.52</v>
      </c>
      <c r="L948" s="2">
        <f>_xlfn.RANK.EQ(I948, INDEX(CFB!$I$2:$I$1048576, MATCH(W948, CFB!$W$2:$W$1048576, 0)):INDEX(CFB!$I$2:$I$1048576, MATCH(W948, CFB!$W$2:$W$1048576, 0) + COUNTIF(CFB!$W$2:$W$1048576, W948) - 1), 0)</f>
        <v>5</v>
      </c>
      <c r="M948" s="2">
        <f>_xlfn.RANK.EQ(J948, INDEX(CFB!$J$2:$J$1048576, MATCH(W948, CFB!$W$2:$W$1048576, 0)):INDEX(CFB!$J$2:$J$1048576, MATCH(W948, CFB!$W$2:$W$1048576, 0) + COUNTIF(CFB!$W$2:$W$1048576, W948) - 1))</f>
        <v>91</v>
      </c>
      <c r="N948" s="2">
        <f>RANK(K948, INDEX(CFB!$K$2:$K$1048576, MATCH(W948, CFB!$W$2:$W$1048576, 0)):INDEX(CFB!$K$2:$K$1048576, MATCH(W948, CFB!$W$2:$W$1048576, 0) + COUNTIF(CFB!$W$2:$W$1048576, W948) - 1))</f>
        <v>31</v>
      </c>
      <c r="O948">
        <v>55.72</v>
      </c>
      <c r="P948">
        <v>16.8</v>
      </c>
      <c r="Q948">
        <v>9.2200000000000006</v>
      </c>
      <c r="R948">
        <v>5.74</v>
      </c>
      <c r="S948">
        <v>6.07</v>
      </c>
      <c r="T948">
        <v>3.46</v>
      </c>
      <c r="U948">
        <v>7.78</v>
      </c>
      <c r="V948">
        <v>4.4800000000000004</v>
      </c>
      <c r="W948">
        <v>2017</v>
      </c>
      <c r="X948">
        <f t="shared" si="27"/>
        <v>0</v>
      </c>
    </row>
    <row r="949" spans="1:24" ht="12.75" hidden="1" customHeight="1" x14ac:dyDescent="0.45">
      <c r="A949">
        <v>32</v>
      </c>
      <c r="B949" t="s">
        <v>14</v>
      </c>
      <c r="C949" t="s">
        <v>29</v>
      </c>
      <c r="D949" s="2" t="str">
        <f t="shared" si="26"/>
        <v>Texas2017</v>
      </c>
      <c r="F949">
        <v>7</v>
      </c>
      <c r="G949">
        <v>6</v>
      </c>
      <c r="H949" s="2">
        <v>0</v>
      </c>
      <c r="I949">
        <v>-0.31</v>
      </c>
      <c r="J949">
        <v>8.52</v>
      </c>
      <c r="K949">
        <v>8.2100000000000009</v>
      </c>
      <c r="L949" s="2">
        <f>_xlfn.RANK.EQ(I949, INDEX(CFB!$I$2:$I$1048576, MATCH(W949, CFB!$W$2:$W$1048576, 0)):INDEX(CFB!$I$2:$I$1048576, MATCH(W949, CFB!$W$2:$W$1048576, 0) + COUNTIF(CFB!$W$2:$W$1048576, W949) - 1), 0)</f>
        <v>72</v>
      </c>
      <c r="M949" s="2">
        <f>_xlfn.RANK.EQ(J949, INDEX(CFB!$J$2:$J$1048576, MATCH(W949, CFB!$W$2:$W$1048576, 0)):INDEX(CFB!$J$2:$J$1048576, MATCH(W949, CFB!$W$2:$W$1048576, 0) + COUNTIF(CFB!$W$2:$W$1048576, W949) - 1))</f>
        <v>19</v>
      </c>
      <c r="N949" s="2">
        <f>RANK(K949, INDEX(CFB!$K$2:$K$1048576, MATCH(W949, CFB!$W$2:$W$1048576, 0)):INDEX(CFB!$K$2:$K$1048576, MATCH(W949, CFB!$W$2:$W$1048576, 0) + COUNTIF(CFB!$W$2:$W$1048576, W949) - 1))</f>
        <v>32</v>
      </c>
      <c r="O949">
        <v>43.74</v>
      </c>
      <c r="P949">
        <v>1.36</v>
      </c>
      <c r="Q949">
        <v>8.2200000000000006</v>
      </c>
      <c r="R949">
        <v>5.1100000000000003</v>
      </c>
      <c r="S949">
        <v>4.62</v>
      </c>
      <c r="T949">
        <v>2.0499999999999998</v>
      </c>
      <c r="U949">
        <v>6.48</v>
      </c>
      <c r="V949">
        <v>3.42</v>
      </c>
      <c r="W949">
        <v>2017</v>
      </c>
      <c r="X949">
        <f t="shared" si="27"/>
        <v>0</v>
      </c>
    </row>
    <row r="950" spans="1:24" ht="12.75" hidden="1" customHeight="1" x14ac:dyDescent="0.45">
      <c r="A950">
        <v>33</v>
      </c>
      <c r="B950" t="s">
        <v>115</v>
      </c>
      <c r="C950" t="s">
        <v>163</v>
      </c>
      <c r="D950" s="2" t="str">
        <f t="shared" si="26"/>
        <v>Florida State2017</v>
      </c>
      <c r="F950">
        <v>7</v>
      </c>
      <c r="G950">
        <v>6</v>
      </c>
      <c r="H950" s="2">
        <v>0</v>
      </c>
      <c r="I950">
        <v>-0.49</v>
      </c>
      <c r="J950">
        <v>8.56</v>
      </c>
      <c r="K950">
        <v>8.07</v>
      </c>
      <c r="L950" s="2">
        <f>_xlfn.RANK.EQ(I950, INDEX(CFB!$I$2:$I$1048576, MATCH(W950, CFB!$W$2:$W$1048576, 0)):INDEX(CFB!$I$2:$I$1048576, MATCH(W950, CFB!$W$2:$W$1048576, 0) + COUNTIF(CFB!$W$2:$W$1048576, W950) - 1), 0)</f>
        <v>75</v>
      </c>
      <c r="M950" s="2">
        <f>_xlfn.RANK.EQ(J950, INDEX(CFB!$J$2:$J$1048576, MATCH(W950, CFB!$W$2:$W$1048576, 0)):INDEX(CFB!$J$2:$J$1048576, MATCH(W950, CFB!$W$2:$W$1048576, 0) + COUNTIF(CFB!$W$2:$W$1048576, W950) - 1))</f>
        <v>18</v>
      </c>
      <c r="N950" s="2">
        <f>RANK(K950, INDEX(CFB!$K$2:$K$1048576, MATCH(W950, CFB!$W$2:$W$1048576, 0)):INDEX(CFB!$K$2:$K$1048576, MATCH(W950, CFB!$W$2:$W$1048576, 0) + COUNTIF(CFB!$W$2:$W$1048576, W950) - 1))</f>
        <v>33</v>
      </c>
      <c r="O950">
        <v>45.17</v>
      </c>
      <c r="P950">
        <v>2.8</v>
      </c>
      <c r="Q950">
        <v>8.93</v>
      </c>
      <c r="R950">
        <v>4.25</v>
      </c>
      <c r="S950">
        <v>5.62</v>
      </c>
      <c r="T950">
        <v>2.35</v>
      </c>
      <c r="U950">
        <v>7.1</v>
      </c>
      <c r="V950">
        <v>3.2</v>
      </c>
      <c r="W950">
        <v>2017</v>
      </c>
      <c r="X950">
        <f t="shared" si="27"/>
        <v>0</v>
      </c>
    </row>
    <row r="951" spans="1:24" ht="12.75" hidden="1" customHeight="1" x14ac:dyDescent="0.45">
      <c r="A951">
        <v>34</v>
      </c>
      <c r="B951" t="s">
        <v>143</v>
      </c>
      <c r="C951" t="s">
        <v>168</v>
      </c>
      <c r="D951" s="2" t="str">
        <f t="shared" si="26"/>
        <v>Florida Atlantic2017</v>
      </c>
      <c r="F951">
        <v>11</v>
      </c>
      <c r="G951">
        <v>3</v>
      </c>
      <c r="H951" s="2">
        <v>0</v>
      </c>
      <c r="I951">
        <v>6.72</v>
      </c>
      <c r="J951">
        <v>1.29</v>
      </c>
      <c r="K951">
        <v>8.01</v>
      </c>
      <c r="L951" s="2">
        <f>_xlfn.RANK.EQ(I951, INDEX(CFB!$I$2:$I$1048576, MATCH(W951, CFB!$W$2:$W$1048576, 0)):INDEX(CFB!$I$2:$I$1048576, MATCH(W951, CFB!$W$2:$W$1048576, 0) + COUNTIF(CFB!$W$2:$W$1048576, W951) - 1), 0)</f>
        <v>22</v>
      </c>
      <c r="M951" s="2">
        <f>_xlfn.RANK.EQ(J951, INDEX(CFB!$J$2:$J$1048576, MATCH(W951, CFB!$W$2:$W$1048576, 0)):INDEX(CFB!$J$2:$J$1048576, MATCH(W951, CFB!$W$2:$W$1048576, 0) + COUNTIF(CFB!$W$2:$W$1048576, W951) - 1))</f>
        <v>58</v>
      </c>
      <c r="N951" s="2">
        <f>RANK(K951, INDEX(CFB!$K$2:$K$1048576, MATCH(W951, CFB!$W$2:$W$1048576, 0)):INDEX(CFB!$K$2:$K$1048576, MATCH(W951, CFB!$W$2:$W$1048576, 0) + COUNTIF(CFB!$W$2:$W$1048576, W951) - 1))</f>
        <v>34</v>
      </c>
      <c r="O951">
        <v>50.92</v>
      </c>
      <c r="P951">
        <v>13.14</v>
      </c>
      <c r="Q951">
        <v>8.99</v>
      </c>
      <c r="R951">
        <v>5.48</v>
      </c>
      <c r="S951">
        <v>6.67</v>
      </c>
      <c r="T951">
        <v>3.65</v>
      </c>
      <c r="U951">
        <v>7.64</v>
      </c>
      <c r="V951">
        <v>4.4000000000000004</v>
      </c>
      <c r="W951">
        <v>2017</v>
      </c>
      <c r="X951">
        <f t="shared" si="27"/>
        <v>0</v>
      </c>
    </row>
    <row r="952" spans="1:24" ht="12.75" hidden="1" customHeight="1" x14ac:dyDescent="0.45">
      <c r="A952">
        <v>35</v>
      </c>
      <c r="B952" t="s">
        <v>20</v>
      </c>
      <c r="C952" t="s">
        <v>155</v>
      </c>
      <c r="D952" s="2" t="str">
        <f t="shared" si="26"/>
        <v>South Carolina2017</v>
      </c>
      <c r="F952">
        <v>9</v>
      </c>
      <c r="G952">
        <v>4</v>
      </c>
      <c r="H952" s="2">
        <v>0</v>
      </c>
      <c r="I952">
        <v>-0.35</v>
      </c>
      <c r="J952">
        <v>8.1300000000000008</v>
      </c>
      <c r="K952">
        <v>7.77</v>
      </c>
      <c r="L952" s="2">
        <f>_xlfn.RANK.EQ(I952, INDEX(CFB!$I$2:$I$1048576, MATCH(W952, CFB!$W$2:$W$1048576, 0)):INDEX(CFB!$I$2:$I$1048576, MATCH(W952, CFB!$W$2:$W$1048576, 0) + COUNTIF(CFB!$W$2:$W$1048576, W952) - 1), 0)</f>
        <v>74</v>
      </c>
      <c r="M952" s="2">
        <f>_xlfn.RANK.EQ(J952, INDEX(CFB!$J$2:$J$1048576, MATCH(W952, CFB!$W$2:$W$1048576, 0)):INDEX(CFB!$J$2:$J$1048576, MATCH(W952, CFB!$W$2:$W$1048576, 0) + COUNTIF(CFB!$W$2:$W$1048576, W952) - 1))</f>
        <v>21</v>
      </c>
      <c r="N952" s="2">
        <f>RANK(K952, INDEX(CFB!$K$2:$K$1048576, MATCH(W952, CFB!$W$2:$W$1048576, 0)):INDEX(CFB!$K$2:$K$1048576, MATCH(W952, CFB!$W$2:$W$1048576, 0) + COUNTIF(CFB!$W$2:$W$1048576, W952) - 1))</f>
        <v>35</v>
      </c>
      <c r="O952">
        <v>40.119999999999997</v>
      </c>
      <c r="P952">
        <v>4.26</v>
      </c>
      <c r="Q952">
        <v>8.82</v>
      </c>
      <c r="R952">
        <v>5.0199999999999996</v>
      </c>
      <c r="S952">
        <v>5.07</v>
      </c>
      <c r="T952">
        <v>2.68</v>
      </c>
      <c r="U952">
        <v>6.96</v>
      </c>
      <c r="V952">
        <v>3.76</v>
      </c>
      <c r="W952">
        <v>2017</v>
      </c>
      <c r="X952">
        <f t="shared" si="27"/>
        <v>0</v>
      </c>
    </row>
    <row r="953" spans="1:24" ht="12.75" hidden="1" customHeight="1" x14ac:dyDescent="0.45">
      <c r="A953">
        <v>36</v>
      </c>
      <c r="B953" t="s">
        <v>102</v>
      </c>
      <c r="C953" t="s">
        <v>173</v>
      </c>
      <c r="D953" s="2" t="str">
        <f t="shared" si="26"/>
        <v>South Florida2017</v>
      </c>
      <c r="E953">
        <v>21</v>
      </c>
      <c r="F953">
        <v>10</v>
      </c>
      <c r="G953">
        <v>2</v>
      </c>
      <c r="H953" s="2">
        <v>0</v>
      </c>
      <c r="I953">
        <v>6.97</v>
      </c>
      <c r="J953">
        <v>0.31</v>
      </c>
      <c r="K953">
        <v>7.27</v>
      </c>
      <c r="L953" s="2">
        <f>_xlfn.RANK.EQ(I953, INDEX(CFB!$I$2:$I$1048576, MATCH(W953, CFB!$W$2:$W$1048576, 0)):INDEX(CFB!$I$2:$I$1048576, MATCH(W953, CFB!$W$2:$W$1048576, 0) + COUNTIF(CFB!$W$2:$W$1048576, W953) - 1), 0)</f>
        <v>20</v>
      </c>
      <c r="M953" s="2">
        <f>_xlfn.RANK.EQ(J953, INDEX(CFB!$J$2:$J$1048576, MATCH(W953, CFB!$W$2:$W$1048576, 0)):INDEX(CFB!$J$2:$J$1048576, MATCH(W953, CFB!$W$2:$W$1048576, 0) + COUNTIF(CFB!$W$2:$W$1048576, W953) - 1))</f>
        <v>61</v>
      </c>
      <c r="N953" s="2">
        <f>RANK(K953, INDEX(CFB!$K$2:$K$1048576, MATCH(W953, CFB!$W$2:$W$1048576, 0)):INDEX(CFB!$K$2:$K$1048576, MATCH(W953, CFB!$W$2:$W$1048576, 0) + COUNTIF(CFB!$W$2:$W$1048576, W953) - 1))</f>
        <v>36</v>
      </c>
      <c r="O953">
        <v>47.16</v>
      </c>
      <c r="P953">
        <v>13.26</v>
      </c>
      <c r="Q953">
        <v>8.66</v>
      </c>
      <c r="R953">
        <v>5.51</v>
      </c>
      <c r="S953">
        <v>5.41</v>
      </c>
      <c r="T953">
        <v>2.88</v>
      </c>
      <c r="U953">
        <v>6.7</v>
      </c>
      <c r="V953">
        <v>4.05</v>
      </c>
      <c r="W953">
        <v>2017</v>
      </c>
      <c r="X953">
        <f t="shared" si="27"/>
        <v>0</v>
      </c>
    </row>
    <row r="954" spans="1:24" ht="12.75" hidden="1" customHeight="1" x14ac:dyDescent="0.45">
      <c r="A954">
        <v>37</v>
      </c>
      <c r="B954" t="s">
        <v>60</v>
      </c>
      <c r="C954" t="s">
        <v>164</v>
      </c>
      <c r="D954" s="2" t="str">
        <f t="shared" si="26"/>
        <v>Duke2017</v>
      </c>
      <c r="F954">
        <v>7</v>
      </c>
      <c r="G954">
        <v>6</v>
      </c>
      <c r="H954" s="2">
        <v>0</v>
      </c>
      <c r="I954">
        <v>0.46</v>
      </c>
      <c r="J954">
        <v>6.77</v>
      </c>
      <c r="K954">
        <v>7.23</v>
      </c>
      <c r="L954" s="2">
        <f>_xlfn.RANK.EQ(I954, INDEX(CFB!$I$2:$I$1048576, MATCH(W954, CFB!$W$2:$W$1048576, 0)):INDEX(CFB!$I$2:$I$1048576, MATCH(W954, CFB!$W$2:$W$1048576, 0) + COUNTIF(CFB!$W$2:$W$1048576, W954) - 1), 0)</f>
        <v>67</v>
      </c>
      <c r="M954" s="2">
        <f>_xlfn.RANK.EQ(J954, INDEX(CFB!$J$2:$J$1048576, MATCH(W954, CFB!$W$2:$W$1048576, 0)):INDEX(CFB!$J$2:$J$1048576, MATCH(W954, CFB!$W$2:$W$1048576, 0) + COUNTIF(CFB!$W$2:$W$1048576, W954) - 1))</f>
        <v>27</v>
      </c>
      <c r="N954" s="2">
        <f>RANK(K954, INDEX(CFB!$K$2:$K$1048576, MATCH(W954, CFB!$W$2:$W$1048576, 0)):INDEX(CFB!$K$2:$K$1048576, MATCH(W954, CFB!$W$2:$W$1048576, 0) + COUNTIF(CFB!$W$2:$W$1048576, W954) - 1))</f>
        <v>37</v>
      </c>
      <c r="O954">
        <v>44.07</v>
      </c>
      <c r="P954">
        <v>5</v>
      </c>
      <c r="Q954">
        <v>7.44</v>
      </c>
      <c r="R954">
        <v>6</v>
      </c>
      <c r="S954">
        <v>5.26</v>
      </c>
      <c r="T954">
        <v>3.09</v>
      </c>
      <c r="U954">
        <v>6.28</v>
      </c>
      <c r="V954">
        <v>4.1399999999999997</v>
      </c>
      <c r="W954">
        <v>2017</v>
      </c>
      <c r="X954">
        <f t="shared" si="27"/>
        <v>0</v>
      </c>
    </row>
    <row r="955" spans="1:24" ht="12.75" hidden="1" customHeight="1" x14ac:dyDescent="0.45">
      <c r="A955">
        <v>38</v>
      </c>
      <c r="B955" t="s">
        <v>85</v>
      </c>
      <c r="C955" t="s">
        <v>171</v>
      </c>
      <c r="D955" s="2" t="str">
        <f t="shared" si="26"/>
        <v>Washington State2017</v>
      </c>
      <c r="F955">
        <v>9</v>
      </c>
      <c r="G955">
        <v>4</v>
      </c>
      <c r="H955" s="2">
        <v>0</v>
      </c>
      <c r="I955">
        <v>3.04</v>
      </c>
      <c r="J955">
        <v>3.58</v>
      </c>
      <c r="K955">
        <v>6.62</v>
      </c>
      <c r="L955" s="2">
        <f>_xlfn.RANK.EQ(I955, INDEX(CFB!$I$2:$I$1048576, MATCH(W955, CFB!$W$2:$W$1048576, 0)):INDEX(CFB!$I$2:$I$1048576, MATCH(W955, CFB!$W$2:$W$1048576, 0) + COUNTIF(CFB!$W$2:$W$1048576, W955) - 1), 0)</f>
        <v>48</v>
      </c>
      <c r="M955" s="2">
        <f>_xlfn.RANK.EQ(J955, INDEX(CFB!$J$2:$J$1048576, MATCH(W955, CFB!$W$2:$W$1048576, 0)):INDEX(CFB!$J$2:$J$1048576, MATCH(W955, CFB!$W$2:$W$1048576, 0) + COUNTIF(CFB!$W$2:$W$1048576, W955) - 1))</f>
        <v>35</v>
      </c>
      <c r="N955" s="2">
        <f>RANK(K955, INDEX(CFB!$K$2:$K$1048576, MATCH(W955, CFB!$W$2:$W$1048576, 0)):INDEX(CFB!$K$2:$K$1048576, MATCH(W955, CFB!$W$2:$W$1048576, 0) + COUNTIF(CFB!$W$2:$W$1048576, W955) - 1))</f>
        <v>38</v>
      </c>
      <c r="O955">
        <v>45.65</v>
      </c>
      <c r="P955">
        <v>9.56</v>
      </c>
      <c r="Q955">
        <v>8.26</v>
      </c>
      <c r="R955">
        <v>4.6399999999999997</v>
      </c>
      <c r="S955">
        <v>3.9</v>
      </c>
      <c r="T955">
        <v>3.31</v>
      </c>
      <c r="U955">
        <v>6.95</v>
      </c>
      <c r="V955">
        <v>3.73</v>
      </c>
      <c r="W955">
        <v>2017</v>
      </c>
      <c r="X955">
        <f t="shared" si="27"/>
        <v>0</v>
      </c>
    </row>
    <row r="956" spans="1:24" ht="12.75" hidden="1" customHeight="1" x14ac:dyDescent="0.45">
      <c r="A956">
        <v>39</v>
      </c>
      <c r="B956" t="s">
        <v>52</v>
      </c>
      <c r="C956" t="s">
        <v>164</v>
      </c>
      <c r="D956" s="2" t="str">
        <f t="shared" si="26"/>
        <v>Georgia Tech2017</v>
      </c>
      <c r="F956">
        <v>5</v>
      </c>
      <c r="G956">
        <v>6</v>
      </c>
      <c r="H956" s="2">
        <v>0</v>
      </c>
      <c r="I956">
        <v>6.17</v>
      </c>
      <c r="J956">
        <v>0.21</v>
      </c>
      <c r="K956">
        <v>6.38</v>
      </c>
      <c r="L956" s="2">
        <f>_xlfn.RANK.EQ(I956, INDEX(CFB!$I$2:$I$1048576, MATCH(W956, CFB!$W$2:$W$1048576, 0)):INDEX(CFB!$I$2:$I$1048576, MATCH(W956, CFB!$W$2:$W$1048576, 0) + COUNTIF(CFB!$W$2:$W$1048576, W956) - 1), 0)</f>
        <v>27</v>
      </c>
      <c r="M956" s="2">
        <f>_xlfn.RANK.EQ(J956, INDEX(CFB!$J$2:$J$1048576, MATCH(W956, CFB!$W$2:$W$1048576, 0)):INDEX(CFB!$J$2:$J$1048576, MATCH(W956, CFB!$W$2:$W$1048576, 0) + COUNTIF(CFB!$W$2:$W$1048576, W956) - 1))</f>
        <v>62</v>
      </c>
      <c r="N956" s="2">
        <f>RANK(K956, INDEX(CFB!$K$2:$K$1048576, MATCH(W956, CFB!$W$2:$W$1048576, 0)):INDEX(CFB!$K$2:$K$1048576, MATCH(W956, CFB!$W$2:$W$1048576, 0) + COUNTIF(CFB!$W$2:$W$1048576, W956) - 1))</f>
        <v>39</v>
      </c>
      <c r="O956">
        <v>47.73</v>
      </c>
      <c r="P956">
        <v>10.48</v>
      </c>
      <c r="Q956">
        <v>9.66</v>
      </c>
      <c r="R956">
        <v>5.26</v>
      </c>
      <c r="S956">
        <v>6.69</v>
      </c>
      <c r="T956">
        <v>3.6</v>
      </c>
      <c r="U956">
        <v>7.34</v>
      </c>
      <c r="V956">
        <v>4.33</v>
      </c>
      <c r="W956">
        <v>2017</v>
      </c>
      <c r="X956">
        <f t="shared" si="27"/>
        <v>0</v>
      </c>
    </row>
    <row r="957" spans="1:24" ht="12.75" hidden="1" customHeight="1" x14ac:dyDescent="0.45">
      <c r="A957">
        <v>40</v>
      </c>
      <c r="B957" t="s">
        <v>41</v>
      </c>
      <c r="C957" t="s">
        <v>29</v>
      </c>
      <c r="D957" s="2" t="str">
        <f t="shared" si="26"/>
        <v>Kansas State2017</v>
      </c>
      <c r="F957">
        <v>8</v>
      </c>
      <c r="G957">
        <v>5</v>
      </c>
      <c r="H957" s="2">
        <v>0</v>
      </c>
      <c r="I957">
        <v>3.16</v>
      </c>
      <c r="J957">
        <v>2.68</v>
      </c>
      <c r="K957">
        <v>5.84</v>
      </c>
      <c r="L957" s="2">
        <f>_xlfn.RANK.EQ(I957, INDEX(CFB!$I$2:$I$1048576, MATCH(W957, CFB!$W$2:$W$1048576, 0)):INDEX(CFB!$I$2:$I$1048576, MATCH(W957, CFB!$W$2:$W$1048576, 0) + COUNTIF(CFB!$W$2:$W$1048576, W957) - 1), 0)</f>
        <v>45</v>
      </c>
      <c r="M957" s="2">
        <f>_xlfn.RANK.EQ(J957, INDEX(CFB!$J$2:$J$1048576, MATCH(W957, CFB!$W$2:$W$1048576, 0)):INDEX(CFB!$J$2:$J$1048576, MATCH(W957, CFB!$W$2:$W$1048576, 0) + COUNTIF(CFB!$W$2:$W$1048576, W957) - 1))</f>
        <v>41</v>
      </c>
      <c r="N957" s="2">
        <f>RANK(K957, INDEX(CFB!$K$2:$K$1048576, MATCH(W957, CFB!$W$2:$W$1048576, 0)):INDEX(CFB!$K$2:$K$1048576, MATCH(W957, CFB!$W$2:$W$1048576, 0) + COUNTIF(CFB!$W$2:$W$1048576, W957) - 1))</f>
        <v>40</v>
      </c>
      <c r="O957">
        <v>46.24</v>
      </c>
      <c r="P957">
        <v>8.43</v>
      </c>
      <c r="Q957">
        <v>9.75</v>
      </c>
      <c r="R957">
        <v>5.8</v>
      </c>
      <c r="S957">
        <v>5.84</v>
      </c>
      <c r="T957">
        <v>2.92</v>
      </c>
      <c r="U957">
        <v>7.36</v>
      </c>
      <c r="V957">
        <v>4.34</v>
      </c>
      <c r="W957">
        <v>2017</v>
      </c>
      <c r="X957">
        <f t="shared" si="27"/>
        <v>0</v>
      </c>
    </row>
    <row r="958" spans="1:24" ht="12.75" hidden="1" customHeight="1" x14ac:dyDescent="0.45">
      <c r="A958">
        <v>41</v>
      </c>
      <c r="B958" t="s">
        <v>51</v>
      </c>
      <c r="C958" t="s">
        <v>172</v>
      </c>
      <c r="D958" s="2" t="str">
        <f t="shared" si="26"/>
        <v>Navy2017</v>
      </c>
      <c r="F958">
        <v>7</v>
      </c>
      <c r="G958">
        <v>6</v>
      </c>
      <c r="H958" s="2">
        <v>0</v>
      </c>
      <c r="I958">
        <v>3.06</v>
      </c>
      <c r="J958">
        <v>2.63</v>
      </c>
      <c r="K958">
        <v>5.69</v>
      </c>
      <c r="L958" s="2">
        <f>_xlfn.RANK.EQ(I958, INDEX(CFB!$I$2:$I$1048576, MATCH(W958, CFB!$W$2:$W$1048576, 0)):INDEX(CFB!$I$2:$I$1048576, MATCH(W958, CFB!$W$2:$W$1048576, 0) + COUNTIF(CFB!$W$2:$W$1048576, W958) - 1), 0)</f>
        <v>47</v>
      </c>
      <c r="M958" s="2">
        <f>_xlfn.RANK.EQ(J958, INDEX(CFB!$J$2:$J$1048576, MATCH(W958, CFB!$W$2:$W$1048576, 0)):INDEX(CFB!$J$2:$J$1048576, MATCH(W958, CFB!$W$2:$W$1048576, 0) + COUNTIF(CFB!$W$2:$W$1048576, W958) - 1))</f>
        <v>42</v>
      </c>
      <c r="N958" s="2">
        <f>RANK(K958, INDEX(CFB!$K$2:$K$1048576, MATCH(W958, CFB!$W$2:$W$1048576, 0)):INDEX(CFB!$K$2:$K$1048576, MATCH(W958, CFB!$W$2:$W$1048576, 0) + COUNTIF(CFB!$W$2:$W$1048576, W958) - 1))</f>
        <v>41</v>
      </c>
      <c r="O958">
        <v>44.07</v>
      </c>
      <c r="P958">
        <v>9.35</v>
      </c>
      <c r="Q958">
        <v>10.98</v>
      </c>
      <c r="R958">
        <v>7.33</v>
      </c>
      <c r="S958">
        <v>6.2</v>
      </c>
      <c r="T958">
        <v>3.19</v>
      </c>
      <c r="U958">
        <v>6.9</v>
      </c>
      <c r="V958">
        <v>4.95</v>
      </c>
      <c r="W958">
        <v>2017</v>
      </c>
      <c r="X958">
        <f t="shared" si="27"/>
        <v>0</v>
      </c>
    </row>
    <row r="959" spans="1:24" ht="12.75" hidden="1" customHeight="1" x14ac:dyDescent="0.45">
      <c r="A959">
        <v>42</v>
      </c>
      <c r="B959" t="s">
        <v>84</v>
      </c>
      <c r="C959" t="s">
        <v>170</v>
      </c>
      <c r="D959" s="2" t="str">
        <f t="shared" si="26"/>
        <v>Utah2017</v>
      </c>
      <c r="F959">
        <v>7</v>
      </c>
      <c r="G959">
        <v>6</v>
      </c>
      <c r="H959" s="2">
        <v>0</v>
      </c>
      <c r="I959">
        <v>1.1000000000000001</v>
      </c>
      <c r="J959">
        <v>3.97</v>
      </c>
      <c r="K959">
        <v>5.07</v>
      </c>
      <c r="L959" s="2">
        <f>_xlfn.RANK.EQ(I959, INDEX(CFB!$I$2:$I$1048576, MATCH(W959, CFB!$W$2:$W$1048576, 0)):INDEX(CFB!$I$2:$I$1048576, MATCH(W959, CFB!$W$2:$W$1048576, 0) + COUNTIF(CFB!$W$2:$W$1048576, W959) - 1), 0)</f>
        <v>61</v>
      </c>
      <c r="M959" s="2">
        <f>_xlfn.RANK.EQ(J959, INDEX(CFB!$J$2:$J$1048576, MATCH(W959, CFB!$W$2:$W$1048576, 0)):INDEX(CFB!$J$2:$J$1048576, MATCH(W959, CFB!$W$2:$W$1048576, 0) + COUNTIF(CFB!$W$2:$W$1048576, W959) - 1))</f>
        <v>34</v>
      </c>
      <c r="N959" s="2">
        <f>RANK(K959, INDEX(CFB!$K$2:$K$1048576, MATCH(W959, CFB!$W$2:$W$1048576, 0)):INDEX(CFB!$K$2:$K$1048576, MATCH(W959, CFB!$W$2:$W$1048576, 0) + COUNTIF(CFB!$W$2:$W$1048576, W959) - 1))</f>
        <v>42</v>
      </c>
      <c r="O959">
        <v>43.12</v>
      </c>
      <c r="P959">
        <v>6.98</v>
      </c>
      <c r="Q959">
        <v>9.14</v>
      </c>
      <c r="R959">
        <v>4.3899999999999997</v>
      </c>
      <c r="S959">
        <v>4.71</v>
      </c>
      <c r="T959">
        <v>3.14</v>
      </c>
      <c r="U959">
        <v>6.87</v>
      </c>
      <c r="V959">
        <v>3.6</v>
      </c>
      <c r="W959">
        <v>2017</v>
      </c>
      <c r="X959">
        <f t="shared" si="27"/>
        <v>0</v>
      </c>
    </row>
    <row r="960" spans="1:24" ht="12.75" hidden="1" customHeight="1" x14ac:dyDescent="0.45">
      <c r="A960">
        <v>43</v>
      </c>
      <c r="B960" t="s">
        <v>146</v>
      </c>
      <c r="C960" t="s">
        <v>166</v>
      </c>
      <c r="D960" s="2" t="str">
        <f t="shared" si="26"/>
        <v>San Diego State2017</v>
      </c>
      <c r="F960">
        <v>10</v>
      </c>
      <c r="G960">
        <v>3</v>
      </c>
      <c r="H960" s="2">
        <v>0</v>
      </c>
      <c r="I960">
        <v>0.24</v>
      </c>
      <c r="J960">
        <v>4.8099999999999996</v>
      </c>
      <c r="K960">
        <v>5.05</v>
      </c>
      <c r="L960" s="2">
        <f>_xlfn.RANK.EQ(I960, INDEX(CFB!$I$2:$I$1048576, MATCH(W960, CFB!$W$2:$W$1048576, 0)):INDEX(CFB!$I$2:$I$1048576, MATCH(W960, CFB!$W$2:$W$1048576, 0) + COUNTIF(CFB!$W$2:$W$1048576, W960) - 1), 0)</f>
        <v>70</v>
      </c>
      <c r="M960" s="2">
        <f>_xlfn.RANK.EQ(J960, INDEX(CFB!$J$2:$J$1048576, MATCH(W960, CFB!$W$2:$W$1048576, 0)):INDEX(CFB!$J$2:$J$1048576, MATCH(W960, CFB!$W$2:$W$1048576, 0) + COUNTIF(CFB!$W$2:$W$1048576, W960) - 1))</f>
        <v>32</v>
      </c>
      <c r="N960" s="2">
        <f>RANK(K960, INDEX(CFB!$K$2:$K$1048576, MATCH(W960, CFB!$W$2:$W$1048576, 0)):INDEX(CFB!$K$2:$K$1048576, MATCH(W960, CFB!$W$2:$W$1048576, 0) + COUNTIF(CFB!$W$2:$W$1048576, W960) - 1))</f>
        <v>43</v>
      </c>
      <c r="O960">
        <v>41.46</v>
      </c>
      <c r="P960">
        <v>8.52</v>
      </c>
      <c r="Q960">
        <v>8.42</v>
      </c>
      <c r="R960">
        <v>6.02</v>
      </c>
      <c r="S960">
        <v>6.28</v>
      </c>
      <c r="T960">
        <v>2.76</v>
      </c>
      <c r="U960">
        <v>7.08</v>
      </c>
      <c r="V960">
        <v>4.07</v>
      </c>
      <c r="W960">
        <v>2017</v>
      </c>
      <c r="X960">
        <f t="shared" si="27"/>
        <v>0</v>
      </c>
    </row>
    <row r="961" spans="1:24" ht="12.75" hidden="1" customHeight="1" x14ac:dyDescent="0.45">
      <c r="A961">
        <v>44</v>
      </c>
      <c r="B961" t="s">
        <v>89</v>
      </c>
      <c r="C961" t="s">
        <v>29</v>
      </c>
      <c r="D961" s="2" t="str">
        <f t="shared" si="26"/>
        <v>West Virginia2017</v>
      </c>
      <c r="F961">
        <v>7</v>
      </c>
      <c r="G961">
        <v>6</v>
      </c>
      <c r="H961" s="2">
        <v>0</v>
      </c>
      <c r="I961">
        <v>7.77</v>
      </c>
      <c r="J961">
        <v>-2.93</v>
      </c>
      <c r="K961">
        <v>4.84</v>
      </c>
      <c r="L961" s="2">
        <f>_xlfn.RANK.EQ(I961, INDEX(CFB!$I$2:$I$1048576, MATCH(W961, CFB!$W$2:$W$1048576, 0)):INDEX(CFB!$I$2:$I$1048576, MATCH(W961, CFB!$W$2:$W$1048576, 0) + COUNTIF(CFB!$W$2:$W$1048576, W961) - 1), 0)</f>
        <v>17</v>
      </c>
      <c r="M961" s="2">
        <f>_xlfn.RANK.EQ(J961, INDEX(CFB!$J$2:$J$1048576, MATCH(W961, CFB!$W$2:$W$1048576, 0)):INDEX(CFB!$J$2:$J$1048576, MATCH(W961, CFB!$W$2:$W$1048576, 0) + COUNTIF(CFB!$W$2:$W$1048576, W961) - 1))</f>
        <v>85</v>
      </c>
      <c r="N961" s="2">
        <f>RANK(K961, INDEX(CFB!$K$2:$K$1048576, MATCH(W961, CFB!$W$2:$W$1048576, 0)):INDEX(CFB!$K$2:$K$1048576, MATCH(W961, CFB!$W$2:$W$1048576, 0) + COUNTIF(CFB!$W$2:$W$1048576, W961) - 1))</f>
        <v>44</v>
      </c>
      <c r="O961">
        <v>50.54</v>
      </c>
      <c r="P961">
        <v>14.15</v>
      </c>
      <c r="Q961">
        <v>9.59</v>
      </c>
      <c r="R961">
        <v>5.83</v>
      </c>
      <c r="S961">
        <v>5.39</v>
      </c>
      <c r="T961">
        <v>4.32</v>
      </c>
      <c r="U961">
        <v>7.61</v>
      </c>
      <c r="V961">
        <v>4.7300000000000004</v>
      </c>
      <c r="W961">
        <v>2017</v>
      </c>
      <c r="X961">
        <f t="shared" si="27"/>
        <v>0</v>
      </c>
    </row>
    <row r="962" spans="1:24" ht="12.75" hidden="1" customHeight="1" x14ac:dyDescent="0.45">
      <c r="A962">
        <v>45</v>
      </c>
      <c r="B962" t="s">
        <v>21</v>
      </c>
      <c r="C962" t="s">
        <v>154</v>
      </c>
      <c r="D962" s="2" t="str">
        <f t="shared" si="26"/>
        <v>Indiana2017</v>
      </c>
      <c r="F962">
        <v>5</v>
      </c>
      <c r="G962">
        <v>7</v>
      </c>
      <c r="H962" s="2">
        <v>0</v>
      </c>
      <c r="I962">
        <v>2.6</v>
      </c>
      <c r="J962">
        <v>2.14</v>
      </c>
      <c r="K962">
        <v>4.74</v>
      </c>
      <c r="L962" s="2">
        <f>_xlfn.RANK.EQ(I962, INDEX(CFB!$I$2:$I$1048576, MATCH(W962, CFB!$W$2:$W$1048576, 0)):INDEX(CFB!$I$2:$I$1048576, MATCH(W962, CFB!$W$2:$W$1048576, 0) + COUNTIF(CFB!$W$2:$W$1048576, W962) - 1), 0)</f>
        <v>51</v>
      </c>
      <c r="M962" s="2">
        <f>_xlfn.RANK.EQ(J962, INDEX(CFB!$J$2:$J$1048576, MATCH(W962, CFB!$W$2:$W$1048576, 0)):INDEX(CFB!$J$2:$J$1048576, MATCH(W962, CFB!$W$2:$W$1048576, 0) + COUNTIF(CFB!$W$2:$W$1048576, W962) - 1))</f>
        <v>46</v>
      </c>
      <c r="N962" s="2">
        <f>RANK(K962, INDEX(CFB!$K$2:$K$1048576, MATCH(W962, CFB!$W$2:$W$1048576, 0)):INDEX(CFB!$K$2:$K$1048576, MATCH(W962, CFB!$W$2:$W$1048576, 0) + COUNTIF(CFB!$W$2:$W$1048576, W962) - 1))</f>
        <v>45</v>
      </c>
      <c r="O962">
        <v>45.8</v>
      </c>
      <c r="P962">
        <v>9.84</v>
      </c>
      <c r="Q962">
        <v>8.15</v>
      </c>
      <c r="R962">
        <v>5.31</v>
      </c>
      <c r="S962">
        <v>4.8099999999999996</v>
      </c>
      <c r="T962">
        <v>2.82</v>
      </c>
      <c r="U962">
        <v>6.59</v>
      </c>
      <c r="V962">
        <v>3.79</v>
      </c>
      <c r="W962">
        <v>2017</v>
      </c>
      <c r="X962">
        <f t="shared" si="27"/>
        <v>0</v>
      </c>
    </row>
    <row r="963" spans="1:24" ht="12.75" hidden="1" customHeight="1" x14ac:dyDescent="0.45">
      <c r="A963">
        <v>46</v>
      </c>
      <c r="B963" t="s">
        <v>13</v>
      </c>
      <c r="C963" t="s">
        <v>171</v>
      </c>
      <c r="D963" s="2" t="str">
        <f t="shared" ref="D963:D1026" si="28">_xlfn.CONCAT(B963, W963)</f>
        <v>Oregon2017</v>
      </c>
      <c r="F963">
        <v>7</v>
      </c>
      <c r="G963">
        <v>6</v>
      </c>
      <c r="H963" s="2">
        <v>0</v>
      </c>
      <c r="I963">
        <v>3.14</v>
      </c>
      <c r="J963">
        <v>1.52</v>
      </c>
      <c r="K963">
        <v>4.66</v>
      </c>
      <c r="L963" s="2">
        <f>_xlfn.RANK.EQ(I963, INDEX(CFB!$I$2:$I$1048576, MATCH(W963, CFB!$W$2:$W$1048576, 0)):INDEX(CFB!$I$2:$I$1048576, MATCH(W963, CFB!$W$2:$W$1048576, 0) + COUNTIF(CFB!$W$2:$W$1048576, W963) - 1), 0)</f>
        <v>46</v>
      </c>
      <c r="M963" s="2">
        <f>_xlfn.RANK.EQ(J963, INDEX(CFB!$J$2:$J$1048576, MATCH(W963, CFB!$W$2:$W$1048576, 0)):INDEX(CFB!$J$2:$J$1048576, MATCH(W963, CFB!$W$2:$W$1048576, 0) + COUNTIF(CFB!$W$2:$W$1048576, W963) - 1))</f>
        <v>55</v>
      </c>
      <c r="N963" s="2">
        <f>RANK(K963, INDEX(CFB!$K$2:$K$1048576, MATCH(W963, CFB!$W$2:$W$1048576, 0)):INDEX(CFB!$K$2:$K$1048576, MATCH(W963, CFB!$W$2:$W$1048576, 0) + COUNTIF(CFB!$W$2:$W$1048576, W963) - 1))</f>
        <v>46</v>
      </c>
      <c r="O963">
        <v>50.45</v>
      </c>
      <c r="P963">
        <v>12.8</v>
      </c>
      <c r="Q963">
        <v>9.59</v>
      </c>
      <c r="R963">
        <v>5.1100000000000003</v>
      </c>
      <c r="S963">
        <v>6</v>
      </c>
      <c r="T963">
        <v>2.84</v>
      </c>
      <c r="U963">
        <v>7.43</v>
      </c>
      <c r="V963">
        <v>3.73</v>
      </c>
      <c r="W963">
        <v>2017</v>
      </c>
      <c r="X963">
        <f t="shared" ref="X963:X1026" si="29">IF(E963=1, 1,0)</f>
        <v>0</v>
      </c>
    </row>
    <row r="964" spans="1:24" ht="12.75" hidden="1" customHeight="1" x14ac:dyDescent="0.45">
      <c r="A964">
        <v>47</v>
      </c>
      <c r="B964" t="s">
        <v>111</v>
      </c>
      <c r="C964" t="s">
        <v>166</v>
      </c>
      <c r="D964" s="2" t="str">
        <f t="shared" si="28"/>
        <v>Fresno State2017</v>
      </c>
      <c r="F964">
        <v>10</v>
      </c>
      <c r="G964">
        <v>4</v>
      </c>
      <c r="H964" s="2">
        <v>0</v>
      </c>
      <c r="I964">
        <v>-2.6</v>
      </c>
      <c r="J964">
        <v>7.07</v>
      </c>
      <c r="K964">
        <v>4.47</v>
      </c>
      <c r="L964" s="2">
        <f>_xlfn.RANK.EQ(I964, INDEX(CFB!$I$2:$I$1048576, MATCH(W964, CFB!$W$2:$W$1048576, 0)):INDEX(CFB!$I$2:$I$1048576, MATCH(W964, CFB!$W$2:$W$1048576, 0) + COUNTIF(CFB!$W$2:$W$1048576, W964) - 1), 0)</f>
        <v>92</v>
      </c>
      <c r="M964" s="2">
        <f>_xlfn.RANK.EQ(J964, INDEX(CFB!$J$2:$J$1048576, MATCH(W964, CFB!$W$2:$W$1048576, 0)):INDEX(CFB!$J$2:$J$1048576, MATCH(W964, CFB!$W$2:$W$1048576, 0) + COUNTIF(CFB!$W$2:$W$1048576, W964) - 1))</f>
        <v>25</v>
      </c>
      <c r="N964" s="2">
        <f>RANK(K964, INDEX(CFB!$K$2:$K$1048576, MATCH(W964, CFB!$W$2:$W$1048576, 0)):INDEX(CFB!$K$2:$K$1048576, MATCH(W964, CFB!$W$2:$W$1048576, 0) + COUNTIF(CFB!$W$2:$W$1048576, W964) - 1))</f>
        <v>47</v>
      </c>
      <c r="O964">
        <v>41.06</v>
      </c>
      <c r="P964">
        <v>6.81</v>
      </c>
      <c r="Q964">
        <v>8.86</v>
      </c>
      <c r="R964">
        <v>5.22</v>
      </c>
      <c r="S964">
        <v>5.41</v>
      </c>
      <c r="T964">
        <v>2.58</v>
      </c>
      <c r="U964">
        <v>7.11</v>
      </c>
      <c r="V964">
        <v>3.81</v>
      </c>
      <c r="W964">
        <v>2017</v>
      </c>
      <c r="X964">
        <f t="shared" si="29"/>
        <v>0</v>
      </c>
    </row>
    <row r="965" spans="1:24" ht="12.75" hidden="1" customHeight="1" x14ac:dyDescent="0.45">
      <c r="A965">
        <v>48</v>
      </c>
      <c r="B965" t="s">
        <v>46</v>
      </c>
      <c r="C965" t="s">
        <v>155</v>
      </c>
      <c r="D965" s="2" t="str">
        <f t="shared" si="28"/>
        <v>Missouri2017</v>
      </c>
      <c r="F965">
        <v>7</v>
      </c>
      <c r="G965">
        <v>6</v>
      </c>
      <c r="H965" s="2">
        <v>0</v>
      </c>
      <c r="I965">
        <v>9.19</v>
      </c>
      <c r="J965">
        <v>-4.91</v>
      </c>
      <c r="K965">
        <v>4.28</v>
      </c>
      <c r="L965" s="2">
        <f>_xlfn.RANK.EQ(I965, INDEX(CFB!$I$2:$I$1048576, MATCH(W965, CFB!$W$2:$W$1048576, 0)):INDEX(CFB!$I$2:$I$1048576, MATCH(W965, CFB!$W$2:$W$1048576, 0) + COUNTIF(CFB!$W$2:$W$1048576, W965) - 1), 0)</f>
        <v>12</v>
      </c>
      <c r="M965" s="2">
        <f>_xlfn.RANK.EQ(J965, INDEX(CFB!$J$2:$J$1048576, MATCH(W965, CFB!$W$2:$W$1048576, 0)):INDEX(CFB!$J$2:$J$1048576, MATCH(W965, CFB!$W$2:$W$1048576, 0) + COUNTIF(CFB!$W$2:$W$1048576, W965) - 1))</f>
        <v>96</v>
      </c>
      <c r="N965" s="2">
        <f>RANK(K965, INDEX(CFB!$K$2:$K$1048576, MATCH(W965, CFB!$W$2:$W$1048576, 0)):INDEX(CFB!$K$2:$K$1048576, MATCH(W965, CFB!$W$2:$W$1048576, 0) + COUNTIF(CFB!$W$2:$W$1048576, W965) - 1))</f>
        <v>48</v>
      </c>
      <c r="O965">
        <v>54.47</v>
      </c>
      <c r="P965">
        <v>19.57</v>
      </c>
      <c r="Q965">
        <v>11.05</v>
      </c>
      <c r="R965">
        <v>6.03</v>
      </c>
      <c r="S965">
        <v>6.37</v>
      </c>
      <c r="T965">
        <v>3.27</v>
      </c>
      <c r="U965">
        <v>8.61</v>
      </c>
      <c r="V965">
        <v>4.4800000000000004</v>
      </c>
      <c r="W965">
        <v>2017</v>
      </c>
      <c r="X965">
        <f t="shared" si="29"/>
        <v>0</v>
      </c>
    </row>
    <row r="966" spans="1:24" ht="12.75" hidden="1" customHeight="1" x14ac:dyDescent="0.45">
      <c r="A966">
        <v>49</v>
      </c>
      <c r="B966" t="s">
        <v>94</v>
      </c>
      <c r="C966" t="s">
        <v>161</v>
      </c>
      <c r="D966" s="2" t="str">
        <f t="shared" si="28"/>
        <v>Toledo2017</v>
      </c>
      <c r="F966">
        <v>11</v>
      </c>
      <c r="G966">
        <v>3</v>
      </c>
      <c r="H966" s="2">
        <v>0</v>
      </c>
      <c r="I966">
        <v>4.8899999999999997</v>
      </c>
      <c r="J966">
        <v>-1.07</v>
      </c>
      <c r="K966">
        <v>3.82</v>
      </c>
      <c r="L966" s="2">
        <f>_xlfn.RANK.EQ(I966, INDEX(CFB!$I$2:$I$1048576, MATCH(W966, CFB!$W$2:$W$1048576, 0)):INDEX(CFB!$I$2:$I$1048576, MATCH(W966, CFB!$W$2:$W$1048576, 0) + COUNTIF(CFB!$W$2:$W$1048576, W966) - 1), 0)</f>
        <v>36</v>
      </c>
      <c r="M966" s="2">
        <f>_xlfn.RANK.EQ(J966, INDEX(CFB!$J$2:$J$1048576, MATCH(W966, CFB!$W$2:$W$1048576, 0)):INDEX(CFB!$J$2:$J$1048576, MATCH(W966, CFB!$W$2:$W$1048576, 0) + COUNTIF(CFB!$W$2:$W$1048576, W966) - 1))</f>
        <v>72</v>
      </c>
      <c r="N966" s="2">
        <f>RANK(K966, INDEX(CFB!$K$2:$K$1048576, MATCH(W966, CFB!$W$2:$W$1048576, 0)):INDEX(CFB!$K$2:$K$1048576, MATCH(W966, CFB!$W$2:$W$1048576, 0) + COUNTIF(CFB!$W$2:$W$1048576, W966) - 1))</f>
        <v>49</v>
      </c>
      <c r="O966">
        <v>46.24</v>
      </c>
      <c r="P966">
        <v>15.47</v>
      </c>
      <c r="Q966">
        <v>10.07</v>
      </c>
      <c r="R966">
        <v>6.02</v>
      </c>
      <c r="S966">
        <v>5.68</v>
      </c>
      <c r="T966">
        <v>4.3</v>
      </c>
      <c r="U966">
        <v>7.71</v>
      </c>
      <c r="V966">
        <v>4.9400000000000004</v>
      </c>
      <c r="W966">
        <v>2017</v>
      </c>
      <c r="X966">
        <f t="shared" si="29"/>
        <v>0</v>
      </c>
    </row>
    <row r="967" spans="1:24" ht="12.75" hidden="1" customHeight="1" x14ac:dyDescent="0.45">
      <c r="A967">
        <v>50</v>
      </c>
      <c r="B967" t="s">
        <v>28</v>
      </c>
      <c r="C967" t="s">
        <v>170</v>
      </c>
      <c r="D967" s="2" t="str">
        <f t="shared" si="28"/>
        <v>Arizona State2017</v>
      </c>
      <c r="F967">
        <v>7</v>
      </c>
      <c r="G967">
        <v>6</v>
      </c>
      <c r="H967" s="2">
        <v>0</v>
      </c>
      <c r="I967">
        <v>5.76</v>
      </c>
      <c r="J967">
        <v>-1.96</v>
      </c>
      <c r="K967">
        <v>3.8</v>
      </c>
      <c r="L967" s="2">
        <f>_xlfn.RANK.EQ(I967, INDEX(CFB!$I$2:$I$1048576, MATCH(W967, CFB!$W$2:$W$1048576, 0)):INDEX(CFB!$I$2:$I$1048576, MATCH(W967, CFB!$W$2:$W$1048576, 0) + COUNTIF(CFB!$W$2:$W$1048576, W967) - 1), 0)</f>
        <v>33</v>
      </c>
      <c r="M967" s="2">
        <f>_xlfn.RANK.EQ(J967, INDEX(CFB!$J$2:$J$1048576, MATCH(W967, CFB!$W$2:$W$1048576, 0)):INDEX(CFB!$J$2:$J$1048576, MATCH(W967, CFB!$W$2:$W$1048576, 0) + COUNTIF(CFB!$W$2:$W$1048576, W967) - 1))</f>
        <v>79</v>
      </c>
      <c r="N967" s="2">
        <f>RANK(K967, INDEX(CFB!$K$2:$K$1048576, MATCH(W967, CFB!$W$2:$W$1048576, 0)):INDEX(CFB!$K$2:$K$1048576, MATCH(W967, CFB!$W$2:$W$1048576, 0) + COUNTIF(CFB!$W$2:$W$1048576, W967) - 1))</f>
        <v>50</v>
      </c>
      <c r="O967">
        <v>47.2</v>
      </c>
      <c r="P967">
        <v>14.37</v>
      </c>
      <c r="Q967">
        <v>9.75</v>
      </c>
      <c r="R967">
        <v>5.88</v>
      </c>
      <c r="S967">
        <v>4.95</v>
      </c>
      <c r="T967">
        <v>3.83</v>
      </c>
      <c r="U967">
        <v>7.13</v>
      </c>
      <c r="V967">
        <v>4.7</v>
      </c>
      <c r="W967">
        <v>2017</v>
      </c>
      <c r="X967">
        <f t="shared" si="29"/>
        <v>0</v>
      </c>
    </row>
    <row r="968" spans="1:24" ht="12.75" hidden="1" customHeight="1" x14ac:dyDescent="0.45">
      <c r="A968">
        <v>51</v>
      </c>
      <c r="B968" t="s">
        <v>48</v>
      </c>
      <c r="C968" t="s">
        <v>12</v>
      </c>
      <c r="D968" s="2" t="str">
        <f t="shared" si="28"/>
        <v>Army2017</v>
      </c>
      <c r="F968">
        <v>10</v>
      </c>
      <c r="G968">
        <v>3</v>
      </c>
      <c r="H968" s="2">
        <v>0</v>
      </c>
      <c r="I968">
        <v>1.5</v>
      </c>
      <c r="J968">
        <v>2.2000000000000002</v>
      </c>
      <c r="K968">
        <v>3.69</v>
      </c>
      <c r="L968" s="2">
        <f>_xlfn.RANK.EQ(I968, INDEX(CFB!$I$2:$I$1048576, MATCH(W968, CFB!$W$2:$W$1048576, 0)):INDEX(CFB!$I$2:$I$1048576, MATCH(W968, CFB!$W$2:$W$1048576, 0) + COUNTIF(CFB!$W$2:$W$1048576, W968) - 1), 0)</f>
        <v>59</v>
      </c>
      <c r="M968" s="2">
        <f>_xlfn.RANK.EQ(J968, INDEX(CFB!$J$2:$J$1048576, MATCH(W968, CFB!$W$2:$W$1048576, 0)):INDEX(CFB!$J$2:$J$1048576, MATCH(W968, CFB!$W$2:$W$1048576, 0) + COUNTIF(CFB!$W$2:$W$1048576, W968) - 1))</f>
        <v>45</v>
      </c>
      <c r="N968" s="2">
        <f>RANK(K968, INDEX(CFB!$K$2:$K$1048576, MATCH(W968, CFB!$W$2:$W$1048576, 0)):INDEX(CFB!$K$2:$K$1048576, MATCH(W968, CFB!$W$2:$W$1048576, 0) + COUNTIF(CFB!$W$2:$W$1048576, W968) - 1))</f>
        <v>51</v>
      </c>
      <c r="O968">
        <v>43.28</v>
      </c>
      <c r="P968">
        <v>10.95</v>
      </c>
      <c r="Q968">
        <v>6.2</v>
      </c>
      <c r="R968">
        <v>6.28</v>
      </c>
      <c r="S968">
        <v>6.79</v>
      </c>
      <c r="T968">
        <v>4.66</v>
      </c>
      <c r="U968">
        <v>6.86</v>
      </c>
      <c r="V968">
        <v>5.47</v>
      </c>
      <c r="W968">
        <v>2017</v>
      </c>
      <c r="X968">
        <f t="shared" si="29"/>
        <v>0</v>
      </c>
    </row>
    <row r="969" spans="1:24" ht="12.75" hidden="1" customHeight="1" x14ac:dyDescent="0.45">
      <c r="A969">
        <v>52</v>
      </c>
      <c r="B969" t="s">
        <v>128</v>
      </c>
      <c r="C969" t="s">
        <v>174</v>
      </c>
      <c r="D969" s="2" t="str">
        <f t="shared" si="28"/>
        <v>Troy2017</v>
      </c>
      <c r="F969">
        <v>11</v>
      </c>
      <c r="G969">
        <v>2</v>
      </c>
      <c r="H969" s="2">
        <v>0</v>
      </c>
      <c r="I969">
        <v>0.73</v>
      </c>
      <c r="J969">
        <v>2.86</v>
      </c>
      <c r="K969">
        <v>3.59</v>
      </c>
      <c r="L969" s="2">
        <f>_xlfn.RANK.EQ(I969, INDEX(CFB!$I$2:$I$1048576, MATCH(W969, CFB!$W$2:$W$1048576, 0)):INDEX(CFB!$I$2:$I$1048576, MATCH(W969, CFB!$W$2:$W$1048576, 0) + COUNTIF(CFB!$W$2:$W$1048576, W969) - 1), 0)</f>
        <v>65</v>
      </c>
      <c r="M969" s="2">
        <f>_xlfn.RANK.EQ(J969, INDEX(CFB!$J$2:$J$1048576, MATCH(W969, CFB!$W$2:$W$1048576, 0)):INDEX(CFB!$J$2:$J$1048576, MATCH(W969, CFB!$W$2:$W$1048576, 0) + COUNTIF(CFB!$W$2:$W$1048576, W969) - 1))</f>
        <v>39</v>
      </c>
      <c r="N969" s="2">
        <f>RANK(K969, INDEX(CFB!$K$2:$K$1048576, MATCH(W969, CFB!$W$2:$W$1048576, 0)):INDEX(CFB!$K$2:$K$1048576, MATCH(W969, CFB!$W$2:$W$1048576, 0) + COUNTIF(CFB!$W$2:$W$1048576, W969) - 1))</f>
        <v>52</v>
      </c>
      <c r="O969">
        <v>40.82</v>
      </c>
      <c r="P969">
        <v>11.56</v>
      </c>
      <c r="Q969">
        <v>8.34</v>
      </c>
      <c r="R969">
        <v>5.97</v>
      </c>
      <c r="S969">
        <v>5.42</v>
      </c>
      <c r="T969">
        <v>2.93</v>
      </c>
      <c r="U969">
        <v>7.07</v>
      </c>
      <c r="V969">
        <v>4.25</v>
      </c>
      <c r="W969">
        <v>2017</v>
      </c>
      <c r="X969">
        <f t="shared" si="29"/>
        <v>0</v>
      </c>
    </row>
    <row r="970" spans="1:24" ht="12.75" hidden="1" customHeight="1" x14ac:dyDescent="0.45">
      <c r="A970">
        <v>53</v>
      </c>
      <c r="B970" t="s">
        <v>42</v>
      </c>
      <c r="C970" t="s">
        <v>160</v>
      </c>
      <c r="D970" s="2" t="str">
        <f t="shared" si="28"/>
        <v>Minnesota2017</v>
      </c>
      <c r="F970">
        <v>5</v>
      </c>
      <c r="G970">
        <v>7</v>
      </c>
      <c r="H970" s="2">
        <v>0</v>
      </c>
      <c r="I970">
        <v>-3.22</v>
      </c>
      <c r="J970">
        <v>6.59</v>
      </c>
      <c r="K970">
        <v>3.36</v>
      </c>
      <c r="L970" s="2">
        <f>_xlfn.RANK.EQ(I970, INDEX(CFB!$I$2:$I$1048576, MATCH(W970, CFB!$W$2:$W$1048576, 0)):INDEX(CFB!$I$2:$I$1048576, MATCH(W970, CFB!$W$2:$W$1048576, 0) + COUNTIF(CFB!$W$2:$W$1048576, W970) - 1), 0)</f>
        <v>99</v>
      </c>
      <c r="M970" s="2">
        <f>_xlfn.RANK.EQ(J970, INDEX(CFB!$J$2:$J$1048576, MATCH(W970, CFB!$W$2:$W$1048576, 0)):INDEX(CFB!$J$2:$J$1048576, MATCH(W970, CFB!$W$2:$W$1048576, 0) + COUNTIF(CFB!$W$2:$W$1048576, W970) - 1))</f>
        <v>28</v>
      </c>
      <c r="N970" s="2">
        <f>RANK(K970, INDEX(CFB!$K$2:$K$1048576, MATCH(W970, CFB!$W$2:$W$1048576, 0)):INDEX(CFB!$K$2:$K$1048576, MATCH(W970, CFB!$W$2:$W$1048576, 0) + COUNTIF(CFB!$W$2:$W$1048576, W970) - 1))</f>
        <v>53</v>
      </c>
      <c r="O970">
        <v>40.61</v>
      </c>
      <c r="P970">
        <v>7.63</v>
      </c>
      <c r="Q970">
        <v>8.2899999999999991</v>
      </c>
      <c r="R970">
        <v>4.9400000000000004</v>
      </c>
      <c r="S970">
        <v>5.46</v>
      </c>
      <c r="T970">
        <v>4.0999999999999996</v>
      </c>
      <c r="U970">
        <v>6.45</v>
      </c>
      <c r="V970">
        <v>4.3499999999999996</v>
      </c>
      <c r="W970">
        <v>2017</v>
      </c>
      <c r="X970">
        <f t="shared" si="29"/>
        <v>0</v>
      </c>
    </row>
    <row r="971" spans="1:24" ht="12.75" hidden="1" customHeight="1" x14ac:dyDescent="0.45">
      <c r="A971">
        <v>54</v>
      </c>
      <c r="B971" t="s">
        <v>34</v>
      </c>
      <c r="C971" t="s">
        <v>157</v>
      </c>
      <c r="D971" s="2" t="str">
        <f t="shared" si="28"/>
        <v>Texas A&amp;M2017</v>
      </c>
      <c r="F971">
        <v>7</v>
      </c>
      <c r="G971">
        <v>6</v>
      </c>
      <c r="H971" s="2">
        <v>0</v>
      </c>
      <c r="I971">
        <v>6.71</v>
      </c>
      <c r="J971">
        <v>-3.35</v>
      </c>
      <c r="K971">
        <v>3.36</v>
      </c>
      <c r="L971" s="2">
        <f>_xlfn.RANK.EQ(I971, INDEX(CFB!$I$2:$I$1048576, MATCH(W971, CFB!$W$2:$W$1048576, 0)):INDEX(CFB!$I$2:$I$1048576, MATCH(W971, CFB!$W$2:$W$1048576, 0) + COUNTIF(CFB!$W$2:$W$1048576, W971) - 1), 0)</f>
        <v>23</v>
      </c>
      <c r="M971" s="2">
        <f>_xlfn.RANK.EQ(J971, INDEX(CFB!$J$2:$J$1048576, MATCH(W971, CFB!$W$2:$W$1048576, 0)):INDEX(CFB!$J$2:$J$1048576, MATCH(W971, CFB!$W$2:$W$1048576, 0) + COUNTIF(CFB!$W$2:$W$1048576, W971) - 1))</f>
        <v>90</v>
      </c>
      <c r="N971" s="2">
        <f>RANK(K971, INDEX(CFB!$K$2:$K$1048576, MATCH(W971, CFB!$W$2:$W$1048576, 0)):INDEX(CFB!$K$2:$K$1048576, MATCH(W971, CFB!$W$2:$W$1048576, 0) + COUNTIF(CFB!$W$2:$W$1048576, W971) - 1))</f>
        <v>53</v>
      </c>
      <c r="O971">
        <v>48.12</v>
      </c>
      <c r="P971">
        <v>14.92</v>
      </c>
      <c r="Q971">
        <v>8.9499999999999993</v>
      </c>
      <c r="R971">
        <v>5.7</v>
      </c>
      <c r="S971">
        <v>5.05</v>
      </c>
      <c r="T971">
        <v>3.01</v>
      </c>
      <c r="U971">
        <v>6.95</v>
      </c>
      <c r="V971">
        <v>4.0999999999999996</v>
      </c>
      <c r="W971">
        <v>2017</v>
      </c>
      <c r="X971">
        <f t="shared" si="29"/>
        <v>0</v>
      </c>
    </row>
    <row r="972" spans="1:24" ht="12.75" hidden="1" customHeight="1" x14ac:dyDescent="0.45">
      <c r="A972">
        <v>55</v>
      </c>
      <c r="B972" t="s">
        <v>120</v>
      </c>
      <c r="C972" t="s">
        <v>170</v>
      </c>
      <c r="D972" s="2" t="str">
        <f t="shared" si="28"/>
        <v>Arizona2017</v>
      </c>
      <c r="F972">
        <v>7</v>
      </c>
      <c r="G972">
        <v>6</v>
      </c>
      <c r="H972" s="2">
        <v>0</v>
      </c>
      <c r="I972">
        <v>12.72</v>
      </c>
      <c r="J972">
        <v>-9.5500000000000007</v>
      </c>
      <c r="K972">
        <v>3.17</v>
      </c>
      <c r="L972" s="2">
        <f>_xlfn.RANK.EQ(I972, INDEX(CFB!$I$2:$I$1048576, MATCH(W972, CFB!$W$2:$W$1048576, 0)):INDEX(CFB!$I$2:$I$1048576, MATCH(W972, CFB!$W$2:$W$1048576, 0) + COUNTIF(CFB!$W$2:$W$1048576, W972) - 1), 0)</f>
        <v>4</v>
      </c>
      <c r="M972" s="2">
        <f>_xlfn.RANK.EQ(J972, INDEX(CFB!$J$2:$J$1048576, MATCH(W972, CFB!$W$2:$W$1048576, 0)):INDEX(CFB!$J$2:$J$1048576, MATCH(W972, CFB!$W$2:$W$1048576, 0) + COUNTIF(CFB!$W$2:$W$1048576, W972) - 1))</f>
        <v>123</v>
      </c>
      <c r="N972" s="2">
        <f>RANK(K972, INDEX(CFB!$K$2:$K$1048576, MATCH(W972, CFB!$W$2:$W$1048576, 0)):INDEX(CFB!$K$2:$K$1048576, MATCH(W972, CFB!$W$2:$W$1048576, 0) + COUNTIF(CFB!$W$2:$W$1048576, W972) - 1))</f>
        <v>55</v>
      </c>
      <c r="O972">
        <v>55.43</v>
      </c>
      <c r="P972">
        <v>21.51</v>
      </c>
      <c r="Q972">
        <v>9.6</v>
      </c>
      <c r="R972">
        <v>6.22</v>
      </c>
      <c r="S972">
        <v>7.4</v>
      </c>
      <c r="T972">
        <v>4.32</v>
      </c>
      <c r="U972">
        <v>8.35</v>
      </c>
      <c r="V972">
        <v>5.01</v>
      </c>
      <c r="W972">
        <v>2017</v>
      </c>
      <c r="X972">
        <f t="shared" si="29"/>
        <v>0</v>
      </c>
    </row>
    <row r="973" spans="1:24" ht="12.75" hidden="1" customHeight="1" x14ac:dyDescent="0.45">
      <c r="A973">
        <v>56</v>
      </c>
      <c r="B973" t="s">
        <v>71</v>
      </c>
      <c r="C973" t="s">
        <v>29</v>
      </c>
      <c r="D973" s="2" t="str">
        <f t="shared" si="28"/>
        <v>Texas Tech2017</v>
      </c>
      <c r="F973">
        <v>6</v>
      </c>
      <c r="G973">
        <v>7</v>
      </c>
      <c r="H973" s="2">
        <v>0</v>
      </c>
      <c r="I973">
        <v>6.05</v>
      </c>
      <c r="J973">
        <v>-3.04</v>
      </c>
      <c r="K973">
        <v>3.01</v>
      </c>
      <c r="L973" s="2">
        <f>_xlfn.RANK.EQ(I973, INDEX(CFB!$I$2:$I$1048576, MATCH(W973, CFB!$W$2:$W$1048576, 0)):INDEX(CFB!$I$2:$I$1048576, MATCH(W973, CFB!$W$2:$W$1048576, 0) + COUNTIF(CFB!$W$2:$W$1048576, W973) - 1), 0)</f>
        <v>28</v>
      </c>
      <c r="M973" s="2">
        <f>_xlfn.RANK.EQ(J973, INDEX(CFB!$J$2:$J$1048576, MATCH(W973, CFB!$W$2:$W$1048576, 0)):INDEX(CFB!$J$2:$J$1048576, MATCH(W973, CFB!$W$2:$W$1048576, 0) + COUNTIF(CFB!$W$2:$W$1048576, W973) - 1))</f>
        <v>86</v>
      </c>
      <c r="N973" s="2">
        <f>RANK(K973, INDEX(CFB!$K$2:$K$1048576, MATCH(W973, CFB!$W$2:$W$1048576, 0)):INDEX(CFB!$K$2:$K$1048576, MATCH(W973, CFB!$W$2:$W$1048576, 0) + COUNTIF(CFB!$W$2:$W$1048576, W973) - 1))</f>
        <v>56</v>
      </c>
      <c r="O973">
        <v>50.47</v>
      </c>
      <c r="P973">
        <v>14.32</v>
      </c>
      <c r="Q973">
        <v>9.43</v>
      </c>
      <c r="R973">
        <v>5.22</v>
      </c>
      <c r="S973">
        <v>5.2</v>
      </c>
      <c r="T973">
        <v>3.55</v>
      </c>
      <c r="U973">
        <v>7.51</v>
      </c>
      <c r="V973">
        <v>4.32</v>
      </c>
      <c r="W973">
        <v>2017</v>
      </c>
      <c r="X973">
        <f t="shared" si="29"/>
        <v>0</v>
      </c>
    </row>
    <row r="974" spans="1:24" ht="12.75" hidden="1" customHeight="1" x14ac:dyDescent="0.45">
      <c r="A974">
        <v>57</v>
      </c>
      <c r="B974" t="s">
        <v>19</v>
      </c>
      <c r="C974" t="s">
        <v>157</v>
      </c>
      <c r="D974" s="2" t="str">
        <f t="shared" si="28"/>
        <v>Ole Miss2017</v>
      </c>
      <c r="F974">
        <v>6</v>
      </c>
      <c r="G974">
        <v>6</v>
      </c>
      <c r="H974" s="2">
        <v>0</v>
      </c>
      <c r="I974">
        <v>8.3699999999999992</v>
      </c>
      <c r="J974">
        <v>-5.6</v>
      </c>
      <c r="K974">
        <v>2.78</v>
      </c>
      <c r="L974" s="2">
        <f>_xlfn.RANK.EQ(I974, INDEX(CFB!$I$2:$I$1048576, MATCH(W974, CFB!$W$2:$W$1048576, 0)):INDEX(CFB!$I$2:$I$1048576, MATCH(W974, CFB!$W$2:$W$1048576, 0) + COUNTIF(CFB!$W$2:$W$1048576, W974) - 1), 0)</f>
        <v>15</v>
      </c>
      <c r="M974" s="2">
        <f>_xlfn.RANK.EQ(J974, INDEX(CFB!$J$2:$J$1048576, MATCH(W974, CFB!$W$2:$W$1048576, 0)):INDEX(CFB!$J$2:$J$1048576, MATCH(W974, CFB!$W$2:$W$1048576, 0) + COUNTIF(CFB!$W$2:$W$1048576, W974) - 1))</f>
        <v>102</v>
      </c>
      <c r="N974" s="2">
        <f>RANK(K974, INDEX(CFB!$K$2:$K$1048576, MATCH(W974, CFB!$W$2:$W$1048576, 0)):INDEX(CFB!$K$2:$K$1048576, MATCH(W974, CFB!$W$2:$W$1048576, 0) + COUNTIF(CFB!$W$2:$W$1048576, W974) - 1))</f>
        <v>57</v>
      </c>
      <c r="O974">
        <v>48.29</v>
      </c>
      <c r="P974">
        <v>20.62</v>
      </c>
      <c r="Q974">
        <v>10.74</v>
      </c>
      <c r="R974">
        <v>5.98</v>
      </c>
      <c r="S974">
        <v>5.44</v>
      </c>
      <c r="T974">
        <v>4.4800000000000004</v>
      </c>
      <c r="U974">
        <v>8.35</v>
      </c>
      <c r="V974">
        <v>4.96</v>
      </c>
      <c r="W974">
        <v>2017</v>
      </c>
      <c r="X974">
        <f t="shared" si="29"/>
        <v>0</v>
      </c>
    </row>
    <row r="975" spans="1:24" ht="12.75" hidden="1" customHeight="1" x14ac:dyDescent="0.45">
      <c r="A975">
        <v>58</v>
      </c>
      <c r="B975" t="s">
        <v>107</v>
      </c>
      <c r="C975" t="s">
        <v>172</v>
      </c>
      <c r="D975" s="2" t="str">
        <f t="shared" si="28"/>
        <v>Houston2017</v>
      </c>
      <c r="F975">
        <v>7</v>
      </c>
      <c r="G975">
        <v>5</v>
      </c>
      <c r="H975" s="2">
        <v>0</v>
      </c>
      <c r="I975">
        <v>-1.72</v>
      </c>
      <c r="J975">
        <v>4.3600000000000003</v>
      </c>
      <c r="K975">
        <v>2.63</v>
      </c>
      <c r="L975" s="2">
        <f>_xlfn.RANK.EQ(I975, INDEX(CFB!$I$2:$I$1048576, MATCH(W975, CFB!$W$2:$W$1048576, 0)):INDEX(CFB!$I$2:$I$1048576, MATCH(W975, CFB!$W$2:$W$1048576, 0) + COUNTIF(CFB!$W$2:$W$1048576, W975) - 1), 0)</f>
        <v>86</v>
      </c>
      <c r="M975" s="2">
        <f>_xlfn.RANK.EQ(J975, INDEX(CFB!$J$2:$J$1048576, MATCH(W975, CFB!$W$2:$W$1048576, 0)):INDEX(CFB!$J$2:$J$1048576, MATCH(W975, CFB!$W$2:$W$1048576, 0) + COUNTIF(CFB!$W$2:$W$1048576, W975) - 1))</f>
        <v>33</v>
      </c>
      <c r="N975" s="2">
        <f>RANK(K975, INDEX(CFB!$K$2:$K$1048576, MATCH(W975, CFB!$W$2:$W$1048576, 0)):INDEX(CFB!$K$2:$K$1048576, MATCH(W975, CFB!$W$2:$W$1048576, 0) + COUNTIF(CFB!$W$2:$W$1048576, W975) - 1))</f>
        <v>58</v>
      </c>
      <c r="O975">
        <v>38.57</v>
      </c>
      <c r="P975">
        <v>8.02</v>
      </c>
      <c r="Q975">
        <v>8.15</v>
      </c>
      <c r="R975">
        <v>5.45</v>
      </c>
      <c r="S975">
        <v>5.08</v>
      </c>
      <c r="T975">
        <v>2.67</v>
      </c>
      <c r="U975">
        <v>6.66</v>
      </c>
      <c r="V975">
        <v>4.13</v>
      </c>
      <c r="W975">
        <v>2017</v>
      </c>
      <c r="X975">
        <f t="shared" si="29"/>
        <v>0</v>
      </c>
    </row>
    <row r="976" spans="1:24" ht="12.75" hidden="1" customHeight="1" x14ac:dyDescent="0.45">
      <c r="A976">
        <v>59</v>
      </c>
      <c r="B976" t="s">
        <v>64</v>
      </c>
      <c r="C976" t="s">
        <v>162</v>
      </c>
      <c r="D976" s="2" t="str">
        <f t="shared" si="28"/>
        <v>Ohio2017</v>
      </c>
      <c r="F976">
        <v>9</v>
      </c>
      <c r="G976">
        <v>4</v>
      </c>
      <c r="H976" s="2">
        <v>0</v>
      </c>
      <c r="I976">
        <v>3.93</v>
      </c>
      <c r="J976">
        <v>-1.94</v>
      </c>
      <c r="K976">
        <v>1.99</v>
      </c>
      <c r="L976" s="2">
        <f>_xlfn.RANK.EQ(I976, INDEX(CFB!$I$2:$I$1048576, MATCH(W976, CFB!$W$2:$W$1048576, 0)):INDEX(CFB!$I$2:$I$1048576, MATCH(W976, CFB!$W$2:$W$1048576, 0) + COUNTIF(CFB!$W$2:$W$1048576, W976) - 1), 0)</f>
        <v>41</v>
      </c>
      <c r="M976" s="2">
        <f>_xlfn.RANK.EQ(J976, INDEX(CFB!$J$2:$J$1048576, MATCH(W976, CFB!$W$2:$W$1048576, 0)):INDEX(CFB!$J$2:$J$1048576, MATCH(W976, CFB!$W$2:$W$1048576, 0) + COUNTIF(CFB!$W$2:$W$1048576, W976) - 1))</f>
        <v>78</v>
      </c>
      <c r="N976" s="2">
        <f>RANK(K976, INDEX(CFB!$K$2:$K$1048576, MATCH(W976, CFB!$W$2:$W$1048576, 0)):INDEX(CFB!$K$2:$K$1048576, MATCH(W976, CFB!$W$2:$W$1048576, 0) + COUNTIF(CFB!$W$2:$W$1048576, W976) - 1))</f>
        <v>59</v>
      </c>
      <c r="O976">
        <v>48.77</v>
      </c>
      <c r="P976">
        <v>15.84</v>
      </c>
      <c r="Q976">
        <v>8.5299999999999994</v>
      </c>
      <c r="R976">
        <v>5.96</v>
      </c>
      <c r="S976">
        <v>6.18</v>
      </c>
      <c r="T976">
        <v>3.3</v>
      </c>
      <c r="U976">
        <v>7.22</v>
      </c>
      <c r="V976">
        <v>4.63</v>
      </c>
      <c r="W976">
        <v>2017</v>
      </c>
      <c r="X976">
        <f t="shared" si="29"/>
        <v>0</v>
      </c>
    </row>
    <row r="977" spans="1:24" ht="12.75" hidden="1" customHeight="1" x14ac:dyDescent="0.45">
      <c r="A977">
        <v>60</v>
      </c>
      <c r="B977" t="s">
        <v>53</v>
      </c>
      <c r="C977" t="s">
        <v>163</v>
      </c>
      <c r="D977" s="2" t="str">
        <f t="shared" si="28"/>
        <v>Syracuse2017</v>
      </c>
      <c r="F977">
        <v>4</v>
      </c>
      <c r="G977">
        <v>8</v>
      </c>
      <c r="H977" s="2">
        <v>0</v>
      </c>
      <c r="I977">
        <v>3.46</v>
      </c>
      <c r="J977">
        <v>-1.5</v>
      </c>
      <c r="K977">
        <v>1.96</v>
      </c>
      <c r="L977" s="2">
        <f>_xlfn.RANK.EQ(I977, INDEX(CFB!$I$2:$I$1048576, MATCH(W977, CFB!$W$2:$W$1048576, 0)):INDEX(CFB!$I$2:$I$1048576, MATCH(W977, CFB!$W$2:$W$1048576, 0) + COUNTIF(CFB!$W$2:$W$1048576, W977) - 1), 0)</f>
        <v>43</v>
      </c>
      <c r="M977" s="2">
        <f>_xlfn.RANK.EQ(J977, INDEX(CFB!$J$2:$J$1048576, MATCH(W977, CFB!$W$2:$W$1048576, 0)):INDEX(CFB!$J$2:$J$1048576, MATCH(W977, CFB!$W$2:$W$1048576, 0) + COUNTIF(CFB!$W$2:$W$1048576, W977) - 1))</f>
        <v>76</v>
      </c>
      <c r="N977" s="2">
        <f>RANK(K977, INDEX(CFB!$K$2:$K$1048576, MATCH(W977, CFB!$W$2:$W$1048576, 0)):INDEX(CFB!$K$2:$K$1048576, MATCH(W977, CFB!$W$2:$W$1048576, 0) + COUNTIF(CFB!$W$2:$W$1048576, W977) - 1))</f>
        <v>60</v>
      </c>
      <c r="O977">
        <v>46.08</v>
      </c>
      <c r="P977">
        <v>15.35</v>
      </c>
      <c r="Q977">
        <v>8.26</v>
      </c>
      <c r="R977">
        <v>6.2</v>
      </c>
      <c r="S977">
        <v>5.44</v>
      </c>
      <c r="T977">
        <v>3.98</v>
      </c>
      <c r="U977">
        <v>6.93</v>
      </c>
      <c r="V977">
        <v>4.92</v>
      </c>
      <c r="W977">
        <v>2017</v>
      </c>
      <c r="X977">
        <f t="shared" si="29"/>
        <v>0</v>
      </c>
    </row>
    <row r="978" spans="1:24" ht="12.75" hidden="1" customHeight="1" x14ac:dyDescent="0.45">
      <c r="A978">
        <v>61</v>
      </c>
      <c r="B978" t="s">
        <v>47</v>
      </c>
      <c r="C978" t="s">
        <v>160</v>
      </c>
      <c r="D978" s="2" t="str">
        <f t="shared" si="28"/>
        <v>Nebraska2017</v>
      </c>
      <c r="F978">
        <v>4</v>
      </c>
      <c r="G978">
        <v>8</v>
      </c>
      <c r="H978" s="2">
        <v>0</v>
      </c>
      <c r="I978">
        <v>5.95</v>
      </c>
      <c r="J978">
        <v>-4.43</v>
      </c>
      <c r="K978">
        <v>1.52</v>
      </c>
      <c r="L978" s="2">
        <f>_xlfn.RANK.EQ(I978, INDEX(CFB!$I$2:$I$1048576, MATCH(W978, CFB!$W$2:$W$1048576, 0)):INDEX(CFB!$I$2:$I$1048576, MATCH(W978, CFB!$W$2:$W$1048576, 0) + COUNTIF(CFB!$W$2:$W$1048576, W978) - 1), 0)</f>
        <v>30</v>
      </c>
      <c r="M978" s="2">
        <f>_xlfn.RANK.EQ(J978, INDEX(CFB!$J$2:$J$1048576, MATCH(W978, CFB!$W$2:$W$1048576, 0)):INDEX(CFB!$J$2:$J$1048576, MATCH(W978, CFB!$W$2:$W$1048576, 0) + COUNTIF(CFB!$W$2:$W$1048576, W978) - 1))</f>
        <v>95</v>
      </c>
      <c r="N978" s="2">
        <f>RANK(K978, INDEX(CFB!$K$2:$K$1048576, MATCH(W978, CFB!$W$2:$W$1048576, 0)):INDEX(CFB!$K$2:$K$1048576, MATCH(W978, CFB!$W$2:$W$1048576, 0) + COUNTIF(CFB!$W$2:$W$1048576, W978) - 1))</f>
        <v>61</v>
      </c>
      <c r="O978">
        <v>47.12</v>
      </c>
      <c r="P978">
        <v>17.809999999999999</v>
      </c>
      <c r="Q978">
        <v>9.27</v>
      </c>
      <c r="R978">
        <v>5.89</v>
      </c>
      <c r="S978">
        <v>5.08</v>
      </c>
      <c r="T978">
        <v>4.62</v>
      </c>
      <c r="U978">
        <v>7.42</v>
      </c>
      <c r="V978">
        <v>5.13</v>
      </c>
      <c r="W978">
        <v>2017</v>
      </c>
      <c r="X978">
        <f t="shared" si="29"/>
        <v>0</v>
      </c>
    </row>
    <row r="979" spans="1:24" ht="12.75" hidden="1" customHeight="1" x14ac:dyDescent="0.45">
      <c r="A979">
        <v>62</v>
      </c>
      <c r="B979" t="s">
        <v>74</v>
      </c>
      <c r="C979" t="s">
        <v>155</v>
      </c>
      <c r="D979" s="2" t="str">
        <f t="shared" si="28"/>
        <v>Kentucky2017</v>
      </c>
      <c r="F979">
        <v>7</v>
      </c>
      <c r="G979">
        <v>6</v>
      </c>
      <c r="H979" s="2">
        <v>0</v>
      </c>
      <c r="I979">
        <v>1.35</v>
      </c>
      <c r="J979">
        <v>-0.05</v>
      </c>
      <c r="K979">
        <v>1.3</v>
      </c>
      <c r="L979" s="2">
        <f>_xlfn.RANK.EQ(I979, INDEX(CFB!$I$2:$I$1048576, MATCH(W979, CFB!$W$2:$W$1048576, 0)):INDEX(CFB!$I$2:$I$1048576, MATCH(W979, CFB!$W$2:$W$1048576, 0) + COUNTIF(CFB!$W$2:$W$1048576, W979) - 1), 0)</f>
        <v>60</v>
      </c>
      <c r="M979" s="2">
        <f>_xlfn.RANK.EQ(J979, INDEX(CFB!$J$2:$J$1048576, MATCH(W979, CFB!$W$2:$W$1048576, 0)):INDEX(CFB!$J$2:$J$1048576, MATCH(W979, CFB!$W$2:$W$1048576, 0) + COUNTIF(CFB!$W$2:$W$1048576, W979) - 1))</f>
        <v>65</v>
      </c>
      <c r="N979" s="2">
        <f>RANK(K979, INDEX(CFB!$K$2:$K$1048576, MATCH(W979, CFB!$W$2:$W$1048576, 0)):INDEX(CFB!$K$2:$K$1048576, MATCH(W979, CFB!$W$2:$W$1048576, 0) + COUNTIF(CFB!$W$2:$W$1048576, W979) - 1))</f>
        <v>62</v>
      </c>
      <c r="O979">
        <v>41.08</v>
      </c>
      <c r="P979">
        <v>12.6</v>
      </c>
      <c r="Q979">
        <v>9.0500000000000007</v>
      </c>
      <c r="R979">
        <v>5.98</v>
      </c>
      <c r="S979">
        <v>5.41</v>
      </c>
      <c r="T979">
        <v>3.8</v>
      </c>
      <c r="U979">
        <v>6.99</v>
      </c>
      <c r="V979">
        <v>4.72</v>
      </c>
      <c r="W979">
        <v>2017</v>
      </c>
      <c r="X979">
        <f t="shared" si="29"/>
        <v>0</v>
      </c>
    </row>
    <row r="980" spans="1:24" ht="12.75" hidden="1" customHeight="1" x14ac:dyDescent="0.45">
      <c r="A980">
        <v>63</v>
      </c>
      <c r="B980" t="s">
        <v>70</v>
      </c>
      <c r="C980" t="s">
        <v>164</v>
      </c>
      <c r="D980" s="2" t="str">
        <f t="shared" si="28"/>
        <v>Pitt2017</v>
      </c>
      <c r="F980">
        <v>5</v>
      </c>
      <c r="G980">
        <v>7</v>
      </c>
      <c r="H980" s="2">
        <v>0</v>
      </c>
      <c r="I980">
        <v>-1.03</v>
      </c>
      <c r="J980">
        <v>2.2400000000000002</v>
      </c>
      <c r="K980">
        <v>1.21</v>
      </c>
      <c r="L980" s="2">
        <f>_xlfn.RANK.EQ(I980, INDEX(CFB!$I$2:$I$1048576, MATCH(W980, CFB!$W$2:$W$1048576, 0)):INDEX(CFB!$I$2:$I$1048576, MATCH(W980, CFB!$W$2:$W$1048576, 0) + COUNTIF(CFB!$W$2:$W$1048576, W980) - 1), 0)</f>
        <v>81</v>
      </c>
      <c r="M980" s="2">
        <f>_xlfn.RANK.EQ(J980, INDEX(CFB!$J$2:$J$1048576, MATCH(W980, CFB!$W$2:$W$1048576, 0)):INDEX(CFB!$J$2:$J$1048576, MATCH(W980, CFB!$W$2:$W$1048576, 0) + COUNTIF(CFB!$W$2:$W$1048576, W980) - 1))</f>
        <v>44</v>
      </c>
      <c r="N980" s="2">
        <f>RANK(K980, INDEX(CFB!$K$2:$K$1048576, MATCH(W980, CFB!$W$2:$W$1048576, 0)):INDEX(CFB!$K$2:$K$1048576, MATCH(W980, CFB!$W$2:$W$1048576, 0) + COUNTIF(CFB!$W$2:$W$1048576, W980) - 1))</f>
        <v>63</v>
      </c>
      <c r="O980">
        <v>40.43</v>
      </c>
      <c r="P980">
        <v>9.32</v>
      </c>
      <c r="Q980">
        <v>8.5399999999999991</v>
      </c>
      <c r="R980">
        <v>6.35</v>
      </c>
      <c r="S980">
        <v>4.99</v>
      </c>
      <c r="T980">
        <v>3.25</v>
      </c>
      <c r="U980">
        <v>6.63</v>
      </c>
      <c r="V980">
        <v>4.71</v>
      </c>
      <c r="W980">
        <v>2017</v>
      </c>
      <c r="X980">
        <f t="shared" si="29"/>
        <v>0</v>
      </c>
    </row>
    <row r="981" spans="1:24" ht="12.75" hidden="1" customHeight="1" x14ac:dyDescent="0.45">
      <c r="A981">
        <v>64</v>
      </c>
      <c r="B981" t="s">
        <v>96</v>
      </c>
      <c r="C981" t="s">
        <v>154</v>
      </c>
      <c r="D981" s="2" t="str">
        <f t="shared" si="28"/>
        <v>Maryland2017</v>
      </c>
      <c r="F981">
        <v>4</v>
      </c>
      <c r="G981">
        <v>8</v>
      </c>
      <c r="H981" s="2">
        <v>0</v>
      </c>
      <c r="I981">
        <v>3.26</v>
      </c>
      <c r="J981">
        <v>-2.23</v>
      </c>
      <c r="K981">
        <v>1.03</v>
      </c>
      <c r="L981" s="2">
        <f>_xlfn.RANK.EQ(I981, INDEX(CFB!$I$2:$I$1048576, MATCH(W981, CFB!$W$2:$W$1048576, 0)):INDEX(CFB!$I$2:$I$1048576, MATCH(W981, CFB!$W$2:$W$1048576, 0) + COUNTIF(CFB!$W$2:$W$1048576, W981) - 1), 0)</f>
        <v>44</v>
      </c>
      <c r="M981" s="2">
        <f>_xlfn.RANK.EQ(J981, INDEX(CFB!$J$2:$J$1048576, MATCH(W981, CFB!$W$2:$W$1048576, 0)):INDEX(CFB!$J$2:$J$1048576, MATCH(W981, CFB!$W$2:$W$1048576, 0) + COUNTIF(CFB!$W$2:$W$1048576, W981) - 1))</f>
        <v>81</v>
      </c>
      <c r="N981" s="2">
        <f>RANK(K981, INDEX(CFB!$K$2:$K$1048576, MATCH(W981, CFB!$W$2:$W$1048576, 0)):INDEX(CFB!$K$2:$K$1048576, MATCH(W981, CFB!$W$2:$W$1048576, 0) + COUNTIF(CFB!$W$2:$W$1048576, W981) - 1))</f>
        <v>64</v>
      </c>
      <c r="O981">
        <v>46.09</v>
      </c>
      <c r="P981">
        <v>18.04</v>
      </c>
      <c r="Q981">
        <v>8.1300000000000008</v>
      </c>
      <c r="R981">
        <v>5.23</v>
      </c>
      <c r="S981">
        <v>6.09</v>
      </c>
      <c r="T981">
        <v>3.56</v>
      </c>
      <c r="U981">
        <v>6.96</v>
      </c>
      <c r="V981">
        <v>4.29</v>
      </c>
      <c r="W981">
        <v>2017</v>
      </c>
      <c r="X981">
        <f t="shared" si="29"/>
        <v>0</v>
      </c>
    </row>
    <row r="982" spans="1:24" ht="12.75" hidden="1" customHeight="1" x14ac:dyDescent="0.45">
      <c r="A982">
        <v>65</v>
      </c>
      <c r="B982" t="s">
        <v>87</v>
      </c>
      <c r="C982" t="s">
        <v>161</v>
      </c>
      <c r="D982" s="2" t="str">
        <f t="shared" si="28"/>
        <v>Northern Illinois2017</v>
      </c>
      <c r="F982">
        <v>8</v>
      </c>
      <c r="G982">
        <v>5</v>
      </c>
      <c r="H982" s="2">
        <v>0</v>
      </c>
      <c r="I982">
        <v>-1.2</v>
      </c>
      <c r="J982">
        <v>2.11</v>
      </c>
      <c r="K982">
        <v>0.91</v>
      </c>
      <c r="L982" s="2">
        <f>_xlfn.RANK.EQ(I982, INDEX(CFB!$I$2:$I$1048576, MATCH(W982, CFB!$W$2:$W$1048576, 0)):INDEX(CFB!$I$2:$I$1048576, MATCH(W982, CFB!$W$2:$W$1048576, 0) + COUNTIF(CFB!$W$2:$W$1048576, W982) - 1), 0)</f>
        <v>82</v>
      </c>
      <c r="M982" s="2">
        <f>_xlfn.RANK.EQ(J982, INDEX(CFB!$J$2:$J$1048576, MATCH(W982, CFB!$W$2:$W$1048576, 0)):INDEX(CFB!$J$2:$J$1048576, MATCH(W982, CFB!$W$2:$W$1048576, 0) + COUNTIF(CFB!$W$2:$W$1048576, W982) - 1))</f>
        <v>47</v>
      </c>
      <c r="N982" s="2">
        <f>RANK(K982, INDEX(CFB!$K$2:$K$1048576, MATCH(W982, CFB!$W$2:$W$1048576, 0)):INDEX(CFB!$K$2:$K$1048576, MATCH(W982, CFB!$W$2:$W$1048576, 0) + COUNTIF(CFB!$W$2:$W$1048576, W982) - 1))</f>
        <v>65</v>
      </c>
      <c r="O982">
        <v>39.450000000000003</v>
      </c>
      <c r="P982">
        <v>11.19</v>
      </c>
      <c r="Q982">
        <v>7.33</v>
      </c>
      <c r="R982">
        <v>5.84</v>
      </c>
      <c r="S982">
        <v>4.58</v>
      </c>
      <c r="T982">
        <v>2.39</v>
      </c>
      <c r="U982">
        <v>5.93</v>
      </c>
      <c r="V982">
        <v>3.84</v>
      </c>
      <c r="W982">
        <v>2017</v>
      </c>
      <c r="X982">
        <f t="shared" si="29"/>
        <v>0</v>
      </c>
    </row>
    <row r="983" spans="1:24" ht="12.75" hidden="1" customHeight="1" x14ac:dyDescent="0.45">
      <c r="A983">
        <v>66</v>
      </c>
      <c r="B983" t="s">
        <v>35</v>
      </c>
      <c r="C983" t="s">
        <v>155</v>
      </c>
      <c r="D983" s="2" t="str">
        <f t="shared" si="28"/>
        <v>Florida2017</v>
      </c>
      <c r="F983">
        <v>4</v>
      </c>
      <c r="G983">
        <v>7</v>
      </c>
      <c r="H983" s="2">
        <v>0</v>
      </c>
      <c r="I983">
        <v>-0.94</v>
      </c>
      <c r="J983">
        <v>1.77</v>
      </c>
      <c r="K983">
        <v>0.83</v>
      </c>
      <c r="L983" s="2">
        <f>_xlfn.RANK.EQ(I983, INDEX(CFB!$I$2:$I$1048576, MATCH(W983, CFB!$W$2:$W$1048576, 0)):INDEX(CFB!$I$2:$I$1048576, MATCH(W983, CFB!$W$2:$W$1048576, 0) + COUNTIF(CFB!$W$2:$W$1048576, W983) - 1), 0)</f>
        <v>79</v>
      </c>
      <c r="M983" s="2">
        <f>_xlfn.RANK.EQ(J983, INDEX(CFB!$J$2:$J$1048576, MATCH(W983, CFB!$W$2:$W$1048576, 0)):INDEX(CFB!$J$2:$J$1048576, MATCH(W983, CFB!$W$2:$W$1048576, 0) + COUNTIF(CFB!$W$2:$W$1048576, W983) - 1))</f>
        <v>52</v>
      </c>
      <c r="N983" s="2">
        <f>RANK(K983, INDEX(CFB!$K$2:$K$1048576, MATCH(W983, CFB!$W$2:$W$1048576, 0)):INDEX(CFB!$K$2:$K$1048576, MATCH(W983, CFB!$W$2:$W$1048576, 0) + COUNTIF(CFB!$W$2:$W$1048576, W983) - 1))</f>
        <v>66</v>
      </c>
      <c r="O983">
        <v>40.340000000000003</v>
      </c>
      <c r="P983">
        <v>11.3</v>
      </c>
      <c r="Q983">
        <v>8.5</v>
      </c>
      <c r="R983">
        <v>6.06</v>
      </c>
      <c r="S983">
        <v>5.57</v>
      </c>
      <c r="T983">
        <v>3.14</v>
      </c>
      <c r="U983">
        <v>6.92</v>
      </c>
      <c r="V983">
        <v>4.26</v>
      </c>
      <c r="W983">
        <v>2017</v>
      </c>
      <c r="X983">
        <f t="shared" si="29"/>
        <v>0</v>
      </c>
    </row>
    <row r="984" spans="1:24" ht="12.75" hidden="1" customHeight="1" x14ac:dyDescent="0.45">
      <c r="A984">
        <v>67</v>
      </c>
      <c r="B984" t="s">
        <v>24</v>
      </c>
      <c r="C984" t="s">
        <v>172</v>
      </c>
      <c r="D984" s="2" t="str">
        <f t="shared" si="28"/>
        <v>SMU2017</v>
      </c>
      <c r="F984">
        <v>7</v>
      </c>
      <c r="G984">
        <v>6</v>
      </c>
      <c r="H984" s="2">
        <v>0</v>
      </c>
      <c r="I984">
        <v>8.9499999999999993</v>
      </c>
      <c r="J984">
        <v>-8.24</v>
      </c>
      <c r="K984">
        <v>0.71</v>
      </c>
      <c r="L984" s="2">
        <f>_xlfn.RANK.EQ(I984, INDEX(CFB!$I$2:$I$1048576, MATCH(W984, CFB!$W$2:$W$1048576, 0)):INDEX(CFB!$I$2:$I$1048576, MATCH(W984, CFB!$W$2:$W$1048576, 0) + COUNTIF(CFB!$W$2:$W$1048576, W984) - 1), 0)</f>
        <v>13</v>
      </c>
      <c r="M984" s="2">
        <f>_xlfn.RANK.EQ(J984, INDEX(CFB!$J$2:$J$1048576, MATCH(W984, CFB!$W$2:$W$1048576, 0)):INDEX(CFB!$J$2:$J$1048576, MATCH(W984, CFB!$W$2:$W$1048576, 0) + COUNTIF(CFB!$W$2:$W$1048576, W984) - 1))</f>
        <v>119</v>
      </c>
      <c r="N984" s="2">
        <f>RANK(K984, INDEX(CFB!$K$2:$K$1048576, MATCH(W984, CFB!$W$2:$W$1048576, 0)):INDEX(CFB!$K$2:$K$1048576, MATCH(W984, CFB!$W$2:$W$1048576, 0) + COUNTIF(CFB!$W$2:$W$1048576, W984) - 1))</f>
        <v>67</v>
      </c>
      <c r="O984">
        <v>49.84</v>
      </c>
      <c r="P984">
        <v>22.48</v>
      </c>
      <c r="Q984">
        <v>8.5299999999999994</v>
      </c>
      <c r="R984">
        <v>7.52</v>
      </c>
      <c r="S984">
        <v>5.72</v>
      </c>
      <c r="T984">
        <v>4.13</v>
      </c>
      <c r="U984">
        <v>7.19</v>
      </c>
      <c r="V984">
        <v>5.54</v>
      </c>
      <c r="W984">
        <v>2017</v>
      </c>
      <c r="X984">
        <f t="shared" si="29"/>
        <v>0</v>
      </c>
    </row>
    <row r="985" spans="1:24" ht="12.75" hidden="1" customHeight="1" x14ac:dyDescent="0.45">
      <c r="A985">
        <v>68</v>
      </c>
      <c r="B985" t="s">
        <v>73</v>
      </c>
      <c r="C985" t="s">
        <v>170</v>
      </c>
      <c r="D985" s="2" t="str">
        <f t="shared" si="28"/>
        <v>UCLA2017</v>
      </c>
      <c r="F985">
        <v>6</v>
      </c>
      <c r="G985">
        <v>7</v>
      </c>
      <c r="H985" s="2">
        <v>0</v>
      </c>
      <c r="I985">
        <v>6.49</v>
      </c>
      <c r="J985">
        <v>-5.85</v>
      </c>
      <c r="K985">
        <v>0.64</v>
      </c>
      <c r="L985" s="2">
        <f>_xlfn.RANK.EQ(I985, INDEX(CFB!$I$2:$I$1048576, MATCH(W985, CFB!$W$2:$W$1048576, 0)):INDEX(CFB!$I$2:$I$1048576, MATCH(W985, CFB!$W$2:$W$1048576, 0) + COUNTIF(CFB!$W$2:$W$1048576, W985) - 1), 0)</f>
        <v>24</v>
      </c>
      <c r="M985" s="2">
        <f>_xlfn.RANK.EQ(J985, INDEX(CFB!$J$2:$J$1048576, MATCH(W985, CFB!$W$2:$W$1048576, 0)):INDEX(CFB!$J$2:$J$1048576, MATCH(W985, CFB!$W$2:$W$1048576, 0) + COUNTIF(CFB!$W$2:$W$1048576, W985) - 1))</f>
        <v>103</v>
      </c>
      <c r="N985" s="2">
        <f>RANK(K985, INDEX(CFB!$K$2:$K$1048576, MATCH(W985, CFB!$W$2:$W$1048576, 0)):INDEX(CFB!$K$2:$K$1048576, MATCH(W985, CFB!$W$2:$W$1048576, 0) + COUNTIF(CFB!$W$2:$W$1048576, W985) - 1))</f>
        <v>68</v>
      </c>
      <c r="O985">
        <v>48.38</v>
      </c>
      <c r="P985">
        <v>17.68</v>
      </c>
      <c r="Q985">
        <v>9.9600000000000009</v>
      </c>
      <c r="R985">
        <v>5.23</v>
      </c>
      <c r="S985">
        <v>4.7300000000000004</v>
      </c>
      <c r="T985">
        <v>4.57</v>
      </c>
      <c r="U985">
        <v>7.79</v>
      </c>
      <c r="V985">
        <v>4.62</v>
      </c>
      <c r="W985">
        <v>2017</v>
      </c>
      <c r="X985">
        <f t="shared" si="29"/>
        <v>0</v>
      </c>
    </row>
    <row r="986" spans="1:24" ht="12.75" hidden="1" customHeight="1" x14ac:dyDescent="0.45">
      <c r="A986">
        <v>69</v>
      </c>
      <c r="B986" t="s">
        <v>116</v>
      </c>
      <c r="C986" t="s">
        <v>174</v>
      </c>
      <c r="D986" s="2" t="str">
        <f t="shared" si="28"/>
        <v>Appalachian State2017</v>
      </c>
      <c r="F986">
        <v>9</v>
      </c>
      <c r="G986">
        <v>4</v>
      </c>
      <c r="H986" s="2">
        <v>0</v>
      </c>
      <c r="I986">
        <v>-2.37</v>
      </c>
      <c r="J986">
        <v>2.96</v>
      </c>
      <c r="K986">
        <v>0.59</v>
      </c>
      <c r="L986" s="2">
        <f>_xlfn.RANK.EQ(I986, INDEX(CFB!$I$2:$I$1048576, MATCH(W986, CFB!$W$2:$W$1048576, 0)):INDEX(CFB!$I$2:$I$1048576, MATCH(W986, CFB!$W$2:$W$1048576, 0) + COUNTIF(CFB!$W$2:$W$1048576, W986) - 1), 0)</f>
        <v>89</v>
      </c>
      <c r="M986" s="2">
        <f>_xlfn.RANK.EQ(J986, INDEX(CFB!$J$2:$J$1048576, MATCH(W986, CFB!$W$2:$W$1048576, 0)):INDEX(CFB!$J$2:$J$1048576, MATCH(W986, CFB!$W$2:$W$1048576, 0) + COUNTIF(CFB!$W$2:$W$1048576, W986) - 1))</f>
        <v>37</v>
      </c>
      <c r="N986" s="2">
        <f>RANK(K986, INDEX(CFB!$K$2:$K$1048576, MATCH(W986, CFB!$W$2:$W$1048576, 0)):INDEX(CFB!$K$2:$K$1048576, MATCH(W986, CFB!$W$2:$W$1048576, 0) + COUNTIF(CFB!$W$2:$W$1048576, W986) - 1))</f>
        <v>69</v>
      </c>
      <c r="O986">
        <v>40.82</v>
      </c>
      <c r="P986">
        <v>10.67</v>
      </c>
      <c r="Q986">
        <v>8.52</v>
      </c>
      <c r="R986">
        <v>5.76</v>
      </c>
      <c r="S986">
        <v>5.91</v>
      </c>
      <c r="T986">
        <v>3.42</v>
      </c>
      <c r="U986">
        <v>7.07</v>
      </c>
      <c r="V986">
        <v>4.38</v>
      </c>
      <c r="W986">
        <v>2017</v>
      </c>
      <c r="X986">
        <f t="shared" si="29"/>
        <v>0</v>
      </c>
    </row>
    <row r="987" spans="1:24" ht="12.75" hidden="1" customHeight="1" x14ac:dyDescent="0.45">
      <c r="A987">
        <v>70</v>
      </c>
      <c r="B987" t="s">
        <v>138</v>
      </c>
      <c r="C987" t="s">
        <v>167</v>
      </c>
      <c r="D987" s="2" t="str">
        <f t="shared" si="28"/>
        <v>Wyoming2017</v>
      </c>
      <c r="F987">
        <v>8</v>
      </c>
      <c r="G987">
        <v>5</v>
      </c>
      <c r="H987" s="2">
        <v>0</v>
      </c>
      <c r="I987">
        <v>-6.92</v>
      </c>
      <c r="J987">
        <v>6.96</v>
      </c>
      <c r="K987">
        <v>0.04</v>
      </c>
      <c r="L987" s="2">
        <f>_xlfn.RANK.EQ(I987, INDEX(CFB!$I$2:$I$1048576, MATCH(W987, CFB!$W$2:$W$1048576, 0)):INDEX(CFB!$I$2:$I$1048576, MATCH(W987, CFB!$W$2:$W$1048576, 0) + COUNTIF(CFB!$W$2:$W$1048576, W987) - 1), 0)</f>
        <v>112</v>
      </c>
      <c r="M987" s="2">
        <f>_xlfn.RANK.EQ(J987, INDEX(CFB!$J$2:$J$1048576, MATCH(W987, CFB!$W$2:$W$1048576, 0)):INDEX(CFB!$J$2:$J$1048576, MATCH(W987, CFB!$W$2:$W$1048576, 0) + COUNTIF(CFB!$W$2:$W$1048576, W987) - 1))</f>
        <v>26</v>
      </c>
      <c r="N987" s="2">
        <f>RANK(K987, INDEX(CFB!$K$2:$K$1048576, MATCH(W987, CFB!$W$2:$W$1048576, 0)):INDEX(CFB!$K$2:$K$1048576, MATCH(W987, CFB!$W$2:$W$1048576, 0) + COUNTIF(CFB!$W$2:$W$1048576, W987) - 1))</f>
        <v>70</v>
      </c>
      <c r="O987">
        <v>33.729999999999997</v>
      </c>
      <c r="P987">
        <v>6.41</v>
      </c>
      <c r="Q987">
        <v>7.66</v>
      </c>
      <c r="R987">
        <v>5.71</v>
      </c>
      <c r="S987">
        <v>3.81</v>
      </c>
      <c r="T987">
        <v>2.79</v>
      </c>
      <c r="U987">
        <v>5.59</v>
      </c>
      <c r="V987">
        <v>3.77</v>
      </c>
      <c r="W987">
        <v>2017</v>
      </c>
      <c r="X987">
        <f t="shared" si="29"/>
        <v>0</v>
      </c>
    </row>
    <row r="988" spans="1:24" ht="12.75" hidden="1" customHeight="1" x14ac:dyDescent="0.45">
      <c r="A988">
        <v>71</v>
      </c>
      <c r="B988" t="s">
        <v>93</v>
      </c>
      <c r="C988" t="s">
        <v>164</v>
      </c>
      <c r="D988" s="2" t="str">
        <f t="shared" si="28"/>
        <v>Virginia2017</v>
      </c>
      <c r="F988">
        <v>6</v>
      </c>
      <c r="G988">
        <v>7</v>
      </c>
      <c r="H988" s="2">
        <v>0</v>
      </c>
      <c r="I988">
        <v>-1.39</v>
      </c>
      <c r="J988">
        <v>1.33</v>
      </c>
      <c r="K988">
        <v>-0.06</v>
      </c>
      <c r="L988" s="2">
        <f>_xlfn.RANK.EQ(I988, INDEX(CFB!$I$2:$I$1048576, MATCH(W988, CFB!$W$2:$W$1048576, 0)):INDEX(CFB!$I$2:$I$1048576, MATCH(W988, CFB!$W$2:$W$1048576, 0) + COUNTIF(CFB!$W$2:$W$1048576, W988) - 1), 0)</f>
        <v>83</v>
      </c>
      <c r="M988" s="2">
        <f>_xlfn.RANK.EQ(J988, INDEX(CFB!$J$2:$J$1048576, MATCH(W988, CFB!$W$2:$W$1048576, 0)):INDEX(CFB!$J$2:$J$1048576, MATCH(W988, CFB!$W$2:$W$1048576, 0) + COUNTIF(CFB!$W$2:$W$1048576, W988) - 1))</f>
        <v>57</v>
      </c>
      <c r="N988" s="2">
        <f>RANK(K988, INDEX(CFB!$K$2:$K$1048576, MATCH(W988, CFB!$W$2:$W$1048576, 0)):INDEX(CFB!$K$2:$K$1048576, MATCH(W988, CFB!$W$2:$W$1048576, 0) + COUNTIF(CFB!$W$2:$W$1048576, W988) - 1))</f>
        <v>71</v>
      </c>
      <c r="O988">
        <v>39.770000000000003</v>
      </c>
      <c r="P988">
        <v>12.72</v>
      </c>
      <c r="Q988">
        <v>7.47</v>
      </c>
      <c r="R988">
        <v>5.21</v>
      </c>
      <c r="S988">
        <v>4.29</v>
      </c>
      <c r="T988">
        <v>3.58</v>
      </c>
      <c r="U988">
        <v>6.17</v>
      </c>
      <c r="V988">
        <v>4.22</v>
      </c>
      <c r="W988">
        <v>2017</v>
      </c>
      <c r="X988">
        <f t="shared" si="29"/>
        <v>0</v>
      </c>
    </row>
    <row r="989" spans="1:24" ht="12.75" hidden="1" customHeight="1" x14ac:dyDescent="0.45">
      <c r="A989">
        <v>72</v>
      </c>
      <c r="B989" t="s">
        <v>83</v>
      </c>
      <c r="C989" t="s">
        <v>171</v>
      </c>
      <c r="D989" s="2" t="str">
        <f t="shared" si="28"/>
        <v>California2017</v>
      </c>
      <c r="F989">
        <v>5</v>
      </c>
      <c r="G989">
        <v>7</v>
      </c>
      <c r="H989" s="2">
        <v>0</v>
      </c>
      <c r="I989">
        <v>-0.34</v>
      </c>
      <c r="J989">
        <v>0.18</v>
      </c>
      <c r="K989">
        <v>-0.16</v>
      </c>
      <c r="L989" s="2">
        <f>_xlfn.RANK.EQ(I989, INDEX(CFB!$I$2:$I$1048576, MATCH(W989, CFB!$W$2:$W$1048576, 0)):INDEX(CFB!$I$2:$I$1048576, MATCH(W989, CFB!$W$2:$W$1048576, 0) + COUNTIF(CFB!$W$2:$W$1048576, W989) - 1), 0)</f>
        <v>73</v>
      </c>
      <c r="M989" s="2">
        <f>_xlfn.RANK.EQ(J989, INDEX(CFB!$J$2:$J$1048576, MATCH(W989, CFB!$W$2:$W$1048576, 0)):INDEX(CFB!$J$2:$J$1048576, MATCH(W989, CFB!$W$2:$W$1048576, 0) + COUNTIF(CFB!$W$2:$W$1048576, W989) - 1))</f>
        <v>64</v>
      </c>
      <c r="N989" s="2">
        <f>RANK(K989, INDEX(CFB!$K$2:$K$1048576, MATCH(W989, CFB!$W$2:$W$1048576, 0)):INDEX(CFB!$K$2:$K$1048576, MATCH(W989, CFB!$W$2:$W$1048576, 0) + COUNTIF(CFB!$W$2:$W$1048576, W989) - 1))</f>
        <v>72</v>
      </c>
      <c r="O989">
        <v>40.909999999999997</v>
      </c>
      <c r="P989">
        <v>10.94</v>
      </c>
      <c r="Q989">
        <v>8.1</v>
      </c>
      <c r="R989">
        <v>5.84</v>
      </c>
      <c r="S989">
        <v>4.2300000000000004</v>
      </c>
      <c r="T989">
        <v>3.14</v>
      </c>
      <c r="U989">
        <v>6.38</v>
      </c>
      <c r="V989">
        <v>4.16</v>
      </c>
      <c r="W989">
        <v>2017</v>
      </c>
      <c r="X989">
        <f t="shared" si="29"/>
        <v>0</v>
      </c>
    </row>
    <row r="990" spans="1:24" ht="12.75" hidden="1" customHeight="1" x14ac:dyDescent="0.45">
      <c r="A990">
        <v>73</v>
      </c>
      <c r="B990" t="s">
        <v>144</v>
      </c>
      <c r="C990" t="s">
        <v>173</v>
      </c>
      <c r="D990" s="2" t="str">
        <f t="shared" si="28"/>
        <v>Temple2017</v>
      </c>
      <c r="F990">
        <v>7</v>
      </c>
      <c r="G990">
        <v>6</v>
      </c>
      <c r="H990" s="2">
        <v>0</v>
      </c>
      <c r="I990">
        <v>-3.41</v>
      </c>
      <c r="J990">
        <v>2.6</v>
      </c>
      <c r="K990">
        <v>-0.81</v>
      </c>
      <c r="L990" s="2">
        <f>_xlfn.RANK.EQ(I990, INDEX(CFB!$I$2:$I$1048576, MATCH(W990, CFB!$W$2:$W$1048576, 0)):INDEX(CFB!$I$2:$I$1048576, MATCH(W990, CFB!$W$2:$W$1048576, 0) + COUNTIF(CFB!$W$2:$W$1048576, W990) - 1), 0)</f>
        <v>100</v>
      </c>
      <c r="M990" s="2">
        <f>_xlfn.RANK.EQ(J990, INDEX(CFB!$J$2:$J$1048576, MATCH(W990, CFB!$W$2:$W$1048576, 0)):INDEX(CFB!$J$2:$J$1048576, MATCH(W990, CFB!$W$2:$W$1048576, 0) + COUNTIF(CFB!$W$2:$W$1048576, W990) - 1))</f>
        <v>43</v>
      </c>
      <c r="N990" s="2">
        <f>RANK(K990, INDEX(CFB!$K$2:$K$1048576, MATCH(W990, CFB!$W$2:$W$1048576, 0)):INDEX(CFB!$K$2:$K$1048576, MATCH(W990, CFB!$W$2:$W$1048576, 0) + COUNTIF(CFB!$W$2:$W$1048576, W990) - 1))</f>
        <v>73</v>
      </c>
      <c r="O990">
        <v>35.82</v>
      </c>
      <c r="P990">
        <v>12.44</v>
      </c>
      <c r="Q990">
        <v>7.84</v>
      </c>
      <c r="R990">
        <v>5.87</v>
      </c>
      <c r="S990">
        <v>4.42</v>
      </c>
      <c r="T990">
        <v>3.33</v>
      </c>
      <c r="U990">
        <v>6.14</v>
      </c>
      <c r="V990">
        <v>4.37</v>
      </c>
      <c r="W990">
        <v>2017</v>
      </c>
      <c r="X990">
        <f t="shared" si="29"/>
        <v>0</v>
      </c>
    </row>
    <row r="991" spans="1:24" ht="12.75" hidden="1" customHeight="1" x14ac:dyDescent="0.45">
      <c r="A991">
        <v>74</v>
      </c>
      <c r="B991" t="s">
        <v>104</v>
      </c>
      <c r="C991" t="s">
        <v>167</v>
      </c>
      <c r="D991" s="2" t="str">
        <f t="shared" si="28"/>
        <v>Colorado State2017</v>
      </c>
      <c r="F991">
        <v>7</v>
      </c>
      <c r="G991">
        <v>6</v>
      </c>
      <c r="H991" s="2">
        <v>0</v>
      </c>
      <c r="I991">
        <v>4.38</v>
      </c>
      <c r="J991">
        <v>-5.25</v>
      </c>
      <c r="K991">
        <v>-0.87</v>
      </c>
      <c r="L991" s="2">
        <f>_xlfn.RANK.EQ(I991, INDEX(CFB!$I$2:$I$1048576, MATCH(W991, CFB!$W$2:$W$1048576, 0)):INDEX(CFB!$I$2:$I$1048576, MATCH(W991, CFB!$W$2:$W$1048576, 0) + COUNTIF(CFB!$W$2:$W$1048576, W991) - 1), 0)</f>
        <v>38</v>
      </c>
      <c r="M991" s="2">
        <f>_xlfn.RANK.EQ(J991, INDEX(CFB!$J$2:$J$1048576, MATCH(W991, CFB!$W$2:$W$1048576, 0)):INDEX(CFB!$J$2:$J$1048576, MATCH(W991, CFB!$W$2:$W$1048576, 0) + COUNTIF(CFB!$W$2:$W$1048576, W991) - 1))</f>
        <v>100</v>
      </c>
      <c r="N991" s="2">
        <f>RANK(K991, INDEX(CFB!$K$2:$K$1048576, MATCH(W991, CFB!$W$2:$W$1048576, 0)):INDEX(CFB!$K$2:$K$1048576, MATCH(W991, CFB!$W$2:$W$1048576, 0) + COUNTIF(CFB!$W$2:$W$1048576, W991) - 1))</f>
        <v>74</v>
      </c>
      <c r="O991">
        <v>44.26</v>
      </c>
      <c r="P991">
        <v>17.46</v>
      </c>
      <c r="Q991">
        <v>9.34</v>
      </c>
      <c r="R991">
        <v>6.58</v>
      </c>
      <c r="S991">
        <v>5.72</v>
      </c>
      <c r="T991">
        <v>4.6100000000000003</v>
      </c>
      <c r="U991">
        <v>7.58</v>
      </c>
      <c r="V991">
        <v>5.5</v>
      </c>
      <c r="W991">
        <v>2017</v>
      </c>
      <c r="X991">
        <f t="shared" si="29"/>
        <v>0</v>
      </c>
    </row>
    <row r="992" spans="1:24" ht="12.75" hidden="1" customHeight="1" x14ac:dyDescent="0.45">
      <c r="A992">
        <v>75</v>
      </c>
      <c r="B992" t="s">
        <v>62</v>
      </c>
      <c r="C992" t="s">
        <v>168</v>
      </c>
      <c r="D992" s="2" t="str">
        <f t="shared" si="28"/>
        <v>Marshall2017</v>
      </c>
      <c r="F992">
        <v>8</v>
      </c>
      <c r="G992">
        <v>5</v>
      </c>
      <c r="H992" s="2">
        <v>0</v>
      </c>
      <c r="I992">
        <v>-2.78</v>
      </c>
      <c r="J992">
        <v>1.65</v>
      </c>
      <c r="K992">
        <v>-1.1299999999999999</v>
      </c>
      <c r="L992" s="2">
        <f>_xlfn.RANK.EQ(I992, INDEX(CFB!$I$2:$I$1048576, MATCH(W992, CFB!$W$2:$W$1048576, 0)):INDEX(CFB!$I$2:$I$1048576, MATCH(W992, CFB!$W$2:$W$1048576, 0) + COUNTIF(CFB!$W$2:$W$1048576, W992) - 1), 0)</f>
        <v>95</v>
      </c>
      <c r="M992" s="2">
        <f>_xlfn.RANK.EQ(J992, INDEX(CFB!$J$2:$J$1048576, MATCH(W992, CFB!$W$2:$W$1048576, 0)):INDEX(CFB!$J$2:$J$1048576, MATCH(W992, CFB!$W$2:$W$1048576, 0) + COUNTIF(CFB!$W$2:$W$1048576, W992) - 1))</f>
        <v>54</v>
      </c>
      <c r="N992" s="2">
        <f>RANK(K992, INDEX(CFB!$K$2:$K$1048576, MATCH(W992, CFB!$W$2:$W$1048576, 0)):INDEX(CFB!$K$2:$K$1048576, MATCH(W992, CFB!$W$2:$W$1048576, 0) + COUNTIF(CFB!$W$2:$W$1048576, W992) - 1))</f>
        <v>75</v>
      </c>
      <c r="O992">
        <v>37.200000000000003</v>
      </c>
      <c r="P992">
        <v>12.17</v>
      </c>
      <c r="Q992">
        <v>7.93</v>
      </c>
      <c r="R992">
        <v>6.02</v>
      </c>
      <c r="S992">
        <v>4.58</v>
      </c>
      <c r="T992">
        <v>2.83</v>
      </c>
      <c r="U992">
        <v>6.37</v>
      </c>
      <c r="V992">
        <v>4.17</v>
      </c>
      <c r="W992">
        <v>2017</v>
      </c>
      <c r="X992">
        <f t="shared" si="29"/>
        <v>0</v>
      </c>
    </row>
    <row r="993" spans="1:24" ht="12.75" hidden="1" customHeight="1" x14ac:dyDescent="0.45">
      <c r="A993">
        <v>76</v>
      </c>
      <c r="B993" t="s">
        <v>75</v>
      </c>
      <c r="C993" t="s">
        <v>164</v>
      </c>
      <c r="D993" s="2" t="str">
        <f t="shared" si="28"/>
        <v>North Carolina2017</v>
      </c>
      <c r="F993">
        <v>3</v>
      </c>
      <c r="G993">
        <v>9</v>
      </c>
      <c r="H993" s="2">
        <v>0</v>
      </c>
      <c r="I993">
        <v>-0.52</v>
      </c>
      <c r="J993">
        <v>-1.3</v>
      </c>
      <c r="K993">
        <v>-1.82</v>
      </c>
      <c r="L993" s="2">
        <f>_xlfn.RANK.EQ(I993, INDEX(CFB!$I$2:$I$1048576, MATCH(W993, CFB!$W$2:$W$1048576, 0)):INDEX(CFB!$I$2:$I$1048576, MATCH(W993, CFB!$W$2:$W$1048576, 0) + COUNTIF(CFB!$W$2:$W$1048576, W993) - 1), 0)</f>
        <v>76</v>
      </c>
      <c r="M993" s="2">
        <f>_xlfn.RANK.EQ(J993, INDEX(CFB!$J$2:$J$1048576, MATCH(W993, CFB!$W$2:$W$1048576, 0)):INDEX(CFB!$J$2:$J$1048576, MATCH(W993, CFB!$W$2:$W$1048576, 0) + COUNTIF(CFB!$W$2:$W$1048576, W993) - 1))</f>
        <v>73</v>
      </c>
      <c r="N993" s="2">
        <f>RANK(K993, INDEX(CFB!$K$2:$K$1048576, MATCH(W993, CFB!$W$2:$W$1048576, 0)):INDEX(CFB!$K$2:$K$1048576, MATCH(W993, CFB!$W$2:$W$1048576, 0) + COUNTIF(CFB!$W$2:$W$1048576, W993) - 1))</f>
        <v>76</v>
      </c>
      <c r="O993">
        <v>43.52</v>
      </c>
      <c r="P993">
        <v>15.59</v>
      </c>
      <c r="Q993">
        <v>8.09</v>
      </c>
      <c r="R993">
        <v>6.28</v>
      </c>
      <c r="S993">
        <v>5.26</v>
      </c>
      <c r="T993">
        <v>3.65</v>
      </c>
      <c r="U993">
        <v>6.7</v>
      </c>
      <c r="V993">
        <v>4.6399999999999997</v>
      </c>
      <c r="W993">
        <v>2017</v>
      </c>
      <c r="X993">
        <f t="shared" si="29"/>
        <v>0</v>
      </c>
    </row>
    <row r="994" spans="1:24" ht="12.75" hidden="1" customHeight="1" x14ac:dyDescent="0.45">
      <c r="A994">
        <v>77</v>
      </c>
      <c r="B994" t="s">
        <v>59</v>
      </c>
      <c r="C994" t="s">
        <v>155</v>
      </c>
      <c r="D994" s="2" t="str">
        <f t="shared" si="28"/>
        <v>Vanderbilt2017</v>
      </c>
      <c r="F994">
        <v>5</v>
      </c>
      <c r="G994">
        <v>7</v>
      </c>
      <c r="H994" s="2">
        <v>0</v>
      </c>
      <c r="I994">
        <v>-1.92</v>
      </c>
      <c r="J994">
        <v>-0.2</v>
      </c>
      <c r="K994">
        <v>-2.11</v>
      </c>
      <c r="L994" s="2">
        <f>_xlfn.RANK.EQ(I994, INDEX(CFB!$I$2:$I$1048576, MATCH(W994, CFB!$W$2:$W$1048576, 0)):INDEX(CFB!$I$2:$I$1048576, MATCH(W994, CFB!$W$2:$W$1048576, 0) + COUNTIF(CFB!$W$2:$W$1048576, W994) - 1), 0)</f>
        <v>87</v>
      </c>
      <c r="M994" s="2">
        <f>_xlfn.RANK.EQ(J994, INDEX(CFB!$J$2:$J$1048576, MATCH(W994, CFB!$W$2:$W$1048576, 0)):INDEX(CFB!$J$2:$J$1048576, MATCH(W994, CFB!$W$2:$W$1048576, 0) + COUNTIF(CFB!$W$2:$W$1048576, W994) - 1))</f>
        <v>67</v>
      </c>
      <c r="N994" s="2">
        <f>RANK(K994, INDEX(CFB!$K$2:$K$1048576, MATCH(W994, CFB!$W$2:$W$1048576, 0)):INDEX(CFB!$K$2:$K$1048576, MATCH(W994, CFB!$W$2:$W$1048576, 0) + COUNTIF(CFB!$W$2:$W$1048576, W994) - 1))</f>
        <v>77</v>
      </c>
      <c r="O994">
        <v>40.11</v>
      </c>
      <c r="P994">
        <v>16.64</v>
      </c>
      <c r="Q994">
        <v>8.9499999999999993</v>
      </c>
      <c r="R994">
        <v>5.17</v>
      </c>
      <c r="S994">
        <v>4.8</v>
      </c>
      <c r="T994">
        <v>4.1100000000000003</v>
      </c>
      <c r="U994">
        <v>7.03</v>
      </c>
      <c r="V994">
        <v>4.37</v>
      </c>
      <c r="W994">
        <v>2017</v>
      </c>
      <c r="X994">
        <f t="shared" si="29"/>
        <v>0</v>
      </c>
    </row>
    <row r="995" spans="1:24" ht="12.75" hidden="1" customHeight="1" x14ac:dyDescent="0.45">
      <c r="A995">
        <v>78</v>
      </c>
      <c r="B995" t="s">
        <v>133</v>
      </c>
      <c r="C995" t="s">
        <v>167</v>
      </c>
      <c r="D995" s="2" t="str">
        <f t="shared" si="28"/>
        <v>Utah State2017</v>
      </c>
      <c r="F995">
        <v>6</v>
      </c>
      <c r="G995">
        <v>7</v>
      </c>
      <c r="H995" s="2">
        <v>0</v>
      </c>
      <c r="I995">
        <v>-2.77</v>
      </c>
      <c r="J995">
        <v>0.59</v>
      </c>
      <c r="K995">
        <v>-2.1800000000000002</v>
      </c>
      <c r="L995" s="2">
        <f>_xlfn.RANK.EQ(I995, INDEX(CFB!$I$2:$I$1048576, MATCH(W995, CFB!$W$2:$W$1048576, 0)):INDEX(CFB!$I$2:$I$1048576, MATCH(W995, CFB!$W$2:$W$1048576, 0) + COUNTIF(CFB!$W$2:$W$1048576, W995) - 1), 0)</f>
        <v>94</v>
      </c>
      <c r="M995" s="2">
        <f>_xlfn.RANK.EQ(J995, INDEX(CFB!$J$2:$J$1048576, MATCH(W995, CFB!$W$2:$W$1048576, 0)):INDEX(CFB!$J$2:$J$1048576, MATCH(W995, CFB!$W$2:$W$1048576, 0) + COUNTIF(CFB!$W$2:$W$1048576, W995) - 1))</f>
        <v>60</v>
      </c>
      <c r="N995" s="2">
        <f>RANK(K995, INDEX(CFB!$K$2:$K$1048576, MATCH(W995, CFB!$W$2:$W$1048576, 0)):INDEX(CFB!$K$2:$K$1048576, MATCH(W995, CFB!$W$2:$W$1048576, 0) + COUNTIF(CFB!$W$2:$W$1048576, W995) - 1))</f>
        <v>78</v>
      </c>
      <c r="O995">
        <v>41.19</v>
      </c>
      <c r="P995">
        <v>15.82</v>
      </c>
      <c r="Q995">
        <v>7.68</v>
      </c>
      <c r="R995">
        <v>5.1100000000000003</v>
      </c>
      <c r="S995">
        <v>5.28</v>
      </c>
      <c r="T995">
        <v>3.69</v>
      </c>
      <c r="U995">
        <v>6.52</v>
      </c>
      <c r="V995">
        <v>4.17</v>
      </c>
      <c r="W995">
        <v>2017</v>
      </c>
      <c r="X995">
        <f t="shared" si="29"/>
        <v>0</v>
      </c>
    </row>
    <row r="996" spans="1:24" ht="12.75" hidden="1" customHeight="1" x14ac:dyDescent="0.45">
      <c r="A996">
        <v>79</v>
      </c>
      <c r="B996" t="s">
        <v>58</v>
      </c>
      <c r="C996" t="s">
        <v>172</v>
      </c>
      <c r="D996" s="2" t="str">
        <f t="shared" si="28"/>
        <v>Tulane2017</v>
      </c>
      <c r="F996">
        <v>5</v>
      </c>
      <c r="G996">
        <v>7</v>
      </c>
      <c r="H996" s="2">
        <v>0</v>
      </c>
      <c r="I996">
        <v>-2.4300000000000002</v>
      </c>
      <c r="J996">
        <v>0.2</v>
      </c>
      <c r="K996">
        <v>-2.2400000000000002</v>
      </c>
      <c r="L996" s="2">
        <f>_xlfn.RANK.EQ(I996, INDEX(CFB!$I$2:$I$1048576, MATCH(W996, CFB!$W$2:$W$1048576, 0)):INDEX(CFB!$I$2:$I$1048576, MATCH(W996, CFB!$W$2:$W$1048576, 0) + COUNTIF(CFB!$W$2:$W$1048576, W996) - 1), 0)</f>
        <v>90</v>
      </c>
      <c r="M996" s="2">
        <f>_xlfn.RANK.EQ(J996, INDEX(CFB!$J$2:$J$1048576, MATCH(W996, CFB!$W$2:$W$1048576, 0)):INDEX(CFB!$J$2:$J$1048576, MATCH(W996, CFB!$W$2:$W$1048576, 0) + COUNTIF(CFB!$W$2:$W$1048576, W996) - 1))</f>
        <v>63</v>
      </c>
      <c r="N996" s="2">
        <f>RANK(K996, INDEX(CFB!$K$2:$K$1048576, MATCH(W996, CFB!$W$2:$W$1048576, 0)):INDEX(CFB!$K$2:$K$1048576, MATCH(W996, CFB!$W$2:$W$1048576, 0) + COUNTIF(CFB!$W$2:$W$1048576, W996) - 1))</f>
        <v>79</v>
      </c>
      <c r="O996">
        <v>37.83</v>
      </c>
      <c r="P996">
        <v>13.96</v>
      </c>
      <c r="Q996">
        <v>8.44</v>
      </c>
      <c r="R996">
        <v>7.17</v>
      </c>
      <c r="S996">
        <v>5.34</v>
      </c>
      <c r="T996">
        <v>4.32</v>
      </c>
      <c r="U996">
        <v>6.31</v>
      </c>
      <c r="V996">
        <v>5.46</v>
      </c>
      <c r="W996">
        <v>2017</v>
      </c>
      <c r="X996">
        <f t="shared" si="29"/>
        <v>0</v>
      </c>
    </row>
    <row r="997" spans="1:24" ht="12.75" hidden="1" customHeight="1" x14ac:dyDescent="0.45">
      <c r="A997">
        <v>80</v>
      </c>
      <c r="B997" t="s">
        <v>56</v>
      </c>
      <c r="C997" t="s">
        <v>154</v>
      </c>
      <c r="D997" s="2" t="str">
        <f t="shared" si="28"/>
        <v>Rutgers2017</v>
      </c>
      <c r="F997">
        <v>4</v>
      </c>
      <c r="G997">
        <v>8</v>
      </c>
      <c r="H997" s="2">
        <v>0</v>
      </c>
      <c r="I997">
        <v>-7.17</v>
      </c>
      <c r="J997">
        <v>4.9000000000000004</v>
      </c>
      <c r="K997">
        <v>-2.27</v>
      </c>
      <c r="L997" s="2">
        <f>_xlfn.RANK.EQ(I997, INDEX(CFB!$I$2:$I$1048576, MATCH(W997, CFB!$W$2:$W$1048576, 0)):INDEX(CFB!$I$2:$I$1048576, MATCH(W997, CFB!$W$2:$W$1048576, 0) + COUNTIF(CFB!$W$2:$W$1048576, W997) - 1), 0)</f>
        <v>113</v>
      </c>
      <c r="M997" s="2">
        <f>_xlfn.RANK.EQ(J997, INDEX(CFB!$J$2:$J$1048576, MATCH(W997, CFB!$W$2:$W$1048576, 0)):INDEX(CFB!$J$2:$J$1048576, MATCH(W997, CFB!$W$2:$W$1048576, 0) + COUNTIF(CFB!$W$2:$W$1048576, W997) - 1))</f>
        <v>31</v>
      </c>
      <c r="N997" s="2">
        <f>RANK(K997, INDEX(CFB!$K$2:$K$1048576, MATCH(W997, CFB!$W$2:$W$1048576, 0)):INDEX(CFB!$K$2:$K$1048576, MATCH(W997, CFB!$W$2:$W$1048576, 0) + COUNTIF(CFB!$W$2:$W$1048576, W997) - 1))</f>
        <v>80</v>
      </c>
      <c r="O997">
        <v>37.21</v>
      </c>
      <c r="P997">
        <v>11.22</v>
      </c>
      <c r="Q997">
        <v>6.91</v>
      </c>
      <c r="R997">
        <v>5.77</v>
      </c>
      <c r="S997">
        <v>5.51</v>
      </c>
      <c r="T997">
        <v>3.69</v>
      </c>
      <c r="U997">
        <v>6.13</v>
      </c>
      <c r="V997">
        <v>4.45</v>
      </c>
      <c r="W997">
        <v>2017</v>
      </c>
      <c r="X997">
        <f t="shared" si="29"/>
        <v>0</v>
      </c>
    </row>
    <row r="998" spans="1:24" ht="12.75" hidden="1" customHeight="1" x14ac:dyDescent="0.45">
      <c r="A998">
        <v>81</v>
      </c>
      <c r="B998" t="s">
        <v>125</v>
      </c>
      <c r="C998" t="s">
        <v>174</v>
      </c>
      <c r="D998" s="2" t="str">
        <f t="shared" si="28"/>
        <v>Arkansas State2017</v>
      </c>
      <c r="F998">
        <v>7</v>
      </c>
      <c r="G998">
        <v>5</v>
      </c>
      <c r="H998" s="2">
        <v>0</v>
      </c>
      <c r="I998">
        <v>0.68</v>
      </c>
      <c r="J998">
        <v>-3.1</v>
      </c>
      <c r="K998">
        <v>-2.42</v>
      </c>
      <c r="L998" s="2">
        <f>_xlfn.RANK.EQ(I998, INDEX(CFB!$I$2:$I$1048576, MATCH(W998, CFB!$W$2:$W$1048576, 0)):INDEX(CFB!$I$2:$I$1048576, MATCH(W998, CFB!$W$2:$W$1048576, 0) + COUNTIF(CFB!$W$2:$W$1048576, W998) - 1), 0)</f>
        <v>66</v>
      </c>
      <c r="M998" s="2">
        <f>_xlfn.RANK.EQ(J998, INDEX(CFB!$J$2:$J$1048576, MATCH(W998, CFB!$W$2:$W$1048576, 0)):INDEX(CFB!$J$2:$J$1048576, MATCH(W998, CFB!$W$2:$W$1048576, 0) + COUNTIF(CFB!$W$2:$W$1048576, W998) - 1))</f>
        <v>87</v>
      </c>
      <c r="N998" s="2">
        <f>RANK(K998, INDEX(CFB!$K$2:$K$1048576, MATCH(W998, CFB!$W$2:$W$1048576, 0)):INDEX(CFB!$K$2:$K$1048576, MATCH(W998, CFB!$W$2:$W$1048576, 0) + COUNTIF(CFB!$W$2:$W$1048576, W998) - 1))</f>
        <v>81</v>
      </c>
      <c r="O998">
        <v>43.35</v>
      </c>
      <c r="P998">
        <v>17.37</v>
      </c>
      <c r="Q998">
        <v>8.3000000000000007</v>
      </c>
      <c r="R998">
        <v>6.53</v>
      </c>
      <c r="S998">
        <v>4.28</v>
      </c>
      <c r="T998">
        <v>3.17</v>
      </c>
      <c r="U998">
        <v>6.53</v>
      </c>
      <c r="V998">
        <v>4.5199999999999996</v>
      </c>
      <c r="W998">
        <v>2017</v>
      </c>
      <c r="X998">
        <f t="shared" si="29"/>
        <v>0</v>
      </c>
    </row>
    <row r="999" spans="1:24" ht="12.75" hidden="1" customHeight="1" x14ac:dyDescent="0.45">
      <c r="A999">
        <v>82</v>
      </c>
      <c r="B999" t="s">
        <v>137</v>
      </c>
      <c r="C999" t="s">
        <v>165</v>
      </c>
      <c r="D999" s="2" t="str">
        <f t="shared" si="28"/>
        <v>Louisiana Tech2017</v>
      </c>
      <c r="F999">
        <v>7</v>
      </c>
      <c r="G999">
        <v>6</v>
      </c>
      <c r="H999" s="2">
        <v>0</v>
      </c>
      <c r="I999">
        <v>0.76</v>
      </c>
      <c r="J999">
        <v>-3.2</v>
      </c>
      <c r="K999">
        <v>-2.44</v>
      </c>
      <c r="L999" s="2">
        <f>_xlfn.RANK.EQ(I999, INDEX(CFB!$I$2:$I$1048576, MATCH(W999, CFB!$W$2:$W$1048576, 0)):INDEX(CFB!$I$2:$I$1048576, MATCH(W999, CFB!$W$2:$W$1048576, 0) + COUNTIF(CFB!$W$2:$W$1048576, W999) - 1), 0)</f>
        <v>64</v>
      </c>
      <c r="M999" s="2">
        <f>_xlfn.RANK.EQ(J999, INDEX(CFB!$J$2:$J$1048576, MATCH(W999, CFB!$W$2:$W$1048576, 0)):INDEX(CFB!$J$2:$J$1048576, MATCH(W999, CFB!$W$2:$W$1048576, 0) + COUNTIF(CFB!$W$2:$W$1048576, W999) - 1))</f>
        <v>88</v>
      </c>
      <c r="N999" s="2">
        <f>RANK(K999, INDEX(CFB!$K$2:$K$1048576, MATCH(W999, CFB!$W$2:$W$1048576, 0)):INDEX(CFB!$K$2:$K$1048576, MATCH(W999, CFB!$W$2:$W$1048576, 0) + COUNTIF(CFB!$W$2:$W$1048576, W999) - 1))</f>
        <v>82</v>
      </c>
      <c r="O999">
        <v>40.659999999999997</v>
      </c>
      <c r="P999">
        <v>16.64</v>
      </c>
      <c r="Q999">
        <v>8.0299999999999994</v>
      </c>
      <c r="R999">
        <v>6.06</v>
      </c>
      <c r="S999">
        <v>5.2</v>
      </c>
      <c r="T999">
        <v>4.2699999999999996</v>
      </c>
      <c r="U999">
        <v>6.64</v>
      </c>
      <c r="V999">
        <v>4.8899999999999997</v>
      </c>
      <c r="W999">
        <v>2017</v>
      </c>
      <c r="X999">
        <f t="shared" si="29"/>
        <v>0</v>
      </c>
    </row>
    <row r="1000" spans="1:24" hidden="1" x14ac:dyDescent="0.45">
      <c r="A1000">
        <v>83</v>
      </c>
      <c r="B1000" t="s">
        <v>69</v>
      </c>
      <c r="C1000" t="s">
        <v>157</v>
      </c>
      <c r="D1000" s="2" t="str">
        <f t="shared" si="28"/>
        <v>Arkansas2017</v>
      </c>
      <c r="F1000">
        <v>4</v>
      </c>
      <c r="G1000">
        <v>8</v>
      </c>
      <c r="H1000" s="2">
        <v>0</v>
      </c>
      <c r="I1000">
        <v>4.2</v>
      </c>
      <c r="J1000">
        <v>-6.65</v>
      </c>
      <c r="K1000">
        <v>-2.4500000000000002</v>
      </c>
      <c r="L1000" s="2">
        <f>_xlfn.RANK.EQ(I1000, INDEX(CFB!$I$2:$I$1048576, MATCH(W1000, CFB!$W$2:$W$1048576, 0)):INDEX(CFB!$I$2:$I$1048576, MATCH(W1000, CFB!$W$2:$W$1048576, 0) + COUNTIF(CFB!$W$2:$W$1048576, W1000) - 1), 0)</f>
        <v>39</v>
      </c>
      <c r="M1000" s="2">
        <f>_xlfn.RANK.EQ(J1000, INDEX(CFB!$J$2:$J$1048576, MATCH(W1000, CFB!$W$2:$W$1048576, 0)):INDEX(CFB!$J$2:$J$1048576, MATCH(W1000, CFB!$W$2:$W$1048576, 0) + COUNTIF(CFB!$W$2:$W$1048576, W1000) - 1))</f>
        <v>108</v>
      </c>
      <c r="N1000" s="2">
        <f>RANK(K1000, INDEX(CFB!$K$2:$K$1048576, MATCH(W1000, CFB!$W$2:$W$1048576, 0)):INDEX(CFB!$K$2:$K$1048576, MATCH(W1000, CFB!$W$2:$W$1048576, 0) + COUNTIF(CFB!$W$2:$W$1048576, W1000) - 1))</f>
        <v>83</v>
      </c>
      <c r="O1000">
        <v>45.41</v>
      </c>
      <c r="P1000">
        <v>19.66</v>
      </c>
      <c r="Q1000">
        <v>9.0399999999999991</v>
      </c>
      <c r="R1000">
        <v>6.48</v>
      </c>
      <c r="S1000">
        <v>5.74</v>
      </c>
      <c r="T1000">
        <v>3.93</v>
      </c>
      <c r="U1000">
        <v>7.22</v>
      </c>
      <c r="V1000">
        <v>4.9000000000000004</v>
      </c>
      <c r="W1000">
        <v>2017</v>
      </c>
      <c r="X1000">
        <f t="shared" si="29"/>
        <v>0</v>
      </c>
    </row>
    <row r="1001" spans="1:24" ht="12.75" hidden="1" customHeight="1" x14ac:dyDescent="0.45">
      <c r="A1001">
        <v>84</v>
      </c>
      <c r="B1001" t="s">
        <v>39</v>
      </c>
      <c r="C1001" t="s">
        <v>170</v>
      </c>
      <c r="D1001" s="2" t="str">
        <f t="shared" si="28"/>
        <v>Colorado2017</v>
      </c>
      <c r="F1001">
        <v>5</v>
      </c>
      <c r="G1001">
        <v>7</v>
      </c>
      <c r="H1001" s="2">
        <v>0</v>
      </c>
      <c r="I1001">
        <v>-2.2400000000000002</v>
      </c>
      <c r="J1001">
        <v>-0.36</v>
      </c>
      <c r="K1001">
        <v>-2.61</v>
      </c>
      <c r="L1001" s="2">
        <f>_xlfn.RANK.EQ(I1001, INDEX(CFB!$I$2:$I$1048576, MATCH(W1001, CFB!$W$2:$W$1048576, 0)):INDEX(CFB!$I$2:$I$1048576, MATCH(W1001, CFB!$W$2:$W$1048576, 0) + COUNTIF(CFB!$W$2:$W$1048576, W1001) - 1), 0)</f>
        <v>88</v>
      </c>
      <c r="M1001" s="2">
        <f>_xlfn.RANK.EQ(J1001, INDEX(CFB!$J$2:$J$1048576, MATCH(W1001, CFB!$W$2:$W$1048576, 0)):INDEX(CFB!$J$2:$J$1048576, MATCH(W1001, CFB!$W$2:$W$1048576, 0) + COUNTIF(CFB!$W$2:$W$1048576, W1001) - 1))</f>
        <v>68</v>
      </c>
      <c r="N1001" s="2">
        <f>RANK(K1001, INDEX(CFB!$K$2:$K$1048576, MATCH(W1001, CFB!$W$2:$W$1048576, 0)):INDEX(CFB!$K$2:$K$1048576, MATCH(W1001, CFB!$W$2:$W$1048576, 0) + COUNTIF(CFB!$W$2:$W$1048576, W1001) - 1))</f>
        <v>84</v>
      </c>
      <c r="O1001">
        <v>38.950000000000003</v>
      </c>
      <c r="P1001">
        <v>13.1</v>
      </c>
      <c r="Q1001">
        <v>9.02</v>
      </c>
      <c r="R1001">
        <v>5.51</v>
      </c>
      <c r="S1001">
        <v>4.55</v>
      </c>
      <c r="T1001">
        <v>4.66</v>
      </c>
      <c r="U1001">
        <v>6.7</v>
      </c>
      <c r="V1001">
        <v>4.79</v>
      </c>
      <c r="W1001">
        <v>2017</v>
      </c>
      <c r="X1001">
        <f t="shared" si="29"/>
        <v>0</v>
      </c>
    </row>
    <row r="1002" spans="1:24" ht="12.75" hidden="1" customHeight="1" x14ac:dyDescent="0.45">
      <c r="A1002">
        <v>85</v>
      </c>
      <c r="B1002" t="s">
        <v>117</v>
      </c>
      <c r="C1002" t="s">
        <v>161</v>
      </c>
      <c r="D1002" s="2" t="str">
        <f t="shared" si="28"/>
        <v>Western Michigan2017</v>
      </c>
      <c r="F1002">
        <v>6</v>
      </c>
      <c r="G1002">
        <v>6</v>
      </c>
      <c r="H1002" s="2">
        <v>0</v>
      </c>
      <c r="I1002">
        <v>4.08</v>
      </c>
      <c r="J1002">
        <v>-6.95</v>
      </c>
      <c r="K1002">
        <v>-2.87</v>
      </c>
      <c r="L1002" s="2">
        <f>_xlfn.RANK.EQ(I1002, INDEX(CFB!$I$2:$I$1048576, MATCH(W1002, CFB!$W$2:$W$1048576, 0)):INDEX(CFB!$I$2:$I$1048576, MATCH(W1002, CFB!$W$2:$W$1048576, 0) + COUNTIF(CFB!$W$2:$W$1048576, W1002) - 1), 0)</f>
        <v>40</v>
      </c>
      <c r="M1002" s="2">
        <f>_xlfn.RANK.EQ(J1002, INDEX(CFB!$J$2:$J$1048576, MATCH(W1002, CFB!$W$2:$W$1048576, 0)):INDEX(CFB!$J$2:$J$1048576, MATCH(W1002, CFB!$W$2:$W$1048576, 0) + COUNTIF(CFB!$W$2:$W$1048576, W1002) - 1))</f>
        <v>110</v>
      </c>
      <c r="N1002" s="2">
        <f>RANK(K1002, INDEX(CFB!$K$2:$K$1048576, MATCH(W1002, CFB!$W$2:$W$1048576, 0)):INDEX(CFB!$K$2:$K$1048576, MATCH(W1002, CFB!$W$2:$W$1048576, 0) + COUNTIF(CFB!$W$2:$W$1048576, W1002) - 1))</f>
        <v>85</v>
      </c>
      <c r="O1002">
        <v>45.96</v>
      </c>
      <c r="P1002">
        <v>20.75</v>
      </c>
      <c r="Q1002">
        <v>7.75</v>
      </c>
      <c r="R1002">
        <v>6.44</v>
      </c>
      <c r="S1002">
        <v>5.45</v>
      </c>
      <c r="T1002">
        <v>4.16</v>
      </c>
      <c r="U1002">
        <v>6.42</v>
      </c>
      <c r="V1002">
        <v>5.05</v>
      </c>
      <c r="W1002">
        <v>2017</v>
      </c>
      <c r="X1002">
        <f t="shared" si="29"/>
        <v>0</v>
      </c>
    </row>
    <row r="1003" spans="1:24" ht="12.75" hidden="1" customHeight="1" x14ac:dyDescent="0.45">
      <c r="A1003">
        <v>86</v>
      </c>
      <c r="B1003" t="s">
        <v>105</v>
      </c>
      <c r="C1003" t="s">
        <v>162</v>
      </c>
      <c r="D1003" s="2" t="str">
        <f t="shared" si="28"/>
        <v>Buffalo2017</v>
      </c>
      <c r="F1003">
        <v>6</v>
      </c>
      <c r="G1003">
        <v>6</v>
      </c>
      <c r="H1003" s="2">
        <v>0</v>
      </c>
      <c r="I1003">
        <v>0.28000000000000003</v>
      </c>
      <c r="J1003">
        <v>-3.2</v>
      </c>
      <c r="K1003">
        <v>-2.92</v>
      </c>
      <c r="L1003" s="2">
        <f>_xlfn.RANK.EQ(I1003, INDEX(CFB!$I$2:$I$1048576, MATCH(W1003, CFB!$W$2:$W$1048576, 0)):INDEX(CFB!$I$2:$I$1048576, MATCH(W1003, CFB!$W$2:$W$1048576, 0) + COUNTIF(CFB!$W$2:$W$1048576, W1003) - 1), 0)</f>
        <v>69</v>
      </c>
      <c r="M1003" s="2">
        <f>_xlfn.RANK.EQ(J1003, INDEX(CFB!$J$2:$J$1048576, MATCH(W1003, CFB!$W$2:$W$1048576, 0)):INDEX(CFB!$J$2:$J$1048576, MATCH(W1003, CFB!$W$2:$W$1048576, 0) + COUNTIF(CFB!$W$2:$W$1048576, W1003) - 1))</f>
        <v>88</v>
      </c>
      <c r="N1003" s="2">
        <f>RANK(K1003, INDEX(CFB!$K$2:$K$1048576, MATCH(W1003, CFB!$W$2:$W$1048576, 0)):INDEX(CFB!$K$2:$K$1048576, MATCH(W1003, CFB!$W$2:$W$1048576, 0) + COUNTIF(CFB!$W$2:$W$1048576, W1003) - 1))</f>
        <v>86</v>
      </c>
      <c r="O1003">
        <v>38.18</v>
      </c>
      <c r="P1003">
        <v>14.69</v>
      </c>
      <c r="Q1003">
        <v>9.67</v>
      </c>
      <c r="R1003">
        <v>6.9</v>
      </c>
      <c r="S1003">
        <v>4.21</v>
      </c>
      <c r="T1003">
        <v>3.68</v>
      </c>
      <c r="U1003">
        <v>6.93</v>
      </c>
      <c r="V1003">
        <v>4.9000000000000004</v>
      </c>
      <c r="W1003">
        <v>2017</v>
      </c>
      <c r="X1003">
        <f t="shared" si="29"/>
        <v>0</v>
      </c>
    </row>
    <row r="1004" spans="1:24" ht="12.75" hidden="1" customHeight="1" x14ac:dyDescent="0.45">
      <c r="A1004">
        <v>87</v>
      </c>
      <c r="B1004" t="s">
        <v>37</v>
      </c>
      <c r="C1004" t="s">
        <v>155</v>
      </c>
      <c r="D1004" s="2" t="str">
        <f t="shared" si="28"/>
        <v>Tennessee2017</v>
      </c>
      <c r="F1004">
        <v>4</v>
      </c>
      <c r="G1004">
        <v>8</v>
      </c>
      <c r="H1004" s="2">
        <v>0</v>
      </c>
      <c r="I1004">
        <v>-4.83</v>
      </c>
      <c r="J1004">
        <v>1.66</v>
      </c>
      <c r="K1004">
        <v>-3.18</v>
      </c>
      <c r="L1004" s="2">
        <f>_xlfn.RANK.EQ(I1004, INDEX(CFB!$I$2:$I$1048576, MATCH(W1004, CFB!$W$2:$W$1048576, 0)):INDEX(CFB!$I$2:$I$1048576, MATCH(W1004, CFB!$W$2:$W$1048576, 0) + COUNTIF(CFB!$W$2:$W$1048576, W1004) - 1), 0)</f>
        <v>106</v>
      </c>
      <c r="M1004" s="2">
        <f>_xlfn.RANK.EQ(J1004, INDEX(CFB!$J$2:$J$1048576, MATCH(W1004, CFB!$W$2:$W$1048576, 0)):INDEX(CFB!$J$2:$J$1048576, MATCH(W1004, CFB!$W$2:$W$1048576, 0) + COUNTIF(CFB!$W$2:$W$1048576, W1004) - 1))</f>
        <v>53</v>
      </c>
      <c r="N1004" s="2">
        <f>RANK(K1004, INDEX(CFB!$K$2:$K$1048576, MATCH(W1004, CFB!$W$2:$W$1048576, 0)):INDEX(CFB!$K$2:$K$1048576, MATCH(W1004, CFB!$W$2:$W$1048576, 0) + COUNTIF(CFB!$W$2:$W$1048576, W1004) - 1))</f>
        <v>87</v>
      </c>
      <c r="O1004">
        <v>36.07</v>
      </c>
      <c r="P1004">
        <v>13.41</v>
      </c>
      <c r="Q1004">
        <v>8.3800000000000008</v>
      </c>
      <c r="R1004">
        <v>4.9400000000000004</v>
      </c>
      <c r="S1004">
        <v>4.6100000000000003</v>
      </c>
      <c r="T1004">
        <v>4.1900000000000004</v>
      </c>
      <c r="U1004">
        <v>6.31</v>
      </c>
      <c r="V1004">
        <v>4.3600000000000003</v>
      </c>
      <c r="W1004">
        <v>2017</v>
      </c>
      <c r="X1004">
        <f t="shared" si="29"/>
        <v>0</v>
      </c>
    </row>
    <row r="1005" spans="1:24" ht="12.75" hidden="1" customHeight="1" x14ac:dyDescent="0.45">
      <c r="A1005">
        <v>88</v>
      </c>
      <c r="B1005" t="s">
        <v>113</v>
      </c>
      <c r="C1005" t="s">
        <v>165</v>
      </c>
      <c r="D1005" s="2" t="str">
        <f t="shared" si="28"/>
        <v>North Texas2017</v>
      </c>
      <c r="F1005">
        <v>9</v>
      </c>
      <c r="G1005">
        <v>5</v>
      </c>
      <c r="H1005" s="2">
        <v>0</v>
      </c>
      <c r="I1005">
        <v>6.44</v>
      </c>
      <c r="J1005">
        <v>-10.039999999999999</v>
      </c>
      <c r="K1005">
        <v>-3.6</v>
      </c>
      <c r="L1005" s="2">
        <f>_xlfn.RANK.EQ(I1005, INDEX(CFB!$I$2:$I$1048576, MATCH(W1005, CFB!$W$2:$W$1048576, 0)):INDEX(CFB!$I$2:$I$1048576, MATCH(W1005, CFB!$W$2:$W$1048576, 0) + COUNTIF(CFB!$W$2:$W$1048576, W1005) - 1), 0)</f>
        <v>25</v>
      </c>
      <c r="M1005" s="2">
        <f>_xlfn.RANK.EQ(J1005, INDEX(CFB!$J$2:$J$1048576, MATCH(W1005, CFB!$W$2:$W$1048576, 0)):INDEX(CFB!$J$2:$J$1048576, MATCH(W1005, CFB!$W$2:$W$1048576, 0) + COUNTIF(CFB!$W$2:$W$1048576, W1005) - 1))</f>
        <v>125</v>
      </c>
      <c r="N1005" s="2">
        <f>RANK(K1005, INDEX(CFB!$K$2:$K$1048576, MATCH(W1005, CFB!$W$2:$W$1048576, 0)):INDEX(CFB!$K$2:$K$1048576, MATCH(W1005, CFB!$W$2:$W$1048576, 0) + COUNTIF(CFB!$W$2:$W$1048576, W1005) - 1))</f>
        <v>88</v>
      </c>
      <c r="O1005">
        <v>46.48</v>
      </c>
      <c r="P1005">
        <v>24.56</v>
      </c>
      <c r="Q1005">
        <v>8.8800000000000008</v>
      </c>
      <c r="R1005">
        <v>7.12</v>
      </c>
      <c r="S1005">
        <v>4.9800000000000004</v>
      </c>
      <c r="T1005">
        <v>3.85</v>
      </c>
      <c r="U1005">
        <v>7.04</v>
      </c>
      <c r="V1005">
        <v>5.12</v>
      </c>
      <c r="W1005">
        <v>2017</v>
      </c>
      <c r="X1005">
        <f t="shared" si="29"/>
        <v>0</v>
      </c>
    </row>
    <row r="1006" spans="1:24" ht="12.75" hidden="1" customHeight="1" x14ac:dyDescent="0.45">
      <c r="A1006">
        <v>89</v>
      </c>
      <c r="B1006" t="s">
        <v>134</v>
      </c>
      <c r="C1006" t="s">
        <v>161</v>
      </c>
      <c r="D1006" s="2" t="str">
        <f t="shared" si="28"/>
        <v>Eastern Michigan2017</v>
      </c>
      <c r="F1006">
        <v>5</v>
      </c>
      <c r="G1006">
        <v>7</v>
      </c>
      <c r="H1006" s="2">
        <v>0</v>
      </c>
      <c r="I1006">
        <v>-3.63</v>
      </c>
      <c r="J1006">
        <v>-0.47</v>
      </c>
      <c r="K1006">
        <v>-4.09</v>
      </c>
      <c r="L1006" s="2">
        <f>_xlfn.RANK.EQ(I1006, INDEX(CFB!$I$2:$I$1048576, MATCH(W1006, CFB!$W$2:$W$1048576, 0)):INDEX(CFB!$I$2:$I$1048576, MATCH(W1006, CFB!$W$2:$W$1048576, 0) + COUNTIF(CFB!$W$2:$W$1048576, W1006) - 1), 0)</f>
        <v>102</v>
      </c>
      <c r="M1006" s="2">
        <f>_xlfn.RANK.EQ(J1006, INDEX(CFB!$J$2:$J$1048576, MATCH(W1006, CFB!$W$2:$W$1048576, 0)):INDEX(CFB!$J$2:$J$1048576, MATCH(W1006, CFB!$W$2:$W$1048576, 0) + COUNTIF(CFB!$W$2:$W$1048576, W1006) - 1))</f>
        <v>69</v>
      </c>
      <c r="N1006" s="2">
        <f>RANK(K1006, INDEX(CFB!$K$2:$K$1048576, MATCH(W1006, CFB!$W$2:$W$1048576, 0)):INDEX(CFB!$K$2:$K$1048576, MATCH(W1006, CFB!$W$2:$W$1048576, 0) + COUNTIF(CFB!$W$2:$W$1048576, W1006) - 1))</f>
        <v>89</v>
      </c>
      <c r="O1006">
        <v>36.1</v>
      </c>
      <c r="P1006">
        <v>12.3</v>
      </c>
      <c r="Q1006">
        <v>8.0399999999999991</v>
      </c>
      <c r="R1006">
        <v>6.38</v>
      </c>
      <c r="S1006">
        <v>4.07</v>
      </c>
      <c r="T1006">
        <v>3.45</v>
      </c>
      <c r="U1006">
        <v>6.18</v>
      </c>
      <c r="V1006">
        <v>4.55</v>
      </c>
      <c r="W1006">
        <v>2017</v>
      </c>
      <c r="X1006">
        <f t="shared" si="29"/>
        <v>0</v>
      </c>
    </row>
    <row r="1007" spans="1:24" ht="12.75" hidden="1" customHeight="1" x14ac:dyDescent="0.45">
      <c r="A1007">
        <v>90</v>
      </c>
      <c r="B1007" t="s">
        <v>131</v>
      </c>
      <c r="C1007" t="s">
        <v>167</v>
      </c>
      <c r="D1007" s="2" t="str">
        <f t="shared" si="28"/>
        <v>Air Force2017</v>
      </c>
      <c r="F1007">
        <v>5</v>
      </c>
      <c r="G1007">
        <v>7</v>
      </c>
      <c r="H1007" s="2">
        <v>0</v>
      </c>
      <c r="I1007">
        <v>2.5499999999999998</v>
      </c>
      <c r="J1007">
        <v>-7.32</v>
      </c>
      <c r="K1007">
        <v>-4.7699999999999996</v>
      </c>
      <c r="L1007" s="2">
        <f>_xlfn.RANK.EQ(I1007, INDEX(CFB!$I$2:$I$1048576, MATCH(W1007, CFB!$W$2:$W$1048576, 0)):INDEX(CFB!$I$2:$I$1048576, MATCH(W1007, CFB!$W$2:$W$1048576, 0) + COUNTIF(CFB!$W$2:$W$1048576, W1007) - 1), 0)</f>
        <v>52</v>
      </c>
      <c r="M1007" s="2">
        <f>_xlfn.RANK.EQ(J1007, INDEX(CFB!$J$2:$J$1048576, MATCH(W1007, CFB!$W$2:$W$1048576, 0)):INDEX(CFB!$J$2:$J$1048576, MATCH(W1007, CFB!$W$2:$W$1048576, 0) + COUNTIF(CFB!$W$2:$W$1048576, W1007) - 1))</f>
        <v>112</v>
      </c>
      <c r="N1007" s="2">
        <f>RANK(K1007, INDEX(CFB!$K$2:$K$1048576, MATCH(W1007, CFB!$W$2:$W$1048576, 0)):INDEX(CFB!$K$2:$K$1048576, MATCH(W1007, CFB!$W$2:$W$1048576, 0) + COUNTIF(CFB!$W$2:$W$1048576, W1007) - 1))</f>
        <v>90</v>
      </c>
      <c r="O1007">
        <v>45.12</v>
      </c>
      <c r="P1007">
        <v>20.32</v>
      </c>
      <c r="Q1007">
        <v>10.31</v>
      </c>
      <c r="R1007">
        <v>7.48</v>
      </c>
      <c r="S1007">
        <v>5.66</v>
      </c>
      <c r="T1007">
        <v>4.84</v>
      </c>
      <c r="U1007">
        <v>6.54</v>
      </c>
      <c r="V1007">
        <v>5.8</v>
      </c>
      <c r="W1007">
        <v>2017</v>
      </c>
      <c r="X1007">
        <f t="shared" si="29"/>
        <v>0</v>
      </c>
    </row>
    <row r="1008" spans="1:24" ht="12.75" hidden="1" customHeight="1" x14ac:dyDescent="0.45">
      <c r="A1008">
        <v>91</v>
      </c>
      <c r="B1008" t="s">
        <v>127</v>
      </c>
      <c r="C1008" t="s">
        <v>162</v>
      </c>
      <c r="D1008" s="2" t="str">
        <f t="shared" si="28"/>
        <v>Akron2017</v>
      </c>
      <c r="F1008">
        <v>7</v>
      </c>
      <c r="G1008">
        <v>7</v>
      </c>
      <c r="H1008" s="2">
        <v>0</v>
      </c>
      <c r="I1008">
        <v>-6.82</v>
      </c>
      <c r="J1008">
        <v>2</v>
      </c>
      <c r="K1008">
        <v>-4.82</v>
      </c>
      <c r="L1008" s="2">
        <f>_xlfn.RANK.EQ(I1008, INDEX(CFB!$I$2:$I$1048576, MATCH(W1008, CFB!$W$2:$W$1048576, 0)):INDEX(CFB!$I$2:$I$1048576, MATCH(W1008, CFB!$W$2:$W$1048576, 0) + COUNTIF(CFB!$W$2:$W$1048576, W1008) - 1), 0)</f>
        <v>110</v>
      </c>
      <c r="M1008" s="2">
        <f>_xlfn.RANK.EQ(J1008, INDEX(CFB!$J$2:$J$1048576, MATCH(W1008, CFB!$W$2:$W$1048576, 0)):INDEX(CFB!$J$2:$J$1048576, MATCH(W1008, CFB!$W$2:$W$1048576, 0) + COUNTIF(CFB!$W$2:$W$1048576, W1008) - 1))</f>
        <v>48</v>
      </c>
      <c r="N1008" s="2">
        <f>RANK(K1008, INDEX(CFB!$K$2:$K$1048576, MATCH(W1008, CFB!$W$2:$W$1048576, 0)):INDEX(CFB!$K$2:$K$1048576, MATCH(W1008, CFB!$W$2:$W$1048576, 0) + COUNTIF(CFB!$W$2:$W$1048576, W1008) - 1))</f>
        <v>91</v>
      </c>
      <c r="O1008">
        <v>33.369999999999997</v>
      </c>
      <c r="P1008">
        <v>14.71</v>
      </c>
      <c r="Q1008">
        <v>7.58</v>
      </c>
      <c r="R1008">
        <v>5.97</v>
      </c>
      <c r="S1008">
        <v>3.7</v>
      </c>
      <c r="T1008">
        <v>4.3099999999999996</v>
      </c>
      <c r="U1008">
        <v>5.71</v>
      </c>
      <c r="V1008">
        <v>4.95</v>
      </c>
      <c r="W1008">
        <v>2017</v>
      </c>
      <c r="X1008">
        <f t="shared" si="29"/>
        <v>0</v>
      </c>
    </row>
    <row r="1009" spans="1:24" ht="12.75" hidden="1" customHeight="1" x14ac:dyDescent="0.45">
      <c r="A1009">
        <v>92</v>
      </c>
      <c r="B1009" t="s">
        <v>139</v>
      </c>
      <c r="C1009" t="s">
        <v>161</v>
      </c>
      <c r="D1009" s="2" t="str">
        <f t="shared" si="28"/>
        <v>Central Michigan2017</v>
      </c>
      <c r="F1009">
        <v>8</v>
      </c>
      <c r="G1009">
        <v>5</v>
      </c>
      <c r="H1009" s="2">
        <v>0</v>
      </c>
      <c r="I1009">
        <v>-0.61</v>
      </c>
      <c r="J1009">
        <v>-4.42</v>
      </c>
      <c r="K1009">
        <v>-5.03</v>
      </c>
      <c r="L1009" s="2">
        <f>_xlfn.RANK.EQ(I1009, INDEX(CFB!$I$2:$I$1048576, MATCH(W1009, CFB!$W$2:$W$1048576, 0)):INDEX(CFB!$I$2:$I$1048576, MATCH(W1009, CFB!$W$2:$W$1048576, 0) + COUNTIF(CFB!$W$2:$W$1048576, W1009) - 1), 0)</f>
        <v>78</v>
      </c>
      <c r="M1009" s="2">
        <f>_xlfn.RANK.EQ(J1009, INDEX(CFB!$J$2:$J$1048576, MATCH(W1009, CFB!$W$2:$W$1048576, 0)):INDEX(CFB!$J$2:$J$1048576, MATCH(W1009, CFB!$W$2:$W$1048576, 0) + COUNTIF(CFB!$W$2:$W$1048576, W1009) - 1))</f>
        <v>94</v>
      </c>
      <c r="N1009" s="2">
        <f>RANK(K1009, INDEX(CFB!$K$2:$K$1048576, MATCH(W1009, CFB!$W$2:$W$1048576, 0)):INDEX(CFB!$K$2:$K$1048576, MATCH(W1009, CFB!$W$2:$W$1048576, 0) + COUNTIF(CFB!$W$2:$W$1048576, W1009) - 1))</f>
        <v>92</v>
      </c>
      <c r="O1009">
        <v>39.270000000000003</v>
      </c>
      <c r="P1009">
        <v>17.670000000000002</v>
      </c>
      <c r="Q1009">
        <v>8.0299999999999994</v>
      </c>
      <c r="R1009">
        <v>5.44</v>
      </c>
      <c r="S1009">
        <v>4.5</v>
      </c>
      <c r="T1009">
        <v>3.89</v>
      </c>
      <c r="U1009">
        <v>6.43</v>
      </c>
      <c r="V1009">
        <v>4.45</v>
      </c>
      <c r="W1009">
        <v>2017</v>
      </c>
      <c r="X1009">
        <f t="shared" si="29"/>
        <v>0</v>
      </c>
    </row>
    <row r="1010" spans="1:24" ht="12.75" hidden="1" customHeight="1" x14ac:dyDescent="0.45">
      <c r="A1010">
        <v>93</v>
      </c>
      <c r="B1010" t="s">
        <v>150</v>
      </c>
      <c r="C1010" t="s">
        <v>165</v>
      </c>
      <c r="D1010" s="2" t="str">
        <f t="shared" si="28"/>
        <v>Southern Mississippi2017</v>
      </c>
      <c r="F1010">
        <v>8</v>
      </c>
      <c r="G1010">
        <v>5</v>
      </c>
      <c r="H1010" s="2">
        <v>0</v>
      </c>
      <c r="I1010">
        <v>-3.1</v>
      </c>
      <c r="J1010">
        <v>-2.38</v>
      </c>
      <c r="K1010">
        <v>-5.49</v>
      </c>
      <c r="L1010" s="2">
        <f>_xlfn.RANK.EQ(I1010, INDEX(CFB!$I$2:$I$1048576, MATCH(W1010, CFB!$W$2:$W$1048576, 0)):INDEX(CFB!$I$2:$I$1048576, MATCH(W1010, CFB!$W$2:$W$1048576, 0) + COUNTIF(CFB!$W$2:$W$1048576, W1010) - 1), 0)</f>
        <v>98</v>
      </c>
      <c r="M1010" s="2">
        <f>_xlfn.RANK.EQ(J1010, INDEX(CFB!$J$2:$J$1048576, MATCH(W1010, CFB!$W$2:$W$1048576, 0)):INDEX(CFB!$J$2:$J$1048576, MATCH(W1010, CFB!$W$2:$W$1048576, 0) + COUNTIF(CFB!$W$2:$W$1048576, W1010) - 1))</f>
        <v>82</v>
      </c>
      <c r="N1010" s="2">
        <f>RANK(K1010, INDEX(CFB!$K$2:$K$1048576, MATCH(W1010, CFB!$W$2:$W$1048576, 0)):INDEX(CFB!$K$2:$K$1048576, MATCH(W1010, CFB!$W$2:$W$1048576, 0) + COUNTIF(CFB!$W$2:$W$1048576, W1010) - 1))</f>
        <v>93</v>
      </c>
      <c r="O1010">
        <v>38.119999999999997</v>
      </c>
      <c r="P1010">
        <v>17.03</v>
      </c>
      <c r="Q1010">
        <v>7.94</v>
      </c>
      <c r="R1010">
        <v>6.01</v>
      </c>
      <c r="S1010">
        <v>5.26</v>
      </c>
      <c r="T1010">
        <v>3.21</v>
      </c>
      <c r="U1010">
        <v>6.67</v>
      </c>
      <c r="V1010">
        <v>4.3499999999999996</v>
      </c>
      <c r="W1010">
        <v>2017</v>
      </c>
      <c r="X1010">
        <f t="shared" si="29"/>
        <v>0</v>
      </c>
    </row>
    <row r="1011" spans="1:24" ht="12.75" hidden="1" customHeight="1" x14ac:dyDescent="0.45">
      <c r="A1011">
        <v>94</v>
      </c>
      <c r="B1011" t="s">
        <v>98</v>
      </c>
      <c r="C1011" t="s">
        <v>165</v>
      </c>
      <c r="D1011" s="2" t="str">
        <f t="shared" si="28"/>
        <v>UTSA2017</v>
      </c>
      <c r="F1011">
        <v>6</v>
      </c>
      <c r="G1011">
        <v>5</v>
      </c>
      <c r="H1011" s="2">
        <v>0</v>
      </c>
      <c r="I1011">
        <v>-8.7100000000000009</v>
      </c>
      <c r="J1011">
        <v>2.92</v>
      </c>
      <c r="K1011">
        <v>-5.78</v>
      </c>
      <c r="L1011" s="2">
        <f>_xlfn.RANK.EQ(I1011, INDEX(CFB!$I$2:$I$1048576, MATCH(W1011, CFB!$W$2:$W$1048576, 0)):INDEX(CFB!$I$2:$I$1048576, MATCH(W1011, CFB!$W$2:$W$1048576, 0) + COUNTIF(CFB!$W$2:$W$1048576, W1011) - 1), 0)</f>
        <v>118</v>
      </c>
      <c r="M1011" s="2">
        <f>_xlfn.RANK.EQ(J1011, INDEX(CFB!$J$2:$J$1048576, MATCH(W1011, CFB!$W$2:$W$1048576, 0)):INDEX(CFB!$J$2:$J$1048576, MATCH(W1011, CFB!$W$2:$W$1048576, 0) + COUNTIF(CFB!$W$2:$W$1048576, W1011) - 1))</f>
        <v>38</v>
      </c>
      <c r="N1011" s="2">
        <f>RANK(K1011, INDEX(CFB!$K$2:$K$1048576, MATCH(W1011, CFB!$W$2:$W$1048576, 0)):INDEX(CFB!$K$2:$K$1048576, MATCH(W1011, CFB!$W$2:$W$1048576, 0) + COUNTIF(CFB!$W$2:$W$1048576, W1011) - 1))</f>
        <v>94</v>
      </c>
      <c r="O1011">
        <v>30.39</v>
      </c>
      <c r="P1011">
        <v>10.56</v>
      </c>
      <c r="Q1011">
        <v>7.77</v>
      </c>
      <c r="R1011">
        <v>6.23</v>
      </c>
      <c r="S1011">
        <v>5.0599999999999996</v>
      </c>
      <c r="T1011">
        <v>3.52</v>
      </c>
      <c r="U1011">
        <v>6.32</v>
      </c>
      <c r="V1011">
        <v>4.46</v>
      </c>
      <c r="W1011">
        <v>2017</v>
      </c>
      <c r="X1011">
        <f t="shared" si="29"/>
        <v>0</v>
      </c>
    </row>
    <row r="1012" spans="1:24" ht="12.75" hidden="1" customHeight="1" x14ac:dyDescent="0.45">
      <c r="A1012">
        <v>95</v>
      </c>
      <c r="B1012" t="s">
        <v>86</v>
      </c>
      <c r="C1012" t="s">
        <v>162</v>
      </c>
      <c r="D1012" s="2" t="str">
        <f t="shared" si="28"/>
        <v>Miami (OH)2017</v>
      </c>
      <c r="F1012">
        <v>5</v>
      </c>
      <c r="G1012">
        <v>7</v>
      </c>
      <c r="H1012" s="2">
        <v>0</v>
      </c>
      <c r="I1012">
        <v>-4.57</v>
      </c>
      <c r="J1012">
        <v>-1.47</v>
      </c>
      <c r="K1012">
        <v>-6.04</v>
      </c>
      <c r="L1012" s="2">
        <f>_xlfn.RANK.EQ(I1012, INDEX(CFB!$I$2:$I$1048576, MATCH(W1012, CFB!$W$2:$W$1048576, 0)):INDEX(CFB!$I$2:$I$1048576, MATCH(W1012, CFB!$W$2:$W$1048576, 0) + COUNTIF(CFB!$W$2:$W$1048576, W1012) - 1), 0)</f>
        <v>103</v>
      </c>
      <c r="M1012" s="2">
        <f>_xlfn.RANK.EQ(J1012, INDEX(CFB!$J$2:$J$1048576, MATCH(W1012, CFB!$W$2:$W$1048576, 0)):INDEX(CFB!$J$2:$J$1048576, MATCH(W1012, CFB!$W$2:$W$1048576, 0) + COUNTIF(CFB!$W$2:$W$1048576, W1012) - 1))</f>
        <v>75</v>
      </c>
      <c r="N1012" s="2">
        <f>RANK(K1012, INDEX(CFB!$K$2:$K$1048576, MATCH(W1012, CFB!$W$2:$W$1048576, 0)):INDEX(CFB!$K$2:$K$1048576, MATCH(W1012, CFB!$W$2:$W$1048576, 0) + COUNTIF(CFB!$W$2:$W$1048576, W1012) - 1))</f>
        <v>95</v>
      </c>
      <c r="O1012">
        <v>34.03</v>
      </c>
      <c r="P1012">
        <v>15.27</v>
      </c>
      <c r="Q1012">
        <v>8.24</v>
      </c>
      <c r="R1012">
        <v>6.09</v>
      </c>
      <c r="S1012">
        <v>4.53</v>
      </c>
      <c r="T1012">
        <v>4.07</v>
      </c>
      <c r="U1012">
        <v>6.38</v>
      </c>
      <c r="V1012">
        <v>4.83</v>
      </c>
      <c r="W1012">
        <v>2017</v>
      </c>
      <c r="X1012">
        <f t="shared" si="29"/>
        <v>0</v>
      </c>
    </row>
    <row r="1013" spans="1:24" ht="12.75" hidden="1" customHeight="1" x14ac:dyDescent="0.45">
      <c r="A1013">
        <v>96</v>
      </c>
      <c r="B1013" t="s">
        <v>45</v>
      </c>
      <c r="C1013" t="s">
        <v>29</v>
      </c>
      <c r="D1013" s="2" t="str">
        <f t="shared" si="28"/>
        <v>Baylor2017</v>
      </c>
      <c r="F1013">
        <v>1</v>
      </c>
      <c r="G1013">
        <v>11</v>
      </c>
      <c r="H1013" s="2">
        <v>0</v>
      </c>
      <c r="I1013">
        <v>-0.59</v>
      </c>
      <c r="J1013">
        <v>-5.88</v>
      </c>
      <c r="K1013">
        <v>-6.47</v>
      </c>
      <c r="L1013" s="2">
        <f>_xlfn.RANK.EQ(I1013, INDEX(CFB!$I$2:$I$1048576, MATCH(W1013, CFB!$W$2:$W$1048576, 0)):INDEX(CFB!$I$2:$I$1048576, MATCH(W1013, CFB!$W$2:$W$1048576, 0) + COUNTIF(CFB!$W$2:$W$1048576, W1013) - 1), 0)</f>
        <v>77</v>
      </c>
      <c r="M1013" s="2">
        <f>_xlfn.RANK.EQ(J1013, INDEX(CFB!$J$2:$J$1048576, MATCH(W1013, CFB!$W$2:$W$1048576, 0)):INDEX(CFB!$J$2:$J$1048576, MATCH(W1013, CFB!$W$2:$W$1048576, 0) + COUNTIF(CFB!$W$2:$W$1048576, W1013) - 1))</f>
        <v>104</v>
      </c>
      <c r="N1013" s="2">
        <f>RANK(K1013, INDEX(CFB!$K$2:$K$1048576, MATCH(W1013, CFB!$W$2:$W$1048576, 0)):INDEX(CFB!$K$2:$K$1048576, MATCH(W1013, CFB!$W$2:$W$1048576, 0) + COUNTIF(CFB!$W$2:$W$1048576, W1013) - 1))</f>
        <v>96</v>
      </c>
      <c r="O1013">
        <v>41.54</v>
      </c>
      <c r="P1013">
        <v>18.3</v>
      </c>
      <c r="Q1013">
        <v>8.8800000000000008</v>
      </c>
      <c r="R1013">
        <v>6.46</v>
      </c>
      <c r="S1013">
        <v>4.6100000000000003</v>
      </c>
      <c r="T1013">
        <v>4.12</v>
      </c>
      <c r="U1013">
        <v>6.94</v>
      </c>
      <c r="V1013">
        <v>5.01</v>
      </c>
      <c r="W1013">
        <v>2017</v>
      </c>
      <c r="X1013">
        <f t="shared" si="29"/>
        <v>0</v>
      </c>
    </row>
    <row r="1014" spans="1:24" ht="12.75" hidden="1" customHeight="1" x14ac:dyDescent="0.45">
      <c r="A1014">
        <v>97</v>
      </c>
      <c r="B1014" t="s">
        <v>152</v>
      </c>
      <c r="C1014" t="s">
        <v>168</v>
      </c>
      <c r="D1014" s="2" t="str">
        <f t="shared" si="28"/>
        <v>Middle Tennessee State2017</v>
      </c>
      <c r="F1014">
        <v>7</v>
      </c>
      <c r="G1014">
        <v>6</v>
      </c>
      <c r="H1014" s="2">
        <v>0</v>
      </c>
      <c r="I1014">
        <v>-4.6399999999999997</v>
      </c>
      <c r="J1014">
        <v>-1.84</v>
      </c>
      <c r="K1014">
        <v>-6.48</v>
      </c>
      <c r="L1014" s="2">
        <f>_xlfn.RANK.EQ(I1014, INDEX(CFB!$I$2:$I$1048576, MATCH(W1014, CFB!$W$2:$W$1048576, 0)):INDEX(CFB!$I$2:$I$1048576, MATCH(W1014, CFB!$W$2:$W$1048576, 0) + COUNTIF(CFB!$W$2:$W$1048576, W1014) - 1), 0)</f>
        <v>104</v>
      </c>
      <c r="M1014" s="2">
        <f>_xlfn.RANK.EQ(J1014, INDEX(CFB!$J$2:$J$1048576, MATCH(W1014, CFB!$W$2:$W$1048576, 0)):INDEX(CFB!$J$2:$J$1048576, MATCH(W1014, CFB!$W$2:$W$1048576, 0) + COUNTIF(CFB!$W$2:$W$1048576, W1014) - 1))</f>
        <v>77</v>
      </c>
      <c r="N1014" s="2">
        <f>RANK(K1014, INDEX(CFB!$K$2:$K$1048576, MATCH(W1014, CFB!$W$2:$W$1048576, 0)):INDEX(CFB!$K$2:$K$1048576, MATCH(W1014, CFB!$W$2:$W$1048576, 0) + COUNTIF(CFB!$W$2:$W$1048576, W1014) - 1))</f>
        <v>97</v>
      </c>
      <c r="O1014">
        <v>34.83</v>
      </c>
      <c r="P1014">
        <v>15.94</v>
      </c>
      <c r="Q1014">
        <v>7.95</v>
      </c>
      <c r="R1014">
        <v>6.17</v>
      </c>
      <c r="S1014">
        <v>4.7300000000000004</v>
      </c>
      <c r="T1014">
        <v>3.17</v>
      </c>
      <c r="U1014">
        <v>6.54</v>
      </c>
      <c r="V1014">
        <v>4.34</v>
      </c>
      <c r="W1014">
        <v>2017</v>
      </c>
      <c r="X1014">
        <f t="shared" si="29"/>
        <v>0</v>
      </c>
    </row>
    <row r="1015" spans="1:24" ht="12.75" hidden="1" customHeight="1" x14ac:dyDescent="0.45">
      <c r="A1015">
        <v>98</v>
      </c>
      <c r="B1015" t="s">
        <v>142</v>
      </c>
      <c r="C1015" t="s">
        <v>168</v>
      </c>
      <c r="D1015" s="2" t="str">
        <f t="shared" si="28"/>
        <v>Florida International2017</v>
      </c>
      <c r="F1015">
        <v>8</v>
      </c>
      <c r="G1015">
        <v>5</v>
      </c>
      <c r="H1015" s="2">
        <v>0</v>
      </c>
      <c r="I1015">
        <v>-2.84</v>
      </c>
      <c r="J1015">
        <v>-3.9</v>
      </c>
      <c r="K1015">
        <v>-6.75</v>
      </c>
      <c r="L1015" s="2">
        <f>_xlfn.RANK.EQ(I1015, INDEX(CFB!$I$2:$I$1048576, MATCH(W1015, CFB!$W$2:$W$1048576, 0)):INDEX(CFB!$I$2:$I$1048576, MATCH(W1015, CFB!$W$2:$W$1048576, 0) + COUNTIF(CFB!$W$2:$W$1048576, W1015) - 1), 0)</f>
        <v>96</v>
      </c>
      <c r="M1015" s="2">
        <f>_xlfn.RANK.EQ(J1015, INDEX(CFB!$J$2:$J$1048576, MATCH(W1015, CFB!$W$2:$W$1048576, 0)):INDEX(CFB!$J$2:$J$1048576, MATCH(W1015, CFB!$W$2:$W$1048576, 0) + COUNTIF(CFB!$W$2:$W$1048576, W1015) - 1))</f>
        <v>92</v>
      </c>
      <c r="N1015" s="2">
        <f>RANK(K1015, INDEX(CFB!$K$2:$K$1048576, MATCH(W1015, CFB!$W$2:$W$1048576, 0)):INDEX(CFB!$K$2:$K$1048576, MATCH(W1015, CFB!$W$2:$W$1048576, 0) + COUNTIF(CFB!$W$2:$W$1048576, W1015) - 1))</f>
        <v>98</v>
      </c>
      <c r="O1015">
        <v>35.42</v>
      </c>
      <c r="P1015">
        <v>20.21</v>
      </c>
      <c r="Q1015">
        <v>8.39</v>
      </c>
      <c r="R1015">
        <v>6.78</v>
      </c>
      <c r="S1015">
        <v>4.78</v>
      </c>
      <c r="T1015">
        <v>4.22</v>
      </c>
      <c r="U1015">
        <v>6.53</v>
      </c>
      <c r="V1015">
        <v>5.26</v>
      </c>
      <c r="W1015">
        <v>2017</v>
      </c>
      <c r="X1015">
        <f t="shared" si="29"/>
        <v>0</v>
      </c>
    </row>
    <row r="1016" spans="1:24" ht="12.75" hidden="1" customHeight="1" x14ac:dyDescent="0.45">
      <c r="A1016">
        <v>99</v>
      </c>
      <c r="B1016" t="s">
        <v>147</v>
      </c>
      <c r="C1016" t="s">
        <v>172</v>
      </c>
      <c r="D1016" s="2" t="str">
        <f t="shared" si="28"/>
        <v>Tulsa2017</v>
      </c>
      <c r="F1016">
        <v>2</v>
      </c>
      <c r="G1016">
        <v>10</v>
      </c>
      <c r="H1016" s="2">
        <v>0</v>
      </c>
      <c r="I1016">
        <v>0.22</v>
      </c>
      <c r="J1016">
        <v>-7.68</v>
      </c>
      <c r="K1016">
        <v>-7.46</v>
      </c>
      <c r="L1016" s="2">
        <f>_xlfn.RANK.EQ(I1016, INDEX(CFB!$I$2:$I$1048576, MATCH(W1016, CFB!$W$2:$W$1048576, 0)):INDEX(CFB!$I$2:$I$1048576, MATCH(W1016, CFB!$W$2:$W$1048576, 0) + COUNTIF(CFB!$W$2:$W$1048576, W1016) - 1), 0)</f>
        <v>71</v>
      </c>
      <c r="M1016" s="2">
        <f>_xlfn.RANK.EQ(J1016, INDEX(CFB!$J$2:$J$1048576, MATCH(W1016, CFB!$W$2:$W$1048576, 0)):INDEX(CFB!$J$2:$J$1048576, MATCH(W1016, CFB!$W$2:$W$1048576, 0) + COUNTIF(CFB!$W$2:$W$1048576, W1016) - 1))</f>
        <v>115</v>
      </c>
      <c r="N1016" s="2">
        <f>RANK(K1016, INDEX(CFB!$K$2:$K$1048576, MATCH(W1016, CFB!$W$2:$W$1048576, 0)):INDEX(CFB!$K$2:$K$1048576, MATCH(W1016, CFB!$W$2:$W$1048576, 0) + COUNTIF(CFB!$W$2:$W$1048576, W1016) - 1))</f>
        <v>99</v>
      </c>
      <c r="O1016">
        <v>40.880000000000003</v>
      </c>
      <c r="P1016">
        <v>22.2</v>
      </c>
      <c r="Q1016">
        <v>7.92</v>
      </c>
      <c r="R1016">
        <v>8.1999999999999993</v>
      </c>
      <c r="S1016">
        <v>5.76</v>
      </c>
      <c r="T1016">
        <v>4.8499999999999996</v>
      </c>
      <c r="U1016">
        <v>6.52</v>
      </c>
      <c r="V1016">
        <v>6.09</v>
      </c>
      <c r="W1016">
        <v>2017</v>
      </c>
      <c r="X1016">
        <f t="shared" si="29"/>
        <v>0</v>
      </c>
    </row>
    <row r="1017" spans="1:24" ht="12.75" hidden="1" customHeight="1" x14ac:dyDescent="0.45">
      <c r="A1017">
        <v>100</v>
      </c>
      <c r="B1017" t="s">
        <v>43</v>
      </c>
      <c r="C1017" t="s">
        <v>160</v>
      </c>
      <c r="D1017" s="2" t="str">
        <f t="shared" si="28"/>
        <v>Illinois2017</v>
      </c>
      <c r="F1017">
        <v>2</v>
      </c>
      <c r="G1017">
        <v>10</v>
      </c>
      <c r="H1017" s="2">
        <v>0</v>
      </c>
      <c r="I1017">
        <v>-6.84</v>
      </c>
      <c r="J1017">
        <v>-1.03</v>
      </c>
      <c r="K1017">
        <v>-7.87</v>
      </c>
      <c r="L1017" s="2">
        <f>_xlfn.RANK.EQ(I1017, INDEX(CFB!$I$2:$I$1048576, MATCH(W1017, CFB!$W$2:$W$1048576, 0)):INDEX(CFB!$I$2:$I$1048576, MATCH(W1017, CFB!$W$2:$W$1048576, 0) + COUNTIF(CFB!$W$2:$W$1048576, W1017) - 1), 0)</f>
        <v>111</v>
      </c>
      <c r="M1017" s="2">
        <f>_xlfn.RANK.EQ(J1017, INDEX(CFB!$J$2:$J$1048576, MATCH(W1017, CFB!$W$2:$W$1048576, 0)):INDEX(CFB!$J$2:$J$1048576, MATCH(W1017, CFB!$W$2:$W$1048576, 0) + COUNTIF(CFB!$W$2:$W$1048576, W1017) - 1))</f>
        <v>71</v>
      </c>
      <c r="N1017" s="2">
        <f>RANK(K1017, INDEX(CFB!$K$2:$K$1048576, MATCH(W1017, CFB!$W$2:$W$1048576, 0)):INDEX(CFB!$K$2:$K$1048576, MATCH(W1017, CFB!$W$2:$W$1048576, 0) + COUNTIF(CFB!$W$2:$W$1048576, W1017) - 1))</f>
        <v>100</v>
      </c>
      <c r="O1017">
        <v>33.659999999999997</v>
      </c>
      <c r="P1017">
        <v>15.01</v>
      </c>
      <c r="Q1017">
        <v>7.94</v>
      </c>
      <c r="R1017">
        <v>5.86</v>
      </c>
      <c r="S1017">
        <v>4.5</v>
      </c>
      <c r="T1017">
        <v>4.03</v>
      </c>
      <c r="U1017">
        <v>6.16</v>
      </c>
      <c r="V1017">
        <v>4.57</v>
      </c>
      <c r="W1017">
        <v>2017</v>
      </c>
      <c r="X1017">
        <f t="shared" si="29"/>
        <v>0</v>
      </c>
    </row>
    <row r="1018" spans="1:24" ht="12.75" hidden="1" customHeight="1" x14ac:dyDescent="0.45">
      <c r="A1018">
        <v>101</v>
      </c>
      <c r="B1018" t="s">
        <v>50</v>
      </c>
      <c r="C1018" t="s">
        <v>166</v>
      </c>
      <c r="D1018" s="2" t="str">
        <f t="shared" si="28"/>
        <v>Nevada-Las Vegas2017</v>
      </c>
      <c r="F1018">
        <v>5</v>
      </c>
      <c r="G1018">
        <v>7</v>
      </c>
      <c r="H1018" s="2">
        <v>0</v>
      </c>
      <c r="I1018">
        <v>0.94</v>
      </c>
      <c r="J1018">
        <v>-8.86</v>
      </c>
      <c r="K1018">
        <v>-7.92</v>
      </c>
      <c r="L1018" s="2">
        <f>_xlfn.RANK.EQ(I1018, INDEX(CFB!$I$2:$I$1048576, MATCH(W1018, CFB!$W$2:$W$1048576, 0)):INDEX(CFB!$I$2:$I$1048576, MATCH(W1018, CFB!$W$2:$W$1048576, 0) + COUNTIF(CFB!$W$2:$W$1048576, W1018) - 1), 0)</f>
        <v>62</v>
      </c>
      <c r="M1018" s="2">
        <f>_xlfn.RANK.EQ(J1018, INDEX(CFB!$J$2:$J$1048576, MATCH(W1018, CFB!$W$2:$W$1048576, 0)):INDEX(CFB!$J$2:$J$1048576, MATCH(W1018, CFB!$W$2:$W$1048576, 0) + COUNTIF(CFB!$W$2:$W$1048576, W1018) - 1))</f>
        <v>120</v>
      </c>
      <c r="N1018" s="2">
        <f>RANK(K1018, INDEX(CFB!$K$2:$K$1048576, MATCH(W1018, CFB!$W$2:$W$1048576, 0)):INDEX(CFB!$K$2:$K$1048576, MATCH(W1018, CFB!$W$2:$W$1048576, 0) + COUNTIF(CFB!$W$2:$W$1048576, W1018) - 1))</f>
        <v>101</v>
      </c>
      <c r="O1018">
        <v>39.979999999999997</v>
      </c>
      <c r="P1018">
        <v>22.33</v>
      </c>
      <c r="Q1018">
        <v>8.4</v>
      </c>
      <c r="R1018">
        <v>6.67</v>
      </c>
      <c r="S1018">
        <v>6.28</v>
      </c>
      <c r="T1018">
        <v>4.58</v>
      </c>
      <c r="U1018">
        <v>7.2</v>
      </c>
      <c r="V1018">
        <v>5.39</v>
      </c>
      <c r="W1018">
        <v>2017</v>
      </c>
      <c r="X1018">
        <f t="shared" si="29"/>
        <v>0</v>
      </c>
    </row>
    <row r="1019" spans="1:24" ht="12.75" hidden="1" customHeight="1" x14ac:dyDescent="0.45">
      <c r="A1019">
        <v>102</v>
      </c>
      <c r="B1019" t="s">
        <v>32</v>
      </c>
      <c r="C1019" t="s">
        <v>12</v>
      </c>
      <c r="D1019" s="2" t="str">
        <f t="shared" si="28"/>
        <v>BYU2017</v>
      </c>
      <c r="F1019">
        <v>4</v>
      </c>
      <c r="G1019">
        <v>9</v>
      </c>
      <c r="H1019" s="2">
        <v>0</v>
      </c>
      <c r="I1019">
        <v>-9.89</v>
      </c>
      <c r="J1019">
        <v>1.83</v>
      </c>
      <c r="K1019">
        <v>-8.06</v>
      </c>
      <c r="L1019" s="2">
        <f>_xlfn.RANK.EQ(I1019, INDEX(CFB!$I$2:$I$1048576, MATCH(W1019, CFB!$W$2:$W$1048576, 0)):INDEX(CFB!$I$2:$I$1048576, MATCH(W1019, CFB!$W$2:$W$1048576, 0) + COUNTIF(CFB!$W$2:$W$1048576, W1019) - 1), 0)</f>
        <v>120</v>
      </c>
      <c r="M1019" s="2">
        <f>_xlfn.RANK.EQ(J1019, INDEX(CFB!$J$2:$J$1048576, MATCH(W1019, CFB!$W$2:$W$1048576, 0)):INDEX(CFB!$J$2:$J$1048576, MATCH(W1019, CFB!$W$2:$W$1048576, 0) + COUNTIF(CFB!$W$2:$W$1048576, W1019) - 1))</f>
        <v>49</v>
      </c>
      <c r="N1019" s="2">
        <f>RANK(K1019, INDEX(CFB!$K$2:$K$1048576, MATCH(W1019, CFB!$W$2:$W$1048576, 0)):INDEX(CFB!$K$2:$K$1048576, MATCH(W1019, CFB!$W$2:$W$1048576, 0) + COUNTIF(CFB!$W$2:$W$1048576, W1019) - 1))</f>
        <v>102</v>
      </c>
      <c r="O1019">
        <v>29.23</v>
      </c>
      <c r="P1019">
        <v>12.05</v>
      </c>
      <c r="Q1019">
        <v>7.26</v>
      </c>
      <c r="R1019">
        <v>6.29</v>
      </c>
      <c r="S1019">
        <v>5.04</v>
      </c>
      <c r="T1019">
        <v>2.89</v>
      </c>
      <c r="U1019">
        <v>6.27</v>
      </c>
      <c r="V1019">
        <v>4.21</v>
      </c>
      <c r="W1019">
        <v>2017</v>
      </c>
      <c r="X1019">
        <f t="shared" si="29"/>
        <v>0</v>
      </c>
    </row>
    <row r="1020" spans="1:24" ht="12.75" hidden="1" customHeight="1" x14ac:dyDescent="0.45">
      <c r="A1020">
        <v>103</v>
      </c>
      <c r="B1020" t="s">
        <v>135</v>
      </c>
      <c r="C1020" t="s">
        <v>165</v>
      </c>
      <c r="D1020" s="2" t="str">
        <f t="shared" si="28"/>
        <v>UAB2017</v>
      </c>
      <c r="F1020">
        <v>8</v>
      </c>
      <c r="G1020">
        <v>5</v>
      </c>
      <c r="H1020" s="2">
        <v>0</v>
      </c>
      <c r="I1020">
        <v>-3.08</v>
      </c>
      <c r="J1020">
        <v>-5</v>
      </c>
      <c r="K1020">
        <v>-8.08</v>
      </c>
      <c r="L1020" s="2">
        <f>_xlfn.RANK.EQ(I1020, INDEX(CFB!$I$2:$I$1048576, MATCH(W1020, CFB!$W$2:$W$1048576, 0)):INDEX(CFB!$I$2:$I$1048576, MATCH(W1020, CFB!$W$2:$W$1048576, 0) + COUNTIF(CFB!$W$2:$W$1048576, W1020) - 1), 0)</f>
        <v>97</v>
      </c>
      <c r="M1020" s="2">
        <f>_xlfn.RANK.EQ(J1020, INDEX(CFB!$J$2:$J$1048576, MATCH(W1020, CFB!$W$2:$W$1048576, 0)):INDEX(CFB!$J$2:$J$1048576, MATCH(W1020, CFB!$W$2:$W$1048576, 0) + COUNTIF(CFB!$W$2:$W$1048576, W1020) - 1))</f>
        <v>98</v>
      </c>
      <c r="N1020" s="2">
        <f>RANK(K1020, INDEX(CFB!$K$2:$K$1048576, MATCH(W1020, CFB!$W$2:$W$1048576, 0)):INDEX(CFB!$K$2:$K$1048576, MATCH(W1020, CFB!$W$2:$W$1048576, 0) + COUNTIF(CFB!$W$2:$W$1048576, W1020) - 1))</f>
        <v>103</v>
      </c>
      <c r="O1020">
        <v>34.75</v>
      </c>
      <c r="P1020">
        <v>19.559999999999999</v>
      </c>
      <c r="Q1020">
        <v>7.38</v>
      </c>
      <c r="R1020">
        <v>6.01</v>
      </c>
      <c r="S1020">
        <v>4.99</v>
      </c>
      <c r="T1020">
        <v>4.1100000000000003</v>
      </c>
      <c r="U1020">
        <v>6.12</v>
      </c>
      <c r="V1020">
        <v>4.84</v>
      </c>
      <c r="W1020">
        <v>2017</v>
      </c>
      <c r="X1020">
        <f t="shared" si="29"/>
        <v>0</v>
      </c>
    </row>
    <row r="1021" spans="1:24" ht="12.75" hidden="1" customHeight="1" x14ac:dyDescent="0.45">
      <c r="A1021">
        <v>104</v>
      </c>
      <c r="B1021" t="s">
        <v>149</v>
      </c>
      <c r="C1021" t="s">
        <v>174</v>
      </c>
      <c r="D1021" s="2" t="str">
        <f t="shared" si="28"/>
        <v>New Mexico State2017</v>
      </c>
      <c r="F1021">
        <v>7</v>
      </c>
      <c r="G1021">
        <v>6</v>
      </c>
      <c r="H1021" s="2">
        <v>0</v>
      </c>
      <c r="I1021">
        <v>0.39</v>
      </c>
      <c r="J1021">
        <v>-9.07</v>
      </c>
      <c r="K1021">
        <v>-8.69</v>
      </c>
      <c r="L1021" s="2">
        <f>_xlfn.RANK.EQ(I1021, INDEX(CFB!$I$2:$I$1048576, MATCH(W1021, CFB!$W$2:$W$1048576, 0)):INDEX(CFB!$I$2:$I$1048576, MATCH(W1021, CFB!$W$2:$W$1048576, 0) + COUNTIF(CFB!$W$2:$W$1048576, W1021) - 1), 0)</f>
        <v>68</v>
      </c>
      <c r="M1021" s="2">
        <f>_xlfn.RANK.EQ(J1021, INDEX(CFB!$J$2:$J$1048576, MATCH(W1021, CFB!$W$2:$W$1048576, 0)):INDEX(CFB!$J$2:$J$1048576, MATCH(W1021, CFB!$W$2:$W$1048576, 0) + COUNTIF(CFB!$W$2:$W$1048576, W1021) - 1))</f>
        <v>122</v>
      </c>
      <c r="N1021" s="2">
        <f>RANK(K1021, INDEX(CFB!$K$2:$K$1048576, MATCH(W1021, CFB!$W$2:$W$1048576, 0)):INDEX(CFB!$K$2:$K$1048576, MATCH(W1021, CFB!$W$2:$W$1048576, 0) + COUNTIF(CFB!$W$2:$W$1048576, W1021) - 1))</f>
        <v>104</v>
      </c>
      <c r="O1021">
        <v>38.65</v>
      </c>
      <c r="P1021">
        <v>22.24</v>
      </c>
      <c r="Q1021">
        <v>7.73</v>
      </c>
      <c r="R1021">
        <v>6.17</v>
      </c>
      <c r="S1021">
        <v>4.62</v>
      </c>
      <c r="T1021">
        <v>3.78</v>
      </c>
      <c r="U1021">
        <v>6.71</v>
      </c>
      <c r="V1021">
        <v>4.7699999999999996</v>
      </c>
      <c r="W1021">
        <v>2017</v>
      </c>
      <c r="X1021">
        <f t="shared" si="29"/>
        <v>0</v>
      </c>
    </row>
    <row r="1022" spans="1:24" ht="12.75" hidden="1" customHeight="1" x14ac:dyDescent="0.45">
      <c r="A1022">
        <v>105</v>
      </c>
      <c r="B1022" t="s">
        <v>130</v>
      </c>
      <c r="C1022" t="s">
        <v>166</v>
      </c>
      <c r="D1022" s="2" t="str">
        <f t="shared" si="28"/>
        <v>Nevada2017</v>
      </c>
      <c r="F1022">
        <v>3</v>
      </c>
      <c r="G1022">
        <v>9</v>
      </c>
      <c r="H1022" s="2">
        <v>0</v>
      </c>
      <c r="I1022">
        <v>-1.58</v>
      </c>
      <c r="J1022">
        <v>-7.67</v>
      </c>
      <c r="K1022">
        <v>-9.25</v>
      </c>
      <c r="L1022" s="2">
        <f>_xlfn.RANK.EQ(I1022, INDEX(CFB!$I$2:$I$1048576, MATCH(W1022, CFB!$W$2:$W$1048576, 0)):INDEX(CFB!$I$2:$I$1048576, MATCH(W1022, CFB!$W$2:$W$1048576, 0) + COUNTIF(CFB!$W$2:$W$1048576, W1022) - 1), 0)</f>
        <v>85</v>
      </c>
      <c r="M1022" s="2">
        <f>_xlfn.RANK.EQ(J1022, INDEX(CFB!$J$2:$J$1048576, MATCH(W1022, CFB!$W$2:$W$1048576, 0)):INDEX(CFB!$J$2:$J$1048576, MATCH(W1022, CFB!$W$2:$W$1048576, 0) + COUNTIF(CFB!$W$2:$W$1048576, W1022) - 1))</f>
        <v>114</v>
      </c>
      <c r="N1022" s="2">
        <f>RANK(K1022, INDEX(CFB!$K$2:$K$1048576, MATCH(W1022, CFB!$W$2:$W$1048576, 0)):INDEX(CFB!$K$2:$K$1048576, MATCH(W1022, CFB!$W$2:$W$1048576, 0) + COUNTIF(CFB!$W$2:$W$1048576, W1022) - 1))</f>
        <v>105</v>
      </c>
      <c r="O1022">
        <v>39.72</v>
      </c>
      <c r="P1022">
        <v>21.1</v>
      </c>
      <c r="Q1022">
        <v>8.23</v>
      </c>
      <c r="R1022">
        <v>7.43</v>
      </c>
      <c r="S1022">
        <v>4.84</v>
      </c>
      <c r="T1022">
        <v>3.62</v>
      </c>
      <c r="U1022">
        <v>6.78</v>
      </c>
      <c r="V1022">
        <v>5</v>
      </c>
      <c r="W1022">
        <v>2017</v>
      </c>
      <c r="X1022">
        <f t="shared" si="29"/>
        <v>0</v>
      </c>
    </row>
    <row r="1023" spans="1:24" ht="12.75" hidden="1" customHeight="1" x14ac:dyDescent="0.45">
      <c r="A1023">
        <v>106</v>
      </c>
      <c r="B1023" t="s">
        <v>145</v>
      </c>
      <c r="C1023" t="s">
        <v>12</v>
      </c>
      <c r="D1023" s="2" t="str">
        <f t="shared" si="28"/>
        <v>Massachusetts2017</v>
      </c>
      <c r="F1023">
        <v>4</v>
      </c>
      <c r="G1023">
        <v>8</v>
      </c>
      <c r="H1023" s="2">
        <v>0</v>
      </c>
      <c r="I1023">
        <v>1.75</v>
      </c>
      <c r="J1023">
        <v>-11.11</v>
      </c>
      <c r="K1023">
        <v>-9.36</v>
      </c>
      <c r="L1023" s="2">
        <f>_xlfn.RANK.EQ(I1023, INDEX(CFB!$I$2:$I$1048576, MATCH(W1023, CFB!$W$2:$W$1048576, 0)):INDEX(CFB!$I$2:$I$1048576, MATCH(W1023, CFB!$W$2:$W$1048576, 0) + COUNTIF(CFB!$W$2:$W$1048576, W1023) - 1), 0)</f>
        <v>58</v>
      </c>
      <c r="M1023" s="2">
        <f>_xlfn.RANK.EQ(J1023, INDEX(CFB!$J$2:$J$1048576, MATCH(W1023, CFB!$W$2:$W$1048576, 0)):INDEX(CFB!$J$2:$J$1048576, MATCH(W1023, CFB!$W$2:$W$1048576, 0) + COUNTIF(CFB!$W$2:$W$1048576, W1023) - 1))</f>
        <v>127</v>
      </c>
      <c r="N1023" s="2">
        <f>RANK(K1023, INDEX(CFB!$K$2:$K$1048576, MATCH(W1023, CFB!$W$2:$W$1048576, 0)):INDEX(CFB!$K$2:$K$1048576, MATCH(W1023, CFB!$W$2:$W$1048576, 0) + COUNTIF(CFB!$W$2:$W$1048576, W1023) - 1))</f>
        <v>106</v>
      </c>
      <c r="O1023">
        <v>40.93</v>
      </c>
      <c r="P1023">
        <v>24.18</v>
      </c>
      <c r="Q1023">
        <v>8.82</v>
      </c>
      <c r="R1023">
        <v>6.28</v>
      </c>
      <c r="S1023">
        <v>4.47</v>
      </c>
      <c r="T1023">
        <v>4.22</v>
      </c>
      <c r="U1023">
        <v>6.85</v>
      </c>
      <c r="V1023">
        <v>5.07</v>
      </c>
      <c r="W1023">
        <v>2017</v>
      </c>
      <c r="X1023">
        <f t="shared" si="29"/>
        <v>0</v>
      </c>
    </row>
    <row r="1024" spans="1:24" ht="12.75" hidden="1" customHeight="1" x14ac:dyDescent="0.45">
      <c r="A1024">
        <v>107</v>
      </c>
      <c r="B1024" t="s">
        <v>81</v>
      </c>
      <c r="C1024" t="s">
        <v>173</v>
      </c>
      <c r="D1024" s="2" t="str">
        <f t="shared" si="28"/>
        <v>Cincinnati2017</v>
      </c>
      <c r="F1024">
        <v>4</v>
      </c>
      <c r="G1024">
        <v>8</v>
      </c>
      <c r="H1024" s="2">
        <v>0</v>
      </c>
      <c r="I1024">
        <v>-5.45</v>
      </c>
      <c r="J1024">
        <v>-4.1399999999999997</v>
      </c>
      <c r="K1024">
        <v>-9.59</v>
      </c>
      <c r="L1024" s="2">
        <f>_xlfn.RANK.EQ(I1024, INDEX(CFB!$I$2:$I$1048576, MATCH(W1024, CFB!$W$2:$W$1048576, 0)):INDEX(CFB!$I$2:$I$1048576, MATCH(W1024, CFB!$W$2:$W$1048576, 0) + COUNTIF(CFB!$W$2:$W$1048576, W1024) - 1), 0)</f>
        <v>108</v>
      </c>
      <c r="M1024" s="2">
        <f>_xlfn.RANK.EQ(J1024, INDEX(CFB!$J$2:$J$1048576, MATCH(W1024, CFB!$W$2:$W$1048576, 0)):INDEX(CFB!$J$2:$J$1048576, MATCH(W1024, CFB!$W$2:$W$1048576, 0) + COUNTIF(CFB!$W$2:$W$1048576, W1024) - 1))</f>
        <v>93</v>
      </c>
      <c r="N1024" s="2">
        <f>RANK(K1024, INDEX(CFB!$K$2:$K$1048576, MATCH(W1024, CFB!$W$2:$W$1048576, 0)):INDEX(CFB!$K$2:$K$1048576, MATCH(W1024, CFB!$W$2:$W$1048576, 0) + COUNTIF(CFB!$W$2:$W$1048576, W1024) - 1))</f>
        <v>107</v>
      </c>
      <c r="O1024">
        <v>32.75</v>
      </c>
      <c r="P1024">
        <v>18.940000000000001</v>
      </c>
      <c r="Q1024">
        <v>6.61</v>
      </c>
      <c r="R1024">
        <v>6.68</v>
      </c>
      <c r="S1024">
        <v>5.13</v>
      </c>
      <c r="T1024">
        <v>3.75</v>
      </c>
      <c r="U1024">
        <v>6</v>
      </c>
      <c r="V1024">
        <v>4.92</v>
      </c>
      <c r="W1024">
        <v>2017</v>
      </c>
      <c r="X1024">
        <f t="shared" si="29"/>
        <v>0</v>
      </c>
    </row>
    <row r="1025" spans="1:24" ht="12.75" hidden="1" customHeight="1" x14ac:dyDescent="0.45">
      <c r="A1025">
        <v>108</v>
      </c>
      <c r="B1025" t="s">
        <v>141</v>
      </c>
      <c r="C1025" t="s">
        <v>167</v>
      </c>
      <c r="D1025" s="2" t="str">
        <f t="shared" si="28"/>
        <v>New Mexico2017</v>
      </c>
      <c r="F1025">
        <v>3</v>
      </c>
      <c r="G1025">
        <v>9</v>
      </c>
      <c r="H1025" s="2">
        <v>0</v>
      </c>
      <c r="I1025">
        <v>-7.64</v>
      </c>
      <c r="J1025">
        <v>-2.73</v>
      </c>
      <c r="K1025">
        <v>-10.38</v>
      </c>
      <c r="L1025" s="2">
        <f>_xlfn.RANK.EQ(I1025, INDEX(CFB!$I$2:$I$1048576, MATCH(W1025, CFB!$W$2:$W$1048576, 0)):INDEX(CFB!$I$2:$I$1048576, MATCH(W1025, CFB!$W$2:$W$1048576, 0) + COUNTIF(CFB!$W$2:$W$1048576, W1025) - 1), 0)</f>
        <v>116</v>
      </c>
      <c r="M1025" s="2">
        <f>_xlfn.RANK.EQ(J1025, INDEX(CFB!$J$2:$J$1048576, MATCH(W1025, CFB!$W$2:$W$1048576, 0)):INDEX(CFB!$J$2:$J$1048576, MATCH(W1025, CFB!$W$2:$W$1048576, 0) + COUNTIF(CFB!$W$2:$W$1048576, W1025) - 1))</f>
        <v>83</v>
      </c>
      <c r="N1025" s="2">
        <f>RANK(K1025, INDEX(CFB!$K$2:$K$1048576, MATCH(W1025, CFB!$W$2:$W$1048576, 0)):INDEX(CFB!$K$2:$K$1048576, MATCH(W1025, CFB!$W$2:$W$1048576, 0) + COUNTIF(CFB!$W$2:$W$1048576, W1025) - 1))</f>
        <v>108</v>
      </c>
      <c r="O1025">
        <v>32.32</v>
      </c>
      <c r="P1025">
        <v>18.989999999999998</v>
      </c>
      <c r="Q1025">
        <v>7.17</v>
      </c>
      <c r="R1025">
        <v>6.53</v>
      </c>
      <c r="S1025">
        <v>5.94</v>
      </c>
      <c r="T1025">
        <v>3.84</v>
      </c>
      <c r="U1025">
        <v>6.47</v>
      </c>
      <c r="V1025">
        <v>5.13</v>
      </c>
      <c r="W1025">
        <v>2017</v>
      </c>
      <c r="X1025">
        <f t="shared" si="29"/>
        <v>0</v>
      </c>
    </row>
    <row r="1026" spans="1:24" ht="12.75" hidden="1" customHeight="1" x14ac:dyDescent="0.45">
      <c r="A1026">
        <v>109</v>
      </c>
      <c r="B1026" t="s">
        <v>136</v>
      </c>
      <c r="C1026" t="s">
        <v>174</v>
      </c>
      <c r="D1026" s="2" t="str">
        <f t="shared" si="28"/>
        <v>Georgia State2017</v>
      </c>
      <c r="F1026">
        <v>7</v>
      </c>
      <c r="G1026">
        <v>5</v>
      </c>
      <c r="H1026" s="2">
        <v>0</v>
      </c>
      <c r="I1026">
        <v>-9.2100000000000009</v>
      </c>
      <c r="J1026">
        <v>-1.46</v>
      </c>
      <c r="K1026">
        <v>-10.66</v>
      </c>
      <c r="L1026" s="2">
        <f>_xlfn.RANK.EQ(I1026, INDEX(CFB!$I$2:$I$1048576, MATCH(W1026, CFB!$W$2:$W$1048576, 0)):INDEX(CFB!$I$2:$I$1048576, MATCH(W1026, CFB!$W$2:$W$1048576, 0) + COUNTIF(CFB!$W$2:$W$1048576, W1026) - 1), 0)</f>
        <v>119</v>
      </c>
      <c r="M1026" s="2">
        <f>_xlfn.RANK.EQ(J1026, INDEX(CFB!$J$2:$J$1048576, MATCH(W1026, CFB!$W$2:$W$1048576, 0)):INDEX(CFB!$J$2:$J$1048576, MATCH(W1026, CFB!$W$2:$W$1048576, 0) + COUNTIF(CFB!$W$2:$W$1048576, W1026) - 1))</f>
        <v>74</v>
      </c>
      <c r="N1026" s="2">
        <f>RANK(K1026, INDEX(CFB!$K$2:$K$1048576, MATCH(W1026, CFB!$W$2:$W$1048576, 0)):INDEX(CFB!$K$2:$K$1048576, MATCH(W1026, CFB!$W$2:$W$1048576, 0) + COUNTIF(CFB!$W$2:$W$1048576, W1026) - 1))</f>
        <v>109</v>
      </c>
      <c r="O1026">
        <v>28.94</v>
      </c>
      <c r="P1026">
        <v>17.91</v>
      </c>
      <c r="Q1026">
        <v>8.35</v>
      </c>
      <c r="R1026">
        <v>6.64</v>
      </c>
      <c r="S1026">
        <v>3.75</v>
      </c>
      <c r="T1026">
        <v>3.9</v>
      </c>
      <c r="U1026">
        <v>6.12</v>
      </c>
      <c r="V1026">
        <v>5.15</v>
      </c>
      <c r="W1026">
        <v>2017</v>
      </c>
      <c r="X1026">
        <f t="shared" si="29"/>
        <v>0</v>
      </c>
    </row>
    <row r="1027" spans="1:24" ht="12.75" hidden="1" customHeight="1" x14ac:dyDescent="0.45">
      <c r="A1027">
        <v>110</v>
      </c>
      <c r="B1027" t="s">
        <v>123</v>
      </c>
      <c r="C1027" t="s">
        <v>174</v>
      </c>
      <c r="D1027" s="2" t="str">
        <f t="shared" ref="D1027:D1090" si="30">_xlfn.CONCAT(B1027, W1027)</f>
        <v>Louisiana-Monroe2017</v>
      </c>
      <c r="F1027">
        <v>4</v>
      </c>
      <c r="G1027">
        <v>8</v>
      </c>
      <c r="H1027" s="2">
        <v>0</v>
      </c>
      <c r="I1027">
        <v>6.34</v>
      </c>
      <c r="J1027">
        <v>-17.22</v>
      </c>
      <c r="K1027">
        <v>-10.88</v>
      </c>
      <c r="L1027" s="2">
        <f>_xlfn.RANK.EQ(I1027, INDEX(CFB!$I$2:$I$1048576, MATCH(W1027, CFB!$W$2:$W$1048576, 0)):INDEX(CFB!$I$2:$I$1048576, MATCH(W1027, CFB!$W$2:$W$1048576, 0) + COUNTIF(CFB!$W$2:$W$1048576, W1027) - 1), 0)</f>
        <v>26</v>
      </c>
      <c r="M1027" s="2">
        <f>_xlfn.RANK.EQ(J1027, INDEX(CFB!$J$2:$J$1048576, MATCH(W1027, CFB!$W$2:$W$1048576, 0)):INDEX(CFB!$J$2:$J$1048576, MATCH(W1027, CFB!$W$2:$W$1048576, 0) + COUNTIF(CFB!$W$2:$W$1048576, W1027) - 1))</f>
        <v>130</v>
      </c>
      <c r="N1027" s="2">
        <f>RANK(K1027, INDEX(CFB!$K$2:$K$1048576, MATCH(W1027, CFB!$W$2:$W$1048576, 0)):INDEX(CFB!$K$2:$K$1048576, MATCH(W1027, CFB!$W$2:$W$1048576, 0) + COUNTIF(CFB!$W$2:$W$1048576, W1027) - 1))</f>
        <v>110</v>
      </c>
      <c r="O1027">
        <v>45.71</v>
      </c>
      <c r="P1027">
        <v>31.44</v>
      </c>
      <c r="Q1027">
        <v>9.6999999999999993</v>
      </c>
      <c r="R1027">
        <v>8.4499999999999993</v>
      </c>
      <c r="S1027">
        <v>5.41</v>
      </c>
      <c r="T1027">
        <v>5.2</v>
      </c>
      <c r="U1027">
        <v>7.51</v>
      </c>
      <c r="V1027">
        <v>6.44</v>
      </c>
      <c r="W1027">
        <v>2017</v>
      </c>
      <c r="X1027">
        <f t="shared" ref="X1027:X1090" si="31">IF(E1027=1, 1,0)</f>
        <v>0</v>
      </c>
    </row>
    <row r="1028" spans="1:24" ht="12.75" hidden="1" customHeight="1" x14ac:dyDescent="0.45">
      <c r="A1028">
        <v>111</v>
      </c>
      <c r="B1028" t="s">
        <v>110</v>
      </c>
      <c r="C1028" t="s">
        <v>168</v>
      </c>
      <c r="D1028" s="2" t="str">
        <f t="shared" si="30"/>
        <v>Western Kentucky2017</v>
      </c>
      <c r="F1028">
        <v>6</v>
      </c>
      <c r="G1028">
        <v>7</v>
      </c>
      <c r="H1028" s="2">
        <v>0</v>
      </c>
      <c r="I1028">
        <v>-3.54</v>
      </c>
      <c r="J1028">
        <v>-7.45</v>
      </c>
      <c r="K1028">
        <v>-10.99</v>
      </c>
      <c r="L1028" s="2">
        <f>_xlfn.RANK.EQ(I1028, INDEX(CFB!$I$2:$I$1048576, MATCH(W1028, CFB!$W$2:$W$1048576, 0)):INDEX(CFB!$I$2:$I$1048576, MATCH(W1028, CFB!$W$2:$W$1048576, 0) + COUNTIF(CFB!$W$2:$W$1048576, W1028) - 1), 0)</f>
        <v>101</v>
      </c>
      <c r="M1028" s="2">
        <f>_xlfn.RANK.EQ(J1028, INDEX(CFB!$J$2:$J$1048576, MATCH(W1028, CFB!$W$2:$W$1048576, 0)):INDEX(CFB!$J$2:$J$1048576, MATCH(W1028, CFB!$W$2:$W$1048576, 0) + COUNTIF(CFB!$W$2:$W$1048576, W1028) - 1))</f>
        <v>113</v>
      </c>
      <c r="N1028" s="2">
        <f>RANK(K1028, INDEX(CFB!$K$2:$K$1048576, MATCH(W1028, CFB!$W$2:$W$1048576, 0)):INDEX(CFB!$K$2:$K$1048576, MATCH(W1028, CFB!$W$2:$W$1048576, 0) + COUNTIF(CFB!$W$2:$W$1048576, W1028) - 1))</f>
        <v>111</v>
      </c>
      <c r="O1028">
        <v>33.520000000000003</v>
      </c>
      <c r="P1028">
        <v>21.39</v>
      </c>
      <c r="Q1028">
        <v>8.39</v>
      </c>
      <c r="R1028">
        <v>6.64</v>
      </c>
      <c r="S1028">
        <v>2.37</v>
      </c>
      <c r="T1028">
        <v>4.09</v>
      </c>
      <c r="U1028">
        <v>6.07</v>
      </c>
      <c r="V1028">
        <v>5.0199999999999996</v>
      </c>
      <c r="W1028">
        <v>2017</v>
      </c>
      <c r="X1028">
        <f t="shared" si="31"/>
        <v>0</v>
      </c>
    </row>
    <row r="1029" spans="1:24" ht="12.75" hidden="1" customHeight="1" x14ac:dyDescent="0.45">
      <c r="A1029">
        <v>112</v>
      </c>
      <c r="B1029" t="s">
        <v>175</v>
      </c>
      <c r="C1029" t="s">
        <v>174</v>
      </c>
      <c r="D1029" s="2" t="str">
        <f t="shared" si="30"/>
        <v>Idaho2017</v>
      </c>
      <c r="F1029">
        <v>4</v>
      </c>
      <c r="G1029">
        <v>8</v>
      </c>
      <c r="H1029" s="2">
        <v>0</v>
      </c>
      <c r="I1029">
        <v>-11.24</v>
      </c>
      <c r="J1029">
        <v>-0.11</v>
      </c>
      <c r="K1029">
        <v>-11.35</v>
      </c>
      <c r="L1029" s="2">
        <f>_xlfn.RANK.EQ(I1029, INDEX(CFB!$I$2:$I$1048576, MATCH(W1029, CFB!$W$2:$W$1048576, 0)):INDEX(CFB!$I$2:$I$1048576, MATCH(W1029, CFB!$W$2:$W$1048576, 0) + COUNTIF(CFB!$W$2:$W$1048576, W1029) - 1), 0)</f>
        <v>123</v>
      </c>
      <c r="M1029" s="2">
        <f>_xlfn.RANK.EQ(J1029, INDEX(CFB!$J$2:$J$1048576, MATCH(W1029, CFB!$W$2:$W$1048576, 0)):INDEX(CFB!$J$2:$J$1048576, MATCH(W1029, CFB!$W$2:$W$1048576, 0) + COUNTIF(CFB!$W$2:$W$1048576, W1029) - 1))</f>
        <v>66</v>
      </c>
      <c r="N1029" s="2">
        <f>RANK(K1029, INDEX(CFB!$K$2:$K$1048576, MATCH(W1029, CFB!$W$2:$W$1048576, 0)):INDEX(CFB!$K$2:$K$1048576, MATCH(W1029, CFB!$W$2:$W$1048576, 0) + COUNTIF(CFB!$W$2:$W$1048576, W1029) - 1))</f>
        <v>112</v>
      </c>
      <c r="O1029">
        <v>27.5</v>
      </c>
      <c r="P1029">
        <v>15.61</v>
      </c>
      <c r="Q1029">
        <v>7.71</v>
      </c>
      <c r="R1029">
        <v>6.17</v>
      </c>
      <c r="S1029">
        <v>3.74</v>
      </c>
      <c r="T1029">
        <v>3.68</v>
      </c>
      <c r="U1029">
        <v>5.66</v>
      </c>
      <c r="V1029">
        <v>4.5999999999999996</v>
      </c>
      <c r="W1029">
        <v>2017</v>
      </c>
      <c r="X1029">
        <f t="shared" si="31"/>
        <v>0</v>
      </c>
    </row>
    <row r="1030" spans="1:24" ht="12.75" hidden="1" customHeight="1" x14ac:dyDescent="0.45">
      <c r="A1030">
        <v>113</v>
      </c>
      <c r="B1030" t="s">
        <v>90</v>
      </c>
      <c r="C1030" t="s">
        <v>174</v>
      </c>
      <c r="D1030" s="2" t="str">
        <f t="shared" si="30"/>
        <v>South Alabama2017</v>
      </c>
      <c r="F1030">
        <v>4</v>
      </c>
      <c r="G1030">
        <v>8</v>
      </c>
      <c r="H1030" s="2">
        <v>0</v>
      </c>
      <c r="I1030">
        <v>-13.54</v>
      </c>
      <c r="J1030">
        <v>1.83</v>
      </c>
      <c r="K1030">
        <v>-11.71</v>
      </c>
      <c r="L1030" s="2">
        <f>_xlfn.RANK.EQ(I1030, INDEX(CFB!$I$2:$I$1048576, MATCH(W1030, CFB!$W$2:$W$1048576, 0)):INDEX(CFB!$I$2:$I$1048576, MATCH(W1030, CFB!$W$2:$W$1048576, 0) + COUNTIF(CFB!$W$2:$W$1048576, W1030) - 1), 0)</f>
        <v>127</v>
      </c>
      <c r="M1030" s="2">
        <f>_xlfn.RANK.EQ(J1030, INDEX(CFB!$J$2:$J$1048576, MATCH(W1030, CFB!$W$2:$W$1048576, 0)):INDEX(CFB!$J$2:$J$1048576, MATCH(W1030, CFB!$W$2:$W$1048576, 0) + COUNTIF(CFB!$W$2:$W$1048576, W1030) - 1))</f>
        <v>49</v>
      </c>
      <c r="N1030" s="2">
        <f>RANK(K1030, INDEX(CFB!$K$2:$K$1048576, MATCH(W1030, CFB!$W$2:$W$1048576, 0)):INDEX(CFB!$K$2:$K$1048576, MATCH(W1030, CFB!$W$2:$W$1048576, 0) + COUNTIF(CFB!$W$2:$W$1048576, W1030) - 1))</f>
        <v>113</v>
      </c>
      <c r="O1030">
        <v>27.12</v>
      </c>
      <c r="P1030">
        <v>15.23</v>
      </c>
      <c r="Q1030">
        <v>7.55</v>
      </c>
      <c r="R1030">
        <v>6.33</v>
      </c>
      <c r="S1030">
        <v>3.48</v>
      </c>
      <c r="T1030">
        <v>3.83</v>
      </c>
      <c r="U1030">
        <v>5.72</v>
      </c>
      <c r="V1030">
        <v>4.8600000000000003</v>
      </c>
      <c r="W1030">
        <v>2017</v>
      </c>
      <c r="X1030">
        <f t="shared" si="31"/>
        <v>0</v>
      </c>
    </row>
    <row r="1031" spans="1:24" ht="12.75" hidden="1" customHeight="1" x14ac:dyDescent="0.45">
      <c r="A1031">
        <v>114</v>
      </c>
      <c r="B1031" t="s">
        <v>97</v>
      </c>
      <c r="C1031" t="s">
        <v>173</v>
      </c>
      <c r="D1031" s="2" t="str">
        <f t="shared" si="30"/>
        <v>Connecticut2017</v>
      </c>
      <c r="F1031">
        <v>3</v>
      </c>
      <c r="G1031">
        <v>9</v>
      </c>
      <c r="H1031" s="2">
        <v>0</v>
      </c>
      <c r="I1031">
        <v>-5.15</v>
      </c>
      <c r="J1031">
        <v>-7.14</v>
      </c>
      <c r="K1031">
        <v>-12.29</v>
      </c>
      <c r="L1031" s="2">
        <f>_xlfn.RANK.EQ(I1031, INDEX(CFB!$I$2:$I$1048576, MATCH(W1031, CFB!$W$2:$W$1048576, 0)):INDEX(CFB!$I$2:$I$1048576, MATCH(W1031, CFB!$W$2:$W$1048576, 0) + COUNTIF(CFB!$W$2:$W$1048576, W1031) - 1), 0)</f>
        <v>107</v>
      </c>
      <c r="M1031" s="2">
        <f>_xlfn.RANK.EQ(J1031, INDEX(CFB!$J$2:$J$1048576, MATCH(W1031, CFB!$W$2:$W$1048576, 0)):INDEX(CFB!$J$2:$J$1048576, MATCH(W1031, CFB!$W$2:$W$1048576, 0) + COUNTIF(CFB!$W$2:$W$1048576, W1031) - 1))</f>
        <v>111</v>
      </c>
      <c r="N1031" s="2">
        <f>RANK(K1031, INDEX(CFB!$K$2:$K$1048576, MATCH(W1031, CFB!$W$2:$W$1048576, 0)):INDEX(CFB!$K$2:$K$1048576, MATCH(W1031, CFB!$W$2:$W$1048576, 0) + COUNTIF(CFB!$W$2:$W$1048576, W1031) - 1))</f>
        <v>114</v>
      </c>
      <c r="O1031">
        <v>33.74</v>
      </c>
      <c r="P1031">
        <v>22</v>
      </c>
      <c r="Q1031">
        <v>8.4499999999999993</v>
      </c>
      <c r="R1031">
        <v>7.32</v>
      </c>
      <c r="S1031">
        <v>4.2300000000000004</v>
      </c>
      <c r="T1031">
        <v>4.08</v>
      </c>
      <c r="U1031">
        <v>6.27</v>
      </c>
      <c r="V1031">
        <v>5.62</v>
      </c>
      <c r="W1031">
        <v>2017</v>
      </c>
      <c r="X1031">
        <f t="shared" si="31"/>
        <v>0</v>
      </c>
    </row>
    <row r="1032" spans="1:24" ht="12.75" hidden="1" customHeight="1" x14ac:dyDescent="0.45">
      <c r="A1032">
        <v>115</v>
      </c>
      <c r="B1032" t="s">
        <v>55</v>
      </c>
      <c r="C1032" t="s">
        <v>29</v>
      </c>
      <c r="D1032" s="2" t="str">
        <f t="shared" si="30"/>
        <v>Kansas2017</v>
      </c>
      <c r="F1032">
        <v>1</v>
      </c>
      <c r="G1032">
        <v>11</v>
      </c>
      <c r="H1032" s="2">
        <v>0</v>
      </c>
      <c r="I1032">
        <v>-7.24</v>
      </c>
      <c r="J1032">
        <v>-5.1100000000000003</v>
      </c>
      <c r="K1032">
        <v>-12.35</v>
      </c>
      <c r="L1032" s="2">
        <f>_xlfn.RANK.EQ(I1032, INDEX(CFB!$I$2:$I$1048576, MATCH(W1032, CFB!$W$2:$W$1048576, 0)):INDEX(CFB!$I$2:$I$1048576, MATCH(W1032, CFB!$W$2:$W$1048576, 0) + COUNTIF(CFB!$W$2:$W$1048576, W1032) - 1), 0)</f>
        <v>114</v>
      </c>
      <c r="M1032" s="2">
        <f>_xlfn.RANK.EQ(J1032, INDEX(CFB!$J$2:$J$1048576, MATCH(W1032, CFB!$W$2:$W$1048576, 0)):INDEX(CFB!$J$2:$J$1048576, MATCH(W1032, CFB!$W$2:$W$1048576, 0) + COUNTIF(CFB!$W$2:$W$1048576, W1032) - 1))</f>
        <v>99</v>
      </c>
      <c r="N1032" s="2">
        <f>RANK(K1032, INDEX(CFB!$K$2:$K$1048576, MATCH(W1032, CFB!$W$2:$W$1048576, 0)):INDEX(CFB!$K$2:$K$1048576, MATCH(W1032, CFB!$W$2:$W$1048576, 0) + COUNTIF(CFB!$W$2:$W$1048576, W1032) - 1))</f>
        <v>115</v>
      </c>
      <c r="O1032">
        <v>34.86</v>
      </c>
      <c r="P1032">
        <v>24.11</v>
      </c>
      <c r="Q1032">
        <v>7.44</v>
      </c>
      <c r="R1032">
        <v>7.22</v>
      </c>
      <c r="S1032">
        <v>4.25</v>
      </c>
      <c r="T1032">
        <v>3.37</v>
      </c>
      <c r="U1032">
        <v>5.98</v>
      </c>
      <c r="V1032">
        <v>4.84</v>
      </c>
      <c r="W1032">
        <v>2017</v>
      </c>
      <c r="X1032">
        <f t="shared" si="31"/>
        <v>0</v>
      </c>
    </row>
    <row r="1033" spans="1:24" ht="12.75" hidden="1" customHeight="1" x14ac:dyDescent="0.45">
      <c r="A1033">
        <v>116</v>
      </c>
      <c r="B1033" t="s">
        <v>108</v>
      </c>
      <c r="C1033" t="s">
        <v>173</v>
      </c>
      <c r="D1033" s="2" t="str">
        <f t="shared" si="30"/>
        <v>East Carolina2017</v>
      </c>
      <c r="F1033">
        <v>3</v>
      </c>
      <c r="G1033">
        <v>9</v>
      </c>
      <c r="H1033" s="2">
        <v>0</v>
      </c>
      <c r="I1033">
        <v>-1.43</v>
      </c>
      <c r="J1033">
        <v>-10.94</v>
      </c>
      <c r="K1033">
        <v>-12.37</v>
      </c>
      <c r="L1033" s="2">
        <f>_xlfn.RANK.EQ(I1033, INDEX(CFB!$I$2:$I$1048576, MATCH(W1033, CFB!$W$2:$W$1048576, 0)):INDEX(CFB!$I$2:$I$1048576, MATCH(W1033, CFB!$W$2:$W$1048576, 0) + COUNTIF(CFB!$W$2:$W$1048576, W1033) - 1), 0)</f>
        <v>84</v>
      </c>
      <c r="M1033" s="2">
        <f>_xlfn.RANK.EQ(J1033, INDEX(CFB!$J$2:$J$1048576, MATCH(W1033, CFB!$W$2:$W$1048576, 0)):INDEX(CFB!$J$2:$J$1048576, MATCH(W1033, CFB!$W$2:$W$1048576, 0) + COUNTIF(CFB!$W$2:$W$1048576, W1033) - 1))</f>
        <v>126</v>
      </c>
      <c r="N1033" s="2">
        <f>RANK(K1033, INDEX(CFB!$K$2:$K$1048576, MATCH(W1033, CFB!$W$2:$W$1048576, 0)):INDEX(CFB!$K$2:$K$1048576, MATCH(W1033, CFB!$W$2:$W$1048576, 0) + COUNTIF(CFB!$W$2:$W$1048576, W1033) - 1))</f>
        <v>116</v>
      </c>
      <c r="O1033">
        <v>38.78</v>
      </c>
      <c r="P1033">
        <v>32.04</v>
      </c>
      <c r="Q1033">
        <v>8.0399999999999991</v>
      </c>
      <c r="R1033">
        <v>9.2899999999999991</v>
      </c>
      <c r="S1033">
        <v>4.2300000000000004</v>
      </c>
      <c r="T1033">
        <v>5.21</v>
      </c>
      <c r="U1033">
        <v>6.47</v>
      </c>
      <c r="V1033">
        <v>6.73</v>
      </c>
      <c r="W1033">
        <v>2017</v>
      </c>
      <c r="X1033">
        <f t="shared" si="31"/>
        <v>0</v>
      </c>
    </row>
    <row r="1034" spans="1:24" ht="12.75" hidden="1" customHeight="1" x14ac:dyDescent="0.45">
      <c r="A1034">
        <v>117</v>
      </c>
      <c r="B1034" t="s">
        <v>80</v>
      </c>
      <c r="C1034" t="s">
        <v>162</v>
      </c>
      <c r="D1034" s="2" t="str">
        <f t="shared" si="30"/>
        <v>Bowling Green2017</v>
      </c>
      <c r="F1034">
        <v>2</v>
      </c>
      <c r="G1034">
        <v>10</v>
      </c>
      <c r="H1034" s="2">
        <v>0</v>
      </c>
      <c r="I1034">
        <v>-1.02</v>
      </c>
      <c r="J1034">
        <v>-12.09</v>
      </c>
      <c r="K1034">
        <v>-13.11</v>
      </c>
      <c r="L1034" s="2">
        <f>_xlfn.RANK.EQ(I1034, INDEX(CFB!$I$2:$I$1048576, MATCH(W1034, CFB!$W$2:$W$1048576, 0)):INDEX(CFB!$I$2:$I$1048576, MATCH(W1034, CFB!$W$2:$W$1048576, 0) + COUNTIF(CFB!$W$2:$W$1048576, W1034) - 1), 0)</f>
        <v>80</v>
      </c>
      <c r="M1034" s="2">
        <f>_xlfn.RANK.EQ(J1034, INDEX(CFB!$J$2:$J$1048576, MATCH(W1034, CFB!$W$2:$W$1048576, 0)):INDEX(CFB!$J$2:$J$1048576, MATCH(W1034, CFB!$W$2:$W$1048576, 0) + COUNTIF(CFB!$W$2:$W$1048576, W1034) - 1))</f>
        <v>128</v>
      </c>
      <c r="N1034" s="2">
        <f>RANK(K1034, INDEX(CFB!$K$2:$K$1048576, MATCH(W1034, CFB!$W$2:$W$1048576, 0)):INDEX(CFB!$K$2:$K$1048576, MATCH(W1034, CFB!$W$2:$W$1048576, 0) + COUNTIF(CFB!$W$2:$W$1048576, W1034) - 1))</f>
        <v>117</v>
      </c>
      <c r="O1034">
        <v>39.18</v>
      </c>
      <c r="P1034">
        <v>28.06</v>
      </c>
      <c r="Q1034">
        <v>7.92</v>
      </c>
      <c r="R1034">
        <v>7.12</v>
      </c>
      <c r="S1034">
        <v>5.23</v>
      </c>
      <c r="T1034">
        <v>5.27</v>
      </c>
      <c r="U1034">
        <v>6.62</v>
      </c>
      <c r="V1034">
        <v>5.87</v>
      </c>
      <c r="W1034">
        <v>2017</v>
      </c>
      <c r="X1034">
        <f t="shared" si="31"/>
        <v>0</v>
      </c>
    </row>
    <row r="1035" spans="1:24" ht="12.75" hidden="1" customHeight="1" x14ac:dyDescent="0.45">
      <c r="A1035">
        <v>118</v>
      </c>
      <c r="B1035" t="s">
        <v>119</v>
      </c>
      <c r="C1035" t="s">
        <v>171</v>
      </c>
      <c r="D1035" s="2" t="str">
        <f t="shared" si="30"/>
        <v>Oregon State2017</v>
      </c>
      <c r="F1035">
        <v>1</v>
      </c>
      <c r="G1035">
        <v>11</v>
      </c>
      <c r="H1035" s="2">
        <v>0</v>
      </c>
      <c r="I1035">
        <v>-4.6500000000000004</v>
      </c>
      <c r="J1035">
        <v>-8.92</v>
      </c>
      <c r="K1035">
        <v>-13.57</v>
      </c>
      <c r="L1035" s="2">
        <f>_xlfn.RANK.EQ(I1035, INDEX(CFB!$I$2:$I$1048576, MATCH(W1035, CFB!$W$2:$W$1048576, 0)):INDEX(CFB!$I$2:$I$1048576, MATCH(W1035, CFB!$W$2:$W$1048576, 0) + COUNTIF(CFB!$W$2:$W$1048576, W1035) - 1), 0)</f>
        <v>105</v>
      </c>
      <c r="M1035" s="2">
        <f>_xlfn.RANK.EQ(J1035, INDEX(CFB!$J$2:$J$1048576, MATCH(W1035, CFB!$W$2:$W$1048576, 0)):INDEX(CFB!$J$2:$J$1048576, MATCH(W1035, CFB!$W$2:$W$1048576, 0) + COUNTIF(CFB!$W$2:$W$1048576, W1035) - 1))</f>
        <v>121</v>
      </c>
      <c r="N1035" s="2">
        <f>RANK(K1035, INDEX(CFB!$K$2:$K$1048576, MATCH(W1035, CFB!$W$2:$W$1048576, 0)):INDEX(CFB!$K$2:$K$1048576, MATCH(W1035, CFB!$W$2:$W$1048576, 0) + COUNTIF(CFB!$W$2:$W$1048576, W1035) - 1))</f>
        <v>118</v>
      </c>
      <c r="O1035">
        <v>36.270000000000003</v>
      </c>
      <c r="P1035">
        <v>25.82</v>
      </c>
      <c r="Q1035">
        <v>8.15</v>
      </c>
      <c r="R1035">
        <v>6.52</v>
      </c>
      <c r="S1035">
        <v>4.74</v>
      </c>
      <c r="T1035">
        <v>4.4800000000000004</v>
      </c>
      <c r="U1035">
        <v>6.44</v>
      </c>
      <c r="V1035">
        <v>5.0999999999999996</v>
      </c>
      <c r="W1035">
        <v>2017</v>
      </c>
      <c r="X1035">
        <f t="shared" si="31"/>
        <v>0</v>
      </c>
    </row>
    <row r="1036" spans="1:24" ht="12.75" hidden="1" customHeight="1" x14ac:dyDescent="0.45">
      <c r="A1036">
        <v>119</v>
      </c>
      <c r="B1036" t="s">
        <v>126</v>
      </c>
      <c r="C1036" t="s">
        <v>166</v>
      </c>
      <c r="D1036" s="2" t="str">
        <f t="shared" si="30"/>
        <v>Hawaii2017</v>
      </c>
      <c r="F1036">
        <v>3</v>
      </c>
      <c r="G1036">
        <v>9</v>
      </c>
      <c r="H1036" s="2">
        <v>0</v>
      </c>
      <c r="I1036">
        <v>-5.99</v>
      </c>
      <c r="J1036">
        <v>-7.77</v>
      </c>
      <c r="K1036">
        <v>-13.76</v>
      </c>
      <c r="L1036" s="2">
        <f>_xlfn.RANK.EQ(I1036, INDEX(CFB!$I$2:$I$1048576, MATCH(W1036, CFB!$W$2:$W$1048576, 0)):INDEX(CFB!$I$2:$I$1048576, MATCH(W1036, CFB!$W$2:$W$1048576, 0) + COUNTIF(CFB!$W$2:$W$1048576, W1036) - 1), 0)</f>
        <v>109</v>
      </c>
      <c r="M1036" s="2">
        <f>_xlfn.RANK.EQ(J1036, INDEX(CFB!$J$2:$J$1048576, MATCH(W1036, CFB!$W$2:$W$1048576, 0)):INDEX(CFB!$J$2:$J$1048576, MATCH(W1036, CFB!$W$2:$W$1048576, 0) + COUNTIF(CFB!$W$2:$W$1048576, W1036) - 1))</f>
        <v>116</v>
      </c>
      <c r="N1036" s="2">
        <f>RANK(K1036, INDEX(CFB!$K$2:$K$1048576, MATCH(W1036, CFB!$W$2:$W$1048576, 0)):INDEX(CFB!$K$2:$K$1048576, MATCH(W1036, CFB!$W$2:$W$1048576, 0) + COUNTIF(CFB!$W$2:$W$1048576, W1036) - 1))</f>
        <v>119</v>
      </c>
      <c r="O1036">
        <v>33.11</v>
      </c>
      <c r="P1036">
        <v>23.76</v>
      </c>
      <c r="Q1036">
        <v>7.73</v>
      </c>
      <c r="R1036">
        <v>7.95</v>
      </c>
      <c r="S1036">
        <v>5.45</v>
      </c>
      <c r="T1036">
        <v>4.6399999999999997</v>
      </c>
      <c r="U1036">
        <v>6.72</v>
      </c>
      <c r="V1036">
        <v>5.78</v>
      </c>
      <c r="W1036">
        <v>2017</v>
      </c>
      <c r="X1036">
        <f t="shared" si="31"/>
        <v>0</v>
      </c>
    </row>
    <row r="1037" spans="1:24" ht="12.75" hidden="1" customHeight="1" x14ac:dyDescent="0.45">
      <c r="A1037">
        <v>120</v>
      </c>
      <c r="B1037" t="s">
        <v>92</v>
      </c>
      <c r="C1037" t="s">
        <v>168</v>
      </c>
      <c r="D1037" s="2" t="str">
        <f t="shared" si="30"/>
        <v>Old Dominion2017</v>
      </c>
      <c r="F1037">
        <v>5</v>
      </c>
      <c r="G1037">
        <v>7</v>
      </c>
      <c r="H1037" s="2">
        <v>0</v>
      </c>
      <c r="I1037">
        <v>-8.57</v>
      </c>
      <c r="J1037">
        <v>-5.38</v>
      </c>
      <c r="K1037">
        <v>-13.95</v>
      </c>
      <c r="L1037" s="2">
        <f>_xlfn.RANK.EQ(I1037, INDEX(CFB!$I$2:$I$1048576, MATCH(W1037, CFB!$W$2:$W$1048576, 0)):INDEX(CFB!$I$2:$I$1048576, MATCH(W1037, CFB!$W$2:$W$1048576, 0) + COUNTIF(CFB!$W$2:$W$1048576, W1037) - 1), 0)</f>
        <v>117</v>
      </c>
      <c r="M1037" s="2">
        <f>_xlfn.RANK.EQ(J1037, INDEX(CFB!$J$2:$J$1048576, MATCH(W1037, CFB!$W$2:$W$1048576, 0)):INDEX(CFB!$J$2:$J$1048576, MATCH(W1037, CFB!$W$2:$W$1048576, 0) + COUNTIF(CFB!$W$2:$W$1048576, W1037) - 1))</f>
        <v>101</v>
      </c>
      <c r="N1037" s="2">
        <f>RANK(K1037, INDEX(CFB!$K$2:$K$1048576, MATCH(W1037, CFB!$W$2:$W$1048576, 0)):INDEX(CFB!$K$2:$K$1048576, MATCH(W1037, CFB!$W$2:$W$1048576, 0) + COUNTIF(CFB!$W$2:$W$1048576, W1037) - 1))</f>
        <v>120</v>
      </c>
      <c r="O1037">
        <v>29.87</v>
      </c>
      <c r="P1037">
        <v>22.38</v>
      </c>
      <c r="Q1037">
        <v>6.46</v>
      </c>
      <c r="R1037">
        <v>6.67</v>
      </c>
      <c r="S1037">
        <v>4.92</v>
      </c>
      <c r="T1037">
        <v>4.26</v>
      </c>
      <c r="U1037">
        <v>5.73</v>
      </c>
      <c r="V1037">
        <v>4.99</v>
      </c>
      <c r="W1037">
        <v>2017</v>
      </c>
      <c r="X1037">
        <f t="shared" si="31"/>
        <v>0</v>
      </c>
    </row>
    <row r="1038" spans="1:24" ht="12.75" hidden="1" customHeight="1" x14ac:dyDescent="0.45">
      <c r="A1038">
        <v>121</v>
      </c>
      <c r="B1038" t="s">
        <v>77</v>
      </c>
      <c r="C1038" t="s">
        <v>174</v>
      </c>
      <c r="D1038" s="2" t="str">
        <f t="shared" si="30"/>
        <v>Louisiana2017</v>
      </c>
      <c r="F1038">
        <v>5</v>
      </c>
      <c r="G1038">
        <v>7</v>
      </c>
      <c r="H1038" s="2">
        <v>0</v>
      </c>
      <c r="I1038">
        <v>-2.62</v>
      </c>
      <c r="J1038">
        <v>-12.89</v>
      </c>
      <c r="K1038">
        <v>-15.51</v>
      </c>
      <c r="L1038" s="2">
        <f>_xlfn.RANK.EQ(I1038, INDEX(CFB!$I$2:$I$1048576, MATCH(W1038, CFB!$W$2:$W$1048576, 0)):INDEX(CFB!$I$2:$I$1048576, MATCH(W1038, CFB!$W$2:$W$1048576, 0) + COUNTIF(CFB!$W$2:$W$1048576, W1038) - 1), 0)</f>
        <v>93</v>
      </c>
      <c r="M1038" s="2">
        <f>_xlfn.RANK.EQ(J1038, INDEX(CFB!$J$2:$J$1048576, MATCH(W1038, CFB!$W$2:$W$1048576, 0)):INDEX(CFB!$J$2:$J$1048576, MATCH(W1038, CFB!$W$2:$W$1048576, 0) + COUNTIF(CFB!$W$2:$W$1048576, W1038) - 1))</f>
        <v>129</v>
      </c>
      <c r="N1038" s="2">
        <f>RANK(K1038, INDEX(CFB!$K$2:$K$1048576, MATCH(W1038, CFB!$W$2:$W$1048576, 0)):INDEX(CFB!$K$2:$K$1048576, MATCH(W1038, CFB!$W$2:$W$1048576, 0) + COUNTIF(CFB!$W$2:$W$1048576, W1038) - 1))</f>
        <v>121</v>
      </c>
      <c r="O1038">
        <v>35.61</v>
      </c>
      <c r="P1038">
        <v>30.83</v>
      </c>
      <c r="Q1038">
        <v>7.31</v>
      </c>
      <c r="R1038">
        <v>7.52</v>
      </c>
      <c r="S1038">
        <v>5.29</v>
      </c>
      <c r="T1038">
        <v>4.99</v>
      </c>
      <c r="U1038">
        <v>6.34</v>
      </c>
      <c r="V1038">
        <v>5.8</v>
      </c>
      <c r="W1038">
        <v>2017</v>
      </c>
      <c r="X1038">
        <f t="shared" si="31"/>
        <v>0</v>
      </c>
    </row>
    <row r="1039" spans="1:24" ht="12.75" hidden="1" customHeight="1" x14ac:dyDescent="0.45">
      <c r="A1039">
        <v>122</v>
      </c>
      <c r="B1039" t="s">
        <v>88</v>
      </c>
      <c r="C1039" t="s">
        <v>174</v>
      </c>
      <c r="D1039" s="2" t="str">
        <f t="shared" si="30"/>
        <v>Georgia Southern2017</v>
      </c>
      <c r="F1039">
        <v>2</v>
      </c>
      <c r="G1039">
        <v>10</v>
      </c>
      <c r="H1039" s="2">
        <v>0</v>
      </c>
      <c r="I1039">
        <v>-10.57</v>
      </c>
      <c r="J1039">
        <v>-6.26</v>
      </c>
      <c r="K1039">
        <v>-16.829999999999998</v>
      </c>
      <c r="L1039" s="2">
        <f>_xlfn.RANK.EQ(I1039, INDEX(CFB!$I$2:$I$1048576, MATCH(W1039, CFB!$W$2:$W$1048576, 0)):INDEX(CFB!$I$2:$I$1048576, MATCH(W1039, CFB!$W$2:$W$1048576, 0) + COUNTIF(CFB!$W$2:$W$1048576, W1039) - 1), 0)</f>
        <v>122</v>
      </c>
      <c r="M1039" s="2">
        <f>_xlfn.RANK.EQ(J1039, INDEX(CFB!$J$2:$J$1048576, MATCH(W1039, CFB!$W$2:$W$1048576, 0)):INDEX(CFB!$J$2:$J$1048576, MATCH(W1039, CFB!$W$2:$W$1048576, 0) + COUNTIF(CFB!$W$2:$W$1048576, W1039) - 1))</f>
        <v>106</v>
      </c>
      <c r="N1039" s="2">
        <f>RANK(K1039, INDEX(CFB!$K$2:$K$1048576, MATCH(W1039, CFB!$W$2:$W$1048576, 0)):INDEX(CFB!$K$2:$K$1048576, MATCH(W1039, CFB!$W$2:$W$1048576, 0) + COUNTIF(CFB!$W$2:$W$1048576, W1039) - 1))</f>
        <v>122</v>
      </c>
      <c r="O1039">
        <v>31.09</v>
      </c>
      <c r="P1039">
        <v>22.51</v>
      </c>
      <c r="Q1039">
        <v>7.82</v>
      </c>
      <c r="R1039">
        <v>7.42</v>
      </c>
      <c r="S1039">
        <v>4.93</v>
      </c>
      <c r="T1039">
        <v>4.9000000000000004</v>
      </c>
      <c r="U1039">
        <v>5.75</v>
      </c>
      <c r="V1039">
        <v>5.78</v>
      </c>
      <c r="W1039">
        <v>2017</v>
      </c>
      <c r="X1039">
        <f t="shared" si="31"/>
        <v>0</v>
      </c>
    </row>
    <row r="1040" spans="1:24" ht="12.75" hidden="1" customHeight="1" x14ac:dyDescent="0.45">
      <c r="A1040">
        <v>123</v>
      </c>
      <c r="B1040" t="s">
        <v>122</v>
      </c>
      <c r="C1040" t="s">
        <v>174</v>
      </c>
      <c r="D1040" s="2" t="str">
        <f t="shared" si="30"/>
        <v>Coastal Carolina2017</v>
      </c>
      <c r="F1040">
        <v>3</v>
      </c>
      <c r="G1040">
        <v>9</v>
      </c>
      <c r="H1040" s="2">
        <v>0</v>
      </c>
      <c r="I1040">
        <v>-7.5</v>
      </c>
      <c r="J1040">
        <v>-9.6999999999999993</v>
      </c>
      <c r="K1040">
        <v>-17.2</v>
      </c>
      <c r="L1040" s="2">
        <f>_xlfn.RANK.EQ(I1040, INDEX(CFB!$I$2:$I$1048576, MATCH(W1040, CFB!$W$2:$W$1048576, 0)):INDEX(CFB!$I$2:$I$1048576, MATCH(W1040, CFB!$W$2:$W$1048576, 0) + COUNTIF(CFB!$W$2:$W$1048576, W1040) - 1), 0)</f>
        <v>115</v>
      </c>
      <c r="M1040" s="2">
        <f>_xlfn.RANK.EQ(J1040, INDEX(CFB!$J$2:$J$1048576, MATCH(W1040, CFB!$W$2:$W$1048576, 0)):INDEX(CFB!$J$2:$J$1048576, MATCH(W1040, CFB!$W$2:$W$1048576, 0) + COUNTIF(CFB!$W$2:$W$1048576, W1040) - 1))</f>
        <v>124</v>
      </c>
      <c r="N1040" s="2">
        <f>RANK(K1040, INDEX(CFB!$K$2:$K$1048576, MATCH(W1040, CFB!$W$2:$W$1048576, 0)):INDEX(CFB!$K$2:$K$1048576, MATCH(W1040, CFB!$W$2:$W$1048576, 0) + COUNTIF(CFB!$W$2:$W$1048576, W1040) - 1))</f>
        <v>123</v>
      </c>
      <c r="O1040">
        <v>31.31</v>
      </c>
      <c r="P1040">
        <v>25.83</v>
      </c>
      <c r="Q1040">
        <v>8</v>
      </c>
      <c r="R1040">
        <v>7.45</v>
      </c>
      <c r="S1040">
        <v>4.6900000000000004</v>
      </c>
      <c r="T1040">
        <v>4.0199999999999996</v>
      </c>
      <c r="U1040">
        <v>6.14</v>
      </c>
      <c r="V1040">
        <v>5.33</v>
      </c>
      <c r="W1040">
        <v>2017</v>
      </c>
      <c r="X1040">
        <f t="shared" si="31"/>
        <v>0</v>
      </c>
    </row>
    <row r="1041" spans="1:24" ht="12.75" hidden="1" customHeight="1" x14ac:dyDescent="0.45">
      <c r="A1041">
        <v>124</v>
      </c>
      <c r="B1041" t="s">
        <v>153</v>
      </c>
      <c r="C1041" t="s">
        <v>162</v>
      </c>
      <c r="D1041" s="2" t="str">
        <f t="shared" si="30"/>
        <v>Kent State2017</v>
      </c>
      <c r="F1041">
        <v>2</v>
      </c>
      <c r="G1041">
        <v>10</v>
      </c>
      <c r="H1041" s="2">
        <v>0</v>
      </c>
      <c r="I1041">
        <v>-14.75</v>
      </c>
      <c r="J1041">
        <v>-2.92</v>
      </c>
      <c r="K1041">
        <v>-17.66</v>
      </c>
      <c r="L1041" s="2">
        <f>_xlfn.RANK.EQ(I1041, INDEX(CFB!$I$2:$I$1048576, MATCH(W1041, CFB!$W$2:$W$1048576, 0)):INDEX(CFB!$I$2:$I$1048576, MATCH(W1041, CFB!$W$2:$W$1048576, 0) + COUNTIF(CFB!$W$2:$W$1048576, W1041) - 1), 0)</f>
        <v>129</v>
      </c>
      <c r="M1041" s="2">
        <f>_xlfn.RANK.EQ(J1041, INDEX(CFB!$J$2:$J$1048576, MATCH(W1041, CFB!$W$2:$W$1048576, 0)):INDEX(CFB!$J$2:$J$1048576, MATCH(W1041, CFB!$W$2:$W$1048576, 0) + COUNTIF(CFB!$W$2:$W$1048576, W1041) - 1))</f>
        <v>84</v>
      </c>
      <c r="N1041" s="2">
        <f>RANK(K1041, INDEX(CFB!$K$2:$K$1048576, MATCH(W1041, CFB!$W$2:$W$1048576, 0)):INDEX(CFB!$K$2:$K$1048576, MATCH(W1041, CFB!$W$2:$W$1048576, 0) + COUNTIF(CFB!$W$2:$W$1048576, W1041) - 1))</f>
        <v>124</v>
      </c>
      <c r="O1041">
        <v>25.13</v>
      </c>
      <c r="P1041">
        <v>22.04</v>
      </c>
      <c r="Q1041">
        <v>7.45</v>
      </c>
      <c r="R1041">
        <v>6.8</v>
      </c>
      <c r="S1041">
        <v>4.3600000000000003</v>
      </c>
      <c r="T1041">
        <v>4.68</v>
      </c>
      <c r="U1041">
        <v>5.46</v>
      </c>
      <c r="V1041">
        <v>5.32</v>
      </c>
      <c r="W1041">
        <v>2017</v>
      </c>
      <c r="X1041">
        <f t="shared" si="31"/>
        <v>0</v>
      </c>
    </row>
    <row r="1042" spans="1:24" ht="12.75" hidden="1" customHeight="1" x14ac:dyDescent="0.45">
      <c r="A1042">
        <v>125</v>
      </c>
      <c r="B1042" t="s">
        <v>129</v>
      </c>
      <c r="C1042" t="s">
        <v>165</v>
      </c>
      <c r="D1042" s="2" t="str">
        <f t="shared" si="30"/>
        <v>Rice2017</v>
      </c>
      <c r="F1042">
        <v>1</v>
      </c>
      <c r="G1042">
        <v>11</v>
      </c>
      <c r="H1042" s="2">
        <v>0</v>
      </c>
      <c r="I1042">
        <v>-11.72</v>
      </c>
      <c r="J1042">
        <v>-6.65</v>
      </c>
      <c r="K1042">
        <v>-18.37</v>
      </c>
      <c r="L1042" s="2">
        <f>_xlfn.RANK.EQ(I1042, INDEX(CFB!$I$2:$I$1048576, MATCH(W1042, CFB!$W$2:$W$1048576, 0)):INDEX(CFB!$I$2:$I$1048576, MATCH(W1042, CFB!$W$2:$W$1048576, 0) + COUNTIF(CFB!$W$2:$W$1048576, W1042) - 1), 0)</f>
        <v>125</v>
      </c>
      <c r="M1042" s="2">
        <f>_xlfn.RANK.EQ(J1042, INDEX(CFB!$J$2:$J$1048576, MATCH(W1042, CFB!$W$2:$W$1048576, 0)):INDEX(CFB!$J$2:$J$1048576, MATCH(W1042, CFB!$W$2:$W$1048576, 0) + COUNTIF(CFB!$W$2:$W$1048576, W1042) - 1))</f>
        <v>108</v>
      </c>
      <c r="N1042" s="2">
        <f>RANK(K1042, INDEX(CFB!$K$2:$K$1048576, MATCH(W1042, CFB!$W$2:$W$1048576, 0)):INDEX(CFB!$K$2:$K$1048576, MATCH(W1042, CFB!$W$2:$W$1048576, 0) + COUNTIF(CFB!$W$2:$W$1048576, W1042) - 1))</f>
        <v>125</v>
      </c>
      <c r="O1042">
        <v>28.48</v>
      </c>
      <c r="P1042">
        <v>26.29</v>
      </c>
      <c r="Q1042">
        <v>8.1</v>
      </c>
      <c r="R1042">
        <v>7.99</v>
      </c>
      <c r="S1042">
        <v>5.19</v>
      </c>
      <c r="T1042">
        <v>4.18</v>
      </c>
      <c r="U1042">
        <v>6.34</v>
      </c>
      <c r="V1042">
        <v>5.61</v>
      </c>
      <c r="W1042">
        <v>2017</v>
      </c>
      <c r="X1042">
        <f t="shared" si="31"/>
        <v>0</v>
      </c>
    </row>
    <row r="1043" spans="1:24" ht="12.75" hidden="1" customHeight="1" x14ac:dyDescent="0.45">
      <c r="A1043">
        <v>126</v>
      </c>
      <c r="B1043" t="s">
        <v>114</v>
      </c>
      <c r="C1043" t="s">
        <v>166</v>
      </c>
      <c r="D1043" s="2" t="str">
        <f t="shared" si="30"/>
        <v>San Jose State2017</v>
      </c>
      <c r="F1043">
        <v>2</v>
      </c>
      <c r="G1043">
        <v>11</v>
      </c>
      <c r="H1043" s="2">
        <v>0</v>
      </c>
      <c r="I1043">
        <v>-10.41</v>
      </c>
      <c r="J1043">
        <v>-7.98</v>
      </c>
      <c r="K1043">
        <v>-18.399999999999999</v>
      </c>
      <c r="L1043" s="2">
        <f>_xlfn.RANK.EQ(I1043, INDEX(CFB!$I$2:$I$1048576, MATCH(W1043, CFB!$W$2:$W$1048576, 0)):INDEX(CFB!$I$2:$I$1048576, MATCH(W1043, CFB!$W$2:$W$1048576, 0) + COUNTIF(CFB!$W$2:$W$1048576, W1043) - 1), 0)</f>
        <v>121</v>
      </c>
      <c r="M1043" s="2">
        <f>_xlfn.RANK.EQ(J1043, INDEX(CFB!$J$2:$J$1048576, MATCH(W1043, CFB!$W$2:$W$1048576, 0)):INDEX(CFB!$J$2:$J$1048576, MATCH(W1043, CFB!$W$2:$W$1048576, 0) + COUNTIF(CFB!$W$2:$W$1048576, W1043) - 1))</f>
        <v>117</v>
      </c>
      <c r="N1043" s="2">
        <f>RANK(K1043, INDEX(CFB!$K$2:$K$1048576, MATCH(W1043, CFB!$W$2:$W$1048576, 0)):INDEX(CFB!$K$2:$K$1048576, MATCH(W1043, CFB!$W$2:$W$1048576, 0) + COUNTIF(CFB!$W$2:$W$1048576, W1043) - 1))</f>
        <v>126</v>
      </c>
      <c r="O1043">
        <v>29.65</v>
      </c>
      <c r="P1043">
        <v>30.76</v>
      </c>
      <c r="Q1043">
        <v>7.4</v>
      </c>
      <c r="R1043">
        <v>6.82</v>
      </c>
      <c r="S1043">
        <v>4.22</v>
      </c>
      <c r="T1043">
        <v>4.66</v>
      </c>
      <c r="U1043">
        <v>5.81</v>
      </c>
      <c r="V1043">
        <v>5.25</v>
      </c>
      <c r="W1043">
        <v>2017</v>
      </c>
      <c r="X1043">
        <f t="shared" si="31"/>
        <v>0</v>
      </c>
    </row>
    <row r="1044" spans="1:24" ht="12.75" hidden="1" customHeight="1" x14ac:dyDescent="0.45">
      <c r="A1044">
        <v>127</v>
      </c>
      <c r="B1044" t="s">
        <v>140</v>
      </c>
      <c r="C1044" t="s">
        <v>161</v>
      </c>
      <c r="D1044" s="2" t="str">
        <f t="shared" si="30"/>
        <v>Ball State2017</v>
      </c>
      <c r="F1044">
        <v>2</v>
      </c>
      <c r="G1044">
        <v>10</v>
      </c>
      <c r="H1044" s="2">
        <v>0</v>
      </c>
      <c r="I1044">
        <v>-11.28</v>
      </c>
      <c r="J1044">
        <v>-7.99</v>
      </c>
      <c r="K1044">
        <v>-19.27</v>
      </c>
      <c r="L1044" s="2">
        <f>_xlfn.RANK.EQ(I1044, INDEX(CFB!$I$2:$I$1048576, MATCH(W1044, CFB!$W$2:$W$1048576, 0)):INDEX(CFB!$I$2:$I$1048576, MATCH(W1044, CFB!$W$2:$W$1048576, 0) + COUNTIF(CFB!$W$2:$W$1048576, W1044) - 1), 0)</f>
        <v>124</v>
      </c>
      <c r="M1044" s="2">
        <f>_xlfn.RANK.EQ(J1044, INDEX(CFB!$J$2:$J$1048576, MATCH(W1044, CFB!$W$2:$W$1048576, 0)):INDEX(CFB!$J$2:$J$1048576, MATCH(W1044, CFB!$W$2:$W$1048576, 0) + COUNTIF(CFB!$W$2:$W$1048576, W1044) - 1))</f>
        <v>118</v>
      </c>
      <c r="N1044" s="2">
        <f>RANK(K1044, INDEX(CFB!$K$2:$K$1048576, MATCH(W1044, CFB!$W$2:$W$1048576, 0)):INDEX(CFB!$K$2:$K$1048576, MATCH(W1044, CFB!$W$2:$W$1048576, 0) + COUNTIF(CFB!$W$2:$W$1048576, W1044) - 1))</f>
        <v>127</v>
      </c>
      <c r="O1044">
        <v>28.69</v>
      </c>
      <c r="P1044">
        <v>31.77</v>
      </c>
      <c r="Q1044">
        <v>6.3</v>
      </c>
      <c r="R1044">
        <v>8.0299999999999994</v>
      </c>
      <c r="S1044">
        <v>4.37</v>
      </c>
      <c r="T1044">
        <v>5.0599999999999996</v>
      </c>
      <c r="U1044">
        <v>5.38</v>
      </c>
      <c r="V1044">
        <v>6.03</v>
      </c>
      <c r="W1044">
        <v>2017</v>
      </c>
      <c r="X1044">
        <f t="shared" si="31"/>
        <v>0</v>
      </c>
    </row>
    <row r="1045" spans="1:24" ht="12.75" hidden="1" customHeight="1" x14ac:dyDescent="0.45">
      <c r="A1045">
        <v>128</v>
      </c>
      <c r="B1045" t="s">
        <v>79</v>
      </c>
      <c r="C1045" t="s">
        <v>174</v>
      </c>
      <c r="D1045" s="2" t="str">
        <f t="shared" si="30"/>
        <v>Texas State2017</v>
      </c>
      <c r="F1045">
        <v>2</v>
      </c>
      <c r="G1045">
        <v>10</v>
      </c>
      <c r="H1045" s="2">
        <v>0</v>
      </c>
      <c r="I1045">
        <v>-12.88</v>
      </c>
      <c r="J1045">
        <v>-6.44</v>
      </c>
      <c r="K1045">
        <v>-19.309999999999999</v>
      </c>
      <c r="L1045" s="2">
        <f>_xlfn.RANK.EQ(I1045, INDEX(CFB!$I$2:$I$1048576, MATCH(W1045, CFB!$W$2:$W$1048576, 0)):INDEX(CFB!$I$2:$I$1048576, MATCH(W1045, CFB!$W$2:$W$1048576, 0) + COUNTIF(CFB!$W$2:$W$1048576, W1045) - 1), 0)</f>
        <v>126</v>
      </c>
      <c r="M1045" s="2">
        <f>_xlfn.RANK.EQ(J1045, INDEX(CFB!$J$2:$J$1048576, MATCH(W1045, CFB!$W$2:$W$1048576, 0)):INDEX(CFB!$J$2:$J$1048576, MATCH(W1045, CFB!$W$2:$W$1048576, 0) + COUNTIF(CFB!$W$2:$W$1048576, W1045) - 1))</f>
        <v>107</v>
      </c>
      <c r="N1045" s="2">
        <f>RANK(K1045, INDEX(CFB!$K$2:$K$1048576, MATCH(W1045, CFB!$W$2:$W$1048576, 0)):INDEX(CFB!$K$2:$K$1048576, MATCH(W1045, CFB!$W$2:$W$1048576, 0) + COUNTIF(CFB!$W$2:$W$1048576, W1045) - 1))</f>
        <v>128</v>
      </c>
      <c r="O1045">
        <v>26.37</v>
      </c>
      <c r="P1045">
        <v>25.2</v>
      </c>
      <c r="Q1045">
        <v>7.29</v>
      </c>
      <c r="R1045">
        <v>8.1199999999999992</v>
      </c>
      <c r="S1045">
        <v>3.88</v>
      </c>
      <c r="T1045">
        <v>3.42</v>
      </c>
      <c r="U1045">
        <v>5.53</v>
      </c>
      <c r="V1045">
        <v>5.42</v>
      </c>
      <c r="W1045">
        <v>2017</v>
      </c>
      <c r="X1045">
        <f t="shared" si="31"/>
        <v>0</v>
      </c>
    </row>
    <row r="1046" spans="1:24" ht="12.75" hidden="1" customHeight="1" x14ac:dyDescent="0.45">
      <c r="A1046">
        <v>129</v>
      </c>
      <c r="B1046" t="s">
        <v>132</v>
      </c>
      <c r="C1046" t="s">
        <v>168</v>
      </c>
      <c r="D1046" s="2" t="str">
        <f t="shared" si="30"/>
        <v>Charlotte2017</v>
      </c>
      <c r="F1046">
        <v>1</v>
      </c>
      <c r="G1046">
        <v>11</v>
      </c>
      <c r="H1046" s="2">
        <v>0</v>
      </c>
      <c r="I1046">
        <v>-14.14</v>
      </c>
      <c r="J1046">
        <v>-6.11</v>
      </c>
      <c r="K1046">
        <v>-20.25</v>
      </c>
      <c r="L1046" s="2">
        <f>_xlfn.RANK.EQ(I1046, INDEX(CFB!$I$2:$I$1048576, MATCH(W1046, CFB!$W$2:$W$1048576, 0)):INDEX(CFB!$I$2:$I$1048576, MATCH(W1046, CFB!$W$2:$W$1048576, 0) + COUNTIF(CFB!$W$2:$W$1048576, W1046) - 1), 0)</f>
        <v>128</v>
      </c>
      <c r="M1046" s="2">
        <f>_xlfn.RANK.EQ(J1046, INDEX(CFB!$J$2:$J$1048576, MATCH(W1046, CFB!$W$2:$W$1048576, 0)):INDEX(CFB!$J$2:$J$1048576, MATCH(W1046, CFB!$W$2:$W$1048576, 0) + COUNTIF(CFB!$W$2:$W$1048576, W1046) - 1))</f>
        <v>105</v>
      </c>
      <c r="N1046" s="2">
        <f>RANK(K1046, INDEX(CFB!$K$2:$K$1048576, MATCH(W1046, CFB!$W$2:$W$1048576, 0)):INDEX(CFB!$K$2:$K$1048576, MATCH(W1046, CFB!$W$2:$W$1048576, 0) + COUNTIF(CFB!$W$2:$W$1048576, W1046) - 1))</f>
        <v>129</v>
      </c>
      <c r="O1046">
        <v>24.73</v>
      </c>
      <c r="P1046">
        <v>24.58</v>
      </c>
      <c r="Q1046">
        <v>6.24</v>
      </c>
      <c r="R1046">
        <v>7.32</v>
      </c>
      <c r="S1046">
        <v>5.4</v>
      </c>
      <c r="T1046">
        <v>4.5</v>
      </c>
      <c r="U1046">
        <v>5.86</v>
      </c>
      <c r="V1046">
        <v>5.44</v>
      </c>
      <c r="W1046">
        <v>2017</v>
      </c>
      <c r="X1046">
        <f t="shared" si="31"/>
        <v>0</v>
      </c>
    </row>
    <row r="1047" spans="1:24" ht="12.75" hidden="1" customHeight="1" x14ac:dyDescent="0.45">
      <c r="A1047">
        <v>130</v>
      </c>
      <c r="B1047" t="s">
        <v>148</v>
      </c>
      <c r="C1047" t="s">
        <v>165</v>
      </c>
      <c r="D1047" s="2" t="str">
        <f t="shared" si="30"/>
        <v>UTEP2017</v>
      </c>
      <c r="F1047">
        <v>0</v>
      </c>
      <c r="G1047">
        <v>12</v>
      </c>
      <c r="H1047" s="2">
        <v>0</v>
      </c>
      <c r="I1047">
        <v>-18.77</v>
      </c>
      <c r="J1047">
        <v>-4.9800000000000004</v>
      </c>
      <c r="K1047">
        <v>-23.75</v>
      </c>
      <c r="L1047" s="2">
        <f>_xlfn.RANK.EQ(I1047, INDEX(CFB!$I$2:$I$1048576, MATCH(W1047, CFB!$W$2:$W$1048576, 0)):INDEX(CFB!$I$2:$I$1048576, MATCH(W1047, CFB!$W$2:$W$1048576, 0) + COUNTIF(CFB!$W$2:$W$1048576, W1047) - 1), 0)</f>
        <v>130</v>
      </c>
      <c r="M1047" s="2">
        <f>_xlfn.RANK.EQ(J1047, INDEX(CFB!$J$2:$J$1048576, MATCH(W1047, CFB!$W$2:$W$1048576, 0)):INDEX(CFB!$J$2:$J$1048576, MATCH(W1047, CFB!$W$2:$W$1048576, 0) + COUNTIF(CFB!$W$2:$W$1048576, W1047) - 1))</f>
        <v>97</v>
      </c>
      <c r="N1047" s="2">
        <f>RANK(K1047, INDEX(CFB!$K$2:$K$1048576, MATCH(W1047, CFB!$W$2:$W$1048576, 0)):INDEX(CFB!$K$2:$K$1048576, MATCH(W1047, CFB!$W$2:$W$1048576, 0) + COUNTIF(CFB!$W$2:$W$1048576, W1047) - 1))</f>
        <v>130</v>
      </c>
      <c r="O1047">
        <v>21.71</v>
      </c>
      <c r="P1047">
        <v>24.04</v>
      </c>
      <c r="Q1047">
        <v>5.85</v>
      </c>
      <c r="R1047">
        <v>6.37</v>
      </c>
      <c r="S1047">
        <v>3.86</v>
      </c>
      <c r="T1047">
        <v>4.58</v>
      </c>
      <c r="U1047">
        <v>4.96</v>
      </c>
      <c r="V1047">
        <v>5.01</v>
      </c>
      <c r="W1047">
        <v>2017</v>
      </c>
      <c r="X1047">
        <f t="shared" si="31"/>
        <v>0</v>
      </c>
    </row>
    <row r="1048" spans="1:24" ht="12.75" hidden="1" customHeight="1" x14ac:dyDescent="0.45">
      <c r="A1048">
        <v>1</v>
      </c>
      <c r="B1048" t="s">
        <v>18</v>
      </c>
      <c r="C1048" t="s">
        <v>157</v>
      </c>
      <c r="D1048" s="2" t="str">
        <f t="shared" si="30"/>
        <v>Alabama2016</v>
      </c>
      <c r="E1048">
        <v>2</v>
      </c>
      <c r="F1048">
        <v>14</v>
      </c>
      <c r="G1048">
        <v>1</v>
      </c>
      <c r="H1048" s="2">
        <v>0</v>
      </c>
      <c r="I1048">
        <v>8.01</v>
      </c>
      <c r="J1048">
        <v>17.62</v>
      </c>
      <c r="K1048">
        <v>25.62</v>
      </c>
      <c r="L1048" s="2">
        <f>_xlfn.RANK.EQ(I1048, INDEX(CFB!$I$2:$I$1048576, MATCH(W1048, CFB!$W$2:$W$1048576, 0)):INDEX(CFB!$I$2:$I$1048576, MATCH(W1048, CFB!$W$2:$W$1048576, 0) + COUNTIF(CFB!$W$2:$W$1048576, W1048) - 1), 0)</f>
        <v>17</v>
      </c>
      <c r="M1048" s="2">
        <f>_xlfn.RANK.EQ(J1048, INDEX(CFB!$J$2:$J$1048576, MATCH(W1048, CFB!$W$2:$W$1048576, 0)):INDEX(CFB!$J$2:$J$1048576, MATCH(W1048, CFB!$W$2:$W$1048576, 0) + COUNTIF(CFB!$W$2:$W$1048576, W1048) - 1))</f>
        <v>1</v>
      </c>
      <c r="N1048" s="2">
        <f>RANK(K1048, INDEX(CFB!$K$2:$K$1048576, MATCH(W1048, CFB!$W$2:$W$1048576, 0)):INDEX(CFB!$K$2:$K$1048576, MATCH(W1048, CFB!$W$2:$W$1048576, 0) + COUNTIF(CFB!$W$2:$W$1048576, W1048) - 1))</f>
        <v>1</v>
      </c>
      <c r="O1048">
        <v>58.39</v>
      </c>
      <c r="P1048">
        <v>-6.83</v>
      </c>
      <c r="Q1048">
        <v>9.76</v>
      </c>
      <c r="R1048">
        <v>3.62</v>
      </c>
      <c r="S1048">
        <v>7.42</v>
      </c>
      <c r="T1048">
        <v>7.0000000000000007E-2</v>
      </c>
      <c r="U1048">
        <v>8.1999999999999993</v>
      </c>
      <c r="V1048">
        <v>2.06</v>
      </c>
      <c r="W1048">
        <v>2016</v>
      </c>
      <c r="X1048">
        <f t="shared" si="31"/>
        <v>0</v>
      </c>
    </row>
    <row r="1049" spans="1:24" ht="12.75" hidden="1" customHeight="1" x14ac:dyDescent="0.45">
      <c r="A1049">
        <v>2</v>
      </c>
      <c r="B1049" t="s">
        <v>26</v>
      </c>
      <c r="C1049" t="s">
        <v>163</v>
      </c>
      <c r="D1049" s="2" t="str">
        <f t="shared" si="30"/>
        <v>Clemson2016</v>
      </c>
      <c r="E1049">
        <v>1</v>
      </c>
      <c r="F1049">
        <v>14</v>
      </c>
      <c r="G1049">
        <v>1</v>
      </c>
      <c r="H1049" s="2">
        <v>0</v>
      </c>
      <c r="I1049">
        <v>9.4</v>
      </c>
      <c r="J1049">
        <v>10.68</v>
      </c>
      <c r="K1049">
        <v>20.079999999999998</v>
      </c>
      <c r="L1049" s="2">
        <f>_xlfn.RANK.EQ(I1049, INDEX(CFB!$I$2:$I$1048576, MATCH(W1049, CFB!$W$2:$W$1048576, 0)):INDEX(CFB!$I$2:$I$1048576, MATCH(W1049, CFB!$W$2:$W$1048576, 0) + COUNTIF(CFB!$W$2:$W$1048576, W1049) - 1), 0)</f>
        <v>12</v>
      </c>
      <c r="M1049" s="2">
        <f>_xlfn.RANK.EQ(J1049, INDEX(CFB!$J$2:$J$1048576, MATCH(W1049, CFB!$W$2:$W$1048576, 0)):INDEX(CFB!$J$2:$J$1048576, MATCH(W1049, CFB!$W$2:$W$1048576, 0) + COUNTIF(CFB!$W$2:$W$1048576, W1049) - 1))</f>
        <v>10</v>
      </c>
      <c r="N1049" s="2">
        <f>RANK(K1049, INDEX(CFB!$K$2:$K$1048576, MATCH(W1049, CFB!$W$2:$W$1048576, 0)):INDEX(CFB!$K$2:$K$1048576, MATCH(W1049, CFB!$W$2:$W$1048576, 0) + COUNTIF(CFB!$W$2:$W$1048576, W1049) - 1))</f>
        <v>2</v>
      </c>
      <c r="O1049">
        <v>59.54</v>
      </c>
      <c r="P1049">
        <v>-0.13</v>
      </c>
      <c r="Q1049">
        <v>10.18</v>
      </c>
      <c r="R1049">
        <v>3.54</v>
      </c>
      <c r="S1049">
        <v>6.35</v>
      </c>
      <c r="T1049">
        <v>2.1</v>
      </c>
      <c r="U1049">
        <v>8.07</v>
      </c>
      <c r="V1049">
        <v>3.09</v>
      </c>
      <c r="W1049">
        <v>2016</v>
      </c>
      <c r="X1049">
        <f t="shared" si="31"/>
        <v>1</v>
      </c>
    </row>
    <row r="1050" spans="1:24" ht="12.75" hidden="1" customHeight="1" x14ac:dyDescent="0.45">
      <c r="A1050">
        <v>3</v>
      </c>
      <c r="B1050" t="s">
        <v>66</v>
      </c>
      <c r="C1050" t="s">
        <v>171</v>
      </c>
      <c r="D1050" s="2" t="str">
        <f t="shared" si="30"/>
        <v>Washington2016</v>
      </c>
      <c r="E1050">
        <v>4</v>
      </c>
      <c r="F1050">
        <v>12</v>
      </c>
      <c r="G1050">
        <v>2</v>
      </c>
      <c r="H1050" s="2">
        <v>0</v>
      </c>
      <c r="I1050">
        <v>7.59</v>
      </c>
      <c r="J1050">
        <v>12.39</v>
      </c>
      <c r="K1050">
        <v>19.98</v>
      </c>
      <c r="L1050" s="2">
        <f>_xlfn.RANK.EQ(I1050, INDEX(CFB!$I$2:$I$1048576, MATCH(W1050, CFB!$W$2:$W$1048576, 0)):INDEX(CFB!$I$2:$I$1048576, MATCH(W1050, CFB!$W$2:$W$1048576, 0) + COUNTIF(CFB!$W$2:$W$1048576, W1050) - 1), 0)</f>
        <v>20</v>
      </c>
      <c r="M1050" s="2">
        <f>_xlfn.RANK.EQ(J1050, INDEX(CFB!$J$2:$J$1048576, MATCH(W1050, CFB!$W$2:$W$1048576, 0)):INDEX(CFB!$J$2:$J$1048576, MATCH(W1050, CFB!$W$2:$W$1048576, 0) + COUNTIF(CFB!$W$2:$W$1048576, W1050) - 1))</f>
        <v>9</v>
      </c>
      <c r="N1050" s="2">
        <f>RANK(K1050, INDEX(CFB!$K$2:$K$1048576, MATCH(W1050, CFB!$W$2:$W$1048576, 0)):INDEX(CFB!$K$2:$K$1048576, MATCH(W1050, CFB!$W$2:$W$1048576, 0) + COUNTIF(CFB!$W$2:$W$1048576, W1050) - 1))</f>
        <v>3</v>
      </c>
      <c r="O1050">
        <v>56.98</v>
      </c>
      <c r="P1050">
        <v>0.69</v>
      </c>
      <c r="Q1050">
        <v>10.71</v>
      </c>
      <c r="R1050">
        <v>4.0999999999999996</v>
      </c>
      <c r="S1050">
        <v>6.5</v>
      </c>
      <c r="T1050">
        <v>2.2000000000000002</v>
      </c>
      <c r="U1050">
        <v>8.15</v>
      </c>
      <c r="V1050">
        <v>3.19</v>
      </c>
      <c r="W1050">
        <v>2016</v>
      </c>
      <c r="X1050">
        <f t="shared" si="31"/>
        <v>0</v>
      </c>
    </row>
    <row r="1051" spans="1:24" ht="12.75" hidden="1" customHeight="1" x14ac:dyDescent="0.45">
      <c r="A1051">
        <v>4</v>
      </c>
      <c r="B1051" t="s">
        <v>9</v>
      </c>
      <c r="C1051" t="s">
        <v>154</v>
      </c>
      <c r="D1051" s="2" t="str">
        <f t="shared" si="30"/>
        <v>Ohio State2016</v>
      </c>
      <c r="E1051">
        <v>6</v>
      </c>
      <c r="F1051">
        <v>11</v>
      </c>
      <c r="G1051">
        <v>2</v>
      </c>
      <c r="H1051" s="2">
        <v>0</v>
      </c>
      <c r="I1051">
        <v>3.69</v>
      </c>
      <c r="J1051">
        <v>15.13</v>
      </c>
      <c r="K1051">
        <v>18.82</v>
      </c>
      <c r="L1051" s="2">
        <f>_xlfn.RANK.EQ(I1051, INDEX(CFB!$I$2:$I$1048576, MATCH(W1051, CFB!$W$2:$W$1048576, 0)):INDEX(CFB!$I$2:$I$1048576, MATCH(W1051, CFB!$W$2:$W$1048576, 0) + COUNTIF(CFB!$W$2:$W$1048576, W1051) - 1), 0)</f>
        <v>40</v>
      </c>
      <c r="M1051" s="2">
        <f>_xlfn.RANK.EQ(J1051, INDEX(CFB!$J$2:$J$1048576, MATCH(W1051, CFB!$W$2:$W$1048576, 0)):INDEX(CFB!$J$2:$J$1048576, MATCH(W1051, CFB!$W$2:$W$1048576, 0) + COUNTIF(CFB!$W$2:$W$1048576, W1051) - 1))</f>
        <v>2</v>
      </c>
      <c r="N1051" s="2">
        <f>RANK(K1051, INDEX(CFB!$K$2:$K$1048576, MATCH(W1051, CFB!$W$2:$W$1048576, 0)):INDEX(CFB!$K$2:$K$1048576, MATCH(W1051, CFB!$W$2:$W$1048576, 0) + COUNTIF(CFB!$W$2:$W$1048576, W1051) - 1))</f>
        <v>4</v>
      </c>
      <c r="O1051">
        <v>58.54</v>
      </c>
      <c r="P1051">
        <v>-4.03</v>
      </c>
      <c r="Q1051">
        <v>8.92</v>
      </c>
      <c r="R1051">
        <v>3.37</v>
      </c>
      <c r="S1051">
        <v>7.15</v>
      </c>
      <c r="T1051">
        <v>2.02</v>
      </c>
      <c r="U1051">
        <v>7.7</v>
      </c>
      <c r="V1051">
        <v>2.85</v>
      </c>
      <c r="W1051">
        <v>2016</v>
      </c>
      <c r="X1051">
        <f t="shared" si="31"/>
        <v>0</v>
      </c>
    </row>
    <row r="1052" spans="1:24" ht="12.75" hidden="1" customHeight="1" x14ac:dyDescent="0.45">
      <c r="A1052">
        <v>5</v>
      </c>
      <c r="B1052" t="s">
        <v>44</v>
      </c>
      <c r="C1052" t="s">
        <v>154</v>
      </c>
      <c r="D1052" s="2" t="str">
        <f t="shared" si="30"/>
        <v>Michigan2016</v>
      </c>
      <c r="E1052">
        <v>10</v>
      </c>
      <c r="F1052">
        <v>10</v>
      </c>
      <c r="G1052">
        <v>3</v>
      </c>
      <c r="H1052" s="2">
        <v>0</v>
      </c>
      <c r="I1052">
        <v>4.71</v>
      </c>
      <c r="J1052">
        <v>12.85</v>
      </c>
      <c r="K1052">
        <v>17.559999999999999</v>
      </c>
      <c r="L1052" s="2">
        <f>_xlfn.RANK.EQ(I1052, INDEX(CFB!$I$2:$I$1048576, MATCH(W1052, CFB!$W$2:$W$1048576, 0)):INDEX(CFB!$I$2:$I$1048576, MATCH(W1052, CFB!$W$2:$W$1048576, 0) + COUNTIF(CFB!$W$2:$W$1048576, W1052) - 1), 0)</f>
        <v>34</v>
      </c>
      <c r="M1052" s="2">
        <f>_xlfn.RANK.EQ(J1052, INDEX(CFB!$J$2:$J$1048576, MATCH(W1052, CFB!$W$2:$W$1048576, 0)):INDEX(CFB!$J$2:$J$1048576, MATCH(W1052, CFB!$W$2:$W$1048576, 0) + COUNTIF(CFB!$W$2:$W$1048576, W1052) - 1))</f>
        <v>7</v>
      </c>
      <c r="N1052" s="2">
        <f>RANK(K1052, INDEX(CFB!$K$2:$K$1048576, MATCH(W1052, CFB!$W$2:$W$1048576, 0)):INDEX(CFB!$K$2:$K$1048576, MATCH(W1052, CFB!$W$2:$W$1048576, 0) + COUNTIF(CFB!$W$2:$W$1048576, W1052) - 1))</f>
        <v>5</v>
      </c>
      <c r="O1052">
        <v>59.79</v>
      </c>
      <c r="P1052">
        <v>-2.59</v>
      </c>
      <c r="Q1052">
        <v>9.6999999999999993</v>
      </c>
      <c r="R1052">
        <v>3.87</v>
      </c>
      <c r="S1052">
        <v>6.52</v>
      </c>
      <c r="T1052">
        <v>1.76</v>
      </c>
      <c r="U1052">
        <v>7.67</v>
      </c>
      <c r="V1052">
        <v>2.81</v>
      </c>
      <c r="W1052">
        <v>2016</v>
      </c>
      <c r="X1052">
        <f t="shared" si="31"/>
        <v>0</v>
      </c>
    </row>
    <row r="1053" spans="1:24" ht="12.75" hidden="1" customHeight="1" x14ac:dyDescent="0.45">
      <c r="A1053">
        <v>6</v>
      </c>
      <c r="B1053" t="s">
        <v>38</v>
      </c>
      <c r="C1053" t="s">
        <v>170</v>
      </c>
      <c r="D1053" s="2" t="str">
        <f t="shared" si="30"/>
        <v>USC2016</v>
      </c>
      <c r="E1053">
        <v>3</v>
      </c>
      <c r="F1053">
        <v>10</v>
      </c>
      <c r="G1053">
        <v>3</v>
      </c>
      <c r="H1053" s="2">
        <v>0</v>
      </c>
      <c r="I1053">
        <v>7.71</v>
      </c>
      <c r="J1053">
        <v>9.56</v>
      </c>
      <c r="K1053">
        <v>17.27</v>
      </c>
      <c r="L1053" s="2">
        <f>_xlfn.RANK.EQ(I1053, INDEX(CFB!$I$2:$I$1048576, MATCH(W1053, CFB!$W$2:$W$1048576, 0)):INDEX(CFB!$I$2:$I$1048576, MATCH(W1053, CFB!$W$2:$W$1048576, 0) + COUNTIF(CFB!$W$2:$W$1048576, W1053) - 1), 0)</f>
        <v>18</v>
      </c>
      <c r="M1053" s="2">
        <f>_xlfn.RANK.EQ(J1053, INDEX(CFB!$J$2:$J$1048576, MATCH(W1053, CFB!$W$2:$W$1048576, 0)):INDEX(CFB!$J$2:$J$1048576, MATCH(W1053, CFB!$W$2:$W$1048576, 0) + COUNTIF(CFB!$W$2:$W$1048576, W1053) - 1))</f>
        <v>14</v>
      </c>
      <c r="N1053" s="2">
        <f>RANK(K1053, INDEX(CFB!$K$2:$K$1048576, MATCH(W1053, CFB!$W$2:$W$1048576, 0)):INDEX(CFB!$K$2:$K$1048576, MATCH(W1053, CFB!$W$2:$W$1048576, 0) + COUNTIF(CFB!$W$2:$W$1048576, W1053) - 1))</f>
        <v>6</v>
      </c>
      <c r="O1053">
        <v>52.37</v>
      </c>
      <c r="P1053">
        <v>4.42</v>
      </c>
      <c r="Q1053">
        <v>10.11</v>
      </c>
      <c r="R1053">
        <v>4.59</v>
      </c>
      <c r="S1053">
        <v>6.88</v>
      </c>
      <c r="T1053">
        <v>2.4700000000000002</v>
      </c>
      <c r="U1053">
        <v>8.2200000000000006</v>
      </c>
      <c r="V1053">
        <v>3.66</v>
      </c>
      <c r="W1053">
        <v>2016</v>
      </c>
      <c r="X1053">
        <f t="shared" si="31"/>
        <v>0</v>
      </c>
    </row>
    <row r="1054" spans="1:24" ht="12.75" hidden="1" customHeight="1" x14ac:dyDescent="0.45">
      <c r="A1054">
        <v>7</v>
      </c>
      <c r="B1054" t="s">
        <v>27</v>
      </c>
      <c r="C1054" t="s">
        <v>157</v>
      </c>
      <c r="D1054" s="2" t="str">
        <f t="shared" si="30"/>
        <v>LSU2016</v>
      </c>
      <c r="E1054">
        <v>13</v>
      </c>
      <c r="F1054">
        <v>8</v>
      </c>
      <c r="G1054">
        <v>4</v>
      </c>
      <c r="H1054" s="2">
        <v>0</v>
      </c>
      <c r="I1054">
        <v>2.68</v>
      </c>
      <c r="J1054">
        <v>13.25</v>
      </c>
      <c r="K1054">
        <v>15.93</v>
      </c>
      <c r="L1054" s="2">
        <f>_xlfn.RANK.EQ(I1054, INDEX(CFB!$I$2:$I$1048576, MATCH(W1054, CFB!$W$2:$W$1048576, 0)):INDEX(CFB!$I$2:$I$1048576, MATCH(W1054, CFB!$W$2:$W$1048576, 0) + COUNTIF(CFB!$W$2:$W$1048576, W1054) - 1), 0)</f>
        <v>48</v>
      </c>
      <c r="M1054" s="2">
        <f>_xlfn.RANK.EQ(J1054, INDEX(CFB!$J$2:$J$1048576, MATCH(W1054, CFB!$W$2:$W$1048576, 0)):INDEX(CFB!$J$2:$J$1048576, MATCH(W1054, CFB!$W$2:$W$1048576, 0) + COUNTIF(CFB!$W$2:$W$1048576, W1054) - 1))</f>
        <v>4</v>
      </c>
      <c r="N1054" s="2">
        <f>RANK(K1054, INDEX(CFB!$K$2:$K$1048576, MATCH(W1054, CFB!$W$2:$W$1048576, 0)):INDEX(CFB!$K$2:$K$1048576, MATCH(W1054, CFB!$W$2:$W$1048576, 0) + COUNTIF(CFB!$W$2:$W$1048576, W1054) - 1))</f>
        <v>7</v>
      </c>
      <c r="O1054">
        <v>47.48</v>
      </c>
      <c r="P1054">
        <v>-3.92</v>
      </c>
      <c r="Q1054">
        <v>9.69</v>
      </c>
      <c r="R1054">
        <v>4.37</v>
      </c>
      <c r="S1054">
        <v>7.84</v>
      </c>
      <c r="T1054">
        <v>1.43</v>
      </c>
      <c r="U1054">
        <v>8.42</v>
      </c>
      <c r="V1054">
        <v>2.95</v>
      </c>
      <c r="W1054">
        <v>2016</v>
      </c>
      <c r="X1054">
        <f t="shared" si="31"/>
        <v>0</v>
      </c>
    </row>
    <row r="1055" spans="1:24" ht="12.75" hidden="1" customHeight="1" x14ac:dyDescent="0.45">
      <c r="A1055">
        <v>8</v>
      </c>
      <c r="B1055" t="s">
        <v>16</v>
      </c>
      <c r="C1055" t="s">
        <v>154</v>
      </c>
      <c r="D1055" s="2" t="str">
        <f t="shared" si="30"/>
        <v>Penn State2016</v>
      </c>
      <c r="E1055">
        <v>7</v>
      </c>
      <c r="F1055">
        <v>11</v>
      </c>
      <c r="G1055">
        <v>3</v>
      </c>
      <c r="H1055" s="2">
        <v>0</v>
      </c>
      <c r="I1055">
        <v>11.63</v>
      </c>
      <c r="J1055">
        <v>4.09</v>
      </c>
      <c r="K1055">
        <v>15.72</v>
      </c>
      <c r="L1055" s="2">
        <f>_xlfn.RANK.EQ(I1055, INDEX(CFB!$I$2:$I$1048576, MATCH(W1055, CFB!$W$2:$W$1048576, 0)):INDEX(CFB!$I$2:$I$1048576, MATCH(W1055, CFB!$W$2:$W$1048576, 0) + COUNTIF(CFB!$W$2:$W$1048576, W1055) - 1), 0)</f>
        <v>6</v>
      </c>
      <c r="M1055" s="2">
        <f>_xlfn.RANK.EQ(J1055, INDEX(CFB!$J$2:$J$1048576, MATCH(W1055, CFB!$W$2:$W$1048576, 0)):INDEX(CFB!$J$2:$J$1048576, MATCH(W1055, CFB!$W$2:$W$1048576, 0) + COUNTIF(CFB!$W$2:$W$1048576, W1055) - 1))</f>
        <v>35</v>
      </c>
      <c r="N1055" s="2">
        <f>RANK(K1055, INDEX(CFB!$K$2:$K$1048576, MATCH(W1055, CFB!$W$2:$W$1048576, 0)):INDEX(CFB!$K$2:$K$1048576, MATCH(W1055, CFB!$W$2:$W$1048576, 0) + COUNTIF(CFB!$W$2:$W$1048576, W1055) - 1))</f>
        <v>8</v>
      </c>
      <c r="O1055">
        <v>57.14</v>
      </c>
      <c r="P1055">
        <v>7.96</v>
      </c>
      <c r="Q1055">
        <v>11.59</v>
      </c>
      <c r="R1055">
        <v>4.67</v>
      </c>
      <c r="S1055">
        <v>6.35</v>
      </c>
      <c r="T1055">
        <v>2.38</v>
      </c>
      <c r="U1055">
        <v>8.4</v>
      </c>
      <c r="V1055">
        <v>3.66</v>
      </c>
      <c r="W1055">
        <v>2016</v>
      </c>
      <c r="X1055">
        <f t="shared" si="31"/>
        <v>0</v>
      </c>
    </row>
    <row r="1056" spans="1:24" ht="12.75" hidden="1" customHeight="1" x14ac:dyDescent="0.45">
      <c r="A1056">
        <v>9</v>
      </c>
      <c r="B1056" t="s">
        <v>72</v>
      </c>
      <c r="C1056" t="s">
        <v>160</v>
      </c>
      <c r="D1056" s="2" t="str">
        <f t="shared" si="30"/>
        <v>Wisconsin2016</v>
      </c>
      <c r="E1056">
        <v>9</v>
      </c>
      <c r="F1056">
        <v>11</v>
      </c>
      <c r="G1056">
        <v>3</v>
      </c>
      <c r="H1056" s="2">
        <v>0</v>
      </c>
      <c r="I1056">
        <v>2.13</v>
      </c>
      <c r="J1056">
        <v>13.17</v>
      </c>
      <c r="K1056">
        <v>15.3</v>
      </c>
      <c r="L1056" s="2">
        <f>_xlfn.RANK.EQ(I1056, INDEX(CFB!$I$2:$I$1048576, MATCH(W1056, CFB!$W$2:$W$1048576, 0)):INDEX(CFB!$I$2:$I$1048576, MATCH(W1056, CFB!$W$2:$W$1048576, 0) + COUNTIF(CFB!$W$2:$W$1048576, W1056) - 1), 0)</f>
        <v>53</v>
      </c>
      <c r="M1056" s="2">
        <f>_xlfn.RANK.EQ(J1056, INDEX(CFB!$J$2:$J$1048576, MATCH(W1056, CFB!$W$2:$W$1048576, 0)):INDEX(CFB!$J$2:$J$1048576, MATCH(W1056, CFB!$W$2:$W$1048576, 0) + COUNTIF(CFB!$W$2:$W$1048576, W1056) - 1))</f>
        <v>5</v>
      </c>
      <c r="N1056" s="2">
        <f>RANK(K1056, INDEX(CFB!$K$2:$K$1048576, MATCH(W1056, CFB!$W$2:$W$1048576, 0)):INDEX(CFB!$K$2:$K$1048576, MATCH(W1056, CFB!$W$2:$W$1048576, 0) + COUNTIF(CFB!$W$2:$W$1048576, W1056) - 1))</f>
        <v>9</v>
      </c>
      <c r="O1056">
        <v>48.3</v>
      </c>
      <c r="P1056">
        <v>-1.66</v>
      </c>
      <c r="Q1056">
        <v>10.029999999999999</v>
      </c>
      <c r="R1056">
        <v>4.7</v>
      </c>
      <c r="S1056">
        <v>6</v>
      </c>
      <c r="T1056">
        <v>1.85</v>
      </c>
      <c r="U1056">
        <v>7.21</v>
      </c>
      <c r="V1056">
        <v>3.46</v>
      </c>
      <c r="W1056">
        <v>2016</v>
      </c>
      <c r="X1056">
        <f t="shared" si="31"/>
        <v>0</v>
      </c>
    </row>
    <row r="1057" spans="1:24" ht="12.75" hidden="1" customHeight="1" x14ac:dyDescent="0.45">
      <c r="A1057">
        <v>10</v>
      </c>
      <c r="B1057" t="s">
        <v>115</v>
      </c>
      <c r="C1057" t="s">
        <v>163</v>
      </c>
      <c r="D1057" s="2" t="str">
        <f t="shared" si="30"/>
        <v>Florida State2016</v>
      </c>
      <c r="E1057">
        <v>8</v>
      </c>
      <c r="F1057">
        <v>10</v>
      </c>
      <c r="G1057">
        <v>3</v>
      </c>
      <c r="H1057" s="2">
        <v>0</v>
      </c>
      <c r="I1057">
        <v>9.49</v>
      </c>
      <c r="J1057">
        <v>5.52</v>
      </c>
      <c r="K1057">
        <v>15.01</v>
      </c>
      <c r="L1057" s="2">
        <f>_xlfn.RANK.EQ(I1057, INDEX(CFB!$I$2:$I$1048576, MATCH(W1057, CFB!$W$2:$W$1048576, 0)):INDEX(CFB!$I$2:$I$1048576, MATCH(W1057, CFB!$W$2:$W$1048576, 0) + COUNTIF(CFB!$W$2:$W$1048576, W1057) - 1), 0)</f>
        <v>11</v>
      </c>
      <c r="M1057" s="2">
        <f>_xlfn.RANK.EQ(J1057, INDEX(CFB!$J$2:$J$1048576, MATCH(W1057, CFB!$W$2:$W$1048576, 0)):INDEX(CFB!$J$2:$J$1048576, MATCH(W1057, CFB!$W$2:$W$1048576, 0) + COUNTIF(CFB!$W$2:$W$1048576, W1057) - 1))</f>
        <v>25</v>
      </c>
      <c r="N1057" s="2">
        <f>RANK(K1057, INDEX(CFB!$K$2:$K$1048576, MATCH(W1057, CFB!$W$2:$W$1048576, 0)):INDEX(CFB!$K$2:$K$1048576, MATCH(W1057, CFB!$W$2:$W$1048576, 0) + COUNTIF(CFB!$W$2:$W$1048576, W1057) - 1))</f>
        <v>10</v>
      </c>
      <c r="O1057">
        <v>54.26</v>
      </c>
      <c r="P1057">
        <v>6.02</v>
      </c>
      <c r="Q1057">
        <v>10.36</v>
      </c>
      <c r="R1057">
        <v>5.07</v>
      </c>
      <c r="S1057">
        <v>6.9</v>
      </c>
      <c r="T1057">
        <v>2.19</v>
      </c>
      <c r="U1057">
        <v>8.2799999999999994</v>
      </c>
      <c r="V1057">
        <v>3.64</v>
      </c>
      <c r="W1057">
        <v>2016</v>
      </c>
      <c r="X1057">
        <f t="shared" si="31"/>
        <v>0</v>
      </c>
    </row>
    <row r="1058" spans="1:24" ht="12.75" hidden="1" customHeight="1" x14ac:dyDescent="0.45">
      <c r="A1058">
        <v>11</v>
      </c>
      <c r="B1058" t="s">
        <v>54</v>
      </c>
      <c r="C1058" t="s">
        <v>29</v>
      </c>
      <c r="D1058" s="2" t="str">
        <f t="shared" si="30"/>
        <v>Oklahoma2016</v>
      </c>
      <c r="E1058">
        <v>5</v>
      </c>
      <c r="F1058">
        <v>11</v>
      </c>
      <c r="G1058">
        <v>2</v>
      </c>
      <c r="H1058" s="2">
        <v>0</v>
      </c>
      <c r="I1058">
        <v>14.64</v>
      </c>
      <c r="J1058">
        <v>0.34</v>
      </c>
      <c r="K1058">
        <v>14.98</v>
      </c>
      <c r="L1058" s="2">
        <f>_xlfn.RANK.EQ(I1058, INDEX(CFB!$I$2:$I$1048576, MATCH(W1058, CFB!$W$2:$W$1048576, 0)):INDEX(CFB!$I$2:$I$1048576, MATCH(W1058, CFB!$W$2:$W$1048576, 0) + COUNTIF(CFB!$W$2:$W$1048576, W1058) - 1), 0)</f>
        <v>2</v>
      </c>
      <c r="M1058" s="2">
        <f>_xlfn.RANK.EQ(J1058, INDEX(CFB!$J$2:$J$1048576, MATCH(W1058, CFB!$W$2:$W$1048576, 0)):INDEX(CFB!$J$2:$J$1048576, MATCH(W1058, CFB!$W$2:$W$1048576, 0) + COUNTIF(CFB!$W$2:$W$1048576, W1058) - 1))</f>
        <v>55</v>
      </c>
      <c r="N1058" s="2">
        <f>RANK(K1058, INDEX(CFB!$K$2:$K$1048576, MATCH(W1058, CFB!$W$2:$W$1048576, 0)):INDEX(CFB!$K$2:$K$1048576, MATCH(W1058, CFB!$W$2:$W$1048576, 0) + COUNTIF(CFB!$W$2:$W$1048576, W1058) - 1))</f>
        <v>11</v>
      </c>
      <c r="O1058">
        <v>61.69</v>
      </c>
      <c r="P1058">
        <v>10.26</v>
      </c>
      <c r="Q1058">
        <v>12.86</v>
      </c>
      <c r="R1058">
        <v>5.18</v>
      </c>
      <c r="S1058">
        <v>6.73</v>
      </c>
      <c r="T1058">
        <v>3.3</v>
      </c>
      <c r="U1058">
        <v>9.16</v>
      </c>
      <c r="V1058">
        <v>4.33</v>
      </c>
      <c r="W1058">
        <v>2016</v>
      </c>
      <c r="X1058">
        <f t="shared" si="31"/>
        <v>0</v>
      </c>
    </row>
    <row r="1059" spans="1:24" ht="12.75" hidden="1" customHeight="1" x14ac:dyDescent="0.45">
      <c r="A1059">
        <v>12</v>
      </c>
      <c r="B1059" t="s">
        <v>22</v>
      </c>
      <c r="C1059" t="s">
        <v>164</v>
      </c>
      <c r="D1059" s="2" t="str">
        <f t="shared" si="30"/>
        <v>Miami (FL)2016</v>
      </c>
      <c r="E1059">
        <v>20</v>
      </c>
      <c r="F1059">
        <v>9</v>
      </c>
      <c r="G1059">
        <v>4</v>
      </c>
      <c r="H1059" s="2">
        <v>0</v>
      </c>
      <c r="I1059">
        <v>3.39</v>
      </c>
      <c r="J1059">
        <v>9.9600000000000009</v>
      </c>
      <c r="K1059">
        <v>13.36</v>
      </c>
      <c r="L1059" s="2">
        <f>_xlfn.RANK.EQ(I1059, INDEX(CFB!$I$2:$I$1048576, MATCH(W1059, CFB!$W$2:$W$1048576, 0)):INDEX(CFB!$I$2:$I$1048576, MATCH(W1059, CFB!$W$2:$W$1048576, 0) + COUNTIF(CFB!$W$2:$W$1048576, W1059) - 1), 0)</f>
        <v>42</v>
      </c>
      <c r="M1059" s="2">
        <f>_xlfn.RANK.EQ(J1059, INDEX(CFB!$J$2:$J$1048576, MATCH(W1059, CFB!$W$2:$W$1048576, 0)):INDEX(CFB!$J$2:$J$1048576, MATCH(W1059, CFB!$W$2:$W$1048576, 0) + COUNTIF(CFB!$W$2:$W$1048576, W1059) - 1))</f>
        <v>11</v>
      </c>
      <c r="N1059" s="2">
        <f>RANK(K1059, INDEX(CFB!$K$2:$K$1048576, MATCH(W1059, CFB!$W$2:$W$1048576, 0)):INDEX(CFB!$K$2:$K$1048576, MATCH(W1059, CFB!$W$2:$W$1048576, 0) + COUNTIF(CFB!$W$2:$W$1048576, W1059) - 1))</f>
        <v>12</v>
      </c>
      <c r="O1059">
        <v>50.75</v>
      </c>
      <c r="P1059">
        <v>2.68</v>
      </c>
      <c r="Q1059">
        <v>10.02</v>
      </c>
      <c r="R1059">
        <v>4.12</v>
      </c>
      <c r="S1059">
        <v>6.05</v>
      </c>
      <c r="T1059">
        <v>1.93</v>
      </c>
      <c r="U1059">
        <v>7.86</v>
      </c>
      <c r="V1059">
        <v>3.2</v>
      </c>
      <c r="W1059">
        <v>2016</v>
      </c>
      <c r="X1059">
        <f t="shared" si="31"/>
        <v>0</v>
      </c>
    </row>
    <row r="1060" spans="1:24" ht="12.75" hidden="1" customHeight="1" x14ac:dyDescent="0.45">
      <c r="A1060">
        <v>13</v>
      </c>
      <c r="B1060" t="s">
        <v>112</v>
      </c>
      <c r="C1060" t="s">
        <v>171</v>
      </c>
      <c r="D1060" s="2" t="str">
        <f t="shared" si="30"/>
        <v>Stanford2016</v>
      </c>
      <c r="E1060">
        <v>12</v>
      </c>
      <c r="F1060">
        <v>10</v>
      </c>
      <c r="G1060">
        <v>3</v>
      </c>
      <c r="H1060" s="2">
        <v>0</v>
      </c>
      <c r="I1060">
        <v>0.01</v>
      </c>
      <c r="J1060">
        <v>12.54</v>
      </c>
      <c r="K1060">
        <v>12.54</v>
      </c>
      <c r="L1060" s="2">
        <f>_xlfn.RANK.EQ(I1060, INDEX(CFB!$I$2:$I$1048576, MATCH(W1060, CFB!$W$2:$W$1048576, 0)):INDEX(CFB!$I$2:$I$1048576, MATCH(W1060, CFB!$W$2:$W$1048576, 0) + COUNTIF(CFB!$W$2:$W$1048576, W1060) - 1), 0)</f>
        <v>69</v>
      </c>
      <c r="M1060" s="2">
        <f>_xlfn.RANK.EQ(J1060, INDEX(CFB!$J$2:$J$1048576, MATCH(W1060, CFB!$W$2:$W$1048576, 0)):INDEX(CFB!$J$2:$J$1048576, MATCH(W1060, CFB!$W$2:$W$1048576, 0) + COUNTIF(CFB!$W$2:$W$1048576, W1060) - 1))</f>
        <v>8</v>
      </c>
      <c r="N1060" s="2">
        <f>RANK(K1060, INDEX(CFB!$K$2:$K$1048576, MATCH(W1060, CFB!$W$2:$W$1048576, 0)):INDEX(CFB!$K$2:$K$1048576, MATCH(W1060, CFB!$W$2:$W$1048576, 0) + COUNTIF(CFB!$W$2:$W$1048576, W1060) - 1))</f>
        <v>13</v>
      </c>
      <c r="O1060">
        <v>42.7</v>
      </c>
      <c r="P1060">
        <v>1.0900000000000001</v>
      </c>
      <c r="Q1060">
        <v>8.7100000000000009</v>
      </c>
      <c r="R1060">
        <v>4.72</v>
      </c>
      <c r="S1060">
        <v>6.53</v>
      </c>
      <c r="T1060">
        <v>2.61</v>
      </c>
      <c r="U1060">
        <v>7.26</v>
      </c>
      <c r="V1060">
        <v>3.69</v>
      </c>
      <c r="W1060">
        <v>2016</v>
      </c>
      <c r="X1060">
        <f t="shared" si="31"/>
        <v>0</v>
      </c>
    </row>
    <row r="1061" spans="1:24" ht="12.75" hidden="1" customHeight="1" x14ac:dyDescent="0.45">
      <c r="A1061">
        <v>14</v>
      </c>
      <c r="B1061" t="s">
        <v>39</v>
      </c>
      <c r="C1061" t="s">
        <v>170</v>
      </c>
      <c r="D1061" s="2" t="str">
        <f t="shared" si="30"/>
        <v>Colorado2016</v>
      </c>
      <c r="E1061">
        <v>17</v>
      </c>
      <c r="F1061">
        <v>10</v>
      </c>
      <c r="G1061">
        <v>4</v>
      </c>
      <c r="H1061" s="2">
        <v>0</v>
      </c>
      <c r="I1061">
        <v>2.3199999999999998</v>
      </c>
      <c r="J1061">
        <v>9.86</v>
      </c>
      <c r="K1061">
        <v>12.18</v>
      </c>
      <c r="L1061" s="2">
        <f>_xlfn.RANK.EQ(I1061, INDEX(CFB!$I$2:$I$1048576, MATCH(W1061, CFB!$W$2:$W$1048576, 0)):INDEX(CFB!$I$2:$I$1048576, MATCH(W1061, CFB!$W$2:$W$1048576, 0) + COUNTIF(CFB!$W$2:$W$1048576, W1061) - 1), 0)</f>
        <v>51</v>
      </c>
      <c r="M1061" s="2">
        <f>_xlfn.RANK.EQ(J1061, INDEX(CFB!$J$2:$J$1048576, MATCH(W1061, CFB!$W$2:$W$1048576, 0)):INDEX(CFB!$J$2:$J$1048576, MATCH(W1061, CFB!$W$2:$W$1048576, 0) + COUNTIF(CFB!$W$2:$W$1048576, W1061) - 1))</f>
        <v>12</v>
      </c>
      <c r="N1061" s="2">
        <f>RANK(K1061, INDEX(CFB!$K$2:$K$1048576, MATCH(W1061, CFB!$W$2:$W$1048576, 0)):INDEX(CFB!$K$2:$K$1048576, MATCH(W1061, CFB!$W$2:$W$1048576, 0) + COUNTIF(CFB!$W$2:$W$1048576, W1061) - 1))</f>
        <v>14</v>
      </c>
      <c r="O1061">
        <v>48.18</v>
      </c>
      <c r="P1061">
        <v>3.08</v>
      </c>
      <c r="Q1061">
        <v>9.51</v>
      </c>
      <c r="R1061">
        <v>3.66</v>
      </c>
      <c r="S1061">
        <v>5.44</v>
      </c>
      <c r="T1061">
        <v>2.62</v>
      </c>
      <c r="U1061">
        <v>7.04</v>
      </c>
      <c r="V1061">
        <v>3.23</v>
      </c>
      <c r="W1061">
        <v>2016</v>
      </c>
      <c r="X1061">
        <f t="shared" si="31"/>
        <v>0</v>
      </c>
    </row>
    <row r="1062" spans="1:24" ht="12.75" hidden="1" customHeight="1" x14ac:dyDescent="0.45">
      <c r="A1062">
        <v>15</v>
      </c>
      <c r="B1062" t="s">
        <v>117</v>
      </c>
      <c r="C1062" t="s">
        <v>161</v>
      </c>
      <c r="D1062" s="2" t="str">
        <f t="shared" si="30"/>
        <v>Western Michigan2016</v>
      </c>
      <c r="E1062">
        <v>15</v>
      </c>
      <c r="F1062">
        <v>13</v>
      </c>
      <c r="G1062">
        <v>1</v>
      </c>
      <c r="H1062" s="2">
        <v>0</v>
      </c>
      <c r="I1062">
        <v>7.61</v>
      </c>
      <c r="J1062">
        <v>4.42</v>
      </c>
      <c r="K1062">
        <v>12.03</v>
      </c>
      <c r="L1062" s="2">
        <f>_xlfn.RANK.EQ(I1062, INDEX(CFB!$I$2:$I$1048576, MATCH(W1062, CFB!$W$2:$W$1048576, 0)):INDEX(CFB!$I$2:$I$1048576, MATCH(W1062, CFB!$W$2:$W$1048576, 0) + COUNTIF(CFB!$W$2:$W$1048576, W1062) - 1), 0)</f>
        <v>19</v>
      </c>
      <c r="M1062" s="2">
        <f>_xlfn.RANK.EQ(J1062, INDEX(CFB!$J$2:$J$1048576, MATCH(W1062, CFB!$W$2:$W$1048576, 0)):INDEX(CFB!$J$2:$J$1048576, MATCH(W1062, CFB!$W$2:$W$1048576, 0) + COUNTIF(CFB!$W$2:$W$1048576, W1062) - 1))</f>
        <v>34</v>
      </c>
      <c r="N1062" s="2">
        <f>RANK(K1062, INDEX(CFB!$K$2:$K$1048576, MATCH(W1062, CFB!$W$2:$W$1048576, 0)):INDEX(CFB!$K$2:$K$1048576, MATCH(W1062, CFB!$W$2:$W$1048576, 0) + COUNTIF(CFB!$W$2:$W$1048576, W1062) - 1))</f>
        <v>15</v>
      </c>
      <c r="O1062">
        <v>53.94</v>
      </c>
      <c r="P1062">
        <v>10.27</v>
      </c>
      <c r="Q1062">
        <v>10.76</v>
      </c>
      <c r="R1062">
        <v>5.96</v>
      </c>
      <c r="S1062">
        <v>6.22</v>
      </c>
      <c r="T1062">
        <v>3.68</v>
      </c>
      <c r="U1062">
        <v>7.77</v>
      </c>
      <c r="V1062">
        <v>4.8600000000000003</v>
      </c>
      <c r="W1062">
        <v>2016</v>
      </c>
      <c r="X1062">
        <f t="shared" si="31"/>
        <v>0</v>
      </c>
    </row>
    <row r="1063" spans="1:24" ht="12.75" hidden="1" customHeight="1" x14ac:dyDescent="0.45">
      <c r="A1063">
        <v>16</v>
      </c>
      <c r="B1063" t="s">
        <v>67</v>
      </c>
      <c r="C1063" t="s">
        <v>157</v>
      </c>
      <c r="D1063" s="2" t="str">
        <f t="shared" si="30"/>
        <v>Auburn2016</v>
      </c>
      <c r="E1063">
        <v>24</v>
      </c>
      <c r="F1063">
        <v>8</v>
      </c>
      <c r="G1063">
        <v>5</v>
      </c>
      <c r="H1063" s="2">
        <v>0</v>
      </c>
      <c r="I1063">
        <v>-1.04</v>
      </c>
      <c r="J1063">
        <v>13.02</v>
      </c>
      <c r="K1063">
        <v>11.97</v>
      </c>
      <c r="L1063" s="2">
        <f>_xlfn.RANK.EQ(I1063, INDEX(CFB!$I$2:$I$1048576, MATCH(W1063, CFB!$W$2:$W$1048576, 0)):INDEX(CFB!$I$2:$I$1048576, MATCH(W1063, CFB!$W$2:$W$1048576, 0) + COUNTIF(CFB!$W$2:$W$1048576, W1063) - 1), 0)</f>
        <v>78</v>
      </c>
      <c r="M1063" s="2">
        <f>_xlfn.RANK.EQ(J1063, INDEX(CFB!$J$2:$J$1048576, MATCH(W1063, CFB!$W$2:$W$1048576, 0)):INDEX(CFB!$J$2:$J$1048576, MATCH(W1063, CFB!$W$2:$W$1048576, 0) + COUNTIF(CFB!$W$2:$W$1048576, W1063) - 1))</f>
        <v>6</v>
      </c>
      <c r="N1063" s="2">
        <f>RANK(K1063, INDEX(CFB!$K$2:$K$1048576, MATCH(W1063, CFB!$W$2:$W$1048576, 0)):INDEX(CFB!$K$2:$K$1048576, MATCH(W1063, CFB!$W$2:$W$1048576, 0) + COUNTIF(CFB!$W$2:$W$1048576, W1063) - 1))</f>
        <v>16</v>
      </c>
      <c r="O1063">
        <v>49.58</v>
      </c>
      <c r="P1063">
        <v>-1.17</v>
      </c>
      <c r="Q1063">
        <v>9.69</v>
      </c>
      <c r="R1063">
        <v>4.33</v>
      </c>
      <c r="S1063">
        <v>7.03</v>
      </c>
      <c r="T1063">
        <v>2.0299999999999998</v>
      </c>
      <c r="U1063">
        <v>7.73</v>
      </c>
      <c r="V1063">
        <v>3.35</v>
      </c>
      <c r="W1063">
        <v>2016</v>
      </c>
      <c r="X1063">
        <f t="shared" si="31"/>
        <v>0</v>
      </c>
    </row>
    <row r="1064" spans="1:24" ht="12.75" hidden="1" customHeight="1" x14ac:dyDescent="0.45">
      <c r="A1064">
        <v>17</v>
      </c>
      <c r="B1064" t="s">
        <v>25</v>
      </c>
      <c r="C1064" t="s">
        <v>163</v>
      </c>
      <c r="D1064" s="2" t="str">
        <f t="shared" si="30"/>
        <v>Louisville2016</v>
      </c>
      <c r="E1064">
        <v>21</v>
      </c>
      <c r="F1064">
        <v>9</v>
      </c>
      <c r="G1064">
        <v>4</v>
      </c>
      <c r="H1064" s="2">
        <v>0</v>
      </c>
      <c r="I1064">
        <v>8.81</v>
      </c>
      <c r="J1064">
        <v>3.06</v>
      </c>
      <c r="K1064">
        <v>11.87</v>
      </c>
      <c r="L1064" s="2">
        <f>_xlfn.RANK.EQ(I1064, INDEX(CFB!$I$2:$I$1048576, MATCH(W1064, CFB!$W$2:$W$1048576, 0)):INDEX(CFB!$I$2:$I$1048576, MATCH(W1064, CFB!$W$2:$W$1048576, 0) + COUNTIF(CFB!$W$2:$W$1048576, W1064) - 1), 0)</f>
        <v>15</v>
      </c>
      <c r="M1064" s="2">
        <f>_xlfn.RANK.EQ(J1064, INDEX(CFB!$J$2:$J$1048576, MATCH(W1064, CFB!$W$2:$W$1048576, 0)):INDEX(CFB!$J$2:$J$1048576, MATCH(W1064, CFB!$W$2:$W$1048576, 0) + COUNTIF(CFB!$W$2:$W$1048576, W1064) - 1))</f>
        <v>41</v>
      </c>
      <c r="N1064" s="2">
        <f>RANK(K1064, INDEX(CFB!$K$2:$K$1048576, MATCH(W1064, CFB!$W$2:$W$1048576, 0)):INDEX(CFB!$K$2:$K$1048576, MATCH(W1064, CFB!$W$2:$W$1048576, 0) + COUNTIF(CFB!$W$2:$W$1048576, W1064) - 1))</f>
        <v>17</v>
      </c>
      <c r="O1064">
        <v>60.74</v>
      </c>
      <c r="P1064">
        <v>9.1</v>
      </c>
      <c r="Q1064">
        <v>10.44</v>
      </c>
      <c r="R1064">
        <v>5.0599999999999996</v>
      </c>
      <c r="S1064">
        <v>7.89</v>
      </c>
      <c r="T1064">
        <v>1.89</v>
      </c>
      <c r="U1064">
        <v>8.82</v>
      </c>
      <c r="V1064">
        <v>3.46</v>
      </c>
      <c r="W1064">
        <v>2016</v>
      </c>
      <c r="X1064">
        <f t="shared" si="31"/>
        <v>0</v>
      </c>
    </row>
    <row r="1065" spans="1:24" ht="12.75" hidden="1" customHeight="1" x14ac:dyDescent="0.45">
      <c r="A1065">
        <v>18</v>
      </c>
      <c r="B1065" t="s">
        <v>121</v>
      </c>
      <c r="C1065" t="s">
        <v>29</v>
      </c>
      <c r="D1065" s="2" t="str">
        <f t="shared" si="30"/>
        <v>Oklahoma State2016</v>
      </c>
      <c r="E1065">
        <v>11</v>
      </c>
      <c r="F1065">
        <v>10</v>
      </c>
      <c r="G1065">
        <v>3</v>
      </c>
      <c r="H1065" s="2">
        <v>0</v>
      </c>
      <c r="I1065">
        <v>8.39</v>
      </c>
      <c r="J1065">
        <v>2.77</v>
      </c>
      <c r="K1065">
        <v>11.16</v>
      </c>
      <c r="L1065" s="2">
        <f>_xlfn.RANK.EQ(I1065, INDEX(CFB!$I$2:$I$1048576, MATCH(W1065, CFB!$W$2:$W$1048576, 0)):INDEX(CFB!$I$2:$I$1048576, MATCH(W1065, CFB!$W$2:$W$1048576, 0) + COUNTIF(CFB!$W$2:$W$1048576, W1065) - 1), 0)</f>
        <v>16</v>
      </c>
      <c r="M1065" s="2">
        <f>_xlfn.RANK.EQ(J1065, INDEX(CFB!$J$2:$J$1048576, MATCH(W1065, CFB!$W$2:$W$1048576, 0)):INDEX(CFB!$J$2:$J$1048576, MATCH(W1065, CFB!$W$2:$W$1048576, 0) + COUNTIF(CFB!$W$2:$W$1048576, W1065) - 1))</f>
        <v>44</v>
      </c>
      <c r="N1065" s="2">
        <f>RANK(K1065, INDEX(CFB!$K$2:$K$1048576, MATCH(W1065, CFB!$W$2:$W$1048576, 0)):INDEX(CFB!$K$2:$K$1048576, MATCH(W1065, CFB!$W$2:$W$1048576, 0) + COUNTIF(CFB!$W$2:$W$1048576, W1065) - 1))</f>
        <v>18</v>
      </c>
      <c r="O1065">
        <v>53.5</v>
      </c>
      <c r="P1065">
        <v>8.84</v>
      </c>
      <c r="Q1065">
        <v>10.96</v>
      </c>
      <c r="R1065">
        <v>5.5</v>
      </c>
      <c r="S1065">
        <v>5.7</v>
      </c>
      <c r="T1065">
        <v>3.46</v>
      </c>
      <c r="U1065">
        <v>8.15</v>
      </c>
      <c r="V1065">
        <v>4.3499999999999996</v>
      </c>
      <c r="W1065">
        <v>2016</v>
      </c>
      <c r="X1065">
        <f t="shared" si="31"/>
        <v>0</v>
      </c>
    </row>
    <row r="1066" spans="1:24" ht="12.75" hidden="1" customHeight="1" x14ac:dyDescent="0.45">
      <c r="A1066">
        <v>19</v>
      </c>
      <c r="B1066" t="s">
        <v>33</v>
      </c>
      <c r="C1066" t="s">
        <v>164</v>
      </c>
      <c r="D1066" s="2" t="str">
        <f t="shared" si="30"/>
        <v>Virginia Tech2016</v>
      </c>
      <c r="E1066">
        <v>16</v>
      </c>
      <c r="F1066">
        <v>10</v>
      </c>
      <c r="G1066">
        <v>4</v>
      </c>
      <c r="H1066" s="2">
        <v>0</v>
      </c>
      <c r="I1066">
        <v>4.26</v>
      </c>
      <c r="J1066">
        <v>6.74</v>
      </c>
      <c r="K1066">
        <v>11</v>
      </c>
      <c r="L1066" s="2">
        <f>_xlfn.RANK.EQ(I1066, INDEX(CFB!$I$2:$I$1048576, MATCH(W1066, CFB!$W$2:$W$1048576, 0)):INDEX(CFB!$I$2:$I$1048576, MATCH(W1066, CFB!$W$2:$W$1048576, 0) + COUNTIF(CFB!$W$2:$W$1048576, W1066) - 1), 0)</f>
        <v>36</v>
      </c>
      <c r="M1066" s="2">
        <f>_xlfn.RANK.EQ(J1066, INDEX(CFB!$J$2:$J$1048576, MATCH(W1066, CFB!$W$2:$W$1048576, 0)):INDEX(CFB!$J$2:$J$1048576, MATCH(W1066, CFB!$W$2:$W$1048576, 0) + COUNTIF(CFB!$W$2:$W$1048576, W1066) - 1))</f>
        <v>21</v>
      </c>
      <c r="N1066" s="2">
        <f>RANK(K1066, INDEX(CFB!$K$2:$K$1048576, MATCH(W1066, CFB!$W$2:$W$1048576, 0)):INDEX(CFB!$K$2:$K$1048576, MATCH(W1066, CFB!$W$2:$W$1048576, 0) + COUNTIF(CFB!$W$2:$W$1048576, W1066) - 1))</f>
        <v>19</v>
      </c>
      <c r="O1066">
        <v>50.43</v>
      </c>
      <c r="P1066">
        <v>5.47</v>
      </c>
      <c r="Q1066">
        <v>9.85</v>
      </c>
      <c r="R1066">
        <v>4.22</v>
      </c>
      <c r="S1066">
        <v>5.39</v>
      </c>
      <c r="T1066">
        <v>2.4</v>
      </c>
      <c r="U1066">
        <v>7.06</v>
      </c>
      <c r="V1066">
        <v>3.38</v>
      </c>
      <c r="W1066">
        <v>2016</v>
      </c>
      <c r="X1066">
        <f t="shared" si="31"/>
        <v>0</v>
      </c>
    </row>
    <row r="1067" spans="1:24" ht="12.75" hidden="1" customHeight="1" x14ac:dyDescent="0.45">
      <c r="A1067">
        <v>20</v>
      </c>
      <c r="B1067" t="s">
        <v>35</v>
      </c>
      <c r="C1067" t="s">
        <v>155</v>
      </c>
      <c r="D1067" s="2" t="str">
        <f t="shared" si="30"/>
        <v>Florida2016</v>
      </c>
      <c r="E1067">
        <v>14</v>
      </c>
      <c r="F1067">
        <v>9</v>
      </c>
      <c r="G1067">
        <v>4</v>
      </c>
      <c r="H1067" s="2">
        <v>0</v>
      </c>
      <c r="I1067">
        <v>-2.62</v>
      </c>
      <c r="J1067">
        <v>13.6</v>
      </c>
      <c r="K1067">
        <v>10.98</v>
      </c>
      <c r="L1067" s="2">
        <f>_xlfn.RANK.EQ(I1067, INDEX(CFB!$I$2:$I$1048576, MATCH(W1067, CFB!$W$2:$W$1048576, 0)):INDEX(CFB!$I$2:$I$1048576, MATCH(W1067, CFB!$W$2:$W$1048576, 0) + COUNTIF(CFB!$W$2:$W$1048576, W1067) - 1), 0)</f>
        <v>86</v>
      </c>
      <c r="M1067" s="2">
        <f>_xlfn.RANK.EQ(J1067, INDEX(CFB!$J$2:$J$1048576, MATCH(W1067, CFB!$W$2:$W$1048576, 0)):INDEX(CFB!$J$2:$J$1048576, MATCH(W1067, CFB!$W$2:$W$1048576, 0) + COUNTIF(CFB!$W$2:$W$1048576, W1067) - 1))</f>
        <v>3</v>
      </c>
      <c r="N1067" s="2">
        <f>RANK(K1067, INDEX(CFB!$K$2:$K$1048576, MATCH(W1067, CFB!$W$2:$W$1048576, 0)):INDEX(CFB!$K$2:$K$1048576, MATCH(W1067, CFB!$W$2:$W$1048576, 0) + COUNTIF(CFB!$W$2:$W$1048576, W1067) - 1))</f>
        <v>20</v>
      </c>
      <c r="O1067">
        <v>43.18</v>
      </c>
      <c r="P1067">
        <v>7.0000000000000007E-2</v>
      </c>
      <c r="Q1067">
        <v>8.93</v>
      </c>
      <c r="R1067">
        <v>3.92</v>
      </c>
      <c r="S1067">
        <v>5.28</v>
      </c>
      <c r="T1067">
        <v>2.13</v>
      </c>
      <c r="U1067">
        <v>6.86</v>
      </c>
      <c r="V1067">
        <v>2.99</v>
      </c>
      <c r="W1067">
        <v>2016</v>
      </c>
      <c r="X1067">
        <f t="shared" si="31"/>
        <v>0</v>
      </c>
    </row>
    <row r="1068" spans="1:24" ht="12.75" hidden="1" customHeight="1" x14ac:dyDescent="0.45">
      <c r="A1068">
        <v>21</v>
      </c>
      <c r="B1068" t="s">
        <v>37</v>
      </c>
      <c r="C1068" t="s">
        <v>155</v>
      </c>
      <c r="D1068" s="2" t="str">
        <f t="shared" si="30"/>
        <v>Tennessee2016</v>
      </c>
      <c r="E1068">
        <v>22</v>
      </c>
      <c r="F1068">
        <v>9</v>
      </c>
      <c r="G1068">
        <v>4</v>
      </c>
      <c r="H1068" s="2">
        <v>0</v>
      </c>
      <c r="I1068">
        <v>11.58</v>
      </c>
      <c r="J1068">
        <v>-0.99</v>
      </c>
      <c r="K1068">
        <v>10.59</v>
      </c>
      <c r="L1068" s="2">
        <f>_xlfn.RANK.EQ(I1068, INDEX(CFB!$I$2:$I$1048576, MATCH(W1068, CFB!$W$2:$W$1048576, 0)):INDEX(CFB!$I$2:$I$1048576, MATCH(W1068, CFB!$W$2:$W$1048576, 0) + COUNTIF(CFB!$W$2:$W$1048576, W1068) - 1), 0)</f>
        <v>7</v>
      </c>
      <c r="M1068" s="2">
        <f>_xlfn.RANK.EQ(J1068, INDEX(CFB!$J$2:$J$1048576, MATCH(W1068, CFB!$W$2:$W$1048576, 0)):INDEX(CFB!$J$2:$J$1048576, MATCH(W1068, CFB!$W$2:$W$1048576, 0) + COUNTIF(CFB!$W$2:$W$1048576, W1068) - 1))</f>
        <v>70</v>
      </c>
      <c r="N1068" s="2">
        <f>RANK(K1068, INDEX(CFB!$K$2:$K$1048576, MATCH(W1068, CFB!$W$2:$W$1048576, 0)):INDEX(CFB!$K$2:$K$1048576, MATCH(W1068, CFB!$W$2:$W$1048576, 0) + COUNTIF(CFB!$W$2:$W$1048576, W1068) - 1))</f>
        <v>21</v>
      </c>
      <c r="O1068">
        <v>56.37</v>
      </c>
      <c r="P1068">
        <v>14.41</v>
      </c>
      <c r="Q1068">
        <v>10.46</v>
      </c>
      <c r="R1068">
        <v>5.37</v>
      </c>
      <c r="S1068">
        <v>6.91</v>
      </c>
      <c r="T1068">
        <v>3.55</v>
      </c>
      <c r="U1068">
        <v>8.24</v>
      </c>
      <c r="V1068">
        <v>4.49</v>
      </c>
      <c r="W1068">
        <v>2016</v>
      </c>
      <c r="X1068">
        <f t="shared" si="31"/>
        <v>0</v>
      </c>
    </row>
    <row r="1069" spans="1:24" ht="12.75" hidden="1" customHeight="1" x14ac:dyDescent="0.45">
      <c r="A1069">
        <v>22</v>
      </c>
      <c r="B1069" t="s">
        <v>89</v>
      </c>
      <c r="C1069" t="s">
        <v>29</v>
      </c>
      <c r="D1069" s="2" t="str">
        <f t="shared" si="30"/>
        <v>West Virginia2016</v>
      </c>
      <c r="E1069">
        <v>18</v>
      </c>
      <c r="F1069">
        <v>10</v>
      </c>
      <c r="G1069">
        <v>3</v>
      </c>
      <c r="H1069" s="2">
        <v>0</v>
      </c>
      <c r="I1069">
        <v>4.01</v>
      </c>
      <c r="J1069">
        <v>5.56</v>
      </c>
      <c r="K1069">
        <v>9.57</v>
      </c>
      <c r="L1069" s="2">
        <f>_xlfn.RANK.EQ(I1069, INDEX(CFB!$I$2:$I$1048576, MATCH(W1069, CFB!$W$2:$W$1048576, 0)):INDEX(CFB!$I$2:$I$1048576, MATCH(W1069, CFB!$W$2:$W$1048576, 0) + COUNTIF(CFB!$W$2:$W$1048576, W1069) - 1), 0)</f>
        <v>38</v>
      </c>
      <c r="M1069" s="2">
        <f>_xlfn.RANK.EQ(J1069, INDEX(CFB!$J$2:$J$1048576, MATCH(W1069, CFB!$W$2:$W$1048576, 0)):INDEX(CFB!$J$2:$J$1048576, MATCH(W1069, CFB!$W$2:$W$1048576, 0) + COUNTIF(CFB!$W$2:$W$1048576, W1069) - 1))</f>
        <v>24</v>
      </c>
      <c r="N1069" s="2">
        <f>RANK(K1069, INDEX(CFB!$K$2:$K$1048576, MATCH(W1069, CFB!$W$2:$W$1048576, 0)):INDEX(CFB!$K$2:$K$1048576, MATCH(W1069, CFB!$W$2:$W$1048576, 0) + COUNTIF(CFB!$W$2:$W$1048576, W1069) - 1))</f>
        <v>22</v>
      </c>
      <c r="O1069">
        <v>46.83</v>
      </c>
      <c r="P1069">
        <v>5.94</v>
      </c>
      <c r="Q1069">
        <v>10</v>
      </c>
      <c r="R1069">
        <v>4.91</v>
      </c>
      <c r="S1069">
        <v>6.37</v>
      </c>
      <c r="T1069">
        <v>3.05</v>
      </c>
      <c r="U1069">
        <v>7.84</v>
      </c>
      <c r="V1069">
        <v>3.94</v>
      </c>
      <c r="W1069">
        <v>2016</v>
      </c>
      <c r="X1069">
        <f t="shared" si="31"/>
        <v>0</v>
      </c>
    </row>
    <row r="1070" spans="1:24" ht="12.75" hidden="1" customHeight="1" x14ac:dyDescent="0.45">
      <c r="A1070">
        <v>23</v>
      </c>
      <c r="B1070" t="s">
        <v>85</v>
      </c>
      <c r="C1070" t="s">
        <v>171</v>
      </c>
      <c r="D1070" s="2" t="str">
        <f t="shared" si="30"/>
        <v>Washington State2016</v>
      </c>
      <c r="F1070">
        <v>8</v>
      </c>
      <c r="G1070">
        <v>5</v>
      </c>
      <c r="H1070" s="2">
        <v>0</v>
      </c>
      <c r="I1070">
        <v>5.7</v>
      </c>
      <c r="J1070">
        <v>3.33</v>
      </c>
      <c r="K1070">
        <v>9.0299999999999994</v>
      </c>
      <c r="L1070" s="2">
        <f>_xlfn.RANK.EQ(I1070, INDEX(CFB!$I$2:$I$1048576, MATCH(W1070, CFB!$W$2:$W$1048576, 0)):INDEX(CFB!$I$2:$I$1048576, MATCH(W1070, CFB!$W$2:$W$1048576, 0) + COUNTIF(CFB!$W$2:$W$1048576, W1070) - 1), 0)</f>
        <v>27</v>
      </c>
      <c r="M1070" s="2">
        <f>_xlfn.RANK.EQ(J1070, INDEX(CFB!$J$2:$J$1048576, MATCH(W1070, CFB!$W$2:$W$1048576, 0)):INDEX(CFB!$J$2:$J$1048576, MATCH(W1070, CFB!$W$2:$W$1048576, 0) + COUNTIF(CFB!$W$2:$W$1048576, W1070) - 1))</f>
        <v>39</v>
      </c>
      <c r="N1070" s="2">
        <f>RANK(K1070, INDEX(CFB!$K$2:$K$1048576, MATCH(W1070, CFB!$W$2:$W$1048576, 0)):INDEX(CFB!$K$2:$K$1048576, MATCH(W1070, CFB!$W$2:$W$1048576, 0) + COUNTIF(CFB!$W$2:$W$1048576, W1070) - 1))</f>
        <v>23</v>
      </c>
      <c r="O1070">
        <v>52.9</v>
      </c>
      <c r="P1070">
        <v>9.91</v>
      </c>
      <c r="Q1070">
        <v>9.11</v>
      </c>
      <c r="R1070">
        <v>6.09</v>
      </c>
      <c r="S1070">
        <v>5.6</v>
      </c>
      <c r="T1070">
        <v>2.89</v>
      </c>
      <c r="U1070">
        <v>7.54</v>
      </c>
      <c r="V1070">
        <v>4.67</v>
      </c>
      <c r="W1070">
        <v>2016</v>
      </c>
      <c r="X1070">
        <f t="shared" si="31"/>
        <v>0</v>
      </c>
    </row>
    <row r="1071" spans="1:24" ht="12.75" hidden="1" customHeight="1" x14ac:dyDescent="0.45">
      <c r="A1071">
        <v>24</v>
      </c>
      <c r="B1071" t="s">
        <v>144</v>
      </c>
      <c r="C1071" t="s">
        <v>173</v>
      </c>
      <c r="D1071" s="2" t="str">
        <f t="shared" si="30"/>
        <v>Temple2016</v>
      </c>
      <c r="F1071">
        <v>10</v>
      </c>
      <c r="G1071">
        <v>4</v>
      </c>
      <c r="H1071" s="2">
        <v>0</v>
      </c>
      <c r="I1071">
        <v>2</v>
      </c>
      <c r="J1071">
        <v>6.96</v>
      </c>
      <c r="K1071">
        <v>8.9700000000000006</v>
      </c>
      <c r="L1071" s="2">
        <f>_xlfn.RANK.EQ(I1071, INDEX(CFB!$I$2:$I$1048576, MATCH(W1071, CFB!$W$2:$W$1048576, 0)):INDEX(CFB!$I$2:$I$1048576, MATCH(W1071, CFB!$W$2:$W$1048576, 0) + COUNTIF(CFB!$W$2:$W$1048576, W1071) - 1), 0)</f>
        <v>54</v>
      </c>
      <c r="M1071" s="2">
        <f>_xlfn.RANK.EQ(J1071, INDEX(CFB!$J$2:$J$1048576, MATCH(W1071, CFB!$W$2:$W$1048576, 0)):INDEX(CFB!$J$2:$J$1048576, MATCH(W1071, CFB!$W$2:$W$1048576, 0) + COUNTIF(CFB!$W$2:$W$1048576, W1071) - 1))</f>
        <v>18</v>
      </c>
      <c r="N1071" s="2">
        <f>RANK(K1071, INDEX(CFB!$K$2:$K$1048576, MATCH(W1071, CFB!$W$2:$W$1048576, 0)):INDEX(CFB!$K$2:$K$1048576, MATCH(W1071, CFB!$W$2:$W$1048576, 0) + COUNTIF(CFB!$W$2:$W$1048576, W1071) - 1))</f>
        <v>24</v>
      </c>
      <c r="O1071">
        <v>45.82</v>
      </c>
      <c r="P1071">
        <v>5.62</v>
      </c>
      <c r="Q1071">
        <v>9.93</v>
      </c>
      <c r="R1071">
        <v>4.68</v>
      </c>
      <c r="S1071">
        <v>5.61</v>
      </c>
      <c r="T1071">
        <v>2.41</v>
      </c>
      <c r="U1071">
        <v>7.23</v>
      </c>
      <c r="V1071">
        <v>3.54</v>
      </c>
      <c r="W1071">
        <v>2016</v>
      </c>
      <c r="X1071">
        <f t="shared" si="31"/>
        <v>0</v>
      </c>
    </row>
    <row r="1072" spans="1:24" ht="12.75" hidden="1" customHeight="1" x14ac:dyDescent="0.45">
      <c r="A1072">
        <v>25</v>
      </c>
      <c r="B1072" t="s">
        <v>116</v>
      </c>
      <c r="C1072" t="s">
        <v>174</v>
      </c>
      <c r="D1072" s="2" t="str">
        <f t="shared" si="30"/>
        <v>Appalachian State2016</v>
      </c>
      <c r="F1072">
        <v>10</v>
      </c>
      <c r="G1072">
        <v>3</v>
      </c>
      <c r="H1072" s="2">
        <v>0</v>
      </c>
      <c r="I1072">
        <v>-0.86</v>
      </c>
      <c r="J1072">
        <v>9.68</v>
      </c>
      <c r="K1072">
        <v>8.83</v>
      </c>
      <c r="L1072" s="2">
        <f>_xlfn.RANK.EQ(I1072, INDEX(CFB!$I$2:$I$1048576, MATCH(W1072, CFB!$W$2:$W$1048576, 0)):INDEX(CFB!$I$2:$I$1048576, MATCH(W1072, CFB!$W$2:$W$1048576, 0) + COUNTIF(CFB!$W$2:$W$1048576, W1072) - 1), 0)</f>
        <v>73</v>
      </c>
      <c r="M1072" s="2">
        <f>_xlfn.RANK.EQ(J1072, INDEX(CFB!$J$2:$J$1048576, MATCH(W1072, CFB!$W$2:$W$1048576, 0)):INDEX(CFB!$J$2:$J$1048576, MATCH(W1072, CFB!$W$2:$W$1048576, 0) + COUNTIF(CFB!$W$2:$W$1048576, W1072) - 1))</f>
        <v>13</v>
      </c>
      <c r="N1072" s="2">
        <f>RANK(K1072, INDEX(CFB!$K$2:$K$1048576, MATCH(W1072, CFB!$W$2:$W$1048576, 0)):INDEX(CFB!$K$2:$K$1048576, MATCH(W1072, CFB!$W$2:$W$1048576, 0) + COUNTIF(CFB!$W$2:$W$1048576, W1072) - 1))</f>
        <v>25</v>
      </c>
      <c r="O1072">
        <v>39.47</v>
      </c>
      <c r="P1072">
        <v>5.48</v>
      </c>
      <c r="Q1072">
        <v>8.31</v>
      </c>
      <c r="R1072">
        <v>4.42</v>
      </c>
      <c r="S1072">
        <v>6.91</v>
      </c>
      <c r="T1072">
        <v>3.04</v>
      </c>
      <c r="U1072">
        <v>7.29</v>
      </c>
      <c r="V1072">
        <v>3.91</v>
      </c>
      <c r="W1072">
        <v>2016</v>
      </c>
      <c r="X1072">
        <f t="shared" si="31"/>
        <v>0</v>
      </c>
    </row>
    <row r="1073" spans="1:24" ht="12.75" hidden="1" customHeight="1" x14ac:dyDescent="0.45">
      <c r="A1073">
        <v>26</v>
      </c>
      <c r="B1073" t="s">
        <v>34</v>
      </c>
      <c r="C1073" t="s">
        <v>157</v>
      </c>
      <c r="D1073" s="2" t="str">
        <f t="shared" si="30"/>
        <v>Texas A&amp;M2016</v>
      </c>
      <c r="F1073">
        <v>8</v>
      </c>
      <c r="G1073">
        <v>5</v>
      </c>
      <c r="H1073" s="2">
        <v>0</v>
      </c>
      <c r="I1073">
        <v>5.4</v>
      </c>
      <c r="J1073">
        <v>3.37</v>
      </c>
      <c r="K1073">
        <v>8.77</v>
      </c>
      <c r="L1073" s="2">
        <f>_xlfn.RANK.EQ(I1073, INDEX(CFB!$I$2:$I$1048576, MATCH(W1073, CFB!$W$2:$W$1048576, 0)):INDEX(CFB!$I$2:$I$1048576, MATCH(W1073, CFB!$W$2:$W$1048576, 0) + COUNTIF(CFB!$W$2:$W$1048576, W1073) - 1), 0)</f>
        <v>29</v>
      </c>
      <c r="M1073" s="2">
        <f>_xlfn.RANK.EQ(J1073, INDEX(CFB!$J$2:$J$1048576, MATCH(W1073, CFB!$W$2:$W$1048576, 0)):INDEX(CFB!$J$2:$J$1048576, MATCH(W1073, CFB!$W$2:$W$1048576, 0) + COUNTIF(CFB!$W$2:$W$1048576, W1073) - 1))</f>
        <v>38</v>
      </c>
      <c r="N1073" s="2">
        <f>RANK(K1073, INDEX(CFB!$K$2:$K$1048576, MATCH(W1073, CFB!$W$2:$W$1048576, 0)):INDEX(CFB!$K$2:$K$1048576, MATCH(W1073, CFB!$W$2:$W$1048576, 0) + COUNTIF(CFB!$W$2:$W$1048576, W1073) - 1))</f>
        <v>26</v>
      </c>
      <c r="O1073">
        <v>52.91</v>
      </c>
      <c r="P1073">
        <v>8.2100000000000009</v>
      </c>
      <c r="Q1073">
        <v>8.98</v>
      </c>
      <c r="R1073">
        <v>5.27</v>
      </c>
      <c r="S1073">
        <v>7.31</v>
      </c>
      <c r="T1073">
        <v>2.79</v>
      </c>
      <c r="U1073">
        <v>7.95</v>
      </c>
      <c r="V1073">
        <v>4.0199999999999996</v>
      </c>
      <c r="W1073">
        <v>2016</v>
      </c>
      <c r="X1073">
        <f t="shared" si="31"/>
        <v>0</v>
      </c>
    </row>
    <row r="1074" spans="1:24" ht="12.75" hidden="1" customHeight="1" x14ac:dyDescent="0.45">
      <c r="A1074">
        <v>27</v>
      </c>
      <c r="B1074" t="s">
        <v>110</v>
      </c>
      <c r="C1074" t="s">
        <v>168</v>
      </c>
      <c r="D1074" s="2" t="str">
        <f t="shared" si="30"/>
        <v>Western Kentucky2016</v>
      </c>
      <c r="F1074">
        <v>11</v>
      </c>
      <c r="G1074">
        <v>3</v>
      </c>
      <c r="H1074" s="2">
        <v>0</v>
      </c>
      <c r="I1074">
        <v>6.84</v>
      </c>
      <c r="J1074">
        <v>1.84</v>
      </c>
      <c r="K1074">
        <v>8.68</v>
      </c>
      <c r="L1074" s="2">
        <f>_xlfn.RANK.EQ(I1074, INDEX(CFB!$I$2:$I$1048576, MATCH(W1074, CFB!$W$2:$W$1048576, 0)):INDEX(CFB!$I$2:$I$1048576, MATCH(W1074, CFB!$W$2:$W$1048576, 0) + COUNTIF(CFB!$W$2:$W$1048576, W1074) - 1), 0)</f>
        <v>23</v>
      </c>
      <c r="M1074" s="2">
        <f>_xlfn.RANK.EQ(J1074, INDEX(CFB!$J$2:$J$1048576, MATCH(W1074, CFB!$W$2:$W$1048576, 0)):INDEX(CFB!$J$2:$J$1048576, MATCH(W1074, CFB!$W$2:$W$1048576, 0) + COUNTIF(CFB!$W$2:$W$1048576, W1074) - 1))</f>
        <v>49</v>
      </c>
      <c r="N1074" s="2">
        <f>RANK(K1074, INDEX(CFB!$K$2:$K$1048576, MATCH(W1074, CFB!$W$2:$W$1048576, 0)):INDEX(CFB!$K$2:$K$1048576, MATCH(W1074, CFB!$W$2:$W$1048576, 0) + COUNTIF(CFB!$W$2:$W$1048576, W1074) - 1))</f>
        <v>27</v>
      </c>
      <c r="O1074">
        <v>56.57</v>
      </c>
      <c r="P1074">
        <v>11.27</v>
      </c>
      <c r="Q1074">
        <v>11.18</v>
      </c>
      <c r="R1074">
        <v>5.63</v>
      </c>
      <c r="S1074">
        <v>6.6</v>
      </c>
      <c r="T1074">
        <v>1.73</v>
      </c>
      <c r="U1074">
        <v>8.76</v>
      </c>
      <c r="V1074">
        <v>3.89</v>
      </c>
      <c r="W1074">
        <v>2016</v>
      </c>
      <c r="X1074">
        <f t="shared" si="31"/>
        <v>0</v>
      </c>
    </row>
    <row r="1075" spans="1:24" ht="12.75" hidden="1" customHeight="1" x14ac:dyDescent="0.45">
      <c r="A1075">
        <v>28</v>
      </c>
      <c r="B1075" t="s">
        <v>42</v>
      </c>
      <c r="C1075" t="s">
        <v>160</v>
      </c>
      <c r="D1075" s="2" t="str">
        <f t="shared" si="30"/>
        <v>Minnesota2016</v>
      </c>
      <c r="F1075">
        <v>9</v>
      </c>
      <c r="G1075">
        <v>4</v>
      </c>
      <c r="H1075" s="2">
        <v>0</v>
      </c>
      <c r="I1075">
        <v>4</v>
      </c>
      <c r="J1075">
        <v>4.6500000000000004</v>
      </c>
      <c r="K1075">
        <v>8.65</v>
      </c>
      <c r="L1075" s="2">
        <f>_xlfn.RANK.EQ(I1075, INDEX(CFB!$I$2:$I$1048576, MATCH(W1075, CFB!$W$2:$W$1048576, 0)):INDEX(CFB!$I$2:$I$1048576, MATCH(W1075, CFB!$W$2:$W$1048576, 0) + COUNTIF(CFB!$W$2:$W$1048576, W1075) - 1), 0)</f>
        <v>39</v>
      </c>
      <c r="M1075" s="2">
        <f>_xlfn.RANK.EQ(J1075, INDEX(CFB!$J$2:$J$1048576, MATCH(W1075, CFB!$W$2:$W$1048576, 0)):INDEX(CFB!$J$2:$J$1048576, MATCH(W1075, CFB!$W$2:$W$1048576, 0) + COUNTIF(CFB!$W$2:$W$1048576, W1075) - 1))</f>
        <v>33</v>
      </c>
      <c r="N1075" s="2">
        <f>RANK(K1075, INDEX(CFB!$K$2:$K$1048576, MATCH(W1075, CFB!$W$2:$W$1048576, 0)):INDEX(CFB!$K$2:$K$1048576, MATCH(W1075, CFB!$W$2:$W$1048576, 0) + COUNTIF(CFB!$W$2:$W$1048576, W1075) - 1))</f>
        <v>28</v>
      </c>
      <c r="O1075">
        <v>45.24</v>
      </c>
      <c r="P1075">
        <v>7.55</v>
      </c>
      <c r="Q1075">
        <v>8.61</v>
      </c>
      <c r="R1075">
        <v>4.6900000000000004</v>
      </c>
      <c r="S1075">
        <v>5.47</v>
      </c>
      <c r="T1075">
        <v>2.09</v>
      </c>
      <c r="U1075">
        <v>6.53</v>
      </c>
      <c r="V1075">
        <v>3.58</v>
      </c>
      <c r="W1075">
        <v>2016</v>
      </c>
      <c r="X1075">
        <f t="shared" si="31"/>
        <v>0</v>
      </c>
    </row>
    <row r="1076" spans="1:24" ht="12.75" hidden="1" customHeight="1" x14ac:dyDescent="0.45">
      <c r="A1076">
        <v>29</v>
      </c>
      <c r="B1076" t="s">
        <v>84</v>
      </c>
      <c r="C1076" t="s">
        <v>170</v>
      </c>
      <c r="D1076" s="2" t="str">
        <f t="shared" si="30"/>
        <v>Utah2016</v>
      </c>
      <c r="E1076">
        <v>23</v>
      </c>
      <c r="F1076">
        <v>9</v>
      </c>
      <c r="G1076">
        <v>4</v>
      </c>
      <c r="H1076" s="2">
        <v>0</v>
      </c>
      <c r="I1076">
        <v>3.31</v>
      </c>
      <c r="J1076">
        <v>5.35</v>
      </c>
      <c r="K1076">
        <v>8.65</v>
      </c>
      <c r="L1076" s="2">
        <f>_xlfn.RANK.EQ(I1076, INDEX(CFB!$I$2:$I$1048576, MATCH(W1076, CFB!$W$2:$W$1048576, 0)):INDEX(CFB!$I$2:$I$1048576, MATCH(W1076, CFB!$W$2:$W$1048576, 0) + COUNTIF(CFB!$W$2:$W$1048576, W1076) - 1), 0)</f>
        <v>43</v>
      </c>
      <c r="M1076" s="2">
        <f>_xlfn.RANK.EQ(J1076, INDEX(CFB!$J$2:$J$1048576, MATCH(W1076, CFB!$W$2:$W$1048576, 0)):INDEX(CFB!$J$2:$J$1048576, MATCH(W1076, CFB!$W$2:$W$1048576, 0) + COUNTIF(CFB!$W$2:$W$1048576, W1076) - 1))</f>
        <v>26</v>
      </c>
      <c r="N1076" s="2">
        <f>RANK(K1076, INDEX(CFB!$K$2:$K$1048576, MATCH(W1076, CFB!$W$2:$W$1048576, 0)):INDEX(CFB!$K$2:$K$1048576, MATCH(W1076, CFB!$W$2:$W$1048576, 0) + COUNTIF(CFB!$W$2:$W$1048576, W1076) - 1))</f>
        <v>28</v>
      </c>
      <c r="O1076">
        <v>44.06</v>
      </c>
      <c r="P1076">
        <v>7.4</v>
      </c>
      <c r="Q1076">
        <v>8.9600000000000009</v>
      </c>
      <c r="R1076">
        <v>5.3</v>
      </c>
      <c r="S1076">
        <v>6.07</v>
      </c>
      <c r="T1076">
        <v>2.67</v>
      </c>
      <c r="U1076">
        <v>7.15</v>
      </c>
      <c r="V1076">
        <v>4.17</v>
      </c>
      <c r="W1076">
        <v>2016</v>
      </c>
      <c r="X1076">
        <f t="shared" si="31"/>
        <v>0</v>
      </c>
    </row>
    <row r="1077" spans="1:24" ht="12.75" hidden="1" customHeight="1" x14ac:dyDescent="0.45">
      <c r="A1077">
        <v>30</v>
      </c>
      <c r="B1077" t="s">
        <v>75</v>
      </c>
      <c r="C1077" t="s">
        <v>164</v>
      </c>
      <c r="D1077" s="2" t="str">
        <f t="shared" si="30"/>
        <v>North Carolina2016</v>
      </c>
      <c r="F1077">
        <v>8</v>
      </c>
      <c r="G1077">
        <v>5</v>
      </c>
      <c r="H1077" s="2">
        <v>0</v>
      </c>
      <c r="I1077">
        <v>6.18</v>
      </c>
      <c r="J1077">
        <v>2.0699999999999998</v>
      </c>
      <c r="K1077">
        <v>8.25</v>
      </c>
      <c r="L1077" s="2">
        <f>_xlfn.RANK.EQ(I1077, INDEX(CFB!$I$2:$I$1048576, MATCH(W1077, CFB!$W$2:$W$1048576, 0)):INDEX(CFB!$I$2:$I$1048576, MATCH(W1077, CFB!$W$2:$W$1048576, 0) + COUNTIF(CFB!$W$2:$W$1048576, W1077) - 1), 0)</f>
        <v>25</v>
      </c>
      <c r="M1077" s="2">
        <f>_xlfn.RANK.EQ(J1077, INDEX(CFB!$J$2:$J$1048576, MATCH(W1077, CFB!$W$2:$W$1048576, 0)):INDEX(CFB!$J$2:$J$1048576, MATCH(W1077, CFB!$W$2:$W$1048576, 0) + COUNTIF(CFB!$W$2:$W$1048576, W1077) - 1))</f>
        <v>47</v>
      </c>
      <c r="N1077" s="2">
        <f>RANK(K1077, INDEX(CFB!$K$2:$K$1048576, MATCH(W1077, CFB!$W$2:$W$1048576, 0)):INDEX(CFB!$K$2:$K$1048576, MATCH(W1077, CFB!$W$2:$W$1048576, 0) + COUNTIF(CFB!$W$2:$W$1048576, W1077) - 1))</f>
        <v>30</v>
      </c>
      <c r="O1077">
        <v>49.06</v>
      </c>
      <c r="P1077">
        <v>10.6</v>
      </c>
      <c r="Q1077">
        <v>10.06</v>
      </c>
      <c r="R1077">
        <v>5.33</v>
      </c>
      <c r="S1077">
        <v>6.32</v>
      </c>
      <c r="T1077">
        <v>3.12</v>
      </c>
      <c r="U1077">
        <v>8.1199999999999992</v>
      </c>
      <c r="V1077">
        <v>4.0199999999999996</v>
      </c>
      <c r="W1077">
        <v>2016</v>
      </c>
      <c r="X1077">
        <f t="shared" si="31"/>
        <v>0</v>
      </c>
    </row>
    <row r="1078" spans="1:24" ht="12.75" hidden="1" customHeight="1" x14ac:dyDescent="0.45">
      <c r="A1078">
        <v>31</v>
      </c>
      <c r="B1078" t="s">
        <v>70</v>
      </c>
      <c r="C1078" t="s">
        <v>164</v>
      </c>
      <c r="D1078" s="2" t="str">
        <f t="shared" si="30"/>
        <v>Pitt2016</v>
      </c>
      <c r="F1078">
        <v>8</v>
      </c>
      <c r="G1078">
        <v>5</v>
      </c>
      <c r="H1078" s="2">
        <v>0</v>
      </c>
      <c r="I1078">
        <v>15.3</v>
      </c>
      <c r="J1078">
        <v>-7.17</v>
      </c>
      <c r="K1078">
        <v>8.1199999999999992</v>
      </c>
      <c r="L1078" s="2">
        <f>_xlfn.RANK.EQ(I1078, INDEX(CFB!$I$2:$I$1048576, MATCH(W1078, CFB!$W$2:$W$1048576, 0)):INDEX(CFB!$I$2:$I$1048576, MATCH(W1078, CFB!$W$2:$W$1048576, 0) + COUNTIF(CFB!$W$2:$W$1048576, W1078) - 1), 0)</f>
        <v>1</v>
      </c>
      <c r="M1078" s="2">
        <f>_xlfn.RANK.EQ(J1078, INDEX(CFB!$J$2:$J$1048576, MATCH(W1078, CFB!$W$2:$W$1048576, 0)):INDEX(CFB!$J$2:$J$1048576, MATCH(W1078, CFB!$W$2:$W$1048576, 0) + COUNTIF(CFB!$W$2:$W$1048576, W1078) - 1))</f>
        <v>114</v>
      </c>
      <c r="N1078" s="2">
        <f>RANK(K1078, INDEX(CFB!$K$2:$K$1048576, MATCH(W1078, CFB!$W$2:$W$1048576, 0)):INDEX(CFB!$K$2:$K$1048576, MATCH(W1078, CFB!$W$2:$W$1048576, 0) + COUNTIF(CFB!$W$2:$W$1048576, W1078) - 1))</f>
        <v>31</v>
      </c>
      <c r="O1078">
        <v>58.54</v>
      </c>
      <c r="P1078">
        <v>18.39</v>
      </c>
      <c r="Q1078">
        <v>10.67</v>
      </c>
      <c r="R1078">
        <v>5.64</v>
      </c>
      <c r="S1078">
        <v>6.88</v>
      </c>
      <c r="T1078">
        <v>2.42</v>
      </c>
      <c r="U1078">
        <v>8.16</v>
      </c>
      <c r="V1078">
        <v>4.46</v>
      </c>
      <c r="W1078">
        <v>2016</v>
      </c>
      <c r="X1078">
        <f t="shared" si="31"/>
        <v>0</v>
      </c>
    </row>
    <row r="1079" spans="1:24" ht="12.75" hidden="1" customHeight="1" x14ac:dyDescent="0.45">
      <c r="A1079">
        <v>32</v>
      </c>
      <c r="B1079" t="s">
        <v>41</v>
      </c>
      <c r="C1079" t="s">
        <v>29</v>
      </c>
      <c r="D1079" s="2" t="str">
        <f t="shared" si="30"/>
        <v>Kansas State2016</v>
      </c>
      <c r="F1079">
        <v>9</v>
      </c>
      <c r="G1079">
        <v>4</v>
      </c>
      <c r="H1079" s="2">
        <v>0</v>
      </c>
      <c r="I1079">
        <v>1.7</v>
      </c>
      <c r="J1079">
        <v>6.39</v>
      </c>
      <c r="K1079">
        <v>8.09</v>
      </c>
      <c r="L1079" s="2">
        <f>_xlfn.RANK.EQ(I1079, INDEX(CFB!$I$2:$I$1048576, MATCH(W1079, CFB!$W$2:$W$1048576, 0)):INDEX(CFB!$I$2:$I$1048576, MATCH(W1079, CFB!$W$2:$W$1048576, 0) + COUNTIF(CFB!$W$2:$W$1048576, W1079) - 1), 0)</f>
        <v>56</v>
      </c>
      <c r="M1079" s="2">
        <f>_xlfn.RANK.EQ(J1079, INDEX(CFB!$J$2:$J$1048576, MATCH(W1079, CFB!$W$2:$W$1048576, 0)):INDEX(CFB!$J$2:$J$1048576, MATCH(W1079, CFB!$W$2:$W$1048576, 0) + COUNTIF(CFB!$W$2:$W$1048576, W1079) - 1))</f>
        <v>22</v>
      </c>
      <c r="N1079" s="2">
        <f>RANK(K1079, INDEX(CFB!$K$2:$K$1048576, MATCH(W1079, CFB!$W$2:$W$1048576, 0)):INDEX(CFB!$K$2:$K$1048576, MATCH(W1079, CFB!$W$2:$W$1048576, 0) + COUNTIF(CFB!$W$2:$W$1048576, W1079) - 1))</f>
        <v>32</v>
      </c>
      <c r="O1079">
        <v>46.96</v>
      </c>
      <c r="P1079">
        <v>5.05</v>
      </c>
      <c r="Q1079">
        <v>8.25</v>
      </c>
      <c r="R1079">
        <v>5.42</v>
      </c>
      <c r="S1079">
        <v>6.32</v>
      </c>
      <c r="T1079">
        <v>2.4900000000000002</v>
      </c>
      <c r="U1079">
        <v>7.07</v>
      </c>
      <c r="V1079">
        <v>4.1500000000000004</v>
      </c>
      <c r="W1079">
        <v>2016</v>
      </c>
      <c r="X1079">
        <f t="shared" si="31"/>
        <v>0</v>
      </c>
    </row>
    <row r="1080" spans="1:24" ht="12.75" hidden="1" customHeight="1" x14ac:dyDescent="0.45">
      <c r="A1080">
        <v>33</v>
      </c>
      <c r="B1080" t="s">
        <v>30</v>
      </c>
      <c r="C1080" t="s">
        <v>167</v>
      </c>
      <c r="D1080" s="2" t="str">
        <f t="shared" si="30"/>
        <v>Boise State2016</v>
      </c>
      <c r="F1080">
        <v>10</v>
      </c>
      <c r="G1080">
        <v>3</v>
      </c>
      <c r="H1080" s="2">
        <v>0</v>
      </c>
      <c r="I1080">
        <v>2.87</v>
      </c>
      <c r="J1080">
        <v>5.14</v>
      </c>
      <c r="K1080">
        <v>8.01</v>
      </c>
      <c r="L1080" s="2">
        <f>_xlfn.RANK.EQ(I1080, INDEX(CFB!$I$2:$I$1048576, MATCH(W1080, CFB!$W$2:$W$1048576, 0)):INDEX(CFB!$I$2:$I$1048576, MATCH(W1080, CFB!$W$2:$W$1048576, 0) + COUNTIF(CFB!$W$2:$W$1048576, W1080) - 1), 0)</f>
        <v>47</v>
      </c>
      <c r="M1080" s="2">
        <f>_xlfn.RANK.EQ(J1080, INDEX(CFB!$J$2:$J$1048576, MATCH(W1080, CFB!$W$2:$W$1048576, 0)):INDEX(CFB!$J$2:$J$1048576, MATCH(W1080, CFB!$W$2:$W$1048576, 0) + COUNTIF(CFB!$W$2:$W$1048576, W1080) - 1))</f>
        <v>28</v>
      </c>
      <c r="N1080" s="2">
        <f>RANK(K1080, INDEX(CFB!$K$2:$K$1048576, MATCH(W1080, CFB!$W$2:$W$1048576, 0)):INDEX(CFB!$K$2:$K$1048576, MATCH(W1080, CFB!$W$2:$W$1048576, 0) + COUNTIF(CFB!$W$2:$W$1048576, W1080) - 1))</f>
        <v>33</v>
      </c>
      <c r="O1080">
        <v>45.67</v>
      </c>
      <c r="P1080">
        <v>8.81</v>
      </c>
      <c r="Q1080">
        <v>10.85</v>
      </c>
      <c r="R1080">
        <v>4.59</v>
      </c>
      <c r="S1080">
        <v>5.8</v>
      </c>
      <c r="T1080">
        <v>2.77</v>
      </c>
      <c r="U1080">
        <v>7.91</v>
      </c>
      <c r="V1080">
        <v>3.92</v>
      </c>
      <c r="W1080">
        <v>2016</v>
      </c>
      <c r="X1080">
        <f t="shared" si="31"/>
        <v>0</v>
      </c>
    </row>
    <row r="1081" spans="1:24" ht="12.75" hidden="1" customHeight="1" x14ac:dyDescent="0.45">
      <c r="A1081">
        <v>34</v>
      </c>
      <c r="B1081" t="s">
        <v>102</v>
      </c>
      <c r="C1081" t="s">
        <v>173</v>
      </c>
      <c r="D1081" s="2" t="str">
        <f t="shared" si="30"/>
        <v>South Florida2016</v>
      </c>
      <c r="E1081">
        <v>19</v>
      </c>
      <c r="F1081">
        <v>11</v>
      </c>
      <c r="G1081">
        <v>2</v>
      </c>
      <c r="H1081" s="2">
        <v>0</v>
      </c>
      <c r="I1081">
        <v>14</v>
      </c>
      <c r="J1081">
        <v>-6.16</v>
      </c>
      <c r="K1081">
        <v>7.83</v>
      </c>
      <c r="L1081" s="2">
        <f>_xlfn.RANK.EQ(I1081, INDEX(CFB!$I$2:$I$1048576, MATCH(W1081, CFB!$W$2:$W$1048576, 0)):INDEX(CFB!$I$2:$I$1048576, MATCH(W1081, CFB!$W$2:$W$1048576, 0) + COUNTIF(CFB!$W$2:$W$1048576, W1081) - 1), 0)</f>
        <v>3</v>
      </c>
      <c r="M1081" s="2">
        <f>_xlfn.RANK.EQ(J1081, INDEX(CFB!$J$2:$J$1048576, MATCH(W1081, CFB!$W$2:$W$1048576, 0)):INDEX(CFB!$J$2:$J$1048576, MATCH(W1081, CFB!$W$2:$W$1048576, 0) + COUNTIF(CFB!$W$2:$W$1048576, W1081) - 1))</f>
        <v>108</v>
      </c>
      <c r="N1081" s="2">
        <f>RANK(K1081, INDEX(CFB!$K$2:$K$1048576, MATCH(W1081, CFB!$W$2:$W$1048576, 0)):INDEX(CFB!$K$2:$K$1048576, MATCH(W1081, CFB!$W$2:$W$1048576, 0) + COUNTIF(CFB!$W$2:$W$1048576, W1081) - 1))</f>
        <v>34</v>
      </c>
      <c r="O1081">
        <v>57.75</v>
      </c>
      <c r="P1081">
        <v>19.18</v>
      </c>
      <c r="Q1081">
        <v>9.86</v>
      </c>
      <c r="R1081">
        <v>5.48</v>
      </c>
      <c r="S1081">
        <v>7.71</v>
      </c>
      <c r="T1081">
        <v>3.57</v>
      </c>
      <c r="U1081">
        <v>8.43</v>
      </c>
      <c r="V1081">
        <v>4.6500000000000004</v>
      </c>
      <c r="W1081">
        <v>2016</v>
      </c>
      <c r="X1081">
        <f t="shared" si="31"/>
        <v>0</v>
      </c>
    </row>
    <row r="1082" spans="1:24" ht="12.75" hidden="1" customHeight="1" x14ac:dyDescent="0.45">
      <c r="A1082">
        <v>35</v>
      </c>
      <c r="B1082" t="s">
        <v>47</v>
      </c>
      <c r="C1082" t="s">
        <v>160</v>
      </c>
      <c r="D1082" s="2" t="str">
        <f t="shared" si="30"/>
        <v>Nebraska2016</v>
      </c>
      <c r="F1082">
        <v>9</v>
      </c>
      <c r="G1082">
        <v>4</v>
      </c>
      <c r="H1082" s="2">
        <v>0</v>
      </c>
      <c r="I1082">
        <v>-0.9</v>
      </c>
      <c r="J1082">
        <v>8.4499999999999993</v>
      </c>
      <c r="K1082">
        <v>7.55</v>
      </c>
      <c r="L1082" s="2">
        <f>_xlfn.RANK.EQ(I1082, INDEX(CFB!$I$2:$I$1048576, MATCH(W1082, CFB!$W$2:$W$1048576, 0)):INDEX(CFB!$I$2:$I$1048576, MATCH(W1082, CFB!$W$2:$W$1048576, 0) + COUNTIF(CFB!$W$2:$W$1048576, W1082) - 1), 0)</f>
        <v>76</v>
      </c>
      <c r="M1082" s="2">
        <f>_xlfn.RANK.EQ(J1082, INDEX(CFB!$J$2:$J$1048576, MATCH(W1082, CFB!$W$2:$W$1048576, 0)):INDEX(CFB!$J$2:$J$1048576, MATCH(W1082, CFB!$W$2:$W$1048576, 0) + COUNTIF(CFB!$W$2:$W$1048576, W1082) - 1))</f>
        <v>15</v>
      </c>
      <c r="N1082" s="2">
        <f>RANK(K1082, INDEX(CFB!$K$2:$K$1048576, MATCH(W1082, CFB!$W$2:$W$1048576, 0)):INDEX(CFB!$K$2:$K$1048576, MATCH(W1082, CFB!$W$2:$W$1048576, 0) + COUNTIF(CFB!$W$2:$W$1048576, W1082) - 1))</f>
        <v>35</v>
      </c>
      <c r="O1082">
        <v>43.37</v>
      </c>
      <c r="P1082">
        <v>7.38</v>
      </c>
      <c r="Q1082">
        <v>8.86</v>
      </c>
      <c r="R1082">
        <v>4.96</v>
      </c>
      <c r="S1082">
        <v>5.62</v>
      </c>
      <c r="T1082">
        <v>3.09</v>
      </c>
      <c r="U1082">
        <v>6.87</v>
      </c>
      <c r="V1082">
        <v>4.22</v>
      </c>
      <c r="W1082">
        <v>2016</v>
      </c>
      <c r="X1082">
        <f t="shared" si="31"/>
        <v>0</v>
      </c>
    </row>
    <row r="1083" spans="1:24" ht="12.75" hidden="1" customHeight="1" x14ac:dyDescent="0.45">
      <c r="A1083">
        <v>36</v>
      </c>
      <c r="B1083" t="s">
        <v>91</v>
      </c>
      <c r="C1083" t="s">
        <v>163</v>
      </c>
      <c r="D1083" s="2" t="str">
        <f t="shared" si="30"/>
        <v>North Carolina State2016</v>
      </c>
      <c r="F1083">
        <v>7</v>
      </c>
      <c r="G1083">
        <v>6</v>
      </c>
      <c r="H1083" s="2">
        <v>0</v>
      </c>
      <c r="I1083">
        <v>0.69</v>
      </c>
      <c r="J1083">
        <v>6.81</v>
      </c>
      <c r="K1083">
        <v>7.49</v>
      </c>
      <c r="L1083" s="2">
        <f>_xlfn.RANK.EQ(I1083, INDEX(CFB!$I$2:$I$1048576, MATCH(W1083, CFB!$W$2:$W$1048576, 0)):INDEX(CFB!$I$2:$I$1048576, MATCH(W1083, CFB!$W$2:$W$1048576, 0) + COUNTIF(CFB!$W$2:$W$1048576, W1083) - 1), 0)</f>
        <v>61</v>
      </c>
      <c r="M1083" s="2">
        <f>_xlfn.RANK.EQ(J1083, INDEX(CFB!$J$2:$J$1048576, MATCH(W1083, CFB!$W$2:$W$1048576, 0)):INDEX(CFB!$J$2:$J$1048576, MATCH(W1083, CFB!$W$2:$W$1048576, 0) + COUNTIF(CFB!$W$2:$W$1048576, W1083) - 1))</f>
        <v>20</v>
      </c>
      <c r="N1083" s="2">
        <f>RANK(K1083, INDEX(CFB!$K$2:$K$1048576, MATCH(W1083, CFB!$W$2:$W$1048576, 0)):INDEX(CFB!$K$2:$K$1048576, MATCH(W1083, CFB!$W$2:$W$1048576, 0) + COUNTIF(CFB!$W$2:$W$1048576, W1083) - 1))</f>
        <v>36</v>
      </c>
      <c r="O1083">
        <v>44.21</v>
      </c>
      <c r="P1083">
        <v>5.76</v>
      </c>
      <c r="Q1083">
        <v>9.66</v>
      </c>
      <c r="R1083">
        <v>4.82</v>
      </c>
      <c r="S1083">
        <v>5.68</v>
      </c>
      <c r="T1083">
        <v>1.96</v>
      </c>
      <c r="U1083">
        <v>7.36</v>
      </c>
      <c r="V1083">
        <v>3.58</v>
      </c>
      <c r="W1083">
        <v>2016</v>
      </c>
      <c r="X1083">
        <f t="shared" si="31"/>
        <v>0</v>
      </c>
    </row>
    <row r="1084" spans="1:24" ht="12.75" hidden="1" customHeight="1" x14ac:dyDescent="0.45">
      <c r="A1084">
        <v>37</v>
      </c>
      <c r="B1084" t="s">
        <v>52</v>
      </c>
      <c r="C1084" t="s">
        <v>164</v>
      </c>
      <c r="D1084" s="2" t="str">
        <f t="shared" si="30"/>
        <v>Georgia Tech2016</v>
      </c>
      <c r="F1084">
        <v>9</v>
      </c>
      <c r="G1084">
        <v>4</v>
      </c>
      <c r="H1084" s="2">
        <v>0</v>
      </c>
      <c r="I1084">
        <v>3.28</v>
      </c>
      <c r="J1084">
        <v>3.85</v>
      </c>
      <c r="K1084">
        <v>7.13</v>
      </c>
      <c r="L1084" s="2">
        <f>_xlfn.RANK.EQ(I1084, INDEX(CFB!$I$2:$I$1048576, MATCH(W1084, CFB!$W$2:$W$1048576, 0)):INDEX(CFB!$I$2:$I$1048576, MATCH(W1084, CFB!$W$2:$W$1048576, 0) + COUNTIF(CFB!$W$2:$W$1048576, W1084) - 1), 0)</f>
        <v>44</v>
      </c>
      <c r="M1084" s="2">
        <f>_xlfn.RANK.EQ(J1084, INDEX(CFB!$J$2:$J$1048576, MATCH(W1084, CFB!$W$2:$W$1048576, 0)):INDEX(CFB!$J$2:$J$1048576, MATCH(W1084, CFB!$W$2:$W$1048576, 0) + COUNTIF(CFB!$W$2:$W$1048576, W1084) - 1))</f>
        <v>36</v>
      </c>
      <c r="N1084" s="2">
        <f>RANK(K1084, INDEX(CFB!$K$2:$K$1048576, MATCH(W1084, CFB!$W$2:$W$1048576, 0)):INDEX(CFB!$K$2:$K$1048576, MATCH(W1084, CFB!$W$2:$W$1048576, 0) + COUNTIF(CFB!$W$2:$W$1048576, W1084) - 1))</f>
        <v>37</v>
      </c>
      <c r="O1084">
        <v>45.62</v>
      </c>
      <c r="P1084">
        <v>8.85</v>
      </c>
      <c r="Q1084">
        <v>12.48</v>
      </c>
      <c r="R1084">
        <v>5.14</v>
      </c>
      <c r="S1084">
        <v>7.13</v>
      </c>
      <c r="T1084">
        <v>3.46</v>
      </c>
      <c r="U1084">
        <v>8.1</v>
      </c>
      <c r="V1084">
        <v>4.45</v>
      </c>
      <c r="W1084">
        <v>2016</v>
      </c>
      <c r="X1084">
        <f t="shared" si="31"/>
        <v>0</v>
      </c>
    </row>
    <row r="1085" spans="1:24" ht="12.75" hidden="1" customHeight="1" x14ac:dyDescent="0.45">
      <c r="A1085">
        <v>38</v>
      </c>
      <c r="B1085" t="s">
        <v>147</v>
      </c>
      <c r="C1085" t="s">
        <v>172</v>
      </c>
      <c r="D1085" s="2" t="str">
        <f t="shared" si="30"/>
        <v>Tulsa2016</v>
      </c>
      <c r="F1085">
        <v>10</v>
      </c>
      <c r="G1085">
        <v>3</v>
      </c>
      <c r="H1085" s="2">
        <v>0</v>
      </c>
      <c r="I1085">
        <v>11.07</v>
      </c>
      <c r="J1085">
        <v>-4.16</v>
      </c>
      <c r="K1085">
        <v>6.91</v>
      </c>
      <c r="L1085" s="2">
        <f>_xlfn.RANK.EQ(I1085, INDEX(CFB!$I$2:$I$1048576, MATCH(W1085, CFB!$W$2:$W$1048576, 0)):INDEX(CFB!$I$2:$I$1048576, MATCH(W1085, CFB!$W$2:$W$1048576, 0) + COUNTIF(CFB!$W$2:$W$1048576, W1085) - 1), 0)</f>
        <v>9</v>
      </c>
      <c r="M1085" s="2">
        <f>_xlfn.RANK.EQ(J1085, INDEX(CFB!$J$2:$J$1048576, MATCH(W1085, CFB!$W$2:$W$1048576, 0)):INDEX(CFB!$J$2:$J$1048576, MATCH(W1085, CFB!$W$2:$W$1048576, 0) + COUNTIF(CFB!$W$2:$W$1048576, W1085) - 1))</f>
        <v>95</v>
      </c>
      <c r="N1085" s="2">
        <f>RANK(K1085, INDEX(CFB!$K$2:$K$1048576, MATCH(W1085, CFB!$W$2:$W$1048576, 0)):INDEX(CFB!$K$2:$K$1048576, MATCH(W1085, CFB!$W$2:$W$1048576, 0) + COUNTIF(CFB!$W$2:$W$1048576, W1085) - 1))</f>
        <v>38</v>
      </c>
      <c r="O1085">
        <v>56.2</v>
      </c>
      <c r="P1085">
        <v>17.41</v>
      </c>
      <c r="Q1085">
        <v>9.4700000000000006</v>
      </c>
      <c r="R1085">
        <v>5.17</v>
      </c>
      <c r="S1085">
        <v>6.25</v>
      </c>
      <c r="T1085">
        <v>3.56</v>
      </c>
      <c r="U1085">
        <v>7.44</v>
      </c>
      <c r="V1085">
        <v>4.5</v>
      </c>
      <c r="W1085">
        <v>2016</v>
      </c>
      <c r="X1085">
        <f t="shared" si="31"/>
        <v>0</v>
      </c>
    </row>
    <row r="1086" spans="1:24" ht="12.75" hidden="1" customHeight="1" x14ac:dyDescent="0.45">
      <c r="A1086">
        <v>39</v>
      </c>
      <c r="B1086" t="s">
        <v>36</v>
      </c>
      <c r="C1086" t="s">
        <v>160</v>
      </c>
      <c r="D1086" s="2" t="str">
        <f t="shared" si="30"/>
        <v>Iowa2016</v>
      </c>
      <c r="F1086">
        <v>8</v>
      </c>
      <c r="G1086">
        <v>5</v>
      </c>
      <c r="H1086" s="2">
        <v>0</v>
      </c>
      <c r="I1086">
        <v>-0.51</v>
      </c>
      <c r="J1086">
        <v>7.31</v>
      </c>
      <c r="K1086">
        <v>6.81</v>
      </c>
      <c r="L1086" s="2">
        <f>_xlfn.RANK.EQ(I1086, INDEX(CFB!$I$2:$I$1048576, MATCH(W1086, CFB!$W$2:$W$1048576, 0)):INDEX(CFB!$I$2:$I$1048576, MATCH(W1086, CFB!$W$2:$W$1048576, 0) + COUNTIF(CFB!$W$2:$W$1048576, W1086) - 1), 0)</f>
        <v>72</v>
      </c>
      <c r="M1086" s="2">
        <f>_xlfn.RANK.EQ(J1086, INDEX(CFB!$J$2:$J$1048576, MATCH(W1086, CFB!$W$2:$W$1048576, 0)):INDEX(CFB!$J$2:$J$1048576, MATCH(W1086, CFB!$W$2:$W$1048576, 0) + COUNTIF(CFB!$W$2:$W$1048576, W1086) - 1))</f>
        <v>17</v>
      </c>
      <c r="N1086" s="2">
        <f>RANK(K1086, INDEX(CFB!$K$2:$K$1048576, MATCH(W1086, CFB!$W$2:$W$1048576, 0)):INDEX(CFB!$K$2:$K$1048576, MATCH(W1086, CFB!$W$2:$W$1048576, 0) + COUNTIF(CFB!$W$2:$W$1048576, W1086) - 1))</f>
        <v>39</v>
      </c>
      <c r="O1086">
        <v>42.87</v>
      </c>
      <c r="P1086">
        <v>4.7</v>
      </c>
      <c r="Q1086">
        <v>8.49</v>
      </c>
      <c r="R1086">
        <v>4.9400000000000004</v>
      </c>
      <c r="S1086">
        <v>5.98</v>
      </c>
      <c r="T1086">
        <v>2.96</v>
      </c>
      <c r="U1086">
        <v>6.84</v>
      </c>
      <c r="V1086">
        <v>4</v>
      </c>
      <c r="W1086">
        <v>2016</v>
      </c>
      <c r="X1086">
        <f t="shared" si="31"/>
        <v>0</v>
      </c>
    </row>
    <row r="1087" spans="1:24" ht="12.75" hidden="1" customHeight="1" x14ac:dyDescent="0.45">
      <c r="A1087">
        <v>40</v>
      </c>
      <c r="B1087" t="s">
        <v>32</v>
      </c>
      <c r="C1087" t="s">
        <v>12</v>
      </c>
      <c r="D1087" s="2" t="str">
        <f t="shared" si="30"/>
        <v>BYU2016</v>
      </c>
      <c r="F1087">
        <v>9</v>
      </c>
      <c r="G1087">
        <v>4</v>
      </c>
      <c r="H1087" s="2">
        <v>0</v>
      </c>
      <c r="I1087">
        <v>0.11</v>
      </c>
      <c r="J1087">
        <v>6.39</v>
      </c>
      <c r="K1087">
        <v>6.5</v>
      </c>
      <c r="L1087" s="2">
        <f>_xlfn.RANK.EQ(I1087, INDEX(CFB!$I$2:$I$1048576, MATCH(W1087, CFB!$W$2:$W$1048576, 0)):INDEX(CFB!$I$2:$I$1048576, MATCH(W1087, CFB!$W$2:$W$1048576, 0) + COUNTIF(CFB!$W$2:$W$1048576, W1087) - 1), 0)</f>
        <v>67</v>
      </c>
      <c r="M1087" s="2">
        <f>_xlfn.RANK.EQ(J1087, INDEX(CFB!$J$2:$J$1048576, MATCH(W1087, CFB!$W$2:$W$1048576, 0)):INDEX(CFB!$J$2:$J$1048576, MATCH(W1087, CFB!$W$2:$W$1048576, 0) + COUNTIF(CFB!$W$2:$W$1048576, W1087) - 1))</f>
        <v>22</v>
      </c>
      <c r="N1087" s="2">
        <f>RANK(K1087, INDEX(CFB!$K$2:$K$1048576, MATCH(W1087, CFB!$W$2:$W$1048576, 0)):INDEX(CFB!$K$2:$K$1048576, MATCH(W1087, CFB!$W$2:$W$1048576, 0) + COUNTIF(CFB!$W$2:$W$1048576, W1087) - 1))</f>
        <v>40</v>
      </c>
      <c r="O1087">
        <v>43.13</v>
      </c>
      <c r="P1087">
        <v>6.3</v>
      </c>
      <c r="Q1087">
        <v>7.91</v>
      </c>
      <c r="R1087">
        <v>5.78</v>
      </c>
      <c r="S1087">
        <v>6.08</v>
      </c>
      <c r="T1087">
        <v>2.17</v>
      </c>
      <c r="U1087">
        <v>6.71</v>
      </c>
      <c r="V1087">
        <v>4.09</v>
      </c>
      <c r="W1087">
        <v>2016</v>
      </c>
      <c r="X1087">
        <f t="shared" si="31"/>
        <v>0</v>
      </c>
    </row>
    <row r="1088" spans="1:24" ht="12.75" hidden="1" customHeight="1" x14ac:dyDescent="0.45">
      <c r="A1088">
        <v>41</v>
      </c>
      <c r="B1088" t="s">
        <v>146</v>
      </c>
      <c r="C1088" t="s">
        <v>166</v>
      </c>
      <c r="D1088" s="2" t="str">
        <f t="shared" si="30"/>
        <v>San Diego State2016</v>
      </c>
      <c r="E1088">
        <v>25</v>
      </c>
      <c r="F1088">
        <v>11</v>
      </c>
      <c r="G1088">
        <v>3</v>
      </c>
      <c r="H1088" s="2">
        <v>0</v>
      </c>
      <c r="I1088">
        <v>-0.89</v>
      </c>
      <c r="J1088">
        <v>6.86</v>
      </c>
      <c r="K1088">
        <v>5.97</v>
      </c>
      <c r="L1088" s="2">
        <f>_xlfn.RANK.EQ(I1088, INDEX(CFB!$I$2:$I$1048576, MATCH(W1088, CFB!$W$2:$W$1048576, 0)):INDEX(CFB!$I$2:$I$1048576, MATCH(W1088, CFB!$W$2:$W$1048576, 0) + COUNTIF(CFB!$W$2:$W$1048576, W1088) - 1), 0)</f>
        <v>75</v>
      </c>
      <c r="M1088" s="2">
        <f>_xlfn.RANK.EQ(J1088, INDEX(CFB!$J$2:$J$1048576, MATCH(W1088, CFB!$W$2:$W$1048576, 0)):INDEX(CFB!$J$2:$J$1048576, MATCH(W1088, CFB!$W$2:$W$1048576, 0) + COUNTIF(CFB!$W$2:$W$1048576, W1088) - 1))</f>
        <v>19</v>
      </c>
      <c r="N1088" s="2">
        <f>RANK(K1088, INDEX(CFB!$K$2:$K$1048576, MATCH(W1088, CFB!$W$2:$W$1048576, 0)):INDEX(CFB!$K$2:$K$1048576, MATCH(W1088, CFB!$W$2:$W$1048576, 0) + COUNTIF(CFB!$W$2:$W$1048576, W1088) - 1))</f>
        <v>41</v>
      </c>
      <c r="O1088">
        <v>43.95</v>
      </c>
      <c r="P1088">
        <v>8.33</v>
      </c>
      <c r="Q1088">
        <v>9.1199999999999992</v>
      </c>
      <c r="R1088">
        <v>5.28</v>
      </c>
      <c r="S1088">
        <v>6.53</v>
      </c>
      <c r="T1088">
        <v>2.02</v>
      </c>
      <c r="U1088">
        <v>7.23</v>
      </c>
      <c r="V1088">
        <v>3.75</v>
      </c>
      <c r="W1088">
        <v>2016</v>
      </c>
      <c r="X1088">
        <f t="shared" si="31"/>
        <v>0</v>
      </c>
    </row>
    <row r="1089" spans="1:24" ht="12.75" hidden="1" customHeight="1" x14ac:dyDescent="0.45">
      <c r="A1089">
        <v>42</v>
      </c>
      <c r="B1089" t="s">
        <v>103</v>
      </c>
      <c r="C1089" t="s">
        <v>160</v>
      </c>
      <c r="D1089" s="2" t="str">
        <f t="shared" si="30"/>
        <v>Northwestern2016</v>
      </c>
      <c r="F1089">
        <v>7</v>
      </c>
      <c r="G1089">
        <v>6</v>
      </c>
      <c r="H1089" s="2">
        <v>0</v>
      </c>
      <c r="I1089">
        <v>0.48</v>
      </c>
      <c r="J1089">
        <v>4.9800000000000004</v>
      </c>
      <c r="K1089">
        <v>5.46</v>
      </c>
      <c r="L1089" s="2">
        <f>_xlfn.RANK.EQ(I1089, INDEX(CFB!$I$2:$I$1048576, MATCH(W1089, CFB!$W$2:$W$1048576, 0)):INDEX(CFB!$I$2:$I$1048576, MATCH(W1089, CFB!$W$2:$W$1048576, 0) + COUNTIF(CFB!$W$2:$W$1048576, W1089) - 1), 0)</f>
        <v>63</v>
      </c>
      <c r="M1089" s="2">
        <f>_xlfn.RANK.EQ(J1089, INDEX(CFB!$J$2:$J$1048576, MATCH(W1089, CFB!$W$2:$W$1048576, 0)):INDEX(CFB!$J$2:$J$1048576, MATCH(W1089, CFB!$W$2:$W$1048576, 0) + COUNTIF(CFB!$W$2:$W$1048576, W1089) - 1))</f>
        <v>30</v>
      </c>
      <c r="N1089" s="2">
        <f>RANK(K1089, INDEX(CFB!$K$2:$K$1048576, MATCH(W1089, CFB!$W$2:$W$1048576, 0)):INDEX(CFB!$K$2:$K$1048576, MATCH(W1089, CFB!$W$2:$W$1048576, 0) + COUNTIF(CFB!$W$2:$W$1048576, W1089) - 1))</f>
        <v>42</v>
      </c>
      <c r="O1089">
        <v>43.71</v>
      </c>
      <c r="P1089">
        <v>6</v>
      </c>
      <c r="Q1089">
        <v>8.3800000000000008</v>
      </c>
      <c r="R1089">
        <v>5.25</v>
      </c>
      <c r="S1089">
        <v>5.55</v>
      </c>
      <c r="T1089">
        <v>2.48</v>
      </c>
      <c r="U1089">
        <v>6.75</v>
      </c>
      <c r="V1089">
        <v>4.12</v>
      </c>
      <c r="W1089">
        <v>2016</v>
      </c>
      <c r="X1089">
        <f t="shared" si="31"/>
        <v>0</v>
      </c>
    </row>
    <row r="1090" spans="1:24" ht="12.75" hidden="1" customHeight="1" x14ac:dyDescent="0.45">
      <c r="A1090">
        <v>43</v>
      </c>
      <c r="B1090" t="s">
        <v>107</v>
      </c>
      <c r="C1090" t="s">
        <v>172</v>
      </c>
      <c r="D1090" s="2" t="str">
        <f t="shared" si="30"/>
        <v>Houston2016</v>
      </c>
      <c r="F1090">
        <v>9</v>
      </c>
      <c r="G1090">
        <v>4</v>
      </c>
      <c r="H1090" s="2">
        <v>0</v>
      </c>
      <c r="I1090">
        <v>2.5</v>
      </c>
      <c r="J1090">
        <v>2.94</v>
      </c>
      <c r="K1090">
        <v>5.44</v>
      </c>
      <c r="L1090" s="2">
        <f>_xlfn.RANK.EQ(I1090, INDEX(CFB!$I$2:$I$1048576, MATCH(W1090, CFB!$W$2:$W$1048576, 0)):INDEX(CFB!$I$2:$I$1048576, MATCH(W1090, CFB!$W$2:$W$1048576, 0) + COUNTIF(CFB!$W$2:$W$1048576, W1090) - 1), 0)</f>
        <v>50</v>
      </c>
      <c r="M1090" s="2">
        <f>_xlfn.RANK.EQ(J1090, INDEX(CFB!$J$2:$J$1048576, MATCH(W1090, CFB!$W$2:$W$1048576, 0)):INDEX(CFB!$J$2:$J$1048576, MATCH(W1090, CFB!$W$2:$W$1048576, 0) + COUNTIF(CFB!$W$2:$W$1048576, W1090) - 1))</f>
        <v>42</v>
      </c>
      <c r="N1090" s="2">
        <f>RANK(K1090, INDEX(CFB!$K$2:$K$1048576, MATCH(W1090, CFB!$W$2:$W$1048576, 0)):INDEX(CFB!$K$2:$K$1048576, MATCH(W1090, CFB!$W$2:$W$1048576, 0) + COUNTIF(CFB!$W$2:$W$1048576, W1090) - 1))</f>
        <v>43</v>
      </c>
      <c r="O1090">
        <v>49.05</v>
      </c>
      <c r="P1090">
        <v>8.7899999999999991</v>
      </c>
      <c r="Q1090">
        <v>9.0399999999999991</v>
      </c>
      <c r="R1090">
        <v>4.8899999999999997</v>
      </c>
      <c r="S1090">
        <v>4.6399999999999997</v>
      </c>
      <c r="T1090">
        <v>1.76</v>
      </c>
      <c r="U1090">
        <v>6.59</v>
      </c>
      <c r="V1090">
        <v>3.55</v>
      </c>
      <c r="W1090">
        <v>2016</v>
      </c>
      <c r="X1090">
        <f t="shared" si="31"/>
        <v>0</v>
      </c>
    </row>
    <row r="1091" spans="1:24" ht="12.75" hidden="1" customHeight="1" x14ac:dyDescent="0.45">
      <c r="A1091">
        <v>44</v>
      </c>
      <c r="B1091" t="s">
        <v>94</v>
      </c>
      <c r="C1091" t="s">
        <v>161</v>
      </c>
      <c r="D1091" s="2" t="str">
        <f t="shared" ref="D1091:D1154" si="32">_xlfn.CONCAT(B1091, W1091)</f>
        <v>Toledo2016</v>
      </c>
      <c r="F1091">
        <v>9</v>
      </c>
      <c r="G1091">
        <v>4</v>
      </c>
      <c r="H1091" s="2">
        <v>0</v>
      </c>
      <c r="I1091">
        <v>7.2</v>
      </c>
      <c r="J1091">
        <v>-2.2599999999999998</v>
      </c>
      <c r="K1091">
        <v>4.9400000000000004</v>
      </c>
      <c r="L1091" s="2">
        <f>_xlfn.RANK.EQ(I1091, INDEX(CFB!$I$2:$I$1048576, MATCH(W1091, CFB!$W$2:$W$1048576, 0)):INDEX(CFB!$I$2:$I$1048576, MATCH(W1091, CFB!$W$2:$W$1048576, 0) + COUNTIF(CFB!$W$2:$W$1048576, W1091) - 1), 0)</f>
        <v>21</v>
      </c>
      <c r="M1091" s="2">
        <f>_xlfn.RANK.EQ(J1091, INDEX(CFB!$J$2:$J$1048576, MATCH(W1091, CFB!$W$2:$W$1048576, 0)):INDEX(CFB!$J$2:$J$1048576, MATCH(W1091, CFB!$W$2:$W$1048576, 0) + COUNTIF(CFB!$W$2:$W$1048576, W1091) - 1))</f>
        <v>81</v>
      </c>
      <c r="N1091" s="2">
        <f>RANK(K1091, INDEX(CFB!$K$2:$K$1048576, MATCH(W1091, CFB!$W$2:$W$1048576, 0)):INDEX(CFB!$K$2:$K$1048576, MATCH(W1091, CFB!$W$2:$W$1048576, 0) + COUNTIF(CFB!$W$2:$W$1048576, W1091) - 1))</f>
        <v>44</v>
      </c>
      <c r="O1091">
        <v>50.26</v>
      </c>
      <c r="P1091">
        <v>16.29</v>
      </c>
      <c r="Q1091">
        <v>11.25</v>
      </c>
      <c r="R1091">
        <v>5.84</v>
      </c>
      <c r="S1091">
        <v>6.17</v>
      </c>
      <c r="T1091">
        <v>3.94</v>
      </c>
      <c r="U1091">
        <v>8.2899999999999991</v>
      </c>
      <c r="V1091">
        <v>4.92</v>
      </c>
      <c r="W1091">
        <v>2016</v>
      </c>
      <c r="X1091">
        <f t="shared" ref="X1091:X1154" si="33">IF(E1091=1, 1,0)</f>
        <v>0</v>
      </c>
    </row>
    <row r="1092" spans="1:24" ht="12.75" hidden="1" customHeight="1" x14ac:dyDescent="0.45">
      <c r="A1092">
        <v>45</v>
      </c>
      <c r="B1092" t="s">
        <v>19</v>
      </c>
      <c r="C1092" t="s">
        <v>157</v>
      </c>
      <c r="D1092" s="2" t="str">
        <f t="shared" si="32"/>
        <v>Ole Miss2016</v>
      </c>
      <c r="F1092">
        <v>5</v>
      </c>
      <c r="G1092">
        <v>7</v>
      </c>
      <c r="H1092" s="2">
        <v>0</v>
      </c>
      <c r="I1092">
        <v>9.15</v>
      </c>
      <c r="J1092">
        <v>-4.41</v>
      </c>
      <c r="K1092">
        <v>4.74</v>
      </c>
      <c r="L1092" s="2">
        <f>_xlfn.RANK.EQ(I1092, INDEX(CFB!$I$2:$I$1048576, MATCH(W1092, CFB!$W$2:$W$1048576, 0)):INDEX(CFB!$I$2:$I$1048576, MATCH(W1092, CFB!$W$2:$W$1048576, 0) + COUNTIF(CFB!$W$2:$W$1048576, W1092) - 1), 0)</f>
        <v>13</v>
      </c>
      <c r="M1092" s="2">
        <f>_xlfn.RANK.EQ(J1092, INDEX(CFB!$J$2:$J$1048576, MATCH(W1092, CFB!$W$2:$W$1048576, 0)):INDEX(CFB!$J$2:$J$1048576, MATCH(W1092, CFB!$W$2:$W$1048576, 0) + COUNTIF(CFB!$W$2:$W$1048576, W1092) - 1))</f>
        <v>97</v>
      </c>
      <c r="N1092" s="2">
        <f>RANK(K1092, INDEX(CFB!$K$2:$K$1048576, MATCH(W1092, CFB!$W$2:$W$1048576, 0)):INDEX(CFB!$K$2:$K$1048576, MATCH(W1092, CFB!$W$2:$W$1048576, 0) + COUNTIF(CFB!$W$2:$W$1048576, W1092) - 1))</f>
        <v>45</v>
      </c>
      <c r="O1092">
        <v>52.84</v>
      </c>
      <c r="P1092">
        <v>16.329999999999998</v>
      </c>
      <c r="Q1092">
        <v>9.93</v>
      </c>
      <c r="R1092">
        <v>5.49</v>
      </c>
      <c r="S1092">
        <v>5.98</v>
      </c>
      <c r="T1092">
        <v>3.53</v>
      </c>
      <c r="U1092">
        <v>7.84</v>
      </c>
      <c r="V1092">
        <v>4.49</v>
      </c>
      <c r="W1092">
        <v>2016</v>
      </c>
      <c r="X1092">
        <f t="shared" si="33"/>
        <v>0</v>
      </c>
    </row>
    <row r="1093" spans="1:24" ht="12.75" hidden="1" customHeight="1" x14ac:dyDescent="0.45">
      <c r="A1093">
        <v>46</v>
      </c>
      <c r="B1093" t="s">
        <v>69</v>
      </c>
      <c r="C1093" t="s">
        <v>157</v>
      </c>
      <c r="D1093" s="2" t="str">
        <f t="shared" si="32"/>
        <v>Arkansas2016</v>
      </c>
      <c r="F1093">
        <v>7</v>
      </c>
      <c r="G1093">
        <v>6</v>
      </c>
      <c r="H1093" s="2">
        <v>0</v>
      </c>
      <c r="I1093">
        <v>4.0599999999999996</v>
      </c>
      <c r="J1093">
        <v>0.28999999999999998</v>
      </c>
      <c r="K1093">
        <v>4.3499999999999996</v>
      </c>
      <c r="L1093" s="2">
        <f>_xlfn.RANK.EQ(I1093, INDEX(CFB!$I$2:$I$1048576, MATCH(W1093, CFB!$W$2:$W$1048576, 0)):INDEX(CFB!$I$2:$I$1048576, MATCH(W1093, CFB!$W$2:$W$1048576, 0) + COUNTIF(CFB!$W$2:$W$1048576, W1093) - 1), 0)</f>
        <v>37</v>
      </c>
      <c r="M1093" s="2">
        <f>_xlfn.RANK.EQ(J1093, INDEX(CFB!$J$2:$J$1048576, MATCH(W1093, CFB!$W$2:$W$1048576, 0)):INDEX(CFB!$J$2:$J$1048576, MATCH(W1093, CFB!$W$2:$W$1048576, 0) + COUNTIF(CFB!$W$2:$W$1048576, W1093) - 1))</f>
        <v>57</v>
      </c>
      <c r="N1093" s="2">
        <f>RANK(K1093, INDEX(CFB!$K$2:$K$1048576, MATCH(W1093, CFB!$W$2:$W$1048576, 0)):INDEX(CFB!$K$2:$K$1048576, MATCH(W1093, CFB!$W$2:$W$1048576, 0) + COUNTIF(CFB!$W$2:$W$1048576, W1093) - 1))</f>
        <v>46</v>
      </c>
      <c r="O1093">
        <v>48.43</v>
      </c>
      <c r="P1093">
        <v>13.1</v>
      </c>
      <c r="Q1093">
        <v>10.56</v>
      </c>
      <c r="R1093">
        <v>5.9</v>
      </c>
      <c r="S1093">
        <v>5.9</v>
      </c>
      <c r="T1093">
        <v>4.33</v>
      </c>
      <c r="U1093">
        <v>7.81</v>
      </c>
      <c r="V1093">
        <v>5.12</v>
      </c>
      <c r="W1093">
        <v>2016</v>
      </c>
      <c r="X1093">
        <f t="shared" si="33"/>
        <v>0</v>
      </c>
    </row>
    <row r="1094" spans="1:24" ht="12.75" hidden="1" customHeight="1" x14ac:dyDescent="0.45">
      <c r="A1094">
        <v>47</v>
      </c>
      <c r="B1094" t="s">
        <v>11</v>
      </c>
      <c r="C1094" t="s">
        <v>12</v>
      </c>
      <c r="D1094" s="2" t="str">
        <f t="shared" si="32"/>
        <v>Notre Dame2016</v>
      </c>
      <c r="F1094">
        <v>4</v>
      </c>
      <c r="G1094">
        <v>8</v>
      </c>
      <c r="H1094" s="2">
        <v>0</v>
      </c>
      <c r="I1094">
        <v>5.46</v>
      </c>
      <c r="J1094">
        <v>-1.19</v>
      </c>
      <c r="K1094">
        <v>4.2699999999999996</v>
      </c>
      <c r="L1094" s="2">
        <f>_xlfn.RANK.EQ(I1094, INDEX(CFB!$I$2:$I$1048576, MATCH(W1094, CFB!$W$2:$W$1048576, 0)):INDEX(CFB!$I$2:$I$1048576, MATCH(W1094, CFB!$W$2:$W$1048576, 0) + COUNTIF(CFB!$W$2:$W$1048576, W1094) - 1), 0)</f>
        <v>28</v>
      </c>
      <c r="M1094" s="2">
        <f>_xlfn.RANK.EQ(J1094, INDEX(CFB!$J$2:$J$1048576, MATCH(W1094, CFB!$W$2:$W$1048576, 0)):INDEX(CFB!$J$2:$J$1048576, MATCH(W1094, CFB!$W$2:$W$1048576, 0) + COUNTIF(CFB!$W$2:$W$1048576, W1094) - 1))</f>
        <v>72</v>
      </c>
      <c r="N1094" s="2">
        <f>RANK(K1094, INDEX(CFB!$K$2:$K$1048576, MATCH(W1094, CFB!$W$2:$W$1048576, 0)):INDEX(CFB!$K$2:$K$1048576, MATCH(W1094, CFB!$W$2:$W$1048576, 0) + COUNTIF(CFB!$W$2:$W$1048576, W1094) - 1))</f>
        <v>47</v>
      </c>
      <c r="O1094">
        <v>50.13</v>
      </c>
      <c r="P1094">
        <v>11.84</v>
      </c>
      <c r="Q1094">
        <v>9.66</v>
      </c>
      <c r="R1094">
        <v>5.25</v>
      </c>
      <c r="S1094">
        <v>6.08</v>
      </c>
      <c r="T1094">
        <v>2.63</v>
      </c>
      <c r="U1094">
        <v>7.6</v>
      </c>
      <c r="V1094">
        <v>3.84</v>
      </c>
      <c r="W1094">
        <v>2016</v>
      </c>
      <c r="X1094">
        <f t="shared" si="33"/>
        <v>0</v>
      </c>
    </row>
    <row r="1095" spans="1:24" ht="12.75" hidden="1" customHeight="1" x14ac:dyDescent="0.45">
      <c r="A1095">
        <v>48</v>
      </c>
      <c r="B1095" t="s">
        <v>128</v>
      </c>
      <c r="C1095" t="s">
        <v>174</v>
      </c>
      <c r="D1095" s="2" t="str">
        <f t="shared" si="32"/>
        <v>Troy2016</v>
      </c>
      <c r="F1095">
        <v>10</v>
      </c>
      <c r="G1095">
        <v>3</v>
      </c>
      <c r="H1095" s="2">
        <v>0</v>
      </c>
      <c r="I1095">
        <v>1.63</v>
      </c>
      <c r="J1095">
        <v>2.48</v>
      </c>
      <c r="K1095">
        <v>4.0999999999999996</v>
      </c>
      <c r="L1095" s="2">
        <f>_xlfn.RANK.EQ(I1095, INDEX(CFB!$I$2:$I$1048576, MATCH(W1095, CFB!$W$2:$W$1048576, 0)):INDEX(CFB!$I$2:$I$1048576, MATCH(W1095, CFB!$W$2:$W$1048576, 0) + COUNTIF(CFB!$W$2:$W$1048576, W1095) - 1), 0)</f>
        <v>57</v>
      </c>
      <c r="M1095" s="2">
        <f>_xlfn.RANK.EQ(J1095, INDEX(CFB!$J$2:$J$1048576, MATCH(W1095, CFB!$W$2:$W$1048576, 0)):INDEX(CFB!$J$2:$J$1048576, MATCH(W1095, CFB!$W$2:$W$1048576, 0) + COUNTIF(CFB!$W$2:$W$1048576, W1095) - 1))</f>
        <v>45</v>
      </c>
      <c r="N1095" s="2">
        <f>RANK(K1095, INDEX(CFB!$K$2:$K$1048576, MATCH(W1095, CFB!$W$2:$W$1048576, 0)):INDEX(CFB!$K$2:$K$1048576, MATCH(W1095, CFB!$W$2:$W$1048576, 0) + COUNTIF(CFB!$W$2:$W$1048576, W1095) - 1))</f>
        <v>48</v>
      </c>
      <c r="O1095">
        <v>44.99</v>
      </c>
      <c r="P1095">
        <v>12.8</v>
      </c>
      <c r="Q1095">
        <v>8.2100000000000009</v>
      </c>
      <c r="R1095">
        <v>5.42</v>
      </c>
      <c r="S1095">
        <v>5.64</v>
      </c>
      <c r="T1095">
        <v>2.78</v>
      </c>
      <c r="U1095">
        <v>6.76</v>
      </c>
      <c r="V1095">
        <v>4.2300000000000004</v>
      </c>
      <c r="W1095">
        <v>2016</v>
      </c>
      <c r="X1095">
        <f t="shared" si="33"/>
        <v>0</v>
      </c>
    </row>
    <row r="1096" spans="1:24" ht="12.75" hidden="1" customHeight="1" x14ac:dyDescent="0.45">
      <c r="A1096">
        <v>49</v>
      </c>
      <c r="B1096" t="s">
        <v>131</v>
      </c>
      <c r="C1096" t="s">
        <v>167</v>
      </c>
      <c r="D1096" s="2" t="str">
        <f t="shared" si="32"/>
        <v>Air Force2016</v>
      </c>
      <c r="F1096">
        <v>10</v>
      </c>
      <c r="G1096">
        <v>3</v>
      </c>
      <c r="H1096" s="2">
        <v>0</v>
      </c>
      <c r="I1096">
        <v>4.96</v>
      </c>
      <c r="J1096">
        <v>-0.87</v>
      </c>
      <c r="K1096">
        <v>4.09</v>
      </c>
      <c r="L1096" s="2">
        <f>_xlfn.RANK.EQ(I1096, INDEX(CFB!$I$2:$I$1048576, MATCH(W1096, CFB!$W$2:$W$1048576, 0)):INDEX(CFB!$I$2:$I$1048576, MATCH(W1096, CFB!$W$2:$W$1048576, 0) + COUNTIF(CFB!$W$2:$W$1048576, W1096) - 1), 0)</f>
        <v>33</v>
      </c>
      <c r="M1096" s="2">
        <f>_xlfn.RANK.EQ(J1096, INDEX(CFB!$J$2:$J$1048576, MATCH(W1096, CFB!$W$2:$W$1048576, 0)):INDEX(CFB!$J$2:$J$1048576, MATCH(W1096, CFB!$W$2:$W$1048576, 0) + COUNTIF(CFB!$W$2:$W$1048576, W1096) - 1))</f>
        <v>66</v>
      </c>
      <c r="N1096" s="2">
        <f>RANK(K1096, INDEX(CFB!$K$2:$K$1048576, MATCH(W1096, CFB!$W$2:$W$1048576, 0)):INDEX(CFB!$K$2:$K$1048576, MATCH(W1096, CFB!$W$2:$W$1048576, 0) + COUNTIF(CFB!$W$2:$W$1048576, W1096) - 1))</f>
        <v>49</v>
      </c>
      <c r="O1096">
        <v>45.85</v>
      </c>
      <c r="P1096">
        <v>15.45</v>
      </c>
      <c r="Q1096">
        <v>13.03</v>
      </c>
      <c r="R1096">
        <v>6.74</v>
      </c>
      <c r="S1096">
        <v>5.94</v>
      </c>
      <c r="T1096">
        <v>2.17</v>
      </c>
      <c r="U1096">
        <v>7</v>
      </c>
      <c r="V1096">
        <v>4.63</v>
      </c>
      <c r="W1096">
        <v>2016</v>
      </c>
      <c r="X1096">
        <f t="shared" si="33"/>
        <v>0</v>
      </c>
    </row>
    <row r="1097" spans="1:24" ht="12.75" hidden="1" customHeight="1" x14ac:dyDescent="0.45">
      <c r="A1097">
        <v>50</v>
      </c>
      <c r="B1097" t="s">
        <v>17</v>
      </c>
      <c r="C1097" t="s">
        <v>155</v>
      </c>
      <c r="D1097" s="2" t="str">
        <f t="shared" si="32"/>
        <v>Georgia2016</v>
      </c>
      <c r="F1097">
        <v>8</v>
      </c>
      <c r="G1097">
        <v>5</v>
      </c>
      <c r="H1097" s="2">
        <v>0</v>
      </c>
      <c r="I1097">
        <v>0.35</v>
      </c>
      <c r="J1097">
        <v>3.29</v>
      </c>
      <c r="K1097">
        <v>3.64</v>
      </c>
      <c r="L1097" s="2">
        <f>_xlfn.RANK.EQ(I1097, INDEX(CFB!$I$2:$I$1048576, MATCH(W1097, CFB!$W$2:$W$1048576, 0)):INDEX(CFB!$I$2:$I$1048576, MATCH(W1097, CFB!$W$2:$W$1048576, 0) + COUNTIF(CFB!$W$2:$W$1048576, W1097) - 1), 0)</f>
        <v>64</v>
      </c>
      <c r="M1097" s="2">
        <f>_xlfn.RANK.EQ(J1097, INDEX(CFB!$J$2:$J$1048576, MATCH(W1097, CFB!$W$2:$W$1048576, 0)):INDEX(CFB!$J$2:$J$1048576, MATCH(W1097, CFB!$W$2:$W$1048576, 0) + COUNTIF(CFB!$W$2:$W$1048576, W1097) - 1))</f>
        <v>40</v>
      </c>
      <c r="N1097" s="2">
        <f>RANK(K1097, INDEX(CFB!$K$2:$K$1048576, MATCH(W1097, CFB!$W$2:$W$1048576, 0)):INDEX(CFB!$K$2:$K$1048576, MATCH(W1097, CFB!$W$2:$W$1048576, 0) + COUNTIF(CFB!$W$2:$W$1048576, W1097) - 1))</f>
        <v>50</v>
      </c>
      <c r="O1097">
        <v>41.83</v>
      </c>
      <c r="P1097">
        <v>8.65</v>
      </c>
      <c r="Q1097">
        <v>8.51</v>
      </c>
      <c r="R1097">
        <v>4.9400000000000004</v>
      </c>
      <c r="S1097">
        <v>6.01</v>
      </c>
      <c r="T1097">
        <v>2.4700000000000002</v>
      </c>
      <c r="U1097">
        <v>6.97</v>
      </c>
      <c r="V1097">
        <v>3.71</v>
      </c>
      <c r="W1097">
        <v>2016</v>
      </c>
      <c r="X1097">
        <f t="shared" si="33"/>
        <v>0</v>
      </c>
    </row>
    <row r="1098" spans="1:24" ht="12.75" hidden="1" customHeight="1" x14ac:dyDescent="0.45">
      <c r="A1098">
        <v>51</v>
      </c>
      <c r="B1098" t="s">
        <v>51</v>
      </c>
      <c r="C1098" t="s">
        <v>172</v>
      </c>
      <c r="D1098" s="2" t="str">
        <f t="shared" si="32"/>
        <v>Navy2016</v>
      </c>
      <c r="F1098">
        <v>9</v>
      </c>
      <c r="G1098">
        <v>5</v>
      </c>
      <c r="H1098" s="2">
        <v>0</v>
      </c>
      <c r="I1098">
        <v>6.88</v>
      </c>
      <c r="J1098">
        <v>-3.29</v>
      </c>
      <c r="K1098">
        <v>3.59</v>
      </c>
      <c r="L1098" s="2">
        <f>_xlfn.RANK.EQ(I1098, INDEX(CFB!$I$2:$I$1048576, MATCH(W1098, CFB!$W$2:$W$1048576, 0)):INDEX(CFB!$I$2:$I$1048576, MATCH(W1098, CFB!$W$2:$W$1048576, 0) + COUNTIF(CFB!$W$2:$W$1048576, W1098) - 1), 0)</f>
        <v>22</v>
      </c>
      <c r="M1098" s="2">
        <f>_xlfn.RANK.EQ(J1098, INDEX(CFB!$J$2:$J$1048576, MATCH(W1098, CFB!$W$2:$W$1048576, 0)):INDEX(CFB!$J$2:$J$1048576, MATCH(W1098, CFB!$W$2:$W$1048576, 0) + COUNTIF(CFB!$W$2:$W$1048576, W1098) - 1))</f>
        <v>89</v>
      </c>
      <c r="N1098" s="2">
        <f>RANK(K1098, INDEX(CFB!$K$2:$K$1048576, MATCH(W1098, CFB!$W$2:$W$1048576, 0)):INDEX(CFB!$K$2:$K$1048576, MATCH(W1098, CFB!$W$2:$W$1048576, 0) + COUNTIF(CFB!$W$2:$W$1048576, W1098) - 1))</f>
        <v>51</v>
      </c>
      <c r="O1098">
        <v>51.23</v>
      </c>
      <c r="P1098">
        <v>15.09</v>
      </c>
      <c r="Q1098">
        <v>13.08</v>
      </c>
      <c r="R1098">
        <v>6.64</v>
      </c>
      <c r="S1098">
        <v>7.25</v>
      </c>
      <c r="T1098">
        <v>3.4</v>
      </c>
      <c r="U1098">
        <v>8.15</v>
      </c>
      <c r="V1098">
        <v>5.0199999999999996</v>
      </c>
      <c r="W1098">
        <v>2016</v>
      </c>
      <c r="X1098">
        <f t="shared" si="33"/>
        <v>0</v>
      </c>
    </row>
    <row r="1099" spans="1:24" ht="12.75" hidden="1" customHeight="1" x14ac:dyDescent="0.45">
      <c r="A1099">
        <v>52</v>
      </c>
      <c r="B1099" t="s">
        <v>137</v>
      </c>
      <c r="C1099" t="s">
        <v>165</v>
      </c>
      <c r="D1099" s="2" t="str">
        <f t="shared" si="32"/>
        <v>Louisiana Tech2016</v>
      </c>
      <c r="F1099">
        <v>9</v>
      </c>
      <c r="G1099">
        <v>5</v>
      </c>
      <c r="H1099" s="2">
        <v>0</v>
      </c>
      <c r="I1099">
        <v>10.050000000000001</v>
      </c>
      <c r="J1099">
        <v>-6.66</v>
      </c>
      <c r="K1099">
        <v>3.39</v>
      </c>
      <c r="L1099" s="2">
        <f>_xlfn.RANK.EQ(I1099, INDEX(CFB!$I$2:$I$1048576, MATCH(W1099, CFB!$W$2:$W$1048576, 0)):INDEX(CFB!$I$2:$I$1048576, MATCH(W1099, CFB!$W$2:$W$1048576, 0) + COUNTIF(CFB!$W$2:$W$1048576, W1099) - 1), 0)</f>
        <v>10</v>
      </c>
      <c r="M1099" s="2">
        <f>_xlfn.RANK.EQ(J1099, INDEX(CFB!$J$2:$J$1048576, MATCH(W1099, CFB!$W$2:$W$1048576, 0)):INDEX(CFB!$J$2:$J$1048576, MATCH(W1099, CFB!$W$2:$W$1048576, 0) + COUNTIF(CFB!$W$2:$W$1048576, W1099) - 1))</f>
        <v>111</v>
      </c>
      <c r="N1099" s="2">
        <f>RANK(K1099, INDEX(CFB!$K$2:$K$1048576, MATCH(W1099, CFB!$W$2:$W$1048576, 0)):INDEX(CFB!$K$2:$K$1048576, MATCH(W1099, CFB!$W$2:$W$1048576, 0) + COUNTIF(CFB!$W$2:$W$1048576, W1099) - 1))</f>
        <v>52</v>
      </c>
      <c r="O1099">
        <v>53.53</v>
      </c>
      <c r="P1099">
        <v>19.010000000000002</v>
      </c>
      <c r="Q1099">
        <v>10.24</v>
      </c>
      <c r="R1099">
        <v>5.93</v>
      </c>
      <c r="S1099">
        <v>6.08</v>
      </c>
      <c r="T1099">
        <v>2.68</v>
      </c>
      <c r="U1099">
        <v>8.35</v>
      </c>
      <c r="V1099">
        <v>4.33</v>
      </c>
      <c r="W1099">
        <v>2016</v>
      </c>
      <c r="X1099">
        <f t="shared" si="33"/>
        <v>0</v>
      </c>
    </row>
    <row r="1100" spans="1:24" ht="12.75" hidden="1" customHeight="1" x14ac:dyDescent="0.45">
      <c r="A1100">
        <v>53</v>
      </c>
      <c r="B1100" t="s">
        <v>59</v>
      </c>
      <c r="C1100" t="s">
        <v>155</v>
      </c>
      <c r="D1100" s="2" t="str">
        <f t="shared" si="32"/>
        <v>Vanderbilt2016</v>
      </c>
      <c r="F1100">
        <v>6</v>
      </c>
      <c r="G1100">
        <v>7</v>
      </c>
      <c r="H1100" s="2">
        <v>0</v>
      </c>
      <c r="I1100">
        <v>-2.0499999999999998</v>
      </c>
      <c r="J1100">
        <v>5.26</v>
      </c>
      <c r="K1100">
        <v>3.21</v>
      </c>
      <c r="L1100" s="2">
        <f>_xlfn.RANK.EQ(I1100, INDEX(CFB!$I$2:$I$1048576, MATCH(W1100, CFB!$W$2:$W$1048576, 0)):INDEX(CFB!$I$2:$I$1048576, MATCH(W1100, CFB!$W$2:$W$1048576, 0) + COUNTIF(CFB!$W$2:$W$1048576, W1100) - 1), 0)</f>
        <v>85</v>
      </c>
      <c r="M1100" s="2">
        <f>_xlfn.RANK.EQ(J1100, INDEX(CFB!$J$2:$J$1048576, MATCH(W1100, CFB!$W$2:$W$1048576, 0)):INDEX(CFB!$J$2:$J$1048576, MATCH(W1100, CFB!$W$2:$W$1048576, 0) + COUNTIF(CFB!$W$2:$W$1048576, W1100) - 1))</f>
        <v>27</v>
      </c>
      <c r="N1100" s="2">
        <f>RANK(K1100, INDEX(CFB!$K$2:$K$1048576, MATCH(W1100, CFB!$W$2:$W$1048576, 0)):INDEX(CFB!$K$2:$K$1048576, MATCH(W1100, CFB!$W$2:$W$1048576, 0) + COUNTIF(CFB!$W$2:$W$1048576, W1100) - 1))</f>
        <v>53</v>
      </c>
      <c r="O1100">
        <v>39.81</v>
      </c>
      <c r="P1100">
        <v>6.93</v>
      </c>
      <c r="Q1100">
        <v>8.35</v>
      </c>
      <c r="R1100">
        <v>4.8600000000000003</v>
      </c>
      <c r="S1100">
        <v>5.81</v>
      </c>
      <c r="T1100">
        <v>3</v>
      </c>
      <c r="U1100">
        <v>6.78</v>
      </c>
      <c r="V1100">
        <v>4.1500000000000004</v>
      </c>
      <c r="W1100">
        <v>2016</v>
      </c>
      <c r="X1100">
        <f t="shared" si="33"/>
        <v>0</v>
      </c>
    </row>
    <row r="1101" spans="1:24" ht="12.75" hidden="1" customHeight="1" x14ac:dyDescent="0.45">
      <c r="A1101">
        <v>54</v>
      </c>
      <c r="B1101" t="s">
        <v>45</v>
      </c>
      <c r="C1101" t="s">
        <v>29</v>
      </c>
      <c r="D1101" s="2" t="str">
        <f t="shared" si="32"/>
        <v>Baylor2016</v>
      </c>
      <c r="F1101">
        <v>7</v>
      </c>
      <c r="G1101">
        <v>6</v>
      </c>
      <c r="H1101" s="2">
        <v>0</v>
      </c>
      <c r="I1101">
        <v>2.67</v>
      </c>
      <c r="J1101">
        <v>0.34</v>
      </c>
      <c r="K1101">
        <v>3.01</v>
      </c>
      <c r="L1101" s="2">
        <f>_xlfn.RANK.EQ(I1101, INDEX(CFB!$I$2:$I$1048576, MATCH(W1101, CFB!$W$2:$W$1048576, 0)):INDEX(CFB!$I$2:$I$1048576, MATCH(W1101, CFB!$W$2:$W$1048576, 0) + COUNTIF(CFB!$W$2:$W$1048576, W1101) - 1), 0)</f>
        <v>49</v>
      </c>
      <c r="M1101" s="2">
        <f>_xlfn.RANK.EQ(J1101, INDEX(CFB!$J$2:$J$1048576, MATCH(W1101, CFB!$W$2:$W$1048576, 0)):INDEX(CFB!$J$2:$J$1048576, MATCH(W1101, CFB!$W$2:$W$1048576, 0) + COUNTIF(CFB!$W$2:$W$1048576, W1101) - 1))</f>
        <v>55</v>
      </c>
      <c r="N1101" s="2">
        <f>RANK(K1101, INDEX(CFB!$K$2:$K$1048576, MATCH(W1101, CFB!$W$2:$W$1048576, 0)):INDEX(CFB!$K$2:$K$1048576, MATCH(W1101, CFB!$W$2:$W$1048576, 0) + COUNTIF(CFB!$W$2:$W$1048576, W1101) - 1))</f>
        <v>54</v>
      </c>
      <c r="O1101">
        <v>48.69</v>
      </c>
      <c r="P1101">
        <v>12.57</v>
      </c>
      <c r="Q1101">
        <v>9.17</v>
      </c>
      <c r="R1101">
        <v>5.16</v>
      </c>
      <c r="S1101">
        <v>5.99</v>
      </c>
      <c r="T1101">
        <v>3.15</v>
      </c>
      <c r="U1101">
        <v>7.32</v>
      </c>
      <c r="V1101">
        <v>3.88</v>
      </c>
      <c r="W1101">
        <v>2016</v>
      </c>
      <c r="X1101">
        <f t="shared" si="33"/>
        <v>0</v>
      </c>
    </row>
    <row r="1102" spans="1:24" ht="12.75" hidden="1" customHeight="1" x14ac:dyDescent="0.45">
      <c r="A1102">
        <v>55</v>
      </c>
      <c r="B1102" t="s">
        <v>68</v>
      </c>
      <c r="C1102" t="s">
        <v>172</v>
      </c>
      <c r="D1102" s="2" t="str">
        <f t="shared" si="32"/>
        <v>Memphis2016</v>
      </c>
      <c r="F1102">
        <v>8</v>
      </c>
      <c r="G1102">
        <v>5</v>
      </c>
      <c r="H1102" s="2">
        <v>0</v>
      </c>
      <c r="I1102">
        <v>3.28</v>
      </c>
      <c r="J1102">
        <v>-0.32</v>
      </c>
      <c r="K1102">
        <v>2.96</v>
      </c>
      <c r="L1102" s="2">
        <f>_xlfn.RANK.EQ(I1102, INDEX(CFB!$I$2:$I$1048576, MATCH(W1102, CFB!$W$2:$W$1048576, 0)):INDEX(CFB!$I$2:$I$1048576, MATCH(W1102, CFB!$W$2:$W$1048576, 0) + COUNTIF(CFB!$W$2:$W$1048576, W1102) - 1), 0)</f>
        <v>44</v>
      </c>
      <c r="M1102" s="2">
        <f>_xlfn.RANK.EQ(J1102, INDEX(CFB!$J$2:$J$1048576, MATCH(W1102, CFB!$W$2:$W$1048576, 0)):INDEX(CFB!$J$2:$J$1048576, MATCH(W1102, CFB!$W$2:$W$1048576, 0) + COUNTIF(CFB!$W$2:$W$1048576, W1102) - 1))</f>
        <v>60</v>
      </c>
      <c r="N1102" s="2">
        <f>RANK(K1102, INDEX(CFB!$K$2:$K$1048576, MATCH(W1102, CFB!$W$2:$W$1048576, 0)):INDEX(CFB!$K$2:$K$1048576, MATCH(W1102, CFB!$W$2:$W$1048576, 0) + COUNTIF(CFB!$W$2:$W$1048576, W1102) - 1))</f>
        <v>55</v>
      </c>
      <c r="O1102">
        <v>51.38</v>
      </c>
      <c r="P1102">
        <v>13.05</v>
      </c>
      <c r="Q1102">
        <v>9.89</v>
      </c>
      <c r="R1102">
        <v>4.66</v>
      </c>
      <c r="S1102">
        <v>5.57</v>
      </c>
      <c r="T1102">
        <v>3.79</v>
      </c>
      <c r="U1102">
        <v>7.55</v>
      </c>
      <c r="V1102">
        <v>4.41</v>
      </c>
      <c r="W1102">
        <v>2016</v>
      </c>
      <c r="X1102">
        <f t="shared" si="33"/>
        <v>0</v>
      </c>
    </row>
    <row r="1103" spans="1:24" ht="12.75" hidden="1" customHeight="1" x14ac:dyDescent="0.45">
      <c r="A1103">
        <v>56</v>
      </c>
      <c r="B1103" t="s">
        <v>61</v>
      </c>
      <c r="C1103" t="s">
        <v>29</v>
      </c>
      <c r="D1103" s="2" t="str">
        <f t="shared" si="32"/>
        <v>Texas Christian2016</v>
      </c>
      <c r="F1103">
        <v>6</v>
      </c>
      <c r="G1103">
        <v>7</v>
      </c>
      <c r="H1103" s="2">
        <v>0</v>
      </c>
      <c r="I1103">
        <v>1.88</v>
      </c>
      <c r="J1103">
        <v>0.74</v>
      </c>
      <c r="K1103">
        <v>2.63</v>
      </c>
      <c r="L1103" s="2">
        <f>_xlfn.RANK.EQ(I1103, INDEX(CFB!$I$2:$I$1048576, MATCH(W1103, CFB!$W$2:$W$1048576, 0)):INDEX(CFB!$I$2:$I$1048576, MATCH(W1103, CFB!$W$2:$W$1048576, 0) + COUNTIF(CFB!$W$2:$W$1048576, W1103) - 1), 0)</f>
        <v>55</v>
      </c>
      <c r="M1103" s="2">
        <f>_xlfn.RANK.EQ(J1103, INDEX(CFB!$J$2:$J$1048576, MATCH(W1103, CFB!$W$2:$W$1048576, 0)):INDEX(CFB!$J$2:$J$1048576, MATCH(W1103, CFB!$W$2:$W$1048576, 0) + COUNTIF(CFB!$W$2:$W$1048576, W1103) - 1))</f>
        <v>54</v>
      </c>
      <c r="N1103" s="2">
        <f>RANK(K1103, INDEX(CFB!$K$2:$K$1048576, MATCH(W1103, CFB!$W$2:$W$1048576, 0)):INDEX(CFB!$K$2:$K$1048576, MATCH(W1103, CFB!$W$2:$W$1048576, 0) + COUNTIF(CFB!$W$2:$W$1048576, W1103) - 1))</f>
        <v>56</v>
      </c>
      <c r="O1103">
        <v>45.88</v>
      </c>
      <c r="P1103">
        <v>10.74</v>
      </c>
      <c r="Q1103">
        <v>8.6999999999999993</v>
      </c>
      <c r="R1103">
        <v>5.0599999999999996</v>
      </c>
      <c r="S1103">
        <v>6.19</v>
      </c>
      <c r="T1103">
        <v>3.15</v>
      </c>
      <c r="U1103">
        <v>7.37</v>
      </c>
      <c r="V1103">
        <v>3.94</v>
      </c>
      <c r="W1103">
        <v>2016</v>
      </c>
      <c r="X1103">
        <f t="shared" si="33"/>
        <v>0</v>
      </c>
    </row>
    <row r="1104" spans="1:24" ht="12.75" hidden="1" customHeight="1" x14ac:dyDescent="0.45">
      <c r="A1104">
        <v>57</v>
      </c>
      <c r="B1104" t="s">
        <v>73</v>
      </c>
      <c r="C1104" t="s">
        <v>170</v>
      </c>
      <c r="D1104" s="2" t="str">
        <f t="shared" si="32"/>
        <v>UCLA2016</v>
      </c>
      <c r="F1104">
        <v>4</v>
      </c>
      <c r="G1104">
        <v>8</v>
      </c>
      <c r="H1104" s="2">
        <v>0</v>
      </c>
      <c r="I1104">
        <v>-0.86</v>
      </c>
      <c r="J1104">
        <v>3.49</v>
      </c>
      <c r="K1104">
        <v>2.63</v>
      </c>
      <c r="L1104" s="2">
        <f>_xlfn.RANK.EQ(I1104, INDEX(CFB!$I$2:$I$1048576, MATCH(W1104, CFB!$W$2:$W$1048576, 0)):INDEX(CFB!$I$2:$I$1048576, MATCH(W1104, CFB!$W$2:$W$1048576, 0) + COUNTIF(CFB!$W$2:$W$1048576, W1104) - 1), 0)</f>
        <v>73</v>
      </c>
      <c r="M1104" s="2">
        <f>_xlfn.RANK.EQ(J1104, INDEX(CFB!$J$2:$J$1048576, MATCH(W1104, CFB!$W$2:$W$1048576, 0)):INDEX(CFB!$J$2:$J$1048576, MATCH(W1104, CFB!$W$2:$W$1048576, 0) + COUNTIF(CFB!$W$2:$W$1048576, W1104) - 1))</f>
        <v>37</v>
      </c>
      <c r="N1104" s="2">
        <f>RANK(K1104, INDEX(CFB!$K$2:$K$1048576, MATCH(W1104, CFB!$W$2:$W$1048576, 0)):INDEX(CFB!$K$2:$K$1048576, MATCH(W1104, CFB!$W$2:$W$1048576, 0) + COUNTIF(CFB!$W$2:$W$1048576, W1104) - 1))</f>
        <v>56</v>
      </c>
      <c r="O1104">
        <v>41.62</v>
      </c>
      <c r="P1104">
        <v>9.27</v>
      </c>
      <c r="Q1104">
        <v>9.15</v>
      </c>
      <c r="R1104">
        <v>4.16</v>
      </c>
      <c r="S1104">
        <v>4.28</v>
      </c>
      <c r="T1104">
        <v>2.39</v>
      </c>
      <c r="U1104">
        <v>6.86</v>
      </c>
      <c r="V1104">
        <v>3.31</v>
      </c>
      <c r="W1104">
        <v>2016</v>
      </c>
      <c r="X1104">
        <f t="shared" si="33"/>
        <v>0</v>
      </c>
    </row>
    <row r="1105" spans="1:24" ht="12.75" hidden="1" customHeight="1" x14ac:dyDescent="0.45">
      <c r="A1105">
        <v>58</v>
      </c>
      <c r="B1105" t="s">
        <v>104</v>
      </c>
      <c r="C1105" t="s">
        <v>167</v>
      </c>
      <c r="D1105" s="2" t="str">
        <f t="shared" si="32"/>
        <v>Colorado State2016</v>
      </c>
      <c r="F1105">
        <v>7</v>
      </c>
      <c r="G1105">
        <v>6</v>
      </c>
      <c r="H1105" s="2">
        <v>0</v>
      </c>
      <c r="I1105">
        <v>5.18</v>
      </c>
      <c r="J1105">
        <v>-2.66</v>
      </c>
      <c r="K1105">
        <v>2.52</v>
      </c>
      <c r="L1105" s="2">
        <f>_xlfn.RANK.EQ(I1105, INDEX(CFB!$I$2:$I$1048576, MATCH(W1105, CFB!$W$2:$W$1048576, 0)):INDEX(CFB!$I$2:$I$1048576, MATCH(W1105, CFB!$W$2:$W$1048576, 0) + COUNTIF(CFB!$W$2:$W$1048576, W1105) - 1), 0)</f>
        <v>32</v>
      </c>
      <c r="M1105" s="2">
        <f>_xlfn.RANK.EQ(J1105, INDEX(CFB!$J$2:$J$1048576, MATCH(W1105, CFB!$W$2:$W$1048576, 0)):INDEX(CFB!$J$2:$J$1048576, MATCH(W1105, CFB!$W$2:$W$1048576, 0) + COUNTIF(CFB!$W$2:$W$1048576, W1105) - 1))</f>
        <v>85</v>
      </c>
      <c r="N1105" s="2">
        <f>RANK(K1105, INDEX(CFB!$K$2:$K$1048576, MATCH(W1105, CFB!$W$2:$W$1048576, 0)):INDEX(CFB!$K$2:$K$1048576, MATCH(W1105, CFB!$W$2:$W$1048576, 0) + COUNTIF(CFB!$W$2:$W$1048576, W1105) - 1))</f>
        <v>58</v>
      </c>
      <c r="O1105">
        <v>48.21</v>
      </c>
      <c r="P1105">
        <v>17.86</v>
      </c>
      <c r="Q1105">
        <v>10.38</v>
      </c>
      <c r="R1105">
        <v>6.75</v>
      </c>
      <c r="S1105">
        <v>6.67</v>
      </c>
      <c r="T1105">
        <v>3.67</v>
      </c>
      <c r="U1105">
        <v>7.94</v>
      </c>
      <c r="V1105">
        <v>5.07</v>
      </c>
      <c r="W1105">
        <v>2016</v>
      </c>
      <c r="X1105">
        <f t="shared" si="33"/>
        <v>0</v>
      </c>
    </row>
    <row r="1106" spans="1:24" ht="12.75" hidden="1" customHeight="1" x14ac:dyDescent="0.45">
      <c r="A1106">
        <v>59</v>
      </c>
      <c r="B1106" t="s">
        <v>83</v>
      </c>
      <c r="C1106" t="s">
        <v>171</v>
      </c>
      <c r="D1106" s="2" t="str">
        <f t="shared" si="32"/>
        <v>California2016</v>
      </c>
      <c r="F1106">
        <v>5</v>
      </c>
      <c r="G1106">
        <v>7</v>
      </c>
      <c r="H1106" s="2">
        <v>0</v>
      </c>
      <c r="I1106">
        <v>12.42</v>
      </c>
      <c r="J1106">
        <v>-10</v>
      </c>
      <c r="K1106">
        <v>2.42</v>
      </c>
      <c r="L1106" s="2">
        <f>_xlfn.RANK.EQ(I1106, INDEX(CFB!$I$2:$I$1048576, MATCH(W1106, CFB!$W$2:$W$1048576, 0)):INDEX(CFB!$I$2:$I$1048576, MATCH(W1106, CFB!$W$2:$W$1048576, 0) + COUNTIF(CFB!$W$2:$W$1048576, W1106) - 1), 0)</f>
        <v>5</v>
      </c>
      <c r="M1106" s="2">
        <f>_xlfn.RANK.EQ(J1106, INDEX(CFB!$J$2:$J$1048576, MATCH(W1106, CFB!$W$2:$W$1048576, 0)):INDEX(CFB!$J$2:$J$1048576, MATCH(W1106, CFB!$W$2:$W$1048576, 0) + COUNTIF(CFB!$W$2:$W$1048576, W1106) - 1))</f>
        <v>123</v>
      </c>
      <c r="N1106" s="2">
        <f>RANK(K1106, INDEX(CFB!$K$2:$K$1048576, MATCH(W1106, CFB!$W$2:$W$1048576, 0)):INDEX(CFB!$K$2:$K$1048576, MATCH(W1106, CFB!$W$2:$W$1048576, 0) + COUNTIF(CFB!$W$2:$W$1048576, W1106) - 1))</f>
        <v>59</v>
      </c>
      <c r="O1106">
        <v>54.8</v>
      </c>
      <c r="P1106">
        <v>24.71</v>
      </c>
      <c r="Q1106">
        <v>8.98</v>
      </c>
      <c r="R1106">
        <v>5.5</v>
      </c>
      <c r="S1106">
        <v>5.97</v>
      </c>
      <c r="T1106">
        <v>4.67</v>
      </c>
      <c r="U1106">
        <v>7.52</v>
      </c>
      <c r="V1106">
        <v>5.0999999999999996</v>
      </c>
      <c r="W1106">
        <v>2016</v>
      </c>
      <c r="X1106">
        <f t="shared" si="33"/>
        <v>0</v>
      </c>
    </row>
    <row r="1107" spans="1:24" ht="12.75" hidden="1" customHeight="1" x14ac:dyDescent="0.45">
      <c r="A1107">
        <v>60</v>
      </c>
      <c r="B1107" t="s">
        <v>74</v>
      </c>
      <c r="C1107" t="s">
        <v>155</v>
      </c>
      <c r="D1107" s="2" t="str">
        <f t="shared" si="32"/>
        <v>Kentucky2016</v>
      </c>
      <c r="F1107">
        <v>7</v>
      </c>
      <c r="G1107">
        <v>6</v>
      </c>
      <c r="H1107" s="2">
        <v>0</v>
      </c>
      <c r="I1107">
        <v>4.33</v>
      </c>
      <c r="J1107">
        <v>-2.0299999999999998</v>
      </c>
      <c r="K1107">
        <v>2.2999999999999998</v>
      </c>
      <c r="L1107" s="2">
        <f>_xlfn.RANK.EQ(I1107, INDEX(CFB!$I$2:$I$1048576, MATCH(W1107, CFB!$W$2:$W$1048576, 0)):INDEX(CFB!$I$2:$I$1048576, MATCH(W1107, CFB!$W$2:$W$1048576, 0) + COUNTIF(CFB!$W$2:$W$1048576, W1107) - 1), 0)</f>
        <v>35</v>
      </c>
      <c r="M1107" s="2">
        <f>_xlfn.RANK.EQ(J1107, INDEX(CFB!$J$2:$J$1048576, MATCH(W1107, CFB!$W$2:$W$1048576, 0)):INDEX(CFB!$J$2:$J$1048576, MATCH(W1107, CFB!$W$2:$W$1048576, 0) + COUNTIF(CFB!$W$2:$W$1048576, W1107) - 1))</f>
        <v>80</v>
      </c>
      <c r="N1107" s="2">
        <f>RANK(K1107, INDEX(CFB!$K$2:$K$1048576, MATCH(W1107, CFB!$W$2:$W$1048576, 0)):INDEX(CFB!$K$2:$K$1048576, MATCH(W1107, CFB!$W$2:$W$1048576, 0) + COUNTIF(CFB!$W$2:$W$1048576, W1107) - 1))</f>
        <v>60</v>
      </c>
      <c r="O1107">
        <v>46.78</v>
      </c>
      <c r="P1107">
        <v>15.02</v>
      </c>
      <c r="Q1107">
        <v>9.68</v>
      </c>
      <c r="R1107">
        <v>5.66</v>
      </c>
      <c r="S1107">
        <v>6.98</v>
      </c>
      <c r="T1107">
        <v>3.54</v>
      </c>
      <c r="U1107">
        <v>7.83</v>
      </c>
      <c r="V1107">
        <v>4.55</v>
      </c>
      <c r="W1107">
        <v>2016</v>
      </c>
      <c r="X1107">
        <f t="shared" si="33"/>
        <v>0</v>
      </c>
    </row>
    <row r="1108" spans="1:24" ht="12.75" hidden="1" customHeight="1" x14ac:dyDescent="0.45">
      <c r="A1108">
        <v>61</v>
      </c>
      <c r="B1108" t="s">
        <v>14</v>
      </c>
      <c r="C1108" t="s">
        <v>29</v>
      </c>
      <c r="D1108" s="2" t="str">
        <f t="shared" si="32"/>
        <v>Texas2016</v>
      </c>
      <c r="F1108">
        <v>5</v>
      </c>
      <c r="G1108">
        <v>7</v>
      </c>
      <c r="H1108" s="2">
        <v>0</v>
      </c>
      <c r="I1108">
        <v>3.16</v>
      </c>
      <c r="J1108">
        <v>-1.41</v>
      </c>
      <c r="K1108">
        <v>1.75</v>
      </c>
      <c r="L1108" s="2">
        <f>_xlfn.RANK.EQ(I1108, INDEX(CFB!$I$2:$I$1048576, MATCH(W1108, CFB!$W$2:$W$1048576, 0)):INDEX(CFB!$I$2:$I$1048576, MATCH(W1108, CFB!$W$2:$W$1048576, 0) + COUNTIF(CFB!$W$2:$W$1048576, W1108) - 1), 0)</f>
        <v>46</v>
      </c>
      <c r="M1108" s="2">
        <f>_xlfn.RANK.EQ(J1108, INDEX(CFB!$J$2:$J$1048576, MATCH(W1108, CFB!$W$2:$W$1048576, 0)):INDEX(CFB!$J$2:$J$1048576, MATCH(W1108, CFB!$W$2:$W$1048576, 0) + COUNTIF(CFB!$W$2:$W$1048576, W1108) - 1))</f>
        <v>75</v>
      </c>
      <c r="N1108" s="2">
        <f>RANK(K1108, INDEX(CFB!$K$2:$K$1048576, MATCH(W1108, CFB!$W$2:$W$1048576, 0)):INDEX(CFB!$K$2:$K$1048576, MATCH(W1108, CFB!$W$2:$W$1048576, 0) + COUNTIF(CFB!$W$2:$W$1048576, W1108) - 1))</f>
        <v>61</v>
      </c>
      <c r="O1108">
        <v>46.51</v>
      </c>
      <c r="P1108">
        <v>12.12</v>
      </c>
      <c r="Q1108">
        <v>9.4</v>
      </c>
      <c r="R1108">
        <v>5.48</v>
      </c>
      <c r="S1108">
        <v>5.82</v>
      </c>
      <c r="T1108">
        <v>2.84</v>
      </c>
      <c r="U1108">
        <v>7.27</v>
      </c>
      <c r="V1108">
        <v>3.88</v>
      </c>
      <c r="W1108">
        <v>2016</v>
      </c>
      <c r="X1108">
        <f t="shared" si="33"/>
        <v>0</v>
      </c>
    </row>
    <row r="1109" spans="1:24" ht="12.75" hidden="1" customHeight="1" x14ac:dyDescent="0.45">
      <c r="A1109">
        <v>62</v>
      </c>
      <c r="B1109" t="s">
        <v>109</v>
      </c>
      <c r="C1109" t="s">
        <v>157</v>
      </c>
      <c r="D1109" s="2" t="str">
        <f t="shared" si="32"/>
        <v>Mississippi State2016</v>
      </c>
      <c r="F1109">
        <v>6</v>
      </c>
      <c r="G1109">
        <v>7</v>
      </c>
      <c r="H1109" s="2">
        <v>0</v>
      </c>
      <c r="I1109">
        <v>5.19</v>
      </c>
      <c r="J1109">
        <v>-3.51</v>
      </c>
      <c r="K1109">
        <v>1.68</v>
      </c>
      <c r="L1109" s="2">
        <f>_xlfn.RANK.EQ(I1109, INDEX(CFB!$I$2:$I$1048576, MATCH(W1109, CFB!$W$2:$W$1048576, 0)):INDEX(CFB!$I$2:$I$1048576, MATCH(W1109, CFB!$W$2:$W$1048576, 0) + COUNTIF(CFB!$W$2:$W$1048576, W1109) - 1), 0)</f>
        <v>31</v>
      </c>
      <c r="M1109" s="2">
        <f>_xlfn.RANK.EQ(J1109, INDEX(CFB!$J$2:$J$1048576, MATCH(W1109, CFB!$W$2:$W$1048576, 0)):INDEX(CFB!$J$2:$J$1048576, MATCH(W1109, CFB!$W$2:$W$1048576, 0) + COUNTIF(CFB!$W$2:$W$1048576, W1109) - 1))</f>
        <v>92</v>
      </c>
      <c r="N1109" s="2">
        <f>RANK(K1109, INDEX(CFB!$K$2:$K$1048576, MATCH(W1109, CFB!$W$2:$W$1048576, 0)):INDEX(CFB!$K$2:$K$1048576, MATCH(W1109, CFB!$W$2:$W$1048576, 0) + COUNTIF(CFB!$W$2:$W$1048576, W1109) - 1))</f>
        <v>62</v>
      </c>
      <c r="O1109">
        <v>48.61</v>
      </c>
      <c r="P1109">
        <v>16.88</v>
      </c>
      <c r="Q1109">
        <v>8.4700000000000006</v>
      </c>
      <c r="R1109">
        <v>5.88</v>
      </c>
      <c r="S1109">
        <v>7.29</v>
      </c>
      <c r="T1109">
        <v>3.24</v>
      </c>
      <c r="U1109">
        <v>7.66</v>
      </c>
      <c r="V1109">
        <v>4.71</v>
      </c>
      <c r="W1109">
        <v>2016</v>
      </c>
      <c r="X1109">
        <f t="shared" si="33"/>
        <v>0</v>
      </c>
    </row>
    <row r="1110" spans="1:24" ht="12.75" hidden="1" customHeight="1" x14ac:dyDescent="0.45">
      <c r="A1110">
        <v>63</v>
      </c>
      <c r="B1110" t="s">
        <v>119</v>
      </c>
      <c r="C1110" t="s">
        <v>171</v>
      </c>
      <c r="D1110" s="2" t="str">
        <f t="shared" si="32"/>
        <v>Oregon State2016</v>
      </c>
      <c r="F1110">
        <v>4</v>
      </c>
      <c r="G1110">
        <v>8</v>
      </c>
      <c r="H1110" s="2">
        <v>0</v>
      </c>
      <c r="I1110">
        <v>0.5</v>
      </c>
      <c r="J1110">
        <v>1.02</v>
      </c>
      <c r="K1110">
        <v>1.53</v>
      </c>
      <c r="L1110" s="2">
        <f>_xlfn.RANK.EQ(I1110, INDEX(CFB!$I$2:$I$1048576, MATCH(W1110, CFB!$W$2:$W$1048576, 0)):INDEX(CFB!$I$2:$I$1048576, MATCH(W1110, CFB!$W$2:$W$1048576, 0) + COUNTIF(CFB!$W$2:$W$1048576, W1110) - 1), 0)</f>
        <v>62</v>
      </c>
      <c r="M1110" s="2">
        <f>_xlfn.RANK.EQ(J1110, INDEX(CFB!$J$2:$J$1048576, MATCH(W1110, CFB!$W$2:$W$1048576, 0)):INDEX(CFB!$J$2:$J$1048576, MATCH(W1110, CFB!$W$2:$W$1048576, 0) + COUNTIF(CFB!$W$2:$W$1048576, W1110) - 1))</f>
        <v>53</v>
      </c>
      <c r="N1110" s="2">
        <f>RANK(K1110, INDEX(CFB!$K$2:$K$1048576, MATCH(W1110, CFB!$W$2:$W$1048576, 0)):INDEX(CFB!$K$2:$K$1048576, MATCH(W1110, CFB!$W$2:$W$1048576, 0) + COUNTIF(CFB!$W$2:$W$1048576, W1110) - 1))</f>
        <v>63</v>
      </c>
      <c r="O1110">
        <v>42.84</v>
      </c>
      <c r="P1110">
        <v>13.14</v>
      </c>
      <c r="Q1110">
        <v>8.0500000000000007</v>
      </c>
      <c r="R1110">
        <v>4.37</v>
      </c>
      <c r="S1110">
        <v>6.65</v>
      </c>
      <c r="T1110">
        <v>4</v>
      </c>
      <c r="U1110">
        <v>7.09</v>
      </c>
      <c r="V1110">
        <v>4.24</v>
      </c>
      <c r="W1110">
        <v>2016</v>
      </c>
      <c r="X1110">
        <f t="shared" si="33"/>
        <v>0</v>
      </c>
    </row>
    <row r="1111" spans="1:24" ht="12.75" hidden="1" customHeight="1" x14ac:dyDescent="0.45">
      <c r="A1111">
        <v>64</v>
      </c>
      <c r="B1111" t="s">
        <v>21</v>
      </c>
      <c r="C1111" t="s">
        <v>154</v>
      </c>
      <c r="D1111" s="2" t="str">
        <f t="shared" si="32"/>
        <v>Indiana2016</v>
      </c>
      <c r="F1111">
        <v>6</v>
      </c>
      <c r="G1111">
        <v>7</v>
      </c>
      <c r="H1111" s="2">
        <v>0</v>
      </c>
      <c r="I1111">
        <v>2.15</v>
      </c>
      <c r="J1111">
        <v>-0.77</v>
      </c>
      <c r="K1111">
        <v>1.38</v>
      </c>
      <c r="L1111" s="2">
        <f>_xlfn.RANK.EQ(I1111, INDEX(CFB!$I$2:$I$1048576, MATCH(W1111, CFB!$W$2:$W$1048576, 0)):INDEX(CFB!$I$2:$I$1048576, MATCH(W1111, CFB!$W$2:$W$1048576, 0) + COUNTIF(CFB!$W$2:$W$1048576, W1111) - 1), 0)</f>
        <v>52</v>
      </c>
      <c r="M1111" s="2">
        <f>_xlfn.RANK.EQ(J1111, INDEX(CFB!$J$2:$J$1048576, MATCH(W1111, CFB!$W$2:$W$1048576, 0)):INDEX(CFB!$J$2:$J$1048576, MATCH(W1111, CFB!$W$2:$W$1048576, 0) + COUNTIF(CFB!$W$2:$W$1048576, W1111) - 1))</f>
        <v>65</v>
      </c>
      <c r="N1111" s="2">
        <f>RANK(K1111, INDEX(CFB!$K$2:$K$1048576, MATCH(W1111, CFB!$W$2:$W$1048576, 0)):INDEX(CFB!$K$2:$K$1048576, MATCH(W1111, CFB!$W$2:$W$1048576, 0) + COUNTIF(CFB!$W$2:$W$1048576, W1111) - 1))</f>
        <v>64</v>
      </c>
      <c r="O1111">
        <v>43.94</v>
      </c>
      <c r="P1111">
        <v>11.76</v>
      </c>
      <c r="Q1111">
        <v>9.7899999999999991</v>
      </c>
      <c r="R1111">
        <v>5.45</v>
      </c>
      <c r="S1111">
        <v>5.21</v>
      </c>
      <c r="T1111">
        <v>2.39</v>
      </c>
      <c r="U1111">
        <v>7.12</v>
      </c>
      <c r="V1111">
        <v>3.85</v>
      </c>
      <c r="W1111">
        <v>2016</v>
      </c>
      <c r="X1111">
        <f t="shared" si="33"/>
        <v>0</v>
      </c>
    </row>
    <row r="1112" spans="1:24" ht="12.75" hidden="1" customHeight="1" x14ac:dyDescent="0.45">
      <c r="A1112">
        <v>65</v>
      </c>
      <c r="B1112" t="s">
        <v>138</v>
      </c>
      <c r="C1112" t="s">
        <v>167</v>
      </c>
      <c r="D1112" s="2" t="str">
        <f t="shared" si="32"/>
        <v>Wyoming2016</v>
      </c>
      <c r="F1112">
        <v>8</v>
      </c>
      <c r="G1112">
        <v>6</v>
      </c>
      <c r="H1112" s="2">
        <v>0</v>
      </c>
      <c r="I1112">
        <v>9.0399999999999991</v>
      </c>
      <c r="J1112">
        <v>-7.68</v>
      </c>
      <c r="K1112">
        <v>1.37</v>
      </c>
      <c r="L1112" s="2">
        <f>_xlfn.RANK.EQ(I1112, INDEX(CFB!$I$2:$I$1048576, MATCH(W1112, CFB!$W$2:$W$1048576, 0)):INDEX(CFB!$I$2:$I$1048576, MATCH(W1112, CFB!$W$2:$W$1048576, 0) + COUNTIF(CFB!$W$2:$W$1048576, W1112) - 1), 0)</f>
        <v>14</v>
      </c>
      <c r="M1112" s="2">
        <f>_xlfn.RANK.EQ(J1112, INDEX(CFB!$J$2:$J$1048576, MATCH(W1112, CFB!$W$2:$W$1048576, 0)):INDEX(CFB!$J$2:$J$1048576, MATCH(W1112, CFB!$W$2:$W$1048576, 0) + COUNTIF(CFB!$W$2:$W$1048576, W1112) - 1))</f>
        <v>116</v>
      </c>
      <c r="N1112" s="2">
        <f>RANK(K1112, INDEX(CFB!$K$2:$K$1048576, MATCH(W1112, CFB!$W$2:$W$1048576, 0)):INDEX(CFB!$K$2:$K$1048576, MATCH(W1112, CFB!$W$2:$W$1048576, 0) + COUNTIF(CFB!$W$2:$W$1048576, W1112) - 1))</f>
        <v>65</v>
      </c>
      <c r="O1112">
        <v>49.24</v>
      </c>
      <c r="P1112">
        <v>21.45</v>
      </c>
      <c r="Q1112">
        <v>9.89</v>
      </c>
      <c r="R1112">
        <v>6.56</v>
      </c>
      <c r="S1112">
        <v>5.98</v>
      </c>
      <c r="T1112">
        <v>3.77</v>
      </c>
      <c r="U1112">
        <v>7.26</v>
      </c>
      <c r="V1112">
        <v>5.35</v>
      </c>
      <c r="W1112">
        <v>2016</v>
      </c>
      <c r="X1112">
        <f t="shared" si="33"/>
        <v>0</v>
      </c>
    </row>
    <row r="1113" spans="1:24" ht="12.75" hidden="1" customHeight="1" x14ac:dyDescent="0.45">
      <c r="A1113">
        <v>66</v>
      </c>
      <c r="B1113" t="s">
        <v>71</v>
      </c>
      <c r="C1113" t="s">
        <v>29</v>
      </c>
      <c r="D1113" s="2" t="str">
        <f t="shared" si="32"/>
        <v>Texas Tech2016</v>
      </c>
      <c r="F1113">
        <v>5</v>
      </c>
      <c r="G1113">
        <v>7</v>
      </c>
      <c r="H1113" s="2">
        <v>0</v>
      </c>
      <c r="I1113">
        <v>12.46</v>
      </c>
      <c r="J1113">
        <v>-11.12</v>
      </c>
      <c r="K1113">
        <v>1.34</v>
      </c>
      <c r="L1113" s="2">
        <f>_xlfn.RANK.EQ(I1113, INDEX(CFB!$I$2:$I$1048576, MATCH(W1113, CFB!$W$2:$W$1048576, 0)):INDEX(CFB!$I$2:$I$1048576, MATCH(W1113, CFB!$W$2:$W$1048576, 0) + COUNTIF(CFB!$W$2:$W$1048576, W1113) - 1), 0)</f>
        <v>4</v>
      </c>
      <c r="M1113" s="2">
        <f>_xlfn.RANK.EQ(J1113, INDEX(CFB!$J$2:$J$1048576, MATCH(W1113, CFB!$W$2:$W$1048576, 0)):INDEX(CFB!$J$2:$J$1048576, MATCH(W1113, CFB!$W$2:$W$1048576, 0) + COUNTIF(CFB!$W$2:$W$1048576, W1113) - 1))</f>
        <v>127</v>
      </c>
      <c r="N1113" s="2">
        <f>RANK(K1113, INDEX(CFB!$K$2:$K$1048576, MATCH(W1113, CFB!$W$2:$W$1048576, 0)):INDEX(CFB!$K$2:$K$1048576, MATCH(W1113, CFB!$W$2:$W$1048576, 0) + COUNTIF(CFB!$W$2:$W$1048576, W1113) - 1))</f>
        <v>66</v>
      </c>
      <c r="O1113">
        <v>58.7</v>
      </c>
      <c r="P1113">
        <v>25.95</v>
      </c>
      <c r="Q1113">
        <v>10.199999999999999</v>
      </c>
      <c r="R1113">
        <v>6.39</v>
      </c>
      <c r="S1113">
        <v>4.3600000000000003</v>
      </c>
      <c r="T1113">
        <v>4.5599999999999996</v>
      </c>
      <c r="U1113">
        <v>7.87</v>
      </c>
      <c r="V1113">
        <v>5.44</v>
      </c>
      <c r="W1113">
        <v>2016</v>
      </c>
      <c r="X1113">
        <f t="shared" si="33"/>
        <v>0</v>
      </c>
    </row>
    <row r="1114" spans="1:24" ht="12.75" hidden="1" customHeight="1" x14ac:dyDescent="0.45">
      <c r="A1114">
        <v>67</v>
      </c>
      <c r="B1114" t="s">
        <v>92</v>
      </c>
      <c r="C1114" t="s">
        <v>168</v>
      </c>
      <c r="D1114" s="2" t="str">
        <f t="shared" si="32"/>
        <v>Old Dominion2016</v>
      </c>
      <c r="F1114">
        <v>10</v>
      </c>
      <c r="G1114">
        <v>3</v>
      </c>
      <c r="H1114" s="2">
        <v>0</v>
      </c>
      <c r="I1114">
        <v>3.52</v>
      </c>
      <c r="J1114">
        <v>-2.41</v>
      </c>
      <c r="K1114">
        <v>1.1100000000000001</v>
      </c>
      <c r="L1114" s="2">
        <f>_xlfn.RANK.EQ(I1114, INDEX(CFB!$I$2:$I$1048576, MATCH(W1114, CFB!$W$2:$W$1048576, 0)):INDEX(CFB!$I$2:$I$1048576, MATCH(W1114, CFB!$W$2:$W$1048576, 0) + COUNTIF(CFB!$W$2:$W$1048576, W1114) - 1), 0)</f>
        <v>41</v>
      </c>
      <c r="M1114" s="2">
        <f>_xlfn.RANK.EQ(J1114, INDEX(CFB!$J$2:$J$1048576, MATCH(W1114, CFB!$W$2:$W$1048576, 0)):INDEX(CFB!$J$2:$J$1048576, MATCH(W1114, CFB!$W$2:$W$1048576, 0) + COUNTIF(CFB!$W$2:$W$1048576, W1114) - 1))</f>
        <v>83</v>
      </c>
      <c r="N1114" s="2">
        <f>RANK(K1114, INDEX(CFB!$K$2:$K$1048576, MATCH(W1114, CFB!$W$2:$W$1048576, 0)):INDEX(CFB!$K$2:$K$1048576, MATCH(W1114, CFB!$W$2:$W$1048576, 0) + COUNTIF(CFB!$W$2:$W$1048576, W1114) - 1))</f>
        <v>67</v>
      </c>
      <c r="O1114">
        <v>45.52</v>
      </c>
      <c r="P1114">
        <v>17.510000000000002</v>
      </c>
      <c r="Q1114">
        <v>9.19</v>
      </c>
      <c r="R1114">
        <v>6.02</v>
      </c>
      <c r="S1114">
        <v>6.34</v>
      </c>
      <c r="T1114">
        <v>3.03</v>
      </c>
      <c r="U1114">
        <v>7.42</v>
      </c>
      <c r="V1114">
        <v>4.41</v>
      </c>
      <c r="W1114">
        <v>2016</v>
      </c>
      <c r="X1114">
        <f t="shared" si="33"/>
        <v>0</v>
      </c>
    </row>
    <row r="1115" spans="1:24" ht="12.75" hidden="1" customHeight="1" x14ac:dyDescent="0.45">
      <c r="A1115">
        <v>68</v>
      </c>
      <c r="B1115" t="s">
        <v>106</v>
      </c>
      <c r="C1115" t="s">
        <v>163</v>
      </c>
      <c r="D1115" s="2" t="str">
        <f t="shared" si="32"/>
        <v>Wake Forest2016</v>
      </c>
      <c r="F1115">
        <v>7</v>
      </c>
      <c r="G1115">
        <v>6</v>
      </c>
      <c r="H1115" s="2">
        <v>0</v>
      </c>
      <c r="I1115">
        <v>-4.32</v>
      </c>
      <c r="J1115">
        <v>5.04</v>
      </c>
      <c r="K1115">
        <v>0.73</v>
      </c>
      <c r="L1115" s="2">
        <f>_xlfn.RANK.EQ(I1115, INDEX(CFB!$I$2:$I$1048576, MATCH(W1115, CFB!$W$2:$W$1048576, 0)):INDEX(CFB!$I$2:$I$1048576, MATCH(W1115, CFB!$W$2:$W$1048576, 0) + COUNTIF(CFB!$W$2:$W$1048576, W1115) - 1), 0)</f>
        <v>99</v>
      </c>
      <c r="M1115" s="2">
        <f>_xlfn.RANK.EQ(J1115, INDEX(CFB!$J$2:$J$1048576, MATCH(W1115, CFB!$W$2:$W$1048576, 0)):INDEX(CFB!$J$2:$J$1048576, MATCH(W1115, CFB!$W$2:$W$1048576, 0) + COUNTIF(CFB!$W$2:$W$1048576, W1115) - 1))</f>
        <v>29</v>
      </c>
      <c r="N1115" s="2">
        <f>RANK(K1115, INDEX(CFB!$K$2:$K$1048576, MATCH(W1115, CFB!$W$2:$W$1048576, 0)):INDEX(CFB!$K$2:$K$1048576, MATCH(W1115, CFB!$W$2:$W$1048576, 0) + COUNTIF(CFB!$W$2:$W$1048576, W1115) - 1))</f>
        <v>68</v>
      </c>
      <c r="O1115">
        <v>37.75</v>
      </c>
      <c r="P1115">
        <v>6.93</v>
      </c>
      <c r="Q1115">
        <v>7.9</v>
      </c>
      <c r="R1115">
        <v>5.41</v>
      </c>
      <c r="S1115">
        <v>5.32</v>
      </c>
      <c r="T1115">
        <v>2.5299999999999998</v>
      </c>
      <c r="U1115">
        <v>6.16</v>
      </c>
      <c r="V1115">
        <v>4.04</v>
      </c>
      <c r="W1115">
        <v>2016</v>
      </c>
      <c r="X1115">
        <f t="shared" si="33"/>
        <v>0</v>
      </c>
    </row>
    <row r="1116" spans="1:24" ht="12.75" hidden="1" customHeight="1" x14ac:dyDescent="0.45">
      <c r="A1116">
        <v>69</v>
      </c>
      <c r="B1116" t="s">
        <v>13</v>
      </c>
      <c r="C1116" t="s">
        <v>171</v>
      </c>
      <c r="D1116" s="2" t="str">
        <f t="shared" si="32"/>
        <v>Oregon2016</v>
      </c>
      <c r="F1116">
        <v>4</v>
      </c>
      <c r="G1116">
        <v>8</v>
      </c>
      <c r="H1116" s="2">
        <v>0</v>
      </c>
      <c r="I1116">
        <v>11.12</v>
      </c>
      <c r="J1116">
        <v>-10.42</v>
      </c>
      <c r="K1116">
        <v>0.7</v>
      </c>
      <c r="L1116" s="2">
        <f>_xlfn.RANK.EQ(I1116, INDEX(CFB!$I$2:$I$1048576, MATCH(W1116, CFB!$W$2:$W$1048576, 0)):INDEX(CFB!$I$2:$I$1048576, MATCH(W1116, CFB!$W$2:$W$1048576, 0) + COUNTIF(CFB!$W$2:$W$1048576, W1116) - 1), 0)</f>
        <v>8</v>
      </c>
      <c r="M1116" s="2">
        <f>_xlfn.RANK.EQ(J1116, INDEX(CFB!$J$2:$J$1048576, MATCH(W1116, CFB!$W$2:$W$1048576, 0)):INDEX(CFB!$J$2:$J$1048576, MATCH(W1116, CFB!$W$2:$W$1048576, 0) + COUNTIF(CFB!$W$2:$W$1048576, W1116) - 1))</f>
        <v>124</v>
      </c>
      <c r="N1116" s="2">
        <f>RANK(K1116, INDEX(CFB!$K$2:$K$1048576, MATCH(W1116, CFB!$W$2:$W$1048576, 0)):INDEX(CFB!$K$2:$K$1048576, MATCH(W1116, CFB!$W$2:$W$1048576, 0) + COUNTIF(CFB!$W$2:$W$1048576, W1116) - 1))</f>
        <v>69</v>
      </c>
      <c r="O1116">
        <v>52.81</v>
      </c>
      <c r="P1116">
        <v>24.36</v>
      </c>
      <c r="Q1116">
        <v>9.9600000000000009</v>
      </c>
      <c r="R1116">
        <v>5.64</v>
      </c>
      <c r="S1116">
        <v>6.8</v>
      </c>
      <c r="T1116">
        <v>4.4400000000000004</v>
      </c>
      <c r="U1116">
        <v>8.02</v>
      </c>
      <c r="V1116">
        <v>5.0599999999999996</v>
      </c>
      <c r="W1116">
        <v>2016</v>
      </c>
      <c r="X1116">
        <f t="shared" si="33"/>
        <v>0</v>
      </c>
    </row>
    <row r="1117" spans="1:24" ht="12.75" hidden="1" customHeight="1" x14ac:dyDescent="0.45">
      <c r="A1117">
        <v>70</v>
      </c>
      <c r="B1117" t="s">
        <v>57</v>
      </c>
      <c r="C1117" t="s">
        <v>163</v>
      </c>
      <c r="D1117" s="2" t="str">
        <f t="shared" si="32"/>
        <v>Boston College2016</v>
      </c>
      <c r="F1117">
        <v>7</v>
      </c>
      <c r="G1117">
        <v>6</v>
      </c>
      <c r="H1117" s="2">
        <v>0</v>
      </c>
      <c r="I1117">
        <v>-7</v>
      </c>
      <c r="J1117">
        <v>7.58</v>
      </c>
      <c r="K1117">
        <v>0.57999999999999996</v>
      </c>
      <c r="L1117" s="2">
        <f>_xlfn.RANK.EQ(I1117, INDEX(CFB!$I$2:$I$1048576, MATCH(W1117, CFB!$W$2:$W$1048576, 0)):INDEX(CFB!$I$2:$I$1048576, MATCH(W1117, CFB!$W$2:$W$1048576, 0) + COUNTIF(CFB!$W$2:$W$1048576, W1117) - 1), 0)</f>
        <v>117</v>
      </c>
      <c r="M1117" s="2">
        <f>_xlfn.RANK.EQ(J1117, INDEX(CFB!$J$2:$J$1048576, MATCH(W1117, CFB!$W$2:$W$1048576, 0)):INDEX(CFB!$J$2:$J$1048576, MATCH(W1117, CFB!$W$2:$W$1048576, 0) + COUNTIF(CFB!$W$2:$W$1048576, W1117) - 1))</f>
        <v>16</v>
      </c>
      <c r="N1117" s="2">
        <f>RANK(K1117, INDEX(CFB!$K$2:$K$1048576, MATCH(W1117, CFB!$W$2:$W$1048576, 0)):INDEX(CFB!$K$2:$K$1048576, MATCH(W1117, CFB!$W$2:$W$1048576, 0) + COUNTIF(CFB!$W$2:$W$1048576, W1117) - 1))</f>
        <v>70</v>
      </c>
      <c r="O1117">
        <v>36.479999999999997</v>
      </c>
      <c r="P1117">
        <v>10.89</v>
      </c>
      <c r="Q1117">
        <v>8.0299999999999994</v>
      </c>
      <c r="R1117">
        <v>5.0599999999999996</v>
      </c>
      <c r="S1117">
        <v>4.92</v>
      </c>
      <c r="T1117">
        <v>2.0699999999999998</v>
      </c>
      <c r="U1117">
        <v>5.84</v>
      </c>
      <c r="V1117">
        <v>3.7</v>
      </c>
      <c r="W1117">
        <v>2016</v>
      </c>
      <c r="X1117">
        <f t="shared" si="33"/>
        <v>0</v>
      </c>
    </row>
    <row r="1118" spans="1:24" ht="12.75" hidden="1" customHeight="1" x14ac:dyDescent="0.45">
      <c r="A1118">
        <v>71</v>
      </c>
      <c r="B1118" t="s">
        <v>96</v>
      </c>
      <c r="C1118" t="s">
        <v>154</v>
      </c>
      <c r="D1118" s="2" t="str">
        <f t="shared" si="32"/>
        <v>Maryland2016</v>
      </c>
      <c r="F1118">
        <v>6</v>
      </c>
      <c r="G1118">
        <v>7</v>
      </c>
      <c r="H1118" s="2">
        <v>0</v>
      </c>
      <c r="I1118">
        <v>-1.82</v>
      </c>
      <c r="J1118">
        <v>1.89</v>
      </c>
      <c r="K1118">
        <v>7.0000000000000007E-2</v>
      </c>
      <c r="L1118" s="2">
        <f>_xlfn.RANK.EQ(I1118, INDEX(CFB!$I$2:$I$1048576, MATCH(W1118, CFB!$W$2:$W$1048576, 0)):INDEX(CFB!$I$2:$I$1048576, MATCH(W1118, CFB!$W$2:$W$1048576, 0) + COUNTIF(CFB!$W$2:$W$1048576, W1118) - 1), 0)</f>
        <v>84</v>
      </c>
      <c r="M1118" s="2">
        <f>_xlfn.RANK.EQ(J1118, INDEX(CFB!$J$2:$J$1048576, MATCH(W1118, CFB!$W$2:$W$1048576, 0)):INDEX(CFB!$J$2:$J$1048576, MATCH(W1118, CFB!$W$2:$W$1048576, 0) + COUNTIF(CFB!$W$2:$W$1048576, W1118) - 1))</f>
        <v>48</v>
      </c>
      <c r="N1118" s="2">
        <f>RANK(K1118, INDEX(CFB!$K$2:$K$1048576, MATCH(W1118, CFB!$W$2:$W$1048576, 0)):INDEX(CFB!$K$2:$K$1048576, MATCH(W1118, CFB!$W$2:$W$1048576, 0) + COUNTIF(CFB!$W$2:$W$1048576, W1118) - 1))</f>
        <v>71</v>
      </c>
      <c r="O1118">
        <v>42.77</v>
      </c>
      <c r="P1118">
        <v>14.64</v>
      </c>
      <c r="Q1118">
        <v>8.82</v>
      </c>
      <c r="R1118">
        <v>5.61</v>
      </c>
      <c r="S1118">
        <v>6.46</v>
      </c>
      <c r="T1118">
        <v>3.74</v>
      </c>
      <c r="U1118">
        <v>7.27</v>
      </c>
      <c r="V1118">
        <v>4.63</v>
      </c>
      <c r="W1118">
        <v>2016</v>
      </c>
      <c r="X1118">
        <f t="shared" si="33"/>
        <v>0</v>
      </c>
    </row>
    <row r="1119" spans="1:24" ht="12.75" hidden="1" customHeight="1" x14ac:dyDescent="0.45">
      <c r="A1119">
        <v>72</v>
      </c>
      <c r="B1119" t="s">
        <v>82</v>
      </c>
      <c r="C1119" t="s">
        <v>173</v>
      </c>
      <c r="D1119" s="2" t="str">
        <f t="shared" si="32"/>
        <v>UCF2016</v>
      </c>
      <c r="F1119">
        <v>6</v>
      </c>
      <c r="G1119">
        <v>7</v>
      </c>
      <c r="H1119" s="2">
        <v>0</v>
      </c>
      <c r="I1119">
        <v>-1.67</v>
      </c>
      <c r="J1119">
        <v>1.66</v>
      </c>
      <c r="K1119">
        <v>-0.01</v>
      </c>
      <c r="L1119" s="2">
        <f>_xlfn.RANK.EQ(I1119, INDEX(CFB!$I$2:$I$1048576, MATCH(W1119, CFB!$W$2:$W$1048576, 0)):INDEX(CFB!$I$2:$I$1048576, MATCH(W1119, CFB!$W$2:$W$1048576, 0) + COUNTIF(CFB!$W$2:$W$1048576, W1119) - 1), 0)</f>
        <v>81</v>
      </c>
      <c r="M1119" s="2">
        <f>_xlfn.RANK.EQ(J1119, INDEX(CFB!$J$2:$J$1048576, MATCH(W1119, CFB!$W$2:$W$1048576, 0)):INDEX(CFB!$J$2:$J$1048576, MATCH(W1119, CFB!$W$2:$W$1048576, 0) + COUNTIF(CFB!$W$2:$W$1048576, W1119) - 1))</f>
        <v>51</v>
      </c>
      <c r="N1119" s="2">
        <f>RANK(K1119, INDEX(CFB!$K$2:$K$1048576, MATCH(W1119, CFB!$W$2:$W$1048576, 0)):INDEX(CFB!$K$2:$K$1048576, MATCH(W1119, CFB!$W$2:$W$1048576, 0) + COUNTIF(CFB!$W$2:$W$1048576, W1119) - 1))</f>
        <v>72</v>
      </c>
      <c r="O1119">
        <v>43.25</v>
      </c>
      <c r="P1119">
        <v>11.05</v>
      </c>
      <c r="Q1119">
        <v>7.83</v>
      </c>
      <c r="R1119">
        <v>4.58</v>
      </c>
      <c r="S1119">
        <v>4.78</v>
      </c>
      <c r="T1119">
        <v>2.76</v>
      </c>
      <c r="U1119">
        <v>6.03</v>
      </c>
      <c r="V1119">
        <v>3.65</v>
      </c>
      <c r="W1119">
        <v>2016</v>
      </c>
      <c r="X1119">
        <f t="shared" si="33"/>
        <v>0</v>
      </c>
    </row>
    <row r="1120" spans="1:24" ht="12.75" hidden="1" customHeight="1" x14ac:dyDescent="0.45">
      <c r="A1120">
        <v>73</v>
      </c>
      <c r="B1120" t="s">
        <v>125</v>
      </c>
      <c r="C1120" t="s">
        <v>174</v>
      </c>
      <c r="D1120" s="2" t="str">
        <f t="shared" si="32"/>
        <v>Arkansas State2016</v>
      </c>
      <c r="F1120">
        <v>8</v>
      </c>
      <c r="G1120">
        <v>5</v>
      </c>
      <c r="H1120" s="2">
        <v>0</v>
      </c>
      <c r="I1120">
        <v>-3.46</v>
      </c>
      <c r="J1120">
        <v>2.9</v>
      </c>
      <c r="K1120">
        <v>-0.56000000000000005</v>
      </c>
      <c r="L1120" s="2">
        <f>_xlfn.RANK.EQ(I1120, INDEX(CFB!$I$2:$I$1048576, MATCH(W1120, CFB!$W$2:$W$1048576, 0)):INDEX(CFB!$I$2:$I$1048576, MATCH(W1120, CFB!$W$2:$W$1048576, 0) + COUNTIF(CFB!$W$2:$W$1048576, W1120) - 1), 0)</f>
        <v>92</v>
      </c>
      <c r="M1120" s="2">
        <f>_xlfn.RANK.EQ(J1120, INDEX(CFB!$J$2:$J$1048576, MATCH(W1120, CFB!$W$2:$W$1048576, 0)):INDEX(CFB!$J$2:$J$1048576, MATCH(W1120, CFB!$W$2:$W$1048576, 0) + COUNTIF(CFB!$W$2:$W$1048576, W1120) - 1))</f>
        <v>43</v>
      </c>
      <c r="N1120" s="2">
        <f>RANK(K1120, INDEX(CFB!$K$2:$K$1048576, MATCH(W1120, CFB!$W$2:$W$1048576, 0)):INDEX(CFB!$K$2:$K$1048576, MATCH(W1120, CFB!$W$2:$W$1048576, 0) + COUNTIF(CFB!$W$2:$W$1048576, W1120) - 1))</f>
        <v>73</v>
      </c>
      <c r="O1120">
        <v>38.03</v>
      </c>
      <c r="P1120">
        <v>12.1</v>
      </c>
      <c r="Q1120">
        <v>9.32</v>
      </c>
      <c r="R1120">
        <v>5.67</v>
      </c>
      <c r="S1120">
        <v>4.42</v>
      </c>
      <c r="T1120">
        <v>2.8</v>
      </c>
      <c r="U1120">
        <v>6.43</v>
      </c>
      <c r="V1120">
        <v>4.24</v>
      </c>
      <c r="W1120">
        <v>2016</v>
      </c>
      <c r="X1120">
        <f t="shared" si="33"/>
        <v>0</v>
      </c>
    </row>
    <row r="1121" spans="1:24" ht="12.75" hidden="1" customHeight="1" x14ac:dyDescent="0.45">
      <c r="A1121">
        <v>74</v>
      </c>
      <c r="B1121" t="s">
        <v>20</v>
      </c>
      <c r="C1121" t="s">
        <v>155</v>
      </c>
      <c r="D1121" s="2" t="str">
        <f t="shared" si="32"/>
        <v>South Carolina2016</v>
      </c>
      <c r="F1121">
        <v>6</v>
      </c>
      <c r="G1121">
        <v>7</v>
      </c>
      <c r="H1121" s="2">
        <v>0</v>
      </c>
      <c r="I1121">
        <v>-5.88</v>
      </c>
      <c r="J1121">
        <v>4.97</v>
      </c>
      <c r="K1121">
        <v>-0.91</v>
      </c>
      <c r="L1121" s="2">
        <f>_xlfn.RANK.EQ(I1121, INDEX(CFB!$I$2:$I$1048576, MATCH(W1121, CFB!$W$2:$W$1048576, 0)):INDEX(CFB!$I$2:$I$1048576, MATCH(W1121, CFB!$W$2:$W$1048576, 0) + COUNTIF(CFB!$W$2:$W$1048576, W1121) - 1), 0)</f>
        <v>110</v>
      </c>
      <c r="M1121" s="2">
        <f>_xlfn.RANK.EQ(J1121, INDEX(CFB!$J$2:$J$1048576, MATCH(W1121, CFB!$W$2:$W$1048576, 0)):INDEX(CFB!$J$2:$J$1048576, MATCH(W1121, CFB!$W$2:$W$1048576, 0) + COUNTIF(CFB!$W$2:$W$1048576, W1121) - 1))</f>
        <v>31</v>
      </c>
      <c r="N1121" s="2">
        <f>RANK(K1121, INDEX(CFB!$K$2:$K$1048576, MATCH(W1121, CFB!$W$2:$W$1048576, 0)):INDEX(CFB!$K$2:$K$1048576, MATCH(W1121, CFB!$W$2:$W$1048576, 0) + COUNTIF(CFB!$W$2:$W$1048576, W1121) - 1))</f>
        <v>74</v>
      </c>
      <c r="O1121">
        <v>35.909999999999997</v>
      </c>
      <c r="P1121">
        <v>9.0299999999999994</v>
      </c>
      <c r="Q1121">
        <v>8.7799999999999994</v>
      </c>
      <c r="R1121">
        <v>4.92</v>
      </c>
      <c r="S1121">
        <v>4.93</v>
      </c>
      <c r="T1121">
        <v>3.16</v>
      </c>
      <c r="U1121">
        <v>6.53</v>
      </c>
      <c r="V1121">
        <v>3.97</v>
      </c>
      <c r="W1121">
        <v>2016</v>
      </c>
      <c r="X1121">
        <f t="shared" si="33"/>
        <v>0</v>
      </c>
    </row>
    <row r="1122" spans="1:24" ht="12.75" hidden="1" customHeight="1" x14ac:dyDescent="0.45">
      <c r="A1122">
        <v>75</v>
      </c>
      <c r="B1122" t="s">
        <v>175</v>
      </c>
      <c r="C1122" t="s">
        <v>174</v>
      </c>
      <c r="D1122" s="2" t="str">
        <f t="shared" si="32"/>
        <v>Idaho2016</v>
      </c>
      <c r="F1122">
        <v>9</v>
      </c>
      <c r="G1122">
        <v>4</v>
      </c>
      <c r="H1122" s="2">
        <v>0</v>
      </c>
      <c r="I1122">
        <v>1.1599999999999999</v>
      </c>
      <c r="J1122">
        <v>-2.35</v>
      </c>
      <c r="K1122">
        <v>-1.19</v>
      </c>
      <c r="L1122" s="2">
        <f>_xlfn.RANK.EQ(I1122, INDEX(CFB!$I$2:$I$1048576, MATCH(W1122, CFB!$W$2:$W$1048576, 0)):INDEX(CFB!$I$2:$I$1048576, MATCH(W1122, CFB!$W$2:$W$1048576, 0) + COUNTIF(CFB!$W$2:$W$1048576, W1122) - 1), 0)</f>
        <v>58</v>
      </c>
      <c r="M1122" s="2">
        <f>_xlfn.RANK.EQ(J1122, INDEX(CFB!$J$2:$J$1048576, MATCH(W1122, CFB!$W$2:$W$1048576, 0)):INDEX(CFB!$J$2:$J$1048576, MATCH(W1122, CFB!$W$2:$W$1048576, 0) + COUNTIF(CFB!$W$2:$W$1048576, W1122) - 1))</f>
        <v>82</v>
      </c>
      <c r="N1122" s="2">
        <f>RANK(K1122, INDEX(CFB!$K$2:$K$1048576, MATCH(W1122, CFB!$W$2:$W$1048576, 0)):INDEX(CFB!$K$2:$K$1048576, MATCH(W1122, CFB!$W$2:$W$1048576, 0) + COUNTIF(CFB!$W$2:$W$1048576, W1122) - 1))</f>
        <v>75</v>
      </c>
      <c r="O1122">
        <v>41.34</v>
      </c>
      <c r="P1122">
        <v>20.38</v>
      </c>
      <c r="Q1122">
        <v>8.8699999999999992</v>
      </c>
      <c r="R1122">
        <v>7.07</v>
      </c>
      <c r="S1122">
        <v>4.8899999999999997</v>
      </c>
      <c r="T1122">
        <v>3.32</v>
      </c>
      <c r="U1122">
        <v>6.61</v>
      </c>
      <c r="V1122">
        <v>5.31</v>
      </c>
      <c r="W1122">
        <v>2016</v>
      </c>
      <c r="X1122">
        <f t="shared" si="33"/>
        <v>0</v>
      </c>
    </row>
    <row r="1123" spans="1:24" ht="12.75" hidden="1" customHeight="1" x14ac:dyDescent="0.45">
      <c r="A1123">
        <v>76</v>
      </c>
      <c r="B1123" t="s">
        <v>141</v>
      </c>
      <c r="C1123" t="s">
        <v>167</v>
      </c>
      <c r="D1123" s="2" t="str">
        <f t="shared" si="32"/>
        <v>New Mexico2016</v>
      </c>
      <c r="F1123">
        <v>9</v>
      </c>
      <c r="G1123">
        <v>4</v>
      </c>
      <c r="H1123" s="2">
        <v>0</v>
      </c>
      <c r="I1123">
        <v>5.26</v>
      </c>
      <c r="J1123">
        <v>-6.47</v>
      </c>
      <c r="K1123">
        <v>-1.21</v>
      </c>
      <c r="L1123" s="2">
        <f>_xlfn.RANK.EQ(I1123, INDEX(CFB!$I$2:$I$1048576, MATCH(W1123, CFB!$W$2:$W$1048576, 0)):INDEX(CFB!$I$2:$I$1048576, MATCH(W1123, CFB!$W$2:$W$1048576, 0) + COUNTIF(CFB!$W$2:$W$1048576, W1123) - 1), 0)</f>
        <v>30</v>
      </c>
      <c r="M1123" s="2">
        <f>_xlfn.RANK.EQ(J1123, INDEX(CFB!$J$2:$J$1048576, MATCH(W1123, CFB!$W$2:$W$1048576, 0)):INDEX(CFB!$J$2:$J$1048576, MATCH(W1123, CFB!$W$2:$W$1048576, 0) + COUNTIF(CFB!$W$2:$W$1048576, W1123) - 1))</f>
        <v>110</v>
      </c>
      <c r="N1123" s="2">
        <f>RANK(K1123, INDEX(CFB!$K$2:$K$1048576, MATCH(W1123, CFB!$W$2:$W$1048576, 0)):INDEX(CFB!$K$2:$K$1048576, MATCH(W1123, CFB!$W$2:$W$1048576, 0) + COUNTIF(CFB!$W$2:$W$1048576, W1123) - 1))</f>
        <v>76</v>
      </c>
      <c r="O1123">
        <v>45.45</v>
      </c>
      <c r="P1123">
        <v>21.28</v>
      </c>
      <c r="Q1123">
        <v>8.73</v>
      </c>
      <c r="R1123">
        <v>6.81</v>
      </c>
      <c r="S1123">
        <v>7.37</v>
      </c>
      <c r="T1123">
        <v>3.7</v>
      </c>
      <c r="U1123">
        <v>7.59</v>
      </c>
      <c r="V1123">
        <v>5.33</v>
      </c>
      <c r="W1123">
        <v>2016</v>
      </c>
      <c r="X1123">
        <f t="shared" si="33"/>
        <v>0</v>
      </c>
    </row>
    <row r="1124" spans="1:24" ht="12.75" hidden="1" customHeight="1" x14ac:dyDescent="0.45">
      <c r="A1124">
        <v>77</v>
      </c>
      <c r="B1124" t="s">
        <v>60</v>
      </c>
      <c r="C1124" t="s">
        <v>164</v>
      </c>
      <c r="D1124" s="2" t="str">
        <f t="shared" si="32"/>
        <v>Duke2016</v>
      </c>
      <c r="F1124">
        <v>4</v>
      </c>
      <c r="G1124">
        <v>8</v>
      </c>
      <c r="H1124" s="2">
        <v>0</v>
      </c>
      <c r="I1124">
        <v>-3.03</v>
      </c>
      <c r="J1124">
        <v>1.67</v>
      </c>
      <c r="K1124">
        <v>-1.36</v>
      </c>
      <c r="L1124" s="2">
        <f>_xlfn.RANK.EQ(I1124, INDEX(CFB!$I$2:$I$1048576, MATCH(W1124, CFB!$W$2:$W$1048576, 0)):INDEX(CFB!$I$2:$I$1048576, MATCH(W1124, CFB!$W$2:$W$1048576, 0) + COUNTIF(CFB!$W$2:$W$1048576, W1124) - 1), 0)</f>
        <v>89</v>
      </c>
      <c r="M1124" s="2">
        <f>_xlfn.RANK.EQ(J1124, INDEX(CFB!$J$2:$J$1048576, MATCH(W1124, CFB!$W$2:$W$1048576, 0)):INDEX(CFB!$J$2:$J$1048576, MATCH(W1124, CFB!$W$2:$W$1048576, 0) + COUNTIF(CFB!$W$2:$W$1048576, W1124) - 1))</f>
        <v>50</v>
      </c>
      <c r="N1124" s="2">
        <f>RANK(K1124, INDEX(CFB!$K$2:$K$1048576, MATCH(W1124, CFB!$W$2:$W$1048576, 0)):INDEX(CFB!$K$2:$K$1048576, MATCH(W1124, CFB!$W$2:$W$1048576, 0) + COUNTIF(CFB!$W$2:$W$1048576, W1124) - 1))</f>
        <v>77</v>
      </c>
      <c r="O1124">
        <v>40.99</v>
      </c>
      <c r="P1124">
        <v>10.97</v>
      </c>
      <c r="Q1124">
        <v>8.4499999999999993</v>
      </c>
      <c r="R1124">
        <v>6.81</v>
      </c>
      <c r="S1124">
        <v>5.62</v>
      </c>
      <c r="T1124">
        <v>2.93</v>
      </c>
      <c r="U1124">
        <v>6.76</v>
      </c>
      <c r="V1124">
        <v>4.76</v>
      </c>
      <c r="W1124">
        <v>2016</v>
      </c>
      <c r="X1124">
        <f t="shared" si="33"/>
        <v>0</v>
      </c>
    </row>
    <row r="1125" spans="1:24" ht="12.75" hidden="1" customHeight="1" x14ac:dyDescent="0.45">
      <c r="A1125">
        <v>78</v>
      </c>
      <c r="B1125" t="s">
        <v>95</v>
      </c>
      <c r="C1125" t="s">
        <v>154</v>
      </c>
      <c r="D1125" s="2" t="str">
        <f t="shared" si="32"/>
        <v>Michigan State2016</v>
      </c>
      <c r="F1125">
        <v>3</v>
      </c>
      <c r="G1125">
        <v>9</v>
      </c>
      <c r="H1125" s="2">
        <v>0</v>
      </c>
      <c r="I1125">
        <v>-1.21</v>
      </c>
      <c r="J1125">
        <v>-0.57999999999999996</v>
      </c>
      <c r="K1125">
        <v>-1.79</v>
      </c>
      <c r="L1125" s="2">
        <f>_xlfn.RANK.EQ(I1125, INDEX(CFB!$I$2:$I$1048576, MATCH(W1125, CFB!$W$2:$W$1048576, 0)):INDEX(CFB!$I$2:$I$1048576, MATCH(W1125, CFB!$W$2:$W$1048576, 0) + COUNTIF(CFB!$W$2:$W$1048576, W1125) - 1), 0)</f>
        <v>79</v>
      </c>
      <c r="M1125" s="2">
        <f>_xlfn.RANK.EQ(J1125, INDEX(CFB!$J$2:$J$1048576, MATCH(W1125, CFB!$W$2:$W$1048576, 0)):INDEX(CFB!$J$2:$J$1048576, MATCH(W1125, CFB!$W$2:$W$1048576, 0) + COUNTIF(CFB!$W$2:$W$1048576, W1125) - 1))</f>
        <v>62</v>
      </c>
      <c r="N1125" s="2">
        <f>RANK(K1125, INDEX(CFB!$K$2:$K$1048576, MATCH(W1125, CFB!$W$2:$W$1048576, 0)):INDEX(CFB!$K$2:$K$1048576, MATCH(W1125, CFB!$W$2:$W$1048576, 0) + COUNTIF(CFB!$W$2:$W$1048576, W1125) - 1))</f>
        <v>78</v>
      </c>
      <c r="O1125">
        <v>43.51</v>
      </c>
      <c r="P1125">
        <v>11.04</v>
      </c>
      <c r="Q1125">
        <v>9.2899999999999991</v>
      </c>
      <c r="R1125">
        <v>5.84</v>
      </c>
      <c r="S1125">
        <v>6.13</v>
      </c>
      <c r="T1125">
        <v>2.71</v>
      </c>
      <c r="U1125">
        <v>7.37</v>
      </c>
      <c r="V1125">
        <v>4.21</v>
      </c>
      <c r="W1125">
        <v>2016</v>
      </c>
      <c r="X1125">
        <f t="shared" si="33"/>
        <v>0</v>
      </c>
    </row>
    <row r="1126" spans="1:24" ht="12.75" hidden="1" customHeight="1" x14ac:dyDescent="0.45">
      <c r="A1126">
        <v>79</v>
      </c>
      <c r="B1126" t="s">
        <v>64</v>
      </c>
      <c r="C1126" t="s">
        <v>162</v>
      </c>
      <c r="D1126" s="2" t="str">
        <f t="shared" si="32"/>
        <v>Ohio2016</v>
      </c>
      <c r="F1126">
        <v>8</v>
      </c>
      <c r="G1126">
        <v>6</v>
      </c>
      <c r="H1126" s="2">
        <v>0</v>
      </c>
      <c r="I1126">
        <v>-3.34</v>
      </c>
      <c r="J1126">
        <v>1.35</v>
      </c>
      <c r="K1126">
        <v>-1.99</v>
      </c>
      <c r="L1126" s="2">
        <f>_xlfn.RANK.EQ(I1126, INDEX(CFB!$I$2:$I$1048576, MATCH(W1126, CFB!$W$2:$W$1048576, 0)):INDEX(CFB!$I$2:$I$1048576, MATCH(W1126, CFB!$W$2:$W$1048576, 0) + COUNTIF(CFB!$W$2:$W$1048576, W1126) - 1), 0)</f>
        <v>91</v>
      </c>
      <c r="M1126" s="2">
        <f>_xlfn.RANK.EQ(J1126, INDEX(CFB!$J$2:$J$1048576, MATCH(W1126, CFB!$W$2:$W$1048576, 0)):INDEX(CFB!$J$2:$J$1048576, MATCH(W1126, CFB!$W$2:$W$1048576, 0) + COUNTIF(CFB!$W$2:$W$1048576, W1126) - 1))</f>
        <v>52</v>
      </c>
      <c r="N1126" s="2">
        <f>RANK(K1126, INDEX(CFB!$K$2:$K$1048576, MATCH(W1126, CFB!$W$2:$W$1048576, 0)):INDEX(CFB!$K$2:$K$1048576, MATCH(W1126, CFB!$W$2:$W$1048576, 0) + COUNTIF(CFB!$W$2:$W$1048576, W1126) - 1))</f>
        <v>79</v>
      </c>
      <c r="O1126">
        <v>35.65</v>
      </c>
      <c r="P1126">
        <v>12.4</v>
      </c>
      <c r="Q1126">
        <v>8.15</v>
      </c>
      <c r="R1126">
        <v>5.9</v>
      </c>
      <c r="S1126">
        <v>5.19</v>
      </c>
      <c r="T1126">
        <v>2.14</v>
      </c>
      <c r="U1126">
        <v>6.46</v>
      </c>
      <c r="V1126">
        <v>4.1100000000000003</v>
      </c>
      <c r="W1126">
        <v>2016</v>
      </c>
      <c r="X1126">
        <f t="shared" si="33"/>
        <v>0</v>
      </c>
    </row>
    <row r="1127" spans="1:24" ht="12.75" hidden="1" customHeight="1" x14ac:dyDescent="0.45">
      <c r="A1127">
        <v>80</v>
      </c>
      <c r="B1127" t="s">
        <v>48</v>
      </c>
      <c r="C1127" t="s">
        <v>12</v>
      </c>
      <c r="D1127" s="2" t="str">
        <f t="shared" si="32"/>
        <v>Army2016</v>
      </c>
      <c r="F1127">
        <v>8</v>
      </c>
      <c r="G1127">
        <v>5</v>
      </c>
      <c r="H1127" s="2">
        <v>0</v>
      </c>
      <c r="I1127">
        <v>-7.31</v>
      </c>
      <c r="J1127">
        <v>4.9000000000000004</v>
      </c>
      <c r="K1127">
        <v>-2.41</v>
      </c>
      <c r="L1127" s="2">
        <f>_xlfn.RANK.EQ(I1127, INDEX(CFB!$I$2:$I$1048576, MATCH(W1127, CFB!$W$2:$W$1048576, 0)):INDEX(CFB!$I$2:$I$1048576, MATCH(W1127, CFB!$W$2:$W$1048576, 0) + COUNTIF(CFB!$W$2:$W$1048576, W1127) - 1), 0)</f>
        <v>119</v>
      </c>
      <c r="M1127" s="2">
        <f>_xlfn.RANK.EQ(J1127, INDEX(CFB!$J$2:$J$1048576, MATCH(W1127, CFB!$W$2:$W$1048576, 0)):INDEX(CFB!$J$2:$J$1048576, MATCH(W1127, CFB!$W$2:$W$1048576, 0) + COUNTIF(CFB!$W$2:$W$1048576, W1127) - 1))</f>
        <v>32</v>
      </c>
      <c r="N1127" s="2">
        <f>RANK(K1127, INDEX(CFB!$K$2:$K$1048576, MATCH(W1127, CFB!$W$2:$W$1048576, 0)):INDEX(CFB!$K$2:$K$1048576, MATCH(W1127, CFB!$W$2:$W$1048576, 0) + COUNTIF(CFB!$W$2:$W$1048576, W1127) - 1))</f>
        <v>80</v>
      </c>
      <c r="O1127">
        <v>40.75</v>
      </c>
      <c r="P1127">
        <v>10.25</v>
      </c>
      <c r="Q1127">
        <v>8.6999999999999993</v>
      </c>
      <c r="R1127">
        <v>5.12</v>
      </c>
      <c r="S1127">
        <v>6.62</v>
      </c>
      <c r="T1127">
        <v>2.79</v>
      </c>
      <c r="U1127">
        <v>6.78</v>
      </c>
      <c r="V1127">
        <v>4.22</v>
      </c>
      <c r="W1127">
        <v>2016</v>
      </c>
      <c r="X1127">
        <f t="shared" si="33"/>
        <v>0</v>
      </c>
    </row>
    <row r="1128" spans="1:24" ht="12.75" hidden="1" customHeight="1" x14ac:dyDescent="0.45">
      <c r="A1128">
        <v>81</v>
      </c>
      <c r="B1128" t="s">
        <v>46</v>
      </c>
      <c r="C1128" t="s">
        <v>155</v>
      </c>
      <c r="D1128" s="2" t="str">
        <f t="shared" si="32"/>
        <v>Missouri2016</v>
      </c>
      <c r="F1128">
        <v>4</v>
      </c>
      <c r="G1128">
        <v>8</v>
      </c>
      <c r="H1128" s="2">
        <v>0</v>
      </c>
      <c r="I1128">
        <v>0.19</v>
      </c>
      <c r="J1128">
        <v>-2.69</v>
      </c>
      <c r="K1128">
        <v>-2.5</v>
      </c>
      <c r="L1128" s="2">
        <f>_xlfn.RANK.EQ(I1128, INDEX(CFB!$I$2:$I$1048576, MATCH(W1128, CFB!$W$2:$W$1048576, 0)):INDEX(CFB!$I$2:$I$1048576, MATCH(W1128, CFB!$W$2:$W$1048576, 0) + COUNTIF(CFB!$W$2:$W$1048576, W1128) - 1), 0)</f>
        <v>66</v>
      </c>
      <c r="M1128" s="2">
        <f>_xlfn.RANK.EQ(J1128, INDEX(CFB!$J$2:$J$1048576, MATCH(W1128, CFB!$W$2:$W$1048576, 0)):INDEX(CFB!$J$2:$J$1048576, MATCH(W1128, CFB!$W$2:$W$1048576, 0) + COUNTIF(CFB!$W$2:$W$1048576, W1128) - 1))</f>
        <v>86</v>
      </c>
      <c r="N1128" s="2">
        <f>RANK(K1128, INDEX(CFB!$K$2:$K$1048576, MATCH(W1128, CFB!$W$2:$W$1048576, 0)):INDEX(CFB!$K$2:$K$1048576, MATCH(W1128, CFB!$W$2:$W$1048576, 0) + COUNTIF(CFB!$W$2:$W$1048576, W1128) - 1))</f>
        <v>81</v>
      </c>
      <c r="O1128">
        <v>48.71</v>
      </c>
      <c r="P1128">
        <v>16.84</v>
      </c>
      <c r="Q1128">
        <v>9.91</v>
      </c>
      <c r="R1128">
        <v>5.27</v>
      </c>
      <c r="S1128">
        <v>6.29</v>
      </c>
      <c r="T1128">
        <v>3.71</v>
      </c>
      <c r="U1128">
        <v>7.87</v>
      </c>
      <c r="V1128">
        <v>4.5199999999999996</v>
      </c>
      <c r="W1128">
        <v>2016</v>
      </c>
      <c r="X1128">
        <f t="shared" si="33"/>
        <v>0</v>
      </c>
    </row>
    <row r="1129" spans="1:24" ht="12.75" hidden="1" customHeight="1" x14ac:dyDescent="0.45">
      <c r="A1129">
        <v>82</v>
      </c>
      <c r="B1129" t="s">
        <v>28</v>
      </c>
      <c r="C1129" t="s">
        <v>170</v>
      </c>
      <c r="D1129" s="2" t="str">
        <f t="shared" si="32"/>
        <v>Arizona State2016</v>
      </c>
      <c r="F1129">
        <v>5</v>
      </c>
      <c r="G1129">
        <v>7</v>
      </c>
      <c r="H1129" s="2">
        <v>0</v>
      </c>
      <c r="I1129">
        <v>5.89</v>
      </c>
      <c r="J1129">
        <v>-8.49</v>
      </c>
      <c r="K1129">
        <v>-2.6</v>
      </c>
      <c r="L1129" s="2">
        <f>_xlfn.RANK.EQ(I1129, INDEX(CFB!$I$2:$I$1048576, MATCH(W1129, CFB!$W$2:$W$1048576, 0)):INDEX(CFB!$I$2:$I$1048576, MATCH(W1129, CFB!$W$2:$W$1048576, 0) + COUNTIF(CFB!$W$2:$W$1048576, W1129) - 1), 0)</f>
        <v>26</v>
      </c>
      <c r="M1129" s="2">
        <f>_xlfn.RANK.EQ(J1129, INDEX(CFB!$J$2:$J$1048576, MATCH(W1129, CFB!$W$2:$W$1048576, 0)):INDEX(CFB!$J$2:$J$1048576, MATCH(W1129, CFB!$W$2:$W$1048576, 0) + COUNTIF(CFB!$W$2:$W$1048576, W1129) - 1))</f>
        <v>119</v>
      </c>
      <c r="N1129" s="2">
        <f>RANK(K1129, INDEX(CFB!$K$2:$K$1048576, MATCH(W1129, CFB!$W$2:$W$1048576, 0)):INDEX(CFB!$K$2:$K$1048576, MATCH(W1129, CFB!$W$2:$W$1048576, 0) + COUNTIF(CFB!$W$2:$W$1048576, W1129) - 1))</f>
        <v>82</v>
      </c>
      <c r="O1129">
        <v>47.78</v>
      </c>
      <c r="P1129">
        <v>21.22</v>
      </c>
      <c r="Q1129">
        <v>9.2100000000000009</v>
      </c>
      <c r="R1129">
        <v>6.89</v>
      </c>
      <c r="S1129">
        <v>4.55</v>
      </c>
      <c r="T1129">
        <v>3.78</v>
      </c>
      <c r="U1129">
        <v>6.58</v>
      </c>
      <c r="V1129">
        <v>5.53</v>
      </c>
      <c r="W1129">
        <v>2016</v>
      </c>
      <c r="X1129">
        <f t="shared" si="33"/>
        <v>0</v>
      </c>
    </row>
    <row r="1130" spans="1:24" ht="12.75" hidden="1" customHeight="1" x14ac:dyDescent="0.45">
      <c r="A1130">
        <v>83</v>
      </c>
      <c r="B1130" t="s">
        <v>150</v>
      </c>
      <c r="C1130" t="s">
        <v>165</v>
      </c>
      <c r="D1130" s="2" t="str">
        <f t="shared" si="32"/>
        <v>Southern Mississippi2016</v>
      </c>
      <c r="F1130">
        <v>7</v>
      </c>
      <c r="G1130">
        <v>6</v>
      </c>
      <c r="H1130" s="2">
        <v>0</v>
      </c>
      <c r="I1130">
        <v>-0.02</v>
      </c>
      <c r="J1130">
        <v>-3.71</v>
      </c>
      <c r="K1130">
        <v>-3.73</v>
      </c>
      <c r="L1130" s="2">
        <f>_xlfn.RANK.EQ(I1130, INDEX(CFB!$I$2:$I$1048576, MATCH(W1130, CFB!$W$2:$W$1048576, 0)):INDEX(CFB!$I$2:$I$1048576, MATCH(W1130, CFB!$W$2:$W$1048576, 0) + COUNTIF(CFB!$W$2:$W$1048576, W1130) - 1), 0)</f>
        <v>70</v>
      </c>
      <c r="M1130" s="2">
        <f>_xlfn.RANK.EQ(J1130, INDEX(CFB!$J$2:$J$1048576, MATCH(W1130, CFB!$W$2:$W$1048576, 0)):INDEX(CFB!$J$2:$J$1048576, MATCH(W1130, CFB!$W$2:$W$1048576, 0) + COUNTIF(CFB!$W$2:$W$1048576, W1130) - 1))</f>
        <v>93</v>
      </c>
      <c r="N1130" s="2">
        <f>RANK(K1130, INDEX(CFB!$K$2:$K$1048576, MATCH(W1130, CFB!$W$2:$W$1048576, 0)):INDEX(CFB!$K$2:$K$1048576, MATCH(W1130, CFB!$W$2:$W$1048576, 0) + COUNTIF(CFB!$W$2:$W$1048576, W1130) - 1))</f>
        <v>83</v>
      </c>
      <c r="O1130">
        <v>44.08</v>
      </c>
      <c r="P1130">
        <v>18.760000000000002</v>
      </c>
      <c r="Q1130">
        <v>9.16</v>
      </c>
      <c r="R1130">
        <v>6.37</v>
      </c>
      <c r="S1130">
        <v>5.54</v>
      </c>
      <c r="T1130">
        <v>3.34</v>
      </c>
      <c r="U1130">
        <v>7.13</v>
      </c>
      <c r="V1130">
        <v>4.7</v>
      </c>
      <c r="W1130">
        <v>2016</v>
      </c>
      <c r="X1130">
        <f t="shared" si="33"/>
        <v>0</v>
      </c>
    </row>
    <row r="1131" spans="1:24" ht="12.75" hidden="1" customHeight="1" x14ac:dyDescent="0.45">
      <c r="A1131">
        <v>84</v>
      </c>
      <c r="B1131" t="s">
        <v>98</v>
      </c>
      <c r="C1131" t="s">
        <v>165</v>
      </c>
      <c r="D1131" s="2" t="str">
        <f t="shared" si="32"/>
        <v>UTSA2016</v>
      </c>
      <c r="F1131">
        <v>6</v>
      </c>
      <c r="G1131">
        <v>7</v>
      </c>
      <c r="H1131" s="2">
        <v>0</v>
      </c>
      <c r="I1131">
        <v>-3.47</v>
      </c>
      <c r="J1131">
        <v>-0.45</v>
      </c>
      <c r="K1131">
        <v>-3.92</v>
      </c>
      <c r="L1131" s="2">
        <f>_xlfn.RANK.EQ(I1131, INDEX(CFB!$I$2:$I$1048576, MATCH(W1131, CFB!$W$2:$W$1048576, 0)):INDEX(CFB!$I$2:$I$1048576, MATCH(W1131, CFB!$W$2:$W$1048576, 0) + COUNTIF(CFB!$W$2:$W$1048576, W1131) - 1), 0)</f>
        <v>94</v>
      </c>
      <c r="M1131" s="2">
        <f>_xlfn.RANK.EQ(J1131, INDEX(CFB!$J$2:$J$1048576, MATCH(W1131, CFB!$W$2:$W$1048576, 0)):INDEX(CFB!$J$2:$J$1048576, MATCH(W1131, CFB!$W$2:$W$1048576, 0) + COUNTIF(CFB!$W$2:$W$1048576, W1131) - 1))</f>
        <v>61</v>
      </c>
      <c r="N1131" s="2">
        <f>RANK(K1131, INDEX(CFB!$K$2:$K$1048576, MATCH(W1131, CFB!$W$2:$W$1048576, 0)):INDEX(CFB!$K$2:$K$1048576, MATCH(W1131, CFB!$W$2:$W$1048576, 0) + COUNTIF(CFB!$W$2:$W$1048576, W1131) - 1))</f>
        <v>84</v>
      </c>
      <c r="O1131">
        <v>37.49</v>
      </c>
      <c r="P1131">
        <v>13.99</v>
      </c>
      <c r="Q1131">
        <v>8.0500000000000007</v>
      </c>
      <c r="R1131">
        <v>6.12</v>
      </c>
      <c r="S1131">
        <v>4.9800000000000004</v>
      </c>
      <c r="T1131">
        <v>2.83</v>
      </c>
      <c r="U1131">
        <v>6.17</v>
      </c>
      <c r="V1131">
        <v>4.38</v>
      </c>
      <c r="W1131">
        <v>2016</v>
      </c>
      <c r="X1131">
        <f t="shared" si="33"/>
        <v>0</v>
      </c>
    </row>
    <row r="1132" spans="1:24" ht="12.75" hidden="1" customHeight="1" x14ac:dyDescent="0.45">
      <c r="A1132">
        <v>85</v>
      </c>
      <c r="B1132" t="s">
        <v>134</v>
      </c>
      <c r="C1132" t="s">
        <v>161</v>
      </c>
      <c r="D1132" s="2" t="str">
        <f t="shared" si="32"/>
        <v>Eastern Michigan2016</v>
      </c>
      <c r="F1132">
        <v>7</v>
      </c>
      <c r="G1132">
        <v>6</v>
      </c>
      <c r="H1132" s="2">
        <v>0</v>
      </c>
      <c r="I1132">
        <v>-1.73</v>
      </c>
      <c r="J1132">
        <v>-2.57</v>
      </c>
      <c r="K1132">
        <v>-4.3</v>
      </c>
      <c r="L1132" s="2">
        <f>_xlfn.RANK.EQ(I1132, INDEX(CFB!$I$2:$I$1048576, MATCH(W1132, CFB!$W$2:$W$1048576, 0)):INDEX(CFB!$I$2:$I$1048576, MATCH(W1132, CFB!$W$2:$W$1048576, 0) + COUNTIF(CFB!$W$2:$W$1048576, W1132) - 1), 0)</f>
        <v>82</v>
      </c>
      <c r="M1132" s="2">
        <f>_xlfn.RANK.EQ(J1132, INDEX(CFB!$J$2:$J$1048576, MATCH(W1132, CFB!$W$2:$W$1048576, 0)):INDEX(CFB!$J$2:$J$1048576, MATCH(W1132, CFB!$W$2:$W$1048576, 0) + COUNTIF(CFB!$W$2:$W$1048576, W1132) - 1))</f>
        <v>84</v>
      </c>
      <c r="N1132" s="2">
        <f>RANK(K1132, INDEX(CFB!$K$2:$K$1048576, MATCH(W1132, CFB!$W$2:$W$1048576, 0)):INDEX(CFB!$K$2:$K$1048576, MATCH(W1132, CFB!$W$2:$W$1048576, 0) + COUNTIF(CFB!$W$2:$W$1048576, W1132) - 1))</f>
        <v>85</v>
      </c>
      <c r="O1132">
        <v>39.950000000000003</v>
      </c>
      <c r="P1132">
        <v>17.87</v>
      </c>
      <c r="Q1132">
        <v>8.59</v>
      </c>
      <c r="R1132">
        <v>5.95</v>
      </c>
      <c r="S1132">
        <v>5.4</v>
      </c>
      <c r="T1132">
        <v>3.19</v>
      </c>
      <c r="U1132">
        <v>6.87</v>
      </c>
      <c r="V1132">
        <v>4.66</v>
      </c>
      <c r="W1132">
        <v>2016</v>
      </c>
      <c r="X1132">
        <f t="shared" si="33"/>
        <v>0</v>
      </c>
    </row>
    <row r="1133" spans="1:24" ht="12.75" hidden="1" customHeight="1" x14ac:dyDescent="0.45">
      <c r="A1133">
        <v>86</v>
      </c>
      <c r="B1133" t="s">
        <v>87</v>
      </c>
      <c r="C1133" t="s">
        <v>161</v>
      </c>
      <c r="D1133" s="2" t="str">
        <f t="shared" si="32"/>
        <v>Northern Illinois2016</v>
      </c>
      <c r="F1133">
        <v>5</v>
      </c>
      <c r="G1133">
        <v>7</v>
      </c>
      <c r="H1133" s="2">
        <v>0</v>
      </c>
      <c r="I1133">
        <v>-0.94</v>
      </c>
      <c r="J1133">
        <v>-3.45</v>
      </c>
      <c r="K1133">
        <v>-4.3899999999999997</v>
      </c>
      <c r="L1133" s="2">
        <f>_xlfn.RANK.EQ(I1133, INDEX(CFB!$I$2:$I$1048576, MATCH(W1133, CFB!$W$2:$W$1048576, 0)):INDEX(CFB!$I$2:$I$1048576, MATCH(W1133, CFB!$W$2:$W$1048576, 0) + COUNTIF(CFB!$W$2:$W$1048576, W1133) - 1), 0)</f>
        <v>77</v>
      </c>
      <c r="M1133" s="2">
        <f>_xlfn.RANK.EQ(J1133, INDEX(CFB!$J$2:$J$1048576, MATCH(W1133, CFB!$W$2:$W$1048576, 0)):INDEX(CFB!$J$2:$J$1048576, MATCH(W1133, CFB!$W$2:$W$1048576, 0) + COUNTIF(CFB!$W$2:$W$1048576, W1133) - 1))</f>
        <v>91</v>
      </c>
      <c r="N1133" s="2">
        <f>RANK(K1133, INDEX(CFB!$K$2:$K$1048576, MATCH(W1133, CFB!$W$2:$W$1048576, 0)):INDEX(CFB!$K$2:$K$1048576, MATCH(W1133, CFB!$W$2:$W$1048576, 0) + COUNTIF(CFB!$W$2:$W$1048576, W1133) - 1))</f>
        <v>86</v>
      </c>
      <c r="O1133">
        <v>40.520000000000003</v>
      </c>
      <c r="P1133">
        <v>18.05</v>
      </c>
      <c r="Q1133">
        <v>7.91</v>
      </c>
      <c r="R1133">
        <v>5.74</v>
      </c>
      <c r="S1133">
        <v>6.22</v>
      </c>
      <c r="T1133">
        <v>3.34</v>
      </c>
      <c r="U1133">
        <v>6.78</v>
      </c>
      <c r="V1133">
        <v>4.57</v>
      </c>
      <c r="W1133">
        <v>2016</v>
      </c>
      <c r="X1133">
        <f t="shared" si="33"/>
        <v>0</v>
      </c>
    </row>
    <row r="1134" spans="1:24" ht="12.75" hidden="1" customHeight="1" x14ac:dyDescent="0.45">
      <c r="A1134">
        <v>87</v>
      </c>
      <c r="B1134" t="s">
        <v>88</v>
      </c>
      <c r="C1134" t="s">
        <v>174</v>
      </c>
      <c r="D1134" s="2" t="str">
        <f t="shared" si="32"/>
        <v>Georgia Southern2016</v>
      </c>
      <c r="F1134">
        <v>5</v>
      </c>
      <c r="G1134">
        <v>7</v>
      </c>
      <c r="H1134" s="2">
        <v>0</v>
      </c>
      <c r="I1134">
        <v>-3.04</v>
      </c>
      <c r="J1134">
        <v>-1.36</v>
      </c>
      <c r="K1134">
        <v>-4.4000000000000004</v>
      </c>
      <c r="L1134" s="2">
        <f>_xlfn.RANK.EQ(I1134, INDEX(CFB!$I$2:$I$1048576, MATCH(W1134, CFB!$W$2:$W$1048576, 0)):INDEX(CFB!$I$2:$I$1048576, MATCH(W1134, CFB!$W$2:$W$1048576, 0) + COUNTIF(CFB!$W$2:$W$1048576, W1134) - 1), 0)</f>
        <v>90</v>
      </c>
      <c r="M1134" s="2">
        <f>_xlfn.RANK.EQ(J1134, INDEX(CFB!$J$2:$J$1048576, MATCH(W1134, CFB!$W$2:$W$1048576, 0)):INDEX(CFB!$J$2:$J$1048576, MATCH(W1134, CFB!$W$2:$W$1048576, 0) + COUNTIF(CFB!$W$2:$W$1048576, W1134) - 1))</f>
        <v>74</v>
      </c>
      <c r="N1134" s="2">
        <f>RANK(K1134, INDEX(CFB!$K$2:$K$1048576, MATCH(W1134, CFB!$W$2:$W$1048576, 0)):INDEX(CFB!$K$2:$K$1048576, MATCH(W1134, CFB!$W$2:$W$1048576, 0) + COUNTIF(CFB!$W$2:$W$1048576, W1134) - 1))</f>
        <v>87</v>
      </c>
      <c r="O1134">
        <v>38.82</v>
      </c>
      <c r="P1134">
        <v>15.67</v>
      </c>
      <c r="Q1134">
        <v>8.56</v>
      </c>
      <c r="R1134">
        <v>6.17</v>
      </c>
      <c r="S1134">
        <v>5.42</v>
      </c>
      <c r="T1134">
        <v>3.66</v>
      </c>
      <c r="U1134">
        <v>6.3</v>
      </c>
      <c r="V1134">
        <v>5.01</v>
      </c>
      <c r="W1134">
        <v>2016</v>
      </c>
      <c r="X1134">
        <f t="shared" si="33"/>
        <v>0</v>
      </c>
    </row>
    <row r="1135" spans="1:24" ht="12.75" hidden="1" customHeight="1" x14ac:dyDescent="0.45">
      <c r="A1135">
        <v>88</v>
      </c>
      <c r="B1135" t="s">
        <v>40</v>
      </c>
      <c r="C1135" t="s">
        <v>29</v>
      </c>
      <c r="D1135" s="2" t="str">
        <f t="shared" si="32"/>
        <v>Iowa State2016</v>
      </c>
      <c r="F1135">
        <v>3</v>
      </c>
      <c r="G1135">
        <v>9</v>
      </c>
      <c r="H1135" s="2">
        <v>0</v>
      </c>
      <c r="I1135">
        <v>-3.46</v>
      </c>
      <c r="J1135">
        <v>-0.97</v>
      </c>
      <c r="K1135">
        <v>-4.43</v>
      </c>
      <c r="L1135" s="2">
        <f>_xlfn.RANK.EQ(I1135, INDEX(CFB!$I$2:$I$1048576, MATCH(W1135, CFB!$W$2:$W$1048576, 0)):INDEX(CFB!$I$2:$I$1048576, MATCH(W1135, CFB!$W$2:$W$1048576, 0) + COUNTIF(CFB!$W$2:$W$1048576, W1135) - 1), 0)</f>
        <v>92</v>
      </c>
      <c r="M1135" s="2">
        <f>_xlfn.RANK.EQ(J1135, INDEX(CFB!$J$2:$J$1048576, MATCH(W1135, CFB!$W$2:$W$1048576, 0)):INDEX(CFB!$J$2:$J$1048576, MATCH(W1135, CFB!$W$2:$W$1048576, 0) + COUNTIF(CFB!$W$2:$W$1048576, W1135) - 1))</f>
        <v>69</v>
      </c>
      <c r="N1135" s="2">
        <f>RANK(K1135, INDEX(CFB!$K$2:$K$1048576, MATCH(W1135, CFB!$W$2:$W$1048576, 0)):INDEX(CFB!$K$2:$K$1048576, MATCH(W1135, CFB!$W$2:$W$1048576, 0) + COUNTIF(CFB!$W$2:$W$1048576, W1135) - 1))</f>
        <v>88</v>
      </c>
      <c r="O1135">
        <v>42.83</v>
      </c>
      <c r="P1135">
        <v>14.32</v>
      </c>
      <c r="Q1135">
        <v>9.5</v>
      </c>
      <c r="R1135">
        <v>5.29</v>
      </c>
      <c r="S1135">
        <v>5.31</v>
      </c>
      <c r="T1135">
        <v>3.86</v>
      </c>
      <c r="U1135">
        <v>7.22</v>
      </c>
      <c r="V1135">
        <v>4.4400000000000004</v>
      </c>
      <c r="W1135">
        <v>2016</v>
      </c>
      <c r="X1135">
        <f t="shared" si="33"/>
        <v>0</v>
      </c>
    </row>
    <row r="1136" spans="1:24" ht="12.75" hidden="1" customHeight="1" x14ac:dyDescent="0.45">
      <c r="A1136">
        <v>89</v>
      </c>
      <c r="B1136" t="s">
        <v>53</v>
      </c>
      <c r="C1136" t="s">
        <v>163</v>
      </c>
      <c r="D1136" s="2" t="str">
        <f t="shared" si="32"/>
        <v>Syracuse2016</v>
      </c>
      <c r="F1136">
        <v>4</v>
      </c>
      <c r="G1136">
        <v>8</v>
      </c>
      <c r="H1136" s="2">
        <v>0</v>
      </c>
      <c r="I1136">
        <v>0.08</v>
      </c>
      <c r="J1136">
        <v>-4.59</v>
      </c>
      <c r="K1136">
        <v>-4.51</v>
      </c>
      <c r="L1136" s="2">
        <f>_xlfn.RANK.EQ(I1136, INDEX(CFB!$I$2:$I$1048576, MATCH(W1136, CFB!$W$2:$W$1048576, 0)):INDEX(CFB!$I$2:$I$1048576, MATCH(W1136, CFB!$W$2:$W$1048576, 0) + COUNTIF(CFB!$W$2:$W$1048576, W1136) - 1), 0)</f>
        <v>68</v>
      </c>
      <c r="M1136" s="2">
        <f>_xlfn.RANK.EQ(J1136, INDEX(CFB!$J$2:$J$1048576, MATCH(W1136, CFB!$W$2:$W$1048576, 0)):INDEX(CFB!$J$2:$J$1048576, MATCH(W1136, CFB!$W$2:$W$1048576, 0) + COUNTIF(CFB!$W$2:$W$1048576, W1136) - 1))</f>
        <v>98</v>
      </c>
      <c r="N1136" s="2">
        <f>RANK(K1136, INDEX(CFB!$K$2:$K$1048576, MATCH(W1136, CFB!$W$2:$W$1048576, 0)):INDEX(CFB!$K$2:$K$1048576, MATCH(W1136, CFB!$W$2:$W$1048576, 0) + COUNTIF(CFB!$W$2:$W$1048576, W1136) - 1))</f>
        <v>89</v>
      </c>
      <c r="O1136">
        <v>43.26</v>
      </c>
      <c r="P1136">
        <v>20.37</v>
      </c>
      <c r="Q1136">
        <v>9.44</v>
      </c>
      <c r="R1136">
        <v>6.86</v>
      </c>
      <c r="S1136">
        <v>5.13</v>
      </c>
      <c r="T1136">
        <v>3.97</v>
      </c>
      <c r="U1136">
        <v>7.19</v>
      </c>
      <c r="V1136">
        <v>5.4</v>
      </c>
      <c r="W1136">
        <v>2016</v>
      </c>
      <c r="X1136">
        <f t="shared" si="33"/>
        <v>0</v>
      </c>
    </row>
    <row r="1137" spans="1:24" ht="12.75" hidden="1" customHeight="1" x14ac:dyDescent="0.45">
      <c r="A1137">
        <v>90</v>
      </c>
      <c r="B1137" t="s">
        <v>120</v>
      </c>
      <c r="C1137" t="s">
        <v>170</v>
      </c>
      <c r="D1137" s="2" t="str">
        <f t="shared" si="32"/>
        <v>Arizona2016</v>
      </c>
      <c r="F1137">
        <v>3</v>
      </c>
      <c r="G1137">
        <v>9</v>
      </c>
      <c r="H1137" s="2">
        <v>0</v>
      </c>
      <c r="I1137">
        <v>1.01</v>
      </c>
      <c r="J1137">
        <v>-5.64</v>
      </c>
      <c r="K1137">
        <v>-4.63</v>
      </c>
      <c r="L1137" s="2">
        <f>_xlfn.RANK.EQ(I1137, INDEX(CFB!$I$2:$I$1048576, MATCH(W1137, CFB!$W$2:$W$1048576, 0)):INDEX(CFB!$I$2:$I$1048576, MATCH(W1137, CFB!$W$2:$W$1048576, 0) + COUNTIF(CFB!$W$2:$W$1048576, W1137) - 1), 0)</f>
        <v>59</v>
      </c>
      <c r="M1137" s="2">
        <f>_xlfn.RANK.EQ(J1137, INDEX(CFB!$J$2:$J$1048576, MATCH(W1137, CFB!$W$2:$W$1048576, 0)):INDEX(CFB!$J$2:$J$1048576, MATCH(W1137, CFB!$W$2:$W$1048576, 0) + COUNTIF(CFB!$W$2:$W$1048576, W1137) - 1))</f>
        <v>104</v>
      </c>
      <c r="N1137" s="2">
        <f>RANK(K1137, INDEX(CFB!$K$2:$K$1048576, MATCH(W1137, CFB!$W$2:$W$1048576, 0)):INDEX(CFB!$K$2:$K$1048576, MATCH(W1137, CFB!$W$2:$W$1048576, 0) + COUNTIF(CFB!$W$2:$W$1048576, W1137) - 1))</f>
        <v>90</v>
      </c>
      <c r="O1137">
        <v>43</v>
      </c>
      <c r="P1137">
        <v>22.36</v>
      </c>
      <c r="Q1137">
        <v>9</v>
      </c>
      <c r="R1137">
        <v>6.09</v>
      </c>
      <c r="S1137">
        <v>7.04</v>
      </c>
      <c r="T1137">
        <v>3.47</v>
      </c>
      <c r="U1137">
        <v>7.62</v>
      </c>
      <c r="V1137">
        <v>4.74</v>
      </c>
      <c r="W1137">
        <v>2016</v>
      </c>
      <c r="X1137">
        <f t="shared" si="33"/>
        <v>0</v>
      </c>
    </row>
    <row r="1138" spans="1:24" ht="12.75" hidden="1" customHeight="1" x14ac:dyDescent="0.45">
      <c r="A1138">
        <v>91</v>
      </c>
      <c r="B1138" t="s">
        <v>24</v>
      </c>
      <c r="C1138" t="s">
        <v>172</v>
      </c>
      <c r="D1138" s="2" t="str">
        <f t="shared" si="32"/>
        <v>SMU2016</v>
      </c>
      <c r="F1138">
        <v>5</v>
      </c>
      <c r="G1138">
        <v>7</v>
      </c>
      <c r="H1138" s="2">
        <v>0</v>
      </c>
      <c r="I1138">
        <v>-1.42</v>
      </c>
      <c r="J1138">
        <v>-3.42</v>
      </c>
      <c r="K1138">
        <v>-4.84</v>
      </c>
      <c r="L1138" s="2">
        <f>_xlfn.RANK.EQ(I1138, INDEX(CFB!$I$2:$I$1048576, MATCH(W1138, CFB!$W$2:$W$1048576, 0)):INDEX(CFB!$I$2:$I$1048576, MATCH(W1138, CFB!$W$2:$W$1048576, 0) + COUNTIF(CFB!$W$2:$W$1048576, W1138) - 1), 0)</f>
        <v>80</v>
      </c>
      <c r="M1138" s="2">
        <f>_xlfn.RANK.EQ(J1138, INDEX(CFB!$J$2:$J$1048576, MATCH(W1138, CFB!$W$2:$W$1048576, 0)):INDEX(CFB!$J$2:$J$1048576, MATCH(W1138, CFB!$W$2:$W$1048576, 0) + COUNTIF(CFB!$W$2:$W$1048576, W1138) - 1))</f>
        <v>90</v>
      </c>
      <c r="N1138" s="2">
        <f>RANK(K1138, INDEX(CFB!$K$2:$K$1048576, MATCH(W1138, CFB!$W$2:$W$1048576, 0)):INDEX(CFB!$K$2:$K$1048576, MATCH(W1138, CFB!$W$2:$W$1048576, 0) + COUNTIF(CFB!$W$2:$W$1048576, W1138) - 1))</f>
        <v>91</v>
      </c>
      <c r="O1138">
        <v>41.04</v>
      </c>
      <c r="P1138">
        <v>19.3</v>
      </c>
      <c r="Q1138">
        <v>8.6999999999999993</v>
      </c>
      <c r="R1138">
        <v>5.28</v>
      </c>
      <c r="S1138">
        <v>5.19</v>
      </c>
      <c r="T1138">
        <v>3.72</v>
      </c>
      <c r="U1138">
        <v>6.76</v>
      </c>
      <c r="V1138">
        <v>4.63</v>
      </c>
      <c r="W1138">
        <v>2016</v>
      </c>
      <c r="X1138">
        <f t="shared" si="33"/>
        <v>0</v>
      </c>
    </row>
    <row r="1139" spans="1:24" ht="12.75" hidden="1" customHeight="1" x14ac:dyDescent="0.45">
      <c r="A1139">
        <v>92</v>
      </c>
      <c r="B1139" t="s">
        <v>152</v>
      </c>
      <c r="C1139" t="s">
        <v>168</v>
      </c>
      <c r="D1139" s="2" t="str">
        <f t="shared" si="32"/>
        <v>Middle Tennessee State2016</v>
      </c>
      <c r="F1139">
        <v>8</v>
      </c>
      <c r="G1139">
        <v>5</v>
      </c>
      <c r="H1139" s="2">
        <v>0</v>
      </c>
      <c r="I1139">
        <v>6.22</v>
      </c>
      <c r="J1139">
        <v>-11.74</v>
      </c>
      <c r="K1139">
        <v>-5.53</v>
      </c>
      <c r="L1139" s="2">
        <f>_xlfn.RANK.EQ(I1139, INDEX(CFB!$I$2:$I$1048576, MATCH(W1139, CFB!$W$2:$W$1048576, 0)):INDEX(CFB!$I$2:$I$1048576, MATCH(W1139, CFB!$W$2:$W$1048576, 0) + COUNTIF(CFB!$W$2:$W$1048576, W1139) - 1), 0)</f>
        <v>24</v>
      </c>
      <c r="M1139" s="2">
        <f>_xlfn.RANK.EQ(J1139, INDEX(CFB!$J$2:$J$1048576, MATCH(W1139, CFB!$W$2:$W$1048576, 0)):INDEX(CFB!$J$2:$J$1048576, MATCH(W1139, CFB!$W$2:$W$1048576, 0) + COUNTIF(CFB!$W$2:$W$1048576, W1139) - 1))</f>
        <v>128</v>
      </c>
      <c r="N1139" s="2">
        <f>RANK(K1139, INDEX(CFB!$K$2:$K$1048576, MATCH(W1139, CFB!$W$2:$W$1048576, 0)):INDEX(CFB!$K$2:$K$1048576, MATCH(W1139, CFB!$W$2:$W$1048576, 0) + COUNTIF(CFB!$W$2:$W$1048576, W1139) - 1))</f>
        <v>92</v>
      </c>
      <c r="O1139">
        <v>48.78</v>
      </c>
      <c r="P1139">
        <v>25</v>
      </c>
      <c r="Q1139">
        <v>8.59</v>
      </c>
      <c r="R1139">
        <v>5.58</v>
      </c>
      <c r="S1139">
        <v>7.11</v>
      </c>
      <c r="T1139">
        <v>3.42</v>
      </c>
      <c r="U1139">
        <v>7.86</v>
      </c>
      <c r="V1139">
        <v>4.42</v>
      </c>
      <c r="W1139">
        <v>2016</v>
      </c>
      <c r="X1139">
        <f t="shared" si="33"/>
        <v>0</v>
      </c>
    </row>
    <row r="1140" spans="1:24" ht="28.5" hidden="1" x14ac:dyDescent="0.45">
      <c r="A1140">
        <v>93</v>
      </c>
      <c r="B1140" t="s">
        <v>139</v>
      </c>
      <c r="C1140" t="s">
        <v>161</v>
      </c>
      <c r="D1140" s="2" t="str">
        <f t="shared" si="32"/>
        <v>Central Michigan2016</v>
      </c>
      <c r="F1140">
        <v>6</v>
      </c>
      <c r="G1140">
        <v>7</v>
      </c>
      <c r="H1140" s="2">
        <v>0</v>
      </c>
      <c r="I1140">
        <v>-4.7</v>
      </c>
      <c r="J1140">
        <v>-0.9</v>
      </c>
      <c r="K1140">
        <v>-5.6</v>
      </c>
      <c r="L1140" s="2">
        <f>_xlfn.RANK.EQ(I1140, INDEX(CFB!$I$2:$I$1048576, MATCH(W1140, CFB!$W$2:$W$1048576, 0)):INDEX(CFB!$I$2:$I$1048576, MATCH(W1140, CFB!$W$2:$W$1048576, 0) + COUNTIF(CFB!$W$2:$W$1048576, W1140) - 1), 0)</f>
        <v>104</v>
      </c>
      <c r="M1140" s="2">
        <f>_xlfn.RANK.EQ(J1140, INDEX(CFB!$J$2:$J$1048576, MATCH(W1140, CFB!$W$2:$W$1048576, 0)):INDEX(CFB!$J$2:$J$1048576, MATCH(W1140, CFB!$W$2:$W$1048576, 0) + COUNTIF(CFB!$W$2:$W$1048576, W1140) - 1))</f>
        <v>67</v>
      </c>
      <c r="N1140" s="2">
        <f>RANK(K1140, INDEX(CFB!$K$2:$K$1048576, MATCH(W1140, CFB!$W$2:$W$1048576, 0)):INDEX(CFB!$K$2:$K$1048576, MATCH(W1140, CFB!$W$2:$W$1048576, 0) + COUNTIF(CFB!$W$2:$W$1048576, W1140) - 1))</f>
        <v>93</v>
      </c>
      <c r="O1140">
        <v>37.94</v>
      </c>
      <c r="P1140">
        <v>17.55</v>
      </c>
      <c r="Q1140">
        <v>9.0299999999999994</v>
      </c>
      <c r="R1140">
        <v>5.51</v>
      </c>
      <c r="S1140">
        <v>4.78</v>
      </c>
      <c r="T1140">
        <v>3.48</v>
      </c>
      <c r="U1140">
        <v>6.88</v>
      </c>
      <c r="V1140">
        <v>4.5599999999999996</v>
      </c>
      <c r="W1140">
        <v>2016</v>
      </c>
      <c r="X1140">
        <f t="shared" si="33"/>
        <v>0</v>
      </c>
    </row>
    <row r="1141" spans="1:24" ht="12.75" hidden="1" customHeight="1" x14ac:dyDescent="0.45">
      <c r="A1141">
        <v>94</v>
      </c>
      <c r="B1141" t="s">
        <v>90</v>
      </c>
      <c r="C1141" t="s">
        <v>174</v>
      </c>
      <c r="D1141" s="2" t="str">
        <f t="shared" si="32"/>
        <v>South Alabama2016</v>
      </c>
      <c r="F1141">
        <v>6</v>
      </c>
      <c r="G1141">
        <v>7</v>
      </c>
      <c r="H1141" s="2">
        <v>0</v>
      </c>
      <c r="I1141">
        <v>-2.84</v>
      </c>
      <c r="J1141">
        <v>-2.96</v>
      </c>
      <c r="K1141">
        <v>-5.8</v>
      </c>
      <c r="L1141" s="2">
        <f>_xlfn.RANK.EQ(I1141, INDEX(CFB!$I$2:$I$1048576, MATCH(W1141, CFB!$W$2:$W$1048576, 0)):INDEX(CFB!$I$2:$I$1048576, MATCH(W1141, CFB!$W$2:$W$1048576, 0) + COUNTIF(CFB!$W$2:$W$1048576, W1141) - 1), 0)</f>
        <v>88</v>
      </c>
      <c r="M1141" s="2">
        <f>_xlfn.RANK.EQ(J1141, INDEX(CFB!$J$2:$J$1048576, MATCH(W1141, CFB!$W$2:$W$1048576, 0)):INDEX(CFB!$J$2:$J$1048576, MATCH(W1141, CFB!$W$2:$W$1048576, 0) + COUNTIF(CFB!$W$2:$W$1048576, W1141) - 1))</f>
        <v>87</v>
      </c>
      <c r="N1141" s="2">
        <f>RANK(K1141, INDEX(CFB!$K$2:$K$1048576, MATCH(W1141, CFB!$W$2:$W$1048576, 0)):INDEX(CFB!$K$2:$K$1048576, MATCH(W1141, CFB!$W$2:$W$1048576, 0) + COUNTIF(CFB!$W$2:$W$1048576, W1141) - 1))</f>
        <v>94</v>
      </c>
      <c r="O1141">
        <v>35.28</v>
      </c>
      <c r="P1141">
        <v>17.66</v>
      </c>
      <c r="Q1141">
        <v>8.68</v>
      </c>
      <c r="R1141">
        <v>5.95</v>
      </c>
      <c r="S1141">
        <v>5.16</v>
      </c>
      <c r="T1141">
        <v>3.98</v>
      </c>
      <c r="U1141">
        <v>6.62</v>
      </c>
      <c r="V1141">
        <v>4.92</v>
      </c>
      <c r="W1141">
        <v>2016</v>
      </c>
      <c r="X1141">
        <f t="shared" si="33"/>
        <v>0</v>
      </c>
    </row>
    <row r="1142" spans="1:24" ht="12.75" hidden="1" customHeight="1" x14ac:dyDescent="0.45">
      <c r="A1142">
        <v>95</v>
      </c>
      <c r="B1142" t="s">
        <v>133</v>
      </c>
      <c r="C1142" t="s">
        <v>167</v>
      </c>
      <c r="D1142" s="2" t="str">
        <f t="shared" si="32"/>
        <v>Utah State2016</v>
      </c>
      <c r="F1142">
        <v>3</v>
      </c>
      <c r="G1142">
        <v>9</v>
      </c>
      <c r="H1142" s="2">
        <v>0</v>
      </c>
      <c r="I1142">
        <v>-4.63</v>
      </c>
      <c r="J1142">
        <v>-1.35</v>
      </c>
      <c r="K1142">
        <v>-5.99</v>
      </c>
      <c r="L1142" s="2">
        <f>_xlfn.RANK.EQ(I1142, INDEX(CFB!$I$2:$I$1048576, MATCH(W1142, CFB!$W$2:$W$1048576, 0)):INDEX(CFB!$I$2:$I$1048576, MATCH(W1142, CFB!$W$2:$W$1048576, 0) + COUNTIF(CFB!$W$2:$W$1048576, W1142) - 1), 0)</f>
        <v>103</v>
      </c>
      <c r="M1142" s="2">
        <f>_xlfn.RANK.EQ(J1142, INDEX(CFB!$J$2:$J$1048576, MATCH(W1142, CFB!$W$2:$W$1048576, 0)):INDEX(CFB!$J$2:$J$1048576, MATCH(W1142, CFB!$W$2:$W$1048576, 0) + COUNTIF(CFB!$W$2:$W$1048576, W1142) - 1))</f>
        <v>73</v>
      </c>
      <c r="N1142" s="2">
        <f>RANK(K1142, INDEX(CFB!$K$2:$K$1048576, MATCH(W1142, CFB!$W$2:$W$1048576, 0)):INDEX(CFB!$K$2:$K$1048576, MATCH(W1142, CFB!$W$2:$W$1048576, 0) + COUNTIF(CFB!$W$2:$W$1048576, W1142) - 1))</f>
        <v>95</v>
      </c>
      <c r="O1142">
        <v>37.83</v>
      </c>
      <c r="P1142">
        <v>16.46</v>
      </c>
      <c r="Q1142">
        <v>7.72</v>
      </c>
      <c r="R1142">
        <v>4.7</v>
      </c>
      <c r="S1142">
        <v>6.32</v>
      </c>
      <c r="T1142">
        <v>3.1</v>
      </c>
      <c r="U1142">
        <v>6.81</v>
      </c>
      <c r="V1142">
        <v>3.98</v>
      </c>
      <c r="W1142">
        <v>2016</v>
      </c>
      <c r="X1142">
        <f t="shared" si="33"/>
        <v>0</v>
      </c>
    </row>
    <row r="1143" spans="1:24" ht="12.75" hidden="1" customHeight="1" x14ac:dyDescent="0.45">
      <c r="A1143">
        <v>96</v>
      </c>
      <c r="B1143" t="s">
        <v>77</v>
      </c>
      <c r="C1143" t="s">
        <v>174</v>
      </c>
      <c r="D1143" s="2" t="str">
        <f t="shared" si="32"/>
        <v>Louisiana2016</v>
      </c>
      <c r="F1143">
        <v>6</v>
      </c>
      <c r="G1143">
        <v>7</v>
      </c>
      <c r="H1143" s="2">
        <v>0</v>
      </c>
      <c r="I1143">
        <v>-5.43</v>
      </c>
      <c r="J1143">
        <v>-0.75</v>
      </c>
      <c r="K1143">
        <v>-6.18</v>
      </c>
      <c r="L1143" s="2">
        <f>_xlfn.RANK.EQ(I1143, INDEX(CFB!$I$2:$I$1048576, MATCH(W1143, CFB!$W$2:$W$1048576, 0)):INDEX(CFB!$I$2:$I$1048576, MATCH(W1143, CFB!$W$2:$W$1048576, 0) + COUNTIF(CFB!$W$2:$W$1048576, W1143) - 1), 0)</f>
        <v>108</v>
      </c>
      <c r="M1143" s="2">
        <f>_xlfn.RANK.EQ(J1143, INDEX(CFB!$J$2:$J$1048576, MATCH(W1143, CFB!$W$2:$W$1048576, 0)):INDEX(CFB!$J$2:$J$1048576, MATCH(W1143, CFB!$W$2:$W$1048576, 0) + COUNTIF(CFB!$W$2:$W$1048576, W1143) - 1))</f>
        <v>64</v>
      </c>
      <c r="N1143" s="2">
        <f>RANK(K1143, INDEX(CFB!$K$2:$K$1048576, MATCH(W1143, CFB!$W$2:$W$1048576, 0)):INDEX(CFB!$K$2:$K$1048576, MATCH(W1143, CFB!$W$2:$W$1048576, 0) + COUNTIF(CFB!$W$2:$W$1048576, W1143) - 1))</f>
        <v>96</v>
      </c>
      <c r="O1143">
        <v>34.299999999999997</v>
      </c>
      <c r="P1143">
        <v>16.23</v>
      </c>
      <c r="Q1143">
        <v>8.01</v>
      </c>
      <c r="R1143">
        <v>6.27</v>
      </c>
      <c r="S1143">
        <v>4.9400000000000004</v>
      </c>
      <c r="T1143">
        <v>2.64</v>
      </c>
      <c r="U1143">
        <v>5.96</v>
      </c>
      <c r="V1143">
        <v>4.5199999999999996</v>
      </c>
      <c r="W1143">
        <v>2016</v>
      </c>
      <c r="X1143">
        <f t="shared" si="33"/>
        <v>0</v>
      </c>
    </row>
    <row r="1144" spans="1:24" ht="12.75" hidden="1" customHeight="1" x14ac:dyDescent="0.45">
      <c r="A1144">
        <v>97</v>
      </c>
      <c r="B1144" t="s">
        <v>126</v>
      </c>
      <c r="C1144" t="s">
        <v>166</v>
      </c>
      <c r="D1144" s="2" t="str">
        <f t="shared" si="32"/>
        <v>Hawaii2016</v>
      </c>
      <c r="F1144">
        <v>7</v>
      </c>
      <c r="G1144">
        <v>7</v>
      </c>
      <c r="H1144" s="2">
        <v>0</v>
      </c>
      <c r="I1144">
        <v>-1.79</v>
      </c>
      <c r="J1144">
        <v>-4.6500000000000004</v>
      </c>
      <c r="K1144">
        <v>-6.44</v>
      </c>
      <c r="L1144" s="2">
        <f>_xlfn.RANK.EQ(I1144, INDEX(CFB!$I$2:$I$1048576, MATCH(W1144, CFB!$W$2:$W$1048576, 0)):INDEX(CFB!$I$2:$I$1048576, MATCH(W1144, CFB!$W$2:$W$1048576, 0) + COUNTIF(CFB!$W$2:$W$1048576, W1144) - 1), 0)</f>
        <v>83</v>
      </c>
      <c r="M1144" s="2">
        <f>_xlfn.RANK.EQ(J1144, INDEX(CFB!$J$2:$J$1048576, MATCH(W1144, CFB!$W$2:$W$1048576, 0)):INDEX(CFB!$J$2:$J$1048576, MATCH(W1144, CFB!$W$2:$W$1048576, 0) + COUNTIF(CFB!$W$2:$W$1048576, W1144) - 1))</f>
        <v>99</v>
      </c>
      <c r="N1144" s="2">
        <f>RANK(K1144, INDEX(CFB!$K$2:$K$1048576, MATCH(W1144, CFB!$W$2:$W$1048576, 0)):INDEX(CFB!$K$2:$K$1048576, MATCH(W1144, CFB!$W$2:$W$1048576, 0) + COUNTIF(CFB!$W$2:$W$1048576, W1144) - 1))</f>
        <v>97</v>
      </c>
      <c r="O1144">
        <v>38.67</v>
      </c>
      <c r="P1144">
        <v>23.87</v>
      </c>
      <c r="Q1144">
        <v>8.61</v>
      </c>
      <c r="R1144">
        <v>6.38</v>
      </c>
      <c r="S1144">
        <v>5.85</v>
      </c>
      <c r="T1144">
        <v>3.92</v>
      </c>
      <c r="U1144">
        <v>7.04</v>
      </c>
      <c r="V1144">
        <v>5.1100000000000003</v>
      </c>
      <c r="W1144">
        <v>2016</v>
      </c>
      <c r="X1144">
        <f t="shared" si="33"/>
        <v>0</v>
      </c>
    </row>
    <row r="1145" spans="1:24" ht="12.75" hidden="1" customHeight="1" x14ac:dyDescent="0.45">
      <c r="A1145">
        <v>98</v>
      </c>
      <c r="B1145" t="s">
        <v>127</v>
      </c>
      <c r="C1145" t="s">
        <v>162</v>
      </c>
      <c r="D1145" s="2" t="str">
        <f t="shared" si="32"/>
        <v>Akron2016</v>
      </c>
      <c r="F1145">
        <v>5</v>
      </c>
      <c r="G1145">
        <v>7</v>
      </c>
      <c r="H1145" s="2">
        <v>0</v>
      </c>
      <c r="I1145">
        <v>-0.4</v>
      </c>
      <c r="J1145">
        <v>-6.12</v>
      </c>
      <c r="K1145">
        <v>-6.52</v>
      </c>
      <c r="L1145" s="2">
        <f>_xlfn.RANK.EQ(I1145, INDEX(CFB!$I$2:$I$1048576, MATCH(W1145, CFB!$W$2:$W$1048576, 0)):INDEX(CFB!$I$2:$I$1048576, MATCH(W1145, CFB!$W$2:$W$1048576, 0) + COUNTIF(CFB!$W$2:$W$1048576, W1145) - 1), 0)</f>
        <v>71</v>
      </c>
      <c r="M1145" s="2">
        <f>_xlfn.RANK.EQ(J1145, INDEX(CFB!$J$2:$J$1048576, MATCH(W1145, CFB!$W$2:$W$1048576, 0)):INDEX(CFB!$J$2:$J$1048576, MATCH(W1145, CFB!$W$2:$W$1048576, 0) + COUNTIF(CFB!$W$2:$W$1048576, W1145) - 1))</f>
        <v>107</v>
      </c>
      <c r="N1145" s="2">
        <f>RANK(K1145, INDEX(CFB!$K$2:$K$1048576, MATCH(W1145, CFB!$W$2:$W$1048576, 0)):INDEX(CFB!$K$2:$K$1048576, MATCH(W1145, CFB!$W$2:$W$1048576, 0) + COUNTIF(CFB!$W$2:$W$1048576, W1145) - 1))</f>
        <v>98</v>
      </c>
      <c r="O1145">
        <v>40.18</v>
      </c>
      <c r="P1145">
        <v>24.35</v>
      </c>
      <c r="Q1145">
        <v>9.0399999999999991</v>
      </c>
      <c r="R1145">
        <v>6.16</v>
      </c>
      <c r="S1145">
        <v>5.37</v>
      </c>
      <c r="T1145">
        <v>4.01</v>
      </c>
      <c r="U1145">
        <v>7.1</v>
      </c>
      <c r="V1145">
        <v>5.08</v>
      </c>
      <c r="W1145">
        <v>2016</v>
      </c>
      <c r="X1145">
        <f t="shared" si="33"/>
        <v>0</v>
      </c>
    </row>
    <row r="1146" spans="1:24" ht="12.75" hidden="1" customHeight="1" x14ac:dyDescent="0.45">
      <c r="A1146">
        <v>99</v>
      </c>
      <c r="B1146" t="s">
        <v>58</v>
      </c>
      <c r="C1146" t="s">
        <v>172</v>
      </c>
      <c r="D1146" s="2" t="str">
        <f t="shared" si="32"/>
        <v>Tulane2016</v>
      </c>
      <c r="F1146">
        <v>4</v>
      </c>
      <c r="G1146">
        <v>8</v>
      </c>
      <c r="H1146" s="2">
        <v>0</v>
      </c>
      <c r="I1146">
        <v>-5.62</v>
      </c>
      <c r="J1146">
        <v>-0.92</v>
      </c>
      <c r="K1146">
        <v>-6.54</v>
      </c>
      <c r="L1146" s="2">
        <f>_xlfn.RANK.EQ(I1146, INDEX(CFB!$I$2:$I$1048576, MATCH(W1146, CFB!$W$2:$W$1048576, 0)):INDEX(CFB!$I$2:$I$1048576, MATCH(W1146, CFB!$W$2:$W$1048576, 0) + COUNTIF(CFB!$W$2:$W$1048576, W1146) - 1), 0)</f>
        <v>109</v>
      </c>
      <c r="M1146" s="2">
        <f>_xlfn.RANK.EQ(J1146, INDEX(CFB!$J$2:$J$1048576, MATCH(W1146, CFB!$W$2:$W$1048576, 0)):INDEX(CFB!$J$2:$J$1048576, MATCH(W1146, CFB!$W$2:$W$1048576, 0) + COUNTIF(CFB!$W$2:$W$1048576, W1146) - 1))</f>
        <v>68</v>
      </c>
      <c r="N1146" s="2">
        <f>RANK(K1146, INDEX(CFB!$K$2:$K$1048576, MATCH(W1146, CFB!$W$2:$W$1048576, 0)):INDEX(CFB!$K$2:$K$1048576, MATCH(W1146, CFB!$W$2:$W$1048576, 0) + COUNTIF(CFB!$W$2:$W$1048576, W1146) - 1))</f>
        <v>99</v>
      </c>
      <c r="O1146">
        <v>38.06</v>
      </c>
      <c r="P1146">
        <v>14.65</v>
      </c>
      <c r="Q1146">
        <v>6.92</v>
      </c>
      <c r="R1146">
        <v>5.48</v>
      </c>
      <c r="S1146">
        <v>6.03</v>
      </c>
      <c r="T1146">
        <v>3.33</v>
      </c>
      <c r="U1146">
        <v>6.14</v>
      </c>
      <c r="V1146">
        <v>4.45</v>
      </c>
      <c r="W1146">
        <v>2016</v>
      </c>
      <c r="X1146">
        <f t="shared" si="33"/>
        <v>0</v>
      </c>
    </row>
    <row r="1147" spans="1:24" ht="12.75" hidden="1" customHeight="1" x14ac:dyDescent="0.45">
      <c r="A1147">
        <v>100</v>
      </c>
      <c r="B1147" t="s">
        <v>86</v>
      </c>
      <c r="C1147" t="s">
        <v>162</v>
      </c>
      <c r="D1147" s="2" t="str">
        <f t="shared" si="32"/>
        <v>Miami (OH)2016</v>
      </c>
      <c r="F1147">
        <v>6</v>
      </c>
      <c r="G1147">
        <v>7</v>
      </c>
      <c r="H1147" s="2">
        <v>0</v>
      </c>
      <c r="I1147">
        <v>-6.06</v>
      </c>
      <c r="J1147">
        <v>-0.73</v>
      </c>
      <c r="K1147">
        <v>-6.79</v>
      </c>
      <c r="L1147" s="2">
        <f>_xlfn.RANK.EQ(I1147, INDEX(CFB!$I$2:$I$1048576, MATCH(W1147, CFB!$W$2:$W$1048576, 0)):INDEX(CFB!$I$2:$I$1048576, MATCH(W1147, CFB!$W$2:$W$1048576, 0) + COUNTIF(CFB!$W$2:$W$1048576, W1147) - 1), 0)</f>
        <v>112</v>
      </c>
      <c r="M1147" s="2">
        <f>_xlfn.RANK.EQ(J1147, INDEX(CFB!$J$2:$J$1048576, MATCH(W1147, CFB!$W$2:$W$1048576, 0)):INDEX(CFB!$J$2:$J$1048576, MATCH(W1147, CFB!$W$2:$W$1048576, 0) + COUNTIF(CFB!$W$2:$W$1048576, W1147) - 1))</f>
        <v>63</v>
      </c>
      <c r="N1147" s="2">
        <f>RANK(K1147, INDEX(CFB!$K$2:$K$1048576, MATCH(W1147, CFB!$W$2:$W$1048576, 0)):INDEX(CFB!$K$2:$K$1048576, MATCH(W1147, CFB!$W$2:$W$1048576, 0) + COUNTIF(CFB!$W$2:$W$1048576, W1147) - 1))</f>
        <v>100</v>
      </c>
      <c r="O1147">
        <v>33.83</v>
      </c>
      <c r="P1147">
        <v>14.54</v>
      </c>
      <c r="Q1147">
        <v>9.64</v>
      </c>
      <c r="R1147">
        <v>5.61</v>
      </c>
      <c r="S1147">
        <v>4.93</v>
      </c>
      <c r="T1147">
        <v>2.97</v>
      </c>
      <c r="U1147">
        <v>6.79</v>
      </c>
      <c r="V1147">
        <v>4.2300000000000004</v>
      </c>
      <c r="W1147">
        <v>2016</v>
      </c>
      <c r="X1147">
        <f t="shared" si="33"/>
        <v>0</v>
      </c>
    </row>
    <row r="1148" spans="1:24" ht="12.75" hidden="1" customHeight="1" x14ac:dyDescent="0.45">
      <c r="A1148">
        <v>101</v>
      </c>
      <c r="B1148" t="s">
        <v>56</v>
      </c>
      <c r="C1148" t="s">
        <v>154</v>
      </c>
      <c r="D1148" s="2" t="str">
        <f t="shared" si="32"/>
        <v>Rutgers2016</v>
      </c>
      <c r="F1148">
        <v>2</v>
      </c>
      <c r="G1148">
        <v>10</v>
      </c>
      <c r="H1148" s="2">
        <v>0</v>
      </c>
      <c r="I1148">
        <v>-9.42</v>
      </c>
      <c r="J1148">
        <v>2.4500000000000002</v>
      </c>
      <c r="K1148">
        <v>-6.97</v>
      </c>
      <c r="L1148" s="2">
        <f>_xlfn.RANK.EQ(I1148, INDEX(CFB!$I$2:$I$1048576, MATCH(W1148, CFB!$W$2:$W$1048576, 0)):INDEX(CFB!$I$2:$I$1048576, MATCH(W1148, CFB!$W$2:$W$1048576, 0) + COUNTIF(CFB!$W$2:$W$1048576, W1148) - 1), 0)</f>
        <v>123</v>
      </c>
      <c r="M1148" s="2">
        <f>_xlfn.RANK.EQ(J1148, INDEX(CFB!$J$2:$J$1048576, MATCH(W1148, CFB!$W$2:$W$1048576, 0)):INDEX(CFB!$J$2:$J$1048576, MATCH(W1148, CFB!$W$2:$W$1048576, 0) + COUNTIF(CFB!$W$2:$W$1048576, W1148) - 1))</f>
        <v>46</v>
      </c>
      <c r="N1148" s="2">
        <f>RANK(K1148, INDEX(CFB!$K$2:$K$1048576, MATCH(W1148, CFB!$W$2:$W$1048576, 0)):INDEX(CFB!$K$2:$K$1048576, MATCH(W1148, CFB!$W$2:$W$1048576, 0) + COUNTIF(CFB!$W$2:$W$1048576, W1148) - 1))</f>
        <v>101</v>
      </c>
      <c r="O1148">
        <v>34.840000000000003</v>
      </c>
      <c r="P1148">
        <v>19.61</v>
      </c>
      <c r="Q1148">
        <v>7.1</v>
      </c>
      <c r="R1148">
        <v>5.75</v>
      </c>
      <c r="S1148">
        <v>5.26</v>
      </c>
      <c r="T1148">
        <v>4.0999999999999996</v>
      </c>
      <c r="U1148">
        <v>5.89</v>
      </c>
      <c r="V1148">
        <v>4.87</v>
      </c>
      <c r="W1148">
        <v>2016</v>
      </c>
      <c r="X1148">
        <f t="shared" si="33"/>
        <v>0</v>
      </c>
    </row>
    <row r="1149" spans="1:24" ht="12.75" hidden="1" customHeight="1" x14ac:dyDescent="0.45">
      <c r="A1149">
        <v>102</v>
      </c>
      <c r="B1149" t="s">
        <v>43</v>
      </c>
      <c r="C1149" t="s">
        <v>160</v>
      </c>
      <c r="D1149" s="2" t="str">
        <f t="shared" si="32"/>
        <v>Illinois2016</v>
      </c>
      <c r="F1149">
        <v>3</v>
      </c>
      <c r="G1149">
        <v>9</v>
      </c>
      <c r="H1149" s="2">
        <v>0</v>
      </c>
      <c r="I1149">
        <v>-5.92</v>
      </c>
      <c r="J1149">
        <v>-1.83</v>
      </c>
      <c r="K1149">
        <v>-7.75</v>
      </c>
      <c r="L1149" s="2">
        <f>_xlfn.RANK.EQ(I1149, INDEX(CFB!$I$2:$I$1048576, MATCH(W1149, CFB!$W$2:$W$1048576, 0)):INDEX(CFB!$I$2:$I$1048576, MATCH(W1149, CFB!$W$2:$W$1048576, 0) + COUNTIF(CFB!$W$2:$W$1048576, W1149) - 1), 0)</f>
        <v>111</v>
      </c>
      <c r="M1149" s="2">
        <f>_xlfn.RANK.EQ(J1149, INDEX(CFB!$J$2:$J$1048576, MATCH(W1149, CFB!$W$2:$W$1048576, 0)):INDEX(CFB!$J$2:$J$1048576, MATCH(W1149, CFB!$W$2:$W$1048576, 0) + COUNTIF(CFB!$W$2:$W$1048576, W1149) - 1))</f>
        <v>77</v>
      </c>
      <c r="N1149" s="2">
        <f>RANK(K1149, INDEX(CFB!$K$2:$K$1048576, MATCH(W1149, CFB!$W$2:$W$1048576, 0)):INDEX(CFB!$K$2:$K$1048576, MATCH(W1149, CFB!$W$2:$W$1048576, 0) + COUNTIF(CFB!$W$2:$W$1048576, W1149) - 1))</f>
        <v>102</v>
      </c>
      <c r="O1149">
        <v>38.090000000000003</v>
      </c>
      <c r="P1149">
        <v>16.29</v>
      </c>
      <c r="Q1149">
        <v>7.74</v>
      </c>
      <c r="R1149">
        <v>5.65</v>
      </c>
      <c r="S1149">
        <v>6.25</v>
      </c>
      <c r="T1149">
        <v>3.46</v>
      </c>
      <c r="U1149">
        <v>6.82</v>
      </c>
      <c r="V1149">
        <v>4.3499999999999996</v>
      </c>
      <c r="W1149">
        <v>2016</v>
      </c>
      <c r="X1149">
        <f t="shared" si="33"/>
        <v>0</v>
      </c>
    </row>
    <row r="1150" spans="1:24" ht="12.75" hidden="1" customHeight="1" x14ac:dyDescent="0.45">
      <c r="A1150">
        <v>103</v>
      </c>
      <c r="B1150" t="s">
        <v>93</v>
      </c>
      <c r="C1150" t="s">
        <v>164</v>
      </c>
      <c r="D1150" s="2" t="str">
        <f t="shared" si="32"/>
        <v>Virginia2016</v>
      </c>
      <c r="F1150">
        <v>2</v>
      </c>
      <c r="G1150">
        <v>10</v>
      </c>
      <c r="H1150" s="2">
        <v>0</v>
      </c>
      <c r="I1150">
        <v>-4.34</v>
      </c>
      <c r="J1150">
        <v>-3.91</v>
      </c>
      <c r="K1150">
        <v>-8.25</v>
      </c>
      <c r="L1150" s="2">
        <f>_xlfn.RANK.EQ(I1150, INDEX(CFB!$I$2:$I$1048576, MATCH(W1150, CFB!$W$2:$W$1048576, 0)):INDEX(CFB!$I$2:$I$1048576, MATCH(W1150, CFB!$W$2:$W$1048576, 0) + COUNTIF(CFB!$W$2:$W$1048576, W1150) - 1), 0)</f>
        <v>100</v>
      </c>
      <c r="M1150" s="2">
        <f>_xlfn.RANK.EQ(J1150, INDEX(CFB!$J$2:$J$1048576, MATCH(W1150, CFB!$W$2:$W$1048576, 0)):INDEX(CFB!$J$2:$J$1048576, MATCH(W1150, CFB!$W$2:$W$1048576, 0) + COUNTIF(CFB!$W$2:$W$1048576, W1150) - 1))</f>
        <v>94</v>
      </c>
      <c r="N1150" s="2">
        <f>RANK(K1150, INDEX(CFB!$K$2:$K$1048576, MATCH(W1150, CFB!$W$2:$W$1048576, 0)):INDEX(CFB!$K$2:$K$1048576, MATCH(W1150, CFB!$W$2:$W$1048576, 0) + COUNTIF(CFB!$W$2:$W$1048576, W1150) - 1))</f>
        <v>103</v>
      </c>
      <c r="O1150">
        <v>38.32</v>
      </c>
      <c r="P1150">
        <v>17.63</v>
      </c>
      <c r="Q1150">
        <v>7.68</v>
      </c>
      <c r="R1150">
        <v>6.32</v>
      </c>
      <c r="S1150">
        <v>5.07</v>
      </c>
      <c r="T1150">
        <v>3.27</v>
      </c>
      <c r="U1150">
        <v>6.3</v>
      </c>
      <c r="V1150">
        <v>4.78</v>
      </c>
      <c r="W1150">
        <v>2016</v>
      </c>
      <c r="X1150">
        <f t="shared" si="33"/>
        <v>0</v>
      </c>
    </row>
    <row r="1151" spans="1:24" ht="12.75" hidden="1" customHeight="1" x14ac:dyDescent="0.45">
      <c r="A1151">
        <v>104</v>
      </c>
      <c r="B1151" t="s">
        <v>124</v>
      </c>
      <c r="C1151" t="s">
        <v>160</v>
      </c>
      <c r="D1151" s="2" t="str">
        <f t="shared" si="32"/>
        <v>Purdue2016</v>
      </c>
      <c r="F1151">
        <v>3</v>
      </c>
      <c r="G1151">
        <v>9</v>
      </c>
      <c r="H1151" s="2">
        <v>0</v>
      </c>
      <c r="I1151">
        <v>0.2</v>
      </c>
      <c r="J1151">
        <v>-9.16</v>
      </c>
      <c r="K1151">
        <v>-8.9600000000000009</v>
      </c>
      <c r="L1151" s="2">
        <f>_xlfn.RANK.EQ(I1151, INDEX(CFB!$I$2:$I$1048576, MATCH(W1151, CFB!$W$2:$W$1048576, 0)):INDEX(CFB!$I$2:$I$1048576, MATCH(W1151, CFB!$W$2:$W$1048576, 0) + COUNTIF(CFB!$W$2:$W$1048576, W1151) - 1), 0)</f>
        <v>65</v>
      </c>
      <c r="M1151" s="2">
        <f>_xlfn.RANK.EQ(J1151, INDEX(CFB!$J$2:$J$1048576, MATCH(W1151, CFB!$W$2:$W$1048576, 0)):INDEX(CFB!$J$2:$J$1048576, MATCH(W1151, CFB!$W$2:$W$1048576, 0) + COUNTIF(CFB!$W$2:$W$1048576, W1151) - 1))</f>
        <v>120</v>
      </c>
      <c r="N1151" s="2">
        <f>RANK(K1151, INDEX(CFB!$K$2:$K$1048576, MATCH(W1151, CFB!$W$2:$W$1048576, 0)):INDEX(CFB!$K$2:$K$1048576, MATCH(W1151, CFB!$W$2:$W$1048576, 0) + COUNTIF(CFB!$W$2:$W$1048576, W1151) - 1))</f>
        <v>104</v>
      </c>
      <c r="O1151">
        <v>42.38</v>
      </c>
      <c r="P1151">
        <v>25.56</v>
      </c>
      <c r="Q1151">
        <v>8.17</v>
      </c>
      <c r="R1151">
        <v>6.34</v>
      </c>
      <c r="S1151">
        <v>4.6399999999999997</v>
      </c>
      <c r="T1151">
        <v>4.1500000000000004</v>
      </c>
      <c r="U1151">
        <v>6.58</v>
      </c>
      <c r="V1151">
        <v>5.0999999999999996</v>
      </c>
      <c r="W1151">
        <v>2016</v>
      </c>
      <c r="X1151">
        <f t="shared" si="33"/>
        <v>0</v>
      </c>
    </row>
    <row r="1152" spans="1:24" ht="12.75" hidden="1" customHeight="1" x14ac:dyDescent="0.45">
      <c r="A1152">
        <v>105</v>
      </c>
      <c r="B1152" t="s">
        <v>140</v>
      </c>
      <c r="C1152" t="s">
        <v>161</v>
      </c>
      <c r="D1152" s="2" t="str">
        <f t="shared" si="32"/>
        <v>Ball State2016</v>
      </c>
      <c r="F1152">
        <v>4</v>
      </c>
      <c r="G1152">
        <v>8</v>
      </c>
      <c r="H1152" s="2">
        <v>0</v>
      </c>
      <c r="I1152">
        <v>-3.5</v>
      </c>
      <c r="J1152">
        <v>-5.61</v>
      </c>
      <c r="K1152">
        <v>-9.11</v>
      </c>
      <c r="L1152" s="2">
        <f>_xlfn.RANK.EQ(I1152, INDEX(CFB!$I$2:$I$1048576, MATCH(W1152, CFB!$W$2:$W$1048576, 0)):INDEX(CFB!$I$2:$I$1048576, MATCH(W1152, CFB!$W$2:$W$1048576, 0) + COUNTIF(CFB!$W$2:$W$1048576, W1152) - 1), 0)</f>
        <v>95</v>
      </c>
      <c r="M1152" s="2">
        <f>_xlfn.RANK.EQ(J1152, INDEX(CFB!$J$2:$J$1048576, MATCH(W1152, CFB!$W$2:$W$1048576, 0)):INDEX(CFB!$J$2:$J$1048576, MATCH(W1152, CFB!$W$2:$W$1048576, 0) + COUNTIF(CFB!$W$2:$W$1048576, W1152) - 1))</f>
        <v>103</v>
      </c>
      <c r="N1152" s="2">
        <f>RANK(K1152, INDEX(CFB!$K$2:$K$1048576, MATCH(W1152, CFB!$W$2:$W$1048576, 0)):INDEX(CFB!$K$2:$K$1048576, MATCH(W1152, CFB!$W$2:$W$1048576, 0) + COUNTIF(CFB!$W$2:$W$1048576, W1152) - 1))</f>
        <v>105</v>
      </c>
      <c r="O1152">
        <v>37.020000000000003</v>
      </c>
      <c r="P1152">
        <v>20.3</v>
      </c>
      <c r="Q1152">
        <v>7.55</v>
      </c>
      <c r="R1152">
        <v>6.39</v>
      </c>
      <c r="S1152">
        <v>6</v>
      </c>
      <c r="T1152">
        <v>3.6</v>
      </c>
      <c r="U1152">
        <v>6.61</v>
      </c>
      <c r="V1152">
        <v>5.26</v>
      </c>
      <c r="W1152">
        <v>2016</v>
      </c>
      <c r="X1152">
        <f t="shared" si="33"/>
        <v>0</v>
      </c>
    </row>
    <row r="1153" spans="1:24" ht="12.75" hidden="1" customHeight="1" x14ac:dyDescent="0.45">
      <c r="A1153">
        <v>106</v>
      </c>
      <c r="B1153" t="s">
        <v>153</v>
      </c>
      <c r="C1153" t="s">
        <v>162</v>
      </c>
      <c r="D1153" s="2" t="str">
        <f t="shared" si="32"/>
        <v>Kent State2016</v>
      </c>
      <c r="F1153">
        <v>3</v>
      </c>
      <c r="G1153">
        <v>9</v>
      </c>
      <c r="H1153" s="2">
        <v>0</v>
      </c>
      <c r="I1153">
        <v>-7.19</v>
      </c>
      <c r="J1153">
        <v>-1.93</v>
      </c>
      <c r="K1153">
        <v>-9.1199999999999992</v>
      </c>
      <c r="L1153" s="2">
        <f>_xlfn.RANK.EQ(I1153, INDEX(CFB!$I$2:$I$1048576, MATCH(W1153, CFB!$W$2:$W$1048576, 0)):INDEX(CFB!$I$2:$I$1048576, MATCH(W1153, CFB!$W$2:$W$1048576, 0) + COUNTIF(CFB!$W$2:$W$1048576, W1153) - 1), 0)</f>
        <v>118</v>
      </c>
      <c r="M1153" s="2">
        <f>_xlfn.RANK.EQ(J1153, INDEX(CFB!$J$2:$J$1048576, MATCH(W1153, CFB!$W$2:$W$1048576, 0)):INDEX(CFB!$J$2:$J$1048576, MATCH(W1153, CFB!$W$2:$W$1048576, 0) + COUNTIF(CFB!$W$2:$W$1048576, W1153) - 1))</f>
        <v>78</v>
      </c>
      <c r="N1153" s="2">
        <f>RANK(K1153, INDEX(CFB!$K$2:$K$1048576, MATCH(W1153, CFB!$W$2:$W$1048576, 0)):INDEX(CFB!$K$2:$K$1048576, MATCH(W1153, CFB!$W$2:$W$1048576, 0) + COUNTIF(CFB!$W$2:$W$1048576, W1153) - 1))</f>
        <v>106</v>
      </c>
      <c r="O1153">
        <v>32.380000000000003</v>
      </c>
      <c r="P1153">
        <v>17.72</v>
      </c>
      <c r="Q1153">
        <v>7.15</v>
      </c>
      <c r="R1153">
        <v>5.2</v>
      </c>
      <c r="S1153">
        <v>5.55</v>
      </c>
      <c r="T1153">
        <v>3.23</v>
      </c>
      <c r="U1153">
        <v>6.03</v>
      </c>
      <c r="V1153">
        <v>4.0999999999999996</v>
      </c>
      <c r="W1153">
        <v>2016</v>
      </c>
      <c r="X1153">
        <f t="shared" si="33"/>
        <v>0</v>
      </c>
    </row>
    <row r="1154" spans="1:24" ht="12.75" hidden="1" customHeight="1" x14ac:dyDescent="0.45">
      <c r="A1154">
        <v>107</v>
      </c>
      <c r="B1154" t="s">
        <v>81</v>
      </c>
      <c r="C1154" t="s">
        <v>173</v>
      </c>
      <c r="D1154" s="2" t="str">
        <f t="shared" si="32"/>
        <v>Cincinnati2016</v>
      </c>
      <c r="F1154">
        <v>4</v>
      </c>
      <c r="G1154">
        <v>8</v>
      </c>
      <c r="H1154" s="2">
        <v>0</v>
      </c>
      <c r="I1154">
        <v>-9.4600000000000009</v>
      </c>
      <c r="J1154">
        <v>0.28999999999999998</v>
      </c>
      <c r="K1154">
        <v>-9.17</v>
      </c>
      <c r="L1154" s="2">
        <f>_xlfn.RANK.EQ(I1154, INDEX(CFB!$I$2:$I$1048576, MATCH(W1154, CFB!$W$2:$W$1048576, 0)):INDEX(CFB!$I$2:$I$1048576, MATCH(W1154, CFB!$W$2:$W$1048576, 0) + COUNTIF(CFB!$W$2:$W$1048576, W1154) - 1), 0)</f>
        <v>124</v>
      </c>
      <c r="M1154" s="2">
        <f>_xlfn.RANK.EQ(J1154, INDEX(CFB!$J$2:$J$1048576, MATCH(W1154, CFB!$W$2:$W$1048576, 0)):INDEX(CFB!$J$2:$J$1048576, MATCH(W1154, CFB!$W$2:$W$1048576, 0) + COUNTIF(CFB!$W$2:$W$1048576, W1154) - 1))</f>
        <v>57</v>
      </c>
      <c r="N1154" s="2">
        <f>RANK(K1154, INDEX(CFB!$K$2:$K$1048576, MATCH(W1154, CFB!$W$2:$W$1048576, 0)):INDEX(CFB!$K$2:$K$1048576, MATCH(W1154, CFB!$W$2:$W$1048576, 0) + COUNTIF(CFB!$W$2:$W$1048576, W1154) - 1))</f>
        <v>107</v>
      </c>
      <c r="O1154">
        <v>32.76</v>
      </c>
      <c r="P1154">
        <v>12.41</v>
      </c>
      <c r="Q1154">
        <v>8.5299999999999994</v>
      </c>
      <c r="R1154">
        <v>5.65</v>
      </c>
      <c r="S1154">
        <v>4.8600000000000003</v>
      </c>
      <c r="T1154">
        <v>3.19</v>
      </c>
      <c r="U1154">
        <v>6.6</v>
      </c>
      <c r="V1154">
        <v>4.22</v>
      </c>
      <c r="W1154">
        <v>2016</v>
      </c>
      <c r="X1154">
        <f t="shared" si="33"/>
        <v>0</v>
      </c>
    </row>
    <row r="1155" spans="1:24" ht="12.75" hidden="1" customHeight="1" x14ac:dyDescent="0.45">
      <c r="A1155">
        <v>108</v>
      </c>
      <c r="B1155" t="s">
        <v>136</v>
      </c>
      <c r="C1155" t="s">
        <v>174</v>
      </c>
      <c r="D1155" s="2" t="str">
        <f t="shared" ref="D1155:D1218" si="34">_xlfn.CONCAT(B1155, W1155)</f>
        <v>Georgia State2016</v>
      </c>
      <c r="F1155">
        <v>3</v>
      </c>
      <c r="G1155">
        <v>9</v>
      </c>
      <c r="H1155" s="2">
        <v>0</v>
      </c>
      <c r="I1155">
        <v>-8.1999999999999993</v>
      </c>
      <c r="J1155">
        <v>-1.17</v>
      </c>
      <c r="K1155">
        <v>-9.3699999999999992</v>
      </c>
      <c r="L1155" s="2">
        <f>_xlfn.RANK.EQ(I1155, INDEX(CFB!$I$2:$I$1048576, MATCH(W1155, CFB!$W$2:$W$1048576, 0)):INDEX(CFB!$I$2:$I$1048576, MATCH(W1155, CFB!$W$2:$W$1048576, 0) + COUNTIF(CFB!$W$2:$W$1048576, W1155) - 1), 0)</f>
        <v>120</v>
      </c>
      <c r="M1155" s="2">
        <f>_xlfn.RANK.EQ(J1155, INDEX(CFB!$J$2:$J$1048576, MATCH(W1155, CFB!$W$2:$W$1048576, 0)):INDEX(CFB!$J$2:$J$1048576, MATCH(W1155, CFB!$W$2:$W$1048576, 0) + COUNTIF(CFB!$W$2:$W$1048576, W1155) - 1))</f>
        <v>71</v>
      </c>
      <c r="N1155" s="2">
        <f>RANK(K1155, INDEX(CFB!$K$2:$K$1048576, MATCH(W1155, CFB!$W$2:$W$1048576, 0)):INDEX(CFB!$K$2:$K$1048576, MATCH(W1155, CFB!$W$2:$W$1048576, 0) + COUNTIF(CFB!$W$2:$W$1048576, W1155) - 1))</f>
        <v>108</v>
      </c>
      <c r="O1155">
        <v>31.71</v>
      </c>
      <c r="P1155">
        <v>16.88</v>
      </c>
      <c r="Q1155">
        <v>8.24</v>
      </c>
      <c r="R1155">
        <v>4.4000000000000004</v>
      </c>
      <c r="S1155">
        <v>4.25</v>
      </c>
      <c r="T1155">
        <v>3.51</v>
      </c>
      <c r="U1155">
        <v>6.25</v>
      </c>
      <c r="V1155">
        <v>4.1500000000000004</v>
      </c>
      <c r="W1155">
        <v>2016</v>
      </c>
      <c r="X1155">
        <f t="shared" ref="X1155:X1218" si="35">IF(E1155=1, 1,0)</f>
        <v>0</v>
      </c>
    </row>
    <row r="1156" spans="1:24" ht="12.75" hidden="1" customHeight="1" x14ac:dyDescent="0.45">
      <c r="A1156">
        <v>109</v>
      </c>
      <c r="B1156" t="s">
        <v>108</v>
      </c>
      <c r="C1156" t="s">
        <v>173</v>
      </c>
      <c r="D1156" s="2" t="str">
        <f t="shared" si="34"/>
        <v>East Carolina2016</v>
      </c>
      <c r="F1156">
        <v>3</v>
      </c>
      <c r="G1156">
        <v>9</v>
      </c>
      <c r="H1156" s="2">
        <v>0</v>
      </c>
      <c r="I1156">
        <v>-2.71</v>
      </c>
      <c r="J1156">
        <v>-6.98</v>
      </c>
      <c r="K1156">
        <v>-9.69</v>
      </c>
      <c r="L1156" s="2">
        <f>_xlfn.RANK.EQ(I1156, INDEX(CFB!$I$2:$I$1048576, MATCH(W1156, CFB!$W$2:$W$1048576, 0)):INDEX(CFB!$I$2:$I$1048576, MATCH(W1156, CFB!$W$2:$W$1048576, 0) + COUNTIF(CFB!$W$2:$W$1048576, W1156) - 1), 0)</f>
        <v>87</v>
      </c>
      <c r="M1156" s="2">
        <f>_xlfn.RANK.EQ(J1156, INDEX(CFB!$J$2:$J$1048576, MATCH(W1156, CFB!$W$2:$W$1048576, 0)):INDEX(CFB!$J$2:$J$1048576, MATCH(W1156, CFB!$W$2:$W$1048576, 0) + COUNTIF(CFB!$W$2:$W$1048576, W1156) - 1))</f>
        <v>113</v>
      </c>
      <c r="N1156" s="2">
        <f>RANK(K1156, INDEX(CFB!$K$2:$K$1048576, MATCH(W1156, CFB!$W$2:$W$1048576, 0)):INDEX(CFB!$K$2:$K$1048576, MATCH(W1156, CFB!$W$2:$W$1048576, 0) + COUNTIF(CFB!$W$2:$W$1048576, W1156) - 1))</f>
        <v>109</v>
      </c>
      <c r="O1156">
        <v>42.37</v>
      </c>
      <c r="P1156">
        <v>22.13</v>
      </c>
      <c r="Q1156">
        <v>9.15</v>
      </c>
      <c r="R1156">
        <v>6.02</v>
      </c>
      <c r="S1156">
        <v>5.32</v>
      </c>
      <c r="T1156">
        <v>4.37</v>
      </c>
      <c r="U1156">
        <v>7.31</v>
      </c>
      <c r="V1156">
        <v>5.24</v>
      </c>
      <c r="W1156">
        <v>2016</v>
      </c>
      <c r="X1156">
        <f t="shared" si="35"/>
        <v>0</v>
      </c>
    </row>
    <row r="1157" spans="1:24" ht="12.75" hidden="1" customHeight="1" x14ac:dyDescent="0.45">
      <c r="A1157">
        <v>110</v>
      </c>
      <c r="B1157" t="s">
        <v>130</v>
      </c>
      <c r="C1157" t="s">
        <v>166</v>
      </c>
      <c r="D1157" s="2" t="str">
        <f t="shared" si="34"/>
        <v>Nevada2016</v>
      </c>
      <c r="F1157">
        <v>5</v>
      </c>
      <c r="G1157">
        <v>7</v>
      </c>
      <c r="H1157" s="2">
        <v>0</v>
      </c>
      <c r="I1157">
        <v>-6.49</v>
      </c>
      <c r="J1157">
        <v>-3.21</v>
      </c>
      <c r="K1157">
        <v>-9.6999999999999993</v>
      </c>
      <c r="L1157" s="2">
        <f>_xlfn.RANK.EQ(I1157, INDEX(CFB!$I$2:$I$1048576, MATCH(W1157, CFB!$W$2:$W$1048576, 0)):INDEX(CFB!$I$2:$I$1048576, MATCH(W1157, CFB!$W$2:$W$1048576, 0) + COUNTIF(CFB!$W$2:$W$1048576, W1157) - 1), 0)</f>
        <v>114</v>
      </c>
      <c r="M1157" s="2">
        <f>_xlfn.RANK.EQ(J1157, INDEX(CFB!$J$2:$J$1048576, MATCH(W1157, CFB!$W$2:$W$1048576, 0)):INDEX(CFB!$J$2:$J$1048576, MATCH(W1157, CFB!$W$2:$W$1048576, 0) + COUNTIF(CFB!$W$2:$W$1048576, W1157) - 1))</f>
        <v>88</v>
      </c>
      <c r="N1157" s="2">
        <f>RANK(K1157, INDEX(CFB!$K$2:$K$1048576, MATCH(W1157, CFB!$W$2:$W$1048576, 0)):INDEX(CFB!$K$2:$K$1048576, MATCH(W1157, CFB!$W$2:$W$1048576, 0) + COUNTIF(CFB!$W$2:$W$1048576, W1157) - 1))</f>
        <v>110</v>
      </c>
      <c r="O1157">
        <v>33.799999999999997</v>
      </c>
      <c r="P1157">
        <v>18.73</v>
      </c>
      <c r="Q1157">
        <v>8.26</v>
      </c>
      <c r="R1157">
        <v>6.87</v>
      </c>
      <c r="S1157">
        <v>5.3</v>
      </c>
      <c r="T1157">
        <v>4.95</v>
      </c>
      <c r="U1157">
        <v>6.47</v>
      </c>
      <c r="V1157">
        <v>5.66</v>
      </c>
      <c r="W1157">
        <v>2016</v>
      </c>
      <c r="X1157">
        <f t="shared" si="35"/>
        <v>0</v>
      </c>
    </row>
    <row r="1158" spans="1:24" ht="12.75" hidden="1" customHeight="1" x14ac:dyDescent="0.45">
      <c r="A1158">
        <v>111</v>
      </c>
      <c r="B1158" t="s">
        <v>114</v>
      </c>
      <c r="C1158" t="s">
        <v>166</v>
      </c>
      <c r="D1158" s="2" t="str">
        <f t="shared" si="34"/>
        <v>San Jose State2016</v>
      </c>
      <c r="F1158">
        <v>4</v>
      </c>
      <c r="G1158">
        <v>8</v>
      </c>
      <c r="H1158" s="2">
        <v>0</v>
      </c>
      <c r="I1158">
        <v>-4.71</v>
      </c>
      <c r="J1158">
        <v>-5.31</v>
      </c>
      <c r="K1158">
        <v>-10.029999999999999</v>
      </c>
      <c r="L1158" s="2">
        <f>_xlfn.RANK.EQ(I1158, INDEX(CFB!$I$2:$I$1048576, MATCH(W1158, CFB!$W$2:$W$1048576, 0)):INDEX(CFB!$I$2:$I$1048576, MATCH(W1158, CFB!$W$2:$W$1048576, 0) + COUNTIF(CFB!$W$2:$W$1048576, W1158) - 1), 0)</f>
        <v>105</v>
      </c>
      <c r="M1158" s="2">
        <f>_xlfn.RANK.EQ(J1158, INDEX(CFB!$J$2:$J$1048576, MATCH(W1158, CFB!$W$2:$W$1048576, 0)):INDEX(CFB!$J$2:$J$1048576, MATCH(W1158, CFB!$W$2:$W$1048576, 0) + COUNTIF(CFB!$W$2:$W$1048576, W1158) - 1))</f>
        <v>100</v>
      </c>
      <c r="N1158" s="2">
        <f>RANK(K1158, INDEX(CFB!$K$2:$K$1048576, MATCH(W1158, CFB!$W$2:$W$1048576, 0)):INDEX(CFB!$K$2:$K$1048576, MATCH(W1158, CFB!$W$2:$W$1048576, 0) + COUNTIF(CFB!$W$2:$W$1048576, W1158) - 1))</f>
        <v>111</v>
      </c>
      <c r="O1158">
        <v>36.07</v>
      </c>
      <c r="P1158">
        <v>22.33</v>
      </c>
      <c r="Q1158">
        <v>8.59</v>
      </c>
      <c r="R1158">
        <v>6.7</v>
      </c>
      <c r="S1158">
        <v>4.95</v>
      </c>
      <c r="T1158">
        <v>4.2</v>
      </c>
      <c r="U1158">
        <v>6.38</v>
      </c>
      <c r="V1158">
        <v>5.29</v>
      </c>
      <c r="W1158">
        <v>2016</v>
      </c>
      <c r="X1158">
        <f t="shared" si="35"/>
        <v>0</v>
      </c>
    </row>
    <row r="1159" spans="1:24" ht="12.75" hidden="1" customHeight="1" x14ac:dyDescent="0.45">
      <c r="A1159">
        <v>112</v>
      </c>
      <c r="B1159" t="s">
        <v>50</v>
      </c>
      <c r="C1159" t="s">
        <v>166</v>
      </c>
      <c r="D1159" s="2" t="str">
        <f t="shared" si="34"/>
        <v>Nevada-Las Vegas2016</v>
      </c>
      <c r="F1159">
        <v>4</v>
      </c>
      <c r="G1159">
        <v>8</v>
      </c>
      <c r="H1159" s="2">
        <v>0</v>
      </c>
      <c r="I1159">
        <v>0.93</v>
      </c>
      <c r="J1159">
        <v>-10.98</v>
      </c>
      <c r="K1159">
        <v>-10.050000000000001</v>
      </c>
      <c r="L1159" s="2">
        <f>_xlfn.RANK.EQ(I1159, INDEX(CFB!$I$2:$I$1048576, MATCH(W1159, CFB!$W$2:$W$1048576, 0)):INDEX(CFB!$I$2:$I$1048576, MATCH(W1159, CFB!$W$2:$W$1048576, 0) + COUNTIF(CFB!$W$2:$W$1048576, W1159) - 1), 0)</f>
        <v>60</v>
      </c>
      <c r="M1159" s="2">
        <f>_xlfn.RANK.EQ(J1159, INDEX(CFB!$J$2:$J$1048576, MATCH(W1159, CFB!$W$2:$W$1048576, 0)):INDEX(CFB!$J$2:$J$1048576, MATCH(W1159, CFB!$W$2:$W$1048576, 0) + COUNTIF(CFB!$W$2:$W$1048576, W1159) - 1))</f>
        <v>126</v>
      </c>
      <c r="N1159" s="2">
        <f>RANK(K1159, INDEX(CFB!$K$2:$K$1048576, MATCH(W1159, CFB!$W$2:$W$1048576, 0)):INDEX(CFB!$K$2:$K$1048576, MATCH(W1159, CFB!$W$2:$W$1048576, 0) + COUNTIF(CFB!$W$2:$W$1048576, W1159) - 1))</f>
        <v>112</v>
      </c>
      <c r="O1159">
        <v>42.67</v>
      </c>
      <c r="P1159">
        <v>26.31</v>
      </c>
      <c r="Q1159">
        <v>7.89</v>
      </c>
      <c r="R1159">
        <v>5.72</v>
      </c>
      <c r="S1159">
        <v>6.53</v>
      </c>
      <c r="T1159">
        <v>3.85</v>
      </c>
      <c r="U1159">
        <v>6.91</v>
      </c>
      <c r="V1159">
        <v>4.8</v>
      </c>
      <c r="W1159">
        <v>2016</v>
      </c>
      <c r="X1159">
        <f t="shared" si="35"/>
        <v>0</v>
      </c>
    </row>
    <row r="1160" spans="1:24" ht="12.75" hidden="1" customHeight="1" x14ac:dyDescent="0.45">
      <c r="A1160">
        <v>113</v>
      </c>
      <c r="B1160" t="s">
        <v>113</v>
      </c>
      <c r="C1160" t="s">
        <v>165</v>
      </c>
      <c r="D1160" s="2" t="str">
        <f t="shared" si="34"/>
        <v>North Texas2016</v>
      </c>
      <c r="F1160">
        <v>5</v>
      </c>
      <c r="G1160">
        <v>8</v>
      </c>
      <c r="H1160" s="2">
        <v>0</v>
      </c>
      <c r="I1160">
        <v>-4.76</v>
      </c>
      <c r="J1160">
        <v>-5.57</v>
      </c>
      <c r="K1160">
        <v>-10.33</v>
      </c>
      <c r="L1160" s="2">
        <f>_xlfn.RANK.EQ(I1160, INDEX(CFB!$I$2:$I$1048576, MATCH(W1160, CFB!$W$2:$W$1048576, 0)):INDEX(CFB!$I$2:$I$1048576, MATCH(W1160, CFB!$W$2:$W$1048576, 0) + COUNTIF(CFB!$W$2:$W$1048576, W1160) - 1), 0)</f>
        <v>106</v>
      </c>
      <c r="M1160" s="2">
        <f>_xlfn.RANK.EQ(J1160, INDEX(CFB!$J$2:$J$1048576, MATCH(W1160, CFB!$W$2:$W$1048576, 0)):INDEX(CFB!$J$2:$J$1048576, MATCH(W1160, CFB!$W$2:$W$1048576, 0) + COUNTIF(CFB!$W$2:$W$1048576, W1160) - 1))</f>
        <v>102</v>
      </c>
      <c r="N1160" s="2">
        <f>RANK(K1160, INDEX(CFB!$K$2:$K$1048576, MATCH(W1160, CFB!$W$2:$W$1048576, 0)):INDEX(CFB!$K$2:$K$1048576, MATCH(W1160, CFB!$W$2:$W$1048576, 0) + COUNTIF(CFB!$W$2:$W$1048576, W1160) - 1))</f>
        <v>113</v>
      </c>
      <c r="O1160">
        <v>36.4</v>
      </c>
      <c r="P1160">
        <v>19.940000000000001</v>
      </c>
      <c r="Q1160">
        <v>7.31</v>
      </c>
      <c r="R1160">
        <v>6.02</v>
      </c>
      <c r="S1160">
        <v>5.39</v>
      </c>
      <c r="T1160">
        <v>4.08</v>
      </c>
      <c r="U1160">
        <v>6.23</v>
      </c>
      <c r="V1160">
        <v>4.8899999999999997</v>
      </c>
      <c r="W1160">
        <v>2016</v>
      </c>
      <c r="X1160">
        <f t="shared" si="35"/>
        <v>0</v>
      </c>
    </row>
    <row r="1161" spans="1:24" ht="12.75" hidden="1" customHeight="1" x14ac:dyDescent="0.45">
      <c r="A1161">
        <v>114</v>
      </c>
      <c r="B1161" t="s">
        <v>80</v>
      </c>
      <c r="C1161" t="s">
        <v>162</v>
      </c>
      <c r="D1161" s="2" t="str">
        <f t="shared" si="34"/>
        <v>Bowling Green2016</v>
      </c>
      <c r="F1161">
        <v>4</v>
      </c>
      <c r="G1161">
        <v>8</v>
      </c>
      <c r="H1161" s="2">
        <v>0</v>
      </c>
      <c r="I1161">
        <v>-5.14</v>
      </c>
      <c r="J1161">
        <v>-5.44</v>
      </c>
      <c r="K1161">
        <v>-10.58</v>
      </c>
      <c r="L1161" s="2">
        <f>_xlfn.RANK.EQ(I1161, INDEX(CFB!$I$2:$I$1048576, MATCH(W1161, CFB!$W$2:$W$1048576, 0)):INDEX(CFB!$I$2:$I$1048576, MATCH(W1161, CFB!$W$2:$W$1048576, 0) + COUNTIF(CFB!$W$2:$W$1048576, W1161) - 1), 0)</f>
        <v>107</v>
      </c>
      <c r="M1161" s="2">
        <f>_xlfn.RANK.EQ(J1161, INDEX(CFB!$J$2:$J$1048576, MATCH(W1161, CFB!$W$2:$W$1048576, 0)):INDEX(CFB!$J$2:$J$1048576, MATCH(W1161, CFB!$W$2:$W$1048576, 0) + COUNTIF(CFB!$W$2:$W$1048576, W1161) - 1))</f>
        <v>101</v>
      </c>
      <c r="N1161" s="2">
        <f>RANK(K1161, INDEX(CFB!$K$2:$K$1048576, MATCH(W1161, CFB!$W$2:$W$1048576, 0)):INDEX(CFB!$K$2:$K$1048576, MATCH(W1161, CFB!$W$2:$W$1048576, 0) + COUNTIF(CFB!$W$2:$W$1048576, W1161) - 1))</f>
        <v>114</v>
      </c>
      <c r="O1161">
        <v>36.549999999999997</v>
      </c>
      <c r="P1161">
        <v>26.68</v>
      </c>
      <c r="Q1161">
        <v>7.68</v>
      </c>
      <c r="R1161">
        <v>7.29</v>
      </c>
      <c r="S1161">
        <v>5.46</v>
      </c>
      <c r="T1161">
        <v>3.39</v>
      </c>
      <c r="U1161">
        <v>6.38</v>
      </c>
      <c r="V1161">
        <v>5.14</v>
      </c>
      <c r="W1161">
        <v>2016</v>
      </c>
      <c r="X1161">
        <f t="shared" si="35"/>
        <v>0</v>
      </c>
    </row>
    <row r="1162" spans="1:24" ht="12.75" hidden="1" customHeight="1" x14ac:dyDescent="0.45">
      <c r="A1162">
        <v>115</v>
      </c>
      <c r="B1162" t="s">
        <v>55</v>
      </c>
      <c r="C1162" t="s">
        <v>29</v>
      </c>
      <c r="D1162" s="2" t="str">
        <f t="shared" si="34"/>
        <v>Kansas2016</v>
      </c>
      <c r="F1162">
        <v>2</v>
      </c>
      <c r="G1162">
        <v>10</v>
      </c>
      <c r="H1162" s="2">
        <v>0</v>
      </c>
      <c r="I1162">
        <v>-9.16</v>
      </c>
      <c r="J1162">
        <v>-1.49</v>
      </c>
      <c r="K1162">
        <v>-10.65</v>
      </c>
      <c r="L1162" s="2">
        <f>_xlfn.RANK.EQ(I1162, INDEX(CFB!$I$2:$I$1048576, MATCH(W1162, CFB!$W$2:$W$1048576, 0)):INDEX(CFB!$I$2:$I$1048576, MATCH(W1162, CFB!$W$2:$W$1048576, 0) + COUNTIF(CFB!$W$2:$W$1048576, W1162) - 1), 0)</f>
        <v>121</v>
      </c>
      <c r="M1162" s="2">
        <f>_xlfn.RANK.EQ(J1162, INDEX(CFB!$J$2:$J$1048576, MATCH(W1162, CFB!$W$2:$W$1048576, 0)):INDEX(CFB!$J$2:$J$1048576, MATCH(W1162, CFB!$W$2:$W$1048576, 0) + COUNTIF(CFB!$W$2:$W$1048576, W1162) - 1))</f>
        <v>76</v>
      </c>
      <c r="N1162" s="2">
        <f>RANK(K1162, INDEX(CFB!$K$2:$K$1048576, MATCH(W1162, CFB!$W$2:$W$1048576, 0)):INDEX(CFB!$K$2:$K$1048576, MATCH(W1162, CFB!$W$2:$W$1048576, 0) + COUNTIF(CFB!$W$2:$W$1048576, W1162) - 1))</f>
        <v>115</v>
      </c>
      <c r="O1162">
        <v>35.94</v>
      </c>
      <c r="P1162">
        <v>19.079999999999998</v>
      </c>
      <c r="Q1162">
        <v>7.98</v>
      </c>
      <c r="R1162">
        <v>5.16</v>
      </c>
      <c r="S1162">
        <v>4.6900000000000004</v>
      </c>
      <c r="T1162">
        <v>4.0199999999999996</v>
      </c>
      <c r="U1162">
        <v>6.33</v>
      </c>
      <c r="V1162">
        <v>4.38</v>
      </c>
      <c r="W1162">
        <v>2016</v>
      </c>
      <c r="X1162">
        <f t="shared" si="35"/>
        <v>0</v>
      </c>
    </row>
    <row r="1163" spans="1:24" ht="12.75" hidden="1" customHeight="1" x14ac:dyDescent="0.45">
      <c r="A1163">
        <v>116</v>
      </c>
      <c r="B1163" t="s">
        <v>145</v>
      </c>
      <c r="C1163" t="s">
        <v>12</v>
      </c>
      <c r="D1163" s="2" t="str">
        <f t="shared" si="34"/>
        <v>Massachusetts2016</v>
      </c>
      <c r="F1163">
        <v>2</v>
      </c>
      <c r="G1163">
        <v>10</v>
      </c>
      <c r="H1163" s="2">
        <v>0</v>
      </c>
      <c r="I1163">
        <v>-3.73</v>
      </c>
      <c r="J1163">
        <v>-8.2100000000000009</v>
      </c>
      <c r="K1163">
        <v>-11.94</v>
      </c>
      <c r="L1163" s="2">
        <f>_xlfn.RANK.EQ(I1163, INDEX(CFB!$I$2:$I$1048576, MATCH(W1163, CFB!$W$2:$W$1048576, 0)):INDEX(CFB!$I$2:$I$1048576, MATCH(W1163, CFB!$W$2:$W$1048576, 0) + COUNTIF(CFB!$W$2:$W$1048576, W1163) - 1), 0)</f>
        <v>96</v>
      </c>
      <c r="M1163" s="2">
        <f>_xlfn.RANK.EQ(J1163, INDEX(CFB!$J$2:$J$1048576, MATCH(W1163, CFB!$W$2:$W$1048576, 0)):INDEX(CFB!$J$2:$J$1048576, MATCH(W1163, CFB!$W$2:$W$1048576, 0) + COUNTIF(CFB!$W$2:$W$1048576, W1163) - 1))</f>
        <v>117</v>
      </c>
      <c r="N1163" s="2">
        <f>RANK(K1163, INDEX(CFB!$K$2:$K$1048576, MATCH(W1163, CFB!$W$2:$W$1048576, 0)):INDEX(CFB!$K$2:$K$1048576, MATCH(W1163, CFB!$W$2:$W$1048576, 0) + COUNTIF(CFB!$W$2:$W$1048576, W1163) - 1))</f>
        <v>116</v>
      </c>
      <c r="O1163">
        <v>37.28</v>
      </c>
      <c r="P1163">
        <v>23.63</v>
      </c>
      <c r="Q1163">
        <v>8.66</v>
      </c>
      <c r="R1163">
        <v>6.83</v>
      </c>
      <c r="S1163">
        <v>4.72</v>
      </c>
      <c r="T1163">
        <v>3.55</v>
      </c>
      <c r="U1163">
        <v>6.7</v>
      </c>
      <c r="V1163">
        <v>5.0999999999999996</v>
      </c>
      <c r="W1163">
        <v>2016</v>
      </c>
      <c r="X1163">
        <f t="shared" si="35"/>
        <v>0</v>
      </c>
    </row>
    <row r="1164" spans="1:24" ht="12.75" hidden="1" customHeight="1" x14ac:dyDescent="0.45">
      <c r="A1164">
        <v>117</v>
      </c>
      <c r="B1164" t="s">
        <v>123</v>
      </c>
      <c r="C1164" t="s">
        <v>174</v>
      </c>
      <c r="D1164" s="2" t="str">
        <f t="shared" si="34"/>
        <v>Louisiana-Monroe2016</v>
      </c>
      <c r="F1164">
        <v>4</v>
      </c>
      <c r="G1164">
        <v>8</v>
      </c>
      <c r="H1164" s="2">
        <v>0</v>
      </c>
      <c r="I1164">
        <v>-4.42</v>
      </c>
      <c r="J1164">
        <v>-7.55</v>
      </c>
      <c r="K1164">
        <v>-11.97</v>
      </c>
      <c r="L1164" s="2">
        <f>_xlfn.RANK.EQ(I1164, INDEX(CFB!$I$2:$I$1048576, MATCH(W1164, CFB!$W$2:$W$1048576, 0)):INDEX(CFB!$I$2:$I$1048576, MATCH(W1164, CFB!$W$2:$W$1048576, 0) + COUNTIF(CFB!$W$2:$W$1048576, W1164) - 1), 0)</f>
        <v>101</v>
      </c>
      <c r="M1164" s="2">
        <f>_xlfn.RANK.EQ(J1164, INDEX(CFB!$J$2:$J$1048576, MATCH(W1164, CFB!$W$2:$W$1048576, 0)):INDEX(CFB!$J$2:$J$1048576, MATCH(W1164, CFB!$W$2:$W$1048576, 0) + COUNTIF(CFB!$W$2:$W$1048576, W1164) - 1))</f>
        <v>115</v>
      </c>
      <c r="N1164" s="2">
        <f>RANK(K1164, INDEX(CFB!$K$2:$K$1048576, MATCH(W1164, CFB!$W$2:$W$1048576, 0)):INDEX(CFB!$K$2:$K$1048576, MATCH(W1164, CFB!$W$2:$W$1048576, 0) + COUNTIF(CFB!$W$2:$W$1048576, W1164) - 1))</f>
        <v>117</v>
      </c>
      <c r="O1164">
        <v>36.119999999999997</v>
      </c>
      <c r="P1164">
        <v>28.51</v>
      </c>
      <c r="Q1164">
        <v>7.76</v>
      </c>
      <c r="R1164">
        <v>6.64</v>
      </c>
      <c r="S1164">
        <v>5.37</v>
      </c>
      <c r="T1164">
        <v>4.83</v>
      </c>
      <c r="U1164">
        <v>6.19</v>
      </c>
      <c r="V1164">
        <v>5.66</v>
      </c>
      <c r="W1164">
        <v>2016</v>
      </c>
      <c r="X1164">
        <f t="shared" si="35"/>
        <v>0</v>
      </c>
    </row>
    <row r="1165" spans="1:24" ht="12.75" hidden="1" customHeight="1" x14ac:dyDescent="0.45">
      <c r="A1165">
        <v>118</v>
      </c>
      <c r="B1165" t="s">
        <v>132</v>
      </c>
      <c r="C1165" t="s">
        <v>168</v>
      </c>
      <c r="D1165" s="2" t="str">
        <f t="shared" si="34"/>
        <v>Charlotte2016</v>
      </c>
      <c r="F1165">
        <v>4</v>
      </c>
      <c r="G1165">
        <v>8</v>
      </c>
      <c r="H1165" s="2">
        <v>0</v>
      </c>
      <c r="I1165">
        <v>-6.5</v>
      </c>
      <c r="J1165">
        <v>-6.01</v>
      </c>
      <c r="K1165">
        <v>-12.51</v>
      </c>
      <c r="L1165" s="2">
        <f>_xlfn.RANK.EQ(I1165, INDEX(CFB!$I$2:$I$1048576, MATCH(W1165, CFB!$W$2:$W$1048576, 0)):INDEX(CFB!$I$2:$I$1048576, MATCH(W1165, CFB!$W$2:$W$1048576, 0) + COUNTIF(CFB!$W$2:$W$1048576, W1165) - 1), 0)</f>
        <v>115</v>
      </c>
      <c r="M1165" s="2">
        <f>_xlfn.RANK.EQ(J1165, INDEX(CFB!$J$2:$J$1048576, MATCH(W1165, CFB!$W$2:$W$1048576, 0)):INDEX(CFB!$J$2:$J$1048576, MATCH(W1165, CFB!$W$2:$W$1048576, 0) + COUNTIF(CFB!$W$2:$W$1048576, W1165) - 1))</f>
        <v>106</v>
      </c>
      <c r="N1165" s="2">
        <f>RANK(K1165, INDEX(CFB!$K$2:$K$1048576, MATCH(W1165, CFB!$W$2:$W$1048576, 0)):INDEX(CFB!$K$2:$K$1048576, MATCH(W1165, CFB!$W$2:$W$1048576, 0) + COUNTIF(CFB!$W$2:$W$1048576, W1165) - 1))</f>
        <v>118</v>
      </c>
      <c r="O1165">
        <v>34.92</v>
      </c>
      <c r="P1165">
        <v>22.47</v>
      </c>
      <c r="Q1165">
        <v>6.45</v>
      </c>
      <c r="R1165">
        <v>6.27</v>
      </c>
      <c r="S1165">
        <v>5.54</v>
      </c>
      <c r="T1165">
        <v>3.01</v>
      </c>
      <c r="U1165">
        <v>5.92</v>
      </c>
      <c r="V1165">
        <v>4.88</v>
      </c>
      <c r="W1165">
        <v>2016</v>
      </c>
      <c r="X1165">
        <f t="shared" si="35"/>
        <v>0</v>
      </c>
    </row>
    <row r="1166" spans="1:24" ht="12.75" hidden="1" customHeight="1" x14ac:dyDescent="0.45">
      <c r="A1166">
        <v>119</v>
      </c>
      <c r="B1166" t="s">
        <v>142</v>
      </c>
      <c r="C1166" t="s">
        <v>168</v>
      </c>
      <c r="D1166" s="2" t="str">
        <f t="shared" si="34"/>
        <v>Florida International2016</v>
      </c>
      <c r="F1166">
        <v>4</v>
      </c>
      <c r="G1166">
        <v>8</v>
      </c>
      <c r="H1166" s="2">
        <v>0</v>
      </c>
      <c r="I1166">
        <v>-6.88</v>
      </c>
      <c r="J1166">
        <v>-5.94</v>
      </c>
      <c r="K1166">
        <v>-12.82</v>
      </c>
      <c r="L1166" s="2">
        <f>_xlfn.RANK.EQ(I1166, INDEX(CFB!$I$2:$I$1048576, MATCH(W1166, CFB!$W$2:$W$1048576, 0)):INDEX(CFB!$I$2:$I$1048576, MATCH(W1166, CFB!$W$2:$W$1048576, 0) + COUNTIF(CFB!$W$2:$W$1048576, W1166) - 1), 0)</f>
        <v>116</v>
      </c>
      <c r="M1166" s="2">
        <f>_xlfn.RANK.EQ(J1166, INDEX(CFB!$J$2:$J$1048576, MATCH(W1166, CFB!$W$2:$W$1048576, 0)):INDEX(CFB!$J$2:$J$1048576, MATCH(W1166, CFB!$W$2:$W$1048576, 0) + COUNTIF(CFB!$W$2:$W$1048576, W1166) - 1))</f>
        <v>105</v>
      </c>
      <c r="N1166" s="2">
        <f>RANK(K1166, INDEX(CFB!$K$2:$K$1048576, MATCH(W1166, CFB!$W$2:$W$1048576, 0)):INDEX(CFB!$K$2:$K$1048576, MATCH(W1166, CFB!$W$2:$W$1048576, 0) + COUNTIF(CFB!$W$2:$W$1048576, W1166) - 1))</f>
        <v>119</v>
      </c>
      <c r="O1166">
        <v>33.99</v>
      </c>
      <c r="P1166">
        <v>21.07</v>
      </c>
      <c r="Q1166">
        <v>7.91</v>
      </c>
      <c r="R1166">
        <v>6.38</v>
      </c>
      <c r="S1166">
        <v>5.56</v>
      </c>
      <c r="T1166">
        <v>3.95</v>
      </c>
      <c r="U1166">
        <v>6.6</v>
      </c>
      <c r="V1166">
        <v>5.0199999999999996</v>
      </c>
      <c r="W1166">
        <v>2016</v>
      </c>
      <c r="X1166">
        <f t="shared" si="35"/>
        <v>0</v>
      </c>
    </row>
    <row r="1167" spans="1:24" ht="12.75" hidden="1" customHeight="1" x14ac:dyDescent="0.45">
      <c r="A1167">
        <v>120</v>
      </c>
      <c r="B1167" t="s">
        <v>149</v>
      </c>
      <c r="C1167" t="s">
        <v>174</v>
      </c>
      <c r="D1167" s="2" t="str">
        <f t="shared" si="34"/>
        <v>New Mexico State2016</v>
      </c>
      <c r="F1167">
        <v>3</v>
      </c>
      <c r="G1167">
        <v>9</v>
      </c>
      <c r="H1167" s="2">
        <v>0</v>
      </c>
      <c r="I1167">
        <v>-4.5199999999999996</v>
      </c>
      <c r="J1167">
        <v>-8.36</v>
      </c>
      <c r="K1167">
        <v>-12.88</v>
      </c>
      <c r="L1167" s="2">
        <f>_xlfn.RANK.EQ(I1167, INDEX(CFB!$I$2:$I$1048576, MATCH(W1167, CFB!$W$2:$W$1048576, 0)):INDEX(CFB!$I$2:$I$1048576, MATCH(W1167, CFB!$W$2:$W$1048576, 0) + COUNTIF(CFB!$W$2:$W$1048576, W1167) - 1), 0)</f>
        <v>102</v>
      </c>
      <c r="M1167" s="2">
        <f>_xlfn.RANK.EQ(J1167, INDEX(CFB!$J$2:$J$1048576, MATCH(W1167, CFB!$W$2:$W$1048576, 0)):INDEX(CFB!$J$2:$J$1048576, MATCH(W1167, CFB!$W$2:$W$1048576, 0) + COUNTIF(CFB!$W$2:$W$1048576, W1167) - 1))</f>
        <v>118</v>
      </c>
      <c r="N1167" s="2">
        <f>RANK(K1167, INDEX(CFB!$K$2:$K$1048576, MATCH(W1167, CFB!$W$2:$W$1048576, 0)):INDEX(CFB!$K$2:$K$1048576, MATCH(W1167, CFB!$W$2:$W$1048576, 0) + COUNTIF(CFB!$W$2:$W$1048576, W1167) - 1))</f>
        <v>120</v>
      </c>
      <c r="O1167">
        <v>37.200000000000003</v>
      </c>
      <c r="P1167">
        <v>27.6</v>
      </c>
      <c r="Q1167">
        <v>7.7</v>
      </c>
      <c r="R1167">
        <v>7.17</v>
      </c>
      <c r="S1167">
        <v>5.63</v>
      </c>
      <c r="T1167">
        <v>4.16</v>
      </c>
      <c r="U1167">
        <v>6.49</v>
      </c>
      <c r="V1167">
        <v>5.55</v>
      </c>
      <c r="W1167">
        <v>2016</v>
      </c>
      <c r="X1167">
        <f t="shared" si="35"/>
        <v>0</v>
      </c>
    </row>
    <row r="1168" spans="1:24" ht="12.75" hidden="1" customHeight="1" x14ac:dyDescent="0.45">
      <c r="A1168">
        <v>121</v>
      </c>
      <c r="B1168" t="s">
        <v>97</v>
      </c>
      <c r="C1168" t="s">
        <v>173</v>
      </c>
      <c r="D1168" s="2" t="str">
        <f t="shared" si="34"/>
        <v>Connecticut2016</v>
      </c>
      <c r="F1168">
        <v>3</v>
      </c>
      <c r="G1168">
        <v>9</v>
      </c>
      <c r="H1168" s="2">
        <v>0</v>
      </c>
      <c r="I1168">
        <v>-13.01</v>
      </c>
      <c r="J1168">
        <v>-0.3</v>
      </c>
      <c r="K1168">
        <v>-13.3</v>
      </c>
      <c r="L1168" s="2">
        <f>_xlfn.RANK.EQ(I1168, INDEX(CFB!$I$2:$I$1048576, MATCH(W1168, CFB!$W$2:$W$1048576, 0)):INDEX(CFB!$I$2:$I$1048576, MATCH(W1168, CFB!$W$2:$W$1048576, 0) + COUNTIF(CFB!$W$2:$W$1048576, W1168) - 1), 0)</f>
        <v>128</v>
      </c>
      <c r="M1168" s="2">
        <f>_xlfn.RANK.EQ(J1168, INDEX(CFB!$J$2:$J$1048576, MATCH(W1168, CFB!$W$2:$W$1048576, 0)):INDEX(CFB!$J$2:$J$1048576, MATCH(W1168, CFB!$W$2:$W$1048576, 0) + COUNTIF(CFB!$W$2:$W$1048576, W1168) - 1))</f>
        <v>59</v>
      </c>
      <c r="N1168" s="2">
        <f>RANK(K1168, INDEX(CFB!$K$2:$K$1048576, MATCH(W1168, CFB!$W$2:$W$1048576, 0)):INDEX(CFB!$K$2:$K$1048576, MATCH(W1168, CFB!$W$2:$W$1048576, 0) + COUNTIF(CFB!$W$2:$W$1048576, W1168) - 1))</f>
        <v>121</v>
      </c>
      <c r="O1168">
        <v>28.32</v>
      </c>
      <c r="P1168">
        <v>14.83</v>
      </c>
      <c r="Q1168">
        <v>7.95</v>
      </c>
      <c r="R1168">
        <v>6.07</v>
      </c>
      <c r="S1168">
        <v>4.67</v>
      </c>
      <c r="T1168">
        <v>2.96</v>
      </c>
      <c r="U1168">
        <v>6.07</v>
      </c>
      <c r="V1168">
        <v>4.6900000000000004</v>
      </c>
      <c r="W1168">
        <v>2016</v>
      </c>
      <c r="X1168">
        <f t="shared" si="35"/>
        <v>0</v>
      </c>
    </row>
    <row r="1169" spans="1:24" ht="12.75" hidden="1" customHeight="1" x14ac:dyDescent="0.45">
      <c r="A1169">
        <v>122</v>
      </c>
      <c r="B1169" t="s">
        <v>148</v>
      </c>
      <c r="C1169" t="s">
        <v>165</v>
      </c>
      <c r="D1169" s="2" t="str">
        <f t="shared" si="34"/>
        <v>UTEP2016</v>
      </c>
      <c r="F1169">
        <v>4</v>
      </c>
      <c r="G1169">
        <v>8</v>
      </c>
      <c r="H1169" s="2">
        <v>0</v>
      </c>
      <c r="I1169">
        <v>-6.45</v>
      </c>
      <c r="J1169">
        <v>-6.88</v>
      </c>
      <c r="K1169">
        <v>-13.33</v>
      </c>
      <c r="L1169" s="2">
        <f>_xlfn.RANK.EQ(I1169, INDEX(CFB!$I$2:$I$1048576, MATCH(W1169, CFB!$W$2:$W$1048576, 0)):INDEX(CFB!$I$2:$I$1048576, MATCH(W1169, CFB!$W$2:$W$1048576, 0) + COUNTIF(CFB!$W$2:$W$1048576, W1169) - 1), 0)</f>
        <v>113</v>
      </c>
      <c r="M1169" s="2">
        <f>_xlfn.RANK.EQ(J1169, INDEX(CFB!$J$2:$J$1048576, MATCH(W1169, CFB!$W$2:$W$1048576, 0)):INDEX(CFB!$J$2:$J$1048576, MATCH(W1169, CFB!$W$2:$W$1048576, 0) + COUNTIF(CFB!$W$2:$W$1048576, W1169) - 1))</f>
        <v>112</v>
      </c>
      <c r="N1169" s="2">
        <f>RANK(K1169, INDEX(CFB!$K$2:$K$1048576, MATCH(W1169, CFB!$W$2:$W$1048576, 0)):INDEX(CFB!$K$2:$K$1048576, MATCH(W1169, CFB!$W$2:$W$1048576, 0) + COUNTIF(CFB!$W$2:$W$1048576, W1169) - 1))</f>
        <v>122</v>
      </c>
      <c r="O1169">
        <v>35.19</v>
      </c>
      <c r="P1169">
        <v>24.13</v>
      </c>
      <c r="Q1169">
        <v>7.45</v>
      </c>
      <c r="R1169">
        <v>6.19</v>
      </c>
      <c r="S1169">
        <v>6.42</v>
      </c>
      <c r="T1169">
        <v>4.18</v>
      </c>
      <c r="U1169">
        <v>6.85</v>
      </c>
      <c r="V1169">
        <v>5.13</v>
      </c>
      <c r="W1169">
        <v>2016</v>
      </c>
      <c r="X1169">
        <f t="shared" si="35"/>
        <v>0</v>
      </c>
    </row>
    <row r="1170" spans="1:24" ht="12.75" hidden="1" customHeight="1" x14ac:dyDescent="0.45">
      <c r="A1170">
        <v>123</v>
      </c>
      <c r="B1170" t="s">
        <v>62</v>
      </c>
      <c r="C1170" t="s">
        <v>168</v>
      </c>
      <c r="D1170" s="2" t="str">
        <f t="shared" si="34"/>
        <v>Marshall2016</v>
      </c>
      <c r="F1170">
        <v>3</v>
      </c>
      <c r="G1170">
        <v>9</v>
      </c>
      <c r="H1170" s="2">
        <v>0</v>
      </c>
      <c r="I1170">
        <v>-9.24</v>
      </c>
      <c r="J1170">
        <v>-4.3600000000000003</v>
      </c>
      <c r="K1170">
        <v>-13.59</v>
      </c>
      <c r="L1170" s="2">
        <f>_xlfn.RANK.EQ(I1170, INDEX(CFB!$I$2:$I$1048576, MATCH(W1170, CFB!$W$2:$W$1048576, 0)):INDEX(CFB!$I$2:$I$1048576, MATCH(W1170, CFB!$W$2:$W$1048576, 0) + COUNTIF(CFB!$W$2:$W$1048576, W1170) - 1), 0)</f>
        <v>122</v>
      </c>
      <c r="M1170" s="2">
        <f>_xlfn.RANK.EQ(J1170, INDEX(CFB!$J$2:$J$1048576, MATCH(W1170, CFB!$W$2:$W$1048576, 0)):INDEX(CFB!$J$2:$J$1048576, MATCH(W1170, CFB!$W$2:$W$1048576, 0) + COUNTIF(CFB!$W$2:$W$1048576, W1170) - 1))</f>
        <v>96</v>
      </c>
      <c r="N1170" s="2">
        <f>RANK(K1170, INDEX(CFB!$K$2:$K$1048576, MATCH(W1170, CFB!$W$2:$W$1048576, 0)):INDEX(CFB!$K$2:$K$1048576, MATCH(W1170, CFB!$W$2:$W$1048576, 0) + COUNTIF(CFB!$W$2:$W$1048576, W1170) - 1))</f>
        <v>123</v>
      </c>
      <c r="O1170">
        <v>35.06</v>
      </c>
      <c r="P1170">
        <v>20.51</v>
      </c>
      <c r="Q1170">
        <v>7.71</v>
      </c>
      <c r="R1170">
        <v>6.72</v>
      </c>
      <c r="S1170">
        <v>4.51</v>
      </c>
      <c r="T1170">
        <v>3.46</v>
      </c>
      <c r="U1170">
        <v>6.07</v>
      </c>
      <c r="V1170">
        <v>4.9400000000000004</v>
      </c>
      <c r="W1170">
        <v>2016</v>
      </c>
      <c r="X1170">
        <f t="shared" si="35"/>
        <v>0</v>
      </c>
    </row>
    <row r="1171" spans="1:24" ht="12.75" hidden="1" customHeight="1" x14ac:dyDescent="0.45">
      <c r="A1171">
        <v>124</v>
      </c>
      <c r="B1171" t="s">
        <v>129</v>
      </c>
      <c r="C1171" t="s">
        <v>165</v>
      </c>
      <c r="D1171" s="2" t="str">
        <f t="shared" si="34"/>
        <v>Rice2016</v>
      </c>
      <c r="F1171">
        <v>3</v>
      </c>
      <c r="G1171">
        <v>9</v>
      </c>
      <c r="H1171" s="2">
        <v>0</v>
      </c>
      <c r="I1171">
        <v>-3.89</v>
      </c>
      <c r="J1171">
        <v>-9.7799999999999994</v>
      </c>
      <c r="K1171">
        <v>-13.67</v>
      </c>
      <c r="L1171" s="2">
        <f>_xlfn.RANK.EQ(I1171, INDEX(CFB!$I$2:$I$1048576, MATCH(W1171, CFB!$W$2:$W$1048576, 0)):INDEX(CFB!$I$2:$I$1048576, MATCH(W1171, CFB!$W$2:$W$1048576, 0) + COUNTIF(CFB!$W$2:$W$1048576, W1171) - 1), 0)</f>
        <v>97</v>
      </c>
      <c r="M1171" s="2">
        <f>_xlfn.RANK.EQ(J1171, INDEX(CFB!$J$2:$J$1048576, MATCH(W1171, CFB!$W$2:$W$1048576, 0)):INDEX(CFB!$J$2:$J$1048576, MATCH(W1171, CFB!$W$2:$W$1048576, 0) + COUNTIF(CFB!$W$2:$W$1048576, W1171) - 1))</f>
        <v>122</v>
      </c>
      <c r="N1171" s="2">
        <f>RANK(K1171, INDEX(CFB!$K$2:$K$1048576, MATCH(W1171, CFB!$W$2:$W$1048576, 0)):INDEX(CFB!$K$2:$K$1048576, MATCH(W1171, CFB!$W$2:$W$1048576, 0) + COUNTIF(CFB!$W$2:$W$1048576, W1171) - 1))</f>
        <v>124</v>
      </c>
      <c r="O1171">
        <v>36.770000000000003</v>
      </c>
      <c r="P1171">
        <v>25.02</v>
      </c>
      <c r="Q1171">
        <v>7.49</v>
      </c>
      <c r="R1171">
        <v>9.0399999999999991</v>
      </c>
      <c r="S1171">
        <v>5.5</v>
      </c>
      <c r="T1171">
        <v>4.1500000000000004</v>
      </c>
      <c r="U1171">
        <v>6.3</v>
      </c>
      <c r="V1171">
        <v>6.27</v>
      </c>
      <c r="W1171">
        <v>2016</v>
      </c>
      <c r="X1171">
        <f t="shared" si="35"/>
        <v>0</v>
      </c>
    </row>
    <row r="1172" spans="1:24" ht="12.75" hidden="1" customHeight="1" x14ac:dyDescent="0.45">
      <c r="A1172">
        <v>125</v>
      </c>
      <c r="B1172" t="s">
        <v>111</v>
      </c>
      <c r="C1172" t="s">
        <v>166</v>
      </c>
      <c r="D1172" s="2" t="str">
        <f t="shared" si="34"/>
        <v>Fresno State2016</v>
      </c>
      <c r="F1172">
        <v>1</v>
      </c>
      <c r="G1172">
        <v>11</v>
      </c>
      <c r="H1172" s="2">
        <v>0</v>
      </c>
      <c r="I1172">
        <v>-12.31</v>
      </c>
      <c r="J1172">
        <v>-1.94</v>
      </c>
      <c r="K1172">
        <v>-14.26</v>
      </c>
      <c r="L1172" s="2">
        <f>_xlfn.RANK.EQ(I1172, INDEX(CFB!$I$2:$I$1048576, MATCH(W1172, CFB!$W$2:$W$1048576, 0)):INDEX(CFB!$I$2:$I$1048576, MATCH(W1172, CFB!$W$2:$W$1048576, 0) + COUNTIF(CFB!$W$2:$W$1048576, W1172) - 1), 0)</f>
        <v>127</v>
      </c>
      <c r="M1172" s="2">
        <f>_xlfn.RANK.EQ(J1172, INDEX(CFB!$J$2:$J$1048576, MATCH(W1172, CFB!$W$2:$W$1048576, 0)):INDEX(CFB!$J$2:$J$1048576, MATCH(W1172, CFB!$W$2:$W$1048576, 0) + COUNTIF(CFB!$W$2:$W$1048576, W1172) - 1))</f>
        <v>79</v>
      </c>
      <c r="N1172" s="2">
        <f>RANK(K1172, INDEX(CFB!$K$2:$K$1048576, MATCH(W1172, CFB!$W$2:$W$1048576, 0)):INDEX(CFB!$K$2:$K$1048576, MATCH(W1172, CFB!$W$2:$W$1048576, 0) + COUNTIF(CFB!$W$2:$W$1048576, W1172) - 1))</f>
        <v>125</v>
      </c>
      <c r="O1172">
        <v>28.43</v>
      </c>
      <c r="P1172">
        <v>17.8</v>
      </c>
      <c r="Q1172">
        <v>7.58</v>
      </c>
      <c r="R1172">
        <v>5.54</v>
      </c>
      <c r="S1172">
        <v>4.1100000000000003</v>
      </c>
      <c r="T1172">
        <v>3.6</v>
      </c>
      <c r="U1172">
        <v>5.63</v>
      </c>
      <c r="V1172">
        <v>4.4800000000000004</v>
      </c>
      <c r="W1172">
        <v>2016</v>
      </c>
      <c r="X1172">
        <f t="shared" si="35"/>
        <v>0</v>
      </c>
    </row>
    <row r="1173" spans="1:24" ht="12.75" hidden="1" customHeight="1" x14ac:dyDescent="0.45">
      <c r="A1173">
        <v>126</v>
      </c>
      <c r="B1173" t="s">
        <v>143</v>
      </c>
      <c r="C1173" t="s">
        <v>168</v>
      </c>
      <c r="D1173" s="2" t="str">
        <f t="shared" si="34"/>
        <v>Florida Atlantic2016</v>
      </c>
      <c r="F1173">
        <v>3</v>
      </c>
      <c r="G1173">
        <v>9</v>
      </c>
      <c r="H1173" s="2">
        <v>0</v>
      </c>
      <c r="I1173">
        <v>-4.18</v>
      </c>
      <c r="J1173">
        <v>-10.42</v>
      </c>
      <c r="K1173">
        <v>-14.6</v>
      </c>
      <c r="L1173" s="2">
        <f>_xlfn.RANK.EQ(I1173, INDEX(CFB!$I$2:$I$1048576, MATCH(W1173, CFB!$W$2:$W$1048576, 0)):INDEX(CFB!$I$2:$I$1048576, MATCH(W1173, CFB!$W$2:$W$1048576, 0) + COUNTIF(CFB!$W$2:$W$1048576, W1173) - 1), 0)</f>
        <v>98</v>
      </c>
      <c r="M1173" s="2">
        <f>_xlfn.RANK.EQ(J1173, INDEX(CFB!$J$2:$J$1048576, MATCH(W1173, CFB!$W$2:$W$1048576, 0)):INDEX(CFB!$J$2:$J$1048576, MATCH(W1173, CFB!$W$2:$W$1048576, 0) + COUNTIF(CFB!$W$2:$W$1048576, W1173) - 1))</f>
        <v>124</v>
      </c>
      <c r="N1173" s="2">
        <f>RANK(K1173, INDEX(CFB!$K$2:$K$1048576, MATCH(W1173, CFB!$W$2:$W$1048576, 0)):INDEX(CFB!$K$2:$K$1048576, MATCH(W1173, CFB!$W$2:$W$1048576, 0) + COUNTIF(CFB!$W$2:$W$1048576, W1173) - 1))</f>
        <v>126</v>
      </c>
      <c r="O1173">
        <v>36.799999999999997</v>
      </c>
      <c r="P1173">
        <v>27.91</v>
      </c>
      <c r="Q1173">
        <v>7.93</v>
      </c>
      <c r="R1173">
        <v>8.11</v>
      </c>
      <c r="S1173">
        <v>6.05</v>
      </c>
      <c r="T1173">
        <v>4.13</v>
      </c>
      <c r="U1173">
        <v>6.7</v>
      </c>
      <c r="V1173">
        <v>5.75</v>
      </c>
      <c r="W1173">
        <v>2016</v>
      </c>
      <c r="X1173">
        <f t="shared" si="35"/>
        <v>0</v>
      </c>
    </row>
    <row r="1174" spans="1:24" ht="12.75" hidden="1" customHeight="1" x14ac:dyDescent="0.45">
      <c r="A1174">
        <v>127</v>
      </c>
      <c r="B1174" t="s">
        <v>105</v>
      </c>
      <c r="C1174" t="s">
        <v>162</v>
      </c>
      <c r="D1174" s="2" t="str">
        <f t="shared" si="34"/>
        <v>Buffalo2016</v>
      </c>
      <c r="F1174">
        <v>2</v>
      </c>
      <c r="G1174">
        <v>10</v>
      </c>
      <c r="H1174" s="2">
        <v>0</v>
      </c>
      <c r="I1174">
        <v>-11.82</v>
      </c>
      <c r="J1174">
        <v>-6.42</v>
      </c>
      <c r="K1174">
        <v>-18.239999999999998</v>
      </c>
      <c r="L1174" s="2">
        <f>_xlfn.RANK.EQ(I1174, INDEX(CFB!$I$2:$I$1048576, MATCH(W1174, CFB!$W$2:$W$1048576, 0)):INDEX(CFB!$I$2:$I$1048576, MATCH(W1174, CFB!$W$2:$W$1048576, 0) + COUNTIF(CFB!$W$2:$W$1048576, W1174) - 1), 0)</f>
        <v>126</v>
      </c>
      <c r="M1174" s="2">
        <f>_xlfn.RANK.EQ(J1174, INDEX(CFB!$J$2:$J$1048576, MATCH(W1174, CFB!$W$2:$W$1048576, 0)):INDEX(CFB!$J$2:$J$1048576, MATCH(W1174, CFB!$W$2:$W$1048576, 0) + COUNTIF(CFB!$W$2:$W$1048576, W1174) - 1))</f>
        <v>109</v>
      </c>
      <c r="N1174" s="2">
        <f>RANK(K1174, INDEX(CFB!$K$2:$K$1048576, MATCH(W1174, CFB!$W$2:$W$1048576, 0)):INDEX(CFB!$K$2:$K$1048576, MATCH(W1174, CFB!$W$2:$W$1048576, 0) + COUNTIF(CFB!$W$2:$W$1048576, W1174) - 1))</f>
        <v>127</v>
      </c>
      <c r="O1174">
        <v>27.8</v>
      </c>
      <c r="P1174">
        <v>23.84</v>
      </c>
      <c r="Q1174">
        <v>7.31</v>
      </c>
      <c r="R1174">
        <v>6.62</v>
      </c>
      <c r="S1174">
        <v>5.45</v>
      </c>
      <c r="T1174">
        <v>4.08</v>
      </c>
      <c r="U1174">
        <v>6.19</v>
      </c>
      <c r="V1174">
        <v>5.1100000000000003</v>
      </c>
      <c r="W1174">
        <v>2016</v>
      </c>
      <c r="X1174">
        <f t="shared" si="35"/>
        <v>0</v>
      </c>
    </row>
    <row r="1175" spans="1:24" ht="12.75" hidden="1" customHeight="1" x14ac:dyDescent="0.45">
      <c r="A1175">
        <v>128</v>
      </c>
      <c r="B1175" t="s">
        <v>79</v>
      </c>
      <c r="C1175" t="s">
        <v>174</v>
      </c>
      <c r="D1175" s="2" t="str">
        <f t="shared" si="34"/>
        <v>Texas State2016</v>
      </c>
      <c r="F1175">
        <v>2</v>
      </c>
      <c r="G1175">
        <v>10</v>
      </c>
      <c r="H1175" s="2">
        <v>0</v>
      </c>
      <c r="I1175">
        <v>-9.6</v>
      </c>
      <c r="J1175">
        <v>-9.26</v>
      </c>
      <c r="K1175">
        <v>-18.86</v>
      </c>
      <c r="L1175" s="2">
        <f>_xlfn.RANK.EQ(I1175, INDEX(CFB!$I$2:$I$1048576, MATCH(W1175, CFB!$W$2:$W$1048576, 0)):INDEX(CFB!$I$2:$I$1048576, MATCH(W1175, CFB!$W$2:$W$1048576, 0) + COUNTIF(CFB!$W$2:$W$1048576, W1175) - 1), 0)</f>
        <v>125</v>
      </c>
      <c r="M1175" s="2">
        <f>_xlfn.RANK.EQ(J1175, INDEX(CFB!$J$2:$J$1048576, MATCH(W1175, CFB!$W$2:$W$1048576, 0)):INDEX(CFB!$J$2:$J$1048576, MATCH(W1175, CFB!$W$2:$W$1048576, 0) + COUNTIF(CFB!$W$2:$W$1048576, W1175) - 1))</f>
        <v>121</v>
      </c>
      <c r="N1175" s="2">
        <f>RANK(K1175, INDEX(CFB!$K$2:$K$1048576, MATCH(W1175, CFB!$W$2:$W$1048576, 0)):INDEX(CFB!$K$2:$K$1048576, MATCH(W1175, CFB!$W$2:$W$1048576, 0) + COUNTIF(CFB!$W$2:$W$1048576, W1175) - 1))</f>
        <v>128</v>
      </c>
      <c r="O1175">
        <v>30.68</v>
      </c>
      <c r="P1175">
        <v>31.36</v>
      </c>
      <c r="Q1175">
        <v>7.74</v>
      </c>
      <c r="R1175">
        <v>6.85</v>
      </c>
      <c r="S1175">
        <v>3.52</v>
      </c>
      <c r="T1175">
        <v>4.2699999999999996</v>
      </c>
      <c r="U1175">
        <v>5.4</v>
      </c>
      <c r="V1175">
        <v>5.4</v>
      </c>
      <c r="W1175">
        <v>2016</v>
      </c>
      <c r="X1175">
        <f t="shared" si="35"/>
        <v>0</v>
      </c>
    </row>
    <row r="1176" spans="1:24" ht="12.75" hidden="1" customHeight="1" x14ac:dyDescent="0.45">
      <c r="A1176">
        <v>1</v>
      </c>
      <c r="B1176" t="s">
        <v>18</v>
      </c>
      <c r="C1176" t="s">
        <v>157</v>
      </c>
      <c r="D1176" s="2" t="str">
        <f t="shared" si="34"/>
        <v>Alabama2015</v>
      </c>
      <c r="E1176">
        <v>1</v>
      </c>
      <c r="F1176">
        <v>14</v>
      </c>
      <c r="G1176">
        <v>1</v>
      </c>
      <c r="H1176" s="2">
        <v>0</v>
      </c>
      <c r="I1176">
        <v>9.34</v>
      </c>
      <c r="J1176">
        <v>14.38</v>
      </c>
      <c r="K1176">
        <v>23.72</v>
      </c>
      <c r="L1176" s="2">
        <f>_xlfn.RANK.EQ(I1176, INDEX(CFB!$I$2:$I$1048576, MATCH(W1176, CFB!$W$2:$W$1048576, 0)):INDEX(CFB!$I$2:$I$1048576, MATCH(W1176, CFB!$W$2:$W$1048576, 0) + COUNTIF(CFB!$W$2:$W$1048576, W1176) - 1), 0)</f>
        <v>15</v>
      </c>
      <c r="M1176" s="2">
        <f>_xlfn.RANK.EQ(J1176, INDEX(CFB!$J$2:$J$1048576, MATCH(W1176, CFB!$W$2:$W$1048576, 0)):INDEX(CFB!$J$2:$J$1048576, MATCH(W1176, CFB!$W$2:$W$1048576, 0) + COUNTIF(CFB!$W$2:$W$1048576, W1176) - 1))</f>
        <v>1</v>
      </c>
      <c r="N1176" s="2">
        <f>RANK(K1176, INDEX(CFB!$K$2:$K$1048576, MATCH(W1176, CFB!$W$2:$W$1048576, 0)):INDEX(CFB!$K$2:$K$1048576, MATCH(W1176, CFB!$W$2:$W$1048576, 0) + COUNTIF(CFB!$W$2:$W$1048576, W1176) - 1))</f>
        <v>1</v>
      </c>
      <c r="O1176">
        <v>56.01</v>
      </c>
      <c r="P1176">
        <v>-3.79</v>
      </c>
      <c r="Q1176">
        <v>9.84</v>
      </c>
      <c r="R1176">
        <v>3.87</v>
      </c>
      <c r="S1176">
        <v>6.33</v>
      </c>
      <c r="T1176">
        <v>1.1599999999999999</v>
      </c>
      <c r="U1176">
        <v>7.65</v>
      </c>
      <c r="V1176">
        <v>2.7</v>
      </c>
      <c r="W1176">
        <v>2015</v>
      </c>
      <c r="X1176">
        <f t="shared" si="35"/>
        <v>1</v>
      </c>
    </row>
    <row r="1177" spans="1:24" ht="12.75" hidden="1" customHeight="1" x14ac:dyDescent="0.45">
      <c r="A1177">
        <v>2</v>
      </c>
      <c r="B1177" t="s">
        <v>9</v>
      </c>
      <c r="C1177" t="s">
        <v>154</v>
      </c>
      <c r="D1177" s="2" t="str">
        <f t="shared" si="34"/>
        <v>Ohio State2015</v>
      </c>
      <c r="E1177">
        <v>4</v>
      </c>
      <c r="F1177">
        <v>12</v>
      </c>
      <c r="G1177">
        <v>1</v>
      </c>
      <c r="H1177" s="2">
        <v>0</v>
      </c>
      <c r="I1177">
        <v>6.45</v>
      </c>
      <c r="J1177">
        <v>14.28</v>
      </c>
      <c r="K1177">
        <v>20.73</v>
      </c>
      <c r="L1177" s="2">
        <f>_xlfn.RANK.EQ(I1177, INDEX(CFB!$I$2:$I$1048576, MATCH(W1177, CFB!$W$2:$W$1048576, 0)):INDEX(CFB!$I$2:$I$1048576, MATCH(W1177, CFB!$W$2:$W$1048576, 0) + COUNTIF(CFB!$W$2:$W$1048576, W1177) - 1), 0)</f>
        <v>26</v>
      </c>
      <c r="M1177" s="2">
        <f>_xlfn.RANK.EQ(J1177, INDEX(CFB!$J$2:$J$1048576, MATCH(W1177, CFB!$W$2:$W$1048576, 0)):INDEX(CFB!$J$2:$J$1048576, MATCH(W1177, CFB!$W$2:$W$1048576, 0) + COUNTIF(CFB!$W$2:$W$1048576, W1177) - 1))</f>
        <v>2</v>
      </c>
      <c r="N1177" s="2">
        <f>RANK(K1177, INDEX(CFB!$K$2:$K$1048576, MATCH(W1177, CFB!$W$2:$W$1048576, 0)):INDEX(CFB!$K$2:$K$1048576, MATCH(W1177, CFB!$W$2:$W$1048576, 0) + COUNTIF(CFB!$W$2:$W$1048576, W1177) - 1))</f>
        <v>2</v>
      </c>
      <c r="O1177">
        <v>52.8</v>
      </c>
      <c r="P1177">
        <v>-2.61</v>
      </c>
      <c r="Q1177">
        <v>9.59</v>
      </c>
      <c r="R1177">
        <v>3.88</v>
      </c>
      <c r="S1177">
        <v>6.88</v>
      </c>
      <c r="T1177">
        <v>2.0699999999999998</v>
      </c>
      <c r="U1177">
        <v>7.76</v>
      </c>
      <c r="V1177">
        <v>3.07</v>
      </c>
      <c r="W1177">
        <v>2015</v>
      </c>
      <c r="X1177">
        <f t="shared" si="35"/>
        <v>0</v>
      </c>
    </row>
    <row r="1178" spans="1:24" ht="12.75" hidden="1" customHeight="1" x14ac:dyDescent="0.45">
      <c r="A1178">
        <v>3</v>
      </c>
      <c r="B1178" t="s">
        <v>26</v>
      </c>
      <c r="C1178" t="s">
        <v>163</v>
      </c>
      <c r="D1178" s="2" t="str">
        <f t="shared" si="34"/>
        <v>Clemson2015</v>
      </c>
      <c r="E1178">
        <v>2</v>
      </c>
      <c r="F1178">
        <v>14</v>
      </c>
      <c r="G1178">
        <v>1</v>
      </c>
      <c r="H1178" s="2">
        <v>0</v>
      </c>
      <c r="I1178">
        <v>12.53</v>
      </c>
      <c r="J1178">
        <v>6.35</v>
      </c>
      <c r="K1178">
        <v>18.88</v>
      </c>
      <c r="L1178" s="2">
        <f>_xlfn.RANK.EQ(I1178, INDEX(CFB!$I$2:$I$1048576, MATCH(W1178, CFB!$W$2:$W$1048576, 0)):INDEX(CFB!$I$2:$I$1048576, MATCH(W1178, CFB!$W$2:$W$1048576, 0) + COUNTIF(CFB!$W$2:$W$1048576, W1178) - 1), 0)</f>
        <v>5</v>
      </c>
      <c r="M1178" s="2">
        <f>_xlfn.RANK.EQ(J1178, INDEX(CFB!$J$2:$J$1048576, MATCH(W1178, CFB!$W$2:$W$1048576, 0)):INDEX(CFB!$J$2:$J$1048576, MATCH(W1178, CFB!$W$2:$W$1048576, 0) + COUNTIF(CFB!$W$2:$W$1048576, W1178) - 1))</f>
        <v>23</v>
      </c>
      <c r="N1178" s="2">
        <f>RANK(K1178, INDEX(CFB!$K$2:$K$1048576, MATCH(W1178, CFB!$W$2:$W$1048576, 0)):INDEX(CFB!$K$2:$K$1048576, MATCH(W1178, CFB!$W$2:$W$1048576, 0) + COUNTIF(CFB!$W$2:$W$1048576, W1178) - 1))</f>
        <v>3</v>
      </c>
      <c r="O1178">
        <v>59.12</v>
      </c>
      <c r="P1178">
        <v>3.34</v>
      </c>
      <c r="Q1178">
        <v>10.49</v>
      </c>
      <c r="R1178">
        <v>4.3099999999999996</v>
      </c>
      <c r="S1178">
        <v>6.38</v>
      </c>
      <c r="T1178">
        <v>2</v>
      </c>
      <c r="U1178">
        <v>8.07</v>
      </c>
      <c r="V1178">
        <v>3.19</v>
      </c>
      <c r="W1178">
        <v>2015</v>
      </c>
      <c r="X1178">
        <f t="shared" si="35"/>
        <v>0</v>
      </c>
    </row>
    <row r="1179" spans="1:24" ht="12.75" hidden="1" customHeight="1" x14ac:dyDescent="0.45">
      <c r="A1179">
        <v>4</v>
      </c>
      <c r="B1179" t="s">
        <v>112</v>
      </c>
      <c r="C1179" t="s">
        <v>171</v>
      </c>
      <c r="D1179" s="2" t="str">
        <f t="shared" si="34"/>
        <v>Stanford2015</v>
      </c>
      <c r="E1179">
        <v>3</v>
      </c>
      <c r="F1179">
        <v>12</v>
      </c>
      <c r="G1179">
        <v>2</v>
      </c>
      <c r="H1179" s="2">
        <v>0</v>
      </c>
      <c r="I1179">
        <v>12.14</v>
      </c>
      <c r="J1179">
        <v>6.67</v>
      </c>
      <c r="K1179">
        <v>18.809999999999999</v>
      </c>
      <c r="L1179" s="2">
        <f>_xlfn.RANK.EQ(I1179, INDEX(CFB!$I$2:$I$1048576, MATCH(W1179, CFB!$W$2:$W$1048576, 0)):INDEX(CFB!$I$2:$I$1048576, MATCH(W1179, CFB!$W$2:$W$1048576, 0) + COUNTIF(CFB!$W$2:$W$1048576, W1179) - 1), 0)</f>
        <v>6</v>
      </c>
      <c r="M1179" s="2">
        <f>_xlfn.RANK.EQ(J1179, INDEX(CFB!$J$2:$J$1048576, MATCH(W1179, CFB!$W$2:$W$1048576, 0)):INDEX(CFB!$J$2:$J$1048576, MATCH(W1179, CFB!$W$2:$W$1048576, 0) + COUNTIF(CFB!$W$2:$W$1048576, W1179) - 1))</f>
        <v>22</v>
      </c>
      <c r="N1179" s="2">
        <f>RANK(K1179, INDEX(CFB!$K$2:$K$1048576, MATCH(W1179, CFB!$W$2:$W$1048576, 0)):INDEX(CFB!$K$2:$K$1048576, MATCH(W1179, CFB!$W$2:$W$1048576, 0) + COUNTIF(CFB!$W$2:$W$1048576, W1179) - 1))</f>
        <v>4</v>
      </c>
      <c r="O1179">
        <v>56.49</v>
      </c>
      <c r="P1179">
        <v>3.59</v>
      </c>
      <c r="Q1179">
        <v>11.37</v>
      </c>
      <c r="R1179">
        <v>4.7699999999999996</v>
      </c>
      <c r="S1179">
        <v>6.47</v>
      </c>
      <c r="T1179">
        <v>2.91</v>
      </c>
      <c r="U1179">
        <v>8.08</v>
      </c>
      <c r="V1179">
        <v>3.96</v>
      </c>
      <c r="W1179">
        <v>2015</v>
      </c>
      <c r="X1179">
        <f t="shared" si="35"/>
        <v>0</v>
      </c>
    </row>
    <row r="1180" spans="1:24" ht="12.75" hidden="1" customHeight="1" x14ac:dyDescent="0.45">
      <c r="A1180">
        <v>5</v>
      </c>
      <c r="B1180" t="s">
        <v>54</v>
      </c>
      <c r="C1180" t="s">
        <v>29</v>
      </c>
      <c r="D1180" s="2" t="str">
        <f t="shared" si="34"/>
        <v>Oklahoma2015</v>
      </c>
      <c r="E1180">
        <v>5</v>
      </c>
      <c r="F1180">
        <v>11</v>
      </c>
      <c r="G1180">
        <v>2</v>
      </c>
      <c r="H1180" s="2">
        <v>0</v>
      </c>
      <c r="I1180">
        <v>8.23</v>
      </c>
      <c r="J1180">
        <v>9.6</v>
      </c>
      <c r="K1180">
        <v>17.84</v>
      </c>
      <c r="L1180" s="2">
        <f>_xlfn.RANK.EQ(I1180, INDEX(CFB!$I$2:$I$1048576, MATCH(W1180, CFB!$W$2:$W$1048576, 0)):INDEX(CFB!$I$2:$I$1048576, MATCH(W1180, CFB!$W$2:$W$1048576, 0) + COUNTIF(CFB!$W$2:$W$1048576, W1180) - 1), 0)</f>
        <v>21</v>
      </c>
      <c r="M1180" s="2">
        <f>_xlfn.RANK.EQ(J1180, INDEX(CFB!$J$2:$J$1048576, MATCH(W1180, CFB!$W$2:$W$1048576, 0)):INDEX(CFB!$J$2:$J$1048576, MATCH(W1180, CFB!$W$2:$W$1048576, 0) + COUNTIF(CFB!$W$2:$W$1048576, W1180) - 1))</f>
        <v>11</v>
      </c>
      <c r="N1180" s="2">
        <f>RANK(K1180, INDEX(CFB!$K$2:$K$1048576, MATCH(W1180, CFB!$W$2:$W$1048576, 0)):INDEX(CFB!$K$2:$K$1048576, MATCH(W1180, CFB!$W$2:$W$1048576, 0) + COUNTIF(CFB!$W$2:$W$1048576, W1180) - 1))</f>
        <v>5</v>
      </c>
      <c r="O1180">
        <v>59.24</v>
      </c>
      <c r="P1180">
        <v>1.53</v>
      </c>
      <c r="Q1180">
        <v>10.92</v>
      </c>
      <c r="R1180">
        <v>3.91</v>
      </c>
      <c r="S1180">
        <v>6.13</v>
      </c>
      <c r="T1180">
        <v>2.69</v>
      </c>
      <c r="U1180">
        <v>8.1199999999999992</v>
      </c>
      <c r="V1180">
        <v>3.3</v>
      </c>
      <c r="W1180">
        <v>2015</v>
      </c>
      <c r="X1180">
        <f t="shared" si="35"/>
        <v>0</v>
      </c>
    </row>
    <row r="1181" spans="1:24" ht="12.75" hidden="1" customHeight="1" x14ac:dyDescent="0.45">
      <c r="A1181">
        <v>6</v>
      </c>
      <c r="B1181" t="s">
        <v>44</v>
      </c>
      <c r="C1181" t="s">
        <v>154</v>
      </c>
      <c r="D1181" s="2" t="str">
        <f t="shared" si="34"/>
        <v>Michigan2015</v>
      </c>
      <c r="E1181">
        <v>12</v>
      </c>
      <c r="F1181">
        <v>10</v>
      </c>
      <c r="G1181">
        <v>3</v>
      </c>
      <c r="H1181" s="2">
        <v>0</v>
      </c>
      <c r="I1181">
        <v>4.17</v>
      </c>
      <c r="J1181">
        <v>12.17</v>
      </c>
      <c r="K1181">
        <v>16.34</v>
      </c>
      <c r="L1181" s="2">
        <f>_xlfn.RANK.EQ(I1181, INDEX(CFB!$I$2:$I$1048576, MATCH(W1181, CFB!$W$2:$W$1048576, 0)):INDEX(CFB!$I$2:$I$1048576, MATCH(W1181, CFB!$W$2:$W$1048576, 0) + COUNTIF(CFB!$W$2:$W$1048576, W1181) - 1), 0)</f>
        <v>38</v>
      </c>
      <c r="M1181" s="2">
        <f>_xlfn.RANK.EQ(J1181, INDEX(CFB!$J$2:$J$1048576, MATCH(W1181, CFB!$W$2:$W$1048576, 0)):INDEX(CFB!$J$2:$J$1048576, MATCH(W1181, CFB!$W$2:$W$1048576, 0) + COUNTIF(CFB!$W$2:$W$1048576, W1181) - 1))</f>
        <v>6</v>
      </c>
      <c r="N1181" s="2">
        <f>RANK(K1181, INDEX(CFB!$K$2:$K$1048576, MATCH(W1181, CFB!$W$2:$W$1048576, 0)):INDEX(CFB!$K$2:$K$1048576, MATCH(W1181, CFB!$W$2:$W$1048576, 0) + COUNTIF(CFB!$W$2:$W$1048576, W1181) - 1))</f>
        <v>6</v>
      </c>
      <c r="O1181">
        <v>50.42</v>
      </c>
      <c r="P1181">
        <v>-0.45</v>
      </c>
      <c r="Q1181">
        <v>9.57</v>
      </c>
      <c r="R1181">
        <v>3.72</v>
      </c>
      <c r="S1181">
        <v>5.72</v>
      </c>
      <c r="T1181">
        <v>2.2799999999999998</v>
      </c>
      <c r="U1181">
        <v>7.28</v>
      </c>
      <c r="V1181">
        <v>3.13</v>
      </c>
      <c r="W1181">
        <v>2015</v>
      </c>
      <c r="X1181">
        <f t="shared" si="35"/>
        <v>0</v>
      </c>
    </row>
    <row r="1182" spans="1:24" ht="12.75" hidden="1" customHeight="1" x14ac:dyDescent="0.45">
      <c r="A1182">
        <v>7</v>
      </c>
      <c r="B1182" t="s">
        <v>95</v>
      </c>
      <c r="C1182" t="s">
        <v>154</v>
      </c>
      <c r="D1182" s="2" t="str">
        <f t="shared" si="34"/>
        <v>Michigan State2015</v>
      </c>
      <c r="E1182">
        <v>6</v>
      </c>
      <c r="F1182">
        <v>12</v>
      </c>
      <c r="G1182">
        <v>2</v>
      </c>
      <c r="H1182" s="2">
        <v>0</v>
      </c>
      <c r="I1182">
        <v>4.5</v>
      </c>
      <c r="J1182">
        <v>10.87</v>
      </c>
      <c r="K1182">
        <v>15.36</v>
      </c>
      <c r="L1182" s="2">
        <f>_xlfn.RANK.EQ(I1182, INDEX(CFB!$I$2:$I$1048576, MATCH(W1182, CFB!$W$2:$W$1048576, 0)):INDEX(CFB!$I$2:$I$1048576, MATCH(W1182, CFB!$W$2:$W$1048576, 0) + COUNTIF(CFB!$W$2:$W$1048576, W1182) - 1), 0)</f>
        <v>36</v>
      </c>
      <c r="M1182" s="2">
        <f>_xlfn.RANK.EQ(J1182, INDEX(CFB!$J$2:$J$1048576, MATCH(W1182, CFB!$W$2:$W$1048576, 0)):INDEX(CFB!$J$2:$J$1048576, MATCH(W1182, CFB!$W$2:$W$1048576, 0) + COUNTIF(CFB!$W$2:$W$1048576, W1182) - 1))</f>
        <v>9</v>
      </c>
      <c r="N1182" s="2">
        <f>RANK(K1182, INDEX(CFB!$K$2:$K$1048576, MATCH(W1182, CFB!$W$2:$W$1048576, 0)):INDEX(CFB!$K$2:$K$1048576, MATCH(W1182, CFB!$W$2:$W$1048576, 0) + COUNTIF(CFB!$W$2:$W$1048576, W1182) - 1))</f>
        <v>7</v>
      </c>
      <c r="O1182">
        <v>47.73</v>
      </c>
      <c r="P1182">
        <v>1.25</v>
      </c>
      <c r="Q1182">
        <v>9.43</v>
      </c>
      <c r="R1182">
        <v>4.87</v>
      </c>
      <c r="S1182">
        <v>5.24</v>
      </c>
      <c r="T1182">
        <v>2.04</v>
      </c>
      <c r="U1182">
        <v>6.87</v>
      </c>
      <c r="V1182">
        <v>3.77</v>
      </c>
      <c r="W1182">
        <v>2015</v>
      </c>
      <c r="X1182">
        <f t="shared" si="35"/>
        <v>0</v>
      </c>
    </row>
    <row r="1183" spans="1:24" ht="12.75" hidden="1" customHeight="1" x14ac:dyDescent="0.45">
      <c r="A1183">
        <v>8</v>
      </c>
      <c r="B1183" t="s">
        <v>27</v>
      </c>
      <c r="C1183" t="s">
        <v>157</v>
      </c>
      <c r="D1183" s="2" t="str">
        <f t="shared" si="34"/>
        <v>LSU2015</v>
      </c>
      <c r="E1183">
        <v>16</v>
      </c>
      <c r="F1183">
        <v>9</v>
      </c>
      <c r="G1183">
        <v>3</v>
      </c>
      <c r="H1183" s="2">
        <v>0</v>
      </c>
      <c r="I1183">
        <v>6.61</v>
      </c>
      <c r="J1183">
        <v>8.44</v>
      </c>
      <c r="K1183">
        <v>15.04</v>
      </c>
      <c r="L1183" s="2">
        <f>_xlfn.RANK.EQ(I1183, INDEX(CFB!$I$2:$I$1048576, MATCH(W1183, CFB!$W$2:$W$1048576, 0)):INDEX(CFB!$I$2:$I$1048576, MATCH(W1183, CFB!$W$2:$W$1048576, 0) + COUNTIF(CFB!$W$2:$W$1048576, W1183) - 1), 0)</f>
        <v>25</v>
      </c>
      <c r="M1183" s="2">
        <f>_xlfn.RANK.EQ(J1183, INDEX(CFB!$J$2:$J$1048576, MATCH(W1183, CFB!$W$2:$W$1048576, 0)):INDEX(CFB!$J$2:$J$1048576, MATCH(W1183, CFB!$W$2:$W$1048576, 0) + COUNTIF(CFB!$W$2:$W$1048576, W1183) - 1))</f>
        <v>14</v>
      </c>
      <c r="N1183" s="2">
        <f>RANK(K1183, INDEX(CFB!$K$2:$K$1048576, MATCH(W1183, CFB!$W$2:$W$1048576, 0)):INDEX(CFB!$K$2:$K$1048576, MATCH(W1183, CFB!$W$2:$W$1048576, 0) + COUNTIF(CFB!$W$2:$W$1048576, W1183) - 1))</f>
        <v>8</v>
      </c>
      <c r="O1183">
        <v>50.76</v>
      </c>
      <c r="P1183">
        <v>2.2400000000000002</v>
      </c>
      <c r="Q1183">
        <v>9.83</v>
      </c>
      <c r="R1183">
        <v>3.92</v>
      </c>
      <c r="S1183">
        <v>7.28</v>
      </c>
      <c r="T1183">
        <v>2.31</v>
      </c>
      <c r="U1183">
        <v>8.1300000000000008</v>
      </c>
      <c r="V1183">
        <v>3.26</v>
      </c>
      <c r="W1183">
        <v>2015</v>
      </c>
      <c r="X1183">
        <f t="shared" si="35"/>
        <v>0</v>
      </c>
    </row>
    <row r="1184" spans="1:24" ht="12.75" hidden="1" customHeight="1" x14ac:dyDescent="0.45">
      <c r="A1184">
        <v>9</v>
      </c>
      <c r="B1184" t="s">
        <v>19</v>
      </c>
      <c r="C1184" t="s">
        <v>157</v>
      </c>
      <c r="D1184" s="2" t="str">
        <f t="shared" si="34"/>
        <v>Ole Miss2015</v>
      </c>
      <c r="E1184">
        <v>10</v>
      </c>
      <c r="F1184">
        <v>10</v>
      </c>
      <c r="G1184">
        <v>3</v>
      </c>
      <c r="H1184" s="2">
        <v>0</v>
      </c>
      <c r="I1184">
        <v>8.16</v>
      </c>
      <c r="J1184">
        <v>6.25</v>
      </c>
      <c r="K1184">
        <v>14.42</v>
      </c>
      <c r="L1184" s="2">
        <f>_xlfn.RANK.EQ(I1184, INDEX(CFB!$I$2:$I$1048576, MATCH(W1184, CFB!$W$2:$W$1048576, 0)):INDEX(CFB!$I$2:$I$1048576, MATCH(W1184, CFB!$W$2:$W$1048576, 0) + COUNTIF(CFB!$W$2:$W$1048576, W1184) - 1), 0)</f>
        <v>22</v>
      </c>
      <c r="M1184" s="2">
        <f>_xlfn.RANK.EQ(J1184, INDEX(CFB!$J$2:$J$1048576, MATCH(W1184, CFB!$W$2:$W$1048576, 0)):INDEX(CFB!$J$2:$J$1048576, MATCH(W1184, CFB!$W$2:$W$1048576, 0) + COUNTIF(CFB!$W$2:$W$1048576, W1184) - 1))</f>
        <v>25</v>
      </c>
      <c r="N1184" s="2">
        <f>RANK(K1184, INDEX(CFB!$K$2:$K$1048576, MATCH(W1184, CFB!$W$2:$W$1048576, 0)):INDEX(CFB!$K$2:$K$1048576, MATCH(W1184, CFB!$W$2:$W$1048576, 0) + COUNTIF(CFB!$W$2:$W$1048576, W1184) - 1))</f>
        <v>9</v>
      </c>
      <c r="O1184">
        <v>58.84</v>
      </c>
      <c r="P1184">
        <v>5.0599999999999996</v>
      </c>
      <c r="Q1184">
        <v>10.87</v>
      </c>
      <c r="R1184">
        <v>4.33</v>
      </c>
      <c r="S1184">
        <v>6.55</v>
      </c>
      <c r="T1184">
        <v>2.17</v>
      </c>
      <c r="U1184">
        <v>8.6300000000000008</v>
      </c>
      <c r="V1184">
        <v>3.43</v>
      </c>
      <c r="W1184">
        <v>2015</v>
      </c>
      <c r="X1184">
        <f t="shared" si="35"/>
        <v>0</v>
      </c>
    </row>
    <row r="1185" spans="1:24" ht="12.75" hidden="1" customHeight="1" x14ac:dyDescent="0.45">
      <c r="A1185">
        <v>10</v>
      </c>
      <c r="B1185" t="s">
        <v>11</v>
      </c>
      <c r="C1185" t="s">
        <v>12</v>
      </c>
      <c r="D1185" s="2" t="str">
        <f t="shared" si="34"/>
        <v>Notre Dame2015</v>
      </c>
      <c r="E1185">
        <v>11</v>
      </c>
      <c r="F1185">
        <v>10</v>
      </c>
      <c r="G1185">
        <v>3</v>
      </c>
      <c r="H1185" s="2">
        <v>0</v>
      </c>
      <c r="I1185">
        <v>10.99</v>
      </c>
      <c r="J1185">
        <v>3.33</v>
      </c>
      <c r="K1185">
        <v>14.33</v>
      </c>
      <c r="L1185" s="2">
        <f>_xlfn.RANK.EQ(I1185, INDEX(CFB!$I$2:$I$1048576, MATCH(W1185, CFB!$W$2:$W$1048576, 0)):INDEX(CFB!$I$2:$I$1048576, MATCH(W1185, CFB!$W$2:$W$1048576, 0) + COUNTIF(CFB!$W$2:$W$1048576, W1185) - 1), 0)</f>
        <v>8</v>
      </c>
      <c r="M1185" s="2">
        <f>_xlfn.RANK.EQ(J1185, INDEX(CFB!$J$2:$J$1048576, MATCH(W1185, CFB!$W$2:$W$1048576, 0)):INDEX(CFB!$J$2:$J$1048576, MATCH(W1185, CFB!$W$2:$W$1048576, 0) + COUNTIF(CFB!$W$2:$W$1048576, W1185) - 1))</f>
        <v>43</v>
      </c>
      <c r="N1185" s="2">
        <f>RANK(K1185, INDEX(CFB!$K$2:$K$1048576, MATCH(W1185, CFB!$W$2:$W$1048576, 0)):INDEX(CFB!$K$2:$K$1048576, MATCH(W1185, CFB!$W$2:$W$1048576, 0) + COUNTIF(CFB!$W$2:$W$1048576, W1185) - 1))</f>
        <v>10</v>
      </c>
      <c r="O1185">
        <v>56.56</v>
      </c>
      <c r="P1185">
        <v>6.66</v>
      </c>
      <c r="Q1185">
        <v>10.93</v>
      </c>
      <c r="R1185">
        <v>4.74</v>
      </c>
      <c r="S1185">
        <v>7.35</v>
      </c>
      <c r="T1185">
        <v>3.16</v>
      </c>
      <c r="U1185">
        <v>8.76</v>
      </c>
      <c r="V1185">
        <v>4.17</v>
      </c>
      <c r="W1185">
        <v>2015</v>
      </c>
      <c r="X1185">
        <f t="shared" si="35"/>
        <v>0</v>
      </c>
    </row>
    <row r="1186" spans="1:24" ht="12.75" hidden="1" customHeight="1" x14ac:dyDescent="0.45">
      <c r="A1186">
        <v>11</v>
      </c>
      <c r="B1186" t="s">
        <v>37</v>
      </c>
      <c r="C1186" t="s">
        <v>155</v>
      </c>
      <c r="D1186" s="2" t="str">
        <f t="shared" si="34"/>
        <v>Tennessee2015</v>
      </c>
      <c r="E1186">
        <v>22</v>
      </c>
      <c r="F1186">
        <v>9</v>
      </c>
      <c r="G1186">
        <v>4</v>
      </c>
      <c r="H1186" s="2">
        <v>0</v>
      </c>
      <c r="I1186">
        <v>9.07</v>
      </c>
      <c r="J1186">
        <v>4.87</v>
      </c>
      <c r="K1186">
        <v>13.94</v>
      </c>
      <c r="L1186" s="2">
        <f>_xlfn.RANK.EQ(I1186, INDEX(CFB!$I$2:$I$1048576, MATCH(W1186, CFB!$W$2:$W$1048576, 0)):INDEX(CFB!$I$2:$I$1048576, MATCH(W1186, CFB!$W$2:$W$1048576, 0) + COUNTIF(CFB!$W$2:$W$1048576, W1186) - 1), 0)</f>
        <v>17</v>
      </c>
      <c r="M1186" s="2">
        <f>_xlfn.RANK.EQ(J1186, INDEX(CFB!$J$2:$J$1048576, MATCH(W1186, CFB!$W$2:$W$1048576, 0)):INDEX(CFB!$J$2:$J$1048576, MATCH(W1186, CFB!$W$2:$W$1048576, 0) + COUNTIF(CFB!$W$2:$W$1048576, W1186) - 1))</f>
        <v>35</v>
      </c>
      <c r="N1186" s="2">
        <f>RANK(K1186, INDEX(CFB!$K$2:$K$1048576, MATCH(W1186, CFB!$W$2:$W$1048576, 0)):INDEX(CFB!$K$2:$K$1048576, MATCH(W1186, CFB!$W$2:$W$1048576, 0) + COUNTIF(CFB!$W$2:$W$1048576, W1186) - 1))</f>
        <v>11</v>
      </c>
      <c r="O1186">
        <v>54.89</v>
      </c>
      <c r="P1186">
        <v>5.33</v>
      </c>
      <c r="Q1186">
        <v>9.0299999999999994</v>
      </c>
      <c r="R1186">
        <v>4.7300000000000004</v>
      </c>
      <c r="S1186">
        <v>6.18</v>
      </c>
      <c r="T1186">
        <v>3.07</v>
      </c>
      <c r="U1186">
        <v>7.2</v>
      </c>
      <c r="V1186">
        <v>3.98</v>
      </c>
      <c r="W1186">
        <v>2015</v>
      </c>
      <c r="X1186">
        <f t="shared" si="35"/>
        <v>0</v>
      </c>
    </row>
    <row r="1187" spans="1:24" ht="12.75" hidden="1" customHeight="1" x14ac:dyDescent="0.45">
      <c r="A1187">
        <v>12</v>
      </c>
      <c r="B1187" t="s">
        <v>115</v>
      </c>
      <c r="C1187" t="s">
        <v>163</v>
      </c>
      <c r="D1187" s="2" t="str">
        <f t="shared" si="34"/>
        <v>Florida State2015</v>
      </c>
      <c r="E1187">
        <v>14</v>
      </c>
      <c r="F1187">
        <v>10</v>
      </c>
      <c r="G1187">
        <v>3</v>
      </c>
      <c r="H1187" s="2">
        <v>0</v>
      </c>
      <c r="I1187">
        <v>4.84</v>
      </c>
      <c r="J1187">
        <v>8.75</v>
      </c>
      <c r="K1187">
        <v>13.59</v>
      </c>
      <c r="L1187" s="2">
        <f>_xlfn.RANK.EQ(I1187, INDEX(CFB!$I$2:$I$1048576, MATCH(W1187, CFB!$W$2:$W$1048576, 0)):INDEX(CFB!$I$2:$I$1048576, MATCH(W1187, CFB!$W$2:$W$1048576, 0) + COUNTIF(CFB!$W$2:$W$1048576, W1187) - 1), 0)</f>
        <v>31</v>
      </c>
      <c r="M1187" s="2">
        <f>_xlfn.RANK.EQ(J1187, INDEX(CFB!$J$2:$J$1048576, MATCH(W1187, CFB!$W$2:$W$1048576, 0)):INDEX(CFB!$J$2:$J$1048576, MATCH(W1187, CFB!$W$2:$W$1048576, 0) + COUNTIF(CFB!$W$2:$W$1048576, W1187) - 1))</f>
        <v>12</v>
      </c>
      <c r="N1187" s="2">
        <f>RANK(K1187, INDEX(CFB!$K$2:$K$1048576, MATCH(W1187, CFB!$W$2:$W$1048576, 0)):INDEX(CFB!$K$2:$K$1048576, MATCH(W1187, CFB!$W$2:$W$1048576, 0) + COUNTIF(CFB!$W$2:$W$1048576, W1187) - 1))</f>
        <v>12</v>
      </c>
      <c r="O1187">
        <v>50.27</v>
      </c>
      <c r="P1187">
        <v>1.65</v>
      </c>
      <c r="Q1187">
        <v>9.68</v>
      </c>
      <c r="R1187">
        <v>3.93</v>
      </c>
      <c r="S1187">
        <v>6.63</v>
      </c>
      <c r="T1187">
        <v>2.65</v>
      </c>
      <c r="U1187">
        <v>8.01</v>
      </c>
      <c r="V1187">
        <v>3.44</v>
      </c>
      <c r="W1187">
        <v>2015</v>
      </c>
      <c r="X1187">
        <f t="shared" si="35"/>
        <v>0</v>
      </c>
    </row>
    <row r="1188" spans="1:24" ht="12.75" hidden="1" customHeight="1" x14ac:dyDescent="0.45">
      <c r="A1188">
        <v>13</v>
      </c>
      <c r="B1188" t="s">
        <v>109</v>
      </c>
      <c r="C1188" t="s">
        <v>157</v>
      </c>
      <c r="D1188" s="2" t="str">
        <f t="shared" si="34"/>
        <v>Mississippi State2015</v>
      </c>
      <c r="F1188">
        <v>9</v>
      </c>
      <c r="G1188">
        <v>4</v>
      </c>
      <c r="H1188" s="2">
        <v>0</v>
      </c>
      <c r="I1188">
        <v>8.4499999999999993</v>
      </c>
      <c r="J1188">
        <v>5.14</v>
      </c>
      <c r="K1188">
        <v>13.59</v>
      </c>
      <c r="L1188" s="2">
        <f>_xlfn.RANK.EQ(I1188, INDEX(CFB!$I$2:$I$1048576, MATCH(W1188, CFB!$W$2:$W$1048576, 0)):INDEX(CFB!$I$2:$I$1048576, MATCH(W1188, CFB!$W$2:$W$1048576, 0) + COUNTIF(CFB!$W$2:$W$1048576, W1188) - 1), 0)</f>
        <v>20</v>
      </c>
      <c r="M1188" s="2">
        <f>_xlfn.RANK.EQ(J1188, INDEX(CFB!$J$2:$J$1048576, MATCH(W1188, CFB!$W$2:$W$1048576, 0)):INDEX(CFB!$J$2:$J$1048576, MATCH(W1188, CFB!$W$2:$W$1048576, 0) + COUNTIF(CFB!$W$2:$W$1048576, W1188) - 1))</f>
        <v>33</v>
      </c>
      <c r="N1188" s="2">
        <f>RANK(K1188, INDEX(CFB!$K$2:$K$1048576, MATCH(W1188, CFB!$W$2:$W$1048576, 0)):INDEX(CFB!$K$2:$K$1048576, MATCH(W1188, CFB!$W$2:$W$1048576, 0) + COUNTIF(CFB!$W$2:$W$1048576, W1188) - 1))</f>
        <v>12</v>
      </c>
      <c r="O1188">
        <v>53.37</v>
      </c>
      <c r="P1188">
        <v>5.4</v>
      </c>
      <c r="Q1188">
        <v>10.33</v>
      </c>
      <c r="R1188">
        <v>4.71</v>
      </c>
      <c r="S1188">
        <v>5.91</v>
      </c>
      <c r="T1188">
        <v>2.92</v>
      </c>
      <c r="U1188">
        <v>8.1300000000000008</v>
      </c>
      <c r="V1188">
        <v>3.75</v>
      </c>
      <c r="W1188">
        <v>2015</v>
      </c>
      <c r="X1188">
        <f t="shared" si="35"/>
        <v>0</v>
      </c>
    </row>
    <row r="1189" spans="1:24" ht="12.75" hidden="1" customHeight="1" x14ac:dyDescent="0.45">
      <c r="A1189">
        <v>14</v>
      </c>
      <c r="B1189" t="s">
        <v>45</v>
      </c>
      <c r="C1189" t="s">
        <v>29</v>
      </c>
      <c r="D1189" s="2" t="str">
        <f t="shared" si="34"/>
        <v>Baylor2015</v>
      </c>
      <c r="E1189">
        <v>13</v>
      </c>
      <c r="F1189">
        <v>10</v>
      </c>
      <c r="G1189">
        <v>3</v>
      </c>
      <c r="H1189" s="2">
        <v>0</v>
      </c>
      <c r="I1189">
        <v>12.69</v>
      </c>
      <c r="J1189">
        <v>0.39</v>
      </c>
      <c r="K1189">
        <v>13.08</v>
      </c>
      <c r="L1189" s="2">
        <f>_xlfn.RANK.EQ(I1189, INDEX(CFB!$I$2:$I$1048576, MATCH(W1189, CFB!$W$2:$W$1048576, 0)):INDEX(CFB!$I$2:$I$1048576, MATCH(W1189, CFB!$W$2:$W$1048576, 0) + COUNTIF(CFB!$W$2:$W$1048576, W1189) - 1), 0)</f>
        <v>4</v>
      </c>
      <c r="M1189" s="2">
        <f>_xlfn.RANK.EQ(J1189, INDEX(CFB!$J$2:$J$1048576, MATCH(W1189, CFB!$W$2:$W$1048576, 0)):INDEX(CFB!$J$2:$J$1048576, MATCH(W1189, CFB!$W$2:$W$1048576, 0) + COUNTIF(CFB!$W$2:$W$1048576, W1189) - 1))</f>
        <v>62</v>
      </c>
      <c r="N1189" s="2">
        <f>RANK(K1189, INDEX(CFB!$K$2:$K$1048576, MATCH(W1189, CFB!$W$2:$W$1048576, 0)):INDEX(CFB!$K$2:$K$1048576, MATCH(W1189, CFB!$W$2:$W$1048576, 0) + COUNTIF(CFB!$W$2:$W$1048576, W1189) - 1))</f>
        <v>14</v>
      </c>
      <c r="O1189">
        <v>60.81</v>
      </c>
      <c r="P1189">
        <v>10.82</v>
      </c>
      <c r="Q1189">
        <v>11.03</v>
      </c>
      <c r="R1189">
        <v>4.99</v>
      </c>
      <c r="S1189">
        <v>6.63</v>
      </c>
      <c r="T1189">
        <v>2.84</v>
      </c>
      <c r="U1189">
        <v>8.2200000000000006</v>
      </c>
      <c r="V1189">
        <v>3.85</v>
      </c>
      <c r="W1189">
        <v>2015</v>
      </c>
      <c r="X1189">
        <f t="shared" si="35"/>
        <v>0</v>
      </c>
    </row>
    <row r="1190" spans="1:24" ht="12.75" hidden="1" customHeight="1" x14ac:dyDescent="0.45">
      <c r="A1190">
        <v>15</v>
      </c>
      <c r="B1190" t="s">
        <v>69</v>
      </c>
      <c r="C1190" t="s">
        <v>157</v>
      </c>
      <c r="D1190" s="2" t="str">
        <f t="shared" si="34"/>
        <v>Arkansas2015</v>
      </c>
      <c r="F1190">
        <v>8</v>
      </c>
      <c r="G1190">
        <v>5</v>
      </c>
      <c r="H1190" s="2">
        <v>0</v>
      </c>
      <c r="I1190">
        <v>11.32</v>
      </c>
      <c r="J1190">
        <v>1.47</v>
      </c>
      <c r="K1190">
        <v>12.79</v>
      </c>
      <c r="L1190" s="2">
        <f>_xlfn.RANK.EQ(I1190, INDEX(CFB!$I$2:$I$1048576, MATCH(W1190, CFB!$W$2:$W$1048576, 0)):INDEX(CFB!$I$2:$I$1048576, MATCH(W1190, CFB!$W$2:$W$1048576, 0) + COUNTIF(CFB!$W$2:$W$1048576, W1190) - 1), 0)</f>
        <v>7</v>
      </c>
      <c r="M1190" s="2">
        <f>_xlfn.RANK.EQ(J1190, INDEX(CFB!$J$2:$J$1048576, MATCH(W1190, CFB!$W$2:$W$1048576, 0)):INDEX(CFB!$J$2:$J$1048576, MATCH(W1190, CFB!$W$2:$W$1048576, 0) + COUNTIF(CFB!$W$2:$W$1048576, W1190) - 1))</f>
        <v>57</v>
      </c>
      <c r="N1190" s="2">
        <f>RANK(K1190, INDEX(CFB!$K$2:$K$1048576, MATCH(W1190, CFB!$W$2:$W$1048576, 0)):INDEX(CFB!$K$2:$K$1048576, MATCH(W1190, CFB!$W$2:$W$1048576, 0) + COUNTIF(CFB!$W$2:$W$1048576, W1190) - 1))</f>
        <v>15</v>
      </c>
      <c r="O1190">
        <v>55.22</v>
      </c>
      <c r="P1190">
        <v>9.24</v>
      </c>
      <c r="Q1190">
        <v>11.48</v>
      </c>
      <c r="R1190">
        <v>6.49</v>
      </c>
      <c r="S1190">
        <v>6.4</v>
      </c>
      <c r="T1190">
        <v>2.44</v>
      </c>
      <c r="U1190">
        <v>8.43</v>
      </c>
      <c r="V1190">
        <v>4.6500000000000004</v>
      </c>
      <c r="W1190">
        <v>2015</v>
      </c>
      <c r="X1190">
        <f t="shared" si="35"/>
        <v>0</v>
      </c>
    </row>
    <row r="1191" spans="1:24" ht="12.75" hidden="1" customHeight="1" x14ac:dyDescent="0.45">
      <c r="A1191">
        <v>16</v>
      </c>
      <c r="B1191" t="s">
        <v>75</v>
      </c>
      <c r="C1191" t="s">
        <v>164</v>
      </c>
      <c r="D1191" s="2" t="str">
        <f t="shared" si="34"/>
        <v>North Carolina2015</v>
      </c>
      <c r="E1191">
        <v>15</v>
      </c>
      <c r="F1191">
        <v>11</v>
      </c>
      <c r="G1191">
        <v>3</v>
      </c>
      <c r="H1191" s="2">
        <v>0</v>
      </c>
      <c r="I1191">
        <v>10.46</v>
      </c>
      <c r="J1191">
        <v>2.27</v>
      </c>
      <c r="K1191">
        <v>12.73</v>
      </c>
      <c r="L1191" s="2">
        <f>_xlfn.RANK.EQ(I1191, INDEX(CFB!$I$2:$I$1048576, MATCH(W1191, CFB!$W$2:$W$1048576, 0)):INDEX(CFB!$I$2:$I$1048576, MATCH(W1191, CFB!$W$2:$W$1048576, 0) + COUNTIF(CFB!$W$2:$W$1048576, W1191) - 1), 0)</f>
        <v>11</v>
      </c>
      <c r="M1191" s="2">
        <f>_xlfn.RANK.EQ(J1191, INDEX(CFB!$J$2:$J$1048576, MATCH(W1191, CFB!$W$2:$W$1048576, 0)):INDEX(CFB!$J$2:$J$1048576, MATCH(W1191, CFB!$W$2:$W$1048576, 0) + COUNTIF(CFB!$W$2:$W$1048576, W1191) - 1))</f>
        <v>53</v>
      </c>
      <c r="N1191" s="2">
        <f>RANK(K1191, INDEX(CFB!$K$2:$K$1048576, MATCH(W1191, CFB!$W$2:$W$1048576, 0)):INDEX(CFB!$K$2:$K$1048576, MATCH(W1191, CFB!$W$2:$W$1048576, 0) + COUNTIF(CFB!$W$2:$W$1048576, W1191) - 1))</f>
        <v>16</v>
      </c>
      <c r="O1191">
        <v>57.28</v>
      </c>
      <c r="P1191">
        <v>8.48</v>
      </c>
      <c r="Q1191">
        <v>10.74</v>
      </c>
      <c r="R1191">
        <v>4.32</v>
      </c>
      <c r="S1191">
        <v>7.14</v>
      </c>
      <c r="T1191">
        <v>4.08</v>
      </c>
      <c r="U1191">
        <v>8.61</v>
      </c>
      <c r="V1191">
        <v>4.2699999999999996</v>
      </c>
      <c r="W1191">
        <v>2015</v>
      </c>
      <c r="X1191">
        <f t="shared" si="35"/>
        <v>0</v>
      </c>
    </row>
    <row r="1192" spans="1:24" ht="12.75" hidden="1" customHeight="1" x14ac:dyDescent="0.45">
      <c r="A1192">
        <v>17</v>
      </c>
      <c r="B1192" t="s">
        <v>107</v>
      </c>
      <c r="C1192" t="s">
        <v>172</v>
      </c>
      <c r="D1192" s="2" t="str">
        <f t="shared" si="34"/>
        <v>Houston2015</v>
      </c>
      <c r="E1192">
        <v>8</v>
      </c>
      <c r="F1192">
        <v>13</v>
      </c>
      <c r="G1192">
        <v>1</v>
      </c>
      <c r="H1192" s="2">
        <v>0</v>
      </c>
      <c r="I1192">
        <v>8.01</v>
      </c>
      <c r="J1192">
        <v>4.3099999999999996</v>
      </c>
      <c r="K1192">
        <v>12.32</v>
      </c>
      <c r="L1192" s="2">
        <f>_xlfn.RANK.EQ(I1192, INDEX(CFB!$I$2:$I$1048576, MATCH(W1192, CFB!$W$2:$W$1048576, 0)):INDEX(CFB!$I$2:$I$1048576, MATCH(W1192, CFB!$W$2:$W$1048576, 0) + COUNTIF(CFB!$W$2:$W$1048576, W1192) - 1), 0)</f>
        <v>23</v>
      </c>
      <c r="M1192" s="2">
        <f>_xlfn.RANK.EQ(J1192, INDEX(CFB!$J$2:$J$1048576, MATCH(W1192, CFB!$W$2:$W$1048576, 0)):INDEX(CFB!$J$2:$J$1048576, MATCH(W1192, CFB!$W$2:$W$1048576, 0) + COUNTIF(CFB!$W$2:$W$1048576, W1192) - 1))</f>
        <v>39</v>
      </c>
      <c r="N1192" s="2">
        <f>RANK(K1192, INDEX(CFB!$K$2:$K$1048576, MATCH(W1192, CFB!$W$2:$W$1048576, 0)):INDEX(CFB!$K$2:$K$1048576, MATCH(W1192, CFB!$W$2:$W$1048576, 0) + COUNTIF(CFB!$W$2:$W$1048576, W1192) - 1))</f>
        <v>17</v>
      </c>
      <c r="O1192">
        <v>53.7</v>
      </c>
      <c r="P1192">
        <v>7.71</v>
      </c>
      <c r="Q1192">
        <v>9.43</v>
      </c>
      <c r="R1192">
        <v>6.07</v>
      </c>
      <c r="S1192">
        <v>5.79</v>
      </c>
      <c r="T1192">
        <v>2.42</v>
      </c>
      <c r="U1192">
        <v>7.11</v>
      </c>
      <c r="V1192">
        <v>4.53</v>
      </c>
      <c r="W1192">
        <v>2015</v>
      </c>
      <c r="X1192">
        <f t="shared" si="35"/>
        <v>0</v>
      </c>
    </row>
    <row r="1193" spans="1:24" ht="12.75" hidden="1" customHeight="1" x14ac:dyDescent="0.45">
      <c r="A1193">
        <v>18</v>
      </c>
      <c r="B1193" t="s">
        <v>38</v>
      </c>
      <c r="C1193" t="s">
        <v>170</v>
      </c>
      <c r="D1193" s="2" t="str">
        <f t="shared" si="34"/>
        <v>USC2015</v>
      </c>
      <c r="F1193">
        <v>8</v>
      </c>
      <c r="G1193">
        <v>6</v>
      </c>
      <c r="H1193" s="2">
        <v>0</v>
      </c>
      <c r="I1193">
        <v>4.68</v>
      </c>
      <c r="J1193">
        <v>6.85</v>
      </c>
      <c r="K1193">
        <v>11.53</v>
      </c>
      <c r="L1193" s="2">
        <f>_xlfn.RANK.EQ(I1193, INDEX(CFB!$I$2:$I$1048576, MATCH(W1193, CFB!$W$2:$W$1048576, 0)):INDEX(CFB!$I$2:$I$1048576, MATCH(W1193, CFB!$W$2:$W$1048576, 0) + COUNTIF(CFB!$W$2:$W$1048576, W1193) - 1), 0)</f>
        <v>34</v>
      </c>
      <c r="M1193" s="2">
        <f>_xlfn.RANK.EQ(J1193, INDEX(CFB!$J$2:$J$1048576, MATCH(W1193, CFB!$W$2:$W$1048576, 0)):INDEX(CFB!$J$2:$J$1048576, MATCH(W1193, CFB!$W$2:$W$1048576, 0) + COUNTIF(CFB!$W$2:$W$1048576, W1193) - 1))</f>
        <v>21</v>
      </c>
      <c r="N1193" s="2">
        <f>RANK(K1193, INDEX(CFB!$K$2:$K$1048576, MATCH(W1193, CFB!$W$2:$W$1048576, 0)):INDEX(CFB!$K$2:$K$1048576, MATCH(W1193, CFB!$W$2:$W$1048576, 0) + COUNTIF(CFB!$W$2:$W$1048576, W1193) - 1))</f>
        <v>18</v>
      </c>
      <c r="O1193">
        <v>52.08</v>
      </c>
      <c r="P1193">
        <v>3.33</v>
      </c>
      <c r="Q1193">
        <v>10.130000000000001</v>
      </c>
      <c r="R1193">
        <v>5.25</v>
      </c>
      <c r="S1193">
        <v>5.81</v>
      </c>
      <c r="T1193">
        <v>2.36</v>
      </c>
      <c r="U1193">
        <v>7.64</v>
      </c>
      <c r="V1193">
        <v>3.86</v>
      </c>
      <c r="W1193">
        <v>2015</v>
      </c>
      <c r="X1193">
        <f t="shared" si="35"/>
        <v>0</v>
      </c>
    </row>
    <row r="1194" spans="1:24" ht="12.75" hidden="1" customHeight="1" x14ac:dyDescent="0.45">
      <c r="A1194">
        <v>19</v>
      </c>
      <c r="B1194" t="s">
        <v>61</v>
      </c>
      <c r="C1194" t="s">
        <v>29</v>
      </c>
      <c r="D1194" s="2" t="str">
        <f t="shared" si="34"/>
        <v>Texas Christian2015</v>
      </c>
      <c r="E1194">
        <v>7</v>
      </c>
      <c r="F1194">
        <v>11</v>
      </c>
      <c r="G1194">
        <v>2</v>
      </c>
      <c r="H1194" s="2">
        <v>0</v>
      </c>
      <c r="I1194">
        <v>8.94</v>
      </c>
      <c r="J1194">
        <v>2.46</v>
      </c>
      <c r="K1194">
        <v>11.39</v>
      </c>
      <c r="L1194" s="2">
        <f>_xlfn.RANK.EQ(I1194, INDEX(CFB!$I$2:$I$1048576, MATCH(W1194, CFB!$W$2:$W$1048576, 0)):INDEX(CFB!$I$2:$I$1048576, MATCH(W1194, CFB!$W$2:$W$1048576, 0) + COUNTIF(CFB!$W$2:$W$1048576, W1194) - 1), 0)</f>
        <v>18</v>
      </c>
      <c r="M1194" s="2">
        <f>_xlfn.RANK.EQ(J1194, INDEX(CFB!$J$2:$J$1048576, MATCH(W1194, CFB!$W$2:$W$1048576, 0)):INDEX(CFB!$J$2:$J$1048576, MATCH(W1194, CFB!$W$2:$W$1048576, 0) + COUNTIF(CFB!$W$2:$W$1048576, W1194) - 1))</f>
        <v>50</v>
      </c>
      <c r="N1194" s="2">
        <f>RANK(K1194, INDEX(CFB!$K$2:$K$1048576, MATCH(W1194, CFB!$W$2:$W$1048576, 0)):INDEX(CFB!$K$2:$K$1048576, MATCH(W1194, CFB!$W$2:$W$1048576, 0) + COUNTIF(CFB!$W$2:$W$1048576, W1194) - 1))</f>
        <v>19</v>
      </c>
      <c r="O1194">
        <v>54.96</v>
      </c>
      <c r="P1194">
        <v>8.4</v>
      </c>
      <c r="Q1194">
        <v>10.34</v>
      </c>
      <c r="R1194">
        <v>4.3600000000000003</v>
      </c>
      <c r="S1194">
        <v>5.78</v>
      </c>
      <c r="T1194">
        <v>3.07</v>
      </c>
      <c r="U1194">
        <v>7.89</v>
      </c>
      <c r="V1194">
        <v>3.73</v>
      </c>
      <c r="W1194">
        <v>2015</v>
      </c>
      <c r="X1194">
        <f t="shared" si="35"/>
        <v>0</v>
      </c>
    </row>
    <row r="1195" spans="1:24" ht="12.75" hidden="1" customHeight="1" x14ac:dyDescent="0.45">
      <c r="A1195">
        <v>20</v>
      </c>
      <c r="B1195" t="s">
        <v>84</v>
      </c>
      <c r="C1195" t="s">
        <v>170</v>
      </c>
      <c r="D1195" s="2" t="str">
        <f t="shared" si="34"/>
        <v>Utah2015</v>
      </c>
      <c r="E1195">
        <v>17</v>
      </c>
      <c r="F1195">
        <v>10</v>
      </c>
      <c r="G1195">
        <v>3</v>
      </c>
      <c r="H1195" s="2">
        <v>0</v>
      </c>
      <c r="I1195">
        <v>3.23</v>
      </c>
      <c r="J1195">
        <v>8.16</v>
      </c>
      <c r="K1195">
        <v>11.39</v>
      </c>
      <c r="L1195" s="2">
        <f>_xlfn.RANK.EQ(I1195, INDEX(CFB!$I$2:$I$1048576, MATCH(W1195, CFB!$W$2:$W$1048576, 0)):INDEX(CFB!$I$2:$I$1048576, MATCH(W1195, CFB!$W$2:$W$1048576, 0) + COUNTIF(CFB!$W$2:$W$1048576, W1195) - 1), 0)</f>
        <v>47</v>
      </c>
      <c r="M1195" s="2">
        <f>_xlfn.RANK.EQ(J1195, INDEX(CFB!$J$2:$J$1048576, MATCH(W1195, CFB!$W$2:$W$1048576, 0)):INDEX(CFB!$J$2:$J$1048576, MATCH(W1195, CFB!$W$2:$W$1048576, 0) + COUNTIF(CFB!$W$2:$W$1048576, W1195) - 1))</f>
        <v>16</v>
      </c>
      <c r="N1195" s="2">
        <f>RANK(K1195, INDEX(CFB!$K$2:$K$1048576, MATCH(W1195, CFB!$W$2:$W$1048576, 0)):INDEX(CFB!$K$2:$K$1048576, MATCH(W1195, CFB!$W$2:$W$1048576, 0) + COUNTIF(CFB!$W$2:$W$1048576, W1195) - 1))</f>
        <v>19</v>
      </c>
      <c r="O1195">
        <v>47.92</v>
      </c>
      <c r="P1195">
        <v>2.06</v>
      </c>
      <c r="Q1195">
        <v>8.6300000000000008</v>
      </c>
      <c r="R1195">
        <v>4.8099999999999996</v>
      </c>
      <c r="S1195">
        <v>5.61</v>
      </c>
      <c r="T1195">
        <v>1.81</v>
      </c>
      <c r="U1195">
        <v>6.66</v>
      </c>
      <c r="V1195">
        <v>3.53</v>
      </c>
      <c r="W1195">
        <v>2015</v>
      </c>
      <c r="X1195">
        <f t="shared" si="35"/>
        <v>0</v>
      </c>
    </row>
    <row r="1196" spans="1:24" ht="12.75" hidden="1" customHeight="1" x14ac:dyDescent="0.45">
      <c r="A1196">
        <v>21</v>
      </c>
      <c r="B1196" t="s">
        <v>51</v>
      </c>
      <c r="C1196" t="s">
        <v>172</v>
      </c>
      <c r="D1196" s="2" t="str">
        <f t="shared" si="34"/>
        <v>Navy2015</v>
      </c>
      <c r="E1196">
        <v>18</v>
      </c>
      <c r="F1196">
        <v>11</v>
      </c>
      <c r="G1196">
        <v>2</v>
      </c>
      <c r="H1196" s="2">
        <v>0</v>
      </c>
      <c r="I1196">
        <v>5.86</v>
      </c>
      <c r="J1196">
        <v>5.29</v>
      </c>
      <c r="K1196">
        <v>11.14</v>
      </c>
      <c r="L1196" s="2">
        <f>_xlfn.RANK.EQ(I1196, INDEX(CFB!$I$2:$I$1048576, MATCH(W1196, CFB!$W$2:$W$1048576, 0)):INDEX(CFB!$I$2:$I$1048576, MATCH(W1196, CFB!$W$2:$W$1048576, 0) + COUNTIF(CFB!$W$2:$W$1048576, W1196) - 1), 0)</f>
        <v>29</v>
      </c>
      <c r="M1196" s="2">
        <f>_xlfn.RANK.EQ(J1196, INDEX(CFB!$J$2:$J$1048576, MATCH(W1196, CFB!$W$2:$W$1048576, 0)):INDEX(CFB!$J$2:$J$1048576, MATCH(W1196, CFB!$W$2:$W$1048576, 0) + COUNTIF(CFB!$W$2:$W$1048576, W1196) - 1))</f>
        <v>32</v>
      </c>
      <c r="N1196" s="2">
        <f>RANK(K1196, INDEX(CFB!$K$2:$K$1048576, MATCH(W1196, CFB!$W$2:$W$1048576, 0)):INDEX(CFB!$K$2:$K$1048576, MATCH(W1196, CFB!$W$2:$W$1048576, 0) + COUNTIF(CFB!$W$2:$W$1048576, W1196) - 1))</f>
        <v>21</v>
      </c>
      <c r="O1196">
        <v>50.52</v>
      </c>
      <c r="P1196">
        <v>6.71</v>
      </c>
      <c r="Q1196">
        <v>11.81</v>
      </c>
      <c r="R1196">
        <v>5.14</v>
      </c>
      <c r="S1196">
        <v>6.67</v>
      </c>
      <c r="T1196">
        <v>3.1</v>
      </c>
      <c r="U1196">
        <v>7.25</v>
      </c>
      <c r="V1196">
        <v>4.4800000000000004</v>
      </c>
      <c r="W1196">
        <v>2015</v>
      </c>
      <c r="X1196">
        <f t="shared" si="35"/>
        <v>0</v>
      </c>
    </row>
    <row r="1197" spans="1:24" ht="12.75" hidden="1" customHeight="1" x14ac:dyDescent="0.45">
      <c r="A1197">
        <v>22</v>
      </c>
      <c r="B1197" t="s">
        <v>13</v>
      </c>
      <c r="C1197" t="s">
        <v>171</v>
      </c>
      <c r="D1197" s="2" t="str">
        <f t="shared" si="34"/>
        <v>Oregon2015</v>
      </c>
      <c r="E1197">
        <v>19</v>
      </c>
      <c r="F1197">
        <v>9</v>
      </c>
      <c r="G1197">
        <v>4</v>
      </c>
      <c r="H1197" s="2">
        <v>0</v>
      </c>
      <c r="I1197">
        <v>18.61</v>
      </c>
      <c r="J1197">
        <v>-7.56</v>
      </c>
      <c r="K1197">
        <v>11.05</v>
      </c>
      <c r="L1197" s="2">
        <f>_xlfn.RANK.EQ(I1197, INDEX(CFB!$I$2:$I$1048576, MATCH(W1197, CFB!$W$2:$W$1048576, 0)):INDEX(CFB!$I$2:$I$1048576, MATCH(W1197, CFB!$W$2:$W$1048576, 0) + COUNTIF(CFB!$W$2:$W$1048576, W1197) - 1), 0)</f>
        <v>1</v>
      </c>
      <c r="M1197" s="2">
        <f>_xlfn.RANK.EQ(J1197, INDEX(CFB!$J$2:$J$1048576, MATCH(W1197, CFB!$W$2:$W$1048576, 0)):INDEX(CFB!$J$2:$J$1048576, MATCH(W1197, CFB!$W$2:$W$1048576, 0) + COUNTIF(CFB!$W$2:$W$1048576, W1197) - 1))</f>
        <v>118</v>
      </c>
      <c r="N1197" s="2">
        <f>RANK(K1197, INDEX(CFB!$K$2:$K$1048576, MATCH(W1197, CFB!$W$2:$W$1048576, 0)):INDEX(CFB!$K$2:$K$1048576, MATCH(W1197, CFB!$W$2:$W$1048576, 0) + COUNTIF(CFB!$W$2:$W$1048576, W1197) - 1))</f>
        <v>22</v>
      </c>
      <c r="O1197">
        <v>61.92</v>
      </c>
      <c r="P1197">
        <v>19.96</v>
      </c>
      <c r="Q1197">
        <v>10.82</v>
      </c>
      <c r="R1197">
        <v>5.07</v>
      </c>
      <c r="S1197">
        <v>7.37</v>
      </c>
      <c r="T1197">
        <v>3.79</v>
      </c>
      <c r="U1197">
        <v>8.52</v>
      </c>
      <c r="V1197">
        <v>4.5599999999999996</v>
      </c>
      <c r="W1197">
        <v>2015</v>
      </c>
      <c r="X1197">
        <f t="shared" si="35"/>
        <v>0</v>
      </c>
    </row>
    <row r="1198" spans="1:24" ht="12.75" hidden="1" customHeight="1" x14ac:dyDescent="0.45">
      <c r="A1198">
        <v>23</v>
      </c>
      <c r="B1198" t="s">
        <v>72</v>
      </c>
      <c r="C1198" t="s">
        <v>160</v>
      </c>
      <c r="D1198" s="2" t="str">
        <f t="shared" si="34"/>
        <v>Wisconsin2015</v>
      </c>
      <c r="E1198">
        <v>21</v>
      </c>
      <c r="F1198">
        <v>10</v>
      </c>
      <c r="G1198">
        <v>3</v>
      </c>
      <c r="H1198" s="2">
        <v>0</v>
      </c>
      <c r="I1198">
        <v>-1.85</v>
      </c>
      <c r="J1198">
        <v>12.7</v>
      </c>
      <c r="K1198">
        <v>10.85</v>
      </c>
      <c r="L1198" s="2">
        <f>_xlfn.RANK.EQ(I1198, INDEX(CFB!$I$2:$I$1048576, MATCH(W1198, CFB!$W$2:$W$1048576, 0)):INDEX(CFB!$I$2:$I$1048576, MATCH(W1198, CFB!$W$2:$W$1048576, 0) + COUNTIF(CFB!$W$2:$W$1048576, W1198) - 1), 0)</f>
        <v>84</v>
      </c>
      <c r="M1198" s="2">
        <f>_xlfn.RANK.EQ(J1198, INDEX(CFB!$J$2:$J$1048576, MATCH(W1198, CFB!$W$2:$W$1048576, 0)):INDEX(CFB!$J$2:$J$1048576, MATCH(W1198, CFB!$W$2:$W$1048576, 0) + COUNTIF(CFB!$W$2:$W$1048576, W1198) - 1))</f>
        <v>3</v>
      </c>
      <c r="N1198" s="2">
        <f>RANK(K1198, INDEX(CFB!$K$2:$K$1048576, MATCH(W1198, CFB!$W$2:$W$1048576, 0)):INDEX(CFB!$K$2:$K$1048576, MATCH(W1198, CFB!$W$2:$W$1048576, 0) + COUNTIF(CFB!$W$2:$W$1048576, W1198) - 1))</f>
        <v>23</v>
      </c>
      <c r="O1198">
        <v>43.73</v>
      </c>
      <c r="P1198">
        <v>-1.1200000000000001</v>
      </c>
      <c r="Q1198">
        <v>8.9600000000000009</v>
      </c>
      <c r="R1198">
        <v>4.29</v>
      </c>
      <c r="S1198">
        <v>5.32</v>
      </c>
      <c r="T1198">
        <v>2.0099999999999998</v>
      </c>
      <c r="U1198">
        <v>6.81</v>
      </c>
      <c r="V1198">
        <v>3.27</v>
      </c>
      <c r="W1198">
        <v>2015</v>
      </c>
      <c r="X1198">
        <f t="shared" si="35"/>
        <v>0</v>
      </c>
    </row>
    <row r="1199" spans="1:24" ht="12.75" hidden="1" customHeight="1" x14ac:dyDescent="0.45">
      <c r="A1199">
        <v>24</v>
      </c>
      <c r="B1199" t="s">
        <v>36</v>
      </c>
      <c r="C1199" t="s">
        <v>160</v>
      </c>
      <c r="D1199" s="2" t="str">
        <f t="shared" si="34"/>
        <v>Iowa2015</v>
      </c>
      <c r="E1199">
        <v>9</v>
      </c>
      <c r="F1199">
        <v>12</v>
      </c>
      <c r="G1199">
        <v>2</v>
      </c>
      <c r="H1199" s="2">
        <v>0</v>
      </c>
      <c r="I1199">
        <v>3.7</v>
      </c>
      <c r="J1199">
        <v>7.1</v>
      </c>
      <c r="K1199">
        <v>10.8</v>
      </c>
      <c r="L1199" s="2">
        <f>_xlfn.RANK.EQ(I1199, INDEX(CFB!$I$2:$I$1048576, MATCH(W1199, CFB!$W$2:$W$1048576, 0)):INDEX(CFB!$I$2:$I$1048576, MATCH(W1199, CFB!$W$2:$W$1048576, 0) + COUNTIF(CFB!$W$2:$W$1048576, W1199) - 1), 0)</f>
        <v>46</v>
      </c>
      <c r="M1199" s="2">
        <f>_xlfn.RANK.EQ(J1199, INDEX(CFB!$J$2:$J$1048576, MATCH(W1199, CFB!$W$2:$W$1048576, 0)):INDEX(CFB!$J$2:$J$1048576, MATCH(W1199, CFB!$W$2:$W$1048576, 0) + COUNTIF(CFB!$W$2:$W$1048576, W1199) - 1))</f>
        <v>20</v>
      </c>
      <c r="N1199" s="2">
        <f>RANK(K1199, INDEX(CFB!$K$2:$K$1048576, MATCH(W1199, CFB!$W$2:$W$1048576, 0)):INDEX(CFB!$K$2:$K$1048576, MATCH(W1199, CFB!$W$2:$W$1048576, 0) + COUNTIF(CFB!$W$2:$W$1048576, W1199) - 1))</f>
        <v>24</v>
      </c>
      <c r="O1199">
        <v>47.34</v>
      </c>
      <c r="P1199">
        <v>5.71</v>
      </c>
      <c r="Q1199">
        <v>9.61</v>
      </c>
      <c r="R1199">
        <v>4.93</v>
      </c>
      <c r="S1199">
        <v>5.71</v>
      </c>
      <c r="T1199">
        <v>2.4300000000000002</v>
      </c>
      <c r="U1199">
        <v>7.09</v>
      </c>
      <c r="V1199">
        <v>3.88</v>
      </c>
      <c r="W1199">
        <v>2015</v>
      </c>
      <c r="X1199">
        <f t="shared" si="35"/>
        <v>0</v>
      </c>
    </row>
    <row r="1200" spans="1:24" ht="12.75" hidden="1" customHeight="1" x14ac:dyDescent="0.45">
      <c r="A1200">
        <v>25</v>
      </c>
      <c r="B1200" t="s">
        <v>94</v>
      </c>
      <c r="C1200" t="s">
        <v>161</v>
      </c>
      <c r="D1200" s="2" t="str">
        <f t="shared" si="34"/>
        <v>Toledo2015</v>
      </c>
      <c r="F1200">
        <v>10</v>
      </c>
      <c r="G1200">
        <v>2</v>
      </c>
      <c r="H1200" s="2">
        <v>0</v>
      </c>
      <c r="I1200">
        <v>3.84</v>
      </c>
      <c r="J1200">
        <v>6.32</v>
      </c>
      <c r="K1200">
        <v>10.16</v>
      </c>
      <c r="L1200" s="2">
        <f>_xlfn.RANK.EQ(I1200, INDEX(CFB!$I$2:$I$1048576, MATCH(W1200, CFB!$W$2:$W$1048576, 0)):INDEX(CFB!$I$2:$I$1048576, MATCH(W1200, CFB!$W$2:$W$1048576, 0) + COUNTIF(CFB!$W$2:$W$1048576, W1200) - 1), 0)</f>
        <v>45</v>
      </c>
      <c r="M1200" s="2">
        <f>_xlfn.RANK.EQ(J1200, INDEX(CFB!$J$2:$J$1048576, MATCH(W1200, CFB!$W$2:$W$1048576, 0)):INDEX(CFB!$J$2:$J$1048576, MATCH(W1200, CFB!$W$2:$W$1048576, 0) + COUNTIF(CFB!$W$2:$W$1048576, W1200) - 1))</f>
        <v>24</v>
      </c>
      <c r="N1200" s="2">
        <f>RANK(K1200, INDEX(CFB!$K$2:$K$1048576, MATCH(W1200, CFB!$W$2:$W$1048576, 0)):INDEX(CFB!$K$2:$K$1048576, MATCH(W1200, CFB!$W$2:$W$1048576, 0) + COUNTIF(CFB!$W$2:$W$1048576, W1200) - 1))</f>
        <v>25</v>
      </c>
      <c r="O1200">
        <v>48</v>
      </c>
      <c r="P1200">
        <v>5.79</v>
      </c>
      <c r="Q1200">
        <v>8.77</v>
      </c>
      <c r="R1200">
        <v>4.93</v>
      </c>
      <c r="S1200">
        <v>5.92</v>
      </c>
      <c r="T1200">
        <v>2.46</v>
      </c>
      <c r="U1200">
        <v>7.13</v>
      </c>
      <c r="V1200">
        <v>3.88</v>
      </c>
      <c r="W1200">
        <v>2015</v>
      </c>
      <c r="X1200">
        <f t="shared" si="35"/>
        <v>0</v>
      </c>
    </row>
    <row r="1201" spans="1:24" ht="12.75" hidden="1" customHeight="1" x14ac:dyDescent="0.45">
      <c r="A1201">
        <v>26</v>
      </c>
      <c r="B1201" t="s">
        <v>66</v>
      </c>
      <c r="C1201" t="s">
        <v>171</v>
      </c>
      <c r="D1201" s="2" t="str">
        <f t="shared" si="34"/>
        <v>Washington2015</v>
      </c>
      <c r="F1201">
        <v>7</v>
      </c>
      <c r="G1201">
        <v>6</v>
      </c>
      <c r="H1201" s="2">
        <v>0</v>
      </c>
      <c r="I1201">
        <v>-2.6</v>
      </c>
      <c r="J1201">
        <v>12.33</v>
      </c>
      <c r="K1201">
        <v>9.73</v>
      </c>
      <c r="L1201" s="2">
        <f>_xlfn.RANK.EQ(I1201, INDEX(CFB!$I$2:$I$1048576, MATCH(W1201, CFB!$W$2:$W$1048576, 0)):INDEX(CFB!$I$2:$I$1048576, MATCH(W1201, CFB!$W$2:$W$1048576, 0) + COUNTIF(CFB!$W$2:$W$1048576, W1201) - 1), 0)</f>
        <v>88</v>
      </c>
      <c r="M1201" s="2">
        <f>_xlfn.RANK.EQ(J1201, INDEX(CFB!$J$2:$J$1048576, MATCH(W1201, CFB!$W$2:$W$1048576, 0)):INDEX(CFB!$J$2:$J$1048576, MATCH(W1201, CFB!$W$2:$W$1048576, 0) + COUNTIF(CFB!$W$2:$W$1048576, W1201) - 1))</f>
        <v>5</v>
      </c>
      <c r="N1201" s="2">
        <f>RANK(K1201, INDEX(CFB!$K$2:$K$1048576, MATCH(W1201, CFB!$W$2:$W$1048576, 0)):INDEX(CFB!$K$2:$K$1048576, MATCH(W1201, CFB!$W$2:$W$1048576, 0) + COUNTIF(CFB!$W$2:$W$1048576, W1201) - 1))</f>
        <v>26</v>
      </c>
      <c r="O1201">
        <v>46.25</v>
      </c>
      <c r="P1201">
        <v>-2.1</v>
      </c>
      <c r="Q1201">
        <v>9.51</v>
      </c>
      <c r="R1201">
        <v>4.6399999999999997</v>
      </c>
      <c r="S1201">
        <v>5.84</v>
      </c>
      <c r="T1201">
        <v>1.89</v>
      </c>
      <c r="U1201">
        <v>7.32</v>
      </c>
      <c r="V1201">
        <v>3.23</v>
      </c>
      <c r="W1201">
        <v>2015</v>
      </c>
      <c r="X1201">
        <f t="shared" si="35"/>
        <v>0</v>
      </c>
    </row>
    <row r="1202" spans="1:24" ht="12.75" hidden="1" customHeight="1" x14ac:dyDescent="0.45">
      <c r="A1202">
        <v>27</v>
      </c>
      <c r="B1202" t="s">
        <v>35</v>
      </c>
      <c r="C1202" t="s">
        <v>155</v>
      </c>
      <c r="D1202" s="2" t="str">
        <f t="shared" si="34"/>
        <v>Florida2015</v>
      </c>
      <c r="E1202">
        <v>25</v>
      </c>
      <c r="F1202">
        <v>10</v>
      </c>
      <c r="G1202">
        <v>4</v>
      </c>
      <c r="H1202" s="2">
        <v>0</v>
      </c>
      <c r="I1202">
        <v>-0.6</v>
      </c>
      <c r="J1202">
        <v>10.26</v>
      </c>
      <c r="K1202">
        <v>9.65</v>
      </c>
      <c r="L1202" s="2">
        <f>_xlfn.RANK.EQ(I1202, INDEX(CFB!$I$2:$I$1048576, MATCH(W1202, CFB!$W$2:$W$1048576, 0)):INDEX(CFB!$I$2:$I$1048576, MATCH(W1202, CFB!$W$2:$W$1048576, 0) + COUNTIF(CFB!$W$2:$W$1048576, W1202) - 1), 0)</f>
        <v>73</v>
      </c>
      <c r="M1202" s="2">
        <f>_xlfn.RANK.EQ(J1202, INDEX(CFB!$J$2:$J$1048576, MATCH(W1202, CFB!$W$2:$W$1048576, 0)):INDEX(CFB!$J$2:$J$1048576, MATCH(W1202, CFB!$W$2:$W$1048576, 0) + COUNTIF(CFB!$W$2:$W$1048576, W1202) - 1))</f>
        <v>10</v>
      </c>
      <c r="N1202" s="2">
        <f>RANK(K1202, INDEX(CFB!$K$2:$K$1048576, MATCH(W1202, CFB!$W$2:$W$1048576, 0)):INDEX(CFB!$K$2:$K$1048576, MATCH(W1202, CFB!$W$2:$W$1048576, 0) + COUNTIF(CFB!$W$2:$W$1048576, W1202) - 1))</f>
        <v>27</v>
      </c>
      <c r="O1202">
        <v>44.24</v>
      </c>
      <c r="P1202">
        <v>1.59</v>
      </c>
      <c r="Q1202">
        <v>9.5299999999999994</v>
      </c>
      <c r="R1202">
        <v>4.28</v>
      </c>
      <c r="S1202">
        <v>5.03</v>
      </c>
      <c r="T1202">
        <v>2.12</v>
      </c>
      <c r="U1202">
        <v>6.91</v>
      </c>
      <c r="V1202">
        <v>3.17</v>
      </c>
      <c r="W1202">
        <v>2015</v>
      </c>
      <c r="X1202">
        <f t="shared" si="35"/>
        <v>0</v>
      </c>
    </row>
    <row r="1203" spans="1:24" ht="12.75" hidden="1" customHeight="1" x14ac:dyDescent="0.45">
      <c r="A1203">
        <v>28</v>
      </c>
      <c r="B1203" t="s">
        <v>110</v>
      </c>
      <c r="C1203" t="s">
        <v>168</v>
      </c>
      <c r="D1203" s="2" t="str">
        <f t="shared" si="34"/>
        <v>Western Kentucky2015</v>
      </c>
      <c r="E1203">
        <v>24</v>
      </c>
      <c r="F1203">
        <v>12</v>
      </c>
      <c r="G1203">
        <v>2</v>
      </c>
      <c r="H1203" s="2">
        <v>0</v>
      </c>
      <c r="I1203">
        <v>10.85</v>
      </c>
      <c r="J1203">
        <v>-1.23</v>
      </c>
      <c r="K1203">
        <v>9.6199999999999992</v>
      </c>
      <c r="L1203" s="2">
        <f>_xlfn.RANK.EQ(I1203, INDEX(CFB!$I$2:$I$1048576, MATCH(W1203, CFB!$W$2:$W$1048576, 0)):INDEX(CFB!$I$2:$I$1048576, MATCH(W1203, CFB!$W$2:$W$1048576, 0) + COUNTIF(CFB!$W$2:$W$1048576, W1203) - 1), 0)</f>
        <v>10</v>
      </c>
      <c r="M1203" s="2">
        <f>_xlfn.RANK.EQ(J1203, INDEX(CFB!$J$2:$J$1048576, MATCH(W1203, CFB!$W$2:$W$1048576, 0)):INDEX(CFB!$J$2:$J$1048576, MATCH(W1203, CFB!$W$2:$W$1048576, 0) + COUNTIF(CFB!$W$2:$W$1048576, W1203) - 1))</f>
        <v>70</v>
      </c>
      <c r="N1203" s="2">
        <f>RANK(K1203, INDEX(CFB!$K$2:$K$1048576, MATCH(W1203, CFB!$W$2:$W$1048576, 0)):INDEX(CFB!$K$2:$K$1048576, MATCH(W1203, CFB!$W$2:$W$1048576, 0) + COUNTIF(CFB!$W$2:$W$1048576, W1203) - 1))</f>
        <v>28</v>
      </c>
      <c r="O1203">
        <v>56.7</v>
      </c>
      <c r="P1203">
        <v>14.06</v>
      </c>
      <c r="Q1203">
        <v>10.74</v>
      </c>
      <c r="R1203">
        <v>5.89</v>
      </c>
      <c r="S1203">
        <v>5.51</v>
      </c>
      <c r="T1203">
        <v>3.59</v>
      </c>
      <c r="U1203">
        <v>8.26</v>
      </c>
      <c r="V1203">
        <v>4.71</v>
      </c>
      <c r="W1203">
        <v>2015</v>
      </c>
      <c r="X1203">
        <f t="shared" si="35"/>
        <v>0</v>
      </c>
    </row>
    <row r="1204" spans="1:24" ht="12.75" hidden="1" customHeight="1" x14ac:dyDescent="0.45">
      <c r="A1204">
        <v>29</v>
      </c>
      <c r="B1204" t="s">
        <v>83</v>
      </c>
      <c r="C1204" t="s">
        <v>171</v>
      </c>
      <c r="D1204" s="2" t="str">
        <f t="shared" si="34"/>
        <v>California2015</v>
      </c>
      <c r="F1204">
        <v>8</v>
      </c>
      <c r="G1204">
        <v>5</v>
      </c>
      <c r="H1204" s="2">
        <v>0</v>
      </c>
      <c r="I1204">
        <v>10.98</v>
      </c>
      <c r="J1204">
        <v>-1.44</v>
      </c>
      <c r="K1204">
        <v>9.5399999999999991</v>
      </c>
      <c r="L1204" s="2">
        <f>_xlfn.RANK.EQ(I1204, INDEX(CFB!$I$2:$I$1048576, MATCH(W1204, CFB!$W$2:$W$1048576, 0)):INDEX(CFB!$I$2:$I$1048576, MATCH(W1204, CFB!$W$2:$W$1048576, 0) + COUNTIF(CFB!$W$2:$W$1048576, W1204) - 1), 0)</f>
        <v>9</v>
      </c>
      <c r="M1204" s="2">
        <f>_xlfn.RANK.EQ(J1204, INDEX(CFB!$J$2:$J$1048576, MATCH(W1204, CFB!$W$2:$W$1048576, 0)):INDEX(CFB!$J$2:$J$1048576, MATCH(W1204, CFB!$W$2:$W$1048576, 0) + COUNTIF(CFB!$W$2:$W$1048576, W1204) - 1))</f>
        <v>73</v>
      </c>
      <c r="N1204" s="2">
        <f>RANK(K1204, INDEX(CFB!$K$2:$K$1048576, MATCH(W1204, CFB!$W$2:$W$1048576, 0)):INDEX(CFB!$K$2:$K$1048576, MATCH(W1204, CFB!$W$2:$W$1048576, 0) + COUNTIF(CFB!$W$2:$W$1048576, W1204) - 1))</f>
        <v>29</v>
      </c>
      <c r="O1204">
        <v>56.65</v>
      </c>
      <c r="P1204">
        <v>12.26</v>
      </c>
      <c r="Q1204">
        <v>10.84</v>
      </c>
      <c r="R1204">
        <v>5.66</v>
      </c>
      <c r="S1204">
        <v>6.01</v>
      </c>
      <c r="T1204">
        <v>3.4</v>
      </c>
      <c r="U1204">
        <v>8.48</v>
      </c>
      <c r="V1204">
        <v>4.59</v>
      </c>
      <c r="W1204">
        <v>2015</v>
      </c>
      <c r="X1204">
        <f t="shared" si="35"/>
        <v>0</v>
      </c>
    </row>
    <row r="1205" spans="1:24" ht="12.75" hidden="1" customHeight="1" x14ac:dyDescent="0.45">
      <c r="A1205">
        <v>30</v>
      </c>
      <c r="B1205" t="s">
        <v>34</v>
      </c>
      <c r="C1205" t="s">
        <v>157</v>
      </c>
      <c r="D1205" s="2" t="str">
        <f t="shared" si="34"/>
        <v>Texas A&amp;M2015</v>
      </c>
      <c r="F1205">
        <v>8</v>
      </c>
      <c r="G1205">
        <v>5</v>
      </c>
      <c r="H1205" s="2">
        <v>0</v>
      </c>
      <c r="I1205">
        <v>2.21</v>
      </c>
      <c r="J1205">
        <v>7.19</v>
      </c>
      <c r="K1205">
        <v>9.4</v>
      </c>
      <c r="L1205" s="2">
        <f>_xlfn.RANK.EQ(I1205, INDEX(CFB!$I$2:$I$1048576, MATCH(W1205, CFB!$W$2:$W$1048576, 0)):INDEX(CFB!$I$2:$I$1048576, MATCH(W1205, CFB!$W$2:$W$1048576, 0) + COUNTIF(CFB!$W$2:$W$1048576, W1205) - 1), 0)</f>
        <v>52</v>
      </c>
      <c r="M1205" s="2">
        <f>_xlfn.RANK.EQ(J1205, INDEX(CFB!$J$2:$J$1048576, MATCH(W1205, CFB!$W$2:$W$1048576, 0)):INDEX(CFB!$J$2:$J$1048576, MATCH(W1205, CFB!$W$2:$W$1048576, 0) + COUNTIF(CFB!$W$2:$W$1048576, W1205) - 1))</f>
        <v>17</v>
      </c>
      <c r="N1205" s="2">
        <f>RANK(K1205, INDEX(CFB!$K$2:$K$1048576, MATCH(W1205, CFB!$W$2:$W$1048576, 0)):INDEX(CFB!$K$2:$K$1048576, MATCH(W1205, CFB!$W$2:$W$1048576, 0) + COUNTIF(CFB!$W$2:$W$1048576, W1205) - 1))</f>
        <v>30</v>
      </c>
      <c r="O1205">
        <v>46.44</v>
      </c>
      <c r="P1205">
        <v>4.3099999999999996</v>
      </c>
      <c r="Q1205">
        <v>8.86</v>
      </c>
      <c r="R1205">
        <v>4</v>
      </c>
      <c r="S1205">
        <v>5.88</v>
      </c>
      <c r="T1205">
        <v>3.61</v>
      </c>
      <c r="U1205">
        <v>7.14</v>
      </c>
      <c r="V1205">
        <v>3.83</v>
      </c>
      <c r="W1205">
        <v>2015</v>
      </c>
      <c r="X1205">
        <f t="shared" si="35"/>
        <v>0</v>
      </c>
    </row>
    <row r="1206" spans="1:24" ht="12.75" hidden="1" customHeight="1" x14ac:dyDescent="0.45">
      <c r="A1206">
        <v>31</v>
      </c>
      <c r="B1206" t="s">
        <v>17</v>
      </c>
      <c r="C1206" t="s">
        <v>155</v>
      </c>
      <c r="D1206" s="2" t="str">
        <f t="shared" si="34"/>
        <v>Georgia2015</v>
      </c>
      <c r="F1206">
        <v>10</v>
      </c>
      <c r="G1206">
        <v>3</v>
      </c>
      <c r="H1206" s="2">
        <v>0</v>
      </c>
      <c r="I1206">
        <v>0.64</v>
      </c>
      <c r="J1206">
        <v>8.35</v>
      </c>
      <c r="K1206">
        <v>8.98</v>
      </c>
      <c r="L1206" s="2">
        <f>_xlfn.RANK.EQ(I1206, INDEX(CFB!$I$2:$I$1048576, MATCH(W1206, CFB!$W$2:$W$1048576, 0)):INDEX(CFB!$I$2:$I$1048576, MATCH(W1206, CFB!$W$2:$W$1048576, 0) + COUNTIF(CFB!$W$2:$W$1048576, W1206) - 1), 0)</f>
        <v>65</v>
      </c>
      <c r="M1206" s="2">
        <f>_xlfn.RANK.EQ(J1206, INDEX(CFB!$J$2:$J$1048576, MATCH(W1206, CFB!$W$2:$W$1048576, 0)):INDEX(CFB!$J$2:$J$1048576, MATCH(W1206, CFB!$W$2:$W$1048576, 0) + COUNTIF(CFB!$W$2:$W$1048576, W1206) - 1))</f>
        <v>15</v>
      </c>
      <c r="N1206" s="2">
        <f>RANK(K1206, INDEX(CFB!$K$2:$K$1048576, MATCH(W1206, CFB!$W$2:$W$1048576, 0)):INDEX(CFB!$K$2:$K$1048576, MATCH(W1206, CFB!$W$2:$W$1048576, 0) + COUNTIF(CFB!$W$2:$W$1048576, W1206) - 1))</f>
        <v>31</v>
      </c>
      <c r="O1206">
        <v>45.93</v>
      </c>
      <c r="P1206">
        <v>3.29</v>
      </c>
      <c r="Q1206">
        <v>9.4499999999999993</v>
      </c>
      <c r="R1206">
        <v>4.67</v>
      </c>
      <c r="S1206">
        <v>6.6</v>
      </c>
      <c r="T1206">
        <v>2.84</v>
      </c>
      <c r="U1206">
        <v>7.72</v>
      </c>
      <c r="V1206">
        <v>3.71</v>
      </c>
      <c r="W1206">
        <v>2015</v>
      </c>
      <c r="X1206">
        <f t="shared" si="35"/>
        <v>0</v>
      </c>
    </row>
    <row r="1207" spans="1:24" ht="12.75" hidden="1" customHeight="1" x14ac:dyDescent="0.45">
      <c r="A1207">
        <v>32</v>
      </c>
      <c r="B1207" t="s">
        <v>73</v>
      </c>
      <c r="C1207" t="s">
        <v>170</v>
      </c>
      <c r="D1207" s="2" t="str">
        <f t="shared" si="34"/>
        <v>UCLA2015</v>
      </c>
      <c r="F1207">
        <v>8</v>
      </c>
      <c r="G1207">
        <v>5</v>
      </c>
      <c r="H1207" s="2">
        <v>0</v>
      </c>
      <c r="I1207">
        <v>4.04</v>
      </c>
      <c r="J1207">
        <v>4.7</v>
      </c>
      <c r="K1207">
        <v>8.73</v>
      </c>
      <c r="L1207" s="2">
        <f>_xlfn.RANK.EQ(I1207, INDEX(CFB!$I$2:$I$1048576, MATCH(W1207, CFB!$W$2:$W$1048576, 0)):INDEX(CFB!$I$2:$I$1048576, MATCH(W1207, CFB!$W$2:$W$1048576, 0) + COUNTIF(CFB!$W$2:$W$1048576, W1207) - 1), 0)</f>
        <v>41</v>
      </c>
      <c r="M1207" s="2">
        <f>_xlfn.RANK.EQ(J1207, INDEX(CFB!$J$2:$J$1048576, MATCH(W1207, CFB!$W$2:$W$1048576, 0)):INDEX(CFB!$J$2:$J$1048576, MATCH(W1207, CFB!$W$2:$W$1048576, 0) + COUNTIF(CFB!$W$2:$W$1048576, W1207) - 1))</f>
        <v>37</v>
      </c>
      <c r="N1207" s="2">
        <f>RANK(K1207, INDEX(CFB!$K$2:$K$1048576, MATCH(W1207, CFB!$W$2:$W$1048576, 0)):INDEX(CFB!$K$2:$K$1048576, MATCH(W1207, CFB!$W$2:$W$1048576, 0) + COUNTIF(CFB!$W$2:$W$1048576, W1207) - 1))</f>
        <v>32</v>
      </c>
      <c r="O1207">
        <v>49.45</v>
      </c>
      <c r="P1207">
        <v>5.91</v>
      </c>
      <c r="Q1207">
        <v>9.08</v>
      </c>
      <c r="R1207">
        <v>3.62</v>
      </c>
      <c r="S1207">
        <v>6.34</v>
      </c>
      <c r="T1207">
        <v>3.12</v>
      </c>
      <c r="U1207">
        <v>7.53</v>
      </c>
      <c r="V1207">
        <v>3.35</v>
      </c>
      <c r="W1207">
        <v>2015</v>
      </c>
      <c r="X1207">
        <f t="shared" si="35"/>
        <v>0</v>
      </c>
    </row>
    <row r="1208" spans="1:24" ht="12.75" hidden="1" customHeight="1" x14ac:dyDescent="0.45">
      <c r="A1208">
        <v>33</v>
      </c>
      <c r="B1208" t="s">
        <v>121</v>
      </c>
      <c r="C1208" t="s">
        <v>29</v>
      </c>
      <c r="D1208" s="2" t="str">
        <f t="shared" si="34"/>
        <v>Oklahoma State2015</v>
      </c>
      <c r="E1208">
        <v>20</v>
      </c>
      <c r="F1208">
        <v>10</v>
      </c>
      <c r="G1208">
        <v>3</v>
      </c>
      <c r="H1208" s="2">
        <v>0</v>
      </c>
      <c r="I1208">
        <v>9.4</v>
      </c>
      <c r="J1208">
        <v>-0.9</v>
      </c>
      <c r="K1208">
        <v>8.5</v>
      </c>
      <c r="L1208" s="2">
        <f>_xlfn.RANK.EQ(I1208, INDEX(CFB!$I$2:$I$1048576, MATCH(W1208, CFB!$W$2:$W$1048576, 0)):INDEX(CFB!$I$2:$I$1048576, MATCH(W1208, CFB!$W$2:$W$1048576, 0) + COUNTIF(CFB!$W$2:$W$1048576, W1208) - 1), 0)</f>
        <v>13</v>
      </c>
      <c r="M1208" s="2">
        <f>_xlfn.RANK.EQ(J1208, INDEX(CFB!$J$2:$J$1048576, MATCH(W1208, CFB!$W$2:$W$1048576, 0)):INDEX(CFB!$J$2:$J$1048576, MATCH(W1208, CFB!$W$2:$W$1048576, 0) + COUNTIF(CFB!$W$2:$W$1048576, W1208) - 1))</f>
        <v>67</v>
      </c>
      <c r="N1208" s="2">
        <f>RANK(K1208, INDEX(CFB!$K$2:$K$1048576, MATCH(W1208, CFB!$W$2:$W$1048576, 0)):INDEX(CFB!$K$2:$K$1048576, MATCH(W1208, CFB!$W$2:$W$1048576, 0) + COUNTIF(CFB!$W$2:$W$1048576, W1208) - 1))</f>
        <v>33</v>
      </c>
      <c r="O1208">
        <v>54.57</v>
      </c>
      <c r="P1208">
        <v>12.94</v>
      </c>
      <c r="Q1208">
        <v>10.59</v>
      </c>
      <c r="R1208">
        <v>5.66</v>
      </c>
      <c r="S1208">
        <v>4.59</v>
      </c>
      <c r="T1208">
        <v>3.23</v>
      </c>
      <c r="U1208">
        <v>7.65</v>
      </c>
      <c r="V1208">
        <v>4.3099999999999996</v>
      </c>
      <c r="W1208">
        <v>2015</v>
      </c>
      <c r="X1208">
        <f t="shared" si="35"/>
        <v>0</v>
      </c>
    </row>
    <row r="1209" spans="1:24" ht="12.75" hidden="1" customHeight="1" x14ac:dyDescent="0.45">
      <c r="A1209">
        <v>34</v>
      </c>
      <c r="B1209" t="s">
        <v>80</v>
      </c>
      <c r="C1209" t="s">
        <v>162</v>
      </c>
      <c r="D1209" s="2" t="str">
        <f t="shared" si="34"/>
        <v>Bowling Green2015</v>
      </c>
      <c r="F1209">
        <v>10</v>
      </c>
      <c r="G1209">
        <v>4</v>
      </c>
      <c r="H1209" s="2">
        <v>0</v>
      </c>
      <c r="I1209">
        <v>9.4</v>
      </c>
      <c r="J1209">
        <v>-1.31</v>
      </c>
      <c r="K1209">
        <v>8.09</v>
      </c>
      <c r="L1209" s="2">
        <f>_xlfn.RANK.EQ(I1209, INDEX(CFB!$I$2:$I$1048576, MATCH(W1209, CFB!$W$2:$W$1048576, 0)):INDEX(CFB!$I$2:$I$1048576, MATCH(W1209, CFB!$W$2:$W$1048576, 0) + COUNTIF(CFB!$W$2:$W$1048576, W1209) - 1), 0)</f>
        <v>13</v>
      </c>
      <c r="M1209" s="2">
        <f>_xlfn.RANK.EQ(J1209, INDEX(CFB!$J$2:$J$1048576, MATCH(W1209, CFB!$W$2:$W$1048576, 0)):INDEX(CFB!$J$2:$J$1048576, MATCH(W1209, CFB!$W$2:$W$1048576, 0) + COUNTIF(CFB!$W$2:$W$1048576, W1209) - 1))</f>
        <v>72</v>
      </c>
      <c r="N1209" s="2">
        <f>RANK(K1209, INDEX(CFB!$K$2:$K$1048576, MATCH(W1209, CFB!$W$2:$W$1048576, 0)):INDEX(CFB!$K$2:$K$1048576, MATCH(W1209, CFB!$W$2:$W$1048576, 0) + COUNTIF(CFB!$W$2:$W$1048576, W1209) - 1))</f>
        <v>34</v>
      </c>
      <c r="O1209">
        <v>56.9</v>
      </c>
      <c r="P1209">
        <v>14.41</v>
      </c>
      <c r="Q1209">
        <v>10.17</v>
      </c>
      <c r="R1209">
        <v>5.53</v>
      </c>
      <c r="S1209">
        <v>5.74</v>
      </c>
      <c r="T1209">
        <v>3.23</v>
      </c>
      <c r="U1209">
        <v>7.94</v>
      </c>
      <c r="V1209">
        <v>4.3499999999999996</v>
      </c>
      <c r="W1209">
        <v>2015</v>
      </c>
      <c r="X1209">
        <f t="shared" si="35"/>
        <v>0</v>
      </c>
    </row>
    <row r="1210" spans="1:24" ht="12.75" hidden="1" customHeight="1" x14ac:dyDescent="0.45">
      <c r="A1210">
        <v>35</v>
      </c>
      <c r="B1210" t="s">
        <v>89</v>
      </c>
      <c r="C1210" t="s">
        <v>29</v>
      </c>
      <c r="D1210" s="2" t="str">
        <f t="shared" si="34"/>
        <v>West Virginia2015</v>
      </c>
      <c r="F1210">
        <v>8</v>
      </c>
      <c r="G1210">
        <v>5</v>
      </c>
      <c r="H1210" s="2">
        <v>0</v>
      </c>
      <c r="I1210">
        <v>1.96</v>
      </c>
      <c r="J1210">
        <v>5.64</v>
      </c>
      <c r="K1210">
        <v>7.59</v>
      </c>
      <c r="L1210" s="2">
        <f>_xlfn.RANK.EQ(I1210, INDEX(CFB!$I$2:$I$1048576, MATCH(W1210, CFB!$W$2:$W$1048576, 0)):INDEX(CFB!$I$2:$I$1048576, MATCH(W1210, CFB!$W$2:$W$1048576, 0) + COUNTIF(CFB!$W$2:$W$1048576, W1210) - 1), 0)</f>
        <v>54</v>
      </c>
      <c r="M1210" s="2">
        <f>_xlfn.RANK.EQ(J1210, INDEX(CFB!$J$2:$J$1048576, MATCH(W1210, CFB!$W$2:$W$1048576, 0)):INDEX(CFB!$J$2:$J$1048576, MATCH(W1210, CFB!$W$2:$W$1048576, 0) + COUNTIF(CFB!$W$2:$W$1048576, W1210) - 1))</f>
        <v>27</v>
      </c>
      <c r="N1210" s="2">
        <f>RANK(K1210, INDEX(CFB!$K$2:$K$1048576, MATCH(W1210, CFB!$W$2:$W$1048576, 0)):INDEX(CFB!$K$2:$K$1048576, MATCH(W1210, CFB!$W$2:$W$1048576, 0) + COUNTIF(CFB!$W$2:$W$1048576, W1210) - 1))</f>
        <v>35</v>
      </c>
      <c r="O1210">
        <v>47.96</v>
      </c>
      <c r="P1210">
        <v>5.5</v>
      </c>
      <c r="Q1210">
        <v>9.14</v>
      </c>
      <c r="R1210">
        <v>5.21</v>
      </c>
      <c r="S1210">
        <v>5.83</v>
      </c>
      <c r="T1210">
        <v>2.66</v>
      </c>
      <c r="U1210">
        <v>7.13</v>
      </c>
      <c r="V1210">
        <v>3.86</v>
      </c>
      <c r="W1210">
        <v>2015</v>
      </c>
      <c r="X1210">
        <f t="shared" si="35"/>
        <v>0</v>
      </c>
    </row>
    <row r="1211" spans="1:24" ht="12.75" hidden="1" customHeight="1" x14ac:dyDescent="0.45">
      <c r="A1211">
        <v>36</v>
      </c>
      <c r="B1211" t="s">
        <v>32</v>
      </c>
      <c r="C1211" t="s">
        <v>12</v>
      </c>
      <c r="D1211" s="2" t="str">
        <f t="shared" si="34"/>
        <v>BYU2015</v>
      </c>
      <c r="F1211">
        <v>9</v>
      </c>
      <c r="G1211">
        <v>4</v>
      </c>
      <c r="H1211" s="2">
        <v>0</v>
      </c>
      <c r="I1211">
        <v>4.43</v>
      </c>
      <c r="J1211">
        <v>3.08</v>
      </c>
      <c r="K1211">
        <v>7.51</v>
      </c>
      <c r="L1211" s="2">
        <f>_xlfn.RANK.EQ(I1211, INDEX(CFB!$I$2:$I$1048576, MATCH(W1211, CFB!$W$2:$W$1048576, 0)):INDEX(CFB!$I$2:$I$1048576, MATCH(W1211, CFB!$W$2:$W$1048576, 0) + COUNTIF(CFB!$W$2:$W$1048576, W1211) - 1), 0)</f>
        <v>37</v>
      </c>
      <c r="M1211" s="2">
        <f>_xlfn.RANK.EQ(J1211, INDEX(CFB!$J$2:$J$1048576, MATCH(W1211, CFB!$W$2:$W$1048576, 0)):INDEX(CFB!$J$2:$J$1048576, MATCH(W1211, CFB!$W$2:$W$1048576, 0) + COUNTIF(CFB!$W$2:$W$1048576, W1211) - 1))</f>
        <v>47</v>
      </c>
      <c r="N1211" s="2">
        <f>RANK(K1211, INDEX(CFB!$K$2:$K$1048576, MATCH(W1211, CFB!$W$2:$W$1048576, 0)):INDEX(CFB!$K$2:$K$1048576, MATCH(W1211, CFB!$W$2:$W$1048576, 0) + COUNTIF(CFB!$W$2:$W$1048576, W1211) - 1))</f>
        <v>36</v>
      </c>
      <c r="O1211">
        <v>51.33</v>
      </c>
      <c r="P1211">
        <v>8.2799999999999994</v>
      </c>
      <c r="Q1211">
        <v>9.9</v>
      </c>
      <c r="R1211">
        <v>4.99</v>
      </c>
      <c r="S1211">
        <v>5.36</v>
      </c>
      <c r="T1211">
        <v>2.71</v>
      </c>
      <c r="U1211">
        <v>7.57</v>
      </c>
      <c r="V1211">
        <v>3.8</v>
      </c>
      <c r="W1211">
        <v>2015</v>
      </c>
      <c r="X1211">
        <f t="shared" si="35"/>
        <v>0</v>
      </c>
    </row>
    <row r="1212" spans="1:24" ht="12.75" hidden="1" customHeight="1" x14ac:dyDescent="0.45">
      <c r="A1212">
        <v>37</v>
      </c>
      <c r="B1212" t="s">
        <v>103</v>
      </c>
      <c r="C1212" t="s">
        <v>160</v>
      </c>
      <c r="D1212" s="2" t="str">
        <f t="shared" si="34"/>
        <v>Northwestern2015</v>
      </c>
      <c r="E1212">
        <v>23</v>
      </c>
      <c r="F1212">
        <v>10</v>
      </c>
      <c r="G1212">
        <v>3</v>
      </c>
      <c r="H1212" s="2">
        <v>0</v>
      </c>
      <c r="I1212">
        <v>-5.1100000000000003</v>
      </c>
      <c r="J1212">
        <v>12.41</v>
      </c>
      <c r="K1212">
        <v>7.3</v>
      </c>
      <c r="L1212" s="2">
        <f>_xlfn.RANK.EQ(I1212, INDEX(CFB!$I$2:$I$1048576, MATCH(W1212, CFB!$W$2:$W$1048576, 0)):INDEX(CFB!$I$2:$I$1048576, MATCH(W1212, CFB!$W$2:$W$1048576, 0) + COUNTIF(CFB!$W$2:$W$1048576, W1212) - 1), 0)</f>
        <v>101</v>
      </c>
      <c r="M1212" s="2">
        <f>_xlfn.RANK.EQ(J1212, INDEX(CFB!$J$2:$J$1048576, MATCH(W1212, CFB!$W$2:$W$1048576, 0)):INDEX(CFB!$J$2:$J$1048576, MATCH(W1212, CFB!$W$2:$W$1048576, 0) + COUNTIF(CFB!$W$2:$W$1048576, W1212) - 1))</f>
        <v>4</v>
      </c>
      <c r="N1212" s="2">
        <f>RANK(K1212, INDEX(CFB!$K$2:$K$1048576, MATCH(W1212, CFB!$W$2:$W$1048576, 0)):INDEX(CFB!$K$2:$K$1048576, MATCH(W1212, CFB!$W$2:$W$1048576, 0) + COUNTIF(CFB!$W$2:$W$1048576, W1212) - 1))</f>
        <v>37</v>
      </c>
      <c r="O1212">
        <v>37.950000000000003</v>
      </c>
      <c r="P1212">
        <v>1.88</v>
      </c>
      <c r="Q1212">
        <v>7.16</v>
      </c>
      <c r="R1212">
        <v>3.92</v>
      </c>
      <c r="S1212">
        <v>5.44</v>
      </c>
      <c r="T1212">
        <v>2.39</v>
      </c>
      <c r="U1212">
        <v>5.95</v>
      </c>
      <c r="V1212">
        <v>3.3</v>
      </c>
      <c r="W1212">
        <v>2015</v>
      </c>
      <c r="X1212">
        <f t="shared" si="35"/>
        <v>0</v>
      </c>
    </row>
    <row r="1213" spans="1:24" ht="12.75" hidden="1" customHeight="1" x14ac:dyDescent="0.45">
      <c r="A1213">
        <v>38</v>
      </c>
      <c r="B1213" t="s">
        <v>67</v>
      </c>
      <c r="C1213" t="s">
        <v>157</v>
      </c>
      <c r="D1213" s="2" t="str">
        <f t="shared" si="34"/>
        <v>Auburn2015</v>
      </c>
      <c r="F1213">
        <v>7</v>
      </c>
      <c r="G1213">
        <v>6</v>
      </c>
      <c r="H1213" s="2">
        <v>0</v>
      </c>
      <c r="I1213">
        <v>2.89</v>
      </c>
      <c r="J1213">
        <v>4.2699999999999996</v>
      </c>
      <c r="K1213">
        <v>7.16</v>
      </c>
      <c r="L1213" s="2">
        <f>_xlfn.RANK.EQ(I1213, INDEX(CFB!$I$2:$I$1048576, MATCH(W1213, CFB!$W$2:$W$1048576, 0)):INDEX(CFB!$I$2:$I$1048576, MATCH(W1213, CFB!$W$2:$W$1048576, 0) + COUNTIF(CFB!$W$2:$W$1048576, W1213) - 1), 0)</f>
        <v>49</v>
      </c>
      <c r="M1213" s="2">
        <f>_xlfn.RANK.EQ(J1213, INDEX(CFB!$J$2:$J$1048576, MATCH(W1213, CFB!$W$2:$W$1048576, 0)):INDEX(CFB!$J$2:$J$1048576, MATCH(W1213, CFB!$W$2:$W$1048576, 0) + COUNTIF(CFB!$W$2:$W$1048576, W1213) - 1))</f>
        <v>40</v>
      </c>
      <c r="N1213" s="2">
        <f>RANK(K1213, INDEX(CFB!$K$2:$K$1048576, MATCH(W1213, CFB!$W$2:$W$1048576, 0)):INDEX(CFB!$K$2:$K$1048576, MATCH(W1213, CFB!$W$2:$W$1048576, 0) + COUNTIF(CFB!$W$2:$W$1048576, W1213) - 1))</f>
        <v>38</v>
      </c>
      <c r="O1213">
        <v>45.9</v>
      </c>
      <c r="P1213">
        <v>6.73</v>
      </c>
      <c r="Q1213">
        <v>9.3699999999999992</v>
      </c>
      <c r="R1213">
        <v>4.12</v>
      </c>
      <c r="S1213">
        <v>5.74</v>
      </c>
      <c r="T1213">
        <v>3.04</v>
      </c>
      <c r="U1213">
        <v>6.91</v>
      </c>
      <c r="V1213">
        <v>3.63</v>
      </c>
      <c r="W1213">
        <v>2015</v>
      </c>
      <c r="X1213">
        <f t="shared" si="35"/>
        <v>0</v>
      </c>
    </row>
    <row r="1214" spans="1:24" ht="12.75" hidden="1" customHeight="1" x14ac:dyDescent="0.45">
      <c r="A1214">
        <v>39</v>
      </c>
      <c r="B1214" t="s">
        <v>25</v>
      </c>
      <c r="C1214" t="s">
        <v>163</v>
      </c>
      <c r="D1214" s="2" t="str">
        <f t="shared" si="34"/>
        <v>Louisville2015</v>
      </c>
      <c r="F1214">
        <v>8</v>
      </c>
      <c r="G1214">
        <v>5</v>
      </c>
      <c r="H1214" s="2">
        <v>0</v>
      </c>
      <c r="I1214">
        <v>4.03</v>
      </c>
      <c r="J1214">
        <v>2.66</v>
      </c>
      <c r="K1214">
        <v>6.69</v>
      </c>
      <c r="L1214" s="2">
        <f>_xlfn.RANK.EQ(I1214, INDEX(CFB!$I$2:$I$1048576, MATCH(W1214, CFB!$W$2:$W$1048576, 0)):INDEX(CFB!$I$2:$I$1048576, MATCH(W1214, CFB!$W$2:$W$1048576, 0) + COUNTIF(CFB!$W$2:$W$1048576, W1214) - 1), 0)</f>
        <v>42</v>
      </c>
      <c r="M1214" s="2">
        <f>_xlfn.RANK.EQ(J1214, INDEX(CFB!$J$2:$J$1048576, MATCH(W1214, CFB!$W$2:$W$1048576, 0)):INDEX(CFB!$J$2:$J$1048576, MATCH(W1214, CFB!$W$2:$W$1048576, 0) + COUNTIF(CFB!$W$2:$W$1048576, W1214) - 1))</f>
        <v>49</v>
      </c>
      <c r="N1214" s="2">
        <f>RANK(K1214, INDEX(CFB!$K$2:$K$1048576, MATCH(W1214, CFB!$W$2:$W$1048576, 0)):INDEX(CFB!$K$2:$K$1048576, MATCH(W1214, CFB!$W$2:$W$1048576, 0) + COUNTIF(CFB!$W$2:$W$1048576, W1214) - 1))</f>
        <v>39</v>
      </c>
      <c r="O1214">
        <v>48.21</v>
      </c>
      <c r="P1214">
        <v>7.75</v>
      </c>
      <c r="Q1214">
        <v>9.7899999999999991</v>
      </c>
      <c r="R1214">
        <v>5</v>
      </c>
      <c r="S1214">
        <v>6.03</v>
      </c>
      <c r="T1214">
        <v>2</v>
      </c>
      <c r="U1214">
        <v>7.57</v>
      </c>
      <c r="V1214">
        <v>3.56</v>
      </c>
      <c r="W1214">
        <v>2015</v>
      </c>
      <c r="X1214">
        <f t="shared" si="35"/>
        <v>0</v>
      </c>
    </row>
    <row r="1215" spans="1:24" ht="12.75" hidden="1" customHeight="1" x14ac:dyDescent="0.45">
      <c r="A1215">
        <v>40</v>
      </c>
      <c r="B1215" t="s">
        <v>47</v>
      </c>
      <c r="C1215" t="s">
        <v>160</v>
      </c>
      <c r="D1215" s="2" t="str">
        <f t="shared" si="34"/>
        <v>Nebraska2015</v>
      </c>
      <c r="F1215">
        <v>6</v>
      </c>
      <c r="G1215">
        <v>7</v>
      </c>
      <c r="H1215" s="2">
        <v>0</v>
      </c>
      <c r="I1215">
        <v>8.56</v>
      </c>
      <c r="J1215">
        <v>-2.0099999999999998</v>
      </c>
      <c r="K1215">
        <v>6.56</v>
      </c>
      <c r="L1215" s="2">
        <f>_xlfn.RANK.EQ(I1215, INDEX(CFB!$I$2:$I$1048576, MATCH(W1215, CFB!$W$2:$W$1048576, 0)):INDEX(CFB!$I$2:$I$1048576, MATCH(W1215, CFB!$W$2:$W$1048576, 0) + COUNTIF(CFB!$W$2:$W$1048576, W1215) - 1), 0)</f>
        <v>19</v>
      </c>
      <c r="M1215" s="2">
        <f>_xlfn.RANK.EQ(J1215, INDEX(CFB!$J$2:$J$1048576, MATCH(W1215, CFB!$W$2:$W$1048576, 0)):INDEX(CFB!$J$2:$J$1048576, MATCH(W1215, CFB!$W$2:$W$1048576, 0) + COUNTIF(CFB!$W$2:$W$1048576, W1215) - 1))</f>
        <v>80</v>
      </c>
      <c r="N1215" s="2">
        <f>RANK(K1215, INDEX(CFB!$K$2:$K$1048576, MATCH(W1215, CFB!$W$2:$W$1048576, 0)):INDEX(CFB!$K$2:$K$1048576, MATCH(W1215, CFB!$W$2:$W$1048576, 0) + COUNTIF(CFB!$W$2:$W$1048576, W1215) - 1))</f>
        <v>40</v>
      </c>
      <c r="O1215">
        <v>51.51</v>
      </c>
      <c r="P1215">
        <v>11.7</v>
      </c>
      <c r="Q1215">
        <v>9.8699999999999992</v>
      </c>
      <c r="R1215">
        <v>5.82</v>
      </c>
      <c r="S1215">
        <v>6</v>
      </c>
      <c r="T1215">
        <v>2.75</v>
      </c>
      <c r="U1215">
        <v>7.68</v>
      </c>
      <c r="V1215">
        <v>4.6500000000000004</v>
      </c>
      <c r="W1215">
        <v>2015</v>
      </c>
      <c r="X1215">
        <f t="shared" si="35"/>
        <v>0</v>
      </c>
    </row>
    <row r="1216" spans="1:24" ht="12.75" hidden="1" customHeight="1" x14ac:dyDescent="0.45">
      <c r="A1216">
        <v>41</v>
      </c>
      <c r="B1216" t="s">
        <v>68</v>
      </c>
      <c r="C1216" t="s">
        <v>172</v>
      </c>
      <c r="D1216" s="2" t="str">
        <f t="shared" si="34"/>
        <v>Memphis2015</v>
      </c>
      <c r="F1216">
        <v>9</v>
      </c>
      <c r="G1216">
        <v>4</v>
      </c>
      <c r="H1216" s="2">
        <v>0</v>
      </c>
      <c r="I1216">
        <v>5.99</v>
      </c>
      <c r="J1216">
        <v>0.55000000000000004</v>
      </c>
      <c r="K1216">
        <v>6.55</v>
      </c>
      <c r="L1216" s="2">
        <f>_xlfn.RANK.EQ(I1216, INDEX(CFB!$I$2:$I$1048576, MATCH(W1216, CFB!$W$2:$W$1048576, 0)):INDEX(CFB!$I$2:$I$1048576, MATCH(W1216, CFB!$W$2:$W$1048576, 0) + COUNTIF(CFB!$W$2:$W$1048576, W1216) - 1), 0)</f>
        <v>28</v>
      </c>
      <c r="M1216" s="2">
        <f>_xlfn.RANK.EQ(J1216, INDEX(CFB!$J$2:$J$1048576, MATCH(W1216, CFB!$W$2:$W$1048576, 0)):INDEX(CFB!$J$2:$J$1048576, MATCH(W1216, CFB!$W$2:$W$1048576, 0) + COUNTIF(CFB!$W$2:$W$1048576, W1216) - 1))</f>
        <v>59</v>
      </c>
      <c r="N1216" s="2">
        <f>RANK(K1216, INDEX(CFB!$K$2:$K$1048576, MATCH(W1216, CFB!$W$2:$W$1048576, 0)):INDEX(CFB!$K$2:$K$1048576, MATCH(W1216, CFB!$W$2:$W$1048576, 0) + COUNTIF(CFB!$W$2:$W$1048576, W1216) - 1))</f>
        <v>41</v>
      </c>
      <c r="O1216">
        <v>53.21</v>
      </c>
      <c r="P1216">
        <v>10.32</v>
      </c>
      <c r="Q1216">
        <v>10.09</v>
      </c>
      <c r="R1216">
        <v>5.99</v>
      </c>
      <c r="S1216">
        <v>5.0599999999999996</v>
      </c>
      <c r="T1216">
        <v>2.54</v>
      </c>
      <c r="U1216">
        <v>7.14</v>
      </c>
      <c r="V1216">
        <v>4.26</v>
      </c>
      <c r="W1216">
        <v>2015</v>
      </c>
      <c r="X1216">
        <f t="shared" si="35"/>
        <v>0</v>
      </c>
    </row>
    <row r="1217" spans="1:24" ht="12.75" hidden="1" customHeight="1" x14ac:dyDescent="0.45">
      <c r="A1217">
        <v>42</v>
      </c>
      <c r="B1217" t="s">
        <v>85</v>
      </c>
      <c r="C1217" t="s">
        <v>171</v>
      </c>
      <c r="D1217" s="2" t="str">
        <f t="shared" si="34"/>
        <v>Washington State2015</v>
      </c>
      <c r="F1217">
        <v>9</v>
      </c>
      <c r="G1217">
        <v>4</v>
      </c>
      <c r="H1217" s="2">
        <v>0</v>
      </c>
      <c r="I1217">
        <v>4.8</v>
      </c>
      <c r="J1217">
        <v>1.75</v>
      </c>
      <c r="K1217">
        <v>6.55</v>
      </c>
      <c r="L1217" s="2">
        <f>_xlfn.RANK.EQ(I1217, INDEX(CFB!$I$2:$I$1048576, MATCH(W1217, CFB!$W$2:$W$1048576, 0)):INDEX(CFB!$I$2:$I$1048576, MATCH(W1217, CFB!$W$2:$W$1048576, 0) + COUNTIF(CFB!$W$2:$W$1048576, W1217) - 1), 0)</f>
        <v>33</v>
      </c>
      <c r="M1217" s="2">
        <f>_xlfn.RANK.EQ(J1217, INDEX(CFB!$J$2:$J$1048576, MATCH(W1217, CFB!$W$2:$W$1048576, 0)):INDEX(CFB!$J$2:$J$1048576, MATCH(W1217, CFB!$W$2:$W$1048576, 0) + COUNTIF(CFB!$W$2:$W$1048576, W1217) - 1))</f>
        <v>55</v>
      </c>
      <c r="N1217" s="2">
        <f>RANK(K1217, INDEX(CFB!$K$2:$K$1048576, MATCH(W1217, CFB!$W$2:$W$1048576, 0)):INDEX(CFB!$K$2:$K$1048576, MATCH(W1217, CFB!$W$2:$W$1048576, 0) + COUNTIF(CFB!$W$2:$W$1048576, W1217) - 1))</f>
        <v>41</v>
      </c>
      <c r="O1217">
        <v>46.16</v>
      </c>
      <c r="P1217">
        <v>9.7100000000000009</v>
      </c>
      <c r="Q1217">
        <v>8.43</v>
      </c>
      <c r="R1217">
        <v>4.6399999999999997</v>
      </c>
      <c r="S1217">
        <v>4.5599999999999996</v>
      </c>
      <c r="T1217">
        <v>3.54</v>
      </c>
      <c r="U1217">
        <v>7.05</v>
      </c>
      <c r="V1217">
        <v>4.17</v>
      </c>
      <c r="W1217">
        <v>2015</v>
      </c>
      <c r="X1217">
        <f t="shared" si="35"/>
        <v>0</v>
      </c>
    </row>
    <row r="1218" spans="1:24" ht="12.75" hidden="1" customHeight="1" x14ac:dyDescent="0.45">
      <c r="A1218">
        <v>43</v>
      </c>
      <c r="B1218" t="s">
        <v>16</v>
      </c>
      <c r="C1218" t="s">
        <v>154</v>
      </c>
      <c r="D1218" s="2" t="str">
        <f t="shared" si="34"/>
        <v>Penn State2015</v>
      </c>
      <c r="F1218">
        <v>7</v>
      </c>
      <c r="G1218">
        <v>6</v>
      </c>
      <c r="H1218" s="2">
        <v>0</v>
      </c>
      <c r="I1218">
        <v>-0.65</v>
      </c>
      <c r="J1218">
        <v>7.11</v>
      </c>
      <c r="K1218">
        <v>6.46</v>
      </c>
      <c r="L1218" s="2">
        <f>_xlfn.RANK.EQ(I1218, INDEX(CFB!$I$2:$I$1048576, MATCH(W1218, CFB!$W$2:$W$1048576, 0)):INDEX(CFB!$I$2:$I$1048576, MATCH(W1218, CFB!$W$2:$W$1048576, 0) + COUNTIF(CFB!$W$2:$W$1048576, W1218) - 1), 0)</f>
        <v>74</v>
      </c>
      <c r="M1218" s="2">
        <f>_xlfn.RANK.EQ(J1218, INDEX(CFB!$J$2:$J$1048576, MATCH(W1218, CFB!$W$2:$W$1048576, 0)):INDEX(CFB!$J$2:$J$1048576, MATCH(W1218, CFB!$W$2:$W$1048576, 0) + COUNTIF(CFB!$W$2:$W$1048576, W1218) - 1))</f>
        <v>19</v>
      </c>
      <c r="N1218" s="2">
        <f>RANK(K1218, INDEX(CFB!$K$2:$K$1048576, MATCH(W1218, CFB!$W$2:$W$1048576, 0)):INDEX(CFB!$K$2:$K$1048576, MATCH(W1218, CFB!$W$2:$W$1048576, 0) + COUNTIF(CFB!$W$2:$W$1048576, W1218) - 1))</f>
        <v>43</v>
      </c>
      <c r="O1218">
        <v>42.88</v>
      </c>
      <c r="P1218">
        <v>5.82</v>
      </c>
      <c r="Q1218">
        <v>8.99</v>
      </c>
      <c r="R1218">
        <v>4.2300000000000004</v>
      </c>
      <c r="S1218">
        <v>5.6</v>
      </c>
      <c r="T1218">
        <v>2.4900000000000002</v>
      </c>
      <c r="U1218">
        <v>7.04</v>
      </c>
      <c r="V1218">
        <v>3.55</v>
      </c>
      <c r="W1218">
        <v>2015</v>
      </c>
      <c r="X1218">
        <f t="shared" si="35"/>
        <v>0</v>
      </c>
    </row>
    <row r="1219" spans="1:24" ht="12.75" hidden="1" customHeight="1" x14ac:dyDescent="0.45">
      <c r="A1219">
        <v>44</v>
      </c>
      <c r="B1219" t="s">
        <v>144</v>
      </c>
      <c r="C1219" t="s">
        <v>173</v>
      </c>
      <c r="D1219" s="2" t="str">
        <f t="shared" ref="D1219:D1282" si="36">_xlfn.CONCAT(B1219, W1219)</f>
        <v>Temple2015</v>
      </c>
      <c r="F1219">
        <v>10</v>
      </c>
      <c r="G1219">
        <v>4</v>
      </c>
      <c r="H1219" s="2">
        <v>0</v>
      </c>
      <c r="I1219">
        <v>0.84</v>
      </c>
      <c r="J1219">
        <v>5.6</v>
      </c>
      <c r="K1219">
        <v>6.45</v>
      </c>
      <c r="L1219" s="2">
        <f>_xlfn.RANK.EQ(I1219, INDEX(CFB!$I$2:$I$1048576, MATCH(W1219, CFB!$W$2:$W$1048576, 0)):INDEX(CFB!$I$2:$I$1048576, MATCH(W1219, CFB!$W$2:$W$1048576, 0) + COUNTIF(CFB!$W$2:$W$1048576, W1219) - 1), 0)</f>
        <v>63</v>
      </c>
      <c r="M1219" s="2">
        <f>_xlfn.RANK.EQ(J1219, INDEX(CFB!$J$2:$J$1048576, MATCH(W1219, CFB!$W$2:$W$1048576, 0)):INDEX(CFB!$J$2:$J$1048576, MATCH(W1219, CFB!$W$2:$W$1048576, 0) + COUNTIF(CFB!$W$2:$W$1048576, W1219) - 1))</f>
        <v>29</v>
      </c>
      <c r="N1219" s="2">
        <f>RANK(K1219, INDEX(CFB!$K$2:$K$1048576, MATCH(W1219, CFB!$W$2:$W$1048576, 0)):INDEX(CFB!$K$2:$K$1048576, MATCH(W1219, CFB!$W$2:$W$1048576, 0) + COUNTIF(CFB!$W$2:$W$1048576, W1219) - 1))</f>
        <v>44</v>
      </c>
      <c r="O1219">
        <v>44.1</v>
      </c>
      <c r="P1219">
        <v>6.25</v>
      </c>
      <c r="Q1219">
        <v>8.51</v>
      </c>
      <c r="R1219">
        <v>4.68</v>
      </c>
      <c r="S1219">
        <v>5.0999999999999996</v>
      </c>
      <c r="T1219">
        <v>3</v>
      </c>
      <c r="U1219">
        <v>6.48</v>
      </c>
      <c r="V1219">
        <v>3.99</v>
      </c>
      <c r="W1219">
        <v>2015</v>
      </c>
      <c r="X1219">
        <f t="shared" ref="X1219:X1282" si="37">IF(E1219=1, 1,0)</f>
        <v>0</v>
      </c>
    </row>
    <row r="1220" spans="1:24" ht="12.75" hidden="1" customHeight="1" x14ac:dyDescent="0.45">
      <c r="A1220">
        <v>45</v>
      </c>
      <c r="B1220" t="s">
        <v>70</v>
      </c>
      <c r="C1220" t="s">
        <v>164</v>
      </c>
      <c r="D1220" s="2" t="str">
        <f t="shared" si="36"/>
        <v>Pitt2015</v>
      </c>
      <c r="F1220">
        <v>8</v>
      </c>
      <c r="G1220">
        <v>5</v>
      </c>
      <c r="H1220" s="2">
        <v>0</v>
      </c>
      <c r="I1220">
        <v>3.92</v>
      </c>
      <c r="J1220">
        <v>2.4</v>
      </c>
      <c r="K1220">
        <v>6.32</v>
      </c>
      <c r="L1220" s="2">
        <f>_xlfn.RANK.EQ(I1220, INDEX(CFB!$I$2:$I$1048576, MATCH(W1220, CFB!$W$2:$W$1048576, 0)):INDEX(CFB!$I$2:$I$1048576, MATCH(W1220, CFB!$W$2:$W$1048576, 0) + COUNTIF(CFB!$W$2:$W$1048576, W1220) - 1), 0)</f>
        <v>43</v>
      </c>
      <c r="M1220" s="2">
        <f>_xlfn.RANK.EQ(J1220, INDEX(CFB!$J$2:$J$1048576, MATCH(W1220, CFB!$W$2:$W$1048576, 0)):INDEX(CFB!$J$2:$J$1048576, MATCH(W1220, CFB!$W$2:$W$1048576, 0) + COUNTIF(CFB!$W$2:$W$1048576, W1220) - 1))</f>
        <v>51</v>
      </c>
      <c r="N1220" s="2">
        <f>RANK(K1220, INDEX(CFB!$K$2:$K$1048576, MATCH(W1220, CFB!$W$2:$W$1048576, 0)):INDEX(CFB!$K$2:$K$1048576, MATCH(W1220, CFB!$W$2:$W$1048576, 0) + COUNTIF(CFB!$W$2:$W$1048576, W1220) - 1))</f>
        <v>45</v>
      </c>
      <c r="O1220">
        <v>45.99</v>
      </c>
      <c r="P1220">
        <v>8.1199999999999992</v>
      </c>
      <c r="Q1220">
        <v>9.06</v>
      </c>
      <c r="R1220">
        <v>5.03</v>
      </c>
      <c r="S1220">
        <v>6.04</v>
      </c>
      <c r="T1220">
        <v>2.96</v>
      </c>
      <c r="U1220">
        <v>7.09</v>
      </c>
      <c r="V1220">
        <v>4.22</v>
      </c>
      <c r="W1220">
        <v>2015</v>
      </c>
      <c r="X1220">
        <f t="shared" si="37"/>
        <v>0</v>
      </c>
    </row>
    <row r="1221" spans="1:24" ht="12.75" hidden="1" customHeight="1" x14ac:dyDescent="0.45">
      <c r="A1221">
        <v>46</v>
      </c>
      <c r="B1221" t="s">
        <v>146</v>
      </c>
      <c r="C1221" t="s">
        <v>166</v>
      </c>
      <c r="D1221" s="2" t="str">
        <f t="shared" si="36"/>
        <v>San Diego State2015</v>
      </c>
      <c r="F1221">
        <v>11</v>
      </c>
      <c r="G1221">
        <v>3</v>
      </c>
      <c r="H1221" s="2">
        <v>0</v>
      </c>
      <c r="I1221">
        <v>-2.36</v>
      </c>
      <c r="J1221">
        <v>8.6199999999999992</v>
      </c>
      <c r="K1221">
        <v>6.26</v>
      </c>
      <c r="L1221" s="2">
        <f>_xlfn.RANK.EQ(I1221, INDEX(CFB!$I$2:$I$1048576, MATCH(W1221, CFB!$W$2:$W$1048576, 0)):INDEX(CFB!$I$2:$I$1048576, MATCH(W1221, CFB!$W$2:$W$1048576, 0) + COUNTIF(CFB!$W$2:$W$1048576, W1221) - 1), 0)</f>
        <v>87</v>
      </c>
      <c r="M1221" s="2">
        <f>_xlfn.RANK.EQ(J1221, INDEX(CFB!$J$2:$J$1048576, MATCH(W1221, CFB!$W$2:$W$1048576, 0)):INDEX(CFB!$J$2:$J$1048576, MATCH(W1221, CFB!$W$2:$W$1048576, 0) + COUNTIF(CFB!$W$2:$W$1048576, W1221) - 1))</f>
        <v>13</v>
      </c>
      <c r="N1221" s="2">
        <f>RANK(K1221, INDEX(CFB!$K$2:$K$1048576, MATCH(W1221, CFB!$W$2:$W$1048576, 0)):INDEX(CFB!$K$2:$K$1048576, MATCH(W1221, CFB!$W$2:$W$1048576, 0) + COUNTIF(CFB!$W$2:$W$1048576, W1221) - 1))</f>
        <v>46</v>
      </c>
      <c r="O1221">
        <v>43.17</v>
      </c>
      <c r="P1221">
        <v>3.88</v>
      </c>
      <c r="Q1221">
        <v>9.5</v>
      </c>
      <c r="R1221">
        <v>4.9000000000000004</v>
      </c>
      <c r="S1221">
        <v>5.52</v>
      </c>
      <c r="T1221">
        <v>2.0699999999999998</v>
      </c>
      <c r="U1221">
        <v>6.63</v>
      </c>
      <c r="V1221">
        <v>3.51</v>
      </c>
      <c r="W1221">
        <v>2015</v>
      </c>
      <c r="X1221">
        <f t="shared" si="37"/>
        <v>0</v>
      </c>
    </row>
    <row r="1222" spans="1:24" ht="12.75" hidden="1" customHeight="1" x14ac:dyDescent="0.45">
      <c r="A1222">
        <v>47</v>
      </c>
      <c r="B1222" t="s">
        <v>30</v>
      </c>
      <c r="C1222" t="s">
        <v>167</v>
      </c>
      <c r="D1222" s="2" t="str">
        <f t="shared" si="36"/>
        <v>Boise State2015</v>
      </c>
      <c r="F1222">
        <v>9</v>
      </c>
      <c r="G1222">
        <v>4</v>
      </c>
      <c r="H1222" s="2">
        <v>0</v>
      </c>
      <c r="I1222">
        <v>1.68</v>
      </c>
      <c r="J1222">
        <v>4.3499999999999996</v>
      </c>
      <c r="K1222">
        <v>6.03</v>
      </c>
      <c r="L1222" s="2">
        <f>_xlfn.RANK.EQ(I1222, INDEX(CFB!$I$2:$I$1048576, MATCH(W1222, CFB!$W$2:$W$1048576, 0)):INDEX(CFB!$I$2:$I$1048576, MATCH(W1222, CFB!$W$2:$W$1048576, 0) + COUNTIF(CFB!$W$2:$W$1048576, W1222) - 1), 0)</f>
        <v>58</v>
      </c>
      <c r="M1222" s="2">
        <f>_xlfn.RANK.EQ(J1222, INDEX(CFB!$J$2:$J$1048576, MATCH(W1222, CFB!$W$2:$W$1048576, 0)):INDEX(CFB!$J$2:$J$1048576, MATCH(W1222, CFB!$W$2:$W$1048576, 0) + COUNTIF(CFB!$W$2:$W$1048576, W1222) - 1))</f>
        <v>38</v>
      </c>
      <c r="N1222" s="2">
        <f>RANK(K1222, INDEX(CFB!$K$2:$K$1048576, MATCH(W1222, CFB!$W$2:$W$1048576, 0)):INDEX(CFB!$K$2:$K$1048576, MATCH(W1222, CFB!$W$2:$W$1048576, 0) + COUNTIF(CFB!$W$2:$W$1048576, W1222) - 1))</f>
        <v>47</v>
      </c>
      <c r="O1222">
        <v>52.65</v>
      </c>
      <c r="P1222">
        <v>7.14</v>
      </c>
      <c r="Q1222">
        <v>9.18</v>
      </c>
      <c r="R1222">
        <v>4.82</v>
      </c>
      <c r="S1222">
        <v>5.52</v>
      </c>
      <c r="T1222">
        <v>2.09</v>
      </c>
      <c r="U1222">
        <v>7.17</v>
      </c>
      <c r="V1222">
        <v>3.72</v>
      </c>
      <c r="W1222">
        <v>2015</v>
      </c>
      <c r="X1222">
        <f t="shared" si="37"/>
        <v>0</v>
      </c>
    </row>
    <row r="1223" spans="1:24" ht="12.75" hidden="1" customHeight="1" x14ac:dyDescent="0.45">
      <c r="A1223">
        <v>48</v>
      </c>
      <c r="B1223" t="s">
        <v>102</v>
      </c>
      <c r="C1223" t="s">
        <v>173</v>
      </c>
      <c r="D1223" s="2" t="str">
        <f t="shared" si="36"/>
        <v>South Florida2015</v>
      </c>
      <c r="F1223">
        <v>8</v>
      </c>
      <c r="G1223">
        <v>5</v>
      </c>
      <c r="H1223" s="2">
        <v>0</v>
      </c>
      <c r="I1223">
        <v>1.7</v>
      </c>
      <c r="J1223">
        <v>4.17</v>
      </c>
      <c r="K1223">
        <v>5.88</v>
      </c>
      <c r="L1223" s="2">
        <f>_xlfn.RANK.EQ(I1223, INDEX(CFB!$I$2:$I$1048576, MATCH(W1223, CFB!$W$2:$W$1048576, 0)):INDEX(CFB!$I$2:$I$1048576, MATCH(W1223, CFB!$W$2:$W$1048576, 0) + COUNTIF(CFB!$W$2:$W$1048576, W1223) - 1), 0)</f>
        <v>57</v>
      </c>
      <c r="M1223" s="2">
        <f>_xlfn.RANK.EQ(J1223, INDEX(CFB!$J$2:$J$1048576, MATCH(W1223, CFB!$W$2:$W$1048576, 0)):INDEX(CFB!$J$2:$J$1048576, MATCH(W1223, CFB!$W$2:$W$1048576, 0) + COUNTIF(CFB!$W$2:$W$1048576, W1223) - 1))</f>
        <v>41</v>
      </c>
      <c r="N1223" s="2">
        <f>RANK(K1223, INDEX(CFB!$K$2:$K$1048576, MATCH(W1223, CFB!$W$2:$W$1048576, 0)):INDEX(CFB!$K$2:$K$1048576, MATCH(W1223, CFB!$W$2:$W$1048576, 0) + COUNTIF(CFB!$W$2:$W$1048576, W1223) - 1))</f>
        <v>48</v>
      </c>
      <c r="O1223">
        <v>47.86</v>
      </c>
      <c r="P1223">
        <v>7.64</v>
      </c>
      <c r="Q1223">
        <v>9.9499999999999993</v>
      </c>
      <c r="R1223">
        <v>5.15</v>
      </c>
      <c r="S1223">
        <v>6.34</v>
      </c>
      <c r="T1223">
        <v>2.74</v>
      </c>
      <c r="U1223">
        <v>7.46</v>
      </c>
      <c r="V1223">
        <v>4.08</v>
      </c>
      <c r="W1223">
        <v>2015</v>
      </c>
      <c r="X1223">
        <f t="shared" si="37"/>
        <v>0</v>
      </c>
    </row>
    <row r="1224" spans="1:24" ht="12.75" hidden="1" customHeight="1" x14ac:dyDescent="0.45">
      <c r="A1224">
        <v>49</v>
      </c>
      <c r="B1224" t="s">
        <v>22</v>
      </c>
      <c r="C1224" t="s">
        <v>164</v>
      </c>
      <c r="D1224" s="2" t="str">
        <f t="shared" si="36"/>
        <v>Miami (FL)2015</v>
      </c>
      <c r="F1224">
        <v>8</v>
      </c>
      <c r="G1224">
        <v>5</v>
      </c>
      <c r="H1224" s="2">
        <v>0</v>
      </c>
      <c r="I1224">
        <v>0.59</v>
      </c>
      <c r="J1224">
        <v>5.0999999999999996</v>
      </c>
      <c r="K1224">
        <v>5.69</v>
      </c>
      <c r="L1224" s="2">
        <f>_xlfn.RANK.EQ(I1224, INDEX(CFB!$I$2:$I$1048576, MATCH(W1224, CFB!$W$2:$W$1048576, 0)):INDEX(CFB!$I$2:$I$1048576, MATCH(W1224, CFB!$W$2:$W$1048576, 0) + COUNTIF(CFB!$W$2:$W$1048576, W1224) - 1), 0)</f>
        <v>67</v>
      </c>
      <c r="M1224" s="2">
        <f>_xlfn.RANK.EQ(J1224, INDEX(CFB!$J$2:$J$1048576, MATCH(W1224, CFB!$W$2:$W$1048576, 0)):INDEX(CFB!$J$2:$J$1048576, MATCH(W1224, CFB!$W$2:$W$1048576, 0) + COUNTIF(CFB!$W$2:$W$1048576, W1224) - 1))</f>
        <v>34</v>
      </c>
      <c r="N1224" s="2">
        <f>RANK(K1224, INDEX(CFB!$K$2:$K$1048576, MATCH(W1224, CFB!$W$2:$W$1048576, 0)):INDEX(CFB!$K$2:$K$1048576, MATCH(W1224, CFB!$W$2:$W$1048576, 0) + COUNTIF(CFB!$W$2:$W$1048576, W1224) - 1))</f>
        <v>49</v>
      </c>
      <c r="O1224">
        <v>44.97</v>
      </c>
      <c r="P1224">
        <v>9.89</v>
      </c>
      <c r="Q1224">
        <v>9.89</v>
      </c>
      <c r="R1224">
        <v>4.43</v>
      </c>
      <c r="S1224">
        <v>4.82</v>
      </c>
      <c r="T1224">
        <v>4</v>
      </c>
      <c r="U1224">
        <v>7.22</v>
      </c>
      <c r="V1224">
        <v>4.26</v>
      </c>
      <c r="W1224">
        <v>2015</v>
      </c>
      <c r="X1224">
        <f t="shared" si="37"/>
        <v>0</v>
      </c>
    </row>
    <row r="1225" spans="1:24" ht="12.75" hidden="1" customHeight="1" x14ac:dyDescent="0.45">
      <c r="A1225">
        <v>50</v>
      </c>
      <c r="B1225" t="s">
        <v>88</v>
      </c>
      <c r="C1225" t="s">
        <v>174</v>
      </c>
      <c r="D1225" s="2" t="str">
        <f t="shared" si="36"/>
        <v>Georgia Southern2015</v>
      </c>
      <c r="F1225">
        <v>9</v>
      </c>
      <c r="G1225">
        <v>4</v>
      </c>
      <c r="H1225" s="2">
        <v>0</v>
      </c>
      <c r="I1225">
        <v>2.14</v>
      </c>
      <c r="J1225">
        <v>3.14</v>
      </c>
      <c r="K1225">
        <v>5.27</v>
      </c>
      <c r="L1225" s="2">
        <f>_xlfn.RANK.EQ(I1225, INDEX(CFB!$I$2:$I$1048576, MATCH(W1225, CFB!$W$2:$W$1048576, 0)):INDEX(CFB!$I$2:$I$1048576, MATCH(W1225, CFB!$W$2:$W$1048576, 0) + COUNTIF(CFB!$W$2:$W$1048576, W1225) - 1), 0)</f>
        <v>53</v>
      </c>
      <c r="M1225" s="2">
        <f>_xlfn.RANK.EQ(J1225, INDEX(CFB!$J$2:$J$1048576, MATCH(W1225, CFB!$W$2:$W$1048576, 0)):INDEX(CFB!$J$2:$J$1048576, MATCH(W1225, CFB!$W$2:$W$1048576, 0) + COUNTIF(CFB!$W$2:$W$1048576, W1225) - 1))</f>
        <v>46</v>
      </c>
      <c r="N1225" s="2">
        <f>RANK(K1225, INDEX(CFB!$K$2:$K$1048576, MATCH(W1225, CFB!$W$2:$W$1048576, 0)):INDEX(CFB!$K$2:$K$1048576, MATCH(W1225, CFB!$W$2:$W$1048576, 0) + COUNTIF(CFB!$W$2:$W$1048576, W1225) - 1))</f>
        <v>50</v>
      </c>
      <c r="O1225">
        <v>46.34</v>
      </c>
      <c r="P1225">
        <v>11.06</v>
      </c>
      <c r="Q1225">
        <v>6.98</v>
      </c>
      <c r="R1225">
        <v>5.97</v>
      </c>
      <c r="S1225">
        <v>7.16</v>
      </c>
      <c r="T1225">
        <v>3.06</v>
      </c>
      <c r="U1225">
        <v>7.32</v>
      </c>
      <c r="V1225">
        <v>4.3099999999999996</v>
      </c>
      <c r="W1225">
        <v>2015</v>
      </c>
      <c r="X1225">
        <f t="shared" si="37"/>
        <v>0</v>
      </c>
    </row>
    <row r="1226" spans="1:24" ht="12.75" hidden="1" customHeight="1" x14ac:dyDescent="0.45">
      <c r="A1226">
        <v>51</v>
      </c>
      <c r="B1226" t="s">
        <v>91</v>
      </c>
      <c r="C1226" t="s">
        <v>163</v>
      </c>
      <c r="D1226" s="2" t="str">
        <f t="shared" si="36"/>
        <v>North Carolina State2015</v>
      </c>
      <c r="F1226">
        <v>7</v>
      </c>
      <c r="G1226">
        <v>6</v>
      </c>
      <c r="H1226" s="2">
        <v>0</v>
      </c>
      <c r="I1226">
        <v>4.0999999999999996</v>
      </c>
      <c r="J1226">
        <v>0.97</v>
      </c>
      <c r="K1226">
        <v>5.0599999999999996</v>
      </c>
      <c r="L1226" s="2">
        <f>_xlfn.RANK.EQ(I1226, INDEX(CFB!$I$2:$I$1048576, MATCH(W1226, CFB!$W$2:$W$1048576, 0)):INDEX(CFB!$I$2:$I$1048576, MATCH(W1226, CFB!$W$2:$W$1048576, 0) + COUNTIF(CFB!$W$2:$W$1048576, W1226) - 1), 0)</f>
        <v>40</v>
      </c>
      <c r="M1226" s="2">
        <f>_xlfn.RANK.EQ(J1226, INDEX(CFB!$J$2:$J$1048576, MATCH(W1226, CFB!$W$2:$W$1048576, 0)):INDEX(CFB!$J$2:$J$1048576, MATCH(W1226, CFB!$W$2:$W$1048576, 0) + COUNTIF(CFB!$W$2:$W$1048576, W1226) - 1))</f>
        <v>58</v>
      </c>
      <c r="N1226" s="2">
        <f>RANK(K1226, INDEX(CFB!$K$2:$K$1048576, MATCH(W1226, CFB!$W$2:$W$1048576, 0)):INDEX(CFB!$K$2:$K$1048576, MATCH(W1226, CFB!$W$2:$W$1048576, 0) + COUNTIF(CFB!$W$2:$W$1048576, W1226) - 1))</f>
        <v>51</v>
      </c>
      <c r="O1226">
        <v>50.3</v>
      </c>
      <c r="P1226">
        <v>10.47</v>
      </c>
      <c r="Q1226">
        <v>8.5500000000000007</v>
      </c>
      <c r="R1226">
        <v>5.28</v>
      </c>
      <c r="S1226">
        <v>6.21</v>
      </c>
      <c r="T1226">
        <v>3.22</v>
      </c>
      <c r="U1226">
        <v>7.18</v>
      </c>
      <c r="V1226">
        <v>4.2300000000000004</v>
      </c>
      <c r="W1226">
        <v>2015</v>
      </c>
      <c r="X1226">
        <f t="shared" si="37"/>
        <v>0</v>
      </c>
    </row>
    <row r="1227" spans="1:24" ht="12.75" hidden="1" customHeight="1" x14ac:dyDescent="0.45">
      <c r="A1227">
        <v>52</v>
      </c>
      <c r="B1227" t="s">
        <v>116</v>
      </c>
      <c r="C1227" t="s">
        <v>174</v>
      </c>
      <c r="D1227" s="2" t="str">
        <f t="shared" si="36"/>
        <v>Appalachian State2015</v>
      </c>
      <c r="F1227">
        <v>11</v>
      </c>
      <c r="G1227">
        <v>2</v>
      </c>
      <c r="H1227" s="2">
        <v>0</v>
      </c>
      <c r="I1227">
        <v>-0.48</v>
      </c>
      <c r="J1227">
        <v>5.53</v>
      </c>
      <c r="K1227">
        <v>5.05</v>
      </c>
      <c r="L1227" s="2">
        <f>_xlfn.RANK.EQ(I1227, INDEX(CFB!$I$2:$I$1048576, MATCH(W1227, CFB!$W$2:$W$1048576, 0)):INDEX(CFB!$I$2:$I$1048576, MATCH(W1227, CFB!$W$2:$W$1048576, 0) + COUNTIF(CFB!$W$2:$W$1048576, W1227) - 1), 0)</f>
        <v>72</v>
      </c>
      <c r="M1227" s="2">
        <f>_xlfn.RANK.EQ(J1227, INDEX(CFB!$J$2:$J$1048576, MATCH(W1227, CFB!$W$2:$W$1048576, 0)):INDEX(CFB!$J$2:$J$1048576, MATCH(W1227, CFB!$W$2:$W$1048576, 0) + COUNTIF(CFB!$W$2:$W$1048576, W1227) - 1))</f>
        <v>31</v>
      </c>
      <c r="N1227" s="2">
        <f>RANK(K1227, INDEX(CFB!$K$2:$K$1048576, MATCH(W1227, CFB!$W$2:$W$1048576, 0)):INDEX(CFB!$K$2:$K$1048576, MATCH(W1227, CFB!$W$2:$W$1048576, 0) + COUNTIF(CFB!$W$2:$W$1048576, W1227) - 1))</f>
        <v>52</v>
      </c>
      <c r="O1227">
        <v>45.87</v>
      </c>
      <c r="P1227">
        <v>8.5500000000000007</v>
      </c>
      <c r="Q1227">
        <v>9.6300000000000008</v>
      </c>
      <c r="R1227">
        <v>5.43</v>
      </c>
      <c r="S1227">
        <v>6.51</v>
      </c>
      <c r="T1227">
        <v>2.77</v>
      </c>
      <c r="U1227">
        <v>7.64</v>
      </c>
      <c r="V1227">
        <v>3.81</v>
      </c>
      <c r="W1227">
        <v>2015</v>
      </c>
      <c r="X1227">
        <f t="shared" si="37"/>
        <v>0</v>
      </c>
    </row>
    <row r="1228" spans="1:24" ht="12.75" hidden="1" customHeight="1" x14ac:dyDescent="0.45">
      <c r="A1228">
        <v>53</v>
      </c>
      <c r="B1228" t="s">
        <v>33</v>
      </c>
      <c r="C1228" t="s">
        <v>164</v>
      </c>
      <c r="D1228" s="2" t="str">
        <f t="shared" si="36"/>
        <v>Virginia Tech2015</v>
      </c>
      <c r="F1228">
        <v>7</v>
      </c>
      <c r="G1228">
        <v>6</v>
      </c>
      <c r="H1228" s="2">
        <v>0</v>
      </c>
      <c r="I1228">
        <v>4.5199999999999996</v>
      </c>
      <c r="J1228">
        <v>0.52</v>
      </c>
      <c r="K1228">
        <v>5.04</v>
      </c>
      <c r="L1228" s="2">
        <f>_xlfn.RANK.EQ(I1228, INDEX(CFB!$I$2:$I$1048576, MATCH(W1228, CFB!$W$2:$W$1048576, 0)):INDEX(CFB!$I$2:$I$1048576, MATCH(W1228, CFB!$W$2:$W$1048576, 0) + COUNTIF(CFB!$W$2:$W$1048576, W1228) - 1), 0)</f>
        <v>35</v>
      </c>
      <c r="M1228" s="2">
        <f>_xlfn.RANK.EQ(J1228, INDEX(CFB!$J$2:$J$1048576, MATCH(W1228, CFB!$W$2:$W$1048576, 0)):INDEX(CFB!$J$2:$J$1048576, MATCH(W1228, CFB!$W$2:$W$1048576, 0) + COUNTIF(CFB!$W$2:$W$1048576, W1228) - 1))</f>
        <v>61</v>
      </c>
      <c r="N1228" s="2">
        <f>RANK(K1228, INDEX(CFB!$K$2:$K$1048576, MATCH(W1228, CFB!$W$2:$W$1048576, 0)):INDEX(CFB!$K$2:$K$1048576, MATCH(W1228, CFB!$W$2:$W$1048576, 0) + COUNTIF(CFB!$W$2:$W$1048576, W1228) - 1))</f>
        <v>53</v>
      </c>
      <c r="O1228">
        <v>48.03</v>
      </c>
      <c r="P1228">
        <v>9.5399999999999991</v>
      </c>
      <c r="Q1228">
        <v>9.31</v>
      </c>
      <c r="R1228">
        <v>5.31</v>
      </c>
      <c r="S1228">
        <v>4.93</v>
      </c>
      <c r="T1228">
        <v>3.35</v>
      </c>
      <c r="U1228">
        <v>6.64</v>
      </c>
      <c r="V1228">
        <v>4.25</v>
      </c>
      <c r="W1228">
        <v>2015</v>
      </c>
      <c r="X1228">
        <f t="shared" si="37"/>
        <v>0</v>
      </c>
    </row>
    <row r="1229" spans="1:24" ht="12.75" hidden="1" customHeight="1" x14ac:dyDescent="0.45">
      <c r="A1229">
        <v>54</v>
      </c>
      <c r="B1229" t="s">
        <v>28</v>
      </c>
      <c r="C1229" t="s">
        <v>170</v>
      </c>
      <c r="D1229" s="2" t="str">
        <f t="shared" si="36"/>
        <v>Arizona State2015</v>
      </c>
      <c r="F1229">
        <v>6</v>
      </c>
      <c r="G1229">
        <v>7</v>
      </c>
      <c r="H1229" s="2">
        <v>0</v>
      </c>
      <c r="I1229">
        <v>9.5399999999999991</v>
      </c>
      <c r="J1229">
        <v>-4.63</v>
      </c>
      <c r="K1229">
        <v>4.91</v>
      </c>
      <c r="L1229" s="2">
        <f>_xlfn.RANK.EQ(I1229, INDEX(CFB!$I$2:$I$1048576, MATCH(W1229, CFB!$W$2:$W$1048576, 0)):INDEX(CFB!$I$2:$I$1048576, MATCH(W1229, CFB!$W$2:$W$1048576, 0) + COUNTIF(CFB!$W$2:$W$1048576, W1229) - 1), 0)</f>
        <v>12</v>
      </c>
      <c r="M1229" s="2">
        <f>_xlfn.RANK.EQ(J1229, INDEX(CFB!$J$2:$J$1048576, MATCH(W1229, CFB!$W$2:$W$1048576, 0)):INDEX(CFB!$J$2:$J$1048576, MATCH(W1229, CFB!$W$2:$W$1048576, 0) + COUNTIF(CFB!$W$2:$W$1048576, W1229) - 1))</f>
        <v>100</v>
      </c>
      <c r="N1229" s="2">
        <f>RANK(K1229, INDEX(CFB!$K$2:$K$1048576, MATCH(W1229, CFB!$W$2:$W$1048576, 0)):INDEX(CFB!$K$2:$K$1048576, MATCH(W1229, CFB!$W$2:$W$1048576, 0) + COUNTIF(CFB!$W$2:$W$1048576, W1229) - 1))</f>
        <v>54</v>
      </c>
      <c r="O1229">
        <v>52.86</v>
      </c>
      <c r="P1229">
        <v>14.58</v>
      </c>
      <c r="Q1229">
        <v>9.25</v>
      </c>
      <c r="R1229">
        <v>6.55</v>
      </c>
      <c r="S1229">
        <v>5.61</v>
      </c>
      <c r="T1229">
        <v>2.2599999999999998</v>
      </c>
      <c r="U1229">
        <v>7.27</v>
      </c>
      <c r="V1229">
        <v>4.67</v>
      </c>
      <c r="W1229">
        <v>2015</v>
      </c>
      <c r="X1229">
        <f t="shared" si="37"/>
        <v>0</v>
      </c>
    </row>
    <row r="1230" spans="1:24" ht="12.75" hidden="1" customHeight="1" x14ac:dyDescent="0.45">
      <c r="A1230">
        <v>55</v>
      </c>
      <c r="B1230" t="s">
        <v>117</v>
      </c>
      <c r="C1230" t="s">
        <v>161</v>
      </c>
      <c r="D1230" s="2" t="str">
        <f t="shared" si="36"/>
        <v>Western Michigan2015</v>
      </c>
      <c r="F1230">
        <v>8</v>
      </c>
      <c r="G1230">
        <v>5</v>
      </c>
      <c r="H1230" s="2">
        <v>0</v>
      </c>
      <c r="I1230">
        <v>6.21</v>
      </c>
      <c r="J1230">
        <v>-1.45</v>
      </c>
      <c r="K1230">
        <v>4.7699999999999996</v>
      </c>
      <c r="L1230" s="2">
        <f>_xlfn.RANK.EQ(I1230, INDEX(CFB!$I$2:$I$1048576, MATCH(W1230, CFB!$W$2:$W$1048576, 0)):INDEX(CFB!$I$2:$I$1048576, MATCH(W1230, CFB!$W$2:$W$1048576, 0) + COUNTIF(CFB!$W$2:$W$1048576, W1230) - 1), 0)</f>
        <v>27</v>
      </c>
      <c r="M1230" s="2">
        <f>_xlfn.RANK.EQ(J1230, INDEX(CFB!$J$2:$J$1048576, MATCH(W1230, CFB!$W$2:$W$1048576, 0)):INDEX(CFB!$J$2:$J$1048576, MATCH(W1230, CFB!$W$2:$W$1048576, 0) + COUNTIF(CFB!$W$2:$W$1048576, W1230) - 1))</f>
        <v>74</v>
      </c>
      <c r="N1230" s="2">
        <f>RANK(K1230, INDEX(CFB!$K$2:$K$1048576, MATCH(W1230, CFB!$W$2:$W$1048576, 0)):INDEX(CFB!$K$2:$K$1048576, MATCH(W1230, CFB!$W$2:$W$1048576, 0) + COUNTIF(CFB!$W$2:$W$1048576, W1230) - 1))</f>
        <v>55</v>
      </c>
      <c r="O1230">
        <v>50.41</v>
      </c>
      <c r="P1230">
        <v>13.95</v>
      </c>
      <c r="Q1230">
        <v>10.81</v>
      </c>
      <c r="R1230">
        <v>6.03</v>
      </c>
      <c r="S1230">
        <v>5.99</v>
      </c>
      <c r="T1230">
        <v>4.3600000000000003</v>
      </c>
      <c r="U1230">
        <v>7.99</v>
      </c>
      <c r="V1230">
        <v>5.17</v>
      </c>
      <c r="W1230">
        <v>2015</v>
      </c>
      <c r="X1230">
        <f t="shared" si="37"/>
        <v>0</v>
      </c>
    </row>
    <row r="1231" spans="1:24" ht="12.75" hidden="1" customHeight="1" x14ac:dyDescent="0.45">
      <c r="A1231">
        <v>56</v>
      </c>
      <c r="B1231" t="s">
        <v>71</v>
      </c>
      <c r="C1231" t="s">
        <v>29</v>
      </c>
      <c r="D1231" s="2" t="str">
        <f t="shared" si="36"/>
        <v>Texas Tech2015</v>
      </c>
      <c r="F1231">
        <v>7</v>
      </c>
      <c r="G1231">
        <v>6</v>
      </c>
      <c r="H1231" s="2">
        <v>0</v>
      </c>
      <c r="I1231">
        <v>16.940000000000001</v>
      </c>
      <c r="J1231">
        <v>-13.9</v>
      </c>
      <c r="K1231">
        <v>3.04</v>
      </c>
      <c r="L1231" s="2">
        <f>_xlfn.RANK.EQ(I1231, INDEX(CFB!$I$2:$I$1048576, MATCH(W1231, CFB!$W$2:$W$1048576, 0)):INDEX(CFB!$I$2:$I$1048576, MATCH(W1231, CFB!$W$2:$W$1048576, 0) + COUNTIF(CFB!$W$2:$W$1048576, W1231) - 1), 0)</f>
        <v>2</v>
      </c>
      <c r="M1231" s="2">
        <f>_xlfn.RANK.EQ(J1231, INDEX(CFB!$J$2:$J$1048576, MATCH(W1231, CFB!$W$2:$W$1048576, 0)):INDEX(CFB!$J$2:$J$1048576, MATCH(W1231, CFB!$W$2:$W$1048576, 0) + COUNTIF(CFB!$W$2:$W$1048576, W1231) - 1))</f>
        <v>124</v>
      </c>
      <c r="N1231" s="2">
        <f>RANK(K1231, INDEX(CFB!$K$2:$K$1048576, MATCH(W1231, CFB!$W$2:$W$1048576, 0)):INDEX(CFB!$K$2:$K$1048576, MATCH(W1231, CFB!$W$2:$W$1048576, 0) + COUNTIF(CFB!$W$2:$W$1048576, W1231) - 1))</f>
        <v>56</v>
      </c>
      <c r="O1231">
        <v>61.28</v>
      </c>
      <c r="P1231">
        <v>26.33</v>
      </c>
      <c r="Q1231">
        <v>9.7200000000000006</v>
      </c>
      <c r="R1231">
        <v>5.89</v>
      </c>
      <c r="S1231">
        <v>6.51</v>
      </c>
      <c r="T1231">
        <v>5.07</v>
      </c>
      <c r="U1231">
        <v>8.2200000000000006</v>
      </c>
      <c r="V1231">
        <v>5.5</v>
      </c>
      <c r="W1231">
        <v>2015</v>
      </c>
      <c r="X1231">
        <f t="shared" si="37"/>
        <v>0</v>
      </c>
    </row>
    <row r="1232" spans="1:24" ht="12.75" hidden="1" customHeight="1" x14ac:dyDescent="0.45">
      <c r="A1232">
        <v>57</v>
      </c>
      <c r="B1232" t="s">
        <v>60</v>
      </c>
      <c r="C1232" t="s">
        <v>164</v>
      </c>
      <c r="D1232" s="2" t="str">
        <f t="shared" si="36"/>
        <v>Duke2015</v>
      </c>
      <c r="F1232">
        <v>8</v>
      </c>
      <c r="G1232">
        <v>5</v>
      </c>
      <c r="H1232" s="2">
        <v>0</v>
      </c>
      <c r="I1232">
        <v>2.7</v>
      </c>
      <c r="J1232">
        <v>0.24</v>
      </c>
      <c r="K1232">
        <v>2.94</v>
      </c>
      <c r="L1232" s="2">
        <f>_xlfn.RANK.EQ(I1232, INDEX(CFB!$I$2:$I$1048576, MATCH(W1232, CFB!$W$2:$W$1048576, 0)):INDEX(CFB!$I$2:$I$1048576, MATCH(W1232, CFB!$W$2:$W$1048576, 0) + COUNTIF(CFB!$W$2:$W$1048576, W1232) - 1), 0)</f>
        <v>50</v>
      </c>
      <c r="M1232" s="2">
        <f>_xlfn.RANK.EQ(J1232, INDEX(CFB!$J$2:$J$1048576, MATCH(W1232, CFB!$W$2:$W$1048576, 0)):INDEX(CFB!$J$2:$J$1048576, MATCH(W1232, CFB!$W$2:$W$1048576, 0) + COUNTIF(CFB!$W$2:$W$1048576, W1232) - 1))</f>
        <v>64</v>
      </c>
      <c r="N1232" s="2">
        <f>RANK(K1232, INDEX(CFB!$K$2:$K$1048576, MATCH(W1232, CFB!$W$2:$W$1048576, 0)):INDEX(CFB!$K$2:$K$1048576, MATCH(W1232, CFB!$W$2:$W$1048576, 0) + COUNTIF(CFB!$W$2:$W$1048576, W1232) - 1))</f>
        <v>57</v>
      </c>
      <c r="O1232">
        <v>48.43</v>
      </c>
      <c r="P1232">
        <v>12.15</v>
      </c>
      <c r="Q1232">
        <v>8.08</v>
      </c>
      <c r="R1232">
        <v>6.04</v>
      </c>
      <c r="S1232">
        <v>5.96</v>
      </c>
      <c r="T1232">
        <v>2.64</v>
      </c>
      <c r="U1232">
        <v>6.82</v>
      </c>
      <c r="V1232">
        <v>4.3499999999999996</v>
      </c>
      <c r="W1232">
        <v>2015</v>
      </c>
      <c r="X1232">
        <f t="shared" si="37"/>
        <v>0</v>
      </c>
    </row>
    <row r="1233" spans="1:24" ht="12.75" hidden="1" customHeight="1" x14ac:dyDescent="0.45">
      <c r="A1233">
        <v>58</v>
      </c>
      <c r="B1233" t="s">
        <v>42</v>
      </c>
      <c r="C1233" t="s">
        <v>160</v>
      </c>
      <c r="D1233" s="2" t="str">
        <f t="shared" si="36"/>
        <v>Minnesota2015</v>
      </c>
      <c r="F1233">
        <v>6</v>
      </c>
      <c r="G1233">
        <v>7</v>
      </c>
      <c r="H1233" s="2">
        <v>0</v>
      </c>
      <c r="I1233">
        <v>0.74</v>
      </c>
      <c r="J1233">
        <v>1.72</v>
      </c>
      <c r="K1233">
        <v>2.46</v>
      </c>
      <c r="L1233" s="2">
        <f>_xlfn.RANK.EQ(I1233, INDEX(CFB!$I$2:$I$1048576, MATCH(W1233, CFB!$W$2:$W$1048576, 0)):INDEX(CFB!$I$2:$I$1048576, MATCH(W1233, CFB!$W$2:$W$1048576, 0) + COUNTIF(CFB!$W$2:$W$1048576, W1233) - 1), 0)</f>
        <v>64</v>
      </c>
      <c r="M1233" s="2">
        <f>_xlfn.RANK.EQ(J1233, INDEX(CFB!$J$2:$J$1048576, MATCH(W1233, CFB!$W$2:$W$1048576, 0)):INDEX(CFB!$J$2:$J$1048576, MATCH(W1233, CFB!$W$2:$W$1048576, 0) + COUNTIF(CFB!$W$2:$W$1048576, W1233) - 1))</f>
        <v>56</v>
      </c>
      <c r="N1233" s="2">
        <f>RANK(K1233, INDEX(CFB!$K$2:$K$1048576, MATCH(W1233, CFB!$W$2:$W$1048576, 0)):INDEX(CFB!$K$2:$K$1048576, MATCH(W1233, CFB!$W$2:$W$1048576, 0) + COUNTIF(CFB!$W$2:$W$1048576, W1233) - 1))</f>
        <v>58</v>
      </c>
      <c r="O1233">
        <v>43.01</v>
      </c>
      <c r="P1233">
        <v>9.65</v>
      </c>
      <c r="Q1233">
        <v>8.9499999999999993</v>
      </c>
      <c r="R1233">
        <v>4.3</v>
      </c>
      <c r="S1233">
        <v>5.65</v>
      </c>
      <c r="T1233">
        <v>3.1</v>
      </c>
      <c r="U1233">
        <v>7.05</v>
      </c>
      <c r="V1233">
        <v>3.7</v>
      </c>
      <c r="W1233">
        <v>2015</v>
      </c>
      <c r="X1233">
        <f t="shared" si="37"/>
        <v>0</v>
      </c>
    </row>
    <row r="1234" spans="1:24" ht="12.75" hidden="1" customHeight="1" x14ac:dyDescent="0.45">
      <c r="A1234">
        <v>59</v>
      </c>
      <c r="B1234" t="s">
        <v>21</v>
      </c>
      <c r="C1234" t="s">
        <v>154</v>
      </c>
      <c r="D1234" s="2" t="str">
        <f t="shared" si="36"/>
        <v>Indiana2015</v>
      </c>
      <c r="F1234">
        <v>6</v>
      </c>
      <c r="G1234">
        <v>7</v>
      </c>
      <c r="H1234" s="2">
        <v>0</v>
      </c>
      <c r="I1234">
        <v>12.97</v>
      </c>
      <c r="J1234">
        <v>-10.71</v>
      </c>
      <c r="K1234">
        <v>2.2599999999999998</v>
      </c>
      <c r="L1234" s="2">
        <f>_xlfn.RANK.EQ(I1234, INDEX(CFB!$I$2:$I$1048576, MATCH(W1234, CFB!$W$2:$W$1048576, 0)):INDEX(CFB!$I$2:$I$1048576, MATCH(W1234, CFB!$W$2:$W$1048576, 0) + COUNTIF(CFB!$W$2:$W$1048576, W1234) - 1), 0)</f>
        <v>3</v>
      </c>
      <c r="M1234" s="2">
        <f>_xlfn.RANK.EQ(J1234, INDEX(CFB!$J$2:$J$1048576, MATCH(W1234, CFB!$W$2:$W$1048576, 0)):INDEX(CFB!$J$2:$J$1048576, MATCH(W1234, CFB!$W$2:$W$1048576, 0) + COUNTIF(CFB!$W$2:$W$1048576, W1234) - 1))</f>
        <v>122</v>
      </c>
      <c r="N1234" s="2">
        <f>RANK(K1234, INDEX(CFB!$K$2:$K$1048576, MATCH(W1234, CFB!$W$2:$W$1048576, 0)):INDEX(CFB!$K$2:$K$1048576, MATCH(W1234, CFB!$W$2:$W$1048576, 0) + COUNTIF(CFB!$W$2:$W$1048576, W1234) - 1))</f>
        <v>59</v>
      </c>
      <c r="O1234">
        <v>53.86</v>
      </c>
      <c r="P1234">
        <v>21.87</v>
      </c>
      <c r="Q1234">
        <v>10</v>
      </c>
      <c r="R1234">
        <v>5.87</v>
      </c>
      <c r="S1234">
        <v>6.03</v>
      </c>
      <c r="T1234">
        <v>4.17</v>
      </c>
      <c r="U1234">
        <v>7.6</v>
      </c>
      <c r="V1234">
        <v>5.2</v>
      </c>
      <c r="W1234">
        <v>2015</v>
      </c>
      <c r="X1234">
        <f t="shared" si="37"/>
        <v>0</v>
      </c>
    </row>
    <row r="1235" spans="1:24" ht="12.75" hidden="1" customHeight="1" x14ac:dyDescent="0.45">
      <c r="A1235">
        <v>60</v>
      </c>
      <c r="B1235" t="s">
        <v>150</v>
      </c>
      <c r="C1235" t="s">
        <v>165</v>
      </c>
      <c r="D1235" s="2" t="str">
        <f t="shared" si="36"/>
        <v>Southern Mississippi2015</v>
      </c>
      <c r="F1235">
        <v>9</v>
      </c>
      <c r="G1235">
        <v>5</v>
      </c>
      <c r="H1235" s="2">
        <v>0</v>
      </c>
      <c r="I1235">
        <v>4.1500000000000004</v>
      </c>
      <c r="J1235">
        <v>-2.0099999999999998</v>
      </c>
      <c r="K1235">
        <v>2.13</v>
      </c>
      <c r="L1235" s="2">
        <f>_xlfn.RANK.EQ(I1235, INDEX(CFB!$I$2:$I$1048576, MATCH(W1235, CFB!$W$2:$W$1048576, 0)):INDEX(CFB!$I$2:$I$1048576, MATCH(W1235, CFB!$W$2:$W$1048576, 0) + COUNTIF(CFB!$W$2:$W$1048576, W1235) - 1), 0)</f>
        <v>39</v>
      </c>
      <c r="M1235" s="2">
        <f>_xlfn.RANK.EQ(J1235, INDEX(CFB!$J$2:$J$1048576, MATCH(W1235, CFB!$W$2:$W$1048576, 0)):INDEX(CFB!$J$2:$J$1048576, MATCH(W1235, CFB!$W$2:$W$1048576, 0) + COUNTIF(CFB!$W$2:$W$1048576, W1235) - 1))</f>
        <v>80</v>
      </c>
      <c r="N1235" s="2">
        <f>RANK(K1235, INDEX(CFB!$K$2:$K$1048576, MATCH(W1235, CFB!$W$2:$W$1048576, 0)):INDEX(CFB!$K$2:$K$1048576, MATCH(W1235, CFB!$W$2:$W$1048576, 0) + COUNTIF(CFB!$W$2:$W$1048576, W1235) - 1))</f>
        <v>60</v>
      </c>
      <c r="O1235">
        <v>50.15</v>
      </c>
      <c r="P1235">
        <v>15.32</v>
      </c>
      <c r="Q1235">
        <v>9.5</v>
      </c>
      <c r="R1235">
        <v>5.56</v>
      </c>
      <c r="S1235">
        <v>5.71</v>
      </c>
      <c r="T1235">
        <v>3.52</v>
      </c>
      <c r="U1235">
        <v>7.62</v>
      </c>
      <c r="V1235">
        <v>4.5</v>
      </c>
      <c r="W1235">
        <v>2015</v>
      </c>
      <c r="X1235">
        <f t="shared" si="37"/>
        <v>0</v>
      </c>
    </row>
    <row r="1236" spans="1:24" ht="12.75" hidden="1" customHeight="1" x14ac:dyDescent="0.45">
      <c r="A1236">
        <v>61</v>
      </c>
      <c r="B1236" t="s">
        <v>62</v>
      </c>
      <c r="C1236" t="s">
        <v>168</v>
      </c>
      <c r="D1236" s="2" t="str">
        <f t="shared" si="36"/>
        <v>Marshall2015</v>
      </c>
      <c r="F1236">
        <v>10</v>
      </c>
      <c r="G1236">
        <v>3</v>
      </c>
      <c r="H1236" s="2">
        <v>0</v>
      </c>
      <c r="I1236">
        <v>-2.0299999999999998</v>
      </c>
      <c r="J1236">
        <v>3.88</v>
      </c>
      <c r="K1236">
        <v>1.84</v>
      </c>
      <c r="L1236" s="2">
        <f>_xlfn.RANK.EQ(I1236, INDEX(CFB!$I$2:$I$1048576, MATCH(W1236, CFB!$W$2:$W$1048576, 0)):INDEX(CFB!$I$2:$I$1048576, MATCH(W1236, CFB!$W$2:$W$1048576, 0) + COUNTIF(CFB!$W$2:$W$1048576, W1236) - 1), 0)</f>
        <v>85</v>
      </c>
      <c r="M1236" s="2">
        <f>_xlfn.RANK.EQ(J1236, INDEX(CFB!$J$2:$J$1048576, MATCH(W1236, CFB!$W$2:$W$1048576, 0)):INDEX(CFB!$J$2:$J$1048576, MATCH(W1236, CFB!$W$2:$W$1048576, 0) + COUNTIF(CFB!$W$2:$W$1048576, W1236) - 1))</f>
        <v>42</v>
      </c>
      <c r="N1236" s="2">
        <f>RANK(K1236, INDEX(CFB!$K$2:$K$1048576, MATCH(W1236, CFB!$W$2:$W$1048576, 0)):INDEX(CFB!$K$2:$K$1048576, MATCH(W1236, CFB!$W$2:$W$1048576, 0) + COUNTIF(CFB!$W$2:$W$1048576, W1236) - 1))</f>
        <v>61</v>
      </c>
      <c r="O1236">
        <v>40.98</v>
      </c>
      <c r="P1236">
        <v>9.2200000000000006</v>
      </c>
      <c r="Q1236">
        <v>7.68</v>
      </c>
      <c r="R1236">
        <v>4.78</v>
      </c>
      <c r="S1236">
        <v>4.93</v>
      </c>
      <c r="T1236">
        <v>3.61</v>
      </c>
      <c r="U1236">
        <v>6.22</v>
      </c>
      <c r="V1236">
        <v>4.1100000000000003</v>
      </c>
      <c r="W1236">
        <v>2015</v>
      </c>
      <c r="X1236">
        <f t="shared" si="37"/>
        <v>0</v>
      </c>
    </row>
    <row r="1237" spans="1:24" ht="12.75" hidden="1" customHeight="1" x14ac:dyDescent="0.45">
      <c r="A1237">
        <v>62</v>
      </c>
      <c r="B1237" t="s">
        <v>41</v>
      </c>
      <c r="C1237" t="s">
        <v>29</v>
      </c>
      <c r="D1237" s="2" t="str">
        <f t="shared" si="36"/>
        <v>Kansas State2015</v>
      </c>
      <c r="F1237">
        <v>6</v>
      </c>
      <c r="G1237">
        <v>7</v>
      </c>
      <c r="H1237" s="2">
        <v>0</v>
      </c>
      <c r="I1237">
        <v>1.53</v>
      </c>
      <c r="J1237">
        <v>0.3</v>
      </c>
      <c r="K1237">
        <v>1.83</v>
      </c>
      <c r="L1237" s="2">
        <f>_xlfn.RANK.EQ(I1237, INDEX(CFB!$I$2:$I$1048576, MATCH(W1237, CFB!$W$2:$W$1048576, 0)):INDEX(CFB!$I$2:$I$1048576, MATCH(W1237, CFB!$W$2:$W$1048576, 0) + COUNTIF(CFB!$W$2:$W$1048576, W1237) - 1), 0)</f>
        <v>59</v>
      </c>
      <c r="M1237" s="2">
        <f>_xlfn.RANK.EQ(J1237, INDEX(CFB!$J$2:$J$1048576, MATCH(W1237, CFB!$W$2:$W$1048576, 0)):INDEX(CFB!$J$2:$J$1048576, MATCH(W1237, CFB!$W$2:$W$1048576, 0) + COUNTIF(CFB!$W$2:$W$1048576, W1237) - 1))</f>
        <v>63</v>
      </c>
      <c r="N1237" s="2">
        <f>RANK(K1237, INDEX(CFB!$K$2:$K$1048576, MATCH(W1237, CFB!$W$2:$W$1048576, 0)):INDEX(CFB!$K$2:$K$1048576, MATCH(W1237, CFB!$W$2:$W$1048576, 0) + COUNTIF(CFB!$W$2:$W$1048576, W1237) - 1))</f>
        <v>62</v>
      </c>
      <c r="O1237">
        <v>44.11</v>
      </c>
      <c r="P1237">
        <v>12.82</v>
      </c>
      <c r="Q1237">
        <v>8.15</v>
      </c>
      <c r="R1237">
        <v>6.08</v>
      </c>
      <c r="S1237">
        <v>4.88</v>
      </c>
      <c r="T1237">
        <v>3.32</v>
      </c>
      <c r="U1237">
        <v>6.12</v>
      </c>
      <c r="V1237">
        <v>4.7</v>
      </c>
      <c r="W1237">
        <v>2015</v>
      </c>
      <c r="X1237">
        <f t="shared" si="37"/>
        <v>0</v>
      </c>
    </row>
    <row r="1238" spans="1:24" ht="12.75" hidden="1" customHeight="1" x14ac:dyDescent="0.45">
      <c r="A1238">
        <v>63</v>
      </c>
      <c r="B1238" t="s">
        <v>137</v>
      </c>
      <c r="C1238" t="s">
        <v>165</v>
      </c>
      <c r="D1238" s="2" t="str">
        <f t="shared" si="36"/>
        <v>Louisiana Tech2015</v>
      </c>
      <c r="F1238">
        <v>9</v>
      </c>
      <c r="G1238">
        <v>4</v>
      </c>
      <c r="H1238" s="2">
        <v>0</v>
      </c>
      <c r="I1238">
        <v>3.85</v>
      </c>
      <c r="J1238">
        <v>-2.02</v>
      </c>
      <c r="K1238">
        <v>1.83</v>
      </c>
      <c r="L1238" s="2">
        <f>_xlfn.RANK.EQ(I1238, INDEX(CFB!$I$2:$I$1048576, MATCH(W1238, CFB!$W$2:$W$1048576, 0)):INDEX(CFB!$I$2:$I$1048576, MATCH(W1238, CFB!$W$2:$W$1048576, 0) + COUNTIF(CFB!$W$2:$W$1048576, W1238) - 1), 0)</f>
        <v>44</v>
      </c>
      <c r="M1238" s="2">
        <f>_xlfn.RANK.EQ(J1238, INDEX(CFB!$J$2:$J$1048576, MATCH(W1238, CFB!$W$2:$W$1048576, 0)):INDEX(CFB!$J$2:$J$1048576, MATCH(W1238, CFB!$W$2:$W$1048576, 0) + COUNTIF(CFB!$W$2:$W$1048576, W1238) - 1))</f>
        <v>82</v>
      </c>
      <c r="N1238" s="2">
        <f>RANK(K1238, INDEX(CFB!$K$2:$K$1048576, MATCH(W1238, CFB!$W$2:$W$1048576, 0)):INDEX(CFB!$K$2:$K$1048576, MATCH(W1238, CFB!$W$2:$W$1048576, 0) + COUNTIF(CFB!$W$2:$W$1048576, W1238) - 1))</f>
        <v>62</v>
      </c>
      <c r="O1238">
        <v>46.92</v>
      </c>
      <c r="P1238">
        <v>15.35</v>
      </c>
      <c r="Q1238">
        <v>9.4499999999999993</v>
      </c>
      <c r="R1238">
        <v>5.9</v>
      </c>
      <c r="S1238">
        <v>5.4</v>
      </c>
      <c r="T1238">
        <v>2.99</v>
      </c>
      <c r="U1238">
        <v>7.5</v>
      </c>
      <c r="V1238">
        <v>4.5</v>
      </c>
      <c r="W1238">
        <v>2015</v>
      </c>
      <c r="X1238">
        <f t="shared" si="37"/>
        <v>0</v>
      </c>
    </row>
    <row r="1239" spans="1:24" ht="12.75" hidden="1" customHeight="1" x14ac:dyDescent="0.45">
      <c r="A1239">
        <v>64</v>
      </c>
      <c r="B1239" t="s">
        <v>87</v>
      </c>
      <c r="C1239" t="s">
        <v>161</v>
      </c>
      <c r="D1239" s="2" t="str">
        <f t="shared" si="36"/>
        <v>Northern Illinois2015</v>
      </c>
      <c r="F1239">
        <v>8</v>
      </c>
      <c r="G1239">
        <v>6</v>
      </c>
      <c r="H1239" s="2">
        <v>0</v>
      </c>
      <c r="I1239">
        <v>2.65</v>
      </c>
      <c r="J1239">
        <v>-1.1000000000000001</v>
      </c>
      <c r="K1239">
        <v>1.55</v>
      </c>
      <c r="L1239" s="2">
        <f>_xlfn.RANK.EQ(I1239, INDEX(CFB!$I$2:$I$1048576, MATCH(W1239, CFB!$W$2:$W$1048576, 0)):INDEX(CFB!$I$2:$I$1048576, MATCH(W1239, CFB!$W$2:$W$1048576, 0) + COUNTIF(CFB!$W$2:$W$1048576, W1239) - 1), 0)</f>
        <v>51</v>
      </c>
      <c r="M1239" s="2">
        <f>_xlfn.RANK.EQ(J1239, INDEX(CFB!$J$2:$J$1048576, MATCH(W1239, CFB!$W$2:$W$1048576, 0)):INDEX(CFB!$J$2:$J$1048576, MATCH(W1239, CFB!$W$2:$W$1048576, 0) + COUNTIF(CFB!$W$2:$W$1048576, W1239) - 1))</f>
        <v>69</v>
      </c>
      <c r="N1239" s="2">
        <f>RANK(K1239, INDEX(CFB!$K$2:$K$1048576, MATCH(W1239, CFB!$W$2:$W$1048576, 0)):INDEX(CFB!$K$2:$K$1048576, MATCH(W1239, CFB!$W$2:$W$1048576, 0) + COUNTIF(CFB!$W$2:$W$1048576, W1239) - 1))</f>
        <v>64</v>
      </c>
      <c r="O1239">
        <v>45.4</v>
      </c>
      <c r="P1239">
        <v>13.94</v>
      </c>
      <c r="Q1239">
        <v>8.85</v>
      </c>
      <c r="R1239">
        <v>5.08</v>
      </c>
      <c r="S1239">
        <v>5.03</v>
      </c>
      <c r="T1239">
        <v>3.11</v>
      </c>
      <c r="U1239">
        <v>6.44</v>
      </c>
      <c r="V1239">
        <v>4.05</v>
      </c>
      <c r="W1239">
        <v>2015</v>
      </c>
      <c r="X1239">
        <f t="shared" si="37"/>
        <v>0</v>
      </c>
    </row>
    <row r="1240" spans="1:24" ht="12.75" hidden="1" customHeight="1" x14ac:dyDescent="0.45">
      <c r="A1240">
        <v>65</v>
      </c>
      <c r="B1240" t="s">
        <v>52</v>
      </c>
      <c r="C1240" t="s">
        <v>164</v>
      </c>
      <c r="D1240" s="2" t="str">
        <f t="shared" si="36"/>
        <v>Georgia Tech2015</v>
      </c>
      <c r="F1240">
        <v>3</v>
      </c>
      <c r="G1240">
        <v>9</v>
      </c>
      <c r="H1240" s="2">
        <v>0</v>
      </c>
      <c r="I1240">
        <v>-1.32</v>
      </c>
      <c r="J1240">
        <v>2.75</v>
      </c>
      <c r="K1240">
        <v>1.43</v>
      </c>
      <c r="L1240" s="2">
        <f>_xlfn.RANK.EQ(I1240, INDEX(CFB!$I$2:$I$1048576, MATCH(W1240, CFB!$W$2:$W$1048576, 0)):INDEX(CFB!$I$2:$I$1048576, MATCH(W1240, CFB!$W$2:$W$1048576, 0) + COUNTIF(CFB!$W$2:$W$1048576, W1240) - 1), 0)</f>
        <v>81</v>
      </c>
      <c r="M1240" s="2">
        <f>_xlfn.RANK.EQ(J1240, INDEX(CFB!$J$2:$J$1048576, MATCH(W1240, CFB!$W$2:$W$1048576, 0)):INDEX(CFB!$J$2:$J$1048576, MATCH(W1240, CFB!$W$2:$W$1048576, 0) + COUNTIF(CFB!$W$2:$W$1048576, W1240) - 1))</f>
        <v>48</v>
      </c>
      <c r="N1240" s="2">
        <f>RANK(K1240, INDEX(CFB!$K$2:$K$1048576, MATCH(W1240, CFB!$W$2:$W$1048576, 0)):INDEX(CFB!$K$2:$K$1048576, MATCH(W1240, CFB!$W$2:$W$1048576, 0) + COUNTIF(CFB!$W$2:$W$1048576, W1240) - 1))</f>
        <v>65</v>
      </c>
      <c r="O1240">
        <v>47.29</v>
      </c>
      <c r="P1240">
        <v>7.49</v>
      </c>
      <c r="Q1240">
        <v>9.57</v>
      </c>
      <c r="R1240">
        <v>5.18</v>
      </c>
      <c r="S1240">
        <v>6.51</v>
      </c>
      <c r="T1240">
        <v>3.29</v>
      </c>
      <c r="U1240">
        <v>7.26</v>
      </c>
      <c r="V1240">
        <v>4.2300000000000004</v>
      </c>
      <c r="W1240">
        <v>2015</v>
      </c>
      <c r="X1240">
        <f t="shared" si="37"/>
        <v>0</v>
      </c>
    </row>
    <row r="1241" spans="1:24" ht="12.75" hidden="1" customHeight="1" x14ac:dyDescent="0.45">
      <c r="A1241">
        <v>66</v>
      </c>
      <c r="B1241" t="s">
        <v>120</v>
      </c>
      <c r="C1241" t="s">
        <v>170</v>
      </c>
      <c r="D1241" s="2" t="str">
        <f t="shared" si="36"/>
        <v>Arizona2015</v>
      </c>
      <c r="F1241">
        <v>7</v>
      </c>
      <c r="G1241">
        <v>6</v>
      </c>
      <c r="H1241" s="2">
        <v>0</v>
      </c>
      <c r="I1241">
        <v>7.88</v>
      </c>
      <c r="J1241">
        <v>-6.61</v>
      </c>
      <c r="K1241">
        <v>1.27</v>
      </c>
      <c r="L1241" s="2">
        <f>_xlfn.RANK.EQ(I1241, INDEX(CFB!$I$2:$I$1048576, MATCH(W1241, CFB!$W$2:$W$1048576, 0)):INDEX(CFB!$I$2:$I$1048576, MATCH(W1241, CFB!$W$2:$W$1048576, 0) + COUNTIF(CFB!$W$2:$W$1048576, W1241) - 1), 0)</f>
        <v>24</v>
      </c>
      <c r="M1241" s="2">
        <f>_xlfn.RANK.EQ(J1241, INDEX(CFB!$J$2:$J$1048576, MATCH(W1241, CFB!$W$2:$W$1048576, 0)):INDEX(CFB!$J$2:$J$1048576, MATCH(W1241, CFB!$W$2:$W$1048576, 0) + COUNTIF(CFB!$W$2:$W$1048576, W1241) - 1))</f>
        <v>110</v>
      </c>
      <c r="N1241" s="2">
        <f>RANK(K1241, INDEX(CFB!$K$2:$K$1048576, MATCH(W1241, CFB!$W$2:$W$1048576, 0)):INDEX(CFB!$K$2:$K$1048576, MATCH(W1241, CFB!$W$2:$W$1048576, 0) + COUNTIF(CFB!$W$2:$W$1048576, W1241) - 1))</f>
        <v>66</v>
      </c>
      <c r="O1241">
        <v>54.96</v>
      </c>
      <c r="P1241">
        <v>20.91</v>
      </c>
      <c r="Q1241">
        <v>9.3000000000000007</v>
      </c>
      <c r="R1241">
        <v>6.32</v>
      </c>
      <c r="S1241">
        <v>6.84</v>
      </c>
      <c r="T1241">
        <v>3.34</v>
      </c>
      <c r="U1241">
        <v>7.84</v>
      </c>
      <c r="V1241">
        <v>4.74</v>
      </c>
      <c r="W1241">
        <v>2015</v>
      </c>
      <c r="X1241">
        <f t="shared" si="37"/>
        <v>0</v>
      </c>
    </row>
    <row r="1242" spans="1:24" ht="12.75" hidden="1" customHeight="1" x14ac:dyDescent="0.45">
      <c r="A1242">
        <v>67</v>
      </c>
      <c r="B1242" t="s">
        <v>81</v>
      </c>
      <c r="C1242" t="s">
        <v>173</v>
      </c>
      <c r="D1242" s="2" t="str">
        <f t="shared" si="36"/>
        <v>Cincinnati2015</v>
      </c>
      <c r="F1242">
        <v>7</v>
      </c>
      <c r="G1242">
        <v>6</v>
      </c>
      <c r="H1242" s="2">
        <v>0</v>
      </c>
      <c r="I1242">
        <v>5.19</v>
      </c>
      <c r="J1242">
        <v>-4</v>
      </c>
      <c r="K1242">
        <v>1.19</v>
      </c>
      <c r="L1242" s="2">
        <f>_xlfn.RANK.EQ(I1242, INDEX(CFB!$I$2:$I$1048576, MATCH(W1242, CFB!$W$2:$W$1048576, 0)):INDEX(CFB!$I$2:$I$1048576, MATCH(W1242, CFB!$W$2:$W$1048576, 0) + COUNTIF(CFB!$W$2:$W$1048576, W1242) - 1), 0)</f>
        <v>30</v>
      </c>
      <c r="M1242" s="2">
        <f>_xlfn.RANK.EQ(J1242, INDEX(CFB!$J$2:$J$1048576, MATCH(W1242, CFB!$W$2:$W$1048576, 0)):INDEX(CFB!$J$2:$J$1048576, MATCH(W1242, CFB!$W$2:$W$1048576, 0) + COUNTIF(CFB!$W$2:$W$1048576, W1242) - 1))</f>
        <v>91</v>
      </c>
      <c r="N1242" s="2">
        <f>RANK(K1242, INDEX(CFB!$K$2:$K$1048576, MATCH(W1242, CFB!$W$2:$W$1048576, 0)):INDEX(CFB!$K$2:$K$1048576, MATCH(W1242, CFB!$W$2:$W$1048576, 0) + COUNTIF(CFB!$W$2:$W$1048576, W1242) - 1))</f>
        <v>67</v>
      </c>
      <c r="O1242">
        <v>49.45</v>
      </c>
      <c r="P1242">
        <v>17.32</v>
      </c>
      <c r="Q1242">
        <v>10.15</v>
      </c>
      <c r="R1242">
        <v>5.07</v>
      </c>
      <c r="S1242">
        <v>5.64</v>
      </c>
      <c r="T1242">
        <v>4.38</v>
      </c>
      <c r="U1242">
        <v>7.77</v>
      </c>
      <c r="V1242">
        <v>4.8099999999999996</v>
      </c>
      <c r="W1242">
        <v>2015</v>
      </c>
      <c r="X1242">
        <f t="shared" si="37"/>
        <v>0</v>
      </c>
    </row>
    <row r="1243" spans="1:24" ht="12.75" hidden="1" customHeight="1" x14ac:dyDescent="0.45">
      <c r="A1243">
        <v>68</v>
      </c>
      <c r="B1243" t="s">
        <v>43</v>
      </c>
      <c r="C1243" t="s">
        <v>160</v>
      </c>
      <c r="D1243" s="2" t="str">
        <f t="shared" si="36"/>
        <v>Illinois2015</v>
      </c>
      <c r="F1243">
        <v>5</v>
      </c>
      <c r="G1243">
        <v>7</v>
      </c>
      <c r="H1243" s="2">
        <v>0</v>
      </c>
      <c r="I1243">
        <v>-4.43</v>
      </c>
      <c r="J1243">
        <v>5.61</v>
      </c>
      <c r="K1243">
        <v>1.18</v>
      </c>
      <c r="L1243" s="2">
        <f>_xlfn.RANK.EQ(I1243, INDEX(CFB!$I$2:$I$1048576, MATCH(W1243, CFB!$W$2:$W$1048576, 0)):INDEX(CFB!$I$2:$I$1048576, MATCH(W1243, CFB!$W$2:$W$1048576, 0) + COUNTIF(CFB!$W$2:$W$1048576, W1243) - 1), 0)</f>
        <v>95</v>
      </c>
      <c r="M1243" s="2">
        <f>_xlfn.RANK.EQ(J1243, INDEX(CFB!$J$2:$J$1048576, MATCH(W1243, CFB!$W$2:$W$1048576, 0)):INDEX(CFB!$J$2:$J$1048576, MATCH(W1243, CFB!$W$2:$W$1048576, 0) + COUNTIF(CFB!$W$2:$W$1048576, W1243) - 1))</f>
        <v>28</v>
      </c>
      <c r="N1243" s="2">
        <f>RANK(K1243, INDEX(CFB!$K$2:$K$1048576, MATCH(W1243, CFB!$W$2:$W$1048576, 0)):INDEX(CFB!$K$2:$K$1048576, MATCH(W1243, CFB!$W$2:$W$1048576, 0) + COUNTIF(CFB!$W$2:$W$1048576, W1243) - 1))</f>
        <v>68</v>
      </c>
      <c r="O1243">
        <v>41.32</v>
      </c>
      <c r="P1243">
        <v>8.2200000000000006</v>
      </c>
      <c r="Q1243">
        <v>7.81</v>
      </c>
      <c r="R1243">
        <v>4.09</v>
      </c>
      <c r="S1243">
        <v>5.4</v>
      </c>
      <c r="T1243">
        <v>3.14</v>
      </c>
      <c r="U1243">
        <v>6.51</v>
      </c>
      <c r="V1243">
        <v>3.69</v>
      </c>
      <c r="W1243">
        <v>2015</v>
      </c>
      <c r="X1243">
        <f t="shared" si="37"/>
        <v>0</v>
      </c>
    </row>
    <row r="1244" spans="1:24" ht="12.75" hidden="1" customHeight="1" x14ac:dyDescent="0.45">
      <c r="A1244">
        <v>69</v>
      </c>
      <c r="B1244" t="s">
        <v>14</v>
      </c>
      <c r="C1244" t="s">
        <v>29</v>
      </c>
      <c r="D1244" s="2" t="str">
        <f t="shared" si="36"/>
        <v>Texas2015</v>
      </c>
      <c r="F1244">
        <v>5</v>
      </c>
      <c r="G1244">
        <v>7</v>
      </c>
      <c r="H1244" s="2">
        <v>0</v>
      </c>
      <c r="I1244">
        <v>-2.1</v>
      </c>
      <c r="J1244">
        <v>3.19</v>
      </c>
      <c r="K1244">
        <v>1.0900000000000001</v>
      </c>
      <c r="L1244" s="2">
        <f>_xlfn.RANK.EQ(I1244, INDEX(CFB!$I$2:$I$1048576, MATCH(W1244, CFB!$W$2:$W$1048576, 0)):INDEX(CFB!$I$2:$I$1048576, MATCH(W1244, CFB!$W$2:$W$1048576, 0) + COUNTIF(CFB!$W$2:$W$1048576, W1244) - 1), 0)</f>
        <v>86</v>
      </c>
      <c r="M1244" s="2">
        <f>_xlfn.RANK.EQ(J1244, INDEX(CFB!$J$2:$J$1048576, MATCH(W1244, CFB!$W$2:$W$1048576, 0)):INDEX(CFB!$J$2:$J$1048576, MATCH(W1244, CFB!$W$2:$W$1048576, 0) + COUNTIF(CFB!$W$2:$W$1048576, W1244) - 1))</f>
        <v>45</v>
      </c>
      <c r="N1244" s="2">
        <f>RANK(K1244, INDEX(CFB!$K$2:$K$1048576, MATCH(W1244, CFB!$W$2:$W$1048576, 0)):INDEX(CFB!$K$2:$K$1048576, MATCH(W1244, CFB!$W$2:$W$1048576, 0) + COUNTIF(CFB!$W$2:$W$1048576, W1244) - 1))</f>
        <v>69</v>
      </c>
      <c r="O1244">
        <v>41.55</v>
      </c>
      <c r="P1244">
        <v>8.6199999999999992</v>
      </c>
      <c r="Q1244">
        <v>8.51</v>
      </c>
      <c r="R1244">
        <v>4.8899999999999997</v>
      </c>
      <c r="S1244">
        <v>6.04</v>
      </c>
      <c r="T1244">
        <v>3.28</v>
      </c>
      <c r="U1244">
        <v>6.83</v>
      </c>
      <c r="V1244">
        <v>3.87</v>
      </c>
      <c r="W1244">
        <v>2015</v>
      </c>
      <c r="X1244">
        <f t="shared" si="37"/>
        <v>0</v>
      </c>
    </row>
    <row r="1245" spans="1:24" ht="12.75" hidden="1" customHeight="1" x14ac:dyDescent="0.45">
      <c r="A1245">
        <v>70</v>
      </c>
      <c r="B1245" t="s">
        <v>125</v>
      </c>
      <c r="C1245" t="s">
        <v>174</v>
      </c>
      <c r="D1245" s="2" t="str">
        <f t="shared" si="36"/>
        <v>Arkansas State2015</v>
      </c>
      <c r="F1245">
        <v>9</v>
      </c>
      <c r="G1245">
        <v>4</v>
      </c>
      <c r="H1245" s="2">
        <v>0</v>
      </c>
      <c r="I1245">
        <v>4.82</v>
      </c>
      <c r="J1245">
        <v>-4.08</v>
      </c>
      <c r="K1245">
        <v>0.74</v>
      </c>
      <c r="L1245" s="2">
        <f>_xlfn.RANK.EQ(I1245, INDEX(CFB!$I$2:$I$1048576, MATCH(W1245, CFB!$W$2:$W$1048576, 0)):INDEX(CFB!$I$2:$I$1048576, MATCH(W1245, CFB!$W$2:$W$1048576, 0) + COUNTIF(CFB!$W$2:$W$1048576, W1245) - 1), 0)</f>
        <v>32</v>
      </c>
      <c r="M1245" s="2">
        <f>_xlfn.RANK.EQ(J1245, INDEX(CFB!$J$2:$J$1048576, MATCH(W1245, CFB!$W$2:$W$1048576, 0)):INDEX(CFB!$J$2:$J$1048576, MATCH(W1245, CFB!$W$2:$W$1048576, 0) + COUNTIF(CFB!$W$2:$W$1048576, W1245) - 1))</f>
        <v>92</v>
      </c>
      <c r="N1245" s="2">
        <f>RANK(K1245, INDEX(CFB!$K$2:$K$1048576, MATCH(W1245, CFB!$W$2:$W$1048576, 0)):INDEX(CFB!$K$2:$K$1048576, MATCH(W1245, CFB!$W$2:$W$1048576, 0) + COUNTIF(CFB!$W$2:$W$1048576, W1245) - 1))</f>
        <v>70</v>
      </c>
      <c r="O1245">
        <v>50.45</v>
      </c>
      <c r="P1245">
        <v>19.73</v>
      </c>
      <c r="Q1245">
        <v>8.4</v>
      </c>
      <c r="R1245">
        <v>6.01</v>
      </c>
      <c r="S1245">
        <v>5.8</v>
      </c>
      <c r="T1245">
        <v>3.7</v>
      </c>
      <c r="U1245">
        <v>6.84</v>
      </c>
      <c r="V1245">
        <v>4.83</v>
      </c>
      <c r="W1245">
        <v>2015</v>
      </c>
      <c r="X1245">
        <f t="shared" si="37"/>
        <v>0</v>
      </c>
    </row>
    <row r="1246" spans="1:24" ht="12.75" hidden="1" customHeight="1" x14ac:dyDescent="0.45">
      <c r="A1246">
        <v>71</v>
      </c>
      <c r="B1246" t="s">
        <v>139</v>
      </c>
      <c r="C1246" t="s">
        <v>161</v>
      </c>
      <c r="D1246" s="2" t="str">
        <f t="shared" si="36"/>
        <v>Central Michigan2015</v>
      </c>
      <c r="F1246">
        <v>7</v>
      </c>
      <c r="G1246">
        <v>6</v>
      </c>
      <c r="H1246" s="2">
        <v>0</v>
      </c>
      <c r="I1246">
        <v>-2.71</v>
      </c>
      <c r="J1246">
        <v>3.29</v>
      </c>
      <c r="K1246">
        <v>0.59</v>
      </c>
      <c r="L1246" s="2">
        <f>_xlfn.RANK.EQ(I1246, INDEX(CFB!$I$2:$I$1048576, MATCH(W1246, CFB!$W$2:$W$1048576, 0)):INDEX(CFB!$I$2:$I$1048576, MATCH(W1246, CFB!$W$2:$W$1048576, 0) + COUNTIF(CFB!$W$2:$W$1048576, W1246) - 1), 0)</f>
        <v>89</v>
      </c>
      <c r="M1246" s="2">
        <f>_xlfn.RANK.EQ(J1246, INDEX(CFB!$J$2:$J$1048576, MATCH(W1246, CFB!$W$2:$W$1048576, 0)):INDEX(CFB!$J$2:$J$1048576, MATCH(W1246, CFB!$W$2:$W$1048576, 0) + COUNTIF(CFB!$W$2:$W$1048576, W1246) - 1))</f>
        <v>44</v>
      </c>
      <c r="N1246" s="2">
        <f>RANK(K1246, INDEX(CFB!$K$2:$K$1048576, MATCH(W1246, CFB!$W$2:$W$1048576, 0)):INDEX(CFB!$K$2:$K$1048576, MATCH(W1246, CFB!$W$2:$W$1048576, 0) + COUNTIF(CFB!$W$2:$W$1048576, W1246) - 1))</f>
        <v>71</v>
      </c>
      <c r="O1246">
        <v>39.19</v>
      </c>
      <c r="P1246">
        <v>8.57</v>
      </c>
      <c r="Q1246">
        <v>9.3800000000000008</v>
      </c>
      <c r="R1246">
        <v>5.07</v>
      </c>
      <c r="S1246">
        <v>4.03</v>
      </c>
      <c r="T1246">
        <v>3.27</v>
      </c>
      <c r="U1246">
        <v>6.78</v>
      </c>
      <c r="V1246">
        <v>4.18</v>
      </c>
      <c r="W1246">
        <v>2015</v>
      </c>
      <c r="X1246">
        <f t="shared" si="37"/>
        <v>0</v>
      </c>
    </row>
    <row r="1247" spans="1:24" ht="12.75" hidden="1" customHeight="1" x14ac:dyDescent="0.45">
      <c r="A1247">
        <v>72</v>
      </c>
      <c r="B1247" t="s">
        <v>131</v>
      </c>
      <c r="C1247" t="s">
        <v>167</v>
      </c>
      <c r="D1247" s="2" t="str">
        <f t="shared" si="36"/>
        <v>Air Force2015</v>
      </c>
      <c r="F1247">
        <v>8</v>
      </c>
      <c r="G1247">
        <v>6</v>
      </c>
      <c r="H1247" s="2">
        <v>0</v>
      </c>
      <c r="I1247">
        <v>1.1499999999999999</v>
      </c>
      <c r="J1247">
        <v>-0.79</v>
      </c>
      <c r="K1247">
        <v>0.36</v>
      </c>
      <c r="L1247" s="2">
        <f>_xlfn.RANK.EQ(I1247, INDEX(CFB!$I$2:$I$1048576, MATCH(W1247, CFB!$W$2:$W$1048576, 0)):INDEX(CFB!$I$2:$I$1048576, MATCH(W1247, CFB!$W$2:$W$1048576, 0) + COUNTIF(CFB!$W$2:$W$1048576, W1247) - 1), 0)</f>
        <v>61</v>
      </c>
      <c r="M1247" s="2">
        <f>_xlfn.RANK.EQ(J1247, INDEX(CFB!$J$2:$J$1048576, MATCH(W1247, CFB!$W$2:$W$1048576, 0)):INDEX(CFB!$J$2:$J$1048576, MATCH(W1247, CFB!$W$2:$W$1048576, 0) + COUNTIF(CFB!$W$2:$W$1048576, W1247) - 1))</f>
        <v>66</v>
      </c>
      <c r="N1247" s="2">
        <f>RANK(K1247, INDEX(CFB!$K$2:$K$1048576, MATCH(W1247, CFB!$W$2:$W$1048576, 0)):INDEX(CFB!$K$2:$K$1048576, MATCH(W1247, CFB!$W$2:$W$1048576, 0) + COUNTIF(CFB!$W$2:$W$1048576, W1247) - 1))</f>
        <v>72</v>
      </c>
      <c r="O1247">
        <v>48.03</v>
      </c>
      <c r="P1247">
        <v>12.25</v>
      </c>
      <c r="Q1247">
        <v>12.34</v>
      </c>
      <c r="R1247">
        <v>5.64</v>
      </c>
      <c r="S1247">
        <v>6.61</v>
      </c>
      <c r="T1247">
        <v>3.08</v>
      </c>
      <c r="U1247">
        <v>7.52</v>
      </c>
      <c r="V1247">
        <v>4.63</v>
      </c>
      <c r="W1247">
        <v>2015</v>
      </c>
      <c r="X1247">
        <f t="shared" si="37"/>
        <v>0</v>
      </c>
    </row>
    <row r="1248" spans="1:24" ht="12.75" hidden="1" customHeight="1" x14ac:dyDescent="0.45">
      <c r="A1248">
        <v>73</v>
      </c>
      <c r="B1248" t="s">
        <v>46</v>
      </c>
      <c r="C1248" t="s">
        <v>155</v>
      </c>
      <c r="D1248" s="2" t="str">
        <f t="shared" si="36"/>
        <v>Missouri2015</v>
      </c>
      <c r="F1248">
        <v>5</v>
      </c>
      <c r="G1248">
        <v>7</v>
      </c>
      <c r="H1248" s="2">
        <v>0</v>
      </c>
      <c r="I1248">
        <v>-10.79</v>
      </c>
      <c r="J1248">
        <v>10.99</v>
      </c>
      <c r="K1248">
        <v>0.2</v>
      </c>
      <c r="L1248" s="2">
        <f>_xlfn.RANK.EQ(I1248, INDEX(CFB!$I$2:$I$1048576, MATCH(W1248, CFB!$W$2:$W$1048576, 0)):INDEX(CFB!$I$2:$I$1048576, MATCH(W1248, CFB!$W$2:$W$1048576, 0) + COUNTIF(CFB!$W$2:$W$1048576, W1248) - 1), 0)</f>
        <v>120</v>
      </c>
      <c r="M1248" s="2">
        <f>_xlfn.RANK.EQ(J1248, INDEX(CFB!$J$2:$J$1048576, MATCH(W1248, CFB!$W$2:$W$1048576, 0)):INDEX(CFB!$J$2:$J$1048576, MATCH(W1248, CFB!$W$2:$W$1048576, 0) + COUNTIF(CFB!$W$2:$W$1048576, W1248) - 1))</f>
        <v>8</v>
      </c>
      <c r="N1248" s="2">
        <f>RANK(K1248, INDEX(CFB!$K$2:$K$1048576, MATCH(W1248, CFB!$W$2:$W$1048576, 0)):INDEX(CFB!$K$2:$K$1048576, MATCH(W1248, CFB!$W$2:$W$1048576, 0) + COUNTIF(CFB!$W$2:$W$1048576, W1248) - 1))</f>
        <v>73</v>
      </c>
      <c r="O1248">
        <v>32.26</v>
      </c>
      <c r="P1248">
        <v>0.03</v>
      </c>
      <c r="Q1248">
        <v>7.24</v>
      </c>
      <c r="R1248">
        <v>3.82</v>
      </c>
      <c r="S1248">
        <v>4.7300000000000004</v>
      </c>
      <c r="T1248">
        <v>2.14</v>
      </c>
      <c r="U1248">
        <v>5.81</v>
      </c>
      <c r="V1248">
        <v>2.91</v>
      </c>
      <c r="W1248">
        <v>2015</v>
      </c>
      <c r="X1248">
        <f t="shared" si="37"/>
        <v>0</v>
      </c>
    </row>
    <row r="1249" spans="1:24" ht="12.75" hidden="1" customHeight="1" x14ac:dyDescent="0.45">
      <c r="A1249">
        <v>74</v>
      </c>
      <c r="B1249" t="s">
        <v>127</v>
      </c>
      <c r="C1249" t="s">
        <v>162</v>
      </c>
      <c r="D1249" s="2" t="str">
        <f t="shared" si="36"/>
        <v>Akron2015</v>
      </c>
      <c r="F1249">
        <v>8</v>
      </c>
      <c r="G1249">
        <v>5</v>
      </c>
      <c r="H1249" s="2">
        <v>0</v>
      </c>
      <c r="I1249">
        <v>-6.11</v>
      </c>
      <c r="J1249">
        <v>5.74</v>
      </c>
      <c r="K1249">
        <v>-0.37</v>
      </c>
      <c r="L1249" s="2">
        <f>_xlfn.RANK.EQ(I1249, INDEX(CFB!$I$2:$I$1048576, MATCH(W1249, CFB!$W$2:$W$1048576, 0)):INDEX(CFB!$I$2:$I$1048576, MATCH(W1249, CFB!$W$2:$W$1048576, 0) + COUNTIF(CFB!$W$2:$W$1048576, W1249) - 1), 0)</f>
        <v>108</v>
      </c>
      <c r="M1249" s="2">
        <f>_xlfn.RANK.EQ(J1249, INDEX(CFB!$J$2:$J$1048576, MATCH(W1249, CFB!$W$2:$W$1048576, 0)):INDEX(CFB!$J$2:$J$1048576, MATCH(W1249, CFB!$W$2:$W$1048576, 0) + COUNTIF(CFB!$W$2:$W$1048576, W1249) - 1))</f>
        <v>26</v>
      </c>
      <c r="N1249" s="2">
        <f>RANK(K1249, INDEX(CFB!$K$2:$K$1048576, MATCH(W1249, CFB!$W$2:$W$1048576, 0)):INDEX(CFB!$K$2:$K$1048576, MATCH(W1249, CFB!$W$2:$W$1048576, 0) + COUNTIF(CFB!$W$2:$W$1048576, W1249) - 1))</f>
        <v>74</v>
      </c>
      <c r="O1249">
        <v>36.14</v>
      </c>
      <c r="P1249">
        <v>9.76</v>
      </c>
      <c r="Q1249">
        <v>8.2899999999999991</v>
      </c>
      <c r="R1249">
        <v>5.21</v>
      </c>
      <c r="S1249">
        <v>4.84</v>
      </c>
      <c r="T1249">
        <v>2.1800000000000002</v>
      </c>
      <c r="U1249">
        <v>6.24</v>
      </c>
      <c r="V1249">
        <v>3.85</v>
      </c>
      <c r="W1249">
        <v>2015</v>
      </c>
      <c r="X1249">
        <f t="shared" si="37"/>
        <v>0</v>
      </c>
    </row>
    <row r="1250" spans="1:24" ht="12.75" hidden="1" customHeight="1" x14ac:dyDescent="0.45">
      <c r="A1250">
        <v>75</v>
      </c>
      <c r="B1250" t="s">
        <v>64</v>
      </c>
      <c r="C1250" t="s">
        <v>162</v>
      </c>
      <c r="D1250" s="2" t="str">
        <f t="shared" si="36"/>
        <v>Ohio2015</v>
      </c>
      <c r="F1250">
        <v>8</v>
      </c>
      <c r="G1250">
        <v>5</v>
      </c>
      <c r="H1250" s="2">
        <v>0</v>
      </c>
      <c r="I1250">
        <v>-1.01</v>
      </c>
      <c r="J1250">
        <v>0.54</v>
      </c>
      <c r="K1250">
        <v>-0.46</v>
      </c>
      <c r="L1250" s="2">
        <f>_xlfn.RANK.EQ(I1250, INDEX(CFB!$I$2:$I$1048576, MATCH(W1250, CFB!$W$2:$W$1048576, 0)):INDEX(CFB!$I$2:$I$1048576, MATCH(W1250, CFB!$W$2:$W$1048576, 0) + COUNTIF(CFB!$W$2:$W$1048576, W1250) - 1), 0)</f>
        <v>78</v>
      </c>
      <c r="M1250" s="2">
        <f>_xlfn.RANK.EQ(J1250, INDEX(CFB!$J$2:$J$1048576, MATCH(W1250, CFB!$W$2:$W$1048576, 0)):INDEX(CFB!$J$2:$J$1048576, MATCH(W1250, CFB!$W$2:$W$1048576, 0) + COUNTIF(CFB!$W$2:$W$1048576, W1250) - 1))</f>
        <v>60</v>
      </c>
      <c r="N1250" s="2">
        <f>RANK(K1250, INDEX(CFB!$K$2:$K$1048576, MATCH(W1250, CFB!$W$2:$W$1048576, 0)):INDEX(CFB!$K$2:$K$1048576, MATCH(W1250, CFB!$W$2:$W$1048576, 0) + COUNTIF(CFB!$W$2:$W$1048576, W1250) - 1))</f>
        <v>75</v>
      </c>
      <c r="O1250">
        <v>39.74</v>
      </c>
      <c r="P1250">
        <v>13.57</v>
      </c>
      <c r="Q1250">
        <v>8.89</v>
      </c>
      <c r="R1250">
        <v>5.14</v>
      </c>
      <c r="S1250">
        <v>5.12</v>
      </c>
      <c r="T1250">
        <v>4.29</v>
      </c>
      <c r="U1250">
        <v>6.73</v>
      </c>
      <c r="V1250">
        <v>4.76</v>
      </c>
      <c r="W1250">
        <v>2015</v>
      </c>
      <c r="X1250">
        <f t="shared" si="37"/>
        <v>0</v>
      </c>
    </row>
    <row r="1251" spans="1:24" ht="12.75" hidden="1" customHeight="1" x14ac:dyDescent="0.45">
      <c r="A1251">
        <v>76</v>
      </c>
      <c r="B1251" t="s">
        <v>93</v>
      </c>
      <c r="C1251" t="s">
        <v>164</v>
      </c>
      <c r="D1251" s="2" t="str">
        <f t="shared" si="36"/>
        <v>Virginia2015</v>
      </c>
      <c r="F1251">
        <v>4</v>
      </c>
      <c r="G1251">
        <v>8</v>
      </c>
      <c r="H1251" s="2">
        <v>0</v>
      </c>
      <c r="I1251">
        <v>0.56000000000000005</v>
      </c>
      <c r="J1251">
        <v>-1.51</v>
      </c>
      <c r="K1251">
        <v>-0.95</v>
      </c>
      <c r="L1251" s="2">
        <f>_xlfn.RANK.EQ(I1251, INDEX(CFB!$I$2:$I$1048576, MATCH(W1251, CFB!$W$2:$W$1048576, 0)):INDEX(CFB!$I$2:$I$1048576, MATCH(W1251, CFB!$W$2:$W$1048576, 0) + COUNTIF(CFB!$W$2:$W$1048576, W1251) - 1), 0)</f>
        <v>68</v>
      </c>
      <c r="M1251" s="2">
        <f>_xlfn.RANK.EQ(J1251, INDEX(CFB!$J$2:$J$1048576, MATCH(W1251, CFB!$W$2:$W$1048576, 0)):INDEX(CFB!$J$2:$J$1048576, MATCH(W1251, CFB!$W$2:$W$1048576, 0) + COUNTIF(CFB!$W$2:$W$1048576, W1251) - 1))</f>
        <v>75</v>
      </c>
      <c r="N1251" s="2">
        <f>RANK(K1251, INDEX(CFB!$K$2:$K$1048576, MATCH(W1251, CFB!$W$2:$W$1048576, 0)):INDEX(CFB!$K$2:$K$1048576, MATCH(W1251, CFB!$W$2:$W$1048576, 0) + COUNTIF(CFB!$W$2:$W$1048576, W1251) - 1))</f>
        <v>76</v>
      </c>
      <c r="O1251">
        <v>43.75</v>
      </c>
      <c r="P1251">
        <v>12.81</v>
      </c>
      <c r="Q1251">
        <v>8.9700000000000006</v>
      </c>
      <c r="R1251">
        <v>6.09</v>
      </c>
      <c r="S1251">
        <v>5.31</v>
      </c>
      <c r="T1251">
        <v>3</v>
      </c>
      <c r="U1251">
        <v>6.92</v>
      </c>
      <c r="V1251">
        <v>4.63</v>
      </c>
      <c r="W1251">
        <v>2015</v>
      </c>
      <c r="X1251">
        <f t="shared" si="37"/>
        <v>0</v>
      </c>
    </row>
    <row r="1252" spans="1:24" ht="12.75" hidden="1" customHeight="1" x14ac:dyDescent="0.45">
      <c r="A1252">
        <v>77</v>
      </c>
      <c r="B1252" t="s">
        <v>133</v>
      </c>
      <c r="C1252" t="s">
        <v>167</v>
      </c>
      <c r="D1252" s="2" t="str">
        <f t="shared" si="36"/>
        <v>Utah State2015</v>
      </c>
      <c r="F1252">
        <v>6</v>
      </c>
      <c r="G1252">
        <v>7</v>
      </c>
      <c r="H1252" s="2">
        <v>0</v>
      </c>
      <c r="I1252">
        <v>1.47</v>
      </c>
      <c r="J1252">
        <v>-2.69</v>
      </c>
      <c r="K1252">
        <v>-1.23</v>
      </c>
      <c r="L1252" s="2">
        <f>_xlfn.RANK.EQ(I1252, INDEX(CFB!$I$2:$I$1048576, MATCH(W1252, CFB!$W$2:$W$1048576, 0)):INDEX(CFB!$I$2:$I$1048576, MATCH(W1252, CFB!$W$2:$W$1048576, 0) + COUNTIF(CFB!$W$2:$W$1048576, W1252) - 1), 0)</f>
        <v>60</v>
      </c>
      <c r="M1252" s="2">
        <f>_xlfn.RANK.EQ(J1252, INDEX(CFB!$J$2:$J$1048576, MATCH(W1252, CFB!$W$2:$W$1048576, 0)):INDEX(CFB!$J$2:$J$1048576, MATCH(W1252, CFB!$W$2:$W$1048576, 0) + COUNTIF(CFB!$W$2:$W$1048576, W1252) - 1))</f>
        <v>86</v>
      </c>
      <c r="N1252" s="2">
        <f>RANK(K1252, INDEX(CFB!$K$2:$K$1048576, MATCH(W1252, CFB!$W$2:$W$1048576, 0)):INDEX(CFB!$K$2:$K$1048576, MATCH(W1252, CFB!$W$2:$W$1048576, 0) + COUNTIF(CFB!$W$2:$W$1048576, W1252) - 1))</f>
        <v>77</v>
      </c>
      <c r="O1252">
        <v>45.49</v>
      </c>
      <c r="P1252">
        <v>13.4</v>
      </c>
      <c r="Q1252">
        <v>8.24</v>
      </c>
      <c r="R1252">
        <v>5.19</v>
      </c>
      <c r="S1252">
        <v>5.88</v>
      </c>
      <c r="T1252">
        <v>2.4900000000000002</v>
      </c>
      <c r="U1252">
        <v>6.78</v>
      </c>
      <c r="V1252">
        <v>3.79</v>
      </c>
      <c r="W1252">
        <v>2015</v>
      </c>
      <c r="X1252">
        <f t="shared" si="37"/>
        <v>0</v>
      </c>
    </row>
    <row r="1253" spans="1:24" ht="12.75" hidden="1" customHeight="1" x14ac:dyDescent="0.45">
      <c r="A1253">
        <v>78</v>
      </c>
      <c r="B1253" t="s">
        <v>108</v>
      </c>
      <c r="C1253" t="s">
        <v>173</v>
      </c>
      <c r="D1253" s="2" t="str">
        <f t="shared" si="36"/>
        <v>East Carolina2015</v>
      </c>
      <c r="F1253">
        <v>5</v>
      </c>
      <c r="G1253">
        <v>7</v>
      </c>
      <c r="H1253" s="2">
        <v>0</v>
      </c>
      <c r="I1253">
        <v>-1.4</v>
      </c>
      <c r="J1253">
        <v>0.13</v>
      </c>
      <c r="K1253">
        <v>-1.27</v>
      </c>
      <c r="L1253" s="2">
        <f>_xlfn.RANK.EQ(I1253, INDEX(CFB!$I$2:$I$1048576, MATCH(W1253, CFB!$W$2:$W$1048576, 0)):INDEX(CFB!$I$2:$I$1048576, MATCH(W1253, CFB!$W$2:$W$1048576, 0) + COUNTIF(CFB!$W$2:$W$1048576, W1253) - 1), 0)</f>
        <v>82</v>
      </c>
      <c r="M1253" s="2">
        <f>_xlfn.RANK.EQ(J1253, INDEX(CFB!$J$2:$J$1048576, MATCH(W1253, CFB!$W$2:$W$1048576, 0)):INDEX(CFB!$J$2:$J$1048576, MATCH(W1253, CFB!$W$2:$W$1048576, 0) + COUNTIF(CFB!$W$2:$W$1048576, W1253) - 1))</f>
        <v>65</v>
      </c>
      <c r="N1253" s="2">
        <f>RANK(K1253, INDEX(CFB!$K$2:$K$1048576, MATCH(W1253, CFB!$W$2:$W$1048576, 0)):INDEX(CFB!$K$2:$K$1048576, MATCH(W1253, CFB!$W$2:$W$1048576, 0) + COUNTIF(CFB!$W$2:$W$1048576, W1253) - 1))</f>
        <v>78</v>
      </c>
      <c r="O1253">
        <v>41.83</v>
      </c>
      <c r="P1253">
        <v>11.4</v>
      </c>
      <c r="Q1253">
        <v>8.7100000000000009</v>
      </c>
      <c r="R1253">
        <v>5.21</v>
      </c>
      <c r="S1253">
        <v>4.8499999999999996</v>
      </c>
      <c r="T1253">
        <v>3.35</v>
      </c>
      <c r="U1253">
        <v>6.71</v>
      </c>
      <c r="V1253">
        <v>4.3499999999999996</v>
      </c>
      <c r="W1253">
        <v>2015</v>
      </c>
      <c r="X1253">
        <f t="shared" si="37"/>
        <v>0</v>
      </c>
    </row>
    <row r="1254" spans="1:24" ht="12.75" hidden="1" customHeight="1" x14ac:dyDescent="0.45">
      <c r="A1254">
        <v>79</v>
      </c>
      <c r="B1254" t="s">
        <v>53</v>
      </c>
      <c r="C1254" t="s">
        <v>163</v>
      </c>
      <c r="D1254" s="2" t="str">
        <f t="shared" si="36"/>
        <v>Syracuse2015</v>
      </c>
      <c r="F1254">
        <v>4</v>
      </c>
      <c r="G1254">
        <v>8</v>
      </c>
      <c r="H1254" s="2">
        <v>0</v>
      </c>
      <c r="I1254">
        <v>2.92</v>
      </c>
      <c r="J1254">
        <v>-4.43</v>
      </c>
      <c r="K1254">
        <v>-1.51</v>
      </c>
      <c r="L1254" s="2">
        <f>_xlfn.RANK.EQ(I1254, INDEX(CFB!$I$2:$I$1048576, MATCH(W1254, CFB!$W$2:$W$1048576, 0)):INDEX(CFB!$I$2:$I$1048576, MATCH(W1254, CFB!$W$2:$W$1048576, 0) + COUNTIF(CFB!$W$2:$W$1048576, W1254) - 1), 0)</f>
        <v>48</v>
      </c>
      <c r="M1254" s="2">
        <f>_xlfn.RANK.EQ(J1254, INDEX(CFB!$J$2:$J$1048576, MATCH(W1254, CFB!$W$2:$W$1048576, 0)):INDEX(CFB!$J$2:$J$1048576, MATCH(W1254, CFB!$W$2:$W$1048576, 0) + COUNTIF(CFB!$W$2:$W$1048576, W1254) - 1))</f>
        <v>98</v>
      </c>
      <c r="N1254" s="2">
        <f>RANK(K1254, INDEX(CFB!$K$2:$K$1048576, MATCH(W1254, CFB!$W$2:$W$1048576, 0)):INDEX(CFB!$K$2:$K$1048576, MATCH(W1254, CFB!$W$2:$W$1048576, 0) + COUNTIF(CFB!$W$2:$W$1048576, W1254) - 1))</f>
        <v>79</v>
      </c>
      <c r="O1254">
        <v>47.89</v>
      </c>
      <c r="P1254">
        <v>15.18</v>
      </c>
      <c r="Q1254">
        <v>8.26</v>
      </c>
      <c r="R1254">
        <v>6.1</v>
      </c>
      <c r="S1254">
        <v>6.15</v>
      </c>
      <c r="T1254">
        <v>3.5</v>
      </c>
      <c r="U1254">
        <v>6.85</v>
      </c>
      <c r="V1254">
        <v>4.8</v>
      </c>
      <c r="W1254">
        <v>2015</v>
      </c>
      <c r="X1254">
        <f t="shared" si="37"/>
        <v>0</v>
      </c>
    </row>
    <row r="1255" spans="1:24" ht="12.75" hidden="1" customHeight="1" x14ac:dyDescent="0.45">
      <c r="A1255">
        <v>80</v>
      </c>
      <c r="B1255" t="s">
        <v>57</v>
      </c>
      <c r="C1255" t="s">
        <v>163</v>
      </c>
      <c r="D1255" s="2" t="str">
        <f t="shared" si="36"/>
        <v>Boston College2015</v>
      </c>
      <c r="F1255">
        <v>3</v>
      </c>
      <c r="G1255">
        <v>9</v>
      </c>
      <c r="H1255" s="2">
        <v>0</v>
      </c>
      <c r="I1255">
        <v>-12.87</v>
      </c>
      <c r="J1255">
        <v>11.15</v>
      </c>
      <c r="K1255">
        <v>-1.73</v>
      </c>
      <c r="L1255" s="2">
        <f>_xlfn.RANK.EQ(I1255, INDEX(CFB!$I$2:$I$1048576, MATCH(W1255, CFB!$W$2:$W$1048576, 0)):INDEX(CFB!$I$2:$I$1048576, MATCH(W1255, CFB!$W$2:$W$1048576, 0) + COUNTIF(CFB!$W$2:$W$1048576, W1255) - 1), 0)</f>
        <v>125</v>
      </c>
      <c r="M1255" s="2">
        <f>_xlfn.RANK.EQ(J1255, INDEX(CFB!$J$2:$J$1048576, MATCH(W1255, CFB!$W$2:$W$1048576, 0)):INDEX(CFB!$J$2:$J$1048576, MATCH(W1255, CFB!$W$2:$W$1048576, 0) + COUNTIF(CFB!$W$2:$W$1048576, W1255) - 1))</f>
        <v>7</v>
      </c>
      <c r="N1255" s="2">
        <f>RANK(K1255, INDEX(CFB!$K$2:$K$1048576, MATCH(W1255, CFB!$W$2:$W$1048576, 0)):INDEX(CFB!$K$2:$K$1048576, MATCH(W1255, CFB!$W$2:$W$1048576, 0) + COUNTIF(CFB!$W$2:$W$1048576, W1255) - 1))</f>
        <v>80</v>
      </c>
      <c r="O1255">
        <v>33.76</v>
      </c>
      <c r="P1255">
        <v>-1.69</v>
      </c>
      <c r="Q1255">
        <v>7.1</v>
      </c>
      <c r="R1255">
        <v>4.45</v>
      </c>
      <c r="S1255">
        <v>5.28</v>
      </c>
      <c r="T1255">
        <v>1.17</v>
      </c>
      <c r="U1255">
        <v>5.79</v>
      </c>
      <c r="V1255">
        <v>2.74</v>
      </c>
      <c r="W1255">
        <v>2015</v>
      </c>
      <c r="X1255">
        <f t="shared" si="37"/>
        <v>0</v>
      </c>
    </row>
    <row r="1256" spans="1:24" ht="12.75" hidden="1" customHeight="1" x14ac:dyDescent="0.45">
      <c r="A1256">
        <v>81</v>
      </c>
      <c r="B1256" t="s">
        <v>96</v>
      </c>
      <c r="C1256" t="s">
        <v>154</v>
      </c>
      <c r="D1256" s="2" t="str">
        <f t="shared" si="36"/>
        <v>Maryland2015</v>
      </c>
      <c r="F1256">
        <v>3</v>
      </c>
      <c r="G1256">
        <v>9</v>
      </c>
      <c r="H1256" s="2">
        <v>0</v>
      </c>
      <c r="I1256">
        <v>1.81</v>
      </c>
      <c r="J1256">
        <v>-3.89</v>
      </c>
      <c r="K1256">
        <v>-2.08</v>
      </c>
      <c r="L1256" s="2">
        <f>_xlfn.RANK.EQ(I1256, INDEX(CFB!$I$2:$I$1048576, MATCH(W1256, CFB!$W$2:$W$1048576, 0)):INDEX(CFB!$I$2:$I$1048576, MATCH(W1256, CFB!$W$2:$W$1048576, 0) + COUNTIF(CFB!$W$2:$W$1048576, W1256) - 1), 0)</f>
        <v>55</v>
      </c>
      <c r="M1256" s="2">
        <f>_xlfn.RANK.EQ(J1256, INDEX(CFB!$J$2:$J$1048576, MATCH(W1256, CFB!$W$2:$W$1048576, 0)):INDEX(CFB!$J$2:$J$1048576, MATCH(W1256, CFB!$W$2:$W$1048576, 0) + COUNTIF(CFB!$W$2:$W$1048576, W1256) - 1))</f>
        <v>90</v>
      </c>
      <c r="N1256" s="2">
        <f>RANK(K1256, INDEX(CFB!$K$2:$K$1048576, MATCH(W1256, CFB!$W$2:$W$1048576, 0)):INDEX(CFB!$K$2:$K$1048576, MATCH(W1256, CFB!$W$2:$W$1048576, 0) + COUNTIF(CFB!$W$2:$W$1048576, W1256) - 1))</f>
        <v>81</v>
      </c>
      <c r="O1256">
        <v>44.35</v>
      </c>
      <c r="P1256">
        <v>15.99</v>
      </c>
      <c r="Q1256">
        <v>7.41</v>
      </c>
      <c r="R1256">
        <v>5.93</v>
      </c>
      <c r="S1256">
        <v>7.01</v>
      </c>
      <c r="T1256">
        <v>2.4700000000000002</v>
      </c>
      <c r="U1256">
        <v>6.97</v>
      </c>
      <c r="V1256">
        <v>4.1100000000000003</v>
      </c>
      <c r="W1256">
        <v>2015</v>
      </c>
      <c r="X1256">
        <f t="shared" si="37"/>
        <v>0</v>
      </c>
    </row>
    <row r="1257" spans="1:24" ht="12.75" hidden="1" customHeight="1" x14ac:dyDescent="0.45">
      <c r="A1257">
        <v>82</v>
      </c>
      <c r="B1257" t="s">
        <v>40</v>
      </c>
      <c r="C1257" t="s">
        <v>29</v>
      </c>
      <c r="D1257" s="2" t="str">
        <f t="shared" si="36"/>
        <v>Iowa State2015</v>
      </c>
      <c r="F1257">
        <v>3</v>
      </c>
      <c r="G1257">
        <v>9</v>
      </c>
      <c r="H1257" s="2">
        <v>0</v>
      </c>
      <c r="I1257">
        <v>-1.1000000000000001</v>
      </c>
      <c r="J1257">
        <v>-1.05</v>
      </c>
      <c r="K1257">
        <v>-2.14</v>
      </c>
      <c r="L1257" s="2">
        <f>_xlfn.RANK.EQ(I1257, INDEX(CFB!$I$2:$I$1048576, MATCH(W1257, CFB!$W$2:$W$1048576, 0)):INDEX(CFB!$I$2:$I$1048576, MATCH(W1257, CFB!$W$2:$W$1048576, 0) + COUNTIF(CFB!$W$2:$W$1048576, W1257) - 1), 0)</f>
        <v>80</v>
      </c>
      <c r="M1257" s="2">
        <f>_xlfn.RANK.EQ(J1257, INDEX(CFB!$J$2:$J$1048576, MATCH(W1257, CFB!$W$2:$W$1048576, 0)):INDEX(CFB!$J$2:$J$1048576, MATCH(W1257, CFB!$W$2:$W$1048576, 0) + COUNTIF(CFB!$W$2:$W$1048576, W1257) - 1))</f>
        <v>68</v>
      </c>
      <c r="N1257" s="2">
        <f>RANK(K1257, INDEX(CFB!$K$2:$K$1048576, MATCH(W1257, CFB!$W$2:$W$1048576, 0)):INDEX(CFB!$K$2:$K$1048576, MATCH(W1257, CFB!$W$2:$W$1048576, 0) + COUNTIF(CFB!$W$2:$W$1048576, W1257) - 1))</f>
        <v>82</v>
      </c>
      <c r="O1257">
        <v>40.86</v>
      </c>
      <c r="P1257">
        <v>13.01</v>
      </c>
      <c r="Q1257">
        <v>8.42</v>
      </c>
      <c r="R1257">
        <v>5.84</v>
      </c>
      <c r="S1257">
        <v>5.49</v>
      </c>
      <c r="T1257">
        <v>3.56</v>
      </c>
      <c r="U1257">
        <v>6.73</v>
      </c>
      <c r="V1257">
        <v>4.6900000000000004</v>
      </c>
      <c r="W1257">
        <v>2015</v>
      </c>
      <c r="X1257">
        <f t="shared" si="37"/>
        <v>0</v>
      </c>
    </row>
    <row r="1258" spans="1:24" ht="12.75" hidden="1" customHeight="1" x14ac:dyDescent="0.45">
      <c r="A1258">
        <v>83</v>
      </c>
      <c r="B1258" t="s">
        <v>20</v>
      </c>
      <c r="C1258" t="s">
        <v>155</v>
      </c>
      <c r="D1258" s="2" t="str">
        <f t="shared" si="36"/>
        <v>South Carolina2015</v>
      </c>
      <c r="F1258">
        <v>3</v>
      </c>
      <c r="G1258">
        <v>9</v>
      </c>
      <c r="H1258" s="2">
        <v>0</v>
      </c>
      <c r="I1258">
        <v>-0.43</v>
      </c>
      <c r="J1258">
        <v>-1.75</v>
      </c>
      <c r="K1258">
        <v>-2.1800000000000002</v>
      </c>
      <c r="L1258" s="2">
        <f>_xlfn.RANK.EQ(I1258, INDEX(CFB!$I$2:$I$1048576, MATCH(W1258, CFB!$W$2:$W$1048576, 0)):INDEX(CFB!$I$2:$I$1048576, MATCH(W1258, CFB!$W$2:$W$1048576, 0) + COUNTIF(CFB!$W$2:$W$1048576, W1258) - 1), 0)</f>
        <v>71</v>
      </c>
      <c r="M1258" s="2">
        <f>_xlfn.RANK.EQ(J1258, INDEX(CFB!$J$2:$J$1048576, MATCH(W1258, CFB!$W$2:$W$1048576, 0)):INDEX(CFB!$J$2:$J$1048576, MATCH(W1258, CFB!$W$2:$W$1048576, 0) + COUNTIF(CFB!$W$2:$W$1048576, W1258) - 1))</f>
        <v>78</v>
      </c>
      <c r="N1258" s="2">
        <f>RANK(K1258, INDEX(CFB!$K$2:$K$1048576, MATCH(W1258, CFB!$W$2:$W$1048576, 0)):INDEX(CFB!$K$2:$K$1048576, MATCH(W1258, CFB!$W$2:$W$1048576, 0) + COUNTIF(CFB!$W$2:$W$1048576, W1258) - 1))</f>
        <v>83</v>
      </c>
      <c r="O1258">
        <v>42.26</v>
      </c>
      <c r="P1258">
        <v>12.31</v>
      </c>
      <c r="Q1258">
        <v>9.42</v>
      </c>
      <c r="R1258">
        <v>5.78</v>
      </c>
      <c r="S1258">
        <v>5.72</v>
      </c>
      <c r="T1258">
        <v>3.88</v>
      </c>
      <c r="U1258">
        <v>7.32</v>
      </c>
      <c r="V1258">
        <v>4.74</v>
      </c>
      <c r="W1258">
        <v>2015</v>
      </c>
      <c r="X1258">
        <f t="shared" si="37"/>
        <v>0</v>
      </c>
    </row>
    <row r="1259" spans="1:24" ht="12.75" hidden="1" customHeight="1" x14ac:dyDescent="0.45">
      <c r="A1259">
        <v>84</v>
      </c>
      <c r="B1259" t="s">
        <v>59</v>
      </c>
      <c r="C1259" t="s">
        <v>155</v>
      </c>
      <c r="D1259" s="2" t="str">
        <f t="shared" si="36"/>
        <v>Vanderbilt2015</v>
      </c>
      <c r="F1259">
        <v>4</v>
      </c>
      <c r="G1259">
        <v>8</v>
      </c>
      <c r="H1259" s="2">
        <v>0</v>
      </c>
      <c r="I1259">
        <v>-9.4499999999999993</v>
      </c>
      <c r="J1259">
        <v>7.18</v>
      </c>
      <c r="K1259">
        <v>-2.27</v>
      </c>
      <c r="L1259" s="2">
        <f>_xlfn.RANK.EQ(I1259, INDEX(CFB!$I$2:$I$1048576, MATCH(W1259, CFB!$W$2:$W$1048576, 0)):INDEX(CFB!$I$2:$I$1048576, MATCH(W1259, CFB!$W$2:$W$1048576, 0) + COUNTIF(CFB!$W$2:$W$1048576, W1259) - 1), 0)</f>
        <v>117</v>
      </c>
      <c r="M1259" s="2">
        <f>_xlfn.RANK.EQ(J1259, INDEX(CFB!$J$2:$J$1048576, MATCH(W1259, CFB!$W$2:$W$1048576, 0)):INDEX(CFB!$J$2:$J$1048576, MATCH(W1259, CFB!$W$2:$W$1048576, 0) + COUNTIF(CFB!$W$2:$W$1048576, W1259) - 1))</f>
        <v>18</v>
      </c>
      <c r="N1259" s="2">
        <f>RANK(K1259, INDEX(CFB!$K$2:$K$1048576, MATCH(W1259, CFB!$W$2:$W$1048576, 0)):INDEX(CFB!$K$2:$K$1048576, MATCH(W1259, CFB!$W$2:$W$1048576, 0) + COUNTIF(CFB!$W$2:$W$1048576, W1259) - 1))</f>
        <v>84</v>
      </c>
      <c r="O1259">
        <v>34.299999999999997</v>
      </c>
      <c r="P1259">
        <v>3.43</v>
      </c>
      <c r="Q1259">
        <v>7.49</v>
      </c>
      <c r="R1259">
        <v>4.4800000000000004</v>
      </c>
      <c r="S1259">
        <v>5.07</v>
      </c>
      <c r="T1259">
        <v>2.86</v>
      </c>
      <c r="U1259">
        <v>6.01</v>
      </c>
      <c r="V1259">
        <v>3.68</v>
      </c>
      <c r="W1259">
        <v>2015</v>
      </c>
      <c r="X1259">
        <f t="shared" si="37"/>
        <v>0</v>
      </c>
    </row>
    <row r="1260" spans="1:24" ht="12.75" hidden="1" customHeight="1" x14ac:dyDescent="0.45">
      <c r="A1260">
        <v>85</v>
      </c>
      <c r="B1260" t="s">
        <v>152</v>
      </c>
      <c r="C1260" t="s">
        <v>168</v>
      </c>
      <c r="D1260" s="2" t="str">
        <f t="shared" si="36"/>
        <v>Middle Tennessee State2015</v>
      </c>
      <c r="F1260">
        <v>7</v>
      </c>
      <c r="G1260">
        <v>6</v>
      </c>
      <c r="H1260" s="2">
        <v>0</v>
      </c>
      <c r="I1260">
        <v>0.15</v>
      </c>
      <c r="J1260">
        <v>-2.85</v>
      </c>
      <c r="K1260">
        <v>-2.71</v>
      </c>
      <c r="L1260" s="2">
        <f>_xlfn.RANK.EQ(I1260, INDEX(CFB!$I$2:$I$1048576, MATCH(W1260, CFB!$W$2:$W$1048576, 0)):INDEX(CFB!$I$2:$I$1048576, MATCH(W1260, CFB!$W$2:$W$1048576, 0) + COUNTIF(CFB!$W$2:$W$1048576, W1260) - 1), 0)</f>
        <v>69</v>
      </c>
      <c r="M1260" s="2">
        <f>_xlfn.RANK.EQ(J1260, INDEX(CFB!$J$2:$J$1048576, MATCH(W1260, CFB!$W$2:$W$1048576, 0)):INDEX(CFB!$J$2:$J$1048576, MATCH(W1260, CFB!$W$2:$W$1048576, 0) + COUNTIF(CFB!$W$2:$W$1048576, W1260) - 1))</f>
        <v>87</v>
      </c>
      <c r="N1260" s="2">
        <f>RANK(K1260, INDEX(CFB!$K$2:$K$1048576, MATCH(W1260, CFB!$W$2:$W$1048576, 0)):INDEX(CFB!$K$2:$K$1048576, MATCH(W1260, CFB!$W$2:$W$1048576, 0) + COUNTIF(CFB!$W$2:$W$1048576, W1260) - 1))</f>
        <v>85</v>
      </c>
      <c r="O1260">
        <v>47.08</v>
      </c>
      <c r="P1260">
        <v>16.079999999999998</v>
      </c>
      <c r="Q1260">
        <v>9.5399999999999991</v>
      </c>
      <c r="R1260">
        <v>5.92</v>
      </c>
      <c r="S1260">
        <v>4.75</v>
      </c>
      <c r="T1260">
        <v>3.55</v>
      </c>
      <c r="U1260">
        <v>7.07</v>
      </c>
      <c r="V1260">
        <v>4.74</v>
      </c>
      <c r="W1260">
        <v>2015</v>
      </c>
      <c r="X1260">
        <f t="shared" si="37"/>
        <v>0</v>
      </c>
    </row>
    <row r="1261" spans="1:24" ht="12.75" hidden="1" customHeight="1" x14ac:dyDescent="0.45">
      <c r="A1261">
        <v>86</v>
      </c>
      <c r="B1261" t="s">
        <v>97</v>
      </c>
      <c r="C1261" t="s">
        <v>173</v>
      </c>
      <c r="D1261" s="2" t="str">
        <f t="shared" si="36"/>
        <v>Connecticut2015</v>
      </c>
      <c r="F1261">
        <v>6</v>
      </c>
      <c r="G1261">
        <v>7</v>
      </c>
      <c r="H1261" s="2">
        <v>0</v>
      </c>
      <c r="I1261">
        <v>-8.2100000000000009</v>
      </c>
      <c r="J1261">
        <v>4.76</v>
      </c>
      <c r="K1261">
        <v>-3.45</v>
      </c>
      <c r="L1261" s="2">
        <f>_xlfn.RANK.EQ(I1261, INDEX(CFB!$I$2:$I$1048576, MATCH(W1261, CFB!$W$2:$W$1048576, 0)):INDEX(CFB!$I$2:$I$1048576, MATCH(W1261, CFB!$W$2:$W$1048576, 0) + COUNTIF(CFB!$W$2:$W$1048576, W1261) - 1), 0)</f>
        <v>112</v>
      </c>
      <c r="M1261" s="2">
        <f>_xlfn.RANK.EQ(J1261, INDEX(CFB!$J$2:$J$1048576, MATCH(W1261, CFB!$W$2:$W$1048576, 0)):INDEX(CFB!$J$2:$J$1048576, MATCH(W1261, CFB!$W$2:$W$1048576, 0) + COUNTIF(CFB!$W$2:$W$1048576, W1261) - 1))</f>
        <v>36</v>
      </c>
      <c r="N1261" s="2">
        <f>RANK(K1261, INDEX(CFB!$K$2:$K$1048576, MATCH(W1261, CFB!$W$2:$W$1048576, 0)):INDEX(CFB!$K$2:$K$1048576, MATCH(W1261, CFB!$W$2:$W$1048576, 0) + COUNTIF(CFB!$W$2:$W$1048576, W1261) - 1))</f>
        <v>86</v>
      </c>
      <c r="O1261">
        <v>32.979999999999997</v>
      </c>
      <c r="P1261">
        <v>6.82</v>
      </c>
      <c r="Q1261">
        <v>8.68</v>
      </c>
      <c r="R1261">
        <v>4.4000000000000004</v>
      </c>
      <c r="S1261">
        <v>4.5199999999999996</v>
      </c>
      <c r="T1261">
        <v>3.68</v>
      </c>
      <c r="U1261">
        <v>6.1</v>
      </c>
      <c r="V1261">
        <v>4.33</v>
      </c>
      <c r="W1261">
        <v>2015</v>
      </c>
      <c r="X1261">
        <f t="shared" si="37"/>
        <v>0</v>
      </c>
    </row>
    <row r="1262" spans="1:24" ht="12.75" hidden="1" customHeight="1" x14ac:dyDescent="0.45">
      <c r="A1262">
        <v>87</v>
      </c>
      <c r="B1262" t="s">
        <v>39</v>
      </c>
      <c r="C1262" t="s">
        <v>170</v>
      </c>
      <c r="D1262" s="2" t="str">
        <f t="shared" si="36"/>
        <v>Colorado2015</v>
      </c>
      <c r="F1262">
        <v>4</v>
      </c>
      <c r="G1262">
        <v>9</v>
      </c>
      <c r="H1262" s="2">
        <v>0</v>
      </c>
      <c r="I1262">
        <v>-5.51</v>
      </c>
      <c r="J1262">
        <v>2</v>
      </c>
      <c r="K1262">
        <v>-3.51</v>
      </c>
      <c r="L1262" s="2">
        <f>_xlfn.RANK.EQ(I1262, INDEX(CFB!$I$2:$I$1048576, MATCH(W1262, CFB!$W$2:$W$1048576, 0)):INDEX(CFB!$I$2:$I$1048576, MATCH(W1262, CFB!$W$2:$W$1048576, 0) + COUNTIF(CFB!$W$2:$W$1048576, W1262) - 1), 0)</f>
        <v>106</v>
      </c>
      <c r="M1262" s="2">
        <f>_xlfn.RANK.EQ(J1262, INDEX(CFB!$J$2:$J$1048576, MATCH(W1262, CFB!$W$2:$W$1048576, 0)):INDEX(CFB!$J$2:$J$1048576, MATCH(W1262, CFB!$W$2:$W$1048576, 0) + COUNTIF(CFB!$W$2:$W$1048576, W1262) - 1))</f>
        <v>54</v>
      </c>
      <c r="N1262" s="2">
        <f>RANK(K1262, INDEX(CFB!$K$2:$K$1048576, MATCH(W1262, CFB!$W$2:$W$1048576, 0)):INDEX(CFB!$K$2:$K$1048576, MATCH(W1262, CFB!$W$2:$W$1048576, 0) + COUNTIF(CFB!$W$2:$W$1048576, W1262) - 1))</f>
        <v>87</v>
      </c>
      <c r="O1262">
        <v>39.049999999999997</v>
      </c>
      <c r="P1262">
        <v>9.9499999999999993</v>
      </c>
      <c r="Q1262">
        <v>8.34</v>
      </c>
      <c r="R1262">
        <v>4.75</v>
      </c>
      <c r="S1262">
        <v>4.9400000000000004</v>
      </c>
      <c r="T1262">
        <v>3.69</v>
      </c>
      <c r="U1262">
        <v>6.36</v>
      </c>
      <c r="V1262">
        <v>4.26</v>
      </c>
      <c r="W1262">
        <v>2015</v>
      </c>
      <c r="X1262">
        <f t="shared" si="37"/>
        <v>0</v>
      </c>
    </row>
    <row r="1263" spans="1:24" ht="12.75" hidden="1" customHeight="1" x14ac:dyDescent="0.45">
      <c r="A1263">
        <v>88</v>
      </c>
      <c r="B1263" t="s">
        <v>56</v>
      </c>
      <c r="C1263" t="s">
        <v>154</v>
      </c>
      <c r="D1263" s="2" t="str">
        <f t="shared" si="36"/>
        <v>Rutgers2015</v>
      </c>
      <c r="F1263">
        <v>4</v>
      </c>
      <c r="G1263">
        <v>8</v>
      </c>
      <c r="H1263" s="2">
        <v>0</v>
      </c>
      <c r="I1263">
        <v>0.64</v>
      </c>
      <c r="J1263">
        <v>-4.2</v>
      </c>
      <c r="K1263">
        <v>-3.57</v>
      </c>
      <c r="L1263" s="2">
        <f>_xlfn.RANK.EQ(I1263, INDEX(CFB!$I$2:$I$1048576, MATCH(W1263, CFB!$W$2:$W$1048576, 0)):INDEX(CFB!$I$2:$I$1048576, MATCH(W1263, CFB!$W$2:$W$1048576, 0) + COUNTIF(CFB!$W$2:$W$1048576, W1263) - 1), 0)</f>
        <v>65</v>
      </c>
      <c r="M1263" s="2">
        <f>_xlfn.RANK.EQ(J1263, INDEX(CFB!$J$2:$J$1048576, MATCH(W1263, CFB!$W$2:$W$1048576, 0)):INDEX(CFB!$J$2:$J$1048576, MATCH(W1263, CFB!$W$2:$W$1048576, 0) + COUNTIF(CFB!$W$2:$W$1048576, W1263) - 1))</f>
        <v>94</v>
      </c>
      <c r="N1263" s="2">
        <f>RANK(K1263, INDEX(CFB!$K$2:$K$1048576, MATCH(W1263, CFB!$W$2:$W$1048576, 0)):INDEX(CFB!$K$2:$K$1048576, MATCH(W1263, CFB!$W$2:$W$1048576, 0) + COUNTIF(CFB!$W$2:$W$1048576, W1263) - 1))</f>
        <v>88</v>
      </c>
      <c r="O1263">
        <v>44.51</v>
      </c>
      <c r="P1263">
        <v>19.670000000000002</v>
      </c>
      <c r="Q1263">
        <v>9.2899999999999991</v>
      </c>
      <c r="R1263">
        <v>7.19</v>
      </c>
      <c r="S1263">
        <v>5.73</v>
      </c>
      <c r="T1263">
        <v>3.98</v>
      </c>
      <c r="U1263">
        <v>7</v>
      </c>
      <c r="V1263">
        <v>5.65</v>
      </c>
      <c r="W1263">
        <v>2015</v>
      </c>
      <c r="X1263">
        <f t="shared" si="37"/>
        <v>0</v>
      </c>
    </row>
    <row r="1264" spans="1:24" ht="12.75" hidden="1" customHeight="1" x14ac:dyDescent="0.45">
      <c r="A1264">
        <v>89</v>
      </c>
      <c r="B1264" t="s">
        <v>106</v>
      </c>
      <c r="C1264" t="s">
        <v>163</v>
      </c>
      <c r="D1264" s="2" t="str">
        <f t="shared" si="36"/>
        <v>Wake Forest2015</v>
      </c>
      <c r="F1264">
        <v>3</v>
      </c>
      <c r="G1264">
        <v>9</v>
      </c>
      <c r="H1264" s="2">
        <v>0</v>
      </c>
      <c r="I1264">
        <v>-9.24</v>
      </c>
      <c r="J1264">
        <v>5.54</v>
      </c>
      <c r="K1264">
        <v>-3.7</v>
      </c>
      <c r="L1264" s="2">
        <f>_xlfn.RANK.EQ(I1264, INDEX(CFB!$I$2:$I$1048576, MATCH(W1264, CFB!$W$2:$W$1048576, 0)):INDEX(CFB!$I$2:$I$1048576, MATCH(W1264, CFB!$W$2:$W$1048576, 0) + COUNTIF(CFB!$W$2:$W$1048576, W1264) - 1), 0)</f>
        <v>116</v>
      </c>
      <c r="M1264" s="2">
        <f>_xlfn.RANK.EQ(J1264, INDEX(CFB!$J$2:$J$1048576, MATCH(W1264, CFB!$W$2:$W$1048576, 0)):INDEX(CFB!$J$2:$J$1048576, MATCH(W1264, CFB!$W$2:$W$1048576, 0) + COUNTIF(CFB!$W$2:$W$1048576, W1264) - 1))</f>
        <v>30</v>
      </c>
      <c r="N1264" s="2">
        <f>RANK(K1264, INDEX(CFB!$K$2:$K$1048576, MATCH(W1264, CFB!$W$2:$W$1048576, 0)):INDEX(CFB!$K$2:$K$1048576, MATCH(W1264, CFB!$W$2:$W$1048576, 0) + COUNTIF(CFB!$W$2:$W$1048576, W1264) - 1))</f>
        <v>89</v>
      </c>
      <c r="O1264">
        <v>35.020000000000003</v>
      </c>
      <c r="P1264">
        <v>5.83</v>
      </c>
      <c r="Q1264">
        <v>8.44</v>
      </c>
      <c r="R1264">
        <v>5.38</v>
      </c>
      <c r="S1264">
        <v>4.41</v>
      </c>
      <c r="T1264">
        <v>2.54</v>
      </c>
      <c r="U1264">
        <v>6.23</v>
      </c>
      <c r="V1264">
        <v>3.97</v>
      </c>
      <c r="W1264">
        <v>2015</v>
      </c>
      <c r="X1264">
        <f t="shared" si="37"/>
        <v>0</v>
      </c>
    </row>
    <row r="1265" spans="1:24" ht="12.75" hidden="1" customHeight="1" x14ac:dyDescent="0.45">
      <c r="A1265">
        <v>90</v>
      </c>
      <c r="B1265" t="s">
        <v>74</v>
      </c>
      <c r="C1265" t="s">
        <v>155</v>
      </c>
      <c r="D1265" s="2" t="str">
        <f t="shared" si="36"/>
        <v>Kentucky2015</v>
      </c>
      <c r="F1265">
        <v>5</v>
      </c>
      <c r="G1265">
        <v>7</v>
      </c>
      <c r="H1265" s="2">
        <v>0</v>
      </c>
      <c r="I1265">
        <v>-1.52</v>
      </c>
      <c r="J1265">
        <v>-2.57</v>
      </c>
      <c r="K1265">
        <v>-4.09</v>
      </c>
      <c r="L1265" s="2">
        <f>_xlfn.RANK.EQ(I1265, INDEX(CFB!$I$2:$I$1048576, MATCH(W1265, CFB!$W$2:$W$1048576, 0)):INDEX(CFB!$I$2:$I$1048576, MATCH(W1265, CFB!$W$2:$W$1048576, 0) + COUNTIF(CFB!$W$2:$W$1048576, W1265) - 1), 0)</f>
        <v>83</v>
      </c>
      <c r="M1265" s="2">
        <f>_xlfn.RANK.EQ(J1265, INDEX(CFB!$J$2:$J$1048576, MATCH(W1265, CFB!$W$2:$W$1048576, 0)):INDEX(CFB!$J$2:$J$1048576, MATCH(W1265, CFB!$W$2:$W$1048576, 0) + COUNTIF(CFB!$W$2:$W$1048576, W1265) - 1))</f>
        <v>85</v>
      </c>
      <c r="N1265" s="2">
        <f>RANK(K1265, INDEX(CFB!$K$2:$K$1048576, MATCH(W1265, CFB!$W$2:$W$1048576, 0)):INDEX(CFB!$K$2:$K$1048576, MATCH(W1265, CFB!$W$2:$W$1048576, 0) + COUNTIF(CFB!$W$2:$W$1048576, W1265) - 1))</f>
        <v>90</v>
      </c>
      <c r="O1265">
        <v>43.03</v>
      </c>
      <c r="P1265">
        <v>14.89</v>
      </c>
      <c r="Q1265">
        <v>8.4</v>
      </c>
      <c r="R1265">
        <v>5.55</v>
      </c>
      <c r="S1265">
        <v>5.97</v>
      </c>
      <c r="T1265">
        <v>3.63</v>
      </c>
      <c r="U1265">
        <v>7.08</v>
      </c>
      <c r="V1265">
        <v>4.4800000000000004</v>
      </c>
      <c r="W1265">
        <v>2015</v>
      </c>
      <c r="X1265">
        <f t="shared" si="37"/>
        <v>0</v>
      </c>
    </row>
    <row r="1266" spans="1:24" ht="12.75" hidden="1" customHeight="1" x14ac:dyDescent="0.45">
      <c r="A1266">
        <v>91</v>
      </c>
      <c r="B1266" t="s">
        <v>147</v>
      </c>
      <c r="C1266" t="s">
        <v>172</v>
      </c>
      <c r="D1266" s="2" t="str">
        <f t="shared" si="36"/>
        <v>Tulsa2015</v>
      </c>
      <c r="F1266">
        <v>6</v>
      </c>
      <c r="G1266">
        <v>7</v>
      </c>
      <c r="H1266" s="2">
        <v>0</v>
      </c>
      <c r="I1266">
        <v>9.2200000000000006</v>
      </c>
      <c r="J1266">
        <v>-13.96</v>
      </c>
      <c r="K1266">
        <v>-4.74</v>
      </c>
      <c r="L1266" s="2">
        <f>_xlfn.RANK.EQ(I1266, INDEX(CFB!$I$2:$I$1048576, MATCH(W1266, CFB!$W$2:$W$1048576, 0)):INDEX(CFB!$I$2:$I$1048576, MATCH(W1266, CFB!$W$2:$W$1048576, 0) + COUNTIF(CFB!$W$2:$W$1048576, W1266) - 1), 0)</f>
        <v>16</v>
      </c>
      <c r="M1266" s="2">
        <f>_xlfn.RANK.EQ(J1266, INDEX(CFB!$J$2:$J$1048576, MATCH(W1266, CFB!$W$2:$W$1048576, 0)):INDEX(CFB!$J$2:$J$1048576, MATCH(W1266, CFB!$W$2:$W$1048576, 0) + COUNTIF(CFB!$W$2:$W$1048576, W1266) - 1))</f>
        <v>125</v>
      </c>
      <c r="N1266" s="2">
        <f>RANK(K1266, INDEX(CFB!$K$2:$K$1048576, MATCH(W1266, CFB!$W$2:$W$1048576, 0)):INDEX(CFB!$K$2:$K$1048576, MATCH(W1266, CFB!$W$2:$W$1048576, 0) + COUNTIF(CFB!$W$2:$W$1048576, W1266) - 1))</f>
        <v>91</v>
      </c>
      <c r="O1266">
        <v>50.94</v>
      </c>
      <c r="P1266">
        <v>25.09</v>
      </c>
      <c r="Q1266">
        <v>10.02</v>
      </c>
      <c r="R1266">
        <v>6.54</v>
      </c>
      <c r="S1266">
        <v>4.8600000000000003</v>
      </c>
      <c r="T1266">
        <v>4.58</v>
      </c>
      <c r="U1266">
        <v>7.11</v>
      </c>
      <c r="V1266">
        <v>5.66</v>
      </c>
      <c r="W1266">
        <v>2015</v>
      </c>
      <c r="X1266">
        <f t="shared" si="37"/>
        <v>0</v>
      </c>
    </row>
    <row r="1267" spans="1:24" ht="12.75" hidden="1" customHeight="1" x14ac:dyDescent="0.45">
      <c r="A1267">
        <v>92</v>
      </c>
      <c r="B1267" t="s">
        <v>114</v>
      </c>
      <c r="C1267" t="s">
        <v>166</v>
      </c>
      <c r="D1267" s="2" t="str">
        <f t="shared" si="36"/>
        <v>San Jose State2015</v>
      </c>
      <c r="F1267">
        <v>6</v>
      </c>
      <c r="G1267">
        <v>7</v>
      </c>
      <c r="H1267" s="2">
        <v>0</v>
      </c>
      <c r="I1267">
        <v>-0.76</v>
      </c>
      <c r="J1267">
        <v>-4.2300000000000004</v>
      </c>
      <c r="K1267">
        <v>-4.9800000000000004</v>
      </c>
      <c r="L1267" s="2">
        <f>_xlfn.RANK.EQ(I1267, INDEX(CFB!$I$2:$I$1048576, MATCH(W1267, CFB!$W$2:$W$1048576, 0)):INDEX(CFB!$I$2:$I$1048576, MATCH(W1267, CFB!$W$2:$W$1048576, 0) + COUNTIF(CFB!$W$2:$W$1048576, W1267) - 1), 0)</f>
        <v>77</v>
      </c>
      <c r="M1267" s="2">
        <f>_xlfn.RANK.EQ(J1267, INDEX(CFB!$J$2:$J$1048576, MATCH(W1267, CFB!$W$2:$W$1048576, 0)):INDEX(CFB!$J$2:$J$1048576, MATCH(W1267, CFB!$W$2:$W$1048576, 0) + COUNTIF(CFB!$W$2:$W$1048576, W1267) - 1))</f>
        <v>95</v>
      </c>
      <c r="N1267" s="2">
        <f>RANK(K1267, INDEX(CFB!$K$2:$K$1048576, MATCH(W1267, CFB!$W$2:$W$1048576, 0)):INDEX(CFB!$K$2:$K$1048576, MATCH(W1267, CFB!$W$2:$W$1048576, 0) + COUNTIF(CFB!$W$2:$W$1048576, W1267) - 1))</f>
        <v>92</v>
      </c>
      <c r="O1267">
        <v>41.43</v>
      </c>
      <c r="P1267">
        <v>14.86</v>
      </c>
      <c r="Q1267">
        <v>8.9700000000000006</v>
      </c>
      <c r="R1267">
        <v>4.75</v>
      </c>
      <c r="S1267">
        <v>5.57</v>
      </c>
      <c r="T1267">
        <v>4.1100000000000003</v>
      </c>
      <c r="U1267">
        <v>6.89</v>
      </c>
      <c r="V1267">
        <v>4.5599999999999996</v>
      </c>
      <c r="W1267">
        <v>2015</v>
      </c>
      <c r="X1267">
        <f t="shared" si="37"/>
        <v>0</v>
      </c>
    </row>
    <row r="1268" spans="1:24" ht="12.75" hidden="1" customHeight="1" x14ac:dyDescent="0.45">
      <c r="A1268">
        <v>93</v>
      </c>
      <c r="B1268" t="s">
        <v>104</v>
      </c>
      <c r="C1268" t="s">
        <v>167</v>
      </c>
      <c r="D1268" s="2" t="str">
        <f t="shared" si="36"/>
        <v>Colorado State2015</v>
      </c>
      <c r="F1268">
        <v>7</v>
      </c>
      <c r="G1268">
        <v>6</v>
      </c>
      <c r="H1268" s="2">
        <v>0</v>
      </c>
      <c r="I1268">
        <v>-0.69</v>
      </c>
      <c r="J1268">
        <v>-4.3899999999999997</v>
      </c>
      <c r="K1268">
        <v>-5.09</v>
      </c>
      <c r="L1268" s="2">
        <f>_xlfn.RANK.EQ(I1268, INDEX(CFB!$I$2:$I$1048576, MATCH(W1268, CFB!$W$2:$W$1048576, 0)):INDEX(CFB!$I$2:$I$1048576, MATCH(W1268, CFB!$W$2:$W$1048576, 0) + COUNTIF(CFB!$W$2:$W$1048576, W1268) - 1), 0)</f>
        <v>75</v>
      </c>
      <c r="M1268" s="2">
        <f>_xlfn.RANK.EQ(J1268, INDEX(CFB!$J$2:$J$1048576, MATCH(W1268, CFB!$W$2:$W$1048576, 0)):INDEX(CFB!$J$2:$J$1048576, MATCH(W1268, CFB!$W$2:$W$1048576, 0) + COUNTIF(CFB!$W$2:$W$1048576, W1268) - 1))</f>
        <v>97</v>
      </c>
      <c r="N1268" s="2">
        <f>RANK(K1268, INDEX(CFB!$K$2:$K$1048576, MATCH(W1268, CFB!$W$2:$W$1048576, 0)):INDEX(CFB!$K$2:$K$1048576, MATCH(W1268, CFB!$W$2:$W$1048576, 0) + COUNTIF(CFB!$W$2:$W$1048576, W1268) - 1))</f>
        <v>93</v>
      </c>
      <c r="O1268">
        <v>42.9</v>
      </c>
      <c r="P1268">
        <v>15.67</v>
      </c>
      <c r="Q1268">
        <v>9.09</v>
      </c>
      <c r="R1268">
        <v>5.66</v>
      </c>
      <c r="S1268">
        <v>5.85</v>
      </c>
      <c r="T1268">
        <v>3.98</v>
      </c>
      <c r="U1268">
        <v>7.1</v>
      </c>
      <c r="V1268">
        <v>4.8899999999999997</v>
      </c>
      <c r="W1268">
        <v>2015</v>
      </c>
      <c r="X1268">
        <f t="shared" si="37"/>
        <v>0</v>
      </c>
    </row>
    <row r="1269" spans="1:24" ht="12.75" hidden="1" customHeight="1" x14ac:dyDescent="0.45">
      <c r="A1269">
        <v>94</v>
      </c>
      <c r="B1269" t="s">
        <v>105</v>
      </c>
      <c r="C1269" t="s">
        <v>162</v>
      </c>
      <c r="D1269" s="2" t="str">
        <f t="shared" si="36"/>
        <v>Buffalo2015</v>
      </c>
      <c r="F1269">
        <v>5</v>
      </c>
      <c r="G1269">
        <v>7</v>
      </c>
      <c r="H1269" s="2">
        <v>0</v>
      </c>
      <c r="I1269">
        <v>-1.06</v>
      </c>
      <c r="J1269">
        <v>-4.34</v>
      </c>
      <c r="K1269">
        <v>-5.4</v>
      </c>
      <c r="L1269" s="2">
        <f>_xlfn.RANK.EQ(I1269, INDEX(CFB!$I$2:$I$1048576, MATCH(W1269, CFB!$W$2:$W$1048576, 0)):INDEX(CFB!$I$2:$I$1048576, MATCH(W1269, CFB!$W$2:$W$1048576, 0) + COUNTIF(CFB!$W$2:$W$1048576, W1269) - 1), 0)</f>
        <v>79</v>
      </c>
      <c r="M1269" s="2">
        <f>_xlfn.RANK.EQ(J1269, INDEX(CFB!$J$2:$J$1048576, MATCH(W1269, CFB!$W$2:$W$1048576, 0)):INDEX(CFB!$J$2:$J$1048576, MATCH(W1269, CFB!$W$2:$W$1048576, 0) + COUNTIF(CFB!$W$2:$W$1048576, W1269) - 1))</f>
        <v>96</v>
      </c>
      <c r="N1269" s="2">
        <f>RANK(K1269, INDEX(CFB!$K$2:$K$1048576, MATCH(W1269, CFB!$W$2:$W$1048576, 0)):INDEX(CFB!$K$2:$K$1048576, MATCH(W1269, CFB!$W$2:$W$1048576, 0) + COUNTIF(CFB!$W$2:$W$1048576, W1269) - 1))</f>
        <v>94</v>
      </c>
      <c r="O1269">
        <v>40.25</v>
      </c>
      <c r="P1269">
        <v>18.36</v>
      </c>
      <c r="Q1269">
        <v>8.19</v>
      </c>
      <c r="R1269">
        <v>5.93</v>
      </c>
      <c r="S1269">
        <v>4.9400000000000004</v>
      </c>
      <c r="T1269">
        <v>4.03</v>
      </c>
      <c r="U1269">
        <v>6.51</v>
      </c>
      <c r="V1269">
        <v>4.88</v>
      </c>
      <c r="W1269">
        <v>2015</v>
      </c>
      <c r="X1269">
        <f t="shared" si="37"/>
        <v>0</v>
      </c>
    </row>
    <row r="1270" spans="1:24" ht="12.75" hidden="1" customHeight="1" x14ac:dyDescent="0.45">
      <c r="A1270">
        <v>95</v>
      </c>
      <c r="B1270" t="s">
        <v>124</v>
      </c>
      <c r="C1270" t="s">
        <v>160</v>
      </c>
      <c r="D1270" s="2" t="str">
        <f t="shared" si="36"/>
        <v>Purdue2015</v>
      </c>
      <c r="F1270">
        <v>2</v>
      </c>
      <c r="G1270">
        <v>10</v>
      </c>
      <c r="H1270" s="2">
        <v>0</v>
      </c>
      <c r="I1270">
        <v>1.05</v>
      </c>
      <c r="J1270">
        <v>-6.97</v>
      </c>
      <c r="K1270">
        <v>-5.92</v>
      </c>
      <c r="L1270" s="2">
        <f>_xlfn.RANK.EQ(I1270, INDEX(CFB!$I$2:$I$1048576, MATCH(W1270, CFB!$W$2:$W$1048576, 0)):INDEX(CFB!$I$2:$I$1048576, MATCH(W1270, CFB!$W$2:$W$1048576, 0) + COUNTIF(CFB!$W$2:$W$1048576, W1270) - 1), 0)</f>
        <v>62</v>
      </c>
      <c r="M1270" s="2">
        <f>_xlfn.RANK.EQ(J1270, INDEX(CFB!$J$2:$J$1048576, MATCH(W1270, CFB!$W$2:$W$1048576, 0)):INDEX(CFB!$J$2:$J$1048576, MATCH(W1270, CFB!$W$2:$W$1048576, 0) + COUNTIF(CFB!$W$2:$W$1048576, W1270) - 1))</f>
        <v>113</v>
      </c>
      <c r="N1270" s="2">
        <f>RANK(K1270, INDEX(CFB!$K$2:$K$1048576, MATCH(W1270, CFB!$W$2:$W$1048576, 0)):INDEX(CFB!$K$2:$K$1048576, MATCH(W1270, CFB!$W$2:$W$1048576, 0) + COUNTIF(CFB!$W$2:$W$1048576, W1270) - 1))</f>
        <v>95</v>
      </c>
      <c r="O1270">
        <v>43.56</v>
      </c>
      <c r="P1270">
        <v>20.03</v>
      </c>
      <c r="Q1270">
        <v>7.76</v>
      </c>
      <c r="R1270">
        <v>5.79</v>
      </c>
      <c r="S1270">
        <v>5.16</v>
      </c>
      <c r="T1270">
        <v>4.17</v>
      </c>
      <c r="U1270">
        <v>6.32</v>
      </c>
      <c r="V1270">
        <v>4.9800000000000004</v>
      </c>
      <c r="W1270">
        <v>2015</v>
      </c>
      <c r="X1270">
        <f t="shared" si="37"/>
        <v>0</v>
      </c>
    </row>
    <row r="1271" spans="1:24" ht="12.75" hidden="1" customHeight="1" x14ac:dyDescent="0.45">
      <c r="A1271">
        <v>96</v>
      </c>
      <c r="B1271" t="s">
        <v>130</v>
      </c>
      <c r="C1271" t="s">
        <v>166</v>
      </c>
      <c r="D1271" s="2" t="str">
        <f t="shared" si="36"/>
        <v>Nevada2015</v>
      </c>
      <c r="F1271">
        <v>7</v>
      </c>
      <c r="G1271">
        <v>6</v>
      </c>
      <c r="H1271" s="2">
        <v>0</v>
      </c>
      <c r="I1271">
        <v>-3.15</v>
      </c>
      <c r="J1271">
        <v>-3.11</v>
      </c>
      <c r="K1271">
        <v>-6.26</v>
      </c>
      <c r="L1271" s="2">
        <f>_xlfn.RANK.EQ(I1271, INDEX(CFB!$I$2:$I$1048576, MATCH(W1271, CFB!$W$2:$W$1048576, 0)):INDEX(CFB!$I$2:$I$1048576, MATCH(W1271, CFB!$W$2:$W$1048576, 0) + COUNTIF(CFB!$W$2:$W$1048576, W1271) - 1), 0)</f>
        <v>92</v>
      </c>
      <c r="M1271" s="2">
        <f>_xlfn.RANK.EQ(J1271, INDEX(CFB!$J$2:$J$1048576, MATCH(W1271, CFB!$W$2:$W$1048576, 0)):INDEX(CFB!$J$2:$J$1048576, MATCH(W1271, CFB!$W$2:$W$1048576, 0) + COUNTIF(CFB!$W$2:$W$1048576, W1271) - 1))</f>
        <v>88</v>
      </c>
      <c r="N1271" s="2">
        <f>RANK(K1271, INDEX(CFB!$K$2:$K$1048576, MATCH(W1271, CFB!$W$2:$W$1048576, 0)):INDEX(CFB!$K$2:$K$1048576, MATCH(W1271, CFB!$W$2:$W$1048576, 0) + COUNTIF(CFB!$W$2:$W$1048576, W1271) - 1))</f>
        <v>96</v>
      </c>
      <c r="O1271">
        <v>37.85</v>
      </c>
      <c r="P1271">
        <v>14.72</v>
      </c>
      <c r="Q1271">
        <v>7.92</v>
      </c>
      <c r="R1271">
        <v>5.49</v>
      </c>
      <c r="S1271">
        <v>5.71</v>
      </c>
      <c r="T1271">
        <v>3.77</v>
      </c>
      <c r="U1271">
        <v>6.51</v>
      </c>
      <c r="V1271">
        <v>4.72</v>
      </c>
      <c r="W1271">
        <v>2015</v>
      </c>
      <c r="X1271">
        <f t="shared" si="37"/>
        <v>0</v>
      </c>
    </row>
    <row r="1272" spans="1:24" ht="12.75" hidden="1" customHeight="1" x14ac:dyDescent="0.45">
      <c r="A1272">
        <v>97</v>
      </c>
      <c r="B1272" t="s">
        <v>141</v>
      </c>
      <c r="C1272" t="s">
        <v>167</v>
      </c>
      <c r="D1272" s="2" t="str">
        <f t="shared" si="36"/>
        <v>New Mexico2015</v>
      </c>
      <c r="F1272">
        <v>7</v>
      </c>
      <c r="G1272">
        <v>6</v>
      </c>
      <c r="H1272" s="2">
        <v>0</v>
      </c>
      <c r="I1272">
        <v>-4.75</v>
      </c>
      <c r="J1272">
        <v>-1.87</v>
      </c>
      <c r="K1272">
        <v>-6.61</v>
      </c>
      <c r="L1272" s="2">
        <f>_xlfn.RANK.EQ(I1272, INDEX(CFB!$I$2:$I$1048576, MATCH(W1272, CFB!$W$2:$W$1048576, 0)):INDEX(CFB!$I$2:$I$1048576, MATCH(W1272, CFB!$W$2:$W$1048576, 0) + COUNTIF(CFB!$W$2:$W$1048576, W1272) - 1), 0)</f>
        <v>97</v>
      </c>
      <c r="M1272" s="2">
        <f>_xlfn.RANK.EQ(J1272, INDEX(CFB!$J$2:$J$1048576, MATCH(W1272, CFB!$W$2:$W$1048576, 0)):INDEX(CFB!$J$2:$J$1048576, MATCH(W1272, CFB!$W$2:$W$1048576, 0) + COUNTIF(CFB!$W$2:$W$1048576, W1272) - 1))</f>
        <v>79</v>
      </c>
      <c r="N1272" s="2">
        <f>RANK(K1272, INDEX(CFB!$K$2:$K$1048576, MATCH(W1272, CFB!$W$2:$W$1048576, 0)):INDEX(CFB!$K$2:$K$1048576, MATCH(W1272, CFB!$W$2:$W$1048576, 0) + COUNTIF(CFB!$W$2:$W$1048576, W1272) - 1))</f>
        <v>97</v>
      </c>
      <c r="O1272">
        <v>39.79</v>
      </c>
      <c r="P1272">
        <v>13.79</v>
      </c>
      <c r="Q1272">
        <v>8.81</v>
      </c>
      <c r="R1272">
        <v>6.7</v>
      </c>
      <c r="S1272">
        <v>6.05</v>
      </c>
      <c r="T1272">
        <v>3.36</v>
      </c>
      <c r="U1272">
        <v>6.69</v>
      </c>
      <c r="V1272">
        <v>4.91</v>
      </c>
      <c r="W1272">
        <v>2015</v>
      </c>
      <c r="X1272">
        <f t="shared" si="37"/>
        <v>0</v>
      </c>
    </row>
    <row r="1273" spans="1:24" ht="12.75" hidden="1" customHeight="1" x14ac:dyDescent="0.45">
      <c r="A1273">
        <v>98</v>
      </c>
      <c r="B1273" t="s">
        <v>128</v>
      </c>
      <c r="C1273" t="s">
        <v>174</v>
      </c>
      <c r="D1273" s="2" t="str">
        <f t="shared" si="36"/>
        <v>Troy2015</v>
      </c>
      <c r="F1273">
        <v>4</v>
      </c>
      <c r="G1273">
        <v>8</v>
      </c>
      <c r="H1273" s="2">
        <v>0</v>
      </c>
      <c r="I1273">
        <v>-4.82</v>
      </c>
      <c r="J1273">
        <v>-2.44</v>
      </c>
      <c r="K1273">
        <v>-7.26</v>
      </c>
      <c r="L1273" s="2">
        <f>_xlfn.RANK.EQ(I1273, INDEX(CFB!$I$2:$I$1048576, MATCH(W1273, CFB!$W$2:$W$1048576, 0)):INDEX(CFB!$I$2:$I$1048576, MATCH(W1273, CFB!$W$2:$W$1048576, 0) + COUNTIF(CFB!$W$2:$W$1048576, W1273) - 1), 0)</f>
        <v>98</v>
      </c>
      <c r="M1273" s="2">
        <f>_xlfn.RANK.EQ(J1273, INDEX(CFB!$J$2:$J$1048576, MATCH(W1273, CFB!$W$2:$W$1048576, 0)):INDEX(CFB!$J$2:$J$1048576, MATCH(W1273, CFB!$W$2:$W$1048576, 0) + COUNTIF(CFB!$W$2:$W$1048576, W1273) - 1))</f>
        <v>83</v>
      </c>
      <c r="N1273" s="2">
        <f>RANK(K1273, INDEX(CFB!$K$2:$K$1048576, MATCH(W1273, CFB!$W$2:$W$1048576, 0)):INDEX(CFB!$K$2:$K$1048576, MATCH(W1273, CFB!$W$2:$W$1048576, 0) + COUNTIF(CFB!$W$2:$W$1048576, W1273) - 1))</f>
        <v>98</v>
      </c>
      <c r="O1273">
        <v>38.94</v>
      </c>
      <c r="P1273">
        <v>16.3</v>
      </c>
      <c r="Q1273">
        <v>8.07</v>
      </c>
      <c r="R1273">
        <v>6.14</v>
      </c>
      <c r="S1273">
        <v>4.59</v>
      </c>
      <c r="T1273">
        <v>3.2</v>
      </c>
      <c r="U1273">
        <v>6.45</v>
      </c>
      <c r="V1273">
        <v>4.17</v>
      </c>
      <c r="W1273">
        <v>2015</v>
      </c>
      <c r="X1273">
        <f t="shared" si="37"/>
        <v>0</v>
      </c>
    </row>
    <row r="1274" spans="1:24" ht="12.75" hidden="1" customHeight="1" x14ac:dyDescent="0.45">
      <c r="A1274">
        <v>99</v>
      </c>
      <c r="B1274" t="s">
        <v>136</v>
      </c>
      <c r="C1274" t="s">
        <v>174</v>
      </c>
      <c r="D1274" s="2" t="str">
        <f t="shared" si="36"/>
        <v>Georgia State2015</v>
      </c>
      <c r="F1274">
        <v>6</v>
      </c>
      <c r="G1274">
        <v>7</v>
      </c>
      <c r="H1274" s="2">
        <v>0</v>
      </c>
      <c r="I1274">
        <v>-5.16</v>
      </c>
      <c r="J1274">
        <v>-2.4500000000000002</v>
      </c>
      <c r="K1274">
        <v>-7.61</v>
      </c>
      <c r="L1274" s="2">
        <f>_xlfn.RANK.EQ(I1274, INDEX(CFB!$I$2:$I$1048576, MATCH(W1274, CFB!$W$2:$W$1048576, 0)):INDEX(CFB!$I$2:$I$1048576, MATCH(W1274, CFB!$W$2:$W$1048576, 0) + COUNTIF(CFB!$W$2:$W$1048576, W1274) - 1), 0)</f>
        <v>102</v>
      </c>
      <c r="M1274" s="2">
        <f>_xlfn.RANK.EQ(J1274, INDEX(CFB!$J$2:$J$1048576, MATCH(W1274, CFB!$W$2:$W$1048576, 0)):INDEX(CFB!$J$2:$J$1048576, MATCH(W1274, CFB!$W$2:$W$1048576, 0) + COUNTIF(CFB!$W$2:$W$1048576, W1274) - 1))</f>
        <v>84</v>
      </c>
      <c r="N1274" s="2">
        <f>RANK(K1274, INDEX(CFB!$K$2:$K$1048576, MATCH(W1274, CFB!$W$2:$W$1048576, 0)):INDEX(CFB!$K$2:$K$1048576, MATCH(W1274, CFB!$W$2:$W$1048576, 0) + COUNTIF(CFB!$W$2:$W$1048576, W1274) - 1))</f>
        <v>99</v>
      </c>
      <c r="O1274">
        <v>34.479999999999997</v>
      </c>
      <c r="P1274">
        <v>16.350000000000001</v>
      </c>
      <c r="Q1274">
        <v>9.75</v>
      </c>
      <c r="R1274">
        <v>5.61</v>
      </c>
      <c r="S1274">
        <v>3.55</v>
      </c>
      <c r="T1274">
        <v>3.23</v>
      </c>
      <c r="U1274">
        <v>6.97</v>
      </c>
      <c r="V1274">
        <v>4.33</v>
      </c>
      <c r="W1274">
        <v>2015</v>
      </c>
      <c r="X1274">
        <f t="shared" si="37"/>
        <v>0</v>
      </c>
    </row>
    <row r="1275" spans="1:24" ht="12.75" hidden="1" customHeight="1" x14ac:dyDescent="0.45">
      <c r="A1275">
        <v>100</v>
      </c>
      <c r="B1275" t="s">
        <v>119</v>
      </c>
      <c r="C1275" t="s">
        <v>171</v>
      </c>
      <c r="D1275" s="2" t="str">
        <f t="shared" si="36"/>
        <v>Oregon State2015</v>
      </c>
      <c r="F1275">
        <v>2</v>
      </c>
      <c r="G1275">
        <v>10</v>
      </c>
      <c r="H1275" s="2">
        <v>0</v>
      </c>
      <c r="I1275">
        <v>-6.1</v>
      </c>
      <c r="J1275">
        <v>-1.56</v>
      </c>
      <c r="K1275">
        <v>-7.66</v>
      </c>
      <c r="L1275" s="2">
        <f>_xlfn.RANK.EQ(I1275, INDEX(CFB!$I$2:$I$1048576, MATCH(W1275, CFB!$W$2:$W$1048576, 0)):INDEX(CFB!$I$2:$I$1048576, MATCH(W1275, CFB!$W$2:$W$1048576, 0) + COUNTIF(CFB!$W$2:$W$1048576, W1275) - 1), 0)</f>
        <v>107</v>
      </c>
      <c r="M1275" s="2">
        <f>_xlfn.RANK.EQ(J1275, INDEX(CFB!$J$2:$J$1048576, MATCH(W1275, CFB!$W$2:$W$1048576, 0)):INDEX(CFB!$J$2:$J$1048576, MATCH(W1275, CFB!$W$2:$W$1048576, 0) + COUNTIF(CFB!$W$2:$W$1048576, W1275) - 1))</f>
        <v>77</v>
      </c>
      <c r="N1275" s="2">
        <f>RANK(K1275, INDEX(CFB!$K$2:$K$1048576, MATCH(W1275, CFB!$W$2:$W$1048576, 0)):INDEX(CFB!$K$2:$K$1048576, MATCH(W1275, CFB!$W$2:$W$1048576, 0) + COUNTIF(CFB!$W$2:$W$1048576, W1275) - 1))</f>
        <v>100</v>
      </c>
      <c r="O1275">
        <v>37.119999999999997</v>
      </c>
      <c r="P1275">
        <v>17.329999999999998</v>
      </c>
      <c r="Q1275">
        <v>7.76</v>
      </c>
      <c r="R1275">
        <v>6.12</v>
      </c>
      <c r="S1275">
        <v>6.01</v>
      </c>
      <c r="T1275">
        <v>3.79</v>
      </c>
      <c r="U1275">
        <v>6.64</v>
      </c>
      <c r="V1275">
        <v>4.8099999999999996</v>
      </c>
      <c r="W1275">
        <v>2015</v>
      </c>
      <c r="X1275">
        <f t="shared" si="37"/>
        <v>0</v>
      </c>
    </row>
    <row r="1276" spans="1:24" ht="12.75" hidden="1" customHeight="1" x14ac:dyDescent="0.45">
      <c r="A1276">
        <v>101</v>
      </c>
      <c r="B1276" t="s">
        <v>142</v>
      </c>
      <c r="C1276" t="s">
        <v>168</v>
      </c>
      <c r="D1276" s="2" t="str">
        <f t="shared" si="36"/>
        <v>Florida International2015</v>
      </c>
      <c r="F1276">
        <v>5</v>
      </c>
      <c r="G1276">
        <v>7</v>
      </c>
      <c r="H1276" s="2">
        <v>0</v>
      </c>
      <c r="I1276">
        <v>-7.49</v>
      </c>
      <c r="J1276">
        <v>-1.3</v>
      </c>
      <c r="K1276">
        <v>-8.7899999999999991</v>
      </c>
      <c r="L1276" s="2">
        <f>_xlfn.RANK.EQ(I1276, INDEX(CFB!$I$2:$I$1048576, MATCH(W1276, CFB!$W$2:$W$1048576, 0)):INDEX(CFB!$I$2:$I$1048576, MATCH(W1276, CFB!$W$2:$W$1048576, 0) + COUNTIF(CFB!$W$2:$W$1048576, W1276) - 1), 0)</f>
        <v>111</v>
      </c>
      <c r="M1276" s="2">
        <f>_xlfn.RANK.EQ(J1276, INDEX(CFB!$J$2:$J$1048576, MATCH(W1276, CFB!$W$2:$W$1048576, 0)):INDEX(CFB!$J$2:$J$1048576, MATCH(W1276, CFB!$W$2:$W$1048576, 0) + COUNTIF(CFB!$W$2:$W$1048576, W1276) - 1))</f>
        <v>71</v>
      </c>
      <c r="N1276" s="2">
        <f>RANK(K1276, INDEX(CFB!$K$2:$K$1048576, MATCH(W1276, CFB!$W$2:$W$1048576, 0)):INDEX(CFB!$K$2:$K$1048576, MATCH(W1276, CFB!$W$2:$W$1048576, 0) + COUNTIF(CFB!$W$2:$W$1048576, W1276) - 1))</f>
        <v>101</v>
      </c>
      <c r="O1276">
        <v>34.19</v>
      </c>
      <c r="P1276">
        <v>20.02</v>
      </c>
      <c r="Q1276">
        <v>7.44</v>
      </c>
      <c r="R1276">
        <v>6.21</v>
      </c>
      <c r="S1276">
        <v>3.99</v>
      </c>
      <c r="T1276">
        <v>4.22</v>
      </c>
      <c r="U1276">
        <v>5.76</v>
      </c>
      <c r="V1276">
        <v>5.01</v>
      </c>
      <c r="W1276">
        <v>2015</v>
      </c>
      <c r="X1276">
        <f t="shared" si="37"/>
        <v>0</v>
      </c>
    </row>
    <row r="1277" spans="1:24" ht="12.75" hidden="1" customHeight="1" x14ac:dyDescent="0.45">
      <c r="A1277">
        <v>102</v>
      </c>
      <c r="B1277" t="s">
        <v>50</v>
      </c>
      <c r="C1277" t="s">
        <v>166</v>
      </c>
      <c r="D1277" s="2" t="str">
        <f t="shared" si="36"/>
        <v>Nevada-Las Vegas2015</v>
      </c>
      <c r="F1277">
        <v>3</v>
      </c>
      <c r="G1277">
        <v>9</v>
      </c>
      <c r="H1277" s="2">
        <v>0</v>
      </c>
      <c r="I1277">
        <v>-3.03</v>
      </c>
      <c r="J1277">
        <v>-7.38</v>
      </c>
      <c r="K1277">
        <v>-10.42</v>
      </c>
      <c r="L1277" s="2">
        <f>_xlfn.RANK.EQ(I1277, INDEX(CFB!$I$2:$I$1048576, MATCH(W1277, CFB!$W$2:$W$1048576, 0)):INDEX(CFB!$I$2:$I$1048576, MATCH(W1277, CFB!$W$2:$W$1048576, 0) + COUNTIF(CFB!$W$2:$W$1048576, W1277) - 1), 0)</f>
        <v>91</v>
      </c>
      <c r="M1277" s="2">
        <f>_xlfn.RANK.EQ(J1277, INDEX(CFB!$J$2:$J$1048576, MATCH(W1277, CFB!$W$2:$W$1048576, 0)):INDEX(CFB!$J$2:$J$1048576, MATCH(W1277, CFB!$W$2:$W$1048576, 0) + COUNTIF(CFB!$W$2:$W$1048576, W1277) - 1))</f>
        <v>116</v>
      </c>
      <c r="N1277" s="2">
        <f>RANK(K1277, INDEX(CFB!$K$2:$K$1048576, MATCH(W1277, CFB!$W$2:$W$1048576, 0)):INDEX(CFB!$K$2:$K$1048576, MATCH(W1277, CFB!$W$2:$W$1048576, 0) + COUNTIF(CFB!$W$2:$W$1048576, W1277) - 1))</f>
        <v>102</v>
      </c>
      <c r="O1277">
        <v>42.98</v>
      </c>
      <c r="P1277">
        <v>21.02</v>
      </c>
      <c r="Q1277">
        <v>8.84</v>
      </c>
      <c r="R1277">
        <v>5.5</v>
      </c>
      <c r="S1277">
        <v>5.71</v>
      </c>
      <c r="T1277">
        <v>4.62</v>
      </c>
      <c r="U1277">
        <v>6.94</v>
      </c>
      <c r="V1277">
        <v>5.23</v>
      </c>
      <c r="W1277">
        <v>2015</v>
      </c>
      <c r="X1277">
        <f t="shared" si="37"/>
        <v>0</v>
      </c>
    </row>
    <row r="1278" spans="1:24" ht="12.75" hidden="1" customHeight="1" x14ac:dyDescent="0.45">
      <c r="A1278">
        <v>103</v>
      </c>
      <c r="B1278" t="s">
        <v>140</v>
      </c>
      <c r="C1278" t="s">
        <v>161</v>
      </c>
      <c r="D1278" s="2" t="str">
        <f t="shared" si="36"/>
        <v>Ball State2015</v>
      </c>
      <c r="F1278">
        <v>3</v>
      </c>
      <c r="G1278">
        <v>9</v>
      </c>
      <c r="H1278" s="2">
        <v>0</v>
      </c>
      <c r="I1278">
        <v>-4.1500000000000004</v>
      </c>
      <c r="J1278">
        <v>-6.51</v>
      </c>
      <c r="K1278">
        <v>-10.66</v>
      </c>
      <c r="L1278" s="2">
        <f>_xlfn.RANK.EQ(I1278, INDEX(CFB!$I$2:$I$1048576, MATCH(W1278, CFB!$W$2:$W$1048576, 0)):INDEX(CFB!$I$2:$I$1048576, MATCH(W1278, CFB!$W$2:$W$1048576, 0) + COUNTIF(CFB!$W$2:$W$1048576, W1278) - 1), 0)</f>
        <v>94</v>
      </c>
      <c r="M1278" s="2">
        <f>_xlfn.RANK.EQ(J1278, INDEX(CFB!$J$2:$J$1048576, MATCH(W1278, CFB!$W$2:$W$1048576, 0)):INDEX(CFB!$J$2:$J$1048576, MATCH(W1278, CFB!$W$2:$W$1048576, 0) + COUNTIF(CFB!$W$2:$W$1048576, W1278) - 1))</f>
        <v>109</v>
      </c>
      <c r="N1278" s="2">
        <f>RANK(K1278, INDEX(CFB!$K$2:$K$1048576, MATCH(W1278, CFB!$W$2:$W$1048576, 0)):INDEX(CFB!$K$2:$K$1048576, MATCH(W1278, CFB!$W$2:$W$1048576, 0) + COUNTIF(CFB!$W$2:$W$1048576, W1278) - 1))</f>
        <v>103</v>
      </c>
      <c r="O1278">
        <v>37.33</v>
      </c>
      <c r="P1278">
        <v>22.6</v>
      </c>
      <c r="Q1278">
        <v>7.48</v>
      </c>
      <c r="R1278">
        <v>7</v>
      </c>
      <c r="S1278">
        <v>5.01</v>
      </c>
      <c r="T1278">
        <v>4.5599999999999996</v>
      </c>
      <c r="U1278">
        <v>6.13</v>
      </c>
      <c r="V1278">
        <v>5.6</v>
      </c>
      <c r="W1278">
        <v>2015</v>
      </c>
      <c r="X1278">
        <f t="shared" si="37"/>
        <v>0</v>
      </c>
    </row>
    <row r="1279" spans="1:24" ht="28.5" hidden="1" x14ac:dyDescent="0.45">
      <c r="A1279">
        <v>104</v>
      </c>
      <c r="B1279" t="s">
        <v>145</v>
      </c>
      <c r="C1279" t="s">
        <v>162</v>
      </c>
      <c r="D1279" s="2" t="str">
        <f t="shared" si="36"/>
        <v>Massachusetts2015</v>
      </c>
      <c r="F1279">
        <v>3</v>
      </c>
      <c r="G1279">
        <v>9</v>
      </c>
      <c r="H1279" s="2">
        <v>0</v>
      </c>
      <c r="I1279">
        <v>-5</v>
      </c>
      <c r="J1279">
        <v>-5.76</v>
      </c>
      <c r="K1279">
        <v>-10.76</v>
      </c>
      <c r="L1279" s="2">
        <f>_xlfn.RANK.EQ(I1279, INDEX(CFB!$I$2:$I$1048576, MATCH(W1279, CFB!$W$2:$W$1048576, 0)):INDEX(CFB!$I$2:$I$1048576, MATCH(W1279, CFB!$W$2:$W$1048576, 0) + COUNTIF(CFB!$W$2:$W$1048576, W1279) - 1), 0)</f>
        <v>99</v>
      </c>
      <c r="M1279" s="2">
        <f>_xlfn.RANK.EQ(J1279, INDEX(CFB!$J$2:$J$1048576, MATCH(W1279, CFB!$W$2:$W$1048576, 0)):INDEX(CFB!$J$2:$J$1048576, MATCH(W1279, CFB!$W$2:$W$1048576, 0) + COUNTIF(CFB!$W$2:$W$1048576, W1279) - 1))</f>
        <v>105</v>
      </c>
      <c r="N1279" s="2">
        <f>RANK(K1279, INDEX(CFB!$K$2:$K$1048576, MATCH(W1279, CFB!$W$2:$W$1048576, 0)):INDEX(CFB!$K$2:$K$1048576, MATCH(W1279, CFB!$W$2:$W$1048576, 0) + COUNTIF(CFB!$W$2:$W$1048576, W1279) - 1))</f>
        <v>104</v>
      </c>
      <c r="O1279">
        <v>35.799999999999997</v>
      </c>
      <c r="P1279">
        <v>19.190000000000001</v>
      </c>
      <c r="Q1279">
        <v>7.86</v>
      </c>
      <c r="R1279">
        <v>6.11</v>
      </c>
      <c r="S1279">
        <v>5.25</v>
      </c>
      <c r="T1279">
        <v>3.6</v>
      </c>
      <c r="U1279">
        <v>6.53</v>
      </c>
      <c r="V1279">
        <v>4.72</v>
      </c>
      <c r="W1279">
        <v>2015</v>
      </c>
      <c r="X1279">
        <f t="shared" si="37"/>
        <v>0</v>
      </c>
    </row>
    <row r="1280" spans="1:24" ht="12.75" hidden="1" customHeight="1" x14ac:dyDescent="0.45">
      <c r="A1280">
        <v>105</v>
      </c>
      <c r="B1280" t="s">
        <v>153</v>
      </c>
      <c r="C1280" t="s">
        <v>162</v>
      </c>
      <c r="D1280" s="2" t="str">
        <f t="shared" si="36"/>
        <v>Kent State2015</v>
      </c>
      <c r="F1280">
        <v>3</v>
      </c>
      <c r="G1280">
        <v>9</v>
      </c>
      <c r="H1280" s="2">
        <v>0</v>
      </c>
      <c r="I1280">
        <v>-13.58</v>
      </c>
      <c r="J1280">
        <v>2.29</v>
      </c>
      <c r="K1280">
        <v>-11.29</v>
      </c>
      <c r="L1280" s="2">
        <f>_xlfn.RANK.EQ(I1280, INDEX(CFB!$I$2:$I$1048576, MATCH(W1280, CFB!$W$2:$W$1048576, 0)):INDEX(CFB!$I$2:$I$1048576, MATCH(W1280, CFB!$W$2:$W$1048576, 0) + COUNTIF(CFB!$W$2:$W$1048576, W1280) - 1), 0)</f>
        <v>127</v>
      </c>
      <c r="M1280" s="2">
        <f>_xlfn.RANK.EQ(J1280, INDEX(CFB!$J$2:$J$1048576, MATCH(W1280, CFB!$W$2:$W$1048576, 0)):INDEX(CFB!$J$2:$J$1048576, MATCH(W1280, CFB!$W$2:$W$1048576, 0) + COUNTIF(CFB!$W$2:$W$1048576, W1280) - 1))</f>
        <v>52</v>
      </c>
      <c r="N1280" s="2">
        <f>RANK(K1280, INDEX(CFB!$K$2:$K$1048576, MATCH(W1280, CFB!$W$2:$W$1048576, 0)):INDEX(CFB!$K$2:$K$1048576, MATCH(W1280, CFB!$W$2:$W$1048576, 0) + COUNTIF(CFB!$W$2:$W$1048576, W1280) - 1))</f>
        <v>105</v>
      </c>
      <c r="O1280">
        <v>27.91</v>
      </c>
      <c r="P1280">
        <v>14.66</v>
      </c>
      <c r="Q1280">
        <v>6.66</v>
      </c>
      <c r="R1280">
        <v>5.51</v>
      </c>
      <c r="S1280">
        <v>4.66</v>
      </c>
      <c r="T1280">
        <v>2.88</v>
      </c>
      <c r="U1280">
        <v>5.46</v>
      </c>
      <c r="V1280">
        <v>3.95</v>
      </c>
      <c r="W1280">
        <v>2015</v>
      </c>
      <c r="X1280">
        <f t="shared" si="37"/>
        <v>0</v>
      </c>
    </row>
    <row r="1281" spans="1:24" ht="12.75" hidden="1" customHeight="1" x14ac:dyDescent="0.45">
      <c r="A1281">
        <v>106</v>
      </c>
      <c r="B1281" t="s">
        <v>90</v>
      </c>
      <c r="C1281" t="s">
        <v>174</v>
      </c>
      <c r="D1281" s="2" t="str">
        <f t="shared" si="36"/>
        <v>South Alabama2015</v>
      </c>
      <c r="F1281">
        <v>5</v>
      </c>
      <c r="G1281">
        <v>7</v>
      </c>
      <c r="H1281" s="2">
        <v>0</v>
      </c>
      <c r="I1281">
        <v>-4.4400000000000004</v>
      </c>
      <c r="J1281">
        <v>-6.87</v>
      </c>
      <c r="K1281">
        <v>-11.31</v>
      </c>
      <c r="L1281" s="2">
        <f>_xlfn.RANK.EQ(I1281, INDEX(CFB!$I$2:$I$1048576, MATCH(W1281, CFB!$W$2:$W$1048576, 0)):INDEX(CFB!$I$2:$I$1048576, MATCH(W1281, CFB!$W$2:$W$1048576, 0) + COUNTIF(CFB!$W$2:$W$1048576, W1281) - 1), 0)</f>
        <v>96</v>
      </c>
      <c r="M1281" s="2">
        <f>_xlfn.RANK.EQ(J1281, INDEX(CFB!$J$2:$J$1048576, MATCH(W1281, CFB!$W$2:$W$1048576, 0)):INDEX(CFB!$J$2:$J$1048576, MATCH(W1281, CFB!$W$2:$W$1048576, 0) + COUNTIF(CFB!$W$2:$W$1048576, W1281) - 1))</f>
        <v>112</v>
      </c>
      <c r="N1281" s="2">
        <f>RANK(K1281, INDEX(CFB!$K$2:$K$1048576, MATCH(W1281, CFB!$W$2:$W$1048576, 0)):INDEX(CFB!$K$2:$K$1048576, MATCH(W1281, CFB!$W$2:$W$1048576, 0) + COUNTIF(CFB!$W$2:$W$1048576, W1281) - 1))</f>
        <v>106</v>
      </c>
      <c r="O1281">
        <v>36.58</v>
      </c>
      <c r="P1281">
        <v>23.98</v>
      </c>
      <c r="Q1281">
        <v>7.81</v>
      </c>
      <c r="R1281">
        <v>5.73</v>
      </c>
      <c r="S1281">
        <v>4.91</v>
      </c>
      <c r="T1281">
        <v>4.3600000000000003</v>
      </c>
      <c r="U1281">
        <v>6.15</v>
      </c>
      <c r="V1281">
        <v>4.87</v>
      </c>
      <c r="W1281">
        <v>2015</v>
      </c>
      <c r="X1281">
        <f t="shared" si="37"/>
        <v>0</v>
      </c>
    </row>
    <row r="1282" spans="1:24" ht="12.75" hidden="1" customHeight="1" x14ac:dyDescent="0.45">
      <c r="A1282">
        <v>107</v>
      </c>
      <c r="B1282" t="s">
        <v>143</v>
      </c>
      <c r="C1282" t="s">
        <v>168</v>
      </c>
      <c r="D1282" s="2" t="str">
        <f t="shared" si="36"/>
        <v>Florida Atlantic2015</v>
      </c>
      <c r="F1282">
        <v>3</v>
      </c>
      <c r="G1282">
        <v>9</v>
      </c>
      <c r="H1282" s="2">
        <v>0</v>
      </c>
      <c r="I1282">
        <v>-6.73</v>
      </c>
      <c r="J1282">
        <v>-4.75</v>
      </c>
      <c r="K1282">
        <v>-11.49</v>
      </c>
      <c r="L1282" s="2">
        <f>_xlfn.RANK.EQ(I1282, INDEX(CFB!$I$2:$I$1048576, MATCH(W1282, CFB!$W$2:$W$1048576, 0)):INDEX(CFB!$I$2:$I$1048576, MATCH(W1282, CFB!$W$2:$W$1048576, 0) + COUNTIF(CFB!$W$2:$W$1048576, W1282) - 1), 0)</f>
        <v>110</v>
      </c>
      <c r="M1282" s="2">
        <f>_xlfn.RANK.EQ(J1282, INDEX(CFB!$J$2:$J$1048576, MATCH(W1282, CFB!$W$2:$W$1048576, 0)):INDEX(CFB!$J$2:$J$1048576, MATCH(W1282, CFB!$W$2:$W$1048576, 0) + COUNTIF(CFB!$W$2:$W$1048576, W1282) - 1))</f>
        <v>101</v>
      </c>
      <c r="N1282" s="2">
        <f>RANK(K1282, INDEX(CFB!$K$2:$K$1048576, MATCH(W1282, CFB!$W$2:$W$1048576, 0)):INDEX(CFB!$K$2:$K$1048576, MATCH(W1282, CFB!$W$2:$W$1048576, 0) + COUNTIF(CFB!$W$2:$W$1048576, W1282) - 1))</f>
        <v>107</v>
      </c>
      <c r="O1282">
        <v>33.24</v>
      </c>
      <c r="P1282">
        <v>16.95</v>
      </c>
      <c r="Q1282">
        <v>7.66</v>
      </c>
      <c r="R1282">
        <v>6.35</v>
      </c>
      <c r="S1282">
        <v>4.47</v>
      </c>
      <c r="T1282">
        <v>3.74</v>
      </c>
      <c r="U1282">
        <v>5.85</v>
      </c>
      <c r="V1282">
        <v>4.76</v>
      </c>
      <c r="W1282">
        <v>2015</v>
      </c>
      <c r="X1282">
        <f t="shared" si="37"/>
        <v>0</v>
      </c>
    </row>
    <row r="1283" spans="1:24" ht="12.75" hidden="1" customHeight="1" x14ac:dyDescent="0.45">
      <c r="A1283">
        <v>108</v>
      </c>
      <c r="B1283" t="s">
        <v>129</v>
      </c>
      <c r="C1283" t="s">
        <v>165</v>
      </c>
      <c r="D1283" s="2" t="str">
        <f t="shared" ref="D1283:D1346" si="38">_xlfn.CONCAT(B1283, W1283)</f>
        <v>Rice2015</v>
      </c>
      <c r="F1283">
        <v>5</v>
      </c>
      <c r="G1283">
        <v>7</v>
      </c>
      <c r="H1283" s="2">
        <v>0</v>
      </c>
      <c r="I1283">
        <v>-5.19</v>
      </c>
      <c r="J1283">
        <v>-6.45</v>
      </c>
      <c r="K1283">
        <v>-11.63</v>
      </c>
      <c r="L1283" s="2">
        <f>_xlfn.RANK.EQ(I1283, INDEX(CFB!$I$2:$I$1048576, MATCH(W1283, CFB!$W$2:$W$1048576, 0)):INDEX(CFB!$I$2:$I$1048576, MATCH(W1283, CFB!$W$2:$W$1048576, 0) + COUNTIF(CFB!$W$2:$W$1048576, W1283) - 1), 0)</f>
        <v>103</v>
      </c>
      <c r="M1283" s="2">
        <f>_xlfn.RANK.EQ(J1283, INDEX(CFB!$J$2:$J$1048576, MATCH(W1283, CFB!$W$2:$W$1048576, 0)):INDEX(CFB!$J$2:$J$1048576, MATCH(W1283, CFB!$W$2:$W$1048576, 0) + COUNTIF(CFB!$W$2:$W$1048576, W1283) - 1))</f>
        <v>108</v>
      </c>
      <c r="N1283" s="2">
        <f>RANK(K1283, INDEX(CFB!$K$2:$K$1048576, MATCH(W1283, CFB!$W$2:$W$1048576, 0)):INDEX(CFB!$K$2:$K$1048576, MATCH(W1283, CFB!$W$2:$W$1048576, 0) + COUNTIF(CFB!$W$2:$W$1048576, W1283) - 1))</f>
        <v>108</v>
      </c>
      <c r="O1283">
        <v>35.96</v>
      </c>
      <c r="P1283">
        <v>25.71</v>
      </c>
      <c r="Q1283">
        <v>8.15</v>
      </c>
      <c r="R1283">
        <v>8.6999999999999993</v>
      </c>
      <c r="S1283">
        <v>4.71</v>
      </c>
      <c r="T1283">
        <v>4.41</v>
      </c>
      <c r="U1283">
        <v>6.11</v>
      </c>
      <c r="V1283">
        <v>6.32</v>
      </c>
      <c r="W1283">
        <v>2015</v>
      </c>
      <c r="X1283">
        <f t="shared" ref="X1283:X1346" si="39">IF(E1283=1, 1,0)</f>
        <v>0</v>
      </c>
    </row>
    <row r="1284" spans="1:24" ht="12.75" hidden="1" customHeight="1" x14ac:dyDescent="0.45">
      <c r="A1284">
        <v>109</v>
      </c>
      <c r="B1284" t="s">
        <v>48</v>
      </c>
      <c r="C1284" t="s">
        <v>12</v>
      </c>
      <c r="D1284" s="2" t="str">
        <f t="shared" si="38"/>
        <v>Army2015</v>
      </c>
      <c r="F1284">
        <v>2</v>
      </c>
      <c r="G1284">
        <v>10</v>
      </c>
      <c r="H1284" s="2">
        <v>0</v>
      </c>
      <c r="I1284">
        <v>-6.56</v>
      </c>
      <c r="J1284">
        <v>-5.26</v>
      </c>
      <c r="K1284">
        <v>-11.82</v>
      </c>
      <c r="L1284" s="2">
        <f>_xlfn.RANK.EQ(I1284, INDEX(CFB!$I$2:$I$1048576, MATCH(W1284, CFB!$W$2:$W$1048576, 0)):INDEX(CFB!$I$2:$I$1048576, MATCH(W1284, CFB!$W$2:$W$1048576, 0) + COUNTIF(CFB!$W$2:$W$1048576, W1284) - 1), 0)</f>
        <v>109</v>
      </c>
      <c r="M1284" s="2">
        <f>_xlfn.RANK.EQ(J1284, INDEX(CFB!$J$2:$J$1048576, MATCH(W1284, CFB!$W$2:$W$1048576, 0)):INDEX(CFB!$J$2:$J$1048576, MATCH(W1284, CFB!$W$2:$W$1048576, 0) + COUNTIF(CFB!$W$2:$W$1048576, W1284) - 1))</f>
        <v>102</v>
      </c>
      <c r="N1284" s="2">
        <f>RANK(K1284, INDEX(CFB!$K$2:$K$1048576, MATCH(W1284, CFB!$W$2:$W$1048576, 0)):INDEX(CFB!$K$2:$K$1048576, MATCH(W1284, CFB!$W$2:$W$1048576, 0) + COUNTIF(CFB!$W$2:$W$1048576, W1284) - 1))</f>
        <v>109</v>
      </c>
      <c r="O1284">
        <v>33.54</v>
      </c>
      <c r="P1284">
        <v>17.440000000000001</v>
      </c>
      <c r="Q1284">
        <v>11.48</v>
      </c>
      <c r="R1284">
        <v>6.68</v>
      </c>
      <c r="S1284">
        <v>5.55</v>
      </c>
      <c r="T1284">
        <v>3.74</v>
      </c>
      <c r="U1284">
        <v>6.31</v>
      </c>
      <c r="V1284">
        <v>5.28</v>
      </c>
      <c r="W1284">
        <v>2015</v>
      </c>
      <c r="X1284">
        <f t="shared" si="39"/>
        <v>0</v>
      </c>
    </row>
    <row r="1285" spans="1:24" ht="12.75" hidden="1" customHeight="1" x14ac:dyDescent="0.45">
      <c r="A1285">
        <v>110</v>
      </c>
      <c r="B1285" t="s">
        <v>86</v>
      </c>
      <c r="C1285" t="s">
        <v>162</v>
      </c>
      <c r="D1285" s="2" t="str">
        <f t="shared" si="38"/>
        <v>Miami (OH)2015</v>
      </c>
      <c r="F1285">
        <v>3</v>
      </c>
      <c r="G1285">
        <v>9</v>
      </c>
      <c r="H1285" s="2">
        <v>0</v>
      </c>
      <c r="I1285">
        <v>-10.51</v>
      </c>
      <c r="J1285">
        <v>-1.51</v>
      </c>
      <c r="K1285">
        <v>-12.02</v>
      </c>
      <c r="L1285" s="2">
        <f>_xlfn.RANK.EQ(I1285, INDEX(CFB!$I$2:$I$1048576, MATCH(W1285, CFB!$W$2:$W$1048576, 0)):INDEX(CFB!$I$2:$I$1048576, MATCH(W1285, CFB!$W$2:$W$1048576, 0) + COUNTIF(CFB!$W$2:$W$1048576, W1285) - 1), 0)</f>
        <v>119</v>
      </c>
      <c r="M1285" s="2">
        <f>_xlfn.RANK.EQ(J1285, INDEX(CFB!$J$2:$J$1048576, MATCH(W1285, CFB!$W$2:$W$1048576, 0)):INDEX(CFB!$J$2:$J$1048576, MATCH(W1285, CFB!$W$2:$W$1048576, 0) + COUNTIF(CFB!$W$2:$W$1048576, W1285) - 1))</f>
        <v>75</v>
      </c>
      <c r="N1285" s="2">
        <f>RANK(K1285, INDEX(CFB!$K$2:$K$1048576, MATCH(W1285, CFB!$W$2:$W$1048576, 0)):INDEX(CFB!$K$2:$K$1048576, MATCH(W1285, CFB!$W$2:$W$1048576, 0) + COUNTIF(CFB!$W$2:$W$1048576, W1285) - 1))</f>
        <v>110</v>
      </c>
      <c r="O1285">
        <v>30.35</v>
      </c>
      <c r="P1285">
        <v>19.5</v>
      </c>
      <c r="Q1285">
        <v>8.31</v>
      </c>
      <c r="R1285">
        <v>6.03</v>
      </c>
      <c r="S1285">
        <v>4.3600000000000003</v>
      </c>
      <c r="T1285">
        <v>3.46</v>
      </c>
      <c r="U1285">
        <v>6.11</v>
      </c>
      <c r="V1285">
        <v>4.58</v>
      </c>
      <c r="W1285">
        <v>2015</v>
      </c>
      <c r="X1285">
        <f t="shared" si="39"/>
        <v>0</v>
      </c>
    </row>
    <row r="1286" spans="1:24" ht="12.75" hidden="1" customHeight="1" x14ac:dyDescent="0.45">
      <c r="A1286">
        <v>111</v>
      </c>
      <c r="B1286" t="s">
        <v>111</v>
      </c>
      <c r="C1286" t="s">
        <v>166</v>
      </c>
      <c r="D1286" s="2" t="str">
        <f t="shared" si="38"/>
        <v>Fresno State2015</v>
      </c>
      <c r="F1286">
        <v>3</v>
      </c>
      <c r="G1286">
        <v>9</v>
      </c>
      <c r="H1286" s="2">
        <v>0</v>
      </c>
      <c r="I1286">
        <v>-5.4</v>
      </c>
      <c r="J1286">
        <v>-6.72</v>
      </c>
      <c r="K1286">
        <v>-12.12</v>
      </c>
      <c r="L1286" s="2">
        <f>_xlfn.RANK.EQ(I1286, INDEX(CFB!$I$2:$I$1048576, MATCH(W1286, CFB!$W$2:$W$1048576, 0)):INDEX(CFB!$I$2:$I$1048576, MATCH(W1286, CFB!$W$2:$W$1048576, 0) + COUNTIF(CFB!$W$2:$W$1048576, W1286) - 1), 0)</f>
        <v>105</v>
      </c>
      <c r="M1286" s="2">
        <f>_xlfn.RANK.EQ(J1286, INDEX(CFB!$J$2:$J$1048576, MATCH(W1286, CFB!$W$2:$W$1048576, 0)):INDEX(CFB!$J$2:$J$1048576, MATCH(W1286, CFB!$W$2:$W$1048576, 0) + COUNTIF(CFB!$W$2:$W$1048576, W1286) - 1))</f>
        <v>111</v>
      </c>
      <c r="N1286" s="2">
        <f>RANK(K1286, INDEX(CFB!$K$2:$K$1048576, MATCH(W1286, CFB!$W$2:$W$1048576, 0)):INDEX(CFB!$K$2:$K$1048576, MATCH(W1286, CFB!$W$2:$W$1048576, 0) + COUNTIF(CFB!$W$2:$W$1048576, W1286) - 1))</f>
        <v>111</v>
      </c>
      <c r="O1286">
        <v>37.28</v>
      </c>
      <c r="P1286">
        <v>23.19</v>
      </c>
      <c r="Q1286">
        <v>7.14</v>
      </c>
      <c r="R1286">
        <v>5.77</v>
      </c>
      <c r="S1286">
        <v>5.09</v>
      </c>
      <c r="T1286">
        <v>3.78</v>
      </c>
      <c r="U1286">
        <v>5.88</v>
      </c>
      <c r="V1286">
        <v>4.74</v>
      </c>
      <c r="W1286">
        <v>2015</v>
      </c>
      <c r="X1286">
        <f t="shared" si="39"/>
        <v>0</v>
      </c>
    </row>
    <row r="1287" spans="1:24" ht="12.75" hidden="1" customHeight="1" x14ac:dyDescent="0.45">
      <c r="A1287">
        <v>112</v>
      </c>
      <c r="B1287" t="s">
        <v>24</v>
      </c>
      <c r="C1287" t="s">
        <v>172</v>
      </c>
      <c r="D1287" s="2" t="str">
        <f t="shared" si="38"/>
        <v>SMU2015</v>
      </c>
      <c r="F1287">
        <v>2</v>
      </c>
      <c r="G1287">
        <v>10</v>
      </c>
      <c r="H1287" s="2">
        <v>0</v>
      </c>
      <c r="I1287">
        <v>-0.23</v>
      </c>
      <c r="J1287">
        <v>-11.99</v>
      </c>
      <c r="K1287">
        <v>-12.22</v>
      </c>
      <c r="L1287" s="2">
        <f>_xlfn.RANK.EQ(I1287, INDEX(CFB!$I$2:$I$1048576, MATCH(W1287, CFB!$W$2:$W$1048576, 0)):INDEX(CFB!$I$2:$I$1048576, MATCH(W1287, CFB!$W$2:$W$1048576, 0) + COUNTIF(CFB!$W$2:$W$1048576, W1287) - 1), 0)</f>
        <v>70</v>
      </c>
      <c r="M1287" s="2">
        <f>_xlfn.RANK.EQ(J1287, INDEX(CFB!$J$2:$J$1048576, MATCH(W1287, CFB!$W$2:$W$1048576, 0)):INDEX(CFB!$J$2:$J$1048576, MATCH(W1287, CFB!$W$2:$W$1048576, 0) + COUNTIF(CFB!$W$2:$W$1048576, W1287) - 1))</f>
        <v>123</v>
      </c>
      <c r="N1287" s="2">
        <f>RANK(K1287, INDEX(CFB!$K$2:$K$1048576, MATCH(W1287, CFB!$W$2:$W$1048576, 0)):INDEX(CFB!$K$2:$K$1048576, MATCH(W1287, CFB!$W$2:$W$1048576, 0) + COUNTIF(CFB!$W$2:$W$1048576, W1287) - 1))</f>
        <v>112</v>
      </c>
      <c r="O1287">
        <v>41.96</v>
      </c>
      <c r="P1287">
        <v>28.74</v>
      </c>
      <c r="Q1287">
        <v>8.61</v>
      </c>
      <c r="R1287">
        <v>7.36</v>
      </c>
      <c r="S1287">
        <v>5.0199999999999996</v>
      </c>
      <c r="T1287">
        <v>4.79</v>
      </c>
      <c r="U1287">
        <v>6.35</v>
      </c>
      <c r="V1287">
        <v>5.91</v>
      </c>
      <c r="W1287">
        <v>2015</v>
      </c>
      <c r="X1287">
        <f t="shared" si="39"/>
        <v>0</v>
      </c>
    </row>
    <row r="1288" spans="1:24" ht="12.75" hidden="1" customHeight="1" x14ac:dyDescent="0.45">
      <c r="A1288">
        <v>113</v>
      </c>
      <c r="B1288" t="s">
        <v>77</v>
      </c>
      <c r="C1288" t="s">
        <v>174</v>
      </c>
      <c r="D1288" s="2" t="str">
        <f t="shared" si="38"/>
        <v>Louisiana2015</v>
      </c>
      <c r="F1288">
        <v>4</v>
      </c>
      <c r="G1288">
        <v>8</v>
      </c>
      <c r="H1288" s="2">
        <v>0</v>
      </c>
      <c r="I1288">
        <v>-3.96</v>
      </c>
      <c r="J1288">
        <v>-8.5</v>
      </c>
      <c r="K1288">
        <v>-12.46</v>
      </c>
      <c r="L1288" s="2">
        <f>_xlfn.RANK.EQ(I1288, INDEX(CFB!$I$2:$I$1048576, MATCH(W1288, CFB!$W$2:$W$1048576, 0)):INDEX(CFB!$I$2:$I$1048576, MATCH(W1288, CFB!$W$2:$W$1048576, 0) + COUNTIF(CFB!$W$2:$W$1048576, W1288) - 1), 0)</f>
        <v>93</v>
      </c>
      <c r="M1288" s="2">
        <f>_xlfn.RANK.EQ(J1288, INDEX(CFB!$J$2:$J$1048576, MATCH(W1288, CFB!$W$2:$W$1048576, 0)):INDEX(CFB!$J$2:$J$1048576, MATCH(W1288, CFB!$W$2:$W$1048576, 0) + COUNTIF(CFB!$W$2:$W$1048576, W1288) - 1))</f>
        <v>119</v>
      </c>
      <c r="N1288" s="2">
        <f>RANK(K1288, INDEX(CFB!$K$2:$K$1048576, MATCH(W1288, CFB!$W$2:$W$1048576, 0)):INDEX(CFB!$K$2:$K$1048576, MATCH(W1288, CFB!$W$2:$W$1048576, 0) + COUNTIF(CFB!$W$2:$W$1048576, W1288) - 1))</f>
        <v>113</v>
      </c>
      <c r="O1288">
        <v>35.340000000000003</v>
      </c>
      <c r="P1288">
        <v>21.41</v>
      </c>
      <c r="Q1288">
        <v>7.39</v>
      </c>
      <c r="R1288">
        <v>6.86</v>
      </c>
      <c r="S1288">
        <v>5.42</v>
      </c>
      <c r="T1288">
        <v>3.86</v>
      </c>
      <c r="U1288">
        <v>6.39</v>
      </c>
      <c r="V1288">
        <v>5.03</v>
      </c>
      <c r="W1288">
        <v>2015</v>
      </c>
      <c r="X1288">
        <f t="shared" si="39"/>
        <v>0</v>
      </c>
    </row>
    <row r="1289" spans="1:24" ht="12.75" hidden="1" customHeight="1" x14ac:dyDescent="0.45">
      <c r="A1289">
        <v>114</v>
      </c>
      <c r="B1289" t="s">
        <v>175</v>
      </c>
      <c r="C1289" t="s">
        <v>174</v>
      </c>
      <c r="D1289" s="2" t="str">
        <f t="shared" si="38"/>
        <v>Idaho2015</v>
      </c>
      <c r="F1289">
        <v>4</v>
      </c>
      <c r="G1289">
        <v>8</v>
      </c>
      <c r="H1289" s="2">
        <v>0</v>
      </c>
      <c r="I1289">
        <v>1.71</v>
      </c>
      <c r="J1289">
        <v>-14.95</v>
      </c>
      <c r="K1289">
        <v>-13.24</v>
      </c>
      <c r="L1289" s="2">
        <f>_xlfn.RANK.EQ(I1289, INDEX(CFB!$I$2:$I$1048576, MATCH(W1289, CFB!$W$2:$W$1048576, 0)):INDEX(CFB!$I$2:$I$1048576, MATCH(W1289, CFB!$W$2:$W$1048576, 0) + COUNTIF(CFB!$W$2:$W$1048576, W1289) - 1), 0)</f>
        <v>56</v>
      </c>
      <c r="M1289" s="2">
        <f>_xlfn.RANK.EQ(J1289, INDEX(CFB!$J$2:$J$1048576, MATCH(W1289, CFB!$W$2:$W$1048576, 0)):INDEX(CFB!$J$2:$J$1048576, MATCH(W1289, CFB!$W$2:$W$1048576, 0) + COUNTIF(CFB!$W$2:$W$1048576, W1289) - 1))</f>
        <v>126</v>
      </c>
      <c r="N1289" s="2">
        <f>RANK(K1289, INDEX(CFB!$K$2:$K$1048576, MATCH(W1289, CFB!$W$2:$W$1048576, 0)):INDEX(CFB!$K$2:$K$1048576, MATCH(W1289, CFB!$W$2:$W$1048576, 0) + COUNTIF(CFB!$W$2:$W$1048576, W1289) - 1))</f>
        <v>114</v>
      </c>
      <c r="O1289">
        <v>41.05</v>
      </c>
      <c r="P1289">
        <v>29.71</v>
      </c>
      <c r="Q1289">
        <v>8.2100000000000009</v>
      </c>
      <c r="R1289">
        <v>7.01</v>
      </c>
      <c r="S1289">
        <v>4.63</v>
      </c>
      <c r="T1289">
        <v>5.33</v>
      </c>
      <c r="U1289">
        <v>6.51</v>
      </c>
      <c r="V1289">
        <v>5.99</v>
      </c>
      <c r="W1289">
        <v>2015</v>
      </c>
      <c r="X1289">
        <f t="shared" si="39"/>
        <v>0</v>
      </c>
    </row>
    <row r="1290" spans="1:24" ht="12.75" hidden="1" customHeight="1" x14ac:dyDescent="0.45">
      <c r="A1290">
        <v>115</v>
      </c>
      <c r="B1290" t="s">
        <v>58</v>
      </c>
      <c r="C1290" t="s">
        <v>172</v>
      </c>
      <c r="D1290" s="2" t="str">
        <f t="shared" si="38"/>
        <v>Tulane2015</v>
      </c>
      <c r="F1290">
        <v>3</v>
      </c>
      <c r="G1290">
        <v>9</v>
      </c>
      <c r="H1290" s="2">
        <v>0</v>
      </c>
      <c r="I1290">
        <v>-9.1</v>
      </c>
      <c r="J1290">
        <v>-4.49</v>
      </c>
      <c r="K1290">
        <v>-13.59</v>
      </c>
      <c r="L1290" s="2">
        <f>_xlfn.RANK.EQ(I1290, INDEX(CFB!$I$2:$I$1048576, MATCH(W1290, CFB!$W$2:$W$1048576, 0)):INDEX(CFB!$I$2:$I$1048576, MATCH(W1290, CFB!$W$2:$W$1048576, 0) + COUNTIF(CFB!$W$2:$W$1048576, W1290) - 1), 0)</f>
        <v>115</v>
      </c>
      <c r="M1290" s="2">
        <f>_xlfn.RANK.EQ(J1290, INDEX(CFB!$J$2:$J$1048576, MATCH(W1290, CFB!$W$2:$W$1048576, 0)):INDEX(CFB!$J$2:$J$1048576, MATCH(W1290, CFB!$W$2:$W$1048576, 0) + COUNTIF(CFB!$W$2:$W$1048576, W1290) - 1))</f>
        <v>99</v>
      </c>
      <c r="N1290" s="2">
        <f>RANK(K1290, INDEX(CFB!$K$2:$K$1048576, MATCH(W1290, CFB!$W$2:$W$1048576, 0)):INDEX(CFB!$K$2:$K$1048576, MATCH(W1290, CFB!$W$2:$W$1048576, 0) + COUNTIF(CFB!$W$2:$W$1048576, W1290) - 1))</f>
        <v>115</v>
      </c>
      <c r="O1290">
        <v>33.200000000000003</v>
      </c>
      <c r="P1290">
        <v>22.03</v>
      </c>
      <c r="Q1290">
        <v>7.15</v>
      </c>
      <c r="R1290">
        <v>6.41</v>
      </c>
      <c r="S1290">
        <v>4.41</v>
      </c>
      <c r="T1290">
        <v>3.32</v>
      </c>
      <c r="U1290">
        <v>5.58</v>
      </c>
      <c r="V1290">
        <v>4.92</v>
      </c>
      <c r="W1290">
        <v>2015</v>
      </c>
      <c r="X1290">
        <f t="shared" si="39"/>
        <v>0</v>
      </c>
    </row>
    <row r="1291" spans="1:24" ht="12.75" hidden="1" customHeight="1" x14ac:dyDescent="0.45">
      <c r="A1291">
        <v>116</v>
      </c>
      <c r="B1291" t="s">
        <v>79</v>
      </c>
      <c r="C1291" t="s">
        <v>174</v>
      </c>
      <c r="D1291" s="2" t="str">
        <f t="shared" si="38"/>
        <v>Texas State2015</v>
      </c>
      <c r="F1291">
        <v>3</v>
      </c>
      <c r="G1291">
        <v>9</v>
      </c>
      <c r="H1291" s="2">
        <v>0</v>
      </c>
      <c r="I1291">
        <v>-5.35</v>
      </c>
      <c r="J1291">
        <v>-8.9</v>
      </c>
      <c r="K1291">
        <v>-14.24</v>
      </c>
      <c r="L1291" s="2">
        <f>_xlfn.RANK.EQ(I1291, INDEX(CFB!$I$2:$I$1048576, MATCH(W1291, CFB!$W$2:$W$1048576, 0)):INDEX(CFB!$I$2:$I$1048576, MATCH(W1291, CFB!$W$2:$W$1048576, 0) + COUNTIF(CFB!$W$2:$W$1048576, W1291) - 1), 0)</f>
        <v>104</v>
      </c>
      <c r="M1291" s="2">
        <f>_xlfn.RANK.EQ(J1291, INDEX(CFB!$J$2:$J$1048576, MATCH(W1291, CFB!$W$2:$W$1048576, 0)):INDEX(CFB!$J$2:$J$1048576, MATCH(W1291, CFB!$W$2:$W$1048576, 0) + COUNTIF(CFB!$W$2:$W$1048576, W1291) - 1))</f>
        <v>120</v>
      </c>
      <c r="N1291" s="2">
        <f>RANK(K1291, INDEX(CFB!$K$2:$K$1048576, MATCH(W1291, CFB!$W$2:$W$1048576, 0)):INDEX(CFB!$K$2:$K$1048576, MATCH(W1291, CFB!$W$2:$W$1048576, 0) + COUNTIF(CFB!$W$2:$W$1048576, W1291) - 1))</f>
        <v>116</v>
      </c>
      <c r="O1291">
        <v>36.19</v>
      </c>
      <c r="P1291">
        <v>26.26</v>
      </c>
      <c r="Q1291">
        <v>7.38</v>
      </c>
      <c r="R1291">
        <v>8</v>
      </c>
      <c r="S1291">
        <v>5.56</v>
      </c>
      <c r="T1291">
        <v>4.8499999999999996</v>
      </c>
      <c r="U1291">
        <v>6.43</v>
      </c>
      <c r="V1291">
        <v>5.96</v>
      </c>
      <c r="W1291">
        <v>2015</v>
      </c>
      <c r="X1291">
        <f t="shared" si="39"/>
        <v>0</v>
      </c>
    </row>
    <row r="1292" spans="1:24" ht="12.75" hidden="1" customHeight="1" x14ac:dyDescent="0.45">
      <c r="A1292">
        <v>117</v>
      </c>
      <c r="B1292" t="s">
        <v>98</v>
      </c>
      <c r="C1292" t="s">
        <v>165</v>
      </c>
      <c r="D1292" s="2" t="str">
        <f t="shared" si="38"/>
        <v>UTSA2015</v>
      </c>
      <c r="F1292">
        <v>3</v>
      </c>
      <c r="G1292">
        <v>9</v>
      </c>
      <c r="H1292" s="2">
        <v>0</v>
      </c>
      <c r="I1292">
        <v>-8.49</v>
      </c>
      <c r="J1292">
        <v>-5.78</v>
      </c>
      <c r="K1292">
        <v>-14.27</v>
      </c>
      <c r="L1292" s="2">
        <f>_xlfn.RANK.EQ(I1292, INDEX(CFB!$I$2:$I$1048576, MATCH(W1292, CFB!$W$2:$W$1048576, 0)):INDEX(CFB!$I$2:$I$1048576, MATCH(W1292, CFB!$W$2:$W$1048576, 0) + COUNTIF(CFB!$W$2:$W$1048576, W1292) - 1), 0)</f>
        <v>114</v>
      </c>
      <c r="M1292" s="2">
        <f>_xlfn.RANK.EQ(J1292, INDEX(CFB!$J$2:$J$1048576, MATCH(W1292, CFB!$W$2:$W$1048576, 0)):INDEX(CFB!$J$2:$J$1048576, MATCH(W1292, CFB!$W$2:$W$1048576, 0) + COUNTIF(CFB!$W$2:$W$1048576, W1292) - 1))</f>
        <v>106</v>
      </c>
      <c r="N1292" s="2">
        <f>RANK(K1292, INDEX(CFB!$K$2:$K$1048576, MATCH(W1292, CFB!$W$2:$W$1048576, 0)):INDEX(CFB!$K$2:$K$1048576, MATCH(W1292, CFB!$W$2:$W$1048576, 0) + COUNTIF(CFB!$W$2:$W$1048576, W1292) - 1))</f>
        <v>117</v>
      </c>
      <c r="O1292">
        <v>31.49</v>
      </c>
      <c r="P1292">
        <v>21.28</v>
      </c>
      <c r="Q1292">
        <v>7.3</v>
      </c>
      <c r="R1292">
        <v>6.95</v>
      </c>
      <c r="S1292">
        <v>4.57</v>
      </c>
      <c r="T1292">
        <v>3.49</v>
      </c>
      <c r="U1292">
        <v>5.66</v>
      </c>
      <c r="V1292">
        <v>5.05</v>
      </c>
      <c r="W1292">
        <v>2015</v>
      </c>
      <c r="X1292">
        <f t="shared" si="39"/>
        <v>0</v>
      </c>
    </row>
    <row r="1293" spans="1:24" ht="12.75" hidden="1" customHeight="1" x14ac:dyDescent="0.45">
      <c r="A1293">
        <v>118</v>
      </c>
      <c r="B1293" t="s">
        <v>126</v>
      </c>
      <c r="C1293" t="s">
        <v>166</v>
      </c>
      <c r="D1293" s="2" t="str">
        <f t="shared" si="38"/>
        <v>Hawaii2015</v>
      </c>
      <c r="F1293">
        <v>3</v>
      </c>
      <c r="G1293">
        <v>10</v>
      </c>
      <c r="H1293" s="2">
        <v>0</v>
      </c>
      <c r="I1293">
        <v>-8.42</v>
      </c>
      <c r="J1293">
        <v>-6.21</v>
      </c>
      <c r="K1293">
        <v>-14.63</v>
      </c>
      <c r="L1293" s="2">
        <f>_xlfn.RANK.EQ(I1293, INDEX(CFB!$I$2:$I$1048576, MATCH(W1293, CFB!$W$2:$W$1048576, 0)):INDEX(CFB!$I$2:$I$1048576, MATCH(W1293, CFB!$W$2:$W$1048576, 0) + COUNTIF(CFB!$W$2:$W$1048576, W1293) - 1), 0)</f>
        <v>113</v>
      </c>
      <c r="M1293" s="2">
        <f>_xlfn.RANK.EQ(J1293, INDEX(CFB!$J$2:$J$1048576, MATCH(W1293, CFB!$W$2:$W$1048576, 0)):INDEX(CFB!$J$2:$J$1048576, MATCH(W1293, CFB!$W$2:$W$1048576, 0) + COUNTIF(CFB!$W$2:$W$1048576, W1293) - 1))</f>
        <v>107</v>
      </c>
      <c r="N1293" s="2">
        <f>RANK(K1293, INDEX(CFB!$K$2:$K$1048576, MATCH(W1293, CFB!$W$2:$W$1048576, 0)):INDEX(CFB!$K$2:$K$1048576, MATCH(W1293, CFB!$W$2:$W$1048576, 0) + COUNTIF(CFB!$W$2:$W$1048576, W1293) - 1))</f>
        <v>118</v>
      </c>
      <c r="O1293">
        <v>33.22</v>
      </c>
      <c r="P1293">
        <v>22.8</v>
      </c>
      <c r="Q1293">
        <v>7.68</v>
      </c>
      <c r="R1293">
        <v>5.93</v>
      </c>
      <c r="S1293">
        <v>4.99</v>
      </c>
      <c r="T1293">
        <v>3.5</v>
      </c>
      <c r="U1293">
        <v>6.16</v>
      </c>
      <c r="V1293">
        <v>4.59</v>
      </c>
      <c r="W1293">
        <v>2015</v>
      </c>
      <c r="X1293">
        <f t="shared" si="39"/>
        <v>0</v>
      </c>
    </row>
    <row r="1294" spans="1:24" ht="12.75" hidden="1" customHeight="1" x14ac:dyDescent="0.45">
      <c r="A1294">
        <v>119</v>
      </c>
      <c r="B1294" t="s">
        <v>55</v>
      </c>
      <c r="C1294" t="s">
        <v>29</v>
      </c>
      <c r="D1294" s="2" t="str">
        <f t="shared" si="38"/>
        <v>Kansas2015</v>
      </c>
      <c r="F1294">
        <v>0</v>
      </c>
      <c r="G1294">
        <v>12</v>
      </c>
      <c r="H1294" s="2">
        <v>0</v>
      </c>
      <c r="I1294">
        <v>-12.01</v>
      </c>
      <c r="J1294">
        <v>-3.21</v>
      </c>
      <c r="K1294">
        <v>-15.22</v>
      </c>
      <c r="L1294" s="2">
        <f>_xlfn.RANK.EQ(I1294, INDEX(CFB!$I$2:$I$1048576, MATCH(W1294, CFB!$W$2:$W$1048576, 0)):INDEX(CFB!$I$2:$I$1048576, MATCH(W1294, CFB!$W$2:$W$1048576, 0) + COUNTIF(CFB!$W$2:$W$1048576, W1294) - 1), 0)</f>
        <v>123</v>
      </c>
      <c r="M1294" s="2">
        <f>_xlfn.RANK.EQ(J1294, INDEX(CFB!$J$2:$J$1048576, MATCH(W1294, CFB!$W$2:$W$1048576, 0)):INDEX(CFB!$J$2:$J$1048576, MATCH(W1294, CFB!$W$2:$W$1048576, 0) + COUNTIF(CFB!$W$2:$W$1048576, W1294) - 1))</f>
        <v>89</v>
      </c>
      <c r="N1294" s="2">
        <f>RANK(K1294, INDEX(CFB!$K$2:$K$1048576, MATCH(W1294, CFB!$W$2:$W$1048576, 0)):INDEX(CFB!$K$2:$K$1048576, MATCH(W1294, CFB!$W$2:$W$1048576, 0) + COUNTIF(CFB!$W$2:$W$1048576, W1294) - 1))</f>
        <v>119</v>
      </c>
      <c r="O1294">
        <v>30.61</v>
      </c>
      <c r="P1294">
        <v>25.37</v>
      </c>
      <c r="Q1294">
        <v>7.4</v>
      </c>
      <c r="R1294">
        <v>6.51</v>
      </c>
      <c r="S1294">
        <v>4.0999999999999996</v>
      </c>
      <c r="T1294">
        <v>4.5199999999999996</v>
      </c>
      <c r="U1294">
        <v>5.66</v>
      </c>
      <c r="V1294">
        <v>5.4</v>
      </c>
      <c r="W1294">
        <v>2015</v>
      </c>
      <c r="X1294">
        <f t="shared" si="39"/>
        <v>0</v>
      </c>
    </row>
    <row r="1295" spans="1:24" ht="12.75" hidden="1" customHeight="1" x14ac:dyDescent="0.45">
      <c r="A1295">
        <v>120</v>
      </c>
      <c r="B1295" t="s">
        <v>92</v>
      </c>
      <c r="C1295" t="s">
        <v>168</v>
      </c>
      <c r="D1295" s="2" t="str">
        <f t="shared" si="38"/>
        <v>Old Dominion2015</v>
      </c>
      <c r="F1295">
        <v>5</v>
      </c>
      <c r="G1295">
        <v>7</v>
      </c>
      <c r="H1295" s="2">
        <v>0</v>
      </c>
      <c r="I1295">
        <v>-5.07</v>
      </c>
      <c r="J1295">
        <v>-10.33</v>
      </c>
      <c r="K1295">
        <v>-15.4</v>
      </c>
      <c r="L1295" s="2">
        <f>_xlfn.RANK.EQ(I1295, INDEX(CFB!$I$2:$I$1048576, MATCH(W1295, CFB!$W$2:$W$1048576, 0)):INDEX(CFB!$I$2:$I$1048576, MATCH(W1295, CFB!$W$2:$W$1048576, 0) + COUNTIF(CFB!$W$2:$W$1048576, W1295) - 1), 0)</f>
        <v>100</v>
      </c>
      <c r="M1295" s="2">
        <f>_xlfn.RANK.EQ(J1295, INDEX(CFB!$J$2:$J$1048576, MATCH(W1295, CFB!$W$2:$W$1048576, 0)):INDEX(CFB!$J$2:$J$1048576, MATCH(W1295, CFB!$W$2:$W$1048576, 0) + COUNTIF(CFB!$W$2:$W$1048576, W1295) - 1))</f>
        <v>121</v>
      </c>
      <c r="N1295" s="2">
        <f>RANK(K1295, INDEX(CFB!$K$2:$K$1048576, MATCH(W1295, CFB!$W$2:$W$1048576, 0)):INDEX(CFB!$K$2:$K$1048576, MATCH(W1295, CFB!$W$2:$W$1048576, 0) + COUNTIF(CFB!$W$2:$W$1048576, W1295) - 1))</f>
        <v>120</v>
      </c>
      <c r="O1295">
        <v>34.130000000000003</v>
      </c>
      <c r="P1295">
        <v>25.54</v>
      </c>
      <c r="Q1295">
        <v>7.14</v>
      </c>
      <c r="R1295">
        <v>6.1</v>
      </c>
      <c r="S1295">
        <v>5.08</v>
      </c>
      <c r="T1295">
        <v>4.07</v>
      </c>
      <c r="U1295">
        <v>6.12</v>
      </c>
      <c r="V1295">
        <v>4.93</v>
      </c>
      <c r="W1295">
        <v>2015</v>
      </c>
      <c r="X1295">
        <f t="shared" si="39"/>
        <v>0</v>
      </c>
    </row>
    <row r="1296" spans="1:24" ht="12.75" hidden="1" customHeight="1" x14ac:dyDescent="0.45">
      <c r="A1296">
        <v>121</v>
      </c>
      <c r="B1296" t="s">
        <v>148</v>
      </c>
      <c r="C1296" t="s">
        <v>165</v>
      </c>
      <c r="D1296" s="2" t="str">
        <f t="shared" si="38"/>
        <v>UTEP2015</v>
      </c>
      <c r="F1296">
        <v>5</v>
      </c>
      <c r="G1296">
        <v>7</v>
      </c>
      <c r="H1296" s="2">
        <v>0</v>
      </c>
      <c r="I1296">
        <v>-11.36</v>
      </c>
      <c r="J1296">
        <v>-4.09</v>
      </c>
      <c r="K1296">
        <v>-15.45</v>
      </c>
      <c r="L1296" s="2">
        <f>_xlfn.RANK.EQ(I1296, INDEX(CFB!$I$2:$I$1048576, MATCH(W1296, CFB!$W$2:$W$1048576, 0)):INDEX(CFB!$I$2:$I$1048576, MATCH(W1296, CFB!$W$2:$W$1048576, 0) + COUNTIF(CFB!$W$2:$W$1048576, W1296) - 1), 0)</f>
        <v>121</v>
      </c>
      <c r="M1296" s="2">
        <f>_xlfn.RANK.EQ(J1296, INDEX(CFB!$J$2:$J$1048576, MATCH(W1296, CFB!$W$2:$W$1048576, 0)):INDEX(CFB!$J$2:$J$1048576, MATCH(W1296, CFB!$W$2:$W$1048576, 0) + COUNTIF(CFB!$W$2:$W$1048576, W1296) - 1))</f>
        <v>93</v>
      </c>
      <c r="N1296" s="2">
        <f>RANK(K1296, INDEX(CFB!$K$2:$K$1048576, MATCH(W1296, CFB!$W$2:$W$1048576, 0)):INDEX(CFB!$K$2:$K$1048576, MATCH(W1296, CFB!$W$2:$W$1048576, 0) + COUNTIF(CFB!$W$2:$W$1048576, W1296) - 1))</f>
        <v>121</v>
      </c>
      <c r="O1296">
        <v>27.15</v>
      </c>
      <c r="P1296">
        <v>21.71</v>
      </c>
      <c r="Q1296">
        <v>6.65</v>
      </c>
      <c r="R1296">
        <v>7.87</v>
      </c>
      <c r="S1296">
        <v>4.4000000000000004</v>
      </c>
      <c r="T1296">
        <v>4.26</v>
      </c>
      <c r="U1296">
        <v>5.42</v>
      </c>
      <c r="V1296">
        <v>5.93</v>
      </c>
      <c r="W1296">
        <v>2015</v>
      </c>
      <c r="X1296">
        <f t="shared" si="39"/>
        <v>0</v>
      </c>
    </row>
    <row r="1297" spans="1:24" ht="12.75" hidden="1" customHeight="1" x14ac:dyDescent="0.45">
      <c r="A1297">
        <v>122</v>
      </c>
      <c r="B1297" t="s">
        <v>149</v>
      </c>
      <c r="C1297" t="s">
        <v>174</v>
      </c>
      <c r="D1297" s="2" t="str">
        <f t="shared" si="38"/>
        <v>New Mexico State2015</v>
      </c>
      <c r="F1297">
        <v>3</v>
      </c>
      <c r="G1297">
        <v>9</v>
      </c>
      <c r="H1297" s="2">
        <v>0</v>
      </c>
      <c r="I1297">
        <v>-0.74</v>
      </c>
      <c r="J1297">
        <v>-15.05</v>
      </c>
      <c r="K1297">
        <v>-15.79</v>
      </c>
      <c r="L1297" s="2">
        <f>_xlfn.RANK.EQ(I1297, INDEX(CFB!$I$2:$I$1048576, MATCH(W1297, CFB!$W$2:$W$1048576, 0)):INDEX(CFB!$I$2:$I$1048576, MATCH(W1297, CFB!$W$2:$W$1048576, 0) + COUNTIF(CFB!$W$2:$W$1048576, W1297) - 1), 0)</f>
        <v>76</v>
      </c>
      <c r="M1297" s="2">
        <f>_xlfn.RANK.EQ(J1297, INDEX(CFB!$J$2:$J$1048576, MATCH(W1297, CFB!$W$2:$W$1048576, 0)):INDEX(CFB!$J$2:$J$1048576, MATCH(W1297, CFB!$W$2:$W$1048576, 0) + COUNTIF(CFB!$W$2:$W$1048576, W1297) - 1))</f>
        <v>127</v>
      </c>
      <c r="N1297" s="2">
        <f>RANK(K1297, INDEX(CFB!$K$2:$K$1048576, MATCH(W1297, CFB!$W$2:$W$1048576, 0)):INDEX(CFB!$K$2:$K$1048576, MATCH(W1297, CFB!$W$2:$W$1048576, 0) + COUNTIF(CFB!$W$2:$W$1048576, W1297) - 1))</f>
        <v>122</v>
      </c>
      <c r="O1297">
        <v>40.01</v>
      </c>
      <c r="P1297">
        <v>33.270000000000003</v>
      </c>
      <c r="Q1297">
        <v>7.59</v>
      </c>
      <c r="R1297">
        <v>7.35</v>
      </c>
      <c r="S1297">
        <v>5.82</v>
      </c>
      <c r="T1297">
        <v>4.79</v>
      </c>
      <c r="U1297">
        <v>6.77</v>
      </c>
      <c r="V1297">
        <v>5.8</v>
      </c>
      <c r="W1297">
        <v>2015</v>
      </c>
      <c r="X1297">
        <f t="shared" si="39"/>
        <v>0</v>
      </c>
    </row>
    <row r="1298" spans="1:24" ht="12.75" hidden="1" customHeight="1" x14ac:dyDescent="0.45">
      <c r="A1298">
        <v>123</v>
      </c>
      <c r="B1298" t="s">
        <v>123</v>
      </c>
      <c r="C1298" t="s">
        <v>174</v>
      </c>
      <c r="D1298" s="2" t="str">
        <f t="shared" si="38"/>
        <v>Louisiana-Monroe2015</v>
      </c>
      <c r="F1298">
        <v>2</v>
      </c>
      <c r="G1298">
        <v>11</v>
      </c>
      <c r="H1298" s="2">
        <v>0</v>
      </c>
      <c r="I1298">
        <v>-11.44</v>
      </c>
      <c r="J1298">
        <v>-5.28</v>
      </c>
      <c r="K1298">
        <v>-16.72</v>
      </c>
      <c r="L1298" s="2">
        <f>_xlfn.RANK.EQ(I1298, INDEX(CFB!$I$2:$I$1048576, MATCH(W1298, CFB!$W$2:$W$1048576, 0)):INDEX(CFB!$I$2:$I$1048576, MATCH(W1298, CFB!$W$2:$W$1048576, 0) + COUNTIF(CFB!$W$2:$W$1048576, W1298) - 1), 0)</f>
        <v>122</v>
      </c>
      <c r="M1298" s="2">
        <f>_xlfn.RANK.EQ(J1298, INDEX(CFB!$J$2:$J$1048576, MATCH(W1298, CFB!$W$2:$W$1048576, 0)):INDEX(CFB!$J$2:$J$1048576, MATCH(W1298, CFB!$W$2:$W$1048576, 0) + COUNTIF(CFB!$W$2:$W$1048576, W1298) - 1))</f>
        <v>103</v>
      </c>
      <c r="N1298" s="2">
        <f>RANK(K1298, INDEX(CFB!$K$2:$K$1048576, MATCH(W1298, CFB!$W$2:$W$1048576, 0)):INDEX(CFB!$K$2:$K$1048576, MATCH(W1298, CFB!$W$2:$W$1048576, 0) + COUNTIF(CFB!$W$2:$W$1048576, W1298) - 1))</f>
        <v>123</v>
      </c>
      <c r="O1298">
        <v>30.94</v>
      </c>
      <c r="P1298">
        <v>22.91</v>
      </c>
      <c r="Q1298">
        <v>6.63</v>
      </c>
      <c r="R1298">
        <v>7.09</v>
      </c>
      <c r="S1298">
        <v>3.88</v>
      </c>
      <c r="T1298">
        <v>3.08</v>
      </c>
      <c r="U1298">
        <v>5.36</v>
      </c>
      <c r="V1298">
        <v>4.46</v>
      </c>
      <c r="W1298">
        <v>2015</v>
      </c>
      <c r="X1298">
        <f t="shared" si="39"/>
        <v>0</v>
      </c>
    </row>
    <row r="1299" spans="1:24" ht="12.75" hidden="1" customHeight="1" x14ac:dyDescent="0.45">
      <c r="A1299">
        <v>124</v>
      </c>
      <c r="B1299" t="s">
        <v>138</v>
      </c>
      <c r="C1299" t="s">
        <v>167</v>
      </c>
      <c r="D1299" s="2" t="str">
        <f t="shared" si="38"/>
        <v>Wyoming2015</v>
      </c>
      <c r="F1299">
        <v>2</v>
      </c>
      <c r="G1299">
        <v>10</v>
      </c>
      <c r="H1299" s="2">
        <v>0</v>
      </c>
      <c r="I1299">
        <v>-9.7100000000000009</v>
      </c>
      <c r="J1299">
        <v>-7.32</v>
      </c>
      <c r="K1299">
        <v>-17.03</v>
      </c>
      <c r="L1299" s="2">
        <f>_xlfn.RANK.EQ(I1299, INDEX(CFB!$I$2:$I$1048576, MATCH(W1299, CFB!$W$2:$W$1048576, 0)):INDEX(CFB!$I$2:$I$1048576, MATCH(W1299, CFB!$W$2:$W$1048576, 0) + COUNTIF(CFB!$W$2:$W$1048576, W1299) - 1), 0)</f>
        <v>118</v>
      </c>
      <c r="M1299" s="2">
        <f>_xlfn.RANK.EQ(J1299, INDEX(CFB!$J$2:$J$1048576, MATCH(W1299, CFB!$W$2:$W$1048576, 0)):INDEX(CFB!$J$2:$J$1048576, MATCH(W1299, CFB!$W$2:$W$1048576, 0) + COUNTIF(CFB!$W$2:$W$1048576, W1299) - 1))</f>
        <v>115</v>
      </c>
      <c r="N1299" s="2">
        <f>RANK(K1299, INDEX(CFB!$K$2:$K$1048576, MATCH(W1299, CFB!$W$2:$W$1048576, 0)):INDEX(CFB!$K$2:$K$1048576, MATCH(W1299, CFB!$W$2:$W$1048576, 0) + COUNTIF(CFB!$W$2:$W$1048576, W1299) - 1))</f>
        <v>124</v>
      </c>
      <c r="O1299">
        <v>32.58</v>
      </c>
      <c r="P1299">
        <v>19.87</v>
      </c>
      <c r="Q1299">
        <v>8.82</v>
      </c>
      <c r="R1299">
        <v>6.74</v>
      </c>
      <c r="S1299">
        <v>5.33</v>
      </c>
      <c r="T1299">
        <v>4.05</v>
      </c>
      <c r="U1299">
        <v>6.59</v>
      </c>
      <c r="V1299">
        <v>5.21</v>
      </c>
      <c r="W1299">
        <v>2015</v>
      </c>
      <c r="X1299">
        <f t="shared" si="39"/>
        <v>0</v>
      </c>
    </row>
    <row r="1300" spans="1:24" ht="12.75" hidden="1" customHeight="1" x14ac:dyDescent="0.45">
      <c r="A1300">
        <v>125</v>
      </c>
      <c r="B1300" t="s">
        <v>134</v>
      </c>
      <c r="C1300" t="s">
        <v>161</v>
      </c>
      <c r="D1300" s="2" t="str">
        <f t="shared" si="38"/>
        <v>Eastern Michigan2015</v>
      </c>
      <c r="F1300">
        <v>1</v>
      </c>
      <c r="G1300">
        <v>11</v>
      </c>
      <c r="H1300" s="2">
        <v>0</v>
      </c>
      <c r="I1300">
        <v>-2.78</v>
      </c>
      <c r="J1300">
        <v>-15.38</v>
      </c>
      <c r="K1300">
        <v>-18.16</v>
      </c>
      <c r="L1300" s="2">
        <f>_xlfn.RANK.EQ(I1300, INDEX(CFB!$I$2:$I$1048576, MATCH(W1300, CFB!$W$2:$W$1048576, 0)):INDEX(CFB!$I$2:$I$1048576, MATCH(W1300, CFB!$W$2:$W$1048576, 0) + COUNTIF(CFB!$W$2:$W$1048576, W1300) - 1), 0)</f>
        <v>90</v>
      </c>
      <c r="M1300" s="2">
        <f>_xlfn.RANK.EQ(J1300, INDEX(CFB!$J$2:$J$1048576, MATCH(W1300, CFB!$W$2:$W$1048576, 0)):INDEX(CFB!$J$2:$J$1048576, MATCH(W1300, CFB!$W$2:$W$1048576, 0) + COUNTIF(CFB!$W$2:$W$1048576, W1300) - 1))</f>
        <v>128</v>
      </c>
      <c r="N1300" s="2">
        <f>RANK(K1300, INDEX(CFB!$K$2:$K$1048576, MATCH(W1300, CFB!$W$2:$W$1048576, 0)):INDEX(CFB!$K$2:$K$1048576, MATCH(W1300, CFB!$W$2:$W$1048576, 0) + COUNTIF(CFB!$W$2:$W$1048576, W1300) - 1))</f>
        <v>125</v>
      </c>
      <c r="O1300">
        <v>39.130000000000003</v>
      </c>
      <c r="P1300">
        <v>31.19</v>
      </c>
      <c r="Q1300">
        <v>7.92</v>
      </c>
      <c r="R1300">
        <v>6.39</v>
      </c>
      <c r="S1300">
        <v>5.59</v>
      </c>
      <c r="T1300">
        <v>5.59</v>
      </c>
      <c r="U1300">
        <v>6.62</v>
      </c>
      <c r="V1300">
        <v>5.98</v>
      </c>
      <c r="W1300">
        <v>2015</v>
      </c>
      <c r="X1300">
        <f t="shared" si="39"/>
        <v>0</v>
      </c>
    </row>
    <row r="1301" spans="1:24" ht="12.75" hidden="1" customHeight="1" x14ac:dyDescent="0.45">
      <c r="A1301">
        <v>126</v>
      </c>
      <c r="B1301" t="s">
        <v>82</v>
      </c>
      <c r="C1301" t="s">
        <v>173</v>
      </c>
      <c r="D1301" s="2" t="str">
        <f t="shared" si="38"/>
        <v>UCF2015</v>
      </c>
      <c r="F1301">
        <v>0</v>
      </c>
      <c r="G1301">
        <v>12</v>
      </c>
      <c r="H1301" s="2">
        <v>0</v>
      </c>
      <c r="I1301">
        <v>-13.5</v>
      </c>
      <c r="J1301">
        <v>-5.35</v>
      </c>
      <c r="K1301">
        <v>-18.850000000000001</v>
      </c>
      <c r="L1301" s="2">
        <f>_xlfn.RANK.EQ(I1301, INDEX(CFB!$I$2:$I$1048576, MATCH(W1301, CFB!$W$2:$W$1048576, 0)):INDEX(CFB!$I$2:$I$1048576, MATCH(W1301, CFB!$W$2:$W$1048576, 0) + COUNTIF(CFB!$W$2:$W$1048576, W1301) - 1), 0)</f>
        <v>126</v>
      </c>
      <c r="M1301" s="2">
        <f>_xlfn.RANK.EQ(J1301, INDEX(CFB!$J$2:$J$1048576, MATCH(W1301, CFB!$W$2:$W$1048576, 0)):INDEX(CFB!$J$2:$J$1048576, MATCH(W1301, CFB!$W$2:$W$1048576, 0) + COUNTIF(CFB!$W$2:$W$1048576, W1301) - 1))</f>
        <v>104</v>
      </c>
      <c r="N1301" s="2">
        <f>RANK(K1301, INDEX(CFB!$K$2:$K$1048576, MATCH(W1301, CFB!$W$2:$W$1048576, 0)):INDEX(CFB!$K$2:$K$1048576, MATCH(W1301, CFB!$W$2:$W$1048576, 0) + COUNTIF(CFB!$W$2:$W$1048576, W1301) - 1))</f>
        <v>126</v>
      </c>
      <c r="O1301">
        <v>28.42</v>
      </c>
      <c r="P1301">
        <v>23.3</v>
      </c>
      <c r="Q1301">
        <v>6.86</v>
      </c>
      <c r="R1301">
        <v>7.12</v>
      </c>
      <c r="S1301">
        <v>3.59</v>
      </c>
      <c r="T1301">
        <v>4.08</v>
      </c>
      <c r="U1301">
        <v>5.13</v>
      </c>
      <c r="V1301">
        <v>5.44</v>
      </c>
      <c r="W1301">
        <v>2015</v>
      </c>
      <c r="X1301">
        <f t="shared" si="39"/>
        <v>0</v>
      </c>
    </row>
    <row r="1302" spans="1:24" ht="12.75" hidden="1" customHeight="1" x14ac:dyDescent="0.45">
      <c r="A1302">
        <v>127</v>
      </c>
      <c r="B1302" t="s">
        <v>132</v>
      </c>
      <c r="C1302" t="s">
        <v>168</v>
      </c>
      <c r="D1302" s="2" t="str">
        <f t="shared" si="38"/>
        <v>Charlotte2015</v>
      </c>
      <c r="F1302">
        <v>2</v>
      </c>
      <c r="G1302">
        <v>10</v>
      </c>
      <c r="H1302" s="2">
        <v>0</v>
      </c>
      <c r="I1302">
        <v>-12.01</v>
      </c>
      <c r="J1302">
        <v>-7.52</v>
      </c>
      <c r="K1302">
        <v>-19.53</v>
      </c>
      <c r="L1302" s="2">
        <f>_xlfn.RANK.EQ(I1302, INDEX(CFB!$I$2:$I$1048576, MATCH(W1302, CFB!$W$2:$W$1048576, 0)):INDEX(CFB!$I$2:$I$1048576, MATCH(W1302, CFB!$W$2:$W$1048576, 0) + COUNTIF(CFB!$W$2:$W$1048576, W1302) - 1), 0)</f>
        <v>123</v>
      </c>
      <c r="M1302" s="2">
        <f>_xlfn.RANK.EQ(J1302, INDEX(CFB!$J$2:$J$1048576, MATCH(W1302, CFB!$W$2:$W$1048576, 0)):INDEX(CFB!$J$2:$J$1048576, MATCH(W1302, CFB!$W$2:$W$1048576, 0) + COUNTIF(CFB!$W$2:$W$1048576, W1302) - 1))</f>
        <v>117</v>
      </c>
      <c r="N1302" s="2">
        <f>RANK(K1302, INDEX(CFB!$K$2:$K$1048576, MATCH(W1302, CFB!$W$2:$W$1048576, 0)):INDEX(CFB!$K$2:$K$1048576, MATCH(W1302, CFB!$W$2:$W$1048576, 0) + COUNTIF(CFB!$W$2:$W$1048576, W1302) - 1))</f>
        <v>127</v>
      </c>
      <c r="O1302">
        <v>28.05</v>
      </c>
      <c r="P1302">
        <v>26.73</v>
      </c>
      <c r="Q1302">
        <v>6.61</v>
      </c>
      <c r="R1302">
        <v>5.78</v>
      </c>
      <c r="S1302">
        <v>4.18</v>
      </c>
      <c r="T1302">
        <v>4.29</v>
      </c>
      <c r="U1302">
        <v>5.16</v>
      </c>
      <c r="V1302">
        <v>4.87</v>
      </c>
      <c r="W1302">
        <v>2015</v>
      </c>
      <c r="X1302">
        <f t="shared" si="39"/>
        <v>0</v>
      </c>
    </row>
    <row r="1303" spans="1:24" ht="12.75" hidden="1" customHeight="1" x14ac:dyDescent="0.45">
      <c r="A1303">
        <v>128</v>
      </c>
      <c r="B1303" t="s">
        <v>113</v>
      </c>
      <c r="C1303" t="s">
        <v>165</v>
      </c>
      <c r="D1303" s="2" t="str">
        <f t="shared" si="38"/>
        <v>North Texas2015</v>
      </c>
      <c r="F1303">
        <v>1</v>
      </c>
      <c r="G1303">
        <v>11</v>
      </c>
      <c r="H1303" s="2">
        <v>0</v>
      </c>
      <c r="I1303">
        <v>-13.98</v>
      </c>
      <c r="J1303">
        <v>-7.02</v>
      </c>
      <c r="K1303">
        <v>-20.99</v>
      </c>
      <c r="L1303" s="2">
        <f>_xlfn.RANK.EQ(I1303, INDEX(CFB!$I$2:$I$1048576, MATCH(W1303, CFB!$W$2:$W$1048576, 0)):INDEX(CFB!$I$2:$I$1048576, MATCH(W1303, CFB!$W$2:$W$1048576, 0) + COUNTIF(CFB!$W$2:$W$1048576, W1303) - 1), 0)</f>
        <v>128</v>
      </c>
      <c r="M1303" s="2">
        <f>_xlfn.RANK.EQ(J1303, INDEX(CFB!$J$2:$J$1048576, MATCH(W1303, CFB!$W$2:$W$1048576, 0)):INDEX(CFB!$J$2:$J$1048576, MATCH(W1303, CFB!$W$2:$W$1048576, 0) + COUNTIF(CFB!$W$2:$W$1048576, W1303) - 1))</f>
        <v>114</v>
      </c>
      <c r="N1303" s="2">
        <f>RANK(K1303, INDEX(CFB!$K$2:$K$1048576, MATCH(W1303, CFB!$W$2:$W$1048576, 0)):INDEX(CFB!$K$2:$K$1048576, MATCH(W1303, CFB!$W$2:$W$1048576, 0) + COUNTIF(CFB!$W$2:$W$1048576, W1303) - 1))</f>
        <v>128</v>
      </c>
      <c r="O1303">
        <v>26.48</v>
      </c>
      <c r="P1303">
        <v>27.41</v>
      </c>
      <c r="Q1303">
        <v>5.64</v>
      </c>
      <c r="R1303">
        <v>7.03</v>
      </c>
      <c r="S1303">
        <v>5.12</v>
      </c>
      <c r="T1303">
        <v>4.75</v>
      </c>
      <c r="U1303">
        <v>5.28</v>
      </c>
      <c r="V1303">
        <v>5.67</v>
      </c>
      <c r="W1303">
        <v>2015</v>
      </c>
      <c r="X1303">
        <f t="shared" si="39"/>
        <v>0</v>
      </c>
    </row>
    <row r="1304" spans="1:24" ht="12.75" hidden="1" customHeight="1" x14ac:dyDescent="0.45">
      <c r="A1304">
        <v>1</v>
      </c>
      <c r="B1304" t="s">
        <v>13</v>
      </c>
      <c r="C1304" t="s">
        <v>171</v>
      </c>
      <c r="D1304" s="2" t="str">
        <f t="shared" si="38"/>
        <v>Oregon2014</v>
      </c>
      <c r="E1304">
        <v>2</v>
      </c>
      <c r="F1304">
        <v>13</v>
      </c>
      <c r="G1304">
        <v>2</v>
      </c>
      <c r="H1304" s="2">
        <v>0</v>
      </c>
      <c r="I1304">
        <v>14.36</v>
      </c>
      <c r="J1304">
        <v>7.86</v>
      </c>
      <c r="K1304">
        <v>22.22</v>
      </c>
      <c r="L1304" s="2">
        <f>_xlfn.RANK.EQ(I1304, INDEX(CFB!$I$2:$I$1048576, MATCH(W1304, CFB!$W$2:$W$1048576, 0)):INDEX(CFB!$I$2:$I$1048576, MATCH(W1304, CFB!$W$2:$W$1048576, 0) + COUNTIF(CFB!$W$2:$W$1048576, W1304) - 1), 0)</f>
        <v>1</v>
      </c>
      <c r="M1304" s="2">
        <f>_xlfn.RANK.EQ(J1304, INDEX(CFB!$J$2:$J$1048576, MATCH(W1304, CFB!$W$2:$W$1048576, 0)):INDEX(CFB!$J$2:$J$1048576, MATCH(W1304, CFB!$W$2:$W$1048576, 0) + COUNTIF(CFB!$W$2:$W$1048576, W1304) - 1))</f>
        <v>12</v>
      </c>
      <c r="N1304" s="2">
        <f>RANK(K1304, INDEX(CFB!$K$2:$K$1048576, MATCH(W1304, CFB!$W$2:$W$1048576, 0)):INDEX(CFB!$K$2:$K$1048576, MATCH(W1304, CFB!$W$2:$W$1048576, 0) + COUNTIF(CFB!$W$2:$W$1048576, W1304) - 1))</f>
        <v>1</v>
      </c>
      <c r="O1304">
        <v>61.16</v>
      </c>
      <c r="P1304">
        <v>5.13</v>
      </c>
      <c r="Q1304">
        <v>11.41</v>
      </c>
      <c r="R1304">
        <v>5.0999999999999996</v>
      </c>
      <c r="S1304">
        <v>6.57</v>
      </c>
      <c r="T1304">
        <v>3.39</v>
      </c>
      <c r="U1304">
        <v>8.58</v>
      </c>
      <c r="V1304">
        <v>4.13</v>
      </c>
      <c r="W1304">
        <v>2014</v>
      </c>
      <c r="X1304">
        <f t="shared" si="39"/>
        <v>0</v>
      </c>
    </row>
    <row r="1305" spans="1:24" ht="12.75" hidden="1" customHeight="1" x14ac:dyDescent="0.45">
      <c r="A1305">
        <v>2</v>
      </c>
      <c r="B1305" t="s">
        <v>9</v>
      </c>
      <c r="C1305" t="s">
        <v>154</v>
      </c>
      <c r="D1305" s="2" t="str">
        <f t="shared" si="38"/>
        <v>Ohio State2014</v>
      </c>
      <c r="E1305">
        <v>1</v>
      </c>
      <c r="F1305">
        <v>14</v>
      </c>
      <c r="G1305">
        <v>1</v>
      </c>
      <c r="H1305" s="2">
        <v>0</v>
      </c>
      <c r="I1305">
        <v>13.44</v>
      </c>
      <c r="J1305">
        <v>7</v>
      </c>
      <c r="K1305">
        <v>20.440000000000001</v>
      </c>
      <c r="L1305" s="2">
        <f>_xlfn.RANK.EQ(I1305, INDEX(CFB!$I$2:$I$1048576, MATCH(W1305, CFB!$W$2:$W$1048576, 0)):INDEX(CFB!$I$2:$I$1048576, MATCH(W1305, CFB!$W$2:$W$1048576, 0) + COUNTIF(CFB!$W$2:$W$1048576, W1305) - 1), 0)</f>
        <v>4</v>
      </c>
      <c r="M1305" s="2">
        <f>_xlfn.RANK.EQ(J1305, INDEX(CFB!$J$2:$J$1048576, MATCH(W1305, CFB!$W$2:$W$1048576, 0)):INDEX(CFB!$J$2:$J$1048576, MATCH(W1305, CFB!$W$2:$W$1048576, 0) + COUNTIF(CFB!$W$2:$W$1048576, W1305) - 1))</f>
        <v>17</v>
      </c>
      <c r="N1305" s="2">
        <f>RANK(K1305, INDEX(CFB!$K$2:$K$1048576, MATCH(W1305, CFB!$W$2:$W$1048576, 0)):INDEX(CFB!$K$2:$K$1048576, MATCH(W1305, CFB!$W$2:$W$1048576, 0) + COUNTIF(CFB!$W$2:$W$1048576, W1305) - 1))</f>
        <v>2</v>
      </c>
      <c r="O1305">
        <v>62.75</v>
      </c>
      <c r="P1305">
        <v>5.78</v>
      </c>
      <c r="Q1305">
        <v>10.71</v>
      </c>
      <c r="R1305">
        <v>4.4400000000000004</v>
      </c>
      <c r="S1305">
        <v>6.98</v>
      </c>
      <c r="T1305">
        <v>2.61</v>
      </c>
      <c r="U1305">
        <v>8.3800000000000008</v>
      </c>
      <c r="V1305">
        <v>3.52</v>
      </c>
      <c r="W1305">
        <v>2014</v>
      </c>
      <c r="X1305">
        <f t="shared" si="39"/>
        <v>1</v>
      </c>
    </row>
    <row r="1306" spans="1:24" ht="12.75" hidden="1" customHeight="1" x14ac:dyDescent="0.45">
      <c r="A1306">
        <v>3</v>
      </c>
      <c r="B1306" t="s">
        <v>18</v>
      </c>
      <c r="C1306" t="s">
        <v>157</v>
      </c>
      <c r="D1306" s="2" t="str">
        <f t="shared" si="38"/>
        <v>Alabama2014</v>
      </c>
      <c r="E1306">
        <v>4</v>
      </c>
      <c r="F1306">
        <v>12</v>
      </c>
      <c r="G1306">
        <v>2</v>
      </c>
      <c r="H1306" s="2">
        <v>0</v>
      </c>
      <c r="I1306">
        <v>9.4600000000000009</v>
      </c>
      <c r="J1306">
        <v>10.88</v>
      </c>
      <c r="K1306">
        <v>20.34</v>
      </c>
      <c r="L1306" s="2">
        <f>_xlfn.RANK.EQ(I1306, INDEX(CFB!$I$2:$I$1048576, MATCH(W1306, CFB!$W$2:$W$1048576, 0)):INDEX(CFB!$I$2:$I$1048576, MATCH(W1306, CFB!$W$2:$W$1048576, 0) + COUNTIF(CFB!$W$2:$W$1048576, W1306) - 1), 0)</f>
        <v>16</v>
      </c>
      <c r="M1306" s="2">
        <f>_xlfn.RANK.EQ(J1306, INDEX(CFB!$J$2:$J$1048576, MATCH(W1306, CFB!$W$2:$W$1048576, 0)):INDEX(CFB!$J$2:$J$1048576, MATCH(W1306, CFB!$W$2:$W$1048576, 0) + COUNTIF(CFB!$W$2:$W$1048576, W1306) - 1))</f>
        <v>5</v>
      </c>
      <c r="N1306" s="2">
        <f>RANK(K1306, INDEX(CFB!$K$2:$K$1048576, MATCH(W1306, CFB!$W$2:$W$1048576, 0)):INDEX(CFB!$K$2:$K$1048576, MATCH(W1306, CFB!$W$2:$W$1048576, 0) + COUNTIF(CFB!$W$2:$W$1048576, W1306) - 1))</f>
        <v>3</v>
      </c>
      <c r="O1306">
        <v>57.12</v>
      </c>
      <c r="P1306">
        <v>-0.11</v>
      </c>
      <c r="Q1306">
        <v>10.71</v>
      </c>
      <c r="R1306">
        <v>4.5</v>
      </c>
      <c r="S1306">
        <v>6.35</v>
      </c>
      <c r="T1306">
        <v>1.96</v>
      </c>
      <c r="U1306">
        <v>8.23</v>
      </c>
      <c r="V1306">
        <v>3.4</v>
      </c>
      <c r="W1306">
        <v>2014</v>
      </c>
      <c r="X1306">
        <f t="shared" si="39"/>
        <v>0</v>
      </c>
    </row>
    <row r="1307" spans="1:24" ht="12.75" hidden="1" customHeight="1" x14ac:dyDescent="0.45">
      <c r="A1307">
        <v>4</v>
      </c>
      <c r="B1307" t="s">
        <v>61</v>
      </c>
      <c r="C1307" t="s">
        <v>29</v>
      </c>
      <c r="D1307" s="2" t="str">
        <f t="shared" si="38"/>
        <v>Texas Christian2014</v>
      </c>
      <c r="E1307">
        <v>3</v>
      </c>
      <c r="F1307">
        <v>12</v>
      </c>
      <c r="G1307">
        <v>1</v>
      </c>
      <c r="H1307" s="2">
        <v>0</v>
      </c>
      <c r="I1307">
        <v>11.2</v>
      </c>
      <c r="J1307">
        <v>7.76</v>
      </c>
      <c r="K1307">
        <v>18.96</v>
      </c>
      <c r="L1307" s="2">
        <f>_xlfn.RANK.EQ(I1307, INDEX(CFB!$I$2:$I$1048576, MATCH(W1307, CFB!$W$2:$W$1048576, 0)):INDEX(CFB!$I$2:$I$1048576, MATCH(W1307, CFB!$W$2:$W$1048576, 0) + COUNTIF(CFB!$W$2:$W$1048576, W1307) - 1), 0)</f>
        <v>9</v>
      </c>
      <c r="M1307" s="2">
        <f>_xlfn.RANK.EQ(J1307, INDEX(CFB!$J$2:$J$1048576, MATCH(W1307, CFB!$W$2:$W$1048576, 0)):INDEX(CFB!$J$2:$J$1048576, MATCH(W1307, CFB!$W$2:$W$1048576, 0) + COUNTIF(CFB!$W$2:$W$1048576, W1307) - 1))</f>
        <v>13</v>
      </c>
      <c r="N1307" s="2">
        <f>RANK(K1307, INDEX(CFB!$K$2:$K$1048576, MATCH(W1307, CFB!$W$2:$W$1048576, 0)):INDEX(CFB!$K$2:$K$1048576, MATCH(W1307, CFB!$W$2:$W$1048576, 0) + COUNTIF(CFB!$W$2:$W$1048576, W1307) - 1))</f>
        <v>4</v>
      </c>
      <c r="O1307">
        <v>61.91</v>
      </c>
      <c r="P1307">
        <v>4.2699999999999996</v>
      </c>
      <c r="Q1307">
        <v>9.52</v>
      </c>
      <c r="R1307">
        <v>5.31</v>
      </c>
      <c r="S1307">
        <v>6.22</v>
      </c>
      <c r="T1307">
        <v>1.96</v>
      </c>
      <c r="U1307">
        <v>7.88</v>
      </c>
      <c r="V1307">
        <v>3.51</v>
      </c>
      <c r="W1307">
        <v>2014</v>
      </c>
      <c r="X1307">
        <f t="shared" si="39"/>
        <v>0</v>
      </c>
    </row>
    <row r="1308" spans="1:24" ht="12.75" hidden="1" customHeight="1" x14ac:dyDescent="0.45">
      <c r="A1308">
        <v>5</v>
      </c>
      <c r="B1308" t="s">
        <v>17</v>
      </c>
      <c r="C1308" t="s">
        <v>155</v>
      </c>
      <c r="D1308" s="2" t="str">
        <f t="shared" si="38"/>
        <v>Georgia2014</v>
      </c>
      <c r="E1308">
        <v>9</v>
      </c>
      <c r="F1308">
        <v>10</v>
      </c>
      <c r="G1308">
        <v>3</v>
      </c>
      <c r="H1308" s="2">
        <v>0</v>
      </c>
      <c r="I1308">
        <v>10.88</v>
      </c>
      <c r="J1308">
        <v>7.96</v>
      </c>
      <c r="K1308">
        <v>18.84</v>
      </c>
      <c r="L1308" s="2">
        <f>_xlfn.RANK.EQ(I1308, INDEX(CFB!$I$2:$I$1048576, MATCH(W1308, CFB!$W$2:$W$1048576, 0)):INDEX(CFB!$I$2:$I$1048576, MATCH(W1308, CFB!$W$2:$W$1048576, 0) + COUNTIF(CFB!$W$2:$W$1048576, W1308) - 1), 0)</f>
        <v>11</v>
      </c>
      <c r="M1308" s="2">
        <f>_xlfn.RANK.EQ(J1308, INDEX(CFB!$J$2:$J$1048576, MATCH(W1308, CFB!$W$2:$W$1048576, 0)):INDEX(CFB!$J$2:$J$1048576, MATCH(W1308, CFB!$W$2:$W$1048576, 0) + COUNTIF(CFB!$W$2:$W$1048576, W1308) - 1))</f>
        <v>11</v>
      </c>
      <c r="N1308" s="2">
        <f>RANK(K1308, INDEX(CFB!$K$2:$K$1048576, MATCH(W1308, CFB!$W$2:$W$1048576, 0)):INDEX(CFB!$K$2:$K$1048576, MATCH(W1308, CFB!$W$2:$W$1048576, 0) + COUNTIF(CFB!$W$2:$W$1048576, W1308) - 1))</f>
        <v>5</v>
      </c>
      <c r="O1308">
        <v>59.13</v>
      </c>
      <c r="P1308">
        <v>3.93</v>
      </c>
      <c r="Q1308">
        <v>9.85</v>
      </c>
      <c r="R1308">
        <v>4.09</v>
      </c>
      <c r="S1308">
        <v>7.3</v>
      </c>
      <c r="T1308">
        <v>3.12</v>
      </c>
      <c r="U1308">
        <v>8.27</v>
      </c>
      <c r="V1308">
        <v>3.6</v>
      </c>
      <c r="W1308">
        <v>2014</v>
      </c>
      <c r="X1308">
        <f t="shared" si="39"/>
        <v>0</v>
      </c>
    </row>
    <row r="1309" spans="1:24" ht="12.75" hidden="1" customHeight="1" x14ac:dyDescent="0.45">
      <c r="A1309">
        <v>6</v>
      </c>
      <c r="B1309" t="s">
        <v>19</v>
      </c>
      <c r="C1309" t="s">
        <v>157</v>
      </c>
      <c r="D1309" s="2" t="str">
        <f t="shared" si="38"/>
        <v>Ole Miss2014</v>
      </c>
      <c r="E1309">
        <v>17</v>
      </c>
      <c r="F1309">
        <v>9</v>
      </c>
      <c r="G1309">
        <v>4</v>
      </c>
      <c r="H1309" s="2">
        <v>0</v>
      </c>
      <c r="I1309">
        <v>0.87</v>
      </c>
      <c r="J1309">
        <v>15.93</v>
      </c>
      <c r="K1309">
        <v>16.8</v>
      </c>
      <c r="L1309" s="2">
        <f>_xlfn.RANK.EQ(I1309, INDEX(CFB!$I$2:$I$1048576, MATCH(W1309, CFB!$W$2:$W$1048576, 0)):INDEX(CFB!$I$2:$I$1048576, MATCH(W1309, CFB!$W$2:$W$1048576, 0) + COUNTIF(CFB!$W$2:$W$1048576, W1309) - 1), 0)</f>
        <v>62</v>
      </c>
      <c r="M1309" s="2">
        <f>_xlfn.RANK.EQ(J1309, INDEX(CFB!$J$2:$J$1048576, MATCH(W1309, CFB!$W$2:$W$1048576, 0)):INDEX(CFB!$J$2:$J$1048576, MATCH(W1309, CFB!$W$2:$W$1048576, 0) + COUNTIF(CFB!$W$2:$W$1048576, W1309) - 1))</f>
        <v>1</v>
      </c>
      <c r="N1309" s="2">
        <f>RANK(K1309, INDEX(CFB!$K$2:$K$1048576, MATCH(W1309, CFB!$W$2:$W$1048576, 0)):INDEX(CFB!$K$2:$K$1048576, MATCH(W1309, CFB!$W$2:$W$1048576, 0) + COUNTIF(CFB!$W$2:$W$1048576, W1309) - 1))</f>
        <v>6</v>
      </c>
      <c r="O1309">
        <v>47.62</v>
      </c>
      <c r="P1309">
        <v>-4.3600000000000003</v>
      </c>
      <c r="Q1309">
        <v>9.7899999999999991</v>
      </c>
      <c r="R1309">
        <v>4.17</v>
      </c>
      <c r="S1309">
        <v>5.63</v>
      </c>
      <c r="T1309">
        <v>2.19</v>
      </c>
      <c r="U1309">
        <v>7.51</v>
      </c>
      <c r="V1309">
        <v>3.13</v>
      </c>
      <c r="W1309">
        <v>2014</v>
      </c>
      <c r="X1309">
        <f t="shared" si="39"/>
        <v>0</v>
      </c>
    </row>
    <row r="1310" spans="1:24" ht="12.75" hidden="1" customHeight="1" x14ac:dyDescent="0.45">
      <c r="A1310">
        <v>7</v>
      </c>
      <c r="B1310" t="s">
        <v>95</v>
      </c>
      <c r="C1310" t="s">
        <v>154</v>
      </c>
      <c r="D1310" s="2" t="str">
        <f t="shared" si="38"/>
        <v>Michigan State2014</v>
      </c>
      <c r="E1310">
        <v>5</v>
      </c>
      <c r="F1310">
        <v>11</v>
      </c>
      <c r="G1310">
        <v>2</v>
      </c>
      <c r="H1310" s="2">
        <v>0</v>
      </c>
      <c r="I1310">
        <v>9.76</v>
      </c>
      <c r="J1310">
        <v>6.31</v>
      </c>
      <c r="K1310">
        <v>16.07</v>
      </c>
      <c r="L1310" s="2">
        <f>_xlfn.RANK.EQ(I1310, INDEX(CFB!$I$2:$I$1048576, MATCH(W1310, CFB!$W$2:$W$1048576, 0)):INDEX(CFB!$I$2:$I$1048576, MATCH(W1310, CFB!$W$2:$W$1048576, 0) + COUNTIF(CFB!$W$2:$W$1048576, W1310) - 1), 0)</f>
        <v>15</v>
      </c>
      <c r="M1310" s="2">
        <f>_xlfn.RANK.EQ(J1310, INDEX(CFB!$J$2:$J$1048576, MATCH(W1310, CFB!$W$2:$W$1048576, 0)):INDEX(CFB!$J$2:$J$1048576, MATCH(W1310, CFB!$W$2:$W$1048576, 0) + COUNTIF(CFB!$W$2:$W$1048576, W1310) - 1))</f>
        <v>24</v>
      </c>
      <c r="N1310" s="2">
        <f>RANK(K1310, INDEX(CFB!$K$2:$K$1048576, MATCH(W1310, CFB!$W$2:$W$1048576, 0)):INDEX(CFB!$K$2:$K$1048576, MATCH(W1310, CFB!$W$2:$W$1048576, 0) + COUNTIF(CFB!$W$2:$W$1048576, W1310) - 1))</f>
        <v>7</v>
      </c>
      <c r="O1310">
        <v>56.98</v>
      </c>
      <c r="P1310">
        <v>6.56</v>
      </c>
      <c r="Q1310">
        <v>10.02</v>
      </c>
      <c r="R1310">
        <v>5.23</v>
      </c>
      <c r="S1310">
        <v>6.16</v>
      </c>
      <c r="T1310">
        <v>2.02</v>
      </c>
      <c r="U1310">
        <v>7.73</v>
      </c>
      <c r="V1310">
        <v>3.85</v>
      </c>
      <c r="W1310">
        <v>2014</v>
      </c>
      <c r="X1310">
        <f t="shared" si="39"/>
        <v>0</v>
      </c>
    </row>
    <row r="1311" spans="1:24" ht="12.75" hidden="1" customHeight="1" x14ac:dyDescent="0.45">
      <c r="A1311">
        <v>8</v>
      </c>
      <c r="B1311" t="s">
        <v>52</v>
      </c>
      <c r="C1311" t="s">
        <v>164</v>
      </c>
      <c r="D1311" s="2" t="str">
        <f t="shared" si="38"/>
        <v>Georgia Tech2014</v>
      </c>
      <c r="E1311">
        <v>8</v>
      </c>
      <c r="F1311">
        <v>11</v>
      </c>
      <c r="G1311">
        <v>3</v>
      </c>
      <c r="H1311" s="2">
        <v>0</v>
      </c>
      <c r="I1311">
        <v>13.44</v>
      </c>
      <c r="J1311">
        <v>2.48</v>
      </c>
      <c r="K1311">
        <v>15.92</v>
      </c>
      <c r="L1311" s="2">
        <f>_xlfn.RANK.EQ(I1311, INDEX(CFB!$I$2:$I$1048576, MATCH(W1311, CFB!$W$2:$W$1048576, 0)):INDEX(CFB!$I$2:$I$1048576, MATCH(W1311, CFB!$W$2:$W$1048576, 0) + COUNTIF(CFB!$W$2:$W$1048576, W1311) - 1), 0)</f>
        <v>4</v>
      </c>
      <c r="M1311" s="2">
        <f>_xlfn.RANK.EQ(J1311, INDEX(CFB!$J$2:$J$1048576, MATCH(W1311, CFB!$W$2:$W$1048576, 0)):INDEX(CFB!$J$2:$J$1048576, MATCH(W1311, CFB!$W$2:$W$1048576, 0) + COUNTIF(CFB!$W$2:$W$1048576, W1311) - 1))</f>
        <v>49</v>
      </c>
      <c r="N1311" s="2">
        <f>RANK(K1311, INDEX(CFB!$K$2:$K$1048576, MATCH(W1311, CFB!$W$2:$W$1048576, 0)):INDEX(CFB!$K$2:$K$1048576, MATCH(W1311, CFB!$W$2:$W$1048576, 0) + COUNTIF(CFB!$W$2:$W$1048576, W1311) - 1))</f>
        <v>8</v>
      </c>
      <c r="O1311">
        <v>55.23</v>
      </c>
      <c r="P1311">
        <v>9.17</v>
      </c>
      <c r="Q1311">
        <v>10.98</v>
      </c>
      <c r="R1311">
        <v>6.13</v>
      </c>
      <c r="S1311">
        <v>7.24</v>
      </c>
      <c r="T1311">
        <v>3.8</v>
      </c>
      <c r="U1311">
        <v>8.1</v>
      </c>
      <c r="V1311">
        <v>4.96</v>
      </c>
      <c r="W1311">
        <v>2014</v>
      </c>
      <c r="X1311">
        <f t="shared" si="39"/>
        <v>0</v>
      </c>
    </row>
    <row r="1312" spans="1:24" ht="12.75" hidden="1" customHeight="1" x14ac:dyDescent="0.45">
      <c r="A1312">
        <v>9</v>
      </c>
      <c r="B1312" t="s">
        <v>109</v>
      </c>
      <c r="C1312" t="s">
        <v>157</v>
      </c>
      <c r="D1312" s="2" t="str">
        <f t="shared" si="38"/>
        <v>Mississippi State2014</v>
      </c>
      <c r="E1312">
        <v>11</v>
      </c>
      <c r="F1312">
        <v>10</v>
      </c>
      <c r="G1312">
        <v>3</v>
      </c>
      <c r="H1312" s="2">
        <v>0</v>
      </c>
      <c r="I1312">
        <v>8.49</v>
      </c>
      <c r="J1312">
        <v>6.55</v>
      </c>
      <c r="K1312">
        <v>15.04</v>
      </c>
      <c r="L1312" s="2">
        <f>_xlfn.RANK.EQ(I1312, INDEX(CFB!$I$2:$I$1048576, MATCH(W1312, CFB!$W$2:$W$1048576, 0)):INDEX(CFB!$I$2:$I$1048576, MATCH(W1312, CFB!$W$2:$W$1048576, 0) + COUNTIF(CFB!$W$2:$W$1048576, W1312) - 1), 0)</f>
        <v>21</v>
      </c>
      <c r="M1312" s="2">
        <f>_xlfn.RANK.EQ(J1312, INDEX(CFB!$J$2:$J$1048576, MATCH(W1312, CFB!$W$2:$W$1048576, 0)):INDEX(CFB!$J$2:$J$1048576, MATCH(W1312, CFB!$W$2:$W$1048576, 0) + COUNTIF(CFB!$W$2:$W$1048576, W1312) - 1))</f>
        <v>20</v>
      </c>
      <c r="N1312" s="2">
        <f>RANK(K1312, INDEX(CFB!$K$2:$K$1048576, MATCH(W1312, CFB!$W$2:$W$1048576, 0)):INDEX(CFB!$K$2:$K$1048576, MATCH(W1312, CFB!$W$2:$W$1048576, 0) + COUNTIF(CFB!$W$2:$W$1048576, W1312) - 1))</f>
        <v>9</v>
      </c>
      <c r="O1312">
        <v>55.06</v>
      </c>
      <c r="P1312">
        <v>4.93</v>
      </c>
      <c r="Q1312">
        <v>10.35</v>
      </c>
      <c r="R1312">
        <v>5.0199999999999996</v>
      </c>
      <c r="S1312">
        <v>6.32</v>
      </c>
      <c r="T1312">
        <v>3.08</v>
      </c>
      <c r="U1312">
        <v>8.02</v>
      </c>
      <c r="V1312">
        <v>4.2699999999999996</v>
      </c>
      <c r="W1312">
        <v>2014</v>
      </c>
      <c r="X1312">
        <f t="shared" si="39"/>
        <v>0</v>
      </c>
    </row>
    <row r="1313" spans="1:24" ht="12.75" hidden="1" customHeight="1" x14ac:dyDescent="0.45">
      <c r="A1313">
        <v>10</v>
      </c>
      <c r="B1313" t="s">
        <v>67</v>
      </c>
      <c r="C1313" t="s">
        <v>157</v>
      </c>
      <c r="D1313" s="2" t="str">
        <f t="shared" si="38"/>
        <v>Auburn2014</v>
      </c>
      <c r="E1313">
        <v>22</v>
      </c>
      <c r="F1313">
        <v>8</v>
      </c>
      <c r="G1313">
        <v>5</v>
      </c>
      <c r="H1313" s="2">
        <v>0</v>
      </c>
      <c r="I1313">
        <v>11.92</v>
      </c>
      <c r="J1313">
        <v>3.07</v>
      </c>
      <c r="K1313">
        <v>14.99</v>
      </c>
      <c r="L1313" s="2">
        <f>_xlfn.RANK.EQ(I1313, INDEX(CFB!$I$2:$I$1048576, MATCH(W1313, CFB!$W$2:$W$1048576, 0)):INDEX(CFB!$I$2:$I$1048576, MATCH(W1313, CFB!$W$2:$W$1048576, 0) + COUNTIF(CFB!$W$2:$W$1048576, W1313) - 1), 0)</f>
        <v>7</v>
      </c>
      <c r="M1313" s="2">
        <f>_xlfn.RANK.EQ(J1313, INDEX(CFB!$J$2:$J$1048576, MATCH(W1313, CFB!$W$2:$W$1048576, 0)):INDEX(CFB!$J$2:$J$1048576, MATCH(W1313, CFB!$W$2:$W$1048576, 0) + COUNTIF(CFB!$W$2:$W$1048576, W1313) - 1))</f>
        <v>41</v>
      </c>
      <c r="N1313" s="2">
        <f>RANK(K1313, INDEX(CFB!$K$2:$K$1048576, MATCH(W1313, CFB!$W$2:$W$1048576, 0)):INDEX(CFB!$K$2:$K$1048576, MATCH(W1313, CFB!$W$2:$W$1048576, 0) + COUNTIF(CFB!$W$2:$W$1048576, W1313) - 1))</f>
        <v>10</v>
      </c>
      <c r="O1313">
        <v>56.34</v>
      </c>
      <c r="P1313">
        <v>6.61</v>
      </c>
      <c r="Q1313">
        <v>11.13</v>
      </c>
      <c r="R1313">
        <v>4.96</v>
      </c>
      <c r="S1313">
        <v>6.77</v>
      </c>
      <c r="T1313">
        <v>3.07</v>
      </c>
      <c r="U1313">
        <v>8.31</v>
      </c>
      <c r="V1313">
        <v>3.96</v>
      </c>
      <c r="W1313">
        <v>2014</v>
      </c>
      <c r="X1313">
        <f t="shared" si="39"/>
        <v>0</v>
      </c>
    </row>
    <row r="1314" spans="1:24" ht="12.75" hidden="1" customHeight="1" x14ac:dyDescent="0.45">
      <c r="A1314">
        <v>11</v>
      </c>
      <c r="B1314" t="s">
        <v>45</v>
      </c>
      <c r="C1314" t="s">
        <v>29</v>
      </c>
      <c r="D1314" s="2" t="str">
        <f t="shared" si="38"/>
        <v>Baylor2014</v>
      </c>
      <c r="E1314">
        <v>7</v>
      </c>
      <c r="F1314">
        <v>11</v>
      </c>
      <c r="G1314">
        <v>2</v>
      </c>
      <c r="H1314" s="2">
        <v>0</v>
      </c>
      <c r="I1314">
        <v>13.69</v>
      </c>
      <c r="J1314">
        <v>1.28</v>
      </c>
      <c r="K1314">
        <v>14.97</v>
      </c>
      <c r="L1314" s="2">
        <f>_xlfn.RANK.EQ(I1314, INDEX(CFB!$I$2:$I$1048576, MATCH(W1314, CFB!$W$2:$W$1048576, 0)):INDEX(CFB!$I$2:$I$1048576, MATCH(W1314, CFB!$W$2:$W$1048576, 0) + COUNTIF(CFB!$W$2:$W$1048576, W1314) - 1), 0)</f>
        <v>3</v>
      </c>
      <c r="M1314" s="2">
        <f>_xlfn.RANK.EQ(J1314, INDEX(CFB!$J$2:$J$1048576, MATCH(W1314, CFB!$W$2:$W$1048576, 0)):INDEX(CFB!$J$2:$J$1048576, MATCH(W1314, CFB!$W$2:$W$1048576, 0) + COUNTIF(CFB!$W$2:$W$1048576, W1314) - 1))</f>
        <v>57</v>
      </c>
      <c r="N1314" s="2">
        <f>RANK(K1314, INDEX(CFB!$K$2:$K$1048576, MATCH(W1314, CFB!$W$2:$W$1048576, 0)):INDEX(CFB!$K$2:$K$1048576, MATCH(W1314, CFB!$W$2:$W$1048576, 0) + COUNTIF(CFB!$W$2:$W$1048576, W1314) - 1))</f>
        <v>11</v>
      </c>
      <c r="O1314">
        <v>62.06</v>
      </c>
      <c r="P1314">
        <v>10.54</v>
      </c>
      <c r="Q1314">
        <v>10.45</v>
      </c>
      <c r="R1314">
        <v>6.14</v>
      </c>
      <c r="S1314">
        <v>5.47</v>
      </c>
      <c r="T1314">
        <v>2.31</v>
      </c>
      <c r="U1314">
        <v>7.75</v>
      </c>
      <c r="V1314">
        <v>4.13</v>
      </c>
      <c r="W1314">
        <v>2014</v>
      </c>
      <c r="X1314">
        <f t="shared" si="39"/>
        <v>0</v>
      </c>
    </row>
    <row r="1315" spans="1:24" ht="12.75" hidden="1" customHeight="1" x14ac:dyDescent="0.45">
      <c r="A1315">
        <v>12</v>
      </c>
      <c r="B1315" t="s">
        <v>69</v>
      </c>
      <c r="C1315" t="s">
        <v>157</v>
      </c>
      <c r="D1315" s="2" t="str">
        <f t="shared" si="38"/>
        <v>Arkansas2014</v>
      </c>
      <c r="F1315">
        <v>7</v>
      </c>
      <c r="G1315">
        <v>6</v>
      </c>
      <c r="H1315" s="2">
        <v>0</v>
      </c>
      <c r="I1315">
        <v>4.3</v>
      </c>
      <c r="J1315">
        <v>10.62</v>
      </c>
      <c r="K1315">
        <v>14.91</v>
      </c>
      <c r="L1315" s="2">
        <f>_xlfn.RANK.EQ(I1315, INDEX(CFB!$I$2:$I$1048576, MATCH(W1315, CFB!$W$2:$W$1048576, 0)):INDEX(CFB!$I$2:$I$1048576, MATCH(W1315, CFB!$W$2:$W$1048576, 0) + COUNTIF(CFB!$W$2:$W$1048576, W1315) - 1), 0)</f>
        <v>37</v>
      </c>
      <c r="M1315" s="2">
        <f>_xlfn.RANK.EQ(J1315, INDEX(CFB!$J$2:$J$1048576, MATCH(W1315, CFB!$W$2:$W$1048576, 0)):INDEX(CFB!$J$2:$J$1048576, MATCH(W1315, CFB!$W$2:$W$1048576, 0) + COUNTIF(CFB!$W$2:$W$1048576, W1315) - 1))</f>
        <v>6</v>
      </c>
      <c r="N1315" s="2">
        <f>RANK(K1315, INDEX(CFB!$K$2:$K$1048576, MATCH(W1315, CFB!$W$2:$W$1048576, 0)):INDEX(CFB!$K$2:$K$1048576, MATCH(W1315, CFB!$W$2:$W$1048576, 0) + COUNTIF(CFB!$W$2:$W$1048576, W1315) - 1))</f>
        <v>12</v>
      </c>
      <c r="O1315">
        <v>51.57</v>
      </c>
      <c r="P1315">
        <v>-0.01</v>
      </c>
      <c r="Q1315">
        <v>8.85</v>
      </c>
      <c r="R1315">
        <v>4.8</v>
      </c>
      <c r="S1315">
        <v>6.3</v>
      </c>
      <c r="T1315">
        <v>2.0299999999999998</v>
      </c>
      <c r="U1315">
        <v>7.31</v>
      </c>
      <c r="V1315">
        <v>3.48</v>
      </c>
      <c r="W1315">
        <v>2014</v>
      </c>
      <c r="X1315">
        <f t="shared" si="39"/>
        <v>0</v>
      </c>
    </row>
    <row r="1316" spans="1:24" ht="12.75" hidden="1" customHeight="1" x14ac:dyDescent="0.45">
      <c r="A1316">
        <v>13</v>
      </c>
      <c r="B1316" t="s">
        <v>115</v>
      </c>
      <c r="C1316" t="s">
        <v>163</v>
      </c>
      <c r="D1316" s="2" t="str">
        <f t="shared" si="38"/>
        <v>Florida State2014</v>
      </c>
      <c r="E1316">
        <v>5</v>
      </c>
      <c r="F1316">
        <v>13</v>
      </c>
      <c r="G1316">
        <v>1</v>
      </c>
      <c r="H1316" s="2">
        <v>0</v>
      </c>
      <c r="I1316">
        <v>10.59</v>
      </c>
      <c r="J1316">
        <v>3.9</v>
      </c>
      <c r="K1316">
        <v>14.48</v>
      </c>
      <c r="L1316" s="2">
        <f>_xlfn.RANK.EQ(I1316, INDEX(CFB!$I$2:$I$1048576, MATCH(W1316, CFB!$W$2:$W$1048576, 0)):INDEX(CFB!$I$2:$I$1048576, MATCH(W1316, CFB!$W$2:$W$1048576, 0) + COUNTIF(CFB!$W$2:$W$1048576, W1316) - 1), 0)</f>
        <v>12</v>
      </c>
      <c r="M1316" s="2">
        <f>_xlfn.RANK.EQ(J1316, INDEX(CFB!$J$2:$J$1048576, MATCH(W1316, CFB!$W$2:$W$1048576, 0)):INDEX(CFB!$J$2:$J$1048576, MATCH(W1316, CFB!$W$2:$W$1048576, 0) + COUNTIF(CFB!$W$2:$W$1048576, W1316) - 1))</f>
        <v>33</v>
      </c>
      <c r="N1316" s="2">
        <f>RANK(K1316, INDEX(CFB!$K$2:$K$1048576, MATCH(W1316, CFB!$W$2:$W$1048576, 0)):INDEX(CFB!$K$2:$K$1048576, MATCH(W1316, CFB!$W$2:$W$1048576, 0) + COUNTIF(CFB!$W$2:$W$1048576, W1316) - 1))</f>
        <v>13</v>
      </c>
      <c r="O1316">
        <v>52</v>
      </c>
      <c r="P1316">
        <v>9.91</v>
      </c>
      <c r="Q1316">
        <v>9.98</v>
      </c>
      <c r="R1316">
        <v>5.53</v>
      </c>
      <c r="S1316">
        <v>5.74</v>
      </c>
      <c r="T1316">
        <v>3.25</v>
      </c>
      <c r="U1316">
        <v>7.96</v>
      </c>
      <c r="V1316">
        <v>4.28</v>
      </c>
      <c r="W1316">
        <v>2014</v>
      </c>
      <c r="X1316">
        <f t="shared" si="39"/>
        <v>0</v>
      </c>
    </row>
    <row r="1317" spans="1:24" ht="12.75" hidden="1" customHeight="1" x14ac:dyDescent="0.45">
      <c r="A1317">
        <v>14</v>
      </c>
      <c r="B1317" t="s">
        <v>73</v>
      </c>
      <c r="C1317" t="s">
        <v>170</v>
      </c>
      <c r="D1317" s="2" t="str">
        <f t="shared" si="38"/>
        <v>UCLA2014</v>
      </c>
      <c r="E1317">
        <v>10</v>
      </c>
      <c r="F1317">
        <v>10</v>
      </c>
      <c r="G1317">
        <v>3</v>
      </c>
      <c r="H1317" s="2">
        <v>0</v>
      </c>
      <c r="I1317">
        <v>11.01</v>
      </c>
      <c r="J1317">
        <v>3.39</v>
      </c>
      <c r="K1317">
        <v>14.4</v>
      </c>
      <c r="L1317" s="2">
        <f>_xlfn.RANK.EQ(I1317, INDEX(CFB!$I$2:$I$1048576, MATCH(W1317, CFB!$W$2:$W$1048576, 0)):INDEX(CFB!$I$2:$I$1048576, MATCH(W1317, CFB!$W$2:$W$1048576, 0) + COUNTIF(CFB!$W$2:$W$1048576, W1317) - 1), 0)</f>
        <v>10</v>
      </c>
      <c r="M1317" s="2">
        <f>_xlfn.RANK.EQ(J1317, INDEX(CFB!$J$2:$J$1048576, MATCH(W1317, CFB!$W$2:$W$1048576, 0)):INDEX(CFB!$J$2:$J$1048576, MATCH(W1317, CFB!$W$2:$W$1048576, 0) + COUNTIF(CFB!$W$2:$W$1048576, W1317) - 1))</f>
        <v>38</v>
      </c>
      <c r="N1317" s="2">
        <f>RANK(K1317, INDEX(CFB!$K$2:$K$1048576, MATCH(W1317, CFB!$W$2:$W$1048576, 0)):INDEX(CFB!$K$2:$K$1048576, MATCH(W1317, CFB!$W$2:$W$1048576, 0) + COUNTIF(CFB!$W$2:$W$1048576, W1317) - 1))</f>
        <v>14</v>
      </c>
      <c r="O1317">
        <v>53.08</v>
      </c>
      <c r="P1317">
        <v>8.68</v>
      </c>
      <c r="Q1317">
        <v>9.58</v>
      </c>
      <c r="R1317">
        <v>4.72</v>
      </c>
      <c r="S1317">
        <v>6.23</v>
      </c>
      <c r="T1317">
        <v>3.03</v>
      </c>
      <c r="U1317">
        <v>7.69</v>
      </c>
      <c r="V1317">
        <v>3.89</v>
      </c>
      <c r="W1317">
        <v>2014</v>
      </c>
      <c r="X1317">
        <f t="shared" si="39"/>
        <v>0</v>
      </c>
    </row>
    <row r="1318" spans="1:24" ht="12.75" hidden="1" customHeight="1" x14ac:dyDescent="0.45">
      <c r="A1318">
        <v>15</v>
      </c>
      <c r="B1318" t="s">
        <v>38</v>
      </c>
      <c r="C1318" t="s">
        <v>170</v>
      </c>
      <c r="D1318" s="2" t="str">
        <f t="shared" si="38"/>
        <v>USC2014</v>
      </c>
      <c r="E1318">
        <v>20</v>
      </c>
      <c r="F1318">
        <v>9</v>
      </c>
      <c r="G1318">
        <v>4</v>
      </c>
      <c r="H1318" s="2">
        <v>0</v>
      </c>
      <c r="I1318">
        <v>7.74</v>
      </c>
      <c r="J1318">
        <v>6.65</v>
      </c>
      <c r="K1318">
        <v>14.39</v>
      </c>
      <c r="L1318" s="2">
        <f>_xlfn.RANK.EQ(I1318, INDEX(CFB!$I$2:$I$1048576, MATCH(W1318, CFB!$W$2:$W$1048576, 0)):INDEX(CFB!$I$2:$I$1048576, MATCH(W1318, CFB!$W$2:$W$1048576, 0) + COUNTIF(CFB!$W$2:$W$1048576, W1318) - 1), 0)</f>
        <v>22</v>
      </c>
      <c r="M1318" s="2">
        <f>_xlfn.RANK.EQ(J1318, INDEX(CFB!$J$2:$J$1048576, MATCH(W1318, CFB!$W$2:$W$1048576, 0)):INDEX(CFB!$J$2:$J$1048576, MATCH(W1318, CFB!$W$2:$W$1048576, 0) + COUNTIF(CFB!$W$2:$W$1048576, W1318) - 1))</f>
        <v>19</v>
      </c>
      <c r="N1318" s="2">
        <f>RANK(K1318, INDEX(CFB!$K$2:$K$1048576, MATCH(W1318, CFB!$W$2:$W$1048576, 0)):INDEX(CFB!$K$2:$K$1048576, MATCH(W1318, CFB!$W$2:$W$1048576, 0) + COUNTIF(CFB!$W$2:$W$1048576, W1318) - 1))</f>
        <v>15</v>
      </c>
      <c r="O1318">
        <v>51.31</v>
      </c>
      <c r="P1318">
        <v>6.26</v>
      </c>
      <c r="Q1318">
        <v>9.86</v>
      </c>
      <c r="R1318">
        <v>4.91</v>
      </c>
      <c r="S1318">
        <v>5.07</v>
      </c>
      <c r="T1318">
        <v>2.94</v>
      </c>
      <c r="U1318">
        <v>7.29</v>
      </c>
      <c r="V1318">
        <v>3.91</v>
      </c>
      <c r="W1318">
        <v>2014</v>
      </c>
      <c r="X1318">
        <f t="shared" si="39"/>
        <v>0</v>
      </c>
    </row>
    <row r="1319" spans="1:24" ht="12.75" hidden="1" customHeight="1" x14ac:dyDescent="0.45">
      <c r="A1319">
        <v>16</v>
      </c>
      <c r="B1319" t="s">
        <v>28</v>
      </c>
      <c r="C1319" t="s">
        <v>170</v>
      </c>
      <c r="D1319" s="2" t="str">
        <f t="shared" si="38"/>
        <v>Arizona State2014</v>
      </c>
      <c r="E1319">
        <v>12</v>
      </c>
      <c r="F1319">
        <v>10</v>
      </c>
      <c r="G1319">
        <v>3</v>
      </c>
      <c r="H1319" s="2">
        <v>0</v>
      </c>
      <c r="I1319">
        <v>10.24</v>
      </c>
      <c r="J1319">
        <v>3.02</v>
      </c>
      <c r="K1319">
        <v>13.26</v>
      </c>
      <c r="L1319" s="2">
        <f>_xlfn.RANK.EQ(I1319, INDEX(CFB!$I$2:$I$1048576, MATCH(W1319, CFB!$W$2:$W$1048576, 0)):INDEX(CFB!$I$2:$I$1048576, MATCH(W1319, CFB!$W$2:$W$1048576, 0) + COUNTIF(CFB!$W$2:$W$1048576, W1319) - 1), 0)</f>
        <v>13</v>
      </c>
      <c r="M1319" s="2">
        <f>_xlfn.RANK.EQ(J1319, INDEX(CFB!$J$2:$J$1048576, MATCH(W1319, CFB!$W$2:$W$1048576, 0)):INDEX(CFB!$J$2:$J$1048576, MATCH(W1319, CFB!$W$2:$W$1048576, 0) + COUNTIF(CFB!$W$2:$W$1048576, W1319) - 1))</f>
        <v>43</v>
      </c>
      <c r="N1319" s="2">
        <f>RANK(K1319, INDEX(CFB!$K$2:$K$1048576, MATCH(W1319, CFB!$W$2:$W$1048576, 0)):INDEX(CFB!$K$2:$K$1048576, MATCH(W1319, CFB!$W$2:$W$1048576, 0) + COUNTIF(CFB!$W$2:$W$1048576, W1319) - 1))</f>
        <v>16</v>
      </c>
      <c r="O1319">
        <v>52.01</v>
      </c>
      <c r="P1319">
        <v>11.48</v>
      </c>
      <c r="Q1319">
        <v>9.1199999999999992</v>
      </c>
      <c r="R1319">
        <v>6.07</v>
      </c>
      <c r="S1319">
        <v>5.19</v>
      </c>
      <c r="T1319">
        <v>3.19</v>
      </c>
      <c r="U1319">
        <v>7.05</v>
      </c>
      <c r="V1319">
        <v>4.3899999999999997</v>
      </c>
      <c r="W1319">
        <v>2014</v>
      </c>
      <c r="X1319">
        <f t="shared" si="39"/>
        <v>0</v>
      </c>
    </row>
    <row r="1320" spans="1:24" ht="12.75" hidden="1" customHeight="1" x14ac:dyDescent="0.45">
      <c r="A1320">
        <v>17</v>
      </c>
      <c r="B1320" t="s">
        <v>41</v>
      </c>
      <c r="C1320" t="s">
        <v>29</v>
      </c>
      <c r="D1320" s="2" t="str">
        <f t="shared" si="38"/>
        <v>Kansas State2014</v>
      </c>
      <c r="E1320">
        <v>18</v>
      </c>
      <c r="F1320">
        <v>9</v>
      </c>
      <c r="G1320">
        <v>4</v>
      </c>
      <c r="H1320" s="2">
        <v>0</v>
      </c>
      <c r="I1320">
        <v>6.32</v>
      </c>
      <c r="J1320">
        <v>6.42</v>
      </c>
      <c r="K1320">
        <v>12.73</v>
      </c>
      <c r="L1320" s="2">
        <f>_xlfn.RANK.EQ(I1320, INDEX(CFB!$I$2:$I$1048576, MATCH(W1320, CFB!$W$2:$W$1048576, 0)):INDEX(CFB!$I$2:$I$1048576, MATCH(W1320, CFB!$W$2:$W$1048576, 0) + COUNTIF(CFB!$W$2:$W$1048576, W1320) - 1), 0)</f>
        <v>27</v>
      </c>
      <c r="M1320" s="2">
        <f>_xlfn.RANK.EQ(J1320, INDEX(CFB!$J$2:$J$1048576, MATCH(W1320, CFB!$W$2:$W$1048576, 0)):INDEX(CFB!$J$2:$J$1048576, MATCH(W1320, CFB!$W$2:$W$1048576, 0) + COUNTIF(CFB!$W$2:$W$1048576, W1320) - 1))</f>
        <v>22</v>
      </c>
      <c r="N1320" s="2">
        <f>RANK(K1320, INDEX(CFB!$K$2:$K$1048576, MATCH(W1320, CFB!$W$2:$W$1048576, 0)):INDEX(CFB!$K$2:$K$1048576, MATCH(W1320, CFB!$W$2:$W$1048576, 0) + COUNTIF(CFB!$W$2:$W$1048576, W1320) - 1))</f>
        <v>17</v>
      </c>
      <c r="O1320">
        <v>51.21</v>
      </c>
      <c r="P1320">
        <v>5.43</v>
      </c>
      <c r="Q1320">
        <v>10.52</v>
      </c>
      <c r="R1320">
        <v>5.0999999999999996</v>
      </c>
      <c r="S1320">
        <v>4.6500000000000004</v>
      </c>
      <c r="T1320">
        <v>3.02</v>
      </c>
      <c r="U1320">
        <v>7.39</v>
      </c>
      <c r="V1320">
        <v>4.08</v>
      </c>
      <c r="W1320">
        <v>2014</v>
      </c>
      <c r="X1320">
        <f t="shared" si="39"/>
        <v>0</v>
      </c>
    </row>
    <row r="1321" spans="1:24" ht="12.75" hidden="1" customHeight="1" x14ac:dyDescent="0.45">
      <c r="A1321">
        <v>18</v>
      </c>
      <c r="B1321" t="s">
        <v>72</v>
      </c>
      <c r="C1321" t="s">
        <v>160</v>
      </c>
      <c r="D1321" s="2" t="str">
        <f t="shared" si="38"/>
        <v>Wisconsin2014</v>
      </c>
      <c r="E1321">
        <v>13</v>
      </c>
      <c r="F1321">
        <v>11</v>
      </c>
      <c r="G1321">
        <v>3</v>
      </c>
      <c r="H1321" s="2">
        <v>0</v>
      </c>
      <c r="I1321">
        <v>3.21</v>
      </c>
      <c r="J1321">
        <v>9.49</v>
      </c>
      <c r="K1321">
        <v>12.7</v>
      </c>
      <c r="L1321" s="2">
        <f>_xlfn.RANK.EQ(I1321, INDEX(CFB!$I$2:$I$1048576, MATCH(W1321, CFB!$W$2:$W$1048576, 0)):INDEX(CFB!$I$2:$I$1048576, MATCH(W1321, CFB!$W$2:$W$1048576, 0) + COUNTIF(CFB!$W$2:$W$1048576, W1321) - 1), 0)</f>
        <v>47</v>
      </c>
      <c r="M1321" s="2">
        <f>_xlfn.RANK.EQ(J1321, INDEX(CFB!$J$2:$J$1048576, MATCH(W1321, CFB!$W$2:$W$1048576, 0)):INDEX(CFB!$J$2:$J$1048576, MATCH(W1321, CFB!$W$2:$W$1048576, 0) + COUNTIF(CFB!$W$2:$W$1048576, W1321) - 1))</f>
        <v>8</v>
      </c>
      <c r="N1321" s="2">
        <f>RANK(K1321, INDEX(CFB!$K$2:$K$1048576, MATCH(W1321, CFB!$W$2:$W$1048576, 0)):INDEX(CFB!$K$2:$K$1048576, MATCH(W1321, CFB!$W$2:$W$1048576, 0) + COUNTIF(CFB!$W$2:$W$1048576, W1321) - 1))</f>
        <v>18</v>
      </c>
      <c r="O1321">
        <v>49.61</v>
      </c>
      <c r="P1321">
        <v>6.05</v>
      </c>
      <c r="Q1321">
        <v>8.06</v>
      </c>
      <c r="R1321">
        <v>5.29</v>
      </c>
      <c r="S1321">
        <v>7.79</v>
      </c>
      <c r="T1321">
        <v>2.56</v>
      </c>
      <c r="U1321">
        <v>8</v>
      </c>
      <c r="V1321">
        <v>3.75</v>
      </c>
      <c r="W1321">
        <v>2014</v>
      </c>
      <c r="X1321">
        <f t="shared" si="39"/>
        <v>0</v>
      </c>
    </row>
    <row r="1322" spans="1:24" ht="12.75" hidden="1" customHeight="1" x14ac:dyDescent="0.45">
      <c r="A1322">
        <v>19</v>
      </c>
      <c r="B1322" t="s">
        <v>62</v>
      </c>
      <c r="C1322" t="s">
        <v>168</v>
      </c>
      <c r="D1322" s="2" t="str">
        <f t="shared" si="38"/>
        <v>Marshall2014</v>
      </c>
      <c r="E1322">
        <v>23</v>
      </c>
      <c r="F1322">
        <v>13</v>
      </c>
      <c r="G1322">
        <v>1</v>
      </c>
      <c r="H1322" s="2">
        <v>0</v>
      </c>
      <c r="I1322">
        <v>9.23</v>
      </c>
      <c r="J1322">
        <v>3.33</v>
      </c>
      <c r="K1322">
        <v>12.55</v>
      </c>
      <c r="L1322" s="2">
        <f>_xlfn.RANK.EQ(I1322, INDEX(CFB!$I$2:$I$1048576, MATCH(W1322, CFB!$W$2:$W$1048576, 0)):INDEX(CFB!$I$2:$I$1048576, MATCH(W1322, CFB!$W$2:$W$1048576, 0) + COUNTIF(CFB!$W$2:$W$1048576, W1322) - 1), 0)</f>
        <v>19</v>
      </c>
      <c r="M1322" s="2">
        <f>_xlfn.RANK.EQ(J1322, INDEX(CFB!$J$2:$J$1048576, MATCH(W1322, CFB!$W$2:$W$1048576, 0)):INDEX(CFB!$J$2:$J$1048576, MATCH(W1322, CFB!$W$2:$W$1048576, 0) + COUNTIF(CFB!$W$2:$W$1048576, W1322) - 1))</f>
        <v>39</v>
      </c>
      <c r="N1322" s="2">
        <f>RANK(K1322, INDEX(CFB!$K$2:$K$1048576, MATCH(W1322, CFB!$W$2:$W$1048576, 0)):INDEX(CFB!$K$2:$K$1048576, MATCH(W1322, CFB!$W$2:$W$1048576, 0) + COUNTIF(CFB!$W$2:$W$1048576, W1322) - 1))</f>
        <v>19</v>
      </c>
      <c r="O1322">
        <v>54.77</v>
      </c>
      <c r="P1322">
        <v>11.22</v>
      </c>
      <c r="Q1322">
        <v>9.23</v>
      </c>
      <c r="R1322">
        <v>4.9800000000000004</v>
      </c>
      <c r="S1322">
        <v>7.42</v>
      </c>
      <c r="T1322">
        <v>3.42</v>
      </c>
      <c r="U1322">
        <v>8.26</v>
      </c>
      <c r="V1322">
        <v>4.04</v>
      </c>
      <c r="W1322">
        <v>2014</v>
      </c>
      <c r="X1322">
        <f t="shared" si="39"/>
        <v>0</v>
      </c>
    </row>
    <row r="1323" spans="1:24" ht="12.75" hidden="1" customHeight="1" x14ac:dyDescent="0.45">
      <c r="A1323">
        <v>20</v>
      </c>
      <c r="B1323" t="s">
        <v>112</v>
      </c>
      <c r="C1323" t="s">
        <v>171</v>
      </c>
      <c r="D1323" s="2" t="str">
        <f t="shared" si="38"/>
        <v>Stanford2014</v>
      </c>
      <c r="F1323">
        <v>8</v>
      </c>
      <c r="G1323">
        <v>5</v>
      </c>
      <c r="H1323" s="2">
        <v>0</v>
      </c>
      <c r="I1323">
        <v>-2.79</v>
      </c>
      <c r="J1323">
        <v>15.21</v>
      </c>
      <c r="K1323">
        <v>12.42</v>
      </c>
      <c r="L1323" s="2">
        <f>_xlfn.RANK.EQ(I1323, INDEX(CFB!$I$2:$I$1048576, MATCH(W1323, CFB!$W$2:$W$1048576, 0)):INDEX(CFB!$I$2:$I$1048576, MATCH(W1323, CFB!$W$2:$W$1048576, 0) + COUNTIF(CFB!$W$2:$W$1048576, W1323) - 1), 0)</f>
        <v>89</v>
      </c>
      <c r="M1323" s="2">
        <f>_xlfn.RANK.EQ(J1323, INDEX(CFB!$J$2:$J$1048576, MATCH(W1323, CFB!$W$2:$W$1048576, 0)):INDEX(CFB!$J$2:$J$1048576, MATCH(W1323, CFB!$W$2:$W$1048576, 0) + COUNTIF(CFB!$W$2:$W$1048576, W1323) - 1))</f>
        <v>2</v>
      </c>
      <c r="N1323" s="2">
        <f>RANK(K1323, INDEX(CFB!$K$2:$K$1048576, MATCH(W1323, CFB!$W$2:$W$1048576, 0)):INDEX(CFB!$K$2:$K$1048576, MATCH(W1323, CFB!$W$2:$W$1048576, 0) + COUNTIF(CFB!$W$2:$W$1048576, W1323) - 1))</f>
        <v>20</v>
      </c>
      <c r="O1323">
        <v>40.909999999999997</v>
      </c>
      <c r="P1323">
        <v>-2.27</v>
      </c>
      <c r="Q1323">
        <v>9.15</v>
      </c>
      <c r="R1323">
        <v>3.51</v>
      </c>
      <c r="S1323">
        <v>5.28</v>
      </c>
      <c r="T1323">
        <v>2.29</v>
      </c>
      <c r="U1323">
        <v>6.97</v>
      </c>
      <c r="V1323">
        <v>2.8</v>
      </c>
      <c r="W1323">
        <v>2014</v>
      </c>
      <c r="X1323">
        <f t="shared" si="39"/>
        <v>0</v>
      </c>
    </row>
    <row r="1324" spans="1:24" ht="12.75" hidden="1" customHeight="1" x14ac:dyDescent="0.45">
      <c r="A1324">
        <v>21</v>
      </c>
      <c r="B1324" t="s">
        <v>46</v>
      </c>
      <c r="C1324" t="s">
        <v>155</v>
      </c>
      <c r="D1324" s="2" t="str">
        <f t="shared" si="38"/>
        <v>Missouri2014</v>
      </c>
      <c r="E1324">
        <v>14</v>
      </c>
      <c r="F1324">
        <v>11</v>
      </c>
      <c r="G1324">
        <v>3</v>
      </c>
      <c r="H1324" s="2">
        <v>0</v>
      </c>
      <c r="I1324">
        <v>2.5099999999999998</v>
      </c>
      <c r="J1324">
        <v>9.51</v>
      </c>
      <c r="K1324">
        <v>12.02</v>
      </c>
      <c r="L1324" s="2">
        <f>_xlfn.RANK.EQ(I1324, INDEX(CFB!$I$2:$I$1048576, MATCH(W1324, CFB!$W$2:$W$1048576, 0)):INDEX(CFB!$I$2:$I$1048576, MATCH(W1324, CFB!$W$2:$W$1048576, 0) + COUNTIF(CFB!$W$2:$W$1048576, W1324) - 1), 0)</f>
        <v>52</v>
      </c>
      <c r="M1324" s="2">
        <f>_xlfn.RANK.EQ(J1324, INDEX(CFB!$J$2:$J$1048576, MATCH(W1324, CFB!$W$2:$W$1048576, 0)):INDEX(CFB!$J$2:$J$1048576, MATCH(W1324, CFB!$W$2:$W$1048576, 0) + COUNTIF(CFB!$W$2:$W$1048576, W1324) - 1))</f>
        <v>7</v>
      </c>
      <c r="N1324" s="2">
        <f>RANK(K1324, INDEX(CFB!$K$2:$K$1048576, MATCH(W1324, CFB!$W$2:$W$1048576, 0)):INDEX(CFB!$K$2:$K$1048576, MATCH(W1324, CFB!$W$2:$W$1048576, 0) + COUNTIF(CFB!$W$2:$W$1048576, W1324) - 1))</f>
        <v>21</v>
      </c>
      <c r="O1324">
        <v>44.7</v>
      </c>
      <c r="P1324">
        <v>3.23</v>
      </c>
      <c r="Q1324">
        <v>8.1</v>
      </c>
      <c r="R1324">
        <v>4.6900000000000004</v>
      </c>
      <c r="S1324">
        <v>5.8</v>
      </c>
      <c r="T1324">
        <v>2.25</v>
      </c>
      <c r="U1324">
        <v>6.76</v>
      </c>
      <c r="V1324">
        <v>3.45</v>
      </c>
      <c r="W1324">
        <v>2014</v>
      </c>
      <c r="X1324">
        <f t="shared" si="39"/>
        <v>0</v>
      </c>
    </row>
    <row r="1325" spans="1:24" ht="12.75" hidden="1" customHeight="1" x14ac:dyDescent="0.45">
      <c r="A1325">
        <v>22</v>
      </c>
      <c r="B1325" t="s">
        <v>120</v>
      </c>
      <c r="C1325" t="s">
        <v>170</v>
      </c>
      <c r="D1325" s="2" t="str">
        <f t="shared" si="38"/>
        <v>Arizona2014</v>
      </c>
      <c r="E1325">
        <v>19</v>
      </c>
      <c r="F1325">
        <v>10</v>
      </c>
      <c r="G1325">
        <v>4</v>
      </c>
      <c r="H1325" s="2">
        <v>0</v>
      </c>
      <c r="I1325">
        <v>6.51</v>
      </c>
      <c r="J1325">
        <v>5.39</v>
      </c>
      <c r="K1325">
        <v>11.9</v>
      </c>
      <c r="L1325" s="2">
        <f>_xlfn.RANK.EQ(I1325, INDEX(CFB!$I$2:$I$1048576, MATCH(W1325, CFB!$W$2:$W$1048576, 0)):INDEX(CFB!$I$2:$I$1048576, MATCH(W1325, CFB!$W$2:$W$1048576, 0) + COUNTIF(CFB!$W$2:$W$1048576, W1325) - 1), 0)</f>
        <v>26</v>
      </c>
      <c r="M1325" s="2">
        <f>_xlfn.RANK.EQ(J1325, INDEX(CFB!$J$2:$J$1048576, MATCH(W1325, CFB!$W$2:$W$1048576, 0)):INDEX(CFB!$J$2:$J$1048576, MATCH(W1325, CFB!$W$2:$W$1048576, 0) + COUNTIF(CFB!$W$2:$W$1048576, W1325) - 1))</f>
        <v>27</v>
      </c>
      <c r="N1325" s="2">
        <f>RANK(K1325, INDEX(CFB!$K$2:$K$1048576, MATCH(W1325, CFB!$W$2:$W$1048576, 0)):INDEX(CFB!$K$2:$K$1048576, MATCH(W1325, CFB!$W$2:$W$1048576, 0) + COUNTIF(CFB!$W$2:$W$1048576, W1325) - 1))</f>
        <v>22</v>
      </c>
      <c r="O1325">
        <v>49.37</v>
      </c>
      <c r="P1325">
        <v>8.7100000000000009</v>
      </c>
      <c r="Q1325">
        <v>8.2899999999999991</v>
      </c>
      <c r="R1325">
        <v>5.54</v>
      </c>
      <c r="S1325">
        <v>5.4</v>
      </c>
      <c r="T1325">
        <v>3.32</v>
      </c>
      <c r="U1325">
        <v>6.8</v>
      </c>
      <c r="V1325">
        <v>4.29</v>
      </c>
      <c r="W1325">
        <v>2014</v>
      </c>
      <c r="X1325">
        <f t="shared" si="39"/>
        <v>0</v>
      </c>
    </row>
    <row r="1326" spans="1:24" ht="12.75" hidden="1" customHeight="1" x14ac:dyDescent="0.45">
      <c r="A1326">
        <v>23</v>
      </c>
      <c r="B1326" t="s">
        <v>26</v>
      </c>
      <c r="C1326" t="s">
        <v>163</v>
      </c>
      <c r="D1326" s="2" t="str">
        <f t="shared" si="38"/>
        <v>Clemson2014</v>
      </c>
      <c r="E1326">
        <v>15</v>
      </c>
      <c r="F1326">
        <v>10</v>
      </c>
      <c r="G1326">
        <v>3</v>
      </c>
      <c r="H1326" s="2">
        <v>0</v>
      </c>
      <c r="I1326">
        <v>-1.31</v>
      </c>
      <c r="J1326">
        <v>12.94</v>
      </c>
      <c r="K1326">
        <v>11.63</v>
      </c>
      <c r="L1326" s="2">
        <f>_xlfn.RANK.EQ(I1326, INDEX(CFB!$I$2:$I$1048576, MATCH(W1326, CFB!$W$2:$W$1048576, 0)):INDEX(CFB!$I$2:$I$1048576, MATCH(W1326, CFB!$W$2:$W$1048576, 0) + COUNTIF(CFB!$W$2:$W$1048576, W1326) - 1), 0)</f>
        <v>79</v>
      </c>
      <c r="M1326" s="2">
        <f>_xlfn.RANK.EQ(J1326, INDEX(CFB!$J$2:$J$1048576, MATCH(W1326, CFB!$W$2:$W$1048576, 0)):INDEX(CFB!$J$2:$J$1048576, MATCH(W1326, CFB!$W$2:$W$1048576, 0) + COUNTIF(CFB!$W$2:$W$1048576, W1326) - 1))</f>
        <v>3</v>
      </c>
      <c r="N1326" s="2">
        <f>RANK(K1326, INDEX(CFB!$K$2:$K$1048576, MATCH(W1326, CFB!$W$2:$W$1048576, 0)):INDEX(CFB!$K$2:$K$1048576, MATCH(W1326, CFB!$W$2:$W$1048576, 0) + COUNTIF(CFB!$W$2:$W$1048576, W1326) - 1))</f>
        <v>23</v>
      </c>
      <c r="O1326">
        <v>45.25</v>
      </c>
      <c r="P1326">
        <v>0.3</v>
      </c>
      <c r="Q1326">
        <v>8.9700000000000006</v>
      </c>
      <c r="R1326">
        <v>3.58</v>
      </c>
      <c r="S1326">
        <v>4.45</v>
      </c>
      <c r="T1326">
        <v>1.86</v>
      </c>
      <c r="U1326">
        <v>6.49</v>
      </c>
      <c r="V1326">
        <v>2.67</v>
      </c>
      <c r="W1326">
        <v>2014</v>
      </c>
      <c r="X1326">
        <f t="shared" si="39"/>
        <v>0</v>
      </c>
    </row>
    <row r="1327" spans="1:24" ht="12.75" hidden="1" customHeight="1" x14ac:dyDescent="0.45">
      <c r="A1327">
        <v>24</v>
      </c>
      <c r="B1327" t="s">
        <v>27</v>
      </c>
      <c r="C1327" t="s">
        <v>157</v>
      </c>
      <c r="D1327" s="2" t="str">
        <f t="shared" si="38"/>
        <v>LSU2014</v>
      </c>
      <c r="F1327">
        <v>8</v>
      </c>
      <c r="G1327">
        <v>5</v>
      </c>
      <c r="H1327" s="2">
        <v>0</v>
      </c>
      <c r="I1327">
        <v>-1.43</v>
      </c>
      <c r="J1327">
        <v>12.18</v>
      </c>
      <c r="K1327">
        <v>10.75</v>
      </c>
      <c r="L1327" s="2">
        <f>_xlfn.RANK.EQ(I1327, INDEX(CFB!$I$2:$I$1048576, MATCH(W1327, CFB!$W$2:$W$1048576, 0)):INDEX(CFB!$I$2:$I$1048576, MATCH(W1327, CFB!$W$2:$W$1048576, 0) + COUNTIF(CFB!$W$2:$W$1048576, W1327) - 1), 0)</f>
        <v>80</v>
      </c>
      <c r="M1327" s="2">
        <f>_xlfn.RANK.EQ(J1327, INDEX(CFB!$J$2:$J$1048576, MATCH(W1327, CFB!$W$2:$W$1048576, 0)):INDEX(CFB!$J$2:$J$1048576, MATCH(W1327, CFB!$W$2:$W$1048576, 0) + COUNTIF(CFB!$W$2:$W$1048576, W1327) - 1))</f>
        <v>4</v>
      </c>
      <c r="N1327" s="2">
        <f>RANK(K1327, INDEX(CFB!$K$2:$K$1048576, MATCH(W1327, CFB!$W$2:$W$1048576, 0)):INDEX(CFB!$K$2:$K$1048576, MATCH(W1327, CFB!$W$2:$W$1048576, 0) + COUNTIF(CFB!$W$2:$W$1048576, W1327) - 1))</f>
        <v>24</v>
      </c>
      <c r="O1327">
        <v>46</v>
      </c>
      <c r="P1327">
        <v>-0.92</v>
      </c>
      <c r="Q1327">
        <v>9.57</v>
      </c>
      <c r="R1327">
        <v>3.64</v>
      </c>
      <c r="S1327">
        <v>5.91</v>
      </c>
      <c r="T1327">
        <v>3.12</v>
      </c>
      <c r="U1327">
        <v>7.08</v>
      </c>
      <c r="V1327">
        <v>3.33</v>
      </c>
      <c r="W1327">
        <v>2014</v>
      </c>
      <c r="X1327">
        <f t="shared" si="39"/>
        <v>0</v>
      </c>
    </row>
    <row r="1328" spans="1:24" ht="12.75" hidden="1" customHeight="1" x14ac:dyDescent="0.45">
      <c r="A1328">
        <v>25</v>
      </c>
      <c r="B1328" t="s">
        <v>30</v>
      </c>
      <c r="C1328" t="s">
        <v>167</v>
      </c>
      <c r="D1328" s="2" t="str">
        <f t="shared" si="38"/>
        <v>Boise State2014</v>
      </c>
      <c r="E1328">
        <v>16</v>
      </c>
      <c r="F1328">
        <v>12</v>
      </c>
      <c r="G1328">
        <v>2</v>
      </c>
      <c r="H1328" s="2">
        <v>0</v>
      </c>
      <c r="I1328">
        <v>11.44</v>
      </c>
      <c r="J1328">
        <v>-0.86</v>
      </c>
      <c r="K1328">
        <v>10.58</v>
      </c>
      <c r="L1328" s="2">
        <f>_xlfn.RANK.EQ(I1328, INDEX(CFB!$I$2:$I$1048576, MATCH(W1328, CFB!$W$2:$W$1048576, 0)):INDEX(CFB!$I$2:$I$1048576, MATCH(W1328, CFB!$W$2:$W$1048576, 0) + COUNTIF(CFB!$W$2:$W$1048576, W1328) - 1), 0)</f>
        <v>8</v>
      </c>
      <c r="M1328" s="2">
        <f>_xlfn.RANK.EQ(J1328, INDEX(CFB!$J$2:$J$1048576, MATCH(W1328, CFB!$W$2:$W$1048576, 0)):INDEX(CFB!$J$2:$J$1048576, MATCH(W1328, CFB!$W$2:$W$1048576, 0) + COUNTIF(CFB!$W$2:$W$1048576, W1328) - 1))</f>
        <v>74</v>
      </c>
      <c r="N1328" s="2">
        <f>RANK(K1328, INDEX(CFB!$K$2:$K$1048576, MATCH(W1328, CFB!$W$2:$W$1048576, 0)):INDEX(CFB!$K$2:$K$1048576, MATCH(W1328, CFB!$W$2:$W$1048576, 0) + COUNTIF(CFB!$W$2:$W$1048576, W1328) - 1))</f>
        <v>25</v>
      </c>
      <c r="O1328">
        <v>53.73</v>
      </c>
      <c r="P1328">
        <v>15.47</v>
      </c>
      <c r="Q1328">
        <v>9.67</v>
      </c>
      <c r="R1328">
        <v>5.61</v>
      </c>
      <c r="S1328">
        <v>5.76</v>
      </c>
      <c r="T1328">
        <v>2.93</v>
      </c>
      <c r="U1328">
        <v>7.42</v>
      </c>
      <c r="V1328">
        <v>4.32</v>
      </c>
      <c r="W1328">
        <v>2014</v>
      </c>
      <c r="X1328">
        <f t="shared" si="39"/>
        <v>0</v>
      </c>
    </row>
    <row r="1329" spans="1:24" ht="12.75" hidden="1" customHeight="1" x14ac:dyDescent="0.45">
      <c r="A1329">
        <v>26</v>
      </c>
      <c r="B1329" t="s">
        <v>25</v>
      </c>
      <c r="C1329" t="s">
        <v>163</v>
      </c>
      <c r="D1329" s="2" t="str">
        <f t="shared" si="38"/>
        <v>Louisville2014</v>
      </c>
      <c r="E1329">
        <v>24</v>
      </c>
      <c r="F1329">
        <v>9</v>
      </c>
      <c r="G1329">
        <v>4</v>
      </c>
      <c r="H1329" s="2">
        <v>0</v>
      </c>
      <c r="I1329">
        <v>5.74</v>
      </c>
      <c r="J1329">
        <v>4.79</v>
      </c>
      <c r="K1329">
        <v>10.52</v>
      </c>
      <c r="L1329" s="2">
        <f>_xlfn.RANK.EQ(I1329, INDEX(CFB!$I$2:$I$1048576, MATCH(W1329, CFB!$W$2:$W$1048576, 0)):INDEX(CFB!$I$2:$I$1048576, MATCH(W1329, CFB!$W$2:$W$1048576, 0) + COUNTIF(CFB!$W$2:$W$1048576, W1329) - 1), 0)</f>
        <v>30</v>
      </c>
      <c r="M1329" s="2">
        <f>_xlfn.RANK.EQ(J1329, INDEX(CFB!$J$2:$J$1048576, MATCH(W1329, CFB!$W$2:$W$1048576, 0)):INDEX(CFB!$J$2:$J$1048576, MATCH(W1329, CFB!$W$2:$W$1048576, 0) + COUNTIF(CFB!$W$2:$W$1048576, W1329) - 1))</f>
        <v>30</v>
      </c>
      <c r="N1329" s="2">
        <f>RANK(K1329, INDEX(CFB!$K$2:$K$1048576, MATCH(W1329, CFB!$W$2:$W$1048576, 0)):INDEX(CFB!$K$2:$K$1048576, MATCH(W1329, CFB!$W$2:$W$1048576, 0) + COUNTIF(CFB!$W$2:$W$1048576, W1329) - 1))</f>
        <v>26</v>
      </c>
      <c r="O1329">
        <v>48.48</v>
      </c>
      <c r="P1329">
        <v>7.58</v>
      </c>
      <c r="Q1329">
        <v>9.42</v>
      </c>
      <c r="R1329">
        <v>4.93</v>
      </c>
      <c r="S1329">
        <v>4.9800000000000004</v>
      </c>
      <c r="T1329">
        <v>2.4900000000000002</v>
      </c>
      <c r="U1329">
        <v>7.01</v>
      </c>
      <c r="V1329">
        <v>3.68</v>
      </c>
      <c r="W1329">
        <v>2014</v>
      </c>
      <c r="X1329">
        <f t="shared" si="39"/>
        <v>0</v>
      </c>
    </row>
    <row r="1330" spans="1:24" ht="12.75" hidden="1" customHeight="1" x14ac:dyDescent="0.45">
      <c r="A1330">
        <v>27</v>
      </c>
      <c r="B1330" t="s">
        <v>47</v>
      </c>
      <c r="C1330" t="s">
        <v>160</v>
      </c>
      <c r="D1330" s="2" t="str">
        <f t="shared" si="38"/>
        <v>Nebraska2014</v>
      </c>
      <c r="F1330">
        <v>9</v>
      </c>
      <c r="G1330">
        <v>4</v>
      </c>
      <c r="H1330" s="2">
        <v>0</v>
      </c>
      <c r="I1330">
        <v>9.43</v>
      </c>
      <c r="J1330">
        <v>0.83</v>
      </c>
      <c r="K1330">
        <v>10.26</v>
      </c>
      <c r="L1330" s="2">
        <f>_xlfn.RANK.EQ(I1330, INDEX(CFB!$I$2:$I$1048576, MATCH(W1330, CFB!$W$2:$W$1048576, 0)):INDEX(CFB!$I$2:$I$1048576, MATCH(W1330, CFB!$W$2:$W$1048576, 0) + COUNTIF(CFB!$W$2:$W$1048576, W1330) - 1), 0)</f>
        <v>17</v>
      </c>
      <c r="M1330" s="2">
        <f>_xlfn.RANK.EQ(J1330, INDEX(CFB!$J$2:$J$1048576, MATCH(W1330, CFB!$W$2:$W$1048576, 0)):INDEX(CFB!$J$2:$J$1048576, MATCH(W1330, CFB!$W$2:$W$1048576, 0) + COUNTIF(CFB!$W$2:$W$1048576, W1330) - 1))</f>
        <v>60</v>
      </c>
      <c r="N1330" s="2">
        <f>RANK(K1330, INDEX(CFB!$K$2:$K$1048576, MATCH(W1330, CFB!$W$2:$W$1048576, 0)):INDEX(CFB!$K$2:$K$1048576, MATCH(W1330, CFB!$W$2:$W$1048576, 0) + COUNTIF(CFB!$W$2:$W$1048576, W1330) - 1))</f>
        <v>27</v>
      </c>
      <c r="O1330">
        <v>52.95</v>
      </c>
      <c r="P1330">
        <v>12.78</v>
      </c>
      <c r="Q1330">
        <v>9.0500000000000007</v>
      </c>
      <c r="R1330">
        <v>4.8499999999999996</v>
      </c>
      <c r="S1330">
        <v>6.32</v>
      </c>
      <c r="T1330">
        <v>3.67</v>
      </c>
      <c r="U1330">
        <v>7.4</v>
      </c>
      <c r="V1330">
        <v>4.24</v>
      </c>
      <c r="W1330">
        <v>2014</v>
      </c>
      <c r="X1330">
        <f t="shared" si="39"/>
        <v>0</v>
      </c>
    </row>
    <row r="1331" spans="1:24" ht="12.75" hidden="1" customHeight="1" x14ac:dyDescent="0.45">
      <c r="A1331">
        <v>28</v>
      </c>
      <c r="B1331" t="s">
        <v>54</v>
      </c>
      <c r="C1331" t="s">
        <v>29</v>
      </c>
      <c r="D1331" s="2" t="str">
        <f t="shared" si="38"/>
        <v>Oklahoma2014</v>
      </c>
      <c r="F1331">
        <v>8</v>
      </c>
      <c r="G1331">
        <v>5</v>
      </c>
      <c r="H1331" s="2">
        <v>0</v>
      </c>
      <c r="I1331">
        <v>5.98</v>
      </c>
      <c r="J1331">
        <v>4.2300000000000004</v>
      </c>
      <c r="K1331">
        <v>10.210000000000001</v>
      </c>
      <c r="L1331" s="2">
        <f>_xlfn.RANK.EQ(I1331, INDEX(CFB!$I$2:$I$1048576, MATCH(W1331, CFB!$W$2:$W$1048576, 0)):INDEX(CFB!$I$2:$I$1048576, MATCH(W1331, CFB!$W$2:$W$1048576, 0) + COUNTIF(CFB!$W$2:$W$1048576, W1331) - 1), 0)</f>
        <v>29</v>
      </c>
      <c r="M1331" s="2">
        <f>_xlfn.RANK.EQ(J1331, INDEX(CFB!$J$2:$J$1048576, MATCH(W1331, CFB!$W$2:$W$1048576, 0)):INDEX(CFB!$J$2:$J$1048576, MATCH(W1331, CFB!$W$2:$W$1048576, 0) + COUNTIF(CFB!$W$2:$W$1048576, W1331) - 1))</f>
        <v>32</v>
      </c>
      <c r="N1331" s="2">
        <f>RANK(K1331, INDEX(CFB!$K$2:$K$1048576, MATCH(W1331, CFB!$W$2:$W$1048576, 0)):INDEX(CFB!$K$2:$K$1048576, MATCH(W1331, CFB!$W$2:$W$1048576, 0) + COUNTIF(CFB!$W$2:$W$1048576, W1331) - 1))</f>
        <v>28</v>
      </c>
      <c r="O1331">
        <v>52.96</v>
      </c>
      <c r="P1331">
        <v>7.88</v>
      </c>
      <c r="Q1331">
        <v>8.5</v>
      </c>
      <c r="R1331">
        <v>5.33</v>
      </c>
      <c r="S1331">
        <v>7.27</v>
      </c>
      <c r="T1331">
        <v>2.39</v>
      </c>
      <c r="U1331">
        <v>7.8</v>
      </c>
      <c r="V1331">
        <v>3.93</v>
      </c>
      <c r="W1331">
        <v>2014</v>
      </c>
      <c r="X1331">
        <f t="shared" si="39"/>
        <v>0</v>
      </c>
    </row>
    <row r="1332" spans="1:24" ht="12.75" hidden="1" customHeight="1" x14ac:dyDescent="0.45">
      <c r="A1332">
        <v>29</v>
      </c>
      <c r="B1332" t="s">
        <v>34</v>
      </c>
      <c r="C1332" t="s">
        <v>157</v>
      </c>
      <c r="D1332" s="2" t="str">
        <f t="shared" si="38"/>
        <v>Texas A&amp;M2014</v>
      </c>
      <c r="F1332">
        <v>8</v>
      </c>
      <c r="G1332">
        <v>5</v>
      </c>
      <c r="H1332" s="2">
        <v>0</v>
      </c>
      <c r="I1332">
        <v>7.38</v>
      </c>
      <c r="J1332">
        <v>2.58</v>
      </c>
      <c r="K1332">
        <v>9.9600000000000009</v>
      </c>
      <c r="L1332" s="2">
        <f>_xlfn.RANK.EQ(I1332, INDEX(CFB!$I$2:$I$1048576, MATCH(W1332, CFB!$W$2:$W$1048576, 0)):INDEX(CFB!$I$2:$I$1048576, MATCH(W1332, CFB!$W$2:$W$1048576, 0) + COUNTIF(CFB!$W$2:$W$1048576, W1332) - 1), 0)</f>
        <v>23</v>
      </c>
      <c r="M1332" s="2">
        <f>_xlfn.RANK.EQ(J1332, INDEX(CFB!$J$2:$J$1048576, MATCH(W1332, CFB!$W$2:$W$1048576, 0)):INDEX(CFB!$J$2:$J$1048576, MATCH(W1332, CFB!$W$2:$W$1048576, 0) + COUNTIF(CFB!$W$2:$W$1048576, W1332) - 1))</f>
        <v>47</v>
      </c>
      <c r="N1332" s="2">
        <f>RANK(K1332, INDEX(CFB!$K$2:$K$1048576, MATCH(W1332, CFB!$W$2:$W$1048576, 0)):INDEX(CFB!$K$2:$K$1048576, MATCH(W1332, CFB!$W$2:$W$1048576, 0) + COUNTIF(CFB!$W$2:$W$1048576, W1332) - 1))</f>
        <v>29</v>
      </c>
      <c r="O1332">
        <v>54.86</v>
      </c>
      <c r="P1332">
        <v>11.77</v>
      </c>
      <c r="Q1332">
        <v>9.5399999999999991</v>
      </c>
      <c r="R1332">
        <v>5.15</v>
      </c>
      <c r="S1332">
        <v>5.85</v>
      </c>
      <c r="T1332">
        <v>4.05</v>
      </c>
      <c r="U1332">
        <v>7.78</v>
      </c>
      <c r="V1332">
        <v>4.5599999999999996</v>
      </c>
      <c r="W1332">
        <v>2014</v>
      </c>
      <c r="X1332">
        <f t="shared" si="39"/>
        <v>0</v>
      </c>
    </row>
    <row r="1333" spans="1:24" ht="12.75" hidden="1" customHeight="1" x14ac:dyDescent="0.45">
      <c r="A1333">
        <v>30</v>
      </c>
      <c r="B1333" t="s">
        <v>84</v>
      </c>
      <c r="C1333" t="s">
        <v>170</v>
      </c>
      <c r="D1333" s="2" t="str">
        <f t="shared" si="38"/>
        <v>Utah2014</v>
      </c>
      <c r="E1333">
        <v>21</v>
      </c>
      <c r="F1333">
        <v>9</v>
      </c>
      <c r="G1333">
        <v>4</v>
      </c>
      <c r="H1333" s="2">
        <v>0</v>
      </c>
      <c r="I1333">
        <v>4.76</v>
      </c>
      <c r="J1333">
        <v>5.08</v>
      </c>
      <c r="K1333">
        <v>9.84</v>
      </c>
      <c r="L1333" s="2">
        <f>_xlfn.RANK.EQ(I1333, INDEX(CFB!$I$2:$I$1048576, MATCH(W1333, CFB!$W$2:$W$1048576, 0)):INDEX(CFB!$I$2:$I$1048576, MATCH(W1333, CFB!$W$2:$W$1048576, 0) + COUNTIF(CFB!$W$2:$W$1048576, W1333) - 1), 0)</f>
        <v>36</v>
      </c>
      <c r="M1333" s="2">
        <f>_xlfn.RANK.EQ(J1333, INDEX(CFB!$J$2:$J$1048576, MATCH(W1333, CFB!$W$2:$W$1048576, 0)):INDEX(CFB!$J$2:$J$1048576, MATCH(W1333, CFB!$W$2:$W$1048576, 0) + COUNTIF(CFB!$W$2:$W$1048576, W1333) - 1))</f>
        <v>28</v>
      </c>
      <c r="N1333" s="2">
        <f>RANK(K1333, INDEX(CFB!$K$2:$K$1048576, MATCH(W1333, CFB!$W$2:$W$1048576, 0)):INDEX(CFB!$K$2:$K$1048576, MATCH(W1333, CFB!$W$2:$W$1048576, 0) + COUNTIF(CFB!$W$2:$W$1048576, W1333) - 1))</f>
        <v>30</v>
      </c>
      <c r="O1333">
        <v>47.17</v>
      </c>
      <c r="P1333">
        <v>8.08</v>
      </c>
      <c r="Q1333">
        <v>8.2799999999999994</v>
      </c>
      <c r="R1333">
        <v>5.41</v>
      </c>
      <c r="S1333">
        <v>5.37</v>
      </c>
      <c r="T1333">
        <v>3.02</v>
      </c>
      <c r="U1333">
        <v>6.56</v>
      </c>
      <c r="V1333">
        <v>3.97</v>
      </c>
      <c r="W1333">
        <v>2014</v>
      </c>
      <c r="X1333">
        <f t="shared" si="39"/>
        <v>0</v>
      </c>
    </row>
    <row r="1334" spans="1:24" ht="12.75" hidden="1" customHeight="1" x14ac:dyDescent="0.45">
      <c r="A1334">
        <v>31</v>
      </c>
      <c r="B1334" t="s">
        <v>11</v>
      </c>
      <c r="C1334" t="s">
        <v>12</v>
      </c>
      <c r="D1334" s="2" t="str">
        <f t="shared" si="38"/>
        <v>Notre Dame2014</v>
      </c>
      <c r="F1334">
        <v>8</v>
      </c>
      <c r="G1334">
        <v>5</v>
      </c>
      <c r="H1334" s="2">
        <v>0</v>
      </c>
      <c r="I1334">
        <v>8.86</v>
      </c>
      <c r="J1334">
        <v>-0.3</v>
      </c>
      <c r="K1334">
        <v>8.56</v>
      </c>
      <c r="L1334" s="2">
        <f>_xlfn.RANK.EQ(I1334, INDEX(CFB!$I$2:$I$1048576, MATCH(W1334, CFB!$W$2:$W$1048576, 0)):INDEX(CFB!$I$2:$I$1048576, MATCH(W1334, CFB!$W$2:$W$1048576, 0) + COUNTIF(CFB!$W$2:$W$1048576, W1334) - 1), 0)</f>
        <v>20</v>
      </c>
      <c r="M1334" s="2">
        <f>_xlfn.RANK.EQ(J1334, INDEX(CFB!$J$2:$J$1048576, MATCH(W1334, CFB!$W$2:$W$1048576, 0)):INDEX(CFB!$J$2:$J$1048576, MATCH(W1334, CFB!$W$2:$W$1048576, 0) + COUNTIF(CFB!$W$2:$W$1048576, W1334) - 1))</f>
        <v>70</v>
      </c>
      <c r="N1334" s="2">
        <f>RANK(K1334, INDEX(CFB!$K$2:$K$1048576, MATCH(W1334, CFB!$W$2:$W$1048576, 0)):INDEX(CFB!$K$2:$K$1048576, MATCH(W1334, CFB!$W$2:$W$1048576, 0) + COUNTIF(CFB!$W$2:$W$1048576, W1334) - 1))</f>
        <v>31</v>
      </c>
      <c r="O1334">
        <v>51.33</v>
      </c>
      <c r="P1334">
        <v>13.76</v>
      </c>
      <c r="Q1334">
        <v>9.77</v>
      </c>
      <c r="R1334">
        <v>5.71</v>
      </c>
      <c r="S1334">
        <v>5.62</v>
      </c>
      <c r="T1334">
        <v>3.3</v>
      </c>
      <c r="U1334">
        <v>7.66</v>
      </c>
      <c r="V1334">
        <v>4.41</v>
      </c>
      <c r="W1334">
        <v>2014</v>
      </c>
      <c r="X1334">
        <f t="shared" si="39"/>
        <v>0</v>
      </c>
    </row>
    <row r="1335" spans="1:24" ht="12.75" hidden="1" customHeight="1" x14ac:dyDescent="0.45">
      <c r="A1335">
        <v>32</v>
      </c>
      <c r="B1335" t="s">
        <v>37</v>
      </c>
      <c r="C1335" t="s">
        <v>155</v>
      </c>
      <c r="D1335" s="2" t="str">
        <f t="shared" si="38"/>
        <v>Tennessee2014</v>
      </c>
      <c r="F1335">
        <v>7</v>
      </c>
      <c r="G1335">
        <v>6</v>
      </c>
      <c r="H1335" s="2">
        <v>0</v>
      </c>
      <c r="I1335">
        <v>3.72</v>
      </c>
      <c r="J1335">
        <v>4.42</v>
      </c>
      <c r="K1335">
        <v>8.1300000000000008</v>
      </c>
      <c r="L1335" s="2">
        <f>_xlfn.RANK.EQ(I1335, INDEX(CFB!$I$2:$I$1048576, MATCH(W1335, CFB!$W$2:$W$1048576, 0)):INDEX(CFB!$I$2:$I$1048576, MATCH(W1335, CFB!$W$2:$W$1048576, 0) + COUNTIF(CFB!$W$2:$W$1048576, W1335) - 1), 0)</f>
        <v>42</v>
      </c>
      <c r="M1335" s="2">
        <f>_xlfn.RANK.EQ(J1335, INDEX(CFB!$J$2:$J$1048576, MATCH(W1335, CFB!$W$2:$W$1048576, 0)):INDEX(CFB!$J$2:$J$1048576, MATCH(W1335, CFB!$W$2:$W$1048576, 0) + COUNTIF(CFB!$W$2:$W$1048576, W1335) - 1))</f>
        <v>31</v>
      </c>
      <c r="N1335" s="2">
        <f>RANK(K1335, INDEX(CFB!$K$2:$K$1048576, MATCH(W1335, CFB!$W$2:$W$1048576, 0)):INDEX(CFB!$K$2:$K$1048576, MATCH(W1335, CFB!$W$2:$W$1048576, 0) + COUNTIF(CFB!$W$2:$W$1048576, W1335) - 1))</f>
        <v>32</v>
      </c>
      <c r="O1335">
        <v>47.22</v>
      </c>
      <c r="P1335">
        <v>7</v>
      </c>
      <c r="Q1335">
        <v>8.2799999999999994</v>
      </c>
      <c r="R1335">
        <v>5.12</v>
      </c>
      <c r="S1335">
        <v>4.96</v>
      </c>
      <c r="T1335">
        <v>3.02</v>
      </c>
      <c r="U1335">
        <v>6.47</v>
      </c>
      <c r="V1335">
        <v>3.92</v>
      </c>
      <c r="W1335">
        <v>2014</v>
      </c>
      <c r="X1335">
        <f t="shared" si="39"/>
        <v>0</v>
      </c>
    </row>
    <row r="1336" spans="1:24" ht="12.75" hidden="1" customHeight="1" x14ac:dyDescent="0.45">
      <c r="A1336">
        <v>33</v>
      </c>
      <c r="B1336" t="s">
        <v>35</v>
      </c>
      <c r="C1336" t="s">
        <v>155</v>
      </c>
      <c r="D1336" s="2" t="str">
        <f t="shared" si="38"/>
        <v>Florida2014</v>
      </c>
      <c r="F1336">
        <v>7</v>
      </c>
      <c r="G1336">
        <v>5</v>
      </c>
      <c r="H1336" s="2">
        <v>0</v>
      </c>
      <c r="I1336">
        <v>0.92</v>
      </c>
      <c r="J1336">
        <v>7.21</v>
      </c>
      <c r="K1336">
        <v>8.1199999999999992</v>
      </c>
      <c r="L1336" s="2">
        <f>_xlfn.RANK.EQ(I1336, INDEX(CFB!$I$2:$I$1048576, MATCH(W1336, CFB!$W$2:$W$1048576, 0)):INDEX(CFB!$I$2:$I$1048576, MATCH(W1336, CFB!$W$2:$W$1048576, 0) + COUNTIF(CFB!$W$2:$W$1048576, W1336) - 1), 0)</f>
        <v>61</v>
      </c>
      <c r="M1336" s="2">
        <f>_xlfn.RANK.EQ(J1336, INDEX(CFB!$J$2:$J$1048576, MATCH(W1336, CFB!$W$2:$W$1048576, 0)):INDEX(CFB!$J$2:$J$1048576, MATCH(W1336, CFB!$W$2:$W$1048576, 0) + COUNTIF(CFB!$W$2:$W$1048576, W1336) - 1))</f>
        <v>16</v>
      </c>
      <c r="N1336" s="2">
        <f>RANK(K1336, INDEX(CFB!$K$2:$K$1048576, MATCH(W1336, CFB!$W$2:$W$1048576, 0)):INDEX(CFB!$K$2:$K$1048576, MATCH(W1336, CFB!$W$2:$W$1048576, 0) + COUNTIF(CFB!$W$2:$W$1048576, W1336) - 1))</f>
        <v>33</v>
      </c>
      <c r="O1336">
        <v>46.71</v>
      </c>
      <c r="P1336">
        <v>4.54</v>
      </c>
      <c r="Q1336">
        <v>8.32</v>
      </c>
      <c r="R1336">
        <v>4.34</v>
      </c>
      <c r="S1336">
        <v>5.44</v>
      </c>
      <c r="T1336">
        <v>2.0699999999999998</v>
      </c>
      <c r="U1336">
        <v>6.57</v>
      </c>
      <c r="V1336">
        <v>3.21</v>
      </c>
      <c r="W1336">
        <v>2014</v>
      </c>
      <c r="X1336">
        <f t="shared" si="39"/>
        <v>0</v>
      </c>
    </row>
    <row r="1337" spans="1:24" ht="12.75" hidden="1" customHeight="1" x14ac:dyDescent="0.45">
      <c r="A1337">
        <v>34</v>
      </c>
      <c r="B1337" t="s">
        <v>89</v>
      </c>
      <c r="C1337" t="s">
        <v>29</v>
      </c>
      <c r="D1337" s="2" t="str">
        <f t="shared" si="38"/>
        <v>West Virginia2014</v>
      </c>
      <c r="F1337">
        <v>7</v>
      </c>
      <c r="G1337">
        <v>6</v>
      </c>
      <c r="H1337" s="2">
        <v>0</v>
      </c>
      <c r="I1337">
        <v>6.18</v>
      </c>
      <c r="J1337">
        <v>1.89</v>
      </c>
      <c r="K1337">
        <v>8.07</v>
      </c>
      <c r="L1337" s="2">
        <f>_xlfn.RANK.EQ(I1337, INDEX(CFB!$I$2:$I$1048576, MATCH(W1337, CFB!$W$2:$W$1048576, 0)):INDEX(CFB!$I$2:$I$1048576, MATCH(W1337, CFB!$W$2:$W$1048576, 0) + COUNTIF(CFB!$W$2:$W$1048576, W1337) - 1), 0)</f>
        <v>28</v>
      </c>
      <c r="M1337" s="2">
        <f>_xlfn.RANK.EQ(J1337, INDEX(CFB!$J$2:$J$1048576, MATCH(W1337, CFB!$W$2:$W$1048576, 0)):INDEX(CFB!$J$2:$J$1048576, MATCH(W1337, CFB!$W$2:$W$1048576, 0) + COUNTIF(CFB!$W$2:$W$1048576, W1337) - 1))</f>
        <v>51</v>
      </c>
      <c r="N1337" s="2">
        <f>RANK(K1337, INDEX(CFB!$K$2:$K$1048576, MATCH(W1337, CFB!$W$2:$W$1048576, 0)):INDEX(CFB!$K$2:$K$1048576, MATCH(W1337, CFB!$W$2:$W$1048576, 0) + COUNTIF(CFB!$W$2:$W$1048576, W1337) - 1))</f>
        <v>34</v>
      </c>
      <c r="O1337">
        <v>49.34</v>
      </c>
      <c r="P1337">
        <v>8.69</v>
      </c>
      <c r="Q1337">
        <v>9.3000000000000007</v>
      </c>
      <c r="R1337">
        <v>4.76</v>
      </c>
      <c r="S1337">
        <v>5.34</v>
      </c>
      <c r="T1337">
        <v>3.36</v>
      </c>
      <c r="U1337">
        <v>7.22</v>
      </c>
      <c r="V1337">
        <v>3.97</v>
      </c>
      <c r="W1337">
        <v>2014</v>
      </c>
      <c r="X1337">
        <f t="shared" si="39"/>
        <v>0</v>
      </c>
    </row>
    <row r="1338" spans="1:24" ht="12.75" hidden="1" customHeight="1" x14ac:dyDescent="0.45">
      <c r="A1338">
        <v>35</v>
      </c>
      <c r="B1338" t="s">
        <v>22</v>
      </c>
      <c r="C1338" t="s">
        <v>164</v>
      </c>
      <c r="D1338" s="2" t="str">
        <f t="shared" si="38"/>
        <v>Miami (FL)2014</v>
      </c>
      <c r="F1338">
        <v>6</v>
      </c>
      <c r="G1338">
        <v>7</v>
      </c>
      <c r="H1338" s="2">
        <v>0</v>
      </c>
      <c r="I1338">
        <v>1.26</v>
      </c>
      <c r="J1338">
        <v>6.78</v>
      </c>
      <c r="K1338">
        <v>8.0399999999999991</v>
      </c>
      <c r="L1338" s="2">
        <f>_xlfn.RANK.EQ(I1338, INDEX(CFB!$I$2:$I$1048576, MATCH(W1338, CFB!$W$2:$W$1048576, 0)):INDEX(CFB!$I$2:$I$1048576, MATCH(W1338, CFB!$W$2:$W$1048576, 0) + COUNTIF(CFB!$W$2:$W$1048576, W1338) - 1), 0)</f>
        <v>58</v>
      </c>
      <c r="M1338" s="2">
        <f>_xlfn.RANK.EQ(J1338, INDEX(CFB!$J$2:$J$1048576, MATCH(W1338, CFB!$W$2:$W$1048576, 0)):INDEX(CFB!$J$2:$J$1048576, MATCH(W1338, CFB!$W$2:$W$1048576, 0) + COUNTIF(CFB!$W$2:$W$1048576, W1338) - 1))</f>
        <v>18</v>
      </c>
      <c r="N1338" s="2">
        <f>RANK(K1338, INDEX(CFB!$K$2:$K$1048576, MATCH(W1338, CFB!$W$2:$W$1048576, 0)):INDEX(CFB!$K$2:$K$1048576, MATCH(W1338, CFB!$W$2:$W$1048576, 0) + COUNTIF(CFB!$W$2:$W$1048576, W1338) - 1))</f>
        <v>35</v>
      </c>
      <c r="O1338">
        <v>43.95</v>
      </c>
      <c r="P1338">
        <v>6</v>
      </c>
      <c r="Q1338">
        <v>9.6</v>
      </c>
      <c r="R1338">
        <v>4.57</v>
      </c>
      <c r="S1338">
        <v>6.08</v>
      </c>
      <c r="T1338">
        <v>2.4500000000000002</v>
      </c>
      <c r="U1338">
        <v>7.72</v>
      </c>
      <c r="V1338">
        <v>3.4</v>
      </c>
      <c r="W1338">
        <v>2014</v>
      </c>
      <c r="X1338">
        <f t="shared" si="39"/>
        <v>0</v>
      </c>
    </row>
    <row r="1339" spans="1:24" ht="12.75" hidden="1" customHeight="1" x14ac:dyDescent="0.45">
      <c r="A1339">
        <v>36</v>
      </c>
      <c r="B1339" t="s">
        <v>68</v>
      </c>
      <c r="C1339" t="s">
        <v>49</v>
      </c>
      <c r="D1339" s="2" t="str">
        <f t="shared" si="38"/>
        <v>Memphis2014</v>
      </c>
      <c r="E1339">
        <v>25</v>
      </c>
      <c r="F1339">
        <v>10</v>
      </c>
      <c r="G1339">
        <v>3</v>
      </c>
      <c r="H1339" s="2">
        <v>0</v>
      </c>
      <c r="I1339">
        <v>3.75</v>
      </c>
      <c r="J1339">
        <v>3.46</v>
      </c>
      <c r="K1339">
        <v>7.22</v>
      </c>
      <c r="L1339" s="2">
        <f>_xlfn.RANK.EQ(I1339, INDEX(CFB!$I$2:$I$1048576, MATCH(W1339, CFB!$W$2:$W$1048576, 0)):INDEX(CFB!$I$2:$I$1048576, MATCH(W1339, CFB!$W$2:$W$1048576, 0) + COUNTIF(CFB!$W$2:$W$1048576, W1339) - 1), 0)</f>
        <v>41</v>
      </c>
      <c r="M1339" s="2">
        <f>_xlfn.RANK.EQ(J1339, INDEX(CFB!$J$2:$J$1048576, MATCH(W1339, CFB!$W$2:$W$1048576, 0)):INDEX(CFB!$J$2:$J$1048576, MATCH(W1339, CFB!$W$2:$W$1048576, 0) + COUNTIF(CFB!$W$2:$W$1048576, W1339) - 1))</f>
        <v>37</v>
      </c>
      <c r="N1339" s="2">
        <f>RANK(K1339, INDEX(CFB!$K$2:$K$1048576, MATCH(W1339, CFB!$W$2:$W$1048576, 0)):INDEX(CFB!$K$2:$K$1048576, MATCH(W1339, CFB!$W$2:$W$1048576, 0) + COUNTIF(CFB!$W$2:$W$1048576, W1339) - 1))</f>
        <v>36</v>
      </c>
      <c r="O1339">
        <v>48.99</v>
      </c>
      <c r="P1339">
        <v>9.85</v>
      </c>
      <c r="Q1339">
        <v>8.3800000000000008</v>
      </c>
      <c r="R1339">
        <v>5.23</v>
      </c>
      <c r="S1339">
        <v>4.9800000000000004</v>
      </c>
      <c r="T1339">
        <v>2.83</v>
      </c>
      <c r="U1339">
        <v>6.43</v>
      </c>
      <c r="V1339">
        <v>4.0199999999999996</v>
      </c>
      <c r="W1339">
        <v>2014</v>
      </c>
      <c r="X1339">
        <f t="shared" si="39"/>
        <v>0</v>
      </c>
    </row>
    <row r="1340" spans="1:24" ht="12.75" hidden="1" customHeight="1" x14ac:dyDescent="0.45">
      <c r="A1340">
        <v>37</v>
      </c>
      <c r="B1340" t="s">
        <v>42</v>
      </c>
      <c r="C1340" t="s">
        <v>160</v>
      </c>
      <c r="D1340" s="2" t="str">
        <f t="shared" si="38"/>
        <v>Minnesota2014</v>
      </c>
      <c r="F1340">
        <v>8</v>
      </c>
      <c r="G1340">
        <v>5</v>
      </c>
      <c r="H1340" s="2">
        <v>0</v>
      </c>
      <c r="I1340">
        <v>3.41</v>
      </c>
      <c r="J1340">
        <v>3.32</v>
      </c>
      <c r="K1340">
        <v>6.74</v>
      </c>
      <c r="L1340" s="2">
        <f>_xlfn.RANK.EQ(I1340, INDEX(CFB!$I$2:$I$1048576, MATCH(W1340, CFB!$W$2:$W$1048576, 0)):INDEX(CFB!$I$2:$I$1048576, MATCH(W1340, CFB!$W$2:$W$1048576, 0) + COUNTIF(CFB!$W$2:$W$1048576, W1340) - 1), 0)</f>
        <v>44</v>
      </c>
      <c r="M1340" s="2">
        <f>_xlfn.RANK.EQ(J1340, INDEX(CFB!$J$2:$J$1048576, MATCH(W1340, CFB!$W$2:$W$1048576, 0)):INDEX(CFB!$J$2:$J$1048576, MATCH(W1340, CFB!$W$2:$W$1048576, 0) + COUNTIF(CFB!$W$2:$W$1048576, W1340) - 1))</f>
        <v>40</v>
      </c>
      <c r="N1340" s="2">
        <f>RANK(K1340, INDEX(CFB!$K$2:$K$1048576, MATCH(W1340, CFB!$W$2:$W$1048576, 0)):INDEX(CFB!$K$2:$K$1048576, MATCH(W1340, CFB!$W$2:$W$1048576, 0) + COUNTIF(CFB!$W$2:$W$1048576, W1340) - 1))</f>
        <v>37</v>
      </c>
      <c r="O1340">
        <v>44.51</v>
      </c>
      <c r="P1340">
        <v>8.84</v>
      </c>
      <c r="Q1340">
        <v>8.9</v>
      </c>
      <c r="R1340">
        <v>5.04</v>
      </c>
      <c r="S1340">
        <v>5.92</v>
      </c>
      <c r="T1340">
        <v>3.58</v>
      </c>
      <c r="U1340">
        <v>6.88</v>
      </c>
      <c r="V1340">
        <v>4.24</v>
      </c>
      <c r="W1340">
        <v>2014</v>
      </c>
      <c r="X1340">
        <f t="shared" si="39"/>
        <v>0</v>
      </c>
    </row>
    <row r="1341" spans="1:24" ht="12.75" hidden="1" customHeight="1" x14ac:dyDescent="0.45">
      <c r="A1341">
        <v>38</v>
      </c>
      <c r="B1341" t="s">
        <v>33</v>
      </c>
      <c r="C1341" t="s">
        <v>164</v>
      </c>
      <c r="D1341" s="2" t="str">
        <f t="shared" si="38"/>
        <v>Virginia Tech2014</v>
      </c>
      <c r="F1341">
        <v>7</v>
      </c>
      <c r="G1341">
        <v>6</v>
      </c>
      <c r="H1341" s="2">
        <v>0</v>
      </c>
      <c r="I1341">
        <v>-1.93</v>
      </c>
      <c r="J1341">
        <v>8.64</v>
      </c>
      <c r="K1341">
        <v>6.71</v>
      </c>
      <c r="L1341" s="2">
        <f>_xlfn.RANK.EQ(I1341, INDEX(CFB!$I$2:$I$1048576, MATCH(W1341, CFB!$W$2:$W$1048576, 0)):INDEX(CFB!$I$2:$I$1048576, MATCH(W1341, CFB!$W$2:$W$1048576, 0) + COUNTIF(CFB!$W$2:$W$1048576, W1341) - 1), 0)</f>
        <v>84</v>
      </c>
      <c r="M1341" s="2">
        <f>_xlfn.RANK.EQ(J1341, INDEX(CFB!$J$2:$J$1048576, MATCH(W1341, CFB!$W$2:$W$1048576, 0)):INDEX(CFB!$J$2:$J$1048576, MATCH(W1341, CFB!$W$2:$W$1048576, 0) + COUNTIF(CFB!$W$2:$W$1048576, W1341) - 1))</f>
        <v>10</v>
      </c>
      <c r="N1341" s="2">
        <f>RANK(K1341, INDEX(CFB!$K$2:$K$1048576, MATCH(W1341, CFB!$W$2:$W$1048576, 0)):INDEX(CFB!$K$2:$K$1048576, MATCH(W1341, CFB!$W$2:$W$1048576, 0) + COUNTIF(CFB!$W$2:$W$1048576, W1341) - 1))</f>
        <v>38</v>
      </c>
      <c r="O1341">
        <v>38.72</v>
      </c>
      <c r="P1341">
        <v>3.18</v>
      </c>
      <c r="Q1341">
        <v>7.47</v>
      </c>
      <c r="R1341">
        <v>5</v>
      </c>
      <c r="S1341">
        <v>4.82</v>
      </c>
      <c r="T1341">
        <v>2.78</v>
      </c>
      <c r="U1341">
        <v>6.04</v>
      </c>
      <c r="V1341">
        <v>3.8</v>
      </c>
      <c r="W1341">
        <v>2014</v>
      </c>
      <c r="X1341">
        <f t="shared" si="39"/>
        <v>0</v>
      </c>
    </row>
    <row r="1342" spans="1:24" ht="12.75" hidden="1" customHeight="1" x14ac:dyDescent="0.45">
      <c r="A1342">
        <v>39</v>
      </c>
      <c r="B1342" t="s">
        <v>20</v>
      </c>
      <c r="C1342" t="s">
        <v>155</v>
      </c>
      <c r="D1342" s="2" t="str">
        <f t="shared" si="38"/>
        <v>South Carolina2014</v>
      </c>
      <c r="F1342">
        <v>7</v>
      </c>
      <c r="G1342">
        <v>6</v>
      </c>
      <c r="H1342" s="2">
        <v>0</v>
      </c>
      <c r="I1342">
        <v>9.39</v>
      </c>
      <c r="J1342">
        <v>-2.69</v>
      </c>
      <c r="K1342">
        <v>6.7</v>
      </c>
      <c r="L1342" s="2">
        <f>_xlfn.RANK.EQ(I1342, INDEX(CFB!$I$2:$I$1048576, MATCH(W1342, CFB!$W$2:$W$1048576, 0)):INDEX(CFB!$I$2:$I$1048576, MATCH(W1342, CFB!$W$2:$W$1048576, 0) + COUNTIF(CFB!$W$2:$W$1048576, W1342) - 1), 0)</f>
        <v>18</v>
      </c>
      <c r="M1342" s="2">
        <f>_xlfn.RANK.EQ(J1342, INDEX(CFB!$J$2:$J$1048576, MATCH(W1342, CFB!$W$2:$W$1048576, 0)):INDEX(CFB!$J$2:$J$1048576, MATCH(W1342, CFB!$W$2:$W$1048576, 0) + COUNTIF(CFB!$W$2:$W$1048576, W1342) - 1))</f>
        <v>89</v>
      </c>
      <c r="N1342" s="2">
        <f>RANK(K1342, INDEX(CFB!$K$2:$K$1048576, MATCH(W1342, CFB!$W$2:$W$1048576, 0)):INDEX(CFB!$K$2:$K$1048576, MATCH(W1342, CFB!$W$2:$W$1048576, 0) + COUNTIF(CFB!$W$2:$W$1048576, W1342) - 1))</f>
        <v>39</v>
      </c>
      <c r="O1342">
        <v>50.68</v>
      </c>
      <c r="P1342">
        <v>13.61</v>
      </c>
      <c r="Q1342">
        <v>9.81</v>
      </c>
      <c r="R1342">
        <v>5.76</v>
      </c>
      <c r="S1342">
        <v>5.72</v>
      </c>
      <c r="T1342">
        <v>4.32</v>
      </c>
      <c r="U1342">
        <v>7.71</v>
      </c>
      <c r="V1342">
        <v>4.93</v>
      </c>
      <c r="W1342">
        <v>2014</v>
      </c>
      <c r="X1342">
        <f t="shared" si="39"/>
        <v>0</v>
      </c>
    </row>
    <row r="1343" spans="1:24" ht="12.75" hidden="1" customHeight="1" x14ac:dyDescent="0.45">
      <c r="A1343">
        <v>40</v>
      </c>
      <c r="B1343" t="s">
        <v>60</v>
      </c>
      <c r="C1343" t="s">
        <v>164</v>
      </c>
      <c r="D1343" s="2" t="str">
        <f t="shared" si="38"/>
        <v>Duke2014</v>
      </c>
      <c r="F1343">
        <v>9</v>
      </c>
      <c r="G1343">
        <v>4</v>
      </c>
      <c r="H1343" s="2">
        <v>0</v>
      </c>
      <c r="I1343">
        <v>3.59</v>
      </c>
      <c r="J1343">
        <v>3.05</v>
      </c>
      <c r="K1343">
        <v>6.64</v>
      </c>
      <c r="L1343" s="2">
        <f>_xlfn.RANK.EQ(I1343, INDEX(CFB!$I$2:$I$1048576, MATCH(W1343, CFB!$W$2:$W$1048576, 0)):INDEX(CFB!$I$2:$I$1048576, MATCH(W1343, CFB!$W$2:$W$1048576, 0) + COUNTIF(CFB!$W$2:$W$1048576, W1343) - 1), 0)</f>
        <v>43</v>
      </c>
      <c r="M1343" s="2">
        <f>_xlfn.RANK.EQ(J1343, INDEX(CFB!$J$2:$J$1048576, MATCH(W1343, CFB!$W$2:$W$1048576, 0)):INDEX(CFB!$J$2:$J$1048576, MATCH(W1343, CFB!$W$2:$W$1048576, 0) + COUNTIF(CFB!$W$2:$W$1048576, W1343) - 1))</f>
        <v>42</v>
      </c>
      <c r="N1343" s="2">
        <f>RANK(K1343, INDEX(CFB!$K$2:$K$1048576, MATCH(W1343, CFB!$W$2:$W$1048576, 0)):INDEX(CFB!$K$2:$K$1048576, MATCH(W1343, CFB!$W$2:$W$1048576, 0) + COUNTIF(CFB!$W$2:$W$1048576, W1343) - 1))</f>
        <v>40</v>
      </c>
      <c r="O1343">
        <v>46.74</v>
      </c>
      <c r="P1343">
        <v>10.5</v>
      </c>
      <c r="Q1343">
        <v>7.16</v>
      </c>
      <c r="R1343">
        <v>5.27</v>
      </c>
      <c r="S1343">
        <v>5.7</v>
      </c>
      <c r="T1343">
        <v>3.83</v>
      </c>
      <c r="U1343">
        <v>6.44</v>
      </c>
      <c r="V1343">
        <v>4.47</v>
      </c>
      <c r="W1343">
        <v>2014</v>
      </c>
      <c r="X1343">
        <f t="shared" si="39"/>
        <v>0</v>
      </c>
    </row>
    <row r="1344" spans="1:24" ht="12.75" hidden="1" customHeight="1" x14ac:dyDescent="0.45">
      <c r="A1344">
        <v>41</v>
      </c>
      <c r="B1344" t="s">
        <v>66</v>
      </c>
      <c r="C1344" t="s">
        <v>171</v>
      </c>
      <c r="D1344" s="2" t="str">
        <f t="shared" si="38"/>
        <v>Washington2014</v>
      </c>
      <c r="F1344">
        <v>8</v>
      </c>
      <c r="G1344">
        <v>6</v>
      </c>
      <c r="H1344" s="2">
        <v>0</v>
      </c>
      <c r="I1344">
        <v>1.73</v>
      </c>
      <c r="J1344">
        <v>4.8</v>
      </c>
      <c r="K1344">
        <v>6.52</v>
      </c>
      <c r="L1344" s="2">
        <f>_xlfn.RANK.EQ(I1344, INDEX(CFB!$I$2:$I$1048576, MATCH(W1344, CFB!$W$2:$W$1048576, 0)):INDEX(CFB!$I$2:$I$1048576, MATCH(W1344, CFB!$W$2:$W$1048576, 0) + COUNTIF(CFB!$W$2:$W$1048576, W1344) - 1), 0)</f>
        <v>55</v>
      </c>
      <c r="M1344" s="2">
        <f>_xlfn.RANK.EQ(J1344, INDEX(CFB!$J$2:$J$1048576, MATCH(W1344, CFB!$W$2:$W$1048576, 0)):INDEX(CFB!$J$2:$J$1048576, MATCH(W1344, CFB!$W$2:$W$1048576, 0) + COUNTIF(CFB!$W$2:$W$1048576, W1344) - 1))</f>
        <v>29</v>
      </c>
      <c r="N1344" s="2">
        <f>RANK(K1344, INDEX(CFB!$K$2:$K$1048576, MATCH(W1344, CFB!$W$2:$W$1048576, 0)):INDEX(CFB!$K$2:$K$1048576, MATCH(W1344, CFB!$W$2:$W$1048576, 0) + COUNTIF(CFB!$W$2:$W$1048576, W1344) - 1))</f>
        <v>41</v>
      </c>
      <c r="O1344">
        <v>42.78</v>
      </c>
      <c r="P1344">
        <v>8.7200000000000006</v>
      </c>
      <c r="Q1344">
        <v>8.2899999999999991</v>
      </c>
      <c r="R1344">
        <v>5.8</v>
      </c>
      <c r="S1344">
        <v>5.0999999999999996</v>
      </c>
      <c r="T1344">
        <v>2.82</v>
      </c>
      <c r="U1344">
        <v>6.4</v>
      </c>
      <c r="V1344">
        <v>4.17</v>
      </c>
      <c r="W1344">
        <v>2014</v>
      </c>
      <c r="X1344">
        <f t="shared" si="39"/>
        <v>0</v>
      </c>
    </row>
    <row r="1345" spans="1:24" ht="12.75" hidden="1" customHeight="1" x14ac:dyDescent="0.45">
      <c r="A1345">
        <v>42</v>
      </c>
      <c r="B1345" t="s">
        <v>57</v>
      </c>
      <c r="C1345" t="s">
        <v>163</v>
      </c>
      <c r="D1345" s="2" t="str">
        <f t="shared" si="38"/>
        <v>Boston College2014</v>
      </c>
      <c r="F1345">
        <v>7</v>
      </c>
      <c r="G1345">
        <v>6</v>
      </c>
      <c r="H1345" s="2">
        <v>0</v>
      </c>
      <c r="I1345">
        <v>2.16</v>
      </c>
      <c r="J1345">
        <v>3.89</v>
      </c>
      <c r="K1345">
        <v>6.04</v>
      </c>
      <c r="L1345" s="2">
        <f>_xlfn.RANK.EQ(I1345, INDEX(CFB!$I$2:$I$1048576, MATCH(W1345, CFB!$W$2:$W$1048576, 0)):INDEX(CFB!$I$2:$I$1048576, MATCH(W1345, CFB!$W$2:$W$1048576, 0) + COUNTIF(CFB!$W$2:$W$1048576, W1345) - 1), 0)</f>
        <v>53</v>
      </c>
      <c r="M1345" s="2">
        <f>_xlfn.RANK.EQ(J1345, INDEX(CFB!$J$2:$J$1048576, MATCH(W1345, CFB!$W$2:$W$1048576, 0)):INDEX(CFB!$J$2:$J$1048576, MATCH(W1345, CFB!$W$2:$W$1048576, 0) + COUNTIF(CFB!$W$2:$W$1048576, W1345) - 1))</f>
        <v>34</v>
      </c>
      <c r="N1345" s="2">
        <f>RANK(K1345, INDEX(CFB!$K$2:$K$1048576, MATCH(W1345, CFB!$W$2:$W$1048576, 0)):INDEX(CFB!$K$2:$K$1048576, MATCH(W1345, CFB!$W$2:$W$1048576, 0) + COUNTIF(CFB!$W$2:$W$1048576, W1345) - 1))</f>
        <v>42</v>
      </c>
      <c r="O1345">
        <v>42.99</v>
      </c>
      <c r="P1345">
        <v>8.2799999999999994</v>
      </c>
      <c r="Q1345">
        <v>8.6300000000000008</v>
      </c>
      <c r="R1345">
        <v>5.63</v>
      </c>
      <c r="S1345">
        <v>6.45</v>
      </c>
      <c r="T1345">
        <v>2.59</v>
      </c>
      <c r="U1345">
        <v>7.14</v>
      </c>
      <c r="V1345">
        <v>4.12</v>
      </c>
      <c r="W1345">
        <v>2014</v>
      </c>
      <c r="X1345">
        <f t="shared" si="39"/>
        <v>0</v>
      </c>
    </row>
    <row r="1346" spans="1:24" ht="12.75" hidden="1" customHeight="1" x14ac:dyDescent="0.45">
      <c r="A1346">
        <v>43</v>
      </c>
      <c r="B1346" t="s">
        <v>104</v>
      </c>
      <c r="C1346" t="s">
        <v>167</v>
      </c>
      <c r="D1346" s="2" t="str">
        <f t="shared" si="38"/>
        <v>Colorado State2014</v>
      </c>
      <c r="F1346">
        <v>10</v>
      </c>
      <c r="G1346">
        <v>3</v>
      </c>
      <c r="H1346" s="2">
        <v>0</v>
      </c>
      <c r="I1346">
        <v>4.0199999999999996</v>
      </c>
      <c r="J1346">
        <v>1.44</v>
      </c>
      <c r="K1346">
        <v>5.47</v>
      </c>
      <c r="L1346" s="2">
        <f>_xlfn.RANK.EQ(I1346, INDEX(CFB!$I$2:$I$1048576, MATCH(W1346, CFB!$W$2:$W$1048576, 0)):INDEX(CFB!$I$2:$I$1048576, MATCH(W1346, CFB!$W$2:$W$1048576, 0) + COUNTIF(CFB!$W$2:$W$1048576, W1346) - 1), 0)</f>
        <v>39</v>
      </c>
      <c r="M1346" s="2">
        <f>_xlfn.RANK.EQ(J1346, INDEX(CFB!$J$2:$J$1048576, MATCH(W1346, CFB!$W$2:$W$1048576, 0)):INDEX(CFB!$J$2:$J$1048576, MATCH(W1346, CFB!$W$2:$W$1048576, 0) + COUNTIF(CFB!$W$2:$W$1048576, W1346) - 1))</f>
        <v>55</v>
      </c>
      <c r="N1346" s="2">
        <f>RANK(K1346, INDEX(CFB!$K$2:$K$1048576, MATCH(W1346, CFB!$W$2:$W$1048576, 0)):INDEX(CFB!$K$2:$K$1048576, MATCH(W1346, CFB!$W$2:$W$1048576, 0) + COUNTIF(CFB!$W$2:$W$1048576, W1346) - 1))</f>
        <v>43</v>
      </c>
      <c r="O1346">
        <v>44.66</v>
      </c>
      <c r="P1346">
        <v>14.4</v>
      </c>
      <c r="Q1346">
        <v>10.26</v>
      </c>
      <c r="R1346">
        <v>5.75</v>
      </c>
      <c r="S1346">
        <v>5.32</v>
      </c>
      <c r="T1346">
        <v>4.1399999999999997</v>
      </c>
      <c r="U1346">
        <v>7.79</v>
      </c>
      <c r="V1346">
        <v>4.9800000000000004</v>
      </c>
      <c r="W1346">
        <v>2014</v>
      </c>
      <c r="X1346">
        <f t="shared" si="39"/>
        <v>0</v>
      </c>
    </row>
    <row r="1347" spans="1:24" ht="12.75" hidden="1" customHeight="1" x14ac:dyDescent="0.45">
      <c r="A1347">
        <v>44</v>
      </c>
      <c r="B1347" t="s">
        <v>137</v>
      </c>
      <c r="C1347" t="s">
        <v>165</v>
      </c>
      <c r="D1347" s="2" t="str">
        <f t="shared" ref="D1347:D1410" si="40">_xlfn.CONCAT(B1347, W1347)</f>
        <v>Louisiana Tech2014</v>
      </c>
      <c r="F1347">
        <v>9</v>
      </c>
      <c r="G1347">
        <v>5</v>
      </c>
      <c r="H1347" s="2">
        <v>0</v>
      </c>
      <c r="I1347">
        <v>2.56</v>
      </c>
      <c r="J1347">
        <v>2.9</v>
      </c>
      <c r="K1347">
        <v>5.46</v>
      </c>
      <c r="L1347" s="2">
        <f>_xlfn.RANK.EQ(I1347, INDEX(CFB!$I$2:$I$1048576, MATCH(W1347, CFB!$W$2:$W$1048576, 0)):INDEX(CFB!$I$2:$I$1048576, MATCH(W1347, CFB!$W$2:$W$1048576, 0) + COUNTIF(CFB!$W$2:$W$1048576, W1347) - 1), 0)</f>
        <v>51</v>
      </c>
      <c r="M1347" s="2">
        <f>_xlfn.RANK.EQ(J1347, INDEX(CFB!$J$2:$J$1048576, MATCH(W1347, CFB!$W$2:$W$1048576, 0)):INDEX(CFB!$J$2:$J$1048576, MATCH(W1347, CFB!$W$2:$W$1048576, 0) + COUNTIF(CFB!$W$2:$W$1048576, W1347) - 1))</f>
        <v>44</v>
      </c>
      <c r="N1347" s="2">
        <f>RANK(K1347, INDEX(CFB!$K$2:$K$1048576, MATCH(W1347, CFB!$W$2:$W$1048576, 0)):INDEX(CFB!$K$2:$K$1048576, MATCH(W1347, CFB!$W$2:$W$1048576, 0) + COUNTIF(CFB!$W$2:$W$1048576, W1347) - 1))</f>
        <v>44</v>
      </c>
      <c r="O1347">
        <v>48.16</v>
      </c>
      <c r="P1347">
        <v>10.98</v>
      </c>
      <c r="Q1347">
        <v>8.32</v>
      </c>
      <c r="R1347">
        <v>5.12</v>
      </c>
      <c r="S1347">
        <v>4.92</v>
      </c>
      <c r="T1347">
        <v>2.41</v>
      </c>
      <c r="U1347">
        <v>6.61</v>
      </c>
      <c r="V1347">
        <v>3.84</v>
      </c>
      <c r="W1347">
        <v>2014</v>
      </c>
      <c r="X1347">
        <f t="shared" ref="X1347:X1410" si="41">IF(E1347=1, 1,0)</f>
        <v>0</v>
      </c>
    </row>
    <row r="1348" spans="1:24" ht="12.75" hidden="1" customHeight="1" x14ac:dyDescent="0.45">
      <c r="A1348">
        <v>45</v>
      </c>
      <c r="B1348" t="s">
        <v>93</v>
      </c>
      <c r="C1348" t="s">
        <v>164</v>
      </c>
      <c r="D1348" s="2" t="str">
        <f t="shared" si="40"/>
        <v>Virginia2014</v>
      </c>
      <c r="F1348">
        <v>5</v>
      </c>
      <c r="G1348">
        <v>7</v>
      </c>
      <c r="H1348" s="2">
        <v>0</v>
      </c>
      <c r="I1348">
        <v>-0.62</v>
      </c>
      <c r="J1348">
        <v>5.46</v>
      </c>
      <c r="K1348">
        <v>4.83</v>
      </c>
      <c r="L1348" s="2">
        <f>_xlfn.RANK.EQ(I1348, INDEX(CFB!$I$2:$I$1048576, MATCH(W1348, CFB!$W$2:$W$1048576, 0)):INDEX(CFB!$I$2:$I$1048576, MATCH(W1348, CFB!$W$2:$W$1048576, 0) + COUNTIF(CFB!$W$2:$W$1048576, W1348) - 1), 0)</f>
        <v>75</v>
      </c>
      <c r="M1348" s="2">
        <f>_xlfn.RANK.EQ(J1348, INDEX(CFB!$J$2:$J$1048576, MATCH(W1348, CFB!$W$2:$W$1048576, 0)):INDEX(CFB!$J$2:$J$1048576, MATCH(W1348, CFB!$W$2:$W$1048576, 0) + COUNTIF(CFB!$W$2:$W$1048576, W1348) - 1))</f>
        <v>26</v>
      </c>
      <c r="N1348" s="2">
        <f>RANK(K1348, INDEX(CFB!$K$2:$K$1048576, MATCH(W1348, CFB!$W$2:$W$1048576, 0)):INDEX(CFB!$K$2:$K$1048576, MATCH(W1348, CFB!$W$2:$W$1048576, 0) + COUNTIF(CFB!$W$2:$W$1048576, W1348) - 1))</f>
        <v>45</v>
      </c>
      <c r="O1348">
        <v>41.3</v>
      </c>
      <c r="P1348">
        <v>7.36</v>
      </c>
      <c r="Q1348">
        <v>7.99</v>
      </c>
      <c r="R1348">
        <v>5.44</v>
      </c>
      <c r="S1348">
        <v>4.71</v>
      </c>
      <c r="T1348">
        <v>2.27</v>
      </c>
      <c r="U1348">
        <v>6.29</v>
      </c>
      <c r="V1348">
        <v>3.82</v>
      </c>
      <c r="W1348">
        <v>2014</v>
      </c>
      <c r="X1348">
        <f t="shared" si="41"/>
        <v>0</v>
      </c>
    </row>
    <row r="1349" spans="1:24" ht="12.75" hidden="1" customHeight="1" x14ac:dyDescent="0.45">
      <c r="A1349">
        <v>46</v>
      </c>
      <c r="B1349" t="s">
        <v>32</v>
      </c>
      <c r="C1349" t="s">
        <v>12</v>
      </c>
      <c r="D1349" s="2" t="str">
        <f t="shared" si="40"/>
        <v>BYU2014</v>
      </c>
      <c r="F1349">
        <v>8</v>
      </c>
      <c r="G1349">
        <v>5</v>
      </c>
      <c r="H1349" s="2">
        <v>0</v>
      </c>
      <c r="I1349">
        <v>5.58</v>
      </c>
      <c r="J1349">
        <v>-1.2</v>
      </c>
      <c r="K1349">
        <v>4.38</v>
      </c>
      <c r="L1349" s="2">
        <f>_xlfn.RANK.EQ(I1349, INDEX(CFB!$I$2:$I$1048576, MATCH(W1349, CFB!$W$2:$W$1048576, 0)):INDEX(CFB!$I$2:$I$1048576, MATCH(W1349, CFB!$W$2:$W$1048576, 0) + COUNTIF(CFB!$W$2:$W$1048576, W1349) - 1), 0)</f>
        <v>31</v>
      </c>
      <c r="M1349" s="2">
        <f>_xlfn.RANK.EQ(J1349, INDEX(CFB!$J$2:$J$1048576, MATCH(W1349, CFB!$W$2:$W$1048576, 0)):INDEX(CFB!$J$2:$J$1048576, MATCH(W1349, CFB!$W$2:$W$1048576, 0) + COUNTIF(CFB!$W$2:$W$1048576, W1349) - 1))</f>
        <v>81</v>
      </c>
      <c r="N1349" s="2">
        <f>RANK(K1349, INDEX(CFB!$K$2:$K$1048576, MATCH(W1349, CFB!$W$2:$W$1048576, 0)):INDEX(CFB!$K$2:$K$1048576, MATCH(W1349, CFB!$W$2:$W$1048576, 0) + COUNTIF(CFB!$W$2:$W$1048576, W1349) - 1))</f>
        <v>46</v>
      </c>
      <c r="O1349">
        <v>50.2</v>
      </c>
      <c r="P1349">
        <v>15.49</v>
      </c>
      <c r="Q1349">
        <v>8.7799999999999994</v>
      </c>
      <c r="R1349">
        <v>5.45</v>
      </c>
      <c r="S1349">
        <v>5.21</v>
      </c>
      <c r="T1349">
        <v>2.73</v>
      </c>
      <c r="U1349">
        <v>6.82</v>
      </c>
      <c r="V1349">
        <v>4.1900000000000004</v>
      </c>
      <c r="W1349">
        <v>2014</v>
      </c>
      <c r="X1349">
        <f t="shared" si="41"/>
        <v>0</v>
      </c>
    </row>
    <row r="1350" spans="1:24" ht="12.75" hidden="1" customHeight="1" x14ac:dyDescent="0.45">
      <c r="A1350">
        <v>47</v>
      </c>
      <c r="B1350" t="s">
        <v>91</v>
      </c>
      <c r="C1350" t="s">
        <v>163</v>
      </c>
      <c r="D1350" s="2" t="str">
        <f t="shared" si="40"/>
        <v>North Carolina State2014</v>
      </c>
      <c r="F1350">
        <v>8</v>
      </c>
      <c r="G1350">
        <v>5</v>
      </c>
      <c r="H1350" s="2">
        <v>0</v>
      </c>
      <c r="I1350">
        <v>1.57</v>
      </c>
      <c r="J1350">
        <v>2.61</v>
      </c>
      <c r="K1350">
        <v>4.17</v>
      </c>
      <c r="L1350" s="2">
        <f>_xlfn.RANK.EQ(I1350, INDEX(CFB!$I$2:$I$1048576, MATCH(W1350, CFB!$W$2:$W$1048576, 0)):INDEX(CFB!$I$2:$I$1048576, MATCH(W1350, CFB!$W$2:$W$1048576, 0) + COUNTIF(CFB!$W$2:$W$1048576, W1350) - 1), 0)</f>
        <v>57</v>
      </c>
      <c r="M1350" s="2">
        <f>_xlfn.RANK.EQ(J1350, INDEX(CFB!$J$2:$J$1048576, MATCH(W1350, CFB!$W$2:$W$1048576, 0)):INDEX(CFB!$J$2:$J$1048576, MATCH(W1350, CFB!$W$2:$W$1048576, 0) + COUNTIF(CFB!$W$2:$W$1048576, W1350) - 1))</f>
        <v>46</v>
      </c>
      <c r="N1350" s="2">
        <f>RANK(K1350, INDEX(CFB!$K$2:$K$1048576, MATCH(W1350, CFB!$W$2:$W$1048576, 0)):INDEX(CFB!$K$2:$K$1048576, MATCH(W1350, CFB!$W$2:$W$1048576, 0) + COUNTIF(CFB!$W$2:$W$1048576, W1350) - 1))</f>
        <v>47</v>
      </c>
      <c r="O1350">
        <v>44.92</v>
      </c>
      <c r="P1350">
        <v>13.43</v>
      </c>
      <c r="Q1350">
        <v>8.2200000000000006</v>
      </c>
      <c r="R1350">
        <v>5.05</v>
      </c>
      <c r="S1350">
        <v>6.36</v>
      </c>
      <c r="T1350">
        <v>3.44</v>
      </c>
      <c r="U1350">
        <v>7.18</v>
      </c>
      <c r="V1350">
        <v>4.1500000000000004</v>
      </c>
      <c r="W1350">
        <v>2014</v>
      </c>
      <c r="X1350">
        <f t="shared" si="41"/>
        <v>0</v>
      </c>
    </row>
    <row r="1351" spans="1:24" ht="12.75" hidden="1" customHeight="1" x14ac:dyDescent="0.45">
      <c r="A1351">
        <v>48</v>
      </c>
      <c r="B1351" t="s">
        <v>14</v>
      </c>
      <c r="C1351" t="s">
        <v>29</v>
      </c>
      <c r="D1351" s="2" t="str">
        <f t="shared" si="40"/>
        <v>Texas2014</v>
      </c>
      <c r="F1351">
        <v>6</v>
      </c>
      <c r="G1351">
        <v>7</v>
      </c>
      <c r="H1351" s="2">
        <v>0</v>
      </c>
      <c r="I1351">
        <v>-4.9800000000000004</v>
      </c>
      <c r="J1351">
        <v>8.9600000000000009</v>
      </c>
      <c r="K1351">
        <v>3.98</v>
      </c>
      <c r="L1351" s="2">
        <f>_xlfn.RANK.EQ(I1351, INDEX(CFB!$I$2:$I$1048576, MATCH(W1351, CFB!$W$2:$W$1048576, 0)):INDEX(CFB!$I$2:$I$1048576, MATCH(W1351, CFB!$W$2:$W$1048576, 0) + COUNTIF(CFB!$W$2:$W$1048576, W1351) - 1), 0)</f>
        <v>98</v>
      </c>
      <c r="M1351" s="2">
        <f>_xlfn.RANK.EQ(J1351, INDEX(CFB!$J$2:$J$1048576, MATCH(W1351, CFB!$W$2:$W$1048576, 0)):INDEX(CFB!$J$2:$J$1048576, MATCH(W1351, CFB!$W$2:$W$1048576, 0) + COUNTIF(CFB!$W$2:$W$1048576, W1351) - 1))</f>
        <v>9</v>
      </c>
      <c r="N1351" s="2">
        <f>RANK(K1351, INDEX(CFB!$K$2:$K$1048576, MATCH(W1351, CFB!$W$2:$W$1048576, 0)):INDEX(CFB!$K$2:$K$1048576, MATCH(W1351, CFB!$W$2:$W$1048576, 0) + COUNTIF(CFB!$W$2:$W$1048576, W1351) - 1))</f>
        <v>48</v>
      </c>
      <c r="O1351">
        <v>37.630000000000003</v>
      </c>
      <c r="P1351">
        <v>3.53</v>
      </c>
      <c r="Q1351">
        <v>7.78</v>
      </c>
      <c r="R1351">
        <v>3.86</v>
      </c>
      <c r="S1351">
        <v>5</v>
      </c>
      <c r="T1351">
        <v>2.83</v>
      </c>
      <c r="U1351">
        <v>6.24</v>
      </c>
      <c r="V1351">
        <v>3.22</v>
      </c>
      <c r="W1351">
        <v>2014</v>
      </c>
      <c r="X1351">
        <f t="shared" si="41"/>
        <v>0</v>
      </c>
    </row>
    <row r="1352" spans="1:24" ht="12.75" hidden="1" customHeight="1" x14ac:dyDescent="0.45">
      <c r="A1352">
        <v>49</v>
      </c>
      <c r="B1352" t="s">
        <v>133</v>
      </c>
      <c r="C1352" t="s">
        <v>167</v>
      </c>
      <c r="D1352" s="2" t="str">
        <f t="shared" si="40"/>
        <v>Utah State2014</v>
      </c>
      <c r="F1352">
        <v>10</v>
      </c>
      <c r="G1352">
        <v>4</v>
      </c>
      <c r="H1352" s="2">
        <v>0</v>
      </c>
      <c r="I1352">
        <v>-2.91</v>
      </c>
      <c r="J1352">
        <v>6.54</v>
      </c>
      <c r="K1352">
        <v>3.63</v>
      </c>
      <c r="L1352" s="2">
        <f>_xlfn.RANK.EQ(I1352, INDEX(CFB!$I$2:$I$1048576, MATCH(W1352, CFB!$W$2:$W$1048576, 0)):INDEX(CFB!$I$2:$I$1048576, MATCH(W1352, CFB!$W$2:$W$1048576, 0) + COUNTIF(CFB!$W$2:$W$1048576, W1352) - 1), 0)</f>
        <v>90</v>
      </c>
      <c r="M1352" s="2">
        <f>_xlfn.RANK.EQ(J1352, INDEX(CFB!$J$2:$J$1048576, MATCH(W1352, CFB!$W$2:$W$1048576, 0)):INDEX(CFB!$J$2:$J$1048576, MATCH(W1352, CFB!$W$2:$W$1048576, 0) + COUNTIF(CFB!$W$2:$W$1048576, W1352) - 1))</f>
        <v>21</v>
      </c>
      <c r="N1352" s="2">
        <f>RANK(K1352, INDEX(CFB!$K$2:$K$1048576, MATCH(W1352, CFB!$W$2:$W$1048576, 0)):INDEX(CFB!$K$2:$K$1048576, MATCH(W1352, CFB!$W$2:$W$1048576, 0) + COUNTIF(CFB!$W$2:$W$1048576, W1352) - 1))</f>
        <v>49</v>
      </c>
      <c r="O1352">
        <v>37.020000000000003</v>
      </c>
      <c r="P1352">
        <v>8.99</v>
      </c>
      <c r="Q1352">
        <v>8.06</v>
      </c>
      <c r="R1352">
        <v>5.32</v>
      </c>
      <c r="S1352">
        <v>5.42</v>
      </c>
      <c r="T1352">
        <v>2.82</v>
      </c>
      <c r="U1352">
        <v>6.58</v>
      </c>
      <c r="V1352">
        <v>4.05</v>
      </c>
      <c r="W1352">
        <v>2014</v>
      </c>
      <c r="X1352">
        <f t="shared" si="41"/>
        <v>0</v>
      </c>
    </row>
    <row r="1353" spans="1:24" ht="12.75" hidden="1" customHeight="1" x14ac:dyDescent="0.45">
      <c r="A1353">
        <v>50</v>
      </c>
      <c r="B1353" t="s">
        <v>56</v>
      </c>
      <c r="C1353" t="s">
        <v>154</v>
      </c>
      <c r="D1353" s="2" t="str">
        <f t="shared" si="40"/>
        <v>Rutgers2014</v>
      </c>
      <c r="F1353">
        <v>8</v>
      </c>
      <c r="G1353">
        <v>5</v>
      </c>
      <c r="H1353" s="2">
        <v>0</v>
      </c>
      <c r="I1353">
        <v>1.1000000000000001</v>
      </c>
      <c r="J1353">
        <v>2.09</v>
      </c>
      <c r="K1353">
        <v>3.19</v>
      </c>
      <c r="L1353" s="2">
        <f>_xlfn.RANK.EQ(I1353, INDEX(CFB!$I$2:$I$1048576, MATCH(W1353, CFB!$W$2:$W$1048576, 0)):INDEX(CFB!$I$2:$I$1048576, MATCH(W1353, CFB!$W$2:$W$1048576, 0) + COUNTIF(CFB!$W$2:$W$1048576, W1353) - 1), 0)</f>
        <v>60</v>
      </c>
      <c r="M1353" s="2">
        <f>_xlfn.RANK.EQ(J1353, INDEX(CFB!$J$2:$J$1048576, MATCH(W1353, CFB!$W$2:$W$1048576, 0)):INDEX(CFB!$J$2:$J$1048576, MATCH(W1353, CFB!$W$2:$W$1048576, 0) + COUNTIF(CFB!$W$2:$W$1048576, W1353) - 1))</f>
        <v>50</v>
      </c>
      <c r="N1353" s="2">
        <f>RANK(K1353, INDEX(CFB!$K$2:$K$1048576, MATCH(W1353, CFB!$W$2:$W$1048576, 0)):INDEX(CFB!$K$2:$K$1048576, MATCH(W1353, CFB!$W$2:$W$1048576, 0) + COUNTIF(CFB!$W$2:$W$1048576, W1353) - 1))</f>
        <v>50</v>
      </c>
      <c r="O1353">
        <v>41.27</v>
      </c>
      <c r="P1353">
        <v>13.77</v>
      </c>
      <c r="Q1353">
        <v>9.7799999999999994</v>
      </c>
      <c r="R1353">
        <v>6.13</v>
      </c>
      <c r="S1353">
        <v>5.57</v>
      </c>
      <c r="T1353">
        <v>4.3</v>
      </c>
      <c r="U1353">
        <v>7.3</v>
      </c>
      <c r="V1353">
        <v>5.03</v>
      </c>
      <c r="W1353">
        <v>2014</v>
      </c>
      <c r="X1353">
        <f t="shared" si="41"/>
        <v>0</v>
      </c>
    </row>
    <row r="1354" spans="1:24" ht="12.75" hidden="1" customHeight="1" x14ac:dyDescent="0.45">
      <c r="A1354">
        <v>51</v>
      </c>
      <c r="B1354" t="s">
        <v>70</v>
      </c>
      <c r="C1354" t="s">
        <v>164</v>
      </c>
      <c r="D1354" s="2" t="str">
        <f t="shared" si="40"/>
        <v>Pitt2014</v>
      </c>
      <c r="F1354">
        <v>6</v>
      </c>
      <c r="G1354">
        <v>7</v>
      </c>
      <c r="H1354" s="2">
        <v>0</v>
      </c>
      <c r="I1354">
        <v>3.85</v>
      </c>
      <c r="J1354">
        <v>-1.1100000000000001</v>
      </c>
      <c r="K1354">
        <v>2.74</v>
      </c>
      <c r="L1354" s="2">
        <f>_xlfn.RANK.EQ(I1354, INDEX(CFB!$I$2:$I$1048576, MATCH(W1354, CFB!$W$2:$W$1048576, 0)):INDEX(CFB!$I$2:$I$1048576, MATCH(W1354, CFB!$W$2:$W$1048576, 0) + COUNTIF(CFB!$W$2:$W$1048576, W1354) - 1), 0)</f>
        <v>40</v>
      </c>
      <c r="M1354" s="2">
        <f>_xlfn.RANK.EQ(J1354, INDEX(CFB!$J$2:$J$1048576, MATCH(W1354, CFB!$W$2:$W$1048576, 0)):INDEX(CFB!$J$2:$J$1048576, MATCH(W1354, CFB!$W$2:$W$1048576, 0) + COUNTIF(CFB!$W$2:$W$1048576, W1354) - 1))</f>
        <v>79</v>
      </c>
      <c r="N1354" s="2">
        <f>RANK(K1354, INDEX(CFB!$K$2:$K$1048576, MATCH(W1354, CFB!$W$2:$W$1048576, 0)):INDEX(CFB!$K$2:$K$1048576, MATCH(W1354, CFB!$W$2:$W$1048576, 0) + COUNTIF(CFB!$W$2:$W$1048576, W1354) - 1))</f>
        <v>51</v>
      </c>
      <c r="O1354">
        <v>48.11</v>
      </c>
      <c r="P1354">
        <v>14.27</v>
      </c>
      <c r="Q1354">
        <v>9.14</v>
      </c>
      <c r="R1354">
        <v>6.02</v>
      </c>
      <c r="S1354">
        <v>6.49</v>
      </c>
      <c r="T1354">
        <v>3.63</v>
      </c>
      <c r="U1354">
        <v>7.41</v>
      </c>
      <c r="V1354">
        <v>4.7300000000000004</v>
      </c>
      <c r="W1354">
        <v>2014</v>
      </c>
      <c r="X1354">
        <f t="shared" si="41"/>
        <v>0</v>
      </c>
    </row>
    <row r="1355" spans="1:24" ht="12.75" hidden="1" customHeight="1" x14ac:dyDescent="0.45">
      <c r="A1355">
        <v>52</v>
      </c>
      <c r="B1355" t="s">
        <v>83</v>
      </c>
      <c r="C1355" t="s">
        <v>171</v>
      </c>
      <c r="D1355" s="2" t="str">
        <f t="shared" si="40"/>
        <v>California2014</v>
      </c>
      <c r="F1355">
        <v>5</v>
      </c>
      <c r="G1355">
        <v>7</v>
      </c>
      <c r="H1355" s="2">
        <v>0</v>
      </c>
      <c r="I1355">
        <v>12.7</v>
      </c>
      <c r="J1355">
        <v>-10.15</v>
      </c>
      <c r="K1355">
        <v>2.5499999999999998</v>
      </c>
      <c r="L1355" s="2">
        <f>_xlfn.RANK.EQ(I1355, INDEX(CFB!$I$2:$I$1048576, MATCH(W1355, CFB!$W$2:$W$1048576, 0)):INDEX(CFB!$I$2:$I$1048576, MATCH(W1355, CFB!$W$2:$W$1048576, 0) + COUNTIF(CFB!$W$2:$W$1048576, W1355) - 1), 0)</f>
        <v>6</v>
      </c>
      <c r="M1355" s="2">
        <f>_xlfn.RANK.EQ(J1355, INDEX(CFB!$J$2:$J$1048576, MATCH(W1355, CFB!$W$2:$W$1048576, 0)):INDEX(CFB!$J$2:$J$1048576, MATCH(W1355, CFB!$W$2:$W$1048576, 0) + COUNTIF(CFB!$W$2:$W$1048576, W1355) - 1))</f>
        <v>120</v>
      </c>
      <c r="N1355" s="2">
        <f>RANK(K1355, INDEX(CFB!$K$2:$K$1048576, MATCH(W1355, CFB!$W$2:$W$1048576, 0)):INDEX(CFB!$K$2:$K$1048576, MATCH(W1355, CFB!$W$2:$W$1048576, 0) + COUNTIF(CFB!$W$2:$W$1048576, W1355) - 1))</f>
        <v>52</v>
      </c>
      <c r="O1355">
        <v>54.48</v>
      </c>
      <c r="P1355">
        <v>22.53</v>
      </c>
      <c r="Q1355">
        <v>9.4499999999999993</v>
      </c>
      <c r="R1355">
        <v>6.49</v>
      </c>
      <c r="S1355">
        <v>5.15</v>
      </c>
      <c r="T1355">
        <v>3.36</v>
      </c>
      <c r="U1355">
        <v>7.42</v>
      </c>
      <c r="V1355">
        <v>5.03</v>
      </c>
      <c r="W1355">
        <v>2014</v>
      </c>
      <c r="X1355">
        <f t="shared" si="41"/>
        <v>0</v>
      </c>
    </row>
    <row r="1356" spans="1:24" ht="12.75" hidden="1" customHeight="1" x14ac:dyDescent="0.45">
      <c r="A1356">
        <v>53</v>
      </c>
      <c r="B1356" t="s">
        <v>16</v>
      </c>
      <c r="C1356" t="s">
        <v>154</v>
      </c>
      <c r="D1356" s="2" t="str">
        <f t="shared" si="40"/>
        <v>Penn State2014</v>
      </c>
      <c r="F1356">
        <v>7</v>
      </c>
      <c r="G1356">
        <v>6</v>
      </c>
      <c r="H1356" s="2">
        <v>0</v>
      </c>
      <c r="I1356">
        <v>-5.05</v>
      </c>
      <c r="J1356">
        <v>7.51</v>
      </c>
      <c r="K1356">
        <v>2.46</v>
      </c>
      <c r="L1356" s="2">
        <f>_xlfn.RANK.EQ(I1356, INDEX(CFB!$I$2:$I$1048576, MATCH(W1356, CFB!$W$2:$W$1048576, 0)):INDEX(CFB!$I$2:$I$1048576, MATCH(W1356, CFB!$W$2:$W$1048576, 0) + COUNTIF(CFB!$W$2:$W$1048576, W1356) - 1), 0)</f>
        <v>99</v>
      </c>
      <c r="M1356" s="2">
        <f>_xlfn.RANK.EQ(J1356, INDEX(CFB!$J$2:$J$1048576, MATCH(W1356, CFB!$W$2:$W$1048576, 0)):INDEX(CFB!$J$2:$J$1048576, MATCH(W1356, CFB!$W$2:$W$1048576, 0) + COUNTIF(CFB!$W$2:$W$1048576, W1356) - 1))</f>
        <v>14</v>
      </c>
      <c r="N1356" s="2">
        <f>RANK(K1356, INDEX(CFB!$K$2:$K$1048576, MATCH(W1356, CFB!$W$2:$W$1048576, 0)):INDEX(CFB!$K$2:$K$1048576, MATCH(W1356, CFB!$W$2:$W$1048576, 0) + COUNTIF(CFB!$W$2:$W$1048576, W1356) - 1))</f>
        <v>53</v>
      </c>
      <c r="O1356">
        <v>36.51</v>
      </c>
      <c r="P1356">
        <v>4.74</v>
      </c>
      <c r="Q1356">
        <v>7.62</v>
      </c>
      <c r="R1356">
        <v>4.4400000000000004</v>
      </c>
      <c r="S1356">
        <v>4.1500000000000004</v>
      </c>
      <c r="T1356">
        <v>2</v>
      </c>
      <c r="U1356">
        <v>5.94</v>
      </c>
      <c r="V1356">
        <v>3.14</v>
      </c>
      <c r="W1356">
        <v>2014</v>
      </c>
      <c r="X1356">
        <f t="shared" si="41"/>
        <v>0</v>
      </c>
    </row>
    <row r="1357" spans="1:24" ht="12.75" hidden="1" customHeight="1" x14ac:dyDescent="0.45">
      <c r="A1357">
        <v>54</v>
      </c>
      <c r="B1357" t="s">
        <v>81</v>
      </c>
      <c r="C1357" t="s">
        <v>49</v>
      </c>
      <c r="D1357" s="2" t="str">
        <f t="shared" si="40"/>
        <v>Cincinnati2014</v>
      </c>
      <c r="F1357">
        <v>9</v>
      </c>
      <c r="G1357">
        <v>4</v>
      </c>
      <c r="H1357" s="2">
        <v>0</v>
      </c>
      <c r="I1357">
        <v>5.37</v>
      </c>
      <c r="J1357">
        <v>-2.95</v>
      </c>
      <c r="K1357">
        <v>2.42</v>
      </c>
      <c r="L1357" s="2">
        <f>_xlfn.RANK.EQ(I1357, INDEX(CFB!$I$2:$I$1048576, MATCH(W1357, CFB!$W$2:$W$1048576, 0)):INDEX(CFB!$I$2:$I$1048576, MATCH(W1357, CFB!$W$2:$W$1048576, 0) + COUNTIF(CFB!$W$2:$W$1048576, W1357) - 1), 0)</f>
        <v>33</v>
      </c>
      <c r="M1357" s="2">
        <f>_xlfn.RANK.EQ(J1357, INDEX(CFB!$J$2:$J$1048576, MATCH(W1357, CFB!$W$2:$W$1048576, 0)):INDEX(CFB!$J$2:$J$1048576, MATCH(W1357, CFB!$W$2:$W$1048576, 0) + COUNTIF(CFB!$W$2:$W$1048576, W1357) - 1))</f>
        <v>92</v>
      </c>
      <c r="N1357" s="2">
        <f>RANK(K1357, INDEX(CFB!$K$2:$K$1048576, MATCH(W1357, CFB!$W$2:$W$1048576, 0)):INDEX(CFB!$K$2:$K$1048576, MATCH(W1357, CFB!$W$2:$W$1048576, 0) + COUNTIF(CFB!$W$2:$W$1048576, W1357) - 1))</f>
        <v>54</v>
      </c>
      <c r="O1357">
        <v>48.74</v>
      </c>
      <c r="P1357">
        <v>16.75</v>
      </c>
      <c r="Q1357">
        <v>9.3699999999999992</v>
      </c>
      <c r="R1357">
        <v>6.54</v>
      </c>
      <c r="S1357">
        <v>5.58</v>
      </c>
      <c r="T1357">
        <v>4.0599999999999996</v>
      </c>
      <c r="U1357">
        <v>7.54</v>
      </c>
      <c r="V1357">
        <v>5.15</v>
      </c>
      <c r="W1357">
        <v>2014</v>
      </c>
      <c r="X1357">
        <f t="shared" si="41"/>
        <v>0</v>
      </c>
    </row>
    <row r="1358" spans="1:24" ht="12.75" hidden="1" customHeight="1" x14ac:dyDescent="0.45">
      <c r="A1358">
        <v>55</v>
      </c>
      <c r="B1358" t="s">
        <v>108</v>
      </c>
      <c r="C1358" t="s">
        <v>49</v>
      </c>
      <c r="D1358" s="2" t="str">
        <f t="shared" si="40"/>
        <v>East Carolina2014</v>
      </c>
      <c r="F1358">
        <v>8</v>
      </c>
      <c r="G1358">
        <v>5</v>
      </c>
      <c r="H1358" s="2">
        <v>0</v>
      </c>
      <c r="I1358">
        <v>5.4</v>
      </c>
      <c r="J1358">
        <v>-3.06</v>
      </c>
      <c r="K1358">
        <v>2.35</v>
      </c>
      <c r="L1358" s="2">
        <f>_xlfn.RANK.EQ(I1358, INDEX(CFB!$I$2:$I$1048576, MATCH(W1358, CFB!$W$2:$W$1048576, 0)):INDEX(CFB!$I$2:$I$1048576, MATCH(W1358, CFB!$W$2:$W$1048576, 0) + COUNTIF(CFB!$W$2:$W$1048576, W1358) - 1), 0)</f>
        <v>32</v>
      </c>
      <c r="M1358" s="2">
        <f>_xlfn.RANK.EQ(J1358, INDEX(CFB!$J$2:$J$1048576, MATCH(W1358, CFB!$W$2:$W$1048576, 0)):INDEX(CFB!$J$2:$J$1048576, MATCH(W1358, CFB!$W$2:$W$1048576, 0) + COUNTIF(CFB!$W$2:$W$1048576, W1358) - 1))</f>
        <v>93</v>
      </c>
      <c r="N1358" s="2">
        <f>RANK(K1358, INDEX(CFB!$K$2:$K$1048576, MATCH(W1358, CFB!$W$2:$W$1048576, 0)):INDEX(CFB!$K$2:$K$1048576, MATCH(W1358, CFB!$W$2:$W$1048576, 0) + COUNTIF(CFB!$W$2:$W$1048576, W1358) - 1))</f>
        <v>55</v>
      </c>
      <c r="O1358">
        <v>48.1</v>
      </c>
      <c r="P1358">
        <v>16.72</v>
      </c>
      <c r="Q1358">
        <v>8.5399999999999991</v>
      </c>
      <c r="R1358">
        <v>5.97</v>
      </c>
      <c r="S1358">
        <v>5.57</v>
      </c>
      <c r="T1358">
        <v>2.97</v>
      </c>
      <c r="U1358">
        <v>7.37</v>
      </c>
      <c r="V1358">
        <v>4.5199999999999996</v>
      </c>
      <c r="W1358">
        <v>2014</v>
      </c>
      <c r="X1358">
        <f t="shared" si="41"/>
        <v>0</v>
      </c>
    </row>
    <row r="1359" spans="1:24" ht="12.75" hidden="1" customHeight="1" x14ac:dyDescent="0.45">
      <c r="A1359">
        <v>56</v>
      </c>
      <c r="B1359" t="s">
        <v>131</v>
      </c>
      <c r="C1359" t="s">
        <v>167</v>
      </c>
      <c r="D1359" s="2" t="str">
        <f t="shared" si="40"/>
        <v>Air Force2014</v>
      </c>
      <c r="F1359">
        <v>10</v>
      </c>
      <c r="G1359">
        <v>3</v>
      </c>
      <c r="H1359" s="2">
        <v>0</v>
      </c>
      <c r="I1359">
        <v>1.21</v>
      </c>
      <c r="J1359">
        <v>0.99</v>
      </c>
      <c r="K1359">
        <v>2.2000000000000002</v>
      </c>
      <c r="L1359" s="2">
        <f>_xlfn.RANK.EQ(I1359, INDEX(CFB!$I$2:$I$1048576, MATCH(W1359, CFB!$W$2:$W$1048576, 0)):INDEX(CFB!$I$2:$I$1048576, MATCH(W1359, CFB!$W$2:$W$1048576, 0) + COUNTIF(CFB!$W$2:$W$1048576, W1359) - 1), 0)</f>
        <v>59</v>
      </c>
      <c r="M1359" s="2">
        <f>_xlfn.RANK.EQ(J1359, INDEX(CFB!$J$2:$J$1048576, MATCH(W1359, CFB!$W$2:$W$1048576, 0)):INDEX(CFB!$J$2:$J$1048576, MATCH(W1359, CFB!$W$2:$W$1048576, 0) + COUNTIF(CFB!$W$2:$W$1048576, W1359) - 1))</f>
        <v>58</v>
      </c>
      <c r="N1359" s="2">
        <f>RANK(K1359, INDEX(CFB!$K$2:$K$1048576, MATCH(W1359, CFB!$W$2:$W$1048576, 0)):INDEX(CFB!$K$2:$K$1048576, MATCH(W1359, CFB!$W$2:$W$1048576, 0) + COUNTIF(CFB!$W$2:$W$1048576, W1359) - 1))</f>
        <v>56</v>
      </c>
      <c r="O1359">
        <v>40.21</v>
      </c>
      <c r="P1359">
        <v>14.32</v>
      </c>
      <c r="Q1359">
        <v>10</v>
      </c>
      <c r="R1359">
        <v>6.46</v>
      </c>
      <c r="S1359">
        <v>4.6900000000000004</v>
      </c>
      <c r="T1359">
        <v>2.92</v>
      </c>
      <c r="U1359">
        <v>5.9</v>
      </c>
      <c r="V1359">
        <v>4.72</v>
      </c>
      <c r="W1359">
        <v>2014</v>
      </c>
      <c r="X1359">
        <f t="shared" si="41"/>
        <v>0</v>
      </c>
    </row>
    <row r="1360" spans="1:24" ht="12.75" hidden="1" customHeight="1" x14ac:dyDescent="0.45">
      <c r="A1360">
        <v>57</v>
      </c>
      <c r="B1360" t="s">
        <v>51</v>
      </c>
      <c r="C1360" t="s">
        <v>12</v>
      </c>
      <c r="D1360" s="2" t="str">
        <f t="shared" si="40"/>
        <v>Navy2014</v>
      </c>
      <c r="F1360">
        <v>8</v>
      </c>
      <c r="G1360">
        <v>5</v>
      </c>
      <c r="H1360" s="2">
        <v>0</v>
      </c>
      <c r="I1360">
        <v>3.34</v>
      </c>
      <c r="J1360">
        <v>-1.1499999999999999</v>
      </c>
      <c r="K1360">
        <v>2.19</v>
      </c>
      <c r="L1360" s="2">
        <f>_xlfn.RANK.EQ(I1360, INDEX(CFB!$I$2:$I$1048576, MATCH(W1360, CFB!$W$2:$W$1048576, 0)):INDEX(CFB!$I$2:$I$1048576, MATCH(W1360, CFB!$W$2:$W$1048576, 0) + COUNTIF(CFB!$W$2:$W$1048576, W1360) - 1), 0)</f>
        <v>45</v>
      </c>
      <c r="M1360" s="2">
        <f>_xlfn.RANK.EQ(J1360, INDEX(CFB!$J$2:$J$1048576, MATCH(W1360, CFB!$W$2:$W$1048576, 0)):INDEX(CFB!$J$2:$J$1048576, MATCH(W1360, CFB!$W$2:$W$1048576, 0) + COUNTIF(CFB!$W$2:$W$1048576, W1360) - 1))</f>
        <v>80</v>
      </c>
      <c r="N1360" s="2">
        <f>RANK(K1360, INDEX(CFB!$K$2:$K$1048576, MATCH(W1360, CFB!$W$2:$W$1048576, 0)):INDEX(CFB!$K$2:$K$1048576, MATCH(W1360, CFB!$W$2:$W$1048576, 0) + COUNTIF(CFB!$W$2:$W$1048576, W1360) - 1))</f>
        <v>57</v>
      </c>
      <c r="O1360">
        <v>44.06</v>
      </c>
      <c r="P1360">
        <v>14.8</v>
      </c>
      <c r="Q1360">
        <v>9.27</v>
      </c>
      <c r="R1360">
        <v>5.6</v>
      </c>
      <c r="S1360">
        <v>6.69</v>
      </c>
      <c r="T1360">
        <v>3.96</v>
      </c>
      <c r="U1360">
        <v>7.23</v>
      </c>
      <c r="V1360">
        <v>4.74</v>
      </c>
      <c r="W1360">
        <v>2014</v>
      </c>
      <c r="X1360">
        <f t="shared" si="41"/>
        <v>0</v>
      </c>
    </row>
    <row r="1361" spans="1:24" ht="12.75" hidden="1" customHeight="1" x14ac:dyDescent="0.45">
      <c r="A1361">
        <v>58</v>
      </c>
      <c r="B1361" t="s">
        <v>110</v>
      </c>
      <c r="C1361" t="s">
        <v>168</v>
      </c>
      <c r="D1361" s="2" t="str">
        <f t="shared" si="40"/>
        <v>Western Kentucky2014</v>
      </c>
      <c r="F1361">
        <v>8</v>
      </c>
      <c r="G1361">
        <v>5</v>
      </c>
      <c r="H1361" s="2">
        <v>0</v>
      </c>
      <c r="I1361">
        <v>14.05</v>
      </c>
      <c r="J1361">
        <v>-12.06</v>
      </c>
      <c r="K1361">
        <v>1.99</v>
      </c>
      <c r="L1361" s="2">
        <f>_xlfn.RANK.EQ(I1361, INDEX(CFB!$I$2:$I$1048576, MATCH(W1361, CFB!$W$2:$W$1048576, 0)):INDEX(CFB!$I$2:$I$1048576, MATCH(W1361, CFB!$W$2:$W$1048576, 0) + COUNTIF(CFB!$W$2:$W$1048576, W1361) - 1), 0)</f>
        <v>2</v>
      </c>
      <c r="M1361" s="2">
        <f>_xlfn.RANK.EQ(J1361, INDEX(CFB!$J$2:$J$1048576, MATCH(W1361, CFB!$W$2:$W$1048576, 0)):INDEX(CFB!$J$2:$J$1048576, MATCH(W1361, CFB!$W$2:$W$1048576, 0) + COUNTIF(CFB!$W$2:$W$1048576, W1361) - 1))</f>
        <v>124</v>
      </c>
      <c r="N1361" s="2">
        <f>RANK(K1361, INDEX(CFB!$K$2:$K$1048576, MATCH(W1361, CFB!$W$2:$W$1048576, 0)):INDEX(CFB!$K$2:$K$1048576, MATCH(W1361, CFB!$W$2:$W$1048576, 0) + COUNTIF(CFB!$W$2:$W$1048576, W1361) - 1))</f>
        <v>58</v>
      </c>
      <c r="O1361">
        <v>55.16</v>
      </c>
      <c r="P1361">
        <v>28.01</v>
      </c>
      <c r="Q1361">
        <v>9.69</v>
      </c>
      <c r="R1361">
        <v>7.83</v>
      </c>
      <c r="S1361">
        <v>5.45</v>
      </c>
      <c r="T1361">
        <v>4.04</v>
      </c>
      <c r="U1361">
        <v>7.83</v>
      </c>
      <c r="V1361">
        <v>5.72</v>
      </c>
      <c r="W1361">
        <v>2014</v>
      </c>
      <c r="X1361">
        <f t="shared" si="41"/>
        <v>0</v>
      </c>
    </row>
    <row r="1362" spans="1:24" ht="12.75" hidden="1" customHeight="1" x14ac:dyDescent="0.45">
      <c r="A1362">
        <v>59</v>
      </c>
      <c r="B1362" t="s">
        <v>82</v>
      </c>
      <c r="C1362" t="s">
        <v>49</v>
      </c>
      <c r="D1362" s="2" t="str">
        <f t="shared" si="40"/>
        <v>UCF2014</v>
      </c>
      <c r="F1362">
        <v>9</v>
      </c>
      <c r="G1362">
        <v>4</v>
      </c>
      <c r="H1362" s="2">
        <v>0</v>
      </c>
      <c r="I1362">
        <v>-0.92</v>
      </c>
      <c r="J1362">
        <v>2.89</v>
      </c>
      <c r="K1362">
        <v>1.98</v>
      </c>
      <c r="L1362" s="2">
        <f>_xlfn.RANK.EQ(I1362, INDEX(CFB!$I$2:$I$1048576, MATCH(W1362, CFB!$W$2:$W$1048576, 0)):INDEX(CFB!$I$2:$I$1048576, MATCH(W1362, CFB!$W$2:$W$1048576, 0) + COUNTIF(CFB!$W$2:$W$1048576, W1362) - 1), 0)</f>
        <v>77</v>
      </c>
      <c r="M1362" s="2">
        <f>_xlfn.RANK.EQ(J1362, INDEX(CFB!$J$2:$J$1048576, MATCH(W1362, CFB!$W$2:$W$1048576, 0)):INDEX(CFB!$J$2:$J$1048576, MATCH(W1362, CFB!$W$2:$W$1048576, 0) + COUNTIF(CFB!$W$2:$W$1048576, W1362) - 1))</f>
        <v>45</v>
      </c>
      <c r="N1362" s="2">
        <f>RANK(K1362, INDEX(CFB!$K$2:$K$1048576, MATCH(W1362, CFB!$W$2:$W$1048576, 0)):INDEX(CFB!$K$2:$K$1048576, MATCH(W1362, CFB!$W$2:$W$1048576, 0) + COUNTIF(CFB!$W$2:$W$1048576, W1362) - 1))</f>
        <v>59</v>
      </c>
      <c r="O1362">
        <v>40.9</v>
      </c>
      <c r="P1362">
        <v>10.88</v>
      </c>
      <c r="Q1362">
        <v>8.51</v>
      </c>
      <c r="R1362">
        <v>5.33</v>
      </c>
      <c r="S1362">
        <v>4.1500000000000004</v>
      </c>
      <c r="T1362">
        <v>2.68</v>
      </c>
      <c r="U1362">
        <v>6.1</v>
      </c>
      <c r="V1362">
        <v>3.91</v>
      </c>
      <c r="W1362">
        <v>2014</v>
      </c>
      <c r="X1362">
        <f t="shared" si="41"/>
        <v>0</v>
      </c>
    </row>
    <row r="1363" spans="1:24" ht="12.75" hidden="1" customHeight="1" x14ac:dyDescent="0.45">
      <c r="A1363">
        <v>60</v>
      </c>
      <c r="B1363" t="s">
        <v>88</v>
      </c>
      <c r="C1363" t="s">
        <v>174</v>
      </c>
      <c r="D1363" s="2" t="str">
        <f t="shared" si="40"/>
        <v>Georgia Southern2014</v>
      </c>
      <c r="F1363">
        <v>9</v>
      </c>
      <c r="G1363">
        <v>3</v>
      </c>
      <c r="H1363" s="2">
        <v>0</v>
      </c>
      <c r="I1363">
        <v>1.62</v>
      </c>
      <c r="J1363">
        <v>0.28000000000000003</v>
      </c>
      <c r="K1363">
        <v>1.89</v>
      </c>
      <c r="L1363" s="2">
        <f>_xlfn.RANK.EQ(I1363, INDEX(CFB!$I$2:$I$1048576, MATCH(W1363, CFB!$W$2:$W$1048576, 0)):INDEX(CFB!$I$2:$I$1048576, MATCH(W1363, CFB!$W$2:$W$1048576, 0) + COUNTIF(CFB!$W$2:$W$1048576, W1363) - 1), 0)</f>
        <v>56</v>
      </c>
      <c r="M1363" s="2">
        <f>_xlfn.RANK.EQ(J1363, INDEX(CFB!$J$2:$J$1048576, MATCH(W1363, CFB!$W$2:$W$1048576, 0)):INDEX(CFB!$J$2:$J$1048576, MATCH(W1363, CFB!$W$2:$W$1048576, 0) + COUNTIF(CFB!$W$2:$W$1048576, W1363) - 1))</f>
        <v>63</v>
      </c>
      <c r="N1363" s="2">
        <f>RANK(K1363, INDEX(CFB!$K$2:$K$1048576, MATCH(W1363, CFB!$W$2:$W$1048576, 0)):INDEX(CFB!$K$2:$K$1048576, MATCH(W1363, CFB!$W$2:$W$1048576, 0) + COUNTIF(CFB!$W$2:$W$1048576, W1363) - 1))</f>
        <v>60</v>
      </c>
      <c r="O1363">
        <v>46.82</v>
      </c>
      <c r="P1363">
        <v>14.21</v>
      </c>
      <c r="Q1363">
        <v>9.2200000000000006</v>
      </c>
      <c r="R1363">
        <v>5.69</v>
      </c>
      <c r="S1363">
        <v>7.18</v>
      </c>
      <c r="T1363">
        <v>3.74</v>
      </c>
      <c r="U1363">
        <v>7.88</v>
      </c>
      <c r="V1363">
        <v>4.72</v>
      </c>
      <c r="W1363">
        <v>2014</v>
      </c>
      <c r="X1363">
        <f t="shared" si="41"/>
        <v>0</v>
      </c>
    </row>
    <row r="1364" spans="1:24" ht="12.75" hidden="1" customHeight="1" x14ac:dyDescent="0.45">
      <c r="A1364">
        <v>61</v>
      </c>
      <c r="B1364" t="s">
        <v>44</v>
      </c>
      <c r="C1364" t="s">
        <v>154</v>
      </c>
      <c r="D1364" s="2" t="str">
        <f t="shared" si="40"/>
        <v>Michigan2014</v>
      </c>
      <c r="F1364">
        <v>5</v>
      </c>
      <c r="G1364">
        <v>7</v>
      </c>
      <c r="H1364" s="2">
        <v>0</v>
      </c>
      <c r="I1364">
        <v>-5.47</v>
      </c>
      <c r="J1364">
        <v>7.29</v>
      </c>
      <c r="K1364">
        <v>1.82</v>
      </c>
      <c r="L1364" s="2">
        <f>_xlfn.RANK.EQ(I1364, INDEX(CFB!$I$2:$I$1048576, MATCH(W1364, CFB!$W$2:$W$1048576, 0)):INDEX(CFB!$I$2:$I$1048576, MATCH(W1364, CFB!$W$2:$W$1048576, 0) + COUNTIF(CFB!$W$2:$W$1048576, W1364) - 1), 0)</f>
        <v>102</v>
      </c>
      <c r="M1364" s="2">
        <f>_xlfn.RANK.EQ(J1364, INDEX(CFB!$J$2:$J$1048576, MATCH(W1364, CFB!$W$2:$W$1048576, 0)):INDEX(CFB!$J$2:$J$1048576, MATCH(W1364, CFB!$W$2:$W$1048576, 0) + COUNTIF(CFB!$W$2:$W$1048576, W1364) - 1))</f>
        <v>15</v>
      </c>
      <c r="N1364" s="2">
        <f>RANK(K1364, INDEX(CFB!$K$2:$K$1048576, MATCH(W1364, CFB!$W$2:$W$1048576, 0)):INDEX(CFB!$K$2:$K$1048576, MATCH(W1364, CFB!$W$2:$W$1048576, 0) + COUNTIF(CFB!$W$2:$W$1048576, W1364) - 1))</f>
        <v>61</v>
      </c>
      <c r="O1364">
        <v>36.81</v>
      </c>
      <c r="P1364">
        <v>5.78</v>
      </c>
      <c r="Q1364">
        <v>7.98</v>
      </c>
      <c r="R1364">
        <v>5.2</v>
      </c>
      <c r="S1364">
        <v>5.72</v>
      </c>
      <c r="T1364">
        <v>2.1</v>
      </c>
      <c r="U1364">
        <v>6.69</v>
      </c>
      <c r="V1364">
        <v>3.46</v>
      </c>
      <c r="W1364">
        <v>2014</v>
      </c>
      <c r="X1364">
        <f t="shared" si="41"/>
        <v>0</v>
      </c>
    </row>
    <row r="1365" spans="1:24" ht="12.75" hidden="1" customHeight="1" x14ac:dyDescent="0.45">
      <c r="A1365">
        <v>62</v>
      </c>
      <c r="B1365" t="s">
        <v>96</v>
      </c>
      <c r="C1365" t="s">
        <v>154</v>
      </c>
      <c r="D1365" s="2" t="str">
        <f t="shared" si="40"/>
        <v>Maryland2014</v>
      </c>
      <c r="F1365">
        <v>7</v>
      </c>
      <c r="G1365">
        <v>6</v>
      </c>
      <c r="H1365" s="2">
        <v>0</v>
      </c>
      <c r="I1365">
        <v>4.25</v>
      </c>
      <c r="J1365">
        <v>-2.67</v>
      </c>
      <c r="K1365">
        <v>1.58</v>
      </c>
      <c r="L1365" s="2">
        <f>_xlfn.RANK.EQ(I1365, INDEX(CFB!$I$2:$I$1048576, MATCH(W1365, CFB!$W$2:$W$1048576, 0)):INDEX(CFB!$I$2:$I$1048576, MATCH(W1365, CFB!$W$2:$W$1048576, 0) + COUNTIF(CFB!$W$2:$W$1048576, W1365) - 1), 0)</f>
        <v>38</v>
      </c>
      <c r="M1365" s="2">
        <f>_xlfn.RANK.EQ(J1365, INDEX(CFB!$J$2:$J$1048576, MATCH(W1365, CFB!$W$2:$W$1048576, 0)):INDEX(CFB!$J$2:$J$1048576, MATCH(W1365, CFB!$W$2:$W$1048576, 0) + COUNTIF(CFB!$W$2:$W$1048576, W1365) - 1))</f>
        <v>88</v>
      </c>
      <c r="N1365" s="2">
        <f>RANK(K1365, INDEX(CFB!$K$2:$K$1048576, MATCH(W1365, CFB!$W$2:$W$1048576, 0)):INDEX(CFB!$K$2:$K$1048576, MATCH(W1365, CFB!$W$2:$W$1048576, 0) + COUNTIF(CFB!$W$2:$W$1048576, W1365) - 1))</f>
        <v>62</v>
      </c>
      <c r="O1365">
        <v>46.74</v>
      </c>
      <c r="P1365">
        <v>16.670000000000002</v>
      </c>
      <c r="Q1365">
        <v>8.58</v>
      </c>
      <c r="R1365">
        <v>5.31</v>
      </c>
      <c r="S1365">
        <v>5.1100000000000003</v>
      </c>
      <c r="T1365">
        <v>3.3</v>
      </c>
      <c r="U1365">
        <v>6.81</v>
      </c>
      <c r="V1365">
        <v>4.1900000000000004</v>
      </c>
      <c r="W1365">
        <v>2014</v>
      </c>
      <c r="X1365">
        <f t="shared" si="41"/>
        <v>0</v>
      </c>
    </row>
    <row r="1366" spans="1:24" ht="12.75" hidden="1" customHeight="1" x14ac:dyDescent="0.45">
      <c r="A1366">
        <v>63</v>
      </c>
      <c r="B1366" t="s">
        <v>74</v>
      </c>
      <c r="C1366" t="s">
        <v>155</v>
      </c>
      <c r="D1366" s="2" t="str">
        <f t="shared" si="40"/>
        <v>Kentucky2014</v>
      </c>
      <c r="F1366">
        <v>5</v>
      </c>
      <c r="G1366">
        <v>7</v>
      </c>
      <c r="H1366" s="2">
        <v>0</v>
      </c>
      <c r="I1366">
        <v>3.24</v>
      </c>
      <c r="J1366">
        <v>-1.68</v>
      </c>
      <c r="K1366">
        <v>1.55</v>
      </c>
      <c r="L1366" s="2">
        <f>_xlfn.RANK.EQ(I1366, INDEX(CFB!$I$2:$I$1048576, MATCH(W1366, CFB!$W$2:$W$1048576, 0)):INDEX(CFB!$I$2:$I$1048576, MATCH(W1366, CFB!$W$2:$W$1048576, 0) + COUNTIF(CFB!$W$2:$W$1048576, W1366) - 1), 0)</f>
        <v>46</v>
      </c>
      <c r="M1366" s="2">
        <f>_xlfn.RANK.EQ(J1366, INDEX(CFB!$J$2:$J$1048576, MATCH(W1366, CFB!$W$2:$W$1048576, 0)):INDEX(CFB!$J$2:$J$1048576, MATCH(W1366, CFB!$W$2:$W$1048576, 0) + COUNTIF(CFB!$W$2:$W$1048576, W1366) - 1))</f>
        <v>86</v>
      </c>
      <c r="N1366" s="2">
        <f>RANK(K1366, INDEX(CFB!$K$2:$K$1048576, MATCH(W1366, CFB!$W$2:$W$1048576, 0)):INDEX(CFB!$K$2:$K$1048576, MATCH(W1366, CFB!$W$2:$W$1048576, 0) + COUNTIF(CFB!$W$2:$W$1048576, W1366) - 1))</f>
        <v>63</v>
      </c>
      <c r="O1366">
        <v>47.83</v>
      </c>
      <c r="P1366">
        <v>16.41</v>
      </c>
      <c r="Q1366">
        <v>8.74</v>
      </c>
      <c r="R1366">
        <v>5.36</v>
      </c>
      <c r="S1366">
        <v>5.38</v>
      </c>
      <c r="T1366">
        <v>3.7</v>
      </c>
      <c r="U1366">
        <v>6.94</v>
      </c>
      <c r="V1366">
        <v>4.3899999999999997</v>
      </c>
      <c r="W1366">
        <v>2014</v>
      </c>
      <c r="X1366">
        <f t="shared" si="41"/>
        <v>0</v>
      </c>
    </row>
    <row r="1367" spans="1:24" ht="12.75" hidden="1" customHeight="1" x14ac:dyDescent="0.45">
      <c r="A1367">
        <v>64</v>
      </c>
      <c r="B1367" t="s">
        <v>36</v>
      </c>
      <c r="C1367" t="s">
        <v>160</v>
      </c>
      <c r="D1367" s="2" t="str">
        <f t="shared" si="40"/>
        <v>Iowa2014</v>
      </c>
      <c r="F1367">
        <v>7</v>
      </c>
      <c r="G1367">
        <v>6</v>
      </c>
      <c r="H1367" s="2">
        <v>0</v>
      </c>
      <c r="I1367">
        <v>-0.41</v>
      </c>
      <c r="J1367">
        <v>1.79</v>
      </c>
      <c r="K1367">
        <v>1.37</v>
      </c>
      <c r="L1367" s="2">
        <f>_xlfn.RANK.EQ(I1367, INDEX(CFB!$I$2:$I$1048576, MATCH(W1367, CFB!$W$2:$W$1048576, 0)):INDEX(CFB!$I$2:$I$1048576, MATCH(W1367, CFB!$W$2:$W$1048576, 0) + COUNTIF(CFB!$W$2:$W$1048576, W1367) - 1), 0)</f>
        <v>73</v>
      </c>
      <c r="M1367" s="2">
        <f>_xlfn.RANK.EQ(J1367, INDEX(CFB!$J$2:$J$1048576, MATCH(W1367, CFB!$W$2:$W$1048576, 0)):INDEX(CFB!$J$2:$J$1048576, MATCH(W1367, CFB!$W$2:$W$1048576, 0) + COUNTIF(CFB!$W$2:$W$1048576, W1367) - 1))</f>
        <v>52</v>
      </c>
      <c r="N1367" s="2">
        <f>RANK(K1367, INDEX(CFB!$K$2:$K$1048576, MATCH(W1367, CFB!$W$2:$W$1048576, 0)):INDEX(CFB!$K$2:$K$1048576, MATCH(W1367, CFB!$W$2:$W$1048576, 0) + COUNTIF(CFB!$W$2:$W$1048576, W1367) - 1))</f>
        <v>64</v>
      </c>
      <c r="O1367">
        <v>41.4</v>
      </c>
      <c r="P1367">
        <v>11.97</v>
      </c>
      <c r="Q1367">
        <v>8.48</v>
      </c>
      <c r="R1367">
        <v>5.73</v>
      </c>
      <c r="S1367">
        <v>4.8899999999999997</v>
      </c>
      <c r="T1367">
        <v>3.24</v>
      </c>
      <c r="U1367">
        <v>6.55</v>
      </c>
      <c r="V1367">
        <v>4.3</v>
      </c>
      <c r="W1367">
        <v>2014</v>
      </c>
      <c r="X1367">
        <f t="shared" si="41"/>
        <v>0</v>
      </c>
    </row>
    <row r="1368" spans="1:24" ht="12.75" hidden="1" customHeight="1" x14ac:dyDescent="0.45">
      <c r="A1368">
        <v>65</v>
      </c>
      <c r="B1368" t="s">
        <v>121</v>
      </c>
      <c r="C1368" t="s">
        <v>29</v>
      </c>
      <c r="D1368" s="2" t="str">
        <f t="shared" si="40"/>
        <v>Oklahoma State2014</v>
      </c>
      <c r="F1368">
        <v>7</v>
      </c>
      <c r="G1368">
        <v>6</v>
      </c>
      <c r="H1368" s="2">
        <v>0</v>
      </c>
      <c r="I1368">
        <v>2.13</v>
      </c>
      <c r="J1368">
        <v>-1.03</v>
      </c>
      <c r="K1368">
        <v>1.1000000000000001</v>
      </c>
      <c r="L1368" s="2">
        <f>_xlfn.RANK.EQ(I1368, INDEX(CFB!$I$2:$I$1048576, MATCH(W1368, CFB!$W$2:$W$1048576, 0)):INDEX(CFB!$I$2:$I$1048576, MATCH(W1368, CFB!$W$2:$W$1048576, 0) + COUNTIF(CFB!$W$2:$W$1048576, W1368) - 1), 0)</f>
        <v>54</v>
      </c>
      <c r="M1368" s="2">
        <f>_xlfn.RANK.EQ(J1368, INDEX(CFB!$J$2:$J$1048576, MATCH(W1368, CFB!$W$2:$W$1048576, 0)):INDEX(CFB!$J$2:$J$1048576, MATCH(W1368, CFB!$W$2:$W$1048576, 0) + COUNTIF(CFB!$W$2:$W$1048576, W1368) - 1))</f>
        <v>77</v>
      </c>
      <c r="N1368" s="2">
        <f>RANK(K1368, INDEX(CFB!$K$2:$K$1048576, MATCH(W1368, CFB!$W$2:$W$1048576, 0)):INDEX(CFB!$K$2:$K$1048576, MATCH(W1368, CFB!$W$2:$W$1048576, 0) + COUNTIF(CFB!$W$2:$W$1048576, W1368) - 1))</f>
        <v>65</v>
      </c>
      <c r="O1368">
        <v>43.65</v>
      </c>
      <c r="P1368">
        <v>14.63</v>
      </c>
      <c r="Q1368">
        <v>9.34</v>
      </c>
      <c r="R1368">
        <v>6.18</v>
      </c>
      <c r="S1368">
        <v>4.6399999999999997</v>
      </c>
      <c r="T1368">
        <v>3.24</v>
      </c>
      <c r="U1368">
        <v>6.72</v>
      </c>
      <c r="V1368">
        <v>4.55</v>
      </c>
      <c r="W1368">
        <v>2014</v>
      </c>
      <c r="X1368">
        <f t="shared" si="41"/>
        <v>0</v>
      </c>
    </row>
    <row r="1369" spans="1:24" ht="12.75" hidden="1" customHeight="1" x14ac:dyDescent="0.45">
      <c r="A1369">
        <v>66</v>
      </c>
      <c r="B1369" t="s">
        <v>107</v>
      </c>
      <c r="C1369" t="s">
        <v>49</v>
      </c>
      <c r="D1369" s="2" t="str">
        <f t="shared" si="40"/>
        <v>Houston2014</v>
      </c>
      <c r="F1369">
        <v>8</v>
      </c>
      <c r="G1369">
        <v>5</v>
      </c>
      <c r="H1369" s="2">
        <v>0</v>
      </c>
      <c r="I1369">
        <v>-0.88</v>
      </c>
      <c r="J1369">
        <v>1.73</v>
      </c>
      <c r="K1369">
        <v>0.85</v>
      </c>
      <c r="L1369" s="2">
        <f>_xlfn.RANK.EQ(I1369, INDEX(CFB!$I$2:$I$1048576, MATCH(W1369, CFB!$W$2:$W$1048576, 0)):INDEX(CFB!$I$2:$I$1048576, MATCH(W1369, CFB!$W$2:$W$1048576, 0) + COUNTIF(CFB!$W$2:$W$1048576, W1369) - 1), 0)</f>
        <v>76</v>
      </c>
      <c r="M1369" s="2">
        <f>_xlfn.RANK.EQ(J1369, INDEX(CFB!$J$2:$J$1048576, MATCH(W1369, CFB!$W$2:$W$1048576, 0)):INDEX(CFB!$J$2:$J$1048576, MATCH(W1369, CFB!$W$2:$W$1048576, 0) + COUNTIF(CFB!$W$2:$W$1048576, W1369) - 1))</f>
        <v>53</v>
      </c>
      <c r="N1369" s="2">
        <f>RANK(K1369, INDEX(CFB!$K$2:$K$1048576, MATCH(W1369, CFB!$W$2:$W$1048576, 0)):INDEX(CFB!$K$2:$K$1048576, MATCH(W1369, CFB!$W$2:$W$1048576, 0) + COUNTIF(CFB!$W$2:$W$1048576, W1369) - 1))</f>
        <v>66</v>
      </c>
      <c r="O1369">
        <v>40.69</v>
      </c>
      <c r="P1369">
        <v>11.82</v>
      </c>
      <c r="Q1369">
        <v>7.36</v>
      </c>
      <c r="R1369">
        <v>5.68</v>
      </c>
      <c r="S1369">
        <v>5.56</v>
      </c>
      <c r="T1369">
        <v>3.38</v>
      </c>
      <c r="U1369">
        <v>6.47</v>
      </c>
      <c r="V1369">
        <v>4.3600000000000003</v>
      </c>
      <c r="W1369">
        <v>2014</v>
      </c>
      <c r="X1369">
        <f t="shared" si="41"/>
        <v>0</v>
      </c>
    </row>
    <row r="1370" spans="1:24" ht="12.75" hidden="1" customHeight="1" x14ac:dyDescent="0.45">
      <c r="A1370">
        <v>67</v>
      </c>
      <c r="B1370" t="s">
        <v>103</v>
      </c>
      <c r="C1370" t="s">
        <v>160</v>
      </c>
      <c r="D1370" s="2" t="str">
        <f t="shared" si="40"/>
        <v>Northwestern2014</v>
      </c>
      <c r="F1370">
        <v>5</v>
      </c>
      <c r="G1370">
        <v>7</v>
      </c>
      <c r="H1370" s="2">
        <v>0</v>
      </c>
      <c r="I1370">
        <v>-3.03</v>
      </c>
      <c r="J1370">
        <v>3.83</v>
      </c>
      <c r="K1370">
        <v>0.8</v>
      </c>
      <c r="L1370" s="2">
        <f>_xlfn.RANK.EQ(I1370, INDEX(CFB!$I$2:$I$1048576, MATCH(W1370, CFB!$W$2:$W$1048576, 0)):INDEX(CFB!$I$2:$I$1048576, MATCH(W1370, CFB!$W$2:$W$1048576, 0) + COUNTIF(CFB!$W$2:$W$1048576, W1370) - 1), 0)</f>
        <v>91</v>
      </c>
      <c r="M1370" s="2">
        <f>_xlfn.RANK.EQ(J1370, INDEX(CFB!$J$2:$J$1048576, MATCH(W1370, CFB!$W$2:$W$1048576, 0)):INDEX(CFB!$J$2:$J$1048576, MATCH(W1370, CFB!$W$2:$W$1048576, 0) + COUNTIF(CFB!$W$2:$W$1048576, W1370) - 1))</f>
        <v>36</v>
      </c>
      <c r="N1370" s="2">
        <f>RANK(K1370, INDEX(CFB!$K$2:$K$1048576, MATCH(W1370, CFB!$W$2:$W$1048576, 0)):INDEX(CFB!$K$2:$K$1048576, MATCH(W1370, CFB!$W$2:$W$1048576, 0) + COUNTIF(CFB!$W$2:$W$1048576, W1370) - 1))</f>
        <v>67</v>
      </c>
      <c r="O1370">
        <v>37.56</v>
      </c>
      <c r="P1370">
        <v>10.64</v>
      </c>
      <c r="Q1370">
        <v>7.15</v>
      </c>
      <c r="R1370">
        <v>5.32</v>
      </c>
      <c r="S1370">
        <v>4.53</v>
      </c>
      <c r="T1370">
        <v>3.14</v>
      </c>
      <c r="U1370">
        <v>5.79</v>
      </c>
      <c r="V1370">
        <v>4.0999999999999996</v>
      </c>
      <c r="W1370">
        <v>2014</v>
      </c>
      <c r="X1370">
        <f t="shared" si="41"/>
        <v>0</v>
      </c>
    </row>
    <row r="1371" spans="1:24" ht="12.75" hidden="1" customHeight="1" x14ac:dyDescent="0.45">
      <c r="A1371">
        <v>68</v>
      </c>
      <c r="B1371" t="s">
        <v>75</v>
      </c>
      <c r="C1371" t="s">
        <v>164</v>
      </c>
      <c r="D1371" s="2" t="str">
        <f t="shared" si="40"/>
        <v>North Carolina2014</v>
      </c>
      <c r="F1371">
        <v>6</v>
      </c>
      <c r="G1371">
        <v>7</v>
      </c>
      <c r="H1371" s="2">
        <v>0</v>
      </c>
      <c r="I1371">
        <v>10</v>
      </c>
      <c r="J1371">
        <v>-9.86</v>
      </c>
      <c r="K1371">
        <v>0.14000000000000001</v>
      </c>
      <c r="L1371" s="2">
        <f>_xlfn.RANK.EQ(I1371, INDEX(CFB!$I$2:$I$1048576, MATCH(W1371, CFB!$W$2:$W$1048576, 0)):INDEX(CFB!$I$2:$I$1048576, MATCH(W1371, CFB!$W$2:$W$1048576, 0) + COUNTIF(CFB!$W$2:$W$1048576, W1371) - 1), 0)</f>
        <v>14</v>
      </c>
      <c r="M1371" s="2">
        <f>_xlfn.RANK.EQ(J1371, INDEX(CFB!$J$2:$J$1048576, MATCH(W1371, CFB!$W$2:$W$1048576, 0)):INDEX(CFB!$J$2:$J$1048576, MATCH(W1371, CFB!$W$2:$W$1048576, 0) + COUNTIF(CFB!$W$2:$W$1048576, W1371) - 1))</f>
        <v>118</v>
      </c>
      <c r="N1371" s="2">
        <f>RANK(K1371, INDEX(CFB!$K$2:$K$1048576, MATCH(W1371, CFB!$W$2:$W$1048576, 0)):INDEX(CFB!$K$2:$K$1048576, MATCH(W1371, CFB!$W$2:$W$1048576, 0) + COUNTIF(CFB!$W$2:$W$1048576, W1371) - 1))</f>
        <v>68</v>
      </c>
      <c r="O1371">
        <v>50.47</v>
      </c>
      <c r="P1371">
        <v>23.92</v>
      </c>
      <c r="Q1371">
        <v>8.6999999999999993</v>
      </c>
      <c r="R1371">
        <v>7.03</v>
      </c>
      <c r="S1371">
        <v>5.15</v>
      </c>
      <c r="T1371">
        <v>4.04</v>
      </c>
      <c r="U1371">
        <v>6.9</v>
      </c>
      <c r="V1371">
        <v>5.24</v>
      </c>
      <c r="W1371">
        <v>2014</v>
      </c>
      <c r="X1371">
        <f t="shared" si="41"/>
        <v>0</v>
      </c>
    </row>
    <row r="1372" spans="1:24" ht="12.75" hidden="1" customHeight="1" x14ac:dyDescent="0.45">
      <c r="A1372">
        <v>69</v>
      </c>
      <c r="B1372" t="s">
        <v>129</v>
      </c>
      <c r="C1372" t="s">
        <v>165</v>
      </c>
      <c r="D1372" s="2" t="str">
        <f t="shared" si="40"/>
        <v>Rice2014</v>
      </c>
      <c r="F1372">
        <v>8</v>
      </c>
      <c r="G1372">
        <v>5</v>
      </c>
      <c r="H1372" s="2">
        <v>0</v>
      </c>
      <c r="I1372">
        <v>-0.04</v>
      </c>
      <c r="J1372">
        <v>-0.24</v>
      </c>
      <c r="K1372">
        <v>-0.28000000000000003</v>
      </c>
      <c r="L1372" s="2">
        <f>_xlfn.RANK.EQ(I1372, INDEX(CFB!$I$2:$I$1048576, MATCH(W1372, CFB!$W$2:$W$1048576, 0)):INDEX(CFB!$I$2:$I$1048576, MATCH(W1372, CFB!$W$2:$W$1048576, 0) + COUNTIF(CFB!$W$2:$W$1048576, W1372) - 1), 0)</f>
        <v>69</v>
      </c>
      <c r="M1372" s="2">
        <f>_xlfn.RANK.EQ(J1372, INDEX(CFB!$J$2:$J$1048576, MATCH(W1372, CFB!$W$2:$W$1048576, 0)):INDEX(CFB!$J$2:$J$1048576, MATCH(W1372, CFB!$W$2:$W$1048576, 0) + COUNTIF(CFB!$W$2:$W$1048576, W1372) - 1))</f>
        <v>69</v>
      </c>
      <c r="N1372" s="2">
        <f>RANK(K1372, INDEX(CFB!$K$2:$K$1048576, MATCH(W1372, CFB!$W$2:$W$1048576, 0)):INDEX(CFB!$K$2:$K$1048576, MATCH(W1372, CFB!$W$2:$W$1048576, 0) + COUNTIF(CFB!$W$2:$W$1048576, W1372) - 1))</f>
        <v>69</v>
      </c>
      <c r="O1372">
        <v>40.11</v>
      </c>
      <c r="P1372">
        <v>16.559999999999999</v>
      </c>
      <c r="Q1372">
        <v>9.42</v>
      </c>
      <c r="R1372">
        <v>6.46</v>
      </c>
      <c r="S1372">
        <v>4.46</v>
      </c>
      <c r="T1372">
        <v>3.65</v>
      </c>
      <c r="U1372">
        <v>6.4</v>
      </c>
      <c r="V1372">
        <v>4.95</v>
      </c>
      <c r="W1372">
        <v>2014</v>
      </c>
      <c r="X1372">
        <f t="shared" si="41"/>
        <v>0</v>
      </c>
    </row>
    <row r="1373" spans="1:24" ht="12.75" hidden="1" customHeight="1" x14ac:dyDescent="0.45">
      <c r="A1373">
        <v>70</v>
      </c>
      <c r="B1373" t="s">
        <v>135</v>
      </c>
      <c r="C1373" t="s">
        <v>168</v>
      </c>
      <c r="D1373" s="2" t="str">
        <f t="shared" si="40"/>
        <v>UAB2014</v>
      </c>
      <c r="F1373">
        <v>6</v>
      </c>
      <c r="G1373">
        <v>6</v>
      </c>
      <c r="H1373" s="2">
        <v>0</v>
      </c>
      <c r="I1373">
        <v>3.05</v>
      </c>
      <c r="J1373">
        <v>-3.35</v>
      </c>
      <c r="K1373">
        <v>-0.3</v>
      </c>
      <c r="L1373" s="2">
        <f>_xlfn.RANK.EQ(I1373, INDEX(CFB!$I$2:$I$1048576, MATCH(W1373, CFB!$W$2:$W$1048576, 0)):INDEX(CFB!$I$2:$I$1048576, MATCH(W1373, CFB!$W$2:$W$1048576, 0) + COUNTIF(CFB!$W$2:$W$1048576, W1373) - 1), 0)</f>
        <v>48</v>
      </c>
      <c r="M1373" s="2">
        <f>_xlfn.RANK.EQ(J1373, INDEX(CFB!$J$2:$J$1048576, MATCH(W1373, CFB!$W$2:$W$1048576, 0)):INDEX(CFB!$J$2:$J$1048576, MATCH(W1373, CFB!$W$2:$W$1048576, 0) + COUNTIF(CFB!$W$2:$W$1048576, W1373) - 1))</f>
        <v>95</v>
      </c>
      <c r="N1373" s="2">
        <f>RANK(K1373, INDEX(CFB!$K$2:$K$1048576, MATCH(W1373, CFB!$W$2:$W$1048576, 0)):INDEX(CFB!$K$2:$K$1048576, MATCH(W1373, CFB!$W$2:$W$1048576, 0) + COUNTIF(CFB!$W$2:$W$1048576, W1373) - 1))</f>
        <v>70</v>
      </c>
      <c r="O1373">
        <v>44.75</v>
      </c>
      <c r="P1373">
        <v>16.22</v>
      </c>
      <c r="Q1373">
        <v>9.15</v>
      </c>
      <c r="R1373">
        <v>6.03</v>
      </c>
      <c r="S1373">
        <v>4.8600000000000003</v>
      </c>
      <c r="T1373">
        <v>3.65</v>
      </c>
      <c r="U1373">
        <v>6.35</v>
      </c>
      <c r="V1373">
        <v>4.68</v>
      </c>
      <c r="W1373">
        <v>2014</v>
      </c>
      <c r="X1373">
        <f t="shared" si="41"/>
        <v>0</v>
      </c>
    </row>
    <row r="1374" spans="1:24" ht="12.75" hidden="1" customHeight="1" x14ac:dyDescent="0.45">
      <c r="A1374">
        <v>71</v>
      </c>
      <c r="B1374" t="s">
        <v>130</v>
      </c>
      <c r="C1374" t="s">
        <v>166</v>
      </c>
      <c r="D1374" s="2" t="str">
        <f t="shared" si="40"/>
        <v>Nevada2014</v>
      </c>
      <c r="F1374">
        <v>7</v>
      </c>
      <c r="G1374">
        <v>6</v>
      </c>
      <c r="H1374" s="2">
        <v>0</v>
      </c>
      <c r="I1374">
        <v>0.61</v>
      </c>
      <c r="J1374">
        <v>-0.99</v>
      </c>
      <c r="K1374">
        <v>-0.38</v>
      </c>
      <c r="L1374" s="2">
        <f>_xlfn.RANK.EQ(I1374, INDEX(CFB!$I$2:$I$1048576, MATCH(W1374, CFB!$W$2:$W$1048576, 0)):INDEX(CFB!$I$2:$I$1048576, MATCH(W1374, CFB!$W$2:$W$1048576, 0) + COUNTIF(CFB!$W$2:$W$1048576, W1374) - 1), 0)</f>
        <v>67</v>
      </c>
      <c r="M1374" s="2">
        <f>_xlfn.RANK.EQ(J1374, INDEX(CFB!$J$2:$J$1048576, MATCH(W1374, CFB!$W$2:$W$1048576, 0)):INDEX(CFB!$J$2:$J$1048576, MATCH(W1374, CFB!$W$2:$W$1048576, 0) + COUNTIF(CFB!$W$2:$W$1048576, W1374) - 1))</f>
        <v>76</v>
      </c>
      <c r="N1374" s="2">
        <f>RANK(K1374, INDEX(CFB!$K$2:$K$1048576, MATCH(W1374, CFB!$W$2:$W$1048576, 0)):INDEX(CFB!$K$2:$K$1048576, MATCH(W1374, CFB!$W$2:$W$1048576, 0) + COUNTIF(CFB!$W$2:$W$1048576, W1374) - 1))</f>
        <v>71</v>
      </c>
      <c r="O1374">
        <v>40.090000000000003</v>
      </c>
      <c r="P1374">
        <v>15.47</v>
      </c>
      <c r="Q1374">
        <v>6.97</v>
      </c>
      <c r="R1374">
        <v>5.77</v>
      </c>
      <c r="S1374">
        <v>5.57</v>
      </c>
      <c r="T1374">
        <v>4.33</v>
      </c>
      <c r="U1374">
        <v>6.13</v>
      </c>
      <c r="V1374">
        <v>5.01</v>
      </c>
      <c r="W1374">
        <v>2014</v>
      </c>
      <c r="X1374">
        <f t="shared" si="41"/>
        <v>0</v>
      </c>
    </row>
    <row r="1375" spans="1:24" ht="12.75" hidden="1" customHeight="1" x14ac:dyDescent="0.45">
      <c r="A1375">
        <v>72</v>
      </c>
      <c r="B1375" t="s">
        <v>87</v>
      </c>
      <c r="C1375" t="s">
        <v>161</v>
      </c>
      <c r="D1375" s="2" t="str">
        <f t="shared" si="40"/>
        <v>Northern Illinois2014</v>
      </c>
      <c r="F1375">
        <v>11</v>
      </c>
      <c r="G1375">
        <v>3</v>
      </c>
      <c r="H1375" s="2">
        <v>0</v>
      </c>
      <c r="I1375">
        <v>-0.13</v>
      </c>
      <c r="J1375">
        <v>-0.94</v>
      </c>
      <c r="K1375">
        <v>-1.06</v>
      </c>
      <c r="L1375" s="2">
        <f>_xlfn.RANK.EQ(I1375, INDEX(CFB!$I$2:$I$1048576, MATCH(W1375, CFB!$W$2:$W$1048576, 0)):INDEX(CFB!$I$2:$I$1048576, MATCH(W1375, CFB!$W$2:$W$1048576, 0) + COUNTIF(CFB!$W$2:$W$1048576, W1375) - 1), 0)</f>
        <v>70</v>
      </c>
      <c r="M1375" s="2">
        <f>_xlfn.RANK.EQ(J1375, INDEX(CFB!$J$2:$J$1048576, MATCH(W1375, CFB!$W$2:$W$1048576, 0)):INDEX(CFB!$J$2:$J$1048576, MATCH(W1375, CFB!$W$2:$W$1048576, 0) + COUNTIF(CFB!$W$2:$W$1048576, W1375) - 1))</f>
        <v>75</v>
      </c>
      <c r="N1375" s="2">
        <f>RANK(K1375, INDEX(CFB!$K$2:$K$1048576, MATCH(W1375, CFB!$W$2:$W$1048576, 0)):INDEX(CFB!$K$2:$K$1048576, MATCH(W1375, CFB!$W$2:$W$1048576, 0) + COUNTIF(CFB!$W$2:$W$1048576, W1375) - 1))</f>
        <v>72</v>
      </c>
      <c r="O1375">
        <v>40.97</v>
      </c>
      <c r="P1375">
        <v>17.32</v>
      </c>
      <c r="Q1375">
        <v>7.73</v>
      </c>
      <c r="R1375">
        <v>6.29</v>
      </c>
      <c r="S1375">
        <v>5.73</v>
      </c>
      <c r="T1375">
        <v>3.65</v>
      </c>
      <c r="U1375">
        <v>6.45</v>
      </c>
      <c r="V1375">
        <v>4.8</v>
      </c>
      <c r="W1375">
        <v>2014</v>
      </c>
      <c r="X1375">
        <f t="shared" si="41"/>
        <v>0</v>
      </c>
    </row>
    <row r="1376" spans="1:24" ht="12.75" hidden="1" customHeight="1" x14ac:dyDescent="0.45">
      <c r="A1376">
        <v>73</v>
      </c>
      <c r="B1376" t="s">
        <v>119</v>
      </c>
      <c r="C1376" t="s">
        <v>171</v>
      </c>
      <c r="D1376" s="2" t="str">
        <f t="shared" si="40"/>
        <v>Oregon State2014</v>
      </c>
      <c r="F1376">
        <v>5</v>
      </c>
      <c r="G1376">
        <v>7</v>
      </c>
      <c r="H1376" s="2">
        <v>0</v>
      </c>
      <c r="I1376">
        <v>0.11</v>
      </c>
      <c r="J1376">
        <v>-1.53</v>
      </c>
      <c r="K1376">
        <v>-1.42</v>
      </c>
      <c r="L1376" s="2">
        <f>_xlfn.RANK.EQ(I1376, INDEX(CFB!$I$2:$I$1048576, MATCH(W1376, CFB!$W$2:$W$1048576, 0)):INDEX(CFB!$I$2:$I$1048576, MATCH(W1376, CFB!$W$2:$W$1048576, 0) + COUNTIF(CFB!$W$2:$W$1048576, W1376) - 1), 0)</f>
        <v>68</v>
      </c>
      <c r="M1376" s="2">
        <f>_xlfn.RANK.EQ(J1376, INDEX(CFB!$J$2:$J$1048576, MATCH(W1376, CFB!$W$2:$W$1048576, 0)):INDEX(CFB!$J$2:$J$1048576, MATCH(W1376, CFB!$W$2:$W$1048576, 0) + COUNTIF(CFB!$W$2:$W$1048576, W1376) - 1))</f>
        <v>85</v>
      </c>
      <c r="N1376" s="2">
        <f>RANK(K1376, INDEX(CFB!$K$2:$K$1048576, MATCH(W1376, CFB!$W$2:$W$1048576, 0)):INDEX(CFB!$K$2:$K$1048576, MATCH(W1376, CFB!$W$2:$W$1048576, 0) + COUNTIF(CFB!$W$2:$W$1048576, W1376) - 1))</f>
        <v>73</v>
      </c>
      <c r="O1376">
        <v>41.07</v>
      </c>
      <c r="P1376">
        <v>15.4</v>
      </c>
      <c r="Q1376">
        <v>8.3699999999999992</v>
      </c>
      <c r="R1376">
        <v>5.33</v>
      </c>
      <c r="S1376">
        <v>4.84</v>
      </c>
      <c r="T1376">
        <v>4.0199999999999996</v>
      </c>
      <c r="U1376">
        <v>6.77</v>
      </c>
      <c r="V1376">
        <v>4.59</v>
      </c>
      <c r="W1376">
        <v>2014</v>
      </c>
      <c r="X1376">
        <f t="shared" si="41"/>
        <v>0</v>
      </c>
    </row>
    <row r="1377" spans="1:24" ht="12.75" hidden="1" customHeight="1" x14ac:dyDescent="0.45">
      <c r="A1377">
        <v>74</v>
      </c>
      <c r="B1377" t="s">
        <v>85</v>
      </c>
      <c r="C1377" t="s">
        <v>171</v>
      </c>
      <c r="D1377" s="2" t="str">
        <f t="shared" si="40"/>
        <v>Washington State2014</v>
      </c>
      <c r="F1377">
        <v>3</v>
      </c>
      <c r="G1377">
        <v>9</v>
      </c>
      <c r="H1377" s="2">
        <v>0</v>
      </c>
      <c r="I1377">
        <v>6.86</v>
      </c>
      <c r="J1377">
        <v>-8.4</v>
      </c>
      <c r="K1377">
        <v>-1.54</v>
      </c>
      <c r="L1377" s="2">
        <f>_xlfn.RANK.EQ(I1377, INDEX(CFB!$I$2:$I$1048576, MATCH(W1377, CFB!$W$2:$W$1048576, 0)):INDEX(CFB!$I$2:$I$1048576, MATCH(W1377, CFB!$W$2:$W$1048576, 0) + COUNTIF(CFB!$W$2:$W$1048576, W1377) - 1), 0)</f>
        <v>24</v>
      </c>
      <c r="M1377" s="2">
        <f>_xlfn.RANK.EQ(J1377, INDEX(CFB!$J$2:$J$1048576, MATCH(W1377, CFB!$W$2:$W$1048576, 0)):INDEX(CFB!$J$2:$J$1048576, MATCH(W1377, CFB!$W$2:$W$1048576, 0) + COUNTIF(CFB!$W$2:$W$1048576, W1377) - 1))</f>
        <v>114</v>
      </c>
      <c r="N1377" s="2">
        <f>RANK(K1377, INDEX(CFB!$K$2:$K$1048576, MATCH(W1377, CFB!$W$2:$W$1048576, 0)):INDEX(CFB!$K$2:$K$1048576, MATCH(W1377, CFB!$W$2:$W$1048576, 0) + COUNTIF(CFB!$W$2:$W$1048576, W1377) - 1))</f>
        <v>74</v>
      </c>
      <c r="O1377">
        <v>48.5</v>
      </c>
      <c r="P1377">
        <v>21.22</v>
      </c>
      <c r="Q1377">
        <v>8.94</v>
      </c>
      <c r="R1377">
        <v>6.56</v>
      </c>
      <c r="S1377">
        <v>2.94</v>
      </c>
      <c r="T1377">
        <v>3.19</v>
      </c>
      <c r="U1377">
        <v>7.35</v>
      </c>
      <c r="V1377">
        <v>4.9000000000000004</v>
      </c>
      <c r="W1377">
        <v>2014</v>
      </c>
      <c r="X1377">
        <f t="shared" si="41"/>
        <v>0</v>
      </c>
    </row>
    <row r="1378" spans="1:24" ht="12.75" hidden="1" customHeight="1" x14ac:dyDescent="0.45">
      <c r="A1378">
        <v>75</v>
      </c>
      <c r="B1378" t="s">
        <v>77</v>
      </c>
      <c r="C1378" t="s">
        <v>174</v>
      </c>
      <c r="D1378" s="2" t="str">
        <f t="shared" si="40"/>
        <v>Louisiana2014</v>
      </c>
      <c r="F1378">
        <v>9</v>
      </c>
      <c r="G1378">
        <v>4</v>
      </c>
      <c r="H1378" s="2">
        <v>0</v>
      </c>
      <c r="I1378">
        <v>-1.6</v>
      </c>
      <c r="J1378">
        <v>0.03</v>
      </c>
      <c r="K1378">
        <v>-1.57</v>
      </c>
      <c r="L1378" s="2">
        <f>_xlfn.RANK.EQ(I1378, INDEX(CFB!$I$2:$I$1048576, MATCH(W1378, CFB!$W$2:$W$1048576, 0)):INDEX(CFB!$I$2:$I$1048576, MATCH(W1378, CFB!$W$2:$W$1048576, 0) + COUNTIF(CFB!$W$2:$W$1048576, W1378) - 1), 0)</f>
        <v>81</v>
      </c>
      <c r="M1378" s="2">
        <f>_xlfn.RANK.EQ(J1378, INDEX(CFB!$J$2:$J$1048576, MATCH(W1378, CFB!$W$2:$W$1048576, 0)):INDEX(CFB!$J$2:$J$1048576, MATCH(W1378, CFB!$W$2:$W$1048576, 0) + COUNTIF(CFB!$W$2:$W$1048576, W1378) - 1))</f>
        <v>65</v>
      </c>
      <c r="N1378" s="2">
        <f>RANK(K1378, INDEX(CFB!$K$2:$K$1048576, MATCH(W1378, CFB!$W$2:$W$1048576, 0)):INDEX(CFB!$K$2:$K$1048576, MATCH(W1378, CFB!$W$2:$W$1048576, 0) + COUNTIF(CFB!$W$2:$W$1048576, W1378) - 1))</f>
        <v>75</v>
      </c>
      <c r="O1378">
        <v>39.35</v>
      </c>
      <c r="P1378">
        <v>15.35</v>
      </c>
      <c r="Q1378">
        <v>8.0299999999999994</v>
      </c>
      <c r="R1378">
        <v>6.78</v>
      </c>
      <c r="S1378">
        <v>5.76</v>
      </c>
      <c r="T1378">
        <v>3.68</v>
      </c>
      <c r="U1378">
        <v>6.75</v>
      </c>
      <c r="V1378">
        <v>5.14</v>
      </c>
      <c r="W1378">
        <v>2014</v>
      </c>
      <c r="X1378">
        <f t="shared" si="41"/>
        <v>0</v>
      </c>
    </row>
    <row r="1379" spans="1:24" ht="12.75" hidden="1" customHeight="1" x14ac:dyDescent="0.45">
      <c r="A1379">
        <v>76</v>
      </c>
      <c r="B1379" t="s">
        <v>94</v>
      </c>
      <c r="C1379" t="s">
        <v>161</v>
      </c>
      <c r="D1379" s="2" t="str">
        <f t="shared" si="40"/>
        <v>Toledo2014</v>
      </c>
      <c r="F1379">
        <v>9</v>
      </c>
      <c r="G1379">
        <v>4</v>
      </c>
      <c r="H1379" s="2">
        <v>0</v>
      </c>
      <c r="I1379">
        <v>5.09</v>
      </c>
      <c r="J1379">
        <v>-6.88</v>
      </c>
      <c r="K1379">
        <v>-1.79</v>
      </c>
      <c r="L1379" s="2">
        <f>_xlfn.RANK.EQ(I1379, INDEX(CFB!$I$2:$I$1048576, MATCH(W1379, CFB!$W$2:$W$1048576, 0)):INDEX(CFB!$I$2:$I$1048576, MATCH(W1379, CFB!$W$2:$W$1048576, 0) + COUNTIF(CFB!$W$2:$W$1048576, W1379) - 1), 0)</f>
        <v>35</v>
      </c>
      <c r="M1379" s="2">
        <f>_xlfn.RANK.EQ(J1379, INDEX(CFB!$J$2:$J$1048576, MATCH(W1379, CFB!$W$2:$W$1048576, 0)):INDEX(CFB!$J$2:$J$1048576, MATCH(W1379, CFB!$W$2:$W$1048576, 0) + COUNTIF(CFB!$W$2:$W$1048576, W1379) - 1))</f>
        <v>111</v>
      </c>
      <c r="N1379" s="2">
        <f>RANK(K1379, INDEX(CFB!$K$2:$K$1048576, MATCH(W1379, CFB!$W$2:$W$1048576, 0)):INDEX(CFB!$K$2:$K$1048576, MATCH(W1379, CFB!$W$2:$W$1048576, 0) + COUNTIF(CFB!$W$2:$W$1048576, W1379) - 1))</f>
        <v>76</v>
      </c>
      <c r="O1379">
        <v>44.99</v>
      </c>
      <c r="P1379">
        <v>21.5</v>
      </c>
      <c r="Q1379">
        <v>8.4499999999999993</v>
      </c>
      <c r="R1379">
        <v>7.11</v>
      </c>
      <c r="S1379">
        <v>6.23</v>
      </c>
      <c r="T1379">
        <v>3.03</v>
      </c>
      <c r="U1379">
        <v>7.17</v>
      </c>
      <c r="V1379">
        <v>5.13</v>
      </c>
      <c r="W1379">
        <v>2014</v>
      </c>
      <c r="X1379">
        <f t="shared" si="41"/>
        <v>0</v>
      </c>
    </row>
    <row r="1380" spans="1:24" ht="12.75" hidden="1" customHeight="1" x14ac:dyDescent="0.45">
      <c r="A1380">
        <v>77</v>
      </c>
      <c r="B1380" t="s">
        <v>117</v>
      </c>
      <c r="C1380" t="s">
        <v>161</v>
      </c>
      <c r="D1380" s="2" t="str">
        <f t="shared" si="40"/>
        <v>Western Michigan2014</v>
      </c>
      <c r="F1380">
        <v>8</v>
      </c>
      <c r="G1380">
        <v>5</v>
      </c>
      <c r="H1380" s="2">
        <v>0</v>
      </c>
      <c r="I1380">
        <v>0.69</v>
      </c>
      <c r="J1380">
        <v>-2.48</v>
      </c>
      <c r="K1380">
        <v>-1.79</v>
      </c>
      <c r="L1380" s="2">
        <f>_xlfn.RANK.EQ(I1380, INDEX(CFB!$I$2:$I$1048576, MATCH(W1380, CFB!$W$2:$W$1048576, 0)):INDEX(CFB!$I$2:$I$1048576, MATCH(W1380, CFB!$W$2:$W$1048576, 0) + COUNTIF(CFB!$W$2:$W$1048576, W1380) - 1), 0)</f>
        <v>65</v>
      </c>
      <c r="M1380" s="2">
        <f>_xlfn.RANK.EQ(J1380, INDEX(CFB!$J$2:$J$1048576, MATCH(W1380, CFB!$W$2:$W$1048576, 0)):INDEX(CFB!$J$2:$J$1048576, MATCH(W1380, CFB!$W$2:$W$1048576, 0) + COUNTIF(CFB!$W$2:$W$1048576, W1380) - 1))</f>
        <v>87</v>
      </c>
      <c r="N1380" s="2">
        <f>RANK(K1380, INDEX(CFB!$K$2:$K$1048576, MATCH(W1380, CFB!$W$2:$W$1048576, 0)):INDEX(CFB!$K$2:$K$1048576, MATCH(W1380, CFB!$W$2:$W$1048576, 0) + COUNTIF(CFB!$W$2:$W$1048576, W1380) - 1))</f>
        <v>76</v>
      </c>
      <c r="O1380">
        <v>42.31</v>
      </c>
      <c r="P1380">
        <v>17.93</v>
      </c>
      <c r="Q1380">
        <v>9.9</v>
      </c>
      <c r="R1380">
        <v>6.28</v>
      </c>
      <c r="S1380">
        <v>5.0599999999999996</v>
      </c>
      <c r="T1380">
        <v>3.82</v>
      </c>
      <c r="U1380">
        <v>7.11</v>
      </c>
      <c r="V1380">
        <v>5.0199999999999996</v>
      </c>
      <c r="W1380">
        <v>2014</v>
      </c>
      <c r="X1380">
        <f t="shared" si="41"/>
        <v>0</v>
      </c>
    </row>
    <row r="1381" spans="1:24" ht="12.75" hidden="1" customHeight="1" x14ac:dyDescent="0.45">
      <c r="A1381">
        <v>78</v>
      </c>
      <c r="B1381" t="s">
        <v>146</v>
      </c>
      <c r="C1381" t="s">
        <v>166</v>
      </c>
      <c r="D1381" s="2" t="str">
        <f t="shared" si="40"/>
        <v>San Diego State2014</v>
      </c>
      <c r="F1381">
        <v>7</v>
      </c>
      <c r="G1381">
        <v>6</v>
      </c>
      <c r="H1381" s="2">
        <v>0</v>
      </c>
      <c r="I1381">
        <v>-7.67</v>
      </c>
      <c r="J1381">
        <v>5.57</v>
      </c>
      <c r="K1381">
        <v>-2.1</v>
      </c>
      <c r="L1381" s="2">
        <f>_xlfn.RANK.EQ(I1381, INDEX(CFB!$I$2:$I$1048576, MATCH(W1381, CFB!$W$2:$W$1048576, 0)):INDEX(CFB!$I$2:$I$1048576, MATCH(W1381, CFB!$W$2:$W$1048576, 0) + COUNTIF(CFB!$W$2:$W$1048576, W1381) - 1), 0)</f>
        <v>111</v>
      </c>
      <c r="M1381" s="2">
        <f>_xlfn.RANK.EQ(J1381, INDEX(CFB!$J$2:$J$1048576, MATCH(W1381, CFB!$W$2:$W$1048576, 0)):INDEX(CFB!$J$2:$J$1048576, MATCH(W1381, CFB!$W$2:$W$1048576, 0) + COUNTIF(CFB!$W$2:$W$1048576, W1381) - 1))</f>
        <v>25</v>
      </c>
      <c r="N1381" s="2">
        <f>RANK(K1381, INDEX(CFB!$K$2:$K$1048576, MATCH(W1381, CFB!$W$2:$W$1048576, 0)):INDEX(CFB!$K$2:$K$1048576, MATCH(W1381, CFB!$W$2:$W$1048576, 0) + COUNTIF(CFB!$W$2:$W$1048576, W1381) - 1))</f>
        <v>78</v>
      </c>
      <c r="O1381">
        <v>32.869999999999997</v>
      </c>
      <c r="P1381">
        <v>9.2100000000000009</v>
      </c>
      <c r="Q1381">
        <v>7.16</v>
      </c>
      <c r="R1381">
        <v>5.55</v>
      </c>
      <c r="S1381">
        <v>5.74</v>
      </c>
      <c r="T1381">
        <v>3.18</v>
      </c>
      <c r="U1381">
        <v>6.39</v>
      </c>
      <c r="V1381">
        <v>4.2</v>
      </c>
      <c r="W1381">
        <v>2014</v>
      </c>
      <c r="X1381">
        <f t="shared" si="41"/>
        <v>0</v>
      </c>
    </row>
    <row r="1382" spans="1:24" ht="12.75" hidden="1" customHeight="1" x14ac:dyDescent="0.45">
      <c r="A1382">
        <v>79</v>
      </c>
      <c r="B1382" t="s">
        <v>144</v>
      </c>
      <c r="C1382" t="s">
        <v>49</v>
      </c>
      <c r="D1382" s="2" t="str">
        <f t="shared" si="40"/>
        <v>Temple2014</v>
      </c>
      <c r="F1382">
        <v>6</v>
      </c>
      <c r="G1382">
        <v>6</v>
      </c>
      <c r="H1382" s="2">
        <v>0</v>
      </c>
      <c r="I1382">
        <v>-8.65</v>
      </c>
      <c r="J1382">
        <v>6.42</v>
      </c>
      <c r="K1382">
        <v>-2.23</v>
      </c>
      <c r="L1382" s="2">
        <f>_xlfn.RANK.EQ(I1382, INDEX(CFB!$I$2:$I$1048576, MATCH(W1382, CFB!$W$2:$W$1048576, 0)):INDEX(CFB!$I$2:$I$1048576, MATCH(W1382, CFB!$W$2:$W$1048576, 0) + COUNTIF(CFB!$W$2:$W$1048576, W1382) - 1), 0)</f>
        <v>115</v>
      </c>
      <c r="M1382" s="2">
        <f>_xlfn.RANK.EQ(J1382, INDEX(CFB!$J$2:$J$1048576, MATCH(W1382, CFB!$W$2:$W$1048576, 0)):INDEX(CFB!$J$2:$J$1048576, MATCH(W1382, CFB!$W$2:$W$1048576, 0) + COUNTIF(CFB!$W$2:$W$1048576, W1382) - 1))</f>
        <v>22</v>
      </c>
      <c r="N1382" s="2">
        <f>RANK(K1382, INDEX(CFB!$K$2:$K$1048576, MATCH(W1382, CFB!$W$2:$W$1048576, 0)):INDEX(CFB!$K$2:$K$1048576, MATCH(W1382, CFB!$W$2:$W$1048576, 0) + COUNTIF(CFB!$W$2:$W$1048576, W1382) - 1))</f>
        <v>79</v>
      </c>
      <c r="O1382">
        <v>35.450000000000003</v>
      </c>
      <c r="P1382">
        <v>7.15</v>
      </c>
      <c r="Q1382">
        <v>7.1</v>
      </c>
      <c r="R1382">
        <v>5.27</v>
      </c>
      <c r="S1382">
        <v>4.45</v>
      </c>
      <c r="T1382">
        <v>3.26</v>
      </c>
      <c r="U1382">
        <v>5.83</v>
      </c>
      <c r="V1382">
        <v>4.05</v>
      </c>
      <c r="W1382">
        <v>2014</v>
      </c>
      <c r="X1382">
        <f t="shared" si="41"/>
        <v>0</v>
      </c>
    </row>
    <row r="1383" spans="1:24" ht="12.75" hidden="1" customHeight="1" x14ac:dyDescent="0.45">
      <c r="A1383">
        <v>80</v>
      </c>
      <c r="B1383" t="s">
        <v>43</v>
      </c>
      <c r="C1383" t="s">
        <v>160</v>
      </c>
      <c r="D1383" s="2" t="str">
        <f t="shared" si="40"/>
        <v>Illinois2014</v>
      </c>
      <c r="F1383">
        <v>6</v>
      </c>
      <c r="G1383">
        <v>7</v>
      </c>
      <c r="H1383" s="2">
        <v>0</v>
      </c>
      <c r="I1383">
        <v>0.75</v>
      </c>
      <c r="J1383">
        <v>-3.28</v>
      </c>
      <c r="K1383">
        <v>-2.5299999999999998</v>
      </c>
      <c r="L1383" s="2">
        <f>_xlfn.RANK.EQ(I1383, INDEX(CFB!$I$2:$I$1048576, MATCH(W1383, CFB!$W$2:$W$1048576, 0)):INDEX(CFB!$I$2:$I$1048576, MATCH(W1383, CFB!$W$2:$W$1048576, 0) + COUNTIF(CFB!$W$2:$W$1048576, W1383) - 1), 0)</f>
        <v>64</v>
      </c>
      <c r="M1383" s="2">
        <f>_xlfn.RANK.EQ(J1383, INDEX(CFB!$J$2:$J$1048576, MATCH(W1383, CFB!$W$2:$W$1048576, 0)):INDEX(CFB!$J$2:$J$1048576, MATCH(W1383, CFB!$W$2:$W$1048576, 0) + COUNTIF(CFB!$W$2:$W$1048576, W1383) - 1))</f>
        <v>94</v>
      </c>
      <c r="N1383" s="2">
        <f>RANK(K1383, INDEX(CFB!$K$2:$K$1048576, MATCH(W1383, CFB!$W$2:$W$1048576, 0)):INDEX(CFB!$K$2:$K$1048576, MATCH(W1383, CFB!$W$2:$W$1048576, 0) + COUNTIF(CFB!$W$2:$W$1048576, W1383) - 1))</f>
        <v>80</v>
      </c>
      <c r="O1383">
        <v>41.13</v>
      </c>
      <c r="P1383">
        <v>17.98</v>
      </c>
      <c r="Q1383">
        <v>8.44</v>
      </c>
      <c r="R1383">
        <v>6.46</v>
      </c>
      <c r="S1383">
        <v>4.88</v>
      </c>
      <c r="T1383">
        <v>3.96</v>
      </c>
      <c r="U1383">
        <v>6.74</v>
      </c>
      <c r="V1383">
        <v>4.88</v>
      </c>
      <c r="W1383">
        <v>2014</v>
      </c>
      <c r="X1383">
        <f t="shared" si="41"/>
        <v>0</v>
      </c>
    </row>
    <row r="1384" spans="1:24" ht="12.75" hidden="1" customHeight="1" x14ac:dyDescent="0.45">
      <c r="A1384">
        <v>81</v>
      </c>
      <c r="B1384" t="s">
        <v>148</v>
      </c>
      <c r="C1384" t="s">
        <v>165</v>
      </c>
      <c r="D1384" s="2" t="str">
        <f t="shared" si="40"/>
        <v>UTEP2014</v>
      </c>
      <c r="F1384">
        <v>7</v>
      </c>
      <c r="G1384">
        <v>6</v>
      </c>
      <c r="H1384" s="2">
        <v>0</v>
      </c>
      <c r="I1384">
        <v>-4.82</v>
      </c>
      <c r="J1384">
        <v>1.64</v>
      </c>
      <c r="K1384">
        <v>-3.18</v>
      </c>
      <c r="L1384" s="2">
        <f>_xlfn.RANK.EQ(I1384, INDEX(CFB!$I$2:$I$1048576, MATCH(W1384, CFB!$W$2:$W$1048576, 0)):INDEX(CFB!$I$2:$I$1048576, MATCH(W1384, CFB!$W$2:$W$1048576, 0) + COUNTIF(CFB!$W$2:$W$1048576, W1384) - 1), 0)</f>
        <v>96</v>
      </c>
      <c r="M1384" s="2">
        <f>_xlfn.RANK.EQ(J1384, INDEX(CFB!$J$2:$J$1048576, MATCH(W1384, CFB!$W$2:$W$1048576, 0)):INDEX(CFB!$J$2:$J$1048576, MATCH(W1384, CFB!$W$2:$W$1048576, 0) + COUNTIF(CFB!$W$2:$W$1048576, W1384) - 1))</f>
        <v>54</v>
      </c>
      <c r="N1384" s="2">
        <f>RANK(K1384, INDEX(CFB!$K$2:$K$1048576, MATCH(W1384, CFB!$W$2:$W$1048576, 0)):INDEX(CFB!$K$2:$K$1048576, MATCH(W1384, CFB!$W$2:$W$1048576, 0) + COUNTIF(CFB!$W$2:$W$1048576, W1384) - 1))</f>
        <v>81</v>
      </c>
      <c r="O1384">
        <v>35.76</v>
      </c>
      <c r="P1384">
        <v>15.29</v>
      </c>
      <c r="Q1384">
        <v>7.25</v>
      </c>
      <c r="R1384">
        <v>6.44</v>
      </c>
      <c r="S1384">
        <v>5.3</v>
      </c>
      <c r="T1384">
        <v>4.5599999999999996</v>
      </c>
      <c r="U1384">
        <v>5.98</v>
      </c>
      <c r="V1384">
        <v>5.25</v>
      </c>
      <c r="W1384">
        <v>2014</v>
      </c>
      <c r="X1384">
        <f t="shared" si="41"/>
        <v>0</v>
      </c>
    </row>
    <row r="1385" spans="1:24" ht="12.75" hidden="1" customHeight="1" x14ac:dyDescent="0.45">
      <c r="A1385">
        <v>82</v>
      </c>
      <c r="B1385" t="s">
        <v>152</v>
      </c>
      <c r="C1385" t="s">
        <v>168</v>
      </c>
      <c r="D1385" s="2" t="str">
        <f t="shared" si="40"/>
        <v>Middle Tennessee State2014</v>
      </c>
      <c r="F1385">
        <v>6</v>
      </c>
      <c r="G1385">
        <v>6</v>
      </c>
      <c r="H1385" s="2">
        <v>0</v>
      </c>
      <c r="I1385">
        <v>0.64</v>
      </c>
      <c r="J1385">
        <v>-4.1500000000000004</v>
      </c>
      <c r="K1385">
        <v>-3.52</v>
      </c>
      <c r="L1385" s="2">
        <f>_xlfn.RANK.EQ(I1385, INDEX(CFB!$I$2:$I$1048576, MATCH(W1385, CFB!$W$2:$W$1048576, 0)):INDEX(CFB!$I$2:$I$1048576, MATCH(W1385, CFB!$W$2:$W$1048576, 0) + COUNTIF(CFB!$W$2:$W$1048576, W1385) - 1), 0)</f>
        <v>66</v>
      </c>
      <c r="M1385" s="2">
        <f>_xlfn.RANK.EQ(J1385, INDEX(CFB!$J$2:$J$1048576, MATCH(W1385, CFB!$W$2:$W$1048576, 0)):INDEX(CFB!$J$2:$J$1048576, MATCH(W1385, CFB!$W$2:$W$1048576, 0) + COUNTIF(CFB!$W$2:$W$1048576, W1385) - 1))</f>
        <v>100</v>
      </c>
      <c r="N1385" s="2">
        <f>RANK(K1385, INDEX(CFB!$K$2:$K$1048576, MATCH(W1385, CFB!$W$2:$W$1048576, 0)):INDEX(CFB!$K$2:$K$1048576, MATCH(W1385, CFB!$W$2:$W$1048576, 0) + COUNTIF(CFB!$W$2:$W$1048576, W1385) - 1))</f>
        <v>82</v>
      </c>
      <c r="O1385">
        <v>42.25</v>
      </c>
      <c r="P1385">
        <v>17.829999999999998</v>
      </c>
      <c r="Q1385">
        <v>8.59</v>
      </c>
      <c r="R1385">
        <v>6.49</v>
      </c>
      <c r="S1385">
        <v>5.44</v>
      </c>
      <c r="T1385">
        <v>3.59</v>
      </c>
      <c r="U1385">
        <v>6.72</v>
      </c>
      <c r="V1385">
        <v>4.92</v>
      </c>
      <c r="W1385">
        <v>2014</v>
      </c>
      <c r="X1385">
        <f t="shared" si="41"/>
        <v>0</v>
      </c>
    </row>
    <row r="1386" spans="1:24" ht="12.75" hidden="1" customHeight="1" x14ac:dyDescent="0.45">
      <c r="A1386">
        <v>83</v>
      </c>
      <c r="B1386" t="s">
        <v>71</v>
      </c>
      <c r="C1386" t="s">
        <v>29</v>
      </c>
      <c r="D1386" s="2" t="str">
        <f t="shared" si="40"/>
        <v>Texas Tech2014</v>
      </c>
      <c r="F1386">
        <v>4</v>
      </c>
      <c r="G1386">
        <v>8</v>
      </c>
      <c r="H1386" s="2">
        <v>0</v>
      </c>
      <c r="I1386">
        <v>6.75</v>
      </c>
      <c r="J1386">
        <v>-10.31</v>
      </c>
      <c r="K1386">
        <v>-3.56</v>
      </c>
      <c r="L1386" s="2">
        <f>_xlfn.RANK.EQ(I1386, INDEX(CFB!$I$2:$I$1048576, MATCH(W1386, CFB!$W$2:$W$1048576, 0)):INDEX(CFB!$I$2:$I$1048576, MATCH(W1386, CFB!$W$2:$W$1048576, 0) + COUNTIF(CFB!$W$2:$W$1048576, W1386) - 1), 0)</f>
        <v>25</v>
      </c>
      <c r="M1386" s="2">
        <f>_xlfn.RANK.EQ(J1386, INDEX(CFB!$J$2:$J$1048576, MATCH(W1386, CFB!$W$2:$W$1048576, 0)):INDEX(CFB!$J$2:$J$1048576, MATCH(W1386, CFB!$W$2:$W$1048576, 0) + COUNTIF(CFB!$W$2:$W$1048576, W1386) - 1))</f>
        <v>121</v>
      </c>
      <c r="N1386" s="2">
        <f>RANK(K1386, INDEX(CFB!$K$2:$K$1048576, MATCH(W1386, CFB!$W$2:$W$1048576, 0)):INDEX(CFB!$K$2:$K$1048576, MATCH(W1386, CFB!$W$2:$W$1048576, 0) + COUNTIF(CFB!$W$2:$W$1048576, W1386) - 1))</f>
        <v>83</v>
      </c>
      <c r="O1386">
        <v>47.69</v>
      </c>
      <c r="P1386">
        <v>24.2</v>
      </c>
      <c r="Q1386">
        <v>9.1</v>
      </c>
      <c r="R1386">
        <v>6.33</v>
      </c>
      <c r="S1386">
        <v>6.32</v>
      </c>
      <c r="T1386">
        <v>4.32</v>
      </c>
      <c r="U1386">
        <v>7.93</v>
      </c>
      <c r="V1386">
        <v>5.0599999999999996</v>
      </c>
      <c r="W1386">
        <v>2014</v>
      </c>
      <c r="X1386">
        <f t="shared" si="41"/>
        <v>0</v>
      </c>
    </row>
    <row r="1387" spans="1:24" ht="12.75" hidden="1" customHeight="1" x14ac:dyDescent="0.45">
      <c r="A1387">
        <v>84</v>
      </c>
      <c r="B1387" t="s">
        <v>39</v>
      </c>
      <c r="C1387" t="s">
        <v>170</v>
      </c>
      <c r="D1387" s="2" t="str">
        <f t="shared" si="40"/>
        <v>Colorado2014</v>
      </c>
      <c r="F1387">
        <v>2</v>
      </c>
      <c r="G1387">
        <v>10</v>
      </c>
      <c r="H1387" s="2">
        <v>0</v>
      </c>
      <c r="I1387">
        <v>2.91</v>
      </c>
      <c r="J1387">
        <v>-6.54</v>
      </c>
      <c r="K1387">
        <v>-3.63</v>
      </c>
      <c r="L1387" s="2">
        <f>_xlfn.RANK.EQ(I1387, INDEX(CFB!$I$2:$I$1048576, MATCH(W1387, CFB!$W$2:$W$1048576, 0)):INDEX(CFB!$I$2:$I$1048576, MATCH(W1387, CFB!$W$2:$W$1048576, 0) + COUNTIF(CFB!$W$2:$W$1048576, W1387) - 1), 0)</f>
        <v>50</v>
      </c>
      <c r="M1387" s="2">
        <f>_xlfn.RANK.EQ(J1387, INDEX(CFB!$J$2:$J$1048576, MATCH(W1387, CFB!$W$2:$W$1048576, 0)):INDEX(CFB!$J$2:$J$1048576, MATCH(W1387, CFB!$W$2:$W$1048576, 0) + COUNTIF(CFB!$W$2:$W$1048576, W1387) - 1))</f>
        <v>109</v>
      </c>
      <c r="N1387" s="2">
        <f>RANK(K1387, INDEX(CFB!$K$2:$K$1048576, MATCH(W1387, CFB!$W$2:$W$1048576, 0)):INDEX(CFB!$K$2:$K$1048576, MATCH(W1387, CFB!$W$2:$W$1048576, 0) + COUNTIF(CFB!$W$2:$W$1048576, W1387) - 1))</f>
        <v>84</v>
      </c>
      <c r="O1387">
        <v>44.24</v>
      </c>
      <c r="P1387">
        <v>20.32</v>
      </c>
      <c r="Q1387">
        <v>7.66</v>
      </c>
      <c r="R1387">
        <v>5.61</v>
      </c>
      <c r="S1387">
        <v>5.12</v>
      </c>
      <c r="T1387">
        <v>4.84</v>
      </c>
      <c r="U1387">
        <v>6.47</v>
      </c>
      <c r="V1387">
        <v>5.15</v>
      </c>
      <c r="W1387">
        <v>2014</v>
      </c>
      <c r="X1387">
        <f t="shared" si="41"/>
        <v>0</v>
      </c>
    </row>
    <row r="1388" spans="1:24" ht="12.75" hidden="1" customHeight="1" x14ac:dyDescent="0.45">
      <c r="A1388">
        <v>85</v>
      </c>
      <c r="B1388" t="s">
        <v>125</v>
      </c>
      <c r="C1388" t="s">
        <v>174</v>
      </c>
      <c r="D1388" s="2" t="str">
        <f t="shared" si="40"/>
        <v>Arkansas State2014</v>
      </c>
      <c r="F1388">
        <v>7</v>
      </c>
      <c r="G1388">
        <v>6</v>
      </c>
      <c r="H1388" s="2">
        <v>0</v>
      </c>
      <c r="I1388">
        <v>3.01</v>
      </c>
      <c r="J1388">
        <v>-6.97</v>
      </c>
      <c r="K1388">
        <v>-3.96</v>
      </c>
      <c r="L1388" s="2">
        <f>_xlfn.RANK.EQ(I1388, INDEX(CFB!$I$2:$I$1048576, MATCH(W1388, CFB!$W$2:$W$1048576, 0)):INDEX(CFB!$I$2:$I$1048576, MATCH(W1388, CFB!$W$2:$W$1048576, 0) + COUNTIF(CFB!$W$2:$W$1048576, W1388) - 1), 0)</f>
        <v>49</v>
      </c>
      <c r="M1388" s="2">
        <f>_xlfn.RANK.EQ(J1388, INDEX(CFB!$J$2:$J$1048576, MATCH(W1388, CFB!$W$2:$W$1048576, 0)):INDEX(CFB!$J$2:$J$1048576, MATCH(W1388, CFB!$W$2:$W$1048576, 0) + COUNTIF(CFB!$W$2:$W$1048576, W1388) - 1))</f>
        <v>112</v>
      </c>
      <c r="N1388" s="2">
        <f>RANK(K1388, INDEX(CFB!$K$2:$K$1048576, MATCH(W1388, CFB!$W$2:$W$1048576, 0)):INDEX(CFB!$K$2:$K$1048576, MATCH(W1388, CFB!$W$2:$W$1048576, 0) + COUNTIF(CFB!$W$2:$W$1048576, W1388) - 1))</f>
        <v>85</v>
      </c>
      <c r="O1388">
        <v>46.32</v>
      </c>
      <c r="P1388">
        <v>21.31</v>
      </c>
      <c r="Q1388">
        <v>8.51</v>
      </c>
      <c r="R1388">
        <v>5.94</v>
      </c>
      <c r="S1388">
        <v>5.39</v>
      </c>
      <c r="T1388">
        <v>4.29</v>
      </c>
      <c r="U1388">
        <v>6.81</v>
      </c>
      <c r="V1388">
        <v>4.87</v>
      </c>
      <c r="W1388">
        <v>2014</v>
      </c>
      <c r="X1388">
        <f t="shared" si="41"/>
        <v>0</v>
      </c>
    </row>
    <row r="1389" spans="1:24" ht="12.75" hidden="1" customHeight="1" x14ac:dyDescent="0.45">
      <c r="A1389">
        <v>86</v>
      </c>
      <c r="B1389" t="s">
        <v>53</v>
      </c>
      <c r="C1389" t="s">
        <v>163</v>
      </c>
      <c r="D1389" s="2" t="str">
        <f t="shared" si="40"/>
        <v>Syracuse2014</v>
      </c>
      <c r="F1389">
        <v>3</v>
      </c>
      <c r="G1389">
        <v>9</v>
      </c>
      <c r="H1389" s="2">
        <v>0</v>
      </c>
      <c r="I1389">
        <v>-8.7100000000000009</v>
      </c>
      <c r="J1389">
        <v>3.88</v>
      </c>
      <c r="K1389">
        <v>-4.84</v>
      </c>
      <c r="L1389" s="2">
        <f>_xlfn.RANK.EQ(I1389, INDEX(CFB!$I$2:$I$1048576, MATCH(W1389, CFB!$W$2:$W$1048576, 0)):INDEX(CFB!$I$2:$I$1048576, MATCH(W1389, CFB!$W$2:$W$1048576, 0) + COUNTIF(CFB!$W$2:$W$1048576, W1389) - 1), 0)</f>
        <v>116</v>
      </c>
      <c r="M1389" s="2">
        <f>_xlfn.RANK.EQ(J1389, INDEX(CFB!$J$2:$J$1048576, MATCH(W1389, CFB!$W$2:$W$1048576, 0)):INDEX(CFB!$J$2:$J$1048576, MATCH(W1389, CFB!$W$2:$W$1048576, 0) + COUNTIF(CFB!$W$2:$W$1048576, W1389) - 1))</f>
        <v>35</v>
      </c>
      <c r="N1389" s="2">
        <f>RANK(K1389, INDEX(CFB!$K$2:$K$1048576, MATCH(W1389, CFB!$W$2:$W$1048576, 0)):INDEX(CFB!$K$2:$K$1048576, MATCH(W1389, CFB!$W$2:$W$1048576, 0) + COUNTIF(CFB!$W$2:$W$1048576, W1389) - 1))</f>
        <v>86</v>
      </c>
      <c r="O1389">
        <v>32.65</v>
      </c>
      <c r="P1389">
        <v>9.35</v>
      </c>
      <c r="Q1389">
        <v>7.37</v>
      </c>
      <c r="R1389">
        <v>5.83</v>
      </c>
      <c r="S1389">
        <v>5.29</v>
      </c>
      <c r="T1389">
        <v>2.62</v>
      </c>
      <c r="U1389">
        <v>6.25</v>
      </c>
      <c r="V1389">
        <v>3.89</v>
      </c>
      <c r="W1389">
        <v>2014</v>
      </c>
      <c r="X1389">
        <f t="shared" si="41"/>
        <v>0</v>
      </c>
    </row>
    <row r="1390" spans="1:24" ht="12.75" hidden="1" customHeight="1" x14ac:dyDescent="0.45">
      <c r="A1390">
        <v>87</v>
      </c>
      <c r="B1390" t="s">
        <v>21</v>
      </c>
      <c r="C1390" t="s">
        <v>154</v>
      </c>
      <c r="D1390" s="2" t="str">
        <f t="shared" si="40"/>
        <v>Indiana2014</v>
      </c>
      <c r="F1390">
        <v>4</v>
      </c>
      <c r="G1390">
        <v>8</v>
      </c>
      <c r="H1390" s="2">
        <v>0</v>
      </c>
      <c r="I1390">
        <v>-0.32</v>
      </c>
      <c r="J1390">
        <v>-5</v>
      </c>
      <c r="K1390">
        <v>-5.32</v>
      </c>
      <c r="L1390" s="2">
        <f>_xlfn.RANK.EQ(I1390, INDEX(CFB!$I$2:$I$1048576, MATCH(W1390, CFB!$W$2:$W$1048576, 0)):INDEX(CFB!$I$2:$I$1048576, MATCH(W1390, CFB!$W$2:$W$1048576, 0) + COUNTIF(CFB!$W$2:$W$1048576, W1390) - 1), 0)</f>
        <v>72</v>
      </c>
      <c r="M1390" s="2">
        <f>_xlfn.RANK.EQ(J1390, INDEX(CFB!$J$2:$J$1048576, MATCH(W1390, CFB!$W$2:$W$1048576, 0)):INDEX(CFB!$J$2:$J$1048576, MATCH(W1390, CFB!$W$2:$W$1048576, 0) + COUNTIF(CFB!$W$2:$W$1048576, W1390) - 1))</f>
        <v>102</v>
      </c>
      <c r="N1390" s="2">
        <f>RANK(K1390, INDEX(CFB!$K$2:$K$1048576, MATCH(W1390, CFB!$W$2:$W$1048576, 0)):INDEX(CFB!$K$2:$K$1048576, MATCH(W1390, CFB!$W$2:$W$1048576, 0) + COUNTIF(CFB!$W$2:$W$1048576, W1390) - 1))</f>
        <v>87</v>
      </c>
      <c r="O1390">
        <v>40.18</v>
      </c>
      <c r="P1390">
        <v>18.7</v>
      </c>
      <c r="Q1390">
        <v>6.99</v>
      </c>
      <c r="R1390">
        <v>5.66</v>
      </c>
      <c r="S1390">
        <v>7.14</v>
      </c>
      <c r="T1390">
        <v>3.96</v>
      </c>
      <c r="U1390">
        <v>7.08</v>
      </c>
      <c r="V1390">
        <v>4.84</v>
      </c>
      <c r="W1390">
        <v>2014</v>
      </c>
      <c r="X1390">
        <f t="shared" si="41"/>
        <v>0</v>
      </c>
    </row>
    <row r="1391" spans="1:24" ht="12.75" hidden="1" customHeight="1" x14ac:dyDescent="0.45">
      <c r="A1391">
        <v>88</v>
      </c>
      <c r="B1391" t="s">
        <v>111</v>
      </c>
      <c r="C1391" t="s">
        <v>166</v>
      </c>
      <c r="D1391" s="2" t="str">
        <f t="shared" si="40"/>
        <v>Fresno State2014</v>
      </c>
      <c r="F1391">
        <v>6</v>
      </c>
      <c r="G1391">
        <v>8</v>
      </c>
      <c r="H1391" s="2">
        <v>0</v>
      </c>
      <c r="I1391">
        <v>-2.71</v>
      </c>
      <c r="J1391">
        <v>-2.81</v>
      </c>
      <c r="K1391">
        <v>-5.52</v>
      </c>
      <c r="L1391" s="2">
        <f>_xlfn.RANK.EQ(I1391, INDEX(CFB!$I$2:$I$1048576, MATCH(W1391, CFB!$W$2:$W$1048576, 0)):INDEX(CFB!$I$2:$I$1048576, MATCH(W1391, CFB!$W$2:$W$1048576, 0) + COUNTIF(CFB!$W$2:$W$1048576, W1391) - 1), 0)</f>
        <v>88</v>
      </c>
      <c r="M1391" s="2">
        <f>_xlfn.RANK.EQ(J1391, INDEX(CFB!$J$2:$J$1048576, MATCH(W1391, CFB!$W$2:$W$1048576, 0)):INDEX(CFB!$J$2:$J$1048576, MATCH(W1391, CFB!$W$2:$W$1048576, 0) + COUNTIF(CFB!$W$2:$W$1048576, W1391) - 1))</f>
        <v>91</v>
      </c>
      <c r="N1391" s="2">
        <f>RANK(K1391, INDEX(CFB!$K$2:$K$1048576, MATCH(W1391, CFB!$W$2:$W$1048576, 0)):INDEX(CFB!$K$2:$K$1048576, MATCH(W1391, CFB!$W$2:$W$1048576, 0) + COUNTIF(CFB!$W$2:$W$1048576, W1391) - 1))</f>
        <v>88</v>
      </c>
      <c r="O1391">
        <v>37.909999999999997</v>
      </c>
      <c r="P1391">
        <v>20.14</v>
      </c>
      <c r="Q1391">
        <v>6.96</v>
      </c>
      <c r="R1391">
        <v>7.66</v>
      </c>
      <c r="S1391">
        <v>5.12</v>
      </c>
      <c r="T1391">
        <v>3.79</v>
      </c>
      <c r="U1391">
        <v>6</v>
      </c>
      <c r="V1391">
        <v>5.35</v>
      </c>
      <c r="W1391">
        <v>2014</v>
      </c>
      <c r="X1391">
        <f t="shared" si="41"/>
        <v>0</v>
      </c>
    </row>
    <row r="1392" spans="1:24" ht="12.75" hidden="1" customHeight="1" x14ac:dyDescent="0.45">
      <c r="A1392">
        <v>89</v>
      </c>
      <c r="B1392" t="s">
        <v>139</v>
      </c>
      <c r="C1392" t="s">
        <v>161</v>
      </c>
      <c r="D1392" s="2" t="str">
        <f t="shared" si="40"/>
        <v>Central Michigan2014</v>
      </c>
      <c r="F1392">
        <v>7</v>
      </c>
      <c r="G1392">
        <v>6</v>
      </c>
      <c r="H1392" s="2">
        <v>0</v>
      </c>
      <c r="I1392">
        <v>-4.45</v>
      </c>
      <c r="J1392">
        <v>-1.39</v>
      </c>
      <c r="K1392">
        <v>-5.84</v>
      </c>
      <c r="L1392" s="2">
        <f>_xlfn.RANK.EQ(I1392, INDEX(CFB!$I$2:$I$1048576, MATCH(W1392, CFB!$W$2:$W$1048576, 0)):INDEX(CFB!$I$2:$I$1048576, MATCH(W1392, CFB!$W$2:$W$1048576, 0) + COUNTIF(CFB!$W$2:$W$1048576, W1392) - 1), 0)</f>
        <v>94</v>
      </c>
      <c r="M1392" s="2">
        <f>_xlfn.RANK.EQ(J1392, INDEX(CFB!$J$2:$J$1048576, MATCH(W1392, CFB!$W$2:$W$1048576, 0)):INDEX(CFB!$J$2:$J$1048576, MATCH(W1392, CFB!$W$2:$W$1048576, 0) + COUNTIF(CFB!$W$2:$W$1048576, W1392) - 1))</f>
        <v>84</v>
      </c>
      <c r="N1392" s="2">
        <f>RANK(K1392, INDEX(CFB!$K$2:$K$1048576, MATCH(W1392, CFB!$W$2:$W$1048576, 0)):INDEX(CFB!$K$2:$K$1048576, MATCH(W1392, CFB!$W$2:$W$1048576, 0) + COUNTIF(CFB!$W$2:$W$1048576, W1392) - 1))</f>
        <v>89</v>
      </c>
      <c r="O1392">
        <v>34.799999999999997</v>
      </c>
      <c r="P1392">
        <v>17.07</v>
      </c>
      <c r="Q1392">
        <v>8.77</v>
      </c>
      <c r="R1392">
        <v>6.45</v>
      </c>
      <c r="S1392">
        <v>4.58</v>
      </c>
      <c r="T1392">
        <v>3.17</v>
      </c>
      <c r="U1392">
        <v>6.42</v>
      </c>
      <c r="V1392">
        <v>4.7699999999999996</v>
      </c>
      <c r="W1392">
        <v>2014</v>
      </c>
      <c r="X1392">
        <f t="shared" si="41"/>
        <v>0</v>
      </c>
    </row>
    <row r="1393" spans="1:24" ht="12.75" hidden="1" customHeight="1" x14ac:dyDescent="0.45">
      <c r="A1393">
        <v>90</v>
      </c>
      <c r="B1393" t="s">
        <v>92</v>
      </c>
      <c r="C1393" t="s">
        <v>168</v>
      </c>
      <c r="D1393" s="2" t="str">
        <f t="shared" si="40"/>
        <v>Old Dominion2014</v>
      </c>
      <c r="F1393">
        <v>6</v>
      </c>
      <c r="G1393">
        <v>6</v>
      </c>
      <c r="H1393" s="2">
        <v>0</v>
      </c>
      <c r="I1393">
        <v>5.37</v>
      </c>
      <c r="J1393">
        <v>-11.46</v>
      </c>
      <c r="K1393">
        <v>-6.1</v>
      </c>
      <c r="L1393" s="2">
        <f>_xlfn.RANK.EQ(I1393, INDEX(CFB!$I$2:$I$1048576, MATCH(W1393, CFB!$W$2:$W$1048576, 0)):INDEX(CFB!$I$2:$I$1048576, MATCH(W1393, CFB!$W$2:$W$1048576, 0) + COUNTIF(CFB!$W$2:$W$1048576, W1393) - 1), 0)</f>
        <v>33</v>
      </c>
      <c r="M1393" s="2">
        <f>_xlfn.RANK.EQ(J1393, INDEX(CFB!$J$2:$J$1048576, MATCH(W1393, CFB!$W$2:$W$1048576, 0)):INDEX(CFB!$J$2:$J$1048576, MATCH(W1393, CFB!$W$2:$W$1048576, 0) + COUNTIF(CFB!$W$2:$W$1048576, W1393) - 1))</f>
        <v>122</v>
      </c>
      <c r="N1393" s="2">
        <f>RANK(K1393, INDEX(CFB!$K$2:$K$1048576, MATCH(W1393, CFB!$W$2:$W$1048576, 0)):INDEX(CFB!$K$2:$K$1048576, MATCH(W1393, CFB!$W$2:$W$1048576, 0) + COUNTIF(CFB!$W$2:$W$1048576, W1393) - 1))</f>
        <v>90</v>
      </c>
      <c r="O1393">
        <v>42.76</v>
      </c>
      <c r="P1393">
        <v>26.79</v>
      </c>
      <c r="Q1393">
        <v>8.5299999999999994</v>
      </c>
      <c r="R1393">
        <v>7.32</v>
      </c>
      <c r="S1393">
        <v>5.54</v>
      </c>
      <c r="T1393">
        <v>4.12</v>
      </c>
      <c r="U1393">
        <v>7.21</v>
      </c>
      <c r="V1393">
        <v>5.32</v>
      </c>
      <c r="W1393">
        <v>2014</v>
      </c>
      <c r="X1393">
        <f t="shared" si="41"/>
        <v>0</v>
      </c>
    </row>
    <row r="1394" spans="1:24" ht="12.75" hidden="1" customHeight="1" x14ac:dyDescent="0.45">
      <c r="A1394">
        <v>91</v>
      </c>
      <c r="B1394" t="s">
        <v>124</v>
      </c>
      <c r="C1394" t="s">
        <v>160</v>
      </c>
      <c r="D1394" s="2" t="str">
        <f t="shared" si="40"/>
        <v>Purdue2014</v>
      </c>
      <c r="F1394">
        <v>3</v>
      </c>
      <c r="G1394">
        <v>9</v>
      </c>
      <c r="H1394" s="2">
        <v>0</v>
      </c>
      <c r="I1394">
        <v>-2.5</v>
      </c>
      <c r="J1394">
        <v>-3.83</v>
      </c>
      <c r="K1394">
        <v>-6.33</v>
      </c>
      <c r="L1394" s="2">
        <f>_xlfn.RANK.EQ(I1394, INDEX(CFB!$I$2:$I$1048576, MATCH(W1394, CFB!$W$2:$W$1048576, 0)):INDEX(CFB!$I$2:$I$1048576, MATCH(W1394, CFB!$W$2:$W$1048576, 0) + COUNTIF(CFB!$W$2:$W$1048576, W1394) - 1), 0)</f>
        <v>85</v>
      </c>
      <c r="M1394" s="2">
        <f>_xlfn.RANK.EQ(J1394, INDEX(CFB!$J$2:$J$1048576, MATCH(W1394, CFB!$W$2:$W$1048576, 0)):INDEX(CFB!$J$2:$J$1048576, MATCH(W1394, CFB!$W$2:$W$1048576, 0) + COUNTIF(CFB!$W$2:$W$1048576, W1394) - 1))</f>
        <v>99</v>
      </c>
      <c r="N1394" s="2">
        <f>RANK(K1394, INDEX(CFB!$K$2:$K$1048576, MATCH(W1394, CFB!$W$2:$W$1048576, 0)):INDEX(CFB!$K$2:$K$1048576, MATCH(W1394, CFB!$W$2:$W$1048576, 0) + COUNTIF(CFB!$W$2:$W$1048576, W1394) - 1))</f>
        <v>91</v>
      </c>
      <c r="O1394">
        <v>38.08</v>
      </c>
      <c r="P1394">
        <v>16.71</v>
      </c>
      <c r="Q1394">
        <v>6.53</v>
      </c>
      <c r="R1394">
        <v>5.43</v>
      </c>
      <c r="S1394">
        <v>5.71</v>
      </c>
      <c r="T1394">
        <v>3.41</v>
      </c>
      <c r="U1394">
        <v>6.08</v>
      </c>
      <c r="V1394">
        <v>4.3</v>
      </c>
      <c r="W1394">
        <v>2014</v>
      </c>
      <c r="X1394">
        <f t="shared" si="41"/>
        <v>0</v>
      </c>
    </row>
    <row r="1395" spans="1:24" ht="12.75" hidden="1" customHeight="1" x14ac:dyDescent="0.45">
      <c r="A1395">
        <v>92</v>
      </c>
      <c r="B1395" t="s">
        <v>79</v>
      </c>
      <c r="C1395" t="s">
        <v>174</v>
      </c>
      <c r="D1395" s="2" t="str">
        <f t="shared" si="40"/>
        <v>Texas State2014</v>
      </c>
      <c r="F1395">
        <v>7</v>
      </c>
      <c r="G1395">
        <v>5</v>
      </c>
      <c r="H1395" s="2">
        <v>0</v>
      </c>
      <c r="I1395">
        <v>-1.76</v>
      </c>
      <c r="J1395">
        <v>-4.67</v>
      </c>
      <c r="K1395">
        <v>-6.43</v>
      </c>
      <c r="L1395" s="2">
        <f>_xlfn.RANK.EQ(I1395, INDEX(CFB!$I$2:$I$1048576, MATCH(W1395, CFB!$W$2:$W$1048576, 0)):INDEX(CFB!$I$2:$I$1048576, MATCH(W1395, CFB!$W$2:$W$1048576, 0) + COUNTIF(CFB!$W$2:$W$1048576, W1395) - 1), 0)</f>
        <v>82</v>
      </c>
      <c r="M1395" s="2">
        <f>_xlfn.RANK.EQ(J1395, INDEX(CFB!$J$2:$J$1048576, MATCH(W1395, CFB!$W$2:$W$1048576, 0)):INDEX(CFB!$J$2:$J$1048576, MATCH(W1395, CFB!$W$2:$W$1048576, 0) + COUNTIF(CFB!$W$2:$W$1048576, W1395) - 1))</f>
        <v>101</v>
      </c>
      <c r="N1395" s="2">
        <f>RANK(K1395, INDEX(CFB!$K$2:$K$1048576, MATCH(W1395, CFB!$W$2:$W$1048576, 0)):INDEX(CFB!$K$2:$K$1048576, MATCH(W1395, CFB!$W$2:$W$1048576, 0) + COUNTIF(CFB!$W$2:$W$1048576, W1395) - 1))</f>
        <v>92</v>
      </c>
      <c r="O1395">
        <v>40.71</v>
      </c>
      <c r="P1395">
        <v>18.739999999999998</v>
      </c>
      <c r="Q1395">
        <v>7.73</v>
      </c>
      <c r="R1395">
        <v>6.05</v>
      </c>
      <c r="S1395">
        <v>5.38</v>
      </c>
      <c r="T1395">
        <v>4.25</v>
      </c>
      <c r="U1395">
        <v>6.47</v>
      </c>
      <c r="V1395">
        <v>4.96</v>
      </c>
      <c r="W1395">
        <v>2014</v>
      </c>
      <c r="X1395">
        <f t="shared" si="41"/>
        <v>0</v>
      </c>
    </row>
    <row r="1396" spans="1:24" ht="12.75" hidden="1" customHeight="1" x14ac:dyDescent="0.45">
      <c r="A1396">
        <v>93</v>
      </c>
      <c r="B1396" t="s">
        <v>116</v>
      </c>
      <c r="C1396" t="s">
        <v>174</v>
      </c>
      <c r="D1396" s="2" t="str">
        <f t="shared" si="40"/>
        <v>Appalachian State2014</v>
      </c>
      <c r="F1396">
        <v>7</v>
      </c>
      <c r="G1396">
        <v>5</v>
      </c>
      <c r="H1396" s="2">
        <v>0</v>
      </c>
      <c r="I1396">
        <v>-1.1599999999999999</v>
      </c>
      <c r="J1396">
        <v>-5.41</v>
      </c>
      <c r="K1396">
        <v>-6.56</v>
      </c>
      <c r="L1396" s="2">
        <f>_xlfn.RANK.EQ(I1396, INDEX(CFB!$I$2:$I$1048576, MATCH(W1396, CFB!$W$2:$W$1048576, 0)):INDEX(CFB!$I$2:$I$1048576, MATCH(W1396, CFB!$W$2:$W$1048576, 0) + COUNTIF(CFB!$W$2:$W$1048576, W1396) - 1), 0)</f>
        <v>78</v>
      </c>
      <c r="M1396" s="2">
        <f>_xlfn.RANK.EQ(J1396, INDEX(CFB!$J$2:$J$1048576, MATCH(W1396, CFB!$W$2:$W$1048576, 0)):INDEX(CFB!$J$2:$J$1048576, MATCH(W1396, CFB!$W$2:$W$1048576, 0) + COUNTIF(CFB!$W$2:$W$1048576, W1396) - 1))</f>
        <v>105</v>
      </c>
      <c r="N1396" s="2">
        <f>RANK(K1396, INDEX(CFB!$K$2:$K$1048576, MATCH(W1396, CFB!$W$2:$W$1048576, 0)):INDEX(CFB!$K$2:$K$1048576, MATCH(W1396, CFB!$W$2:$W$1048576, 0) + COUNTIF(CFB!$W$2:$W$1048576, W1396) - 1))</f>
        <v>93</v>
      </c>
      <c r="O1396">
        <v>43.44</v>
      </c>
      <c r="P1396">
        <v>20.73</v>
      </c>
      <c r="Q1396">
        <v>8.48</v>
      </c>
      <c r="R1396">
        <v>5.78</v>
      </c>
      <c r="S1396">
        <v>5.65</v>
      </c>
      <c r="T1396">
        <v>4.01</v>
      </c>
      <c r="U1396">
        <v>6.85</v>
      </c>
      <c r="V1396">
        <v>4.6900000000000004</v>
      </c>
      <c r="W1396">
        <v>2014</v>
      </c>
      <c r="X1396">
        <f t="shared" si="41"/>
        <v>0</v>
      </c>
    </row>
    <row r="1397" spans="1:24" ht="12.75" hidden="1" customHeight="1" x14ac:dyDescent="0.45">
      <c r="A1397">
        <v>94</v>
      </c>
      <c r="B1397" t="s">
        <v>80</v>
      </c>
      <c r="C1397" t="s">
        <v>162</v>
      </c>
      <c r="D1397" s="2" t="str">
        <f t="shared" si="40"/>
        <v>Bowling Green2014</v>
      </c>
      <c r="F1397">
        <v>8</v>
      </c>
      <c r="G1397">
        <v>6</v>
      </c>
      <c r="H1397" s="2">
        <v>0</v>
      </c>
      <c r="I1397">
        <v>-0.59</v>
      </c>
      <c r="J1397">
        <v>-6.07</v>
      </c>
      <c r="K1397">
        <v>-6.66</v>
      </c>
      <c r="L1397" s="2">
        <f>_xlfn.RANK.EQ(I1397, INDEX(CFB!$I$2:$I$1048576, MATCH(W1397, CFB!$W$2:$W$1048576, 0)):INDEX(CFB!$I$2:$I$1048576, MATCH(W1397, CFB!$W$2:$W$1048576, 0) + COUNTIF(CFB!$W$2:$W$1048576, W1397) - 1), 0)</f>
        <v>74</v>
      </c>
      <c r="M1397" s="2">
        <f>_xlfn.RANK.EQ(J1397, INDEX(CFB!$J$2:$J$1048576, MATCH(W1397, CFB!$W$2:$W$1048576, 0)):INDEX(CFB!$J$2:$J$1048576, MATCH(W1397, CFB!$W$2:$W$1048576, 0) + COUNTIF(CFB!$W$2:$W$1048576, W1397) - 1))</f>
        <v>108</v>
      </c>
      <c r="N1397" s="2">
        <f>RANK(K1397, INDEX(CFB!$K$2:$K$1048576, MATCH(W1397, CFB!$W$2:$W$1048576, 0)):INDEX(CFB!$K$2:$K$1048576, MATCH(W1397, CFB!$W$2:$W$1048576, 0) + COUNTIF(CFB!$W$2:$W$1048576, W1397) - 1))</f>
        <v>94</v>
      </c>
      <c r="O1397">
        <v>38.979999999999997</v>
      </c>
      <c r="P1397">
        <v>24.14</v>
      </c>
      <c r="Q1397">
        <v>7.28</v>
      </c>
      <c r="R1397">
        <v>6.25</v>
      </c>
      <c r="S1397">
        <v>5.03</v>
      </c>
      <c r="T1397">
        <v>4.18</v>
      </c>
      <c r="U1397">
        <v>6.17</v>
      </c>
      <c r="V1397">
        <v>5.12</v>
      </c>
      <c r="W1397">
        <v>2014</v>
      </c>
      <c r="X1397">
        <f t="shared" si="41"/>
        <v>0</v>
      </c>
    </row>
    <row r="1398" spans="1:24" ht="12.75" hidden="1" customHeight="1" x14ac:dyDescent="0.45">
      <c r="A1398">
        <v>95</v>
      </c>
      <c r="B1398" t="s">
        <v>138</v>
      </c>
      <c r="C1398" t="s">
        <v>167</v>
      </c>
      <c r="D1398" s="2" t="str">
        <f t="shared" si="40"/>
        <v>Wyoming2014</v>
      </c>
      <c r="F1398">
        <v>4</v>
      </c>
      <c r="G1398">
        <v>8</v>
      </c>
      <c r="H1398" s="2">
        <v>0</v>
      </c>
      <c r="I1398">
        <v>-5.44</v>
      </c>
      <c r="J1398">
        <v>-1.26</v>
      </c>
      <c r="K1398">
        <v>-6.69</v>
      </c>
      <c r="L1398" s="2">
        <f>_xlfn.RANK.EQ(I1398, INDEX(CFB!$I$2:$I$1048576, MATCH(W1398, CFB!$W$2:$W$1048576, 0)):INDEX(CFB!$I$2:$I$1048576, MATCH(W1398, CFB!$W$2:$W$1048576, 0) + COUNTIF(CFB!$W$2:$W$1048576, W1398) - 1), 0)</f>
        <v>101</v>
      </c>
      <c r="M1398" s="2">
        <f>_xlfn.RANK.EQ(J1398, INDEX(CFB!$J$2:$J$1048576, MATCH(W1398, CFB!$W$2:$W$1048576, 0)):INDEX(CFB!$J$2:$J$1048576, MATCH(W1398, CFB!$W$2:$W$1048576, 0) + COUNTIF(CFB!$W$2:$W$1048576, W1398) - 1))</f>
        <v>82</v>
      </c>
      <c r="N1398" s="2">
        <f>RANK(K1398, INDEX(CFB!$K$2:$K$1048576, MATCH(W1398, CFB!$W$2:$W$1048576, 0)):INDEX(CFB!$K$2:$K$1048576, MATCH(W1398, CFB!$W$2:$W$1048576, 0) + COUNTIF(CFB!$W$2:$W$1048576, W1398) - 1))</f>
        <v>95</v>
      </c>
      <c r="O1398">
        <v>33.25</v>
      </c>
      <c r="P1398">
        <v>19.8</v>
      </c>
      <c r="Q1398">
        <v>8.34</v>
      </c>
      <c r="R1398">
        <v>6.9</v>
      </c>
      <c r="S1398">
        <v>4.83</v>
      </c>
      <c r="T1398">
        <v>4.32</v>
      </c>
      <c r="U1398">
        <v>6.38</v>
      </c>
      <c r="V1398">
        <v>5.46</v>
      </c>
      <c r="W1398">
        <v>2014</v>
      </c>
      <c r="X1398">
        <f t="shared" si="41"/>
        <v>0</v>
      </c>
    </row>
    <row r="1399" spans="1:24" ht="12.75" hidden="1" customHeight="1" x14ac:dyDescent="0.45">
      <c r="A1399">
        <v>96</v>
      </c>
      <c r="B1399" t="s">
        <v>55</v>
      </c>
      <c r="C1399" t="s">
        <v>29</v>
      </c>
      <c r="D1399" s="2" t="str">
        <f t="shared" si="40"/>
        <v>Kansas2014</v>
      </c>
      <c r="F1399">
        <v>3</v>
      </c>
      <c r="G1399">
        <v>9</v>
      </c>
      <c r="H1399" s="2">
        <v>0</v>
      </c>
      <c r="I1399">
        <v>-8.27</v>
      </c>
      <c r="J1399">
        <v>1.42</v>
      </c>
      <c r="K1399">
        <v>-6.86</v>
      </c>
      <c r="L1399" s="2">
        <f>_xlfn.RANK.EQ(I1399, INDEX(CFB!$I$2:$I$1048576, MATCH(W1399, CFB!$W$2:$W$1048576, 0)):INDEX(CFB!$I$2:$I$1048576, MATCH(W1399, CFB!$W$2:$W$1048576, 0) + COUNTIF(CFB!$W$2:$W$1048576, W1399) - 1), 0)</f>
        <v>112</v>
      </c>
      <c r="M1399" s="2">
        <f>_xlfn.RANK.EQ(J1399, INDEX(CFB!$J$2:$J$1048576, MATCH(W1399, CFB!$W$2:$W$1048576, 0)):INDEX(CFB!$J$2:$J$1048576, MATCH(W1399, CFB!$W$2:$W$1048576, 0) + COUNTIF(CFB!$W$2:$W$1048576, W1399) - 1))</f>
        <v>56</v>
      </c>
      <c r="N1399" s="2">
        <f>RANK(K1399, INDEX(CFB!$K$2:$K$1048576, MATCH(W1399, CFB!$W$2:$W$1048576, 0)):INDEX(CFB!$K$2:$K$1048576, MATCH(W1399, CFB!$W$2:$W$1048576, 0) + COUNTIF(CFB!$W$2:$W$1048576, W1399) - 1))</f>
        <v>96</v>
      </c>
      <c r="O1399">
        <v>33.28</v>
      </c>
      <c r="P1399">
        <v>15.48</v>
      </c>
      <c r="Q1399">
        <v>7.95</v>
      </c>
      <c r="R1399">
        <v>5.7</v>
      </c>
      <c r="S1399">
        <v>4.25</v>
      </c>
      <c r="T1399">
        <v>4.45</v>
      </c>
      <c r="U1399">
        <v>5.88</v>
      </c>
      <c r="V1399">
        <v>4.96</v>
      </c>
      <c r="W1399">
        <v>2014</v>
      </c>
      <c r="X1399">
        <f t="shared" si="41"/>
        <v>0</v>
      </c>
    </row>
    <row r="1400" spans="1:24" ht="12.75" hidden="1" customHeight="1" x14ac:dyDescent="0.45">
      <c r="A1400">
        <v>97</v>
      </c>
      <c r="B1400" t="s">
        <v>142</v>
      </c>
      <c r="C1400" t="s">
        <v>168</v>
      </c>
      <c r="D1400" s="2" t="str">
        <f t="shared" si="40"/>
        <v>Florida International2014</v>
      </c>
      <c r="F1400">
        <v>4</v>
      </c>
      <c r="G1400">
        <v>8</v>
      </c>
      <c r="H1400" s="2">
        <v>0</v>
      </c>
      <c r="I1400">
        <v>-7.4</v>
      </c>
      <c r="J1400">
        <v>0.44</v>
      </c>
      <c r="K1400">
        <v>-6.95</v>
      </c>
      <c r="L1400" s="2">
        <f>_xlfn.RANK.EQ(I1400, INDEX(CFB!$I$2:$I$1048576, MATCH(W1400, CFB!$W$2:$W$1048576, 0)):INDEX(CFB!$I$2:$I$1048576, MATCH(W1400, CFB!$W$2:$W$1048576, 0) + COUNTIF(CFB!$W$2:$W$1048576, W1400) - 1), 0)</f>
        <v>110</v>
      </c>
      <c r="M1400" s="2">
        <f>_xlfn.RANK.EQ(J1400, INDEX(CFB!$J$2:$J$1048576, MATCH(W1400, CFB!$W$2:$W$1048576, 0)):INDEX(CFB!$J$2:$J$1048576, MATCH(W1400, CFB!$W$2:$W$1048576, 0) + COUNTIF(CFB!$W$2:$W$1048576, W1400) - 1))</f>
        <v>62</v>
      </c>
      <c r="N1400" s="2">
        <f>RANK(K1400, INDEX(CFB!$K$2:$K$1048576, MATCH(W1400, CFB!$W$2:$W$1048576, 0)):INDEX(CFB!$K$2:$K$1048576, MATCH(W1400, CFB!$W$2:$W$1048576, 0) + COUNTIF(CFB!$W$2:$W$1048576, W1400) - 1))</f>
        <v>97</v>
      </c>
      <c r="O1400">
        <v>32.89</v>
      </c>
      <c r="P1400">
        <v>13.31</v>
      </c>
      <c r="Q1400">
        <v>7.11</v>
      </c>
      <c r="R1400">
        <v>6.06</v>
      </c>
      <c r="S1400">
        <v>3.75</v>
      </c>
      <c r="T1400">
        <v>3.35</v>
      </c>
      <c r="U1400">
        <v>5.12</v>
      </c>
      <c r="V1400">
        <v>4.53</v>
      </c>
      <c r="W1400">
        <v>2014</v>
      </c>
      <c r="X1400">
        <f t="shared" si="41"/>
        <v>0</v>
      </c>
    </row>
    <row r="1401" spans="1:24" ht="12.75" hidden="1" customHeight="1" x14ac:dyDescent="0.45">
      <c r="A1401">
        <v>98</v>
      </c>
      <c r="B1401" t="s">
        <v>59</v>
      </c>
      <c r="C1401" t="s">
        <v>155</v>
      </c>
      <c r="D1401" s="2" t="str">
        <f t="shared" si="40"/>
        <v>Vanderbilt2014</v>
      </c>
      <c r="F1401">
        <v>3</v>
      </c>
      <c r="G1401">
        <v>9</v>
      </c>
      <c r="H1401" s="2">
        <v>0</v>
      </c>
      <c r="I1401">
        <v>-6.74</v>
      </c>
      <c r="J1401">
        <v>-0.23</v>
      </c>
      <c r="K1401">
        <v>-6.97</v>
      </c>
      <c r="L1401" s="2">
        <f>_xlfn.RANK.EQ(I1401, INDEX(CFB!$I$2:$I$1048576, MATCH(W1401, CFB!$W$2:$W$1048576, 0)):INDEX(CFB!$I$2:$I$1048576, MATCH(W1401, CFB!$W$2:$W$1048576, 0) + COUNTIF(CFB!$W$2:$W$1048576, W1401) - 1), 0)</f>
        <v>108</v>
      </c>
      <c r="M1401" s="2">
        <f>_xlfn.RANK.EQ(J1401, INDEX(CFB!$J$2:$J$1048576, MATCH(W1401, CFB!$W$2:$W$1048576, 0)):INDEX(CFB!$J$2:$J$1048576, MATCH(W1401, CFB!$W$2:$W$1048576, 0) + COUNTIF(CFB!$W$2:$W$1048576, W1401) - 1))</f>
        <v>68</v>
      </c>
      <c r="N1401" s="2">
        <f>RANK(K1401, INDEX(CFB!$K$2:$K$1048576, MATCH(W1401, CFB!$W$2:$W$1048576, 0)):INDEX(CFB!$K$2:$K$1048576, MATCH(W1401, CFB!$W$2:$W$1048576, 0) + COUNTIF(CFB!$W$2:$W$1048576, W1401) - 1))</f>
        <v>98</v>
      </c>
      <c r="O1401">
        <v>34.21</v>
      </c>
      <c r="P1401">
        <v>16.52</v>
      </c>
      <c r="Q1401">
        <v>7.72</v>
      </c>
      <c r="R1401">
        <v>5.97</v>
      </c>
      <c r="S1401">
        <v>4.53</v>
      </c>
      <c r="T1401">
        <v>3.43</v>
      </c>
      <c r="U1401">
        <v>6.05</v>
      </c>
      <c r="V1401">
        <v>4.4000000000000004</v>
      </c>
      <c r="W1401">
        <v>2014</v>
      </c>
      <c r="X1401">
        <f t="shared" si="41"/>
        <v>0</v>
      </c>
    </row>
    <row r="1402" spans="1:24" ht="12.75" hidden="1" customHeight="1" x14ac:dyDescent="0.45">
      <c r="A1402">
        <v>99</v>
      </c>
      <c r="B1402" t="s">
        <v>90</v>
      </c>
      <c r="C1402" t="s">
        <v>174</v>
      </c>
      <c r="D1402" s="2" t="str">
        <f t="shared" si="40"/>
        <v>South Alabama2014</v>
      </c>
      <c r="F1402">
        <v>6</v>
      </c>
      <c r="G1402">
        <v>7</v>
      </c>
      <c r="H1402" s="2">
        <v>0</v>
      </c>
      <c r="I1402">
        <v>-8.4</v>
      </c>
      <c r="J1402">
        <v>0.77</v>
      </c>
      <c r="K1402">
        <v>-7.63</v>
      </c>
      <c r="L1402" s="2">
        <f>_xlfn.RANK.EQ(I1402, INDEX(CFB!$I$2:$I$1048576, MATCH(W1402, CFB!$W$2:$W$1048576, 0)):INDEX(CFB!$I$2:$I$1048576, MATCH(W1402, CFB!$W$2:$W$1048576, 0) + COUNTIF(CFB!$W$2:$W$1048576, W1402) - 1), 0)</f>
        <v>113</v>
      </c>
      <c r="M1402" s="2">
        <f>_xlfn.RANK.EQ(J1402, INDEX(CFB!$J$2:$J$1048576, MATCH(W1402, CFB!$W$2:$W$1048576, 0)):INDEX(CFB!$J$2:$J$1048576, MATCH(W1402, CFB!$W$2:$W$1048576, 0) + COUNTIF(CFB!$W$2:$W$1048576, W1402) - 1))</f>
        <v>61</v>
      </c>
      <c r="N1402" s="2">
        <f>RANK(K1402, INDEX(CFB!$K$2:$K$1048576, MATCH(W1402, CFB!$W$2:$W$1048576, 0)):INDEX(CFB!$K$2:$K$1048576, MATCH(W1402, CFB!$W$2:$W$1048576, 0) + COUNTIF(CFB!$W$2:$W$1048576, W1402) - 1))</f>
        <v>99</v>
      </c>
      <c r="O1402">
        <v>31.54</v>
      </c>
      <c r="P1402">
        <v>13.88</v>
      </c>
      <c r="Q1402">
        <v>7.14</v>
      </c>
      <c r="R1402">
        <v>5.83</v>
      </c>
      <c r="S1402">
        <v>4.51</v>
      </c>
      <c r="T1402">
        <v>3.57</v>
      </c>
      <c r="U1402">
        <v>5.72</v>
      </c>
      <c r="V1402">
        <v>4.4800000000000004</v>
      </c>
      <c r="W1402">
        <v>2014</v>
      </c>
      <c r="X1402">
        <f t="shared" si="41"/>
        <v>0</v>
      </c>
    </row>
    <row r="1403" spans="1:24" ht="12.75" hidden="1" customHeight="1" x14ac:dyDescent="0.45">
      <c r="A1403">
        <v>100</v>
      </c>
      <c r="B1403" t="s">
        <v>106</v>
      </c>
      <c r="C1403" t="s">
        <v>163</v>
      </c>
      <c r="D1403" s="2" t="str">
        <f t="shared" si="40"/>
        <v>Wake Forest2014</v>
      </c>
      <c r="F1403">
        <v>3</v>
      </c>
      <c r="G1403">
        <v>9</v>
      </c>
      <c r="H1403" s="2">
        <v>0</v>
      </c>
      <c r="I1403">
        <v>-8.5</v>
      </c>
      <c r="J1403">
        <v>0.86</v>
      </c>
      <c r="K1403">
        <v>-7.64</v>
      </c>
      <c r="L1403" s="2">
        <f>_xlfn.RANK.EQ(I1403, INDEX(CFB!$I$2:$I$1048576, MATCH(W1403, CFB!$W$2:$W$1048576, 0)):INDEX(CFB!$I$2:$I$1048576, MATCH(W1403, CFB!$W$2:$W$1048576, 0) + COUNTIF(CFB!$W$2:$W$1048576, W1403) - 1), 0)</f>
        <v>114</v>
      </c>
      <c r="M1403" s="2">
        <f>_xlfn.RANK.EQ(J1403, INDEX(CFB!$J$2:$J$1048576, MATCH(W1403, CFB!$W$2:$W$1048576, 0)):INDEX(CFB!$J$2:$J$1048576, MATCH(W1403, CFB!$W$2:$W$1048576, 0) + COUNTIF(CFB!$W$2:$W$1048576, W1403) - 1))</f>
        <v>59</v>
      </c>
      <c r="N1403" s="2">
        <f>RANK(K1403, INDEX(CFB!$K$2:$K$1048576, MATCH(W1403, CFB!$W$2:$W$1048576, 0)):INDEX(CFB!$K$2:$K$1048576, MATCH(W1403, CFB!$W$2:$W$1048576, 0) + COUNTIF(CFB!$W$2:$W$1048576, W1403) - 1))</f>
        <v>100</v>
      </c>
      <c r="O1403">
        <v>31.79</v>
      </c>
      <c r="P1403">
        <v>14.69</v>
      </c>
      <c r="Q1403">
        <v>7.13</v>
      </c>
      <c r="R1403">
        <v>5.38</v>
      </c>
      <c r="S1403">
        <v>2.44</v>
      </c>
      <c r="T1403">
        <v>3.62</v>
      </c>
      <c r="U1403">
        <v>4.76</v>
      </c>
      <c r="V1403">
        <v>4.3099999999999996</v>
      </c>
      <c r="W1403">
        <v>2014</v>
      </c>
      <c r="X1403">
        <f t="shared" si="41"/>
        <v>0</v>
      </c>
    </row>
    <row r="1404" spans="1:24" ht="12.75" hidden="1" customHeight="1" x14ac:dyDescent="0.45">
      <c r="A1404">
        <v>101</v>
      </c>
      <c r="B1404" t="s">
        <v>141</v>
      </c>
      <c r="C1404" t="s">
        <v>167</v>
      </c>
      <c r="D1404" s="2" t="str">
        <f t="shared" si="40"/>
        <v>New Mexico2014</v>
      </c>
      <c r="F1404">
        <v>4</v>
      </c>
      <c r="G1404">
        <v>8</v>
      </c>
      <c r="H1404" s="2">
        <v>0</v>
      </c>
      <c r="I1404">
        <v>0.78</v>
      </c>
      <c r="J1404">
        <v>-8.58</v>
      </c>
      <c r="K1404">
        <v>-7.8</v>
      </c>
      <c r="L1404" s="2">
        <f>_xlfn.RANK.EQ(I1404, INDEX(CFB!$I$2:$I$1048576, MATCH(W1404, CFB!$W$2:$W$1048576, 0)):INDEX(CFB!$I$2:$I$1048576, MATCH(W1404, CFB!$W$2:$W$1048576, 0) + COUNTIF(CFB!$W$2:$W$1048576, W1404) - 1), 0)</f>
        <v>63</v>
      </c>
      <c r="M1404" s="2">
        <f>_xlfn.RANK.EQ(J1404, INDEX(CFB!$J$2:$J$1048576, MATCH(W1404, CFB!$W$2:$W$1048576, 0)):INDEX(CFB!$J$2:$J$1048576, MATCH(W1404, CFB!$W$2:$W$1048576, 0) + COUNTIF(CFB!$W$2:$W$1048576, W1404) - 1))</f>
        <v>115</v>
      </c>
      <c r="N1404" s="2">
        <f>RANK(K1404, INDEX(CFB!$K$2:$K$1048576, MATCH(W1404, CFB!$W$2:$W$1048576, 0)):INDEX(CFB!$K$2:$K$1048576, MATCH(W1404, CFB!$W$2:$W$1048576, 0) + COUNTIF(CFB!$W$2:$W$1048576, W1404) - 1))</f>
        <v>101</v>
      </c>
      <c r="O1404">
        <v>39.42</v>
      </c>
      <c r="P1404">
        <v>25.83</v>
      </c>
      <c r="Q1404">
        <v>7.88</v>
      </c>
      <c r="R1404">
        <v>7.25</v>
      </c>
      <c r="S1404">
        <v>7.04</v>
      </c>
      <c r="T1404">
        <v>5.19</v>
      </c>
      <c r="U1404">
        <v>7.27</v>
      </c>
      <c r="V1404">
        <v>6.03</v>
      </c>
      <c r="W1404">
        <v>2014</v>
      </c>
      <c r="X1404">
        <f t="shared" si="41"/>
        <v>0</v>
      </c>
    </row>
    <row r="1405" spans="1:24" ht="12.75" hidden="1" customHeight="1" x14ac:dyDescent="0.45">
      <c r="A1405">
        <v>102</v>
      </c>
      <c r="B1405" t="s">
        <v>140</v>
      </c>
      <c r="C1405" t="s">
        <v>161</v>
      </c>
      <c r="D1405" s="2" t="str">
        <f t="shared" si="40"/>
        <v>Ball State2014</v>
      </c>
      <c r="F1405">
        <v>5</v>
      </c>
      <c r="G1405">
        <v>7</v>
      </c>
      <c r="H1405" s="2">
        <v>0</v>
      </c>
      <c r="I1405">
        <v>-3.14</v>
      </c>
      <c r="J1405">
        <v>-5.22</v>
      </c>
      <c r="K1405">
        <v>-8.35</v>
      </c>
      <c r="L1405" s="2">
        <f>_xlfn.RANK.EQ(I1405, INDEX(CFB!$I$2:$I$1048576, MATCH(W1405, CFB!$W$2:$W$1048576, 0)):INDEX(CFB!$I$2:$I$1048576, MATCH(W1405, CFB!$W$2:$W$1048576, 0) + COUNTIF(CFB!$W$2:$W$1048576, W1405) - 1), 0)</f>
        <v>92</v>
      </c>
      <c r="M1405" s="2">
        <f>_xlfn.RANK.EQ(J1405, INDEX(CFB!$J$2:$J$1048576, MATCH(W1405, CFB!$W$2:$W$1048576, 0)):INDEX(CFB!$J$2:$J$1048576, MATCH(W1405, CFB!$W$2:$W$1048576, 0) + COUNTIF(CFB!$W$2:$W$1048576, W1405) - 1))</f>
        <v>104</v>
      </c>
      <c r="N1405" s="2">
        <f>RANK(K1405, INDEX(CFB!$K$2:$K$1048576, MATCH(W1405, CFB!$W$2:$W$1048576, 0)):INDEX(CFB!$K$2:$K$1048576, MATCH(W1405, CFB!$W$2:$W$1048576, 0) + COUNTIF(CFB!$W$2:$W$1048576, W1405) - 1))</f>
        <v>102</v>
      </c>
      <c r="O1405">
        <v>34.26</v>
      </c>
      <c r="P1405">
        <v>20.010000000000002</v>
      </c>
      <c r="Q1405">
        <v>6.82</v>
      </c>
      <c r="R1405">
        <v>6.36</v>
      </c>
      <c r="S1405">
        <v>4.58</v>
      </c>
      <c r="T1405">
        <v>4.29</v>
      </c>
      <c r="U1405">
        <v>5.63</v>
      </c>
      <c r="V1405">
        <v>5.25</v>
      </c>
      <c r="W1405">
        <v>2014</v>
      </c>
      <c r="X1405">
        <f t="shared" si="41"/>
        <v>0</v>
      </c>
    </row>
    <row r="1406" spans="1:24" ht="12.75" hidden="1" customHeight="1" x14ac:dyDescent="0.45">
      <c r="A1406">
        <v>103</v>
      </c>
      <c r="B1406" t="s">
        <v>98</v>
      </c>
      <c r="C1406" t="s">
        <v>165</v>
      </c>
      <c r="D1406" s="2" t="str">
        <f t="shared" si="40"/>
        <v>UTSA2014</v>
      </c>
      <c r="F1406">
        <v>4</v>
      </c>
      <c r="G1406">
        <v>8</v>
      </c>
      <c r="H1406" s="2">
        <v>0</v>
      </c>
      <c r="I1406">
        <v>-11.19</v>
      </c>
      <c r="J1406">
        <v>2.57</v>
      </c>
      <c r="K1406">
        <v>-8.6199999999999992</v>
      </c>
      <c r="L1406" s="2">
        <f>_xlfn.RANK.EQ(I1406, INDEX(CFB!$I$2:$I$1048576, MATCH(W1406, CFB!$W$2:$W$1048576, 0)):INDEX(CFB!$I$2:$I$1048576, MATCH(W1406, CFB!$W$2:$W$1048576, 0) + COUNTIF(CFB!$W$2:$W$1048576, W1406) - 1), 0)</f>
        <v>123</v>
      </c>
      <c r="M1406" s="2">
        <f>_xlfn.RANK.EQ(J1406, INDEX(CFB!$J$2:$J$1048576, MATCH(W1406, CFB!$W$2:$W$1048576, 0)):INDEX(CFB!$J$2:$J$1048576, MATCH(W1406, CFB!$W$2:$W$1048576, 0) + COUNTIF(CFB!$W$2:$W$1048576, W1406) - 1))</f>
        <v>48</v>
      </c>
      <c r="N1406" s="2">
        <f>RANK(K1406, INDEX(CFB!$K$2:$K$1048576, MATCH(W1406, CFB!$W$2:$W$1048576, 0)):INDEX(CFB!$K$2:$K$1048576, MATCH(W1406, CFB!$W$2:$W$1048576, 0) + COUNTIF(CFB!$W$2:$W$1048576, W1406) - 1))</f>
        <v>103</v>
      </c>
      <c r="O1406">
        <v>28.21</v>
      </c>
      <c r="P1406">
        <v>13.45</v>
      </c>
      <c r="Q1406">
        <v>6.76</v>
      </c>
      <c r="R1406">
        <v>6.3</v>
      </c>
      <c r="S1406">
        <v>3.89</v>
      </c>
      <c r="T1406">
        <v>2.98</v>
      </c>
      <c r="U1406">
        <v>5.19</v>
      </c>
      <c r="V1406">
        <v>4.43</v>
      </c>
      <c r="W1406">
        <v>2014</v>
      </c>
      <c r="X1406">
        <f t="shared" si="41"/>
        <v>0</v>
      </c>
    </row>
    <row r="1407" spans="1:24" ht="12.75" hidden="1" customHeight="1" x14ac:dyDescent="0.45">
      <c r="A1407">
        <v>104</v>
      </c>
      <c r="B1407" t="s">
        <v>40</v>
      </c>
      <c r="C1407" t="s">
        <v>29</v>
      </c>
      <c r="D1407" s="2" t="str">
        <f t="shared" si="40"/>
        <v>Iowa State2014</v>
      </c>
      <c r="F1407">
        <v>2</v>
      </c>
      <c r="G1407">
        <v>10</v>
      </c>
      <c r="H1407" s="2">
        <v>0</v>
      </c>
      <c r="I1407">
        <v>-2.63</v>
      </c>
      <c r="J1407">
        <v>-6.01</v>
      </c>
      <c r="K1407">
        <v>-8.64</v>
      </c>
      <c r="L1407" s="2">
        <f>_xlfn.RANK.EQ(I1407, INDEX(CFB!$I$2:$I$1048576, MATCH(W1407, CFB!$W$2:$W$1048576, 0)):INDEX(CFB!$I$2:$I$1048576, MATCH(W1407, CFB!$W$2:$W$1048576, 0) + COUNTIF(CFB!$W$2:$W$1048576, W1407) - 1), 0)</f>
        <v>86</v>
      </c>
      <c r="M1407" s="2">
        <f>_xlfn.RANK.EQ(J1407, INDEX(CFB!$J$2:$J$1048576, MATCH(W1407, CFB!$W$2:$W$1048576, 0)):INDEX(CFB!$J$2:$J$1048576, MATCH(W1407, CFB!$W$2:$W$1048576, 0) + COUNTIF(CFB!$W$2:$W$1048576, W1407) - 1))</f>
        <v>107</v>
      </c>
      <c r="N1407" s="2">
        <f>RANK(K1407, INDEX(CFB!$K$2:$K$1048576, MATCH(W1407, CFB!$W$2:$W$1048576, 0)):INDEX(CFB!$K$2:$K$1048576, MATCH(W1407, CFB!$W$2:$W$1048576, 0) + COUNTIF(CFB!$W$2:$W$1048576, W1407) - 1))</f>
        <v>104</v>
      </c>
      <c r="O1407">
        <v>38.590000000000003</v>
      </c>
      <c r="P1407">
        <v>21.1</v>
      </c>
      <c r="Q1407">
        <v>7.23</v>
      </c>
      <c r="R1407">
        <v>5.75</v>
      </c>
      <c r="S1407">
        <v>4.91</v>
      </c>
      <c r="T1407">
        <v>4.71</v>
      </c>
      <c r="U1407">
        <v>6.16</v>
      </c>
      <c r="V1407">
        <v>5.16</v>
      </c>
      <c r="W1407">
        <v>2014</v>
      </c>
      <c r="X1407">
        <f t="shared" si="41"/>
        <v>0</v>
      </c>
    </row>
    <row r="1408" spans="1:24" ht="12.75" hidden="1" customHeight="1" x14ac:dyDescent="0.45">
      <c r="A1408">
        <v>105</v>
      </c>
      <c r="B1408" t="s">
        <v>126</v>
      </c>
      <c r="C1408" t="s">
        <v>166</v>
      </c>
      <c r="D1408" s="2" t="str">
        <f t="shared" si="40"/>
        <v>Hawaii2014</v>
      </c>
      <c r="F1408">
        <v>4</v>
      </c>
      <c r="G1408">
        <v>9</v>
      </c>
      <c r="H1408" s="2">
        <v>0</v>
      </c>
      <c r="I1408">
        <v>-6.35</v>
      </c>
      <c r="J1408">
        <v>-2.73</v>
      </c>
      <c r="K1408">
        <v>-9.08</v>
      </c>
      <c r="L1408" s="2">
        <f>_xlfn.RANK.EQ(I1408, INDEX(CFB!$I$2:$I$1048576, MATCH(W1408, CFB!$W$2:$W$1048576, 0)):INDEX(CFB!$I$2:$I$1048576, MATCH(W1408, CFB!$W$2:$W$1048576, 0) + COUNTIF(CFB!$W$2:$W$1048576, W1408) - 1), 0)</f>
        <v>107</v>
      </c>
      <c r="M1408" s="2">
        <f>_xlfn.RANK.EQ(J1408, INDEX(CFB!$J$2:$J$1048576, MATCH(W1408, CFB!$W$2:$W$1048576, 0)):INDEX(CFB!$J$2:$J$1048576, MATCH(W1408, CFB!$W$2:$W$1048576, 0) + COUNTIF(CFB!$W$2:$W$1048576, W1408) - 1))</f>
        <v>90</v>
      </c>
      <c r="N1408" s="2">
        <f>RANK(K1408, INDEX(CFB!$K$2:$K$1048576, MATCH(W1408, CFB!$W$2:$W$1048576, 0)):INDEX(CFB!$K$2:$K$1048576, MATCH(W1408, CFB!$W$2:$W$1048576, 0) + COUNTIF(CFB!$W$2:$W$1048576, W1408) - 1))</f>
        <v>105</v>
      </c>
      <c r="O1408">
        <v>32.090000000000003</v>
      </c>
      <c r="P1408">
        <v>17.77</v>
      </c>
      <c r="Q1408">
        <v>6.94</v>
      </c>
      <c r="R1408">
        <v>6.71</v>
      </c>
      <c r="S1408">
        <v>4.1500000000000004</v>
      </c>
      <c r="T1408">
        <v>3.62</v>
      </c>
      <c r="U1408">
        <v>5.48</v>
      </c>
      <c r="V1408">
        <v>4.93</v>
      </c>
      <c r="W1408">
        <v>2014</v>
      </c>
      <c r="X1408">
        <f t="shared" si="41"/>
        <v>0</v>
      </c>
    </row>
    <row r="1409" spans="1:24" ht="12.75" hidden="1" customHeight="1" x14ac:dyDescent="0.45">
      <c r="A1409">
        <v>106</v>
      </c>
      <c r="B1409" t="s">
        <v>127</v>
      </c>
      <c r="C1409" t="s">
        <v>162</v>
      </c>
      <c r="D1409" s="2" t="str">
        <f t="shared" si="40"/>
        <v>Akron2014</v>
      </c>
      <c r="F1409">
        <v>5</v>
      </c>
      <c r="G1409">
        <v>7</v>
      </c>
      <c r="H1409" s="2">
        <v>0</v>
      </c>
      <c r="I1409">
        <v>-9.1999999999999993</v>
      </c>
      <c r="J1409">
        <v>-0.03</v>
      </c>
      <c r="K1409">
        <v>-9.23</v>
      </c>
      <c r="L1409" s="2">
        <f>_xlfn.RANK.EQ(I1409, INDEX(CFB!$I$2:$I$1048576, MATCH(W1409, CFB!$W$2:$W$1048576, 0)):INDEX(CFB!$I$2:$I$1048576, MATCH(W1409, CFB!$W$2:$W$1048576, 0) + COUNTIF(CFB!$W$2:$W$1048576, W1409) - 1), 0)</f>
        <v>119</v>
      </c>
      <c r="M1409" s="2">
        <f>_xlfn.RANK.EQ(J1409, INDEX(CFB!$J$2:$J$1048576, MATCH(W1409, CFB!$W$2:$W$1048576, 0)):INDEX(CFB!$J$2:$J$1048576, MATCH(W1409, CFB!$W$2:$W$1048576, 0) + COUNTIF(CFB!$W$2:$W$1048576, W1409) - 1))</f>
        <v>66</v>
      </c>
      <c r="N1409" s="2">
        <f>RANK(K1409, INDEX(CFB!$K$2:$K$1048576, MATCH(W1409, CFB!$W$2:$W$1048576, 0)):INDEX(CFB!$K$2:$K$1048576, MATCH(W1409, CFB!$W$2:$W$1048576, 0) + COUNTIF(CFB!$W$2:$W$1048576, W1409) - 1))</f>
        <v>106</v>
      </c>
      <c r="O1409">
        <v>31.01</v>
      </c>
      <c r="P1409">
        <v>15.73</v>
      </c>
      <c r="Q1409">
        <v>6.46</v>
      </c>
      <c r="R1409">
        <v>6.06</v>
      </c>
      <c r="S1409">
        <v>4.6399999999999997</v>
      </c>
      <c r="T1409">
        <v>3.58</v>
      </c>
      <c r="U1409">
        <v>5.73</v>
      </c>
      <c r="V1409">
        <v>4.63</v>
      </c>
      <c r="W1409">
        <v>2014</v>
      </c>
      <c r="X1409">
        <f t="shared" si="41"/>
        <v>0</v>
      </c>
    </row>
    <row r="1410" spans="1:24" ht="12.75" hidden="1" customHeight="1" x14ac:dyDescent="0.45">
      <c r="A1410">
        <v>107</v>
      </c>
      <c r="B1410" t="s">
        <v>105</v>
      </c>
      <c r="C1410" t="s">
        <v>162</v>
      </c>
      <c r="D1410" s="2" t="str">
        <f t="shared" si="40"/>
        <v>Buffalo2014</v>
      </c>
      <c r="F1410">
        <v>5</v>
      </c>
      <c r="G1410">
        <v>6</v>
      </c>
      <c r="H1410" s="2">
        <v>0</v>
      </c>
      <c r="I1410">
        <v>-0.2</v>
      </c>
      <c r="J1410">
        <v>-9.14</v>
      </c>
      <c r="K1410">
        <v>-9.34</v>
      </c>
      <c r="L1410" s="2">
        <f>_xlfn.RANK.EQ(I1410, INDEX(CFB!$I$2:$I$1048576, MATCH(W1410, CFB!$W$2:$W$1048576, 0)):INDEX(CFB!$I$2:$I$1048576, MATCH(W1410, CFB!$W$2:$W$1048576, 0) + COUNTIF(CFB!$W$2:$W$1048576, W1410) - 1), 0)</f>
        <v>71</v>
      </c>
      <c r="M1410" s="2">
        <f>_xlfn.RANK.EQ(J1410, INDEX(CFB!$J$2:$J$1048576, MATCH(W1410, CFB!$W$2:$W$1048576, 0)):INDEX(CFB!$J$2:$J$1048576, MATCH(W1410, CFB!$W$2:$W$1048576, 0) + COUNTIF(CFB!$W$2:$W$1048576, W1410) - 1))</f>
        <v>117</v>
      </c>
      <c r="N1410" s="2">
        <f>RANK(K1410, INDEX(CFB!$K$2:$K$1048576, MATCH(W1410, CFB!$W$2:$W$1048576, 0)):INDEX(CFB!$K$2:$K$1048576, MATCH(W1410, CFB!$W$2:$W$1048576, 0) + COUNTIF(CFB!$W$2:$W$1048576, W1410) - 1))</f>
        <v>107</v>
      </c>
      <c r="O1410">
        <v>38.67</v>
      </c>
      <c r="P1410">
        <v>25.34</v>
      </c>
      <c r="Q1410">
        <v>8.2899999999999991</v>
      </c>
      <c r="R1410">
        <v>7.67</v>
      </c>
      <c r="S1410">
        <v>4.88</v>
      </c>
      <c r="T1410">
        <v>3.97</v>
      </c>
      <c r="U1410">
        <v>6.42</v>
      </c>
      <c r="V1410">
        <v>5.34</v>
      </c>
      <c r="W1410">
        <v>2014</v>
      </c>
      <c r="X1410">
        <f t="shared" si="41"/>
        <v>0</v>
      </c>
    </row>
    <row r="1411" spans="1:24" ht="12.75" hidden="1" customHeight="1" x14ac:dyDescent="0.45">
      <c r="A1411">
        <v>108</v>
      </c>
      <c r="B1411" t="s">
        <v>114</v>
      </c>
      <c r="C1411" t="s">
        <v>166</v>
      </c>
      <c r="D1411" s="2" t="str">
        <f t="shared" ref="D1411:D1474" si="42">_xlfn.CONCAT(B1411, W1411)</f>
        <v>San Jose State2014</v>
      </c>
      <c r="F1411">
        <v>3</v>
      </c>
      <c r="G1411">
        <v>9</v>
      </c>
      <c r="H1411" s="2">
        <v>0</v>
      </c>
      <c r="I1411">
        <v>-8.81</v>
      </c>
      <c r="J1411">
        <v>-0.67</v>
      </c>
      <c r="K1411">
        <v>-9.49</v>
      </c>
      <c r="L1411" s="2">
        <f>_xlfn.RANK.EQ(I1411, INDEX(CFB!$I$2:$I$1048576, MATCH(W1411, CFB!$W$2:$W$1048576, 0)):INDEX(CFB!$I$2:$I$1048576, MATCH(W1411, CFB!$W$2:$W$1048576, 0) + COUNTIF(CFB!$W$2:$W$1048576, W1411) - 1), 0)</f>
        <v>117</v>
      </c>
      <c r="M1411" s="2">
        <f>_xlfn.RANK.EQ(J1411, INDEX(CFB!$J$2:$J$1048576, MATCH(W1411, CFB!$W$2:$W$1048576, 0)):INDEX(CFB!$J$2:$J$1048576, MATCH(W1411, CFB!$W$2:$W$1048576, 0) + COUNTIF(CFB!$W$2:$W$1048576, W1411) - 1))</f>
        <v>73</v>
      </c>
      <c r="N1411" s="2">
        <f>RANK(K1411, INDEX(CFB!$K$2:$K$1048576, MATCH(W1411, CFB!$W$2:$W$1048576, 0)):INDEX(CFB!$K$2:$K$1048576, MATCH(W1411, CFB!$W$2:$W$1048576, 0) + COUNTIF(CFB!$W$2:$W$1048576, W1411) - 1))</f>
        <v>108</v>
      </c>
      <c r="O1411">
        <v>31.75</v>
      </c>
      <c r="P1411">
        <v>19.11</v>
      </c>
      <c r="Q1411">
        <v>7.69</v>
      </c>
      <c r="R1411">
        <v>4.7300000000000004</v>
      </c>
      <c r="S1411">
        <v>4.32</v>
      </c>
      <c r="T1411">
        <v>4.42</v>
      </c>
      <c r="U1411">
        <v>6.01</v>
      </c>
      <c r="V1411">
        <v>4.57</v>
      </c>
      <c r="W1411">
        <v>2014</v>
      </c>
      <c r="X1411">
        <f t="shared" ref="X1411:X1474" si="43">IF(E1411=1, 1,0)</f>
        <v>0</v>
      </c>
    </row>
    <row r="1412" spans="1:24" ht="12.75" hidden="1" customHeight="1" x14ac:dyDescent="0.45">
      <c r="A1412">
        <v>109</v>
      </c>
      <c r="B1412" t="s">
        <v>143</v>
      </c>
      <c r="C1412" t="s">
        <v>168</v>
      </c>
      <c r="D1412" s="2" t="str">
        <f t="shared" si="42"/>
        <v>Florida Atlantic2014</v>
      </c>
      <c r="F1412">
        <v>3</v>
      </c>
      <c r="G1412">
        <v>9</v>
      </c>
      <c r="H1412" s="2">
        <v>0</v>
      </c>
      <c r="I1412">
        <v>-6.06</v>
      </c>
      <c r="J1412">
        <v>-3.62</v>
      </c>
      <c r="K1412">
        <v>-9.68</v>
      </c>
      <c r="L1412" s="2">
        <f>_xlfn.RANK.EQ(I1412, INDEX(CFB!$I$2:$I$1048576, MATCH(W1412, CFB!$W$2:$W$1048576, 0)):INDEX(CFB!$I$2:$I$1048576, MATCH(W1412, CFB!$W$2:$W$1048576, 0) + COUNTIF(CFB!$W$2:$W$1048576, W1412) - 1), 0)</f>
        <v>105</v>
      </c>
      <c r="M1412" s="2">
        <f>_xlfn.RANK.EQ(J1412, INDEX(CFB!$J$2:$J$1048576, MATCH(W1412, CFB!$W$2:$W$1048576, 0)):INDEX(CFB!$J$2:$J$1048576, MATCH(W1412, CFB!$W$2:$W$1048576, 0) + COUNTIF(CFB!$W$2:$W$1048576, W1412) - 1))</f>
        <v>97</v>
      </c>
      <c r="N1412" s="2">
        <f>RANK(K1412, INDEX(CFB!$K$2:$K$1048576, MATCH(W1412, CFB!$W$2:$W$1048576, 0)):INDEX(CFB!$K$2:$K$1048576, MATCH(W1412, CFB!$W$2:$W$1048576, 0) + COUNTIF(CFB!$W$2:$W$1048576, W1412) - 1))</f>
        <v>109</v>
      </c>
      <c r="O1412">
        <v>34.94</v>
      </c>
      <c r="P1412">
        <v>19.41</v>
      </c>
      <c r="Q1412">
        <v>7.35</v>
      </c>
      <c r="R1412">
        <v>5.66</v>
      </c>
      <c r="S1412">
        <v>5.2</v>
      </c>
      <c r="T1412">
        <v>4.6900000000000004</v>
      </c>
      <c r="U1412">
        <v>6.19</v>
      </c>
      <c r="V1412">
        <v>5.15</v>
      </c>
      <c r="W1412">
        <v>2014</v>
      </c>
      <c r="X1412">
        <f t="shared" si="43"/>
        <v>0</v>
      </c>
    </row>
    <row r="1413" spans="1:24" ht="12.75" hidden="1" customHeight="1" x14ac:dyDescent="0.45">
      <c r="A1413">
        <v>110</v>
      </c>
      <c r="B1413" t="s">
        <v>64</v>
      </c>
      <c r="C1413" t="s">
        <v>162</v>
      </c>
      <c r="D1413" s="2" t="str">
        <f t="shared" si="42"/>
        <v>Ohio2014</v>
      </c>
      <c r="F1413">
        <v>6</v>
      </c>
      <c r="G1413">
        <v>6</v>
      </c>
      <c r="H1413" s="2">
        <v>0</v>
      </c>
      <c r="I1413">
        <v>-9.3699999999999992</v>
      </c>
      <c r="J1413">
        <v>-0.42</v>
      </c>
      <c r="K1413">
        <v>-9.7899999999999991</v>
      </c>
      <c r="L1413" s="2">
        <f>_xlfn.RANK.EQ(I1413, INDEX(CFB!$I$2:$I$1048576, MATCH(W1413, CFB!$W$2:$W$1048576, 0)):INDEX(CFB!$I$2:$I$1048576, MATCH(W1413, CFB!$W$2:$W$1048576, 0) + COUNTIF(CFB!$W$2:$W$1048576, W1413) - 1), 0)</f>
        <v>120</v>
      </c>
      <c r="M1413" s="2">
        <f>_xlfn.RANK.EQ(J1413, INDEX(CFB!$J$2:$J$1048576, MATCH(W1413, CFB!$W$2:$W$1048576, 0)):INDEX(CFB!$J$2:$J$1048576, MATCH(W1413, CFB!$W$2:$W$1048576, 0) + COUNTIF(CFB!$W$2:$W$1048576, W1413) - 1))</f>
        <v>72</v>
      </c>
      <c r="N1413" s="2">
        <f>RANK(K1413, INDEX(CFB!$K$2:$K$1048576, MATCH(W1413, CFB!$W$2:$W$1048576, 0)):INDEX(CFB!$K$2:$K$1048576, MATCH(W1413, CFB!$W$2:$W$1048576, 0) + COUNTIF(CFB!$W$2:$W$1048576, W1413) - 1))</f>
        <v>110</v>
      </c>
      <c r="O1413">
        <v>28.64</v>
      </c>
      <c r="P1413">
        <v>15.55</v>
      </c>
      <c r="Q1413">
        <v>7.24</v>
      </c>
      <c r="R1413">
        <v>6.3</v>
      </c>
      <c r="S1413">
        <v>4.66</v>
      </c>
      <c r="T1413">
        <v>3.32</v>
      </c>
      <c r="U1413">
        <v>5.9</v>
      </c>
      <c r="V1413">
        <v>4.78</v>
      </c>
      <c r="W1413">
        <v>2014</v>
      </c>
      <c r="X1413">
        <f t="shared" si="43"/>
        <v>0</v>
      </c>
    </row>
    <row r="1414" spans="1:24" ht="12.75" hidden="1" customHeight="1" x14ac:dyDescent="0.45">
      <c r="A1414">
        <v>111</v>
      </c>
      <c r="B1414" t="s">
        <v>123</v>
      </c>
      <c r="C1414" t="s">
        <v>174</v>
      </c>
      <c r="D1414" s="2" t="str">
        <f t="shared" si="42"/>
        <v>Louisiana-Monroe2014</v>
      </c>
      <c r="F1414">
        <v>4</v>
      </c>
      <c r="G1414">
        <v>8</v>
      </c>
      <c r="H1414" s="2">
        <v>0</v>
      </c>
      <c r="I1414">
        <v>-9.52</v>
      </c>
      <c r="J1414">
        <v>-0.3</v>
      </c>
      <c r="K1414">
        <v>-9.82</v>
      </c>
      <c r="L1414" s="2">
        <f>_xlfn.RANK.EQ(I1414, INDEX(CFB!$I$2:$I$1048576, MATCH(W1414, CFB!$W$2:$W$1048576, 0)):INDEX(CFB!$I$2:$I$1048576, MATCH(W1414, CFB!$W$2:$W$1048576, 0) + COUNTIF(CFB!$W$2:$W$1048576, W1414) - 1), 0)</f>
        <v>121</v>
      </c>
      <c r="M1414" s="2">
        <f>_xlfn.RANK.EQ(J1414, INDEX(CFB!$J$2:$J$1048576, MATCH(W1414, CFB!$W$2:$W$1048576, 0)):INDEX(CFB!$J$2:$J$1048576, MATCH(W1414, CFB!$W$2:$W$1048576, 0) + COUNTIF(CFB!$W$2:$W$1048576, W1414) - 1))</f>
        <v>70</v>
      </c>
      <c r="N1414" s="2">
        <f>RANK(K1414, INDEX(CFB!$K$2:$K$1048576, MATCH(W1414, CFB!$W$2:$W$1048576, 0)):INDEX(CFB!$K$2:$K$1048576, MATCH(W1414, CFB!$W$2:$W$1048576, 0) + COUNTIF(CFB!$W$2:$W$1048576, W1414) - 1))</f>
        <v>111</v>
      </c>
      <c r="O1414">
        <v>30.58</v>
      </c>
      <c r="P1414">
        <v>13.31</v>
      </c>
      <c r="Q1414">
        <v>7.56</v>
      </c>
      <c r="R1414">
        <v>5.55</v>
      </c>
      <c r="S1414">
        <v>2.54</v>
      </c>
      <c r="T1414">
        <v>3.59</v>
      </c>
      <c r="U1414">
        <v>5.48</v>
      </c>
      <c r="V1414">
        <v>4.34</v>
      </c>
      <c r="W1414">
        <v>2014</v>
      </c>
      <c r="X1414">
        <f t="shared" si="43"/>
        <v>0</v>
      </c>
    </row>
    <row r="1415" spans="1:24" hidden="1" x14ac:dyDescent="0.45">
      <c r="A1415">
        <v>112</v>
      </c>
      <c r="B1415" t="s">
        <v>102</v>
      </c>
      <c r="C1415" t="s">
        <v>49</v>
      </c>
      <c r="D1415" s="2" t="str">
        <f t="shared" si="42"/>
        <v>South Florida2014</v>
      </c>
      <c r="F1415">
        <v>4</v>
      </c>
      <c r="G1415">
        <v>8</v>
      </c>
      <c r="H1415" s="2">
        <v>0</v>
      </c>
      <c r="I1415">
        <v>-9.83</v>
      </c>
      <c r="J1415">
        <v>-1.07</v>
      </c>
      <c r="K1415">
        <v>-10.9</v>
      </c>
      <c r="L1415" s="2">
        <f>_xlfn.RANK.EQ(I1415, INDEX(CFB!$I$2:$I$1048576, MATCH(W1415, CFB!$W$2:$W$1048576, 0)):INDEX(CFB!$I$2:$I$1048576, MATCH(W1415, CFB!$W$2:$W$1048576, 0) + COUNTIF(CFB!$W$2:$W$1048576, W1415) - 1), 0)</f>
        <v>122</v>
      </c>
      <c r="M1415" s="2">
        <f>_xlfn.RANK.EQ(J1415, INDEX(CFB!$J$2:$J$1048576, MATCH(W1415, CFB!$W$2:$W$1048576, 0)):INDEX(CFB!$J$2:$J$1048576, MATCH(W1415, CFB!$W$2:$W$1048576, 0) + COUNTIF(CFB!$W$2:$W$1048576, W1415) - 1))</f>
        <v>78</v>
      </c>
      <c r="N1415" s="2">
        <f>RANK(K1415, INDEX(CFB!$K$2:$K$1048576, MATCH(W1415, CFB!$W$2:$W$1048576, 0)):INDEX(CFB!$K$2:$K$1048576, MATCH(W1415, CFB!$W$2:$W$1048576, 0) + COUNTIF(CFB!$W$2:$W$1048576, W1415) - 1))</f>
        <v>112</v>
      </c>
      <c r="O1415">
        <v>28.72</v>
      </c>
      <c r="P1415">
        <v>14.82</v>
      </c>
      <c r="Q1415">
        <v>7.55</v>
      </c>
      <c r="R1415">
        <v>6.48</v>
      </c>
      <c r="S1415">
        <v>4.3099999999999996</v>
      </c>
      <c r="T1415">
        <v>3.75</v>
      </c>
      <c r="U1415">
        <v>5.92</v>
      </c>
      <c r="V1415">
        <v>4.82</v>
      </c>
      <c r="W1415">
        <v>2014</v>
      </c>
      <c r="X1415">
        <f t="shared" si="43"/>
        <v>0</v>
      </c>
    </row>
    <row r="1416" spans="1:24" ht="12.75" hidden="1" customHeight="1" x14ac:dyDescent="0.45">
      <c r="A1416">
        <v>113</v>
      </c>
      <c r="B1416" t="s">
        <v>150</v>
      </c>
      <c r="C1416" t="s">
        <v>165</v>
      </c>
      <c r="D1416" s="2" t="str">
        <f t="shared" si="42"/>
        <v>Southern Mississippi2014</v>
      </c>
      <c r="F1416">
        <v>3</v>
      </c>
      <c r="G1416">
        <v>9</v>
      </c>
      <c r="H1416" s="2">
        <v>0</v>
      </c>
      <c r="I1416">
        <v>-7.17</v>
      </c>
      <c r="J1416">
        <v>-3.74</v>
      </c>
      <c r="K1416">
        <v>-10.91</v>
      </c>
      <c r="L1416" s="2">
        <f>_xlfn.RANK.EQ(I1416, INDEX(CFB!$I$2:$I$1048576, MATCH(W1416, CFB!$W$2:$W$1048576, 0)):INDEX(CFB!$I$2:$I$1048576, MATCH(W1416, CFB!$W$2:$W$1048576, 0) + COUNTIF(CFB!$W$2:$W$1048576, W1416) - 1), 0)</f>
        <v>109</v>
      </c>
      <c r="M1416" s="2">
        <f>_xlfn.RANK.EQ(J1416, INDEX(CFB!$J$2:$J$1048576, MATCH(W1416, CFB!$W$2:$W$1048576, 0)):INDEX(CFB!$J$2:$J$1048576, MATCH(W1416, CFB!$W$2:$W$1048576, 0) + COUNTIF(CFB!$W$2:$W$1048576, W1416) - 1))</f>
        <v>98</v>
      </c>
      <c r="N1416" s="2">
        <f>RANK(K1416, INDEX(CFB!$K$2:$K$1048576, MATCH(W1416, CFB!$W$2:$W$1048576, 0)):INDEX(CFB!$K$2:$K$1048576, MATCH(W1416, CFB!$W$2:$W$1048576, 0) + COUNTIF(CFB!$W$2:$W$1048576, W1416) - 1))</f>
        <v>113</v>
      </c>
      <c r="O1416">
        <v>32.630000000000003</v>
      </c>
      <c r="P1416">
        <v>20.82</v>
      </c>
      <c r="Q1416">
        <v>7.92</v>
      </c>
      <c r="R1416">
        <v>6.32</v>
      </c>
      <c r="S1416">
        <v>4</v>
      </c>
      <c r="T1416">
        <v>4.51</v>
      </c>
      <c r="U1416">
        <v>6.14</v>
      </c>
      <c r="V1416">
        <v>5.38</v>
      </c>
      <c r="W1416">
        <v>2014</v>
      </c>
      <c r="X1416">
        <f t="shared" si="43"/>
        <v>0</v>
      </c>
    </row>
    <row r="1417" spans="1:24" ht="12.75" hidden="1" customHeight="1" x14ac:dyDescent="0.45">
      <c r="A1417">
        <v>114</v>
      </c>
      <c r="B1417" t="s">
        <v>58</v>
      </c>
      <c r="C1417" t="s">
        <v>49</v>
      </c>
      <c r="D1417" s="2" t="str">
        <f t="shared" si="42"/>
        <v>Tulane2014</v>
      </c>
      <c r="F1417">
        <v>3</v>
      </c>
      <c r="G1417">
        <v>9</v>
      </c>
      <c r="H1417" s="2">
        <v>0</v>
      </c>
      <c r="I1417">
        <v>-11.5</v>
      </c>
      <c r="J1417">
        <v>0.12</v>
      </c>
      <c r="K1417">
        <v>-11.38</v>
      </c>
      <c r="L1417" s="2">
        <f>_xlfn.RANK.EQ(I1417, INDEX(CFB!$I$2:$I$1048576, MATCH(W1417, CFB!$W$2:$W$1048576, 0)):INDEX(CFB!$I$2:$I$1048576, MATCH(W1417, CFB!$W$2:$W$1048576, 0) + COUNTIF(CFB!$W$2:$W$1048576, W1417) - 1), 0)</f>
        <v>124</v>
      </c>
      <c r="M1417" s="2">
        <f>_xlfn.RANK.EQ(J1417, INDEX(CFB!$J$2:$J$1048576, MATCH(W1417, CFB!$W$2:$W$1048576, 0)):INDEX(CFB!$J$2:$J$1048576, MATCH(W1417, CFB!$W$2:$W$1048576, 0) + COUNTIF(CFB!$W$2:$W$1048576, W1417) - 1))</f>
        <v>64</v>
      </c>
      <c r="N1417" s="2">
        <f>RANK(K1417, INDEX(CFB!$K$2:$K$1048576, MATCH(W1417, CFB!$W$2:$W$1048576, 0)):INDEX(CFB!$K$2:$K$1048576, MATCH(W1417, CFB!$W$2:$W$1048576, 0) + COUNTIF(CFB!$W$2:$W$1048576, W1417) - 1))</f>
        <v>114</v>
      </c>
      <c r="O1417">
        <v>29.26</v>
      </c>
      <c r="P1417">
        <v>15.18</v>
      </c>
      <c r="Q1417">
        <v>6.53</v>
      </c>
      <c r="R1417">
        <v>6.17</v>
      </c>
      <c r="S1417">
        <v>4.92</v>
      </c>
      <c r="T1417">
        <v>3.5</v>
      </c>
      <c r="U1417">
        <v>5.73</v>
      </c>
      <c r="V1417">
        <v>4.71</v>
      </c>
      <c r="W1417">
        <v>2014</v>
      </c>
      <c r="X1417">
        <f t="shared" si="43"/>
        <v>0</v>
      </c>
    </row>
    <row r="1418" spans="1:24" ht="12.75" hidden="1" customHeight="1" x14ac:dyDescent="0.45">
      <c r="A1418">
        <v>115</v>
      </c>
      <c r="B1418" t="s">
        <v>113</v>
      </c>
      <c r="C1418" t="s">
        <v>165</v>
      </c>
      <c r="D1418" s="2" t="str">
        <f t="shared" si="42"/>
        <v>North Texas2014</v>
      </c>
      <c r="F1418">
        <v>4</v>
      </c>
      <c r="G1418">
        <v>8</v>
      </c>
      <c r="H1418" s="2">
        <v>0</v>
      </c>
      <c r="I1418">
        <v>-5.24</v>
      </c>
      <c r="J1418">
        <v>-6.67</v>
      </c>
      <c r="K1418">
        <v>-11.91</v>
      </c>
      <c r="L1418" s="2">
        <f>_xlfn.RANK.EQ(I1418, INDEX(CFB!$I$2:$I$1048576, MATCH(W1418, CFB!$W$2:$W$1048576, 0)):INDEX(CFB!$I$2:$I$1048576, MATCH(W1418, CFB!$W$2:$W$1048576, 0) + COUNTIF(CFB!$W$2:$W$1048576, W1418) - 1), 0)</f>
        <v>100</v>
      </c>
      <c r="M1418" s="2">
        <f>_xlfn.RANK.EQ(J1418, INDEX(CFB!$J$2:$J$1048576, MATCH(W1418, CFB!$W$2:$W$1048576, 0)):INDEX(CFB!$J$2:$J$1048576, MATCH(W1418, CFB!$W$2:$W$1048576, 0) + COUNTIF(CFB!$W$2:$W$1048576, W1418) - 1))</f>
        <v>110</v>
      </c>
      <c r="N1418" s="2">
        <f>RANK(K1418, INDEX(CFB!$K$2:$K$1048576, MATCH(W1418, CFB!$W$2:$W$1048576, 0)):INDEX(CFB!$K$2:$K$1048576, MATCH(W1418, CFB!$W$2:$W$1048576, 0) + COUNTIF(CFB!$W$2:$W$1048576, W1418) - 1))</f>
        <v>115</v>
      </c>
      <c r="O1418">
        <v>38.83</v>
      </c>
      <c r="P1418">
        <v>22.63</v>
      </c>
      <c r="Q1418">
        <v>7.33</v>
      </c>
      <c r="R1418">
        <v>6.41</v>
      </c>
      <c r="S1418">
        <v>4.51</v>
      </c>
      <c r="T1418">
        <v>3.99</v>
      </c>
      <c r="U1418">
        <v>5.71</v>
      </c>
      <c r="V1418">
        <v>5.1100000000000003</v>
      </c>
      <c r="W1418">
        <v>2014</v>
      </c>
      <c r="X1418">
        <f t="shared" si="43"/>
        <v>0</v>
      </c>
    </row>
    <row r="1419" spans="1:24" ht="12.75" hidden="1" customHeight="1" x14ac:dyDescent="0.45">
      <c r="A1419">
        <v>116</v>
      </c>
      <c r="B1419" t="s">
        <v>145</v>
      </c>
      <c r="C1419" t="s">
        <v>162</v>
      </c>
      <c r="D1419" s="2" t="str">
        <f t="shared" si="42"/>
        <v>Massachusetts2014</v>
      </c>
      <c r="F1419">
        <v>3</v>
      </c>
      <c r="G1419">
        <v>9</v>
      </c>
      <c r="H1419" s="2">
        <v>0</v>
      </c>
      <c r="I1419">
        <v>-2.7</v>
      </c>
      <c r="J1419">
        <v>-9.91</v>
      </c>
      <c r="K1419">
        <v>-12.61</v>
      </c>
      <c r="L1419" s="2">
        <f>_xlfn.RANK.EQ(I1419, INDEX(CFB!$I$2:$I$1048576, MATCH(W1419, CFB!$W$2:$W$1048576, 0)):INDEX(CFB!$I$2:$I$1048576, MATCH(W1419, CFB!$W$2:$W$1048576, 0) + COUNTIF(CFB!$W$2:$W$1048576, W1419) - 1), 0)</f>
        <v>87</v>
      </c>
      <c r="M1419" s="2">
        <f>_xlfn.RANK.EQ(J1419, INDEX(CFB!$J$2:$J$1048576, MATCH(W1419, CFB!$W$2:$W$1048576, 0)):INDEX(CFB!$J$2:$J$1048576, MATCH(W1419, CFB!$W$2:$W$1048576, 0) + COUNTIF(CFB!$W$2:$W$1048576, W1419) - 1))</f>
        <v>119</v>
      </c>
      <c r="N1419" s="2">
        <f>RANK(K1419, INDEX(CFB!$K$2:$K$1048576, MATCH(W1419, CFB!$W$2:$W$1048576, 0)):INDEX(CFB!$K$2:$K$1048576, MATCH(W1419, CFB!$W$2:$W$1048576, 0) + COUNTIF(CFB!$W$2:$W$1048576, W1419) - 1))</f>
        <v>116</v>
      </c>
      <c r="O1419">
        <v>36.83</v>
      </c>
      <c r="P1419">
        <v>25.59</v>
      </c>
      <c r="Q1419">
        <v>8.43</v>
      </c>
      <c r="R1419">
        <v>6.54</v>
      </c>
      <c r="S1419">
        <v>4.0599999999999996</v>
      </c>
      <c r="T1419">
        <v>4.24</v>
      </c>
      <c r="U1419">
        <v>6.54</v>
      </c>
      <c r="V1419">
        <v>5.22</v>
      </c>
      <c r="W1419">
        <v>2014</v>
      </c>
      <c r="X1419">
        <f t="shared" si="43"/>
        <v>0</v>
      </c>
    </row>
    <row r="1420" spans="1:24" ht="12.75" hidden="1" customHeight="1" x14ac:dyDescent="0.45">
      <c r="A1420">
        <v>117</v>
      </c>
      <c r="B1420" t="s">
        <v>48</v>
      </c>
      <c r="C1420" t="s">
        <v>12</v>
      </c>
      <c r="D1420" s="2" t="str">
        <f t="shared" si="42"/>
        <v>Army2014</v>
      </c>
      <c r="F1420">
        <v>4</v>
      </c>
      <c r="G1420">
        <v>8</v>
      </c>
      <c r="H1420" s="2">
        <v>0</v>
      </c>
      <c r="I1420">
        <v>-4.1100000000000003</v>
      </c>
      <c r="J1420">
        <v>-8.84</v>
      </c>
      <c r="K1420">
        <v>-12.95</v>
      </c>
      <c r="L1420" s="2">
        <f>_xlfn.RANK.EQ(I1420, INDEX(CFB!$I$2:$I$1048576, MATCH(W1420, CFB!$W$2:$W$1048576, 0)):INDEX(CFB!$I$2:$I$1048576, MATCH(W1420, CFB!$W$2:$W$1048576, 0) + COUNTIF(CFB!$W$2:$W$1048576, W1420) - 1), 0)</f>
        <v>93</v>
      </c>
      <c r="M1420" s="2">
        <f>_xlfn.RANK.EQ(J1420, INDEX(CFB!$J$2:$J$1048576, MATCH(W1420, CFB!$W$2:$W$1048576, 0)):INDEX(CFB!$J$2:$J$1048576, MATCH(W1420, CFB!$W$2:$W$1048576, 0) + COUNTIF(CFB!$W$2:$W$1048576, W1420) - 1))</f>
        <v>116</v>
      </c>
      <c r="N1420" s="2">
        <f>RANK(K1420, INDEX(CFB!$K$2:$K$1048576, MATCH(W1420, CFB!$W$2:$W$1048576, 0)):INDEX(CFB!$K$2:$K$1048576, MATCH(W1420, CFB!$W$2:$W$1048576, 0) + COUNTIF(CFB!$W$2:$W$1048576, W1420) - 1))</f>
        <v>117</v>
      </c>
      <c r="O1420">
        <v>34.54</v>
      </c>
      <c r="P1420">
        <v>25.02</v>
      </c>
      <c r="Q1420">
        <v>7.93</v>
      </c>
      <c r="R1420">
        <v>6.86</v>
      </c>
      <c r="S1420">
        <v>6</v>
      </c>
      <c r="T1420">
        <v>5.1100000000000003</v>
      </c>
      <c r="U1420">
        <v>6.35</v>
      </c>
      <c r="V1420">
        <v>5.99</v>
      </c>
      <c r="W1420">
        <v>2014</v>
      </c>
      <c r="X1420">
        <f t="shared" si="43"/>
        <v>0</v>
      </c>
    </row>
    <row r="1421" spans="1:24" ht="12.75" hidden="1" customHeight="1" x14ac:dyDescent="0.45">
      <c r="A1421">
        <v>118</v>
      </c>
      <c r="B1421" t="s">
        <v>153</v>
      </c>
      <c r="C1421" t="s">
        <v>162</v>
      </c>
      <c r="D1421" s="2" t="str">
        <f t="shared" si="42"/>
        <v>Kent State2014</v>
      </c>
      <c r="F1421">
        <v>2</v>
      </c>
      <c r="G1421">
        <v>9</v>
      </c>
      <c r="H1421" s="2">
        <v>0</v>
      </c>
      <c r="I1421">
        <v>-12.84</v>
      </c>
      <c r="J1421">
        <v>-0.2</v>
      </c>
      <c r="K1421">
        <v>-13.04</v>
      </c>
      <c r="L1421" s="2">
        <f>_xlfn.RANK.EQ(I1421, INDEX(CFB!$I$2:$I$1048576, MATCH(W1421, CFB!$W$2:$W$1048576, 0)):INDEX(CFB!$I$2:$I$1048576, MATCH(W1421, CFB!$W$2:$W$1048576, 0) + COUNTIF(CFB!$W$2:$W$1048576, W1421) - 1), 0)</f>
        <v>126</v>
      </c>
      <c r="M1421" s="2">
        <f>_xlfn.RANK.EQ(J1421, INDEX(CFB!$J$2:$J$1048576, MATCH(W1421, CFB!$W$2:$W$1048576, 0)):INDEX(CFB!$J$2:$J$1048576, MATCH(W1421, CFB!$W$2:$W$1048576, 0) + COUNTIF(CFB!$W$2:$W$1048576, W1421) - 1))</f>
        <v>67</v>
      </c>
      <c r="N1421" s="2">
        <f>RANK(K1421, INDEX(CFB!$K$2:$K$1048576, MATCH(W1421, CFB!$W$2:$W$1048576, 0)):INDEX(CFB!$K$2:$K$1048576, MATCH(W1421, CFB!$W$2:$W$1048576, 0) + COUNTIF(CFB!$W$2:$W$1048576, W1421) - 1))</f>
        <v>118</v>
      </c>
      <c r="O1421">
        <v>27.14</v>
      </c>
      <c r="P1421">
        <v>18.899999999999999</v>
      </c>
      <c r="Q1421">
        <v>6.79</v>
      </c>
      <c r="R1421">
        <v>6.36</v>
      </c>
      <c r="S1421">
        <v>4.04</v>
      </c>
      <c r="T1421">
        <v>4.05</v>
      </c>
      <c r="U1421">
        <v>5.67</v>
      </c>
      <c r="V1421">
        <v>4.93</v>
      </c>
      <c r="W1421">
        <v>2014</v>
      </c>
      <c r="X1421">
        <f t="shared" si="43"/>
        <v>0</v>
      </c>
    </row>
    <row r="1422" spans="1:24" ht="12.75" hidden="1" customHeight="1" x14ac:dyDescent="0.45">
      <c r="A1422">
        <v>119</v>
      </c>
      <c r="B1422" t="s">
        <v>86</v>
      </c>
      <c r="C1422" t="s">
        <v>162</v>
      </c>
      <c r="D1422" s="2" t="str">
        <f t="shared" si="42"/>
        <v>Miami (OH)2014</v>
      </c>
      <c r="F1422">
        <v>2</v>
      </c>
      <c r="G1422">
        <v>10</v>
      </c>
      <c r="H1422" s="2">
        <v>0</v>
      </c>
      <c r="I1422">
        <v>-6</v>
      </c>
      <c r="J1422">
        <v>-7.99</v>
      </c>
      <c r="K1422">
        <v>-13.99</v>
      </c>
      <c r="L1422" s="2">
        <f>_xlfn.RANK.EQ(I1422, INDEX(CFB!$I$2:$I$1048576, MATCH(W1422, CFB!$W$2:$W$1048576, 0)):INDEX(CFB!$I$2:$I$1048576, MATCH(W1422, CFB!$W$2:$W$1048576, 0) + COUNTIF(CFB!$W$2:$W$1048576, W1422) - 1), 0)</f>
        <v>104</v>
      </c>
      <c r="M1422" s="2">
        <f>_xlfn.RANK.EQ(J1422, INDEX(CFB!$J$2:$J$1048576, MATCH(W1422, CFB!$W$2:$W$1048576, 0)):INDEX(CFB!$J$2:$J$1048576, MATCH(W1422, CFB!$W$2:$W$1048576, 0) + COUNTIF(CFB!$W$2:$W$1048576, W1422) - 1))</f>
        <v>113</v>
      </c>
      <c r="N1422" s="2">
        <f>RANK(K1422, INDEX(CFB!$K$2:$K$1048576, MATCH(W1422, CFB!$W$2:$W$1048576, 0)):INDEX(CFB!$K$2:$K$1048576, MATCH(W1422, CFB!$W$2:$W$1048576, 0) + COUNTIF(CFB!$W$2:$W$1048576, W1422) - 1))</f>
        <v>119</v>
      </c>
      <c r="O1422">
        <v>32.83</v>
      </c>
      <c r="P1422">
        <v>22.9</v>
      </c>
      <c r="Q1422">
        <v>7.91</v>
      </c>
      <c r="R1422">
        <v>6.17</v>
      </c>
      <c r="S1422">
        <v>4.21</v>
      </c>
      <c r="T1422">
        <v>4.4400000000000004</v>
      </c>
      <c r="U1422">
        <v>6.35</v>
      </c>
      <c r="V1422">
        <v>5.14</v>
      </c>
      <c r="W1422">
        <v>2014</v>
      </c>
      <c r="X1422">
        <f t="shared" si="43"/>
        <v>0</v>
      </c>
    </row>
    <row r="1423" spans="1:24" ht="12.75" hidden="1" customHeight="1" x14ac:dyDescent="0.45">
      <c r="A1423">
        <v>120</v>
      </c>
      <c r="B1423" t="s">
        <v>128</v>
      </c>
      <c r="C1423" t="s">
        <v>174</v>
      </c>
      <c r="D1423" s="2" t="str">
        <f t="shared" si="42"/>
        <v>Troy2014</v>
      </c>
      <c r="F1423">
        <v>3</v>
      </c>
      <c r="G1423">
        <v>9</v>
      </c>
      <c r="H1423" s="2">
        <v>0</v>
      </c>
      <c r="I1423">
        <v>-8.84</v>
      </c>
      <c r="J1423">
        <v>-5.82</v>
      </c>
      <c r="K1423">
        <v>-14.67</v>
      </c>
      <c r="L1423" s="2">
        <f>_xlfn.RANK.EQ(I1423, INDEX(CFB!$I$2:$I$1048576, MATCH(W1423, CFB!$W$2:$W$1048576, 0)):INDEX(CFB!$I$2:$I$1048576, MATCH(W1423, CFB!$W$2:$W$1048576, 0) + COUNTIF(CFB!$W$2:$W$1048576, W1423) - 1), 0)</f>
        <v>118</v>
      </c>
      <c r="M1423" s="2">
        <f>_xlfn.RANK.EQ(J1423, INDEX(CFB!$J$2:$J$1048576, MATCH(W1423, CFB!$W$2:$W$1048576, 0)):INDEX(CFB!$J$2:$J$1048576, MATCH(W1423, CFB!$W$2:$W$1048576, 0) + COUNTIF(CFB!$W$2:$W$1048576, W1423) - 1))</f>
        <v>106</v>
      </c>
      <c r="N1423" s="2">
        <f>RANK(K1423, INDEX(CFB!$K$2:$K$1048576, MATCH(W1423, CFB!$W$2:$W$1048576, 0)):INDEX(CFB!$K$2:$K$1048576, MATCH(W1423, CFB!$W$2:$W$1048576, 0) + COUNTIF(CFB!$W$2:$W$1048576, W1423) - 1))</f>
        <v>120</v>
      </c>
      <c r="O1423">
        <v>31.33</v>
      </c>
      <c r="P1423">
        <v>25.25</v>
      </c>
      <c r="Q1423">
        <v>7.71</v>
      </c>
      <c r="R1423">
        <v>6.43</v>
      </c>
      <c r="S1423">
        <v>4.55</v>
      </c>
      <c r="T1423">
        <v>5.0999999999999996</v>
      </c>
      <c r="U1423">
        <v>6.01</v>
      </c>
      <c r="V1423">
        <v>5.54</v>
      </c>
      <c r="W1423">
        <v>2014</v>
      </c>
      <c r="X1423">
        <f t="shared" si="43"/>
        <v>0</v>
      </c>
    </row>
    <row r="1424" spans="1:24" ht="12.75" hidden="1" customHeight="1" x14ac:dyDescent="0.45">
      <c r="A1424">
        <v>121</v>
      </c>
      <c r="B1424" t="s">
        <v>147</v>
      </c>
      <c r="C1424" t="s">
        <v>49</v>
      </c>
      <c r="D1424" s="2" t="str">
        <f t="shared" si="42"/>
        <v>Tulsa2014</v>
      </c>
      <c r="F1424">
        <v>2</v>
      </c>
      <c r="G1424">
        <v>10</v>
      </c>
      <c r="H1424" s="2">
        <v>0</v>
      </c>
      <c r="I1424">
        <v>-1.82</v>
      </c>
      <c r="J1424">
        <v>-13.41</v>
      </c>
      <c r="K1424">
        <v>-15.23</v>
      </c>
      <c r="L1424" s="2">
        <f>_xlfn.RANK.EQ(I1424, INDEX(CFB!$I$2:$I$1048576, MATCH(W1424, CFB!$W$2:$W$1048576, 0)):INDEX(CFB!$I$2:$I$1048576, MATCH(W1424, CFB!$W$2:$W$1048576, 0) + COUNTIF(CFB!$W$2:$W$1048576, W1424) - 1), 0)</f>
        <v>83</v>
      </c>
      <c r="M1424" s="2">
        <f>_xlfn.RANK.EQ(J1424, INDEX(CFB!$J$2:$J$1048576, MATCH(W1424, CFB!$W$2:$W$1048576, 0)):INDEX(CFB!$J$2:$J$1048576, MATCH(W1424, CFB!$W$2:$W$1048576, 0) + COUNTIF(CFB!$W$2:$W$1048576, W1424) - 1))</f>
        <v>126</v>
      </c>
      <c r="N1424" s="2">
        <f>RANK(K1424, INDEX(CFB!$K$2:$K$1048576, MATCH(W1424, CFB!$W$2:$W$1048576, 0)):INDEX(CFB!$K$2:$K$1048576, MATCH(W1424, CFB!$W$2:$W$1048576, 0) + COUNTIF(CFB!$W$2:$W$1048576, W1424) - 1))</f>
        <v>121</v>
      </c>
      <c r="O1424">
        <v>38.840000000000003</v>
      </c>
      <c r="P1424">
        <v>28.56</v>
      </c>
      <c r="Q1424">
        <v>7.85</v>
      </c>
      <c r="R1424">
        <v>8.0299999999999994</v>
      </c>
      <c r="S1424">
        <v>4.6100000000000003</v>
      </c>
      <c r="T1424">
        <v>4.82</v>
      </c>
      <c r="U1424">
        <v>6.22</v>
      </c>
      <c r="V1424">
        <v>6.14</v>
      </c>
      <c r="W1424">
        <v>2014</v>
      </c>
      <c r="X1424">
        <f t="shared" si="43"/>
        <v>0</v>
      </c>
    </row>
    <row r="1425" spans="1:24" ht="12.75" hidden="1" customHeight="1" x14ac:dyDescent="0.45">
      <c r="A1425">
        <v>122</v>
      </c>
      <c r="B1425" t="s">
        <v>97</v>
      </c>
      <c r="C1425" t="s">
        <v>49</v>
      </c>
      <c r="D1425" s="2" t="str">
        <f t="shared" si="42"/>
        <v>Connecticut2014</v>
      </c>
      <c r="F1425">
        <v>2</v>
      </c>
      <c r="G1425">
        <v>10</v>
      </c>
      <c r="H1425" s="2">
        <v>0</v>
      </c>
      <c r="I1425">
        <v>-12.13</v>
      </c>
      <c r="J1425">
        <v>-3.6</v>
      </c>
      <c r="K1425">
        <v>-15.72</v>
      </c>
      <c r="L1425" s="2">
        <f>_xlfn.RANK.EQ(I1425, INDEX(CFB!$I$2:$I$1048576, MATCH(W1425, CFB!$W$2:$W$1048576, 0)):INDEX(CFB!$I$2:$I$1048576, MATCH(W1425, CFB!$W$2:$W$1048576, 0) + COUNTIF(CFB!$W$2:$W$1048576, W1425) - 1), 0)</f>
        <v>125</v>
      </c>
      <c r="M1425" s="2">
        <f>_xlfn.RANK.EQ(J1425, INDEX(CFB!$J$2:$J$1048576, MATCH(W1425, CFB!$W$2:$W$1048576, 0)):INDEX(CFB!$J$2:$J$1048576, MATCH(W1425, CFB!$W$2:$W$1048576, 0) + COUNTIF(CFB!$W$2:$W$1048576, W1425) - 1))</f>
        <v>96</v>
      </c>
      <c r="N1425" s="2">
        <f>RANK(K1425, INDEX(CFB!$K$2:$K$1048576, MATCH(W1425, CFB!$W$2:$W$1048576, 0)):INDEX(CFB!$K$2:$K$1048576, MATCH(W1425, CFB!$W$2:$W$1048576, 0) + COUNTIF(CFB!$W$2:$W$1048576, W1425) - 1))</f>
        <v>122</v>
      </c>
      <c r="O1425">
        <v>27.26</v>
      </c>
      <c r="P1425">
        <v>18.989999999999998</v>
      </c>
      <c r="Q1425">
        <v>6.93</v>
      </c>
      <c r="R1425">
        <v>5.6</v>
      </c>
      <c r="S1425">
        <v>4.1500000000000004</v>
      </c>
      <c r="T1425">
        <v>3.68</v>
      </c>
      <c r="U1425">
        <v>5.42</v>
      </c>
      <c r="V1425">
        <v>4.5</v>
      </c>
      <c r="W1425">
        <v>2014</v>
      </c>
      <c r="X1425">
        <f t="shared" si="43"/>
        <v>0</v>
      </c>
    </row>
    <row r="1426" spans="1:24" ht="12.75" hidden="1" customHeight="1" x14ac:dyDescent="0.45">
      <c r="A1426">
        <v>123</v>
      </c>
      <c r="B1426" t="s">
        <v>50</v>
      </c>
      <c r="C1426" t="s">
        <v>166</v>
      </c>
      <c r="D1426" s="2" t="str">
        <f t="shared" si="42"/>
        <v>Nevada-Las Vegas2014</v>
      </c>
      <c r="F1426">
        <v>2</v>
      </c>
      <c r="G1426">
        <v>11</v>
      </c>
      <c r="H1426" s="2">
        <v>0</v>
      </c>
      <c r="I1426">
        <v>-4.53</v>
      </c>
      <c r="J1426">
        <v>-11.66</v>
      </c>
      <c r="K1426">
        <v>-16.18</v>
      </c>
      <c r="L1426" s="2">
        <f>_xlfn.RANK.EQ(I1426, INDEX(CFB!$I$2:$I$1048576, MATCH(W1426, CFB!$W$2:$W$1048576, 0)):INDEX(CFB!$I$2:$I$1048576, MATCH(W1426, CFB!$W$2:$W$1048576, 0) + COUNTIF(CFB!$W$2:$W$1048576, W1426) - 1), 0)</f>
        <v>95</v>
      </c>
      <c r="M1426" s="2">
        <f>_xlfn.RANK.EQ(J1426, INDEX(CFB!$J$2:$J$1048576, MATCH(W1426, CFB!$W$2:$W$1048576, 0)):INDEX(CFB!$J$2:$J$1048576, MATCH(W1426, CFB!$W$2:$W$1048576, 0) + COUNTIF(CFB!$W$2:$W$1048576, W1426) - 1))</f>
        <v>123</v>
      </c>
      <c r="N1426" s="2">
        <f>RANK(K1426, INDEX(CFB!$K$2:$K$1048576, MATCH(W1426, CFB!$W$2:$W$1048576, 0)):INDEX(CFB!$K$2:$K$1048576, MATCH(W1426, CFB!$W$2:$W$1048576, 0) + COUNTIF(CFB!$W$2:$W$1048576, W1426) - 1))</f>
        <v>123</v>
      </c>
      <c r="O1426">
        <v>34.04</v>
      </c>
      <c r="P1426">
        <v>28.4</v>
      </c>
      <c r="Q1426">
        <v>7.72</v>
      </c>
      <c r="R1426">
        <v>7.81</v>
      </c>
      <c r="S1426">
        <v>4.3499999999999996</v>
      </c>
      <c r="T1426">
        <v>4.8099999999999996</v>
      </c>
      <c r="U1426">
        <v>6.07</v>
      </c>
      <c r="V1426">
        <v>5.92</v>
      </c>
      <c r="W1426">
        <v>2014</v>
      </c>
      <c r="X1426">
        <f t="shared" si="43"/>
        <v>0</v>
      </c>
    </row>
    <row r="1427" spans="1:24" ht="12.75" hidden="1" customHeight="1" x14ac:dyDescent="0.45">
      <c r="A1427">
        <v>124</v>
      </c>
      <c r="B1427" t="s">
        <v>24</v>
      </c>
      <c r="C1427" t="s">
        <v>49</v>
      </c>
      <c r="D1427" s="2" t="str">
        <f t="shared" si="42"/>
        <v>SMU2014</v>
      </c>
      <c r="F1427">
        <v>1</v>
      </c>
      <c r="G1427">
        <v>11</v>
      </c>
      <c r="H1427" s="2">
        <v>0</v>
      </c>
      <c r="I1427">
        <v>-16.87</v>
      </c>
      <c r="J1427">
        <v>-1.3</v>
      </c>
      <c r="K1427">
        <v>-18.170000000000002</v>
      </c>
      <c r="L1427" s="2">
        <f>_xlfn.RANK.EQ(I1427, INDEX(CFB!$I$2:$I$1048576, MATCH(W1427, CFB!$W$2:$W$1048576, 0)):INDEX(CFB!$I$2:$I$1048576, MATCH(W1427, CFB!$W$2:$W$1048576, 0) + COUNTIF(CFB!$W$2:$W$1048576, W1427) - 1), 0)</f>
        <v>128</v>
      </c>
      <c r="M1427" s="2">
        <f>_xlfn.RANK.EQ(J1427, INDEX(CFB!$J$2:$J$1048576, MATCH(W1427, CFB!$W$2:$W$1048576, 0)):INDEX(CFB!$J$2:$J$1048576, MATCH(W1427, CFB!$W$2:$W$1048576, 0) + COUNTIF(CFB!$W$2:$W$1048576, W1427) - 1))</f>
        <v>83</v>
      </c>
      <c r="N1427" s="2">
        <f>RANK(K1427, INDEX(CFB!$K$2:$K$1048576, MATCH(W1427, CFB!$W$2:$W$1048576, 0)):INDEX(CFB!$K$2:$K$1048576, MATCH(W1427, CFB!$W$2:$W$1048576, 0) + COUNTIF(CFB!$W$2:$W$1048576, W1427) - 1))</f>
        <v>124</v>
      </c>
      <c r="O1427">
        <v>24.77</v>
      </c>
      <c r="P1427">
        <v>24.82</v>
      </c>
      <c r="Q1427">
        <v>5.82</v>
      </c>
      <c r="R1427">
        <v>7.35</v>
      </c>
      <c r="S1427">
        <v>4.37</v>
      </c>
      <c r="T1427">
        <v>4.57</v>
      </c>
      <c r="U1427">
        <v>5.15</v>
      </c>
      <c r="V1427">
        <v>5.54</v>
      </c>
      <c r="W1427">
        <v>2014</v>
      </c>
      <c r="X1427">
        <f t="shared" si="43"/>
        <v>0</v>
      </c>
    </row>
    <row r="1428" spans="1:24" ht="12.75" hidden="1" customHeight="1" x14ac:dyDescent="0.45">
      <c r="A1428">
        <v>125</v>
      </c>
      <c r="B1428" t="s">
        <v>149</v>
      </c>
      <c r="C1428" t="s">
        <v>174</v>
      </c>
      <c r="D1428" s="2" t="str">
        <f t="shared" si="42"/>
        <v>New Mexico State2014</v>
      </c>
      <c r="F1428">
        <v>2</v>
      </c>
      <c r="G1428">
        <v>10</v>
      </c>
      <c r="H1428" s="2">
        <v>0</v>
      </c>
      <c r="I1428">
        <v>-6.08</v>
      </c>
      <c r="J1428">
        <v>-12.4</v>
      </c>
      <c r="K1428">
        <v>-18.48</v>
      </c>
      <c r="L1428" s="2">
        <f>_xlfn.RANK.EQ(I1428, INDEX(CFB!$I$2:$I$1048576, MATCH(W1428, CFB!$W$2:$W$1048576, 0)):INDEX(CFB!$I$2:$I$1048576, MATCH(W1428, CFB!$W$2:$W$1048576, 0) + COUNTIF(CFB!$W$2:$W$1048576, W1428) - 1), 0)</f>
        <v>106</v>
      </c>
      <c r="M1428" s="2">
        <f>_xlfn.RANK.EQ(J1428, INDEX(CFB!$J$2:$J$1048576, MATCH(W1428, CFB!$W$2:$W$1048576, 0)):INDEX(CFB!$J$2:$J$1048576, MATCH(W1428, CFB!$W$2:$W$1048576, 0) + COUNTIF(CFB!$W$2:$W$1048576, W1428) - 1))</f>
        <v>125</v>
      </c>
      <c r="N1428" s="2">
        <f>RANK(K1428, INDEX(CFB!$K$2:$K$1048576, MATCH(W1428, CFB!$W$2:$W$1048576, 0)):INDEX(CFB!$K$2:$K$1048576, MATCH(W1428, CFB!$W$2:$W$1048576, 0) + COUNTIF(CFB!$W$2:$W$1048576, W1428) - 1))</f>
        <v>125</v>
      </c>
      <c r="O1428">
        <v>33.11</v>
      </c>
      <c r="P1428">
        <v>29.78</v>
      </c>
      <c r="Q1428">
        <v>7.14</v>
      </c>
      <c r="R1428">
        <v>6.01</v>
      </c>
      <c r="S1428">
        <v>4.59</v>
      </c>
      <c r="T1428">
        <v>5.62</v>
      </c>
      <c r="U1428">
        <v>5.9</v>
      </c>
      <c r="V1428">
        <v>5.69</v>
      </c>
      <c r="W1428">
        <v>2014</v>
      </c>
      <c r="X1428">
        <f t="shared" si="43"/>
        <v>0</v>
      </c>
    </row>
    <row r="1429" spans="1:24" ht="12.75" hidden="1" customHeight="1" x14ac:dyDescent="0.45">
      <c r="A1429">
        <v>126</v>
      </c>
      <c r="B1429" t="s">
        <v>175</v>
      </c>
      <c r="C1429" t="s">
        <v>174</v>
      </c>
      <c r="D1429" s="2" t="str">
        <f t="shared" si="42"/>
        <v>Idaho2014</v>
      </c>
      <c r="F1429">
        <v>1</v>
      </c>
      <c r="G1429">
        <v>10</v>
      </c>
      <c r="H1429" s="2">
        <v>0</v>
      </c>
      <c r="I1429">
        <v>-4.93</v>
      </c>
      <c r="J1429">
        <v>-14.74</v>
      </c>
      <c r="K1429">
        <v>-19.670000000000002</v>
      </c>
      <c r="L1429" s="2">
        <f>_xlfn.RANK.EQ(I1429, INDEX(CFB!$I$2:$I$1048576, MATCH(W1429, CFB!$W$2:$W$1048576, 0)):INDEX(CFB!$I$2:$I$1048576, MATCH(W1429, CFB!$W$2:$W$1048576, 0) + COUNTIF(CFB!$W$2:$W$1048576, W1429) - 1), 0)</f>
        <v>97</v>
      </c>
      <c r="M1429" s="2">
        <f>_xlfn.RANK.EQ(J1429, INDEX(CFB!$J$2:$J$1048576, MATCH(W1429, CFB!$W$2:$W$1048576, 0)):INDEX(CFB!$J$2:$J$1048576, MATCH(W1429, CFB!$W$2:$W$1048576, 0) + COUNTIF(CFB!$W$2:$W$1048576, W1429) - 1))</f>
        <v>127</v>
      </c>
      <c r="N1429" s="2">
        <f>RANK(K1429, INDEX(CFB!$K$2:$K$1048576, MATCH(W1429, CFB!$W$2:$W$1048576, 0)):INDEX(CFB!$K$2:$K$1048576, MATCH(W1429, CFB!$W$2:$W$1048576, 0) + COUNTIF(CFB!$W$2:$W$1048576, W1429) - 1))</f>
        <v>126</v>
      </c>
      <c r="O1429">
        <v>35.32</v>
      </c>
      <c r="P1429">
        <v>28.68</v>
      </c>
      <c r="Q1429">
        <v>7.92</v>
      </c>
      <c r="R1429">
        <v>8.56</v>
      </c>
      <c r="S1429">
        <v>3.92</v>
      </c>
      <c r="T1429">
        <v>5</v>
      </c>
      <c r="U1429">
        <v>5.95</v>
      </c>
      <c r="V1429">
        <v>6.14</v>
      </c>
      <c r="W1429">
        <v>2014</v>
      </c>
      <c r="X1429">
        <f t="shared" si="43"/>
        <v>0</v>
      </c>
    </row>
    <row r="1430" spans="1:24" ht="12.75" hidden="1" customHeight="1" x14ac:dyDescent="0.45">
      <c r="A1430">
        <v>127</v>
      </c>
      <c r="B1430" t="s">
        <v>134</v>
      </c>
      <c r="C1430" t="s">
        <v>161</v>
      </c>
      <c r="D1430" s="2" t="str">
        <f t="shared" si="42"/>
        <v>Eastern Michigan2014</v>
      </c>
      <c r="F1430">
        <v>2</v>
      </c>
      <c r="G1430">
        <v>10</v>
      </c>
      <c r="H1430" s="2">
        <v>0</v>
      </c>
      <c r="I1430">
        <v>-14.75</v>
      </c>
      <c r="J1430">
        <v>-5.07</v>
      </c>
      <c r="K1430">
        <v>-19.82</v>
      </c>
      <c r="L1430" s="2">
        <f>_xlfn.RANK.EQ(I1430, INDEX(CFB!$I$2:$I$1048576, MATCH(W1430, CFB!$W$2:$W$1048576, 0)):INDEX(CFB!$I$2:$I$1048576, MATCH(W1430, CFB!$W$2:$W$1048576, 0) + COUNTIF(CFB!$W$2:$W$1048576, W1430) - 1), 0)</f>
        <v>127</v>
      </c>
      <c r="M1430" s="2">
        <f>_xlfn.RANK.EQ(J1430, INDEX(CFB!$J$2:$J$1048576, MATCH(W1430, CFB!$W$2:$W$1048576, 0)):INDEX(CFB!$J$2:$J$1048576, MATCH(W1430, CFB!$W$2:$W$1048576, 0) + COUNTIF(CFB!$W$2:$W$1048576, W1430) - 1))</f>
        <v>103</v>
      </c>
      <c r="N1430" s="2">
        <f>RANK(K1430, INDEX(CFB!$K$2:$K$1048576, MATCH(W1430, CFB!$W$2:$W$1048576, 0)):INDEX(CFB!$K$2:$K$1048576, MATCH(W1430, CFB!$W$2:$W$1048576, 0) + COUNTIF(CFB!$W$2:$W$1048576, W1430) - 1))</f>
        <v>127</v>
      </c>
      <c r="O1430">
        <v>24.76</v>
      </c>
      <c r="P1430">
        <v>29.48</v>
      </c>
      <c r="Q1430">
        <v>6.4</v>
      </c>
      <c r="R1430">
        <v>7.64</v>
      </c>
      <c r="S1430">
        <v>4.5</v>
      </c>
      <c r="T1430">
        <v>4.58</v>
      </c>
      <c r="U1430">
        <v>5.25</v>
      </c>
      <c r="V1430">
        <v>5.83</v>
      </c>
      <c r="W1430">
        <v>2014</v>
      </c>
      <c r="X1430">
        <f t="shared" si="43"/>
        <v>0</v>
      </c>
    </row>
    <row r="1431" spans="1:24" ht="12.75" hidden="1" customHeight="1" x14ac:dyDescent="0.45">
      <c r="A1431">
        <v>128</v>
      </c>
      <c r="B1431" t="s">
        <v>136</v>
      </c>
      <c r="C1431" t="s">
        <v>174</v>
      </c>
      <c r="D1431" s="2" t="str">
        <f t="shared" si="42"/>
        <v>Georgia State2014</v>
      </c>
      <c r="F1431">
        <v>1</v>
      </c>
      <c r="G1431">
        <v>11</v>
      </c>
      <c r="H1431" s="2">
        <v>0</v>
      </c>
      <c r="I1431">
        <v>-5.55</v>
      </c>
      <c r="J1431">
        <v>-14.87</v>
      </c>
      <c r="K1431">
        <v>-20.41</v>
      </c>
      <c r="L1431" s="2">
        <f>_xlfn.RANK.EQ(I1431, INDEX(CFB!$I$2:$I$1048576, MATCH(W1431, CFB!$W$2:$W$1048576, 0)):INDEX(CFB!$I$2:$I$1048576, MATCH(W1431, CFB!$W$2:$W$1048576, 0) + COUNTIF(CFB!$W$2:$W$1048576, W1431) - 1), 0)</f>
        <v>103</v>
      </c>
      <c r="M1431" s="2">
        <f>_xlfn.RANK.EQ(J1431, INDEX(CFB!$J$2:$J$1048576, MATCH(W1431, CFB!$W$2:$W$1048576, 0)):INDEX(CFB!$J$2:$J$1048576, MATCH(W1431, CFB!$W$2:$W$1048576, 0) + COUNTIF(CFB!$W$2:$W$1048576, W1431) - 1))</f>
        <v>128</v>
      </c>
      <c r="N1431" s="2">
        <f>RANK(K1431, INDEX(CFB!$K$2:$K$1048576, MATCH(W1431, CFB!$W$2:$W$1048576, 0)):INDEX(CFB!$K$2:$K$1048576, MATCH(W1431, CFB!$W$2:$W$1048576, 0) + COUNTIF(CFB!$W$2:$W$1048576, W1431) - 1))</f>
        <v>128</v>
      </c>
      <c r="O1431">
        <v>33.57</v>
      </c>
      <c r="P1431">
        <v>32.69</v>
      </c>
      <c r="Q1431">
        <v>8.65</v>
      </c>
      <c r="R1431">
        <v>6.04</v>
      </c>
      <c r="S1431">
        <v>3.58</v>
      </c>
      <c r="T1431">
        <v>5.54</v>
      </c>
      <c r="U1431">
        <v>6.28</v>
      </c>
      <c r="V1431">
        <v>5.8</v>
      </c>
      <c r="W1431">
        <v>2014</v>
      </c>
      <c r="X1431">
        <f t="shared" si="43"/>
        <v>0</v>
      </c>
    </row>
    <row r="1432" spans="1:24" ht="12.75" hidden="1" customHeight="1" x14ac:dyDescent="0.45">
      <c r="A1432">
        <v>1</v>
      </c>
      <c r="B1432" t="s">
        <v>115</v>
      </c>
      <c r="C1432" t="s">
        <v>163</v>
      </c>
      <c r="D1432" s="2" t="str">
        <f t="shared" si="42"/>
        <v>Florida State2013</v>
      </c>
      <c r="E1432">
        <v>1</v>
      </c>
      <c r="F1432">
        <v>14</v>
      </c>
      <c r="G1432">
        <v>0</v>
      </c>
      <c r="H1432" s="2">
        <v>0</v>
      </c>
      <c r="I1432">
        <v>8.57</v>
      </c>
      <c r="J1432">
        <v>14.79</v>
      </c>
      <c r="K1432">
        <v>23.36</v>
      </c>
      <c r="L1432" s="2">
        <f>_xlfn.RANK.EQ(I1432, INDEX(CFB!$I$2:$I$1048576, MATCH(W1432, CFB!$W$2:$W$1048576, 0)):INDEX(CFB!$I$2:$I$1048576, MATCH(W1432, CFB!$W$2:$W$1048576, 0) + COUNTIF(CFB!$W$2:$W$1048576, W1432) - 1), 0)</f>
        <v>16</v>
      </c>
      <c r="M1432" s="2">
        <f>_xlfn.RANK.EQ(J1432, INDEX(CFB!$J$2:$J$1048576, MATCH(W1432, CFB!$W$2:$W$1048576, 0)):INDEX(CFB!$J$2:$J$1048576, MATCH(W1432, CFB!$W$2:$W$1048576, 0) + COUNTIF(CFB!$W$2:$W$1048576, W1432) - 1))</f>
        <v>1</v>
      </c>
      <c r="N1432" s="2">
        <f>RANK(K1432, INDEX(CFB!$K$2:$K$1048576, MATCH(W1432, CFB!$W$2:$W$1048576, 0)):INDEX(CFB!$K$2:$K$1048576, MATCH(W1432, CFB!$W$2:$W$1048576, 0) + COUNTIF(CFB!$W$2:$W$1048576, W1432) - 1))</f>
        <v>1</v>
      </c>
      <c r="O1432">
        <v>66.14</v>
      </c>
      <c r="P1432">
        <v>-1.04</v>
      </c>
      <c r="Q1432">
        <v>11.12</v>
      </c>
      <c r="R1432">
        <v>3.83</v>
      </c>
      <c r="S1432">
        <v>6.38</v>
      </c>
      <c r="T1432">
        <v>2.52</v>
      </c>
      <c r="U1432">
        <v>8.64</v>
      </c>
      <c r="V1432">
        <v>3.07</v>
      </c>
      <c r="W1432">
        <v>2013</v>
      </c>
      <c r="X1432">
        <f t="shared" si="43"/>
        <v>1</v>
      </c>
    </row>
    <row r="1433" spans="1:24" ht="12.75" hidden="1" customHeight="1" x14ac:dyDescent="0.45">
      <c r="A1433">
        <v>2</v>
      </c>
      <c r="B1433" t="s">
        <v>13</v>
      </c>
      <c r="C1433" t="s">
        <v>171</v>
      </c>
      <c r="D1433" s="2" t="str">
        <f t="shared" si="42"/>
        <v>Oregon2013</v>
      </c>
      <c r="E1433">
        <v>9</v>
      </c>
      <c r="F1433">
        <v>11</v>
      </c>
      <c r="G1433">
        <v>2</v>
      </c>
      <c r="H1433" s="2">
        <v>0</v>
      </c>
      <c r="I1433">
        <v>12.56</v>
      </c>
      <c r="J1433">
        <v>8.6999999999999993</v>
      </c>
      <c r="K1433">
        <v>21.27</v>
      </c>
      <c r="L1433" s="2">
        <f>_xlfn.RANK.EQ(I1433, INDEX(CFB!$I$2:$I$1048576, MATCH(W1433, CFB!$W$2:$W$1048576, 0)):INDEX(CFB!$I$2:$I$1048576, MATCH(W1433, CFB!$W$2:$W$1048576, 0) + COUNTIF(CFB!$W$2:$W$1048576, W1433) - 1), 0)</f>
        <v>6</v>
      </c>
      <c r="M1433" s="2">
        <f>_xlfn.RANK.EQ(J1433, INDEX(CFB!$J$2:$J$1048576, MATCH(W1433, CFB!$W$2:$W$1048576, 0)):INDEX(CFB!$J$2:$J$1048576, MATCH(W1433, CFB!$W$2:$W$1048576, 0) + COUNTIF(CFB!$W$2:$W$1048576, W1433) - 1))</f>
        <v>12</v>
      </c>
      <c r="N1433" s="2">
        <f>RANK(K1433, INDEX(CFB!$K$2:$K$1048576, MATCH(W1433, CFB!$W$2:$W$1048576, 0)):INDEX(CFB!$K$2:$K$1048576, MATCH(W1433, CFB!$W$2:$W$1048576, 0) + COUNTIF(CFB!$W$2:$W$1048576, W1433) - 1))</f>
        <v>2</v>
      </c>
      <c r="O1433">
        <v>62.18</v>
      </c>
      <c r="P1433">
        <v>3.32</v>
      </c>
      <c r="Q1433">
        <v>11.01</v>
      </c>
      <c r="R1433">
        <v>4.24</v>
      </c>
      <c r="S1433">
        <v>7.23</v>
      </c>
      <c r="T1433">
        <v>3.06</v>
      </c>
      <c r="U1433">
        <v>8.86</v>
      </c>
      <c r="V1433">
        <v>3.44</v>
      </c>
      <c r="W1433">
        <v>2013</v>
      </c>
      <c r="X1433">
        <f t="shared" si="43"/>
        <v>0</v>
      </c>
    </row>
    <row r="1434" spans="1:24" ht="12.75" hidden="1" customHeight="1" x14ac:dyDescent="0.45">
      <c r="A1434">
        <v>3</v>
      </c>
      <c r="B1434" t="s">
        <v>18</v>
      </c>
      <c r="C1434" t="s">
        <v>157</v>
      </c>
      <c r="D1434" s="2" t="str">
        <f t="shared" si="42"/>
        <v>Alabama2013</v>
      </c>
      <c r="E1434">
        <v>7</v>
      </c>
      <c r="F1434">
        <v>11</v>
      </c>
      <c r="G1434">
        <v>2</v>
      </c>
      <c r="H1434" s="2">
        <v>0</v>
      </c>
      <c r="I1434">
        <v>5.72</v>
      </c>
      <c r="J1434">
        <v>14.35</v>
      </c>
      <c r="K1434">
        <v>20.059999999999999</v>
      </c>
      <c r="L1434" s="2">
        <f>_xlfn.RANK.EQ(I1434, INDEX(CFB!$I$2:$I$1048576, MATCH(W1434, CFB!$W$2:$W$1048576, 0)):INDEX(CFB!$I$2:$I$1048576, MATCH(W1434, CFB!$W$2:$W$1048576, 0) + COUNTIF(CFB!$W$2:$W$1048576, W1434) - 1), 0)</f>
        <v>32</v>
      </c>
      <c r="M1434" s="2">
        <f>_xlfn.RANK.EQ(J1434, INDEX(CFB!$J$2:$J$1048576, MATCH(W1434, CFB!$W$2:$W$1048576, 0)):INDEX(CFB!$J$2:$J$1048576, MATCH(W1434, CFB!$W$2:$W$1048576, 0) + COUNTIF(CFB!$W$2:$W$1048576, W1434) - 1))</f>
        <v>2</v>
      </c>
      <c r="N1434" s="2">
        <f>RANK(K1434, INDEX(CFB!$K$2:$K$1048576, MATCH(W1434, CFB!$W$2:$W$1048576, 0)):INDEX(CFB!$K$2:$K$1048576, MATCH(W1434, CFB!$W$2:$W$1048576, 0) + COUNTIF(CFB!$W$2:$W$1048576, W1434) - 1))</f>
        <v>3</v>
      </c>
      <c r="O1434">
        <v>54.17</v>
      </c>
      <c r="P1434">
        <v>-1.3</v>
      </c>
      <c r="Q1434">
        <v>10.119999999999999</v>
      </c>
      <c r="R1434">
        <v>5.21</v>
      </c>
      <c r="S1434">
        <v>6.72</v>
      </c>
      <c r="T1434">
        <v>2.12</v>
      </c>
      <c r="U1434">
        <v>8.27</v>
      </c>
      <c r="V1434">
        <v>3.52</v>
      </c>
      <c r="W1434">
        <v>2013</v>
      </c>
      <c r="X1434">
        <f t="shared" si="43"/>
        <v>0</v>
      </c>
    </row>
    <row r="1435" spans="1:24" ht="12.75" hidden="1" customHeight="1" x14ac:dyDescent="0.45">
      <c r="A1435">
        <v>4</v>
      </c>
      <c r="B1435" t="s">
        <v>46</v>
      </c>
      <c r="C1435" t="s">
        <v>155</v>
      </c>
      <c r="D1435" s="2" t="str">
        <f t="shared" si="42"/>
        <v>Missouri2013</v>
      </c>
      <c r="E1435">
        <v>5</v>
      </c>
      <c r="F1435">
        <v>12</v>
      </c>
      <c r="G1435">
        <v>2</v>
      </c>
      <c r="H1435" s="2">
        <v>0</v>
      </c>
      <c r="I1435">
        <v>11.89</v>
      </c>
      <c r="J1435">
        <v>8.08</v>
      </c>
      <c r="K1435">
        <v>19.97</v>
      </c>
      <c r="L1435" s="2">
        <f>_xlfn.RANK.EQ(I1435, INDEX(CFB!$I$2:$I$1048576, MATCH(W1435, CFB!$W$2:$W$1048576, 0)):INDEX(CFB!$I$2:$I$1048576, MATCH(W1435, CFB!$W$2:$W$1048576, 0) + COUNTIF(CFB!$W$2:$W$1048576, W1435) - 1), 0)</f>
        <v>8</v>
      </c>
      <c r="M1435" s="2">
        <f>_xlfn.RANK.EQ(J1435, INDEX(CFB!$J$2:$J$1048576, MATCH(W1435, CFB!$W$2:$W$1048576, 0)):INDEX(CFB!$J$2:$J$1048576, MATCH(W1435, CFB!$W$2:$W$1048576, 0) + COUNTIF(CFB!$W$2:$W$1048576, W1435) - 1))</f>
        <v>14</v>
      </c>
      <c r="N1435" s="2">
        <f>RANK(K1435, INDEX(CFB!$K$2:$K$1048576, MATCH(W1435, CFB!$W$2:$W$1048576, 0)):INDEX(CFB!$K$2:$K$1048576, MATCH(W1435, CFB!$W$2:$W$1048576, 0) + COUNTIF(CFB!$W$2:$W$1048576, W1435) - 1))</f>
        <v>4</v>
      </c>
      <c r="O1435">
        <v>55.06</v>
      </c>
      <c r="P1435">
        <v>4.8</v>
      </c>
      <c r="Q1435">
        <v>9.08</v>
      </c>
      <c r="R1435">
        <v>4.9400000000000004</v>
      </c>
      <c r="S1435">
        <v>6.52</v>
      </c>
      <c r="T1435">
        <v>2.95</v>
      </c>
      <c r="U1435">
        <v>7.67</v>
      </c>
      <c r="V1435">
        <v>4.0199999999999996</v>
      </c>
      <c r="W1435">
        <v>2013</v>
      </c>
      <c r="X1435">
        <f t="shared" si="43"/>
        <v>0</v>
      </c>
    </row>
    <row r="1436" spans="1:24" ht="12.75" hidden="1" customHeight="1" x14ac:dyDescent="0.45">
      <c r="A1436">
        <v>5</v>
      </c>
      <c r="B1436" t="s">
        <v>112</v>
      </c>
      <c r="C1436" t="s">
        <v>171</v>
      </c>
      <c r="D1436" s="2" t="str">
        <f t="shared" si="42"/>
        <v>Stanford2013</v>
      </c>
      <c r="E1436">
        <v>11</v>
      </c>
      <c r="F1436">
        <v>11</v>
      </c>
      <c r="G1436">
        <v>3</v>
      </c>
      <c r="H1436" s="2">
        <v>0</v>
      </c>
      <c r="I1436">
        <v>5.99</v>
      </c>
      <c r="J1436">
        <v>12.97</v>
      </c>
      <c r="K1436">
        <v>18.96</v>
      </c>
      <c r="L1436" s="2">
        <f>_xlfn.RANK.EQ(I1436, INDEX(CFB!$I$2:$I$1048576, MATCH(W1436, CFB!$W$2:$W$1048576, 0)):INDEX(CFB!$I$2:$I$1048576, MATCH(W1436, CFB!$W$2:$W$1048576, 0) + COUNTIF(CFB!$W$2:$W$1048576, W1436) - 1), 0)</f>
        <v>28</v>
      </c>
      <c r="M1436" s="2">
        <f>_xlfn.RANK.EQ(J1436, INDEX(CFB!$J$2:$J$1048576, MATCH(W1436, CFB!$W$2:$W$1048576, 0)):INDEX(CFB!$J$2:$J$1048576, MATCH(W1436, CFB!$W$2:$W$1048576, 0) + COUNTIF(CFB!$W$2:$W$1048576, W1436) - 1))</f>
        <v>4</v>
      </c>
      <c r="N1436" s="2">
        <f>RANK(K1436, INDEX(CFB!$K$2:$K$1048576, MATCH(W1436, CFB!$W$2:$W$1048576, 0)):INDEX(CFB!$K$2:$K$1048576, MATCH(W1436, CFB!$W$2:$W$1048576, 0) + COUNTIF(CFB!$W$2:$W$1048576, W1436) - 1))</f>
        <v>5</v>
      </c>
      <c r="O1436">
        <v>50.74</v>
      </c>
      <c r="P1436">
        <v>-1.97</v>
      </c>
      <c r="Q1436">
        <v>10.57</v>
      </c>
      <c r="R1436">
        <v>4.59</v>
      </c>
      <c r="S1436">
        <v>6.04</v>
      </c>
      <c r="T1436">
        <v>1.88</v>
      </c>
      <c r="U1436">
        <v>7.75</v>
      </c>
      <c r="V1436">
        <v>3.3</v>
      </c>
      <c r="W1436">
        <v>2013</v>
      </c>
      <c r="X1436">
        <f t="shared" si="43"/>
        <v>0</v>
      </c>
    </row>
    <row r="1437" spans="1:24" ht="12.75" hidden="1" customHeight="1" x14ac:dyDescent="0.45">
      <c r="A1437">
        <v>6</v>
      </c>
      <c r="B1437" t="s">
        <v>67</v>
      </c>
      <c r="C1437" t="s">
        <v>157</v>
      </c>
      <c r="D1437" s="2" t="str">
        <f t="shared" si="42"/>
        <v>Auburn2013</v>
      </c>
      <c r="E1437">
        <v>2</v>
      </c>
      <c r="F1437">
        <v>12</v>
      </c>
      <c r="G1437">
        <v>2</v>
      </c>
      <c r="H1437" s="2">
        <v>0</v>
      </c>
      <c r="I1437">
        <v>13.6</v>
      </c>
      <c r="J1437">
        <v>5.21</v>
      </c>
      <c r="K1437">
        <v>18.8</v>
      </c>
      <c r="L1437" s="2">
        <f>_xlfn.RANK.EQ(I1437, INDEX(CFB!$I$2:$I$1048576, MATCH(W1437, CFB!$W$2:$W$1048576, 0)):INDEX(CFB!$I$2:$I$1048576, MATCH(W1437, CFB!$W$2:$W$1048576, 0) + COUNTIF(CFB!$W$2:$W$1048576, W1437) - 1), 0)</f>
        <v>3</v>
      </c>
      <c r="M1437" s="2">
        <f>_xlfn.RANK.EQ(J1437, INDEX(CFB!$J$2:$J$1048576, MATCH(W1437, CFB!$W$2:$W$1048576, 0)):INDEX(CFB!$J$2:$J$1048576, MATCH(W1437, CFB!$W$2:$W$1048576, 0) + COUNTIF(CFB!$W$2:$W$1048576, W1437) - 1))</f>
        <v>30</v>
      </c>
      <c r="N1437" s="2">
        <f>RANK(K1437, INDEX(CFB!$K$2:$K$1048576, MATCH(W1437, CFB!$W$2:$W$1048576, 0)):INDEX(CFB!$K$2:$K$1048576, MATCH(W1437, CFB!$W$2:$W$1048576, 0) + COUNTIF(CFB!$W$2:$W$1048576, W1437) - 1))</f>
        <v>6</v>
      </c>
      <c r="O1437">
        <v>57.88</v>
      </c>
      <c r="P1437">
        <v>5.89</v>
      </c>
      <c r="Q1437">
        <v>10.210000000000001</v>
      </c>
      <c r="R1437">
        <v>5.67</v>
      </c>
      <c r="S1437">
        <v>7.41</v>
      </c>
      <c r="T1437">
        <v>3.3</v>
      </c>
      <c r="U1437">
        <v>8.32</v>
      </c>
      <c r="V1437">
        <v>4.4000000000000004</v>
      </c>
      <c r="W1437">
        <v>2013</v>
      </c>
      <c r="X1437">
        <f t="shared" si="43"/>
        <v>0</v>
      </c>
    </row>
    <row r="1438" spans="1:24" ht="12.75" hidden="1" customHeight="1" x14ac:dyDescent="0.45">
      <c r="A1438">
        <v>7</v>
      </c>
      <c r="B1438" t="s">
        <v>28</v>
      </c>
      <c r="C1438" t="s">
        <v>170</v>
      </c>
      <c r="D1438" s="2" t="str">
        <f t="shared" si="42"/>
        <v>Arizona State2013</v>
      </c>
      <c r="E1438">
        <v>21</v>
      </c>
      <c r="F1438">
        <v>10</v>
      </c>
      <c r="G1438">
        <v>4</v>
      </c>
      <c r="H1438" s="2">
        <v>0</v>
      </c>
      <c r="I1438">
        <v>13.67</v>
      </c>
      <c r="J1438">
        <v>3.83</v>
      </c>
      <c r="K1438">
        <v>17.5</v>
      </c>
      <c r="L1438" s="2">
        <f>_xlfn.RANK.EQ(I1438, INDEX(CFB!$I$2:$I$1048576, MATCH(W1438, CFB!$W$2:$W$1048576, 0)):INDEX(CFB!$I$2:$I$1048576, MATCH(W1438, CFB!$W$2:$W$1048576, 0) + COUNTIF(CFB!$W$2:$W$1048576, W1438) - 1), 0)</f>
        <v>2</v>
      </c>
      <c r="M1438" s="2">
        <f>_xlfn.RANK.EQ(J1438, INDEX(CFB!$J$2:$J$1048576, MATCH(W1438, CFB!$W$2:$W$1048576, 0)):INDEX(CFB!$J$2:$J$1048576, MATCH(W1438, CFB!$W$2:$W$1048576, 0) + COUNTIF(CFB!$W$2:$W$1048576, W1438) - 1))</f>
        <v>38</v>
      </c>
      <c r="N1438" s="2">
        <f>RANK(K1438, INDEX(CFB!$K$2:$K$1048576, MATCH(W1438, CFB!$W$2:$W$1048576, 0)):INDEX(CFB!$K$2:$K$1048576, MATCH(W1438, CFB!$W$2:$W$1048576, 0) + COUNTIF(CFB!$W$2:$W$1048576, W1438) - 1))</f>
        <v>7</v>
      </c>
      <c r="O1438">
        <v>59.77</v>
      </c>
      <c r="P1438">
        <v>7.46</v>
      </c>
      <c r="Q1438">
        <v>9.5399999999999991</v>
      </c>
      <c r="R1438">
        <v>5.57</v>
      </c>
      <c r="S1438">
        <v>5.61</v>
      </c>
      <c r="T1438">
        <v>2.86</v>
      </c>
      <c r="U1438">
        <v>7.38</v>
      </c>
      <c r="V1438">
        <v>4.01</v>
      </c>
      <c r="W1438">
        <v>2013</v>
      </c>
      <c r="X1438">
        <f t="shared" si="43"/>
        <v>0</v>
      </c>
    </row>
    <row r="1439" spans="1:24" ht="12.75" hidden="1" customHeight="1" x14ac:dyDescent="0.45">
      <c r="A1439">
        <v>8</v>
      </c>
      <c r="B1439" t="s">
        <v>73</v>
      </c>
      <c r="C1439" t="s">
        <v>170</v>
      </c>
      <c r="D1439" s="2" t="str">
        <f t="shared" si="42"/>
        <v>UCLA2013</v>
      </c>
      <c r="E1439">
        <v>16</v>
      </c>
      <c r="F1439">
        <v>10</v>
      </c>
      <c r="G1439">
        <v>3</v>
      </c>
      <c r="H1439" s="2">
        <v>0</v>
      </c>
      <c r="I1439">
        <v>10.15</v>
      </c>
      <c r="J1439">
        <v>6.95</v>
      </c>
      <c r="K1439">
        <v>17.100000000000001</v>
      </c>
      <c r="L1439" s="2">
        <f>_xlfn.RANK.EQ(I1439, INDEX(CFB!$I$2:$I$1048576, MATCH(W1439, CFB!$W$2:$W$1048576, 0)):INDEX(CFB!$I$2:$I$1048576, MATCH(W1439, CFB!$W$2:$W$1048576, 0) + COUNTIF(CFB!$W$2:$W$1048576, W1439) - 1), 0)</f>
        <v>12</v>
      </c>
      <c r="M1439" s="2">
        <f>_xlfn.RANK.EQ(J1439, INDEX(CFB!$J$2:$J$1048576, MATCH(W1439, CFB!$W$2:$W$1048576, 0)):INDEX(CFB!$J$2:$J$1048576, MATCH(W1439, CFB!$W$2:$W$1048576, 0) + COUNTIF(CFB!$W$2:$W$1048576, W1439) - 1))</f>
        <v>18</v>
      </c>
      <c r="N1439" s="2">
        <f>RANK(K1439, INDEX(CFB!$K$2:$K$1048576, MATCH(W1439, CFB!$W$2:$W$1048576, 0)):INDEX(CFB!$K$2:$K$1048576, MATCH(W1439, CFB!$W$2:$W$1048576, 0) + COUNTIF(CFB!$W$2:$W$1048576, W1439) - 1))</f>
        <v>8</v>
      </c>
      <c r="O1439">
        <v>54.7</v>
      </c>
      <c r="P1439">
        <v>4.91</v>
      </c>
      <c r="Q1439">
        <v>9.99</v>
      </c>
      <c r="R1439">
        <v>4.76</v>
      </c>
      <c r="S1439">
        <v>5.41</v>
      </c>
      <c r="T1439">
        <v>2.96</v>
      </c>
      <c r="U1439">
        <v>7.38</v>
      </c>
      <c r="V1439">
        <v>3.72</v>
      </c>
      <c r="W1439">
        <v>2013</v>
      </c>
      <c r="X1439">
        <f t="shared" si="43"/>
        <v>0</v>
      </c>
    </row>
    <row r="1440" spans="1:24" ht="12.75" hidden="1" customHeight="1" x14ac:dyDescent="0.45">
      <c r="A1440">
        <v>9</v>
      </c>
      <c r="B1440" t="s">
        <v>45</v>
      </c>
      <c r="C1440" t="s">
        <v>29</v>
      </c>
      <c r="D1440" s="2" t="str">
        <f t="shared" si="42"/>
        <v>Baylor2013</v>
      </c>
      <c r="E1440">
        <v>13</v>
      </c>
      <c r="F1440">
        <v>11</v>
      </c>
      <c r="G1440">
        <v>2</v>
      </c>
      <c r="H1440" s="2">
        <v>0</v>
      </c>
      <c r="I1440">
        <v>12.51</v>
      </c>
      <c r="J1440">
        <v>4.3499999999999996</v>
      </c>
      <c r="K1440">
        <v>16.87</v>
      </c>
      <c r="L1440" s="2">
        <f>_xlfn.RANK.EQ(I1440, INDEX(CFB!$I$2:$I$1048576, MATCH(W1440, CFB!$W$2:$W$1048576, 0)):INDEX(CFB!$I$2:$I$1048576, MATCH(W1440, CFB!$W$2:$W$1048576, 0) + COUNTIF(CFB!$W$2:$W$1048576, W1440) - 1), 0)</f>
        <v>7</v>
      </c>
      <c r="M1440" s="2">
        <f>_xlfn.RANK.EQ(J1440, INDEX(CFB!$J$2:$J$1048576, MATCH(W1440, CFB!$W$2:$W$1048576, 0)):INDEX(CFB!$J$2:$J$1048576, MATCH(W1440, CFB!$W$2:$W$1048576, 0) + COUNTIF(CFB!$W$2:$W$1048576, W1440) - 1))</f>
        <v>36</v>
      </c>
      <c r="N1440" s="2">
        <f>RANK(K1440, INDEX(CFB!$K$2:$K$1048576, MATCH(W1440, CFB!$W$2:$W$1048576, 0)):INDEX(CFB!$K$2:$K$1048576, MATCH(W1440, CFB!$W$2:$W$1048576, 0) + COUNTIF(CFB!$W$2:$W$1048576, W1440) - 1))</f>
        <v>9</v>
      </c>
      <c r="O1440">
        <v>66.98</v>
      </c>
      <c r="P1440">
        <v>9.9700000000000006</v>
      </c>
      <c r="Q1440">
        <v>11.89</v>
      </c>
      <c r="R1440">
        <v>5.33</v>
      </c>
      <c r="S1440">
        <v>6.01</v>
      </c>
      <c r="T1440">
        <v>2.99</v>
      </c>
      <c r="U1440">
        <v>8.56</v>
      </c>
      <c r="V1440">
        <v>3.91</v>
      </c>
      <c r="W1440">
        <v>2013</v>
      </c>
      <c r="X1440">
        <f t="shared" si="43"/>
        <v>0</v>
      </c>
    </row>
    <row r="1441" spans="1:24" ht="12.75" hidden="1" customHeight="1" x14ac:dyDescent="0.45">
      <c r="A1441">
        <v>10</v>
      </c>
      <c r="B1441" t="s">
        <v>121</v>
      </c>
      <c r="C1441" t="s">
        <v>29</v>
      </c>
      <c r="D1441" s="2" t="str">
        <f t="shared" si="42"/>
        <v>Oklahoma State2013</v>
      </c>
      <c r="E1441">
        <v>17</v>
      </c>
      <c r="F1441">
        <v>10</v>
      </c>
      <c r="G1441">
        <v>3</v>
      </c>
      <c r="H1441" s="2">
        <v>0</v>
      </c>
      <c r="I1441">
        <v>10.19</v>
      </c>
      <c r="J1441">
        <v>6.64</v>
      </c>
      <c r="K1441">
        <v>16.829999999999998</v>
      </c>
      <c r="L1441" s="2">
        <f>_xlfn.RANK.EQ(I1441, INDEX(CFB!$I$2:$I$1048576, MATCH(W1441, CFB!$W$2:$W$1048576, 0)):INDEX(CFB!$I$2:$I$1048576, MATCH(W1441, CFB!$W$2:$W$1048576, 0) + COUNTIF(CFB!$W$2:$W$1048576, W1441) - 1), 0)</f>
        <v>10</v>
      </c>
      <c r="M1441" s="2">
        <f>_xlfn.RANK.EQ(J1441, INDEX(CFB!$J$2:$J$1048576, MATCH(W1441, CFB!$W$2:$W$1048576, 0)):INDEX(CFB!$J$2:$J$1048576, MATCH(W1441, CFB!$W$2:$W$1048576, 0) + COUNTIF(CFB!$W$2:$W$1048576, W1441) - 1))</f>
        <v>22</v>
      </c>
      <c r="N1441" s="2">
        <f>RANK(K1441, INDEX(CFB!$K$2:$K$1048576, MATCH(W1441, CFB!$W$2:$W$1048576, 0)):INDEX(CFB!$K$2:$K$1048576, MATCH(W1441, CFB!$W$2:$W$1048576, 0) + COUNTIF(CFB!$W$2:$W$1048576, W1441) - 1))</f>
        <v>10</v>
      </c>
      <c r="O1441">
        <v>55.07</v>
      </c>
      <c r="P1441">
        <v>5.91</v>
      </c>
      <c r="Q1441">
        <v>9.0299999999999994</v>
      </c>
      <c r="R1441">
        <v>4.5</v>
      </c>
      <c r="S1441">
        <v>5.27</v>
      </c>
      <c r="T1441">
        <v>2.87</v>
      </c>
      <c r="U1441">
        <v>7.13</v>
      </c>
      <c r="V1441">
        <v>3.66</v>
      </c>
      <c r="W1441">
        <v>2013</v>
      </c>
      <c r="X1441">
        <f t="shared" si="43"/>
        <v>0</v>
      </c>
    </row>
    <row r="1442" spans="1:24" ht="12.75" hidden="1" customHeight="1" x14ac:dyDescent="0.45">
      <c r="A1442">
        <v>11</v>
      </c>
      <c r="B1442" t="s">
        <v>20</v>
      </c>
      <c r="C1442" t="s">
        <v>155</v>
      </c>
      <c r="D1442" s="2" t="str">
        <f t="shared" si="42"/>
        <v>South Carolina2013</v>
      </c>
      <c r="E1442">
        <v>4</v>
      </c>
      <c r="F1442">
        <v>11</v>
      </c>
      <c r="G1442">
        <v>2</v>
      </c>
      <c r="H1442" s="2">
        <v>0</v>
      </c>
      <c r="I1442">
        <v>7.99</v>
      </c>
      <c r="J1442">
        <v>8.07</v>
      </c>
      <c r="K1442">
        <v>16.059999999999999</v>
      </c>
      <c r="L1442" s="2">
        <f>_xlfn.RANK.EQ(I1442, INDEX(CFB!$I$2:$I$1048576, MATCH(W1442, CFB!$W$2:$W$1048576, 0)):INDEX(CFB!$I$2:$I$1048576, MATCH(W1442, CFB!$W$2:$W$1048576, 0) + COUNTIF(CFB!$W$2:$W$1048576, W1442) - 1), 0)</f>
        <v>19</v>
      </c>
      <c r="M1442" s="2">
        <f>_xlfn.RANK.EQ(J1442, INDEX(CFB!$J$2:$J$1048576, MATCH(W1442, CFB!$W$2:$W$1048576, 0)):INDEX(CFB!$J$2:$J$1048576, MATCH(W1442, CFB!$W$2:$W$1048576, 0) + COUNTIF(CFB!$W$2:$W$1048576, W1442) - 1))</f>
        <v>15</v>
      </c>
      <c r="N1442" s="2">
        <f>RANK(K1442, INDEX(CFB!$K$2:$K$1048576, MATCH(W1442, CFB!$W$2:$W$1048576, 0)):INDEX(CFB!$K$2:$K$1048576, MATCH(W1442, CFB!$W$2:$W$1048576, 0) + COUNTIF(CFB!$W$2:$W$1048576, W1442) - 1))</f>
        <v>11</v>
      </c>
      <c r="O1442">
        <v>52.47</v>
      </c>
      <c r="P1442">
        <v>3.92</v>
      </c>
      <c r="Q1442">
        <v>10.27</v>
      </c>
      <c r="R1442">
        <v>5.46</v>
      </c>
      <c r="S1442">
        <v>5.9</v>
      </c>
      <c r="T1442">
        <v>3.15</v>
      </c>
      <c r="U1442">
        <v>7.75</v>
      </c>
      <c r="V1442">
        <v>4.1500000000000004</v>
      </c>
      <c r="W1442">
        <v>2013</v>
      </c>
      <c r="X1442">
        <f t="shared" si="43"/>
        <v>0</v>
      </c>
    </row>
    <row r="1443" spans="1:24" ht="12.75" hidden="1" customHeight="1" x14ac:dyDescent="0.45">
      <c r="A1443">
        <v>12</v>
      </c>
      <c r="B1443" t="s">
        <v>9</v>
      </c>
      <c r="C1443" t="s">
        <v>176</v>
      </c>
      <c r="D1443" s="2" t="str">
        <f t="shared" si="42"/>
        <v>Ohio State2013</v>
      </c>
      <c r="E1443">
        <v>12</v>
      </c>
      <c r="F1443">
        <v>12</v>
      </c>
      <c r="G1443">
        <v>2</v>
      </c>
      <c r="H1443" s="2">
        <v>0</v>
      </c>
      <c r="I1443">
        <v>10.77</v>
      </c>
      <c r="J1443">
        <v>4.87</v>
      </c>
      <c r="K1443">
        <v>15.65</v>
      </c>
      <c r="L1443" s="2">
        <f>_xlfn.RANK.EQ(I1443, INDEX(CFB!$I$2:$I$1048576, MATCH(W1443, CFB!$W$2:$W$1048576, 0)):INDEX(CFB!$I$2:$I$1048576, MATCH(W1443, CFB!$W$2:$W$1048576, 0) + COUNTIF(CFB!$W$2:$W$1048576, W1443) - 1), 0)</f>
        <v>9</v>
      </c>
      <c r="M1443" s="2">
        <f>_xlfn.RANK.EQ(J1443, INDEX(CFB!$J$2:$J$1048576, MATCH(W1443, CFB!$W$2:$W$1048576, 0)):INDEX(CFB!$J$2:$J$1048576, MATCH(W1443, CFB!$W$2:$W$1048576, 0) + COUNTIF(CFB!$W$2:$W$1048576, W1443) - 1))</f>
        <v>33</v>
      </c>
      <c r="N1443" s="2">
        <f>RANK(K1443, INDEX(CFB!$K$2:$K$1048576, MATCH(W1443, CFB!$W$2:$W$1048576, 0)):INDEX(CFB!$K$2:$K$1048576, MATCH(W1443, CFB!$W$2:$W$1048576, 0) + COUNTIF(CFB!$W$2:$W$1048576, W1443) - 1))</f>
        <v>12</v>
      </c>
      <c r="O1443">
        <v>59.32</v>
      </c>
      <c r="P1443">
        <v>8.52</v>
      </c>
      <c r="Q1443">
        <v>8.83</v>
      </c>
      <c r="R1443">
        <v>5.92</v>
      </c>
      <c r="S1443">
        <v>7.9</v>
      </c>
      <c r="T1443">
        <v>2.67</v>
      </c>
      <c r="U1443">
        <v>8.25</v>
      </c>
      <c r="V1443">
        <v>4.3499999999999996</v>
      </c>
      <c r="W1443">
        <v>2013</v>
      </c>
      <c r="X1443">
        <f t="shared" si="43"/>
        <v>0</v>
      </c>
    </row>
    <row r="1444" spans="1:24" ht="12.75" hidden="1" customHeight="1" x14ac:dyDescent="0.45">
      <c r="A1444">
        <v>13</v>
      </c>
      <c r="B1444" t="s">
        <v>66</v>
      </c>
      <c r="C1444" t="s">
        <v>171</v>
      </c>
      <c r="D1444" s="2" t="str">
        <f t="shared" si="42"/>
        <v>Washington2013</v>
      </c>
      <c r="E1444">
        <v>25</v>
      </c>
      <c r="F1444">
        <v>9</v>
      </c>
      <c r="G1444">
        <v>4</v>
      </c>
      <c r="H1444" s="2">
        <v>0</v>
      </c>
      <c r="I1444">
        <v>6.41</v>
      </c>
      <c r="J1444">
        <v>8.7100000000000009</v>
      </c>
      <c r="K1444">
        <v>15.12</v>
      </c>
      <c r="L1444" s="2">
        <f>_xlfn.RANK.EQ(I1444, INDEX(CFB!$I$2:$I$1048576, MATCH(W1444, CFB!$W$2:$W$1048576, 0)):INDEX(CFB!$I$2:$I$1048576, MATCH(W1444, CFB!$W$2:$W$1048576, 0) + COUNTIF(CFB!$W$2:$W$1048576, W1444) - 1), 0)</f>
        <v>25</v>
      </c>
      <c r="M1444" s="2">
        <f>_xlfn.RANK.EQ(J1444, INDEX(CFB!$J$2:$J$1048576, MATCH(W1444, CFB!$W$2:$W$1048576, 0)):INDEX(CFB!$J$2:$J$1048576, MATCH(W1444, CFB!$W$2:$W$1048576, 0) + COUNTIF(CFB!$W$2:$W$1048576, W1444) - 1))</f>
        <v>11</v>
      </c>
      <c r="N1444" s="2">
        <f>RANK(K1444, INDEX(CFB!$K$2:$K$1048576, MATCH(W1444, CFB!$W$2:$W$1048576, 0)):INDEX(CFB!$K$2:$K$1048576, MATCH(W1444, CFB!$W$2:$W$1048576, 0) + COUNTIF(CFB!$W$2:$W$1048576, W1444) - 1))</f>
        <v>13</v>
      </c>
      <c r="O1444">
        <v>54.15</v>
      </c>
      <c r="P1444">
        <v>3.14</v>
      </c>
      <c r="Q1444">
        <v>9.64</v>
      </c>
      <c r="R1444">
        <v>4.1500000000000004</v>
      </c>
      <c r="S1444">
        <v>6.08</v>
      </c>
      <c r="T1444">
        <v>3.23</v>
      </c>
      <c r="U1444">
        <v>7.59</v>
      </c>
      <c r="V1444">
        <v>3.54</v>
      </c>
      <c r="W1444">
        <v>2013</v>
      </c>
      <c r="X1444">
        <f t="shared" si="43"/>
        <v>0</v>
      </c>
    </row>
    <row r="1445" spans="1:24" ht="12.75" hidden="1" customHeight="1" x14ac:dyDescent="0.45">
      <c r="A1445">
        <v>14</v>
      </c>
      <c r="B1445" t="s">
        <v>26</v>
      </c>
      <c r="C1445" t="s">
        <v>163</v>
      </c>
      <c r="D1445" s="2" t="str">
        <f t="shared" si="42"/>
        <v>Clemson2013</v>
      </c>
      <c r="E1445">
        <v>8</v>
      </c>
      <c r="F1445">
        <v>11</v>
      </c>
      <c r="G1445">
        <v>2</v>
      </c>
      <c r="H1445" s="2">
        <v>0</v>
      </c>
      <c r="I1445">
        <v>9.2100000000000009</v>
      </c>
      <c r="J1445">
        <v>5.77</v>
      </c>
      <c r="K1445">
        <v>14.98</v>
      </c>
      <c r="L1445" s="2">
        <f>_xlfn.RANK.EQ(I1445, INDEX(CFB!$I$2:$I$1048576, MATCH(W1445, CFB!$W$2:$W$1048576, 0)):INDEX(CFB!$I$2:$I$1048576, MATCH(W1445, CFB!$W$2:$W$1048576, 0) + COUNTIF(CFB!$W$2:$W$1048576, W1445) - 1), 0)</f>
        <v>13</v>
      </c>
      <c r="M1445" s="2">
        <f>_xlfn.RANK.EQ(J1445, INDEX(CFB!$J$2:$J$1048576, MATCH(W1445, CFB!$W$2:$W$1048576, 0)):INDEX(CFB!$J$2:$J$1048576, MATCH(W1445, CFB!$W$2:$W$1048576, 0) + COUNTIF(CFB!$W$2:$W$1048576, W1445) - 1))</f>
        <v>26</v>
      </c>
      <c r="N1445" s="2">
        <f>RANK(K1445, INDEX(CFB!$K$2:$K$1048576, MATCH(W1445, CFB!$W$2:$W$1048576, 0)):INDEX(CFB!$K$2:$K$1048576, MATCH(W1445, CFB!$W$2:$W$1048576, 0) + COUNTIF(CFB!$W$2:$W$1048576, W1445) - 1))</f>
        <v>14</v>
      </c>
      <c r="O1445">
        <v>55.77</v>
      </c>
      <c r="P1445">
        <v>6.57</v>
      </c>
      <c r="Q1445">
        <v>10.1</v>
      </c>
      <c r="R1445">
        <v>5.57</v>
      </c>
      <c r="S1445">
        <v>5.29</v>
      </c>
      <c r="T1445">
        <v>2.61</v>
      </c>
      <c r="U1445">
        <v>7.57</v>
      </c>
      <c r="V1445">
        <v>3.83</v>
      </c>
      <c r="W1445">
        <v>2013</v>
      </c>
      <c r="X1445">
        <f t="shared" si="43"/>
        <v>0</v>
      </c>
    </row>
    <row r="1446" spans="1:24" ht="12.75" hidden="1" customHeight="1" x14ac:dyDescent="0.45">
      <c r="A1446">
        <v>15</v>
      </c>
      <c r="B1446" t="s">
        <v>95</v>
      </c>
      <c r="C1446" t="s">
        <v>177</v>
      </c>
      <c r="D1446" s="2" t="str">
        <f t="shared" si="42"/>
        <v>Michigan State2013</v>
      </c>
      <c r="E1446">
        <v>3</v>
      </c>
      <c r="F1446">
        <v>13</v>
      </c>
      <c r="G1446">
        <v>1</v>
      </c>
      <c r="H1446" s="2">
        <v>0</v>
      </c>
      <c r="I1446">
        <v>1.23</v>
      </c>
      <c r="J1446">
        <v>13.51</v>
      </c>
      <c r="K1446">
        <v>14.74</v>
      </c>
      <c r="L1446" s="2">
        <f>_xlfn.RANK.EQ(I1446, INDEX(CFB!$I$2:$I$1048576, MATCH(W1446, CFB!$W$2:$W$1048576, 0)):INDEX(CFB!$I$2:$I$1048576, MATCH(W1446, CFB!$W$2:$W$1048576, 0) + COUNTIF(CFB!$W$2:$W$1048576, W1446) - 1), 0)</f>
        <v>57</v>
      </c>
      <c r="M1446" s="2">
        <f>_xlfn.RANK.EQ(J1446, INDEX(CFB!$J$2:$J$1048576, MATCH(W1446, CFB!$W$2:$W$1048576, 0)):INDEX(CFB!$J$2:$J$1048576, MATCH(W1446, CFB!$W$2:$W$1048576, 0) + COUNTIF(CFB!$W$2:$W$1048576, W1446) - 1))</f>
        <v>3</v>
      </c>
      <c r="N1446" s="2">
        <f>RANK(K1446, INDEX(CFB!$K$2:$K$1048576, MATCH(W1446, CFB!$W$2:$W$1048576, 0)):INDEX(CFB!$K$2:$K$1048576, MATCH(W1446, CFB!$W$2:$W$1048576, 0) + COUNTIF(CFB!$W$2:$W$1048576, W1446) - 1))</f>
        <v>15</v>
      </c>
      <c r="O1446">
        <v>43.26</v>
      </c>
      <c r="P1446">
        <v>0</v>
      </c>
      <c r="Q1446">
        <v>8.0399999999999991</v>
      </c>
      <c r="R1446">
        <v>4.0599999999999996</v>
      </c>
      <c r="S1446">
        <v>5.16</v>
      </c>
      <c r="T1446">
        <v>2.02</v>
      </c>
      <c r="U1446">
        <v>6.43</v>
      </c>
      <c r="V1446">
        <v>3.07</v>
      </c>
      <c r="W1446">
        <v>2013</v>
      </c>
      <c r="X1446">
        <f t="shared" si="43"/>
        <v>0</v>
      </c>
    </row>
    <row r="1447" spans="1:24" ht="12.75" hidden="1" customHeight="1" x14ac:dyDescent="0.45">
      <c r="A1447">
        <v>16</v>
      </c>
      <c r="B1447" t="s">
        <v>27</v>
      </c>
      <c r="C1447" t="s">
        <v>157</v>
      </c>
      <c r="D1447" s="2" t="str">
        <f t="shared" si="42"/>
        <v>LSU2013</v>
      </c>
      <c r="E1447">
        <v>14</v>
      </c>
      <c r="F1447">
        <v>10</v>
      </c>
      <c r="G1447">
        <v>3</v>
      </c>
      <c r="H1447" s="2">
        <v>0</v>
      </c>
      <c r="I1447">
        <v>8.8699999999999992</v>
      </c>
      <c r="J1447">
        <v>5.72</v>
      </c>
      <c r="K1447">
        <v>14.59</v>
      </c>
      <c r="L1447" s="2">
        <f>_xlfn.RANK.EQ(I1447, INDEX(CFB!$I$2:$I$1048576, MATCH(W1447, CFB!$W$2:$W$1048576, 0)):INDEX(CFB!$I$2:$I$1048576, MATCH(W1447, CFB!$W$2:$W$1048576, 0) + COUNTIF(CFB!$W$2:$W$1048576, W1447) - 1), 0)</f>
        <v>15</v>
      </c>
      <c r="M1447" s="2">
        <f>_xlfn.RANK.EQ(J1447, INDEX(CFB!$J$2:$J$1048576, MATCH(W1447, CFB!$W$2:$W$1048576, 0)):INDEX(CFB!$J$2:$J$1048576, MATCH(W1447, CFB!$W$2:$W$1048576, 0) + COUNTIF(CFB!$W$2:$W$1048576, W1447) - 1))</f>
        <v>27</v>
      </c>
      <c r="N1447" s="2">
        <f>RANK(K1447, INDEX(CFB!$K$2:$K$1048576, MATCH(W1447, CFB!$W$2:$W$1048576, 0)):INDEX(CFB!$K$2:$K$1048576, MATCH(W1447, CFB!$W$2:$W$1048576, 0) + COUNTIF(CFB!$W$2:$W$1048576, W1447) - 1))</f>
        <v>16</v>
      </c>
      <c r="O1447">
        <v>52.58</v>
      </c>
      <c r="P1447">
        <v>6.89</v>
      </c>
      <c r="Q1447">
        <v>11.33</v>
      </c>
      <c r="R1447">
        <v>5.04</v>
      </c>
      <c r="S1447">
        <v>6.03</v>
      </c>
      <c r="T1447">
        <v>2.7</v>
      </c>
      <c r="U1447">
        <v>8.1199999999999992</v>
      </c>
      <c r="V1447">
        <v>3.74</v>
      </c>
      <c r="W1447">
        <v>2013</v>
      </c>
      <c r="X1447">
        <f t="shared" si="43"/>
        <v>0</v>
      </c>
    </row>
    <row r="1448" spans="1:24" ht="12.75" hidden="1" customHeight="1" x14ac:dyDescent="0.45">
      <c r="A1448">
        <v>17</v>
      </c>
      <c r="B1448" t="s">
        <v>72</v>
      </c>
      <c r="C1448" t="s">
        <v>176</v>
      </c>
      <c r="D1448" s="2" t="str">
        <f t="shared" si="42"/>
        <v>Wisconsin2013</v>
      </c>
      <c r="E1448">
        <v>22</v>
      </c>
      <c r="F1448">
        <v>9</v>
      </c>
      <c r="G1448">
        <v>4</v>
      </c>
      <c r="H1448" s="2">
        <v>0</v>
      </c>
      <c r="I1448">
        <v>2.69</v>
      </c>
      <c r="J1448">
        <v>11.51</v>
      </c>
      <c r="K1448">
        <v>14.2</v>
      </c>
      <c r="L1448" s="2">
        <f>_xlfn.RANK.EQ(I1448, INDEX(CFB!$I$2:$I$1048576, MATCH(W1448, CFB!$W$2:$W$1048576, 0)):INDEX(CFB!$I$2:$I$1048576, MATCH(W1448, CFB!$W$2:$W$1048576, 0) + COUNTIF(CFB!$W$2:$W$1048576, W1448) - 1), 0)</f>
        <v>50</v>
      </c>
      <c r="M1448" s="2">
        <f>_xlfn.RANK.EQ(J1448, INDEX(CFB!$J$2:$J$1048576, MATCH(W1448, CFB!$W$2:$W$1048576, 0)):INDEX(CFB!$J$2:$J$1048576, MATCH(W1448, CFB!$W$2:$W$1048576, 0) + COUNTIF(CFB!$W$2:$W$1048576, W1448) - 1))</f>
        <v>5</v>
      </c>
      <c r="N1448" s="2">
        <f>RANK(K1448, INDEX(CFB!$K$2:$K$1048576, MATCH(W1448, CFB!$W$2:$W$1048576, 0)):INDEX(CFB!$K$2:$K$1048576, MATCH(W1448, CFB!$W$2:$W$1048576, 0) + COUNTIF(CFB!$W$2:$W$1048576, W1448) - 1))</f>
        <v>17</v>
      </c>
      <c r="O1448">
        <v>49.17</v>
      </c>
      <c r="P1448">
        <v>1.42</v>
      </c>
      <c r="Q1448">
        <v>8.25</v>
      </c>
      <c r="R1448">
        <v>5.01</v>
      </c>
      <c r="S1448">
        <v>7.48</v>
      </c>
      <c r="T1448">
        <v>2.2799999999999998</v>
      </c>
      <c r="U1448">
        <v>7.81</v>
      </c>
      <c r="V1448">
        <v>3.68</v>
      </c>
      <c r="W1448">
        <v>2013</v>
      </c>
      <c r="X1448">
        <f t="shared" si="43"/>
        <v>0</v>
      </c>
    </row>
    <row r="1449" spans="1:24" ht="12.75" hidden="1" customHeight="1" x14ac:dyDescent="0.45">
      <c r="A1449">
        <v>18</v>
      </c>
      <c r="B1449" t="s">
        <v>38</v>
      </c>
      <c r="C1449" t="s">
        <v>170</v>
      </c>
      <c r="D1449" s="2" t="str">
        <f t="shared" si="42"/>
        <v>USC2013</v>
      </c>
      <c r="E1449">
        <v>19</v>
      </c>
      <c r="F1449">
        <v>10</v>
      </c>
      <c r="G1449">
        <v>4</v>
      </c>
      <c r="H1449" s="2">
        <v>0</v>
      </c>
      <c r="I1449">
        <v>4.08</v>
      </c>
      <c r="J1449">
        <v>9.65</v>
      </c>
      <c r="K1449">
        <v>13.72</v>
      </c>
      <c r="L1449" s="2">
        <f>_xlfn.RANK.EQ(I1449, INDEX(CFB!$I$2:$I$1048576, MATCH(W1449, CFB!$W$2:$W$1048576, 0)):INDEX(CFB!$I$2:$I$1048576, MATCH(W1449, CFB!$W$2:$W$1048576, 0) + COUNTIF(CFB!$W$2:$W$1048576, W1449) - 1), 0)</f>
        <v>42</v>
      </c>
      <c r="M1449" s="2">
        <f>_xlfn.RANK.EQ(J1449, INDEX(CFB!$J$2:$J$1048576, MATCH(W1449, CFB!$W$2:$W$1048576, 0)):INDEX(CFB!$J$2:$J$1048576, MATCH(W1449, CFB!$W$2:$W$1048576, 0) + COUNTIF(CFB!$W$2:$W$1048576, W1449) - 1))</f>
        <v>9</v>
      </c>
      <c r="N1449" s="2">
        <f>RANK(K1449, INDEX(CFB!$K$2:$K$1048576, MATCH(W1449, CFB!$W$2:$W$1048576, 0)):INDEX(CFB!$K$2:$K$1048576, MATCH(W1449, CFB!$W$2:$W$1048576, 0) + COUNTIF(CFB!$W$2:$W$1048576, W1449) - 1))</f>
        <v>18</v>
      </c>
      <c r="O1449">
        <v>46.42</v>
      </c>
      <c r="P1449">
        <v>2.12</v>
      </c>
      <c r="Q1449">
        <v>9.4499999999999993</v>
      </c>
      <c r="R1449">
        <v>4.29</v>
      </c>
      <c r="S1449">
        <v>5.75</v>
      </c>
      <c r="T1449">
        <v>3.22</v>
      </c>
      <c r="U1449">
        <v>7.36</v>
      </c>
      <c r="V1449">
        <v>3.65</v>
      </c>
      <c r="W1449">
        <v>2013</v>
      </c>
      <c r="X1449">
        <f t="shared" si="43"/>
        <v>0</v>
      </c>
    </row>
    <row r="1450" spans="1:24" ht="12.75" hidden="1" customHeight="1" x14ac:dyDescent="0.45">
      <c r="A1450">
        <v>19</v>
      </c>
      <c r="B1450" t="s">
        <v>34</v>
      </c>
      <c r="C1450" t="s">
        <v>157</v>
      </c>
      <c r="D1450" s="2" t="str">
        <f t="shared" si="42"/>
        <v>Texas A&amp;M2013</v>
      </c>
      <c r="E1450">
        <v>18</v>
      </c>
      <c r="F1450">
        <v>9</v>
      </c>
      <c r="G1450">
        <v>4</v>
      </c>
      <c r="H1450" s="2">
        <v>0</v>
      </c>
      <c r="I1450">
        <v>16.809999999999999</v>
      </c>
      <c r="J1450">
        <v>-3.43</v>
      </c>
      <c r="K1450">
        <v>13.38</v>
      </c>
      <c r="L1450" s="2">
        <f>_xlfn.RANK.EQ(I1450, INDEX(CFB!$I$2:$I$1048576, MATCH(W1450, CFB!$W$2:$W$1048576, 0)):INDEX(CFB!$I$2:$I$1048576, MATCH(W1450, CFB!$W$2:$W$1048576, 0) + COUNTIF(CFB!$W$2:$W$1048576, W1450) - 1), 0)</f>
        <v>1</v>
      </c>
      <c r="M1450" s="2">
        <f>_xlfn.RANK.EQ(J1450, INDEX(CFB!$J$2:$J$1048576, MATCH(W1450, CFB!$W$2:$W$1048576, 0)):INDEX(CFB!$J$2:$J$1048576, MATCH(W1450, CFB!$W$2:$W$1048576, 0) + COUNTIF(CFB!$W$2:$W$1048576, W1450) - 1))</f>
        <v>88</v>
      </c>
      <c r="N1450" s="2">
        <f>RANK(K1450, INDEX(CFB!$K$2:$K$1048576, MATCH(W1450, CFB!$W$2:$W$1048576, 0)):INDEX(CFB!$K$2:$K$1048576, MATCH(W1450, CFB!$W$2:$W$1048576, 0) + COUNTIF(CFB!$W$2:$W$1048576, W1450) - 1))</f>
        <v>19</v>
      </c>
      <c r="O1450">
        <v>60.55</v>
      </c>
      <c r="P1450">
        <v>16.3</v>
      </c>
      <c r="Q1450">
        <v>10.62</v>
      </c>
      <c r="R1450">
        <v>6.13</v>
      </c>
      <c r="S1450">
        <v>6.17</v>
      </c>
      <c r="T1450">
        <v>4.1900000000000004</v>
      </c>
      <c r="U1450">
        <v>8.48</v>
      </c>
      <c r="V1450">
        <v>5.08</v>
      </c>
      <c r="W1450">
        <v>2013</v>
      </c>
      <c r="X1450">
        <f t="shared" si="43"/>
        <v>0</v>
      </c>
    </row>
    <row r="1451" spans="1:24" ht="12.75" hidden="1" customHeight="1" x14ac:dyDescent="0.45">
      <c r="A1451">
        <v>20</v>
      </c>
      <c r="B1451" t="s">
        <v>54</v>
      </c>
      <c r="C1451" t="s">
        <v>29</v>
      </c>
      <c r="D1451" s="2" t="str">
        <f t="shared" si="42"/>
        <v>Oklahoma2013</v>
      </c>
      <c r="E1451">
        <v>6</v>
      </c>
      <c r="F1451">
        <v>11</v>
      </c>
      <c r="G1451">
        <v>2</v>
      </c>
      <c r="H1451" s="2">
        <v>0</v>
      </c>
      <c r="I1451">
        <v>6.42</v>
      </c>
      <c r="J1451">
        <v>6.77</v>
      </c>
      <c r="K1451">
        <v>13.19</v>
      </c>
      <c r="L1451" s="2">
        <f>_xlfn.RANK.EQ(I1451, INDEX(CFB!$I$2:$I$1048576, MATCH(W1451, CFB!$W$2:$W$1048576, 0)):INDEX(CFB!$I$2:$I$1048576, MATCH(W1451, CFB!$W$2:$W$1048576, 0) + COUNTIF(CFB!$W$2:$W$1048576, W1451) - 1), 0)</f>
        <v>24</v>
      </c>
      <c r="M1451" s="2">
        <f>_xlfn.RANK.EQ(J1451, INDEX(CFB!$J$2:$J$1048576, MATCH(W1451, CFB!$W$2:$W$1048576, 0)):INDEX(CFB!$J$2:$J$1048576, MATCH(W1451, CFB!$W$2:$W$1048576, 0) + COUNTIF(CFB!$W$2:$W$1048576, W1451) - 1))</f>
        <v>20</v>
      </c>
      <c r="N1451" s="2">
        <f>RANK(K1451, INDEX(CFB!$K$2:$K$1048576, MATCH(W1451, CFB!$W$2:$W$1048576, 0)):INDEX(CFB!$K$2:$K$1048576, MATCH(W1451, CFB!$W$2:$W$1048576, 0) + COUNTIF(CFB!$W$2:$W$1048576, W1451) - 1))</f>
        <v>20</v>
      </c>
      <c r="O1451">
        <v>49.25</v>
      </c>
      <c r="P1451">
        <v>5.8</v>
      </c>
      <c r="Q1451">
        <v>8.5</v>
      </c>
      <c r="R1451">
        <v>5.42</v>
      </c>
      <c r="S1451">
        <v>6.05</v>
      </c>
      <c r="T1451">
        <v>3.4</v>
      </c>
      <c r="U1451">
        <v>7.16</v>
      </c>
      <c r="V1451">
        <v>4.2699999999999996</v>
      </c>
      <c r="W1451">
        <v>2013</v>
      </c>
      <c r="X1451">
        <f t="shared" si="43"/>
        <v>0</v>
      </c>
    </row>
    <row r="1452" spans="1:24" ht="12.75" hidden="1" customHeight="1" x14ac:dyDescent="0.45">
      <c r="A1452">
        <v>21</v>
      </c>
      <c r="B1452" t="s">
        <v>17</v>
      </c>
      <c r="C1452" t="s">
        <v>155</v>
      </c>
      <c r="D1452" s="2" t="str">
        <f t="shared" si="42"/>
        <v>Georgia2013</v>
      </c>
      <c r="F1452">
        <v>8</v>
      </c>
      <c r="G1452">
        <v>5</v>
      </c>
      <c r="H1452" s="2">
        <v>0</v>
      </c>
      <c r="I1452">
        <v>13.03</v>
      </c>
      <c r="J1452">
        <v>-0.21</v>
      </c>
      <c r="K1452">
        <v>12.82</v>
      </c>
      <c r="L1452" s="2">
        <f>_xlfn.RANK.EQ(I1452, INDEX(CFB!$I$2:$I$1048576, MATCH(W1452, CFB!$W$2:$W$1048576, 0)):INDEX(CFB!$I$2:$I$1048576, MATCH(W1452, CFB!$W$2:$W$1048576, 0) + COUNTIF(CFB!$W$2:$W$1048576, W1452) - 1), 0)</f>
        <v>5</v>
      </c>
      <c r="M1452" s="2">
        <f>_xlfn.RANK.EQ(J1452, INDEX(CFB!$J$2:$J$1048576, MATCH(W1452, CFB!$W$2:$W$1048576, 0)):INDEX(CFB!$J$2:$J$1048576, MATCH(W1452, CFB!$W$2:$W$1048576, 0) + COUNTIF(CFB!$W$2:$W$1048576, W1452) - 1))</f>
        <v>63</v>
      </c>
      <c r="N1452" s="2">
        <f>RANK(K1452, INDEX(CFB!$K$2:$K$1048576, MATCH(W1452, CFB!$W$2:$W$1048576, 0)):INDEX(CFB!$K$2:$K$1048576, MATCH(W1452, CFB!$W$2:$W$1048576, 0) + COUNTIF(CFB!$W$2:$W$1048576, W1452) - 1))</f>
        <v>21</v>
      </c>
      <c r="O1452">
        <v>55.52</v>
      </c>
      <c r="P1452">
        <v>11.35</v>
      </c>
      <c r="Q1452">
        <v>10.42</v>
      </c>
      <c r="R1452">
        <v>6.01</v>
      </c>
      <c r="S1452">
        <v>5.63</v>
      </c>
      <c r="T1452">
        <v>2.48</v>
      </c>
      <c r="U1452">
        <v>7.96</v>
      </c>
      <c r="V1452">
        <v>4.08</v>
      </c>
      <c r="W1452">
        <v>2013</v>
      </c>
      <c r="X1452">
        <f t="shared" si="43"/>
        <v>0</v>
      </c>
    </row>
    <row r="1453" spans="1:24" ht="12.75" hidden="1" customHeight="1" x14ac:dyDescent="0.45">
      <c r="A1453">
        <v>22</v>
      </c>
      <c r="B1453" t="s">
        <v>120</v>
      </c>
      <c r="C1453" t="s">
        <v>170</v>
      </c>
      <c r="D1453" s="2" t="str">
        <f t="shared" si="42"/>
        <v>Arizona2013</v>
      </c>
      <c r="F1453">
        <v>8</v>
      </c>
      <c r="G1453">
        <v>5</v>
      </c>
      <c r="H1453" s="2">
        <v>0</v>
      </c>
      <c r="I1453">
        <v>5.72</v>
      </c>
      <c r="J1453">
        <v>6.89</v>
      </c>
      <c r="K1453">
        <v>12.6</v>
      </c>
      <c r="L1453" s="2">
        <f>_xlfn.RANK.EQ(I1453, INDEX(CFB!$I$2:$I$1048576, MATCH(W1453, CFB!$W$2:$W$1048576, 0)):INDEX(CFB!$I$2:$I$1048576, MATCH(W1453, CFB!$W$2:$W$1048576, 0) + COUNTIF(CFB!$W$2:$W$1048576, W1453) - 1), 0)</f>
        <v>32</v>
      </c>
      <c r="M1453" s="2">
        <f>_xlfn.RANK.EQ(J1453, INDEX(CFB!$J$2:$J$1048576, MATCH(W1453, CFB!$W$2:$W$1048576, 0)):INDEX(CFB!$J$2:$J$1048576, MATCH(W1453, CFB!$W$2:$W$1048576, 0) + COUNTIF(CFB!$W$2:$W$1048576, W1453) - 1))</f>
        <v>19</v>
      </c>
      <c r="N1453" s="2">
        <f>RANK(K1453, INDEX(CFB!$K$2:$K$1048576, MATCH(W1453, CFB!$W$2:$W$1048576, 0)):INDEX(CFB!$K$2:$K$1048576, MATCH(W1453, CFB!$W$2:$W$1048576, 0) + COUNTIF(CFB!$W$2:$W$1048576, W1453) - 1))</f>
        <v>22</v>
      </c>
      <c r="O1453">
        <v>49.17</v>
      </c>
      <c r="P1453">
        <v>6.16</v>
      </c>
      <c r="Q1453">
        <v>8.02</v>
      </c>
      <c r="R1453">
        <v>5.04</v>
      </c>
      <c r="S1453">
        <v>6.31</v>
      </c>
      <c r="T1453">
        <v>3.21</v>
      </c>
      <c r="U1453">
        <v>7.03</v>
      </c>
      <c r="V1453">
        <v>3.93</v>
      </c>
      <c r="W1453">
        <v>2013</v>
      </c>
      <c r="X1453">
        <f t="shared" si="43"/>
        <v>0</v>
      </c>
    </row>
    <row r="1454" spans="1:24" ht="12.75" hidden="1" customHeight="1" x14ac:dyDescent="0.45">
      <c r="A1454">
        <v>23</v>
      </c>
      <c r="B1454" t="s">
        <v>19</v>
      </c>
      <c r="C1454" t="s">
        <v>157</v>
      </c>
      <c r="D1454" s="2" t="str">
        <f t="shared" si="42"/>
        <v>Ole Miss2013</v>
      </c>
      <c r="F1454">
        <v>8</v>
      </c>
      <c r="G1454">
        <v>5</v>
      </c>
      <c r="H1454" s="2">
        <v>0</v>
      </c>
      <c r="I1454">
        <v>4.24</v>
      </c>
      <c r="J1454">
        <v>6.19</v>
      </c>
      <c r="K1454">
        <v>10.42</v>
      </c>
      <c r="L1454" s="2">
        <f>_xlfn.RANK.EQ(I1454, INDEX(CFB!$I$2:$I$1048576, MATCH(W1454, CFB!$W$2:$W$1048576, 0)):INDEX(CFB!$I$2:$I$1048576, MATCH(W1454, CFB!$W$2:$W$1048576, 0) + COUNTIF(CFB!$W$2:$W$1048576, W1454) - 1), 0)</f>
        <v>41</v>
      </c>
      <c r="M1454" s="2">
        <f>_xlfn.RANK.EQ(J1454, INDEX(CFB!$J$2:$J$1048576, MATCH(W1454, CFB!$W$2:$W$1048576, 0)):INDEX(CFB!$J$2:$J$1048576, MATCH(W1454, CFB!$W$2:$W$1048576, 0) + COUNTIF(CFB!$W$2:$W$1048576, W1454) - 1))</f>
        <v>25</v>
      </c>
      <c r="N1454" s="2">
        <f>RANK(K1454, INDEX(CFB!$K$2:$K$1048576, MATCH(W1454, CFB!$W$2:$W$1048576, 0)):INDEX(CFB!$K$2:$K$1048576, MATCH(W1454, CFB!$W$2:$W$1048576, 0) + COUNTIF(CFB!$W$2:$W$1048576, W1454) - 1))</f>
        <v>23</v>
      </c>
      <c r="O1454">
        <v>45.72</v>
      </c>
      <c r="P1454">
        <v>5.6</v>
      </c>
      <c r="Q1454">
        <v>8.7200000000000006</v>
      </c>
      <c r="R1454">
        <v>5.15</v>
      </c>
      <c r="S1454">
        <v>5.67</v>
      </c>
      <c r="T1454">
        <v>2.63</v>
      </c>
      <c r="U1454">
        <v>7.13</v>
      </c>
      <c r="V1454">
        <v>3.78</v>
      </c>
      <c r="W1454">
        <v>2013</v>
      </c>
      <c r="X1454">
        <f t="shared" si="43"/>
        <v>0</v>
      </c>
    </row>
    <row r="1455" spans="1:24" ht="12.75" hidden="1" customHeight="1" x14ac:dyDescent="0.45">
      <c r="A1455">
        <v>24</v>
      </c>
      <c r="B1455" t="s">
        <v>32</v>
      </c>
      <c r="C1455" t="s">
        <v>12</v>
      </c>
      <c r="D1455" s="2" t="str">
        <f t="shared" si="42"/>
        <v>BYU2013</v>
      </c>
      <c r="F1455">
        <v>8</v>
      </c>
      <c r="G1455">
        <v>5</v>
      </c>
      <c r="H1455" s="2">
        <v>0</v>
      </c>
      <c r="I1455">
        <v>5.85</v>
      </c>
      <c r="J1455">
        <v>4.38</v>
      </c>
      <c r="K1455">
        <v>10.23</v>
      </c>
      <c r="L1455" s="2">
        <f>_xlfn.RANK.EQ(I1455, INDEX(CFB!$I$2:$I$1048576, MATCH(W1455, CFB!$W$2:$W$1048576, 0)):INDEX(CFB!$I$2:$I$1048576, MATCH(W1455, CFB!$W$2:$W$1048576, 0) + COUNTIF(CFB!$W$2:$W$1048576, W1455) - 1), 0)</f>
        <v>30</v>
      </c>
      <c r="M1455" s="2">
        <f>_xlfn.RANK.EQ(J1455, INDEX(CFB!$J$2:$J$1048576, MATCH(W1455, CFB!$W$2:$W$1048576, 0)):INDEX(CFB!$J$2:$J$1048576, MATCH(W1455, CFB!$W$2:$W$1048576, 0) + COUNTIF(CFB!$W$2:$W$1048576, W1455) - 1))</f>
        <v>34</v>
      </c>
      <c r="N1455" s="2">
        <f>RANK(K1455, INDEX(CFB!$K$2:$K$1048576, MATCH(W1455, CFB!$W$2:$W$1048576, 0)):INDEX(CFB!$K$2:$K$1048576, MATCH(W1455, CFB!$W$2:$W$1048576, 0) + COUNTIF(CFB!$W$2:$W$1048576, W1455) - 1))</f>
        <v>24</v>
      </c>
      <c r="O1455">
        <v>47.9</v>
      </c>
      <c r="P1455">
        <v>6.67</v>
      </c>
      <c r="Q1455">
        <v>8.01</v>
      </c>
      <c r="R1455">
        <v>4.8099999999999996</v>
      </c>
      <c r="S1455">
        <v>6.3</v>
      </c>
      <c r="T1455">
        <v>2.77</v>
      </c>
      <c r="U1455">
        <v>7.06</v>
      </c>
      <c r="V1455">
        <v>3.72</v>
      </c>
      <c r="W1455">
        <v>2013</v>
      </c>
      <c r="X1455">
        <f t="shared" si="43"/>
        <v>0</v>
      </c>
    </row>
    <row r="1456" spans="1:24" ht="12.75" hidden="1" customHeight="1" x14ac:dyDescent="0.45">
      <c r="A1456">
        <v>25</v>
      </c>
      <c r="B1456" t="s">
        <v>41</v>
      </c>
      <c r="C1456" t="s">
        <v>29</v>
      </c>
      <c r="D1456" s="2" t="str">
        <f t="shared" si="42"/>
        <v>Kansas State2013</v>
      </c>
      <c r="F1456">
        <v>8</v>
      </c>
      <c r="G1456">
        <v>5</v>
      </c>
      <c r="H1456" s="2">
        <v>0</v>
      </c>
      <c r="I1456">
        <v>6.13</v>
      </c>
      <c r="J1456">
        <v>3.88</v>
      </c>
      <c r="K1456">
        <v>10.01</v>
      </c>
      <c r="L1456" s="2">
        <f>_xlfn.RANK.EQ(I1456, INDEX(CFB!$I$2:$I$1048576, MATCH(W1456, CFB!$W$2:$W$1048576, 0)):INDEX(CFB!$I$2:$I$1048576, MATCH(W1456, CFB!$W$2:$W$1048576, 0) + COUNTIF(CFB!$W$2:$W$1048576, W1456) - 1), 0)</f>
        <v>27</v>
      </c>
      <c r="M1456" s="2">
        <f>_xlfn.RANK.EQ(J1456, INDEX(CFB!$J$2:$J$1048576, MATCH(W1456, CFB!$W$2:$W$1048576, 0)):INDEX(CFB!$J$2:$J$1048576, MATCH(W1456, CFB!$W$2:$W$1048576, 0) + COUNTIF(CFB!$W$2:$W$1048576, W1456) - 1))</f>
        <v>37</v>
      </c>
      <c r="N1456" s="2">
        <f>RANK(K1456, INDEX(CFB!$K$2:$K$1048576, MATCH(W1456, CFB!$W$2:$W$1048576, 0)):INDEX(CFB!$K$2:$K$1048576, MATCH(W1456, CFB!$W$2:$W$1048576, 0) + COUNTIF(CFB!$W$2:$W$1048576, W1456) - 1))</f>
        <v>25</v>
      </c>
      <c r="O1456">
        <v>46.82</v>
      </c>
      <c r="P1456">
        <v>8.26</v>
      </c>
      <c r="Q1456">
        <v>10.58</v>
      </c>
      <c r="R1456">
        <v>5.03</v>
      </c>
      <c r="S1456">
        <v>5.16</v>
      </c>
      <c r="T1456">
        <v>3.48</v>
      </c>
      <c r="U1456">
        <v>7.34</v>
      </c>
      <c r="V1456">
        <v>4.21</v>
      </c>
      <c r="W1456">
        <v>2013</v>
      </c>
      <c r="X1456">
        <f t="shared" si="43"/>
        <v>0</v>
      </c>
    </row>
    <row r="1457" spans="1:24" ht="12.75" hidden="1" customHeight="1" x14ac:dyDescent="0.45">
      <c r="A1457">
        <v>26</v>
      </c>
      <c r="B1457" t="s">
        <v>25</v>
      </c>
      <c r="C1457" t="s">
        <v>49</v>
      </c>
      <c r="D1457" s="2" t="str">
        <f t="shared" si="42"/>
        <v>Louisville2013</v>
      </c>
      <c r="E1457">
        <v>15</v>
      </c>
      <c r="F1457">
        <v>12</v>
      </c>
      <c r="G1457">
        <v>1</v>
      </c>
      <c r="H1457" s="2">
        <v>0</v>
      </c>
      <c r="I1457">
        <v>-0.18</v>
      </c>
      <c r="J1457">
        <v>10.18</v>
      </c>
      <c r="K1457">
        <v>9.99</v>
      </c>
      <c r="L1457" s="2">
        <f>_xlfn.RANK.EQ(I1457, INDEX(CFB!$I$2:$I$1048576, MATCH(W1457, CFB!$W$2:$W$1048576, 0)):INDEX(CFB!$I$2:$I$1048576, MATCH(W1457, CFB!$W$2:$W$1048576, 0) + COUNTIF(CFB!$W$2:$W$1048576, W1457) - 1), 0)</f>
        <v>67</v>
      </c>
      <c r="M1457" s="2">
        <f>_xlfn.RANK.EQ(J1457, INDEX(CFB!$J$2:$J$1048576, MATCH(W1457, CFB!$W$2:$W$1048576, 0)):INDEX(CFB!$J$2:$J$1048576, MATCH(W1457, CFB!$W$2:$W$1048576, 0) + COUNTIF(CFB!$W$2:$W$1048576, W1457) - 1))</f>
        <v>8</v>
      </c>
      <c r="N1457" s="2">
        <f>RANK(K1457, INDEX(CFB!$K$2:$K$1048576, MATCH(W1457, CFB!$W$2:$W$1048576, 0)):INDEX(CFB!$K$2:$K$1048576, MATCH(W1457, CFB!$W$2:$W$1048576, 0) + COUNTIF(CFB!$W$2:$W$1048576, W1457) - 1))</f>
        <v>26</v>
      </c>
      <c r="O1457">
        <v>45.83</v>
      </c>
      <c r="P1457">
        <v>3.69</v>
      </c>
      <c r="Q1457">
        <v>9.8800000000000008</v>
      </c>
      <c r="R1457">
        <v>5.16</v>
      </c>
      <c r="S1457">
        <v>4.88</v>
      </c>
      <c r="T1457">
        <v>2.35</v>
      </c>
      <c r="U1457">
        <v>7.41</v>
      </c>
      <c r="V1457">
        <v>3.57</v>
      </c>
      <c r="W1457">
        <v>2013</v>
      </c>
      <c r="X1457">
        <f t="shared" si="43"/>
        <v>0</v>
      </c>
    </row>
    <row r="1458" spans="1:24" ht="12.75" hidden="1" customHeight="1" x14ac:dyDescent="0.45">
      <c r="A1458">
        <v>27</v>
      </c>
      <c r="B1458" t="s">
        <v>11</v>
      </c>
      <c r="C1458" t="s">
        <v>12</v>
      </c>
      <c r="D1458" s="2" t="str">
        <f t="shared" si="42"/>
        <v>Notre Dame2013</v>
      </c>
      <c r="E1458">
        <v>20</v>
      </c>
      <c r="F1458">
        <v>9</v>
      </c>
      <c r="G1458">
        <v>4</v>
      </c>
      <c r="H1458" s="2">
        <v>0</v>
      </c>
      <c r="I1458">
        <v>3</v>
      </c>
      <c r="J1458">
        <v>6.51</v>
      </c>
      <c r="K1458">
        <v>9.5</v>
      </c>
      <c r="L1458" s="2">
        <f>_xlfn.RANK.EQ(I1458, INDEX(CFB!$I$2:$I$1048576, MATCH(W1458, CFB!$W$2:$W$1048576, 0)):INDEX(CFB!$I$2:$I$1048576, MATCH(W1458, CFB!$W$2:$W$1048576, 0) + COUNTIF(CFB!$W$2:$W$1048576, W1458) - 1), 0)</f>
        <v>49</v>
      </c>
      <c r="M1458" s="2">
        <f>_xlfn.RANK.EQ(J1458, INDEX(CFB!$J$2:$J$1048576, MATCH(W1458, CFB!$W$2:$W$1048576, 0)):INDEX(CFB!$J$2:$J$1048576, MATCH(W1458, CFB!$W$2:$W$1048576, 0) + COUNTIF(CFB!$W$2:$W$1048576, W1458) - 1))</f>
        <v>24</v>
      </c>
      <c r="N1458" s="2">
        <f>RANK(K1458, INDEX(CFB!$K$2:$K$1048576, MATCH(W1458, CFB!$W$2:$W$1048576, 0)):INDEX(CFB!$K$2:$K$1048576, MATCH(W1458, CFB!$W$2:$W$1048576, 0) + COUNTIF(CFB!$W$2:$W$1048576, W1458) - 1))</f>
        <v>27</v>
      </c>
      <c r="O1458">
        <v>44.57</v>
      </c>
      <c r="P1458">
        <v>6.92</v>
      </c>
      <c r="Q1458">
        <v>9.07</v>
      </c>
      <c r="R1458">
        <v>4.96</v>
      </c>
      <c r="S1458">
        <v>5.72</v>
      </c>
      <c r="T1458">
        <v>3.32</v>
      </c>
      <c r="U1458">
        <v>7.4</v>
      </c>
      <c r="V1458">
        <v>4.07</v>
      </c>
      <c r="W1458">
        <v>2013</v>
      </c>
      <c r="X1458">
        <f t="shared" si="43"/>
        <v>0</v>
      </c>
    </row>
    <row r="1459" spans="1:24" ht="12.75" hidden="1" customHeight="1" x14ac:dyDescent="0.45">
      <c r="A1459">
        <v>28</v>
      </c>
      <c r="B1459" t="s">
        <v>82</v>
      </c>
      <c r="C1459" t="s">
        <v>49</v>
      </c>
      <c r="D1459" s="2" t="str">
        <f t="shared" si="42"/>
        <v>UCF2013</v>
      </c>
      <c r="E1459">
        <v>10</v>
      </c>
      <c r="F1459">
        <v>12</v>
      </c>
      <c r="G1459">
        <v>1</v>
      </c>
      <c r="H1459" s="2">
        <v>0</v>
      </c>
      <c r="I1459">
        <v>6.19</v>
      </c>
      <c r="J1459">
        <v>2.2400000000000002</v>
      </c>
      <c r="K1459">
        <v>8.42</v>
      </c>
      <c r="L1459" s="2">
        <f>_xlfn.RANK.EQ(I1459, INDEX(CFB!$I$2:$I$1048576, MATCH(W1459, CFB!$W$2:$W$1048576, 0)):INDEX(CFB!$I$2:$I$1048576, MATCH(W1459, CFB!$W$2:$W$1048576, 0) + COUNTIF(CFB!$W$2:$W$1048576, W1459) - 1), 0)</f>
        <v>26</v>
      </c>
      <c r="M1459" s="2">
        <f>_xlfn.RANK.EQ(J1459, INDEX(CFB!$J$2:$J$1048576, MATCH(W1459, CFB!$W$2:$W$1048576, 0)):INDEX(CFB!$J$2:$J$1048576, MATCH(W1459, CFB!$W$2:$W$1048576, 0) + COUNTIF(CFB!$W$2:$W$1048576, W1459) - 1))</f>
        <v>47</v>
      </c>
      <c r="N1459" s="2">
        <f>RANK(K1459, INDEX(CFB!$K$2:$K$1048576, MATCH(W1459, CFB!$W$2:$W$1048576, 0)):INDEX(CFB!$K$2:$K$1048576, MATCH(W1459, CFB!$W$2:$W$1048576, 0) + COUNTIF(CFB!$W$2:$W$1048576, W1459) - 1))</f>
        <v>28</v>
      </c>
      <c r="O1459">
        <v>47.93</v>
      </c>
      <c r="P1459">
        <v>10.66</v>
      </c>
      <c r="Q1459">
        <v>9.9499999999999993</v>
      </c>
      <c r="R1459">
        <v>5.6</v>
      </c>
      <c r="S1459">
        <v>5.53</v>
      </c>
      <c r="T1459">
        <v>3.79</v>
      </c>
      <c r="U1459">
        <v>7.64</v>
      </c>
      <c r="V1459">
        <v>4.68</v>
      </c>
      <c r="W1459">
        <v>2013</v>
      </c>
      <c r="X1459">
        <f t="shared" si="43"/>
        <v>0</v>
      </c>
    </row>
    <row r="1460" spans="1:24" ht="12.75" hidden="1" customHeight="1" x14ac:dyDescent="0.45">
      <c r="A1460">
        <v>29</v>
      </c>
      <c r="B1460" t="s">
        <v>119</v>
      </c>
      <c r="C1460" t="s">
        <v>171</v>
      </c>
      <c r="D1460" s="2" t="str">
        <f t="shared" si="42"/>
        <v>Oregon State2013</v>
      </c>
      <c r="F1460">
        <v>7</v>
      </c>
      <c r="G1460">
        <v>6</v>
      </c>
      <c r="H1460" s="2">
        <v>0</v>
      </c>
      <c r="I1460">
        <v>9.08</v>
      </c>
      <c r="J1460">
        <v>-0.97</v>
      </c>
      <c r="K1460">
        <v>8.11</v>
      </c>
      <c r="L1460" s="2">
        <f>_xlfn.RANK.EQ(I1460, INDEX(CFB!$I$2:$I$1048576, MATCH(W1460, CFB!$W$2:$W$1048576, 0)):INDEX(CFB!$I$2:$I$1048576, MATCH(W1460, CFB!$W$2:$W$1048576, 0) + COUNTIF(CFB!$W$2:$W$1048576, W1460) - 1), 0)</f>
        <v>14</v>
      </c>
      <c r="M1460" s="2">
        <f>_xlfn.RANK.EQ(J1460, INDEX(CFB!$J$2:$J$1048576, MATCH(W1460, CFB!$W$2:$W$1048576, 0)):INDEX(CFB!$J$2:$J$1048576, MATCH(W1460, CFB!$W$2:$W$1048576, 0) + COUNTIF(CFB!$W$2:$W$1048576, W1460) - 1))</f>
        <v>70</v>
      </c>
      <c r="N1460" s="2">
        <f>RANK(K1460, INDEX(CFB!$K$2:$K$1048576, MATCH(W1460, CFB!$W$2:$W$1048576, 0)):INDEX(CFB!$K$2:$K$1048576, MATCH(W1460, CFB!$W$2:$W$1048576, 0) + COUNTIF(CFB!$W$2:$W$1048576, W1460) - 1))</f>
        <v>29</v>
      </c>
      <c r="O1460">
        <v>50.68</v>
      </c>
      <c r="P1460">
        <v>13.31</v>
      </c>
      <c r="Q1460">
        <v>9.2200000000000006</v>
      </c>
      <c r="R1460">
        <v>5.68</v>
      </c>
      <c r="S1460">
        <v>4.63</v>
      </c>
      <c r="T1460">
        <v>4.3899999999999997</v>
      </c>
      <c r="U1460">
        <v>7.56</v>
      </c>
      <c r="V1460">
        <v>4.87</v>
      </c>
      <c r="W1460">
        <v>2013</v>
      </c>
      <c r="X1460">
        <f t="shared" si="43"/>
        <v>0</v>
      </c>
    </row>
    <row r="1461" spans="1:24" ht="12.75" hidden="1" customHeight="1" x14ac:dyDescent="0.45">
      <c r="A1461">
        <v>30</v>
      </c>
      <c r="B1461" t="s">
        <v>59</v>
      </c>
      <c r="C1461" t="s">
        <v>155</v>
      </c>
      <c r="D1461" s="2" t="str">
        <f t="shared" si="42"/>
        <v>Vanderbilt2013</v>
      </c>
      <c r="E1461">
        <v>24</v>
      </c>
      <c r="F1461">
        <v>9</v>
      </c>
      <c r="G1461">
        <v>4</v>
      </c>
      <c r="H1461" s="2">
        <v>0</v>
      </c>
      <c r="I1461">
        <v>4.66</v>
      </c>
      <c r="J1461">
        <v>3.34</v>
      </c>
      <c r="K1461">
        <v>8.01</v>
      </c>
      <c r="L1461" s="2">
        <f>_xlfn.RANK.EQ(I1461, INDEX(CFB!$I$2:$I$1048576, MATCH(W1461, CFB!$W$2:$W$1048576, 0)):INDEX(CFB!$I$2:$I$1048576, MATCH(W1461, CFB!$W$2:$W$1048576, 0) + COUNTIF(CFB!$W$2:$W$1048576, W1461) - 1), 0)</f>
        <v>36</v>
      </c>
      <c r="M1461" s="2">
        <f>_xlfn.RANK.EQ(J1461, INDEX(CFB!$J$2:$J$1048576, MATCH(W1461, CFB!$W$2:$W$1048576, 0)):INDEX(CFB!$J$2:$J$1048576, MATCH(W1461, CFB!$W$2:$W$1048576, 0) + COUNTIF(CFB!$W$2:$W$1048576, W1461) - 1))</f>
        <v>39</v>
      </c>
      <c r="N1461" s="2">
        <f>RANK(K1461, INDEX(CFB!$K$2:$K$1048576, MATCH(W1461, CFB!$W$2:$W$1048576, 0)):INDEX(CFB!$K$2:$K$1048576, MATCH(W1461, CFB!$W$2:$W$1048576, 0) + COUNTIF(CFB!$W$2:$W$1048576, W1461) - 1))</f>
        <v>30</v>
      </c>
      <c r="O1461">
        <v>44.88</v>
      </c>
      <c r="P1461">
        <v>10.57</v>
      </c>
      <c r="Q1461">
        <v>8.9700000000000006</v>
      </c>
      <c r="R1461">
        <v>4.8</v>
      </c>
      <c r="S1461">
        <v>4.34</v>
      </c>
      <c r="T1461">
        <v>3.32</v>
      </c>
      <c r="U1461">
        <v>6.37</v>
      </c>
      <c r="V1461">
        <v>3.99</v>
      </c>
      <c r="W1461">
        <v>2013</v>
      </c>
      <c r="X1461">
        <f t="shared" si="43"/>
        <v>0</v>
      </c>
    </row>
    <row r="1462" spans="1:24" ht="12.75" hidden="1" customHeight="1" x14ac:dyDescent="0.45">
      <c r="A1462">
        <v>31</v>
      </c>
      <c r="B1462" t="s">
        <v>60</v>
      </c>
      <c r="C1462" t="s">
        <v>164</v>
      </c>
      <c r="D1462" s="2" t="str">
        <f t="shared" si="42"/>
        <v>Duke2013</v>
      </c>
      <c r="E1462">
        <v>23</v>
      </c>
      <c r="F1462">
        <v>10</v>
      </c>
      <c r="G1462">
        <v>4</v>
      </c>
      <c r="H1462" s="2">
        <v>0</v>
      </c>
      <c r="I1462">
        <v>6.8</v>
      </c>
      <c r="J1462">
        <v>1.06</v>
      </c>
      <c r="K1462">
        <v>7.86</v>
      </c>
      <c r="L1462" s="2">
        <f>_xlfn.RANK.EQ(I1462, INDEX(CFB!$I$2:$I$1048576, MATCH(W1462, CFB!$W$2:$W$1048576, 0)):INDEX(CFB!$I$2:$I$1048576, MATCH(W1462, CFB!$W$2:$W$1048576, 0) + COUNTIF(CFB!$W$2:$W$1048576, W1462) - 1), 0)</f>
        <v>22</v>
      </c>
      <c r="M1462" s="2">
        <f>_xlfn.RANK.EQ(J1462, INDEX(CFB!$J$2:$J$1048576, MATCH(W1462, CFB!$W$2:$W$1048576, 0)):INDEX(CFB!$J$2:$J$1048576, MATCH(W1462, CFB!$W$2:$W$1048576, 0) + COUNTIF(CFB!$W$2:$W$1048576, W1462) - 1))</f>
        <v>56</v>
      </c>
      <c r="N1462" s="2">
        <f>RANK(K1462, INDEX(CFB!$K$2:$K$1048576, MATCH(W1462, CFB!$W$2:$W$1048576, 0)):INDEX(CFB!$K$2:$K$1048576, MATCH(W1462, CFB!$W$2:$W$1048576, 0) + COUNTIF(CFB!$W$2:$W$1048576, W1462) - 1))</f>
        <v>31</v>
      </c>
      <c r="O1462">
        <v>48.45</v>
      </c>
      <c r="P1462">
        <v>11.21</v>
      </c>
      <c r="Q1462">
        <v>8.65</v>
      </c>
      <c r="R1462">
        <v>6.02</v>
      </c>
      <c r="S1462">
        <v>5.61</v>
      </c>
      <c r="T1462">
        <v>3.55</v>
      </c>
      <c r="U1462">
        <v>7.06</v>
      </c>
      <c r="V1462">
        <v>4.58</v>
      </c>
      <c r="W1462">
        <v>2013</v>
      </c>
      <c r="X1462">
        <f t="shared" si="43"/>
        <v>0</v>
      </c>
    </row>
    <row r="1463" spans="1:24" ht="12.75" hidden="1" customHeight="1" x14ac:dyDescent="0.45">
      <c r="A1463">
        <v>32</v>
      </c>
      <c r="B1463" t="s">
        <v>109</v>
      </c>
      <c r="C1463" t="s">
        <v>157</v>
      </c>
      <c r="D1463" s="2" t="str">
        <f t="shared" si="42"/>
        <v>Mississippi State2013</v>
      </c>
      <c r="F1463">
        <v>7</v>
      </c>
      <c r="G1463">
        <v>6</v>
      </c>
      <c r="H1463" s="2">
        <v>0</v>
      </c>
      <c r="I1463">
        <v>-0.28000000000000003</v>
      </c>
      <c r="J1463">
        <v>8</v>
      </c>
      <c r="K1463">
        <v>7.72</v>
      </c>
      <c r="L1463" s="2">
        <f>_xlfn.RANK.EQ(I1463, INDEX(CFB!$I$2:$I$1048576, MATCH(W1463, CFB!$W$2:$W$1048576, 0)):INDEX(CFB!$I$2:$I$1048576, MATCH(W1463, CFB!$W$2:$W$1048576, 0) + COUNTIF(CFB!$W$2:$W$1048576, W1463) - 1), 0)</f>
        <v>69</v>
      </c>
      <c r="M1463" s="2">
        <f>_xlfn.RANK.EQ(J1463, INDEX(CFB!$J$2:$J$1048576, MATCH(W1463, CFB!$W$2:$W$1048576, 0)):INDEX(CFB!$J$2:$J$1048576, MATCH(W1463, CFB!$W$2:$W$1048576, 0) + COUNTIF(CFB!$W$2:$W$1048576, W1463) - 1))</f>
        <v>16</v>
      </c>
      <c r="N1463" s="2">
        <f>RANK(K1463, INDEX(CFB!$K$2:$K$1048576, MATCH(W1463, CFB!$W$2:$W$1048576, 0)):INDEX(CFB!$K$2:$K$1048576, MATCH(W1463, CFB!$W$2:$W$1048576, 0) + COUNTIF(CFB!$W$2:$W$1048576, W1463) - 1))</f>
        <v>32</v>
      </c>
      <c r="O1463">
        <v>44.45</v>
      </c>
      <c r="P1463">
        <v>4.62</v>
      </c>
      <c r="Q1463">
        <v>8.59</v>
      </c>
      <c r="R1463">
        <v>4.95</v>
      </c>
      <c r="S1463">
        <v>5.66</v>
      </c>
      <c r="T1463">
        <v>2.96</v>
      </c>
      <c r="U1463">
        <v>7.01</v>
      </c>
      <c r="V1463">
        <v>3.91</v>
      </c>
      <c r="W1463">
        <v>2013</v>
      </c>
      <c r="X1463">
        <f t="shared" si="43"/>
        <v>0</v>
      </c>
    </row>
    <row r="1464" spans="1:24" ht="12.75" hidden="1" customHeight="1" x14ac:dyDescent="0.45">
      <c r="A1464">
        <v>33</v>
      </c>
      <c r="B1464" t="s">
        <v>14</v>
      </c>
      <c r="C1464" t="s">
        <v>29</v>
      </c>
      <c r="D1464" s="2" t="str">
        <f t="shared" si="42"/>
        <v>Texas2013</v>
      </c>
      <c r="F1464">
        <v>8</v>
      </c>
      <c r="G1464">
        <v>5</v>
      </c>
      <c r="H1464" s="2">
        <v>0</v>
      </c>
      <c r="I1464">
        <v>3.09</v>
      </c>
      <c r="J1464">
        <v>4.3600000000000003</v>
      </c>
      <c r="K1464">
        <v>7.45</v>
      </c>
      <c r="L1464" s="2">
        <f>_xlfn.RANK.EQ(I1464, INDEX(CFB!$I$2:$I$1048576, MATCH(W1464, CFB!$W$2:$W$1048576, 0)):INDEX(CFB!$I$2:$I$1048576, MATCH(W1464, CFB!$W$2:$W$1048576, 0) + COUNTIF(CFB!$W$2:$W$1048576, W1464) - 1), 0)</f>
        <v>47</v>
      </c>
      <c r="M1464" s="2">
        <f>_xlfn.RANK.EQ(J1464, INDEX(CFB!$J$2:$J$1048576, MATCH(W1464, CFB!$W$2:$W$1048576, 0)):INDEX(CFB!$J$2:$J$1048576, MATCH(W1464, CFB!$W$2:$W$1048576, 0) + COUNTIF(CFB!$W$2:$W$1048576, W1464) - 1))</f>
        <v>35</v>
      </c>
      <c r="N1464" s="2">
        <f>RANK(K1464, INDEX(CFB!$K$2:$K$1048576, MATCH(W1464, CFB!$W$2:$W$1048576, 0)):INDEX(CFB!$K$2:$K$1048576, MATCH(W1464, CFB!$W$2:$W$1048576, 0) + COUNTIF(CFB!$W$2:$W$1048576, W1464) - 1))</f>
        <v>33</v>
      </c>
      <c r="O1464">
        <v>45.65</v>
      </c>
      <c r="P1464">
        <v>7.66</v>
      </c>
      <c r="Q1464">
        <v>8.17</v>
      </c>
      <c r="R1464">
        <v>5.32</v>
      </c>
      <c r="S1464">
        <v>5.24</v>
      </c>
      <c r="T1464">
        <v>3.46</v>
      </c>
      <c r="U1464">
        <v>6.58</v>
      </c>
      <c r="V1464">
        <v>4.16</v>
      </c>
      <c r="W1464">
        <v>2013</v>
      </c>
      <c r="X1464">
        <f t="shared" si="43"/>
        <v>0</v>
      </c>
    </row>
    <row r="1465" spans="1:24" ht="12.75" hidden="1" customHeight="1" x14ac:dyDescent="0.45">
      <c r="A1465">
        <v>34</v>
      </c>
      <c r="B1465" t="s">
        <v>36</v>
      </c>
      <c r="C1465" t="s">
        <v>177</v>
      </c>
      <c r="D1465" s="2" t="str">
        <f t="shared" si="42"/>
        <v>Iowa2013</v>
      </c>
      <c r="F1465">
        <v>8</v>
      </c>
      <c r="G1465">
        <v>5</v>
      </c>
      <c r="H1465" s="2">
        <v>0</v>
      </c>
      <c r="I1465">
        <v>-0.9</v>
      </c>
      <c r="J1465">
        <v>8.2200000000000006</v>
      </c>
      <c r="K1465">
        <v>7.31</v>
      </c>
      <c r="L1465" s="2">
        <f>_xlfn.RANK.EQ(I1465, INDEX(CFB!$I$2:$I$1048576, MATCH(W1465, CFB!$W$2:$W$1048576, 0)):INDEX(CFB!$I$2:$I$1048576, MATCH(W1465, CFB!$W$2:$W$1048576, 0) + COUNTIF(CFB!$W$2:$W$1048576, W1465) - 1), 0)</f>
        <v>77</v>
      </c>
      <c r="M1465" s="2">
        <f>_xlfn.RANK.EQ(J1465, INDEX(CFB!$J$2:$J$1048576, MATCH(W1465, CFB!$W$2:$W$1048576, 0)):INDEX(CFB!$J$2:$J$1048576, MATCH(W1465, CFB!$W$2:$W$1048576, 0) + COUNTIF(CFB!$W$2:$W$1048576, W1465) - 1))</f>
        <v>13</v>
      </c>
      <c r="N1465" s="2">
        <f>RANK(K1465, INDEX(CFB!$K$2:$K$1048576, MATCH(W1465, CFB!$W$2:$W$1048576, 0)):INDEX(CFB!$K$2:$K$1048576, MATCH(W1465, CFB!$W$2:$W$1048576, 0) + COUNTIF(CFB!$W$2:$W$1048576, W1465) - 1))</f>
        <v>34</v>
      </c>
      <c r="O1465">
        <v>40.82</v>
      </c>
      <c r="P1465">
        <v>4.87</v>
      </c>
      <c r="Q1465">
        <v>8.15</v>
      </c>
      <c r="R1465">
        <v>4.72</v>
      </c>
      <c r="S1465">
        <v>5.17</v>
      </c>
      <c r="T1465">
        <v>2.57</v>
      </c>
      <c r="U1465">
        <v>6.39</v>
      </c>
      <c r="V1465">
        <v>3.57</v>
      </c>
      <c r="W1465">
        <v>2013</v>
      </c>
      <c r="X1465">
        <f t="shared" si="43"/>
        <v>0</v>
      </c>
    </row>
    <row r="1466" spans="1:24" ht="12.75" hidden="1" customHeight="1" x14ac:dyDescent="0.45">
      <c r="A1466">
        <v>35</v>
      </c>
      <c r="B1466" t="s">
        <v>52</v>
      </c>
      <c r="C1466" t="s">
        <v>164</v>
      </c>
      <c r="D1466" s="2" t="str">
        <f t="shared" si="42"/>
        <v>Georgia Tech2013</v>
      </c>
      <c r="F1466">
        <v>7</v>
      </c>
      <c r="G1466">
        <v>6</v>
      </c>
      <c r="H1466" s="2">
        <v>0</v>
      </c>
      <c r="I1466">
        <v>2.0099999999999998</v>
      </c>
      <c r="J1466">
        <v>5.19</v>
      </c>
      <c r="K1466">
        <v>7.21</v>
      </c>
      <c r="L1466" s="2">
        <f>_xlfn.RANK.EQ(I1466, INDEX(CFB!$I$2:$I$1048576, MATCH(W1466, CFB!$W$2:$W$1048576, 0)):INDEX(CFB!$I$2:$I$1048576, MATCH(W1466, CFB!$W$2:$W$1048576, 0) + COUNTIF(CFB!$W$2:$W$1048576, W1466) - 1), 0)</f>
        <v>53</v>
      </c>
      <c r="M1466" s="2">
        <f>_xlfn.RANK.EQ(J1466, INDEX(CFB!$J$2:$J$1048576, MATCH(W1466, CFB!$W$2:$W$1048576, 0)):INDEX(CFB!$J$2:$J$1048576, MATCH(W1466, CFB!$W$2:$W$1048576, 0) + COUNTIF(CFB!$W$2:$W$1048576, W1466) - 1))</f>
        <v>31</v>
      </c>
      <c r="N1466" s="2">
        <f>RANK(K1466, INDEX(CFB!$K$2:$K$1048576, MATCH(W1466, CFB!$W$2:$W$1048576, 0)):INDEX(CFB!$K$2:$K$1048576, MATCH(W1466, CFB!$W$2:$W$1048576, 0) + COUNTIF(CFB!$W$2:$W$1048576, W1466) - 1))</f>
        <v>35</v>
      </c>
      <c r="O1466">
        <v>51.24</v>
      </c>
      <c r="P1466">
        <v>7.6</v>
      </c>
      <c r="Q1466">
        <v>9.7799999999999994</v>
      </c>
      <c r="R1466">
        <v>6.08</v>
      </c>
      <c r="S1466">
        <v>6.65</v>
      </c>
      <c r="T1466">
        <v>2.77</v>
      </c>
      <c r="U1466">
        <v>7.43</v>
      </c>
      <c r="V1466">
        <v>4.38</v>
      </c>
      <c r="W1466">
        <v>2013</v>
      </c>
      <c r="X1466">
        <f t="shared" si="43"/>
        <v>0</v>
      </c>
    </row>
    <row r="1467" spans="1:24" ht="12.75" hidden="1" customHeight="1" x14ac:dyDescent="0.45">
      <c r="A1467">
        <v>36</v>
      </c>
      <c r="B1467" t="s">
        <v>84</v>
      </c>
      <c r="C1467" t="s">
        <v>170</v>
      </c>
      <c r="D1467" s="2" t="str">
        <f t="shared" si="42"/>
        <v>Utah2013</v>
      </c>
      <c r="F1467">
        <v>5</v>
      </c>
      <c r="G1467">
        <v>7</v>
      </c>
      <c r="H1467" s="2">
        <v>0</v>
      </c>
      <c r="I1467">
        <v>4.51</v>
      </c>
      <c r="J1467">
        <v>2.4500000000000002</v>
      </c>
      <c r="K1467">
        <v>6.96</v>
      </c>
      <c r="L1467" s="2">
        <f>_xlfn.RANK.EQ(I1467, INDEX(CFB!$I$2:$I$1048576, MATCH(W1467, CFB!$W$2:$W$1048576, 0)):INDEX(CFB!$I$2:$I$1048576, MATCH(W1467, CFB!$W$2:$W$1048576, 0) + COUNTIF(CFB!$W$2:$W$1048576, W1467) - 1), 0)</f>
        <v>39</v>
      </c>
      <c r="M1467" s="2">
        <f>_xlfn.RANK.EQ(J1467, INDEX(CFB!$J$2:$J$1048576, MATCH(W1467, CFB!$W$2:$W$1048576, 0)):INDEX(CFB!$J$2:$J$1048576, MATCH(W1467, CFB!$W$2:$W$1048576, 0) + COUNTIF(CFB!$W$2:$W$1048576, W1467) - 1))</f>
        <v>45</v>
      </c>
      <c r="N1467" s="2">
        <f>RANK(K1467, INDEX(CFB!$K$2:$K$1048576, MATCH(W1467, CFB!$W$2:$W$1048576, 0)):INDEX(CFB!$K$2:$K$1048576, MATCH(W1467, CFB!$W$2:$W$1048576, 0) + COUNTIF(CFB!$W$2:$W$1048576, W1467) - 1))</f>
        <v>36</v>
      </c>
      <c r="O1467">
        <v>48.89</v>
      </c>
      <c r="P1467">
        <v>8.14</v>
      </c>
      <c r="Q1467">
        <v>9.15</v>
      </c>
      <c r="R1467">
        <v>5.57</v>
      </c>
      <c r="S1467">
        <v>5.31</v>
      </c>
      <c r="T1467">
        <v>2.5299999999999998</v>
      </c>
      <c r="U1467">
        <v>7.09</v>
      </c>
      <c r="V1467">
        <v>3.94</v>
      </c>
      <c r="W1467">
        <v>2013</v>
      </c>
      <c r="X1467">
        <f t="shared" si="43"/>
        <v>0</v>
      </c>
    </row>
    <row r="1468" spans="1:24" ht="12.75" hidden="1" customHeight="1" x14ac:dyDescent="0.45">
      <c r="A1468">
        <v>37</v>
      </c>
      <c r="B1468" t="s">
        <v>133</v>
      </c>
      <c r="C1468" t="s">
        <v>167</v>
      </c>
      <c r="D1468" s="2" t="str">
        <f t="shared" si="42"/>
        <v>Utah State2013</v>
      </c>
      <c r="F1468">
        <v>9</v>
      </c>
      <c r="G1468">
        <v>5</v>
      </c>
      <c r="H1468" s="2">
        <v>0</v>
      </c>
      <c r="I1468">
        <v>-4.34</v>
      </c>
      <c r="J1468">
        <v>11.04</v>
      </c>
      <c r="K1468">
        <v>6.7</v>
      </c>
      <c r="L1468" s="2">
        <f>_xlfn.RANK.EQ(I1468, INDEX(CFB!$I$2:$I$1048576, MATCH(W1468, CFB!$W$2:$W$1048576, 0)):INDEX(CFB!$I$2:$I$1048576, MATCH(W1468, CFB!$W$2:$W$1048576, 0) + COUNTIF(CFB!$W$2:$W$1048576, W1468) - 1), 0)</f>
        <v>97</v>
      </c>
      <c r="M1468" s="2">
        <f>_xlfn.RANK.EQ(J1468, INDEX(CFB!$J$2:$J$1048576, MATCH(W1468, CFB!$W$2:$W$1048576, 0)):INDEX(CFB!$J$2:$J$1048576, MATCH(W1468, CFB!$W$2:$W$1048576, 0) + COUNTIF(CFB!$W$2:$W$1048576, W1468) - 1))</f>
        <v>6</v>
      </c>
      <c r="N1468" s="2">
        <f>RANK(K1468, INDEX(CFB!$K$2:$K$1048576, MATCH(W1468, CFB!$W$2:$W$1048576, 0)):INDEX(CFB!$K$2:$K$1048576, MATCH(W1468, CFB!$W$2:$W$1048576, 0) + COUNTIF(CFB!$W$2:$W$1048576, W1468) - 1))</f>
        <v>37</v>
      </c>
      <c r="O1468">
        <v>41.04</v>
      </c>
      <c r="P1468">
        <v>2.52</v>
      </c>
      <c r="Q1468">
        <v>7.26</v>
      </c>
      <c r="R1468">
        <v>5.67</v>
      </c>
      <c r="S1468">
        <v>4.8499999999999996</v>
      </c>
      <c r="T1468">
        <v>1.8</v>
      </c>
      <c r="U1468">
        <v>6.06</v>
      </c>
      <c r="V1468">
        <v>3.5</v>
      </c>
      <c r="W1468">
        <v>2013</v>
      </c>
      <c r="X1468">
        <f t="shared" si="43"/>
        <v>0</v>
      </c>
    </row>
    <row r="1469" spans="1:24" ht="12.75" hidden="1" customHeight="1" x14ac:dyDescent="0.45">
      <c r="A1469">
        <v>38</v>
      </c>
      <c r="B1469" t="s">
        <v>22</v>
      </c>
      <c r="C1469" t="s">
        <v>164</v>
      </c>
      <c r="D1469" s="2" t="str">
        <f t="shared" si="42"/>
        <v>Miami (FL)2013</v>
      </c>
      <c r="F1469">
        <v>9</v>
      </c>
      <c r="G1469">
        <v>4</v>
      </c>
      <c r="H1469" s="2">
        <v>0</v>
      </c>
      <c r="I1469">
        <v>8.33</v>
      </c>
      <c r="J1469">
        <v>-1.74</v>
      </c>
      <c r="K1469">
        <v>6.59</v>
      </c>
      <c r="L1469" s="2">
        <f>_xlfn.RANK.EQ(I1469, INDEX(CFB!$I$2:$I$1048576, MATCH(W1469, CFB!$W$2:$W$1048576, 0)):INDEX(CFB!$I$2:$I$1048576, MATCH(W1469, CFB!$W$2:$W$1048576, 0) + COUNTIF(CFB!$W$2:$W$1048576, W1469) - 1), 0)</f>
        <v>17</v>
      </c>
      <c r="M1469" s="2">
        <f>_xlfn.RANK.EQ(J1469, INDEX(CFB!$J$2:$J$1048576, MATCH(W1469, CFB!$W$2:$W$1048576, 0)):INDEX(CFB!$J$2:$J$1048576, MATCH(W1469, CFB!$W$2:$W$1048576, 0) + COUNTIF(CFB!$W$2:$W$1048576, W1469) - 1))</f>
        <v>72</v>
      </c>
      <c r="N1469" s="2">
        <f>RANK(K1469, INDEX(CFB!$K$2:$K$1048576, MATCH(W1469, CFB!$W$2:$W$1048576, 0)):INDEX(CFB!$K$2:$K$1048576, MATCH(W1469, CFB!$W$2:$W$1048576, 0) + COUNTIF(CFB!$W$2:$W$1048576, W1469) - 1))</f>
        <v>38</v>
      </c>
      <c r="O1469">
        <v>52.59</v>
      </c>
      <c r="P1469">
        <v>13.9</v>
      </c>
      <c r="Q1469">
        <v>10.77</v>
      </c>
      <c r="R1469">
        <v>6.21</v>
      </c>
      <c r="S1469">
        <v>6.05</v>
      </c>
      <c r="T1469">
        <v>3.9</v>
      </c>
      <c r="U1469">
        <v>8.31</v>
      </c>
      <c r="V1469">
        <v>4.91</v>
      </c>
      <c r="W1469">
        <v>2013</v>
      </c>
      <c r="X1469">
        <f t="shared" si="43"/>
        <v>0</v>
      </c>
    </row>
    <row r="1470" spans="1:24" ht="12.75" hidden="1" customHeight="1" x14ac:dyDescent="0.45">
      <c r="A1470">
        <v>39</v>
      </c>
      <c r="B1470" t="s">
        <v>33</v>
      </c>
      <c r="C1470" t="s">
        <v>164</v>
      </c>
      <c r="D1470" s="2" t="str">
        <f t="shared" si="42"/>
        <v>Virginia Tech2013</v>
      </c>
      <c r="F1470">
        <v>8</v>
      </c>
      <c r="G1470">
        <v>5</v>
      </c>
      <c r="H1470" s="2">
        <v>0</v>
      </c>
      <c r="I1470">
        <v>-3.85</v>
      </c>
      <c r="J1470">
        <v>10.26</v>
      </c>
      <c r="K1470">
        <v>6.41</v>
      </c>
      <c r="L1470" s="2">
        <f>_xlfn.RANK.EQ(I1470, INDEX(CFB!$I$2:$I$1048576, MATCH(W1470, CFB!$W$2:$W$1048576, 0)):INDEX(CFB!$I$2:$I$1048576, MATCH(W1470, CFB!$W$2:$W$1048576, 0) + COUNTIF(CFB!$W$2:$W$1048576, W1470) - 1), 0)</f>
        <v>94</v>
      </c>
      <c r="M1470" s="2">
        <f>_xlfn.RANK.EQ(J1470, INDEX(CFB!$J$2:$J$1048576, MATCH(W1470, CFB!$W$2:$W$1048576, 0)):INDEX(CFB!$J$2:$J$1048576, MATCH(W1470, CFB!$W$2:$W$1048576, 0) + COUNTIF(CFB!$W$2:$W$1048576, W1470) - 1))</f>
        <v>7</v>
      </c>
      <c r="N1470" s="2">
        <f>RANK(K1470, INDEX(CFB!$K$2:$K$1048576, MATCH(W1470, CFB!$W$2:$W$1048576, 0)):INDEX(CFB!$K$2:$K$1048576, MATCH(W1470, CFB!$W$2:$W$1048576, 0) + COUNTIF(CFB!$W$2:$W$1048576, W1470) - 1))</f>
        <v>39</v>
      </c>
      <c r="O1470">
        <v>38.380000000000003</v>
      </c>
      <c r="P1470">
        <v>1.56</v>
      </c>
      <c r="Q1470">
        <v>8.31</v>
      </c>
      <c r="R1470">
        <v>4.46</v>
      </c>
      <c r="S1470">
        <v>4.25</v>
      </c>
      <c r="T1470">
        <v>2.23</v>
      </c>
      <c r="U1470">
        <v>6.2</v>
      </c>
      <c r="V1470">
        <v>3.17</v>
      </c>
      <c r="W1470">
        <v>2013</v>
      </c>
      <c r="X1470">
        <f t="shared" si="43"/>
        <v>0</v>
      </c>
    </row>
    <row r="1471" spans="1:24" ht="12.75" hidden="1" customHeight="1" x14ac:dyDescent="0.45">
      <c r="A1471">
        <v>40</v>
      </c>
      <c r="B1471" t="s">
        <v>75</v>
      </c>
      <c r="C1471" t="s">
        <v>164</v>
      </c>
      <c r="D1471" s="2" t="str">
        <f t="shared" si="42"/>
        <v>North Carolina2013</v>
      </c>
      <c r="F1471">
        <v>7</v>
      </c>
      <c r="G1471">
        <v>6</v>
      </c>
      <c r="H1471" s="2">
        <v>0</v>
      </c>
      <c r="I1471">
        <v>3.53</v>
      </c>
      <c r="J1471">
        <v>2.69</v>
      </c>
      <c r="K1471">
        <v>6.22</v>
      </c>
      <c r="L1471" s="2">
        <f>_xlfn.RANK.EQ(I1471, INDEX(CFB!$I$2:$I$1048576, MATCH(W1471, CFB!$W$2:$W$1048576, 0)):INDEX(CFB!$I$2:$I$1048576, MATCH(W1471, CFB!$W$2:$W$1048576, 0) + COUNTIF(CFB!$W$2:$W$1048576, W1471) - 1), 0)</f>
        <v>45</v>
      </c>
      <c r="M1471" s="2">
        <f>_xlfn.RANK.EQ(J1471, INDEX(CFB!$J$2:$J$1048576, MATCH(W1471, CFB!$W$2:$W$1048576, 0)):INDEX(CFB!$J$2:$J$1048576, MATCH(W1471, CFB!$W$2:$W$1048576, 0) + COUNTIF(CFB!$W$2:$W$1048576, W1471) - 1))</f>
        <v>43</v>
      </c>
      <c r="N1471" s="2">
        <f>RANK(K1471, INDEX(CFB!$K$2:$K$1048576, MATCH(W1471, CFB!$W$2:$W$1048576, 0)):INDEX(CFB!$K$2:$K$1048576, MATCH(W1471, CFB!$W$2:$W$1048576, 0) + COUNTIF(CFB!$W$2:$W$1048576, W1471) - 1))</f>
        <v>40</v>
      </c>
      <c r="O1471">
        <v>47.91</v>
      </c>
      <c r="P1471">
        <v>9.65</v>
      </c>
      <c r="Q1471">
        <v>9.14</v>
      </c>
      <c r="R1471">
        <v>5.35</v>
      </c>
      <c r="S1471">
        <v>4.91</v>
      </c>
      <c r="T1471">
        <v>3.35</v>
      </c>
      <c r="U1471">
        <v>6.99</v>
      </c>
      <c r="V1471">
        <v>4.1500000000000004</v>
      </c>
      <c r="W1471">
        <v>2013</v>
      </c>
      <c r="X1471">
        <f t="shared" si="43"/>
        <v>0</v>
      </c>
    </row>
    <row r="1472" spans="1:24" ht="12.75" hidden="1" customHeight="1" x14ac:dyDescent="0.45">
      <c r="A1472">
        <v>41</v>
      </c>
      <c r="B1472" t="s">
        <v>44</v>
      </c>
      <c r="C1472" t="s">
        <v>177</v>
      </c>
      <c r="D1472" s="2" t="str">
        <f t="shared" si="42"/>
        <v>Michigan2013</v>
      </c>
      <c r="F1472">
        <v>7</v>
      </c>
      <c r="G1472">
        <v>6</v>
      </c>
      <c r="H1472" s="2">
        <v>0</v>
      </c>
      <c r="I1472">
        <v>5.97</v>
      </c>
      <c r="J1472">
        <v>-0.43</v>
      </c>
      <c r="K1472">
        <v>5.53</v>
      </c>
      <c r="L1472" s="2">
        <f>_xlfn.RANK.EQ(I1472, INDEX(CFB!$I$2:$I$1048576, MATCH(W1472, CFB!$W$2:$W$1048576, 0)):INDEX(CFB!$I$2:$I$1048576, MATCH(W1472, CFB!$W$2:$W$1048576, 0) + COUNTIF(CFB!$W$2:$W$1048576, W1472) - 1), 0)</f>
        <v>29</v>
      </c>
      <c r="M1472" s="2">
        <f>_xlfn.RANK.EQ(J1472, INDEX(CFB!$J$2:$J$1048576, MATCH(W1472, CFB!$W$2:$W$1048576, 0)):INDEX(CFB!$J$2:$J$1048576, MATCH(W1472, CFB!$W$2:$W$1048576, 0) + COUNTIF(CFB!$W$2:$W$1048576, W1472) - 1))</f>
        <v>64</v>
      </c>
      <c r="N1472" s="2">
        <f>RANK(K1472, INDEX(CFB!$K$2:$K$1048576, MATCH(W1472, CFB!$W$2:$W$1048576, 0)):INDEX(CFB!$K$2:$K$1048576, MATCH(W1472, CFB!$W$2:$W$1048576, 0) + COUNTIF(CFB!$W$2:$W$1048576, W1472) - 1))</f>
        <v>41</v>
      </c>
      <c r="O1472">
        <v>48.55</v>
      </c>
      <c r="P1472">
        <v>13.12</v>
      </c>
      <c r="Q1472">
        <v>9.5</v>
      </c>
      <c r="R1472">
        <v>5.81</v>
      </c>
      <c r="S1472">
        <v>4.37</v>
      </c>
      <c r="T1472">
        <v>3</v>
      </c>
      <c r="U1472">
        <v>6.65</v>
      </c>
      <c r="V1472">
        <v>4.3499999999999996</v>
      </c>
      <c r="W1472">
        <v>2013</v>
      </c>
      <c r="X1472">
        <f t="shared" si="43"/>
        <v>0</v>
      </c>
    </row>
    <row r="1473" spans="1:24" ht="12.75" hidden="1" customHeight="1" x14ac:dyDescent="0.45">
      <c r="A1473">
        <v>42</v>
      </c>
      <c r="B1473" t="s">
        <v>71</v>
      </c>
      <c r="C1473" t="s">
        <v>29</v>
      </c>
      <c r="D1473" s="2" t="str">
        <f t="shared" si="42"/>
        <v>Texas Tech2013</v>
      </c>
      <c r="F1473">
        <v>8</v>
      </c>
      <c r="G1473">
        <v>5</v>
      </c>
      <c r="H1473" s="2">
        <v>0</v>
      </c>
      <c r="I1473">
        <v>7.13</v>
      </c>
      <c r="J1473">
        <v>-1.81</v>
      </c>
      <c r="K1473">
        <v>5.32</v>
      </c>
      <c r="L1473" s="2">
        <f>_xlfn.RANK.EQ(I1473, INDEX(CFB!$I$2:$I$1048576, MATCH(W1473, CFB!$W$2:$W$1048576, 0)):INDEX(CFB!$I$2:$I$1048576, MATCH(W1473, CFB!$W$2:$W$1048576, 0) + COUNTIF(CFB!$W$2:$W$1048576, W1473) - 1), 0)</f>
        <v>21</v>
      </c>
      <c r="M1473" s="2">
        <f>_xlfn.RANK.EQ(J1473, INDEX(CFB!$J$2:$J$1048576, MATCH(W1473, CFB!$W$2:$W$1048576, 0)):INDEX(CFB!$J$2:$J$1048576, MATCH(W1473, CFB!$W$2:$W$1048576, 0) + COUNTIF(CFB!$W$2:$W$1048576, W1473) - 1))</f>
        <v>73</v>
      </c>
      <c r="N1473" s="2">
        <f>RANK(K1473, INDEX(CFB!$K$2:$K$1048576, MATCH(W1473, CFB!$W$2:$W$1048576, 0)):INDEX(CFB!$K$2:$K$1048576, MATCH(W1473, CFB!$W$2:$W$1048576, 0) + COUNTIF(CFB!$W$2:$W$1048576, W1473) - 1))</f>
        <v>42</v>
      </c>
      <c r="O1473">
        <v>50.62</v>
      </c>
      <c r="P1473">
        <v>15.03</v>
      </c>
      <c r="Q1473">
        <v>8.67</v>
      </c>
      <c r="R1473">
        <v>5.19</v>
      </c>
      <c r="S1473">
        <v>4.47</v>
      </c>
      <c r="T1473">
        <v>3.94</v>
      </c>
      <c r="U1473">
        <v>7.06</v>
      </c>
      <c r="V1473">
        <v>4.3899999999999997</v>
      </c>
      <c r="W1473">
        <v>2013</v>
      </c>
      <c r="X1473">
        <f t="shared" si="43"/>
        <v>0</v>
      </c>
    </row>
    <row r="1474" spans="1:24" ht="12.75" hidden="1" customHeight="1" x14ac:dyDescent="0.45">
      <c r="A1474">
        <v>43</v>
      </c>
      <c r="B1474" t="s">
        <v>42</v>
      </c>
      <c r="C1474" t="s">
        <v>177</v>
      </c>
      <c r="D1474" s="2" t="str">
        <f t="shared" si="42"/>
        <v>Minnesota2013</v>
      </c>
      <c r="F1474">
        <v>8</v>
      </c>
      <c r="G1474">
        <v>5</v>
      </c>
      <c r="H1474" s="2">
        <v>0</v>
      </c>
      <c r="I1474">
        <v>-7.0000000000000007E-2</v>
      </c>
      <c r="J1474">
        <v>5.34</v>
      </c>
      <c r="K1474">
        <v>5.27</v>
      </c>
      <c r="L1474" s="2">
        <f>_xlfn.RANK.EQ(I1474, INDEX(CFB!$I$2:$I$1048576, MATCH(W1474, CFB!$W$2:$W$1048576, 0)):INDEX(CFB!$I$2:$I$1048576, MATCH(W1474, CFB!$W$2:$W$1048576, 0) + COUNTIF(CFB!$W$2:$W$1048576, W1474) - 1), 0)</f>
        <v>66</v>
      </c>
      <c r="M1474" s="2">
        <f>_xlfn.RANK.EQ(J1474, INDEX(CFB!$J$2:$J$1048576, MATCH(W1474, CFB!$W$2:$W$1048576, 0)):INDEX(CFB!$J$2:$J$1048576, MATCH(W1474, CFB!$W$2:$W$1048576, 0) + COUNTIF(CFB!$W$2:$W$1048576, W1474) - 1))</f>
        <v>29</v>
      </c>
      <c r="N1474" s="2">
        <f>RANK(K1474, INDEX(CFB!$K$2:$K$1048576, MATCH(W1474, CFB!$W$2:$W$1048576, 0)):INDEX(CFB!$K$2:$K$1048576, MATCH(W1474, CFB!$W$2:$W$1048576, 0) + COUNTIF(CFB!$W$2:$W$1048576, W1474) - 1))</f>
        <v>43</v>
      </c>
      <c r="O1474">
        <v>39</v>
      </c>
      <c r="P1474">
        <v>8.56</v>
      </c>
      <c r="Q1474">
        <v>8.41</v>
      </c>
      <c r="R1474">
        <v>5.97</v>
      </c>
      <c r="S1474">
        <v>5.17</v>
      </c>
      <c r="T1474">
        <v>3.68</v>
      </c>
      <c r="U1474">
        <v>6.22</v>
      </c>
      <c r="V1474">
        <v>4.71</v>
      </c>
      <c r="W1474">
        <v>2013</v>
      </c>
      <c r="X1474">
        <f t="shared" si="43"/>
        <v>0</v>
      </c>
    </row>
    <row r="1475" spans="1:24" ht="12.75" hidden="1" customHeight="1" x14ac:dyDescent="0.45">
      <c r="A1475">
        <v>44</v>
      </c>
      <c r="B1475" t="s">
        <v>47</v>
      </c>
      <c r="C1475" t="s">
        <v>177</v>
      </c>
      <c r="D1475" s="2" t="str">
        <f t="shared" ref="D1475:D1538" si="44">_xlfn.CONCAT(B1475, W1475)</f>
        <v>Nebraska2013</v>
      </c>
      <c r="F1475">
        <v>9</v>
      </c>
      <c r="G1475">
        <v>4</v>
      </c>
      <c r="H1475" s="2">
        <v>0</v>
      </c>
      <c r="I1475">
        <v>3.38</v>
      </c>
      <c r="J1475">
        <v>1.84</v>
      </c>
      <c r="K1475">
        <v>5.22</v>
      </c>
      <c r="L1475" s="2">
        <f>_xlfn.RANK.EQ(I1475, INDEX(CFB!$I$2:$I$1048576, MATCH(W1475, CFB!$W$2:$W$1048576, 0)):INDEX(CFB!$I$2:$I$1048576, MATCH(W1475, CFB!$W$2:$W$1048576, 0) + COUNTIF(CFB!$W$2:$W$1048576, W1475) - 1), 0)</f>
        <v>46</v>
      </c>
      <c r="M1475" s="2">
        <f>_xlfn.RANK.EQ(J1475, INDEX(CFB!$J$2:$J$1048576, MATCH(W1475, CFB!$W$2:$W$1048576, 0)):INDEX(CFB!$J$2:$J$1048576, MATCH(W1475, CFB!$W$2:$W$1048576, 0) + COUNTIF(CFB!$W$2:$W$1048576, W1475) - 1))</f>
        <v>48</v>
      </c>
      <c r="N1475" s="2">
        <f>RANK(K1475, INDEX(CFB!$K$2:$K$1048576, MATCH(W1475, CFB!$W$2:$W$1048576, 0)):INDEX(CFB!$K$2:$K$1048576, MATCH(W1475, CFB!$W$2:$W$1048576, 0) + COUNTIF(CFB!$W$2:$W$1048576, W1475) - 1))</f>
        <v>44</v>
      </c>
      <c r="O1475">
        <v>45.25</v>
      </c>
      <c r="P1475">
        <v>12.23</v>
      </c>
      <c r="Q1475">
        <v>7.88</v>
      </c>
      <c r="R1475">
        <v>6.04</v>
      </c>
      <c r="S1475">
        <v>5.83</v>
      </c>
      <c r="T1475">
        <v>3.33</v>
      </c>
      <c r="U1475">
        <v>6.69</v>
      </c>
      <c r="V1475">
        <v>4.37</v>
      </c>
      <c r="W1475">
        <v>2013</v>
      </c>
      <c r="X1475">
        <f t="shared" ref="X1475:X1538" si="45">IF(E1475=1, 1,0)</f>
        <v>0</v>
      </c>
    </row>
    <row r="1476" spans="1:24" ht="12.75" hidden="1" customHeight="1" x14ac:dyDescent="0.45">
      <c r="A1476">
        <v>45</v>
      </c>
      <c r="B1476" t="s">
        <v>85</v>
      </c>
      <c r="C1476" t="s">
        <v>171</v>
      </c>
      <c r="D1476" s="2" t="str">
        <f t="shared" si="44"/>
        <v>Washington State2013</v>
      </c>
      <c r="F1476">
        <v>6</v>
      </c>
      <c r="G1476">
        <v>7</v>
      </c>
      <c r="H1476" s="2">
        <v>0</v>
      </c>
      <c r="I1476">
        <v>4.54</v>
      </c>
      <c r="J1476">
        <v>0.55000000000000004</v>
      </c>
      <c r="K1476">
        <v>5.09</v>
      </c>
      <c r="L1476" s="2">
        <f>_xlfn.RANK.EQ(I1476, INDEX(CFB!$I$2:$I$1048576, MATCH(W1476, CFB!$W$2:$W$1048576, 0)):INDEX(CFB!$I$2:$I$1048576, MATCH(W1476, CFB!$W$2:$W$1048576, 0) + COUNTIF(CFB!$W$2:$W$1048576, W1476) - 1), 0)</f>
        <v>38</v>
      </c>
      <c r="M1476" s="2">
        <f>_xlfn.RANK.EQ(J1476, INDEX(CFB!$J$2:$J$1048576, MATCH(W1476, CFB!$W$2:$W$1048576, 0)):INDEX(CFB!$J$2:$J$1048576, MATCH(W1476, CFB!$W$2:$W$1048576, 0) + COUNTIF(CFB!$W$2:$W$1048576, W1476) - 1))</f>
        <v>58</v>
      </c>
      <c r="N1476" s="2">
        <f>RANK(K1476, INDEX(CFB!$K$2:$K$1048576, MATCH(W1476, CFB!$W$2:$W$1048576, 0)):INDEX(CFB!$K$2:$K$1048576, MATCH(W1476, CFB!$W$2:$W$1048576, 0) + COUNTIF(CFB!$W$2:$W$1048576, W1476) - 1))</f>
        <v>45</v>
      </c>
      <c r="O1476">
        <v>47.69</v>
      </c>
      <c r="P1476">
        <v>13</v>
      </c>
      <c r="Q1476">
        <v>7.8</v>
      </c>
      <c r="R1476">
        <v>5.83</v>
      </c>
      <c r="S1476">
        <v>3.88</v>
      </c>
      <c r="T1476">
        <v>3.26</v>
      </c>
      <c r="U1476">
        <v>6.75</v>
      </c>
      <c r="V1476">
        <v>4.3899999999999997</v>
      </c>
      <c r="W1476">
        <v>2013</v>
      </c>
      <c r="X1476">
        <f t="shared" si="45"/>
        <v>0</v>
      </c>
    </row>
    <row r="1477" spans="1:24" ht="12.75" hidden="1" customHeight="1" x14ac:dyDescent="0.45">
      <c r="A1477">
        <v>46</v>
      </c>
      <c r="B1477" t="s">
        <v>111</v>
      </c>
      <c r="C1477" t="s">
        <v>166</v>
      </c>
      <c r="D1477" s="2" t="str">
        <f t="shared" si="44"/>
        <v>Fresno State2013</v>
      </c>
      <c r="F1477">
        <v>11</v>
      </c>
      <c r="G1477">
        <v>2</v>
      </c>
      <c r="H1477" s="2">
        <v>0</v>
      </c>
      <c r="I1477">
        <v>10.17</v>
      </c>
      <c r="J1477">
        <v>-5.13</v>
      </c>
      <c r="K1477">
        <v>5.04</v>
      </c>
      <c r="L1477" s="2">
        <f>_xlfn.RANK.EQ(I1477, INDEX(CFB!$I$2:$I$1048576, MATCH(W1477, CFB!$W$2:$W$1048576, 0)):INDEX(CFB!$I$2:$I$1048576, MATCH(W1477, CFB!$W$2:$W$1048576, 0) + COUNTIF(CFB!$W$2:$W$1048576, W1477) - 1), 0)</f>
        <v>11</v>
      </c>
      <c r="M1477" s="2">
        <f>_xlfn.RANK.EQ(J1477, INDEX(CFB!$J$2:$J$1048576, MATCH(W1477, CFB!$W$2:$W$1048576, 0)):INDEX(CFB!$J$2:$J$1048576, MATCH(W1477, CFB!$W$2:$W$1048576, 0) + COUNTIF(CFB!$W$2:$W$1048576, W1477) - 1))</f>
        <v>102</v>
      </c>
      <c r="N1477" s="2">
        <f>RANK(K1477, INDEX(CFB!$K$2:$K$1048576, MATCH(W1477, CFB!$W$2:$W$1048576, 0)):INDEX(CFB!$K$2:$K$1048576, MATCH(W1477, CFB!$W$2:$W$1048576, 0) + COUNTIF(CFB!$W$2:$W$1048576, W1477) - 1))</f>
        <v>46</v>
      </c>
      <c r="O1477">
        <v>51.92</v>
      </c>
      <c r="P1477">
        <v>19.600000000000001</v>
      </c>
      <c r="Q1477">
        <v>8.1</v>
      </c>
      <c r="R1477">
        <v>7.36</v>
      </c>
      <c r="S1477">
        <v>5.25</v>
      </c>
      <c r="T1477">
        <v>3.13</v>
      </c>
      <c r="U1477">
        <v>7.12</v>
      </c>
      <c r="V1477">
        <v>4.96</v>
      </c>
      <c r="W1477">
        <v>2013</v>
      </c>
      <c r="X1477">
        <f t="shared" si="45"/>
        <v>0</v>
      </c>
    </row>
    <row r="1478" spans="1:24" ht="12.75" hidden="1" customHeight="1" x14ac:dyDescent="0.45">
      <c r="A1478">
        <v>47</v>
      </c>
      <c r="B1478" t="s">
        <v>107</v>
      </c>
      <c r="C1478" t="s">
        <v>49</v>
      </c>
      <c r="D1478" s="2" t="str">
        <f t="shared" si="44"/>
        <v>Houston2013</v>
      </c>
      <c r="F1478">
        <v>8</v>
      </c>
      <c r="G1478">
        <v>5</v>
      </c>
      <c r="H1478" s="2">
        <v>0</v>
      </c>
      <c r="I1478">
        <v>2.5</v>
      </c>
      <c r="J1478">
        <v>2.4300000000000002</v>
      </c>
      <c r="K1478">
        <v>4.93</v>
      </c>
      <c r="L1478" s="2">
        <f>_xlfn.RANK.EQ(I1478, INDEX(CFB!$I$2:$I$1048576, MATCH(W1478, CFB!$W$2:$W$1048576, 0)):INDEX(CFB!$I$2:$I$1048576, MATCH(W1478, CFB!$W$2:$W$1048576, 0) + COUNTIF(CFB!$W$2:$W$1048576, W1478) - 1), 0)</f>
        <v>51</v>
      </c>
      <c r="M1478" s="2">
        <f>_xlfn.RANK.EQ(J1478, INDEX(CFB!$J$2:$J$1048576, MATCH(W1478, CFB!$W$2:$W$1048576, 0)):INDEX(CFB!$J$2:$J$1048576, MATCH(W1478, CFB!$W$2:$W$1048576, 0) + COUNTIF(CFB!$W$2:$W$1048576, W1478) - 1))</f>
        <v>46</v>
      </c>
      <c r="N1478" s="2">
        <f>RANK(K1478, INDEX(CFB!$K$2:$K$1048576, MATCH(W1478, CFB!$W$2:$W$1048576, 0)):INDEX(CFB!$K$2:$K$1048576, MATCH(W1478, CFB!$W$2:$W$1048576, 0) + COUNTIF(CFB!$W$2:$W$1048576, W1478) - 1))</f>
        <v>47</v>
      </c>
      <c r="O1478">
        <v>46.76</v>
      </c>
      <c r="P1478">
        <v>11.26</v>
      </c>
      <c r="Q1478">
        <v>8.1</v>
      </c>
      <c r="R1478">
        <v>6.17</v>
      </c>
      <c r="S1478">
        <v>5.24</v>
      </c>
      <c r="T1478">
        <v>3.08</v>
      </c>
      <c r="U1478">
        <v>6.82</v>
      </c>
      <c r="V1478">
        <v>4.43</v>
      </c>
      <c r="W1478">
        <v>2013</v>
      </c>
      <c r="X1478">
        <f t="shared" si="45"/>
        <v>0</v>
      </c>
    </row>
    <row r="1479" spans="1:24" ht="12.75" hidden="1" customHeight="1" x14ac:dyDescent="0.45">
      <c r="A1479">
        <v>48</v>
      </c>
      <c r="B1479" t="s">
        <v>80</v>
      </c>
      <c r="C1479" t="s">
        <v>162</v>
      </c>
      <c r="D1479" s="2" t="str">
        <f t="shared" si="44"/>
        <v>Bowling Green2013</v>
      </c>
      <c r="F1479">
        <v>10</v>
      </c>
      <c r="G1479">
        <v>4</v>
      </c>
      <c r="H1479" s="2">
        <v>0</v>
      </c>
      <c r="I1479">
        <v>-1.75</v>
      </c>
      <c r="J1479">
        <v>6.64</v>
      </c>
      <c r="K1479">
        <v>4.8899999999999997</v>
      </c>
      <c r="L1479" s="2">
        <f>_xlfn.RANK.EQ(I1479, INDEX(CFB!$I$2:$I$1048576, MATCH(W1479, CFB!$W$2:$W$1048576, 0)):INDEX(CFB!$I$2:$I$1048576, MATCH(W1479, CFB!$W$2:$W$1048576, 0) + COUNTIF(CFB!$W$2:$W$1048576, W1479) - 1), 0)</f>
        <v>83</v>
      </c>
      <c r="M1479" s="2">
        <f>_xlfn.RANK.EQ(J1479, INDEX(CFB!$J$2:$J$1048576, MATCH(W1479, CFB!$W$2:$W$1048576, 0)):INDEX(CFB!$J$2:$J$1048576, MATCH(W1479, CFB!$W$2:$W$1048576, 0) + COUNTIF(CFB!$W$2:$W$1048576, W1479) - 1))</f>
        <v>22</v>
      </c>
      <c r="N1479" s="2">
        <f>RANK(K1479, INDEX(CFB!$K$2:$K$1048576, MATCH(W1479, CFB!$W$2:$W$1048576, 0)):INDEX(CFB!$K$2:$K$1048576, MATCH(W1479, CFB!$W$2:$W$1048576, 0) + COUNTIF(CFB!$W$2:$W$1048576, W1479) - 1))</f>
        <v>48</v>
      </c>
      <c r="O1479">
        <v>42.47</v>
      </c>
      <c r="P1479">
        <v>8.5500000000000007</v>
      </c>
      <c r="Q1479">
        <v>9.33</v>
      </c>
      <c r="R1479">
        <v>5.58</v>
      </c>
      <c r="S1479">
        <v>4.88</v>
      </c>
      <c r="T1479">
        <v>4.0999999999999996</v>
      </c>
      <c r="U1479">
        <v>6.85</v>
      </c>
      <c r="V1479">
        <v>4.6900000000000004</v>
      </c>
      <c r="W1479">
        <v>2013</v>
      </c>
      <c r="X1479">
        <f t="shared" si="45"/>
        <v>0</v>
      </c>
    </row>
    <row r="1480" spans="1:24" ht="12.75" hidden="1" customHeight="1" x14ac:dyDescent="0.45">
      <c r="A1480">
        <v>49</v>
      </c>
      <c r="B1480" t="s">
        <v>35</v>
      </c>
      <c r="C1480" t="s">
        <v>155</v>
      </c>
      <c r="D1480" s="2" t="str">
        <f t="shared" si="44"/>
        <v>Florida2013</v>
      </c>
      <c r="F1480">
        <v>4</v>
      </c>
      <c r="G1480">
        <v>8</v>
      </c>
      <c r="H1480" s="2">
        <v>0</v>
      </c>
      <c r="I1480">
        <v>-4.7699999999999996</v>
      </c>
      <c r="J1480">
        <v>9.44</v>
      </c>
      <c r="K1480">
        <v>4.67</v>
      </c>
      <c r="L1480" s="2">
        <f>_xlfn.RANK.EQ(I1480, INDEX(CFB!$I$2:$I$1048576, MATCH(W1480, CFB!$W$2:$W$1048576, 0)):INDEX(CFB!$I$2:$I$1048576, MATCH(W1480, CFB!$W$2:$W$1048576, 0) + COUNTIF(CFB!$W$2:$W$1048576, W1480) - 1), 0)</f>
        <v>99</v>
      </c>
      <c r="M1480" s="2">
        <f>_xlfn.RANK.EQ(J1480, INDEX(CFB!$J$2:$J$1048576, MATCH(W1480, CFB!$W$2:$W$1048576, 0)):INDEX(CFB!$J$2:$J$1048576, MATCH(W1480, CFB!$W$2:$W$1048576, 0) + COUNTIF(CFB!$W$2:$W$1048576, W1480) - 1))</f>
        <v>10</v>
      </c>
      <c r="N1480" s="2">
        <f>RANK(K1480, INDEX(CFB!$K$2:$K$1048576, MATCH(W1480, CFB!$W$2:$W$1048576, 0)):INDEX(CFB!$K$2:$K$1048576, MATCH(W1480, CFB!$W$2:$W$1048576, 0) + COUNTIF(CFB!$W$2:$W$1048576, W1480) - 1))</f>
        <v>49</v>
      </c>
      <c r="O1480">
        <v>35.69</v>
      </c>
      <c r="P1480">
        <v>2.1</v>
      </c>
      <c r="Q1480">
        <v>8</v>
      </c>
      <c r="R1480">
        <v>4.55</v>
      </c>
      <c r="S1480">
        <v>4.63</v>
      </c>
      <c r="T1480">
        <v>2.96</v>
      </c>
      <c r="U1480">
        <v>6.02</v>
      </c>
      <c r="V1480">
        <v>3.67</v>
      </c>
      <c r="W1480">
        <v>2013</v>
      </c>
      <c r="X1480">
        <f t="shared" si="45"/>
        <v>0</v>
      </c>
    </row>
    <row r="1481" spans="1:24" ht="12.75" hidden="1" customHeight="1" x14ac:dyDescent="0.45">
      <c r="A1481">
        <v>50</v>
      </c>
      <c r="B1481" t="s">
        <v>21</v>
      </c>
      <c r="C1481" t="s">
        <v>176</v>
      </c>
      <c r="D1481" s="2" t="str">
        <f t="shared" si="44"/>
        <v>Indiana2013</v>
      </c>
      <c r="F1481">
        <v>5</v>
      </c>
      <c r="G1481">
        <v>7</v>
      </c>
      <c r="H1481" s="2">
        <v>0</v>
      </c>
      <c r="I1481">
        <v>13.42</v>
      </c>
      <c r="J1481">
        <v>-9.01</v>
      </c>
      <c r="K1481">
        <v>4.41</v>
      </c>
      <c r="L1481" s="2">
        <f>_xlfn.RANK.EQ(I1481, INDEX(CFB!$I$2:$I$1048576, MATCH(W1481, CFB!$W$2:$W$1048576, 0)):INDEX(CFB!$I$2:$I$1048576, MATCH(W1481, CFB!$W$2:$W$1048576, 0) + COUNTIF(CFB!$W$2:$W$1048576, W1481) - 1), 0)</f>
        <v>4</v>
      </c>
      <c r="M1481" s="2">
        <f>_xlfn.RANK.EQ(J1481, INDEX(CFB!$J$2:$J$1048576, MATCH(W1481, CFB!$W$2:$W$1048576, 0)):INDEX(CFB!$J$2:$J$1048576, MATCH(W1481, CFB!$W$2:$W$1048576, 0) + COUNTIF(CFB!$W$2:$W$1048576, W1481) - 1))</f>
        <v>115</v>
      </c>
      <c r="N1481" s="2">
        <f>RANK(K1481, INDEX(CFB!$K$2:$K$1048576, MATCH(W1481, CFB!$W$2:$W$1048576, 0)):INDEX(CFB!$K$2:$K$1048576, MATCH(W1481, CFB!$W$2:$W$1048576, 0) + COUNTIF(CFB!$W$2:$W$1048576, W1481) - 1))</f>
        <v>50</v>
      </c>
      <c r="O1481">
        <v>55.29</v>
      </c>
      <c r="P1481">
        <v>23.57</v>
      </c>
      <c r="Q1481">
        <v>9.19</v>
      </c>
      <c r="R1481">
        <v>7.16</v>
      </c>
      <c r="S1481">
        <v>6.34</v>
      </c>
      <c r="T1481">
        <v>4.37</v>
      </c>
      <c r="U1481">
        <v>7.75</v>
      </c>
      <c r="V1481">
        <v>5.64</v>
      </c>
      <c r="W1481">
        <v>2013</v>
      </c>
      <c r="X1481">
        <f t="shared" si="45"/>
        <v>0</v>
      </c>
    </row>
    <row r="1482" spans="1:24" ht="12.75" hidden="1" customHeight="1" x14ac:dyDescent="0.45">
      <c r="A1482">
        <v>51</v>
      </c>
      <c r="B1482" t="s">
        <v>108</v>
      </c>
      <c r="C1482" t="s">
        <v>168</v>
      </c>
      <c r="D1482" s="2" t="str">
        <f t="shared" si="44"/>
        <v>East Carolina2013</v>
      </c>
      <c r="F1482">
        <v>10</v>
      </c>
      <c r="G1482">
        <v>3</v>
      </c>
      <c r="H1482" s="2">
        <v>0</v>
      </c>
      <c r="I1482">
        <v>7.16</v>
      </c>
      <c r="J1482">
        <v>-2.87</v>
      </c>
      <c r="K1482">
        <v>4.3</v>
      </c>
      <c r="L1482" s="2">
        <f>_xlfn.RANK.EQ(I1482, INDEX(CFB!$I$2:$I$1048576, MATCH(W1482, CFB!$W$2:$W$1048576, 0)):INDEX(CFB!$I$2:$I$1048576, MATCH(W1482, CFB!$W$2:$W$1048576, 0) + COUNTIF(CFB!$W$2:$W$1048576, W1482) - 1), 0)</f>
        <v>20</v>
      </c>
      <c r="M1482" s="2">
        <f>_xlfn.RANK.EQ(J1482, INDEX(CFB!$J$2:$J$1048576, MATCH(W1482, CFB!$W$2:$W$1048576, 0)):INDEX(CFB!$J$2:$J$1048576, MATCH(W1482, CFB!$W$2:$W$1048576, 0) + COUNTIF(CFB!$W$2:$W$1048576, W1482) - 1))</f>
        <v>82</v>
      </c>
      <c r="N1482" s="2">
        <f>RANK(K1482, INDEX(CFB!$K$2:$K$1048576, MATCH(W1482, CFB!$W$2:$W$1048576, 0)):INDEX(CFB!$K$2:$K$1048576, MATCH(W1482, CFB!$W$2:$W$1048576, 0) + COUNTIF(CFB!$W$2:$W$1048576, W1482) - 1))</f>
        <v>51</v>
      </c>
      <c r="O1482">
        <v>49.07</v>
      </c>
      <c r="P1482">
        <v>17.79</v>
      </c>
      <c r="Q1482">
        <v>8.1999999999999993</v>
      </c>
      <c r="R1482">
        <v>6.19</v>
      </c>
      <c r="S1482">
        <v>4.3099999999999996</v>
      </c>
      <c r="T1482">
        <v>3.22</v>
      </c>
      <c r="U1482">
        <v>6.6</v>
      </c>
      <c r="V1482">
        <v>4.6500000000000004</v>
      </c>
      <c r="W1482">
        <v>2013</v>
      </c>
      <c r="X1482">
        <f t="shared" si="45"/>
        <v>0</v>
      </c>
    </row>
    <row r="1483" spans="1:24" ht="12.75" hidden="1" customHeight="1" x14ac:dyDescent="0.45">
      <c r="A1483">
        <v>52</v>
      </c>
      <c r="B1483" t="s">
        <v>37</v>
      </c>
      <c r="C1483" t="s">
        <v>155</v>
      </c>
      <c r="D1483" s="2" t="str">
        <f t="shared" si="44"/>
        <v>Tennessee2013</v>
      </c>
      <c r="F1483">
        <v>5</v>
      </c>
      <c r="G1483">
        <v>7</v>
      </c>
      <c r="H1483" s="2">
        <v>0</v>
      </c>
      <c r="I1483">
        <v>-0.71</v>
      </c>
      <c r="J1483">
        <v>5</v>
      </c>
      <c r="K1483">
        <v>4.29</v>
      </c>
      <c r="L1483" s="2">
        <f>_xlfn.RANK.EQ(I1483, INDEX(CFB!$I$2:$I$1048576, MATCH(W1483, CFB!$W$2:$W$1048576, 0)):INDEX(CFB!$I$2:$I$1048576, MATCH(W1483, CFB!$W$2:$W$1048576, 0) + COUNTIF(CFB!$W$2:$W$1048576, W1483) - 1), 0)</f>
        <v>74</v>
      </c>
      <c r="M1483" s="2">
        <f>_xlfn.RANK.EQ(J1483, INDEX(CFB!$J$2:$J$1048576, MATCH(W1483, CFB!$W$2:$W$1048576, 0)):INDEX(CFB!$J$2:$J$1048576, MATCH(W1483, CFB!$W$2:$W$1048576, 0) + COUNTIF(CFB!$W$2:$W$1048576, W1483) - 1))</f>
        <v>32</v>
      </c>
      <c r="N1483" s="2">
        <f>RANK(K1483, INDEX(CFB!$K$2:$K$1048576, MATCH(W1483, CFB!$W$2:$W$1048576, 0)):INDEX(CFB!$K$2:$K$1048576, MATCH(W1483, CFB!$W$2:$W$1048576, 0) + COUNTIF(CFB!$W$2:$W$1048576, W1483) - 1))</f>
        <v>52</v>
      </c>
      <c r="O1483">
        <v>42.37</v>
      </c>
      <c r="P1483">
        <v>10.5</v>
      </c>
      <c r="Q1483">
        <v>7.25</v>
      </c>
      <c r="R1483">
        <v>5.22</v>
      </c>
      <c r="S1483">
        <v>6.03</v>
      </c>
      <c r="T1483">
        <v>3.98</v>
      </c>
      <c r="U1483">
        <v>6.6</v>
      </c>
      <c r="V1483">
        <v>4.53</v>
      </c>
      <c r="W1483">
        <v>2013</v>
      </c>
      <c r="X1483">
        <f t="shared" si="45"/>
        <v>0</v>
      </c>
    </row>
    <row r="1484" spans="1:24" ht="12.75" hidden="1" customHeight="1" x14ac:dyDescent="0.45">
      <c r="A1484">
        <v>53</v>
      </c>
      <c r="B1484" t="s">
        <v>51</v>
      </c>
      <c r="C1484" t="s">
        <v>12</v>
      </c>
      <c r="D1484" s="2" t="str">
        <f t="shared" si="44"/>
        <v>Navy2013</v>
      </c>
      <c r="F1484">
        <v>9</v>
      </c>
      <c r="G1484">
        <v>4</v>
      </c>
      <c r="H1484" s="2">
        <v>0</v>
      </c>
      <c r="I1484">
        <v>1.23</v>
      </c>
      <c r="J1484">
        <v>3.03</v>
      </c>
      <c r="K1484">
        <v>4.26</v>
      </c>
      <c r="L1484" s="2">
        <f>_xlfn.RANK.EQ(I1484, INDEX(CFB!$I$2:$I$1048576, MATCH(W1484, CFB!$W$2:$W$1048576, 0)):INDEX(CFB!$I$2:$I$1048576, MATCH(W1484, CFB!$W$2:$W$1048576, 0) + COUNTIF(CFB!$W$2:$W$1048576, W1484) - 1), 0)</f>
        <v>57</v>
      </c>
      <c r="M1484" s="2">
        <f>_xlfn.RANK.EQ(J1484, INDEX(CFB!$J$2:$J$1048576, MATCH(W1484, CFB!$W$2:$W$1048576, 0)):INDEX(CFB!$J$2:$J$1048576, MATCH(W1484, CFB!$W$2:$W$1048576, 0) + COUNTIF(CFB!$W$2:$W$1048576, W1484) - 1))</f>
        <v>41</v>
      </c>
      <c r="N1484" s="2">
        <f>RANK(K1484, INDEX(CFB!$K$2:$K$1048576, MATCH(W1484, CFB!$W$2:$W$1048576, 0)):INDEX(CFB!$K$2:$K$1048576, MATCH(W1484, CFB!$W$2:$W$1048576, 0) + COUNTIF(CFB!$W$2:$W$1048576, W1484) - 1))</f>
        <v>53</v>
      </c>
      <c r="O1484">
        <v>42.73</v>
      </c>
      <c r="P1484">
        <v>11.89</v>
      </c>
      <c r="Q1484">
        <v>7.87</v>
      </c>
      <c r="R1484">
        <v>6.21</v>
      </c>
      <c r="S1484">
        <v>5.97</v>
      </c>
      <c r="T1484">
        <v>3.73</v>
      </c>
      <c r="U1484">
        <v>6.36</v>
      </c>
      <c r="V1484">
        <v>4.7</v>
      </c>
      <c r="W1484">
        <v>2013</v>
      </c>
      <c r="X1484">
        <f t="shared" si="45"/>
        <v>0</v>
      </c>
    </row>
    <row r="1485" spans="1:24" ht="12.75" hidden="1" customHeight="1" x14ac:dyDescent="0.45">
      <c r="A1485">
        <v>54</v>
      </c>
      <c r="B1485" t="s">
        <v>30</v>
      </c>
      <c r="C1485" t="s">
        <v>167</v>
      </c>
      <c r="D1485" s="2" t="str">
        <f t="shared" si="44"/>
        <v>Boise State2013</v>
      </c>
      <c r="F1485">
        <v>8</v>
      </c>
      <c r="G1485">
        <v>5</v>
      </c>
      <c r="H1485" s="2">
        <v>0</v>
      </c>
      <c r="I1485">
        <v>2.27</v>
      </c>
      <c r="J1485">
        <v>1.62</v>
      </c>
      <c r="K1485">
        <v>3.88</v>
      </c>
      <c r="L1485" s="2">
        <f>_xlfn.RANK.EQ(I1485, INDEX(CFB!$I$2:$I$1048576, MATCH(W1485, CFB!$W$2:$W$1048576, 0)):INDEX(CFB!$I$2:$I$1048576, MATCH(W1485, CFB!$W$2:$W$1048576, 0) + COUNTIF(CFB!$W$2:$W$1048576, W1485) - 1), 0)</f>
        <v>52</v>
      </c>
      <c r="M1485" s="2">
        <f>_xlfn.RANK.EQ(J1485, INDEX(CFB!$J$2:$J$1048576, MATCH(W1485, CFB!$W$2:$W$1048576, 0)):INDEX(CFB!$J$2:$J$1048576, MATCH(W1485, CFB!$W$2:$W$1048576, 0) + COUNTIF(CFB!$W$2:$W$1048576, W1485) - 1))</f>
        <v>50</v>
      </c>
      <c r="N1485" s="2">
        <f>RANK(K1485, INDEX(CFB!$K$2:$K$1048576, MATCH(W1485, CFB!$W$2:$W$1048576, 0)):INDEX(CFB!$K$2:$K$1048576, MATCH(W1485, CFB!$W$2:$W$1048576, 0) + COUNTIF(CFB!$W$2:$W$1048576, W1485) - 1))</f>
        <v>54</v>
      </c>
      <c r="O1485">
        <v>47.04</v>
      </c>
      <c r="P1485">
        <v>12.03</v>
      </c>
      <c r="Q1485">
        <v>8.25</v>
      </c>
      <c r="R1485">
        <v>6.46</v>
      </c>
      <c r="S1485">
        <v>5.14</v>
      </c>
      <c r="T1485">
        <v>2.98</v>
      </c>
      <c r="U1485">
        <v>6.69</v>
      </c>
      <c r="V1485">
        <v>4.37</v>
      </c>
      <c r="W1485">
        <v>2013</v>
      </c>
      <c r="X1485">
        <f t="shared" si="45"/>
        <v>0</v>
      </c>
    </row>
    <row r="1486" spans="1:24" ht="12.75" hidden="1" customHeight="1" x14ac:dyDescent="0.45">
      <c r="A1486">
        <v>55</v>
      </c>
      <c r="B1486" t="s">
        <v>70</v>
      </c>
      <c r="C1486" t="s">
        <v>164</v>
      </c>
      <c r="D1486" s="2" t="str">
        <f t="shared" si="44"/>
        <v>Pitt2013</v>
      </c>
      <c r="F1486">
        <v>7</v>
      </c>
      <c r="G1486">
        <v>6</v>
      </c>
      <c r="H1486" s="2">
        <v>0</v>
      </c>
      <c r="I1486">
        <v>3.74</v>
      </c>
      <c r="J1486">
        <v>-0.02</v>
      </c>
      <c r="K1486">
        <v>3.72</v>
      </c>
      <c r="L1486" s="2">
        <f>_xlfn.RANK.EQ(I1486, INDEX(CFB!$I$2:$I$1048576, MATCH(W1486, CFB!$W$2:$W$1048576, 0)):INDEX(CFB!$I$2:$I$1048576, MATCH(W1486, CFB!$W$2:$W$1048576, 0) + COUNTIF(CFB!$W$2:$W$1048576, W1486) - 1), 0)</f>
        <v>44</v>
      </c>
      <c r="M1486" s="2">
        <f>_xlfn.RANK.EQ(J1486, INDEX(CFB!$J$2:$J$1048576, MATCH(W1486, CFB!$W$2:$W$1048576, 0)):INDEX(CFB!$J$2:$J$1048576, MATCH(W1486, CFB!$W$2:$W$1048576, 0) + COUNTIF(CFB!$W$2:$W$1048576, W1486) - 1))</f>
        <v>62</v>
      </c>
      <c r="N1486" s="2">
        <f>RANK(K1486, INDEX(CFB!$K$2:$K$1048576, MATCH(W1486, CFB!$W$2:$W$1048576, 0)):INDEX(CFB!$K$2:$K$1048576, MATCH(W1486, CFB!$W$2:$W$1048576, 0) + COUNTIF(CFB!$W$2:$W$1048576, W1486) - 1))</f>
        <v>55</v>
      </c>
      <c r="O1486">
        <v>42.76</v>
      </c>
      <c r="P1486">
        <v>10.95</v>
      </c>
      <c r="Q1486">
        <v>9.14</v>
      </c>
      <c r="R1486">
        <v>6.13</v>
      </c>
      <c r="S1486">
        <v>4.21</v>
      </c>
      <c r="T1486">
        <v>2.83</v>
      </c>
      <c r="U1486">
        <v>6.64</v>
      </c>
      <c r="V1486">
        <v>4.25</v>
      </c>
      <c r="W1486">
        <v>2013</v>
      </c>
      <c r="X1486">
        <f t="shared" si="45"/>
        <v>0</v>
      </c>
    </row>
    <row r="1487" spans="1:24" ht="12.75" hidden="1" customHeight="1" x14ac:dyDescent="0.45">
      <c r="A1487">
        <v>56</v>
      </c>
      <c r="B1487" t="s">
        <v>87</v>
      </c>
      <c r="C1487" t="s">
        <v>161</v>
      </c>
      <c r="D1487" s="2" t="str">
        <f t="shared" si="44"/>
        <v>Northern Illinois2013</v>
      </c>
      <c r="F1487">
        <v>12</v>
      </c>
      <c r="G1487">
        <v>2</v>
      </c>
      <c r="H1487" s="2">
        <v>0</v>
      </c>
      <c r="I1487">
        <v>8.19</v>
      </c>
      <c r="J1487">
        <v>-4.63</v>
      </c>
      <c r="K1487">
        <v>3.56</v>
      </c>
      <c r="L1487" s="2">
        <f>_xlfn.RANK.EQ(I1487, INDEX(CFB!$I$2:$I$1048576, MATCH(W1487, CFB!$W$2:$W$1048576, 0)):INDEX(CFB!$I$2:$I$1048576, MATCH(W1487, CFB!$W$2:$W$1048576, 0) + COUNTIF(CFB!$W$2:$W$1048576, W1487) - 1), 0)</f>
        <v>18</v>
      </c>
      <c r="M1487" s="2">
        <f>_xlfn.RANK.EQ(J1487, INDEX(CFB!$J$2:$J$1048576, MATCH(W1487, CFB!$W$2:$W$1048576, 0)):INDEX(CFB!$J$2:$J$1048576, MATCH(W1487, CFB!$W$2:$W$1048576, 0) + COUNTIF(CFB!$W$2:$W$1048576, W1487) - 1))</f>
        <v>97</v>
      </c>
      <c r="N1487" s="2">
        <f>RANK(K1487, INDEX(CFB!$K$2:$K$1048576, MATCH(W1487, CFB!$W$2:$W$1048576, 0)):INDEX(CFB!$K$2:$K$1048576, MATCH(W1487, CFB!$W$2:$W$1048576, 0) + COUNTIF(CFB!$W$2:$W$1048576, W1487) - 1))</f>
        <v>56</v>
      </c>
      <c r="O1487">
        <v>47.75</v>
      </c>
      <c r="P1487">
        <v>20.12</v>
      </c>
      <c r="Q1487">
        <v>7.73</v>
      </c>
      <c r="R1487">
        <v>7.06</v>
      </c>
      <c r="S1487">
        <v>6.59</v>
      </c>
      <c r="T1487">
        <v>3.73</v>
      </c>
      <c r="U1487">
        <v>7.19</v>
      </c>
      <c r="V1487">
        <v>5.2</v>
      </c>
      <c r="W1487">
        <v>2013</v>
      </c>
      <c r="X1487">
        <f t="shared" si="45"/>
        <v>0</v>
      </c>
    </row>
    <row r="1488" spans="1:24" ht="12.75" hidden="1" customHeight="1" x14ac:dyDescent="0.45">
      <c r="A1488">
        <v>57</v>
      </c>
      <c r="B1488" t="s">
        <v>16</v>
      </c>
      <c r="C1488" t="s">
        <v>176</v>
      </c>
      <c r="D1488" s="2" t="str">
        <f t="shared" si="44"/>
        <v>Penn State2013</v>
      </c>
      <c r="F1488">
        <v>7</v>
      </c>
      <c r="G1488">
        <v>5</v>
      </c>
      <c r="H1488" s="2">
        <v>0</v>
      </c>
      <c r="I1488">
        <v>0.34</v>
      </c>
      <c r="J1488">
        <v>3.05</v>
      </c>
      <c r="K1488">
        <v>3.4</v>
      </c>
      <c r="L1488" s="2">
        <f>_xlfn.RANK.EQ(I1488, INDEX(CFB!$I$2:$I$1048576, MATCH(W1488, CFB!$W$2:$W$1048576, 0)):INDEX(CFB!$I$2:$I$1048576, MATCH(W1488, CFB!$W$2:$W$1048576, 0) + COUNTIF(CFB!$W$2:$W$1048576, W1488) - 1), 0)</f>
        <v>61</v>
      </c>
      <c r="M1488" s="2">
        <f>_xlfn.RANK.EQ(J1488, INDEX(CFB!$J$2:$J$1048576, MATCH(W1488, CFB!$W$2:$W$1048576, 0)):INDEX(CFB!$J$2:$J$1048576, MATCH(W1488, CFB!$W$2:$W$1048576, 0) + COUNTIF(CFB!$W$2:$W$1048576, W1488) - 1))</f>
        <v>40</v>
      </c>
      <c r="N1488" s="2">
        <f>RANK(K1488, INDEX(CFB!$K$2:$K$1048576, MATCH(W1488, CFB!$W$2:$W$1048576, 0)):INDEX(CFB!$K$2:$K$1048576, MATCH(W1488, CFB!$W$2:$W$1048576, 0) + COUNTIF(CFB!$W$2:$W$1048576, W1488) - 1))</f>
        <v>57</v>
      </c>
      <c r="O1488">
        <v>41.68</v>
      </c>
      <c r="P1488">
        <v>11.54</v>
      </c>
      <c r="Q1488">
        <v>8.36</v>
      </c>
      <c r="R1488">
        <v>5.71</v>
      </c>
      <c r="S1488">
        <v>4.78</v>
      </c>
      <c r="T1488">
        <v>2.69</v>
      </c>
      <c r="U1488">
        <v>6.43</v>
      </c>
      <c r="V1488">
        <v>4.12</v>
      </c>
      <c r="W1488">
        <v>2013</v>
      </c>
      <c r="X1488">
        <f t="shared" si="45"/>
        <v>0</v>
      </c>
    </row>
    <row r="1489" spans="1:24" ht="12.75" hidden="1" customHeight="1" x14ac:dyDescent="0.45">
      <c r="A1489">
        <v>58</v>
      </c>
      <c r="B1489" t="s">
        <v>62</v>
      </c>
      <c r="C1489" t="s">
        <v>168</v>
      </c>
      <c r="D1489" s="2" t="str">
        <f t="shared" si="44"/>
        <v>Marshall2013</v>
      </c>
      <c r="F1489">
        <v>10</v>
      </c>
      <c r="G1489">
        <v>4</v>
      </c>
      <c r="H1489" s="2">
        <v>0</v>
      </c>
      <c r="I1489">
        <v>5.77</v>
      </c>
      <c r="J1489">
        <v>-2.69</v>
      </c>
      <c r="K1489">
        <v>3.07</v>
      </c>
      <c r="L1489" s="2">
        <f>_xlfn.RANK.EQ(I1489, INDEX(CFB!$I$2:$I$1048576, MATCH(W1489, CFB!$W$2:$W$1048576, 0)):INDEX(CFB!$I$2:$I$1048576, MATCH(W1489, CFB!$W$2:$W$1048576, 0) + COUNTIF(CFB!$W$2:$W$1048576, W1489) - 1), 0)</f>
        <v>31</v>
      </c>
      <c r="M1489" s="2">
        <f>_xlfn.RANK.EQ(J1489, INDEX(CFB!$J$2:$J$1048576, MATCH(W1489, CFB!$W$2:$W$1048576, 0)):INDEX(CFB!$J$2:$J$1048576, MATCH(W1489, CFB!$W$2:$W$1048576, 0) + COUNTIF(CFB!$W$2:$W$1048576, W1489) - 1))</f>
        <v>78</v>
      </c>
      <c r="N1489" s="2">
        <f>RANK(K1489, INDEX(CFB!$K$2:$K$1048576, MATCH(W1489, CFB!$W$2:$W$1048576, 0)):INDEX(CFB!$K$2:$K$1048576, MATCH(W1489, CFB!$W$2:$W$1048576, 0) + COUNTIF(CFB!$W$2:$W$1048576, W1489) - 1))</f>
        <v>58</v>
      </c>
      <c r="O1489">
        <v>50.27</v>
      </c>
      <c r="P1489">
        <v>17.47</v>
      </c>
      <c r="Q1489">
        <v>8.43</v>
      </c>
      <c r="R1489">
        <v>6.45</v>
      </c>
      <c r="S1489">
        <v>5.43</v>
      </c>
      <c r="T1489">
        <v>3.74</v>
      </c>
      <c r="U1489">
        <v>7.02</v>
      </c>
      <c r="V1489">
        <v>4.74</v>
      </c>
      <c r="W1489">
        <v>2013</v>
      </c>
      <c r="X1489">
        <f t="shared" si="45"/>
        <v>0</v>
      </c>
    </row>
    <row r="1490" spans="1:24" ht="12.75" hidden="1" customHeight="1" x14ac:dyDescent="0.45">
      <c r="A1490">
        <v>59</v>
      </c>
      <c r="B1490" t="s">
        <v>113</v>
      </c>
      <c r="C1490" t="s">
        <v>165</v>
      </c>
      <c r="D1490" s="2" t="str">
        <f t="shared" si="44"/>
        <v>North Texas2013</v>
      </c>
      <c r="F1490">
        <v>9</v>
      </c>
      <c r="G1490">
        <v>4</v>
      </c>
      <c r="H1490" s="2">
        <v>0</v>
      </c>
      <c r="I1490">
        <v>-2.5</v>
      </c>
      <c r="J1490">
        <v>5.55</v>
      </c>
      <c r="K1490">
        <v>3.05</v>
      </c>
      <c r="L1490" s="2">
        <f>_xlfn.RANK.EQ(I1490, INDEX(CFB!$I$2:$I$1048576, MATCH(W1490, CFB!$W$2:$W$1048576, 0)):INDEX(CFB!$I$2:$I$1048576, MATCH(W1490, CFB!$W$2:$W$1048576, 0) + COUNTIF(CFB!$W$2:$W$1048576, W1490) - 1), 0)</f>
        <v>87</v>
      </c>
      <c r="M1490" s="2">
        <f>_xlfn.RANK.EQ(J1490, INDEX(CFB!$J$2:$J$1048576, MATCH(W1490, CFB!$W$2:$W$1048576, 0)):INDEX(CFB!$J$2:$J$1048576, MATCH(W1490, CFB!$W$2:$W$1048576, 0) + COUNTIF(CFB!$W$2:$W$1048576, W1490) - 1))</f>
        <v>28</v>
      </c>
      <c r="N1490" s="2">
        <f>RANK(K1490, INDEX(CFB!$K$2:$K$1048576, MATCH(W1490, CFB!$W$2:$W$1048576, 0)):INDEX(CFB!$K$2:$K$1048576, MATCH(W1490, CFB!$W$2:$W$1048576, 0) + COUNTIF(CFB!$W$2:$W$1048576, W1490) - 1))</f>
        <v>59</v>
      </c>
      <c r="O1490">
        <v>39.08</v>
      </c>
      <c r="P1490">
        <v>9.94</v>
      </c>
      <c r="Q1490">
        <v>7.61</v>
      </c>
      <c r="R1490">
        <v>6.49</v>
      </c>
      <c r="S1490">
        <v>4.6500000000000004</v>
      </c>
      <c r="T1490">
        <v>3.47</v>
      </c>
      <c r="U1490">
        <v>6.07</v>
      </c>
      <c r="V1490">
        <v>4.84</v>
      </c>
      <c r="W1490">
        <v>2013</v>
      </c>
      <c r="X1490">
        <f t="shared" si="45"/>
        <v>0</v>
      </c>
    </row>
    <row r="1491" spans="1:24" ht="12.75" hidden="1" customHeight="1" x14ac:dyDescent="0.45">
      <c r="A1491">
        <v>60</v>
      </c>
      <c r="B1491" t="s">
        <v>53</v>
      </c>
      <c r="C1491" t="s">
        <v>163</v>
      </c>
      <c r="D1491" s="2" t="str">
        <f t="shared" si="44"/>
        <v>Syracuse2013</v>
      </c>
      <c r="F1491">
        <v>7</v>
      </c>
      <c r="G1491">
        <v>6</v>
      </c>
      <c r="H1491" s="2">
        <v>0</v>
      </c>
      <c r="I1491">
        <v>-3.95</v>
      </c>
      <c r="J1491">
        <v>6.76</v>
      </c>
      <c r="K1491">
        <v>2.81</v>
      </c>
      <c r="L1491" s="2">
        <f>_xlfn.RANK.EQ(I1491, INDEX(CFB!$I$2:$I$1048576, MATCH(W1491, CFB!$W$2:$W$1048576, 0)):INDEX(CFB!$I$2:$I$1048576, MATCH(W1491, CFB!$W$2:$W$1048576, 0) + COUNTIF(CFB!$W$2:$W$1048576, W1491) - 1), 0)</f>
        <v>95</v>
      </c>
      <c r="M1491" s="2">
        <f>_xlfn.RANK.EQ(J1491, INDEX(CFB!$J$2:$J$1048576, MATCH(W1491, CFB!$W$2:$W$1048576, 0)):INDEX(CFB!$J$2:$J$1048576, MATCH(W1491, CFB!$W$2:$W$1048576, 0) + COUNTIF(CFB!$W$2:$W$1048576, W1491) - 1))</f>
        <v>21</v>
      </c>
      <c r="N1491" s="2">
        <f>RANK(K1491, INDEX(CFB!$K$2:$K$1048576, MATCH(W1491, CFB!$W$2:$W$1048576, 0)):INDEX(CFB!$K$2:$K$1048576, MATCH(W1491, CFB!$W$2:$W$1048576, 0) + COUNTIF(CFB!$W$2:$W$1048576, W1491) - 1))</f>
        <v>60</v>
      </c>
      <c r="O1491">
        <v>39.36</v>
      </c>
      <c r="P1491">
        <v>11.13</v>
      </c>
      <c r="Q1491">
        <v>7.09</v>
      </c>
      <c r="R1491">
        <v>5.6</v>
      </c>
      <c r="S1491">
        <v>5.81</v>
      </c>
      <c r="T1491">
        <v>3.15</v>
      </c>
      <c r="U1491">
        <v>6.38</v>
      </c>
      <c r="V1491">
        <v>4.3499999999999996</v>
      </c>
      <c r="W1491">
        <v>2013</v>
      </c>
      <c r="X1491">
        <f t="shared" si="45"/>
        <v>0</v>
      </c>
    </row>
    <row r="1492" spans="1:24" ht="12.75" hidden="1" customHeight="1" x14ac:dyDescent="0.45">
      <c r="A1492">
        <v>61</v>
      </c>
      <c r="B1492" t="s">
        <v>140</v>
      </c>
      <c r="C1492" t="s">
        <v>161</v>
      </c>
      <c r="D1492" s="2" t="str">
        <f t="shared" si="44"/>
        <v>Ball State2013</v>
      </c>
      <c r="F1492">
        <v>10</v>
      </c>
      <c r="G1492">
        <v>3</v>
      </c>
      <c r="H1492" s="2">
        <v>0</v>
      </c>
      <c r="I1492">
        <v>6.64</v>
      </c>
      <c r="J1492">
        <v>-4.3499999999999996</v>
      </c>
      <c r="K1492">
        <v>2.29</v>
      </c>
      <c r="L1492" s="2">
        <f>_xlfn.RANK.EQ(I1492, INDEX(CFB!$I$2:$I$1048576, MATCH(W1492, CFB!$W$2:$W$1048576, 0)):INDEX(CFB!$I$2:$I$1048576, MATCH(W1492, CFB!$W$2:$W$1048576, 0) + COUNTIF(CFB!$W$2:$W$1048576, W1492) - 1), 0)</f>
        <v>23</v>
      </c>
      <c r="M1492" s="2">
        <f>_xlfn.RANK.EQ(J1492, INDEX(CFB!$J$2:$J$1048576, MATCH(W1492, CFB!$W$2:$W$1048576, 0)):INDEX(CFB!$J$2:$J$1048576, MATCH(W1492, CFB!$W$2:$W$1048576, 0) + COUNTIF(CFB!$W$2:$W$1048576, W1492) - 1))</f>
        <v>95</v>
      </c>
      <c r="N1492" s="2">
        <f>RANK(K1492, INDEX(CFB!$K$2:$K$1048576, MATCH(W1492, CFB!$W$2:$W$1048576, 0)):INDEX(CFB!$K$2:$K$1048576, MATCH(W1492, CFB!$W$2:$W$1048576, 0) + COUNTIF(CFB!$W$2:$W$1048576, W1492) - 1))</f>
        <v>61</v>
      </c>
      <c r="O1492">
        <v>45.48</v>
      </c>
      <c r="P1492">
        <v>19.989999999999998</v>
      </c>
      <c r="Q1492">
        <v>8.2799999999999994</v>
      </c>
      <c r="R1492">
        <v>6.9</v>
      </c>
      <c r="S1492">
        <v>4.5199999999999996</v>
      </c>
      <c r="T1492">
        <v>4.3499999999999996</v>
      </c>
      <c r="U1492">
        <v>6.71</v>
      </c>
      <c r="V1492">
        <v>5.41</v>
      </c>
      <c r="W1492">
        <v>2013</v>
      </c>
      <c r="X1492">
        <f t="shared" si="45"/>
        <v>0</v>
      </c>
    </row>
    <row r="1493" spans="1:24" ht="12.75" hidden="1" customHeight="1" x14ac:dyDescent="0.45">
      <c r="A1493">
        <v>62</v>
      </c>
      <c r="B1493" t="s">
        <v>61</v>
      </c>
      <c r="C1493" t="s">
        <v>29</v>
      </c>
      <c r="D1493" s="2" t="str">
        <f t="shared" si="44"/>
        <v>Texas Christian2013</v>
      </c>
      <c r="F1493">
        <v>4</v>
      </c>
      <c r="G1493">
        <v>8</v>
      </c>
      <c r="H1493" s="2">
        <v>0</v>
      </c>
      <c r="I1493">
        <v>-0.67</v>
      </c>
      <c r="J1493">
        <v>2.61</v>
      </c>
      <c r="K1493">
        <v>1.94</v>
      </c>
      <c r="L1493" s="2">
        <f>_xlfn.RANK.EQ(I1493, INDEX(CFB!$I$2:$I$1048576, MATCH(W1493, CFB!$W$2:$W$1048576, 0)):INDEX(CFB!$I$2:$I$1048576, MATCH(W1493, CFB!$W$2:$W$1048576, 0) + COUNTIF(CFB!$W$2:$W$1048576, W1493) - 1), 0)</f>
        <v>70</v>
      </c>
      <c r="M1493" s="2">
        <f>_xlfn.RANK.EQ(J1493, INDEX(CFB!$J$2:$J$1048576, MATCH(W1493, CFB!$W$2:$W$1048576, 0)):INDEX(CFB!$J$2:$J$1048576, MATCH(W1493, CFB!$W$2:$W$1048576, 0) + COUNTIF(CFB!$W$2:$W$1048576, W1493) - 1))</f>
        <v>44</v>
      </c>
      <c r="N1493" s="2">
        <f>RANK(K1493, INDEX(CFB!$K$2:$K$1048576, MATCH(W1493, CFB!$W$2:$W$1048576, 0)):INDEX(CFB!$K$2:$K$1048576, MATCH(W1493, CFB!$W$2:$W$1048576, 0) + COUNTIF(CFB!$W$2:$W$1048576, W1493) - 1))</f>
        <v>62</v>
      </c>
      <c r="O1493">
        <v>39.880000000000003</v>
      </c>
      <c r="P1493">
        <v>8.2100000000000009</v>
      </c>
      <c r="Q1493">
        <v>8.06</v>
      </c>
      <c r="R1493">
        <v>4.95</v>
      </c>
      <c r="S1493">
        <v>4.3</v>
      </c>
      <c r="T1493">
        <v>2.62</v>
      </c>
      <c r="U1493">
        <v>6.24</v>
      </c>
      <c r="V1493">
        <v>3.62</v>
      </c>
      <c r="W1493">
        <v>2013</v>
      </c>
      <c r="X1493">
        <f t="shared" si="45"/>
        <v>0</v>
      </c>
    </row>
    <row r="1494" spans="1:24" ht="12.75" hidden="1" customHeight="1" x14ac:dyDescent="0.45">
      <c r="A1494">
        <v>63</v>
      </c>
      <c r="B1494" t="s">
        <v>57</v>
      </c>
      <c r="C1494" t="s">
        <v>163</v>
      </c>
      <c r="D1494" s="2" t="str">
        <f t="shared" si="44"/>
        <v>Boston College2013</v>
      </c>
      <c r="F1494">
        <v>7</v>
      </c>
      <c r="G1494">
        <v>6</v>
      </c>
      <c r="H1494" s="2">
        <v>0</v>
      </c>
      <c r="I1494">
        <v>4.4800000000000004</v>
      </c>
      <c r="J1494">
        <v>-3.2</v>
      </c>
      <c r="K1494">
        <v>1.28</v>
      </c>
      <c r="L1494" s="2">
        <f>_xlfn.RANK.EQ(I1494, INDEX(CFB!$I$2:$I$1048576, MATCH(W1494, CFB!$W$2:$W$1048576, 0)):INDEX(CFB!$I$2:$I$1048576, MATCH(W1494, CFB!$W$2:$W$1048576, 0) + COUNTIF(CFB!$W$2:$W$1048576, W1494) - 1), 0)</f>
        <v>40</v>
      </c>
      <c r="M1494" s="2">
        <f>_xlfn.RANK.EQ(J1494, INDEX(CFB!$J$2:$J$1048576, MATCH(W1494, CFB!$W$2:$W$1048576, 0)):INDEX(CFB!$J$2:$J$1048576, MATCH(W1494, CFB!$W$2:$W$1048576, 0) + COUNTIF(CFB!$W$2:$W$1048576, W1494) - 1))</f>
        <v>87</v>
      </c>
      <c r="N1494" s="2">
        <f>RANK(K1494, INDEX(CFB!$K$2:$K$1048576, MATCH(W1494, CFB!$W$2:$W$1048576, 0)):INDEX(CFB!$K$2:$K$1048576, MATCH(W1494, CFB!$W$2:$W$1048576, 0) + COUNTIF(CFB!$W$2:$W$1048576, W1494) - 1))</f>
        <v>63</v>
      </c>
      <c r="O1494">
        <v>43.86</v>
      </c>
      <c r="P1494">
        <v>15.36</v>
      </c>
      <c r="Q1494">
        <v>8.93</v>
      </c>
      <c r="R1494">
        <v>7.14</v>
      </c>
      <c r="S1494">
        <v>6.14</v>
      </c>
      <c r="T1494">
        <v>3.27</v>
      </c>
      <c r="U1494">
        <v>7.25</v>
      </c>
      <c r="V1494">
        <v>4.93</v>
      </c>
      <c r="W1494">
        <v>2013</v>
      </c>
      <c r="X1494">
        <f t="shared" si="45"/>
        <v>0</v>
      </c>
    </row>
    <row r="1495" spans="1:24" ht="12.75" hidden="1" customHeight="1" x14ac:dyDescent="0.45">
      <c r="A1495">
        <v>64</v>
      </c>
      <c r="B1495" t="s">
        <v>103</v>
      </c>
      <c r="C1495" t="s">
        <v>177</v>
      </c>
      <c r="D1495" s="2" t="str">
        <f t="shared" si="44"/>
        <v>Northwestern2013</v>
      </c>
      <c r="F1495">
        <v>5</v>
      </c>
      <c r="G1495">
        <v>7</v>
      </c>
      <c r="H1495" s="2">
        <v>0</v>
      </c>
      <c r="I1495">
        <v>1.75</v>
      </c>
      <c r="J1495">
        <v>-0.55000000000000004</v>
      </c>
      <c r="K1495">
        <v>1.2</v>
      </c>
      <c r="L1495" s="2">
        <f>_xlfn.RANK.EQ(I1495, INDEX(CFB!$I$2:$I$1048576, MATCH(W1495, CFB!$W$2:$W$1048576, 0)):INDEX(CFB!$I$2:$I$1048576, MATCH(W1495, CFB!$W$2:$W$1048576, 0) + COUNTIF(CFB!$W$2:$W$1048576, W1495) - 1), 0)</f>
        <v>55</v>
      </c>
      <c r="M1495" s="2">
        <f>_xlfn.RANK.EQ(J1495, INDEX(CFB!$J$2:$J$1048576, MATCH(W1495, CFB!$W$2:$W$1048576, 0)):INDEX(CFB!$J$2:$J$1048576, MATCH(W1495, CFB!$W$2:$W$1048576, 0) + COUNTIF(CFB!$W$2:$W$1048576, W1495) - 1))</f>
        <v>69</v>
      </c>
      <c r="N1495" s="2">
        <f>RANK(K1495, INDEX(CFB!$K$2:$K$1048576, MATCH(W1495, CFB!$W$2:$W$1048576, 0)):INDEX(CFB!$K$2:$K$1048576, MATCH(W1495, CFB!$W$2:$W$1048576, 0) + COUNTIF(CFB!$W$2:$W$1048576, W1495) - 1))</f>
        <v>64</v>
      </c>
      <c r="O1495">
        <v>41.12</v>
      </c>
      <c r="P1495">
        <v>13.33</v>
      </c>
      <c r="Q1495">
        <v>8.3800000000000008</v>
      </c>
      <c r="R1495">
        <v>6.04</v>
      </c>
      <c r="S1495">
        <v>5.12</v>
      </c>
      <c r="T1495">
        <v>3.12</v>
      </c>
      <c r="U1495">
        <v>6.51</v>
      </c>
      <c r="V1495">
        <v>4.5</v>
      </c>
      <c r="W1495">
        <v>2013</v>
      </c>
      <c r="X1495">
        <f t="shared" si="45"/>
        <v>0</v>
      </c>
    </row>
    <row r="1496" spans="1:24" ht="12.75" hidden="1" customHeight="1" x14ac:dyDescent="0.45">
      <c r="A1496">
        <v>65</v>
      </c>
      <c r="B1496" t="s">
        <v>96</v>
      </c>
      <c r="C1496" t="s">
        <v>163</v>
      </c>
      <c r="D1496" s="2" t="str">
        <f t="shared" si="44"/>
        <v>Maryland2013</v>
      </c>
      <c r="F1496">
        <v>7</v>
      </c>
      <c r="G1496">
        <v>6</v>
      </c>
      <c r="H1496" s="2">
        <v>0</v>
      </c>
      <c r="I1496">
        <v>-0.79</v>
      </c>
      <c r="J1496">
        <v>1.43</v>
      </c>
      <c r="K1496">
        <v>0.64</v>
      </c>
      <c r="L1496" s="2">
        <f>_xlfn.RANK.EQ(I1496, INDEX(CFB!$I$2:$I$1048576, MATCH(W1496, CFB!$W$2:$W$1048576, 0)):INDEX(CFB!$I$2:$I$1048576, MATCH(W1496, CFB!$W$2:$W$1048576, 0) + COUNTIF(CFB!$W$2:$W$1048576, W1496) - 1), 0)</f>
        <v>75</v>
      </c>
      <c r="M1496" s="2">
        <f>_xlfn.RANK.EQ(J1496, INDEX(CFB!$J$2:$J$1048576, MATCH(W1496, CFB!$W$2:$W$1048576, 0)):INDEX(CFB!$J$2:$J$1048576, MATCH(W1496, CFB!$W$2:$W$1048576, 0) + COUNTIF(CFB!$W$2:$W$1048576, W1496) - 1))</f>
        <v>52</v>
      </c>
      <c r="N1496" s="2">
        <f>RANK(K1496, INDEX(CFB!$K$2:$K$1048576, MATCH(W1496, CFB!$W$2:$W$1048576, 0)):INDEX(CFB!$K$2:$K$1048576, MATCH(W1496, CFB!$W$2:$W$1048576, 0) + COUNTIF(CFB!$W$2:$W$1048576, W1496) - 1))</f>
        <v>65</v>
      </c>
      <c r="O1496">
        <v>40.39</v>
      </c>
      <c r="P1496">
        <v>13.63</v>
      </c>
      <c r="Q1496">
        <v>9.0399999999999991</v>
      </c>
      <c r="R1496">
        <v>5.91</v>
      </c>
      <c r="S1496">
        <v>5.01</v>
      </c>
      <c r="T1496">
        <v>3.32</v>
      </c>
      <c r="U1496">
        <v>6.98</v>
      </c>
      <c r="V1496">
        <v>4.3899999999999997</v>
      </c>
      <c r="W1496">
        <v>2013</v>
      </c>
      <c r="X1496">
        <f t="shared" si="45"/>
        <v>0</v>
      </c>
    </row>
    <row r="1497" spans="1:24" ht="12.75" hidden="1" customHeight="1" x14ac:dyDescent="0.45">
      <c r="A1497">
        <v>66</v>
      </c>
      <c r="B1497" t="s">
        <v>81</v>
      </c>
      <c r="C1497" t="s">
        <v>49</v>
      </c>
      <c r="D1497" s="2" t="str">
        <f t="shared" si="44"/>
        <v>Cincinnati2013</v>
      </c>
      <c r="F1497">
        <v>9</v>
      </c>
      <c r="G1497">
        <v>4</v>
      </c>
      <c r="H1497" s="2">
        <v>0</v>
      </c>
      <c r="I1497">
        <v>-0.68</v>
      </c>
      <c r="J1497">
        <v>1.0900000000000001</v>
      </c>
      <c r="K1497">
        <v>0.41</v>
      </c>
      <c r="L1497" s="2">
        <f>_xlfn.RANK.EQ(I1497, INDEX(CFB!$I$2:$I$1048576, MATCH(W1497, CFB!$W$2:$W$1048576, 0)):INDEX(CFB!$I$2:$I$1048576, MATCH(W1497, CFB!$W$2:$W$1048576, 0) + COUNTIF(CFB!$W$2:$W$1048576, W1497) - 1), 0)</f>
        <v>72</v>
      </c>
      <c r="M1497" s="2">
        <f>_xlfn.RANK.EQ(J1497, INDEX(CFB!$J$2:$J$1048576, MATCH(W1497, CFB!$W$2:$W$1048576, 0)):INDEX(CFB!$J$2:$J$1048576, MATCH(W1497, CFB!$W$2:$W$1048576, 0) + COUNTIF(CFB!$W$2:$W$1048576, W1497) - 1))</f>
        <v>55</v>
      </c>
      <c r="N1497" s="2">
        <f>RANK(K1497, INDEX(CFB!$K$2:$K$1048576, MATCH(W1497, CFB!$W$2:$W$1048576, 0)):INDEX(CFB!$K$2:$K$1048576, MATCH(W1497, CFB!$W$2:$W$1048576, 0) + COUNTIF(CFB!$W$2:$W$1048576, W1497) - 1))</f>
        <v>66</v>
      </c>
      <c r="O1497">
        <v>42.68</v>
      </c>
      <c r="P1497">
        <v>13.2</v>
      </c>
      <c r="Q1497">
        <v>9.1</v>
      </c>
      <c r="R1497">
        <v>5.76</v>
      </c>
      <c r="S1497">
        <v>5.08</v>
      </c>
      <c r="T1497">
        <v>3.17</v>
      </c>
      <c r="U1497">
        <v>7.07</v>
      </c>
      <c r="V1497">
        <v>4.29</v>
      </c>
      <c r="W1497">
        <v>2013</v>
      </c>
      <c r="X1497">
        <f t="shared" si="45"/>
        <v>0</v>
      </c>
    </row>
    <row r="1498" spans="1:24" ht="12.75" hidden="1" customHeight="1" x14ac:dyDescent="0.45">
      <c r="A1498">
        <v>67</v>
      </c>
      <c r="B1498" t="s">
        <v>129</v>
      </c>
      <c r="C1498" t="s">
        <v>165</v>
      </c>
      <c r="D1498" s="2" t="str">
        <f t="shared" si="44"/>
        <v>Rice2013</v>
      </c>
      <c r="F1498">
        <v>10</v>
      </c>
      <c r="G1498">
        <v>4</v>
      </c>
      <c r="H1498" s="2">
        <v>0</v>
      </c>
      <c r="I1498">
        <v>-0.25</v>
      </c>
      <c r="J1498">
        <v>0.39</v>
      </c>
      <c r="K1498">
        <v>0.15</v>
      </c>
      <c r="L1498" s="2">
        <f>_xlfn.RANK.EQ(I1498, INDEX(CFB!$I$2:$I$1048576, MATCH(W1498, CFB!$W$2:$W$1048576, 0)):INDEX(CFB!$I$2:$I$1048576, MATCH(W1498, CFB!$W$2:$W$1048576, 0) + COUNTIF(CFB!$W$2:$W$1048576, W1498) - 1), 0)</f>
        <v>68</v>
      </c>
      <c r="M1498" s="2">
        <f>_xlfn.RANK.EQ(J1498, INDEX(CFB!$J$2:$J$1048576, MATCH(W1498, CFB!$W$2:$W$1048576, 0)):INDEX(CFB!$J$2:$J$1048576, MATCH(W1498, CFB!$W$2:$W$1048576, 0) + COUNTIF(CFB!$W$2:$W$1048576, W1498) - 1))</f>
        <v>59</v>
      </c>
      <c r="N1498" s="2">
        <f>RANK(K1498, INDEX(CFB!$K$2:$K$1048576, MATCH(W1498, CFB!$W$2:$W$1048576, 0)):INDEX(CFB!$K$2:$K$1048576, MATCH(W1498, CFB!$W$2:$W$1048576, 0) + COUNTIF(CFB!$W$2:$W$1048576, W1498) - 1))</f>
        <v>67</v>
      </c>
      <c r="O1498">
        <v>39.57</v>
      </c>
      <c r="P1498">
        <v>14.91</v>
      </c>
      <c r="Q1498">
        <v>7.63</v>
      </c>
      <c r="R1498">
        <v>6.64</v>
      </c>
      <c r="S1498">
        <v>4.87</v>
      </c>
      <c r="T1498">
        <v>3.57</v>
      </c>
      <c r="U1498">
        <v>5.92</v>
      </c>
      <c r="V1498">
        <v>4.76</v>
      </c>
      <c r="W1498">
        <v>2013</v>
      </c>
      <c r="X1498">
        <f t="shared" si="45"/>
        <v>0</v>
      </c>
    </row>
    <row r="1499" spans="1:24" ht="12.75" hidden="1" customHeight="1" x14ac:dyDescent="0.45">
      <c r="A1499">
        <v>68</v>
      </c>
      <c r="B1499" t="s">
        <v>106</v>
      </c>
      <c r="C1499" t="s">
        <v>163</v>
      </c>
      <c r="D1499" s="2" t="str">
        <f t="shared" si="44"/>
        <v>Wake Forest2013</v>
      </c>
      <c r="F1499">
        <v>4</v>
      </c>
      <c r="G1499">
        <v>8</v>
      </c>
      <c r="H1499" s="2">
        <v>0</v>
      </c>
      <c r="I1499">
        <v>-7.1</v>
      </c>
      <c r="J1499">
        <v>7.1</v>
      </c>
      <c r="K1499">
        <v>0</v>
      </c>
      <c r="L1499" s="2">
        <f>_xlfn.RANK.EQ(I1499, INDEX(CFB!$I$2:$I$1048576, MATCH(W1499, CFB!$W$2:$W$1048576, 0)):INDEX(CFB!$I$2:$I$1048576, MATCH(W1499, CFB!$W$2:$W$1048576, 0) + COUNTIF(CFB!$W$2:$W$1048576, W1499) - 1), 0)</f>
        <v>105</v>
      </c>
      <c r="M1499" s="2">
        <f>_xlfn.RANK.EQ(J1499, INDEX(CFB!$J$2:$J$1048576, MATCH(W1499, CFB!$W$2:$W$1048576, 0)):INDEX(CFB!$J$2:$J$1048576, MATCH(W1499, CFB!$W$2:$W$1048576, 0) + COUNTIF(CFB!$W$2:$W$1048576, W1499) - 1))</f>
        <v>17</v>
      </c>
      <c r="N1499" s="2">
        <f>RANK(K1499, INDEX(CFB!$K$2:$K$1048576, MATCH(W1499, CFB!$W$2:$W$1048576, 0)):INDEX(CFB!$K$2:$K$1048576, MATCH(W1499, CFB!$W$2:$W$1048576, 0) + COUNTIF(CFB!$W$2:$W$1048576, W1499) - 1))</f>
        <v>68</v>
      </c>
      <c r="O1499">
        <v>32.83</v>
      </c>
      <c r="P1499">
        <v>8.86</v>
      </c>
      <c r="Q1499">
        <v>6.8</v>
      </c>
      <c r="R1499">
        <v>5.0599999999999996</v>
      </c>
      <c r="S1499">
        <v>3.69</v>
      </c>
      <c r="T1499">
        <v>2.76</v>
      </c>
      <c r="U1499">
        <v>5.37</v>
      </c>
      <c r="V1499">
        <v>3.81</v>
      </c>
      <c r="W1499">
        <v>2013</v>
      </c>
      <c r="X1499">
        <f t="shared" si="45"/>
        <v>0</v>
      </c>
    </row>
    <row r="1500" spans="1:24" ht="12.75" hidden="1" customHeight="1" x14ac:dyDescent="0.45">
      <c r="A1500">
        <v>69</v>
      </c>
      <c r="B1500" t="s">
        <v>94</v>
      </c>
      <c r="C1500" t="s">
        <v>161</v>
      </c>
      <c r="D1500" s="2" t="str">
        <f t="shared" si="44"/>
        <v>Toledo2013</v>
      </c>
      <c r="F1500">
        <v>7</v>
      </c>
      <c r="G1500">
        <v>5</v>
      </c>
      <c r="H1500" s="2">
        <v>0</v>
      </c>
      <c r="I1500">
        <v>4.76</v>
      </c>
      <c r="J1500">
        <v>-4.79</v>
      </c>
      <c r="K1500">
        <v>-0.03</v>
      </c>
      <c r="L1500" s="2">
        <f>_xlfn.RANK.EQ(I1500, INDEX(CFB!$I$2:$I$1048576, MATCH(W1500, CFB!$W$2:$W$1048576, 0)):INDEX(CFB!$I$2:$I$1048576, MATCH(W1500, CFB!$W$2:$W$1048576, 0) + COUNTIF(CFB!$W$2:$W$1048576, W1500) - 1), 0)</f>
        <v>35</v>
      </c>
      <c r="M1500" s="2">
        <f>_xlfn.RANK.EQ(J1500, INDEX(CFB!$J$2:$J$1048576, MATCH(W1500, CFB!$W$2:$W$1048576, 0)):INDEX(CFB!$J$2:$J$1048576, MATCH(W1500, CFB!$W$2:$W$1048576, 0) + COUNTIF(CFB!$W$2:$W$1048576, W1500) - 1))</f>
        <v>99</v>
      </c>
      <c r="N1500" s="2">
        <f>RANK(K1500, INDEX(CFB!$K$2:$K$1048576, MATCH(W1500, CFB!$W$2:$W$1048576, 0)):INDEX(CFB!$K$2:$K$1048576, MATCH(W1500, CFB!$W$2:$W$1048576, 0) + COUNTIF(CFB!$W$2:$W$1048576, W1500) - 1))</f>
        <v>69</v>
      </c>
      <c r="O1500">
        <v>43.49</v>
      </c>
      <c r="P1500">
        <v>19.649999999999999</v>
      </c>
      <c r="Q1500">
        <v>7.48</v>
      </c>
      <c r="R1500">
        <v>7.97</v>
      </c>
      <c r="S1500">
        <v>6.3</v>
      </c>
      <c r="T1500">
        <v>3.56</v>
      </c>
      <c r="U1500">
        <v>6.92</v>
      </c>
      <c r="V1500">
        <v>5.32</v>
      </c>
      <c r="W1500">
        <v>2013</v>
      </c>
      <c r="X1500">
        <f t="shared" si="45"/>
        <v>0</v>
      </c>
    </row>
    <row r="1501" spans="1:24" ht="12.75" hidden="1" customHeight="1" x14ac:dyDescent="0.45">
      <c r="A1501">
        <v>70</v>
      </c>
      <c r="B1501" t="s">
        <v>104</v>
      </c>
      <c r="C1501" t="s">
        <v>167</v>
      </c>
      <c r="D1501" s="2" t="str">
        <f t="shared" si="44"/>
        <v>Colorado State2013</v>
      </c>
      <c r="F1501">
        <v>8</v>
      </c>
      <c r="G1501">
        <v>6</v>
      </c>
      <c r="H1501" s="2">
        <v>0</v>
      </c>
      <c r="I1501">
        <v>4.6100000000000003</v>
      </c>
      <c r="J1501">
        <v>-4.84</v>
      </c>
      <c r="K1501">
        <v>-0.23</v>
      </c>
      <c r="L1501" s="2">
        <f>_xlfn.RANK.EQ(I1501, INDEX(CFB!$I$2:$I$1048576, MATCH(W1501, CFB!$W$2:$W$1048576, 0)):INDEX(CFB!$I$2:$I$1048576, MATCH(W1501, CFB!$W$2:$W$1048576, 0) + COUNTIF(CFB!$W$2:$W$1048576, W1501) - 1), 0)</f>
        <v>37</v>
      </c>
      <c r="M1501" s="2">
        <f>_xlfn.RANK.EQ(J1501, INDEX(CFB!$J$2:$J$1048576, MATCH(W1501, CFB!$W$2:$W$1048576, 0)):INDEX(CFB!$J$2:$J$1048576, MATCH(W1501, CFB!$W$2:$W$1048576, 0) + COUNTIF(CFB!$W$2:$W$1048576, W1501) - 1))</f>
        <v>101</v>
      </c>
      <c r="N1501" s="2">
        <f>RANK(K1501, INDEX(CFB!$K$2:$K$1048576, MATCH(W1501, CFB!$W$2:$W$1048576, 0)):INDEX(CFB!$K$2:$K$1048576, MATCH(W1501, CFB!$W$2:$W$1048576, 0) + COUNTIF(CFB!$W$2:$W$1048576, W1501) - 1))</f>
        <v>70</v>
      </c>
      <c r="O1501">
        <v>44.82</v>
      </c>
      <c r="P1501">
        <v>18.2</v>
      </c>
      <c r="Q1501">
        <v>8.02</v>
      </c>
      <c r="R1501">
        <v>7.21</v>
      </c>
      <c r="S1501">
        <v>5.38</v>
      </c>
      <c r="T1501">
        <v>3.21</v>
      </c>
      <c r="U1501">
        <v>6.76</v>
      </c>
      <c r="V1501">
        <v>5</v>
      </c>
      <c r="W1501">
        <v>2013</v>
      </c>
      <c r="X1501">
        <f t="shared" si="45"/>
        <v>0</v>
      </c>
    </row>
    <row r="1502" spans="1:24" ht="12.75" hidden="1" customHeight="1" x14ac:dyDescent="0.45">
      <c r="A1502">
        <v>71</v>
      </c>
      <c r="B1502" t="s">
        <v>110</v>
      </c>
      <c r="C1502" t="s">
        <v>174</v>
      </c>
      <c r="D1502" s="2" t="str">
        <f t="shared" si="44"/>
        <v>Western Kentucky2013</v>
      </c>
      <c r="F1502">
        <v>8</v>
      </c>
      <c r="G1502">
        <v>4</v>
      </c>
      <c r="H1502" s="2">
        <v>0</v>
      </c>
      <c r="I1502">
        <v>-0.01</v>
      </c>
      <c r="J1502">
        <v>-0.51</v>
      </c>
      <c r="K1502">
        <v>-0.52</v>
      </c>
      <c r="L1502" s="2">
        <f>_xlfn.RANK.EQ(I1502, INDEX(CFB!$I$2:$I$1048576, MATCH(W1502, CFB!$W$2:$W$1048576, 0)):INDEX(CFB!$I$2:$I$1048576, MATCH(W1502, CFB!$W$2:$W$1048576, 0) + COUNTIF(CFB!$W$2:$W$1048576, W1502) - 1), 0)</f>
        <v>65</v>
      </c>
      <c r="M1502" s="2">
        <f>_xlfn.RANK.EQ(J1502, INDEX(CFB!$J$2:$J$1048576, MATCH(W1502, CFB!$W$2:$W$1048576, 0)):INDEX(CFB!$J$2:$J$1048576, MATCH(W1502, CFB!$W$2:$W$1048576, 0) + COUNTIF(CFB!$W$2:$W$1048576, W1502) - 1))</f>
        <v>66</v>
      </c>
      <c r="N1502" s="2">
        <f>RANK(K1502, INDEX(CFB!$K$2:$K$1048576, MATCH(W1502, CFB!$W$2:$W$1048576, 0)):INDEX(CFB!$K$2:$K$1048576, MATCH(W1502, CFB!$W$2:$W$1048576, 0) + COUNTIF(CFB!$W$2:$W$1048576, W1502) - 1))</f>
        <v>71</v>
      </c>
      <c r="O1502">
        <v>39.65</v>
      </c>
      <c r="P1502">
        <v>16.420000000000002</v>
      </c>
      <c r="Q1502">
        <v>7.92</v>
      </c>
      <c r="R1502">
        <v>6.5</v>
      </c>
      <c r="S1502">
        <v>5.36</v>
      </c>
      <c r="T1502">
        <v>3.69</v>
      </c>
      <c r="U1502">
        <v>6.68</v>
      </c>
      <c r="V1502">
        <v>4.83</v>
      </c>
      <c r="W1502">
        <v>2013</v>
      </c>
      <c r="X1502">
        <f t="shared" si="45"/>
        <v>0</v>
      </c>
    </row>
    <row r="1503" spans="1:24" ht="12.75" hidden="1" customHeight="1" x14ac:dyDescent="0.45">
      <c r="A1503">
        <v>72</v>
      </c>
      <c r="B1503" t="s">
        <v>69</v>
      </c>
      <c r="C1503" t="s">
        <v>157</v>
      </c>
      <c r="D1503" s="2" t="str">
        <f t="shared" si="44"/>
        <v>Arkansas2013</v>
      </c>
      <c r="F1503">
        <v>3</v>
      </c>
      <c r="G1503">
        <v>9</v>
      </c>
      <c r="H1503" s="2">
        <v>0</v>
      </c>
      <c r="I1503">
        <v>-3.16</v>
      </c>
      <c r="J1503">
        <v>1.84</v>
      </c>
      <c r="K1503">
        <v>-1.32</v>
      </c>
      <c r="L1503" s="2">
        <f>_xlfn.RANK.EQ(I1503, INDEX(CFB!$I$2:$I$1048576, MATCH(W1503, CFB!$W$2:$W$1048576, 0)):INDEX(CFB!$I$2:$I$1048576, MATCH(W1503, CFB!$W$2:$W$1048576, 0) + COUNTIF(CFB!$W$2:$W$1048576, W1503) - 1), 0)</f>
        <v>93</v>
      </c>
      <c r="M1503" s="2">
        <f>_xlfn.RANK.EQ(J1503, INDEX(CFB!$J$2:$J$1048576, MATCH(W1503, CFB!$W$2:$W$1048576, 0)):INDEX(CFB!$J$2:$J$1048576, MATCH(W1503, CFB!$W$2:$W$1048576, 0) + COUNTIF(CFB!$W$2:$W$1048576, W1503) - 1))</f>
        <v>48</v>
      </c>
      <c r="N1503" s="2">
        <f>RANK(K1503, INDEX(CFB!$K$2:$K$1048576, MATCH(W1503, CFB!$W$2:$W$1048576, 0)):INDEX(CFB!$K$2:$K$1048576, MATCH(W1503, CFB!$W$2:$W$1048576, 0) + COUNTIF(CFB!$W$2:$W$1048576, W1503) - 1))</f>
        <v>72</v>
      </c>
      <c r="O1503">
        <v>37.15</v>
      </c>
      <c r="P1503">
        <v>14.27</v>
      </c>
      <c r="Q1503">
        <v>7.18</v>
      </c>
      <c r="R1503">
        <v>6.1</v>
      </c>
      <c r="S1503">
        <v>6.42</v>
      </c>
      <c r="T1503">
        <v>3.62</v>
      </c>
      <c r="U1503">
        <v>6.74</v>
      </c>
      <c r="V1503">
        <v>4.6900000000000004</v>
      </c>
      <c r="W1503">
        <v>2013</v>
      </c>
      <c r="X1503">
        <f t="shared" si="45"/>
        <v>0</v>
      </c>
    </row>
    <row r="1504" spans="1:24" ht="12.75" hidden="1" customHeight="1" x14ac:dyDescent="0.45">
      <c r="A1504">
        <v>73</v>
      </c>
      <c r="B1504" t="s">
        <v>105</v>
      </c>
      <c r="C1504" t="s">
        <v>162</v>
      </c>
      <c r="D1504" s="2" t="str">
        <f t="shared" si="44"/>
        <v>Buffalo2013</v>
      </c>
      <c r="F1504">
        <v>8</v>
      </c>
      <c r="G1504">
        <v>5</v>
      </c>
      <c r="H1504" s="2">
        <v>0</v>
      </c>
      <c r="I1504">
        <v>-1.75</v>
      </c>
      <c r="J1504">
        <v>0.27</v>
      </c>
      <c r="K1504">
        <v>-1.48</v>
      </c>
      <c r="L1504" s="2">
        <f>_xlfn.RANK.EQ(I1504, INDEX(CFB!$I$2:$I$1048576, MATCH(W1504, CFB!$W$2:$W$1048576, 0)):INDEX(CFB!$I$2:$I$1048576, MATCH(W1504, CFB!$W$2:$W$1048576, 0) + COUNTIF(CFB!$W$2:$W$1048576, W1504) - 1), 0)</f>
        <v>83</v>
      </c>
      <c r="M1504" s="2">
        <f>_xlfn.RANK.EQ(J1504, INDEX(CFB!$J$2:$J$1048576, MATCH(W1504, CFB!$W$2:$W$1048576, 0)):INDEX(CFB!$J$2:$J$1048576, MATCH(W1504, CFB!$W$2:$W$1048576, 0) + COUNTIF(CFB!$W$2:$W$1048576, W1504) - 1))</f>
        <v>60</v>
      </c>
      <c r="N1504" s="2">
        <f>RANK(K1504, INDEX(CFB!$K$2:$K$1048576, MATCH(W1504, CFB!$W$2:$W$1048576, 0)):INDEX(CFB!$K$2:$K$1048576, MATCH(W1504, CFB!$W$2:$W$1048576, 0) + COUNTIF(CFB!$W$2:$W$1048576, W1504) - 1))</f>
        <v>73</v>
      </c>
      <c r="O1504">
        <v>38.26</v>
      </c>
      <c r="P1504">
        <v>16.27</v>
      </c>
      <c r="Q1504">
        <v>7.21</v>
      </c>
      <c r="R1504">
        <v>7.03</v>
      </c>
      <c r="S1504">
        <v>4.28</v>
      </c>
      <c r="T1504">
        <v>3.83</v>
      </c>
      <c r="U1504">
        <v>5.72</v>
      </c>
      <c r="V1504">
        <v>5.1100000000000003</v>
      </c>
      <c r="W1504">
        <v>2013</v>
      </c>
      <c r="X1504">
        <f t="shared" si="45"/>
        <v>0</v>
      </c>
    </row>
    <row r="1505" spans="1:24" ht="12.75" hidden="1" customHeight="1" x14ac:dyDescent="0.45">
      <c r="A1505">
        <v>74</v>
      </c>
      <c r="B1505" t="s">
        <v>125</v>
      </c>
      <c r="C1505" t="s">
        <v>174</v>
      </c>
      <c r="D1505" s="2" t="str">
        <f t="shared" si="44"/>
        <v>Arkansas State2013</v>
      </c>
      <c r="F1505">
        <v>8</v>
      </c>
      <c r="G1505">
        <v>5</v>
      </c>
      <c r="H1505" s="2">
        <v>0</v>
      </c>
      <c r="I1505">
        <v>-1.34</v>
      </c>
      <c r="J1505">
        <v>-0.53</v>
      </c>
      <c r="K1505">
        <v>-1.86</v>
      </c>
      <c r="L1505" s="2">
        <f>_xlfn.RANK.EQ(I1505, INDEX(CFB!$I$2:$I$1048576, MATCH(W1505, CFB!$W$2:$W$1048576, 0)):INDEX(CFB!$I$2:$I$1048576, MATCH(W1505, CFB!$W$2:$W$1048576, 0) + COUNTIF(CFB!$W$2:$W$1048576, W1505) - 1), 0)</f>
        <v>80</v>
      </c>
      <c r="M1505" s="2">
        <f>_xlfn.RANK.EQ(J1505, INDEX(CFB!$J$2:$J$1048576, MATCH(W1505, CFB!$W$2:$W$1048576, 0)):INDEX(CFB!$J$2:$J$1048576, MATCH(W1505, CFB!$W$2:$W$1048576, 0) + COUNTIF(CFB!$W$2:$W$1048576, W1505) - 1))</f>
        <v>68</v>
      </c>
      <c r="N1505" s="2">
        <f>RANK(K1505, INDEX(CFB!$K$2:$K$1048576, MATCH(W1505, CFB!$W$2:$W$1048576, 0)):INDEX(CFB!$K$2:$K$1048576, MATCH(W1505, CFB!$W$2:$W$1048576, 0) + COUNTIF(CFB!$W$2:$W$1048576, W1505) - 1))</f>
        <v>74</v>
      </c>
      <c r="O1505">
        <v>38.18</v>
      </c>
      <c r="P1505">
        <v>15.92</v>
      </c>
      <c r="Q1505">
        <v>7.55</v>
      </c>
      <c r="R1505">
        <v>6.3</v>
      </c>
      <c r="S1505">
        <v>5.13</v>
      </c>
      <c r="T1505">
        <v>4.2300000000000004</v>
      </c>
      <c r="U1505">
        <v>6.12</v>
      </c>
      <c r="V1505">
        <v>5.0999999999999996</v>
      </c>
      <c r="W1505">
        <v>2013</v>
      </c>
      <c r="X1505">
        <f t="shared" si="45"/>
        <v>0</v>
      </c>
    </row>
    <row r="1506" spans="1:24" ht="12.75" hidden="1" customHeight="1" x14ac:dyDescent="0.45">
      <c r="A1506">
        <v>75</v>
      </c>
      <c r="B1506" t="s">
        <v>39</v>
      </c>
      <c r="C1506" t="s">
        <v>170</v>
      </c>
      <c r="D1506" s="2" t="str">
        <f t="shared" si="44"/>
        <v>Colorado2013</v>
      </c>
      <c r="F1506">
        <v>4</v>
      </c>
      <c r="G1506">
        <v>8</v>
      </c>
      <c r="H1506" s="2">
        <v>0</v>
      </c>
      <c r="I1506">
        <v>0.13</v>
      </c>
      <c r="J1506">
        <v>-2.12</v>
      </c>
      <c r="K1506">
        <v>-1.99</v>
      </c>
      <c r="L1506" s="2">
        <f>_xlfn.RANK.EQ(I1506, INDEX(CFB!$I$2:$I$1048576, MATCH(W1506, CFB!$W$2:$W$1048576, 0)):INDEX(CFB!$I$2:$I$1048576, MATCH(W1506, CFB!$W$2:$W$1048576, 0) + COUNTIF(CFB!$W$2:$W$1048576, W1506) - 1), 0)</f>
        <v>64</v>
      </c>
      <c r="M1506" s="2">
        <f>_xlfn.RANK.EQ(J1506, INDEX(CFB!$J$2:$J$1048576, MATCH(W1506, CFB!$W$2:$W$1048576, 0)):INDEX(CFB!$J$2:$J$1048576, MATCH(W1506, CFB!$W$2:$W$1048576, 0) + COUNTIF(CFB!$W$2:$W$1048576, W1506) - 1))</f>
        <v>75</v>
      </c>
      <c r="N1506" s="2">
        <f>RANK(K1506, INDEX(CFB!$K$2:$K$1048576, MATCH(W1506, CFB!$W$2:$W$1048576, 0)):INDEX(CFB!$K$2:$K$1048576, MATCH(W1506, CFB!$W$2:$W$1048576, 0) + COUNTIF(CFB!$W$2:$W$1048576, W1506) - 1))</f>
        <v>75</v>
      </c>
      <c r="O1506">
        <v>41.46</v>
      </c>
      <c r="P1506">
        <v>19.260000000000002</v>
      </c>
      <c r="Q1506">
        <v>8.66</v>
      </c>
      <c r="R1506">
        <v>5.9</v>
      </c>
      <c r="S1506">
        <v>4.1100000000000003</v>
      </c>
      <c r="T1506">
        <v>4.07</v>
      </c>
      <c r="U1506">
        <v>6.41</v>
      </c>
      <c r="V1506">
        <v>4.84</v>
      </c>
      <c r="W1506">
        <v>2013</v>
      </c>
      <c r="X1506">
        <f t="shared" si="45"/>
        <v>0</v>
      </c>
    </row>
    <row r="1507" spans="1:24" ht="12.75" hidden="1" customHeight="1" x14ac:dyDescent="0.45">
      <c r="A1507">
        <v>76</v>
      </c>
      <c r="B1507" t="s">
        <v>77</v>
      </c>
      <c r="C1507" t="s">
        <v>174</v>
      </c>
      <c r="D1507" s="2" t="str">
        <f t="shared" si="44"/>
        <v>Louisiana2013</v>
      </c>
      <c r="F1507">
        <v>9</v>
      </c>
      <c r="G1507">
        <v>4</v>
      </c>
      <c r="H1507" s="2">
        <v>0</v>
      </c>
      <c r="I1507">
        <v>1.86</v>
      </c>
      <c r="J1507">
        <v>-3.87</v>
      </c>
      <c r="K1507">
        <v>-2.0099999999999998</v>
      </c>
      <c r="L1507" s="2">
        <f>_xlfn.RANK.EQ(I1507, INDEX(CFB!$I$2:$I$1048576, MATCH(W1507, CFB!$W$2:$W$1048576, 0)):INDEX(CFB!$I$2:$I$1048576, MATCH(W1507, CFB!$W$2:$W$1048576, 0) + COUNTIF(CFB!$W$2:$W$1048576, W1507) - 1), 0)</f>
        <v>54</v>
      </c>
      <c r="M1507" s="2">
        <f>_xlfn.RANK.EQ(J1507, INDEX(CFB!$J$2:$J$1048576, MATCH(W1507, CFB!$W$2:$W$1048576, 0)):INDEX(CFB!$J$2:$J$1048576, MATCH(W1507, CFB!$W$2:$W$1048576, 0) + COUNTIF(CFB!$W$2:$W$1048576, W1507) - 1))</f>
        <v>91</v>
      </c>
      <c r="N1507" s="2">
        <f>RANK(K1507, INDEX(CFB!$K$2:$K$1048576, MATCH(W1507, CFB!$W$2:$W$1048576, 0)):INDEX(CFB!$K$2:$K$1048576, MATCH(W1507, CFB!$W$2:$W$1048576, 0) + COUNTIF(CFB!$W$2:$W$1048576, W1507) - 1))</f>
        <v>76</v>
      </c>
      <c r="O1507">
        <v>42.19</v>
      </c>
      <c r="P1507">
        <v>19.690000000000001</v>
      </c>
      <c r="Q1507">
        <v>9.0299999999999994</v>
      </c>
      <c r="R1507">
        <v>7.3</v>
      </c>
      <c r="S1507">
        <v>5.08</v>
      </c>
      <c r="T1507">
        <v>3.86</v>
      </c>
      <c r="U1507">
        <v>6.58</v>
      </c>
      <c r="V1507">
        <v>5.35</v>
      </c>
      <c r="W1507">
        <v>2013</v>
      </c>
      <c r="X1507">
        <f t="shared" si="45"/>
        <v>0</v>
      </c>
    </row>
    <row r="1508" spans="1:24" ht="12.75" hidden="1" customHeight="1" x14ac:dyDescent="0.45">
      <c r="A1508">
        <v>77</v>
      </c>
      <c r="B1508" t="s">
        <v>90</v>
      </c>
      <c r="C1508" t="s">
        <v>174</v>
      </c>
      <c r="D1508" s="2" t="str">
        <f t="shared" si="44"/>
        <v>South Alabama2013</v>
      </c>
      <c r="F1508">
        <v>6</v>
      </c>
      <c r="G1508">
        <v>6</v>
      </c>
      <c r="H1508" s="2">
        <v>0</v>
      </c>
      <c r="I1508">
        <v>1.28</v>
      </c>
      <c r="J1508">
        <v>-3.72</v>
      </c>
      <c r="K1508">
        <v>-2.44</v>
      </c>
      <c r="L1508" s="2">
        <f>_xlfn.RANK.EQ(I1508, INDEX(CFB!$I$2:$I$1048576, MATCH(W1508, CFB!$W$2:$W$1048576, 0)):INDEX(CFB!$I$2:$I$1048576, MATCH(W1508, CFB!$W$2:$W$1048576, 0) + COUNTIF(CFB!$W$2:$W$1048576, W1508) - 1), 0)</f>
        <v>56</v>
      </c>
      <c r="M1508" s="2">
        <f>_xlfn.RANK.EQ(J1508, INDEX(CFB!$J$2:$J$1048576, MATCH(W1508, CFB!$W$2:$W$1048576, 0)):INDEX(CFB!$J$2:$J$1048576, MATCH(W1508, CFB!$W$2:$W$1048576, 0) + COUNTIF(CFB!$W$2:$W$1048576, W1508) - 1))</f>
        <v>90</v>
      </c>
      <c r="N1508" s="2">
        <f>RANK(K1508, INDEX(CFB!$K$2:$K$1048576, MATCH(W1508, CFB!$W$2:$W$1048576, 0)):INDEX(CFB!$K$2:$K$1048576, MATCH(W1508, CFB!$W$2:$W$1048576, 0) + COUNTIF(CFB!$W$2:$W$1048576, W1508) - 1))</f>
        <v>77</v>
      </c>
      <c r="O1508">
        <v>38.94</v>
      </c>
      <c r="P1508">
        <v>17.54</v>
      </c>
      <c r="Q1508">
        <v>8.08</v>
      </c>
      <c r="R1508">
        <v>7.08</v>
      </c>
      <c r="S1508">
        <v>4.6500000000000004</v>
      </c>
      <c r="T1508">
        <v>3.74</v>
      </c>
      <c r="U1508">
        <v>6.28</v>
      </c>
      <c r="V1508">
        <v>5.2</v>
      </c>
      <c r="W1508">
        <v>2013</v>
      </c>
      <c r="X1508">
        <f t="shared" si="45"/>
        <v>0</v>
      </c>
    </row>
    <row r="1509" spans="1:24" ht="12.75" hidden="1" customHeight="1" x14ac:dyDescent="0.45">
      <c r="A1509">
        <v>78</v>
      </c>
      <c r="B1509" t="s">
        <v>98</v>
      </c>
      <c r="C1509" t="s">
        <v>165</v>
      </c>
      <c r="D1509" s="2" t="str">
        <f t="shared" si="44"/>
        <v>UTSA2013</v>
      </c>
      <c r="F1509">
        <v>7</v>
      </c>
      <c r="G1509">
        <v>5</v>
      </c>
      <c r="H1509" s="2">
        <v>0</v>
      </c>
      <c r="I1509">
        <v>-3.11</v>
      </c>
      <c r="J1509">
        <v>0.1</v>
      </c>
      <c r="K1509">
        <v>-3.01</v>
      </c>
      <c r="L1509" s="2">
        <f>_xlfn.RANK.EQ(I1509, INDEX(CFB!$I$2:$I$1048576, MATCH(W1509, CFB!$W$2:$W$1048576, 0)):INDEX(CFB!$I$2:$I$1048576, MATCH(W1509, CFB!$W$2:$W$1048576, 0) + COUNTIF(CFB!$W$2:$W$1048576, W1509) - 1), 0)</f>
        <v>92</v>
      </c>
      <c r="M1509" s="2">
        <f>_xlfn.RANK.EQ(J1509, INDEX(CFB!$J$2:$J$1048576, MATCH(W1509, CFB!$W$2:$W$1048576, 0)):INDEX(CFB!$J$2:$J$1048576, MATCH(W1509, CFB!$W$2:$W$1048576, 0) + COUNTIF(CFB!$W$2:$W$1048576, W1509) - 1))</f>
        <v>61</v>
      </c>
      <c r="N1509" s="2">
        <f>RANK(K1509, INDEX(CFB!$K$2:$K$1048576, MATCH(W1509, CFB!$W$2:$W$1048576, 0)):INDEX(CFB!$K$2:$K$1048576, MATCH(W1509, CFB!$W$2:$W$1048576, 0) + COUNTIF(CFB!$W$2:$W$1048576, W1509) - 1))</f>
        <v>78</v>
      </c>
      <c r="O1509">
        <v>35.700000000000003</v>
      </c>
      <c r="P1509">
        <v>14.68</v>
      </c>
      <c r="Q1509">
        <v>7.35</v>
      </c>
      <c r="R1509">
        <v>6.56</v>
      </c>
      <c r="S1509">
        <v>5.37</v>
      </c>
      <c r="T1509">
        <v>3.21</v>
      </c>
      <c r="U1509">
        <v>6.51</v>
      </c>
      <c r="V1509">
        <v>4.78</v>
      </c>
      <c r="W1509">
        <v>2013</v>
      </c>
      <c r="X1509">
        <f t="shared" si="45"/>
        <v>0</v>
      </c>
    </row>
    <row r="1510" spans="1:24" ht="12.75" hidden="1" customHeight="1" x14ac:dyDescent="0.45">
      <c r="A1510">
        <v>79</v>
      </c>
      <c r="B1510" t="s">
        <v>58</v>
      </c>
      <c r="C1510" t="s">
        <v>165</v>
      </c>
      <c r="D1510" s="2" t="str">
        <f t="shared" si="44"/>
        <v>Tulane2013</v>
      </c>
      <c r="F1510">
        <v>7</v>
      </c>
      <c r="G1510">
        <v>6</v>
      </c>
      <c r="H1510" s="2">
        <v>0</v>
      </c>
      <c r="I1510">
        <v>-4.37</v>
      </c>
      <c r="J1510">
        <v>1.1499999999999999</v>
      </c>
      <c r="K1510">
        <v>-3.22</v>
      </c>
      <c r="L1510" s="2">
        <f>_xlfn.RANK.EQ(I1510, INDEX(CFB!$I$2:$I$1048576, MATCH(W1510, CFB!$W$2:$W$1048576, 0)):INDEX(CFB!$I$2:$I$1048576, MATCH(W1510, CFB!$W$2:$W$1048576, 0) + COUNTIF(CFB!$W$2:$W$1048576, W1510) - 1), 0)</f>
        <v>98</v>
      </c>
      <c r="M1510" s="2">
        <f>_xlfn.RANK.EQ(J1510, INDEX(CFB!$J$2:$J$1048576, MATCH(W1510, CFB!$W$2:$W$1048576, 0)):INDEX(CFB!$J$2:$J$1048576, MATCH(W1510, CFB!$W$2:$W$1048576, 0) + COUNTIF(CFB!$W$2:$W$1048576, W1510) - 1))</f>
        <v>54</v>
      </c>
      <c r="N1510" s="2">
        <f>RANK(K1510, INDEX(CFB!$K$2:$K$1048576, MATCH(W1510, CFB!$W$2:$W$1048576, 0)):INDEX(CFB!$K$2:$K$1048576, MATCH(W1510, CFB!$W$2:$W$1048576, 0) + COUNTIF(CFB!$W$2:$W$1048576, W1510) - 1))</f>
        <v>79</v>
      </c>
      <c r="O1510">
        <v>34.68</v>
      </c>
      <c r="P1510">
        <v>13.74</v>
      </c>
      <c r="Q1510">
        <v>6.33</v>
      </c>
      <c r="R1510">
        <v>6.91</v>
      </c>
      <c r="S1510">
        <v>4.03</v>
      </c>
      <c r="T1510">
        <v>2.74</v>
      </c>
      <c r="U1510">
        <v>5.2</v>
      </c>
      <c r="V1510">
        <v>4.58</v>
      </c>
      <c r="W1510">
        <v>2013</v>
      </c>
      <c r="X1510">
        <f t="shared" si="45"/>
        <v>0</v>
      </c>
    </row>
    <row r="1511" spans="1:24" ht="12.75" hidden="1" customHeight="1" x14ac:dyDescent="0.45">
      <c r="A1511">
        <v>80</v>
      </c>
      <c r="B1511" t="s">
        <v>114</v>
      </c>
      <c r="C1511" t="s">
        <v>166</v>
      </c>
      <c r="D1511" s="2" t="str">
        <f t="shared" si="44"/>
        <v>San Jose State2013</v>
      </c>
      <c r="F1511">
        <v>6</v>
      </c>
      <c r="G1511">
        <v>6</v>
      </c>
      <c r="H1511" s="2">
        <v>0</v>
      </c>
      <c r="I1511">
        <v>5.04</v>
      </c>
      <c r="J1511">
        <v>-8.32</v>
      </c>
      <c r="K1511">
        <v>-3.28</v>
      </c>
      <c r="L1511" s="2">
        <f>_xlfn.RANK.EQ(I1511, INDEX(CFB!$I$2:$I$1048576, MATCH(W1511, CFB!$W$2:$W$1048576, 0)):INDEX(CFB!$I$2:$I$1048576, MATCH(W1511, CFB!$W$2:$W$1048576, 0) + COUNTIF(CFB!$W$2:$W$1048576, W1511) - 1), 0)</f>
        <v>34</v>
      </c>
      <c r="M1511" s="2">
        <f>_xlfn.RANK.EQ(J1511, INDEX(CFB!$J$2:$J$1048576, MATCH(W1511, CFB!$W$2:$W$1048576, 0)):INDEX(CFB!$J$2:$J$1048576, MATCH(W1511, CFB!$W$2:$W$1048576, 0) + COUNTIF(CFB!$W$2:$W$1048576, W1511) - 1))</f>
        <v>111</v>
      </c>
      <c r="N1511" s="2">
        <f>RANK(K1511, INDEX(CFB!$K$2:$K$1048576, MATCH(W1511, CFB!$W$2:$W$1048576, 0)):INDEX(CFB!$K$2:$K$1048576, MATCH(W1511, CFB!$W$2:$W$1048576, 0) + COUNTIF(CFB!$W$2:$W$1048576, W1511) - 1))</f>
        <v>80</v>
      </c>
      <c r="O1511">
        <v>44.7</v>
      </c>
      <c r="P1511">
        <v>22.57</v>
      </c>
      <c r="Q1511">
        <v>9.33</v>
      </c>
      <c r="R1511">
        <v>6.53</v>
      </c>
      <c r="S1511">
        <v>4.6399999999999997</v>
      </c>
      <c r="T1511">
        <v>4.58</v>
      </c>
      <c r="U1511">
        <v>7.24</v>
      </c>
      <c r="V1511">
        <v>5.4</v>
      </c>
      <c r="W1511">
        <v>2013</v>
      </c>
      <c r="X1511">
        <f t="shared" si="45"/>
        <v>0</v>
      </c>
    </row>
    <row r="1512" spans="1:24" ht="12.75" hidden="1" customHeight="1" x14ac:dyDescent="0.45">
      <c r="A1512">
        <v>81</v>
      </c>
      <c r="B1512" t="s">
        <v>74</v>
      </c>
      <c r="C1512" t="s">
        <v>155</v>
      </c>
      <c r="D1512" s="2" t="str">
        <f t="shared" si="44"/>
        <v>Kentucky2013</v>
      </c>
      <c r="F1512">
        <v>2</v>
      </c>
      <c r="G1512">
        <v>10</v>
      </c>
      <c r="H1512" s="2">
        <v>0</v>
      </c>
      <c r="I1512">
        <v>-2.99</v>
      </c>
      <c r="J1512">
        <v>-0.52</v>
      </c>
      <c r="K1512">
        <v>-3.51</v>
      </c>
      <c r="L1512" s="2">
        <f>_xlfn.RANK.EQ(I1512, INDEX(CFB!$I$2:$I$1048576, MATCH(W1512, CFB!$W$2:$W$1048576, 0)):INDEX(CFB!$I$2:$I$1048576, MATCH(W1512, CFB!$W$2:$W$1048576, 0) + COUNTIF(CFB!$W$2:$W$1048576, W1512) - 1), 0)</f>
        <v>90</v>
      </c>
      <c r="M1512" s="2">
        <f>_xlfn.RANK.EQ(J1512, INDEX(CFB!$J$2:$J$1048576, MATCH(W1512, CFB!$W$2:$W$1048576, 0)):INDEX(CFB!$J$2:$J$1048576, MATCH(W1512, CFB!$W$2:$W$1048576, 0) + COUNTIF(CFB!$W$2:$W$1048576, W1512) - 1))</f>
        <v>67</v>
      </c>
      <c r="N1512" s="2">
        <f>RANK(K1512, INDEX(CFB!$K$2:$K$1048576, MATCH(W1512, CFB!$W$2:$W$1048576, 0)):INDEX(CFB!$K$2:$K$1048576, MATCH(W1512, CFB!$W$2:$W$1048576, 0) + COUNTIF(CFB!$W$2:$W$1048576, W1512) - 1))</f>
        <v>81</v>
      </c>
      <c r="O1512">
        <v>38.85</v>
      </c>
      <c r="P1512">
        <v>16.43</v>
      </c>
      <c r="Q1512">
        <v>8.35</v>
      </c>
      <c r="R1512">
        <v>6.8</v>
      </c>
      <c r="S1512">
        <v>5.24</v>
      </c>
      <c r="T1512">
        <v>4.04</v>
      </c>
      <c r="U1512">
        <v>6.65</v>
      </c>
      <c r="V1512">
        <v>5.13</v>
      </c>
      <c r="W1512">
        <v>2013</v>
      </c>
      <c r="X1512">
        <f t="shared" si="45"/>
        <v>0</v>
      </c>
    </row>
    <row r="1513" spans="1:24" ht="12.75" hidden="1" customHeight="1" x14ac:dyDescent="0.45">
      <c r="A1513">
        <v>82</v>
      </c>
      <c r="B1513" t="s">
        <v>143</v>
      </c>
      <c r="C1513" t="s">
        <v>168</v>
      </c>
      <c r="D1513" s="2" t="str">
        <f t="shared" si="44"/>
        <v>Florida Atlantic2013</v>
      </c>
      <c r="F1513">
        <v>6</v>
      </c>
      <c r="G1513">
        <v>6</v>
      </c>
      <c r="H1513" s="2">
        <v>0</v>
      </c>
      <c r="I1513">
        <v>-6.44</v>
      </c>
      <c r="J1513">
        <v>2.91</v>
      </c>
      <c r="K1513">
        <v>-3.53</v>
      </c>
      <c r="L1513" s="2">
        <f>_xlfn.RANK.EQ(I1513, INDEX(CFB!$I$2:$I$1048576, MATCH(W1513, CFB!$W$2:$W$1048576, 0)):INDEX(CFB!$I$2:$I$1048576, MATCH(W1513, CFB!$W$2:$W$1048576, 0) + COUNTIF(CFB!$W$2:$W$1048576, W1513) - 1), 0)</f>
        <v>104</v>
      </c>
      <c r="M1513" s="2">
        <f>_xlfn.RANK.EQ(J1513, INDEX(CFB!$J$2:$J$1048576, MATCH(W1513, CFB!$W$2:$W$1048576, 0)):INDEX(CFB!$J$2:$J$1048576, MATCH(W1513, CFB!$W$2:$W$1048576, 0) + COUNTIF(CFB!$W$2:$W$1048576, W1513) - 1))</f>
        <v>42</v>
      </c>
      <c r="N1513" s="2">
        <f>RANK(K1513, INDEX(CFB!$K$2:$K$1048576, MATCH(W1513, CFB!$W$2:$W$1048576, 0)):INDEX(CFB!$K$2:$K$1048576, MATCH(W1513, CFB!$W$2:$W$1048576, 0) + COUNTIF(CFB!$W$2:$W$1048576, W1513) - 1))</f>
        <v>82</v>
      </c>
      <c r="O1513">
        <v>34.380000000000003</v>
      </c>
      <c r="P1513">
        <v>12.21</v>
      </c>
      <c r="Q1513">
        <v>7</v>
      </c>
      <c r="R1513">
        <v>4.97</v>
      </c>
      <c r="S1513">
        <v>4.72</v>
      </c>
      <c r="T1513">
        <v>4.03</v>
      </c>
      <c r="U1513">
        <v>5.81</v>
      </c>
      <c r="V1513">
        <v>4.3</v>
      </c>
      <c r="W1513">
        <v>2013</v>
      </c>
      <c r="X1513">
        <f t="shared" si="45"/>
        <v>0</v>
      </c>
    </row>
    <row r="1514" spans="1:24" ht="12.75" hidden="1" customHeight="1" x14ac:dyDescent="0.45">
      <c r="A1514">
        <v>83</v>
      </c>
      <c r="B1514" t="s">
        <v>40</v>
      </c>
      <c r="C1514" t="s">
        <v>29</v>
      </c>
      <c r="D1514" s="2" t="str">
        <f t="shared" si="44"/>
        <v>Iowa State2013</v>
      </c>
      <c r="F1514">
        <v>3</v>
      </c>
      <c r="G1514">
        <v>9</v>
      </c>
      <c r="H1514" s="2">
        <v>0</v>
      </c>
      <c r="I1514">
        <v>-0.69</v>
      </c>
      <c r="J1514">
        <v>-2.89</v>
      </c>
      <c r="K1514">
        <v>-3.57</v>
      </c>
      <c r="L1514" s="2">
        <f>_xlfn.RANK.EQ(I1514, INDEX(CFB!$I$2:$I$1048576, MATCH(W1514, CFB!$W$2:$W$1048576, 0)):INDEX(CFB!$I$2:$I$1048576, MATCH(W1514, CFB!$W$2:$W$1048576, 0) + COUNTIF(CFB!$W$2:$W$1048576, W1514) - 1), 0)</f>
        <v>73</v>
      </c>
      <c r="M1514" s="2">
        <f>_xlfn.RANK.EQ(J1514, INDEX(CFB!$J$2:$J$1048576, MATCH(W1514, CFB!$W$2:$W$1048576, 0)):INDEX(CFB!$J$2:$J$1048576, MATCH(W1514, CFB!$W$2:$W$1048576, 0) + COUNTIF(CFB!$W$2:$W$1048576, W1514) - 1))</f>
        <v>83</v>
      </c>
      <c r="N1514" s="2">
        <f>RANK(K1514, INDEX(CFB!$K$2:$K$1048576, MATCH(W1514, CFB!$W$2:$W$1048576, 0)):INDEX(CFB!$K$2:$K$1048576, MATCH(W1514, CFB!$W$2:$W$1048576, 0) + COUNTIF(CFB!$W$2:$W$1048576, W1514) - 1))</f>
        <v>83</v>
      </c>
      <c r="O1514">
        <v>40.75</v>
      </c>
      <c r="P1514">
        <v>20.51</v>
      </c>
      <c r="Q1514">
        <v>8.02</v>
      </c>
      <c r="R1514">
        <v>5.69</v>
      </c>
      <c r="S1514">
        <v>4.4400000000000004</v>
      </c>
      <c r="T1514">
        <v>4.72</v>
      </c>
      <c r="U1514">
        <v>6.15</v>
      </c>
      <c r="V1514">
        <v>5.08</v>
      </c>
      <c r="W1514">
        <v>2013</v>
      </c>
      <c r="X1514">
        <f t="shared" si="45"/>
        <v>0</v>
      </c>
    </row>
    <row r="1515" spans="1:24" ht="12.75" hidden="1" customHeight="1" x14ac:dyDescent="0.45">
      <c r="A1515">
        <v>84</v>
      </c>
      <c r="B1515" t="s">
        <v>130</v>
      </c>
      <c r="C1515" t="s">
        <v>166</v>
      </c>
      <c r="D1515" s="2" t="str">
        <f t="shared" si="44"/>
        <v>Nevada2013</v>
      </c>
      <c r="F1515">
        <v>4</v>
      </c>
      <c r="G1515">
        <v>8</v>
      </c>
      <c r="H1515" s="2">
        <v>0</v>
      </c>
      <c r="I1515">
        <v>-1.7</v>
      </c>
      <c r="J1515">
        <v>-1.9</v>
      </c>
      <c r="K1515">
        <v>-3.6</v>
      </c>
      <c r="L1515" s="2">
        <f>_xlfn.RANK.EQ(I1515, INDEX(CFB!$I$2:$I$1048576, MATCH(W1515, CFB!$W$2:$W$1048576, 0)):INDEX(CFB!$I$2:$I$1048576, MATCH(W1515, CFB!$W$2:$W$1048576, 0) + COUNTIF(CFB!$W$2:$W$1048576, W1515) - 1), 0)</f>
        <v>82</v>
      </c>
      <c r="M1515" s="2">
        <f>_xlfn.RANK.EQ(J1515, INDEX(CFB!$J$2:$J$1048576, MATCH(W1515, CFB!$W$2:$W$1048576, 0)):INDEX(CFB!$J$2:$J$1048576, MATCH(W1515, CFB!$W$2:$W$1048576, 0) + COUNTIF(CFB!$W$2:$W$1048576, W1515) - 1))</f>
        <v>74</v>
      </c>
      <c r="N1515" s="2">
        <f>RANK(K1515, INDEX(CFB!$K$2:$K$1048576, MATCH(W1515, CFB!$W$2:$W$1048576, 0)):INDEX(CFB!$K$2:$K$1048576, MATCH(W1515, CFB!$W$2:$W$1048576, 0) + COUNTIF(CFB!$W$2:$W$1048576, W1515) - 1))</f>
        <v>84</v>
      </c>
      <c r="O1515">
        <v>38.409999999999997</v>
      </c>
      <c r="P1515">
        <v>18.149999999999999</v>
      </c>
      <c r="Q1515">
        <v>8.0399999999999991</v>
      </c>
      <c r="R1515">
        <v>6.7</v>
      </c>
      <c r="S1515">
        <v>4.8</v>
      </c>
      <c r="T1515">
        <v>5.85</v>
      </c>
      <c r="U1515">
        <v>6.29</v>
      </c>
      <c r="V1515">
        <v>6.07</v>
      </c>
      <c r="W1515">
        <v>2013</v>
      </c>
      <c r="X1515">
        <f t="shared" si="45"/>
        <v>0</v>
      </c>
    </row>
    <row r="1516" spans="1:24" ht="12.75" hidden="1" customHeight="1" x14ac:dyDescent="0.45">
      <c r="A1516">
        <v>85</v>
      </c>
      <c r="B1516" t="s">
        <v>152</v>
      </c>
      <c r="C1516" t="s">
        <v>168</v>
      </c>
      <c r="D1516" s="2" t="str">
        <f t="shared" si="44"/>
        <v>Middle Tennessee State2013</v>
      </c>
      <c r="F1516">
        <v>8</v>
      </c>
      <c r="G1516">
        <v>5</v>
      </c>
      <c r="H1516" s="2">
        <v>0</v>
      </c>
      <c r="I1516">
        <v>-0.97</v>
      </c>
      <c r="J1516">
        <v>-2.74</v>
      </c>
      <c r="K1516">
        <v>-3.71</v>
      </c>
      <c r="L1516" s="2">
        <f>_xlfn.RANK.EQ(I1516, INDEX(CFB!$I$2:$I$1048576, MATCH(W1516, CFB!$W$2:$W$1048576, 0)):INDEX(CFB!$I$2:$I$1048576, MATCH(W1516, CFB!$W$2:$W$1048576, 0) + COUNTIF(CFB!$W$2:$W$1048576, W1516) - 1), 0)</f>
        <v>78</v>
      </c>
      <c r="M1516" s="2">
        <f>_xlfn.RANK.EQ(J1516, INDEX(CFB!$J$2:$J$1048576, MATCH(W1516, CFB!$W$2:$W$1048576, 0)):INDEX(CFB!$J$2:$J$1048576, MATCH(W1516, CFB!$W$2:$W$1048576, 0) + COUNTIF(CFB!$W$2:$W$1048576, W1516) - 1))</f>
        <v>80</v>
      </c>
      <c r="N1516" s="2">
        <f>RANK(K1516, INDEX(CFB!$K$2:$K$1048576, MATCH(W1516, CFB!$W$2:$W$1048576, 0)):INDEX(CFB!$K$2:$K$1048576, MATCH(W1516, CFB!$W$2:$W$1048576, 0) + COUNTIF(CFB!$W$2:$W$1048576, W1516) - 1))</f>
        <v>85</v>
      </c>
      <c r="O1516">
        <v>38.03</v>
      </c>
      <c r="P1516">
        <v>17.55</v>
      </c>
      <c r="Q1516">
        <v>7.18</v>
      </c>
      <c r="R1516">
        <v>6.48</v>
      </c>
      <c r="S1516">
        <v>5.34</v>
      </c>
      <c r="T1516">
        <v>4.0599999999999996</v>
      </c>
      <c r="U1516">
        <v>6.28</v>
      </c>
      <c r="V1516">
        <v>4.92</v>
      </c>
      <c r="W1516">
        <v>2013</v>
      </c>
      <c r="X1516">
        <f t="shared" si="45"/>
        <v>0</v>
      </c>
    </row>
    <row r="1517" spans="1:24" ht="12.75" hidden="1" customHeight="1" x14ac:dyDescent="0.45">
      <c r="A1517">
        <v>86</v>
      </c>
      <c r="B1517" t="s">
        <v>89</v>
      </c>
      <c r="C1517" t="s">
        <v>29</v>
      </c>
      <c r="D1517" s="2" t="str">
        <f t="shared" si="44"/>
        <v>West Virginia2013</v>
      </c>
      <c r="F1517">
        <v>4</v>
      </c>
      <c r="G1517">
        <v>8</v>
      </c>
      <c r="H1517" s="2">
        <v>0</v>
      </c>
      <c r="I1517">
        <v>0.28999999999999998</v>
      </c>
      <c r="J1517">
        <v>-4.0199999999999996</v>
      </c>
      <c r="K1517">
        <v>-3.74</v>
      </c>
      <c r="L1517" s="2">
        <f>_xlfn.RANK.EQ(I1517, INDEX(CFB!$I$2:$I$1048576, MATCH(W1517, CFB!$W$2:$W$1048576, 0)):INDEX(CFB!$I$2:$I$1048576, MATCH(W1517, CFB!$W$2:$W$1048576, 0) + COUNTIF(CFB!$W$2:$W$1048576, W1517) - 1), 0)</f>
        <v>63</v>
      </c>
      <c r="M1517" s="2">
        <f>_xlfn.RANK.EQ(J1517, INDEX(CFB!$J$2:$J$1048576, MATCH(W1517, CFB!$W$2:$W$1048576, 0)):INDEX(CFB!$J$2:$J$1048576, MATCH(W1517, CFB!$W$2:$W$1048576, 0) + COUNTIF(CFB!$W$2:$W$1048576, W1517) - 1))</f>
        <v>93</v>
      </c>
      <c r="N1517" s="2">
        <f>RANK(K1517, INDEX(CFB!$K$2:$K$1048576, MATCH(W1517, CFB!$W$2:$W$1048576, 0)):INDEX(CFB!$K$2:$K$1048576, MATCH(W1517, CFB!$W$2:$W$1048576, 0) + COUNTIF(CFB!$W$2:$W$1048576, W1517) - 1))</f>
        <v>86</v>
      </c>
      <c r="O1517">
        <v>40.880000000000003</v>
      </c>
      <c r="P1517">
        <v>18.36</v>
      </c>
      <c r="Q1517">
        <v>8.3000000000000007</v>
      </c>
      <c r="R1517">
        <v>6.48</v>
      </c>
      <c r="S1517">
        <v>4.92</v>
      </c>
      <c r="T1517">
        <v>3.92</v>
      </c>
      <c r="U1517">
        <v>6.71</v>
      </c>
      <c r="V1517">
        <v>4.92</v>
      </c>
      <c r="W1517">
        <v>2013</v>
      </c>
      <c r="X1517">
        <f t="shared" si="45"/>
        <v>0</v>
      </c>
    </row>
    <row r="1518" spans="1:24" ht="12.75" hidden="1" customHeight="1" x14ac:dyDescent="0.45">
      <c r="A1518">
        <v>87</v>
      </c>
      <c r="B1518" t="s">
        <v>43</v>
      </c>
      <c r="C1518" t="s">
        <v>176</v>
      </c>
      <c r="D1518" s="2" t="str">
        <f t="shared" si="44"/>
        <v>Illinois2013</v>
      </c>
      <c r="F1518">
        <v>4</v>
      </c>
      <c r="G1518">
        <v>8</v>
      </c>
      <c r="H1518" s="2">
        <v>0</v>
      </c>
      <c r="I1518">
        <v>3.96</v>
      </c>
      <c r="J1518">
        <v>-7.82</v>
      </c>
      <c r="K1518">
        <v>-3.86</v>
      </c>
      <c r="L1518" s="2">
        <f>_xlfn.RANK.EQ(I1518, INDEX(CFB!$I$2:$I$1048576, MATCH(W1518, CFB!$W$2:$W$1048576, 0)):INDEX(CFB!$I$2:$I$1048576, MATCH(W1518, CFB!$W$2:$W$1048576, 0) + COUNTIF(CFB!$W$2:$W$1048576, W1518) - 1), 0)</f>
        <v>43</v>
      </c>
      <c r="M1518" s="2">
        <f>_xlfn.RANK.EQ(J1518, INDEX(CFB!$J$2:$J$1048576, MATCH(W1518, CFB!$W$2:$W$1048576, 0)):INDEX(CFB!$J$2:$J$1048576, MATCH(W1518, CFB!$W$2:$W$1048576, 0) + COUNTIF(CFB!$W$2:$W$1048576, W1518) - 1))</f>
        <v>109</v>
      </c>
      <c r="N1518" s="2">
        <f>RANK(K1518, INDEX(CFB!$K$2:$K$1048576, MATCH(W1518, CFB!$W$2:$W$1048576, 0)):INDEX(CFB!$K$2:$K$1048576, MATCH(W1518, CFB!$W$2:$W$1048576, 0) + COUNTIF(CFB!$W$2:$W$1048576, W1518) - 1))</f>
        <v>87</v>
      </c>
      <c r="O1518">
        <v>44.56</v>
      </c>
      <c r="P1518">
        <v>21.3</v>
      </c>
      <c r="Q1518">
        <v>8.89</v>
      </c>
      <c r="R1518">
        <v>7.28</v>
      </c>
      <c r="S1518">
        <v>5.1100000000000003</v>
      </c>
      <c r="T1518">
        <v>4.58</v>
      </c>
      <c r="U1518">
        <v>7.09</v>
      </c>
      <c r="V1518">
        <v>5.65</v>
      </c>
      <c r="W1518">
        <v>2013</v>
      </c>
      <c r="X1518">
        <f t="shared" si="45"/>
        <v>0</v>
      </c>
    </row>
    <row r="1519" spans="1:24" ht="12.75" hidden="1" customHeight="1" x14ac:dyDescent="0.45">
      <c r="A1519">
        <v>88</v>
      </c>
      <c r="B1519" t="s">
        <v>50</v>
      </c>
      <c r="C1519" t="s">
        <v>166</v>
      </c>
      <c r="D1519" s="2" t="str">
        <f t="shared" si="44"/>
        <v>Nevada-Las Vegas2013</v>
      </c>
      <c r="F1519">
        <v>7</v>
      </c>
      <c r="G1519">
        <v>6</v>
      </c>
      <c r="H1519" s="2">
        <v>0</v>
      </c>
      <c r="I1519">
        <v>0.73</v>
      </c>
      <c r="J1519">
        <v>-4.63</v>
      </c>
      <c r="K1519">
        <v>-3.9</v>
      </c>
      <c r="L1519" s="2">
        <f>_xlfn.RANK.EQ(I1519, INDEX(CFB!$I$2:$I$1048576, MATCH(W1519, CFB!$W$2:$W$1048576, 0)):INDEX(CFB!$I$2:$I$1048576, MATCH(W1519, CFB!$W$2:$W$1048576, 0) + COUNTIF(CFB!$W$2:$W$1048576, W1519) - 1), 0)</f>
        <v>60</v>
      </c>
      <c r="M1519" s="2">
        <f>_xlfn.RANK.EQ(J1519, INDEX(CFB!$J$2:$J$1048576, MATCH(W1519, CFB!$W$2:$W$1048576, 0)):INDEX(CFB!$J$2:$J$1048576, MATCH(W1519, CFB!$W$2:$W$1048576, 0) + COUNTIF(CFB!$W$2:$W$1048576, W1519) - 1))</f>
        <v>97</v>
      </c>
      <c r="N1519" s="2">
        <f>RANK(K1519, INDEX(CFB!$K$2:$K$1048576, MATCH(W1519, CFB!$W$2:$W$1048576, 0)):INDEX(CFB!$K$2:$K$1048576, MATCH(W1519, CFB!$W$2:$W$1048576, 0) + COUNTIF(CFB!$W$2:$W$1048576, W1519) - 1))</f>
        <v>88</v>
      </c>
      <c r="O1519">
        <v>39.869999999999997</v>
      </c>
      <c r="P1519">
        <v>20.82</v>
      </c>
      <c r="Q1519">
        <v>6.78</v>
      </c>
      <c r="R1519">
        <v>6.04</v>
      </c>
      <c r="S1519">
        <v>4.88</v>
      </c>
      <c r="T1519">
        <v>4.46</v>
      </c>
      <c r="U1519">
        <v>5.95</v>
      </c>
      <c r="V1519">
        <v>5.0599999999999996</v>
      </c>
      <c r="W1519">
        <v>2013</v>
      </c>
      <c r="X1519">
        <f t="shared" si="45"/>
        <v>0</v>
      </c>
    </row>
    <row r="1520" spans="1:24" ht="12.75" hidden="1" customHeight="1" x14ac:dyDescent="0.45">
      <c r="A1520">
        <v>89</v>
      </c>
      <c r="B1520" t="s">
        <v>146</v>
      </c>
      <c r="C1520" t="s">
        <v>166</v>
      </c>
      <c r="D1520" s="2" t="str">
        <f t="shared" si="44"/>
        <v>San Diego State2013</v>
      </c>
      <c r="F1520">
        <v>8</v>
      </c>
      <c r="G1520">
        <v>5</v>
      </c>
      <c r="H1520" s="2">
        <v>0</v>
      </c>
      <c r="I1520">
        <v>-1.19</v>
      </c>
      <c r="J1520">
        <v>-3.49</v>
      </c>
      <c r="K1520">
        <v>-4.68</v>
      </c>
      <c r="L1520" s="2">
        <f>_xlfn.RANK.EQ(I1520, INDEX(CFB!$I$2:$I$1048576, MATCH(W1520, CFB!$W$2:$W$1048576, 0)):INDEX(CFB!$I$2:$I$1048576, MATCH(W1520, CFB!$W$2:$W$1048576, 0) + COUNTIF(CFB!$W$2:$W$1048576, W1520) - 1), 0)</f>
        <v>79</v>
      </c>
      <c r="M1520" s="2">
        <f>_xlfn.RANK.EQ(J1520, INDEX(CFB!$J$2:$J$1048576, MATCH(W1520, CFB!$W$2:$W$1048576, 0)):INDEX(CFB!$J$2:$J$1048576, MATCH(W1520, CFB!$W$2:$W$1048576, 0) + COUNTIF(CFB!$W$2:$W$1048576, W1520) - 1))</f>
        <v>89</v>
      </c>
      <c r="N1520" s="2">
        <f>RANK(K1520, INDEX(CFB!$K$2:$K$1048576, MATCH(W1520, CFB!$W$2:$W$1048576, 0)):INDEX(CFB!$K$2:$K$1048576, MATCH(W1520, CFB!$W$2:$W$1048576, 0) + COUNTIF(CFB!$W$2:$W$1048576, W1520) - 1))</f>
        <v>89</v>
      </c>
      <c r="O1520">
        <v>36.78</v>
      </c>
      <c r="P1520">
        <v>18.22</v>
      </c>
      <c r="Q1520">
        <v>7.42</v>
      </c>
      <c r="R1520">
        <v>6.02</v>
      </c>
      <c r="S1520">
        <v>4.33</v>
      </c>
      <c r="T1520">
        <v>2.95</v>
      </c>
      <c r="U1520">
        <v>5.94</v>
      </c>
      <c r="V1520">
        <v>4.34</v>
      </c>
      <c r="W1520">
        <v>2013</v>
      </c>
      <c r="X1520">
        <f t="shared" si="45"/>
        <v>0</v>
      </c>
    </row>
    <row r="1521" spans="1:24" ht="12.75" hidden="1" customHeight="1" x14ac:dyDescent="0.45">
      <c r="A1521">
        <v>90</v>
      </c>
      <c r="B1521" t="s">
        <v>93</v>
      </c>
      <c r="C1521" t="s">
        <v>164</v>
      </c>
      <c r="D1521" s="2" t="str">
        <f t="shared" si="44"/>
        <v>Virginia2013</v>
      </c>
      <c r="F1521">
        <v>2</v>
      </c>
      <c r="G1521">
        <v>10</v>
      </c>
      <c r="H1521" s="2">
        <v>0</v>
      </c>
      <c r="I1521">
        <v>-6.11</v>
      </c>
      <c r="J1521">
        <v>1.17</v>
      </c>
      <c r="K1521">
        <v>-4.9400000000000004</v>
      </c>
      <c r="L1521" s="2">
        <f>_xlfn.RANK.EQ(I1521, INDEX(CFB!$I$2:$I$1048576, MATCH(W1521, CFB!$W$2:$W$1048576, 0)):INDEX(CFB!$I$2:$I$1048576, MATCH(W1521, CFB!$W$2:$W$1048576, 0) + COUNTIF(CFB!$W$2:$W$1048576, W1521) - 1), 0)</f>
        <v>102</v>
      </c>
      <c r="M1521" s="2">
        <f>_xlfn.RANK.EQ(J1521, INDEX(CFB!$J$2:$J$1048576, MATCH(W1521, CFB!$W$2:$W$1048576, 0)):INDEX(CFB!$J$2:$J$1048576, MATCH(W1521, CFB!$W$2:$W$1048576, 0) + COUNTIF(CFB!$W$2:$W$1048576, W1521) - 1))</f>
        <v>53</v>
      </c>
      <c r="N1521" s="2">
        <f>RANK(K1521, INDEX(CFB!$K$2:$K$1048576, MATCH(W1521, CFB!$W$2:$W$1048576, 0)):INDEX(CFB!$K$2:$K$1048576, MATCH(W1521, CFB!$W$2:$W$1048576, 0) + COUNTIF(CFB!$W$2:$W$1048576, W1521) - 1))</f>
        <v>90</v>
      </c>
      <c r="O1521">
        <v>37.14</v>
      </c>
      <c r="P1521">
        <v>14.93</v>
      </c>
      <c r="Q1521">
        <v>6.49</v>
      </c>
      <c r="R1521">
        <v>5.32</v>
      </c>
      <c r="S1521">
        <v>4.97</v>
      </c>
      <c r="T1521">
        <v>3.37</v>
      </c>
      <c r="U1521">
        <v>5.78</v>
      </c>
      <c r="V1521">
        <v>4.1900000000000004</v>
      </c>
      <c r="W1521">
        <v>2013</v>
      </c>
      <c r="X1521">
        <f t="shared" si="45"/>
        <v>0</v>
      </c>
    </row>
    <row r="1522" spans="1:24" ht="12.75" hidden="1" customHeight="1" x14ac:dyDescent="0.45">
      <c r="A1522">
        <v>91</v>
      </c>
      <c r="B1522" t="s">
        <v>128</v>
      </c>
      <c r="C1522" t="s">
        <v>174</v>
      </c>
      <c r="D1522" s="2" t="str">
        <f t="shared" si="44"/>
        <v>Troy2013</v>
      </c>
      <c r="F1522">
        <v>6</v>
      </c>
      <c r="G1522">
        <v>6</v>
      </c>
      <c r="H1522" s="2">
        <v>0</v>
      </c>
      <c r="I1522">
        <v>3.05</v>
      </c>
      <c r="J1522">
        <v>-8.3800000000000008</v>
      </c>
      <c r="K1522">
        <v>-5.33</v>
      </c>
      <c r="L1522" s="2">
        <f>_xlfn.RANK.EQ(I1522, INDEX(CFB!$I$2:$I$1048576, MATCH(W1522, CFB!$W$2:$W$1048576, 0)):INDEX(CFB!$I$2:$I$1048576, MATCH(W1522, CFB!$W$2:$W$1048576, 0) + COUNTIF(CFB!$W$2:$W$1048576, W1522) - 1), 0)</f>
        <v>48</v>
      </c>
      <c r="M1522" s="2">
        <f>_xlfn.RANK.EQ(J1522, INDEX(CFB!$J$2:$J$1048576, MATCH(W1522, CFB!$W$2:$W$1048576, 0)):INDEX(CFB!$J$2:$J$1048576, MATCH(W1522, CFB!$W$2:$W$1048576, 0) + COUNTIF(CFB!$W$2:$W$1048576, W1522) - 1))</f>
        <v>112</v>
      </c>
      <c r="N1522" s="2">
        <f>RANK(K1522, INDEX(CFB!$K$2:$K$1048576, MATCH(W1522, CFB!$W$2:$W$1048576, 0)):INDEX(CFB!$K$2:$K$1048576, MATCH(W1522, CFB!$W$2:$W$1048576, 0) + COUNTIF(CFB!$W$2:$W$1048576, W1522) - 1))</f>
        <v>91</v>
      </c>
      <c r="O1522">
        <v>44.29</v>
      </c>
      <c r="P1522">
        <v>26.74</v>
      </c>
      <c r="Q1522">
        <v>8.61</v>
      </c>
      <c r="R1522">
        <v>8.85</v>
      </c>
      <c r="S1522">
        <v>4.32</v>
      </c>
      <c r="T1522">
        <v>3.7</v>
      </c>
      <c r="U1522">
        <v>6.64</v>
      </c>
      <c r="V1522">
        <v>5.99</v>
      </c>
      <c r="W1522">
        <v>2013</v>
      </c>
      <c r="X1522">
        <f t="shared" si="45"/>
        <v>0</v>
      </c>
    </row>
    <row r="1523" spans="1:24" ht="12.75" hidden="1" customHeight="1" x14ac:dyDescent="0.45">
      <c r="A1523">
        <v>92</v>
      </c>
      <c r="B1523" t="s">
        <v>91</v>
      </c>
      <c r="C1523" t="s">
        <v>163</v>
      </c>
      <c r="D1523" s="2" t="str">
        <f t="shared" si="44"/>
        <v>North Carolina State2013</v>
      </c>
      <c r="F1523">
        <v>3</v>
      </c>
      <c r="G1523">
        <v>9</v>
      </c>
      <c r="H1523" s="2">
        <v>0</v>
      </c>
      <c r="I1523">
        <v>-2.56</v>
      </c>
      <c r="J1523">
        <v>-3.1</v>
      </c>
      <c r="K1523">
        <v>-5.66</v>
      </c>
      <c r="L1523" s="2">
        <f>_xlfn.RANK.EQ(I1523, INDEX(CFB!$I$2:$I$1048576, MATCH(W1523, CFB!$W$2:$W$1048576, 0)):INDEX(CFB!$I$2:$I$1048576, MATCH(W1523, CFB!$W$2:$W$1048576, 0) + COUNTIF(CFB!$W$2:$W$1048576, W1523) - 1), 0)</f>
        <v>88</v>
      </c>
      <c r="M1523" s="2">
        <f>_xlfn.RANK.EQ(J1523, INDEX(CFB!$J$2:$J$1048576, MATCH(W1523, CFB!$W$2:$W$1048576, 0)):INDEX(CFB!$J$2:$J$1048576, MATCH(W1523, CFB!$W$2:$W$1048576, 0) + COUNTIF(CFB!$W$2:$W$1048576, W1523) - 1))</f>
        <v>85</v>
      </c>
      <c r="N1523" s="2">
        <f>RANK(K1523, INDEX(CFB!$K$2:$K$1048576, MATCH(W1523, CFB!$W$2:$W$1048576, 0)):INDEX(CFB!$K$2:$K$1048576, MATCH(W1523, CFB!$W$2:$W$1048576, 0) + COUNTIF(CFB!$W$2:$W$1048576, W1523) - 1))</f>
        <v>92</v>
      </c>
      <c r="O1523">
        <v>37.53</v>
      </c>
      <c r="P1523">
        <v>16.309999999999999</v>
      </c>
      <c r="Q1523">
        <v>7.92</v>
      </c>
      <c r="R1523">
        <v>5.8</v>
      </c>
      <c r="S1523">
        <v>4.75</v>
      </c>
      <c r="T1523">
        <v>4.3899999999999997</v>
      </c>
      <c r="U1523">
        <v>6.26</v>
      </c>
      <c r="V1523">
        <v>4.93</v>
      </c>
      <c r="W1523">
        <v>2013</v>
      </c>
      <c r="X1523">
        <f t="shared" si="45"/>
        <v>0</v>
      </c>
    </row>
    <row r="1524" spans="1:24" ht="12.75" hidden="1" customHeight="1" x14ac:dyDescent="0.45">
      <c r="A1524">
        <v>93</v>
      </c>
      <c r="B1524" t="s">
        <v>56</v>
      </c>
      <c r="C1524" t="s">
        <v>49</v>
      </c>
      <c r="D1524" s="2" t="str">
        <f t="shared" si="44"/>
        <v>Rutgers2013</v>
      </c>
      <c r="F1524">
        <v>6</v>
      </c>
      <c r="G1524">
        <v>7</v>
      </c>
      <c r="H1524" s="2">
        <v>0</v>
      </c>
      <c r="I1524">
        <v>-1.75</v>
      </c>
      <c r="J1524">
        <v>-3.93</v>
      </c>
      <c r="K1524">
        <v>-5.68</v>
      </c>
      <c r="L1524" s="2">
        <f>_xlfn.RANK.EQ(I1524, INDEX(CFB!$I$2:$I$1048576, MATCH(W1524, CFB!$W$2:$W$1048576, 0)):INDEX(CFB!$I$2:$I$1048576, MATCH(W1524, CFB!$W$2:$W$1048576, 0) + COUNTIF(CFB!$W$2:$W$1048576, W1524) - 1), 0)</f>
        <v>83</v>
      </c>
      <c r="M1524" s="2">
        <f>_xlfn.RANK.EQ(J1524, INDEX(CFB!$J$2:$J$1048576, MATCH(W1524, CFB!$W$2:$W$1048576, 0)):INDEX(CFB!$J$2:$J$1048576, MATCH(W1524, CFB!$W$2:$W$1048576, 0) + COUNTIF(CFB!$W$2:$W$1048576, W1524) - 1))</f>
        <v>92</v>
      </c>
      <c r="N1524" s="2">
        <f>RANK(K1524, INDEX(CFB!$K$2:$K$1048576, MATCH(W1524, CFB!$W$2:$W$1048576, 0)):INDEX(CFB!$K$2:$K$1048576, MATCH(W1524, CFB!$W$2:$W$1048576, 0) + COUNTIF(CFB!$W$2:$W$1048576, W1524) - 1))</f>
        <v>93</v>
      </c>
      <c r="O1524">
        <v>37.97</v>
      </c>
      <c r="P1524">
        <v>19.010000000000002</v>
      </c>
      <c r="Q1524">
        <v>7.63</v>
      </c>
      <c r="R1524">
        <v>6.92</v>
      </c>
      <c r="S1524">
        <v>4.47</v>
      </c>
      <c r="T1524">
        <v>2.52</v>
      </c>
      <c r="U1524">
        <v>6.11</v>
      </c>
      <c r="V1524">
        <v>4.75</v>
      </c>
      <c r="W1524">
        <v>2013</v>
      </c>
      <c r="X1524">
        <f t="shared" si="45"/>
        <v>0</v>
      </c>
    </row>
    <row r="1525" spans="1:24" ht="12.75" hidden="1" customHeight="1" x14ac:dyDescent="0.45">
      <c r="A1525">
        <v>94</v>
      </c>
      <c r="B1525" t="s">
        <v>64</v>
      </c>
      <c r="C1525" t="s">
        <v>162</v>
      </c>
      <c r="D1525" s="2" t="str">
        <f t="shared" si="44"/>
        <v>Ohio2013</v>
      </c>
      <c r="F1525">
        <v>7</v>
      </c>
      <c r="G1525">
        <v>6</v>
      </c>
      <c r="H1525" s="2">
        <v>0</v>
      </c>
      <c r="I1525">
        <v>-3.05</v>
      </c>
      <c r="J1525">
        <v>-2.72</v>
      </c>
      <c r="K1525">
        <v>-5.77</v>
      </c>
      <c r="L1525" s="2">
        <f>_xlfn.RANK.EQ(I1525, INDEX(CFB!$I$2:$I$1048576, MATCH(W1525, CFB!$W$2:$W$1048576, 0)):INDEX(CFB!$I$2:$I$1048576, MATCH(W1525, CFB!$W$2:$W$1048576, 0) + COUNTIF(CFB!$W$2:$W$1048576, W1525) - 1), 0)</f>
        <v>91</v>
      </c>
      <c r="M1525" s="2">
        <f>_xlfn.RANK.EQ(J1525, INDEX(CFB!$J$2:$J$1048576, MATCH(W1525, CFB!$W$2:$W$1048576, 0)):INDEX(CFB!$J$2:$J$1048576, MATCH(W1525, CFB!$W$2:$W$1048576, 0) + COUNTIF(CFB!$W$2:$W$1048576, W1525) - 1))</f>
        <v>79</v>
      </c>
      <c r="N1525" s="2">
        <f>RANK(K1525, INDEX(CFB!$K$2:$K$1048576, MATCH(W1525, CFB!$W$2:$W$1048576, 0)):INDEX(CFB!$K$2:$K$1048576, MATCH(W1525, CFB!$W$2:$W$1048576, 0) + COUNTIF(CFB!$W$2:$W$1048576, W1525) - 1))</f>
        <v>94</v>
      </c>
      <c r="O1525">
        <v>36.79</v>
      </c>
      <c r="P1525">
        <v>21.11</v>
      </c>
      <c r="Q1525">
        <v>7.78</v>
      </c>
      <c r="R1525">
        <v>7.02</v>
      </c>
      <c r="S1525">
        <v>4.01</v>
      </c>
      <c r="T1525">
        <v>4.5999999999999996</v>
      </c>
      <c r="U1525">
        <v>5.97</v>
      </c>
      <c r="V1525">
        <v>5.48</v>
      </c>
      <c r="W1525">
        <v>2013</v>
      </c>
      <c r="X1525">
        <f t="shared" si="45"/>
        <v>0</v>
      </c>
    </row>
    <row r="1526" spans="1:24" ht="12.75" hidden="1" customHeight="1" x14ac:dyDescent="0.45">
      <c r="A1526">
        <v>95</v>
      </c>
      <c r="B1526" t="s">
        <v>123</v>
      </c>
      <c r="C1526" t="s">
        <v>174</v>
      </c>
      <c r="D1526" s="2" t="str">
        <f t="shared" si="44"/>
        <v>Louisiana-Monroe2013</v>
      </c>
      <c r="F1526">
        <v>6</v>
      </c>
      <c r="G1526">
        <v>6</v>
      </c>
      <c r="H1526" s="2">
        <v>0</v>
      </c>
      <c r="I1526">
        <v>-6.34</v>
      </c>
      <c r="J1526">
        <v>-0.47</v>
      </c>
      <c r="K1526">
        <v>-6.81</v>
      </c>
      <c r="L1526" s="2">
        <f>_xlfn.RANK.EQ(I1526, INDEX(CFB!$I$2:$I$1048576, MATCH(W1526, CFB!$W$2:$W$1048576, 0)):INDEX(CFB!$I$2:$I$1048576, MATCH(W1526, CFB!$W$2:$W$1048576, 0) + COUNTIF(CFB!$W$2:$W$1048576, W1526) - 1), 0)</f>
        <v>103</v>
      </c>
      <c r="M1526" s="2">
        <f>_xlfn.RANK.EQ(J1526, INDEX(CFB!$J$2:$J$1048576, MATCH(W1526, CFB!$W$2:$W$1048576, 0)):INDEX(CFB!$J$2:$J$1048576, MATCH(W1526, CFB!$W$2:$W$1048576, 0) + COUNTIF(CFB!$W$2:$W$1048576, W1526) - 1))</f>
        <v>65</v>
      </c>
      <c r="N1526" s="2">
        <f>RANK(K1526, INDEX(CFB!$K$2:$K$1048576, MATCH(W1526, CFB!$W$2:$W$1048576, 0)):INDEX(CFB!$K$2:$K$1048576, MATCH(W1526, CFB!$W$2:$W$1048576, 0) + COUNTIF(CFB!$W$2:$W$1048576, W1526) - 1))</f>
        <v>95</v>
      </c>
      <c r="O1526">
        <v>33.22</v>
      </c>
      <c r="P1526">
        <v>19.3</v>
      </c>
      <c r="Q1526">
        <v>6.6</v>
      </c>
      <c r="R1526">
        <v>6.22</v>
      </c>
      <c r="S1526">
        <v>4.5199999999999996</v>
      </c>
      <c r="T1526">
        <v>4.43</v>
      </c>
      <c r="U1526">
        <v>5.76</v>
      </c>
      <c r="V1526">
        <v>5.19</v>
      </c>
      <c r="W1526">
        <v>2013</v>
      </c>
      <c r="X1526">
        <f t="shared" si="45"/>
        <v>0</v>
      </c>
    </row>
    <row r="1527" spans="1:24" ht="12.75" hidden="1" customHeight="1" x14ac:dyDescent="0.45">
      <c r="A1527">
        <v>96</v>
      </c>
      <c r="B1527" t="s">
        <v>68</v>
      </c>
      <c r="C1527" t="s">
        <v>49</v>
      </c>
      <c r="D1527" s="2" t="str">
        <f t="shared" si="44"/>
        <v>Memphis2013</v>
      </c>
      <c r="F1527">
        <v>3</v>
      </c>
      <c r="G1527">
        <v>9</v>
      </c>
      <c r="H1527" s="2">
        <v>0</v>
      </c>
      <c r="I1527">
        <v>-7.99</v>
      </c>
      <c r="J1527">
        <v>0.57999999999999996</v>
      </c>
      <c r="K1527">
        <v>-7.41</v>
      </c>
      <c r="L1527" s="2">
        <f>_xlfn.RANK.EQ(I1527, INDEX(CFB!$I$2:$I$1048576, MATCH(W1527, CFB!$W$2:$W$1048576, 0)):INDEX(CFB!$I$2:$I$1048576, MATCH(W1527, CFB!$W$2:$W$1048576, 0) + COUNTIF(CFB!$W$2:$W$1048576, W1527) - 1), 0)</f>
        <v>110</v>
      </c>
      <c r="M1527" s="2">
        <f>_xlfn.RANK.EQ(J1527, INDEX(CFB!$J$2:$J$1048576, MATCH(W1527, CFB!$W$2:$W$1048576, 0)):INDEX(CFB!$J$2:$J$1048576, MATCH(W1527, CFB!$W$2:$W$1048576, 0) + COUNTIF(CFB!$W$2:$W$1048576, W1527) - 1))</f>
        <v>57</v>
      </c>
      <c r="N1527" s="2">
        <f>RANK(K1527, INDEX(CFB!$K$2:$K$1048576, MATCH(W1527, CFB!$W$2:$W$1048576, 0)):INDEX(CFB!$K$2:$K$1048576, MATCH(W1527, CFB!$W$2:$W$1048576, 0) + COUNTIF(CFB!$W$2:$W$1048576, W1527) - 1))</f>
        <v>96</v>
      </c>
      <c r="O1527">
        <v>32.18</v>
      </c>
      <c r="P1527">
        <v>13.61</v>
      </c>
      <c r="Q1527">
        <v>6.67</v>
      </c>
      <c r="R1527">
        <v>6.09</v>
      </c>
      <c r="S1527">
        <v>4.5999999999999996</v>
      </c>
      <c r="T1527">
        <v>2.82</v>
      </c>
      <c r="U1527">
        <v>5.61</v>
      </c>
      <c r="V1527">
        <v>4.32</v>
      </c>
      <c r="W1527">
        <v>2013</v>
      </c>
      <c r="X1527">
        <f t="shared" si="45"/>
        <v>0</v>
      </c>
    </row>
    <row r="1528" spans="1:24" ht="12.75" hidden="1" customHeight="1" x14ac:dyDescent="0.45">
      <c r="A1528">
        <v>97</v>
      </c>
      <c r="B1528" t="s">
        <v>24</v>
      </c>
      <c r="C1528" t="s">
        <v>49</v>
      </c>
      <c r="D1528" s="2" t="str">
        <f t="shared" si="44"/>
        <v>SMU2013</v>
      </c>
      <c r="F1528">
        <v>5</v>
      </c>
      <c r="G1528">
        <v>7</v>
      </c>
      <c r="H1528" s="2">
        <v>0</v>
      </c>
      <c r="I1528">
        <v>-0.67</v>
      </c>
      <c r="J1528">
        <v>-6.77</v>
      </c>
      <c r="K1528">
        <v>-7.44</v>
      </c>
      <c r="L1528" s="2">
        <f>_xlfn.RANK.EQ(I1528, INDEX(CFB!$I$2:$I$1048576, MATCH(W1528, CFB!$W$2:$W$1048576, 0)):INDEX(CFB!$I$2:$I$1048576, MATCH(W1528, CFB!$W$2:$W$1048576, 0) + COUNTIF(CFB!$W$2:$W$1048576, W1528) - 1), 0)</f>
        <v>70</v>
      </c>
      <c r="M1528" s="2">
        <f>_xlfn.RANK.EQ(J1528, INDEX(CFB!$J$2:$J$1048576, MATCH(W1528, CFB!$W$2:$W$1048576, 0)):INDEX(CFB!$J$2:$J$1048576, MATCH(W1528, CFB!$W$2:$W$1048576, 0) + COUNTIF(CFB!$W$2:$W$1048576, W1528) - 1))</f>
        <v>106</v>
      </c>
      <c r="N1528" s="2">
        <f>RANK(K1528, INDEX(CFB!$K$2:$K$1048576, MATCH(W1528, CFB!$W$2:$W$1048576, 0)):INDEX(CFB!$K$2:$K$1048576, MATCH(W1528, CFB!$W$2:$W$1048576, 0) + COUNTIF(CFB!$W$2:$W$1048576, W1528) - 1))</f>
        <v>97</v>
      </c>
      <c r="O1528">
        <v>39.24</v>
      </c>
      <c r="P1528">
        <v>21.4</v>
      </c>
      <c r="Q1528">
        <v>7.62</v>
      </c>
      <c r="R1528">
        <v>6.42</v>
      </c>
      <c r="S1528">
        <v>4.38</v>
      </c>
      <c r="T1528">
        <v>3.4</v>
      </c>
      <c r="U1528">
        <v>6.52</v>
      </c>
      <c r="V1528">
        <v>4.71</v>
      </c>
      <c r="W1528">
        <v>2013</v>
      </c>
      <c r="X1528">
        <f t="shared" si="45"/>
        <v>0</v>
      </c>
    </row>
    <row r="1529" spans="1:24" ht="12.75" hidden="1" customHeight="1" x14ac:dyDescent="0.45">
      <c r="A1529">
        <v>98</v>
      </c>
      <c r="B1529" t="s">
        <v>83</v>
      </c>
      <c r="C1529" t="s">
        <v>171</v>
      </c>
      <c r="D1529" s="2" t="str">
        <f t="shared" si="44"/>
        <v>California2013</v>
      </c>
      <c r="F1529">
        <v>1</v>
      </c>
      <c r="G1529">
        <v>11</v>
      </c>
      <c r="H1529" s="2">
        <v>0</v>
      </c>
      <c r="I1529">
        <v>0.74</v>
      </c>
      <c r="J1529">
        <v>-9.32</v>
      </c>
      <c r="K1529">
        <v>-8.58</v>
      </c>
      <c r="L1529" s="2">
        <f>_xlfn.RANK.EQ(I1529, INDEX(CFB!$I$2:$I$1048576, MATCH(W1529, CFB!$W$2:$W$1048576, 0)):INDEX(CFB!$I$2:$I$1048576, MATCH(W1529, CFB!$W$2:$W$1048576, 0) + COUNTIF(CFB!$W$2:$W$1048576, W1529) - 1), 0)</f>
        <v>59</v>
      </c>
      <c r="M1529" s="2">
        <f>_xlfn.RANK.EQ(J1529, INDEX(CFB!$J$2:$J$1048576, MATCH(W1529, CFB!$W$2:$W$1048576, 0)):INDEX(CFB!$J$2:$J$1048576, MATCH(W1529, CFB!$W$2:$W$1048576, 0) + COUNTIF(CFB!$W$2:$W$1048576, W1529) - 1))</f>
        <v>116</v>
      </c>
      <c r="N1529" s="2">
        <f>RANK(K1529, INDEX(CFB!$K$2:$K$1048576, MATCH(W1529, CFB!$W$2:$W$1048576, 0)):INDEX(CFB!$K$2:$K$1048576, MATCH(W1529, CFB!$W$2:$W$1048576, 0) + COUNTIF(CFB!$W$2:$W$1048576, W1529) - 1))</f>
        <v>98</v>
      </c>
      <c r="O1529">
        <v>42.03</v>
      </c>
      <c r="P1529">
        <v>25.56</v>
      </c>
      <c r="Q1529">
        <v>8.2899999999999991</v>
      </c>
      <c r="R1529">
        <v>7.52</v>
      </c>
      <c r="S1529">
        <v>4.55</v>
      </c>
      <c r="T1529">
        <v>3.71</v>
      </c>
      <c r="U1529">
        <v>6.68</v>
      </c>
      <c r="V1529">
        <v>5.48</v>
      </c>
      <c r="W1529">
        <v>2013</v>
      </c>
      <c r="X1529">
        <f t="shared" si="45"/>
        <v>0</v>
      </c>
    </row>
    <row r="1530" spans="1:24" ht="12.75" hidden="1" customHeight="1" x14ac:dyDescent="0.45">
      <c r="A1530">
        <v>99</v>
      </c>
      <c r="B1530" t="s">
        <v>55</v>
      </c>
      <c r="C1530" t="s">
        <v>29</v>
      </c>
      <c r="D1530" s="2" t="str">
        <f t="shared" si="44"/>
        <v>Kansas2013</v>
      </c>
      <c r="F1530">
        <v>3</v>
      </c>
      <c r="G1530">
        <v>9</v>
      </c>
      <c r="H1530" s="2">
        <v>0</v>
      </c>
      <c r="I1530">
        <v>-10.02</v>
      </c>
      <c r="J1530">
        <v>1.44</v>
      </c>
      <c r="K1530">
        <v>-8.58</v>
      </c>
      <c r="L1530" s="2">
        <f>_xlfn.RANK.EQ(I1530, INDEX(CFB!$I$2:$I$1048576, MATCH(W1530, CFB!$W$2:$W$1048576, 0)):INDEX(CFB!$I$2:$I$1048576, MATCH(W1530, CFB!$W$2:$W$1048576, 0) + COUNTIF(CFB!$W$2:$W$1048576, W1530) - 1), 0)</f>
        <v>118</v>
      </c>
      <c r="M1530" s="2">
        <f>_xlfn.RANK.EQ(J1530, INDEX(CFB!$J$2:$J$1048576, MATCH(W1530, CFB!$W$2:$W$1048576, 0)):INDEX(CFB!$J$2:$J$1048576, MATCH(W1530, CFB!$W$2:$W$1048576, 0) + COUNTIF(CFB!$W$2:$W$1048576, W1530) - 1))</f>
        <v>51</v>
      </c>
      <c r="N1530" s="2">
        <f>RANK(K1530, INDEX(CFB!$K$2:$K$1048576, MATCH(W1530, CFB!$W$2:$W$1048576, 0)):INDEX(CFB!$K$2:$K$1048576, MATCH(W1530, CFB!$W$2:$W$1048576, 0) + COUNTIF(CFB!$W$2:$W$1048576, W1530) - 1))</f>
        <v>98</v>
      </c>
      <c r="O1530">
        <v>30.03</v>
      </c>
      <c r="P1530">
        <v>16.100000000000001</v>
      </c>
      <c r="Q1530">
        <v>6.55</v>
      </c>
      <c r="R1530">
        <v>5.88</v>
      </c>
      <c r="S1530">
        <v>4.5</v>
      </c>
      <c r="T1530">
        <v>4.09</v>
      </c>
      <c r="U1530">
        <v>5.45</v>
      </c>
      <c r="V1530">
        <v>4.82</v>
      </c>
      <c r="W1530">
        <v>2013</v>
      </c>
      <c r="X1530">
        <f t="shared" si="45"/>
        <v>0</v>
      </c>
    </row>
    <row r="1531" spans="1:24" ht="12.75" hidden="1" customHeight="1" x14ac:dyDescent="0.45">
      <c r="A1531">
        <v>100</v>
      </c>
      <c r="B1531" t="s">
        <v>138</v>
      </c>
      <c r="C1531" t="s">
        <v>167</v>
      </c>
      <c r="D1531" s="2" t="str">
        <f t="shared" si="44"/>
        <v>Wyoming2013</v>
      </c>
      <c r="F1531">
        <v>5</v>
      </c>
      <c r="G1531">
        <v>7</v>
      </c>
      <c r="H1531" s="2">
        <v>0</v>
      </c>
      <c r="I1531">
        <v>-1.42</v>
      </c>
      <c r="J1531">
        <v>-7.95</v>
      </c>
      <c r="K1531">
        <v>-9.36</v>
      </c>
      <c r="L1531" s="2">
        <f>_xlfn.RANK.EQ(I1531, INDEX(CFB!$I$2:$I$1048576, MATCH(W1531, CFB!$W$2:$W$1048576, 0)):INDEX(CFB!$I$2:$I$1048576, MATCH(W1531, CFB!$W$2:$W$1048576, 0) + COUNTIF(CFB!$W$2:$W$1048576, W1531) - 1), 0)</f>
        <v>81</v>
      </c>
      <c r="M1531" s="2">
        <f>_xlfn.RANK.EQ(J1531, INDEX(CFB!$J$2:$J$1048576, MATCH(W1531, CFB!$W$2:$W$1048576, 0)):INDEX(CFB!$J$2:$J$1048576, MATCH(W1531, CFB!$W$2:$W$1048576, 0) + COUNTIF(CFB!$W$2:$W$1048576, W1531) - 1))</f>
        <v>110</v>
      </c>
      <c r="N1531" s="2">
        <f>RANK(K1531, INDEX(CFB!$K$2:$K$1048576, MATCH(W1531, CFB!$W$2:$W$1048576, 0)):INDEX(CFB!$K$2:$K$1048576, MATCH(W1531, CFB!$W$2:$W$1048576, 0) + COUNTIF(CFB!$W$2:$W$1048576, W1531) - 1))</f>
        <v>100</v>
      </c>
      <c r="O1531">
        <v>38.6</v>
      </c>
      <c r="P1531">
        <v>25.34</v>
      </c>
      <c r="Q1531">
        <v>7.28</v>
      </c>
      <c r="R1531">
        <v>7.42</v>
      </c>
      <c r="S1531">
        <v>5.69</v>
      </c>
      <c r="T1531">
        <v>4.01</v>
      </c>
      <c r="U1531">
        <v>6.68</v>
      </c>
      <c r="V1531">
        <v>5.3</v>
      </c>
      <c r="W1531">
        <v>2013</v>
      </c>
      <c r="X1531">
        <f t="shared" si="45"/>
        <v>0</v>
      </c>
    </row>
    <row r="1532" spans="1:24" ht="12.75" hidden="1" customHeight="1" x14ac:dyDescent="0.45">
      <c r="A1532">
        <v>101</v>
      </c>
      <c r="B1532" t="s">
        <v>153</v>
      </c>
      <c r="C1532" t="s">
        <v>162</v>
      </c>
      <c r="D1532" s="2" t="str">
        <f t="shared" si="44"/>
        <v>Kent State2013</v>
      </c>
      <c r="F1532">
        <v>4</v>
      </c>
      <c r="G1532">
        <v>8</v>
      </c>
      <c r="H1532" s="2">
        <v>0</v>
      </c>
      <c r="I1532">
        <v>-8.0500000000000007</v>
      </c>
      <c r="J1532">
        <v>-1.55</v>
      </c>
      <c r="K1532">
        <v>-9.6</v>
      </c>
      <c r="L1532" s="2">
        <f>_xlfn.RANK.EQ(I1532, INDEX(CFB!$I$2:$I$1048576, MATCH(W1532, CFB!$W$2:$W$1048576, 0)):INDEX(CFB!$I$2:$I$1048576, MATCH(W1532, CFB!$W$2:$W$1048576, 0) + COUNTIF(CFB!$W$2:$W$1048576, W1532) - 1), 0)</f>
        <v>111</v>
      </c>
      <c r="M1532" s="2">
        <f>_xlfn.RANK.EQ(J1532, INDEX(CFB!$J$2:$J$1048576, MATCH(W1532, CFB!$W$2:$W$1048576, 0)):INDEX(CFB!$J$2:$J$1048576, MATCH(W1532, CFB!$W$2:$W$1048576, 0) + COUNTIF(CFB!$W$2:$W$1048576, W1532) - 1))</f>
        <v>71</v>
      </c>
      <c r="N1532" s="2">
        <f>RANK(K1532, INDEX(CFB!$K$2:$K$1048576, MATCH(W1532, CFB!$W$2:$W$1048576, 0)):INDEX(CFB!$K$2:$K$1048576, MATCH(W1532, CFB!$W$2:$W$1048576, 0) + COUNTIF(CFB!$W$2:$W$1048576, W1532) - 1))</f>
        <v>101</v>
      </c>
      <c r="O1532">
        <v>30.62</v>
      </c>
      <c r="P1532">
        <v>17.989999999999998</v>
      </c>
      <c r="Q1532">
        <v>6.79</v>
      </c>
      <c r="R1532">
        <v>7.23</v>
      </c>
      <c r="S1532">
        <v>5.47</v>
      </c>
      <c r="T1532">
        <v>4.7</v>
      </c>
      <c r="U1532">
        <v>6.17</v>
      </c>
      <c r="V1532">
        <v>5.58</v>
      </c>
      <c r="W1532">
        <v>2013</v>
      </c>
      <c r="X1532">
        <f t="shared" si="45"/>
        <v>0</v>
      </c>
    </row>
    <row r="1533" spans="1:24" ht="12.75" hidden="1" customHeight="1" x14ac:dyDescent="0.45">
      <c r="A1533">
        <v>102</v>
      </c>
      <c r="B1533" t="s">
        <v>127</v>
      </c>
      <c r="C1533" t="s">
        <v>162</v>
      </c>
      <c r="D1533" s="2" t="str">
        <f t="shared" si="44"/>
        <v>Akron2013</v>
      </c>
      <c r="F1533">
        <v>5</v>
      </c>
      <c r="G1533">
        <v>7</v>
      </c>
      <c r="H1533" s="2">
        <v>0</v>
      </c>
      <c r="I1533">
        <v>-7.35</v>
      </c>
      <c r="J1533">
        <v>-2.5099999999999998</v>
      </c>
      <c r="K1533">
        <v>-9.86</v>
      </c>
      <c r="L1533" s="2">
        <f>_xlfn.RANK.EQ(I1533, INDEX(CFB!$I$2:$I$1048576, MATCH(W1533, CFB!$W$2:$W$1048576, 0)):INDEX(CFB!$I$2:$I$1048576, MATCH(W1533, CFB!$W$2:$W$1048576, 0) + COUNTIF(CFB!$W$2:$W$1048576, W1533) - 1), 0)</f>
        <v>106</v>
      </c>
      <c r="M1533" s="2">
        <f>_xlfn.RANK.EQ(J1533, INDEX(CFB!$J$2:$J$1048576, MATCH(W1533, CFB!$W$2:$W$1048576, 0)):INDEX(CFB!$J$2:$J$1048576, MATCH(W1533, CFB!$W$2:$W$1048576, 0) + COUNTIF(CFB!$W$2:$W$1048576, W1533) - 1))</f>
        <v>77</v>
      </c>
      <c r="N1533" s="2">
        <f>RANK(K1533, INDEX(CFB!$K$2:$K$1048576, MATCH(W1533, CFB!$W$2:$W$1048576, 0)):INDEX(CFB!$K$2:$K$1048576, MATCH(W1533, CFB!$W$2:$W$1048576, 0) + COUNTIF(CFB!$W$2:$W$1048576, W1533) - 1))</f>
        <v>102</v>
      </c>
      <c r="O1533">
        <v>29.42</v>
      </c>
      <c r="P1533">
        <v>19.04</v>
      </c>
      <c r="Q1533">
        <v>6.56</v>
      </c>
      <c r="R1533">
        <v>6.54</v>
      </c>
      <c r="S1533">
        <v>3.73</v>
      </c>
      <c r="T1533">
        <v>3.67</v>
      </c>
      <c r="U1533">
        <v>5.26</v>
      </c>
      <c r="V1533">
        <v>4.88</v>
      </c>
      <c r="W1533">
        <v>2013</v>
      </c>
      <c r="X1533">
        <f t="shared" si="45"/>
        <v>0</v>
      </c>
    </row>
    <row r="1534" spans="1:24" ht="12.75" hidden="1" customHeight="1" x14ac:dyDescent="0.45">
      <c r="A1534">
        <v>103</v>
      </c>
      <c r="B1534" t="s">
        <v>144</v>
      </c>
      <c r="C1534" t="s">
        <v>49</v>
      </c>
      <c r="D1534" s="2" t="str">
        <f t="shared" si="44"/>
        <v>Temple2013</v>
      </c>
      <c r="F1534">
        <v>2</v>
      </c>
      <c r="G1534">
        <v>10</v>
      </c>
      <c r="H1534" s="2">
        <v>0</v>
      </c>
      <c r="I1534">
        <v>-2.73</v>
      </c>
      <c r="J1534">
        <v>-7.57</v>
      </c>
      <c r="K1534">
        <v>-10.3</v>
      </c>
      <c r="L1534" s="2">
        <f>_xlfn.RANK.EQ(I1534, INDEX(CFB!$I$2:$I$1048576, MATCH(W1534, CFB!$W$2:$W$1048576, 0)):INDEX(CFB!$I$2:$I$1048576, MATCH(W1534, CFB!$W$2:$W$1048576, 0) + COUNTIF(CFB!$W$2:$W$1048576, W1534) - 1), 0)</f>
        <v>89</v>
      </c>
      <c r="M1534" s="2">
        <f>_xlfn.RANK.EQ(J1534, INDEX(CFB!$J$2:$J$1048576, MATCH(W1534, CFB!$W$2:$W$1048576, 0)):INDEX(CFB!$J$2:$J$1048576, MATCH(W1534, CFB!$W$2:$W$1048576, 0) + COUNTIF(CFB!$W$2:$W$1048576, W1534) - 1))</f>
        <v>108</v>
      </c>
      <c r="N1534" s="2">
        <f>RANK(K1534, INDEX(CFB!$K$2:$K$1048576, MATCH(W1534, CFB!$W$2:$W$1048576, 0)):INDEX(CFB!$K$2:$K$1048576, MATCH(W1534, CFB!$W$2:$W$1048576, 0) + COUNTIF(CFB!$W$2:$W$1048576, W1534) - 1))</f>
        <v>103</v>
      </c>
      <c r="O1534">
        <v>36.380000000000003</v>
      </c>
      <c r="P1534">
        <v>19.850000000000001</v>
      </c>
      <c r="Q1534">
        <v>7.92</v>
      </c>
      <c r="R1534">
        <v>7.51</v>
      </c>
      <c r="S1534">
        <v>5.18</v>
      </c>
      <c r="T1534">
        <v>4.17</v>
      </c>
      <c r="U1534">
        <v>6.61</v>
      </c>
      <c r="V1534">
        <v>5.61</v>
      </c>
      <c r="W1534">
        <v>2013</v>
      </c>
      <c r="X1534">
        <f t="shared" si="45"/>
        <v>0</v>
      </c>
    </row>
    <row r="1535" spans="1:24" ht="12.75" hidden="1" customHeight="1" x14ac:dyDescent="0.45">
      <c r="A1535">
        <v>104</v>
      </c>
      <c r="B1535" t="s">
        <v>79</v>
      </c>
      <c r="C1535" t="s">
        <v>174</v>
      </c>
      <c r="D1535" s="2" t="str">
        <f t="shared" si="44"/>
        <v>Texas State2013</v>
      </c>
      <c r="F1535">
        <v>6</v>
      </c>
      <c r="G1535">
        <v>6</v>
      </c>
      <c r="H1535" s="2">
        <v>0</v>
      </c>
      <c r="I1535">
        <v>-7.36</v>
      </c>
      <c r="J1535">
        <v>-3.17</v>
      </c>
      <c r="K1535">
        <v>-10.53</v>
      </c>
      <c r="L1535" s="2">
        <f>_xlfn.RANK.EQ(I1535, INDEX(CFB!$I$2:$I$1048576, MATCH(W1535, CFB!$W$2:$W$1048576, 0)):INDEX(CFB!$I$2:$I$1048576, MATCH(W1535, CFB!$W$2:$W$1048576, 0) + COUNTIF(CFB!$W$2:$W$1048576, W1535) - 1), 0)</f>
        <v>107</v>
      </c>
      <c r="M1535" s="2">
        <f>_xlfn.RANK.EQ(J1535, INDEX(CFB!$J$2:$J$1048576, MATCH(W1535, CFB!$W$2:$W$1048576, 0)):INDEX(CFB!$J$2:$J$1048576, MATCH(W1535, CFB!$W$2:$W$1048576, 0) + COUNTIF(CFB!$W$2:$W$1048576, W1535) - 1))</f>
        <v>86</v>
      </c>
      <c r="N1535" s="2">
        <f>RANK(K1535, INDEX(CFB!$K$2:$K$1048576, MATCH(W1535, CFB!$W$2:$W$1048576, 0)):INDEX(CFB!$K$2:$K$1048576, MATCH(W1535, CFB!$W$2:$W$1048576, 0) + COUNTIF(CFB!$W$2:$W$1048576, W1535) - 1))</f>
        <v>104</v>
      </c>
      <c r="O1535">
        <v>29.18</v>
      </c>
      <c r="P1535">
        <v>19.28</v>
      </c>
      <c r="Q1535">
        <v>6.25</v>
      </c>
      <c r="R1535">
        <v>6.09</v>
      </c>
      <c r="S1535">
        <v>4.67</v>
      </c>
      <c r="T1535">
        <v>4.01</v>
      </c>
      <c r="U1535">
        <v>5.41</v>
      </c>
      <c r="V1535">
        <v>4.8899999999999997</v>
      </c>
      <c r="W1535">
        <v>2013</v>
      </c>
      <c r="X1535">
        <f t="shared" si="45"/>
        <v>0</v>
      </c>
    </row>
    <row r="1536" spans="1:24" ht="12.75" hidden="1" customHeight="1" x14ac:dyDescent="0.45">
      <c r="A1536">
        <v>105</v>
      </c>
      <c r="B1536" t="s">
        <v>126</v>
      </c>
      <c r="C1536" t="s">
        <v>166</v>
      </c>
      <c r="D1536" s="2" t="str">
        <f t="shared" si="44"/>
        <v>Hawaii2013</v>
      </c>
      <c r="F1536">
        <v>1</v>
      </c>
      <c r="G1536">
        <v>11</v>
      </c>
      <c r="H1536" s="2">
        <v>0</v>
      </c>
      <c r="I1536">
        <v>-0.88</v>
      </c>
      <c r="J1536">
        <v>-10.25</v>
      </c>
      <c r="K1536">
        <v>-11.13</v>
      </c>
      <c r="L1536" s="2">
        <f>_xlfn.RANK.EQ(I1536, INDEX(CFB!$I$2:$I$1048576, MATCH(W1536, CFB!$W$2:$W$1048576, 0)):INDEX(CFB!$I$2:$I$1048576, MATCH(W1536, CFB!$W$2:$W$1048576, 0) + COUNTIF(CFB!$W$2:$W$1048576, W1536) - 1), 0)</f>
        <v>76</v>
      </c>
      <c r="M1536" s="2">
        <f>_xlfn.RANK.EQ(J1536, INDEX(CFB!$J$2:$J$1048576, MATCH(W1536, CFB!$W$2:$W$1048576, 0)):INDEX(CFB!$J$2:$J$1048576, MATCH(W1536, CFB!$W$2:$W$1048576, 0) + COUNTIF(CFB!$W$2:$W$1048576, W1536) - 1))</f>
        <v>119</v>
      </c>
      <c r="N1536" s="2">
        <f>RANK(K1536, INDEX(CFB!$K$2:$K$1048576, MATCH(W1536, CFB!$W$2:$W$1048576, 0)):INDEX(CFB!$K$2:$K$1048576, MATCH(W1536, CFB!$W$2:$W$1048576, 0) + COUNTIF(CFB!$W$2:$W$1048576, W1536) - 1))</f>
        <v>105</v>
      </c>
      <c r="O1536">
        <v>39.64</v>
      </c>
      <c r="P1536">
        <v>24.76</v>
      </c>
      <c r="Q1536">
        <v>7.66</v>
      </c>
      <c r="R1536">
        <v>7.39</v>
      </c>
      <c r="S1536">
        <v>3.78</v>
      </c>
      <c r="T1536">
        <v>3.64</v>
      </c>
      <c r="U1536">
        <v>6.03</v>
      </c>
      <c r="V1536">
        <v>5.0199999999999996</v>
      </c>
      <c r="W1536">
        <v>2013</v>
      </c>
      <c r="X1536">
        <f t="shared" si="45"/>
        <v>0</v>
      </c>
    </row>
    <row r="1537" spans="1:24" ht="12.75" hidden="1" customHeight="1" x14ac:dyDescent="0.45">
      <c r="A1537">
        <v>106</v>
      </c>
      <c r="B1537" t="s">
        <v>147</v>
      </c>
      <c r="C1537" t="s">
        <v>165</v>
      </c>
      <c r="D1537" s="2" t="str">
        <f t="shared" si="44"/>
        <v>Tulsa2013</v>
      </c>
      <c r="F1537">
        <v>3</v>
      </c>
      <c r="G1537">
        <v>9</v>
      </c>
      <c r="H1537" s="2">
        <v>0</v>
      </c>
      <c r="I1537">
        <v>-5.83</v>
      </c>
      <c r="J1537">
        <v>-5.94</v>
      </c>
      <c r="K1537">
        <v>-11.77</v>
      </c>
      <c r="L1537" s="2">
        <f>_xlfn.RANK.EQ(I1537, INDEX(CFB!$I$2:$I$1048576, MATCH(W1537, CFB!$W$2:$W$1048576, 0)):INDEX(CFB!$I$2:$I$1048576, MATCH(W1537, CFB!$W$2:$W$1048576, 0) + COUNTIF(CFB!$W$2:$W$1048576, W1537) - 1), 0)</f>
        <v>101</v>
      </c>
      <c r="M1537" s="2">
        <f>_xlfn.RANK.EQ(J1537, INDEX(CFB!$J$2:$J$1048576, MATCH(W1537, CFB!$W$2:$W$1048576, 0)):INDEX(CFB!$J$2:$J$1048576, MATCH(W1537, CFB!$W$2:$W$1048576, 0) + COUNTIF(CFB!$W$2:$W$1048576, W1537) - 1))</f>
        <v>105</v>
      </c>
      <c r="N1537" s="2">
        <f>RANK(K1537, INDEX(CFB!$K$2:$K$1048576, MATCH(W1537, CFB!$W$2:$W$1048576, 0)):INDEX(CFB!$K$2:$K$1048576, MATCH(W1537, CFB!$W$2:$W$1048576, 0) + COUNTIF(CFB!$W$2:$W$1048576, W1537) - 1))</f>
        <v>106</v>
      </c>
      <c r="O1537">
        <v>33.32</v>
      </c>
      <c r="P1537">
        <v>22.22</v>
      </c>
      <c r="Q1537">
        <v>5.87</v>
      </c>
      <c r="R1537">
        <v>6.24</v>
      </c>
      <c r="S1537">
        <v>4.72</v>
      </c>
      <c r="T1537">
        <v>4.07</v>
      </c>
      <c r="U1537">
        <v>5.37</v>
      </c>
      <c r="V1537">
        <v>4.92</v>
      </c>
      <c r="W1537">
        <v>2013</v>
      </c>
      <c r="X1537">
        <f t="shared" si="45"/>
        <v>0</v>
      </c>
    </row>
    <row r="1538" spans="1:24" ht="12.75" hidden="1" customHeight="1" x14ac:dyDescent="0.45">
      <c r="A1538">
        <v>107</v>
      </c>
      <c r="B1538" t="s">
        <v>139</v>
      </c>
      <c r="C1538" t="s">
        <v>161</v>
      </c>
      <c r="D1538" s="2" t="str">
        <f t="shared" si="44"/>
        <v>Central Michigan2013</v>
      </c>
      <c r="F1538">
        <v>6</v>
      </c>
      <c r="G1538">
        <v>6</v>
      </c>
      <c r="H1538" s="2">
        <v>0</v>
      </c>
      <c r="I1538">
        <v>-9.23</v>
      </c>
      <c r="J1538">
        <v>-2.74</v>
      </c>
      <c r="K1538">
        <v>-11.97</v>
      </c>
      <c r="L1538" s="2">
        <f>_xlfn.RANK.EQ(I1538, INDEX(CFB!$I$2:$I$1048576, MATCH(W1538, CFB!$W$2:$W$1048576, 0)):INDEX(CFB!$I$2:$I$1048576, MATCH(W1538, CFB!$W$2:$W$1048576, 0) + COUNTIF(CFB!$W$2:$W$1048576, W1538) - 1), 0)</f>
        <v>113</v>
      </c>
      <c r="M1538" s="2">
        <f>_xlfn.RANK.EQ(J1538, INDEX(CFB!$J$2:$J$1048576, MATCH(W1538, CFB!$W$2:$W$1048576, 0)):INDEX(CFB!$J$2:$J$1048576, MATCH(W1538, CFB!$W$2:$W$1048576, 0) + COUNTIF(CFB!$W$2:$W$1048576, W1538) - 1))</f>
        <v>80</v>
      </c>
      <c r="N1538" s="2">
        <f>RANK(K1538, INDEX(CFB!$K$2:$K$1048576, MATCH(W1538, CFB!$W$2:$W$1048576, 0)):INDEX(CFB!$K$2:$K$1048576, MATCH(W1538, CFB!$W$2:$W$1048576, 0) + COUNTIF(CFB!$W$2:$W$1048576, W1538) - 1))</f>
        <v>107</v>
      </c>
      <c r="O1538">
        <v>28.88</v>
      </c>
      <c r="P1538">
        <v>21.62</v>
      </c>
      <c r="Q1538">
        <v>7.35</v>
      </c>
      <c r="R1538">
        <v>7.44</v>
      </c>
      <c r="S1538">
        <v>3.84</v>
      </c>
      <c r="T1538">
        <v>4.57</v>
      </c>
      <c r="U1538">
        <v>5.6</v>
      </c>
      <c r="V1538">
        <v>5.57</v>
      </c>
      <c r="W1538">
        <v>2013</v>
      </c>
      <c r="X1538">
        <f t="shared" si="45"/>
        <v>0</v>
      </c>
    </row>
    <row r="1539" spans="1:24" ht="12.75" hidden="1" customHeight="1" x14ac:dyDescent="0.45">
      <c r="A1539">
        <v>108</v>
      </c>
      <c r="B1539" t="s">
        <v>97</v>
      </c>
      <c r="C1539" t="s">
        <v>49</v>
      </c>
      <c r="D1539" s="2" t="str">
        <f t="shared" ref="D1539:D1602" si="46">_xlfn.CONCAT(B1539, W1539)</f>
        <v>Connecticut2013</v>
      </c>
      <c r="F1539">
        <v>3</v>
      </c>
      <c r="G1539">
        <v>9</v>
      </c>
      <c r="H1539" s="2">
        <v>0</v>
      </c>
      <c r="I1539">
        <v>-7.66</v>
      </c>
      <c r="J1539">
        <v>-4.3099999999999996</v>
      </c>
      <c r="K1539">
        <v>-11.97</v>
      </c>
      <c r="L1539" s="2">
        <f>_xlfn.RANK.EQ(I1539, INDEX(CFB!$I$2:$I$1048576, MATCH(W1539, CFB!$W$2:$W$1048576, 0)):INDEX(CFB!$I$2:$I$1048576, MATCH(W1539, CFB!$W$2:$W$1048576, 0) + COUNTIF(CFB!$W$2:$W$1048576, W1539) - 1), 0)</f>
        <v>108</v>
      </c>
      <c r="M1539" s="2">
        <f>_xlfn.RANK.EQ(J1539, INDEX(CFB!$J$2:$J$1048576, MATCH(W1539, CFB!$W$2:$W$1048576, 0)):INDEX(CFB!$J$2:$J$1048576, MATCH(W1539, CFB!$W$2:$W$1048576, 0) + COUNTIF(CFB!$W$2:$W$1048576, W1539) - 1))</f>
        <v>94</v>
      </c>
      <c r="N1539" s="2">
        <f>RANK(K1539, INDEX(CFB!$K$2:$K$1048576, MATCH(W1539, CFB!$W$2:$W$1048576, 0)):INDEX(CFB!$K$2:$K$1048576, MATCH(W1539, CFB!$W$2:$W$1048576, 0) + COUNTIF(CFB!$W$2:$W$1048576, W1539) - 1))</f>
        <v>107</v>
      </c>
      <c r="O1539">
        <v>33.270000000000003</v>
      </c>
      <c r="P1539">
        <v>19.89</v>
      </c>
      <c r="Q1539">
        <v>7.29</v>
      </c>
      <c r="R1539">
        <v>6.53</v>
      </c>
      <c r="S1539">
        <v>3.65</v>
      </c>
      <c r="T1539">
        <v>3.39</v>
      </c>
      <c r="U1539">
        <v>5.63</v>
      </c>
      <c r="V1539">
        <v>4.72</v>
      </c>
      <c r="W1539">
        <v>2013</v>
      </c>
      <c r="X1539">
        <f t="shared" ref="X1539:X1602" si="47">IF(E1539=1, 1,0)</f>
        <v>0</v>
      </c>
    </row>
    <row r="1540" spans="1:24" ht="12.75" hidden="1" customHeight="1" x14ac:dyDescent="0.45">
      <c r="A1540">
        <v>109</v>
      </c>
      <c r="B1540" t="s">
        <v>48</v>
      </c>
      <c r="C1540" t="s">
        <v>12</v>
      </c>
      <c r="D1540" s="2" t="str">
        <f t="shared" si="46"/>
        <v>Army2013</v>
      </c>
      <c r="F1540">
        <v>3</v>
      </c>
      <c r="G1540">
        <v>9</v>
      </c>
      <c r="H1540" s="2">
        <v>0</v>
      </c>
      <c r="I1540">
        <v>-5.22</v>
      </c>
      <c r="J1540">
        <v>-7.13</v>
      </c>
      <c r="K1540">
        <v>-12.36</v>
      </c>
      <c r="L1540" s="2">
        <f>_xlfn.RANK.EQ(I1540, INDEX(CFB!$I$2:$I$1048576, MATCH(W1540, CFB!$W$2:$W$1048576, 0)):INDEX(CFB!$I$2:$I$1048576, MATCH(W1540, CFB!$W$2:$W$1048576, 0) + COUNTIF(CFB!$W$2:$W$1048576, W1540) - 1), 0)</f>
        <v>100</v>
      </c>
      <c r="M1540" s="2">
        <f>_xlfn.RANK.EQ(J1540, INDEX(CFB!$J$2:$J$1048576, MATCH(W1540, CFB!$W$2:$W$1048576, 0)):INDEX(CFB!$J$2:$J$1048576, MATCH(W1540, CFB!$W$2:$W$1048576, 0) + COUNTIF(CFB!$W$2:$W$1048576, W1540) - 1))</f>
        <v>107</v>
      </c>
      <c r="N1540" s="2">
        <f>RANK(K1540, INDEX(CFB!$K$2:$K$1048576, MATCH(W1540, CFB!$W$2:$W$1048576, 0)):INDEX(CFB!$K$2:$K$1048576, MATCH(W1540, CFB!$W$2:$W$1048576, 0) + COUNTIF(CFB!$W$2:$W$1048576, W1540) - 1))</f>
        <v>109</v>
      </c>
      <c r="O1540">
        <v>33.68</v>
      </c>
      <c r="P1540">
        <v>22.63</v>
      </c>
      <c r="Q1540">
        <v>6.26</v>
      </c>
      <c r="R1540">
        <v>8.9</v>
      </c>
      <c r="S1540">
        <v>5.92</v>
      </c>
      <c r="T1540">
        <v>4.47</v>
      </c>
      <c r="U1540">
        <v>6.04</v>
      </c>
      <c r="V1540">
        <v>5.91</v>
      </c>
      <c r="W1540">
        <v>2013</v>
      </c>
      <c r="X1540">
        <f t="shared" si="47"/>
        <v>0</v>
      </c>
    </row>
    <row r="1541" spans="1:24" ht="12.75" hidden="1" customHeight="1" x14ac:dyDescent="0.45">
      <c r="A1541">
        <v>110</v>
      </c>
      <c r="B1541" t="s">
        <v>124</v>
      </c>
      <c r="C1541" t="s">
        <v>176</v>
      </c>
      <c r="D1541" s="2" t="str">
        <f t="shared" si="46"/>
        <v>Purdue2013</v>
      </c>
      <c r="F1541">
        <v>1</v>
      </c>
      <c r="G1541">
        <v>11</v>
      </c>
      <c r="H1541" s="2">
        <v>0</v>
      </c>
      <c r="I1541">
        <v>-9.4700000000000006</v>
      </c>
      <c r="J1541">
        <v>-2.96</v>
      </c>
      <c r="K1541">
        <v>-12.43</v>
      </c>
      <c r="L1541" s="2">
        <f>_xlfn.RANK.EQ(I1541, INDEX(CFB!$I$2:$I$1048576, MATCH(W1541, CFB!$W$2:$W$1048576, 0)):INDEX(CFB!$I$2:$I$1048576, MATCH(W1541, CFB!$W$2:$W$1048576, 0) + COUNTIF(CFB!$W$2:$W$1048576, W1541) - 1), 0)</f>
        <v>115</v>
      </c>
      <c r="M1541" s="2">
        <f>_xlfn.RANK.EQ(J1541, INDEX(CFB!$J$2:$J$1048576, MATCH(W1541, CFB!$W$2:$W$1048576, 0)):INDEX(CFB!$J$2:$J$1048576, MATCH(W1541, CFB!$W$2:$W$1048576, 0) + COUNTIF(CFB!$W$2:$W$1048576, W1541) - 1))</f>
        <v>84</v>
      </c>
      <c r="N1541" s="2">
        <f>RANK(K1541, INDEX(CFB!$K$2:$K$1048576, MATCH(W1541, CFB!$W$2:$W$1048576, 0)):INDEX(CFB!$K$2:$K$1048576, MATCH(W1541, CFB!$W$2:$W$1048576, 0) + COUNTIF(CFB!$W$2:$W$1048576, W1541) - 1))</f>
        <v>110</v>
      </c>
      <c r="O1541">
        <v>30.73</v>
      </c>
      <c r="P1541">
        <v>21.25</v>
      </c>
      <c r="Q1541">
        <v>7.37</v>
      </c>
      <c r="R1541">
        <v>6.36</v>
      </c>
      <c r="S1541">
        <v>3.65</v>
      </c>
      <c r="T1541">
        <v>3.93</v>
      </c>
      <c r="U1541">
        <v>5.75</v>
      </c>
      <c r="V1541">
        <v>4.88</v>
      </c>
      <c r="W1541">
        <v>2013</v>
      </c>
      <c r="X1541">
        <f t="shared" si="47"/>
        <v>0</v>
      </c>
    </row>
    <row r="1542" spans="1:24" ht="12.75" hidden="1" customHeight="1" x14ac:dyDescent="0.45">
      <c r="A1542">
        <v>111</v>
      </c>
      <c r="B1542" t="s">
        <v>102</v>
      </c>
      <c r="C1542" t="s">
        <v>49</v>
      </c>
      <c r="D1542" s="2" t="str">
        <f t="shared" si="46"/>
        <v>South Florida2013</v>
      </c>
      <c r="F1542">
        <v>2</v>
      </c>
      <c r="G1542">
        <v>10</v>
      </c>
      <c r="H1542" s="2">
        <v>0</v>
      </c>
      <c r="I1542">
        <v>-11.38</v>
      </c>
      <c r="J1542">
        <v>-2.17</v>
      </c>
      <c r="K1542">
        <v>-13.56</v>
      </c>
      <c r="L1542" s="2">
        <f>_xlfn.RANK.EQ(I1542, INDEX(CFB!$I$2:$I$1048576, MATCH(W1542, CFB!$W$2:$W$1048576, 0)):INDEX(CFB!$I$2:$I$1048576, MATCH(W1542, CFB!$W$2:$W$1048576, 0) + COUNTIF(CFB!$W$2:$W$1048576, W1542) - 1), 0)</f>
        <v>121</v>
      </c>
      <c r="M1542" s="2">
        <f>_xlfn.RANK.EQ(J1542, INDEX(CFB!$J$2:$J$1048576, MATCH(W1542, CFB!$W$2:$W$1048576, 0)):INDEX(CFB!$J$2:$J$1048576, MATCH(W1542, CFB!$W$2:$W$1048576, 0) + COUNTIF(CFB!$W$2:$W$1048576, W1542) - 1))</f>
        <v>76</v>
      </c>
      <c r="N1542" s="2">
        <f>RANK(K1542, INDEX(CFB!$K$2:$K$1048576, MATCH(W1542, CFB!$W$2:$W$1048576, 0)):INDEX(CFB!$K$2:$K$1048576, MATCH(W1542, CFB!$W$2:$W$1048576, 0) + COUNTIF(CFB!$W$2:$W$1048576, W1542) - 1))</f>
        <v>111</v>
      </c>
      <c r="O1542">
        <v>28.3</v>
      </c>
      <c r="P1542">
        <v>16.690000000000001</v>
      </c>
      <c r="Q1542">
        <v>6.88</v>
      </c>
      <c r="R1542">
        <v>6.33</v>
      </c>
      <c r="S1542">
        <v>4.1500000000000004</v>
      </c>
      <c r="T1542">
        <v>3.39</v>
      </c>
      <c r="U1542">
        <v>5.52</v>
      </c>
      <c r="V1542">
        <v>4.49</v>
      </c>
      <c r="W1542">
        <v>2013</v>
      </c>
      <c r="X1542">
        <f t="shared" si="47"/>
        <v>0</v>
      </c>
    </row>
    <row r="1543" spans="1:24" ht="12.75" hidden="1" customHeight="1" x14ac:dyDescent="0.45">
      <c r="A1543">
        <v>112</v>
      </c>
      <c r="B1543" t="s">
        <v>141</v>
      </c>
      <c r="C1543" t="s">
        <v>167</v>
      </c>
      <c r="D1543" s="2" t="str">
        <f t="shared" si="46"/>
        <v>New Mexico2013</v>
      </c>
      <c r="F1543">
        <v>3</v>
      </c>
      <c r="G1543">
        <v>9</v>
      </c>
      <c r="H1543" s="2">
        <v>0</v>
      </c>
      <c r="I1543">
        <v>0.33</v>
      </c>
      <c r="J1543">
        <v>-14.44</v>
      </c>
      <c r="K1543">
        <v>-14.1</v>
      </c>
      <c r="L1543" s="2">
        <f>_xlfn.RANK.EQ(I1543, INDEX(CFB!$I$2:$I$1048576, MATCH(W1543, CFB!$W$2:$W$1048576, 0)):INDEX(CFB!$I$2:$I$1048576, MATCH(W1543, CFB!$W$2:$W$1048576, 0) + COUNTIF(CFB!$W$2:$W$1048576, W1543) - 1), 0)</f>
        <v>62</v>
      </c>
      <c r="M1543" s="2">
        <f>_xlfn.RANK.EQ(J1543, INDEX(CFB!$J$2:$J$1048576, MATCH(W1543, CFB!$W$2:$W$1048576, 0)):INDEX(CFB!$J$2:$J$1048576, MATCH(W1543, CFB!$W$2:$W$1048576, 0) + COUNTIF(CFB!$W$2:$W$1048576, W1543) - 1))</f>
        <v>125</v>
      </c>
      <c r="N1543" s="2">
        <f>RANK(K1543, INDEX(CFB!$K$2:$K$1048576, MATCH(W1543, CFB!$W$2:$W$1048576, 0)):INDEX(CFB!$K$2:$K$1048576, MATCH(W1543, CFB!$W$2:$W$1048576, 0) + COUNTIF(CFB!$W$2:$W$1048576, W1543) - 1))</f>
        <v>112</v>
      </c>
      <c r="O1543">
        <v>41.56</v>
      </c>
      <c r="P1543">
        <v>31.73</v>
      </c>
      <c r="Q1543">
        <v>7.83</v>
      </c>
      <c r="R1543">
        <v>8.81</v>
      </c>
      <c r="S1543">
        <v>6.81</v>
      </c>
      <c r="T1543">
        <v>5.64</v>
      </c>
      <c r="U1543">
        <v>7.05</v>
      </c>
      <c r="V1543">
        <v>6.77</v>
      </c>
      <c r="W1543">
        <v>2013</v>
      </c>
      <c r="X1543">
        <f t="shared" si="47"/>
        <v>0</v>
      </c>
    </row>
    <row r="1544" spans="1:24" ht="12.75" hidden="1" customHeight="1" x14ac:dyDescent="0.45">
      <c r="A1544">
        <v>113</v>
      </c>
      <c r="B1544" t="s">
        <v>131</v>
      </c>
      <c r="C1544" t="s">
        <v>167</v>
      </c>
      <c r="D1544" s="2" t="str">
        <f t="shared" si="46"/>
        <v>Air Force2013</v>
      </c>
      <c r="F1544">
        <v>2</v>
      </c>
      <c r="G1544">
        <v>10</v>
      </c>
      <c r="H1544" s="2">
        <v>0</v>
      </c>
      <c r="I1544">
        <v>-4.16</v>
      </c>
      <c r="J1544">
        <v>-10.72</v>
      </c>
      <c r="K1544">
        <v>-14.88</v>
      </c>
      <c r="L1544" s="2">
        <f>_xlfn.RANK.EQ(I1544, INDEX(CFB!$I$2:$I$1048576, MATCH(W1544, CFB!$W$2:$W$1048576, 0)):INDEX(CFB!$I$2:$I$1048576, MATCH(W1544, CFB!$W$2:$W$1048576, 0) + COUNTIF(CFB!$W$2:$W$1048576, W1544) - 1), 0)</f>
        <v>96</v>
      </c>
      <c r="M1544" s="2">
        <f>_xlfn.RANK.EQ(J1544, INDEX(CFB!$J$2:$J$1048576, MATCH(W1544, CFB!$W$2:$W$1048576, 0)):INDEX(CFB!$J$2:$J$1048576, MATCH(W1544, CFB!$W$2:$W$1048576, 0) + COUNTIF(CFB!$W$2:$W$1048576, W1544) - 1))</f>
        <v>121</v>
      </c>
      <c r="N1544" s="2">
        <f>RANK(K1544, INDEX(CFB!$K$2:$K$1048576, MATCH(W1544, CFB!$W$2:$W$1048576, 0)):INDEX(CFB!$K$2:$K$1048576, MATCH(W1544, CFB!$W$2:$W$1048576, 0) + COUNTIF(CFB!$W$2:$W$1048576, W1544) - 1))</f>
        <v>113</v>
      </c>
      <c r="O1544">
        <v>35.08</v>
      </c>
      <c r="P1544">
        <v>28.69</v>
      </c>
      <c r="Q1544">
        <v>7.64</v>
      </c>
      <c r="R1544">
        <v>8.42</v>
      </c>
      <c r="S1544">
        <v>5.43</v>
      </c>
      <c r="T1544">
        <v>4.1399999999999997</v>
      </c>
      <c r="U1544">
        <v>6.04</v>
      </c>
      <c r="V1544">
        <v>5.66</v>
      </c>
      <c r="W1544">
        <v>2013</v>
      </c>
      <c r="X1544">
        <f t="shared" si="47"/>
        <v>0</v>
      </c>
    </row>
    <row r="1545" spans="1:24" ht="12.75" hidden="1" customHeight="1" x14ac:dyDescent="0.45">
      <c r="A1545">
        <v>114</v>
      </c>
      <c r="B1545" t="s">
        <v>137</v>
      </c>
      <c r="C1545" t="s">
        <v>165</v>
      </c>
      <c r="D1545" s="2" t="str">
        <f t="shared" si="46"/>
        <v>Louisiana Tech2013</v>
      </c>
      <c r="F1545">
        <v>4</v>
      </c>
      <c r="G1545">
        <v>8</v>
      </c>
      <c r="H1545" s="2">
        <v>0</v>
      </c>
      <c r="I1545">
        <v>-9.93</v>
      </c>
      <c r="J1545">
        <v>-5.74</v>
      </c>
      <c r="K1545">
        <v>-15.66</v>
      </c>
      <c r="L1545" s="2">
        <f>_xlfn.RANK.EQ(I1545, INDEX(CFB!$I$2:$I$1048576, MATCH(W1545, CFB!$W$2:$W$1048576, 0)):INDEX(CFB!$I$2:$I$1048576, MATCH(W1545, CFB!$W$2:$W$1048576, 0) + COUNTIF(CFB!$W$2:$W$1048576, W1545) - 1), 0)</f>
        <v>117</v>
      </c>
      <c r="M1545" s="2">
        <f>_xlfn.RANK.EQ(J1545, INDEX(CFB!$J$2:$J$1048576, MATCH(W1545, CFB!$W$2:$W$1048576, 0)):INDEX(CFB!$J$2:$J$1048576, MATCH(W1545, CFB!$W$2:$W$1048576, 0) + COUNTIF(CFB!$W$2:$W$1048576, W1545) - 1))</f>
        <v>104</v>
      </c>
      <c r="N1545" s="2">
        <f>RANK(K1545, INDEX(CFB!$K$2:$K$1048576, MATCH(W1545, CFB!$W$2:$W$1048576, 0)):INDEX(CFB!$K$2:$K$1048576, MATCH(W1545, CFB!$W$2:$W$1048576, 0) + COUNTIF(CFB!$W$2:$W$1048576, W1545) - 1))</f>
        <v>114</v>
      </c>
      <c r="O1545">
        <v>26.76</v>
      </c>
      <c r="P1545">
        <v>22.46</v>
      </c>
      <c r="Q1545">
        <v>5.57</v>
      </c>
      <c r="R1545">
        <v>7.51</v>
      </c>
      <c r="S1545">
        <v>4.9800000000000004</v>
      </c>
      <c r="T1545">
        <v>4.0599999999999996</v>
      </c>
      <c r="U1545">
        <v>5.49</v>
      </c>
      <c r="V1545">
        <v>5.35</v>
      </c>
      <c r="W1545">
        <v>2013</v>
      </c>
      <c r="X1545">
        <f t="shared" si="47"/>
        <v>0</v>
      </c>
    </row>
    <row r="1546" spans="1:24" ht="12.75" hidden="1" customHeight="1" x14ac:dyDescent="0.45">
      <c r="A1546">
        <v>115</v>
      </c>
      <c r="B1546" t="s">
        <v>135</v>
      </c>
      <c r="C1546" t="s">
        <v>168</v>
      </c>
      <c r="D1546" s="2" t="str">
        <f t="shared" si="46"/>
        <v>UAB2013</v>
      </c>
      <c r="F1546">
        <v>2</v>
      </c>
      <c r="G1546">
        <v>10</v>
      </c>
      <c r="H1546" s="2">
        <v>0</v>
      </c>
      <c r="I1546">
        <v>-1.77</v>
      </c>
      <c r="J1546">
        <v>-14.05</v>
      </c>
      <c r="K1546">
        <v>-15.82</v>
      </c>
      <c r="L1546" s="2">
        <f>_xlfn.RANK.EQ(I1546, INDEX(CFB!$I$2:$I$1048576, MATCH(W1546, CFB!$W$2:$W$1048576, 0)):INDEX(CFB!$I$2:$I$1048576, MATCH(W1546, CFB!$W$2:$W$1048576, 0) + COUNTIF(CFB!$W$2:$W$1048576, W1546) - 1), 0)</f>
        <v>86</v>
      </c>
      <c r="M1546" s="2">
        <f>_xlfn.RANK.EQ(J1546, INDEX(CFB!$J$2:$J$1048576, MATCH(W1546, CFB!$W$2:$W$1048576, 0)):INDEX(CFB!$J$2:$J$1048576, MATCH(W1546, CFB!$W$2:$W$1048576, 0) + COUNTIF(CFB!$W$2:$W$1048576, W1546) - 1))</f>
        <v>124</v>
      </c>
      <c r="N1546" s="2">
        <f>RANK(K1546, INDEX(CFB!$K$2:$K$1048576, MATCH(W1546, CFB!$W$2:$W$1048576, 0)):INDEX(CFB!$K$2:$K$1048576, MATCH(W1546, CFB!$W$2:$W$1048576, 0) + COUNTIF(CFB!$W$2:$W$1048576, W1546) - 1))</f>
        <v>115</v>
      </c>
      <c r="O1546">
        <v>35.75</v>
      </c>
      <c r="P1546">
        <v>33.68</v>
      </c>
      <c r="Q1546">
        <v>7.94</v>
      </c>
      <c r="R1546">
        <v>8.65</v>
      </c>
      <c r="S1546">
        <v>5.33</v>
      </c>
      <c r="T1546">
        <v>5.43</v>
      </c>
      <c r="U1546">
        <v>6.59</v>
      </c>
      <c r="V1546">
        <v>6.67</v>
      </c>
      <c r="W1546">
        <v>2013</v>
      </c>
      <c r="X1546">
        <f t="shared" si="47"/>
        <v>0</v>
      </c>
    </row>
    <row r="1547" spans="1:24" hidden="1" x14ac:dyDescent="0.45">
      <c r="A1547">
        <v>116</v>
      </c>
      <c r="B1547" t="s">
        <v>148</v>
      </c>
      <c r="C1547" t="s">
        <v>165</v>
      </c>
      <c r="D1547" s="2" t="str">
        <f t="shared" si="46"/>
        <v>UTEP2013</v>
      </c>
      <c r="F1547">
        <v>2</v>
      </c>
      <c r="G1547">
        <v>10</v>
      </c>
      <c r="H1547" s="2">
        <v>0</v>
      </c>
      <c r="I1547">
        <v>-8.65</v>
      </c>
      <c r="J1547">
        <v>-9.52</v>
      </c>
      <c r="K1547">
        <v>-18.170000000000002</v>
      </c>
      <c r="L1547" s="2">
        <f>_xlfn.RANK.EQ(I1547, INDEX(CFB!$I$2:$I$1048576, MATCH(W1547, CFB!$W$2:$W$1048576, 0)):INDEX(CFB!$I$2:$I$1048576, MATCH(W1547, CFB!$W$2:$W$1048576, 0) + COUNTIF(CFB!$W$2:$W$1048576, W1547) - 1), 0)</f>
        <v>112</v>
      </c>
      <c r="M1547" s="2">
        <f>_xlfn.RANK.EQ(J1547, INDEX(CFB!$J$2:$J$1048576, MATCH(W1547, CFB!$W$2:$W$1048576, 0)):INDEX(CFB!$J$2:$J$1048576, MATCH(W1547, CFB!$W$2:$W$1048576, 0) + COUNTIF(CFB!$W$2:$W$1048576, W1547) - 1))</f>
        <v>117</v>
      </c>
      <c r="N1547" s="2">
        <f>RANK(K1547, INDEX(CFB!$K$2:$K$1048576, MATCH(W1547, CFB!$W$2:$W$1048576, 0)):INDEX(CFB!$K$2:$K$1048576, MATCH(W1547, CFB!$W$2:$W$1048576, 0) + COUNTIF(CFB!$W$2:$W$1048576, W1547) - 1))</f>
        <v>116</v>
      </c>
      <c r="O1547">
        <v>29.93</v>
      </c>
      <c r="P1547">
        <v>30.94</v>
      </c>
      <c r="Q1547">
        <v>6.83</v>
      </c>
      <c r="R1547">
        <v>9.58</v>
      </c>
      <c r="S1547">
        <v>4.43</v>
      </c>
      <c r="T1547">
        <v>5.62</v>
      </c>
      <c r="U1547">
        <v>5.39</v>
      </c>
      <c r="V1547">
        <v>6.99</v>
      </c>
      <c r="W1547">
        <v>2013</v>
      </c>
      <c r="X1547">
        <f t="shared" si="47"/>
        <v>0</v>
      </c>
    </row>
    <row r="1548" spans="1:24" ht="12.75" hidden="1" customHeight="1" x14ac:dyDescent="0.45">
      <c r="A1548">
        <v>117</v>
      </c>
      <c r="B1548" t="s">
        <v>117</v>
      </c>
      <c r="C1548" t="s">
        <v>161</v>
      </c>
      <c r="D1548" s="2" t="str">
        <f t="shared" si="46"/>
        <v>Western Michigan2013</v>
      </c>
      <c r="F1548">
        <v>1</v>
      </c>
      <c r="G1548">
        <v>11</v>
      </c>
      <c r="H1548" s="2">
        <v>0</v>
      </c>
      <c r="I1548">
        <v>-10.43</v>
      </c>
      <c r="J1548">
        <v>-8.73</v>
      </c>
      <c r="K1548">
        <v>-19.16</v>
      </c>
      <c r="L1548" s="2">
        <f>_xlfn.RANK.EQ(I1548, INDEX(CFB!$I$2:$I$1048576, MATCH(W1548, CFB!$W$2:$W$1048576, 0)):INDEX(CFB!$I$2:$I$1048576, MATCH(W1548, CFB!$W$2:$W$1048576, 0) + COUNTIF(CFB!$W$2:$W$1048576, W1548) - 1), 0)</f>
        <v>120</v>
      </c>
      <c r="M1548" s="2">
        <f>_xlfn.RANK.EQ(J1548, INDEX(CFB!$J$2:$J$1048576, MATCH(W1548, CFB!$W$2:$W$1048576, 0)):INDEX(CFB!$J$2:$J$1048576, MATCH(W1548, CFB!$W$2:$W$1048576, 0) + COUNTIF(CFB!$W$2:$W$1048576, W1548) - 1))</f>
        <v>113</v>
      </c>
      <c r="N1548" s="2">
        <f>RANK(K1548, INDEX(CFB!$K$2:$K$1048576, MATCH(W1548, CFB!$W$2:$W$1048576, 0)):INDEX(CFB!$K$2:$K$1048576, MATCH(W1548, CFB!$W$2:$W$1048576, 0) + COUNTIF(CFB!$W$2:$W$1048576, W1548) - 1))</f>
        <v>117</v>
      </c>
      <c r="O1548">
        <v>27.08</v>
      </c>
      <c r="P1548">
        <v>27.35</v>
      </c>
      <c r="Q1548">
        <v>6.07</v>
      </c>
      <c r="R1548">
        <v>6.35</v>
      </c>
      <c r="S1548">
        <v>3.99</v>
      </c>
      <c r="T1548">
        <v>4.82</v>
      </c>
      <c r="U1548">
        <v>5.22</v>
      </c>
      <c r="V1548">
        <v>5.32</v>
      </c>
      <c r="W1548">
        <v>2013</v>
      </c>
      <c r="X1548">
        <f t="shared" si="47"/>
        <v>0</v>
      </c>
    </row>
    <row r="1549" spans="1:24" ht="12.75" hidden="1" customHeight="1" x14ac:dyDescent="0.45">
      <c r="A1549">
        <v>118</v>
      </c>
      <c r="B1549" t="s">
        <v>175</v>
      </c>
      <c r="C1549" t="s">
        <v>12</v>
      </c>
      <c r="D1549" s="2" t="str">
        <f t="shared" si="46"/>
        <v>Idaho2013</v>
      </c>
      <c r="F1549">
        <v>1</v>
      </c>
      <c r="G1549">
        <v>11</v>
      </c>
      <c r="H1549" s="2">
        <v>0</v>
      </c>
      <c r="I1549">
        <v>-9.43</v>
      </c>
      <c r="J1549">
        <v>-9.8699999999999992</v>
      </c>
      <c r="K1549">
        <v>-19.3</v>
      </c>
      <c r="L1549" s="2">
        <f>_xlfn.RANK.EQ(I1549, INDEX(CFB!$I$2:$I$1048576, MATCH(W1549, CFB!$W$2:$W$1048576, 0)):INDEX(CFB!$I$2:$I$1048576, MATCH(W1549, CFB!$W$2:$W$1048576, 0) + COUNTIF(CFB!$W$2:$W$1048576, W1549) - 1), 0)</f>
        <v>114</v>
      </c>
      <c r="M1549" s="2">
        <f>_xlfn.RANK.EQ(J1549, INDEX(CFB!$J$2:$J$1048576, MATCH(W1549, CFB!$W$2:$W$1048576, 0)):INDEX(CFB!$J$2:$J$1048576, MATCH(W1549, CFB!$W$2:$W$1048576, 0) + COUNTIF(CFB!$W$2:$W$1048576, W1549) - 1))</f>
        <v>118</v>
      </c>
      <c r="N1549" s="2">
        <f>RANK(K1549, INDEX(CFB!$K$2:$K$1048576, MATCH(W1549, CFB!$W$2:$W$1048576, 0)):INDEX(CFB!$K$2:$K$1048576, MATCH(W1549, CFB!$W$2:$W$1048576, 0) + COUNTIF(CFB!$W$2:$W$1048576, W1549) - 1))</f>
        <v>118</v>
      </c>
      <c r="O1549">
        <v>29.13</v>
      </c>
      <c r="P1549">
        <v>33.6</v>
      </c>
      <c r="Q1549">
        <v>7.21</v>
      </c>
      <c r="R1549">
        <v>7.7</v>
      </c>
      <c r="S1549">
        <v>3.9</v>
      </c>
      <c r="T1549">
        <v>4.68</v>
      </c>
      <c r="U1549">
        <v>5.47</v>
      </c>
      <c r="V1549">
        <v>5.95</v>
      </c>
      <c r="W1549">
        <v>2013</v>
      </c>
      <c r="X1549">
        <f t="shared" si="47"/>
        <v>0</v>
      </c>
    </row>
    <row r="1550" spans="1:24" ht="12.75" hidden="1" customHeight="1" x14ac:dyDescent="0.45">
      <c r="A1550">
        <v>119</v>
      </c>
      <c r="B1550" t="s">
        <v>149</v>
      </c>
      <c r="C1550" t="s">
        <v>12</v>
      </c>
      <c r="D1550" s="2" t="str">
        <f t="shared" si="46"/>
        <v>New Mexico State2013</v>
      </c>
      <c r="F1550">
        <v>2</v>
      </c>
      <c r="G1550">
        <v>10</v>
      </c>
      <c r="H1550" s="2">
        <v>0</v>
      </c>
      <c r="I1550">
        <v>-7.85</v>
      </c>
      <c r="J1550">
        <v>-11.51</v>
      </c>
      <c r="K1550">
        <v>-19.36</v>
      </c>
      <c r="L1550" s="2">
        <f>_xlfn.RANK.EQ(I1550, INDEX(CFB!$I$2:$I$1048576, MATCH(W1550, CFB!$W$2:$W$1048576, 0)):INDEX(CFB!$I$2:$I$1048576, MATCH(W1550, CFB!$W$2:$W$1048576, 0) + COUNTIF(CFB!$W$2:$W$1048576, W1550) - 1), 0)</f>
        <v>109</v>
      </c>
      <c r="M1550" s="2">
        <f>_xlfn.RANK.EQ(J1550, INDEX(CFB!$J$2:$J$1048576, MATCH(W1550, CFB!$W$2:$W$1048576, 0)):INDEX(CFB!$J$2:$J$1048576, MATCH(W1550, CFB!$W$2:$W$1048576, 0) + COUNTIF(CFB!$W$2:$W$1048576, W1550) - 1))</f>
        <v>122</v>
      </c>
      <c r="N1550" s="2">
        <f>RANK(K1550, INDEX(CFB!$K$2:$K$1048576, MATCH(W1550, CFB!$W$2:$W$1048576, 0)):INDEX(CFB!$K$2:$K$1048576, MATCH(W1550, CFB!$W$2:$W$1048576, 0) + COUNTIF(CFB!$W$2:$W$1048576, W1550) - 1))</f>
        <v>119</v>
      </c>
      <c r="O1550">
        <v>30.52</v>
      </c>
      <c r="P1550">
        <v>34.340000000000003</v>
      </c>
      <c r="Q1550">
        <v>7.53</v>
      </c>
      <c r="R1550">
        <v>8.11</v>
      </c>
      <c r="S1550">
        <v>4.24</v>
      </c>
      <c r="T1550">
        <v>6.21</v>
      </c>
      <c r="U1550">
        <v>5.94</v>
      </c>
      <c r="V1550">
        <v>7.04</v>
      </c>
      <c r="W1550">
        <v>2013</v>
      </c>
      <c r="X1550">
        <f t="shared" si="47"/>
        <v>0</v>
      </c>
    </row>
    <row r="1551" spans="1:24" ht="12.75" hidden="1" customHeight="1" x14ac:dyDescent="0.45">
      <c r="A1551">
        <v>120</v>
      </c>
      <c r="B1551" t="s">
        <v>136</v>
      </c>
      <c r="C1551" t="s">
        <v>174</v>
      </c>
      <c r="D1551" s="2" t="str">
        <f t="shared" si="46"/>
        <v>Georgia State2013</v>
      </c>
      <c r="F1551">
        <v>0</v>
      </c>
      <c r="G1551">
        <v>12</v>
      </c>
      <c r="H1551" s="2">
        <v>0</v>
      </c>
      <c r="I1551">
        <v>-9.64</v>
      </c>
      <c r="J1551">
        <v>-10.56</v>
      </c>
      <c r="K1551">
        <v>-20.2</v>
      </c>
      <c r="L1551" s="2">
        <f>_xlfn.RANK.EQ(I1551, INDEX(CFB!$I$2:$I$1048576, MATCH(W1551, CFB!$W$2:$W$1048576, 0)):INDEX(CFB!$I$2:$I$1048576, MATCH(W1551, CFB!$W$2:$W$1048576, 0) + COUNTIF(CFB!$W$2:$W$1048576, W1551) - 1), 0)</f>
        <v>116</v>
      </c>
      <c r="M1551" s="2">
        <f>_xlfn.RANK.EQ(J1551, INDEX(CFB!$J$2:$J$1048576, MATCH(W1551, CFB!$W$2:$W$1048576, 0)):INDEX(CFB!$J$2:$J$1048576, MATCH(W1551, CFB!$W$2:$W$1048576, 0) + COUNTIF(CFB!$W$2:$W$1048576, W1551) - 1))</f>
        <v>120</v>
      </c>
      <c r="N1551" s="2">
        <f>RANK(K1551, INDEX(CFB!$K$2:$K$1048576, MATCH(W1551, CFB!$W$2:$W$1048576, 0)):INDEX(CFB!$K$2:$K$1048576, MATCH(W1551, CFB!$W$2:$W$1048576, 0) + COUNTIF(CFB!$W$2:$W$1048576, W1551) - 1))</f>
        <v>120</v>
      </c>
      <c r="O1551">
        <v>27.46</v>
      </c>
      <c r="P1551">
        <v>27.97</v>
      </c>
      <c r="Q1551">
        <v>7.46</v>
      </c>
      <c r="R1551">
        <v>7.79</v>
      </c>
      <c r="S1551">
        <v>3.85</v>
      </c>
      <c r="T1551">
        <v>4.41</v>
      </c>
      <c r="U1551">
        <v>5.87</v>
      </c>
      <c r="V1551">
        <v>5.65</v>
      </c>
      <c r="W1551">
        <v>2013</v>
      </c>
      <c r="X1551">
        <f t="shared" si="47"/>
        <v>0</v>
      </c>
    </row>
    <row r="1552" spans="1:24" ht="12.75" hidden="1" customHeight="1" x14ac:dyDescent="0.45">
      <c r="A1552">
        <v>121</v>
      </c>
      <c r="B1552" t="s">
        <v>145</v>
      </c>
      <c r="C1552" t="s">
        <v>162</v>
      </c>
      <c r="D1552" s="2" t="str">
        <f t="shared" si="46"/>
        <v>Massachusetts2013</v>
      </c>
      <c r="F1552">
        <v>1</v>
      </c>
      <c r="G1552">
        <v>11</v>
      </c>
      <c r="H1552" s="2">
        <v>0</v>
      </c>
      <c r="I1552">
        <v>-15.27</v>
      </c>
      <c r="J1552">
        <v>-5.13</v>
      </c>
      <c r="K1552">
        <v>-20.399999999999999</v>
      </c>
      <c r="L1552" s="2">
        <f>_xlfn.RANK.EQ(I1552, INDEX(CFB!$I$2:$I$1048576, MATCH(W1552, CFB!$W$2:$W$1048576, 0)):INDEX(CFB!$I$2:$I$1048576, MATCH(W1552, CFB!$W$2:$W$1048576, 0) + COUNTIF(CFB!$W$2:$W$1048576, W1552) - 1), 0)</f>
        <v>123</v>
      </c>
      <c r="M1552" s="2">
        <f>_xlfn.RANK.EQ(J1552, INDEX(CFB!$J$2:$J$1048576, MATCH(W1552, CFB!$W$2:$W$1048576, 0)):INDEX(CFB!$J$2:$J$1048576, MATCH(W1552, CFB!$W$2:$W$1048576, 0) + COUNTIF(CFB!$W$2:$W$1048576, W1552) - 1))</f>
        <v>102</v>
      </c>
      <c r="N1552" s="2">
        <f>RANK(K1552, INDEX(CFB!$K$2:$K$1048576, MATCH(W1552, CFB!$W$2:$W$1048576, 0)):INDEX(CFB!$K$2:$K$1048576, MATCH(W1552, CFB!$W$2:$W$1048576, 0) + COUNTIF(CFB!$W$2:$W$1048576, W1552) - 1))</f>
        <v>121</v>
      </c>
      <c r="O1552">
        <v>22.72</v>
      </c>
      <c r="P1552">
        <v>24.81</v>
      </c>
      <c r="Q1552">
        <v>6.37</v>
      </c>
      <c r="R1552">
        <v>7.97</v>
      </c>
      <c r="S1552">
        <v>3.77</v>
      </c>
      <c r="T1552">
        <v>5.14</v>
      </c>
      <c r="U1552">
        <v>4.99</v>
      </c>
      <c r="V1552">
        <v>6.17</v>
      </c>
      <c r="W1552">
        <v>2013</v>
      </c>
      <c r="X1552">
        <f t="shared" si="47"/>
        <v>0</v>
      </c>
    </row>
    <row r="1553" spans="1:24" ht="12.75" hidden="1" customHeight="1" x14ac:dyDescent="0.45">
      <c r="A1553">
        <v>122</v>
      </c>
      <c r="B1553" t="s">
        <v>150</v>
      </c>
      <c r="C1553" t="s">
        <v>168</v>
      </c>
      <c r="D1553" s="2" t="str">
        <f t="shared" si="46"/>
        <v>Southern Mississippi2013</v>
      </c>
      <c r="F1553">
        <v>1</v>
      </c>
      <c r="G1553">
        <v>11</v>
      </c>
      <c r="H1553" s="2">
        <v>0</v>
      </c>
      <c r="I1553">
        <v>-12.24</v>
      </c>
      <c r="J1553">
        <v>-8.89</v>
      </c>
      <c r="K1553">
        <v>-21.13</v>
      </c>
      <c r="L1553" s="2">
        <f>_xlfn.RANK.EQ(I1553, INDEX(CFB!$I$2:$I$1048576, MATCH(W1553, CFB!$W$2:$W$1048576, 0)):INDEX(CFB!$I$2:$I$1048576, MATCH(W1553, CFB!$W$2:$W$1048576, 0) + COUNTIF(CFB!$W$2:$W$1048576, W1553) - 1), 0)</f>
        <v>122</v>
      </c>
      <c r="M1553" s="2">
        <f>_xlfn.RANK.EQ(J1553, INDEX(CFB!$J$2:$J$1048576, MATCH(W1553, CFB!$W$2:$W$1048576, 0)):INDEX(CFB!$J$2:$J$1048576, MATCH(W1553, CFB!$W$2:$W$1048576, 0) + COUNTIF(CFB!$W$2:$W$1048576, W1553) - 1))</f>
        <v>114</v>
      </c>
      <c r="N1553" s="2">
        <f>RANK(K1553, INDEX(CFB!$K$2:$K$1048576, MATCH(W1553, CFB!$W$2:$W$1048576, 0)):INDEX(CFB!$K$2:$K$1048576, MATCH(W1553, CFB!$W$2:$W$1048576, 0) + COUNTIF(CFB!$W$2:$W$1048576, W1553) - 1))</f>
        <v>122</v>
      </c>
      <c r="O1553">
        <v>27.54</v>
      </c>
      <c r="P1553">
        <v>32.89</v>
      </c>
      <c r="Q1553">
        <v>6.6</v>
      </c>
      <c r="R1553">
        <v>7.7</v>
      </c>
      <c r="S1553">
        <v>3.09</v>
      </c>
      <c r="T1553">
        <v>4.21</v>
      </c>
      <c r="U1553">
        <v>5.31</v>
      </c>
      <c r="V1553">
        <v>5.41</v>
      </c>
      <c r="W1553">
        <v>2013</v>
      </c>
      <c r="X1553">
        <f t="shared" si="47"/>
        <v>0</v>
      </c>
    </row>
    <row r="1554" spans="1:24" ht="12.75" hidden="1" customHeight="1" x14ac:dyDescent="0.45">
      <c r="A1554">
        <v>123</v>
      </c>
      <c r="B1554" t="s">
        <v>134</v>
      </c>
      <c r="C1554" t="s">
        <v>161</v>
      </c>
      <c r="D1554" s="2" t="str">
        <f t="shared" si="46"/>
        <v>Eastern Michigan2013</v>
      </c>
      <c r="F1554">
        <v>2</v>
      </c>
      <c r="G1554">
        <v>10</v>
      </c>
      <c r="H1554" s="2">
        <v>0</v>
      </c>
      <c r="I1554">
        <v>-10.15</v>
      </c>
      <c r="J1554">
        <v>-12.69</v>
      </c>
      <c r="K1554">
        <v>-22.84</v>
      </c>
      <c r="L1554" s="2">
        <f>_xlfn.RANK.EQ(I1554, INDEX(CFB!$I$2:$I$1048576, MATCH(W1554, CFB!$W$2:$W$1048576, 0)):INDEX(CFB!$I$2:$I$1048576, MATCH(W1554, CFB!$W$2:$W$1048576, 0) + COUNTIF(CFB!$W$2:$W$1048576, W1554) - 1), 0)</f>
        <v>119</v>
      </c>
      <c r="M1554" s="2">
        <f>_xlfn.RANK.EQ(J1554, INDEX(CFB!$J$2:$J$1048576, MATCH(W1554, CFB!$W$2:$W$1048576, 0)):INDEX(CFB!$J$2:$J$1048576, MATCH(W1554, CFB!$W$2:$W$1048576, 0) + COUNTIF(CFB!$W$2:$W$1048576, W1554) - 1))</f>
        <v>123</v>
      </c>
      <c r="N1554" s="2">
        <f>RANK(K1554, INDEX(CFB!$K$2:$K$1048576, MATCH(W1554, CFB!$W$2:$W$1048576, 0)):INDEX(CFB!$K$2:$K$1048576, MATCH(W1554, CFB!$W$2:$W$1048576, 0) + COUNTIF(CFB!$W$2:$W$1048576, W1554) - 1))</f>
        <v>123</v>
      </c>
      <c r="O1554">
        <v>27.64</v>
      </c>
      <c r="P1554">
        <v>35.979999999999997</v>
      </c>
      <c r="Q1554">
        <v>6.56</v>
      </c>
      <c r="R1554">
        <v>9.36</v>
      </c>
      <c r="S1554">
        <v>4.68</v>
      </c>
      <c r="T1554">
        <v>5.83</v>
      </c>
      <c r="U1554">
        <v>5.62</v>
      </c>
      <c r="V1554">
        <v>7.07</v>
      </c>
      <c r="W1554">
        <v>2013</v>
      </c>
      <c r="X1554">
        <f t="shared" si="47"/>
        <v>0</v>
      </c>
    </row>
    <row r="1555" spans="1:24" ht="12.75" hidden="1" customHeight="1" x14ac:dyDescent="0.45">
      <c r="A1555">
        <v>124</v>
      </c>
      <c r="B1555" t="s">
        <v>86</v>
      </c>
      <c r="C1555" t="s">
        <v>162</v>
      </c>
      <c r="D1555" s="2" t="str">
        <f t="shared" si="46"/>
        <v>Miami (OH)2013</v>
      </c>
      <c r="F1555">
        <v>0</v>
      </c>
      <c r="G1555">
        <v>12</v>
      </c>
      <c r="H1555" s="2">
        <v>0</v>
      </c>
      <c r="I1555">
        <v>-18.670000000000002</v>
      </c>
      <c r="J1555">
        <v>-4.82</v>
      </c>
      <c r="K1555">
        <v>-23.48</v>
      </c>
      <c r="L1555" s="2">
        <f>_xlfn.RANK.EQ(I1555, INDEX(CFB!$I$2:$I$1048576, MATCH(W1555, CFB!$W$2:$W$1048576, 0)):INDEX(CFB!$I$2:$I$1048576, MATCH(W1555, CFB!$W$2:$W$1048576, 0) + COUNTIF(CFB!$W$2:$W$1048576, W1555) - 1), 0)</f>
        <v>124</v>
      </c>
      <c r="M1555" s="2">
        <f>_xlfn.RANK.EQ(J1555, INDEX(CFB!$J$2:$J$1048576, MATCH(W1555, CFB!$W$2:$W$1048576, 0)):INDEX(CFB!$J$2:$J$1048576, MATCH(W1555, CFB!$W$2:$W$1048576, 0) + COUNTIF(CFB!$W$2:$W$1048576, W1555) - 1))</f>
        <v>100</v>
      </c>
      <c r="N1555" s="2">
        <f>RANK(K1555, INDEX(CFB!$K$2:$K$1048576, MATCH(W1555, CFB!$W$2:$W$1048576, 0)):INDEX(CFB!$K$2:$K$1048576, MATCH(W1555, CFB!$W$2:$W$1048576, 0) + COUNTIF(CFB!$W$2:$W$1048576, W1555) - 1))</f>
        <v>124</v>
      </c>
      <c r="O1555">
        <v>20.12</v>
      </c>
      <c r="P1555">
        <v>26.56</v>
      </c>
      <c r="Q1555">
        <v>5.58</v>
      </c>
      <c r="R1555">
        <v>7.42</v>
      </c>
      <c r="S1555">
        <v>2.88</v>
      </c>
      <c r="T1555">
        <v>4.8499999999999996</v>
      </c>
      <c r="U1555">
        <v>4.12</v>
      </c>
      <c r="V1555">
        <v>5.75</v>
      </c>
      <c r="W1555">
        <v>2013</v>
      </c>
      <c r="X1555">
        <f t="shared" si="47"/>
        <v>0</v>
      </c>
    </row>
    <row r="1556" spans="1:24" ht="12.75" hidden="1" customHeight="1" x14ac:dyDescent="0.45">
      <c r="A1556">
        <v>125</v>
      </c>
      <c r="B1556" t="s">
        <v>142</v>
      </c>
      <c r="C1556" t="s">
        <v>168</v>
      </c>
      <c r="D1556" s="2" t="str">
        <f t="shared" si="46"/>
        <v>Florida International2013</v>
      </c>
      <c r="F1556">
        <v>1</v>
      </c>
      <c r="G1556">
        <v>11</v>
      </c>
      <c r="H1556" s="2">
        <v>0</v>
      </c>
      <c r="I1556">
        <v>-19.13</v>
      </c>
      <c r="J1556">
        <v>-4.4000000000000004</v>
      </c>
      <c r="K1556">
        <v>-23.53</v>
      </c>
      <c r="L1556" s="2">
        <f>_xlfn.RANK.EQ(I1556, INDEX(CFB!$I$2:$I$1048576, MATCH(W1556, CFB!$W$2:$W$1048576, 0)):INDEX(CFB!$I$2:$I$1048576, MATCH(W1556, CFB!$W$2:$W$1048576, 0) + COUNTIF(CFB!$W$2:$W$1048576, W1556) - 1), 0)</f>
        <v>125</v>
      </c>
      <c r="M1556" s="2">
        <f>_xlfn.RANK.EQ(J1556, INDEX(CFB!$J$2:$J$1048576, MATCH(W1556, CFB!$W$2:$W$1048576, 0)):INDEX(CFB!$J$2:$J$1048576, MATCH(W1556, CFB!$W$2:$W$1048576, 0) + COUNTIF(CFB!$W$2:$W$1048576, W1556) - 1))</f>
        <v>96</v>
      </c>
      <c r="N1556" s="2">
        <f>RANK(K1556, INDEX(CFB!$K$2:$K$1048576, MATCH(W1556, CFB!$W$2:$W$1048576, 0)):INDEX(CFB!$K$2:$K$1048576, MATCH(W1556, CFB!$W$2:$W$1048576, 0) + COUNTIF(CFB!$W$2:$W$1048576, W1556) - 1))</f>
        <v>125</v>
      </c>
      <c r="O1556">
        <v>18.11</v>
      </c>
      <c r="P1556">
        <v>27.64</v>
      </c>
      <c r="Q1556">
        <v>6.26</v>
      </c>
      <c r="R1556">
        <v>7.87</v>
      </c>
      <c r="S1556">
        <v>2.5099999999999998</v>
      </c>
      <c r="T1556">
        <v>4.88</v>
      </c>
      <c r="U1556">
        <v>4.17</v>
      </c>
      <c r="V1556">
        <v>5.89</v>
      </c>
      <c r="W1556">
        <v>2013</v>
      </c>
      <c r="X1556">
        <f t="shared" si="47"/>
        <v>0</v>
      </c>
    </row>
    <row r="1557" spans="1:24" ht="12.75" hidden="1" customHeight="1" x14ac:dyDescent="0.45">
      <c r="A1557">
        <v>1</v>
      </c>
      <c r="B1557" t="s">
        <v>18</v>
      </c>
      <c r="C1557" t="s">
        <v>157</v>
      </c>
      <c r="D1557" s="2" t="str">
        <f t="shared" si="46"/>
        <v>Alabama2012</v>
      </c>
      <c r="E1557">
        <v>1</v>
      </c>
      <c r="F1557">
        <v>13</v>
      </c>
      <c r="G1557">
        <v>1</v>
      </c>
      <c r="H1557" s="2">
        <v>0</v>
      </c>
      <c r="I1557">
        <v>6.53</v>
      </c>
      <c r="J1557">
        <v>17.98</v>
      </c>
      <c r="K1557">
        <v>24.51</v>
      </c>
      <c r="L1557" s="2">
        <f>_xlfn.RANK.EQ(I1557, INDEX(CFB!$I$2:$I$1048576, MATCH(W1557, CFB!$W$2:$W$1048576, 0)):INDEX(CFB!$I$2:$I$1048576, MATCH(W1557, CFB!$W$2:$W$1048576, 0) + COUNTIF(CFB!$W$2:$W$1048576, W1557) - 1), 0)</f>
        <v>22</v>
      </c>
      <c r="M1557" s="2">
        <f>_xlfn.RANK.EQ(J1557, INDEX(CFB!$J$2:$J$1048576, MATCH(W1557, CFB!$W$2:$W$1048576, 0)):INDEX(CFB!$J$2:$J$1048576, MATCH(W1557, CFB!$W$2:$W$1048576, 0) + COUNTIF(CFB!$W$2:$W$1048576, W1557) - 1))</f>
        <v>1</v>
      </c>
      <c r="N1557" s="2">
        <f>RANK(K1557, INDEX(CFB!$K$2:$K$1048576, MATCH(W1557, CFB!$W$2:$W$1048576, 0)):INDEX(CFB!$K$2:$K$1048576, MATCH(W1557, CFB!$W$2:$W$1048576, 0) + COUNTIF(CFB!$W$2:$W$1048576, W1557) - 1))</f>
        <v>1</v>
      </c>
      <c r="O1557">
        <v>56.7</v>
      </c>
      <c r="P1557">
        <v>-6.37</v>
      </c>
      <c r="Q1557">
        <v>11</v>
      </c>
      <c r="R1557">
        <v>4.01</v>
      </c>
      <c r="S1557">
        <v>6.85</v>
      </c>
      <c r="T1557">
        <v>1.25</v>
      </c>
      <c r="U1557">
        <v>8.4</v>
      </c>
      <c r="V1557">
        <v>2.58</v>
      </c>
      <c r="W1557">
        <v>2012</v>
      </c>
      <c r="X1557">
        <f t="shared" si="47"/>
        <v>1</v>
      </c>
    </row>
    <row r="1558" spans="1:24" ht="12.75" hidden="1" customHeight="1" x14ac:dyDescent="0.45">
      <c r="A1558">
        <v>2</v>
      </c>
      <c r="B1558" t="s">
        <v>13</v>
      </c>
      <c r="C1558" t="s">
        <v>171</v>
      </c>
      <c r="D1558" s="2" t="str">
        <f t="shared" si="46"/>
        <v>Oregon2012</v>
      </c>
      <c r="E1558">
        <v>2</v>
      </c>
      <c r="F1558">
        <v>12</v>
      </c>
      <c r="G1558">
        <v>1</v>
      </c>
      <c r="H1558" s="2">
        <v>0</v>
      </c>
      <c r="I1558">
        <v>17.21</v>
      </c>
      <c r="J1558">
        <v>6.22</v>
      </c>
      <c r="K1558">
        <v>23.43</v>
      </c>
      <c r="L1558" s="2">
        <f>_xlfn.RANK.EQ(I1558, INDEX(CFB!$I$2:$I$1048576, MATCH(W1558, CFB!$W$2:$W$1048576, 0)):INDEX(CFB!$I$2:$I$1048576, MATCH(W1558, CFB!$W$2:$W$1048576, 0) + COUNTIF(CFB!$W$2:$W$1048576, W1558) - 1), 0)</f>
        <v>3</v>
      </c>
      <c r="M1558" s="2">
        <f>_xlfn.RANK.EQ(J1558, INDEX(CFB!$J$2:$J$1048576, MATCH(W1558, CFB!$W$2:$W$1048576, 0)):INDEX(CFB!$J$2:$J$1048576, MATCH(W1558, CFB!$W$2:$W$1048576, 0) + COUNTIF(CFB!$W$2:$W$1048576, W1558) - 1))</f>
        <v>23</v>
      </c>
      <c r="N1558" s="2">
        <f>RANK(K1558, INDEX(CFB!$K$2:$K$1048576, MATCH(W1558, CFB!$W$2:$W$1048576, 0)):INDEX(CFB!$K$2:$K$1048576, MATCH(W1558, CFB!$W$2:$W$1048576, 0) + COUNTIF(CFB!$W$2:$W$1048576, W1558) - 1))</f>
        <v>2</v>
      </c>
      <c r="O1558">
        <v>66.16</v>
      </c>
      <c r="P1558">
        <v>4.82</v>
      </c>
      <c r="Q1558">
        <v>9.5</v>
      </c>
      <c r="R1558">
        <v>4.1100000000000003</v>
      </c>
      <c r="S1558">
        <v>6.82</v>
      </c>
      <c r="T1558">
        <v>3.4</v>
      </c>
      <c r="U1558">
        <v>7.89</v>
      </c>
      <c r="V1558">
        <v>3.67</v>
      </c>
      <c r="W1558">
        <v>2012</v>
      </c>
      <c r="X1558">
        <f t="shared" si="47"/>
        <v>0</v>
      </c>
    </row>
    <row r="1559" spans="1:24" ht="12.75" hidden="1" customHeight="1" x14ac:dyDescent="0.45">
      <c r="A1559">
        <v>3</v>
      </c>
      <c r="B1559" t="s">
        <v>34</v>
      </c>
      <c r="C1559" t="s">
        <v>157</v>
      </c>
      <c r="D1559" s="2" t="str">
        <f t="shared" si="46"/>
        <v>Texas A&amp;M2012</v>
      </c>
      <c r="E1559">
        <v>5</v>
      </c>
      <c r="F1559">
        <v>11</v>
      </c>
      <c r="G1559">
        <v>2</v>
      </c>
      <c r="H1559" s="2">
        <v>0</v>
      </c>
      <c r="I1559">
        <v>14.01</v>
      </c>
      <c r="J1559">
        <v>6.05</v>
      </c>
      <c r="K1559">
        <v>20.05</v>
      </c>
      <c r="L1559" s="2">
        <f>_xlfn.RANK.EQ(I1559, INDEX(CFB!$I$2:$I$1048576, MATCH(W1559, CFB!$W$2:$W$1048576, 0)):INDEX(CFB!$I$2:$I$1048576, MATCH(W1559, CFB!$W$2:$W$1048576, 0) + COUNTIF(CFB!$W$2:$W$1048576, W1559) - 1), 0)</f>
        <v>4</v>
      </c>
      <c r="M1559" s="2">
        <f>_xlfn.RANK.EQ(J1559, INDEX(CFB!$J$2:$J$1048576, MATCH(W1559, CFB!$W$2:$W$1048576, 0)):INDEX(CFB!$J$2:$J$1048576, MATCH(W1559, CFB!$W$2:$W$1048576, 0) + COUNTIF(CFB!$W$2:$W$1048576, W1559) - 1))</f>
        <v>25</v>
      </c>
      <c r="N1559" s="2">
        <f>RANK(K1559, INDEX(CFB!$K$2:$K$1048576, MATCH(W1559, CFB!$W$2:$W$1048576, 0)):INDEX(CFB!$K$2:$K$1048576, MATCH(W1559, CFB!$W$2:$W$1048576, 0) + COUNTIF(CFB!$W$2:$W$1048576, W1559) - 1))</f>
        <v>3</v>
      </c>
      <c r="O1559">
        <v>61.72</v>
      </c>
      <c r="P1559">
        <v>4.75</v>
      </c>
      <c r="Q1559">
        <v>10.11</v>
      </c>
      <c r="R1559">
        <v>5.18</v>
      </c>
      <c r="S1559">
        <v>7.19</v>
      </c>
      <c r="T1559">
        <v>2.66</v>
      </c>
      <c r="U1559">
        <v>8.52</v>
      </c>
      <c r="V1559">
        <v>3.93</v>
      </c>
      <c r="W1559">
        <v>2012</v>
      </c>
      <c r="X1559">
        <f t="shared" si="47"/>
        <v>0</v>
      </c>
    </row>
    <row r="1560" spans="1:24" ht="12.75" hidden="1" customHeight="1" x14ac:dyDescent="0.45">
      <c r="A1560">
        <v>4</v>
      </c>
      <c r="B1560" t="s">
        <v>17</v>
      </c>
      <c r="C1560" t="s">
        <v>155</v>
      </c>
      <c r="D1560" s="2" t="str">
        <f t="shared" si="46"/>
        <v>Georgia2012</v>
      </c>
      <c r="E1560">
        <v>5</v>
      </c>
      <c r="F1560">
        <v>12</v>
      </c>
      <c r="G1560">
        <v>2</v>
      </c>
      <c r="H1560" s="2">
        <v>0</v>
      </c>
      <c r="I1560">
        <v>9.85</v>
      </c>
      <c r="J1560">
        <v>8.08</v>
      </c>
      <c r="K1560">
        <v>17.93</v>
      </c>
      <c r="L1560" s="2">
        <f>_xlfn.RANK.EQ(I1560, INDEX(CFB!$I$2:$I$1048576, MATCH(W1560, CFB!$W$2:$W$1048576, 0)):INDEX(CFB!$I$2:$I$1048576, MATCH(W1560, CFB!$W$2:$W$1048576, 0) + COUNTIF(CFB!$W$2:$W$1048576, W1560) - 1), 0)</f>
        <v>12</v>
      </c>
      <c r="M1560" s="2">
        <f>_xlfn.RANK.EQ(J1560, INDEX(CFB!$J$2:$J$1048576, MATCH(W1560, CFB!$W$2:$W$1048576, 0)):INDEX(CFB!$J$2:$J$1048576, MATCH(W1560, CFB!$W$2:$W$1048576, 0) + COUNTIF(CFB!$W$2:$W$1048576, W1560) - 1))</f>
        <v>14</v>
      </c>
      <c r="N1560" s="2">
        <f>RANK(K1560, INDEX(CFB!$K$2:$K$1048576, MATCH(W1560, CFB!$W$2:$W$1048576, 0)):INDEX(CFB!$K$2:$K$1048576, MATCH(W1560, CFB!$W$2:$W$1048576, 0) + COUNTIF(CFB!$W$2:$W$1048576, W1560) - 1))</f>
        <v>4</v>
      </c>
      <c r="O1560">
        <v>55.36</v>
      </c>
      <c r="P1560">
        <v>3.91</v>
      </c>
      <c r="Q1560">
        <v>11.94</v>
      </c>
      <c r="R1560">
        <v>5.16</v>
      </c>
      <c r="S1560">
        <v>6.1</v>
      </c>
      <c r="T1560">
        <v>3.05</v>
      </c>
      <c r="U1560">
        <v>8.68</v>
      </c>
      <c r="V1560">
        <v>3.89</v>
      </c>
      <c r="W1560">
        <v>2012</v>
      </c>
      <c r="X1560">
        <f t="shared" si="47"/>
        <v>0</v>
      </c>
    </row>
    <row r="1561" spans="1:24" ht="12.75" hidden="1" customHeight="1" x14ac:dyDescent="0.45">
      <c r="A1561">
        <v>5</v>
      </c>
      <c r="B1561" t="s">
        <v>35</v>
      </c>
      <c r="C1561" t="s">
        <v>155</v>
      </c>
      <c r="D1561" s="2" t="str">
        <f t="shared" si="46"/>
        <v>Florida2012</v>
      </c>
      <c r="E1561">
        <v>9</v>
      </c>
      <c r="F1561">
        <v>11</v>
      </c>
      <c r="G1561">
        <v>2</v>
      </c>
      <c r="H1561" s="2">
        <v>0</v>
      </c>
      <c r="I1561">
        <v>2.27</v>
      </c>
      <c r="J1561">
        <v>15.09</v>
      </c>
      <c r="K1561">
        <v>17.350000000000001</v>
      </c>
      <c r="L1561" s="2">
        <f>_xlfn.RANK.EQ(I1561, INDEX(CFB!$I$2:$I$1048576, MATCH(W1561, CFB!$W$2:$W$1048576, 0)):INDEX(CFB!$I$2:$I$1048576, MATCH(W1561, CFB!$W$2:$W$1048576, 0) + COUNTIF(CFB!$W$2:$W$1048576, W1561) - 1), 0)</f>
        <v>52</v>
      </c>
      <c r="M1561" s="2">
        <f>_xlfn.RANK.EQ(J1561, INDEX(CFB!$J$2:$J$1048576, MATCH(W1561, CFB!$W$2:$W$1048576, 0)):INDEX(CFB!$J$2:$J$1048576, MATCH(W1561, CFB!$W$2:$W$1048576, 0) + COUNTIF(CFB!$W$2:$W$1048576, W1561) - 1))</f>
        <v>3</v>
      </c>
      <c r="N1561" s="2">
        <f>RANK(K1561, INDEX(CFB!$K$2:$K$1048576, MATCH(W1561, CFB!$W$2:$W$1048576, 0)):INDEX(CFB!$K$2:$K$1048576, MATCH(W1561, CFB!$W$2:$W$1048576, 0) + COUNTIF(CFB!$W$2:$W$1048576, W1561) - 1))</f>
        <v>5</v>
      </c>
      <c r="O1561">
        <v>44.83</v>
      </c>
      <c r="P1561">
        <v>-3.59</v>
      </c>
      <c r="Q1561">
        <v>8.56</v>
      </c>
      <c r="R1561">
        <v>3.56</v>
      </c>
      <c r="S1561">
        <v>5.81</v>
      </c>
      <c r="T1561">
        <v>1.82</v>
      </c>
      <c r="U1561">
        <v>6.84</v>
      </c>
      <c r="V1561">
        <v>2.77</v>
      </c>
      <c r="W1561">
        <v>2012</v>
      </c>
      <c r="X1561">
        <f t="shared" si="47"/>
        <v>0</v>
      </c>
    </row>
    <row r="1562" spans="1:24" ht="12.75" hidden="1" customHeight="1" x14ac:dyDescent="0.45">
      <c r="A1562">
        <v>6</v>
      </c>
      <c r="B1562" t="s">
        <v>11</v>
      </c>
      <c r="C1562" t="s">
        <v>12</v>
      </c>
      <c r="D1562" s="2" t="str">
        <f t="shared" si="46"/>
        <v>Notre Dame2012</v>
      </c>
      <c r="E1562">
        <v>4</v>
      </c>
      <c r="F1562">
        <v>12</v>
      </c>
      <c r="G1562">
        <v>1</v>
      </c>
      <c r="H1562" s="2">
        <v>0</v>
      </c>
      <c r="I1562">
        <v>1.84</v>
      </c>
      <c r="J1562">
        <v>15.15</v>
      </c>
      <c r="K1562">
        <v>16.98</v>
      </c>
      <c r="L1562" s="2">
        <f>_xlfn.RANK.EQ(I1562, INDEX(CFB!$I$2:$I$1048576, MATCH(W1562, CFB!$W$2:$W$1048576, 0)):INDEX(CFB!$I$2:$I$1048576, MATCH(W1562, CFB!$W$2:$W$1048576, 0) + COUNTIF(CFB!$W$2:$W$1048576, W1562) - 1), 0)</f>
        <v>57</v>
      </c>
      <c r="M1562" s="2">
        <f>_xlfn.RANK.EQ(J1562, INDEX(CFB!$J$2:$J$1048576, MATCH(W1562, CFB!$W$2:$W$1048576, 0)):INDEX(CFB!$J$2:$J$1048576, MATCH(W1562, CFB!$W$2:$W$1048576, 0) + COUNTIF(CFB!$W$2:$W$1048576, W1562) - 1))</f>
        <v>2</v>
      </c>
      <c r="N1562" s="2">
        <f>RANK(K1562, INDEX(CFB!$K$2:$K$1048576, MATCH(W1562, CFB!$W$2:$W$1048576, 0)):INDEX(CFB!$K$2:$K$1048576, MATCH(W1562, CFB!$W$2:$W$1048576, 0) + COUNTIF(CFB!$W$2:$W$1048576, W1562) - 1))</f>
        <v>6</v>
      </c>
      <c r="O1562">
        <v>46.37</v>
      </c>
      <c r="P1562">
        <v>-3.13</v>
      </c>
      <c r="Q1562">
        <v>9.6199999999999992</v>
      </c>
      <c r="R1562">
        <v>4.26</v>
      </c>
      <c r="S1562">
        <v>6.04</v>
      </c>
      <c r="T1562">
        <v>2.5099999999999998</v>
      </c>
      <c r="U1562">
        <v>7.62</v>
      </c>
      <c r="V1562">
        <v>3.43</v>
      </c>
      <c r="W1562">
        <v>2012</v>
      </c>
      <c r="X1562">
        <f t="shared" si="47"/>
        <v>0</v>
      </c>
    </row>
    <row r="1563" spans="1:24" ht="12.75" hidden="1" customHeight="1" x14ac:dyDescent="0.45">
      <c r="A1563">
        <v>7</v>
      </c>
      <c r="B1563" t="s">
        <v>41</v>
      </c>
      <c r="C1563" t="s">
        <v>29</v>
      </c>
      <c r="D1563" s="2" t="str">
        <f t="shared" si="46"/>
        <v>Kansas State2012</v>
      </c>
      <c r="E1563">
        <v>12</v>
      </c>
      <c r="F1563">
        <v>11</v>
      </c>
      <c r="G1563">
        <v>2</v>
      </c>
      <c r="H1563" s="2">
        <v>0</v>
      </c>
      <c r="I1563">
        <v>7.52</v>
      </c>
      <c r="J1563">
        <v>9.4</v>
      </c>
      <c r="K1563">
        <v>16.920000000000002</v>
      </c>
      <c r="L1563" s="2">
        <f>_xlfn.RANK.EQ(I1563, INDEX(CFB!$I$2:$I$1048576, MATCH(W1563, CFB!$W$2:$W$1048576, 0)):INDEX(CFB!$I$2:$I$1048576, MATCH(W1563, CFB!$W$2:$W$1048576, 0) + COUNTIF(CFB!$W$2:$W$1048576, W1563) - 1), 0)</f>
        <v>19</v>
      </c>
      <c r="M1563" s="2">
        <f>_xlfn.RANK.EQ(J1563, INDEX(CFB!$J$2:$J$1048576, MATCH(W1563, CFB!$W$2:$W$1048576, 0)):INDEX(CFB!$J$2:$J$1048576, MATCH(W1563, CFB!$W$2:$W$1048576, 0) + COUNTIF(CFB!$W$2:$W$1048576, W1563) - 1))</f>
        <v>10</v>
      </c>
      <c r="N1563" s="2">
        <f>RANK(K1563, INDEX(CFB!$K$2:$K$1048576, MATCH(W1563, CFB!$W$2:$W$1048576, 0)):INDEX(CFB!$K$2:$K$1048576, MATCH(W1563, CFB!$W$2:$W$1048576, 0) + COUNTIF(CFB!$W$2:$W$1048576, W1563) - 1))</f>
        <v>7</v>
      </c>
      <c r="O1563">
        <v>55.19</v>
      </c>
      <c r="P1563">
        <v>1.19</v>
      </c>
      <c r="Q1563">
        <v>9.9600000000000009</v>
      </c>
      <c r="R1563">
        <v>5.0599999999999996</v>
      </c>
      <c r="S1563">
        <v>5.66</v>
      </c>
      <c r="T1563">
        <v>2.5299999999999998</v>
      </c>
      <c r="U1563">
        <v>7.35</v>
      </c>
      <c r="V1563">
        <v>3.8</v>
      </c>
      <c r="W1563">
        <v>2012</v>
      </c>
      <c r="X1563">
        <f t="shared" si="47"/>
        <v>0</v>
      </c>
    </row>
    <row r="1564" spans="1:24" ht="12.75" hidden="1" customHeight="1" x14ac:dyDescent="0.45">
      <c r="A1564">
        <v>8</v>
      </c>
      <c r="B1564" t="s">
        <v>20</v>
      </c>
      <c r="C1564" t="s">
        <v>155</v>
      </c>
      <c r="D1564" s="2" t="str">
        <f t="shared" si="46"/>
        <v>South Carolina2012</v>
      </c>
      <c r="E1564">
        <v>8</v>
      </c>
      <c r="F1564">
        <v>11</v>
      </c>
      <c r="G1564">
        <v>2</v>
      </c>
      <c r="H1564" s="2">
        <v>0</v>
      </c>
      <c r="I1564">
        <v>5.03</v>
      </c>
      <c r="J1564">
        <v>10.94</v>
      </c>
      <c r="K1564">
        <v>15.97</v>
      </c>
      <c r="L1564" s="2">
        <f>_xlfn.RANK.EQ(I1564, INDEX(CFB!$I$2:$I$1048576, MATCH(W1564, CFB!$W$2:$W$1048576, 0)):INDEX(CFB!$I$2:$I$1048576, MATCH(W1564, CFB!$W$2:$W$1048576, 0) + COUNTIF(CFB!$W$2:$W$1048576, W1564) - 1), 0)</f>
        <v>35</v>
      </c>
      <c r="M1564" s="2">
        <f>_xlfn.RANK.EQ(J1564, INDEX(CFB!$J$2:$J$1048576, MATCH(W1564, CFB!$W$2:$W$1048576, 0)):INDEX(CFB!$J$2:$J$1048576, MATCH(W1564, CFB!$W$2:$W$1048576, 0) + COUNTIF(CFB!$W$2:$W$1048576, W1564) - 1))</f>
        <v>5</v>
      </c>
      <c r="N1564" s="2">
        <f>RANK(K1564, INDEX(CFB!$K$2:$K$1048576, MATCH(W1564, CFB!$W$2:$W$1048576, 0)):INDEX(CFB!$K$2:$K$1048576, MATCH(W1564, CFB!$W$2:$W$1048576, 0) + COUNTIF(CFB!$W$2:$W$1048576, W1564) - 1))</f>
        <v>8</v>
      </c>
      <c r="O1564">
        <v>47.98</v>
      </c>
      <c r="P1564">
        <v>1.36</v>
      </c>
      <c r="Q1564">
        <v>10.130000000000001</v>
      </c>
      <c r="R1564">
        <v>4.7</v>
      </c>
      <c r="S1564">
        <v>4.83</v>
      </c>
      <c r="T1564">
        <v>2.2200000000000002</v>
      </c>
      <c r="U1564">
        <v>7.09</v>
      </c>
      <c r="V1564">
        <v>3.2</v>
      </c>
      <c r="W1564">
        <v>2012</v>
      </c>
      <c r="X1564">
        <f t="shared" si="47"/>
        <v>0</v>
      </c>
    </row>
    <row r="1565" spans="1:24" ht="12.75" hidden="1" customHeight="1" x14ac:dyDescent="0.45">
      <c r="A1565">
        <v>9</v>
      </c>
      <c r="B1565" t="s">
        <v>112</v>
      </c>
      <c r="C1565" t="s">
        <v>171</v>
      </c>
      <c r="D1565" s="2" t="str">
        <f t="shared" si="46"/>
        <v>Stanford2012</v>
      </c>
      <c r="E1565">
        <v>7</v>
      </c>
      <c r="F1565">
        <v>12</v>
      </c>
      <c r="G1565">
        <v>2</v>
      </c>
      <c r="H1565" s="2">
        <v>0</v>
      </c>
      <c r="I1565">
        <v>2.4700000000000002</v>
      </c>
      <c r="J1565">
        <v>13.11</v>
      </c>
      <c r="K1565">
        <v>15.58</v>
      </c>
      <c r="L1565" s="2">
        <f>_xlfn.RANK.EQ(I1565, INDEX(CFB!$I$2:$I$1048576, MATCH(W1565, CFB!$W$2:$W$1048576, 0)):INDEX(CFB!$I$2:$I$1048576, MATCH(W1565, CFB!$W$2:$W$1048576, 0) + COUNTIF(CFB!$W$2:$W$1048576, W1565) - 1), 0)</f>
        <v>51</v>
      </c>
      <c r="M1565" s="2">
        <f>_xlfn.RANK.EQ(J1565, INDEX(CFB!$J$2:$J$1048576, MATCH(W1565, CFB!$W$2:$W$1048576, 0)):INDEX(CFB!$J$2:$J$1048576, MATCH(W1565, CFB!$W$2:$W$1048576, 0) + COUNTIF(CFB!$W$2:$W$1048576, W1565) - 1))</f>
        <v>4</v>
      </c>
      <c r="N1565" s="2">
        <f>RANK(K1565, INDEX(CFB!$K$2:$K$1048576, MATCH(W1565, CFB!$W$2:$W$1048576, 0)):INDEX(CFB!$K$2:$K$1048576, MATCH(W1565, CFB!$W$2:$W$1048576, 0) + COUNTIF(CFB!$W$2:$W$1048576, W1565) - 1))</f>
        <v>9</v>
      </c>
      <c r="O1565">
        <v>45.37</v>
      </c>
      <c r="P1565">
        <v>-1.84</v>
      </c>
      <c r="Q1565">
        <v>8.74</v>
      </c>
      <c r="R1565">
        <v>4.13</v>
      </c>
      <c r="S1565">
        <v>5.27</v>
      </c>
      <c r="T1565">
        <v>2.2599999999999998</v>
      </c>
      <c r="U1565">
        <v>6.81</v>
      </c>
      <c r="V1565">
        <v>3.22</v>
      </c>
      <c r="W1565">
        <v>2012</v>
      </c>
      <c r="X1565">
        <f t="shared" si="47"/>
        <v>0</v>
      </c>
    </row>
    <row r="1566" spans="1:24" ht="12.75" hidden="1" customHeight="1" x14ac:dyDescent="0.45">
      <c r="A1566">
        <v>10</v>
      </c>
      <c r="B1566" t="s">
        <v>27</v>
      </c>
      <c r="C1566" t="s">
        <v>157</v>
      </c>
      <c r="D1566" s="2" t="str">
        <f t="shared" si="46"/>
        <v>LSU2012</v>
      </c>
      <c r="E1566">
        <v>14</v>
      </c>
      <c r="F1566">
        <v>10</v>
      </c>
      <c r="G1566">
        <v>3</v>
      </c>
      <c r="H1566" s="2">
        <v>0</v>
      </c>
      <c r="I1566">
        <v>5.49</v>
      </c>
      <c r="J1566">
        <v>9.27</v>
      </c>
      <c r="K1566">
        <v>14.76</v>
      </c>
      <c r="L1566" s="2">
        <f>_xlfn.RANK.EQ(I1566, INDEX(CFB!$I$2:$I$1048576, MATCH(W1566, CFB!$W$2:$W$1048576, 0)):INDEX(CFB!$I$2:$I$1048576, MATCH(W1566, CFB!$W$2:$W$1048576, 0) + COUNTIF(CFB!$W$2:$W$1048576, W1566) - 1), 0)</f>
        <v>28</v>
      </c>
      <c r="M1566" s="2">
        <f>_xlfn.RANK.EQ(J1566, INDEX(CFB!$J$2:$J$1048576, MATCH(W1566, CFB!$W$2:$W$1048576, 0)):INDEX(CFB!$J$2:$J$1048576, MATCH(W1566, CFB!$W$2:$W$1048576, 0) + COUNTIF(CFB!$W$2:$W$1048576, W1566) - 1))</f>
        <v>12</v>
      </c>
      <c r="N1566" s="2">
        <f>RANK(K1566, INDEX(CFB!$K$2:$K$1048576, MATCH(W1566, CFB!$W$2:$W$1048576, 0)):INDEX(CFB!$K$2:$K$1048576, MATCH(W1566, CFB!$W$2:$W$1048576, 0) + COUNTIF(CFB!$W$2:$W$1048576, W1566) - 1))</f>
        <v>10</v>
      </c>
      <c r="O1566">
        <v>48.11</v>
      </c>
      <c r="P1566">
        <v>1.65</v>
      </c>
      <c r="Q1566">
        <v>9.07</v>
      </c>
      <c r="R1566">
        <v>3.95</v>
      </c>
      <c r="S1566">
        <v>5.5</v>
      </c>
      <c r="T1566">
        <v>1.96</v>
      </c>
      <c r="U1566">
        <v>6.95</v>
      </c>
      <c r="V1566">
        <v>3.04</v>
      </c>
      <c r="W1566">
        <v>2012</v>
      </c>
      <c r="X1566">
        <f t="shared" si="47"/>
        <v>0</v>
      </c>
    </row>
    <row r="1567" spans="1:24" ht="12.75" hidden="1" customHeight="1" x14ac:dyDescent="0.45">
      <c r="A1567">
        <v>11</v>
      </c>
      <c r="B1567" t="s">
        <v>26</v>
      </c>
      <c r="C1567" t="s">
        <v>163</v>
      </c>
      <c r="D1567" s="2" t="str">
        <f t="shared" si="46"/>
        <v>Clemson2012</v>
      </c>
      <c r="E1567">
        <v>11</v>
      </c>
      <c r="F1567">
        <v>11</v>
      </c>
      <c r="G1567">
        <v>2</v>
      </c>
      <c r="H1567" s="2">
        <v>0</v>
      </c>
      <c r="I1567">
        <v>13.72</v>
      </c>
      <c r="J1567">
        <v>1.04</v>
      </c>
      <c r="K1567">
        <v>14.75</v>
      </c>
      <c r="L1567" s="2">
        <f>_xlfn.RANK.EQ(I1567, INDEX(CFB!$I$2:$I$1048576, MATCH(W1567, CFB!$W$2:$W$1048576, 0)):INDEX(CFB!$I$2:$I$1048576, MATCH(W1567, CFB!$W$2:$W$1048576, 0) + COUNTIF(CFB!$W$2:$W$1048576, W1567) - 1), 0)</f>
        <v>5</v>
      </c>
      <c r="M1567" s="2">
        <f>_xlfn.RANK.EQ(J1567, INDEX(CFB!$J$2:$J$1048576, MATCH(W1567, CFB!$W$2:$W$1048576, 0)):INDEX(CFB!$J$2:$J$1048576, MATCH(W1567, CFB!$W$2:$W$1048576, 0) + COUNTIF(CFB!$W$2:$W$1048576, W1567) - 1))</f>
        <v>54</v>
      </c>
      <c r="N1567" s="2">
        <f>RANK(K1567, INDEX(CFB!$K$2:$K$1048576, MATCH(W1567, CFB!$W$2:$W$1048576, 0)):INDEX(CFB!$K$2:$K$1048576, MATCH(W1567, CFB!$W$2:$W$1048576, 0) + COUNTIF(CFB!$W$2:$W$1048576, W1567) - 1))</f>
        <v>11</v>
      </c>
      <c r="O1567">
        <v>56.81</v>
      </c>
      <c r="P1567">
        <v>11.7</v>
      </c>
      <c r="Q1567">
        <v>10.62</v>
      </c>
      <c r="R1567">
        <v>5.74</v>
      </c>
      <c r="S1567">
        <v>5.22</v>
      </c>
      <c r="T1567">
        <v>3.69</v>
      </c>
      <c r="U1567">
        <v>7.67</v>
      </c>
      <c r="V1567">
        <v>4.7</v>
      </c>
      <c r="W1567">
        <v>2012</v>
      </c>
      <c r="X1567">
        <f t="shared" si="47"/>
        <v>0</v>
      </c>
    </row>
    <row r="1568" spans="1:24" ht="12.75" hidden="1" customHeight="1" x14ac:dyDescent="0.45">
      <c r="A1568">
        <v>12</v>
      </c>
      <c r="B1568" t="s">
        <v>54</v>
      </c>
      <c r="C1568" t="s">
        <v>29</v>
      </c>
      <c r="D1568" s="2" t="str">
        <f t="shared" si="46"/>
        <v>Oklahoma2012</v>
      </c>
      <c r="E1568">
        <v>15</v>
      </c>
      <c r="F1568">
        <v>10</v>
      </c>
      <c r="G1568">
        <v>3</v>
      </c>
      <c r="H1568" s="2">
        <v>0</v>
      </c>
      <c r="I1568">
        <v>9.0500000000000007</v>
      </c>
      <c r="J1568">
        <v>5.27</v>
      </c>
      <c r="K1568">
        <v>14.32</v>
      </c>
      <c r="L1568" s="2">
        <f>_xlfn.RANK.EQ(I1568, INDEX(CFB!$I$2:$I$1048576, MATCH(W1568, CFB!$W$2:$W$1048576, 0)):INDEX(CFB!$I$2:$I$1048576, MATCH(W1568, CFB!$W$2:$W$1048576, 0) + COUNTIF(CFB!$W$2:$W$1048576, W1568) - 1), 0)</f>
        <v>13</v>
      </c>
      <c r="M1568" s="2">
        <f>_xlfn.RANK.EQ(J1568, INDEX(CFB!$J$2:$J$1048576, MATCH(W1568, CFB!$W$2:$W$1048576, 0)):INDEX(CFB!$J$2:$J$1048576, MATCH(W1568, CFB!$W$2:$W$1048576, 0) + COUNTIF(CFB!$W$2:$W$1048576, W1568) - 1))</f>
        <v>28</v>
      </c>
      <c r="N1568" s="2">
        <f>RANK(K1568, INDEX(CFB!$K$2:$K$1048576, MATCH(W1568, CFB!$W$2:$W$1048576, 0)):INDEX(CFB!$K$2:$K$1048576, MATCH(W1568, CFB!$W$2:$W$1048576, 0) + COUNTIF(CFB!$W$2:$W$1048576, W1568) - 1))</f>
        <v>12</v>
      </c>
      <c r="O1568">
        <v>56.14</v>
      </c>
      <c r="P1568">
        <v>5.05</v>
      </c>
      <c r="Q1568">
        <v>8.99</v>
      </c>
      <c r="R1568">
        <v>4.49</v>
      </c>
      <c r="S1568">
        <v>5.98</v>
      </c>
      <c r="T1568">
        <v>3.88</v>
      </c>
      <c r="U1568">
        <v>7.69</v>
      </c>
      <c r="V1568">
        <v>4.13</v>
      </c>
      <c r="W1568">
        <v>2012</v>
      </c>
      <c r="X1568">
        <f t="shared" si="47"/>
        <v>0</v>
      </c>
    </row>
    <row r="1569" spans="1:24" ht="12.75" hidden="1" customHeight="1" x14ac:dyDescent="0.45">
      <c r="A1569">
        <v>13</v>
      </c>
      <c r="B1569" t="s">
        <v>9</v>
      </c>
      <c r="C1569" t="s">
        <v>176</v>
      </c>
      <c r="D1569" s="2" t="str">
        <f t="shared" si="46"/>
        <v>Ohio State2012</v>
      </c>
      <c r="E1569">
        <v>3</v>
      </c>
      <c r="F1569">
        <v>12</v>
      </c>
      <c r="G1569">
        <v>0</v>
      </c>
      <c r="H1569" s="2">
        <v>0</v>
      </c>
      <c r="I1569">
        <v>9.92</v>
      </c>
      <c r="J1569">
        <v>3.89</v>
      </c>
      <c r="K1569">
        <v>13.81</v>
      </c>
      <c r="L1569" s="2">
        <f>_xlfn.RANK.EQ(I1569, INDEX(CFB!$I$2:$I$1048576, MATCH(W1569, CFB!$W$2:$W$1048576, 0)):INDEX(CFB!$I$2:$I$1048576, MATCH(W1569, CFB!$W$2:$W$1048576, 0) + COUNTIF(CFB!$W$2:$W$1048576, W1569) - 1), 0)</f>
        <v>10</v>
      </c>
      <c r="M1569" s="2">
        <f>_xlfn.RANK.EQ(J1569, INDEX(CFB!$J$2:$J$1048576, MATCH(W1569, CFB!$W$2:$W$1048576, 0)):INDEX(CFB!$J$2:$J$1048576, MATCH(W1569, CFB!$W$2:$W$1048576, 0) + COUNTIF(CFB!$W$2:$W$1048576, W1569) - 1))</f>
        <v>32</v>
      </c>
      <c r="N1569" s="2">
        <f>RANK(K1569, INDEX(CFB!$K$2:$K$1048576, MATCH(W1569, CFB!$W$2:$W$1048576, 0)):INDEX(CFB!$K$2:$K$1048576, MATCH(W1569, CFB!$W$2:$W$1048576, 0) + COUNTIF(CFB!$W$2:$W$1048576, W1569) - 1))</f>
        <v>13</v>
      </c>
      <c r="O1569">
        <v>52.34</v>
      </c>
      <c r="P1569">
        <v>8.68</v>
      </c>
      <c r="Q1569">
        <v>9.36</v>
      </c>
      <c r="R1569">
        <v>4.9800000000000004</v>
      </c>
      <c r="S1569">
        <v>5.96</v>
      </c>
      <c r="T1569">
        <v>2.84</v>
      </c>
      <c r="U1569">
        <v>7.24</v>
      </c>
      <c r="V1569">
        <v>3.96</v>
      </c>
      <c r="W1569">
        <v>2012</v>
      </c>
      <c r="X1569">
        <f t="shared" si="47"/>
        <v>0</v>
      </c>
    </row>
    <row r="1570" spans="1:24" ht="12.75" hidden="1" customHeight="1" x14ac:dyDescent="0.45">
      <c r="A1570">
        <v>14</v>
      </c>
      <c r="B1570" t="s">
        <v>115</v>
      </c>
      <c r="C1570" t="s">
        <v>163</v>
      </c>
      <c r="D1570" s="2" t="str">
        <f t="shared" si="46"/>
        <v>Florida State2012</v>
      </c>
      <c r="E1570">
        <v>10</v>
      </c>
      <c r="F1570">
        <v>12</v>
      </c>
      <c r="G1570">
        <v>2</v>
      </c>
      <c r="H1570" s="2">
        <v>0</v>
      </c>
      <c r="I1570">
        <v>3.12</v>
      </c>
      <c r="J1570">
        <v>10.44</v>
      </c>
      <c r="K1570">
        <v>13.56</v>
      </c>
      <c r="L1570" s="2">
        <f>_xlfn.RANK.EQ(I1570, INDEX(CFB!$I$2:$I$1048576, MATCH(W1570, CFB!$W$2:$W$1048576, 0)):INDEX(CFB!$I$2:$I$1048576, MATCH(W1570, CFB!$W$2:$W$1048576, 0) + COUNTIF(CFB!$W$2:$W$1048576, W1570) - 1), 0)</f>
        <v>45</v>
      </c>
      <c r="M1570" s="2">
        <f>_xlfn.RANK.EQ(J1570, INDEX(CFB!$J$2:$J$1048576, MATCH(W1570, CFB!$W$2:$W$1048576, 0)):INDEX(CFB!$J$2:$J$1048576, MATCH(W1570, CFB!$W$2:$W$1048576, 0) + COUNTIF(CFB!$W$2:$W$1048576, W1570) - 1))</f>
        <v>7</v>
      </c>
      <c r="N1570" s="2">
        <f>RANK(K1570, INDEX(CFB!$K$2:$K$1048576, MATCH(W1570, CFB!$W$2:$W$1048576, 0)):INDEX(CFB!$K$2:$K$1048576, MATCH(W1570, CFB!$W$2:$W$1048576, 0) + COUNTIF(CFB!$W$2:$W$1048576, W1570) - 1))</f>
        <v>14</v>
      </c>
      <c r="O1570">
        <v>52.92</v>
      </c>
      <c r="P1570">
        <v>2.29</v>
      </c>
      <c r="Q1570">
        <v>10.119999999999999</v>
      </c>
      <c r="R1570">
        <v>3.57</v>
      </c>
      <c r="S1570">
        <v>6.51</v>
      </c>
      <c r="T1570">
        <v>2.2799999999999998</v>
      </c>
      <c r="U1570">
        <v>8.18</v>
      </c>
      <c r="V1570">
        <v>2.94</v>
      </c>
      <c r="W1570">
        <v>2012</v>
      </c>
      <c r="X1570">
        <f t="shared" si="47"/>
        <v>0</v>
      </c>
    </row>
    <row r="1571" spans="1:24" ht="12.75" hidden="1" customHeight="1" x14ac:dyDescent="0.45">
      <c r="A1571">
        <v>15</v>
      </c>
      <c r="B1571" t="s">
        <v>121</v>
      </c>
      <c r="C1571" t="s">
        <v>29</v>
      </c>
      <c r="D1571" s="2" t="str">
        <f t="shared" si="46"/>
        <v>Oklahoma State2012</v>
      </c>
      <c r="F1571">
        <v>8</v>
      </c>
      <c r="G1571">
        <v>5</v>
      </c>
      <c r="H1571" s="2">
        <v>0</v>
      </c>
      <c r="I1571">
        <v>11.19</v>
      </c>
      <c r="J1571">
        <v>2.31</v>
      </c>
      <c r="K1571">
        <v>13.5</v>
      </c>
      <c r="L1571" s="2">
        <f>_xlfn.RANK.EQ(I1571, INDEX(CFB!$I$2:$I$1048576, MATCH(W1571, CFB!$W$2:$W$1048576, 0)):INDEX(CFB!$I$2:$I$1048576, MATCH(W1571, CFB!$W$2:$W$1048576, 0) + COUNTIF(CFB!$W$2:$W$1048576, W1571) - 1), 0)</f>
        <v>7</v>
      </c>
      <c r="M1571" s="2">
        <f>_xlfn.RANK.EQ(J1571, INDEX(CFB!$J$2:$J$1048576, MATCH(W1571, CFB!$W$2:$W$1048576, 0)):INDEX(CFB!$J$2:$J$1048576, MATCH(W1571, CFB!$W$2:$W$1048576, 0) + COUNTIF(CFB!$W$2:$W$1048576, W1571) - 1))</f>
        <v>46</v>
      </c>
      <c r="N1571" s="2">
        <f>RANK(K1571, INDEX(CFB!$K$2:$K$1048576, MATCH(W1571, CFB!$W$2:$W$1048576, 0)):INDEX(CFB!$K$2:$K$1048576, MATCH(W1571, CFB!$W$2:$W$1048576, 0) + COUNTIF(CFB!$W$2:$W$1048576, W1571) - 1))</f>
        <v>15</v>
      </c>
      <c r="O1571">
        <v>61.44</v>
      </c>
      <c r="P1571">
        <v>7.9</v>
      </c>
      <c r="Q1571">
        <v>9.93</v>
      </c>
      <c r="R1571">
        <v>4.99</v>
      </c>
      <c r="S1571">
        <v>6.31</v>
      </c>
      <c r="T1571">
        <v>2.52</v>
      </c>
      <c r="U1571">
        <v>8.1</v>
      </c>
      <c r="V1571">
        <v>3.78</v>
      </c>
      <c r="W1571">
        <v>2012</v>
      </c>
      <c r="X1571">
        <f t="shared" si="47"/>
        <v>0</v>
      </c>
    </row>
    <row r="1572" spans="1:24" ht="12.75" hidden="1" customHeight="1" x14ac:dyDescent="0.45">
      <c r="A1572">
        <v>16</v>
      </c>
      <c r="B1572" t="s">
        <v>119</v>
      </c>
      <c r="C1572" t="s">
        <v>171</v>
      </c>
      <c r="D1572" s="2" t="str">
        <f t="shared" si="46"/>
        <v>Oregon State2012</v>
      </c>
      <c r="E1572">
        <v>20</v>
      </c>
      <c r="F1572">
        <v>9</v>
      </c>
      <c r="G1572">
        <v>4</v>
      </c>
      <c r="H1572" s="2">
        <v>0</v>
      </c>
      <c r="I1572">
        <v>4.2</v>
      </c>
      <c r="J1572">
        <v>7.94</v>
      </c>
      <c r="K1572">
        <v>12.14</v>
      </c>
      <c r="L1572" s="2">
        <f>_xlfn.RANK.EQ(I1572, INDEX(CFB!$I$2:$I$1048576, MATCH(W1572, CFB!$W$2:$W$1048576, 0)):INDEX(CFB!$I$2:$I$1048576, MATCH(W1572, CFB!$W$2:$W$1048576, 0) + COUNTIF(CFB!$W$2:$W$1048576, W1572) - 1), 0)</f>
        <v>38</v>
      </c>
      <c r="M1572" s="2">
        <f>_xlfn.RANK.EQ(J1572, INDEX(CFB!$J$2:$J$1048576, MATCH(W1572, CFB!$W$2:$W$1048576, 0)):INDEX(CFB!$J$2:$J$1048576, MATCH(W1572, CFB!$W$2:$W$1048576, 0) + COUNTIF(CFB!$W$2:$W$1048576, W1572) - 1))</f>
        <v>15</v>
      </c>
      <c r="N1572" s="2">
        <f>RANK(K1572, INDEX(CFB!$K$2:$K$1048576, MATCH(W1572, CFB!$W$2:$W$1048576, 0)):INDEX(CFB!$K$2:$K$1048576, MATCH(W1572, CFB!$W$2:$W$1048576, 0) + COUNTIF(CFB!$W$2:$W$1048576, W1572) - 1))</f>
        <v>16</v>
      </c>
      <c r="O1572">
        <v>50.84</v>
      </c>
      <c r="P1572">
        <v>2.5</v>
      </c>
      <c r="Q1572">
        <v>9.81</v>
      </c>
      <c r="R1572">
        <v>4.5999999999999996</v>
      </c>
      <c r="S1572">
        <v>4.63</v>
      </c>
      <c r="T1572">
        <v>3.18</v>
      </c>
      <c r="U1572">
        <v>7.4</v>
      </c>
      <c r="V1572">
        <v>3.9</v>
      </c>
      <c r="W1572">
        <v>2012</v>
      </c>
      <c r="X1572">
        <f t="shared" si="47"/>
        <v>0</v>
      </c>
    </row>
    <row r="1573" spans="1:24" ht="12.75" hidden="1" customHeight="1" x14ac:dyDescent="0.45">
      <c r="A1573">
        <v>17</v>
      </c>
      <c r="B1573" t="s">
        <v>45</v>
      </c>
      <c r="C1573" t="s">
        <v>29</v>
      </c>
      <c r="D1573" s="2" t="str">
        <f t="shared" si="46"/>
        <v>Baylor2012</v>
      </c>
      <c r="F1573">
        <v>8</v>
      </c>
      <c r="G1573">
        <v>5</v>
      </c>
      <c r="H1573" s="2">
        <v>0</v>
      </c>
      <c r="I1573">
        <v>18.47</v>
      </c>
      <c r="J1573">
        <v>-7.25</v>
      </c>
      <c r="K1573">
        <v>11.22</v>
      </c>
      <c r="L1573" s="2">
        <f>_xlfn.RANK.EQ(I1573, INDEX(CFB!$I$2:$I$1048576, MATCH(W1573, CFB!$W$2:$W$1048576, 0)):INDEX(CFB!$I$2:$I$1048576, MATCH(W1573, CFB!$W$2:$W$1048576, 0) + COUNTIF(CFB!$W$2:$W$1048576, W1573) - 1), 0)</f>
        <v>2</v>
      </c>
      <c r="M1573" s="2">
        <f>_xlfn.RANK.EQ(J1573, INDEX(CFB!$J$2:$J$1048576, MATCH(W1573, CFB!$W$2:$W$1048576, 0)):INDEX(CFB!$J$2:$J$1048576, MATCH(W1573, CFB!$W$2:$W$1048576, 0) + COUNTIF(CFB!$W$2:$W$1048576, W1573) - 1))</f>
        <v>108</v>
      </c>
      <c r="N1573" s="2">
        <f>RANK(K1573, INDEX(CFB!$K$2:$K$1048576, MATCH(W1573, CFB!$W$2:$W$1048576, 0)):INDEX(CFB!$K$2:$K$1048576, MATCH(W1573, CFB!$W$2:$W$1048576, 0) + COUNTIF(CFB!$W$2:$W$1048576, W1573) - 1))</f>
        <v>17</v>
      </c>
      <c r="O1573">
        <v>61.8</v>
      </c>
      <c r="P1573">
        <v>17.41</v>
      </c>
      <c r="Q1573">
        <v>10.65</v>
      </c>
      <c r="R1573">
        <v>5.91</v>
      </c>
      <c r="S1573">
        <v>6.13</v>
      </c>
      <c r="T1573">
        <v>3.5</v>
      </c>
      <c r="U1573">
        <v>8.16</v>
      </c>
      <c r="V1573">
        <v>4.6900000000000004</v>
      </c>
      <c r="W1573">
        <v>2012</v>
      </c>
      <c r="X1573">
        <f t="shared" si="47"/>
        <v>0</v>
      </c>
    </row>
    <row r="1574" spans="1:24" ht="12.75" hidden="1" customHeight="1" x14ac:dyDescent="0.45">
      <c r="A1574">
        <v>18</v>
      </c>
      <c r="B1574" t="s">
        <v>14</v>
      </c>
      <c r="C1574" t="s">
        <v>29</v>
      </c>
      <c r="D1574" s="2" t="str">
        <f t="shared" si="46"/>
        <v>Texas2012</v>
      </c>
      <c r="E1574">
        <v>19</v>
      </c>
      <c r="F1574">
        <v>9</v>
      </c>
      <c r="G1574">
        <v>4</v>
      </c>
      <c r="H1574" s="2">
        <v>0</v>
      </c>
      <c r="I1574">
        <v>8.01</v>
      </c>
      <c r="J1574">
        <v>3.18</v>
      </c>
      <c r="K1574">
        <v>11.18</v>
      </c>
      <c r="L1574" s="2">
        <f>_xlfn.RANK.EQ(I1574, INDEX(CFB!$I$2:$I$1048576, MATCH(W1574, CFB!$W$2:$W$1048576, 0)):INDEX(CFB!$I$2:$I$1048576, MATCH(W1574, CFB!$W$2:$W$1048576, 0) + COUNTIF(CFB!$W$2:$W$1048576, W1574) - 1), 0)</f>
        <v>16</v>
      </c>
      <c r="M1574" s="2">
        <f>_xlfn.RANK.EQ(J1574, INDEX(CFB!$J$2:$J$1048576, MATCH(W1574, CFB!$W$2:$W$1048576, 0)):INDEX(CFB!$J$2:$J$1048576, MATCH(W1574, CFB!$W$2:$W$1048576, 0) + COUNTIF(CFB!$W$2:$W$1048576, W1574) - 1))</f>
        <v>36</v>
      </c>
      <c r="N1574" s="2">
        <f>RANK(K1574, INDEX(CFB!$K$2:$K$1048576, MATCH(W1574, CFB!$W$2:$W$1048576, 0)):INDEX(CFB!$K$2:$K$1048576, MATCH(W1574, CFB!$W$2:$W$1048576, 0) + COUNTIF(CFB!$W$2:$W$1048576, W1574) - 1))</f>
        <v>18</v>
      </c>
      <c r="O1574">
        <v>53.2</v>
      </c>
      <c r="P1574">
        <v>8.3699999999999992</v>
      </c>
      <c r="Q1574">
        <v>9.99</v>
      </c>
      <c r="R1574">
        <v>6.08</v>
      </c>
      <c r="S1574">
        <v>5.55</v>
      </c>
      <c r="T1574">
        <v>3.53</v>
      </c>
      <c r="U1574">
        <v>7.54</v>
      </c>
      <c r="V1574">
        <v>4.38</v>
      </c>
      <c r="W1574">
        <v>2012</v>
      </c>
      <c r="X1574">
        <f t="shared" si="47"/>
        <v>0</v>
      </c>
    </row>
    <row r="1575" spans="1:24" ht="12.75" hidden="1" customHeight="1" x14ac:dyDescent="0.45">
      <c r="A1575">
        <v>19</v>
      </c>
      <c r="B1575" t="s">
        <v>133</v>
      </c>
      <c r="C1575" t="s">
        <v>178</v>
      </c>
      <c r="D1575" s="2" t="str">
        <f t="shared" si="46"/>
        <v>Utah State2012</v>
      </c>
      <c r="E1575">
        <v>16</v>
      </c>
      <c r="F1575">
        <v>11</v>
      </c>
      <c r="G1575">
        <v>2</v>
      </c>
      <c r="H1575" s="2">
        <v>0</v>
      </c>
      <c r="I1575">
        <v>1.91</v>
      </c>
      <c r="J1575">
        <v>8.8000000000000007</v>
      </c>
      <c r="K1575">
        <v>10.71</v>
      </c>
      <c r="L1575" s="2">
        <f>_xlfn.RANK.EQ(I1575, INDEX(CFB!$I$2:$I$1048576, MATCH(W1575, CFB!$W$2:$W$1048576, 0)):INDEX(CFB!$I$2:$I$1048576, MATCH(W1575, CFB!$W$2:$W$1048576, 0) + COUNTIF(CFB!$W$2:$W$1048576, W1575) - 1), 0)</f>
        <v>56</v>
      </c>
      <c r="M1575" s="2">
        <f>_xlfn.RANK.EQ(J1575, INDEX(CFB!$J$2:$J$1048576, MATCH(W1575, CFB!$W$2:$W$1048576, 0)):INDEX(CFB!$J$2:$J$1048576, MATCH(W1575, CFB!$W$2:$W$1048576, 0) + COUNTIF(CFB!$W$2:$W$1048576, W1575) - 1))</f>
        <v>13</v>
      </c>
      <c r="N1575" s="2">
        <f>RANK(K1575, INDEX(CFB!$K$2:$K$1048576, MATCH(W1575, CFB!$W$2:$W$1048576, 0)):INDEX(CFB!$K$2:$K$1048576, MATCH(W1575, CFB!$W$2:$W$1048576, 0) + COUNTIF(CFB!$W$2:$W$1048576, W1575) - 1))</f>
        <v>19</v>
      </c>
      <c r="O1575">
        <v>44.65</v>
      </c>
      <c r="P1575">
        <v>4.71</v>
      </c>
      <c r="Q1575">
        <v>9.1</v>
      </c>
      <c r="R1575">
        <v>4.6900000000000004</v>
      </c>
      <c r="S1575">
        <v>5.97</v>
      </c>
      <c r="T1575">
        <v>2.65</v>
      </c>
      <c r="U1575">
        <v>7.48</v>
      </c>
      <c r="V1575">
        <v>3.57</v>
      </c>
      <c r="W1575">
        <v>2012</v>
      </c>
      <c r="X1575">
        <f t="shared" si="47"/>
        <v>0</v>
      </c>
    </row>
    <row r="1576" spans="1:24" ht="12.75" hidden="1" customHeight="1" x14ac:dyDescent="0.45">
      <c r="A1576">
        <v>20</v>
      </c>
      <c r="B1576" t="s">
        <v>38</v>
      </c>
      <c r="C1576" t="s">
        <v>170</v>
      </c>
      <c r="D1576" s="2" t="str">
        <f t="shared" si="46"/>
        <v>USC2012</v>
      </c>
      <c r="F1576">
        <v>7</v>
      </c>
      <c r="G1576">
        <v>6</v>
      </c>
      <c r="H1576" s="2">
        <v>0</v>
      </c>
      <c r="I1576">
        <v>5.71</v>
      </c>
      <c r="J1576">
        <v>4.82</v>
      </c>
      <c r="K1576">
        <v>10.53</v>
      </c>
      <c r="L1576" s="2">
        <f>_xlfn.RANK.EQ(I1576, INDEX(CFB!$I$2:$I$1048576, MATCH(W1576, CFB!$W$2:$W$1048576, 0)):INDEX(CFB!$I$2:$I$1048576, MATCH(W1576, CFB!$W$2:$W$1048576, 0) + COUNTIF(CFB!$W$2:$W$1048576, W1576) - 1), 0)</f>
        <v>27</v>
      </c>
      <c r="M1576" s="2">
        <f>_xlfn.RANK.EQ(J1576, INDEX(CFB!$J$2:$J$1048576, MATCH(W1576, CFB!$W$2:$W$1048576, 0)):INDEX(CFB!$J$2:$J$1048576, MATCH(W1576, CFB!$W$2:$W$1048576, 0) + COUNTIF(CFB!$W$2:$W$1048576, W1576) - 1))</f>
        <v>30</v>
      </c>
      <c r="N1576" s="2">
        <f>RANK(K1576, INDEX(CFB!$K$2:$K$1048576, MATCH(W1576, CFB!$W$2:$W$1048576, 0)):INDEX(CFB!$K$2:$K$1048576, MATCH(W1576, CFB!$W$2:$W$1048576, 0) + COUNTIF(CFB!$W$2:$W$1048576, W1576) - 1))</f>
        <v>20</v>
      </c>
      <c r="O1576">
        <v>49.33</v>
      </c>
      <c r="P1576">
        <v>6.07</v>
      </c>
      <c r="Q1576">
        <v>9.84</v>
      </c>
      <c r="R1576">
        <v>5.0599999999999996</v>
      </c>
      <c r="S1576">
        <v>5.84</v>
      </c>
      <c r="T1576">
        <v>3.08</v>
      </c>
      <c r="U1576">
        <v>8</v>
      </c>
      <c r="V1576">
        <v>4.03</v>
      </c>
      <c r="W1576">
        <v>2012</v>
      </c>
      <c r="X1576">
        <f t="shared" si="47"/>
        <v>0</v>
      </c>
    </row>
    <row r="1577" spans="1:24" ht="12.75" hidden="1" customHeight="1" x14ac:dyDescent="0.45">
      <c r="A1577">
        <v>21</v>
      </c>
      <c r="B1577" t="s">
        <v>44</v>
      </c>
      <c r="C1577" t="s">
        <v>177</v>
      </c>
      <c r="D1577" s="2" t="str">
        <f t="shared" si="46"/>
        <v>Michigan2012</v>
      </c>
      <c r="E1577">
        <v>24</v>
      </c>
      <c r="F1577">
        <v>8</v>
      </c>
      <c r="G1577">
        <v>5</v>
      </c>
      <c r="H1577" s="2">
        <v>0</v>
      </c>
      <c r="I1577">
        <v>3.66</v>
      </c>
      <c r="J1577">
        <v>6.35</v>
      </c>
      <c r="K1577">
        <v>10.01</v>
      </c>
      <c r="L1577" s="2">
        <f>_xlfn.RANK.EQ(I1577, INDEX(CFB!$I$2:$I$1048576, MATCH(W1577, CFB!$W$2:$W$1048576, 0)):INDEX(CFB!$I$2:$I$1048576, MATCH(W1577, CFB!$W$2:$W$1048576, 0) + COUNTIF(CFB!$W$2:$W$1048576, W1577) - 1), 0)</f>
        <v>40</v>
      </c>
      <c r="M1577" s="2">
        <f>_xlfn.RANK.EQ(J1577, INDEX(CFB!$J$2:$J$1048576, MATCH(W1577, CFB!$W$2:$W$1048576, 0)):INDEX(CFB!$J$2:$J$1048576, MATCH(W1577, CFB!$W$2:$W$1048576, 0) + COUNTIF(CFB!$W$2:$W$1048576, W1577) - 1))</f>
        <v>21</v>
      </c>
      <c r="N1577" s="2">
        <f>RANK(K1577, INDEX(CFB!$K$2:$K$1048576, MATCH(W1577, CFB!$W$2:$W$1048576, 0)):INDEX(CFB!$K$2:$K$1048576, MATCH(W1577, CFB!$W$2:$W$1048576, 0) + COUNTIF(CFB!$W$2:$W$1048576, W1577) - 1))</f>
        <v>21</v>
      </c>
      <c r="O1577">
        <v>48.69</v>
      </c>
      <c r="P1577">
        <v>5.84</v>
      </c>
      <c r="Q1577">
        <v>10.02</v>
      </c>
      <c r="R1577">
        <v>5.32</v>
      </c>
      <c r="S1577">
        <v>5.91</v>
      </c>
      <c r="T1577">
        <v>2.87</v>
      </c>
      <c r="U1577">
        <v>7.59</v>
      </c>
      <c r="V1577">
        <v>3.94</v>
      </c>
      <c r="W1577">
        <v>2012</v>
      </c>
      <c r="X1577">
        <f t="shared" si="47"/>
        <v>0</v>
      </c>
    </row>
    <row r="1578" spans="1:24" ht="12.75" hidden="1" customHeight="1" x14ac:dyDescent="0.45">
      <c r="A1578">
        <v>22</v>
      </c>
      <c r="B1578" t="s">
        <v>59</v>
      </c>
      <c r="C1578" t="s">
        <v>155</v>
      </c>
      <c r="D1578" s="2" t="str">
        <f t="shared" si="46"/>
        <v>Vanderbilt2012</v>
      </c>
      <c r="E1578">
        <v>23</v>
      </c>
      <c r="F1578">
        <v>9</v>
      </c>
      <c r="G1578">
        <v>4</v>
      </c>
      <c r="H1578" s="2">
        <v>0</v>
      </c>
      <c r="I1578">
        <v>0.53</v>
      </c>
      <c r="J1578">
        <v>9.35</v>
      </c>
      <c r="K1578">
        <v>9.8800000000000008</v>
      </c>
      <c r="L1578" s="2">
        <f>_xlfn.RANK.EQ(I1578, INDEX(CFB!$I$2:$I$1048576, MATCH(W1578, CFB!$W$2:$W$1048576, 0)):INDEX(CFB!$I$2:$I$1048576, MATCH(W1578, CFB!$W$2:$W$1048576, 0) + COUNTIF(CFB!$W$2:$W$1048576, W1578) - 1), 0)</f>
        <v>67</v>
      </c>
      <c r="M1578" s="2">
        <f>_xlfn.RANK.EQ(J1578, INDEX(CFB!$J$2:$J$1048576, MATCH(W1578, CFB!$W$2:$W$1048576, 0)):INDEX(CFB!$J$2:$J$1048576, MATCH(W1578, CFB!$W$2:$W$1048576, 0) + COUNTIF(CFB!$W$2:$W$1048576, W1578) - 1))</f>
        <v>11</v>
      </c>
      <c r="N1578" s="2">
        <f>RANK(K1578, INDEX(CFB!$K$2:$K$1048576, MATCH(W1578, CFB!$W$2:$W$1048576, 0)):INDEX(CFB!$K$2:$K$1048576, MATCH(W1578, CFB!$W$2:$W$1048576, 0) + COUNTIF(CFB!$W$2:$W$1048576, W1578) - 1))</f>
        <v>22</v>
      </c>
      <c r="O1578">
        <v>45.76</v>
      </c>
      <c r="P1578">
        <v>4.84</v>
      </c>
      <c r="Q1578">
        <v>9.6199999999999992</v>
      </c>
      <c r="R1578">
        <v>4.37</v>
      </c>
      <c r="S1578">
        <v>5.19</v>
      </c>
      <c r="T1578">
        <v>3.15</v>
      </c>
      <c r="U1578">
        <v>7.03</v>
      </c>
      <c r="V1578">
        <v>3.72</v>
      </c>
      <c r="W1578">
        <v>2012</v>
      </c>
      <c r="X1578">
        <f t="shared" si="47"/>
        <v>0</v>
      </c>
    </row>
    <row r="1579" spans="1:24" ht="12.75" hidden="1" customHeight="1" x14ac:dyDescent="0.45">
      <c r="A1579">
        <v>23</v>
      </c>
      <c r="B1579" t="s">
        <v>47</v>
      </c>
      <c r="C1579" t="s">
        <v>177</v>
      </c>
      <c r="D1579" s="2" t="str">
        <f t="shared" si="46"/>
        <v>Nebraska2012</v>
      </c>
      <c r="E1579">
        <v>25</v>
      </c>
      <c r="F1579">
        <v>10</v>
      </c>
      <c r="G1579">
        <v>4</v>
      </c>
      <c r="H1579" s="2">
        <v>0</v>
      </c>
      <c r="I1579">
        <v>8.8699999999999992</v>
      </c>
      <c r="J1579">
        <v>0.91</v>
      </c>
      <c r="K1579">
        <v>9.7899999999999991</v>
      </c>
      <c r="L1579" s="2">
        <f>_xlfn.RANK.EQ(I1579, INDEX(CFB!$I$2:$I$1048576, MATCH(W1579, CFB!$W$2:$W$1048576, 0)):INDEX(CFB!$I$2:$I$1048576, MATCH(W1579, CFB!$W$2:$W$1048576, 0) + COUNTIF(CFB!$W$2:$W$1048576, W1579) - 1), 0)</f>
        <v>14</v>
      </c>
      <c r="M1579" s="2">
        <f>_xlfn.RANK.EQ(J1579, INDEX(CFB!$J$2:$J$1048576, MATCH(W1579, CFB!$W$2:$W$1048576, 0)):INDEX(CFB!$J$2:$J$1048576, MATCH(W1579, CFB!$W$2:$W$1048576, 0) + COUNTIF(CFB!$W$2:$W$1048576, W1579) - 1))</f>
        <v>57</v>
      </c>
      <c r="N1579" s="2">
        <f>RANK(K1579, INDEX(CFB!$K$2:$K$1048576, MATCH(W1579, CFB!$W$2:$W$1048576, 0)):INDEX(CFB!$K$2:$K$1048576, MATCH(W1579, CFB!$W$2:$W$1048576, 0) + COUNTIF(CFB!$W$2:$W$1048576, W1579) - 1))</f>
        <v>23</v>
      </c>
      <c r="O1579">
        <v>53.34</v>
      </c>
      <c r="P1579">
        <v>12.38</v>
      </c>
      <c r="Q1579">
        <v>9.49</v>
      </c>
      <c r="R1579">
        <v>4.3099999999999996</v>
      </c>
      <c r="S1579">
        <v>6.45</v>
      </c>
      <c r="T1579">
        <v>3.8</v>
      </c>
      <c r="U1579">
        <v>7.62</v>
      </c>
      <c r="V1579">
        <v>4.08</v>
      </c>
      <c r="W1579">
        <v>2012</v>
      </c>
      <c r="X1579">
        <f t="shared" si="47"/>
        <v>0</v>
      </c>
    </row>
    <row r="1580" spans="1:24" ht="12.75" hidden="1" customHeight="1" x14ac:dyDescent="0.45">
      <c r="A1580">
        <v>24</v>
      </c>
      <c r="B1580" t="s">
        <v>72</v>
      </c>
      <c r="C1580" t="s">
        <v>176</v>
      </c>
      <c r="D1580" s="2" t="str">
        <f t="shared" si="46"/>
        <v>Wisconsin2012</v>
      </c>
      <c r="F1580">
        <v>8</v>
      </c>
      <c r="G1580">
        <v>6</v>
      </c>
      <c r="H1580" s="2">
        <v>0</v>
      </c>
      <c r="I1580">
        <v>3.26</v>
      </c>
      <c r="J1580">
        <v>6.51</v>
      </c>
      <c r="K1580">
        <v>9.77</v>
      </c>
      <c r="L1580" s="2">
        <f>_xlfn.RANK.EQ(I1580, INDEX(CFB!$I$2:$I$1048576, MATCH(W1580, CFB!$W$2:$W$1048576, 0)):INDEX(CFB!$I$2:$I$1048576, MATCH(W1580, CFB!$W$2:$W$1048576, 0) + COUNTIF(CFB!$W$2:$W$1048576, W1580) - 1), 0)</f>
        <v>44</v>
      </c>
      <c r="M1580" s="2">
        <f>_xlfn.RANK.EQ(J1580, INDEX(CFB!$J$2:$J$1048576, MATCH(W1580, CFB!$W$2:$W$1048576, 0)):INDEX(CFB!$J$2:$J$1048576, MATCH(W1580, CFB!$W$2:$W$1048576, 0) + COUNTIF(CFB!$W$2:$W$1048576, W1580) - 1))</f>
        <v>20</v>
      </c>
      <c r="N1580" s="2">
        <f>RANK(K1580, INDEX(CFB!$K$2:$K$1048576, MATCH(W1580, CFB!$W$2:$W$1048576, 0)):INDEX(CFB!$K$2:$K$1048576, MATCH(W1580, CFB!$W$2:$W$1048576, 0) + COUNTIF(CFB!$W$2:$W$1048576, W1580) - 1))</f>
        <v>24</v>
      </c>
      <c r="O1580">
        <v>46.73</v>
      </c>
      <c r="P1580">
        <v>4.58</v>
      </c>
      <c r="Q1580">
        <v>9.42</v>
      </c>
      <c r="R1580">
        <v>4.51</v>
      </c>
      <c r="S1580">
        <v>6.12</v>
      </c>
      <c r="T1580">
        <v>3.03</v>
      </c>
      <c r="U1580">
        <v>7.29</v>
      </c>
      <c r="V1580">
        <v>3.76</v>
      </c>
      <c r="W1580">
        <v>2012</v>
      </c>
      <c r="X1580">
        <f t="shared" si="47"/>
        <v>0</v>
      </c>
    </row>
    <row r="1581" spans="1:24" ht="12.75" hidden="1" customHeight="1" x14ac:dyDescent="0.45">
      <c r="A1581">
        <v>25</v>
      </c>
      <c r="B1581" t="s">
        <v>16</v>
      </c>
      <c r="C1581" t="s">
        <v>176</v>
      </c>
      <c r="D1581" s="2" t="str">
        <f t="shared" si="46"/>
        <v>Penn State2012</v>
      </c>
      <c r="F1581">
        <v>8</v>
      </c>
      <c r="G1581">
        <v>4</v>
      </c>
      <c r="H1581" s="2">
        <v>0</v>
      </c>
      <c r="I1581">
        <v>2.14</v>
      </c>
      <c r="J1581">
        <v>7.56</v>
      </c>
      <c r="K1581">
        <v>9.6999999999999993</v>
      </c>
      <c r="L1581" s="2">
        <f>_xlfn.RANK.EQ(I1581, INDEX(CFB!$I$2:$I$1048576, MATCH(W1581, CFB!$W$2:$W$1048576, 0)):INDEX(CFB!$I$2:$I$1048576, MATCH(W1581, CFB!$W$2:$W$1048576, 0) + COUNTIF(CFB!$W$2:$W$1048576, W1581) - 1), 0)</f>
        <v>54</v>
      </c>
      <c r="M1581" s="2">
        <f>_xlfn.RANK.EQ(J1581, INDEX(CFB!$J$2:$J$1048576, MATCH(W1581, CFB!$W$2:$W$1048576, 0)):INDEX(CFB!$J$2:$J$1048576, MATCH(W1581, CFB!$W$2:$W$1048576, 0) + COUNTIF(CFB!$W$2:$W$1048576, W1581) - 1))</f>
        <v>16</v>
      </c>
      <c r="N1581" s="2">
        <f>RANK(K1581, INDEX(CFB!$K$2:$K$1048576, MATCH(W1581, CFB!$W$2:$W$1048576, 0)):INDEX(CFB!$K$2:$K$1048576, MATCH(W1581, CFB!$W$2:$W$1048576, 0) + COUNTIF(CFB!$W$2:$W$1048576, W1581) - 1))</f>
        <v>25</v>
      </c>
      <c r="O1581">
        <v>43.7</v>
      </c>
      <c r="P1581">
        <v>5.17</v>
      </c>
      <c r="Q1581">
        <v>8.6</v>
      </c>
      <c r="R1581">
        <v>5.18</v>
      </c>
      <c r="S1581">
        <v>4.26</v>
      </c>
      <c r="T1581">
        <v>2.5299999999999998</v>
      </c>
      <c r="U1581">
        <v>6.43</v>
      </c>
      <c r="V1581">
        <v>3.94</v>
      </c>
      <c r="W1581">
        <v>2012</v>
      </c>
      <c r="X1581">
        <f t="shared" si="47"/>
        <v>0</v>
      </c>
    </row>
    <row r="1582" spans="1:24" ht="12.75" hidden="1" customHeight="1" x14ac:dyDescent="0.45">
      <c r="A1582">
        <v>26</v>
      </c>
      <c r="B1582" t="s">
        <v>120</v>
      </c>
      <c r="C1582" t="s">
        <v>170</v>
      </c>
      <c r="D1582" s="2" t="str">
        <f t="shared" si="46"/>
        <v>Arizona2012</v>
      </c>
      <c r="F1582">
        <v>8</v>
      </c>
      <c r="G1582">
        <v>5</v>
      </c>
      <c r="H1582" s="2">
        <v>0</v>
      </c>
      <c r="I1582">
        <v>10.75</v>
      </c>
      <c r="J1582">
        <v>-1.37</v>
      </c>
      <c r="K1582">
        <v>9.3800000000000008</v>
      </c>
      <c r="L1582" s="2">
        <f>_xlfn.RANK.EQ(I1582, INDEX(CFB!$I$2:$I$1048576, MATCH(W1582, CFB!$W$2:$W$1048576, 0)):INDEX(CFB!$I$2:$I$1048576, MATCH(W1582, CFB!$W$2:$W$1048576, 0) + COUNTIF(CFB!$W$2:$W$1048576, W1582) - 1), 0)</f>
        <v>8</v>
      </c>
      <c r="M1582" s="2">
        <f>_xlfn.RANK.EQ(J1582, INDEX(CFB!$J$2:$J$1048576, MATCH(W1582, CFB!$W$2:$W$1048576, 0)):INDEX(CFB!$J$2:$J$1048576, MATCH(W1582, CFB!$W$2:$W$1048576, 0) + COUNTIF(CFB!$W$2:$W$1048576, W1582) - 1))</f>
        <v>74</v>
      </c>
      <c r="N1582" s="2">
        <f>RANK(K1582, INDEX(CFB!$K$2:$K$1048576, MATCH(W1582, CFB!$W$2:$W$1048576, 0)):INDEX(CFB!$K$2:$K$1048576, MATCH(W1582, CFB!$W$2:$W$1048576, 0) + COUNTIF(CFB!$W$2:$W$1048576, W1582) - 1))</f>
        <v>26</v>
      </c>
      <c r="O1582">
        <v>54.74</v>
      </c>
      <c r="P1582">
        <v>16.399999999999999</v>
      </c>
      <c r="Q1582">
        <v>8.99</v>
      </c>
      <c r="R1582">
        <v>5.93</v>
      </c>
      <c r="S1582">
        <v>6.15</v>
      </c>
      <c r="T1582">
        <v>3.68</v>
      </c>
      <c r="U1582">
        <v>7.56</v>
      </c>
      <c r="V1582">
        <v>4.66</v>
      </c>
      <c r="W1582">
        <v>2012</v>
      </c>
      <c r="X1582">
        <f t="shared" si="47"/>
        <v>0</v>
      </c>
    </row>
    <row r="1583" spans="1:24" ht="12.75" hidden="1" customHeight="1" x14ac:dyDescent="0.45">
      <c r="A1583">
        <v>27</v>
      </c>
      <c r="B1583" t="s">
        <v>28</v>
      </c>
      <c r="C1583" t="s">
        <v>170</v>
      </c>
      <c r="D1583" s="2" t="str">
        <f t="shared" si="46"/>
        <v>Arizona State2012</v>
      </c>
      <c r="F1583">
        <v>8</v>
      </c>
      <c r="G1583">
        <v>5</v>
      </c>
      <c r="H1583" s="2">
        <v>0</v>
      </c>
      <c r="I1583">
        <v>6.85</v>
      </c>
      <c r="J1583">
        <v>2.15</v>
      </c>
      <c r="K1583">
        <v>9</v>
      </c>
      <c r="L1583" s="2">
        <f>_xlfn.RANK.EQ(I1583, INDEX(CFB!$I$2:$I$1048576, MATCH(W1583, CFB!$W$2:$W$1048576, 0)):INDEX(CFB!$I$2:$I$1048576, MATCH(W1583, CFB!$W$2:$W$1048576, 0) + COUNTIF(CFB!$W$2:$W$1048576, W1583) - 1), 0)</f>
        <v>20</v>
      </c>
      <c r="M1583" s="2">
        <f>_xlfn.RANK.EQ(J1583, INDEX(CFB!$J$2:$J$1048576, MATCH(W1583, CFB!$W$2:$W$1048576, 0)):INDEX(CFB!$J$2:$J$1048576, MATCH(W1583, CFB!$W$2:$W$1048576, 0) + COUNTIF(CFB!$W$2:$W$1048576, W1583) - 1))</f>
        <v>47</v>
      </c>
      <c r="N1583" s="2">
        <f>RANK(K1583, INDEX(CFB!$K$2:$K$1048576, MATCH(W1583, CFB!$W$2:$W$1048576, 0)):INDEX(CFB!$K$2:$K$1048576, MATCH(W1583, CFB!$W$2:$W$1048576, 0) + COUNTIF(CFB!$W$2:$W$1048576, W1583) - 1))</f>
        <v>27</v>
      </c>
      <c r="O1583">
        <v>53.29</v>
      </c>
      <c r="P1583">
        <v>8.86</v>
      </c>
      <c r="Q1583">
        <v>9.56</v>
      </c>
      <c r="R1583">
        <v>4.1100000000000003</v>
      </c>
      <c r="S1583">
        <v>5.18</v>
      </c>
      <c r="T1583">
        <v>3.63</v>
      </c>
      <c r="U1583">
        <v>7.08</v>
      </c>
      <c r="V1583">
        <v>3.67</v>
      </c>
      <c r="W1583">
        <v>2012</v>
      </c>
      <c r="X1583">
        <f t="shared" si="47"/>
        <v>0</v>
      </c>
    </row>
    <row r="1584" spans="1:24" ht="12.75" hidden="1" customHeight="1" x14ac:dyDescent="0.45">
      <c r="A1584">
        <v>28</v>
      </c>
      <c r="B1584" t="s">
        <v>103</v>
      </c>
      <c r="C1584" t="s">
        <v>177</v>
      </c>
      <c r="D1584" s="2" t="str">
        <f t="shared" si="46"/>
        <v>Northwestern2012</v>
      </c>
      <c r="E1584">
        <v>17</v>
      </c>
      <c r="F1584">
        <v>10</v>
      </c>
      <c r="G1584">
        <v>3</v>
      </c>
      <c r="H1584" s="2">
        <v>0</v>
      </c>
      <c r="I1584">
        <v>6.82</v>
      </c>
      <c r="J1584">
        <v>2.14</v>
      </c>
      <c r="K1584">
        <v>8.9700000000000006</v>
      </c>
      <c r="L1584" s="2">
        <f>_xlfn.RANK.EQ(I1584, INDEX(CFB!$I$2:$I$1048576, MATCH(W1584, CFB!$W$2:$W$1048576, 0)):INDEX(CFB!$I$2:$I$1048576, MATCH(W1584, CFB!$W$2:$W$1048576, 0) + COUNTIF(CFB!$W$2:$W$1048576, W1584) - 1), 0)</f>
        <v>21</v>
      </c>
      <c r="M1584" s="2">
        <f>_xlfn.RANK.EQ(J1584, INDEX(CFB!$J$2:$J$1048576, MATCH(W1584, CFB!$W$2:$W$1048576, 0)):INDEX(CFB!$J$2:$J$1048576, MATCH(W1584, CFB!$W$2:$W$1048576, 0) + COUNTIF(CFB!$W$2:$W$1048576, W1584) - 1))</f>
        <v>48</v>
      </c>
      <c r="N1584" s="2">
        <f>RANK(K1584, INDEX(CFB!$K$2:$K$1048576, MATCH(W1584, CFB!$W$2:$W$1048576, 0)):INDEX(CFB!$K$2:$K$1048576, MATCH(W1584, CFB!$W$2:$W$1048576, 0) + COUNTIF(CFB!$W$2:$W$1048576, W1584) - 1))</f>
        <v>28</v>
      </c>
      <c r="O1584">
        <v>48.42</v>
      </c>
      <c r="P1584">
        <v>9.92</v>
      </c>
      <c r="Q1584">
        <v>7.58</v>
      </c>
      <c r="R1584">
        <v>5.29</v>
      </c>
      <c r="S1584">
        <v>5.85</v>
      </c>
      <c r="T1584">
        <v>3.14</v>
      </c>
      <c r="U1584">
        <v>6.59</v>
      </c>
      <c r="V1584">
        <v>4.29</v>
      </c>
      <c r="W1584">
        <v>2012</v>
      </c>
      <c r="X1584">
        <f t="shared" si="47"/>
        <v>0</v>
      </c>
    </row>
    <row r="1585" spans="1:24" ht="12.75" hidden="1" customHeight="1" x14ac:dyDescent="0.45">
      <c r="A1585">
        <v>29</v>
      </c>
      <c r="B1585" t="s">
        <v>32</v>
      </c>
      <c r="C1585" t="s">
        <v>12</v>
      </c>
      <c r="D1585" s="2" t="str">
        <f t="shared" si="46"/>
        <v>BYU2012</v>
      </c>
      <c r="F1585">
        <v>8</v>
      </c>
      <c r="G1585">
        <v>5</v>
      </c>
      <c r="H1585" s="2">
        <v>0</v>
      </c>
      <c r="I1585">
        <v>-0.67</v>
      </c>
      <c r="J1585">
        <v>9.44</v>
      </c>
      <c r="K1585">
        <v>8.77</v>
      </c>
      <c r="L1585" s="2">
        <f>_xlfn.RANK.EQ(I1585, INDEX(CFB!$I$2:$I$1048576, MATCH(W1585, CFB!$W$2:$W$1048576, 0)):INDEX(CFB!$I$2:$I$1048576, MATCH(W1585, CFB!$W$2:$W$1048576, 0) + COUNTIF(CFB!$W$2:$W$1048576, W1585) - 1), 0)</f>
        <v>72</v>
      </c>
      <c r="M1585" s="2">
        <f>_xlfn.RANK.EQ(J1585, INDEX(CFB!$J$2:$J$1048576, MATCH(W1585, CFB!$W$2:$W$1048576, 0)):INDEX(CFB!$J$2:$J$1048576, MATCH(W1585, CFB!$W$2:$W$1048576, 0) + COUNTIF(CFB!$W$2:$W$1048576, W1585) - 1))</f>
        <v>9</v>
      </c>
      <c r="N1585" s="2">
        <f>RANK(K1585, INDEX(CFB!$K$2:$K$1048576, MATCH(W1585, CFB!$W$2:$W$1048576, 0)):INDEX(CFB!$K$2:$K$1048576, MATCH(W1585, CFB!$W$2:$W$1048576, 0) + COUNTIF(CFB!$W$2:$W$1048576, W1585) - 1))</f>
        <v>29</v>
      </c>
      <c r="O1585">
        <v>42.67</v>
      </c>
      <c r="P1585">
        <v>1.98</v>
      </c>
      <c r="Q1585">
        <v>7.9</v>
      </c>
      <c r="R1585">
        <v>4.6500000000000004</v>
      </c>
      <c r="S1585">
        <v>4.74</v>
      </c>
      <c r="T1585">
        <v>2.54</v>
      </c>
      <c r="U1585">
        <v>6.33</v>
      </c>
      <c r="V1585">
        <v>3.44</v>
      </c>
      <c r="W1585">
        <v>2012</v>
      </c>
      <c r="X1585">
        <f t="shared" si="47"/>
        <v>0</v>
      </c>
    </row>
    <row r="1586" spans="1:24" ht="12.75" hidden="1" customHeight="1" x14ac:dyDescent="0.45">
      <c r="A1586">
        <v>30</v>
      </c>
      <c r="B1586" t="s">
        <v>73</v>
      </c>
      <c r="C1586" t="s">
        <v>170</v>
      </c>
      <c r="D1586" s="2" t="str">
        <f t="shared" si="46"/>
        <v>UCLA2012</v>
      </c>
      <c r="F1586">
        <v>9</v>
      </c>
      <c r="G1586">
        <v>5</v>
      </c>
      <c r="H1586" s="2">
        <v>0</v>
      </c>
      <c r="I1586">
        <v>6.16</v>
      </c>
      <c r="J1586">
        <v>2.59</v>
      </c>
      <c r="K1586">
        <v>8.75</v>
      </c>
      <c r="L1586" s="2">
        <f>_xlfn.RANK.EQ(I1586, INDEX(CFB!$I$2:$I$1048576, MATCH(W1586, CFB!$W$2:$W$1048576, 0)):INDEX(CFB!$I$2:$I$1048576, MATCH(W1586, CFB!$W$2:$W$1048576, 0) + COUNTIF(CFB!$W$2:$W$1048576, W1586) - 1), 0)</f>
        <v>24</v>
      </c>
      <c r="M1586" s="2">
        <f>_xlfn.RANK.EQ(J1586, INDEX(CFB!$J$2:$J$1048576, MATCH(W1586, CFB!$W$2:$W$1048576, 0)):INDEX(CFB!$J$2:$J$1048576, MATCH(W1586, CFB!$W$2:$W$1048576, 0) + COUNTIF(CFB!$W$2:$W$1048576, W1586) - 1))</f>
        <v>43</v>
      </c>
      <c r="N1586" s="2">
        <f>RANK(K1586, INDEX(CFB!$K$2:$K$1048576, MATCH(W1586, CFB!$W$2:$W$1048576, 0)):INDEX(CFB!$K$2:$K$1048576, MATCH(W1586, CFB!$W$2:$W$1048576, 0) + COUNTIF(CFB!$W$2:$W$1048576, W1586) - 1))</f>
        <v>30</v>
      </c>
      <c r="O1586">
        <v>50.62</v>
      </c>
      <c r="P1586">
        <v>9.25</v>
      </c>
      <c r="Q1586">
        <v>9.5399999999999991</v>
      </c>
      <c r="R1586">
        <v>5.64</v>
      </c>
      <c r="S1586">
        <v>5.26</v>
      </c>
      <c r="T1586">
        <v>3.39</v>
      </c>
      <c r="U1586">
        <v>7.24</v>
      </c>
      <c r="V1586">
        <v>4.28</v>
      </c>
      <c r="W1586">
        <v>2012</v>
      </c>
      <c r="X1586">
        <f t="shared" si="47"/>
        <v>0</v>
      </c>
    </row>
    <row r="1587" spans="1:24" ht="12.75" hidden="1" customHeight="1" x14ac:dyDescent="0.45">
      <c r="A1587">
        <v>31</v>
      </c>
      <c r="B1587" t="s">
        <v>81</v>
      </c>
      <c r="C1587" t="s">
        <v>179</v>
      </c>
      <c r="D1587" s="2" t="str">
        <f t="shared" si="46"/>
        <v>Cincinnati2012</v>
      </c>
      <c r="F1587">
        <v>10</v>
      </c>
      <c r="G1587">
        <v>3</v>
      </c>
      <c r="H1587" s="2">
        <v>0</v>
      </c>
      <c r="I1587">
        <v>3.62</v>
      </c>
      <c r="J1587">
        <v>5.09</v>
      </c>
      <c r="K1587">
        <v>8.7100000000000009</v>
      </c>
      <c r="L1587" s="2">
        <f>_xlfn.RANK.EQ(I1587, INDEX(CFB!$I$2:$I$1048576, MATCH(W1587, CFB!$W$2:$W$1048576, 0)):INDEX(CFB!$I$2:$I$1048576, MATCH(W1587, CFB!$W$2:$W$1048576, 0) + COUNTIF(CFB!$W$2:$W$1048576, W1587) - 1), 0)</f>
        <v>41</v>
      </c>
      <c r="M1587" s="2">
        <f>_xlfn.RANK.EQ(J1587, INDEX(CFB!$J$2:$J$1048576, MATCH(W1587, CFB!$W$2:$W$1048576, 0)):INDEX(CFB!$J$2:$J$1048576, MATCH(W1587, CFB!$W$2:$W$1048576, 0) + COUNTIF(CFB!$W$2:$W$1048576, W1587) - 1))</f>
        <v>29</v>
      </c>
      <c r="N1587" s="2">
        <f>RANK(K1587, INDEX(CFB!$K$2:$K$1048576, MATCH(W1587, CFB!$W$2:$W$1048576, 0)):INDEX(CFB!$K$2:$K$1048576, MATCH(W1587, CFB!$W$2:$W$1048576, 0) + COUNTIF(CFB!$W$2:$W$1048576, W1587) - 1))</f>
        <v>31</v>
      </c>
      <c r="O1587">
        <v>44.14</v>
      </c>
      <c r="P1587">
        <v>8.85</v>
      </c>
      <c r="Q1587">
        <v>9.2899999999999991</v>
      </c>
      <c r="R1587">
        <v>5.48</v>
      </c>
      <c r="S1587">
        <v>6.04</v>
      </c>
      <c r="T1587">
        <v>3.53</v>
      </c>
      <c r="U1587">
        <v>7.52</v>
      </c>
      <c r="V1587">
        <v>4.46</v>
      </c>
      <c r="W1587">
        <v>2012</v>
      </c>
      <c r="X1587">
        <f t="shared" si="47"/>
        <v>0</v>
      </c>
    </row>
    <row r="1588" spans="1:24" ht="12.75" hidden="1" customHeight="1" x14ac:dyDescent="0.45">
      <c r="A1588">
        <v>32</v>
      </c>
      <c r="B1588" t="s">
        <v>19</v>
      </c>
      <c r="C1588" t="s">
        <v>157</v>
      </c>
      <c r="D1588" s="2" t="str">
        <f t="shared" si="46"/>
        <v>Ole Miss2012</v>
      </c>
      <c r="F1588">
        <v>7</v>
      </c>
      <c r="G1588">
        <v>6</v>
      </c>
      <c r="H1588" s="2">
        <v>0</v>
      </c>
      <c r="I1588">
        <v>8.2200000000000006</v>
      </c>
      <c r="J1588">
        <v>0.21</v>
      </c>
      <c r="K1588">
        <v>8.43</v>
      </c>
      <c r="L1588" s="2">
        <f>_xlfn.RANK.EQ(I1588, INDEX(CFB!$I$2:$I$1048576, MATCH(W1588, CFB!$W$2:$W$1048576, 0)):INDEX(CFB!$I$2:$I$1048576, MATCH(W1588, CFB!$W$2:$W$1048576, 0) + COUNTIF(CFB!$W$2:$W$1048576, W1588) - 1), 0)</f>
        <v>15</v>
      </c>
      <c r="M1588" s="2">
        <f>_xlfn.RANK.EQ(J1588, INDEX(CFB!$J$2:$J$1048576, MATCH(W1588, CFB!$W$2:$W$1048576, 0)):INDEX(CFB!$J$2:$J$1048576, MATCH(W1588, CFB!$W$2:$W$1048576, 0) + COUNTIF(CFB!$W$2:$W$1048576, W1588) - 1))</f>
        <v>61</v>
      </c>
      <c r="N1588" s="2">
        <f>RANK(K1588, INDEX(CFB!$K$2:$K$1048576, MATCH(W1588, CFB!$W$2:$W$1048576, 0)):INDEX(CFB!$K$2:$K$1048576, MATCH(W1588, CFB!$W$2:$W$1048576, 0) + COUNTIF(CFB!$W$2:$W$1048576, W1588) - 1))</f>
        <v>32</v>
      </c>
      <c r="O1588">
        <v>49.89</v>
      </c>
      <c r="P1588">
        <v>11.02</v>
      </c>
      <c r="Q1588">
        <v>9.5500000000000007</v>
      </c>
      <c r="R1588">
        <v>5.32</v>
      </c>
      <c r="S1588">
        <v>5.23</v>
      </c>
      <c r="T1588">
        <v>2.52</v>
      </c>
      <c r="U1588">
        <v>7.13</v>
      </c>
      <c r="V1588">
        <v>3.82</v>
      </c>
      <c r="W1588">
        <v>2012</v>
      </c>
      <c r="X1588">
        <f t="shared" si="47"/>
        <v>0</v>
      </c>
    </row>
    <row r="1589" spans="1:24" ht="12.75" hidden="1" customHeight="1" x14ac:dyDescent="0.45">
      <c r="A1589">
        <v>33</v>
      </c>
      <c r="B1589" t="s">
        <v>114</v>
      </c>
      <c r="C1589" t="s">
        <v>178</v>
      </c>
      <c r="D1589" s="2" t="str">
        <f t="shared" si="46"/>
        <v>San Jose State2012</v>
      </c>
      <c r="E1589">
        <v>21</v>
      </c>
      <c r="F1589">
        <v>11</v>
      </c>
      <c r="G1589">
        <v>2</v>
      </c>
      <c r="H1589" s="2">
        <v>0</v>
      </c>
      <c r="I1589">
        <v>5.23</v>
      </c>
      <c r="J1589">
        <v>2.67</v>
      </c>
      <c r="K1589">
        <v>7.9</v>
      </c>
      <c r="L1589" s="2">
        <f>_xlfn.RANK.EQ(I1589, INDEX(CFB!$I$2:$I$1048576, MATCH(W1589, CFB!$W$2:$W$1048576, 0)):INDEX(CFB!$I$2:$I$1048576, MATCH(W1589, CFB!$W$2:$W$1048576, 0) + COUNTIF(CFB!$W$2:$W$1048576, W1589) - 1), 0)</f>
        <v>33</v>
      </c>
      <c r="M1589" s="2">
        <f>_xlfn.RANK.EQ(J1589, INDEX(CFB!$J$2:$J$1048576, MATCH(W1589, CFB!$W$2:$W$1048576, 0)):INDEX(CFB!$J$2:$J$1048576, MATCH(W1589, CFB!$W$2:$W$1048576, 0) + COUNTIF(CFB!$W$2:$W$1048576, W1589) - 1))</f>
        <v>42</v>
      </c>
      <c r="N1589" s="2">
        <f>RANK(K1589, INDEX(CFB!$K$2:$K$1048576, MATCH(W1589, CFB!$W$2:$W$1048576, 0)):INDEX(CFB!$K$2:$K$1048576, MATCH(W1589, CFB!$W$2:$W$1048576, 0) + COUNTIF(CFB!$W$2:$W$1048576, W1589) - 1))</f>
        <v>33</v>
      </c>
      <c r="O1589">
        <v>46.38</v>
      </c>
      <c r="P1589">
        <v>11.18</v>
      </c>
      <c r="Q1589">
        <v>10.39</v>
      </c>
      <c r="R1589">
        <v>5.67</v>
      </c>
      <c r="S1589">
        <v>3.86</v>
      </c>
      <c r="T1589">
        <v>3.04</v>
      </c>
      <c r="U1589">
        <v>7.2</v>
      </c>
      <c r="V1589">
        <v>4.33</v>
      </c>
      <c r="W1589">
        <v>2012</v>
      </c>
      <c r="X1589">
        <f t="shared" si="47"/>
        <v>0</v>
      </c>
    </row>
    <row r="1590" spans="1:24" ht="12.75" hidden="1" customHeight="1" x14ac:dyDescent="0.45">
      <c r="A1590">
        <v>34</v>
      </c>
      <c r="B1590" t="s">
        <v>30</v>
      </c>
      <c r="C1590" t="s">
        <v>31</v>
      </c>
      <c r="D1590" s="2" t="str">
        <f t="shared" si="46"/>
        <v>Boise State2012</v>
      </c>
      <c r="E1590">
        <v>18</v>
      </c>
      <c r="F1590">
        <v>11</v>
      </c>
      <c r="G1590">
        <v>2</v>
      </c>
      <c r="H1590" s="2">
        <v>0</v>
      </c>
      <c r="I1590">
        <v>0.47</v>
      </c>
      <c r="J1590">
        <v>7.38</v>
      </c>
      <c r="K1590">
        <v>7.85</v>
      </c>
      <c r="L1590" s="2">
        <f>_xlfn.RANK.EQ(I1590, INDEX(CFB!$I$2:$I$1048576, MATCH(W1590, CFB!$W$2:$W$1048576, 0)):INDEX(CFB!$I$2:$I$1048576, MATCH(W1590, CFB!$W$2:$W$1048576, 0) + COUNTIF(CFB!$W$2:$W$1048576, W1590) - 1), 0)</f>
        <v>68</v>
      </c>
      <c r="M1590" s="2">
        <f>_xlfn.RANK.EQ(J1590, INDEX(CFB!$J$2:$J$1048576, MATCH(W1590, CFB!$W$2:$W$1048576, 0)):INDEX(CFB!$J$2:$J$1048576, MATCH(W1590, CFB!$W$2:$W$1048576, 0) + COUNTIF(CFB!$W$2:$W$1048576, W1590) - 1))</f>
        <v>17</v>
      </c>
      <c r="N1590" s="2">
        <f>RANK(K1590, INDEX(CFB!$K$2:$K$1048576, MATCH(W1590, CFB!$W$2:$W$1048576, 0)):INDEX(CFB!$K$2:$K$1048576, MATCH(W1590, CFB!$W$2:$W$1048576, 0) + COUNTIF(CFB!$W$2:$W$1048576, W1590) - 1))</f>
        <v>34</v>
      </c>
      <c r="O1590">
        <v>41.93</v>
      </c>
      <c r="P1590">
        <v>5.8</v>
      </c>
      <c r="Q1590">
        <v>8.66</v>
      </c>
      <c r="R1590">
        <v>5.09</v>
      </c>
      <c r="S1590">
        <v>4.99</v>
      </c>
      <c r="T1590">
        <v>3.41</v>
      </c>
      <c r="U1590">
        <v>6.76</v>
      </c>
      <c r="V1590">
        <v>3.97</v>
      </c>
      <c r="W1590">
        <v>2012</v>
      </c>
      <c r="X1590">
        <f t="shared" si="47"/>
        <v>0</v>
      </c>
    </row>
    <row r="1591" spans="1:24" ht="12.75" hidden="1" customHeight="1" x14ac:dyDescent="0.45">
      <c r="A1591">
        <v>35</v>
      </c>
      <c r="B1591" t="s">
        <v>61</v>
      </c>
      <c r="C1591" t="s">
        <v>29</v>
      </c>
      <c r="D1591" s="2" t="str">
        <f t="shared" si="46"/>
        <v>Texas Christian2012</v>
      </c>
      <c r="F1591">
        <v>7</v>
      </c>
      <c r="G1591">
        <v>6</v>
      </c>
      <c r="H1591" s="2">
        <v>0</v>
      </c>
      <c r="I1591">
        <v>1.18</v>
      </c>
      <c r="J1591">
        <v>6.31</v>
      </c>
      <c r="K1591">
        <v>7.49</v>
      </c>
      <c r="L1591" s="2">
        <f>_xlfn.RANK.EQ(I1591, INDEX(CFB!$I$2:$I$1048576, MATCH(W1591, CFB!$W$2:$W$1048576, 0)):INDEX(CFB!$I$2:$I$1048576, MATCH(W1591, CFB!$W$2:$W$1048576, 0) + COUNTIF(CFB!$W$2:$W$1048576, W1591) - 1), 0)</f>
        <v>59</v>
      </c>
      <c r="M1591" s="2">
        <f>_xlfn.RANK.EQ(J1591, INDEX(CFB!$J$2:$J$1048576, MATCH(W1591, CFB!$W$2:$W$1048576, 0)):INDEX(CFB!$J$2:$J$1048576, MATCH(W1591, CFB!$W$2:$W$1048576, 0) + COUNTIF(CFB!$W$2:$W$1048576, W1591) - 1))</f>
        <v>22</v>
      </c>
      <c r="N1591" s="2">
        <f>RANK(K1591, INDEX(CFB!$K$2:$K$1048576, MATCH(W1591, CFB!$W$2:$W$1048576, 0)):INDEX(CFB!$K$2:$K$1048576, MATCH(W1591, CFB!$W$2:$W$1048576, 0) + COUNTIF(CFB!$W$2:$W$1048576, W1591) - 1))</f>
        <v>35</v>
      </c>
      <c r="O1591">
        <v>45.55</v>
      </c>
      <c r="P1591">
        <v>3.32</v>
      </c>
      <c r="Q1591">
        <v>9.18</v>
      </c>
      <c r="R1591">
        <v>5.08</v>
      </c>
      <c r="S1591">
        <v>4.93</v>
      </c>
      <c r="T1591">
        <v>2.15</v>
      </c>
      <c r="U1591">
        <v>6.8</v>
      </c>
      <c r="V1591">
        <v>3.55</v>
      </c>
      <c r="W1591">
        <v>2012</v>
      </c>
      <c r="X1591">
        <f t="shared" si="47"/>
        <v>0</v>
      </c>
    </row>
    <row r="1592" spans="1:24" ht="12.75" hidden="1" customHeight="1" x14ac:dyDescent="0.45">
      <c r="A1592">
        <v>36</v>
      </c>
      <c r="B1592" t="s">
        <v>82</v>
      </c>
      <c r="C1592" t="s">
        <v>168</v>
      </c>
      <c r="D1592" s="2" t="str">
        <f t="shared" si="46"/>
        <v>UCF2012</v>
      </c>
      <c r="F1592">
        <v>10</v>
      </c>
      <c r="G1592">
        <v>4</v>
      </c>
      <c r="H1592" s="2">
        <v>0</v>
      </c>
      <c r="I1592">
        <v>2.85</v>
      </c>
      <c r="J1592">
        <v>3.81</v>
      </c>
      <c r="K1592">
        <v>6.65</v>
      </c>
      <c r="L1592" s="2">
        <f>_xlfn.RANK.EQ(I1592, INDEX(CFB!$I$2:$I$1048576, MATCH(W1592, CFB!$W$2:$W$1048576, 0)):INDEX(CFB!$I$2:$I$1048576, MATCH(W1592, CFB!$W$2:$W$1048576, 0) + COUNTIF(CFB!$W$2:$W$1048576, W1592) - 1), 0)</f>
        <v>49</v>
      </c>
      <c r="M1592" s="2">
        <f>_xlfn.RANK.EQ(J1592, INDEX(CFB!$J$2:$J$1048576, MATCH(W1592, CFB!$W$2:$W$1048576, 0)):INDEX(CFB!$J$2:$J$1048576, MATCH(W1592, CFB!$W$2:$W$1048576, 0) + COUNTIF(CFB!$W$2:$W$1048576, W1592) - 1))</f>
        <v>34</v>
      </c>
      <c r="N1592" s="2">
        <f>RANK(K1592, INDEX(CFB!$K$2:$K$1048576, MATCH(W1592, CFB!$W$2:$W$1048576, 0)):INDEX(CFB!$K$2:$K$1048576, MATCH(W1592, CFB!$W$2:$W$1048576, 0) + COUNTIF(CFB!$W$2:$W$1048576, W1592) - 1))</f>
        <v>36</v>
      </c>
      <c r="O1592">
        <v>46.15</v>
      </c>
      <c r="P1592">
        <v>9.01</v>
      </c>
      <c r="Q1592">
        <v>8.77</v>
      </c>
      <c r="R1592">
        <v>5.59</v>
      </c>
      <c r="S1592">
        <v>5.46</v>
      </c>
      <c r="T1592">
        <v>3.64</v>
      </c>
      <c r="U1592">
        <v>6.99</v>
      </c>
      <c r="V1592">
        <v>4.46</v>
      </c>
      <c r="W1592">
        <v>2012</v>
      </c>
      <c r="X1592">
        <f t="shared" si="47"/>
        <v>0</v>
      </c>
    </row>
    <row r="1593" spans="1:24" ht="12.75" hidden="1" customHeight="1" x14ac:dyDescent="0.45">
      <c r="A1593">
        <v>37</v>
      </c>
      <c r="B1593" t="s">
        <v>111</v>
      </c>
      <c r="C1593" t="s">
        <v>31</v>
      </c>
      <c r="D1593" s="2" t="str">
        <f t="shared" si="46"/>
        <v>Fresno State2012</v>
      </c>
      <c r="F1593">
        <v>9</v>
      </c>
      <c r="G1593">
        <v>4</v>
      </c>
      <c r="H1593" s="2">
        <v>0</v>
      </c>
      <c r="I1593">
        <v>4.58</v>
      </c>
      <c r="J1593">
        <v>1.76</v>
      </c>
      <c r="K1593">
        <v>6.33</v>
      </c>
      <c r="L1593" s="2">
        <f>_xlfn.RANK.EQ(I1593, INDEX(CFB!$I$2:$I$1048576, MATCH(W1593, CFB!$W$2:$W$1048576, 0)):INDEX(CFB!$I$2:$I$1048576, MATCH(W1593, CFB!$W$2:$W$1048576, 0) + COUNTIF(CFB!$W$2:$W$1048576, W1593) - 1), 0)</f>
        <v>36</v>
      </c>
      <c r="M1593" s="2">
        <f>_xlfn.RANK.EQ(J1593, INDEX(CFB!$J$2:$J$1048576, MATCH(W1593, CFB!$W$2:$W$1048576, 0)):INDEX(CFB!$J$2:$J$1048576, MATCH(W1593, CFB!$W$2:$W$1048576, 0) + COUNTIF(CFB!$W$2:$W$1048576, W1593) - 1))</f>
        <v>51</v>
      </c>
      <c r="N1593" s="2">
        <f>RANK(K1593, INDEX(CFB!$K$2:$K$1048576, MATCH(W1593, CFB!$W$2:$W$1048576, 0)):INDEX(CFB!$K$2:$K$1048576, MATCH(W1593, CFB!$W$2:$W$1048576, 0) + COUNTIF(CFB!$W$2:$W$1048576, W1593) - 1))</f>
        <v>37</v>
      </c>
      <c r="O1593">
        <v>48.35</v>
      </c>
      <c r="P1593">
        <v>11.51</v>
      </c>
      <c r="Q1593">
        <v>9</v>
      </c>
      <c r="R1593">
        <v>4.8499999999999996</v>
      </c>
      <c r="S1593">
        <v>4.54</v>
      </c>
      <c r="T1593">
        <v>3.44</v>
      </c>
      <c r="U1593">
        <v>6.95</v>
      </c>
      <c r="V1593">
        <v>4.03</v>
      </c>
      <c r="W1593">
        <v>2012</v>
      </c>
      <c r="X1593">
        <f t="shared" si="47"/>
        <v>0</v>
      </c>
    </row>
    <row r="1594" spans="1:24" ht="12.75" hidden="1" customHeight="1" x14ac:dyDescent="0.45">
      <c r="A1594">
        <v>38</v>
      </c>
      <c r="B1594" t="s">
        <v>137</v>
      </c>
      <c r="C1594" t="s">
        <v>178</v>
      </c>
      <c r="D1594" s="2" t="str">
        <f t="shared" si="46"/>
        <v>Louisiana Tech2012</v>
      </c>
      <c r="F1594">
        <v>9</v>
      </c>
      <c r="G1594">
        <v>3</v>
      </c>
      <c r="H1594" s="2">
        <v>0</v>
      </c>
      <c r="I1594">
        <v>20.9</v>
      </c>
      <c r="J1594">
        <v>-14.57</v>
      </c>
      <c r="K1594">
        <v>6.33</v>
      </c>
      <c r="L1594" s="2">
        <f>_xlfn.RANK.EQ(I1594, INDEX(CFB!$I$2:$I$1048576, MATCH(W1594, CFB!$W$2:$W$1048576, 0)):INDEX(CFB!$I$2:$I$1048576, MATCH(W1594, CFB!$W$2:$W$1048576, 0) + COUNTIF(CFB!$W$2:$W$1048576, W1594) - 1), 0)</f>
        <v>1</v>
      </c>
      <c r="M1594" s="2">
        <f>_xlfn.RANK.EQ(J1594, INDEX(CFB!$J$2:$J$1048576, MATCH(W1594, CFB!$W$2:$W$1048576, 0)):INDEX(CFB!$J$2:$J$1048576, MATCH(W1594, CFB!$W$2:$W$1048576, 0) + COUNTIF(CFB!$W$2:$W$1048576, W1594) - 1))</f>
        <v>123</v>
      </c>
      <c r="N1594" s="2">
        <f>RANK(K1594, INDEX(CFB!$K$2:$K$1048576, MATCH(W1594, CFB!$W$2:$W$1048576, 0)):INDEX(CFB!$K$2:$K$1048576, MATCH(W1594, CFB!$W$2:$W$1048576, 0) + COUNTIF(CFB!$W$2:$W$1048576, W1594) - 1))</f>
        <v>37</v>
      </c>
      <c r="O1594">
        <v>62.44</v>
      </c>
      <c r="P1594">
        <v>27.98</v>
      </c>
      <c r="Q1594">
        <v>8.84</v>
      </c>
      <c r="R1594">
        <v>7.23</v>
      </c>
      <c r="S1594">
        <v>5.7</v>
      </c>
      <c r="T1594">
        <v>4.28</v>
      </c>
      <c r="U1594">
        <v>7.35</v>
      </c>
      <c r="V1594">
        <v>5.69</v>
      </c>
      <c r="W1594">
        <v>2012</v>
      </c>
      <c r="X1594">
        <f t="shared" si="47"/>
        <v>0</v>
      </c>
    </row>
    <row r="1595" spans="1:24" ht="12.75" hidden="1" customHeight="1" x14ac:dyDescent="0.45">
      <c r="A1595">
        <v>39</v>
      </c>
      <c r="B1595" t="s">
        <v>71</v>
      </c>
      <c r="C1595" t="s">
        <v>29</v>
      </c>
      <c r="D1595" s="2" t="str">
        <f t="shared" si="46"/>
        <v>Texas Tech2012</v>
      </c>
      <c r="F1595">
        <v>8</v>
      </c>
      <c r="G1595">
        <v>5</v>
      </c>
      <c r="H1595" s="2">
        <v>0</v>
      </c>
      <c r="I1595">
        <v>7.58</v>
      </c>
      <c r="J1595">
        <v>-1.25</v>
      </c>
      <c r="K1595">
        <v>6.33</v>
      </c>
      <c r="L1595" s="2">
        <f>_xlfn.RANK.EQ(I1595, INDEX(CFB!$I$2:$I$1048576, MATCH(W1595, CFB!$W$2:$W$1048576, 0)):INDEX(CFB!$I$2:$I$1048576, MATCH(W1595, CFB!$W$2:$W$1048576, 0) + COUNTIF(CFB!$W$2:$W$1048576, W1595) - 1), 0)</f>
        <v>17</v>
      </c>
      <c r="M1595" s="2">
        <f>_xlfn.RANK.EQ(J1595, INDEX(CFB!$J$2:$J$1048576, MATCH(W1595, CFB!$W$2:$W$1048576, 0)):INDEX(CFB!$J$2:$J$1048576, MATCH(W1595, CFB!$W$2:$W$1048576, 0) + COUNTIF(CFB!$W$2:$W$1048576, W1595) - 1))</f>
        <v>72</v>
      </c>
      <c r="N1595" s="2">
        <f>RANK(K1595, INDEX(CFB!$K$2:$K$1048576, MATCH(W1595, CFB!$W$2:$W$1048576, 0)):INDEX(CFB!$K$2:$K$1048576, MATCH(W1595, CFB!$W$2:$W$1048576, 0) + COUNTIF(CFB!$W$2:$W$1048576, W1595) - 1))</f>
        <v>37</v>
      </c>
      <c r="O1595">
        <v>53.5</v>
      </c>
      <c r="P1595">
        <v>13.67</v>
      </c>
      <c r="Q1595">
        <v>9</v>
      </c>
      <c r="R1595">
        <v>5.38</v>
      </c>
      <c r="S1595">
        <v>5.32</v>
      </c>
      <c r="T1595">
        <v>3.15</v>
      </c>
      <c r="U1595">
        <v>7.48</v>
      </c>
      <c r="V1595">
        <v>4.03</v>
      </c>
      <c r="W1595">
        <v>2012</v>
      </c>
      <c r="X1595">
        <f t="shared" si="47"/>
        <v>0</v>
      </c>
    </row>
    <row r="1596" spans="1:24" ht="12.75" hidden="1" customHeight="1" x14ac:dyDescent="0.45">
      <c r="A1596">
        <v>40</v>
      </c>
      <c r="B1596" t="s">
        <v>53</v>
      </c>
      <c r="C1596" t="s">
        <v>179</v>
      </c>
      <c r="D1596" s="2" t="str">
        <f t="shared" si="46"/>
        <v>Syracuse2012</v>
      </c>
      <c r="F1596">
        <v>8</v>
      </c>
      <c r="G1596">
        <v>5</v>
      </c>
      <c r="H1596" s="2">
        <v>0</v>
      </c>
      <c r="I1596">
        <v>5.26</v>
      </c>
      <c r="J1596">
        <v>1.01</v>
      </c>
      <c r="K1596">
        <v>6.27</v>
      </c>
      <c r="L1596" s="2">
        <f>_xlfn.RANK.EQ(I1596, INDEX(CFB!$I$2:$I$1048576, MATCH(W1596, CFB!$W$2:$W$1048576, 0)):INDEX(CFB!$I$2:$I$1048576, MATCH(W1596, CFB!$W$2:$W$1048576, 0) + COUNTIF(CFB!$W$2:$W$1048576, W1596) - 1), 0)</f>
        <v>32</v>
      </c>
      <c r="M1596" s="2">
        <f>_xlfn.RANK.EQ(J1596, INDEX(CFB!$J$2:$J$1048576, MATCH(W1596, CFB!$W$2:$W$1048576, 0)):INDEX(CFB!$J$2:$J$1048576, MATCH(W1596, CFB!$W$2:$W$1048576, 0) + COUNTIF(CFB!$W$2:$W$1048576, W1596) - 1))</f>
        <v>56</v>
      </c>
      <c r="N1596" s="2">
        <f>RANK(K1596, INDEX(CFB!$K$2:$K$1048576, MATCH(W1596, CFB!$W$2:$W$1048576, 0)):INDEX(CFB!$K$2:$K$1048576, MATCH(W1596, CFB!$W$2:$W$1048576, 0) + COUNTIF(CFB!$W$2:$W$1048576, W1596) - 1))</f>
        <v>40</v>
      </c>
      <c r="O1596">
        <v>45.62</v>
      </c>
      <c r="P1596">
        <v>11.81</v>
      </c>
      <c r="Q1596">
        <v>9.27</v>
      </c>
      <c r="R1596">
        <v>6.37</v>
      </c>
      <c r="S1596">
        <v>5.49</v>
      </c>
      <c r="T1596">
        <v>3.3</v>
      </c>
      <c r="U1596">
        <v>7.26</v>
      </c>
      <c r="V1596">
        <v>4.63</v>
      </c>
      <c r="W1596">
        <v>2012</v>
      </c>
      <c r="X1596">
        <f t="shared" si="47"/>
        <v>0</v>
      </c>
    </row>
    <row r="1597" spans="1:24" ht="12.75" hidden="1" customHeight="1" x14ac:dyDescent="0.45">
      <c r="A1597">
        <v>41</v>
      </c>
      <c r="B1597" t="s">
        <v>147</v>
      </c>
      <c r="C1597" t="s">
        <v>165</v>
      </c>
      <c r="D1597" s="2" t="str">
        <f t="shared" si="46"/>
        <v>Tulsa2012</v>
      </c>
      <c r="F1597">
        <v>11</v>
      </c>
      <c r="G1597">
        <v>3</v>
      </c>
      <c r="H1597" s="2">
        <v>0</v>
      </c>
      <c r="I1597">
        <v>4.33</v>
      </c>
      <c r="J1597">
        <v>1.91</v>
      </c>
      <c r="K1597">
        <v>6.24</v>
      </c>
      <c r="L1597" s="2">
        <f>_xlfn.RANK.EQ(I1597, INDEX(CFB!$I$2:$I$1048576, MATCH(W1597, CFB!$W$2:$W$1048576, 0)):INDEX(CFB!$I$2:$I$1048576, MATCH(W1597, CFB!$W$2:$W$1048576, 0) + COUNTIF(CFB!$W$2:$W$1048576, W1597) - 1), 0)</f>
        <v>37</v>
      </c>
      <c r="M1597" s="2">
        <f>_xlfn.RANK.EQ(J1597, INDEX(CFB!$J$2:$J$1048576, MATCH(W1597, CFB!$W$2:$W$1048576, 0)):INDEX(CFB!$J$2:$J$1048576, MATCH(W1597, CFB!$W$2:$W$1048576, 0) + COUNTIF(CFB!$W$2:$W$1048576, W1597) - 1))</f>
        <v>50</v>
      </c>
      <c r="N1597" s="2">
        <f>RANK(K1597, INDEX(CFB!$K$2:$K$1048576, MATCH(W1597, CFB!$W$2:$W$1048576, 0)):INDEX(CFB!$K$2:$K$1048576, MATCH(W1597, CFB!$W$2:$W$1048576, 0) + COUNTIF(CFB!$W$2:$W$1048576, W1597) - 1))</f>
        <v>41</v>
      </c>
      <c r="O1597">
        <v>46.87</v>
      </c>
      <c r="P1597">
        <v>10.67</v>
      </c>
      <c r="Q1597">
        <v>7.2</v>
      </c>
      <c r="R1597">
        <v>5.74</v>
      </c>
      <c r="S1597">
        <v>5.53</v>
      </c>
      <c r="T1597">
        <v>2.86</v>
      </c>
      <c r="U1597">
        <v>6.29</v>
      </c>
      <c r="V1597">
        <v>4.01</v>
      </c>
      <c r="W1597">
        <v>2012</v>
      </c>
      <c r="X1597">
        <f t="shared" si="47"/>
        <v>0</v>
      </c>
    </row>
    <row r="1598" spans="1:24" ht="12.75" hidden="1" customHeight="1" x14ac:dyDescent="0.45">
      <c r="A1598">
        <v>42</v>
      </c>
      <c r="B1598" t="s">
        <v>95</v>
      </c>
      <c r="C1598" t="s">
        <v>177</v>
      </c>
      <c r="D1598" s="2" t="str">
        <f t="shared" si="46"/>
        <v>Michigan State2012</v>
      </c>
      <c r="F1598">
        <v>7</v>
      </c>
      <c r="G1598">
        <v>6</v>
      </c>
      <c r="H1598" s="2">
        <v>0</v>
      </c>
      <c r="I1598">
        <v>-4.34</v>
      </c>
      <c r="J1598">
        <v>10.55</v>
      </c>
      <c r="K1598">
        <v>6.21</v>
      </c>
      <c r="L1598" s="2">
        <f>_xlfn.RANK.EQ(I1598, INDEX(CFB!$I$2:$I$1048576, MATCH(W1598, CFB!$W$2:$W$1048576, 0)):INDEX(CFB!$I$2:$I$1048576, MATCH(W1598, CFB!$W$2:$W$1048576, 0) + COUNTIF(CFB!$W$2:$W$1048576, W1598) - 1), 0)</f>
        <v>93</v>
      </c>
      <c r="M1598" s="2">
        <f>_xlfn.RANK.EQ(J1598, INDEX(CFB!$J$2:$J$1048576, MATCH(W1598, CFB!$W$2:$W$1048576, 0)):INDEX(CFB!$J$2:$J$1048576, MATCH(W1598, CFB!$W$2:$W$1048576, 0) + COUNTIF(CFB!$W$2:$W$1048576, W1598) - 1))</f>
        <v>6</v>
      </c>
      <c r="N1598" s="2">
        <f>RANK(K1598, INDEX(CFB!$K$2:$K$1048576, MATCH(W1598, CFB!$W$2:$W$1048576, 0)):INDEX(CFB!$K$2:$K$1048576, MATCH(W1598, CFB!$W$2:$W$1048576, 0) + COUNTIF(CFB!$W$2:$W$1048576, W1598) - 1))</f>
        <v>42</v>
      </c>
      <c r="O1598">
        <v>37.28</v>
      </c>
      <c r="P1598">
        <v>0.57999999999999996</v>
      </c>
      <c r="Q1598">
        <v>7.58</v>
      </c>
      <c r="R1598">
        <v>3.85</v>
      </c>
      <c r="S1598">
        <v>4.8</v>
      </c>
      <c r="T1598">
        <v>2.2000000000000002</v>
      </c>
      <c r="U1598">
        <v>6.15</v>
      </c>
      <c r="V1598">
        <v>3.14</v>
      </c>
      <c r="W1598">
        <v>2012</v>
      </c>
      <c r="X1598">
        <f t="shared" si="47"/>
        <v>0</v>
      </c>
    </row>
    <row r="1599" spans="1:24" ht="12.75" hidden="1" customHeight="1" x14ac:dyDescent="0.45">
      <c r="A1599">
        <v>43</v>
      </c>
      <c r="B1599" t="s">
        <v>109</v>
      </c>
      <c r="C1599" t="s">
        <v>157</v>
      </c>
      <c r="D1599" s="2" t="str">
        <f t="shared" si="46"/>
        <v>Mississippi State2012</v>
      </c>
      <c r="F1599">
        <v>8</v>
      </c>
      <c r="G1599">
        <v>5</v>
      </c>
      <c r="H1599" s="2">
        <v>0</v>
      </c>
      <c r="I1599">
        <v>0.79</v>
      </c>
      <c r="J1599">
        <v>5.36</v>
      </c>
      <c r="K1599">
        <v>6.15</v>
      </c>
      <c r="L1599" s="2">
        <f>_xlfn.RANK.EQ(I1599, INDEX(CFB!$I$2:$I$1048576, MATCH(W1599, CFB!$W$2:$W$1048576, 0)):INDEX(CFB!$I$2:$I$1048576, MATCH(W1599, CFB!$W$2:$W$1048576, 0) + COUNTIF(CFB!$W$2:$W$1048576, W1599) - 1), 0)</f>
        <v>64</v>
      </c>
      <c r="M1599" s="2">
        <f>_xlfn.RANK.EQ(J1599, INDEX(CFB!$J$2:$J$1048576, MATCH(W1599, CFB!$W$2:$W$1048576, 0)):INDEX(CFB!$J$2:$J$1048576, MATCH(W1599, CFB!$W$2:$W$1048576, 0) + COUNTIF(CFB!$W$2:$W$1048576, W1599) - 1))</f>
        <v>27</v>
      </c>
      <c r="N1599" s="2">
        <f>RANK(K1599, INDEX(CFB!$K$2:$K$1048576, MATCH(W1599, CFB!$W$2:$W$1048576, 0)):INDEX(CFB!$K$2:$K$1048576, MATCH(W1599, CFB!$W$2:$W$1048576, 0) + COUNTIF(CFB!$W$2:$W$1048576, W1599) - 1))</f>
        <v>43</v>
      </c>
      <c r="O1599">
        <v>45.32</v>
      </c>
      <c r="P1599">
        <v>7.47</v>
      </c>
      <c r="Q1599">
        <v>8.76</v>
      </c>
      <c r="R1599">
        <v>5.33</v>
      </c>
      <c r="S1599">
        <v>5.61</v>
      </c>
      <c r="T1599">
        <v>3.12</v>
      </c>
      <c r="U1599">
        <v>7.16</v>
      </c>
      <c r="V1599">
        <v>4.1100000000000003</v>
      </c>
      <c r="W1599">
        <v>2012</v>
      </c>
      <c r="X1599">
        <f t="shared" si="47"/>
        <v>0</v>
      </c>
    </row>
    <row r="1600" spans="1:24" ht="12.75" hidden="1" customHeight="1" x14ac:dyDescent="0.45">
      <c r="A1600">
        <v>44</v>
      </c>
      <c r="B1600" t="s">
        <v>25</v>
      </c>
      <c r="C1600" t="s">
        <v>179</v>
      </c>
      <c r="D1600" s="2" t="str">
        <f t="shared" si="46"/>
        <v>Louisville2012</v>
      </c>
      <c r="E1600">
        <v>13</v>
      </c>
      <c r="F1600">
        <v>11</v>
      </c>
      <c r="G1600">
        <v>2</v>
      </c>
      <c r="H1600" s="2">
        <v>0</v>
      </c>
      <c r="I1600">
        <v>6.37</v>
      </c>
      <c r="J1600">
        <v>-0.49</v>
      </c>
      <c r="K1600">
        <v>5.88</v>
      </c>
      <c r="L1600" s="2">
        <f>_xlfn.RANK.EQ(I1600, INDEX(CFB!$I$2:$I$1048576, MATCH(W1600, CFB!$W$2:$W$1048576, 0)):INDEX(CFB!$I$2:$I$1048576, MATCH(W1600, CFB!$W$2:$W$1048576, 0) + COUNTIF(CFB!$W$2:$W$1048576, W1600) - 1), 0)</f>
        <v>23</v>
      </c>
      <c r="M1600" s="2">
        <f>_xlfn.RANK.EQ(J1600, INDEX(CFB!$J$2:$J$1048576, MATCH(W1600, CFB!$W$2:$W$1048576, 0)):INDEX(CFB!$J$2:$J$1048576, MATCH(W1600, CFB!$W$2:$W$1048576, 0) + COUNTIF(CFB!$W$2:$W$1048576, W1600) - 1))</f>
        <v>66</v>
      </c>
      <c r="N1600" s="2">
        <f>RANK(K1600, INDEX(CFB!$K$2:$K$1048576, MATCH(W1600, CFB!$W$2:$W$1048576, 0)):INDEX(CFB!$K$2:$K$1048576, MATCH(W1600, CFB!$W$2:$W$1048576, 0) + COUNTIF(CFB!$W$2:$W$1048576, W1600) - 1))</f>
        <v>44</v>
      </c>
      <c r="O1600">
        <v>45.93</v>
      </c>
      <c r="P1600">
        <v>13.61</v>
      </c>
      <c r="Q1600">
        <v>9.7799999999999994</v>
      </c>
      <c r="R1600">
        <v>5.44</v>
      </c>
      <c r="S1600">
        <v>4.53</v>
      </c>
      <c r="T1600">
        <v>3.62</v>
      </c>
      <c r="U1600">
        <v>7.2</v>
      </c>
      <c r="V1600">
        <v>4.45</v>
      </c>
      <c r="W1600">
        <v>2012</v>
      </c>
      <c r="X1600">
        <f t="shared" si="47"/>
        <v>0</v>
      </c>
    </row>
    <row r="1601" spans="1:24" ht="12.75" hidden="1" customHeight="1" x14ac:dyDescent="0.45">
      <c r="A1601">
        <v>45</v>
      </c>
      <c r="B1601" t="s">
        <v>46</v>
      </c>
      <c r="C1601" t="s">
        <v>155</v>
      </c>
      <c r="D1601" s="2" t="str">
        <f t="shared" si="46"/>
        <v>Missouri2012</v>
      </c>
      <c r="F1601">
        <v>5</v>
      </c>
      <c r="G1601">
        <v>7</v>
      </c>
      <c r="H1601" s="2">
        <v>0</v>
      </c>
      <c r="I1601">
        <v>2.86</v>
      </c>
      <c r="J1601">
        <v>2.68</v>
      </c>
      <c r="K1601">
        <v>5.54</v>
      </c>
      <c r="L1601" s="2">
        <f>_xlfn.RANK.EQ(I1601, INDEX(CFB!$I$2:$I$1048576, MATCH(W1601, CFB!$W$2:$W$1048576, 0)):INDEX(CFB!$I$2:$I$1048576, MATCH(W1601, CFB!$W$2:$W$1048576, 0) + COUNTIF(CFB!$W$2:$W$1048576, W1601) - 1), 0)</f>
        <v>48</v>
      </c>
      <c r="M1601" s="2">
        <f>_xlfn.RANK.EQ(J1601, INDEX(CFB!$J$2:$J$1048576, MATCH(W1601, CFB!$W$2:$W$1048576, 0)):INDEX(CFB!$J$2:$J$1048576, MATCH(W1601, CFB!$W$2:$W$1048576, 0) + COUNTIF(CFB!$W$2:$W$1048576, W1601) - 1))</f>
        <v>41</v>
      </c>
      <c r="N1601" s="2">
        <f>RANK(K1601, INDEX(CFB!$K$2:$K$1048576, MATCH(W1601, CFB!$W$2:$W$1048576, 0)):INDEX(CFB!$K$2:$K$1048576, MATCH(W1601, CFB!$W$2:$W$1048576, 0) + COUNTIF(CFB!$W$2:$W$1048576, W1601) - 1))</f>
        <v>45</v>
      </c>
      <c r="O1601">
        <v>45.93</v>
      </c>
      <c r="P1601">
        <v>8.68</v>
      </c>
      <c r="Q1601">
        <v>8.36</v>
      </c>
      <c r="R1601">
        <v>4.97</v>
      </c>
      <c r="S1601">
        <v>4.99</v>
      </c>
      <c r="T1601">
        <v>2.64</v>
      </c>
      <c r="U1601">
        <v>6.62</v>
      </c>
      <c r="V1601">
        <v>3.82</v>
      </c>
      <c r="W1601">
        <v>2012</v>
      </c>
      <c r="X1601">
        <f t="shared" si="47"/>
        <v>0</v>
      </c>
    </row>
    <row r="1602" spans="1:24" ht="12.75" hidden="1" customHeight="1" x14ac:dyDescent="0.45">
      <c r="A1602">
        <v>46</v>
      </c>
      <c r="B1602" t="s">
        <v>40</v>
      </c>
      <c r="C1602" t="s">
        <v>29</v>
      </c>
      <c r="D1602" s="2" t="str">
        <f t="shared" si="46"/>
        <v>Iowa State2012</v>
      </c>
      <c r="F1602">
        <v>6</v>
      </c>
      <c r="G1602">
        <v>7</v>
      </c>
      <c r="H1602" s="2">
        <v>0</v>
      </c>
      <c r="I1602">
        <v>-1.69</v>
      </c>
      <c r="J1602">
        <v>7.09</v>
      </c>
      <c r="K1602">
        <v>5.4</v>
      </c>
      <c r="L1602" s="2">
        <f>_xlfn.RANK.EQ(I1602, INDEX(CFB!$I$2:$I$1048576, MATCH(W1602, CFB!$W$2:$W$1048576, 0)):INDEX(CFB!$I$2:$I$1048576, MATCH(W1602, CFB!$W$2:$W$1048576, 0) + COUNTIF(CFB!$W$2:$W$1048576, W1602) - 1), 0)</f>
        <v>81</v>
      </c>
      <c r="M1602" s="2">
        <f>_xlfn.RANK.EQ(J1602, INDEX(CFB!$J$2:$J$1048576, MATCH(W1602, CFB!$W$2:$W$1048576, 0)):INDEX(CFB!$J$2:$J$1048576, MATCH(W1602, CFB!$W$2:$W$1048576, 0) + COUNTIF(CFB!$W$2:$W$1048576, W1602) - 1))</f>
        <v>18</v>
      </c>
      <c r="N1602" s="2">
        <f>RANK(K1602, INDEX(CFB!$K$2:$K$1048576, MATCH(W1602, CFB!$W$2:$W$1048576, 0)):INDEX(CFB!$K$2:$K$1048576, MATCH(W1602, CFB!$W$2:$W$1048576, 0) + COUNTIF(CFB!$W$2:$W$1048576, W1602) - 1))</f>
        <v>46</v>
      </c>
      <c r="O1602">
        <v>41.45</v>
      </c>
      <c r="P1602">
        <v>3.39</v>
      </c>
      <c r="Q1602">
        <v>7.37</v>
      </c>
      <c r="R1602">
        <v>5.73</v>
      </c>
      <c r="S1602">
        <v>5.34</v>
      </c>
      <c r="T1602">
        <v>3.16</v>
      </c>
      <c r="U1602">
        <v>6.4</v>
      </c>
      <c r="V1602">
        <v>4.33</v>
      </c>
      <c r="W1602">
        <v>2012</v>
      </c>
      <c r="X1602">
        <f t="shared" si="47"/>
        <v>0</v>
      </c>
    </row>
    <row r="1603" spans="1:24" ht="12.75" hidden="1" customHeight="1" x14ac:dyDescent="0.45">
      <c r="A1603">
        <v>47</v>
      </c>
      <c r="B1603" t="s">
        <v>52</v>
      </c>
      <c r="C1603" t="s">
        <v>164</v>
      </c>
      <c r="D1603" s="2" t="str">
        <f t="shared" ref="D1603:D1666" si="48">_xlfn.CONCAT(B1603, W1603)</f>
        <v>Georgia Tech2012</v>
      </c>
      <c r="F1603">
        <v>7</v>
      </c>
      <c r="G1603">
        <v>7</v>
      </c>
      <c r="H1603" s="2">
        <v>0</v>
      </c>
      <c r="I1603">
        <v>5.42</v>
      </c>
      <c r="J1603">
        <v>-0.24</v>
      </c>
      <c r="K1603">
        <v>5.18</v>
      </c>
      <c r="L1603" s="2">
        <f>_xlfn.RANK.EQ(I1603, INDEX(CFB!$I$2:$I$1048576, MATCH(W1603, CFB!$W$2:$W$1048576, 0)):INDEX(CFB!$I$2:$I$1048576, MATCH(W1603, CFB!$W$2:$W$1048576, 0) + COUNTIF(CFB!$W$2:$W$1048576, W1603) - 1), 0)</f>
        <v>31</v>
      </c>
      <c r="M1603" s="2">
        <f>_xlfn.RANK.EQ(J1603, INDEX(CFB!$J$2:$J$1048576, MATCH(W1603, CFB!$W$2:$W$1048576, 0)):INDEX(CFB!$J$2:$J$1048576, MATCH(W1603, CFB!$W$2:$W$1048576, 0) + COUNTIF(CFB!$W$2:$W$1048576, W1603) - 1))</f>
        <v>64</v>
      </c>
      <c r="N1603" s="2">
        <f>RANK(K1603, INDEX(CFB!$K$2:$K$1048576, MATCH(W1603, CFB!$W$2:$W$1048576, 0)):INDEX(CFB!$K$2:$K$1048576, MATCH(W1603, CFB!$W$2:$W$1048576, 0) + COUNTIF(CFB!$W$2:$W$1048576, W1603) - 1))</f>
        <v>47</v>
      </c>
      <c r="O1603">
        <v>49.55</v>
      </c>
      <c r="P1603">
        <v>12.54</v>
      </c>
      <c r="Q1603">
        <v>11.13</v>
      </c>
      <c r="R1603">
        <v>5.26</v>
      </c>
      <c r="S1603">
        <v>6.29</v>
      </c>
      <c r="T1603">
        <v>3.54</v>
      </c>
      <c r="U1603">
        <v>7.48</v>
      </c>
      <c r="V1603">
        <v>4.32</v>
      </c>
      <c r="W1603">
        <v>2012</v>
      </c>
      <c r="X1603">
        <f t="shared" ref="X1603:X1666" si="49">IF(E1603=1, 1,0)</f>
        <v>0</v>
      </c>
    </row>
    <row r="1604" spans="1:24" ht="12.75" hidden="1" customHeight="1" x14ac:dyDescent="0.45">
      <c r="A1604">
        <v>48</v>
      </c>
      <c r="B1604" t="s">
        <v>125</v>
      </c>
      <c r="C1604" t="s">
        <v>174</v>
      </c>
      <c r="D1604" s="2" t="str">
        <f t="shared" si="48"/>
        <v>Arkansas State2012</v>
      </c>
      <c r="F1604">
        <v>10</v>
      </c>
      <c r="G1604">
        <v>3</v>
      </c>
      <c r="H1604" s="2">
        <v>0</v>
      </c>
      <c r="I1604">
        <v>2.5299999999999998</v>
      </c>
      <c r="J1604">
        <v>2.41</v>
      </c>
      <c r="K1604">
        <v>4.9400000000000004</v>
      </c>
      <c r="L1604" s="2">
        <f>_xlfn.RANK.EQ(I1604, INDEX(CFB!$I$2:$I$1048576, MATCH(W1604, CFB!$W$2:$W$1048576, 0)):INDEX(CFB!$I$2:$I$1048576, MATCH(W1604, CFB!$W$2:$W$1048576, 0) + COUNTIF(CFB!$W$2:$W$1048576, W1604) - 1), 0)</f>
        <v>50</v>
      </c>
      <c r="M1604" s="2">
        <f>_xlfn.RANK.EQ(J1604, INDEX(CFB!$J$2:$J$1048576, MATCH(W1604, CFB!$W$2:$W$1048576, 0)):INDEX(CFB!$J$2:$J$1048576, MATCH(W1604, CFB!$W$2:$W$1048576, 0) + COUNTIF(CFB!$W$2:$W$1048576, W1604) - 1))</f>
        <v>45</v>
      </c>
      <c r="N1604" s="2">
        <f>RANK(K1604, INDEX(CFB!$K$2:$K$1048576, MATCH(W1604, CFB!$W$2:$W$1048576, 0)):INDEX(CFB!$K$2:$K$1048576, MATCH(W1604, CFB!$W$2:$W$1048576, 0) + COUNTIF(CFB!$W$2:$W$1048576, W1604) - 1))</f>
        <v>48</v>
      </c>
      <c r="O1604">
        <v>46.65</v>
      </c>
      <c r="P1604">
        <v>11.42</v>
      </c>
      <c r="Q1604">
        <v>9.36</v>
      </c>
      <c r="R1604">
        <v>5.65</v>
      </c>
      <c r="S1604">
        <v>5.57</v>
      </c>
      <c r="T1604">
        <v>3.26</v>
      </c>
      <c r="U1604">
        <v>7.24</v>
      </c>
      <c r="V1604">
        <v>4.3899999999999997</v>
      </c>
      <c r="W1604">
        <v>2012</v>
      </c>
      <c r="X1604">
        <f t="shared" si="49"/>
        <v>0</v>
      </c>
    </row>
    <row r="1605" spans="1:24" ht="12.75" hidden="1" customHeight="1" x14ac:dyDescent="0.45">
      <c r="A1605">
        <v>49</v>
      </c>
      <c r="B1605" t="s">
        <v>66</v>
      </c>
      <c r="C1605" t="s">
        <v>171</v>
      </c>
      <c r="D1605" s="2" t="str">
        <f t="shared" si="48"/>
        <v>Washington2012</v>
      </c>
      <c r="F1605">
        <v>7</v>
      </c>
      <c r="G1605">
        <v>6</v>
      </c>
      <c r="H1605" s="2">
        <v>0</v>
      </c>
      <c r="I1605">
        <v>-1.29</v>
      </c>
      <c r="J1605">
        <v>6.19</v>
      </c>
      <c r="K1605">
        <v>4.9000000000000004</v>
      </c>
      <c r="L1605" s="2">
        <f>_xlfn.RANK.EQ(I1605, INDEX(CFB!$I$2:$I$1048576, MATCH(W1605, CFB!$W$2:$W$1048576, 0)):INDEX(CFB!$I$2:$I$1048576, MATCH(W1605, CFB!$W$2:$W$1048576, 0) + COUNTIF(CFB!$W$2:$W$1048576, W1605) - 1), 0)</f>
        <v>77</v>
      </c>
      <c r="M1605" s="2">
        <f>_xlfn.RANK.EQ(J1605, INDEX(CFB!$J$2:$J$1048576, MATCH(W1605, CFB!$W$2:$W$1048576, 0)):INDEX(CFB!$J$2:$J$1048576, MATCH(W1605, CFB!$W$2:$W$1048576, 0) + COUNTIF(CFB!$W$2:$W$1048576, W1605) - 1))</f>
        <v>24</v>
      </c>
      <c r="N1605" s="2">
        <f>RANK(K1605, INDEX(CFB!$K$2:$K$1048576, MATCH(W1605, CFB!$W$2:$W$1048576, 0)):INDEX(CFB!$K$2:$K$1048576, MATCH(W1605, CFB!$W$2:$W$1048576, 0) + COUNTIF(CFB!$W$2:$W$1048576, W1605) - 1))</f>
        <v>49</v>
      </c>
      <c r="O1605">
        <v>40.92</v>
      </c>
      <c r="P1605">
        <v>7.47</v>
      </c>
      <c r="Q1605">
        <v>8.09</v>
      </c>
      <c r="R1605">
        <v>4.99</v>
      </c>
      <c r="S1605">
        <v>4.92</v>
      </c>
      <c r="T1605">
        <v>3.72</v>
      </c>
      <c r="U1605">
        <v>6.46</v>
      </c>
      <c r="V1605">
        <v>4.1500000000000004</v>
      </c>
      <c r="W1605">
        <v>2012</v>
      </c>
      <c r="X1605">
        <f t="shared" si="49"/>
        <v>0</v>
      </c>
    </row>
    <row r="1606" spans="1:24" ht="12.75" hidden="1" customHeight="1" x14ac:dyDescent="0.45">
      <c r="A1606">
        <v>50</v>
      </c>
      <c r="B1606" t="s">
        <v>87</v>
      </c>
      <c r="C1606" t="s">
        <v>161</v>
      </c>
      <c r="D1606" s="2" t="str">
        <f t="shared" si="48"/>
        <v>Northern Illinois2012</v>
      </c>
      <c r="E1606">
        <v>22</v>
      </c>
      <c r="F1606">
        <v>12</v>
      </c>
      <c r="G1606">
        <v>2</v>
      </c>
      <c r="H1606" s="2">
        <v>0</v>
      </c>
      <c r="I1606">
        <v>1.94</v>
      </c>
      <c r="J1606">
        <v>2.7</v>
      </c>
      <c r="K1606">
        <v>4.6399999999999997</v>
      </c>
      <c r="L1606" s="2">
        <f>_xlfn.RANK.EQ(I1606, INDEX(CFB!$I$2:$I$1048576, MATCH(W1606, CFB!$W$2:$W$1048576, 0)):INDEX(CFB!$I$2:$I$1048576, MATCH(W1606, CFB!$W$2:$W$1048576, 0) + COUNTIF(CFB!$W$2:$W$1048576, W1606) - 1), 0)</f>
        <v>55</v>
      </c>
      <c r="M1606" s="2">
        <f>_xlfn.RANK.EQ(J1606, INDEX(CFB!$J$2:$J$1048576, MATCH(W1606, CFB!$W$2:$W$1048576, 0)):INDEX(CFB!$J$2:$J$1048576, MATCH(W1606, CFB!$W$2:$W$1048576, 0) + COUNTIF(CFB!$W$2:$W$1048576, W1606) - 1))</f>
        <v>40</v>
      </c>
      <c r="N1606" s="2">
        <f>RANK(K1606, INDEX(CFB!$K$2:$K$1048576, MATCH(W1606, CFB!$W$2:$W$1048576, 0)):INDEX(CFB!$K$2:$K$1048576, MATCH(W1606, CFB!$W$2:$W$1048576, 0) + COUNTIF(CFB!$W$2:$W$1048576, W1606) - 1))</f>
        <v>50</v>
      </c>
      <c r="O1606">
        <v>46.93</v>
      </c>
      <c r="P1606">
        <v>11.21</v>
      </c>
      <c r="Q1606">
        <v>8.43</v>
      </c>
      <c r="R1606">
        <v>5.7</v>
      </c>
      <c r="S1606">
        <v>5.7</v>
      </c>
      <c r="T1606">
        <v>2.76</v>
      </c>
      <c r="U1606">
        <v>6.93</v>
      </c>
      <c r="V1606">
        <v>4.04</v>
      </c>
      <c r="W1606">
        <v>2012</v>
      </c>
      <c r="X1606">
        <f t="shared" si="49"/>
        <v>0</v>
      </c>
    </row>
    <row r="1607" spans="1:24" ht="12.75" hidden="1" customHeight="1" x14ac:dyDescent="0.45">
      <c r="A1607">
        <v>51</v>
      </c>
      <c r="B1607" t="s">
        <v>75</v>
      </c>
      <c r="C1607" t="s">
        <v>164</v>
      </c>
      <c r="D1607" s="2" t="str">
        <f t="shared" si="48"/>
        <v>North Carolina2012</v>
      </c>
      <c r="F1607">
        <v>8</v>
      </c>
      <c r="G1607">
        <v>4</v>
      </c>
      <c r="H1607" s="2">
        <v>0</v>
      </c>
      <c r="I1607">
        <v>5.93</v>
      </c>
      <c r="J1607">
        <v>-1.41</v>
      </c>
      <c r="K1607">
        <v>4.5199999999999996</v>
      </c>
      <c r="L1607" s="2">
        <f>_xlfn.RANK.EQ(I1607, INDEX(CFB!$I$2:$I$1048576, MATCH(W1607, CFB!$W$2:$W$1048576, 0)):INDEX(CFB!$I$2:$I$1048576, MATCH(W1607, CFB!$W$2:$W$1048576, 0) + COUNTIF(CFB!$W$2:$W$1048576, W1607) - 1), 0)</f>
        <v>26</v>
      </c>
      <c r="M1607" s="2">
        <f>_xlfn.RANK.EQ(J1607, INDEX(CFB!$J$2:$J$1048576, MATCH(W1607, CFB!$W$2:$W$1048576, 0)):INDEX(CFB!$J$2:$J$1048576, MATCH(W1607, CFB!$W$2:$W$1048576, 0) + COUNTIF(CFB!$W$2:$W$1048576, W1607) - 1))</f>
        <v>75</v>
      </c>
      <c r="N1607" s="2">
        <f>RANK(K1607, INDEX(CFB!$K$2:$K$1048576, MATCH(W1607, CFB!$W$2:$W$1048576, 0)):INDEX(CFB!$K$2:$K$1048576, MATCH(W1607, CFB!$W$2:$W$1048576, 0) + COUNTIF(CFB!$W$2:$W$1048576, W1607) - 1))</f>
        <v>51</v>
      </c>
      <c r="O1607">
        <v>51.81</v>
      </c>
      <c r="P1607">
        <v>14.44</v>
      </c>
      <c r="Q1607">
        <v>9.2899999999999991</v>
      </c>
      <c r="R1607">
        <v>5.56</v>
      </c>
      <c r="S1607">
        <v>5.68</v>
      </c>
      <c r="T1607">
        <v>3.43</v>
      </c>
      <c r="U1607">
        <v>7.46</v>
      </c>
      <c r="V1607">
        <v>4.38</v>
      </c>
      <c r="W1607">
        <v>2012</v>
      </c>
      <c r="X1607">
        <f t="shared" si="49"/>
        <v>0</v>
      </c>
    </row>
    <row r="1608" spans="1:24" ht="12.75" hidden="1" customHeight="1" x14ac:dyDescent="0.45">
      <c r="A1608">
        <v>52</v>
      </c>
      <c r="B1608" t="s">
        <v>22</v>
      </c>
      <c r="C1608" t="s">
        <v>164</v>
      </c>
      <c r="D1608" s="2" t="str">
        <f t="shared" si="48"/>
        <v>Miami (FL)2012</v>
      </c>
      <c r="F1608">
        <v>7</v>
      </c>
      <c r="G1608">
        <v>5</v>
      </c>
      <c r="H1608" s="2">
        <v>0</v>
      </c>
      <c r="I1608">
        <v>6.15</v>
      </c>
      <c r="J1608">
        <v>-2.08</v>
      </c>
      <c r="K1608">
        <v>4.07</v>
      </c>
      <c r="L1608" s="2">
        <f>_xlfn.RANK.EQ(I1608, INDEX(CFB!$I$2:$I$1048576, MATCH(W1608, CFB!$W$2:$W$1048576, 0)):INDEX(CFB!$I$2:$I$1048576, MATCH(W1608, CFB!$W$2:$W$1048576, 0) + COUNTIF(CFB!$W$2:$W$1048576, W1608) - 1), 0)</f>
        <v>25</v>
      </c>
      <c r="M1608" s="2">
        <f>_xlfn.RANK.EQ(J1608, INDEX(CFB!$J$2:$J$1048576, MATCH(W1608, CFB!$W$2:$W$1048576, 0)):INDEX(CFB!$J$2:$J$1048576, MATCH(W1608, CFB!$W$2:$W$1048576, 0) + COUNTIF(CFB!$W$2:$W$1048576, W1608) - 1))</f>
        <v>79</v>
      </c>
      <c r="N1608" s="2">
        <f>RANK(K1608, INDEX(CFB!$K$2:$K$1048576, MATCH(W1608, CFB!$W$2:$W$1048576, 0)):INDEX(CFB!$K$2:$K$1048576, MATCH(W1608, CFB!$W$2:$W$1048576, 0) + COUNTIF(CFB!$W$2:$W$1048576, W1608) - 1))</f>
        <v>52</v>
      </c>
      <c r="O1608">
        <v>48.04</v>
      </c>
      <c r="P1608">
        <v>15.43</v>
      </c>
      <c r="Q1608">
        <v>9.75</v>
      </c>
      <c r="R1608">
        <v>5.75</v>
      </c>
      <c r="S1608">
        <v>5.72</v>
      </c>
      <c r="T1608">
        <v>4.17</v>
      </c>
      <c r="U1608">
        <v>7.86</v>
      </c>
      <c r="V1608">
        <v>4.8499999999999996</v>
      </c>
      <c r="W1608">
        <v>2012</v>
      </c>
      <c r="X1608">
        <f t="shared" si="49"/>
        <v>0</v>
      </c>
    </row>
    <row r="1609" spans="1:24" ht="12.75" hidden="1" customHeight="1" x14ac:dyDescent="0.45">
      <c r="A1609">
        <v>53</v>
      </c>
      <c r="B1609" t="s">
        <v>37</v>
      </c>
      <c r="C1609" t="s">
        <v>155</v>
      </c>
      <c r="D1609" s="2" t="str">
        <f t="shared" si="48"/>
        <v>Tennessee2012</v>
      </c>
      <c r="F1609">
        <v>5</v>
      </c>
      <c r="G1609">
        <v>7</v>
      </c>
      <c r="H1609" s="2">
        <v>0</v>
      </c>
      <c r="I1609">
        <v>12.79</v>
      </c>
      <c r="J1609">
        <v>-8.7200000000000006</v>
      </c>
      <c r="K1609">
        <v>4.07</v>
      </c>
      <c r="L1609" s="2">
        <f>_xlfn.RANK.EQ(I1609, INDEX(CFB!$I$2:$I$1048576, MATCH(W1609, CFB!$W$2:$W$1048576, 0)):INDEX(CFB!$I$2:$I$1048576, MATCH(W1609, CFB!$W$2:$W$1048576, 0) + COUNTIF(CFB!$W$2:$W$1048576, W1609) - 1), 0)</f>
        <v>6</v>
      </c>
      <c r="M1609" s="2">
        <f>_xlfn.RANK.EQ(J1609, INDEX(CFB!$J$2:$J$1048576, MATCH(W1609, CFB!$W$2:$W$1048576, 0)):INDEX(CFB!$J$2:$J$1048576, MATCH(W1609, CFB!$W$2:$W$1048576, 0) + COUNTIF(CFB!$W$2:$W$1048576, W1609) - 1))</f>
        <v>114</v>
      </c>
      <c r="N1609" s="2">
        <f>RANK(K1609, INDEX(CFB!$K$2:$K$1048576, MATCH(W1609, CFB!$W$2:$W$1048576, 0)):INDEX(CFB!$K$2:$K$1048576, MATCH(W1609, CFB!$W$2:$W$1048576, 0) + COUNTIF(CFB!$W$2:$W$1048576, W1609) - 1))</f>
        <v>52</v>
      </c>
      <c r="O1609">
        <v>54.84</v>
      </c>
      <c r="P1609">
        <v>20.100000000000001</v>
      </c>
      <c r="Q1609">
        <v>9.7899999999999991</v>
      </c>
      <c r="R1609">
        <v>5.81</v>
      </c>
      <c r="S1609">
        <v>5.92</v>
      </c>
      <c r="T1609">
        <v>3.89</v>
      </c>
      <c r="U1609">
        <v>7.99</v>
      </c>
      <c r="V1609">
        <v>4.8099999999999996</v>
      </c>
      <c r="W1609">
        <v>2012</v>
      </c>
      <c r="X1609">
        <f t="shared" si="49"/>
        <v>0</v>
      </c>
    </row>
    <row r="1610" spans="1:24" ht="12.75" hidden="1" customHeight="1" x14ac:dyDescent="0.45">
      <c r="A1610">
        <v>54</v>
      </c>
      <c r="B1610" t="s">
        <v>89</v>
      </c>
      <c r="C1610" t="s">
        <v>29</v>
      </c>
      <c r="D1610" s="2" t="str">
        <f t="shared" si="48"/>
        <v>West Virginia2012</v>
      </c>
      <c r="F1610">
        <v>7</v>
      </c>
      <c r="G1610">
        <v>6</v>
      </c>
      <c r="H1610" s="2">
        <v>0</v>
      </c>
      <c r="I1610">
        <v>10.42</v>
      </c>
      <c r="J1610">
        <v>-6.39</v>
      </c>
      <c r="K1610">
        <v>4.03</v>
      </c>
      <c r="L1610" s="2">
        <f>_xlfn.RANK.EQ(I1610, INDEX(CFB!$I$2:$I$1048576, MATCH(W1610, CFB!$W$2:$W$1048576, 0)):INDEX(CFB!$I$2:$I$1048576, MATCH(W1610, CFB!$W$2:$W$1048576, 0) + COUNTIF(CFB!$W$2:$W$1048576, W1610) - 1), 0)</f>
        <v>9</v>
      </c>
      <c r="M1610" s="2">
        <f>_xlfn.RANK.EQ(J1610, INDEX(CFB!$J$2:$J$1048576, MATCH(W1610, CFB!$W$2:$W$1048576, 0)):INDEX(CFB!$J$2:$J$1048576, MATCH(W1610, CFB!$W$2:$W$1048576, 0) + COUNTIF(CFB!$W$2:$W$1048576, W1610) - 1))</f>
        <v>104</v>
      </c>
      <c r="N1610" s="2">
        <f>RANK(K1610, INDEX(CFB!$K$2:$K$1048576, MATCH(W1610, CFB!$W$2:$W$1048576, 0)):INDEX(CFB!$K$2:$K$1048576, MATCH(W1610, CFB!$W$2:$W$1048576, 0) + COUNTIF(CFB!$W$2:$W$1048576, W1610) - 1))</f>
        <v>54</v>
      </c>
      <c r="O1610">
        <v>55.56</v>
      </c>
      <c r="P1610">
        <v>18.55</v>
      </c>
      <c r="Q1610">
        <v>9.44</v>
      </c>
      <c r="R1610">
        <v>7.68</v>
      </c>
      <c r="S1610">
        <v>5.85</v>
      </c>
      <c r="T1610">
        <v>2.82</v>
      </c>
      <c r="U1610">
        <v>7.78</v>
      </c>
      <c r="V1610">
        <v>4.9000000000000004</v>
      </c>
      <c r="W1610">
        <v>2012</v>
      </c>
      <c r="X1610">
        <f t="shared" si="49"/>
        <v>0</v>
      </c>
    </row>
    <row r="1611" spans="1:24" ht="12.75" hidden="1" customHeight="1" x14ac:dyDescent="0.45">
      <c r="A1611">
        <v>55</v>
      </c>
      <c r="B1611" t="s">
        <v>56</v>
      </c>
      <c r="C1611" t="s">
        <v>179</v>
      </c>
      <c r="D1611" s="2" t="str">
        <f t="shared" si="48"/>
        <v>Rutgers2012</v>
      </c>
      <c r="F1611">
        <v>9</v>
      </c>
      <c r="G1611">
        <v>4</v>
      </c>
      <c r="H1611" s="2">
        <v>0</v>
      </c>
      <c r="I1611">
        <v>-6.36</v>
      </c>
      <c r="J1611">
        <v>10.27</v>
      </c>
      <c r="K1611">
        <v>3.91</v>
      </c>
      <c r="L1611" s="2">
        <f>_xlfn.RANK.EQ(I1611, INDEX(CFB!$I$2:$I$1048576, MATCH(W1611, CFB!$W$2:$W$1048576, 0)):INDEX(CFB!$I$2:$I$1048576, MATCH(W1611, CFB!$W$2:$W$1048576, 0) + COUNTIF(CFB!$W$2:$W$1048576, W1611) - 1), 0)</f>
        <v>105</v>
      </c>
      <c r="M1611" s="2">
        <f>_xlfn.RANK.EQ(J1611, INDEX(CFB!$J$2:$J$1048576, MATCH(W1611, CFB!$W$2:$W$1048576, 0)):INDEX(CFB!$J$2:$J$1048576, MATCH(W1611, CFB!$W$2:$W$1048576, 0) + COUNTIF(CFB!$W$2:$W$1048576, W1611) - 1))</f>
        <v>8</v>
      </c>
      <c r="N1611" s="2">
        <f>RANK(K1611, INDEX(CFB!$K$2:$K$1048576, MATCH(W1611, CFB!$W$2:$W$1048576, 0)):INDEX(CFB!$K$2:$K$1048576, MATCH(W1611, CFB!$W$2:$W$1048576, 0) + COUNTIF(CFB!$W$2:$W$1048576, W1611) - 1))</f>
        <v>55</v>
      </c>
      <c r="O1611">
        <v>33.74</v>
      </c>
      <c r="P1611">
        <v>3.38</v>
      </c>
      <c r="Q1611">
        <v>7.75</v>
      </c>
      <c r="R1611">
        <v>5.41</v>
      </c>
      <c r="S1611">
        <v>4.51</v>
      </c>
      <c r="T1611">
        <v>2.15</v>
      </c>
      <c r="U1611">
        <v>6.13</v>
      </c>
      <c r="V1611">
        <v>3.61</v>
      </c>
      <c r="W1611">
        <v>2012</v>
      </c>
      <c r="X1611">
        <f t="shared" si="49"/>
        <v>0</v>
      </c>
    </row>
    <row r="1612" spans="1:24" ht="12.75" hidden="1" customHeight="1" x14ac:dyDescent="0.45">
      <c r="A1612">
        <v>56</v>
      </c>
      <c r="B1612" t="s">
        <v>77</v>
      </c>
      <c r="C1612" t="s">
        <v>174</v>
      </c>
      <c r="D1612" s="2" t="str">
        <f t="shared" si="48"/>
        <v>Louisiana2012</v>
      </c>
      <c r="F1612">
        <v>9</v>
      </c>
      <c r="G1612">
        <v>4</v>
      </c>
      <c r="H1612" s="2">
        <v>0</v>
      </c>
      <c r="I1612">
        <v>5.44</v>
      </c>
      <c r="J1612">
        <v>-1.99</v>
      </c>
      <c r="K1612">
        <v>3.45</v>
      </c>
      <c r="L1612" s="2">
        <f>_xlfn.RANK.EQ(I1612, INDEX(CFB!$I$2:$I$1048576, MATCH(W1612, CFB!$W$2:$W$1048576, 0)):INDEX(CFB!$I$2:$I$1048576, MATCH(W1612, CFB!$W$2:$W$1048576, 0) + COUNTIF(CFB!$W$2:$W$1048576, W1612) - 1), 0)</f>
        <v>30</v>
      </c>
      <c r="M1612" s="2">
        <f>_xlfn.RANK.EQ(J1612, INDEX(CFB!$J$2:$J$1048576, MATCH(W1612, CFB!$W$2:$W$1048576, 0)):INDEX(CFB!$J$2:$J$1048576, MATCH(W1612, CFB!$W$2:$W$1048576, 0) + COUNTIF(CFB!$W$2:$W$1048576, W1612) - 1))</f>
        <v>78</v>
      </c>
      <c r="N1612" s="2">
        <f>RANK(K1612, INDEX(CFB!$K$2:$K$1048576, MATCH(W1612, CFB!$W$2:$W$1048576, 0)):INDEX(CFB!$K$2:$K$1048576, MATCH(W1612, CFB!$W$2:$W$1048576, 0) + COUNTIF(CFB!$W$2:$W$1048576, W1612) - 1))</f>
        <v>56</v>
      </c>
      <c r="O1612">
        <v>47.66</v>
      </c>
      <c r="P1612">
        <v>16.5</v>
      </c>
      <c r="Q1612">
        <v>9.7799999999999994</v>
      </c>
      <c r="R1612">
        <v>6.65</v>
      </c>
      <c r="S1612">
        <v>5.97</v>
      </c>
      <c r="T1612">
        <v>3.61</v>
      </c>
      <c r="U1612">
        <v>7.72</v>
      </c>
      <c r="V1612">
        <v>5.03</v>
      </c>
      <c r="W1612">
        <v>2012</v>
      </c>
      <c r="X1612">
        <f t="shared" si="49"/>
        <v>0</v>
      </c>
    </row>
    <row r="1613" spans="1:24" ht="12.75" hidden="1" customHeight="1" x14ac:dyDescent="0.45">
      <c r="A1613">
        <v>57</v>
      </c>
      <c r="B1613" t="s">
        <v>33</v>
      </c>
      <c r="C1613" t="s">
        <v>164</v>
      </c>
      <c r="D1613" s="2" t="str">
        <f t="shared" si="48"/>
        <v>Virginia Tech2012</v>
      </c>
      <c r="F1613">
        <v>7</v>
      </c>
      <c r="G1613">
        <v>6</v>
      </c>
      <c r="H1613" s="2">
        <v>0</v>
      </c>
      <c r="I1613">
        <v>-0.75</v>
      </c>
      <c r="J1613">
        <v>3.89</v>
      </c>
      <c r="K1613">
        <v>3.13</v>
      </c>
      <c r="L1613" s="2">
        <f>_xlfn.RANK.EQ(I1613, INDEX(CFB!$I$2:$I$1048576, MATCH(W1613, CFB!$W$2:$W$1048576, 0)):INDEX(CFB!$I$2:$I$1048576, MATCH(W1613, CFB!$W$2:$W$1048576, 0) + COUNTIF(CFB!$W$2:$W$1048576, W1613) - 1), 0)</f>
        <v>73</v>
      </c>
      <c r="M1613" s="2">
        <f>_xlfn.RANK.EQ(J1613, INDEX(CFB!$J$2:$J$1048576, MATCH(W1613, CFB!$W$2:$W$1048576, 0)):INDEX(CFB!$J$2:$J$1048576, MATCH(W1613, CFB!$W$2:$W$1048576, 0) + COUNTIF(CFB!$W$2:$W$1048576, W1613) - 1))</f>
        <v>32</v>
      </c>
      <c r="N1613" s="2">
        <f>RANK(K1613, INDEX(CFB!$K$2:$K$1048576, MATCH(W1613, CFB!$W$2:$W$1048576, 0)):INDEX(CFB!$K$2:$K$1048576, MATCH(W1613, CFB!$W$2:$W$1048576, 0) + COUNTIF(CFB!$W$2:$W$1048576, W1613) - 1))</f>
        <v>57</v>
      </c>
      <c r="O1613">
        <v>40.590000000000003</v>
      </c>
      <c r="P1613">
        <v>8.24</v>
      </c>
      <c r="Q1613">
        <v>8.58</v>
      </c>
      <c r="R1613">
        <v>4.32</v>
      </c>
      <c r="S1613">
        <v>4.5999999999999996</v>
      </c>
      <c r="T1613">
        <v>2.76</v>
      </c>
      <c r="U1613">
        <v>6.44</v>
      </c>
      <c r="V1613">
        <v>3.45</v>
      </c>
      <c r="W1613">
        <v>2012</v>
      </c>
      <c r="X1613">
        <f t="shared" si="49"/>
        <v>0</v>
      </c>
    </row>
    <row r="1614" spans="1:24" ht="12.75" hidden="1" customHeight="1" x14ac:dyDescent="0.45">
      <c r="A1614">
        <v>58</v>
      </c>
      <c r="B1614" t="s">
        <v>153</v>
      </c>
      <c r="C1614" t="s">
        <v>162</v>
      </c>
      <c r="D1614" s="2" t="str">
        <f t="shared" si="48"/>
        <v>Kent State2012</v>
      </c>
      <c r="F1614">
        <v>11</v>
      </c>
      <c r="G1614">
        <v>3</v>
      </c>
      <c r="H1614" s="2">
        <v>0</v>
      </c>
      <c r="I1614">
        <v>4.0999999999999996</v>
      </c>
      <c r="J1614">
        <v>-1.35</v>
      </c>
      <c r="K1614">
        <v>2.75</v>
      </c>
      <c r="L1614" s="2">
        <f>_xlfn.RANK.EQ(I1614, INDEX(CFB!$I$2:$I$1048576, MATCH(W1614, CFB!$W$2:$W$1048576, 0)):INDEX(CFB!$I$2:$I$1048576, MATCH(W1614, CFB!$W$2:$W$1048576, 0) + COUNTIF(CFB!$W$2:$W$1048576, W1614) - 1), 0)</f>
        <v>39</v>
      </c>
      <c r="M1614" s="2">
        <f>_xlfn.RANK.EQ(J1614, INDEX(CFB!$J$2:$J$1048576, MATCH(W1614, CFB!$W$2:$W$1048576, 0)):INDEX(CFB!$J$2:$J$1048576, MATCH(W1614, CFB!$W$2:$W$1048576, 0) + COUNTIF(CFB!$W$2:$W$1048576, W1614) - 1))</f>
        <v>73</v>
      </c>
      <c r="N1614" s="2">
        <f>RANK(K1614, INDEX(CFB!$K$2:$K$1048576, MATCH(W1614, CFB!$W$2:$W$1048576, 0)):INDEX(CFB!$K$2:$K$1048576, MATCH(W1614, CFB!$W$2:$W$1048576, 0) + COUNTIF(CFB!$W$2:$W$1048576, W1614) - 1))</f>
        <v>58</v>
      </c>
      <c r="O1614">
        <v>42.97</v>
      </c>
      <c r="P1614">
        <v>16.079999999999998</v>
      </c>
      <c r="Q1614">
        <v>7.14</v>
      </c>
      <c r="R1614">
        <v>6.73</v>
      </c>
      <c r="S1614">
        <v>5.9</v>
      </c>
      <c r="T1614">
        <v>3.24</v>
      </c>
      <c r="U1614">
        <v>6.52</v>
      </c>
      <c r="V1614">
        <v>4.91</v>
      </c>
      <c r="W1614">
        <v>2012</v>
      </c>
      <c r="X1614">
        <f t="shared" si="49"/>
        <v>0</v>
      </c>
    </row>
    <row r="1615" spans="1:24" ht="12.75" hidden="1" customHeight="1" x14ac:dyDescent="0.45">
      <c r="A1615">
        <v>59</v>
      </c>
      <c r="B1615" t="s">
        <v>146</v>
      </c>
      <c r="C1615" t="s">
        <v>31</v>
      </c>
      <c r="D1615" s="2" t="str">
        <f t="shared" si="48"/>
        <v>San Diego State2012</v>
      </c>
      <c r="F1615">
        <v>9</v>
      </c>
      <c r="G1615">
        <v>4</v>
      </c>
      <c r="H1615" s="2">
        <v>0</v>
      </c>
      <c r="I1615">
        <v>3.01</v>
      </c>
      <c r="J1615">
        <v>-0.31</v>
      </c>
      <c r="K1615">
        <v>2.69</v>
      </c>
      <c r="L1615" s="2">
        <f>_xlfn.RANK.EQ(I1615, INDEX(CFB!$I$2:$I$1048576, MATCH(W1615, CFB!$W$2:$W$1048576, 0)):INDEX(CFB!$I$2:$I$1048576, MATCH(W1615, CFB!$W$2:$W$1048576, 0) + COUNTIF(CFB!$W$2:$W$1048576, W1615) - 1), 0)</f>
        <v>46</v>
      </c>
      <c r="M1615" s="2">
        <f>_xlfn.RANK.EQ(J1615, INDEX(CFB!$J$2:$J$1048576, MATCH(W1615, CFB!$W$2:$W$1048576, 0)):INDEX(CFB!$J$2:$J$1048576, MATCH(W1615, CFB!$W$2:$W$1048576, 0) + COUNTIF(CFB!$W$2:$W$1048576, W1615) - 1))</f>
        <v>65</v>
      </c>
      <c r="N1615" s="2">
        <f>RANK(K1615, INDEX(CFB!$K$2:$K$1048576, MATCH(W1615, CFB!$W$2:$W$1048576, 0)):INDEX(CFB!$K$2:$K$1048576, MATCH(W1615, CFB!$W$2:$W$1048576, 0) + COUNTIF(CFB!$W$2:$W$1048576, W1615) - 1))</f>
        <v>59</v>
      </c>
      <c r="O1615">
        <v>44</v>
      </c>
      <c r="P1615">
        <v>13.92</v>
      </c>
      <c r="Q1615">
        <v>8.4600000000000009</v>
      </c>
      <c r="R1615">
        <v>5.78</v>
      </c>
      <c r="S1615">
        <v>5.41</v>
      </c>
      <c r="T1615">
        <v>3.23</v>
      </c>
      <c r="U1615">
        <v>6.69</v>
      </c>
      <c r="V1615">
        <v>4.45</v>
      </c>
      <c r="W1615">
        <v>2012</v>
      </c>
      <c r="X1615">
        <f t="shared" si="49"/>
        <v>0</v>
      </c>
    </row>
    <row r="1616" spans="1:24" ht="12.75" hidden="1" customHeight="1" x14ac:dyDescent="0.45">
      <c r="A1616">
        <v>60</v>
      </c>
      <c r="B1616" t="s">
        <v>84</v>
      </c>
      <c r="C1616" t="s">
        <v>170</v>
      </c>
      <c r="D1616" s="2" t="str">
        <f t="shared" si="48"/>
        <v>Utah2012</v>
      </c>
      <c r="F1616">
        <v>5</v>
      </c>
      <c r="G1616">
        <v>7</v>
      </c>
      <c r="H1616" s="2">
        <v>0</v>
      </c>
      <c r="I1616">
        <v>-0.37</v>
      </c>
      <c r="J1616">
        <v>2.88</v>
      </c>
      <c r="K1616">
        <v>2.5099999999999998</v>
      </c>
      <c r="L1616" s="2">
        <f>_xlfn.RANK.EQ(I1616, INDEX(CFB!$I$2:$I$1048576, MATCH(W1616, CFB!$W$2:$W$1048576, 0)):INDEX(CFB!$I$2:$I$1048576, MATCH(W1616, CFB!$W$2:$W$1048576, 0) + COUNTIF(CFB!$W$2:$W$1048576, W1616) - 1), 0)</f>
        <v>70</v>
      </c>
      <c r="M1616" s="2">
        <f>_xlfn.RANK.EQ(J1616, INDEX(CFB!$J$2:$J$1048576, MATCH(W1616, CFB!$W$2:$W$1048576, 0)):INDEX(CFB!$J$2:$J$1048576, MATCH(W1616, CFB!$W$2:$W$1048576, 0) + COUNTIF(CFB!$W$2:$W$1048576, W1616) - 1))</f>
        <v>37</v>
      </c>
      <c r="N1616" s="2">
        <f>RANK(K1616, INDEX(CFB!$K$2:$K$1048576, MATCH(W1616, CFB!$W$2:$W$1048576, 0)):INDEX(CFB!$K$2:$K$1048576, MATCH(W1616, CFB!$W$2:$W$1048576, 0) + COUNTIF(CFB!$W$2:$W$1048576, W1616) - 1))</f>
        <v>60</v>
      </c>
      <c r="O1616">
        <v>42.76</v>
      </c>
      <c r="P1616">
        <v>9.33</v>
      </c>
      <c r="Q1616">
        <v>8.2200000000000006</v>
      </c>
      <c r="R1616">
        <v>5.5</v>
      </c>
      <c r="S1616">
        <v>4.3899999999999997</v>
      </c>
      <c r="T1616">
        <v>3.11</v>
      </c>
      <c r="U1616">
        <v>6.16</v>
      </c>
      <c r="V1616">
        <v>4.1100000000000003</v>
      </c>
      <c r="W1616">
        <v>2012</v>
      </c>
      <c r="X1616">
        <f t="shared" si="49"/>
        <v>0</v>
      </c>
    </row>
    <row r="1617" spans="1:24" ht="12.75" hidden="1" customHeight="1" x14ac:dyDescent="0.45">
      <c r="A1617">
        <v>61</v>
      </c>
      <c r="B1617" t="s">
        <v>69</v>
      </c>
      <c r="C1617" t="s">
        <v>157</v>
      </c>
      <c r="D1617" s="2" t="str">
        <f t="shared" si="48"/>
        <v>Arkansas2012</v>
      </c>
      <c r="F1617">
        <v>4</v>
      </c>
      <c r="G1617">
        <v>8</v>
      </c>
      <c r="H1617" s="2">
        <v>0</v>
      </c>
      <c r="I1617">
        <v>0.72</v>
      </c>
      <c r="J1617">
        <v>1.68</v>
      </c>
      <c r="K1617">
        <v>2.4</v>
      </c>
      <c r="L1617" s="2">
        <f>_xlfn.RANK.EQ(I1617, INDEX(CFB!$I$2:$I$1048576, MATCH(W1617, CFB!$W$2:$W$1048576, 0)):INDEX(CFB!$I$2:$I$1048576, MATCH(W1617, CFB!$W$2:$W$1048576, 0) + COUNTIF(CFB!$W$2:$W$1048576, W1617) - 1), 0)</f>
        <v>66</v>
      </c>
      <c r="M1617" s="2">
        <f>_xlfn.RANK.EQ(J1617, INDEX(CFB!$J$2:$J$1048576, MATCH(W1617, CFB!$W$2:$W$1048576, 0)):INDEX(CFB!$J$2:$J$1048576, MATCH(W1617, CFB!$W$2:$W$1048576, 0) + COUNTIF(CFB!$W$2:$W$1048576, W1617) - 1))</f>
        <v>52</v>
      </c>
      <c r="N1617" s="2">
        <f>RANK(K1617, INDEX(CFB!$K$2:$K$1048576, MATCH(W1617, CFB!$W$2:$W$1048576, 0)):INDEX(CFB!$K$2:$K$1048576, MATCH(W1617, CFB!$W$2:$W$1048576, 0) + COUNTIF(CFB!$W$2:$W$1048576, W1617) - 1))</f>
        <v>61</v>
      </c>
      <c r="O1617">
        <v>43.18</v>
      </c>
      <c r="P1617">
        <v>13.99</v>
      </c>
      <c r="Q1617">
        <v>9.74</v>
      </c>
      <c r="R1617">
        <v>6.62</v>
      </c>
      <c r="S1617">
        <v>5.42</v>
      </c>
      <c r="T1617">
        <v>2.2799999999999998</v>
      </c>
      <c r="U1617">
        <v>7.8</v>
      </c>
      <c r="V1617">
        <v>4.46</v>
      </c>
      <c r="W1617">
        <v>2012</v>
      </c>
      <c r="X1617">
        <f t="shared" si="49"/>
        <v>0</v>
      </c>
    </row>
    <row r="1618" spans="1:24" ht="12.75" hidden="1" customHeight="1" x14ac:dyDescent="0.45">
      <c r="A1618">
        <v>62</v>
      </c>
      <c r="B1618" t="s">
        <v>70</v>
      </c>
      <c r="C1618" t="s">
        <v>179</v>
      </c>
      <c r="D1618" s="2" t="str">
        <f t="shared" si="48"/>
        <v>Pitt2012</v>
      </c>
      <c r="F1618">
        <v>6</v>
      </c>
      <c r="G1618">
        <v>7</v>
      </c>
      <c r="H1618" s="2">
        <v>0</v>
      </c>
      <c r="I1618">
        <v>-0.37</v>
      </c>
      <c r="J1618">
        <v>2.4300000000000002</v>
      </c>
      <c r="K1618">
        <v>2.0499999999999998</v>
      </c>
      <c r="L1618" s="2">
        <f>_xlfn.RANK.EQ(I1618, INDEX(CFB!$I$2:$I$1048576, MATCH(W1618, CFB!$W$2:$W$1048576, 0)):INDEX(CFB!$I$2:$I$1048576, MATCH(W1618, CFB!$W$2:$W$1048576, 0) + COUNTIF(CFB!$W$2:$W$1048576, W1618) - 1), 0)</f>
        <v>70</v>
      </c>
      <c r="M1618" s="2">
        <f>_xlfn.RANK.EQ(J1618, INDEX(CFB!$J$2:$J$1048576, MATCH(W1618, CFB!$W$2:$W$1048576, 0)):INDEX(CFB!$J$2:$J$1048576, MATCH(W1618, CFB!$W$2:$W$1048576, 0) + COUNTIF(CFB!$W$2:$W$1048576, W1618) - 1))</f>
        <v>44</v>
      </c>
      <c r="N1618" s="2">
        <f>RANK(K1618, INDEX(CFB!$K$2:$K$1048576, MATCH(W1618, CFB!$W$2:$W$1048576, 0)):INDEX(CFB!$K$2:$K$1048576, MATCH(W1618, CFB!$W$2:$W$1048576, 0) + COUNTIF(CFB!$W$2:$W$1048576, W1618) - 1))</f>
        <v>62</v>
      </c>
      <c r="O1618">
        <v>41.48</v>
      </c>
      <c r="P1618">
        <v>10.77</v>
      </c>
      <c r="Q1618">
        <v>9.7200000000000006</v>
      </c>
      <c r="R1618">
        <v>4.92</v>
      </c>
      <c r="S1618">
        <v>4.6399999999999997</v>
      </c>
      <c r="T1618">
        <v>3.21</v>
      </c>
      <c r="U1618">
        <v>6.98</v>
      </c>
      <c r="V1618">
        <v>3.98</v>
      </c>
      <c r="W1618">
        <v>2012</v>
      </c>
      <c r="X1618">
        <f t="shared" si="49"/>
        <v>0</v>
      </c>
    </row>
    <row r="1619" spans="1:24" ht="12.75" hidden="1" customHeight="1" x14ac:dyDescent="0.45">
      <c r="A1619">
        <v>63</v>
      </c>
      <c r="B1619" t="s">
        <v>24</v>
      </c>
      <c r="C1619" t="s">
        <v>165</v>
      </c>
      <c r="D1619" s="2" t="str">
        <f t="shared" si="48"/>
        <v>SMU2012</v>
      </c>
      <c r="F1619">
        <v>7</v>
      </c>
      <c r="G1619">
        <v>6</v>
      </c>
      <c r="H1619" s="2">
        <v>0</v>
      </c>
      <c r="I1619">
        <v>-1.72</v>
      </c>
      <c r="J1619">
        <v>3.36</v>
      </c>
      <c r="K1619">
        <v>1.64</v>
      </c>
      <c r="L1619" s="2">
        <f>_xlfn.RANK.EQ(I1619, INDEX(CFB!$I$2:$I$1048576, MATCH(W1619, CFB!$W$2:$W$1048576, 0)):INDEX(CFB!$I$2:$I$1048576, MATCH(W1619, CFB!$W$2:$W$1048576, 0) + COUNTIF(CFB!$W$2:$W$1048576, W1619) - 1), 0)</f>
        <v>82</v>
      </c>
      <c r="M1619" s="2">
        <f>_xlfn.RANK.EQ(J1619, INDEX(CFB!$J$2:$J$1048576, MATCH(W1619, CFB!$W$2:$W$1048576, 0)):INDEX(CFB!$J$2:$J$1048576, MATCH(W1619, CFB!$W$2:$W$1048576, 0) + COUNTIF(CFB!$W$2:$W$1048576, W1619) - 1))</f>
        <v>35</v>
      </c>
      <c r="N1619" s="2">
        <f>RANK(K1619, INDEX(CFB!$K$2:$K$1048576, MATCH(W1619, CFB!$W$2:$W$1048576, 0)):INDEX(CFB!$K$2:$K$1048576, MATCH(W1619, CFB!$W$2:$W$1048576, 0) + COUNTIF(CFB!$W$2:$W$1048576, W1619) - 1))</f>
        <v>63</v>
      </c>
      <c r="O1619">
        <v>43.35</v>
      </c>
      <c r="P1619">
        <v>11.4</v>
      </c>
      <c r="Q1619">
        <v>7.02</v>
      </c>
      <c r="R1619">
        <v>5.52</v>
      </c>
      <c r="S1619">
        <v>4.88</v>
      </c>
      <c r="T1619">
        <v>3.15</v>
      </c>
      <c r="U1619">
        <v>6.12</v>
      </c>
      <c r="V1619">
        <v>4.47</v>
      </c>
      <c r="W1619">
        <v>2012</v>
      </c>
      <c r="X1619">
        <f t="shared" si="49"/>
        <v>0</v>
      </c>
    </row>
    <row r="1620" spans="1:24" ht="12.75" hidden="1" customHeight="1" x14ac:dyDescent="0.45">
      <c r="A1620">
        <v>64</v>
      </c>
      <c r="B1620" t="s">
        <v>91</v>
      </c>
      <c r="C1620" t="s">
        <v>163</v>
      </c>
      <c r="D1620" s="2" t="str">
        <f t="shared" si="48"/>
        <v>North Carolina State2012</v>
      </c>
      <c r="F1620">
        <v>7</v>
      </c>
      <c r="G1620">
        <v>6</v>
      </c>
      <c r="H1620" s="2">
        <v>0</v>
      </c>
      <c r="I1620">
        <v>1.2</v>
      </c>
      <c r="J1620">
        <v>0.26</v>
      </c>
      <c r="K1620">
        <v>1.46</v>
      </c>
      <c r="L1620" s="2">
        <f>_xlfn.RANK.EQ(I1620, INDEX(CFB!$I$2:$I$1048576, MATCH(W1620, CFB!$W$2:$W$1048576, 0)):INDEX(CFB!$I$2:$I$1048576, MATCH(W1620, CFB!$W$2:$W$1048576, 0) + COUNTIF(CFB!$W$2:$W$1048576, W1620) - 1), 0)</f>
        <v>58</v>
      </c>
      <c r="M1620" s="2">
        <f>_xlfn.RANK.EQ(J1620, INDEX(CFB!$J$2:$J$1048576, MATCH(W1620, CFB!$W$2:$W$1048576, 0)):INDEX(CFB!$J$2:$J$1048576, MATCH(W1620, CFB!$W$2:$W$1048576, 0) + COUNTIF(CFB!$W$2:$W$1048576, W1620) - 1))</f>
        <v>60</v>
      </c>
      <c r="N1620" s="2">
        <f>RANK(K1620, INDEX(CFB!$K$2:$K$1048576, MATCH(W1620, CFB!$W$2:$W$1048576, 0)):INDEX(CFB!$K$2:$K$1048576, MATCH(W1620, CFB!$W$2:$W$1048576, 0) + COUNTIF(CFB!$W$2:$W$1048576, W1620) - 1))</f>
        <v>64</v>
      </c>
      <c r="O1620">
        <v>42.22</v>
      </c>
      <c r="P1620">
        <v>12.55</v>
      </c>
      <c r="Q1620">
        <v>8.7899999999999991</v>
      </c>
      <c r="R1620">
        <v>5.56</v>
      </c>
      <c r="S1620">
        <v>3.95</v>
      </c>
      <c r="T1620">
        <v>3.63</v>
      </c>
      <c r="U1620">
        <v>6.55</v>
      </c>
      <c r="V1620">
        <v>4.4800000000000004</v>
      </c>
      <c r="W1620">
        <v>2012</v>
      </c>
      <c r="X1620">
        <f t="shared" si="49"/>
        <v>0</v>
      </c>
    </row>
    <row r="1621" spans="1:24" ht="12.75" hidden="1" customHeight="1" x14ac:dyDescent="0.45">
      <c r="A1621">
        <v>65</v>
      </c>
      <c r="B1621" t="s">
        <v>123</v>
      </c>
      <c r="C1621" t="s">
        <v>174</v>
      </c>
      <c r="D1621" s="2" t="str">
        <f t="shared" si="48"/>
        <v>Louisiana-Monroe2012</v>
      </c>
      <c r="F1621">
        <v>8</v>
      </c>
      <c r="G1621">
        <v>5</v>
      </c>
      <c r="H1621" s="2">
        <v>0</v>
      </c>
      <c r="I1621">
        <v>3.57</v>
      </c>
      <c r="J1621">
        <v>-3.61</v>
      </c>
      <c r="K1621">
        <v>-0.03</v>
      </c>
      <c r="L1621" s="2">
        <f>_xlfn.RANK.EQ(I1621, INDEX(CFB!$I$2:$I$1048576, MATCH(W1621, CFB!$W$2:$W$1048576, 0)):INDEX(CFB!$I$2:$I$1048576, MATCH(W1621, CFB!$W$2:$W$1048576, 0) + COUNTIF(CFB!$W$2:$W$1048576, W1621) - 1), 0)</f>
        <v>42</v>
      </c>
      <c r="M1621" s="2">
        <f>_xlfn.RANK.EQ(J1621, INDEX(CFB!$J$2:$J$1048576, MATCH(W1621, CFB!$W$2:$W$1048576, 0)):INDEX(CFB!$J$2:$J$1048576, MATCH(W1621, CFB!$W$2:$W$1048576, 0) + COUNTIF(CFB!$W$2:$W$1048576, W1621) - 1))</f>
        <v>85</v>
      </c>
      <c r="N1621" s="2">
        <f>RANK(K1621, INDEX(CFB!$K$2:$K$1048576, MATCH(W1621, CFB!$W$2:$W$1048576, 0)):INDEX(CFB!$K$2:$K$1048576, MATCH(W1621, CFB!$W$2:$W$1048576, 0) + COUNTIF(CFB!$W$2:$W$1048576, W1621) - 1))</f>
        <v>65</v>
      </c>
      <c r="O1621">
        <v>45.84</v>
      </c>
      <c r="P1621">
        <v>17.420000000000002</v>
      </c>
      <c r="Q1621">
        <v>7.99</v>
      </c>
      <c r="R1621">
        <v>6.32</v>
      </c>
      <c r="S1621">
        <v>4.72</v>
      </c>
      <c r="T1621">
        <v>3.4</v>
      </c>
      <c r="U1621">
        <v>6.52</v>
      </c>
      <c r="V1621">
        <v>4.82</v>
      </c>
      <c r="W1621">
        <v>2012</v>
      </c>
      <c r="X1621">
        <f t="shared" si="49"/>
        <v>0</v>
      </c>
    </row>
    <row r="1622" spans="1:24" ht="12.75" hidden="1" customHeight="1" x14ac:dyDescent="0.45">
      <c r="A1622">
        <v>66</v>
      </c>
      <c r="B1622" t="s">
        <v>94</v>
      </c>
      <c r="C1622" t="s">
        <v>161</v>
      </c>
      <c r="D1622" s="2" t="str">
        <f t="shared" si="48"/>
        <v>Toledo2012</v>
      </c>
      <c r="F1622">
        <v>9</v>
      </c>
      <c r="G1622">
        <v>4</v>
      </c>
      <c r="H1622" s="2">
        <v>0</v>
      </c>
      <c r="I1622">
        <v>3</v>
      </c>
      <c r="J1622">
        <v>-3.18</v>
      </c>
      <c r="K1622">
        <v>-0.18</v>
      </c>
      <c r="L1622" s="2">
        <f>_xlfn.RANK.EQ(I1622, INDEX(CFB!$I$2:$I$1048576, MATCH(W1622, CFB!$W$2:$W$1048576, 0)):INDEX(CFB!$I$2:$I$1048576, MATCH(W1622, CFB!$W$2:$W$1048576, 0) + COUNTIF(CFB!$W$2:$W$1048576, W1622) - 1), 0)</f>
        <v>47</v>
      </c>
      <c r="M1622" s="2">
        <f>_xlfn.RANK.EQ(J1622, INDEX(CFB!$J$2:$J$1048576, MATCH(W1622, CFB!$W$2:$W$1048576, 0)):INDEX(CFB!$J$2:$J$1048576, MATCH(W1622, CFB!$W$2:$W$1048576, 0) + COUNTIF(CFB!$W$2:$W$1048576, W1622) - 1))</f>
        <v>82</v>
      </c>
      <c r="N1622" s="2">
        <f>RANK(K1622, INDEX(CFB!$K$2:$K$1048576, MATCH(W1622, CFB!$W$2:$W$1048576, 0)):INDEX(CFB!$K$2:$K$1048576, MATCH(W1622, CFB!$W$2:$W$1048576, 0) + COUNTIF(CFB!$W$2:$W$1048576, W1622) - 1))</f>
        <v>66</v>
      </c>
      <c r="O1622">
        <v>41.55</v>
      </c>
      <c r="P1622">
        <v>17.5</v>
      </c>
      <c r="Q1622">
        <v>8.3699999999999992</v>
      </c>
      <c r="R1622">
        <v>6.7</v>
      </c>
      <c r="S1622">
        <v>5.27</v>
      </c>
      <c r="T1622">
        <v>4.59</v>
      </c>
      <c r="U1622">
        <v>6.79</v>
      </c>
      <c r="V1622">
        <v>5.59</v>
      </c>
      <c r="W1622">
        <v>2012</v>
      </c>
      <c r="X1622">
        <f t="shared" si="49"/>
        <v>0</v>
      </c>
    </row>
    <row r="1623" spans="1:24" ht="12.75" hidden="1" customHeight="1" x14ac:dyDescent="0.45">
      <c r="A1623">
        <v>67</v>
      </c>
      <c r="B1623" t="s">
        <v>80</v>
      </c>
      <c r="C1623" t="s">
        <v>162</v>
      </c>
      <c r="D1623" s="2" t="str">
        <f t="shared" si="48"/>
        <v>Bowling Green2012</v>
      </c>
      <c r="F1623">
        <v>8</v>
      </c>
      <c r="G1623">
        <v>5</v>
      </c>
      <c r="H1623" s="2">
        <v>0</v>
      </c>
      <c r="I1623">
        <v>-7.22</v>
      </c>
      <c r="J1623">
        <v>6.95</v>
      </c>
      <c r="K1623">
        <v>-0.27</v>
      </c>
      <c r="L1623" s="2">
        <f>_xlfn.RANK.EQ(I1623, INDEX(CFB!$I$2:$I$1048576, MATCH(W1623, CFB!$W$2:$W$1048576, 0)):INDEX(CFB!$I$2:$I$1048576, MATCH(W1623, CFB!$W$2:$W$1048576, 0) + COUNTIF(CFB!$W$2:$W$1048576, W1623) - 1), 0)</f>
        <v>112</v>
      </c>
      <c r="M1623" s="2">
        <f>_xlfn.RANK.EQ(J1623, INDEX(CFB!$J$2:$J$1048576, MATCH(W1623, CFB!$W$2:$W$1048576, 0)):INDEX(CFB!$J$2:$J$1048576, MATCH(W1623, CFB!$W$2:$W$1048576, 0) + COUNTIF(CFB!$W$2:$W$1048576, W1623) - 1))</f>
        <v>19</v>
      </c>
      <c r="N1623" s="2">
        <f>RANK(K1623, INDEX(CFB!$K$2:$K$1048576, MATCH(W1623, CFB!$W$2:$W$1048576, 0)):INDEX(CFB!$K$2:$K$1048576, MATCH(W1623, CFB!$W$2:$W$1048576, 0) + COUNTIF(CFB!$W$2:$W$1048576, W1623) - 1))</f>
        <v>67</v>
      </c>
      <c r="O1623">
        <v>32.04</v>
      </c>
      <c r="P1623">
        <v>8.85</v>
      </c>
      <c r="Q1623">
        <v>7.22</v>
      </c>
      <c r="R1623">
        <v>5.3</v>
      </c>
      <c r="S1623">
        <v>4.75</v>
      </c>
      <c r="T1623">
        <v>3.12</v>
      </c>
      <c r="U1623">
        <v>6.03</v>
      </c>
      <c r="V1623">
        <v>4.08</v>
      </c>
      <c r="W1623">
        <v>2012</v>
      </c>
      <c r="X1623">
        <f t="shared" si="49"/>
        <v>0</v>
      </c>
    </row>
    <row r="1624" spans="1:24" ht="12.75" hidden="1" customHeight="1" x14ac:dyDescent="0.45">
      <c r="A1624">
        <v>68</v>
      </c>
      <c r="B1624" t="s">
        <v>60</v>
      </c>
      <c r="C1624" t="s">
        <v>164</v>
      </c>
      <c r="D1624" s="2" t="str">
        <f t="shared" si="48"/>
        <v>Duke2012</v>
      </c>
      <c r="F1624">
        <v>6</v>
      </c>
      <c r="G1624">
        <v>7</v>
      </c>
      <c r="H1624" s="2">
        <v>0</v>
      </c>
      <c r="I1624">
        <v>5.48</v>
      </c>
      <c r="J1624">
        <v>-5.76</v>
      </c>
      <c r="K1624">
        <v>-0.28000000000000003</v>
      </c>
      <c r="L1624" s="2">
        <f>_xlfn.RANK.EQ(I1624, INDEX(CFB!$I$2:$I$1048576, MATCH(W1624, CFB!$W$2:$W$1048576, 0)):INDEX(CFB!$I$2:$I$1048576, MATCH(W1624, CFB!$W$2:$W$1048576, 0) + COUNTIF(CFB!$W$2:$W$1048576, W1624) - 1), 0)</f>
        <v>29</v>
      </c>
      <c r="M1624" s="2">
        <f>_xlfn.RANK.EQ(J1624, INDEX(CFB!$J$2:$J$1048576, MATCH(W1624, CFB!$W$2:$W$1048576, 0)):INDEX(CFB!$J$2:$J$1048576, MATCH(W1624, CFB!$W$2:$W$1048576, 0) + COUNTIF(CFB!$W$2:$W$1048576, W1624) - 1))</f>
        <v>100</v>
      </c>
      <c r="N1624" s="2">
        <f>RANK(K1624, INDEX(CFB!$K$2:$K$1048576, MATCH(W1624, CFB!$W$2:$W$1048576, 0)):INDEX(CFB!$K$2:$K$1048576, MATCH(W1624, CFB!$W$2:$W$1048576, 0) + COUNTIF(CFB!$W$2:$W$1048576, W1624) - 1))</f>
        <v>68</v>
      </c>
      <c r="O1624">
        <v>46.97</v>
      </c>
      <c r="P1624">
        <v>21.48</v>
      </c>
      <c r="Q1624">
        <v>8.5299999999999994</v>
      </c>
      <c r="R1624">
        <v>7.16</v>
      </c>
      <c r="S1624">
        <v>4.6399999999999997</v>
      </c>
      <c r="T1624">
        <v>4.2300000000000004</v>
      </c>
      <c r="U1624">
        <v>6.71</v>
      </c>
      <c r="V1624">
        <v>5.49</v>
      </c>
      <c r="W1624">
        <v>2012</v>
      </c>
      <c r="X1624">
        <f t="shared" si="49"/>
        <v>0</v>
      </c>
    </row>
    <row r="1625" spans="1:24" ht="12.75" hidden="1" customHeight="1" x14ac:dyDescent="0.45">
      <c r="A1625">
        <v>69</v>
      </c>
      <c r="B1625" t="s">
        <v>83</v>
      </c>
      <c r="C1625" t="s">
        <v>171</v>
      </c>
      <c r="D1625" s="2" t="str">
        <f t="shared" si="48"/>
        <v>California2012</v>
      </c>
      <c r="F1625">
        <v>3</v>
      </c>
      <c r="G1625">
        <v>9</v>
      </c>
      <c r="H1625" s="2">
        <v>0</v>
      </c>
      <c r="I1625">
        <v>-1.21</v>
      </c>
      <c r="J1625">
        <v>0.56999999999999995</v>
      </c>
      <c r="K1625">
        <v>-0.65</v>
      </c>
      <c r="L1625" s="2">
        <f>_xlfn.RANK.EQ(I1625, INDEX(CFB!$I$2:$I$1048576, MATCH(W1625, CFB!$W$2:$W$1048576, 0)):INDEX(CFB!$I$2:$I$1048576, MATCH(W1625, CFB!$W$2:$W$1048576, 0) + COUNTIF(CFB!$W$2:$W$1048576, W1625) - 1), 0)</f>
        <v>75</v>
      </c>
      <c r="M1625" s="2">
        <f>_xlfn.RANK.EQ(J1625, INDEX(CFB!$J$2:$J$1048576, MATCH(W1625, CFB!$W$2:$W$1048576, 0)):INDEX(CFB!$J$2:$J$1048576, MATCH(W1625, CFB!$W$2:$W$1048576, 0) + COUNTIF(CFB!$W$2:$W$1048576, W1625) - 1))</f>
        <v>58</v>
      </c>
      <c r="N1625" s="2">
        <f>RANK(K1625, INDEX(CFB!$K$2:$K$1048576, MATCH(W1625, CFB!$W$2:$W$1048576, 0)):INDEX(CFB!$K$2:$K$1048576, MATCH(W1625, CFB!$W$2:$W$1048576, 0) + COUNTIF(CFB!$W$2:$W$1048576, W1625) - 1))</f>
        <v>69</v>
      </c>
      <c r="O1625">
        <v>40.880000000000003</v>
      </c>
      <c r="P1625">
        <v>14.23</v>
      </c>
      <c r="Q1625">
        <v>8.77</v>
      </c>
      <c r="R1625">
        <v>5.42</v>
      </c>
      <c r="S1625">
        <v>5.8</v>
      </c>
      <c r="T1625">
        <v>3.54</v>
      </c>
      <c r="U1625">
        <v>7.17</v>
      </c>
      <c r="V1625">
        <v>4.37</v>
      </c>
      <c r="W1625">
        <v>2012</v>
      </c>
      <c r="X1625">
        <f t="shared" si="49"/>
        <v>0</v>
      </c>
    </row>
    <row r="1626" spans="1:24" ht="12.75" hidden="1" customHeight="1" x14ac:dyDescent="0.45">
      <c r="A1626">
        <v>70</v>
      </c>
      <c r="B1626" t="s">
        <v>67</v>
      </c>
      <c r="C1626" t="s">
        <v>157</v>
      </c>
      <c r="D1626" s="2" t="str">
        <f t="shared" si="48"/>
        <v>Auburn2012</v>
      </c>
      <c r="F1626">
        <v>3</v>
      </c>
      <c r="G1626">
        <v>9</v>
      </c>
      <c r="H1626" s="2">
        <v>0</v>
      </c>
      <c r="I1626">
        <v>-6.65</v>
      </c>
      <c r="J1626">
        <v>5.72</v>
      </c>
      <c r="K1626">
        <v>-0.92</v>
      </c>
      <c r="L1626" s="2">
        <f>_xlfn.RANK.EQ(I1626, INDEX(CFB!$I$2:$I$1048576, MATCH(W1626, CFB!$W$2:$W$1048576, 0)):INDEX(CFB!$I$2:$I$1048576, MATCH(W1626, CFB!$W$2:$W$1048576, 0) + COUNTIF(CFB!$W$2:$W$1048576, W1626) - 1), 0)</f>
        <v>109</v>
      </c>
      <c r="M1626" s="2">
        <f>_xlfn.RANK.EQ(J1626, INDEX(CFB!$J$2:$J$1048576, MATCH(W1626, CFB!$W$2:$W$1048576, 0)):INDEX(CFB!$J$2:$J$1048576, MATCH(W1626, CFB!$W$2:$W$1048576, 0) + COUNTIF(CFB!$W$2:$W$1048576, W1626) - 1))</f>
        <v>26</v>
      </c>
      <c r="N1626" s="2">
        <f>RANK(K1626, INDEX(CFB!$K$2:$K$1048576, MATCH(W1626, CFB!$W$2:$W$1048576, 0)):INDEX(CFB!$K$2:$K$1048576, MATCH(W1626, CFB!$W$2:$W$1048576, 0) + COUNTIF(CFB!$W$2:$W$1048576, W1626) - 1))</f>
        <v>70</v>
      </c>
      <c r="O1626">
        <v>36.35</v>
      </c>
      <c r="P1626">
        <v>9.3699999999999992</v>
      </c>
      <c r="Q1626">
        <v>8.9700000000000006</v>
      </c>
      <c r="R1626">
        <v>5.18</v>
      </c>
      <c r="S1626">
        <v>5.35</v>
      </c>
      <c r="T1626">
        <v>3.82</v>
      </c>
      <c r="U1626">
        <v>6.68</v>
      </c>
      <c r="V1626">
        <v>4.3499999999999996</v>
      </c>
      <c r="W1626">
        <v>2012</v>
      </c>
      <c r="X1626">
        <f t="shared" si="49"/>
        <v>0</v>
      </c>
    </row>
    <row r="1627" spans="1:24" ht="12.75" hidden="1" customHeight="1" x14ac:dyDescent="0.45">
      <c r="A1627">
        <v>71</v>
      </c>
      <c r="B1627" t="s">
        <v>110</v>
      </c>
      <c r="C1627" t="s">
        <v>174</v>
      </c>
      <c r="D1627" s="2" t="str">
        <f t="shared" si="48"/>
        <v>Western Kentucky2012</v>
      </c>
      <c r="F1627">
        <v>7</v>
      </c>
      <c r="G1627">
        <v>6</v>
      </c>
      <c r="H1627" s="2">
        <v>0</v>
      </c>
      <c r="I1627">
        <v>-0.31</v>
      </c>
      <c r="J1627">
        <v>-1.19</v>
      </c>
      <c r="K1627">
        <v>-1.5</v>
      </c>
      <c r="L1627" s="2">
        <f>_xlfn.RANK.EQ(I1627, INDEX(CFB!$I$2:$I$1048576, MATCH(W1627, CFB!$W$2:$W$1048576, 0)):INDEX(CFB!$I$2:$I$1048576, MATCH(W1627, CFB!$W$2:$W$1048576, 0) + COUNTIF(CFB!$W$2:$W$1048576, W1627) - 1), 0)</f>
        <v>69</v>
      </c>
      <c r="M1627" s="2">
        <f>_xlfn.RANK.EQ(J1627, INDEX(CFB!$J$2:$J$1048576, MATCH(W1627, CFB!$W$2:$W$1048576, 0)):INDEX(CFB!$J$2:$J$1048576, MATCH(W1627, CFB!$W$2:$W$1048576, 0) + COUNTIF(CFB!$W$2:$W$1048576, W1627) - 1))</f>
        <v>71</v>
      </c>
      <c r="N1627" s="2">
        <f>RANK(K1627, INDEX(CFB!$K$2:$K$1048576, MATCH(W1627, CFB!$W$2:$W$1048576, 0)):INDEX(CFB!$K$2:$K$1048576, MATCH(W1627, CFB!$W$2:$W$1048576, 0) + COUNTIF(CFB!$W$2:$W$1048576, W1627) - 1))</f>
        <v>71</v>
      </c>
      <c r="O1627">
        <v>39.72</v>
      </c>
      <c r="P1627">
        <v>14.01</v>
      </c>
      <c r="Q1627">
        <v>8.92</v>
      </c>
      <c r="R1627">
        <v>5.58</v>
      </c>
      <c r="S1627">
        <v>5.32</v>
      </c>
      <c r="T1627">
        <v>3.21</v>
      </c>
      <c r="U1627">
        <v>6.82</v>
      </c>
      <c r="V1627">
        <v>4.28</v>
      </c>
      <c r="W1627">
        <v>2012</v>
      </c>
      <c r="X1627">
        <f t="shared" si="49"/>
        <v>0</v>
      </c>
    </row>
    <row r="1628" spans="1:24" ht="12.75" hidden="1" customHeight="1" x14ac:dyDescent="0.45">
      <c r="A1628">
        <v>72</v>
      </c>
      <c r="B1628" t="s">
        <v>124</v>
      </c>
      <c r="C1628" t="s">
        <v>176</v>
      </c>
      <c r="D1628" s="2" t="str">
        <f t="shared" si="48"/>
        <v>Purdue2012</v>
      </c>
      <c r="F1628">
        <v>6</v>
      </c>
      <c r="G1628">
        <v>7</v>
      </c>
      <c r="H1628" s="2">
        <v>0</v>
      </c>
      <c r="I1628">
        <v>0.85</v>
      </c>
      <c r="J1628">
        <v>-2.44</v>
      </c>
      <c r="K1628">
        <v>-1.58</v>
      </c>
      <c r="L1628" s="2">
        <f>_xlfn.RANK.EQ(I1628, INDEX(CFB!$I$2:$I$1048576, MATCH(W1628, CFB!$W$2:$W$1048576, 0)):INDEX(CFB!$I$2:$I$1048576, MATCH(W1628, CFB!$W$2:$W$1048576, 0) + COUNTIF(CFB!$W$2:$W$1048576, W1628) - 1), 0)</f>
        <v>63</v>
      </c>
      <c r="M1628" s="2">
        <f>_xlfn.RANK.EQ(J1628, INDEX(CFB!$J$2:$J$1048576, MATCH(W1628, CFB!$W$2:$W$1048576, 0)):INDEX(CFB!$J$2:$J$1048576, MATCH(W1628, CFB!$W$2:$W$1048576, 0) + COUNTIF(CFB!$W$2:$W$1048576, W1628) - 1))</f>
        <v>80</v>
      </c>
      <c r="N1628" s="2">
        <f>RANK(K1628, INDEX(CFB!$K$2:$K$1048576, MATCH(W1628, CFB!$W$2:$W$1048576, 0)):INDEX(CFB!$K$2:$K$1048576, MATCH(W1628, CFB!$W$2:$W$1048576, 0) + COUNTIF(CFB!$W$2:$W$1048576, W1628) - 1))</f>
        <v>72</v>
      </c>
      <c r="O1628">
        <v>43.58</v>
      </c>
      <c r="P1628">
        <v>16.54</v>
      </c>
      <c r="Q1628">
        <v>7.87</v>
      </c>
      <c r="R1628">
        <v>5.47</v>
      </c>
      <c r="S1628">
        <v>5.33</v>
      </c>
      <c r="T1628">
        <v>3.92</v>
      </c>
      <c r="U1628">
        <v>6.61</v>
      </c>
      <c r="V1628">
        <v>4.66</v>
      </c>
      <c r="W1628">
        <v>2012</v>
      </c>
      <c r="X1628">
        <f t="shared" si="49"/>
        <v>0</v>
      </c>
    </row>
    <row r="1629" spans="1:24" ht="12.75" hidden="1" customHeight="1" x14ac:dyDescent="0.45">
      <c r="A1629">
        <v>73</v>
      </c>
      <c r="B1629" t="s">
        <v>140</v>
      </c>
      <c r="C1629" t="s">
        <v>161</v>
      </c>
      <c r="D1629" s="2" t="str">
        <f t="shared" si="48"/>
        <v>Ball State2012</v>
      </c>
      <c r="F1629">
        <v>9</v>
      </c>
      <c r="G1629">
        <v>4</v>
      </c>
      <c r="H1629" s="2">
        <v>0</v>
      </c>
      <c r="I1629">
        <v>3.36</v>
      </c>
      <c r="J1629">
        <v>-4.96</v>
      </c>
      <c r="K1629">
        <v>-1.6</v>
      </c>
      <c r="L1629" s="2">
        <f>_xlfn.RANK.EQ(I1629, INDEX(CFB!$I$2:$I$1048576, MATCH(W1629, CFB!$W$2:$W$1048576, 0)):INDEX(CFB!$I$2:$I$1048576, MATCH(W1629, CFB!$W$2:$W$1048576, 0) + COUNTIF(CFB!$W$2:$W$1048576, W1629) - 1), 0)</f>
        <v>43</v>
      </c>
      <c r="M1629" s="2">
        <f>_xlfn.RANK.EQ(J1629, INDEX(CFB!$J$2:$J$1048576, MATCH(W1629, CFB!$W$2:$W$1048576, 0)):INDEX(CFB!$J$2:$J$1048576, MATCH(W1629, CFB!$W$2:$W$1048576, 0) + COUNTIF(CFB!$W$2:$W$1048576, W1629) - 1))</f>
        <v>93</v>
      </c>
      <c r="N1629" s="2">
        <f>RANK(K1629, INDEX(CFB!$K$2:$K$1048576, MATCH(W1629, CFB!$W$2:$W$1048576, 0)):INDEX(CFB!$K$2:$K$1048576, MATCH(W1629, CFB!$W$2:$W$1048576, 0) + COUNTIF(CFB!$W$2:$W$1048576, W1629) - 1))</f>
        <v>73</v>
      </c>
      <c r="O1629">
        <v>43.08</v>
      </c>
      <c r="P1629">
        <v>19.309999999999999</v>
      </c>
      <c r="Q1629">
        <v>7.25</v>
      </c>
      <c r="R1629">
        <v>6.69</v>
      </c>
      <c r="S1629">
        <v>5.14</v>
      </c>
      <c r="T1629">
        <v>4.3600000000000003</v>
      </c>
      <c r="U1629">
        <v>6.24</v>
      </c>
      <c r="V1629">
        <v>5.31</v>
      </c>
      <c r="W1629">
        <v>2012</v>
      </c>
      <c r="X1629">
        <f t="shared" si="49"/>
        <v>0</v>
      </c>
    </row>
    <row r="1630" spans="1:24" ht="12.75" hidden="1" customHeight="1" x14ac:dyDescent="0.45">
      <c r="A1630">
        <v>74</v>
      </c>
      <c r="B1630" t="s">
        <v>51</v>
      </c>
      <c r="C1630" t="s">
        <v>12</v>
      </c>
      <c r="D1630" s="2" t="str">
        <f t="shared" si="48"/>
        <v>Navy2012</v>
      </c>
      <c r="F1630">
        <v>8</v>
      </c>
      <c r="G1630">
        <v>5</v>
      </c>
      <c r="H1630" s="2">
        <v>0</v>
      </c>
      <c r="I1630">
        <v>-4.6399999999999997</v>
      </c>
      <c r="J1630">
        <v>2.88</v>
      </c>
      <c r="K1630">
        <v>-1.76</v>
      </c>
      <c r="L1630" s="2">
        <f>_xlfn.RANK.EQ(I1630, INDEX(CFB!$I$2:$I$1048576, MATCH(W1630, CFB!$W$2:$W$1048576, 0)):INDEX(CFB!$I$2:$I$1048576, MATCH(W1630, CFB!$W$2:$W$1048576, 0) + COUNTIF(CFB!$W$2:$W$1048576, W1630) - 1), 0)</f>
        <v>94</v>
      </c>
      <c r="M1630" s="2">
        <f>_xlfn.RANK.EQ(J1630, INDEX(CFB!$J$2:$J$1048576, MATCH(W1630, CFB!$W$2:$W$1048576, 0)):INDEX(CFB!$J$2:$J$1048576, MATCH(W1630, CFB!$W$2:$W$1048576, 0) + COUNTIF(CFB!$W$2:$W$1048576, W1630) - 1))</f>
        <v>37</v>
      </c>
      <c r="N1630" s="2">
        <f>RANK(K1630, INDEX(CFB!$K$2:$K$1048576, MATCH(W1630, CFB!$W$2:$W$1048576, 0)):INDEX(CFB!$K$2:$K$1048576, MATCH(W1630, CFB!$W$2:$W$1048576, 0) + COUNTIF(CFB!$W$2:$W$1048576, W1630) - 1))</f>
        <v>74</v>
      </c>
      <c r="O1630">
        <v>36.25</v>
      </c>
      <c r="P1630">
        <v>13.28</v>
      </c>
      <c r="Q1630">
        <v>8.76</v>
      </c>
      <c r="R1630">
        <v>6.44</v>
      </c>
      <c r="S1630">
        <v>5.6</v>
      </c>
      <c r="T1630">
        <v>4.25</v>
      </c>
      <c r="U1630">
        <v>6.42</v>
      </c>
      <c r="V1630">
        <v>5.0599999999999996</v>
      </c>
      <c r="W1630">
        <v>2012</v>
      </c>
      <c r="X1630">
        <f t="shared" si="49"/>
        <v>0</v>
      </c>
    </row>
    <row r="1631" spans="1:24" ht="12.75" hidden="1" customHeight="1" x14ac:dyDescent="0.45">
      <c r="A1631">
        <v>75</v>
      </c>
      <c r="B1631" t="s">
        <v>152</v>
      </c>
      <c r="C1631" t="s">
        <v>174</v>
      </c>
      <c r="D1631" s="2" t="str">
        <f t="shared" si="48"/>
        <v>Middle Tennessee State2012</v>
      </c>
      <c r="F1631">
        <v>8</v>
      </c>
      <c r="G1631">
        <v>4</v>
      </c>
      <c r="H1631" s="2">
        <v>0</v>
      </c>
      <c r="I1631">
        <v>-1.48</v>
      </c>
      <c r="J1631">
        <v>-0.97</v>
      </c>
      <c r="K1631">
        <v>-2.4500000000000002</v>
      </c>
      <c r="L1631" s="2">
        <f>_xlfn.RANK.EQ(I1631, INDEX(CFB!$I$2:$I$1048576, MATCH(W1631, CFB!$W$2:$W$1048576, 0)):INDEX(CFB!$I$2:$I$1048576, MATCH(W1631, CFB!$W$2:$W$1048576, 0) + COUNTIF(CFB!$W$2:$W$1048576, W1631) - 1), 0)</f>
        <v>79</v>
      </c>
      <c r="M1631" s="2">
        <f>_xlfn.RANK.EQ(J1631, INDEX(CFB!$J$2:$J$1048576, MATCH(W1631, CFB!$W$2:$W$1048576, 0)):INDEX(CFB!$J$2:$J$1048576, MATCH(W1631, CFB!$W$2:$W$1048576, 0) + COUNTIF(CFB!$W$2:$W$1048576, W1631) - 1))</f>
        <v>68</v>
      </c>
      <c r="N1631" s="2">
        <f>RANK(K1631, INDEX(CFB!$K$2:$K$1048576, MATCH(W1631, CFB!$W$2:$W$1048576, 0)):INDEX(CFB!$K$2:$K$1048576, MATCH(W1631, CFB!$W$2:$W$1048576, 0) + COUNTIF(CFB!$W$2:$W$1048576, W1631) - 1))</f>
        <v>75</v>
      </c>
      <c r="O1631">
        <v>38.4</v>
      </c>
      <c r="P1631">
        <v>17.59</v>
      </c>
      <c r="Q1631">
        <v>8.6300000000000008</v>
      </c>
      <c r="R1631">
        <v>6.72</v>
      </c>
      <c r="S1631">
        <v>5.18</v>
      </c>
      <c r="T1631">
        <v>4.09</v>
      </c>
      <c r="U1631">
        <v>6.7</v>
      </c>
      <c r="V1631">
        <v>5.27</v>
      </c>
      <c r="W1631">
        <v>2012</v>
      </c>
      <c r="X1631">
        <f t="shared" si="49"/>
        <v>0</v>
      </c>
    </row>
    <row r="1632" spans="1:24" ht="12.75" hidden="1" customHeight="1" x14ac:dyDescent="0.45">
      <c r="A1632">
        <v>76</v>
      </c>
      <c r="B1632" t="s">
        <v>36</v>
      </c>
      <c r="C1632" t="s">
        <v>177</v>
      </c>
      <c r="D1632" s="2" t="str">
        <f t="shared" si="48"/>
        <v>Iowa2012</v>
      </c>
      <c r="F1632">
        <v>4</v>
      </c>
      <c r="G1632">
        <v>8</v>
      </c>
      <c r="H1632" s="2">
        <v>0</v>
      </c>
      <c r="I1632">
        <v>-5.36</v>
      </c>
      <c r="J1632">
        <v>2.74</v>
      </c>
      <c r="K1632">
        <v>-2.62</v>
      </c>
      <c r="L1632" s="2">
        <f>_xlfn.RANK.EQ(I1632, INDEX(CFB!$I$2:$I$1048576, MATCH(W1632, CFB!$W$2:$W$1048576, 0)):INDEX(CFB!$I$2:$I$1048576, MATCH(W1632, CFB!$W$2:$W$1048576, 0) + COUNTIF(CFB!$W$2:$W$1048576, W1632) - 1), 0)</f>
        <v>96</v>
      </c>
      <c r="M1632" s="2">
        <f>_xlfn.RANK.EQ(J1632, INDEX(CFB!$J$2:$J$1048576, MATCH(W1632, CFB!$W$2:$W$1048576, 0)):INDEX(CFB!$J$2:$J$1048576, MATCH(W1632, CFB!$W$2:$W$1048576, 0) + COUNTIF(CFB!$W$2:$W$1048576, W1632) - 1))</f>
        <v>39</v>
      </c>
      <c r="N1632" s="2">
        <f>RANK(K1632, INDEX(CFB!$K$2:$K$1048576, MATCH(W1632, CFB!$W$2:$W$1048576, 0)):INDEX(CFB!$K$2:$K$1048576, MATCH(W1632, CFB!$W$2:$W$1048576, 0) + COUNTIF(CFB!$W$2:$W$1048576, W1632) - 1))</f>
        <v>76</v>
      </c>
      <c r="O1632">
        <v>34.82</v>
      </c>
      <c r="P1632">
        <v>8.43</v>
      </c>
      <c r="Q1632">
        <v>7.37</v>
      </c>
      <c r="R1632">
        <v>6.39</v>
      </c>
      <c r="S1632">
        <v>4.53</v>
      </c>
      <c r="T1632">
        <v>3.22</v>
      </c>
      <c r="U1632">
        <v>5.88</v>
      </c>
      <c r="V1632">
        <v>4.54</v>
      </c>
      <c r="W1632">
        <v>2012</v>
      </c>
      <c r="X1632">
        <f t="shared" si="49"/>
        <v>0</v>
      </c>
    </row>
    <row r="1633" spans="1:24" ht="12.75" hidden="1" customHeight="1" x14ac:dyDescent="0.45">
      <c r="A1633">
        <v>77</v>
      </c>
      <c r="B1633" t="s">
        <v>64</v>
      </c>
      <c r="C1633" t="s">
        <v>162</v>
      </c>
      <c r="D1633" s="2" t="str">
        <f t="shared" si="48"/>
        <v>Ohio2012</v>
      </c>
      <c r="F1633">
        <v>9</v>
      </c>
      <c r="G1633">
        <v>4</v>
      </c>
      <c r="H1633" s="2">
        <v>0</v>
      </c>
      <c r="I1633">
        <v>-0.84</v>
      </c>
      <c r="J1633">
        <v>-1.92</v>
      </c>
      <c r="K1633">
        <v>-2.75</v>
      </c>
      <c r="L1633" s="2">
        <f>_xlfn.RANK.EQ(I1633, INDEX(CFB!$I$2:$I$1048576, MATCH(W1633, CFB!$W$2:$W$1048576, 0)):INDEX(CFB!$I$2:$I$1048576, MATCH(W1633, CFB!$W$2:$W$1048576, 0) + COUNTIF(CFB!$W$2:$W$1048576, W1633) - 1), 0)</f>
        <v>74</v>
      </c>
      <c r="M1633" s="2">
        <f>_xlfn.RANK.EQ(J1633, INDEX(CFB!$J$2:$J$1048576, MATCH(W1633, CFB!$W$2:$W$1048576, 0)):INDEX(CFB!$J$2:$J$1048576, MATCH(W1633, CFB!$W$2:$W$1048576, 0) + COUNTIF(CFB!$W$2:$W$1048576, W1633) - 1))</f>
        <v>77</v>
      </c>
      <c r="N1633" s="2">
        <f>RANK(K1633, INDEX(CFB!$K$2:$K$1048576, MATCH(W1633, CFB!$W$2:$W$1048576, 0)):INDEX(CFB!$K$2:$K$1048576, MATCH(W1633, CFB!$W$2:$W$1048576, 0) + COUNTIF(CFB!$W$2:$W$1048576, W1633) - 1))</f>
        <v>77</v>
      </c>
      <c r="O1633">
        <v>38.39</v>
      </c>
      <c r="P1633">
        <v>16.47</v>
      </c>
      <c r="Q1633">
        <v>8.51</v>
      </c>
      <c r="R1633">
        <v>5.93</v>
      </c>
      <c r="S1633">
        <v>4.67</v>
      </c>
      <c r="T1633">
        <v>4.29</v>
      </c>
      <c r="U1633">
        <v>6.33</v>
      </c>
      <c r="V1633">
        <v>4.91</v>
      </c>
      <c r="W1633">
        <v>2012</v>
      </c>
      <c r="X1633">
        <f t="shared" si="49"/>
        <v>0</v>
      </c>
    </row>
    <row r="1634" spans="1:24" ht="12.75" hidden="1" customHeight="1" x14ac:dyDescent="0.45">
      <c r="A1634">
        <v>78</v>
      </c>
      <c r="B1634" t="s">
        <v>42</v>
      </c>
      <c r="C1634" t="s">
        <v>177</v>
      </c>
      <c r="D1634" s="2" t="str">
        <f t="shared" si="48"/>
        <v>Minnesota2012</v>
      </c>
      <c r="F1634">
        <v>6</v>
      </c>
      <c r="G1634">
        <v>7</v>
      </c>
      <c r="H1634" s="2">
        <v>0</v>
      </c>
      <c r="I1634">
        <v>-4.29</v>
      </c>
      <c r="J1634">
        <v>1.04</v>
      </c>
      <c r="K1634">
        <v>-3.25</v>
      </c>
      <c r="L1634" s="2">
        <f>_xlfn.RANK.EQ(I1634, INDEX(CFB!$I$2:$I$1048576, MATCH(W1634, CFB!$W$2:$W$1048576, 0)):INDEX(CFB!$I$2:$I$1048576, MATCH(W1634, CFB!$W$2:$W$1048576, 0) + COUNTIF(CFB!$W$2:$W$1048576, W1634) - 1), 0)</f>
        <v>92</v>
      </c>
      <c r="M1634" s="2">
        <f>_xlfn.RANK.EQ(J1634, INDEX(CFB!$J$2:$J$1048576, MATCH(W1634, CFB!$W$2:$W$1048576, 0)):INDEX(CFB!$J$2:$J$1048576, MATCH(W1634, CFB!$W$2:$W$1048576, 0) + COUNTIF(CFB!$W$2:$W$1048576, W1634) - 1))</f>
        <v>54</v>
      </c>
      <c r="N1634" s="2">
        <f>RANK(K1634, INDEX(CFB!$K$2:$K$1048576, MATCH(W1634, CFB!$W$2:$W$1048576, 0)):INDEX(CFB!$K$2:$K$1048576, MATCH(W1634, CFB!$W$2:$W$1048576, 0) + COUNTIF(CFB!$W$2:$W$1048576, W1634) - 1))</f>
        <v>78</v>
      </c>
      <c r="O1634">
        <v>37.299999999999997</v>
      </c>
      <c r="P1634">
        <v>11.33</v>
      </c>
      <c r="Q1634">
        <v>8.08</v>
      </c>
      <c r="R1634">
        <v>4.9800000000000004</v>
      </c>
      <c r="S1634">
        <v>4.7300000000000004</v>
      </c>
      <c r="T1634">
        <v>3.77</v>
      </c>
      <c r="U1634">
        <v>6.12</v>
      </c>
      <c r="V1634">
        <v>4.29</v>
      </c>
      <c r="W1634">
        <v>2012</v>
      </c>
      <c r="X1634">
        <f t="shared" si="49"/>
        <v>0</v>
      </c>
    </row>
    <row r="1635" spans="1:24" ht="12.75" hidden="1" customHeight="1" x14ac:dyDescent="0.45">
      <c r="A1635">
        <v>79</v>
      </c>
      <c r="B1635" t="s">
        <v>128</v>
      </c>
      <c r="C1635" t="s">
        <v>174</v>
      </c>
      <c r="D1635" s="2" t="str">
        <f t="shared" si="48"/>
        <v>Troy2012</v>
      </c>
      <c r="F1635">
        <v>5</v>
      </c>
      <c r="G1635">
        <v>7</v>
      </c>
      <c r="H1635" s="2">
        <v>0</v>
      </c>
      <c r="I1635">
        <v>2.25</v>
      </c>
      <c r="J1635">
        <v>-5.7</v>
      </c>
      <c r="K1635">
        <v>-3.45</v>
      </c>
      <c r="L1635" s="2">
        <f>_xlfn.RANK.EQ(I1635, INDEX(CFB!$I$2:$I$1048576, MATCH(W1635, CFB!$W$2:$W$1048576, 0)):INDEX(CFB!$I$2:$I$1048576, MATCH(W1635, CFB!$W$2:$W$1048576, 0) + COUNTIF(CFB!$W$2:$W$1048576, W1635) - 1), 0)</f>
        <v>53</v>
      </c>
      <c r="M1635" s="2">
        <f>_xlfn.RANK.EQ(J1635, INDEX(CFB!$J$2:$J$1048576, MATCH(W1635, CFB!$W$2:$W$1048576, 0)):INDEX(CFB!$J$2:$J$1048576, MATCH(W1635, CFB!$W$2:$W$1048576, 0) + COUNTIF(CFB!$W$2:$W$1048576, W1635) - 1))</f>
        <v>99</v>
      </c>
      <c r="N1635" s="2">
        <f>RANK(K1635, INDEX(CFB!$K$2:$K$1048576, MATCH(W1635, CFB!$W$2:$W$1048576, 0)):INDEX(CFB!$K$2:$K$1048576, MATCH(W1635, CFB!$W$2:$W$1048576, 0) + COUNTIF(CFB!$W$2:$W$1048576, W1635) - 1))</f>
        <v>79</v>
      </c>
      <c r="O1635">
        <v>42.67</v>
      </c>
      <c r="P1635">
        <v>18.670000000000002</v>
      </c>
      <c r="Q1635">
        <v>8.7799999999999994</v>
      </c>
      <c r="R1635">
        <v>6.81</v>
      </c>
      <c r="S1635">
        <v>4.95</v>
      </c>
      <c r="T1635">
        <v>4.04</v>
      </c>
      <c r="U1635">
        <v>7.01</v>
      </c>
      <c r="V1635">
        <v>5.24</v>
      </c>
      <c r="W1635">
        <v>2012</v>
      </c>
      <c r="X1635">
        <f t="shared" si="49"/>
        <v>0</v>
      </c>
    </row>
    <row r="1636" spans="1:24" ht="12.75" hidden="1" customHeight="1" x14ac:dyDescent="0.45">
      <c r="A1636">
        <v>80</v>
      </c>
      <c r="B1636" t="s">
        <v>129</v>
      </c>
      <c r="C1636" t="s">
        <v>165</v>
      </c>
      <c r="D1636" s="2" t="str">
        <f t="shared" si="48"/>
        <v>Rice2012</v>
      </c>
      <c r="F1636">
        <v>7</v>
      </c>
      <c r="G1636">
        <v>6</v>
      </c>
      <c r="H1636" s="2">
        <v>0</v>
      </c>
      <c r="I1636">
        <v>0.99</v>
      </c>
      <c r="J1636">
        <v>-4.51</v>
      </c>
      <c r="K1636">
        <v>-3.52</v>
      </c>
      <c r="L1636" s="2">
        <f>_xlfn.RANK.EQ(I1636, INDEX(CFB!$I$2:$I$1048576, MATCH(W1636, CFB!$W$2:$W$1048576, 0)):INDEX(CFB!$I$2:$I$1048576, MATCH(W1636, CFB!$W$2:$W$1048576, 0) + COUNTIF(CFB!$W$2:$W$1048576, W1636) - 1), 0)</f>
        <v>61</v>
      </c>
      <c r="M1636" s="2">
        <f>_xlfn.RANK.EQ(J1636, INDEX(CFB!$J$2:$J$1048576, MATCH(W1636, CFB!$W$2:$W$1048576, 0)):INDEX(CFB!$J$2:$J$1048576, MATCH(W1636, CFB!$W$2:$W$1048576, 0) + COUNTIF(CFB!$W$2:$W$1048576, W1636) - 1))</f>
        <v>90</v>
      </c>
      <c r="N1636" s="2">
        <f>RANK(K1636, INDEX(CFB!$K$2:$K$1048576, MATCH(W1636, CFB!$W$2:$W$1048576, 0)):INDEX(CFB!$K$2:$K$1048576, MATCH(W1636, CFB!$W$2:$W$1048576, 0) + COUNTIF(CFB!$W$2:$W$1048576, W1636) - 1))</f>
        <v>80</v>
      </c>
      <c r="O1636">
        <v>40.98</v>
      </c>
      <c r="P1636">
        <v>17.48</v>
      </c>
      <c r="Q1636">
        <v>8.07</v>
      </c>
      <c r="R1636">
        <v>7.3</v>
      </c>
      <c r="S1636">
        <v>4.6500000000000004</v>
      </c>
      <c r="T1636">
        <v>4.4800000000000004</v>
      </c>
      <c r="U1636">
        <v>6.09</v>
      </c>
      <c r="V1636">
        <v>5.6</v>
      </c>
      <c r="W1636">
        <v>2012</v>
      </c>
      <c r="X1636">
        <f t="shared" si="49"/>
        <v>0</v>
      </c>
    </row>
    <row r="1637" spans="1:24" ht="12.75" hidden="1" customHeight="1" x14ac:dyDescent="0.45">
      <c r="A1637">
        <v>81</v>
      </c>
      <c r="B1637" t="s">
        <v>130</v>
      </c>
      <c r="C1637" t="s">
        <v>31</v>
      </c>
      <c r="D1637" s="2" t="str">
        <f t="shared" si="48"/>
        <v>Nevada2012</v>
      </c>
      <c r="F1637">
        <v>7</v>
      </c>
      <c r="G1637">
        <v>6</v>
      </c>
      <c r="H1637" s="2">
        <v>0</v>
      </c>
      <c r="I1637">
        <v>7.57</v>
      </c>
      <c r="J1637">
        <v>-11.18</v>
      </c>
      <c r="K1637">
        <v>-3.6</v>
      </c>
      <c r="L1637" s="2">
        <f>_xlfn.RANK.EQ(I1637, INDEX(CFB!$I$2:$I$1048576, MATCH(W1637, CFB!$W$2:$W$1048576, 0)):INDEX(CFB!$I$2:$I$1048576, MATCH(W1637, CFB!$W$2:$W$1048576, 0) + COUNTIF(CFB!$W$2:$W$1048576, W1637) - 1), 0)</f>
        <v>18</v>
      </c>
      <c r="M1637" s="2">
        <f>_xlfn.RANK.EQ(J1637, INDEX(CFB!$J$2:$J$1048576, MATCH(W1637, CFB!$W$2:$W$1048576, 0)):INDEX(CFB!$J$2:$J$1048576, MATCH(W1637, CFB!$W$2:$W$1048576, 0) + COUNTIF(CFB!$W$2:$W$1048576, W1637) - 1))</f>
        <v>122</v>
      </c>
      <c r="N1637" s="2">
        <f>RANK(K1637, INDEX(CFB!$K$2:$K$1048576, MATCH(W1637, CFB!$W$2:$W$1048576, 0)):INDEX(CFB!$K$2:$K$1048576, MATCH(W1637, CFB!$W$2:$W$1048576, 0) + COUNTIF(CFB!$W$2:$W$1048576, W1637) - 1))</f>
        <v>81</v>
      </c>
      <c r="O1637">
        <v>48.34</v>
      </c>
      <c r="P1637">
        <v>23.26</v>
      </c>
      <c r="Q1637">
        <v>8.73</v>
      </c>
      <c r="R1637">
        <v>6.08</v>
      </c>
      <c r="S1637">
        <v>5.63</v>
      </c>
      <c r="T1637">
        <v>4.43</v>
      </c>
      <c r="U1637">
        <v>6.96</v>
      </c>
      <c r="V1637">
        <v>5.14</v>
      </c>
      <c r="W1637">
        <v>2012</v>
      </c>
      <c r="X1637">
        <f t="shared" si="49"/>
        <v>0</v>
      </c>
    </row>
    <row r="1638" spans="1:24" ht="12.75" hidden="1" customHeight="1" x14ac:dyDescent="0.45">
      <c r="A1638">
        <v>82</v>
      </c>
      <c r="B1638" t="s">
        <v>93</v>
      </c>
      <c r="C1638" t="s">
        <v>164</v>
      </c>
      <c r="D1638" s="2" t="str">
        <f t="shared" si="48"/>
        <v>Virginia2012</v>
      </c>
      <c r="F1638">
        <v>4</v>
      </c>
      <c r="G1638">
        <v>8</v>
      </c>
      <c r="H1638" s="2">
        <v>0</v>
      </c>
      <c r="I1638">
        <v>-3.97</v>
      </c>
      <c r="J1638">
        <v>0.13</v>
      </c>
      <c r="K1638">
        <v>-3.84</v>
      </c>
      <c r="L1638" s="2">
        <f>_xlfn.RANK.EQ(I1638, INDEX(CFB!$I$2:$I$1048576, MATCH(W1638, CFB!$W$2:$W$1048576, 0)):INDEX(CFB!$I$2:$I$1048576, MATCH(W1638, CFB!$W$2:$W$1048576, 0) + COUNTIF(CFB!$W$2:$W$1048576, W1638) - 1), 0)</f>
        <v>89</v>
      </c>
      <c r="M1638" s="2">
        <f>_xlfn.RANK.EQ(J1638, INDEX(CFB!$J$2:$J$1048576, MATCH(W1638, CFB!$W$2:$W$1048576, 0)):INDEX(CFB!$J$2:$J$1048576, MATCH(W1638, CFB!$W$2:$W$1048576, 0) + COUNTIF(CFB!$W$2:$W$1048576, W1638) - 1))</f>
        <v>62</v>
      </c>
      <c r="N1638" s="2">
        <f>RANK(K1638, INDEX(CFB!$K$2:$K$1048576, MATCH(W1638, CFB!$W$2:$W$1048576, 0)):INDEX(CFB!$K$2:$K$1048576, MATCH(W1638, CFB!$W$2:$W$1048576, 0) + COUNTIF(CFB!$W$2:$W$1048576, W1638) - 1))</f>
        <v>82</v>
      </c>
      <c r="O1638">
        <v>36.049999999999997</v>
      </c>
      <c r="P1638">
        <v>13.35</v>
      </c>
      <c r="Q1638">
        <v>8.16</v>
      </c>
      <c r="R1638">
        <v>4.7</v>
      </c>
      <c r="S1638">
        <v>4.57</v>
      </c>
      <c r="T1638">
        <v>3.52</v>
      </c>
      <c r="U1638">
        <v>6.45</v>
      </c>
      <c r="V1638">
        <v>4.08</v>
      </c>
      <c r="W1638">
        <v>2012</v>
      </c>
      <c r="X1638">
        <f t="shared" si="49"/>
        <v>0</v>
      </c>
    </row>
    <row r="1639" spans="1:24" ht="12.75" hidden="1" customHeight="1" x14ac:dyDescent="0.45">
      <c r="A1639">
        <v>83</v>
      </c>
      <c r="B1639" t="s">
        <v>108</v>
      </c>
      <c r="C1639" t="s">
        <v>168</v>
      </c>
      <c r="D1639" s="2" t="str">
        <f t="shared" si="48"/>
        <v>East Carolina2012</v>
      </c>
      <c r="F1639">
        <v>8</v>
      </c>
      <c r="G1639">
        <v>5</v>
      </c>
      <c r="H1639" s="2">
        <v>0</v>
      </c>
      <c r="I1639">
        <v>0.98</v>
      </c>
      <c r="J1639">
        <v>-5.21</v>
      </c>
      <c r="K1639">
        <v>-4.2300000000000004</v>
      </c>
      <c r="L1639" s="2">
        <f>_xlfn.RANK.EQ(I1639, INDEX(CFB!$I$2:$I$1048576, MATCH(W1639, CFB!$W$2:$W$1048576, 0)):INDEX(CFB!$I$2:$I$1048576, MATCH(W1639, CFB!$W$2:$W$1048576, 0) + COUNTIF(CFB!$W$2:$W$1048576, W1639) - 1), 0)</f>
        <v>62</v>
      </c>
      <c r="M1639" s="2">
        <f>_xlfn.RANK.EQ(J1639, INDEX(CFB!$J$2:$J$1048576, MATCH(W1639, CFB!$W$2:$W$1048576, 0)):INDEX(CFB!$J$2:$J$1048576, MATCH(W1639, CFB!$W$2:$W$1048576, 0) + COUNTIF(CFB!$W$2:$W$1048576, W1639) - 1))</f>
        <v>95</v>
      </c>
      <c r="N1639" s="2">
        <f>RANK(K1639, INDEX(CFB!$K$2:$K$1048576, MATCH(W1639, CFB!$W$2:$W$1048576, 0)):INDEX(CFB!$K$2:$K$1048576, MATCH(W1639, CFB!$W$2:$W$1048576, 0) + COUNTIF(CFB!$W$2:$W$1048576, W1639) - 1))</f>
        <v>83</v>
      </c>
      <c r="O1639">
        <v>41.06</v>
      </c>
      <c r="P1639">
        <v>19.829999999999998</v>
      </c>
      <c r="Q1639">
        <v>8.15</v>
      </c>
      <c r="R1639">
        <v>6.33</v>
      </c>
      <c r="S1639">
        <v>4.2</v>
      </c>
      <c r="T1639">
        <v>3.99</v>
      </c>
      <c r="U1639">
        <v>6.34</v>
      </c>
      <c r="V1639">
        <v>5.12</v>
      </c>
      <c r="W1639">
        <v>2012</v>
      </c>
      <c r="X1639">
        <f t="shared" si="49"/>
        <v>0</v>
      </c>
    </row>
    <row r="1640" spans="1:24" ht="12.75" hidden="1" customHeight="1" x14ac:dyDescent="0.45">
      <c r="A1640">
        <v>84</v>
      </c>
      <c r="B1640" t="s">
        <v>74</v>
      </c>
      <c r="C1640" t="s">
        <v>155</v>
      </c>
      <c r="D1640" s="2" t="str">
        <f t="shared" si="48"/>
        <v>Kentucky2012</v>
      </c>
      <c r="F1640">
        <v>2</v>
      </c>
      <c r="G1640">
        <v>10</v>
      </c>
      <c r="H1640" s="2">
        <v>0</v>
      </c>
      <c r="I1640">
        <v>-6.88</v>
      </c>
      <c r="J1640">
        <v>1.59</v>
      </c>
      <c r="K1640">
        <v>-5.29</v>
      </c>
      <c r="L1640" s="2">
        <f>_xlfn.RANK.EQ(I1640, INDEX(CFB!$I$2:$I$1048576, MATCH(W1640, CFB!$W$2:$W$1048576, 0)):INDEX(CFB!$I$2:$I$1048576, MATCH(W1640, CFB!$W$2:$W$1048576, 0) + COUNTIF(CFB!$W$2:$W$1048576, W1640) - 1), 0)</f>
        <v>111</v>
      </c>
      <c r="M1640" s="2">
        <f>_xlfn.RANK.EQ(J1640, INDEX(CFB!$J$2:$J$1048576, MATCH(W1640, CFB!$W$2:$W$1048576, 0)):INDEX(CFB!$J$2:$J$1048576, MATCH(W1640, CFB!$W$2:$W$1048576, 0) + COUNTIF(CFB!$W$2:$W$1048576, W1640) - 1))</f>
        <v>53</v>
      </c>
      <c r="N1640" s="2">
        <f>RANK(K1640, INDEX(CFB!$K$2:$K$1048576, MATCH(W1640, CFB!$W$2:$W$1048576, 0)):INDEX(CFB!$K$2:$K$1048576, MATCH(W1640, CFB!$W$2:$W$1048576, 0) + COUNTIF(CFB!$W$2:$W$1048576, W1640) - 1))</f>
        <v>84</v>
      </c>
      <c r="O1640">
        <v>35.47</v>
      </c>
      <c r="P1640">
        <v>14.26</v>
      </c>
      <c r="Q1640">
        <v>7.19</v>
      </c>
      <c r="R1640">
        <v>5.53</v>
      </c>
      <c r="S1640">
        <v>5.4</v>
      </c>
      <c r="T1640">
        <v>3.01</v>
      </c>
      <c r="U1640">
        <v>6.24</v>
      </c>
      <c r="V1640">
        <v>4.05</v>
      </c>
      <c r="W1640">
        <v>2012</v>
      </c>
      <c r="X1640">
        <f t="shared" si="49"/>
        <v>0</v>
      </c>
    </row>
    <row r="1641" spans="1:24" ht="12.75" hidden="1" customHeight="1" x14ac:dyDescent="0.45">
      <c r="A1641">
        <v>85</v>
      </c>
      <c r="B1641" t="s">
        <v>97</v>
      </c>
      <c r="C1641" t="s">
        <v>179</v>
      </c>
      <c r="D1641" s="2" t="str">
        <f t="shared" si="48"/>
        <v>Connecticut2012</v>
      </c>
      <c r="F1641">
        <v>5</v>
      </c>
      <c r="G1641">
        <v>7</v>
      </c>
      <c r="H1641" s="2">
        <v>0</v>
      </c>
      <c r="I1641">
        <v>-9.8000000000000007</v>
      </c>
      <c r="J1641">
        <v>4.45</v>
      </c>
      <c r="K1641">
        <v>-5.35</v>
      </c>
      <c r="L1641" s="2">
        <f>_xlfn.RANK.EQ(I1641, INDEX(CFB!$I$2:$I$1048576, MATCH(W1641, CFB!$W$2:$W$1048576, 0)):INDEX(CFB!$I$2:$I$1048576, MATCH(W1641, CFB!$W$2:$W$1048576, 0) + COUNTIF(CFB!$W$2:$W$1048576, W1641) - 1), 0)</f>
        <v>118</v>
      </c>
      <c r="M1641" s="2">
        <f>_xlfn.RANK.EQ(J1641, INDEX(CFB!$J$2:$J$1048576, MATCH(W1641, CFB!$W$2:$W$1048576, 0)):INDEX(CFB!$J$2:$J$1048576, MATCH(W1641, CFB!$W$2:$W$1048576, 0) + COUNTIF(CFB!$W$2:$W$1048576, W1641) - 1))</f>
        <v>31</v>
      </c>
      <c r="N1641" s="2">
        <f>RANK(K1641, INDEX(CFB!$K$2:$K$1048576, MATCH(W1641, CFB!$W$2:$W$1048576, 0)):INDEX(CFB!$K$2:$K$1048576, MATCH(W1641, CFB!$W$2:$W$1048576, 0) + COUNTIF(CFB!$W$2:$W$1048576, W1641) - 1))</f>
        <v>85</v>
      </c>
      <c r="O1641">
        <v>31.11</v>
      </c>
      <c r="P1641">
        <v>9.9700000000000006</v>
      </c>
      <c r="Q1641">
        <v>8.26</v>
      </c>
      <c r="R1641">
        <v>5.6</v>
      </c>
      <c r="S1641">
        <v>3.4</v>
      </c>
      <c r="T1641">
        <v>2.31</v>
      </c>
      <c r="U1641">
        <v>5.85</v>
      </c>
      <c r="V1641">
        <v>3.77</v>
      </c>
      <c r="W1641">
        <v>2012</v>
      </c>
      <c r="X1641">
        <f t="shared" si="49"/>
        <v>0</v>
      </c>
    </row>
    <row r="1642" spans="1:24" ht="12.75" hidden="1" customHeight="1" x14ac:dyDescent="0.45">
      <c r="A1642">
        <v>86</v>
      </c>
      <c r="B1642" t="s">
        <v>21</v>
      </c>
      <c r="C1642" t="s">
        <v>176</v>
      </c>
      <c r="D1642" s="2" t="str">
        <f t="shared" si="48"/>
        <v>Indiana2012</v>
      </c>
      <c r="F1642">
        <v>4</v>
      </c>
      <c r="G1642">
        <v>8</v>
      </c>
      <c r="H1642" s="2">
        <v>0</v>
      </c>
      <c r="I1642">
        <v>5.05</v>
      </c>
      <c r="J1642">
        <v>-10.58</v>
      </c>
      <c r="K1642">
        <v>-5.53</v>
      </c>
      <c r="L1642" s="2">
        <f>_xlfn.RANK.EQ(I1642, INDEX(CFB!$I$2:$I$1048576, MATCH(W1642, CFB!$W$2:$W$1048576, 0)):INDEX(CFB!$I$2:$I$1048576, MATCH(W1642, CFB!$W$2:$W$1048576, 0) + COUNTIF(CFB!$W$2:$W$1048576, W1642) - 1), 0)</f>
        <v>34</v>
      </c>
      <c r="M1642" s="2">
        <f>_xlfn.RANK.EQ(J1642, INDEX(CFB!$J$2:$J$1048576, MATCH(W1642, CFB!$W$2:$W$1048576, 0)):INDEX(CFB!$J$2:$J$1048576, MATCH(W1642, CFB!$W$2:$W$1048576, 0) + COUNTIF(CFB!$W$2:$W$1048576, W1642) - 1))</f>
        <v>120</v>
      </c>
      <c r="N1642" s="2">
        <f>RANK(K1642, INDEX(CFB!$K$2:$K$1048576, MATCH(W1642, CFB!$W$2:$W$1048576, 0)):INDEX(CFB!$K$2:$K$1048576, MATCH(W1642, CFB!$W$2:$W$1048576, 0) + COUNTIF(CFB!$W$2:$W$1048576, W1642) - 1))</f>
        <v>86</v>
      </c>
      <c r="O1642">
        <v>45.78</v>
      </c>
      <c r="P1642">
        <v>24.43</v>
      </c>
      <c r="Q1642">
        <v>8.2899999999999991</v>
      </c>
      <c r="R1642">
        <v>7.15</v>
      </c>
      <c r="S1642">
        <v>4.7300000000000004</v>
      </c>
      <c r="T1642">
        <v>4.3600000000000003</v>
      </c>
      <c r="U1642">
        <v>6.74</v>
      </c>
      <c r="V1642">
        <v>5.5</v>
      </c>
      <c r="W1642">
        <v>2012</v>
      </c>
      <c r="X1642">
        <f t="shared" si="49"/>
        <v>0</v>
      </c>
    </row>
    <row r="1643" spans="1:24" ht="12.75" hidden="1" customHeight="1" x14ac:dyDescent="0.45">
      <c r="A1643">
        <v>87</v>
      </c>
      <c r="B1643" t="s">
        <v>107</v>
      </c>
      <c r="C1643" t="s">
        <v>165</v>
      </c>
      <c r="D1643" s="2" t="str">
        <f t="shared" si="48"/>
        <v>Houston2012</v>
      </c>
      <c r="F1643">
        <v>5</v>
      </c>
      <c r="G1643">
        <v>7</v>
      </c>
      <c r="H1643" s="2">
        <v>0</v>
      </c>
      <c r="I1643">
        <v>1.01</v>
      </c>
      <c r="J1643">
        <v>-6.55</v>
      </c>
      <c r="K1643">
        <v>-5.54</v>
      </c>
      <c r="L1643" s="2">
        <f>_xlfn.RANK.EQ(I1643, INDEX(CFB!$I$2:$I$1048576, MATCH(W1643, CFB!$W$2:$W$1048576, 0)):INDEX(CFB!$I$2:$I$1048576, MATCH(W1643, CFB!$W$2:$W$1048576, 0) + COUNTIF(CFB!$W$2:$W$1048576, W1643) - 1), 0)</f>
        <v>60</v>
      </c>
      <c r="M1643" s="2">
        <f>_xlfn.RANK.EQ(J1643, INDEX(CFB!$J$2:$J$1048576, MATCH(W1643, CFB!$W$2:$W$1048576, 0)):INDEX(CFB!$J$2:$J$1048576, MATCH(W1643, CFB!$W$2:$W$1048576, 0) + COUNTIF(CFB!$W$2:$W$1048576, W1643) - 1))</f>
        <v>106</v>
      </c>
      <c r="N1643" s="2">
        <f>RANK(K1643, INDEX(CFB!$K$2:$K$1048576, MATCH(W1643, CFB!$W$2:$W$1048576, 0)):INDEX(CFB!$K$2:$K$1048576, MATCH(W1643, CFB!$W$2:$W$1048576, 0) + COUNTIF(CFB!$W$2:$W$1048576, W1643) - 1))</f>
        <v>87</v>
      </c>
      <c r="O1643">
        <v>41.64</v>
      </c>
      <c r="P1643">
        <v>21.58</v>
      </c>
      <c r="Q1643">
        <v>7.39</v>
      </c>
      <c r="R1643">
        <v>5.94</v>
      </c>
      <c r="S1643">
        <v>4.84</v>
      </c>
      <c r="T1643">
        <v>4.08</v>
      </c>
      <c r="U1643">
        <v>6.38</v>
      </c>
      <c r="V1643">
        <v>4.8099999999999996</v>
      </c>
      <c r="W1643">
        <v>2012</v>
      </c>
      <c r="X1643">
        <f t="shared" si="49"/>
        <v>0</v>
      </c>
    </row>
    <row r="1644" spans="1:24" ht="12.75" hidden="1" customHeight="1" x14ac:dyDescent="0.45">
      <c r="A1644">
        <v>88</v>
      </c>
      <c r="B1644" t="s">
        <v>62</v>
      </c>
      <c r="C1644" t="s">
        <v>168</v>
      </c>
      <c r="D1644" s="2" t="str">
        <f t="shared" si="48"/>
        <v>Marshall2012</v>
      </c>
      <c r="F1644">
        <v>5</v>
      </c>
      <c r="G1644">
        <v>7</v>
      </c>
      <c r="H1644" s="2">
        <v>0</v>
      </c>
      <c r="I1644">
        <v>9.91</v>
      </c>
      <c r="J1644">
        <v>-15.94</v>
      </c>
      <c r="K1644">
        <v>-6.04</v>
      </c>
      <c r="L1644" s="2">
        <f>_xlfn.RANK.EQ(I1644, INDEX(CFB!$I$2:$I$1048576, MATCH(W1644, CFB!$W$2:$W$1048576, 0)):INDEX(CFB!$I$2:$I$1048576, MATCH(W1644, CFB!$W$2:$W$1048576, 0) + COUNTIF(CFB!$W$2:$W$1048576, W1644) - 1), 0)</f>
        <v>11</v>
      </c>
      <c r="M1644" s="2">
        <f>_xlfn.RANK.EQ(J1644, INDEX(CFB!$J$2:$J$1048576, MATCH(W1644, CFB!$W$2:$W$1048576, 0)):INDEX(CFB!$J$2:$J$1048576, MATCH(W1644, CFB!$W$2:$W$1048576, 0) + COUNTIF(CFB!$W$2:$W$1048576, W1644) - 1))</f>
        <v>124</v>
      </c>
      <c r="N1644" s="2">
        <f>RANK(K1644, INDEX(CFB!$K$2:$K$1048576, MATCH(W1644, CFB!$W$2:$W$1048576, 0)):INDEX(CFB!$K$2:$K$1048576, MATCH(W1644, CFB!$W$2:$W$1048576, 0) + COUNTIF(CFB!$W$2:$W$1048576, W1644) - 1))</f>
        <v>88</v>
      </c>
      <c r="O1644">
        <v>50.46</v>
      </c>
      <c r="P1644">
        <v>30.91</v>
      </c>
      <c r="Q1644">
        <v>7.99</v>
      </c>
      <c r="R1644">
        <v>6.25</v>
      </c>
      <c r="S1644">
        <v>4.6399999999999997</v>
      </c>
      <c r="T1644">
        <v>4.2</v>
      </c>
      <c r="U1644">
        <v>6.58</v>
      </c>
      <c r="V1644">
        <v>5.03</v>
      </c>
      <c r="W1644">
        <v>2012</v>
      </c>
      <c r="X1644">
        <f t="shared" si="49"/>
        <v>0</v>
      </c>
    </row>
    <row r="1645" spans="1:24" ht="12.75" hidden="1" customHeight="1" x14ac:dyDescent="0.45">
      <c r="A1645">
        <v>89</v>
      </c>
      <c r="B1645" t="s">
        <v>102</v>
      </c>
      <c r="C1645" t="s">
        <v>179</v>
      </c>
      <c r="D1645" s="2" t="str">
        <f t="shared" si="48"/>
        <v>South Florida2012</v>
      </c>
      <c r="F1645">
        <v>3</v>
      </c>
      <c r="G1645">
        <v>9</v>
      </c>
      <c r="H1645" s="2">
        <v>0</v>
      </c>
      <c r="I1645">
        <v>-5.09</v>
      </c>
      <c r="J1645">
        <v>-1.04</v>
      </c>
      <c r="K1645">
        <v>-6.13</v>
      </c>
      <c r="L1645" s="2">
        <f>_xlfn.RANK.EQ(I1645, INDEX(CFB!$I$2:$I$1048576, MATCH(W1645, CFB!$W$2:$W$1048576, 0)):INDEX(CFB!$I$2:$I$1048576, MATCH(W1645, CFB!$W$2:$W$1048576, 0) + COUNTIF(CFB!$W$2:$W$1048576, W1645) - 1), 0)</f>
        <v>95</v>
      </c>
      <c r="M1645" s="2">
        <f>_xlfn.RANK.EQ(J1645, INDEX(CFB!$J$2:$J$1048576, MATCH(W1645, CFB!$W$2:$W$1048576, 0)):INDEX(CFB!$J$2:$J$1048576, MATCH(W1645, CFB!$W$2:$W$1048576, 0) + COUNTIF(CFB!$W$2:$W$1048576, W1645) - 1))</f>
        <v>70</v>
      </c>
      <c r="N1645" s="2">
        <f>RANK(K1645, INDEX(CFB!$K$2:$K$1048576, MATCH(W1645, CFB!$W$2:$W$1048576, 0)):INDEX(CFB!$K$2:$K$1048576, MATCH(W1645, CFB!$W$2:$W$1048576, 0) + COUNTIF(CFB!$W$2:$W$1048576, W1645) - 1))</f>
        <v>89</v>
      </c>
      <c r="O1645">
        <v>34.840000000000003</v>
      </c>
      <c r="P1645">
        <v>13.8</v>
      </c>
      <c r="Q1645">
        <v>7.66</v>
      </c>
      <c r="R1645">
        <v>6.59</v>
      </c>
      <c r="S1645">
        <v>5.0999999999999996</v>
      </c>
      <c r="T1645">
        <v>2.81</v>
      </c>
      <c r="U1645">
        <v>6.39</v>
      </c>
      <c r="V1645">
        <v>4.34</v>
      </c>
      <c r="W1645">
        <v>2012</v>
      </c>
      <c r="X1645">
        <f t="shared" si="49"/>
        <v>0</v>
      </c>
    </row>
    <row r="1646" spans="1:24" ht="12.75" hidden="1" customHeight="1" x14ac:dyDescent="0.45">
      <c r="A1646">
        <v>90</v>
      </c>
      <c r="B1646" t="s">
        <v>106</v>
      </c>
      <c r="C1646" t="s">
        <v>163</v>
      </c>
      <c r="D1646" s="2" t="str">
        <f t="shared" si="48"/>
        <v>Wake Forest2012</v>
      </c>
      <c r="F1646">
        <v>5</v>
      </c>
      <c r="G1646">
        <v>7</v>
      </c>
      <c r="H1646" s="2">
        <v>0</v>
      </c>
      <c r="I1646">
        <v>-6.1</v>
      </c>
      <c r="J1646">
        <v>-0.1</v>
      </c>
      <c r="K1646">
        <v>-6.2</v>
      </c>
      <c r="L1646" s="2">
        <f>_xlfn.RANK.EQ(I1646, INDEX(CFB!$I$2:$I$1048576, MATCH(W1646, CFB!$W$2:$W$1048576, 0)):INDEX(CFB!$I$2:$I$1048576, MATCH(W1646, CFB!$W$2:$W$1048576, 0) + COUNTIF(CFB!$W$2:$W$1048576, W1646) - 1), 0)</f>
        <v>102</v>
      </c>
      <c r="M1646" s="2">
        <f>_xlfn.RANK.EQ(J1646, INDEX(CFB!$J$2:$J$1048576, MATCH(W1646, CFB!$W$2:$W$1048576, 0)):INDEX(CFB!$J$2:$J$1048576, MATCH(W1646, CFB!$W$2:$W$1048576, 0) + COUNTIF(CFB!$W$2:$W$1048576, W1646) - 1))</f>
        <v>63</v>
      </c>
      <c r="N1646" s="2">
        <f>RANK(K1646, INDEX(CFB!$K$2:$K$1048576, MATCH(W1646, CFB!$W$2:$W$1048576, 0)):INDEX(CFB!$K$2:$K$1048576, MATCH(W1646, CFB!$W$2:$W$1048576, 0) + COUNTIF(CFB!$W$2:$W$1048576, W1646) - 1))</f>
        <v>90</v>
      </c>
      <c r="O1646">
        <v>33.51</v>
      </c>
      <c r="P1646">
        <v>17.47</v>
      </c>
      <c r="Q1646">
        <v>7.25</v>
      </c>
      <c r="R1646">
        <v>6.09</v>
      </c>
      <c r="S1646">
        <v>3.8</v>
      </c>
      <c r="T1646">
        <v>3.41</v>
      </c>
      <c r="U1646">
        <v>5.56</v>
      </c>
      <c r="V1646">
        <v>4.59</v>
      </c>
      <c r="W1646">
        <v>2012</v>
      </c>
      <c r="X1646">
        <f t="shared" si="49"/>
        <v>0</v>
      </c>
    </row>
    <row r="1647" spans="1:24" ht="12.75" hidden="1" customHeight="1" x14ac:dyDescent="0.45">
      <c r="A1647">
        <v>91</v>
      </c>
      <c r="B1647" t="s">
        <v>96</v>
      </c>
      <c r="C1647" t="s">
        <v>163</v>
      </c>
      <c r="D1647" s="2" t="str">
        <f t="shared" si="48"/>
        <v>Maryland2012</v>
      </c>
      <c r="F1647">
        <v>4</v>
      </c>
      <c r="G1647">
        <v>8</v>
      </c>
      <c r="H1647" s="2">
        <v>0</v>
      </c>
      <c r="I1647">
        <v>-6.07</v>
      </c>
      <c r="J1647">
        <v>-0.52</v>
      </c>
      <c r="K1647">
        <v>-6.59</v>
      </c>
      <c r="L1647" s="2">
        <f>_xlfn.RANK.EQ(I1647, INDEX(CFB!$I$2:$I$1048576, MATCH(W1647, CFB!$W$2:$W$1048576, 0)):INDEX(CFB!$I$2:$I$1048576, MATCH(W1647, CFB!$W$2:$W$1048576, 0) + COUNTIF(CFB!$W$2:$W$1048576, W1647) - 1), 0)</f>
        <v>100</v>
      </c>
      <c r="M1647" s="2">
        <f>_xlfn.RANK.EQ(J1647, INDEX(CFB!$J$2:$J$1048576, MATCH(W1647, CFB!$W$2:$W$1048576, 0)):INDEX(CFB!$J$2:$J$1048576, MATCH(W1647, CFB!$W$2:$W$1048576, 0) + COUNTIF(CFB!$W$2:$W$1048576, W1647) - 1))</f>
        <v>67</v>
      </c>
      <c r="N1647" s="2">
        <f>RANK(K1647, INDEX(CFB!$K$2:$K$1048576, MATCH(W1647, CFB!$W$2:$W$1048576, 0)):INDEX(CFB!$K$2:$K$1048576, MATCH(W1647, CFB!$W$2:$W$1048576, 0) + COUNTIF(CFB!$W$2:$W$1048576, W1647) - 1))</f>
        <v>91</v>
      </c>
      <c r="O1647">
        <v>33.57</v>
      </c>
      <c r="P1647">
        <v>12.68</v>
      </c>
      <c r="Q1647">
        <v>8.56</v>
      </c>
      <c r="R1647">
        <v>5.14</v>
      </c>
      <c r="S1647">
        <v>3.51</v>
      </c>
      <c r="T1647">
        <v>2.84</v>
      </c>
      <c r="U1647">
        <v>5.56</v>
      </c>
      <c r="V1647">
        <v>3.82</v>
      </c>
      <c r="W1647">
        <v>2012</v>
      </c>
      <c r="X1647">
        <f t="shared" si="49"/>
        <v>0</v>
      </c>
    </row>
    <row r="1648" spans="1:24" ht="12.75" hidden="1" customHeight="1" x14ac:dyDescent="0.45">
      <c r="A1648">
        <v>92</v>
      </c>
      <c r="B1648" t="s">
        <v>55</v>
      </c>
      <c r="C1648" t="s">
        <v>29</v>
      </c>
      <c r="D1648" s="2" t="str">
        <f t="shared" si="48"/>
        <v>Kansas2012</v>
      </c>
      <c r="F1648">
        <v>1</v>
      </c>
      <c r="G1648">
        <v>11</v>
      </c>
      <c r="H1648" s="2">
        <v>0</v>
      </c>
      <c r="I1648">
        <v>-7.26</v>
      </c>
      <c r="J1648">
        <v>0.56000000000000005</v>
      </c>
      <c r="K1648">
        <v>-6.7</v>
      </c>
      <c r="L1648" s="2">
        <f>_xlfn.RANK.EQ(I1648, INDEX(CFB!$I$2:$I$1048576, MATCH(W1648, CFB!$W$2:$W$1048576, 0)):INDEX(CFB!$I$2:$I$1048576, MATCH(W1648, CFB!$W$2:$W$1048576, 0) + COUNTIF(CFB!$W$2:$W$1048576, W1648) - 1), 0)</f>
        <v>113</v>
      </c>
      <c r="M1648" s="2">
        <f>_xlfn.RANK.EQ(J1648, INDEX(CFB!$J$2:$J$1048576, MATCH(W1648, CFB!$W$2:$W$1048576, 0)):INDEX(CFB!$J$2:$J$1048576, MATCH(W1648, CFB!$W$2:$W$1048576, 0) + COUNTIF(CFB!$W$2:$W$1048576, W1648) - 1))</f>
        <v>59</v>
      </c>
      <c r="N1648" s="2">
        <f>RANK(K1648, INDEX(CFB!$K$2:$K$1048576, MATCH(W1648, CFB!$W$2:$W$1048576, 0)):INDEX(CFB!$K$2:$K$1048576, MATCH(W1648, CFB!$W$2:$W$1048576, 0) + COUNTIF(CFB!$W$2:$W$1048576, W1648) - 1))</f>
        <v>92</v>
      </c>
      <c r="O1648">
        <v>35.200000000000003</v>
      </c>
      <c r="P1648">
        <v>14.36</v>
      </c>
      <c r="Q1648">
        <v>6.99</v>
      </c>
      <c r="R1648">
        <v>6.77</v>
      </c>
      <c r="S1648">
        <v>5.64</v>
      </c>
      <c r="T1648">
        <v>3.97</v>
      </c>
      <c r="U1648">
        <v>6.19</v>
      </c>
      <c r="V1648">
        <v>5.25</v>
      </c>
      <c r="W1648">
        <v>2012</v>
      </c>
      <c r="X1648">
        <f t="shared" si="49"/>
        <v>0</v>
      </c>
    </row>
    <row r="1649" spans="1:24" ht="12.75" hidden="1" customHeight="1" x14ac:dyDescent="0.45">
      <c r="A1649">
        <v>93</v>
      </c>
      <c r="B1649" t="s">
        <v>57</v>
      </c>
      <c r="C1649" t="s">
        <v>163</v>
      </c>
      <c r="D1649" s="2" t="str">
        <f t="shared" si="48"/>
        <v>Boston College2012</v>
      </c>
      <c r="F1649">
        <v>2</v>
      </c>
      <c r="G1649">
        <v>10</v>
      </c>
      <c r="H1649" s="2">
        <v>0</v>
      </c>
      <c r="I1649">
        <v>-5.75</v>
      </c>
      <c r="J1649">
        <v>-0.99</v>
      </c>
      <c r="K1649">
        <v>-6.74</v>
      </c>
      <c r="L1649" s="2">
        <f>_xlfn.RANK.EQ(I1649, INDEX(CFB!$I$2:$I$1048576, MATCH(W1649, CFB!$W$2:$W$1048576, 0)):INDEX(CFB!$I$2:$I$1048576, MATCH(W1649, CFB!$W$2:$W$1048576, 0) + COUNTIF(CFB!$W$2:$W$1048576, W1649) - 1), 0)</f>
        <v>98</v>
      </c>
      <c r="M1649" s="2">
        <f>_xlfn.RANK.EQ(J1649, INDEX(CFB!$J$2:$J$1048576, MATCH(W1649, CFB!$W$2:$W$1048576, 0)):INDEX(CFB!$J$2:$J$1048576, MATCH(W1649, CFB!$W$2:$W$1048576, 0) + COUNTIF(CFB!$W$2:$W$1048576, W1649) - 1))</f>
        <v>69</v>
      </c>
      <c r="N1649" s="2">
        <f>RANK(K1649, INDEX(CFB!$K$2:$K$1048576, MATCH(W1649, CFB!$W$2:$W$1048576, 0)):INDEX(CFB!$K$2:$K$1048576, MATCH(W1649, CFB!$W$2:$W$1048576, 0) + COUNTIF(CFB!$W$2:$W$1048576, W1649) - 1))</f>
        <v>93</v>
      </c>
      <c r="O1649">
        <v>35.299999999999997</v>
      </c>
      <c r="P1649">
        <v>14.96</v>
      </c>
      <c r="Q1649">
        <v>8.19</v>
      </c>
      <c r="R1649">
        <v>5.04</v>
      </c>
      <c r="S1649">
        <v>4.0599999999999996</v>
      </c>
      <c r="T1649">
        <v>3.83</v>
      </c>
      <c r="U1649">
        <v>6.38</v>
      </c>
      <c r="V1649">
        <v>4.42</v>
      </c>
      <c r="W1649">
        <v>2012</v>
      </c>
      <c r="X1649">
        <f t="shared" si="49"/>
        <v>0</v>
      </c>
    </row>
    <row r="1650" spans="1:24" ht="12.75" hidden="1" customHeight="1" x14ac:dyDescent="0.45">
      <c r="A1650">
        <v>94</v>
      </c>
      <c r="B1650" t="s">
        <v>85</v>
      </c>
      <c r="C1650" t="s">
        <v>171</v>
      </c>
      <c r="D1650" s="2" t="str">
        <f t="shared" si="48"/>
        <v>Washington State2012</v>
      </c>
      <c r="F1650">
        <v>3</v>
      </c>
      <c r="G1650">
        <v>9</v>
      </c>
      <c r="H1650" s="2">
        <v>0</v>
      </c>
      <c r="I1650">
        <v>-2.75</v>
      </c>
      <c r="J1650">
        <v>-4.1500000000000004</v>
      </c>
      <c r="K1650">
        <v>-6.89</v>
      </c>
      <c r="L1650" s="2">
        <f>_xlfn.RANK.EQ(I1650, INDEX(CFB!$I$2:$I$1048576, MATCH(W1650, CFB!$W$2:$W$1048576, 0)):INDEX(CFB!$I$2:$I$1048576, MATCH(W1650, CFB!$W$2:$W$1048576, 0) + COUNTIF(CFB!$W$2:$W$1048576, W1650) - 1), 0)</f>
        <v>85</v>
      </c>
      <c r="M1650" s="2">
        <f>_xlfn.RANK.EQ(J1650, INDEX(CFB!$J$2:$J$1048576, MATCH(W1650, CFB!$W$2:$W$1048576, 0)):INDEX(CFB!$J$2:$J$1048576, MATCH(W1650, CFB!$W$2:$W$1048576, 0) + COUNTIF(CFB!$W$2:$W$1048576, W1650) - 1))</f>
        <v>89</v>
      </c>
      <c r="N1650" s="2">
        <f>RANK(K1650, INDEX(CFB!$K$2:$K$1048576, MATCH(W1650, CFB!$W$2:$W$1048576, 0)):INDEX(CFB!$K$2:$K$1048576, MATCH(W1650, CFB!$W$2:$W$1048576, 0) + COUNTIF(CFB!$W$2:$W$1048576, W1650) - 1))</f>
        <v>94</v>
      </c>
      <c r="O1650">
        <v>37.5</v>
      </c>
      <c r="P1650">
        <v>17.91</v>
      </c>
      <c r="Q1650">
        <v>8.15</v>
      </c>
      <c r="R1650">
        <v>6.38</v>
      </c>
      <c r="S1650">
        <v>2.15</v>
      </c>
      <c r="T1650">
        <v>3.31</v>
      </c>
      <c r="U1650">
        <v>6.26</v>
      </c>
      <c r="V1650">
        <v>4.6500000000000004</v>
      </c>
      <c r="W1650">
        <v>2012</v>
      </c>
      <c r="X1650">
        <f t="shared" si="49"/>
        <v>0</v>
      </c>
    </row>
    <row r="1651" spans="1:24" ht="12.75" hidden="1" customHeight="1" x14ac:dyDescent="0.45">
      <c r="A1651">
        <v>95</v>
      </c>
      <c r="B1651" t="s">
        <v>131</v>
      </c>
      <c r="C1651" t="s">
        <v>31</v>
      </c>
      <c r="D1651" s="2" t="str">
        <f t="shared" si="48"/>
        <v>Air Force2012</v>
      </c>
      <c r="F1651">
        <v>6</v>
      </c>
      <c r="G1651">
        <v>7</v>
      </c>
      <c r="H1651" s="2">
        <v>0</v>
      </c>
      <c r="I1651">
        <v>-2.64</v>
      </c>
      <c r="J1651">
        <v>-4.71</v>
      </c>
      <c r="K1651">
        <v>-7.35</v>
      </c>
      <c r="L1651" s="2">
        <f>_xlfn.RANK.EQ(I1651, INDEX(CFB!$I$2:$I$1048576, MATCH(W1651, CFB!$W$2:$W$1048576, 0)):INDEX(CFB!$I$2:$I$1048576, MATCH(W1651, CFB!$W$2:$W$1048576, 0) + COUNTIF(CFB!$W$2:$W$1048576, W1651) - 1), 0)</f>
        <v>84</v>
      </c>
      <c r="M1651" s="2">
        <f>_xlfn.RANK.EQ(J1651, INDEX(CFB!$J$2:$J$1048576, MATCH(W1651, CFB!$W$2:$W$1048576, 0)):INDEX(CFB!$J$2:$J$1048576, MATCH(W1651, CFB!$W$2:$W$1048576, 0) + COUNTIF(CFB!$W$2:$W$1048576, W1651) - 1))</f>
        <v>92</v>
      </c>
      <c r="N1651" s="2">
        <f>RANK(K1651, INDEX(CFB!$K$2:$K$1048576, MATCH(W1651, CFB!$W$2:$W$1048576, 0)):INDEX(CFB!$K$2:$K$1048576, MATCH(W1651, CFB!$W$2:$W$1048576, 0) + COUNTIF(CFB!$W$2:$W$1048576, W1651) - 1))</f>
        <v>95</v>
      </c>
      <c r="O1651">
        <v>36.65</v>
      </c>
      <c r="P1651">
        <v>18.82</v>
      </c>
      <c r="Q1651">
        <v>9.5299999999999994</v>
      </c>
      <c r="R1651">
        <v>7.04</v>
      </c>
      <c r="S1651">
        <v>5.31</v>
      </c>
      <c r="T1651">
        <v>3.87</v>
      </c>
      <c r="U1651">
        <v>6.26</v>
      </c>
      <c r="V1651">
        <v>5.0599999999999996</v>
      </c>
      <c r="W1651">
        <v>2012</v>
      </c>
      <c r="X1651">
        <f t="shared" si="49"/>
        <v>0</v>
      </c>
    </row>
    <row r="1652" spans="1:24" ht="12.75" hidden="1" customHeight="1" x14ac:dyDescent="0.45">
      <c r="A1652">
        <v>96</v>
      </c>
      <c r="B1652" t="s">
        <v>98</v>
      </c>
      <c r="C1652" t="s">
        <v>178</v>
      </c>
      <c r="D1652" s="2" t="str">
        <f t="shared" si="48"/>
        <v>UTSA2012</v>
      </c>
      <c r="F1652">
        <v>8</v>
      </c>
      <c r="G1652">
        <v>4</v>
      </c>
      <c r="H1652" s="2">
        <v>0</v>
      </c>
      <c r="I1652">
        <v>-1.27</v>
      </c>
      <c r="J1652">
        <v>-6.22</v>
      </c>
      <c r="K1652">
        <v>-7.49</v>
      </c>
      <c r="L1652" s="2">
        <f>_xlfn.RANK.EQ(I1652, INDEX(CFB!$I$2:$I$1048576, MATCH(W1652, CFB!$W$2:$W$1048576, 0)):INDEX(CFB!$I$2:$I$1048576, MATCH(W1652, CFB!$W$2:$W$1048576, 0) + COUNTIF(CFB!$W$2:$W$1048576, W1652) - 1), 0)</f>
        <v>76</v>
      </c>
      <c r="M1652" s="2">
        <f>_xlfn.RANK.EQ(J1652, INDEX(CFB!$J$2:$J$1048576, MATCH(W1652, CFB!$W$2:$W$1048576, 0)):INDEX(CFB!$J$2:$J$1048576, MATCH(W1652, CFB!$W$2:$W$1048576, 0) + COUNTIF(CFB!$W$2:$W$1048576, W1652) - 1))</f>
        <v>103</v>
      </c>
      <c r="N1652" s="2">
        <f>RANK(K1652, INDEX(CFB!$K$2:$K$1048576, MATCH(W1652, CFB!$W$2:$W$1048576, 0)):INDEX(CFB!$K$2:$K$1048576, MATCH(W1652, CFB!$W$2:$W$1048576, 0) + COUNTIF(CFB!$W$2:$W$1048576, W1652) - 1))</f>
        <v>96</v>
      </c>
      <c r="O1652">
        <v>36.81</v>
      </c>
      <c r="P1652">
        <v>21.08</v>
      </c>
      <c r="Q1652">
        <v>8.01</v>
      </c>
      <c r="R1652">
        <v>7.12</v>
      </c>
      <c r="S1652">
        <v>4.57</v>
      </c>
      <c r="T1652">
        <v>3.14</v>
      </c>
      <c r="U1652">
        <v>6.21</v>
      </c>
      <c r="V1652">
        <v>5.13</v>
      </c>
      <c r="W1652">
        <v>2012</v>
      </c>
      <c r="X1652">
        <f t="shared" si="49"/>
        <v>0</v>
      </c>
    </row>
    <row r="1653" spans="1:24" ht="12.75" hidden="1" customHeight="1" x14ac:dyDescent="0.45">
      <c r="A1653">
        <v>97</v>
      </c>
      <c r="B1653" t="s">
        <v>144</v>
      </c>
      <c r="C1653" t="s">
        <v>179</v>
      </c>
      <c r="D1653" s="2" t="str">
        <f t="shared" si="48"/>
        <v>Temple2012</v>
      </c>
      <c r="F1653">
        <v>4</v>
      </c>
      <c r="G1653">
        <v>7</v>
      </c>
      <c r="H1653" s="2">
        <v>0</v>
      </c>
      <c r="I1653">
        <v>-1.5</v>
      </c>
      <c r="J1653">
        <v>-6.02</v>
      </c>
      <c r="K1653">
        <v>-7.52</v>
      </c>
      <c r="L1653" s="2">
        <f>_xlfn.RANK.EQ(I1653, INDEX(CFB!$I$2:$I$1048576, MATCH(W1653, CFB!$W$2:$W$1048576, 0)):INDEX(CFB!$I$2:$I$1048576, MATCH(W1653, CFB!$W$2:$W$1048576, 0) + COUNTIF(CFB!$W$2:$W$1048576, W1653) - 1), 0)</f>
        <v>80</v>
      </c>
      <c r="M1653" s="2">
        <f>_xlfn.RANK.EQ(J1653, INDEX(CFB!$J$2:$J$1048576, MATCH(W1653, CFB!$W$2:$W$1048576, 0)):INDEX(CFB!$J$2:$J$1048576, MATCH(W1653, CFB!$W$2:$W$1048576, 0) + COUNTIF(CFB!$W$2:$W$1048576, W1653) - 1))</f>
        <v>101</v>
      </c>
      <c r="N1653" s="2">
        <f>RANK(K1653, INDEX(CFB!$K$2:$K$1048576, MATCH(W1653, CFB!$W$2:$W$1048576, 0)):INDEX(CFB!$K$2:$K$1048576, MATCH(W1653, CFB!$W$2:$W$1048576, 0) + COUNTIF(CFB!$W$2:$W$1048576, W1653) - 1))</f>
        <v>97</v>
      </c>
      <c r="O1653">
        <v>39.909999999999997</v>
      </c>
      <c r="P1653">
        <v>21.46</v>
      </c>
      <c r="Q1653">
        <v>7.21</v>
      </c>
      <c r="R1653">
        <v>7.44</v>
      </c>
      <c r="S1653">
        <v>5.83</v>
      </c>
      <c r="T1653">
        <v>4.29</v>
      </c>
      <c r="U1653">
        <v>6.34</v>
      </c>
      <c r="V1653">
        <v>5.42</v>
      </c>
      <c r="W1653">
        <v>2012</v>
      </c>
      <c r="X1653">
        <f t="shared" si="49"/>
        <v>0</v>
      </c>
    </row>
    <row r="1654" spans="1:24" ht="12.75" hidden="1" customHeight="1" x14ac:dyDescent="0.45">
      <c r="A1654">
        <v>98</v>
      </c>
      <c r="B1654" t="s">
        <v>139</v>
      </c>
      <c r="C1654" t="s">
        <v>161</v>
      </c>
      <c r="D1654" s="2" t="str">
        <f t="shared" si="48"/>
        <v>Central Michigan2012</v>
      </c>
      <c r="F1654">
        <v>7</v>
      </c>
      <c r="G1654">
        <v>6</v>
      </c>
      <c r="H1654" s="2">
        <v>0</v>
      </c>
      <c r="I1654">
        <v>0.73</v>
      </c>
      <c r="J1654">
        <v>-8.64</v>
      </c>
      <c r="K1654">
        <v>-7.91</v>
      </c>
      <c r="L1654" s="2">
        <f>_xlfn.RANK.EQ(I1654, INDEX(CFB!$I$2:$I$1048576, MATCH(W1654, CFB!$W$2:$W$1048576, 0)):INDEX(CFB!$I$2:$I$1048576, MATCH(W1654, CFB!$W$2:$W$1048576, 0) + COUNTIF(CFB!$W$2:$W$1048576, W1654) - 1), 0)</f>
        <v>65</v>
      </c>
      <c r="M1654" s="2">
        <f>_xlfn.RANK.EQ(J1654, INDEX(CFB!$J$2:$J$1048576, MATCH(W1654, CFB!$W$2:$W$1048576, 0)):INDEX(CFB!$J$2:$J$1048576, MATCH(W1654, CFB!$W$2:$W$1048576, 0) + COUNTIF(CFB!$W$2:$W$1048576, W1654) - 1))</f>
        <v>113</v>
      </c>
      <c r="N1654" s="2">
        <f>RANK(K1654, INDEX(CFB!$K$2:$K$1048576, MATCH(W1654, CFB!$W$2:$W$1048576, 0)):INDEX(CFB!$K$2:$K$1048576, MATCH(W1654, CFB!$W$2:$W$1048576, 0) + COUNTIF(CFB!$W$2:$W$1048576, W1654) - 1))</f>
        <v>98</v>
      </c>
      <c r="O1654">
        <v>38.53</v>
      </c>
      <c r="P1654">
        <v>24.27</v>
      </c>
      <c r="Q1654">
        <v>8.49</v>
      </c>
      <c r="R1654">
        <v>6.9</v>
      </c>
      <c r="S1654">
        <v>5.03</v>
      </c>
      <c r="T1654">
        <v>4.49</v>
      </c>
      <c r="U1654">
        <v>6.83</v>
      </c>
      <c r="V1654">
        <v>5.48</v>
      </c>
      <c r="W1654">
        <v>2012</v>
      </c>
      <c r="X1654">
        <f t="shared" si="49"/>
        <v>0</v>
      </c>
    </row>
    <row r="1655" spans="1:24" ht="12.75" hidden="1" customHeight="1" x14ac:dyDescent="0.45">
      <c r="A1655">
        <v>99</v>
      </c>
      <c r="B1655" t="s">
        <v>79</v>
      </c>
      <c r="C1655" t="s">
        <v>178</v>
      </c>
      <c r="D1655" s="2" t="str">
        <f t="shared" si="48"/>
        <v>Texas State2012</v>
      </c>
      <c r="F1655">
        <v>4</v>
      </c>
      <c r="G1655">
        <v>8</v>
      </c>
      <c r="H1655" s="2">
        <v>0</v>
      </c>
      <c r="I1655">
        <v>-3.51</v>
      </c>
      <c r="J1655">
        <v>-4.5199999999999996</v>
      </c>
      <c r="K1655">
        <v>-8.0299999999999994</v>
      </c>
      <c r="L1655" s="2">
        <f>_xlfn.RANK.EQ(I1655, INDEX(CFB!$I$2:$I$1048576, MATCH(W1655, CFB!$W$2:$W$1048576, 0)):INDEX(CFB!$I$2:$I$1048576, MATCH(W1655, CFB!$W$2:$W$1048576, 0) + COUNTIF(CFB!$W$2:$W$1048576, W1655) - 1), 0)</f>
        <v>87</v>
      </c>
      <c r="M1655" s="2">
        <f>_xlfn.RANK.EQ(J1655, INDEX(CFB!$J$2:$J$1048576, MATCH(W1655, CFB!$W$2:$W$1048576, 0)):INDEX(CFB!$J$2:$J$1048576, MATCH(W1655, CFB!$W$2:$W$1048576, 0) + COUNTIF(CFB!$W$2:$W$1048576, W1655) - 1))</f>
        <v>91</v>
      </c>
      <c r="N1655" s="2">
        <f>RANK(K1655, INDEX(CFB!$K$2:$K$1048576, MATCH(W1655, CFB!$W$2:$W$1048576, 0)):INDEX(CFB!$K$2:$K$1048576, MATCH(W1655, CFB!$W$2:$W$1048576, 0) + COUNTIF(CFB!$W$2:$W$1048576, W1655) - 1))</f>
        <v>99</v>
      </c>
      <c r="O1655">
        <v>36.71</v>
      </c>
      <c r="P1655">
        <v>20.83</v>
      </c>
      <c r="Q1655">
        <v>7.43</v>
      </c>
      <c r="R1655">
        <v>6.32</v>
      </c>
      <c r="S1655">
        <v>5.52</v>
      </c>
      <c r="T1655">
        <v>5.08</v>
      </c>
      <c r="U1655">
        <v>6.44</v>
      </c>
      <c r="V1655">
        <v>5.52</v>
      </c>
      <c r="W1655">
        <v>2012</v>
      </c>
      <c r="X1655">
        <f t="shared" si="49"/>
        <v>0</v>
      </c>
    </row>
    <row r="1656" spans="1:24" ht="12.75" hidden="1" customHeight="1" x14ac:dyDescent="0.45">
      <c r="A1656">
        <v>100</v>
      </c>
      <c r="B1656" t="s">
        <v>113</v>
      </c>
      <c r="C1656" t="s">
        <v>174</v>
      </c>
      <c r="D1656" s="2" t="str">
        <f t="shared" si="48"/>
        <v>North Texas2012</v>
      </c>
      <c r="F1656">
        <v>4</v>
      </c>
      <c r="G1656">
        <v>8</v>
      </c>
      <c r="H1656" s="2">
        <v>0</v>
      </c>
      <c r="I1656">
        <v>-6.85</v>
      </c>
      <c r="J1656">
        <v>-1.56</v>
      </c>
      <c r="K1656">
        <v>-8.41</v>
      </c>
      <c r="L1656" s="2">
        <f>_xlfn.RANK.EQ(I1656, INDEX(CFB!$I$2:$I$1048576, MATCH(W1656, CFB!$W$2:$W$1048576, 0)):INDEX(CFB!$I$2:$I$1048576, MATCH(W1656, CFB!$W$2:$W$1048576, 0) + COUNTIF(CFB!$W$2:$W$1048576, W1656) - 1), 0)</f>
        <v>110</v>
      </c>
      <c r="M1656" s="2">
        <f>_xlfn.RANK.EQ(J1656, INDEX(CFB!$J$2:$J$1048576, MATCH(W1656, CFB!$W$2:$W$1048576, 0)):INDEX(CFB!$J$2:$J$1048576, MATCH(W1656, CFB!$W$2:$W$1048576, 0) + COUNTIF(CFB!$W$2:$W$1048576, W1656) - 1))</f>
        <v>76</v>
      </c>
      <c r="N1656" s="2">
        <f>RANK(K1656, INDEX(CFB!$K$2:$K$1048576, MATCH(W1656, CFB!$W$2:$W$1048576, 0)):INDEX(CFB!$K$2:$K$1048576, MATCH(W1656, CFB!$W$2:$W$1048576, 0) + COUNTIF(CFB!$W$2:$W$1048576, W1656) - 1))</f>
        <v>100</v>
      </c>
      <c r="O1656">
        <v>33.78</v>
      </c>
      <c r="P1656">
        <v>14.65</v>
      </c>
      <c r="Q1656">
        <v>8.08</v>
      </c>
      <c r="R1656">
        <v>5.87</v>
      </c>
      <c r="S1656">
        <v>5.15</v>
      </c>
      <c r="T1656">
        <v>4.29</v>
      </c>
      <c r="U1656">
        <v>6.47</v>
      </c>
      <c r="V1656">
        <v>5.0999999999999996</v>
      </c>
      <c r="W1656">
        <v>2012</v>
      </c>
      <c r="X1656">
        <f t="shared" si="49"/>
        <v>0</v>
      </c>
    </row>
    <row r="1657" spans="1:24" ht="12.75" hidden="1" customHeight="1" x14ac:dyDescent="0.45">
      <c r="A1657">
        <v>101</v>
      </c>
      <c r="B1657" t="s">
        <v>105</v>
      </c>
      <c r="C1657" t="s">
        <v>162</v>
      </c>
      <c r="D1657" s="2" t="str">
        <f t="shared" si="48"/>
        <v>Buffalo2012</v>
      </c>
      <c r="F1657">
        <v>4</v>
      </c>
      <c r="G1657">
        <v>8</v>
      </c>
      <c r="H1657" s="2">
        <v>0</v>
      </c>
      <c r="I1657">
        <v>-5.41</v>
      </c>
      <c r="J1657">
        <v>-3.37</v>
      </c>
      <c r="K1657">
        <v>-8.7799999999999994</v>
      </c>
      <c r="L1657" s="2">
        <f>_xlfn.RANK.EQ(I1657, INDEX(CFB!$I$2:$I$1048576, MATCH(W1657, CFB!$W$2:$W$1048576, 0)):INDEX(CFB!$I$2:$I$1048576, MATCH(W1657, CFB!$W$2:$W$1048576, 0) + COUNTIF(CFB!$W$2:$W$1048576, W1657) - 1), 0)</f>
        <v>97</v>
      </c>
      <c r="M1657" s="2">
        <f>_xlfn.RANK.EQ(J1657, INDEX(CFB!$J$2:$J$1048576, MATCH(W1657, CFB!$W$2:$W$1048576, 0)):INDEX(CFB!$J$2:$J$1048576, MATCH(W1657, CFB!$W$2:$W$1048576, 0) + COUNTIF(CFB!$W$2:$W$1048576, W1657) - 1))</f>
        <v>84</v>
      </c>
      <c r="N1657" s="2">
        <f>RANK(K1657, INDEX(CFB!$K$2:$K$1048576, MATCH(W1657, CFB!$W$2:$W$1048576, 0)):INDEX(CFB!$K$2:$K$1048576, MATCH(W1657, CFB!$W$2:$W$1048576, 0) + COUNTIF(CFB!$W$2:$W$1048576, W1657) - 1))</f>
        <v>101</v>
      </c>
      <c r="O1657">
        <v>32.869999999999997</v>
      </c>
      <c r="P1657">
        <v>18.829999999999998</v>
      </c>
      <c r="Q1657">
        <v>7.29</v>
      </c>
      <c r="R1657">
        <v>6.28</v>
      </c>
      <c r="S1657">
        <v>5</v>
      </c>
      <c r="T1657">
        <v>3.33</v>
      </c>
      <c r="U1657">
        <v>6.08</v>
      </c>
      <c r="V1657">
        <v>4.3600000000000003</v>
      </c>
      <c r="W1657">
        <v>2012</v>
      </c>
      <c r="X1657">
        <f t="shared" si="49"/>
        <v>0</v>
      </c>
    </row>
    <row r="1658" spans="1:24" ht="12.75" hidden="1" customHeight="1" x14ac:dyDescent="0.45">
      <c r="A1658">
        <v>102</v>
      </c>
      <c r="B1658" t="s">
        <v>142</v>
      </c>
      <c r="C1658" t="s">
        <v>174</v>
      </c>
      <c r="D1658" s="2" t="str">
        <f t="shared" si="48"/>
        <v>Florida International2012</v>
      </c>
      <c r="F1658">
        <v>3</v>
      </c>
      <c r="G1658">
        <v>9</v>
      </c>
      <c r="H1658" s="2">
        <v>0</v>
      </c>
      <c r="I1658">
        <v>-3.97</v>
      </c>
      <c r="J1658">
        <v>-5.14</v>
      </c>
      <c r="K1658">
        <v>-9.1</v>
      </c>
      <c r="L1658" s="2">
        <f>_xlfn.RANK.EQ(I1658, INDEX(CFB!$I$2:$I$1048576, MATCH(W1658, CFB!$W$2:$W$1048576, 0)):INDEX(CFB!$I$2:$I$1048576, MATCH(W1658, CFB!$W$2:$W$1048576, 0) + COUNTIF(CFB!$W$2:$W$1048576, W1658) - 1), 0)</f>
        <v>89</v>
      </c>
      <c r="M1658" s="2">
        <f>_xlfn.RANK.EQ(J1658, INDEX(CFB!$J$2:$J$1048576, MATCH(W1658, CFB!$W$2:$W$1048576, 0)):INDEX(CFB!$J$2:$J$1048576, MATCH(W1658, CFB!$W$2:$W$1048576, 0) + COUNTIF(CFB!$W$2:$W$1048576, W1658) - 1))</f>
        <v>94</v>
      </c>
      <c r="N1658" s="2">
        <f>RANK(K1658, INDEX(CFB!$K$2:$K$1048576, MATCH(W1658, CFB!$W$2:$W$1048576, 0)):INDEX(CFB!$K$2:$K$1048576, MATCH(W1658, CFB!$W$2:$W$1048576, 0) + COUNTIF(CFB!$W$2:$W$1048576, W1658) - 1))</f>
        <v>102</v>
      </c>
      <c r="O1658">
        <v>36.479999999999997</v>
      </c>
      <c r="P1658">
        <v>18.350000000000001</v>
      </c>
      <c r="Q1658">
        <v>8.6</v>
      </c>
      <c r="R1658">
        <v>5.81</v>
      </c>
      <c r="S1658">
        <v>4.12</v>
      </c>
      <c r="T1658">
        <v>3.39</v>
      </c>
      <c r="U1658">
        <v>6.13</v>
      </c>
      <c r="V1658">
        <v>4.5199999999999996</v>
      </c>
      <c r="W1658">
        <v>2012</v>
      </c>
      <c r="X1658">
        <f t="shared" si="49"/>
        <v>0</v>
      </c>
    </row>
    <row r="1659" spans="1:24" ht="12.75" hidden="1" customHeight="1" x14ac:dyDescent="0.45">
      <c r="A1659">
        <v>103</v>
      </c>
      <c r="B1659" t="s">
        <v>148</v>
      </c>
      <c r="C1659" t="s">
        <v>165</v>
      </c>
      <c r="D1659" s="2" t="str">
        <f t="shared" si="48"/>
        <v>UTEP2012</v>
      </c>
      <c r="F1659">
        <v>3</v>
      </c>
      <c r="G1659">
        <v>9</v>
      </c>
      <c r="H1659" s="2">
        <v>0</v>
      </c>
      <c r="I1659">
        <v>-6.47</v>
      </c>
      <c r="J1659">
        <v>-2.82</v>
      </c>
      <c r="K1659">
        <v>-9.2899999999999991</v>
      </c>
      <c r="L1659" s="2">
        <f>_xlfn.RANK.EQ(I1659, INDEX(CFB!$I$2:$I$1048576, MATCH(W1659, CFB!$W$2:$W$1048576, 0)):INDEX(CFB!$I$2:$I$1048576, MATCH(W1659, CFB!$W$2:$W$1048576, 0) + COUNTIF(CFB!$W$2:$W$1048576, W1659) - 1), 0)</f>
        <v>108</v>
      </c>
      <c r="M1659" s="2">
        <f>_xlfn.RANK.EQ(J1659, INDEX(CFB!$J$2:$J$1048576, MATCH(W1659, CFB!$W$2:$W$1048576, 0)):INDEX(CFB!$J$2:$J$1048576, MATCH(W1659, CFB!$W$2:$W$1048576, 0) + COUNTIF(CFB!$W$2:$W$1048576, W1659) - 1))</f>
        <v>81</v>
      </c>
      <c r="N1659" s="2">
        <f>RANK(K1659, INDEX(CFB!$K$2:$K$1048576, MATCH(W1659, CFB!$W$2:$W$1048576, 0)):INDEX(CFB!$K$2:$K$1048576, MATCH(W1659, CFB!$W$2:$W$1048576, 0) + COUNTIF(CFB!$W$2:$W$1048576, W1659) - 1))</f>
        <v>103</v>
      </c>
      <c r="O1659">
        <v>33.729999999999997</v>
      </c>
      <c r="P1659">
        <v>15.66</v>
      </c>
      <c r="Q1659">
        <v>8.3699999999999992</v>
      </c>
      <c r="R1659">
        <v>6.7</v>
      </c>
      <c r="S1659">
        <v>4.41</v>
      </c>
      <c r="T1659">
        <v>4.42</v>
      </c>
      <c r="U1659">
        <v>6.27</v>
      </c>
      <c r="V1659">
        <v>5.28</v>
      </c>
      <c r="W1659">
        <v>2012</v>
      </c>
      <c r="X1659">
        <f t="shared" si="49"/>
        <v>0</v>
      </c>
    </row>
    <row r="1660" spans="1:24" ht="12.75" hidden="1" customHeight="1" x14ac:dyDescent="0.45">
      <c r="A1660">
        <v>104</v>
      </c>
      <c r="B1660" t="s">
        <v>117</v>
      </c>
      <c r="C1660" t="s">
        <v>161</v>
      </c>
      <c r="D1660" s="2" t="str">
        <f t="shared" si="48"/>
        <v>Western Michigan2012</v>
      </c>
      <c r="F1660">
        <v>4</v>
      </c>
      <c r="G1660">
        <v>8</v>
      </c>
      <c r="H1660" s="2">
        <v>0</v>
      </c>
      <c r="I1660">
        <v>-1.41</v>
      </c>
      <c r="J1660">
        <v>-8.1300000000000008</v>
      </c>
      <c r="K1660">
        <v>-9.5399999999999991</v>
      </c>
      <c r="L1660" s="2">
        <f>_xlfn.RANK.EQ(I1660, INDEX(CFB!$I$2:$I$1048576, MATCH(W1660, CFB!$W$2:$W$1048576, 0)):INDEX(CFB!$I$2:$I$1048576, MATCH(W1660, CFB!$W$2:$W$1048576, 0) + COUNTIF(CFB!$W$2:$W$1048576, W1660) - 1), 0)</f>
        <v>78</v>
      </c>
      <c r="M1660" s="2">
        <f>_xlfn.RANK.EQ(J1660, INDEX(CFB!$J$2:$J$1048576, MATCH(W1660, CFB!$W$2:$W$1048576, 0)):INDEX(CFB!$J$2:$J$1048576, MATCH(W1660, CFB!$W$2:$W$1048576, 0) + COUNTIF(CFB!$W$2:$W$1048576, W1660) - 1))</f>
        <v>111</v>
      </c>
      <c r="N1660" s="2">
        <f>RANK(K1660, INDEX(CFB!$K$2:$K$1048576, MATCH(W1660, CFB!$W$2:$W$1048576, 0)):INDEX(CFB!$K$2:$K$1048576, MATCH(W1660, CFB!$W$2:$W$1048576, 0) + COUNTIF(CFB!$W$2:$W$1048576, W1660) - 1))</f>
        <v>104</v>
      </c>
      <c r="O1660">
        <v>38.619999999999997</v>
      </c>
      <c r="P1660">
        <v>22.13</v>
      </c>
      <c r="Q1660">
        <v>7.56</v>
      </c>
      <c r="R1660">
        <v>7.03</v>
      </c>
      <c r="S1660">
        <v>4.83</v>
      </c>
      <c r="T1660">
        <v>3.59</v>
      </c>
      <c r="U1660">
        <v>6.43</v>
      </c>
      <c r="V1660">
        <v>5.0999999999999996</v>
      </c>
      <c r="W1660">
        <v>2012</v>
      </c>
      <c r="X1660">
        <f t="shared" si="49"/>
        <v>0</v>
      </c>
    </row>
    <row r="1661" spans="1:24" ht="12.75" hidden="1" customHeight="1" x14ac:dyDescent="0.45">
      <c r="A1661">
        <v>105</v>
      </c>
      <c r="B1661" t="s">
        <v>143</v>
      </c>
      <c r="C1661" t="s">
        <v>174</v>
      </c>
      <c r="D1661" s="2" t="str">
        <f t="shared" si="48"/>
        <v>Florida Atlantic2012</v>
      </c>
      <c r="F1661">
        <v>3</v>
      </c>
      <c r="G1661">
        <v>9</v>
      </c>
      <c r="H1661" s="2">
        <v>0</v>
      </c>
      <c r="I1661">
        <v>-5.88</v>
      </c>
      <c r="J1661">
        <v>-3.95</v>
      </c>
      <c r="K1661">
        <v>-9.83</v>
      </c>
      <c r="L1661" s="2">
        <f>_xlfn.RANK.EQ(I1661, INDEX(CFB!$I$2:$I$1048576, MATCH(W1661, CFB!$W$2:$W$1048576, 0)):INDEX(CFB!$I$2:$I$1048576, MATCH(W1661, CFB!$W$2:$W$1048576, 0) + COUNTIF(CFB!$W$2:$W$1048576, W1661) - 1), 0)</f>
        <v>99</v>
      </c>
      <c r="M1661" s="2">
        <f>_xlfn.RANK.EQ(J1661, INDEX(CFB!$J$2:$J$1048576, MATCH(W1661, CFB!$W$2:$W$1048576, 0)):INDEX(CFB!$J$2:$J$1048576, MATCH(W1661, CFB!$W$2:$W$1048576, 0) + COUNTIF(CFB!$W$2:$W$1048576, W1661) - 1))</f>
        <v>88</v>
      </c>
      <c r="N1661" s="2">
        <f>RANK(K1661, INDEX(CFB!$K$2:$K$1048576, MATCH(W1661, CFB!$W$2:$W$1048576, 0)):INDEX(CFB!$K$2:$K$1048576, MATCH(W1661, CFB!$W$2:$W$1048576, 0) + COUNTIF(CFB!$W$2:$W$1048576, W1661) - 1))</f>
        <v>105</v>
      </c>
      <c r="O1661">
        <v>34.22</v>
      </c>
      <c r="P1661">
        <v>18.25</v>
      </c>
      <c r="Q1661">
        <v>7.94</v>
      </c>
      <c r="R1661">
        <v>6.85</v>
      </c>
      <c r="S1661">
        <v>4.07</v>
      </c>
      <c r="T1661">
        <v>3.94</v>
      </c>
      <c r="U1661">
        <v>6.04</v>
      </c>
      <c r="V1661">
        <v>4.97</v>
      </c>
      <c r="W1661">
        <v>2012</v>
      </c>
      <c r="X1661">
        <f t="shared" si="49"/>
        <v>0</v>
      </c>
    </row>
    <row r="1662" spans="1:24" ht="12.75" hidden="1" customHeight="1" x14ac:dyDescent="0.45">
      <c r="A1662">
        <v>106</v>
      </c>
      <c r="B1662" t="s">
        <v>141</v>
      </c>
      <c r="C1662" t="s">
        <v>31</v>
      </c>
      <c r="D1662" s="2" t="str">
        <f t="shared" si="48"/>
        <v>New Mexico2012</v>
      </c>
      <c r="F1662">
        <v>4</v>
      </c>
      <c r="G1662">
        <v>9</v>
      </c>
      <c r="H1662" s="2">
        <v>0</v>
      </c>
      <c r="I1662">
        <v>-6.08</v>
      </c>
      <c r="J1662">
        <v>-3.83</v>
      </c>
      <c r="K1662">
        <v>-9.91</v>
      </c>
      <c r="L1662" s="2">
        <f>_xlfn.RANK.EQ(I1662, INDEX(CFB!$I$2:$I$1048576, MATCH(W1662, CFB!$W$2:$W$1048576, 0)):INDEX(CFB!$I$2:$I$1048576, MATCH(W1662, CFB!$W$2:$W$1048576, 0) + COUNTIF(CFB!$W$2:$W$1048576, W1662) - 1), 0)</f>
        <v>101</v>
      </c>
      <c r="M1662" s="2">
        <f>_xlfn.RANK.EQ(J1662, INDEX(CFB!$J$2:$J$1048576, MATCH(W1662, CFB!$W$2:$W$1048576, 0)):INDEX(CFB!$J$2:$J$1048576, MATCH(W1662, CFB!$W$2:$W$1048576, 0) + COUNTIF(CFB!$W$2:$W$1048576, W1662) - 1))</f>
        <v>87</v>
      </c>
      <c r="N1662" s="2">
        <f>RANK(K1662, INDEX(CFB!$K$2:$K$1048576, MATCH(W1662, CFB!$W$2:$W$1048576, 0)):INDEX(CFB!$K$2:$K$1048576, MATCH(W1662, CFB!$W$2:$W$1048576, 0) + COUNTIF(CFB!$W$2:$W$1048576, W1662) - 1))</f>
        <v>106</v>
      </c>
      <c r="O1662">
        <v>35</v>
      </c>
      <c r="P1662">
        <v>19.170000000000002</v>
      </c>
      <c r="Q1662">
        <v>6.8</v>
      </c>
      <c r="R1662">
        <v>7.24</v>
      </c>
      <c r="S1662">
        <v>5.93</v>
      </c>
      <c r="T1662">
        <v>4.96</v>
      </c>
      <c r="U1662">
        <v>6.46</v>
      </c>
      <c r="V1662">
        <v>6.06</v>
      </c>
      <c r="W1662">
        <v>2012</v>
      </c>
      <c r="X1662">
        <f t="shared" si="49"/>
        <v>0</v>
      </c>
    </row>
    <row r="1663" spans="1:24" ht="12.75" hidden="1" customHeight="1" x14ac:dyDescent="0.45">
      <c r="A1663">
        <v>107</v>
      </c>
      <c r="B1663" t="s">
        <v>43</v>
      </c>
      <c r="C1663" t="s">
        <v>176</v>
      </c>
      <c r="D1663" s="2" t="str">
        <f t="shared" si="48"/>
        <v>Illinois2012</v>
      </c>
      <c r="F1663">
        <v>2</v>
      </c>
      <c r="G1663">
        <v>10</v>
      </c>
      <c r="H1663" s="2">
        <v>0</v>
      </c>
      <c r="I1663">
        <v>-12.42</v>
      </c>
      <c r="J1663">
        <v>2.0699999999999998</v>
      </c>
      <c r="K1663">
        <v>-10.35</v>
      </c>
      <c r="L1663" s="2">
        <f>_xlfn.RANK.EQ(I1663, INDEX(CFB!$I$2:$I$1048576, MATCH(W1663, CFB!$W$2:$W$1048576, 0)):INDEX(CFB!$I$2:$I$1048576, MATCH(W1663, CFB!$W$2:$W$1048576, 0) + COUNTIF(CFB!$W$2:$W$1048576, W1663) - 1), 0)</f>
        <v>123</v>
      </c>
      <c r="M1663" s="2">
        <f>_xlfn.RANK.EQ(J1663, INDEX(CFB!$J$2:$J$1048576, MATCH(W1663, CFB!$W$2:$W$1048576, 0)):INDEX(CFB!$J$2:$J$1048576, MATCH(W1663, CFB!$W$2:$W$1048576, 0) + COUNTIF(CFB!$W$2:$W$1048576, W1663) - 1))</f>
        <v>49</v>
      </c>
      <c r="N1663" s="2">
        <f>RANK(K1663, INDEX(CFB!$K$2:$K$1048576, MATCH(W1663, CFB!$W$2:$W$1048576, 0)):INDEX(CFB!$K$2:$K$1048576, MATCH(W1663, CFB!$W$2:$W$1048576, 0) + COUNTIF(CFB!$W$2:$W$1048576, W1663) - 1))</f>
        <v>107</v>
      </c>
      <c r="O1663">
        <v>30.45</v>
      </c>
      <c r="P1663">
        <v>14.61</v>
      </c>
      <c r="Q1663">
        <v>7.19</v>
      </c>
      <c r="R1663">
        <v>6.72</v>
      </c>
      <c r="S1663">
        <v>4.25</v>
      </c>
      <c r="T1663">
        <v>3.6</v>
      </c>
      <c r="U1663">
        <v>5.56</v>
      </c>
      <c r="V1663">
        <v>4.67</v>
      </c>
      <c r="W1663">
        <v>2012</v>
      </c>
      <c r="X1663">
        <f t="shared" si="49"/>
        <v>0</v>
      </c>
    </row>
    <row r="1664" spans="1:24" ht="12.75" hidden="1" customHeight="1" x14ac:dyDescent="0.45">
      <c r="A1664">
        <v>108</v>
      </c>
      <c r="B1664" t="s">
        <v>138</v>
      </c>
      <c r="C1664" t="s">
        <v>31</v>
      </c>
      <c r="D1664" s="2" t="str">
        <f t="shared" si="48"/>
        <v>Wyoming2012</v>
      </c>
      <c r="F1664">
        <v>4</v>
      </c>
      <c r="G1664">
        <v>8</v>
      </c>
      <c r="H1664" s="2">
        <v>0</v>
      </c>
      <c r="I1664">
        <v>-1.85</v>
      </c>
      <c r="J1664">
        <v>-8.93</v>
      </c>
      <c r="K1664">
        <v>-10.78</v>
      </c>
      <c r="L1664" s="2">
        <f>_xlfn.RANK.EQ(I1664, INDEX(CFB!$I$2:$I$1048576, MATCH(W1664, CFB!$W$2:$W$1048576, 0)):INDEX(CFB!$I$2:$I$1048576, MATCH(W1664, CFB!$W$2:$W$1048576, 0) + COUNTIF(CFB!$W$2:$W$1048576, W1664) - 1), 0)</f>
        <v>83</v>
      </c>
      <c r="M1664" s="2">
        <f>_xlfn.RANK.EQ(J1664, INDEX(CFB!$J$2:$J$1048576, MATCH(W1664, CFB!$W$2:$W$1048576, 0)):INDEX(CFB!$J$2:$J$1048576, MATCH(W1664, CFB!$W$2:$W$1048576, 0) + COUNTIF(CFB!$W$2:$W$1048576, W1664) - 1))</f>
        <v>116</v>
      </c>
      <c r="N1664" s="2">
        <f>RANK(K1664, INDEX(CFB!$K$2:$K$1048576, MATCH(W1664, CFB!$W$2:$W$1048576, 0)):INDEX(CFB!$K$2:$K$1048576, MATCH(W1664, CFB!$W$2:$W$1048576, 0) + COUNTIF(CFB!$W$2:$W$1048576, W1664) - 1))</f>
        <v>108</v>
      </c>
      <c r="O1664">
        <v>37.03</v>
      </c>
      <c r="P1664">
        <v>22.59</v>
      </c>
      <c r="Q1664">
        <v>8.61</v>
      </c>
      <c r="R1664">
        <v>6.58</v>
      </c>
      <c r="S1664">
        <v>3.64</v>
      </c>
      <c r="T1664">
        <v>4.59</v>
      </c>
      <c r="U1664">
        <v>6.13</v>
      </c>
      <c r="V1664">
        <v>5.39</v>
      </c>
      <c r="W1664">
        <v>2012</v>
      </c>
      <c r="X1664">
        <f t="shared" si="49"/>
        <v>0</v>
      </c>
    </row>
    <row r="1665" spans="1:24" ht="12.75" hidden="1" customHeight="1" x14ac:dyDescent="0.45">
      <c r="A1665">
        <v>109</v>
      </c>
      <c r="B1665" t="s">
        <v>68</v>
      </c>
      <c r="C1665" t="s">
        <v>168</v>
      </c>
      <c r="D1665" s="2" t="str">
        <f t="shared" si="48"/>
        <v>Memphis2012</v>
      </c>
      <c r="F1665">
        <v>4</v>
      </c>
      <c r="G1665">
        <v>8</v>
      </c>
      <c r="H1665" s="2">
        <v>0</v>
      </c>
      <c r="I1665">
        <v>-7.3</v>
      </c>
      <c r="J1665">
        <v>-3.8</v>
      </c>
      <c r="K1665">
        <v>-11.09</v>
      </c>
      <c r="L1665" s="2">
        <f>_xlfn.RANK.EQ(I1665, INDEX(CFB!$I$2:$I$1048576, MATCH(W1665, CFB!$W$2:$W$1048576, 0)):INDEX(CFB!$I$2:$I$1048576, MATCH(W1665, CFB!$W$2:$W$1048576, 0) + COUNTIF(CFB!$W$2:$W$1048576, W1665) - 1), 0)</f>
        <v>115</v>
      </c>
      <c r="M1665" s="2">
        <f>_xlfn.RANK.EQ(J1665, INDEX(CFB!$J$2:$J$1048576, MATCH(W1665, CFB!$W$2:$W$1048576, 0)):INDEX(CFB!$J$2:$J$1048576, MATCH(W1665, CFB!$W$2:$W$1048576, 0) + COUNTIF(CFB!$W$2:$W$1048576, W1665) - 1))</f>
        <v>86</v>
      </c>
      <c r="N1665" s="2">
        <f>RANK(K1665, INDEX(CFB!$K$2:$K$1048576, MATCH(W1665, CFB!$W$2:$W$1048576, 0)):INDEX(CFB!$K$2:$K$1048576, MATCH(W1665, CFB!$W$2:$W$1048576, 0) + COUNTIF(CFB!$W$2:$W$1048576, W1665) - 1))</f>
        <v>109</v>
      </c>
      <c r="O1665">
        <v>32.6</v>
      </c>
      <c r="P1665">
        <v>17.97</v>
      </c>
      <c r="Q1665">
        <v>7.68</v>
      </c>
      <c r="R1665">
        <v>5.83</v>
      </c>
      <c r="S1665">
        <v>3.97</v>
      </c>
      <c r="T1665">
        <v>3.7</v>
      </c>
      <c r="U1665">
        <v>5.44</v>
      </c>
      <c r="V1665">
        <v>4.62</v>
      </c>
      <c r="W1665">
        <v>2012</v>
      </c>
      <c r="X1665">
        <f t="shared" si="49"/>
        <v>0</v>
      </c>
    </row>
    <row r="1666" spans="1:24" ht="12.75" hidden="1" customHeight="1" x14ac:dyDescent="0.45">
      <c r="A1666">
        <v>110</v>
      </c>
      <c r="B1666" t="s">
        <v>135</v>
      </c>
      <c r="C1666" t="s">
        <v>168</v>
      </c>
      <c r="D1666" s="2" t="str">
        <f t="shared" si="48"/>
        <v>UAB2012</v>
      </c>
      <c r="F1666">
        <v>3</v>
      </c>
      <c r="G1666">
        <v>9</v>
      </c>
      <c r="H1666" s="2">
        <v>0</v>
      </c>
      <c r="I1666">
        <v>-3.52</v>
      </c>
      <c r="J1666">
        <v>-8.1300000000000008</v>
      </c>
      <c r="K1666">
        <v>-11.66</v>
      </c>
      <c r="L1666" s="2">
        <f>_xlfn.RANK.EQ(I1666, INDEX(CFB!$I$2:$I$1048576, MATCH(W1666, CFB!$W$2:$W$1048576, 0)):INDEX(CFB!$I$2:$I$1048576, MATCH(W1666, CFB!$W$2:$W$1048576, 0) + COUNTIF(CFB!$W$2:$W$1048576, W1666) - 1), 0)</f>
        <v>88</v>
      </c>
      <c r="M1666" s="2">
        <f>_xlfn.RANK.EQ(J1666, INDEX(CFB!$J$2:$J$1048576, MATCH(W1666, CFB!$W$2:$W$1048576, 0)):INDEX(CFB!$J$2:$J$1048576, MATCH(W1666, CFB!$W$2:$W$1048576, 0) + COUNTIF(CFB!$W$2:$W$1048576, W1666) - 1))</f>
        <v>111</v>
      </c>
      <c r="N1666" s="2">
        <f>RANK(K1666, INDEX(CFB!$K$2:$K$1048576, MATCH(W1666, CFB!$W$2:$W$1048576, 0)):INDEX(CFB!$K$2:$K$1048576, MATCH(W1666, CFB!$W$2:$W$1048576, 0) + COUNTIF(CFB!$W$2:$W$1048576, W1666) - 1))</f>
        <v>110</v>
      </c>
      <c r="O1666">
        <v>38.49</v>
      </c>
      <c r="P1666">
        <v>24.47</v>
      </c>
      <c r="Q1666">
        <v>8.82</v>
      </c>
      <c r="R1666">
        <v>7.29</v>
      </c>
      <c r="S1666">
        <v>3.74</v>
      </c>
      <c r="T1666">
        <v>4.29</v>
      </c>
      <c r="U1666">
        <v>6.51</v>
      </c>
      <c r="V1666">
        <v>5.42</v>
      </c>
      <c r="W1666">
        <v>2012</v>
      </c>
      <c r="X1666">
        <f t="shared" si="49"/>
        <v>0</v>
      </c>
    </row>
    <row r="1667" spans="1:24" ht="12.75" hidden="1" customHeight="1" x14ac:dyDescent="0.45">
      <c r="A1667">
        <v>111</v>
      </c>
      <c r="B1667" t="s">
        <v>86</v>
      </c>
      <c r="C1667" t="s">
        <v>162</v>
      </c>
      <c r="D1667" s="2" t="str">
        <f t="shared" ref="D1667:D1730" si="50">_xlfn.CONCAT(B1667, W1667)</f>
        <v>Miami (OH)2012</v>
      </c>
      <c r="F1667">
        <v>4</v>
      </c>
      <c r="G1667">
        <v>8</v>
      </c>
      <c r="H1667" s="2">
        <v>0</v>
      </c>
      <c r="I1667">
        <v>-4.2</v>
      </c>
      <c r="J1667">
        <v>-7.5</v>
      </c>
      <c r="K1667">
        <v>-11.7</v>
      </c>
      <c r="L1667" s="2">
        <f>_xlfn.RANK.EQ(I1667, INDEX(CFB!$I$2:$I$1048576, MATCH(W1667, CFB!$W$2:$W$1048576, 0)):INDEX(CFB!$I$2:$I$1048576, MATCH(W1667, CFB!$W$2:$W$1048576, 0) + COUNTIF(CFB!$W$2:$W$1048576, W1667) - 1), 0)</f>
        <v>91</v>
      </c>
      <c r="M1667" s="2">
        <f>_xlfn.RANK.EQ(J1667, INDEX(CFB!$J$2:$J$1048576, MATCH(W1667, CFB!$W$2:$W$1048576, 0)):INDEX(CFB!$J$2:$J$1048576, MATCH(W1667, CFB!$W$2:$W$1048576, 0) + COUNTIF(CFB!$W$2:$W$1048576, W1667) - 1))</f>
        <v>109</v>
      </c>
      <c r="N1667" s="2">
        <f>RANK(K1667, INDEX(CFB!$K$2:$K$1048576, MATCH(W1667, CFB!$W$2:$W$1048576, 0)):INDEX(CFB!$K$2:$K$1048576, MATCH(W1667, CFB!$W$2:$W$1048576, 0) + COUNTIF(CFB!$W$2:$W$1048576, W1667) - 1))</f>
        <v>111</v>
      </c>
      <c r="O1667">
        <v>34.1</v>
      </c>
      <c r="P1667">
        <v>25.31</v>
      </c>
      <c r="Q1667">
        <v>8.24</v>
      </c>
      <c r="R1667">
        <v>6.99</v>
      </c>
      <c r="S1667">
        <v>3.53</v>
      </c>
      <c r="T1667">
        <v>4.84</v>
      </c>
      <c r="U1667">
        <v>6.36</v>
      </c>
      <c r="V1667">
        <v>5.62</v>
      </c>
      <c r="W1667">
        <v>2012</v>
      </c>
      <c r="X1667">
        <f t="shared" ref="X1667:X1730" si="51">IF(E1667=1, 1,0)</f>
        <v>0</v>
      </c>
    </row>
    <row r="1668" spans="1:24" ht="12.75" hidden="1" customHeight="1" x14ac:dyDescent="0.45">
      <c r="A1668">
        <v>112</v>
      </c>
      <c r="B1668" t="s">
        <v>104</v>
      </c>
      <c r="C1668" t="s">
        <v>31</v>
      </c>
      <c r="D1668" s="2" t="str">
        <f t="shared" si="50"/>
        <v>Colorado State2012</v>
      </c>
      <c r="F1668">
        <v>4</v>
      </c>
      <c r="G1668">
        <v>8</v>
      </c>
      <c r="H1668" s="2">
        <v>0</v>
      </c>
      <c r="I1668">
        <v>-6.46</v>
      </c>
      <c r="J1668">
        <v>-6.08</v>
      </c>
      <c r="K1668">
        <v>-12.54</v>
      </c>
      <c r="L1668" s="2">
        <f>_xlfn.RANK.EQ(I1668, INDEX(CFB!$I$2:$I$1048576, MATCH(W1668, CFB!$W$2:$W$1048576, 0)):INDEX(CFB!$I$2:$I$1048576, MATCH(W1668, CFB!$W$2:$W$1048576, 0) + COUNTIF(CFB!$W$2:$W$1048576, W1668) - 1), 0)</f>
        <v>106</v>
      </c>
      <c r="M1668" s="2">
        <f>_xlfn.RANK.EQ(J1668, INDEX(CFB!$J$2:$J$1048576, MATCH(W1668, CFB!$W$2:$W$1048576, 0)):INDEX(CFB!$J$2:$J$1048576, MATCH(W1668, CFB!$W$2:$W$1048576, 0) + COUNTIF(CFB!$W$2:$W$1048576, W1668) - 1))</f>
        <v>102</v>
      </c>
      <c r="N1668" s="2">
        <f>RANK(K1668, INDEX(CFB!$K$2:$K$1048576, MATCH(W1668, CFB!$W$2:$W$1048576, 0)):INDEX(CFB!$K$2:$K$1048576, MATCH(W1668, CFB!$W$2:$W$1048576, 0) + COUNTIF(CFB!$W$2:$W$1048576, W1668) - 1))</f>
        <v>112</v>
      </c>
      <c r="O1668">
        <v>31.91</v>
      </c>
      <c r="P1668">
        <v>19.98</v>
      </c>
      <c r="Q1668">
        <v>8.15</v>
      </c>
      <c r="R1668">
        <v>5.6</v>
      </c>
      <c r="S1668">
        <v>4.3</v>
      </c>
      <c r="T1668">
        <v>4.3099999999999996</v>
      </c>
      <c r="U1668">
        <v>6.21</v>
      </c>
      <c r="V1668">
        <v>4.76</v>
      </c>
      <c r="W1668">
        <v>2012</v>
      </c>
      <c r="X1668">
        <f t="shared" si="51"/>
        <v>0</v>
      </c>
    </row>
    <row r="1669" spans="1:24" ht="12.75" hidden="1" customHeight="1" x14ac:dyDescent="0.45">
      <c r="A1669">
        <v>113</v>
      </c>
      <c r="B1669" t="s">
        <v>39</v>
      </c>
      <c r="C1669" t="s">
        <v>170</v>
      </c>
      <c r="D1669" s="2" t="str">
        <f t="shared" si="50"/>
        <v>Colorado2012</v>
      </c>
      <c r="F1669">
        <v>1</v>
      </c>
      <c r="G1669">
        <v>11</v>
      </c>
      <c r="H1669" s="2">
        <v>0</v>
      </c>
      <c r="I1669">
        <v>-6.24</v>
      </c>
      <c r="J1669">
        <v>-6.42</v>
      </c>
      <c r="K1669">
        <v>-12.66</v>
      </c>
      <c r="L1669" s="2">
        <f>_xlfn.RANK.EQ(I1669, INDEX(CFB!$I$2:$I$1048576, MATCH(W1669, CFB!$W$2:$W$1048576, 0)):INDEX(CFB!$I$2:$I$1048576, MATCH(W1669, CFB!$W$2:$W$1048576, 0) + COUNTIF(CFB!$W$2:$W$1048576, W1669) - 1), 0)</f>
        <v>104</v>
      </c>
      <c r="M1669" s="2">
        <f>_xlfn.RANK.EQ(J1669, INDEX(CFB!$J$2:$J$1048576, MATCH(W1669, CFB!$W$2:$W$1048576, 0)):INDEX(CFB!$J$2:$J$1048576, MATCH(W1669, CFB!$W$2:$W$1048576, 0) + COUNTIF(CFB!$W$2:$W$1048576, W1669) - 1))</f>
        <v>105</v>
      </c>
      <c r="N1669" s="2">
        <f>RANK(K1669, INDEX(CFB!$K$2:$K$1048576, MATCH(W1669, CFB!$W$2:$W$1048576, 0)):INDEX(CFB!$K$2:$K$1048576, MATCH(W1669, CFB!$W$2:$W$1048576, 0) + COUNTIF(CFB!$W$2:$W$1048576, W1669) - 1))</f>
        <v>113</v>
      </c>
      <c r="O1669">
        <v>34.6</v>
      </c>
      <c r="P1669">
        <v>28.51</v>
      </c>
      <c r="Q1669">
        <v>7.6</v>
      </c>
      <c r="R1669">
        <v>7.03</v>
      </c>
      <c r="S1669">
        <v>3.96</v>
      </c>
      <c r="T1669">
        <v>5.31</v>
      </c>
      <c r="U1669">
        <v>5.77</v>
      </c>
      <c r="V1669">
        <v>5.89</v>
      </c>
      <c r="W1669">
        <v>2012</v>
      </c>
      <c r="X1669">
        <f t="shared" si="51"/>
        <v>0</v>
      </c>
    </row>
    <row r="1670" spans="1:24" ht="12.75" hidden="1" customHeight="1" x14ac:dyDescent="0.45">
      <c r="A1670">
        <v>114</v>
      </c>
      <c r="B1670" t="s">
        <v>126</v>
      </c>
      <c r="C1670" t="s">
        <v>31</v>
      </c>
      <c r="D1670" s="2" t="str">
        <f t="shared" si="50"/>
        <v>Hawaii2012</v>
      </c>
      <c r="F1670">
        <v>3</v>
      </c>
      <c r="G1670">
        <v>9</v>
      </c>
      <c r="H1670" s="2">
        <v>0</v>
      </c>
      <c r="I1670">
        <v>-10.47</v>
      </c>
      <c r="J1670">
        <v>-3.28</v>
      </c>
      <c r="K1670">
        <v>-13.75</v>
      </c>
      <c r="L1670" s="2">
        <f>_xlfn.RANK.EQ(I1670, INDEX(CFB!$I$2:$I$1048576, MATCH(W1670, CFB!$W$2:$W$1048576, 0)):INDEX(CFB!$I$2:$I$1048576, MATCH(W1670, CFB!$W$2:$W$1048576, 0) + COUNTIF(CFB!$W$2:$W$1048576, W1670) - 1), 0)</f>
        <v>121</v>
      </c>
      <c r="M1670" s="2">
        <f>_xlfn.RANK.EQ(J1670, INDEX(CFB!$J$2:$J$1048576, MATCH(W1670, CFB!$W$2:$W$1048576, 0)):INDEX(CFB!$J$2:$J$1048576, MATCH(W1670, CFB!$W$2:$W$1048576, 0) + COUNTIF(CFB!$W$2:$W$1048576, W1670) - 1))</f>
        <v>83</v>
      </c>
      <c r="N1670" s="2">
        <f>RANK(K1670, INDEX(CFB!$K$2:$K$1048576, MATCH(W1670, CFB!$W$2:$W$1048576, 0)):INDEX(CFB!$K$2:$K$1048576, MATCH(W1670, CFB!$W$2:$W$1048576, 0) + COUNTIF(CFB!$W$2:$W$1048576, W1670) - 1))</f>
        <v>114</v>
      </c>
      <c r="O1670">
        <v>33.770000000000003</v>
      </c>
      <c r="P1670">
        <v>24.98</v>
      </c>
      <c r="Q1670">
        <v>6.84</v>
      </c>
      <c r="R1670">
        <v>6.1</v>
      </c>
      <c r="S1670">
        <v>3.49</v>
      </c>
      <c r="T1670">
        <v>3.72</v>
      </c>
      <c r="U1670">
        <v>5.18</v>
      </c>
      <c r="V1670">
        <v>4.55</v>
      </c>
      <c r="W1670">
        <v>2012</v>
      </c>
      <c r="X1670">
        <f t="shared" si="51"/>
        <v>0</v>
      </c>
    </row>
    <row r="1671" spans="1:24" ht="12.75" hidden="1" customHeight="1" x14ac:dyDescent="0.45">
      <c r="A1671">
        <v>115</v>
      </c>
      <c r="B1671" t="s">
        <v>48</v>
      </c>
      <c r="C1671" t="s">
        <v>12</v>
      </c>
      <c r="D1671" s="2" t="str">
        <f t="shared" si="50"/>
        <v>Army2012</v>
      </c>
      <c r="F1671">
        <v>2</v>
      </c>
      <c r="G1671">
        <v>10</v>
      </c>
      <c r="H1671" s="2">
        <v>0</v>
      </c>
      <c r="I1671">
        <v>-3.33</v>
      </c>
      <c r="J1671">
        <v>-10.9</v>
      </c>
      <c r="K1671">
        <v>-14.23</v>
      </c>
      <c r="L1671" s="2">
        <f>_xlfn.RANK.EQ(I1671, INDEX(CFB!$I$2:$I$1048576, MATCH(W1671, CFB!$W$2:$W$1048576, 0)):INDEX(CFB!$I$2:$I$1048576, MATCH(W1671, CFB!$W$2:$W$1048576, 0) + COUNTIF(CFB!$W$2:$W$1048576, W1671) - 1), 0)</f>
        <v>86</v>
      </c>
      <c r="M1671" s="2">
        <f>_xlfn.RANK.EQ(J1671, INDEX(CFB!$J$2:$J$1048576, MATCH(W1671, CFB!$W$2:$W$1048576, 0)):INDEX(CFB!$J$2:$J$1048576, MATCH(W1671, CFB!$W$2:$W$1048576, 0) + COUNTIF(CFB!$W$2:$W$1048576, W1671) - 1))</f>
        <v>121</v>
      </c>
      <c r="N1671" s="2">
        <f>RANK(K1671, INDEX(CFB!$K$2:$K$1048576, MATCH(W1671, CFB!$W$2:$W$1048576, 0)):INDEX(CFB!$K$2:$K$1048576, MATCH(W1671, CFB!$W$2:$W$1048576, 0) + COUNTIF(CFB!$W$2:$W$1048576, W1671) - 1))</f>
        <v>115</v>
      </c>
      <c r="O1671">
        <v>35.44</v>
      </c>
      <c r="P1671">
        <v>25.86</v>
      </c>
      <c r="Q1671">
        <v>7.75</v>
      </c>
      <c r="R1671">
        <v>8.5</v>
      </c>
      <c r="S1671">
        <v>6.06</v>
      </c>
      <c r="T1671">
        <v>4.75</v>
      </c>
      <c r="U1671">
        <v>6.44</v>
      </c>
      <c r="V1671">
        <v>6.09</v>
      </c>
      <c r="W1671">
        <v>2012</v>
      </c>
      <c r="X1671">
        <f t="shared" si="51"/>
        <v>0</v>
      </c>
    </row>
    <row r="1672" spans="1:24" ht="12.75" hidden="1" customHeight="1" x14ac:dyDescent="0.45">
      <c r="A1672">
        <v>116</v>
      </c>
      <c r="B1672" t="s">
        <v>58</v>
      </c>
      <c r="C1672" t="s">
        <v>165</v>
      </c>
      <c r="D1672" s="2" t="str">
        <f t="shared" si="50"/>
        <v>Tulane2012</v>
      </c>
      <c r="F1672">
        <v>2</v>
      </c>
      <c r="G1672">
        <v>10</v>
      </c>
      <c r="H1672" s="2">
        <v>0</v>
      </c>
      <c r="I1672">
        <v>-6.46</v>
      </c>
      <c r="J1672">
        <v>-7.76</v>
      </c>
      <c r="K1672">
        <v>-14.23</v>
      </c>
      <c r="L1672" s="2">
        <f>_xlfn.RANK.EQ(I1672, INDEX(CFB!$I$2:$I$1048576, MATCH(W1672, CFB!$W$2:$W$1048576, 0)):INDEX(CFB!$I$2:$I$1048576, MATCH(W1672, CFB!$W$2:$W$1048576, 0) + COUNTIF(CFB!$W$2:$W$1048576, W1672) - 1), 0)</f>
        <v>106</v>
      </c>
      <c r="M1672" s="2">
        <f>_xlfn.RANK.EQ(J1672, INDEX(CFB!$J$2:$J$1048576, MATCH(W1672, CFB!$W$2:$W$1048576, 0)):INDEX(CFB!$J$2:$J$1048576, MATCH(W1672, CFB!$W$2:$W$1048576, 0) + COUNTIF(CFB!$W$2:$W$1048576, W1672) - 1))</f>
        <v>110</v>
      </c>
      <c r="N1672" s="2">
        <f>RANK(K1672, INDEX(CFB!$K$2:$K$1048576, MATCH(W1672, CFB!$W$2:$W$1048576, 0)):INDEX(CFB!$K$2:$K$1048576, MATCH(W1672, CFB!$W$2:$W$1048576, 0) + COUNTIF(CFB!$W$2:$W$1048576, W1672) - 1))</f>
        <v>115</v>
      </c>
      <c r="O1672">
        <v>34.07</v>
      </c>
      <c r="P1672">
        <v>25.38</v>
      </c>
      <c r="Q1672">
        <v>7.24</v>
      </c>
      <c r="R1672">
        <v>7.23</v>
      </c>
      <c r="S1672">
        <v>2.46</v>
      </c>
      <c r="T1672">
        <v>4.66</v>
      </c>
      <c r="U1672">
        <v>5.61</v>
      </c>
      <c r="V1672">
        <v>5.59</v>
      </c>
      <c r="W1672">
        <v>2012</v>
      </c>
      <c r="X1672">
        <f t="shared" si="51"/>
        <v>0</v>
      </c>
    </row>
    <row r="1673" spans="1:24" ht="12.75" hidden="1" customHeight="1" x14ac:dyDescent="0.45">
      <c r="A1673">
        <v>117</v>
      </c>
      <c r="B1673" t="s">
        <v>50</v>
      </c>
      <c r="C1673" t="s">
        <v>31</v>
      </c>
      <c r="D1673" s="2" t="str">
        <f t="shared" si="50"/>
        <v>Nevada-Las Vegas2012</v>
      </c>
      <c r="F1673">
        <v>2</v>
      </c>
      <c r="G1673">
        <v>11</v>
      </c>
      <c r="H1673" s="2">
        <v>0</v>
      </c>
      <c r="I1673">
        <v>-7.96</v>
      </c>
      <c r="J1673">
        <v>-6.61</v>
      </c>
      <c r="K1673">
        <v>-14.57</v>
      </c>
      <c r="L1673" s="2">
        <f>_xlfn.RANK.EQ(I1673, INDEX(CFB!$I$2:$I$1048576, MATCH(W1673, CFB!$W$2:$W$1048576, 0)):INDEX(CFB!$I$2:$I$1048576, MATCH(W1673, CFB!$W$2:$W$1048576, 0) + COUNTIF(CFB!$W$2:$W$1048576, W1673) - 1), 0)</f>
        <v>116</v>
      </c>
      <c r="M1673" s="2">
        <f>_xlfn.RANK.EQ(J1673, INDEX(CFB!$J$2:$J$1048576, MATCH(W1673, CFB!$W$2:$W$1048576, 0)):INDEX(CFB!$J$2:$J$1048576, MATCH(W1673, CFB!$W$2:$W$1048576, 0) + COUNTIF(CFB!$W$2:$W$1048576, W1673) - 1))</f>
        <v>107</v>
      </c>
      <c r="N1673" s="2">
        <f>RANK(K1673, INDEX(CFB!$K$2:$K$1048576, MATCH(W1673, CFB!$W$2:$W$1048576, 0)):INDEX(CFB!$K$2:$K$1048576, MATCH(W1673, CFB!$W$2:$W$1048576, 0) + COUNTIF(CFB!$W$2:$W$1048576, W1673) - 1))</f>
        <v>117</v>
      </c>
      <c r="O1673">
        <v>31.91</v>
      </c>
      <c r="P1673">
        <v>20.99</v>
      </c>
      <c r="Q1673">
        <v>7.1</v>
      </c>
      <c r="R1673">
        <v>7.19</v>
      </c>
      <c r="S1673">
        <v>4.6900000000000004</v>
      </c>
      <c r="T1673">
        <v>4.18</v>
      </c>
      <c r="U1673">
        <v>5.96</v>
      </c>
      <c r="V1673">
        <v>5.24</v>
      </c>
      <c r="W1673">
        <v>2012</v>
      </c>
      <c r="X1673">
        <f t="shared" si="51"/>
        <v>0</v>
      </c>
    </row>
    <row r="1674" spans="1:24" ht="12.75" hidden="1" customHeight="1" x14ac:dyDescent="0.45">
      <c r="A1674">
        <v>118</v>
      </c>
      <c r="B1674" t="s">
        <v>90</v>
      </c>
      <c r="C1674" t="s">
        <v>174</v>
      </c>
      <c r="D1674" s="2" t="str">
        <f t="shared" si="50"/>
        <v>South Alabama2012</v>
      </c>
      <c r="F1674">
        <v>2</v>
      </c>
      <c r="G1674">
        <v>11</v>
      </c>
      <c r="H1674" s="2">
        <v>0</v>
      </c>
      <c r="I1674">
        <v>-9.93</v>
      </c>
      <c r="J1674">
        <v>-5.34</v>
      </c>
      <c r="K1674">
        <v>-15.26</v>
      </c>
      <c r="L1674" s="2">
        <f>_xlfn.RANK.EQ(I1674, INDEX(CFB!$I$2:$I$1048576, MATCH(W1674, CFB!$W$2:$W$1048576, 0)):INDEX(CFB!$I$2:$I$1048576, MATCH(W1674, CFB!$W$2:$W$1048576, 0) + COUNTIF(CFB!$W$2:$W$1048576, W1674) - 1), 0)</f>
        <v>120</v>
      </c>
      <c r="M1674" s="2">
        <f>_xlfn.RANK.EQ(J1674, INDEX(CFB!$J$2:$J$1048576, MATCH(W1674, CFB!$W$2:$W$1048576, 0)):INDEX(CFB!$J$2:$J$1048576, MATCH(W1674, CFB!$W$2:$W$1048576, 0) + COUNTIF(CFB!$W$2:$W$1048576, W1674) - 1))</f>
        <v>96</v>
      </c>
      <c r="N1674" s="2">
        <f>RANK(K1674, INDEX(CFB!$K$2:$K$1048576, MATCH(W1674, CFB!$W$2:$W$1048576, 0)):INDEX(CFB!$K$2:$K$1048576, MATCH(W1674, CFB!$W$2:$W$1048576, 0) + COUNTIF(CFB!$W$2:$W$1048576, W1674) - 1))</f>
        <v>118</v>
      </c>
      <c r="O1674">
        <v>29.28</v>
      </c>
      <c r="P1674">
        <v>18.329999999999998</v>
      </c>
      <c r="Q1674">
        <v>6.95</v>
      </c>
      <c r="R1674">
        <v>6.53</v>
      </c>
      <c r="S1674">
        <v>3.91</v>
      </c>
      <c r="T1674">
        <v>3.74</v>
      </c>
      <c r="U1674">
        <v>5.38</v>
      </c>
      <c r="V1674">
        <v>4.7699999999999996</v>
      </c>
      <c r="W1674">
        <v>2012</v>
      </c>
      <c r="X1674">
        <f t="shared" si="51"/>
        <v>0</v>
      </c>
    </row>
    <row r="1675" spans="1:24" ht="12.75" hidden="1" customHeight="1" x14ac:dyDescent="0.45">
      <c r="A1675">
        <v>119</v>
      </c>
      <c r="B1675" t="s">
        <v>127</v>
      </c>
      <c r="C1675" t="s">
        <v>162</v>
      </c>
      <c r="D1675" s="2" t="str">
        <f t="shared" si="50"/>
        <v>Akron2012</v>
      </c>
      <c r="F1675">
        <v>1</v>
      </c>
      <c r="G1675">
        <v>11</v>
      </c>
      <c r="H1675" s="2">
        <v>0</v>
      </c>
      <c r="I1675">
        <v>-6.2</v>
      </c>
      <c r="J1675">
        <v>-9.11</v>
      </c>
      <c r="K1675">
        <v>-15.31</v>
      </c>
      <c r="L1675" s="2">
        <f>_xlfn.RANK.EQ(I1675, INDEX(CFB!$I$2:$I$1048576, MATCH(W1675, CFB!$W$2:$W$1048576, 0)):INDEX(CFB!$I$2:$I$1048576, MATCH(W1675, CFB!$W$2:$W$1048576, 0) + COUNTIF(CFB!$W$2:$W$1048576, W1675) - 1), 0)</f>
        <v>103</v>
      </c>
      <c r="M1675" s="2">
        <f>_xlfn.RANK.EQ(J1675, INDEX(CFB!$J$2:$J$1048576, MATCH(W1675, CFB!$W$2:$W$1048576, 0)):INDEX(CFB!$J$2:$J$1048576, MATCH(W1675, CFB!$W$2:$W$1048576, 0) + COUNTIF(CFB!$W$2:$W$1048576, W1675) - 1))</f>
        <v>117</v>
      </c>
      <c r="N1675" s="2">
        <f>RANK(K1675, INDEX(CFB!$K$2:$K$1048576, MATCH(W1675, CFB!$W$2:$W$1048576, 0)):INDEX(CFB!$K$2:$K$1048576, MATCH(W1675, CFB!$W$2:$W$1048576, 0) + COUNTIF(CFB!$W$2:$W$1048576, W1675) - 1))</f>
        <v>119</v>
      </c>
      <c r="O1675">
        <v>35.61</v>
      </c>
      <c r="P1675">
        <v>25.22</v>
      </c>
      <c r="Q1675">
        <v>7.32</v>
      </c>
      <c r="R1675">
        <v>6.65</v>
      </c>
      <c r="S1675">
        <v>4.12</v>
      </c>
      <c r="T1675">
        <v>4.38</v>
      </c>
      <c r="U1675">
        <v>6.07</v>
      </c>
      <c r="V1675">
        <v>5.2</v>
      </c>
      <c r="W1675">
        <v>2012</v>
      </c>
      <c r="X1675">
        <f t="shared" si="51"/>
        <v>0</v>
      </c>
    </row>
    <row r="1676" spans="1:24" ht="12.75" hidden="1" customHeight="1" x14ac:dyDescent="0.45">
      <c r="A1676">
        <v>120</v>
      </c>
      <c r="B1676" t="s">
        <v>134</v>
      </c>
      <c r="C1676" t="s">
        <v>161</v>
      </c>
      <c r="D1676" s="2" t="str">
        <f t="shared" si="50"/>
        <v>Eastern Michigan2012</v>
      </c>
      <c r="F1676">
        <v>2</v>
      </c>
      <c r="G1676">
        <v>10</v>
      </c>
      <c r="H1676" s="2">
        <v>0</v>
      </c>
      <c r="I1676">
        <v>-7.28</v>
      </c>
      <c r="J1676">
        <v>-9.34</v>
      </c>
      <c r="K1676">
        <v>-16.61</v>
      </c>
      <c r="L1676" s="2">
        <f>_xlfn.RANK.EQ(I1676, INDEX(CFB!$I$2:$I$1048576, MATCH(W1676, CFB!$W$2:$W$1048576, 0)):INDEX(CFB!$I$2:$I$1048576, MATCH(W1676, CFB!$W$2:$W$1048576, 0) + COUNTIF(CFB!$W$2:$W$1048576, W1676) - 1), 0)</f>
        <v>114</v>
      </c>
      <c r="M1676" s="2">
        <f>_xlfn.RANK.EQ(J1676, INDEX(CFB!$J$2:$J$1048576, MATCH(W1676, CFB!$W$2:$W$1048576, 0)):INDEX(CFB!$J$2:$J$1048576, MATCH(W1676, CFB!$W$2:$W$1048576, 0) + COUNTIF(CFB!$W$2:$W$1048576, W1676) - 1))</f>
        <v>119</v>
      </c>
      <c r="N1676" s="2">
        <f>RANK(K1676, INDEX(CFB!$K$2:$K$1048576, MATCH(W1676, CFB!$W$2:$W$1048576, 0)):INDEX(CFB!$K$2:$K$1048576, MATCH(W1676, CFB!$W$2:$W$1048576, 0) + COUNTIF(CFB!$W$2:$W$1048576, W1676) - 1))</f>
        <v>120</v>
      </c>
      <c r="O1676">
        <v>32.35</v>
      </c>
      <c r="P1676">
        <v>26.97</v>
      </c>
      <c r="Q1676">
        <v>7.53</v>
      </c>
      <c r="R1676">
        <v>6.69</v>
      </c>
      <c r="S1676">
        <v>4.91</v>
      </c>
      <c r="T1676">
        <v>5.45</v>
      </c>
      <c r="U1676">
        <v>6.04</v>
      </c>
      <c r="V1676">
        <v>5.91</v>
      </c>
      <c r="W1676">
        <v>2012</v>
      </c>
      <c r="X1676">
        <f t="shared" si="51"/>
        <v>0</v>
      </c>
    </row>
    <row r="1677" spans="1:24" hidden="1" x14ac:dyDescent="0.45">
      <c r="A1677">
        <v>121</v>
      </c>
      <c r="B1677" t="s">
        <v>175</v>
      </c>
      <c r="C1677" t="s">
        <v>178</v>
      </c>
      <c r="D1677" s="2" t="str">
        <f t="shared" si="50"/>
        <v>Idaho2012</v>
      </c>
      <c r="F1677">
        <v>1</v>
      </c>
      <c r="G1677">
        <v>11</v>
      </c>
      <c r="H1677" s="2">
        <v>0</v>
      </c>
      <c r="I1677">
        <v>-11.73</v>
      </c>
      <c r="J1677">
        <v>-5.65</v>
      </c>
      <c r="K1677">
        <v>-17.38</v>
      </c>
      <c r="L1677" s="2">
        <f>_xlfn.RANK.EQ(I1677, INDEX(CFB!$I$2:$I$1048576, MATCH(W1677, CFB!$W$2:$W$1048576, 0)):INDEX(CFB!$I$2:$I$1048576, MATCH(W1677, CFB!$W$2:$W$1048576, 0) + COUNTIF(CFB!$W$2:$W$1048576, W1677) - 1), 0)</f>
        <v>122</v>
      </c>
      <c r="M1677" s="2">
        <f>_xlfn.RANK.EQ(J1677, INDEX(CFB!$J$2:$J$1048576, MATCH(W1677, CFB!$W$2:$W$1048576, 0)):INDEX(CFB!$J$2:$J$1048576, MATCH(W1677, CFB!$W$2:$W$1048576, 0) + COUNTIF(CFB!$W$2:$W$1048576, W1677) - 1))</f>
        <v>98</v>
      </c>
      <c r="N1677" s="2">
        <f>RANK(K1677, INDEX(CFB!$K$2:$K$1048576, MATCH(W1677, CFB!$W$2:$W$1048576, 0)):INDEX(CFB!$K$2:$K$1048576, MATCH(W1677, CFB!$W$2:$W$1048576, 0) + COUNTIF(CFB!$W$2:$W$1048576, W1677) - 1))</f>
        <v>121</v>
      </c>
      <c r="O1677">
        <v>28.12</v>
      </c>
      <c r="P1677">
        <v>29.28</v>
      </c>
      <c r="Q1677">
        <v>7.29</v>
      </c>
      <c r="R1677">
        <v>6.96</v>
      </c>
      <c r="S1677">
        <v>3.78</v>
      </c>
      <c r="T1677">
        <v>4.7</v>
      </c>
      <c r="U1677">
        <v>5.7</v>
      </c>
      <c r="V1677">
        <v>5.65</v>
      </c>
      <c r="W1677">
        <v>2012</v>
      </c>
      <c r="X1677">
        <f t="shared" si="51"/>
        <v>0</v>
      </c>
    </row>
    <row r="1678" spans="1:24" ht="12.75" hidden="1" customHeight="1" x14ac:dyDescent="0.45">
      <c r="A1678">
        <v>122</v>
      </c>
      <c r="B1678" t="s">
        <v>150</v>
      </c>
      <c r="C1678" t="s">
        <v>168</v>
      </c>
      <c r="D1678" s="2" t="str">
        <f t="shared" si="50"/>
        <v>Southern Mississippi2012</v>
      </c>
      <c r="F1678">
        <v>0</v>
      </c>
      <c r="G1678">
        <v>12</v>
      </c>
      <c r="H1678" s="2">
        <v>0</v>
      </c>
      <c r="I1678">
        <v>-9.19</v>
      </c>
      <c r="J1678">
        <v>-8.85</v>
      </c>
      <c r="K1678">
        <v>-18.04</v>
      </c>
      <c r="L1678" s="2">
        <f>_xlfn.RANK.EQ(I1678, INDEX(CFB!$I$2:$I$1048576, MATCH(W1678, CFB!$W$2:$W$1048576, 0)):INDEX(CFB!$I$2:$I$1048576, MATCH(W1678, CFB!$W$2:$W$1048576, 0) + COUNTIF(CFB!$W$2:$W$1048576, W1678) - 1), 0)</f>
        <v>117</v>
      </c>
      <c r="M1678" s="2">
        <f>_xlfn.RANK.EQ(J1678, INDEX(CFB!$J$2:$J$1048576, MATCH(W1678, CFB!$W$2:$W$1048576, 0)):INDEX(CFB!$J$2:$J$1048576, MATCH(W1678, CFB!$W$2:$W$1048576, 0) + COUNTIF(CFB!$W$2:$W$1048576, W1678) - 1))</f>
        <v>115</v>
      </c>
      <c r="N1678" s="2">
        <f>RANK(K1678, INDEX(CFB!$K$2:$K$1048576, MATCH(W1678, CFB!$W$2:$W$1048576, 0)):INDEX(CFB!$K$2:$K$1048576, MATCH(W1678, CFB!$W$2:$W$1048576, 0) + COUNTIF(CFB!$W$2:$W$1048576, W1678) - 1))</f>
        <v>122</v>
      </c>
      <c r="O1678">
        <v>31.89</v>
      </c>
      <c r="P1678">
        <v>23.8</v>
      </c>
      <c r="Q1678">
        <v>7.69</v>
      </c>
      <c r="R1678">
        <v>6.47</v>
      </c>
      <c r="S1678">
        <v>4.3600000000000003</v>
      </c>
      <c r="T1678">
        <v>4.53</v>
      </c>
      <c r="U1678">
        <v>5.79</v>
      </c>
      <c r="V1678">
        <v>5.18</v>
      </c>
      <c r="W1678">
        <v>2012</v>
      </c>
      <c r="X1678">
        <f t="shared" si="51"/>
        <v>0</v>
      </c>
    </row>
    <row r="1679" spans="1:24" ht="12.75" hidden="1" customHeight="1" x14ac:dyDescent="0.45">
      <c r="A1679">
        <v>123</v>
      </c>
      <c r="B1679" t="s">
        <v>149</v>
      </c>
      <c r="C1679" t="s">
        <v>178</v>
      </c>
      <c r="D1679" s="2" t="str">
        <f t="shared" si="50"/>
        <v>New Mexico State2012</v>
      </c>
      <c r="F1679">
        <v>1</v>
      </c>
      <c r="G1679">
        <v>11</v>
      </c>
      <c r="H1679" s="2">
        <v>0</v>
      </c>
      <c r="I1679">
        <v>-9.83</v>
      </c>
      <c r="J1679">
        <v>-9.17</v>
      </c>
      <c r="K1679">
        <v>-19</v>
      </c>
      <c r="L1679" s="2">
        <f>_xlfn.RANK.EQ(I1679, INDEX(CFB!$I$2:$I$1048576, MATCH(W1679, CFB!$W$2:$W$1048576, 0)):INDEX(CFB!$I$2:$I$1048576, MATCH(W1679, CFB!$W$2:$W$1048576, 0) + COUNTIF(CFB!$W$2:$W$1048576, W1679) - 1), 0)</f>
        <v>119</v>
      </c>
      <c r="M1679" s="2">
        <f>_xlfn.RANK.EQ(J1679, INDEX(CFB!$J$2:$J$1048576, MATCH(W1679, CFB!$W$2:$W$1048576, 0)):INDEX(CFB!$J$2:$J$1048576, MATCH(W1679, CFB!$W$2:$W$1048576, 0) + COUNTIF(CFB!$W$2:$W$1048576, W1679) - 1))</f>
        <v>118</v>
      </c>
      <c r="N1679" s="2">
        <f>RANK(K1679, INDEX(CFB!$K$2:$K$1048576, MATCH(W1679, CFB!$W$2:$W$1048576, 0)):INDEX(CFB!$K$2:$K$1048576, MATCH(W1679, CFB!$W$2:$W$1048576, 0) + COUNTIF(CFB!$W$2:$W$1048576, W1679) - 1))</f>
        <v>123</v>
      </c>
      <c r="O1679">
        <v>29.8</v>
      </c>
      <c r="P1679">
        <v>28.55</v>
      </c>
      <c r="Q1679">
        <v>8.0299999999999994</v>
      </c>
      <c r="R1679">
        <v>6.96</v>
      </c>
      <c r="S1679">
        <v>3.39</v>
      </c>
      <c r="T1679">
        <v>5.07</v>
      </c>
      <c r="U1679">
        <v>5.76</v>
      </c>
      <c r="V1679">
        <v>5.83</v>
      </c>
      <c r="W1679">
        <v>2012</v>
      </c>
      <c r="X1679">
        <f t="shared" si="51"/>
        <v>0</v>
      </c>
    </row>
    <row r="1680" spans="1:24" ht="12.75" hidden="1" customHeight="1" x14ac:dyDescent="0.45">
      <c r="A1680">
        <v>124</v>
      </c>
      <c r="B1680" t="s">
        <v>145</v>
      </c>
      <c r="C1680" t="s">
        <v>162</v>
      </c>
      <c r="D1680" s="2" t="str">
        <f t="shared" si="50"/>
        <v>Massachusetts2012</v>
      </c>
      <c r="F1680">
        <v>1</v>
      </c>
      <c r="G1680">
        <v>11</v>
      </c>
      <c r="H1680" s="2">
        <v>0</v>
      </c>
      <c r="I1680">
        <v>-15.59</v>
      </c>
      <c r="J1680">
        <v>-5.37</v>
      </c>
      <c r="K1680">
        <v>-20.97</v>
      </c>
      <c r="L1680" s="2">
        <f>_xlfn.RANK.EQ(I1680, INDEX(CFB!$I$2:$I$1048576, MATCH(W1680, CFB!$W$2:$W$1048576, 0)):INDEX(CFB!$I$2:$I$1048576, MATCH(W1680, CFB!$W$2:$W$1048576, 0) + COUNTIF(CFB!$W$2:$W$1048576, W1680) - 1), 0)</f>
        <v>124</v>
      </c>
      <c r="M1680" s="2">
        <f>_xlfn.RANK.EQ(J1680, INDEX(CFB!$J$2:$J$1048576, MATCH(W1680, CFB!$W$2:$W$1048576, 0)):INDEX(CFB!$J$2:$J$1048576, MATCH(W1680, CFB!$W$2:$W$1048576, 0) + COUNTIF(CFB!$W$2:$W$1048576, W1680) - 1))</f>
        <v>97</v>
      </c>
      <c r="N1680" s="2">
        <f>RANK(K1680, INDEX(CFB!$K$2:$K$1048576, MATCH(W1680, CFB!$W$2:$W$1048576, 0)):INDEX(CFB!$K$2:$K$1048576, MATCH(W1680, CFB!$W$2:$W$1048576, 0) + COUNTIF(CFB!$W$2:$W$1048576, W1680) - 1))</f>
        <v>124</v>
      </c>
      <c r="O1680">
        <v>24.5</v>
      </c>
      <c r="P1680">
        <v>29.4</v>
      </c>
      <c r="Q1680">
        <v>6.12</v>
      </c>
      <c r="R1680">
        <v>6.89</v>
      </c>
      <c r="S1680">
        <v>3.37</v>
      </c>
      <c r="T1680">
        <v>4.8600000000000003</v>
      </c>
      <c r="U1680">
        <v>4.8899999999999997</v>
      </c>
      <c r="V1680">
        <v>5.5</v>
      </c>
      <c r="W1680">
        <v>2012</v>
      </c>
      <c r="X1680">
        <f t="shared" si="51"/>
        <v>0</v>
      </c>
    </row>
    <row r="1681" spans="1:24" ht="12.75" hidden="1" customHeight="1" x14ac:dyDescent="0.45">
      <c r="A1681">
        <v>1</v>
      </c>
      <c r="B1681" t="s">
        <v>18</v>
      </c>
      <c r="C1681" t="s">
        <v>157</v>
      </c>
      <c r="D1681" s="2" t="str">
        <f t="shared" si="50"/>
        <v>Alabama2011</v>
      </c>
      <c r="E1681">
        <v>1</v>
      </c>
      <c r="F1681">
        <v>12</v>
      </c>
      <c r="G1681">
        <v>1</v>
      </c>
      <c r="H1681" s="2">
        <v>0</v>
      </c>
      <c r="I1681">
        <v>7.45</v>
      </c>
      <c r="J1681">
        <v>16.989999999999998</v>
      </c>
      <c r="K1681">
        <v>24.44</v>
      </c>
      <c r="L1681" s="2">
        <f>_xlfn.RANK.EQ(I1681, INDEX(CFB!$I$2:$I$1048576, MATCH(W1681, CFB!$W$2:$W$1048576, 0)):INDEX(CFB!$I$2:$I$1048576, MATCH(W1681, CFB!$W$2:$W$1048576, 0) + COUNTIF(CFB!$W$2:$W$1048576, W1681) - 1), 0)</f>
        <v>18</v>
      </c>
      <c r="M1681" s="2">
        <f>_xlfn.RANK.EQ(J1681, INDEX(CFB!$J$2:$J$1048576, MATCH(W1681, CFB!$W$2:$W$1048576, 0)):INDEX(CFB!$J$2:$J$1048576, MATCH(W1681, CFB!$W$2:$W$1048576, 0) + COUNTIF(CFB!$W$2:$W$1048576, W1681) - 1))</f>
        <v>1</v>
      </c>
      <c r="N1681" s="2">
        <f>RANK(K1681, INDEX(CFB!$K$2:$K$1048576, MATCH(W1681, CFB!$W$2:$W$1048576, 0)):INDEX(CFB!$K$2:$K$1048576, MATCH(W1681, CFB!$W$2:$W$1048576, 0) + COUNTIF(CFB!$W$2:$W$1048576, W1681) - 1))</f>
        <v>1</v>
      </c>
      <c r="O1681">
        <v>53.23</v>
      </c>
      <c r="P1681">
        <v>-5.24</v>
      </c>
      <c r="Q1681">
        <v>9.89</v>
      </c>
      <c r="R1681">
        <v>2.87</v>
      </c>
      <c r="S1681">
        <v>6.62</v>
      </c>
      <c r="T1681">
        <v>1.64</v>
      </c>
      <c r="U1681">
        <v>7.96</v>
      </c>
      <c r="V1681">
        <v>2.34</v>
      </c>
      <c r="W1681">
        <v>2011</v>
      </c>
      <c r="X1681">
        <f t="shared" si="51"/>
        <v>1</v>
      </c>
    </row>
    <row r="1682" spans="1:24" ht="12.75" hidden="1" customHeight="1" x14ac:dyDescent="0.45">
      <c r="A1682">
        <v>2</v>
      </c>
      <c r="B1682" t="s">
        <v>27</v>
      </c>
      <c r="C1682" t="s">
        <v>157</v>
      </c>
      <c r="D1682" s="2" t="str">
        <f t="shared" si="50"/>
        <v>LSU2011</v>
      </c>
      <c r="E1682">
        <v>2</v>
      </c>
      <c r="F1682">
        <v>13</v>
      </c>
      <c r="G1682">
        <v>1</v>
      </c>
      <c r="H1682" s="2">
        <v>0</v>
      </c>
      <c r="I1682">
        <v>7.52</v>
      </c>
      <c r="J1682">
        <v>16.75</v>
      </c>
      <c r="K1682">
        <v>24.27</v>
      </c>
      <c r="L1682" s="2">
        <f>_xlfn.RANK.EQ(I1682, INDEX(CFB!$I$2:$I$1048576, MATCH(W1682, CFB!$W$2:$W$1048576, 0)):INDEX(CFB!$I$2:$I$1048576, MATCH(W1682, CFB!$W$2:$W$1048576, 0) + COUNTIF(CFB!$W$2:$W$1048576, W1682) - 1), 0)</f>
        <v>17</v>
      </c>
      <c r="M1682" s="2">
        <f>_xlfn.RANK.EQ(J1682, INDEX(CFB!$J$2:$J$1048576, MATCH(W1682, CFB!$W$2:$W$1048576, 0)):INDEX(CFB!$J$2:$J$1048576, MATCH(W1682, CFB!$W$2:$W$1048576, 0) + COUNTIF(CFB!$W$2:$W$1048576, W1682) - 1))</f>
        <v>2</v>
      </c>
      <c r="N1682" s="2">
        <f>RANK(K1682, INDEX(CFB!$K$2:$K$1048576, MATCH(W1682, CFB!$W$2:$W$1048576, 0)):INDEX(CFB!$K$2:$K$1048576, MATCH(W1682, CFB!$W$2:$W$1048576, 0) + COUNTIF(CFB!$W$2:$W$1048576, W1682) - 1))</f>
        <v>2</v>
      </c>
      <c r="O1682">
        <v>53.72</v>
      </c>
      <c r="P1682">
        <v>-5.22</v>
      </c>
      <c r="Q1682">
        <v>9.86</v>
      </c>
      <c r="R1682">
        <v>3.65</v>
      </c>
      <c r="S1682">
        <v>5.86</v>
      </c>
      <c r="T1682">
        <v>1.65</v>
      </c>
      <c r="U1682">
        <v>7.24</v>
      </c>
      <c r="V1682">
        <v>2.71</v>
      </c>
      <c r="W1682">
        <v>2011</v>
      </c>
      <c r="X1682">
        <f t="shared" si="51"/>
        <v>0</v>
      </c>
    </row>
    <row r="1683" spans="1:24" ht="12.75" hidden="1" customHeight="1" x14ac:dyDescent="0.45">
      <c r="A1683">
        <v>3</v>
      </c>
      <c r="B1683" t="s">
        <v>121</v>
      </c>
      <c r="C1683" t="s">
        <v>29</v>
      </c>
      <c r="D1683" s="2" t="str">
        <f t="shared" si="50"/>
        <v>Oklahoma State2011</v>
      </c>
      <c r="E1683">
        <v>3</v>
      </c>
      <c r="F1683">
        <v>12</v>
      </c>
      <c r="G1683">
        <v>1</v>
      </c>
      <c r="H1683" s="2">
        <v>0</v>
      </c>
      <c r="I1683">
        <v>18.600000000000001</v>
      </c>
      <c r="J1683">
        <v>5.54</v>
      </c>
      <c r="K1683">
        <v>24.14</v>
      </c>
      <c r="L1683" s="2">
        <f>_xlfn.RANK.EQ(I1683, INDEX(CFB!$I$2:$I$1048576, MATCH(W1683, CFB!$W$2:$W$1048576, 0)):INDEX(CFB!$I$2:$I$1048576, MATCH(W1683, CFB!$W$2:$W$1048576, 0) + COUNTIF(CFB!$W$2:$W$1048576, W1683) - 1), 0)</f>
        <v>2</v>
      </c>
      <c r="M1683" s="2">
        <f>_xlfn.RANK.EQ(J1683, INDEX(CFB!$J$2:$J$1048576, MATCH(W1683, CFB!$W$2:$W$1048576, 0)):INDEX(CFB!$J$2:$J$1048576, MATCH(W1683, CFB!$W$2:$W$1048576, 0) + COUNTIF(CFB!$W$2:$W$1048576, W1683) - 1))</f>
        <v>23</v>
      </c>
      <c r="N1683" s="2">
        <f>RANK(K1683, INDEX(CFB!$K$2:$K$1048576, MATCH(W1683, CFB!$W$2:$W$1048576, 0)):INDEX(CFB!$K$2:$K$1048576, MATCH(W1683, CFB!$W$2:$W$1048576, 0) + COUNTIF(CFB!$W$2:$W$1048576, W1683) - 1))</f>
        <v>3</v>
      </c>
      <c r="O1683">
        <v>64.36</v>
      </c>
      <c r="P1683">
        <v>5.93</v>
      </c>
      <c r="Q1683">
        <v>9.81</v>
      </c>
      <c r="R1683">
        <v>4.68</v>
      </c>
      <c r="S1683">
        <v>6.53</v>
      </c>
      <c r="T1683">
        <v>3.21</v>
      </c>
      <c r="U1683">
        <v>8.42</v>
      </c>
      <c r="V1683">
        <v>3.98</v>
      </c>
      <c r="W1683">
        <v>2011</v>
      </c>
      <c r="X1683">
        <f t="shared" si="51"/>
        <v>0</v>
      </c>
    </row>
    <row r="1684" spans="1:24" ht="12.75" hidden="1" customHeight="1" x14ac:dyDescent="0.45">
      <c r="A1684">
        <v>4</v>
      </c>
      <c r="B1684" t="s">
        <v>54</v>
      </c>
      <c r="C1684" t="s">
        <v>29</v>
      </c>
      <c r="D1684" s="2" t="str">
        <f t="shared" si="50"/>
        <v>Oklahoma2011</v>
      </c>
      <c r="E1684">
        <v>16</v>
      </c>
      <c r="F1684">
        <v>10</v>
      </c>
      <c r="G1684">
        <v>3</v>
      </c>
      <c r="H1684" s="2">
        <v>0</v>
      </c>
      <c r="I1684">
        <v>9.4700000000000006</v>
      </c>
      <c r="J1684">
        <v>10.28</v>
      </c>
      <c r="K1684">
        <v>19.75</v>
      </c>
      <c r="L1684" s="2">
        <f>_xlfn.RANK.EQ(I1684, INDEX(CFB!$I$2:$I$1048576, MATCH(W1684, CFB!$W$2:$W$1048576, 0)):INDEX(CFB!$I$2:$I$1048576, MATCH(W1684, CFB!$W$2:$W$1048576, 0) + COUNTIF(CFB!$W$2:$W$1048576, W1684) - 1), 0)</f>
        <v>12</v>
      </c>
      <c r="M1684" s="2">
        <f>_xlfn.RANK.EQ(J1684, INDEX(CFB!$J$2:$J$1048576, MATCH(W1684, CFB!$W$2:$W$1048576, 0)):INDEX(CFB!$J$2:$J$1048576, MATCH(W1684, CFB!$W$2:$W$1048576, 0) + COUNTIF(CFB!$W$2:$W$1048576, W1684) - 1))</f>
        <v>4</v>
      </c>
      <c r="N1684" s="2">
        <f>RANK(K1684, INDEX(CFB!$K$2:$K$1048576, MATCH(W1684, CFB!$W$2:$W$1048576, 0)):INDEX(CFB!$K$2:$K$1048576, MATCH(W1684, CFB!$W$2:$W$1048576, 0) + COUNTIF(CFB!$W$2:$W$1048576, W1684) - 1))</f>
        <v>4</v>
      </c>
      <c r="O1684">
        <v>55.6</v>
      </c>
      <c r="P1684">
        <v>2.09</v>
      </c>
      <c r="Q1684">
        <v>9.11</v>
      </c>
      <c r="R1684">
        <v>4.8899999999999997</v>
      </c>
      <c r="S1684">
        <v>5.8</v>
      </c>
      <c r="T1684">
        <v>2.48</v>
      </c>
      <c r="U1684">
        <v>7.59</v>
      </c>
      <c r="V1684">
        <v>3.75</v>
      </c>
      <c r="W1684">
        <v>2011</v>
      </c>
      <c r="X1684">
        <f t="shared" si="51"/>
        <v>0</v>
      </c>
    </row>
    <row r="1685" spans="1:24" ht="12.75" hidden="1" customHeight="1" x14ac:dyDescent="0.45">
      <c r="A1685">
        <v>5</v>
      </c>
      <c r="B1685" t="s">
        <v>13</v>
      </c>
      <c r="C1685" t="s">
        <v>171</v>
      </c>
      <c r="D1685" s="2" t="str">
        <f t="shared" si="50"/>
        <v>Oregon2011</v>
      </c>
      <c r="E1685">
        <v>4</v>
      </c>
      <c r="F1685">
        <v>12</v>
      </c>
      <c r="G1685">
        <v>2</v>
      </c>
      <c r="H1685" s="2">
        <v>0</v>
      </c>
      <c r="I1685">
        <v>15.45</v>
      </c>
      <c r="J1685">
        <v>3.35</v>
      </c>
      <c r="K1685">
        <v>18.8</v>
      </c>
      <c r="L1685" s="2">
        <f>_xlfn.RANK.EQ(I1685, INDEX(CFB!$I$2:$I$1048576, MATCH(W1685, CFB!$W$2:$W$1048576, 0)):INDEX(CFB!$I$2:$I$1048576, MATCH(W1685, CFB!$W$2:$W$1048576, 0) + COUNTIF(CFB!$W$2:$W$1048576, W1685) - 1), 0)</f>
        <v>3</v>
      </c>
      <c r="M1685" s="2">
        <f>_xlfn.RANK.EQ(J1685, INDEX(CFB!$J$2:$J$1048576, MATCH(W1685, CFB!$W$2:$W$1048576, 0)):INDEX(CFB!$J$2:$J$1048576, MATCH(W1685, CFB!$W$2:$W$1048576, 0) + COUNTIF(CFB!$W$2:$W$1048576, W1685) - 1))</f>
        <v>39</v>
      </c>
      <c r="N1685" s="2">
        <f>RANK(K1685, INDEX(CFB!$K$2:$K$1048576, MATCH(W1685, CFB!$W$2:$W$1048576, 0)):INDEX(CFB!$K$2:$K$1048576, MATCH(W1685, CFB!$W$2:$W$1048576, 0) + COUNTIF(CFB!$W$2:$W$1048576, W1685) - 1))</f>
        <v>5</v>
      </c>
      <c r="O1685">
        <v>61.57</v>
      </c>
      <c r="P1685">
        <v>6.88</v>
      </c>
      <c r="Q1685">
        <v>9.6</v>
      </c>
      <c r="R1685">
        <v>4.3600000000000003</v>
      </c>
      <c r="S1685">
        <v>7.47</v>
      </c>
      <c r="T1685">
        <v>2.71</v>
      </c>
      <c r="U1685">
        <v>8.33</v>
      </c>
      <c r="V1685">
        <v>3.47</v>
      </c>
      <c r="W1685">
        <v>2011</v>
      </c>
      <c r="X1685">
        <f t="shared" si="51"/>
        <v>0</v>
      </c>
    </row>
    <row r="1686" spans="1:24" ht="12.75" hidden="1" customHeight="1" x14ac:dyDescent="0.45">
      <c r="A1686">
        <v>6</v>
      </c>
      <c r="B1686" t="s">
        <v>112</v>
      </c>
      <c r="C1686" t="s">
        <v>171</v>
      </c>
      <c r="D1686" s="2" t="str">
        <f t="shared" si="50"/>
        <v>Stanford2011</v>
      </c>
      <c r="E1686">
        <v>7</v>
      </c>
      <c r="F1686">
        <v>11</v>
      </c>
      <c r="G1686">
        <v>2</v>
      </c>
      <c r="H1686" s="2">
        <v>0</v>
      </c>
      <c r="I1686">
        <v>10.65</v>
      </c>
      <c r="J1686">
        <v>7.13</v>
      </c>
      <c r="K1686">
        <v>17.78</v>
      </c>
      <c r="L1686" s="2">
        <f>_xlfn.RANK.EQ(I1686, INDEX(CFB!$I$2:$I$1048576, MATCH(W1686, CFB!$W$2:$W$1048576, 0)):INDEX(CFB!$I$2:$I$1048576, MATCH(W1686, CFB!$W$2:$W$1048576, 0) + COUNTIF(CFB!$W$2:$W$1048576, W1686) - 1), 0)</f>
        <v>7</v>
      </c>
      <c r="M1686" s="2">
        <f>_xlfn.RANK.EQ(J1686, INDEX(CFB!$J$2:$J$1048576, MATCH(W1686, CFB!$W$2:$W$1048576, 0)):INDEX(CFB!$J$2:$J$1048576, MATCH(W1686, CFB!$W$2:$W$1048576, 0) + COUNTIF(CFB!$W$2:$W$1048576, W1686) - 1))</f>
        <v>14</v>
      </c>
      <c r="N1686" s="2">
        <f>RANK(K1686, INDEX(CFB!$K$2:$K$1048576, MATCH(W1686, CFB!$W$2:$W$1048576, 0)):INDEX(CFB!$K$2:$K$1048576, MATCH(W1686, CFB!$W$2:$W$1048576, 0) + COUNTIF(CFB!$W$2:$W$1048576, W1686) - 1))</f>
        <v>6</v>
      </c>
      <c r="O1686">
        <v>58.07</v>
      </c>
      <c r="P1686">
        <v>3.99</v>
      </c>
      <c r="Q1686">
        <v>10.25</v>
      </c>
      <c r="R1686">
        <v>5.41</v>
      </c>
      <c r="S1686">
        <v>5.98</v>
      </c>
      <c r="T1686">
        <v>2.09</v>
      </c>
      <c r="U1686">
        <v>7.9</v>
      </c>
      <c r="V1686">
        <v>3.78</v>
      </c>
      <c r="W1686">
        <v>2011</v>
      </c>
      <c r="X1686">
        <f t="shared" si="51"/>
        <v>0</v>
      </c>
    </row>
    <row r="1687" spans="1:24" ht="12.75" hidden="1" customHeight="1" x14ac:dyDescent="0.45">
      <c r="A1687">
        <v>7</v>
      </c>
      <c r="B1687" t="s">
        <v>30</v>
      </c>
      <c r="C1687" t="s">
        <v>31</v>
      </c>
      <c r="D1687" s="2" t="str">
        <f t="shared" si="50"/>
        <v>Boise State2011</v>
      </c>
      <c r="E1687">
        <v>8</v>
      </c>
      <c r="F1687">
        <v>12</v>
      </c>
      <c r="G1687">
        <v>1</v>
      </c>
      <c r="H1687" s="2">
        <v>0</v>
      </c>
      <c r="I1687">
        <v>9.23</v>
      </c>
      <c r="J1687">
        <v>7.53</v>
      </c>
      <c r="K1687">
        <v>16.75</v>
      </c>
      <c r="L1687" s="2">
        <f>_xlfn.RANK.EQ(I1687, INDEX(CFB!$I$2:$I$1048576, MATCH(W1687, CFB!$W$2:$W$1048576, 0)):INDEX(CFB!$I$2:$I$1048576, MATCH(W1687, CFB!$W$2:$W$1048576, 0) + COUNTIF(CFB!$W$2:$W$1048576, W1687) - 1), 0)</f>
        <v>13</v>
      </c>
      <c r="M1687" s="2">
        <f>_xlfn.RANK.EQ(J1687, INDEX(CFB!$J$2:$J$1048576, MATCH(W1687, CFB!$W$2:$W$1048576, 0)):INDEX(CFB!$J$2:$J$1048576, MATCH(W1687, CFB!$W$2:$W$1048576, 0) + COUNTIF(CFB!$W$2:$W$1048576, W1687) - 1))</f>
        <v>12</v>
      </c>
      <c r="N1687" s="2">
        <f>RANK(K1687, INDEX(CFB!$K$2:$K$1048576, MATCH(W1687, CFB!$W$2:$W$1048576, 0)):INDEX(CFB!$K$2:$K$1048576, MATCH(W1687, CFB!$W$2:$W$1048576, 0) + COUNTIF(CFB!$W$2:$W$1048576, W1687) - 1))</f>
        <v>7</v>
      </c>
      <c r="O1687">
        <v>54.6</v>
      </c>
      <c r="P1687">
        <v>5.12</v>
      </c>
      <c r="Q1687">
        <v>9.1999999999999993</v>
      </c>
      <c r="R1687">
        <v>5.62</v>
      </c>
      <c r="S1687">
        <v>5.16</v>
      </c>
      <c r="T1687">
        <v>2.54</v>
      </c>
      <c r="U1687">
        <v>7.19</v>
      </c>
      <c r="V1687">
        <v>4.1100000000000003</v>
      </c>
      <c r="W1687">
        <v>2011</v>
      </c>
      <c r="X1687">
        <f t="shared" si="51"/>
        <v>0</v>
      </c>
    </row>
    <row r="1688" spans="1:24" ht="12.75" hidden="1" customHeight="1" x14ac:dyDescent="0.45">
      <c r="A1688">
        <v>8</v>
      </c>
      <c r="B1688" t="s">
        <v>44</v>
      </c>
      <c r="C1688" t="s">
        <v>177</v>
      </c>
      <c r="D1688" s="2" t="str">
        <f t="shared" si="50"/>
        <v>Michigan2011</v>
      </c>
      <c r="E1688">
        <v>12</v>
      </c>
      <c r="F1688">
        <v>11</v>
      </c>
      <c r="G1688">
        <v>2</v>
      </c>
      <c r="H1688" s="2">
        <v>0</v>
      </c>
      <c r="I1688">
        <v>7.15</v>
      </c>
      <c r="J1688">
        <v>9.1199999999999992</v>
      </c>
      <c r="K1688">
        <v>16.27</v>
      </c>
      <c r="L1688" s="2">
        <f>_xlfn.RANK.EQ(I1688, INDEX(CFB!$I$2:$I$1048576, MATCH(W1688, CFB!$W$2:$W$1048576, 0)):INDEX(CFB!$I$2:$I$1048576, MATCH(W1688, CFB!$W$2:$W$1048576, 0) + COUNTIF(CFB!$W$2:$W$1048576, W1688) - 1), 0)</f>
        <v>20</v>
      </c>
      <c r="M1688" s="2">
        <f>_xlfn.RANK.EQ(J1688, INDEX(CFB!$J$2:$J$1048576, MATCH(W1688, CFB!$W$2:$W$1048576, 0)):INDEX(CFB!$J$2:$J$1048576, MATCH(W1688, CFB!$W$2:$W$1048576, 0) + COUNTIF(CFB!$W$2:$W$1048576, W1688) - 1))</f>
        <v>7</v>
      </c>
      <c r="N1688" s="2">
        <f>RANK(K1688, INDEX(CFB!$K$2:$K$1048576, MATCH(W1688, CFB!$W$2:$W$1048576, 0)):INDEX(CFB!$K$2:$K$1048576, MATCH(W1688, CFB!$W$2:$W$1048576, 0) + COUNTIF(CFB!$W$2:$W$1048576, W1688) - 1))</f>
        <v>8</v>
      </c>
      <c r="O1688">
        <v>50.52</v>
      </c>
      <c r="P1688">
        <v>3.73</v>
      </c>
      <c r="Q1688">
        <v>9.85</v>
      </c>
      <c r="R1688">
        <v>5.25</v>
      </c>
      <c r="S1688">
        <v>6.3</v>
      </c>
      <c r="T1688">
        <v>3.04</v>
      </c>
      <c r="U1688">
        <v>7.55</v>
      </c>
      <c r="V1688">
        <v>4.17</v>
      </c>
      <c r="W1688">
        <v>2011</v>
      </c>
      <c r="X1688">
        <f t="shared" si="51"/>
        <v>0</v>
      </c>
    </row>
    <row r="1689" spans="1:24" ht="12.75" hidden="1" customHeight="1" x14ac:dyDescent="0.45">
      <c r="A1689">
        <v>9</v>
      </c>
      <c r="B1689" t="s">
        <v>72</v>
      </c>
      <c r="C1689" t="s">
        <v>176</v>
      </c>
      <c r="D1689" s="2" t="str">
        <f t="shared" si="50"/>
        <v>Wisconsin2011</v>
      </c>
      <c r="E1689">
        <v>10</v>
      </c>
      <c r="F1689">
        <v>11</v>
      </c>
      <c r="G1689">
        <v>3</v>
      </c>
      <c r="H1689" s="2">
        <v>0</v>
      </c>
      <c r="I1689">
        <v>9.7200000000000006</v>
      </c>
      <c r="J1689">
        <v>6.17</v>
      </c>
      <c r="K1689">
        <v>15.89</v>
      </c>
      <c r="L1689" s="2">
        <f>_xlfn.RANK.EQ(I1689, INDEX(CFB!$I$2:$I$1048576, MATCH(W1689, CFB!$W$2:$W$1048576, 0)):INDEX(CFB!$I$2:$I$1048576, MATCH(W1689, CFB!$W$2:$W$1048576, 0) + COUNTIF(CFB!$W$2:$W$1048576, W1689) - 1), 0)</f>
        <v>11</v>
      </c>
      <c r="M1689" s="2">
        <f>_xlfn.RANK.EQ(J1689, INDEX(CFB!$J$2:$J$1048576, MATCH(W1689, CFB!$W$2:$W$1048576, 0)):INDEX(CFB!$J$2:$J$1048576, MATCH(W1689, CFB!$W$2:$W$1048576, 0) + COUNTIF(CFB!$W$2:$W$1048576, W1689) - 1))</f>
        <v>20</v>
      </c>
      <c r="N1689" s="2">
        <f>RANK(K1689, INDEX(CFB!$K$2:$K$1048576, MATCH(W1689, CFB!$W$2:$W$1048576, 0)):INDEX(CFB!$K$2:$K$1048576, MATCH(W1689, CFB!$W$2:$W$1048576, 0) + COUNTIF(CFB!$W$2:$W$1048576, W1689) - 1))</f>
        <v>9</v>
      </c>
      <c r="O1689">
        <v>59.1</v>
      </c>
      <c r="P1689">
        <v>6.12</v>
      </c>
      <c r="Q1689">
        <v>11.62</v>
      </c>
      <c r="R1689">
        <v>5.52</v>
      </c>
      <c r="S1689">
        <v>6.53</v>
      </c>
      <c r="T1689">
        <v>3.35</v>
      </c>
      <c r="U1689">
        <v>8.39</v>
      </c>
      <c r="V1689">
        <v>4.3</v>
      </c>
      <c r="W1689">
        <v>2011</v>
      </c>
      <c r="X1689">
        <f t="shared" si="51"/>
        <v>0</v>
      </c>
    </row>
    <row r="1690" spans="1:24" ht="12.75" hidden="1" customHeight="1" x14ac:dyDescent="0.45">
      <c r="A1690">
        <v>10</v>
      </c>
      <c r="B1690" t="s">
        <v>38</v>
      </c>
      <c r="C1690" t="s">
        <v>170</v>
      </c>
      <c r="D1690" s="2" t="str">
        <f t="shared" si="50"/>
        <v>USC2011</v>
      </c>
      <c r="E1690">
        <v>6</v>
      </c>
      <c r="F1690">
        <v>10</v>
      </c>
      <c r="G1690">
        <v>2</v>
      </c>
      <c r="H1690" s="2">
        <v>0</v>
      </c>
      <c r="I1690">
        <v>9.07</v>
      </c>
      <c r="J1690">
        <v>5.09</v>
      </c>
      <c r="K1690">
        <v>14.16</v>
      </c>
      <c r="L1690" s="2">
        <f>_xlfn.RANK.EQ(I1690, INDEX(CFB!$I$2:$I$1048576, MATCH(W1690, CFB!$W$2:$W$1048576, 0)):INDEX(CFB!$I$2:$I$1048576, MATCH(W1690, CFB!$W$2:$W$1048576, 0) + COUNTIF(CFB!$W$2:$W$1048576, W1690) - 1), 0)</f>
        <v>14</v>
      </c>
      <c r="M1690" s="2">
        <f>_xlfn.RANK.EQ(J1690, INDEX(CFB!$J$2:$J$1048576, MATCH(W1690, CFB!$W$2:$W$1048576, 0)):INDEX(CFB!$J$2:$J$1048576, MATCH(W1690, CFB!$W$2:$W$1048576, 0) + COUNTIF(CFB!$W$2:$W$1048576, W1690) - 1))</f>
        <v>25</v>
      </c>
      <c r="N1690" s="2">
        <f>RANK(K1690, INDEX(CFB!$K$2:$K$1048576, MATCH(W1690, CFB!$W$2:$W$1048576, 0)):INDEX(CFB!$K$2:$K$1048576, MATCH(W1690, CFB!$W$2:$W$1048576, 0) + COUNTIF(CFB!$W$2:$W$1048576, W1690) - 1))</f>
        <v>10</v>
      </c>
      <c r="O1690">
        <v>51.75</v>
      </c>
      <c r="P1690">
        <v>6.16</v>
      </c>
      <c r="Q1690">
        <v>9.58</v>
      </c>
      <c r="R1690">
        <v>5.0999999999999996</v>
      </c>
      <c r="S1690">
        <v>5.89</v>
      </c>
      <c r="T1690">
        <v>2.52</v>
      </c>
      <c r="U1690">
        <v>7.78</v>
      </c>
      <c r="V1690">
        <v>3.95</v>
      </c>
      <c r="W1690">
        <v>2011</v>
      </c>
      <c r="X1690">
        <f t="shared" si="51"/>
        <v>0</v>
      </c>
    </row>
    <row r="1691" spans="1:24" ht="12.75" hidden="1" customHeight="1" x14ac:dyDescent="0.45">
      <c r="A1691">
        <v>11</v>
      </c>
      <c r="B1691" t="s">
        <v>69</v>
      </c>
      <c r="C1691" t="s">
        <v>157</v>
      </c>
      <c r="D1691" s="2" t="str">
        <f t="shared" si="50"/>
        <v>Arkansas2011</v>
      </c>
      <c r="E1691">
        <v>5</v>
      </c>
      <c r="F1691">
        <v>11</v>
      </c>
      <c r="G1691">
        <v>2</v>
      </c>
      <c r="H1691" s="2">
        <v>0</v>
      </c>
      <c r="I1691">
        <v>9.9</v>
      </c>
      <c r="J1691">
        <v>3.96</v>
      </c>
      <c r="K1691">
        <v>13.86</v>
      </c>
      <c r="L1691" s="2">
        <f>_xlfn.RANK.EQ(I1691, INDEX(CFB!$I$2:$I$1048576, MATCH(W1691, CFB!$W$2:$W$1048576, 0)):INDEX(CFB!$I$2:$I$1048576, MATCH(W1691, CFB!$W$2:$W$1048576, 0) + COUNTIF(CFB!$W$2:$W$1048576, W1691) - 1), 0)</f>
        <v>9</v>
      </c>
      <c r="M1691" s="2">
        <f>_xlfn.RANK.EQ(J1691, INDEX(CFB!$J$2:$J$1048576, MATCH(W1691, CFB!$W$2:$W$1048576, 0)):INDEX(CFB!$J$2:$J$1048576, MATCH(W1691, CFB!$W$2:$W$1048576, 0) + COUNTIF(CFB!$W$2:$W$1048576, W1691) - 1))</f>
        <v>36</v>
      </c>
      <c r="N1691" s="2">
        <f>RANK(K1691, INDEX(CFB!$K$2:$K$1048576, MATCH(W1691, CFB!$W$2:$W$1048576, 0)):INDEX(CFB!$K$2:$K$1048576, MATCH(W1691, CFB!$W$2:$W$1048576, 0) + COUNTIF(CFB!$W$2:$W$1048576, W1691) - 1))</f>
        <v>11</v>
      </c>
      <c r="O1691">
        <v>53.32</v>
      </c>
      <c r="P1691">
        <v>8.5399999999999991</v>
      </c>
      <c r="Q1691">
        <v>10.14</v>
      </c>
      <c r="R1691">
        <v>4.8099999999999996</v>
      </c>
      <c r="S1691">
        <v>5.46</v>
      </c>
      <c r="T1691">
        <v>3.5</v>
      </c>
      <c r="U1691">
        <v>7.88</v>
      </c>
      <c r="V1691">
        <v>4.18</v>
      </c>
      <c r="W1691">
        <v>2011</v>
      </c>
      <c r="X1691">
        <f t="shared" si="51"/>
        <v>0</v>
      </c>
    </row>
    <row r="1692" spans="1:24" ht="12.75" hidden="1" customHeight="1" x14ac:dyDescent="0.45">
      <c r="A1692">
        <v>12</v>
      </c>
      <c r="B1692" t="s">
        <v>45</v>
      </c>
      <c r="C1692" t="s">
        <v>29</v>
      </c>
      <c r="D1692" s="2" t="str">
        <f t="shared" si="50"/>
        <v>Baylor2011</v>
      </c>
      <c r="E1692">
        <v>13</v>
      </c>
      <c r="F1692">
        <v>10</v>
      </c>
      <c r="G1692">
        <v>3</v>
      </c>
      <c r="H1692" s="2">
        <v>0</v>
      </c>
      <c r="I1692">
        <v>19.95</v>
      </c>
      <c r="J1692">
        <v>-6.12</v>
      </c>
      <c r="K1692">
        <v>13.83</v>
      </c>
      <c r="L1692" s="2">
        <f>_xlfn.RANK.EQ(I1692, INDEX(CFB!$I$2:$I$1048576, MATCH(W1692, CFB!$W$2:$W$1048576, 0)):INDEX(CFB!$I$2:$I$1048576, MATCH(W1692, CFB!$W$2:$W$1048576, 0) + COUNTIF(CFB!$W$2:$W$1048576, W1692) - 1), 0)</f>
        <v>1</v>
      </c>
      <c r="M1692" s="2">
        <f>_xlfn.RANK.EQ(J1692, INDEX(CFB!$J$2:$J$1048576, MATCH(W1692, CFB!$W$2:$W$1048576, 0)):INDEX(CFB!$J$2:$J$1048576, MATCH(W1692, CFB!$W$2:$W$1048576, 0) + COUNTIF(CFB!$W$2:$W$1048576, W1692) - 1))</f>
        <v>103</v>
      </c>
      <c r="N1692" s="2">
        <f>RANK(K1692, INDEX(CFB!$K$2:$K$1048576, MATCH(W1692, CFB!$W$2:$W$1048576, 0)):INDEX(CFB!$K$2:$K$1048576, MATCH(W1692, CFB!$W$2:$W$1048576, 0) + COUNTIF(CFB!$W$2:$W$1048576, W1692) - 1))</f>
        <v>12</v>
      </c>
      <c r="O1692">
        <v>60.33</v>
      </c>
      <c r="P1692">
        <v>18.399999999999999</v>
      </c>
      <c r="Q1692">
        <v>12.12</v>
      </c>
      <c r="R1692">
        <v>6.29</v>
      </c>
      <c r="S1692">
        <v>6.36</v>
      </c>
      <c r="T1692">
        <v>3.97</v>
      </c>
      <c r="U1692">
        <v>8.75</v>
      </c>
      <c r="V1692">
        <v>5.16</v>
      </c>
      <c r="W1692">
        <v>2011</v>
      </c>
      <c r="X1692">
        <f t="shared" si="51"/>
        <v>0</v>
      </c>
    </row>
    <row r="1693" spans="1:24" ht="12.75" hidden="1" customHeight="1" x14ac:dyDescent="0.45">
      <c r="A1693">
        <v>13</v>
      </c>
      <c r="B1693" t="s">
        <v>20</v>
      </c>
      <c r="C1693" t="s">
        <v>155</v>
      </c>
      <c r="D1693" s="2" t="str">
        <f t="shared" si="50"/>
        <v>South Carolina2011</v>
      </c>
      <c r="E1693">
        <v>9</v>
      </c>
      <c r="F1693">
        <v>11</v>
      </c>
      <c r="G1693">
        <v>2</v>
      </c>
      <c r="H1693" s="2">
        <v>0</v>
      </c>
      <c r="I1693">
        <v>4.92</v>
      </c>
      <c r="J1693">
        <v>8.64</v>
      </c>
      <c r="K1693">
        <v>13.56</v>
      </c>
      <c r="L1693" s="2">
        <f>_xlfn.RANK.EQ(I1693, INDEX(CFB!$I$2:$I$1048576, MATCH(W1693, CFB!$W$2:$W$1048576, 0)):INDEX(CFB!$I$2:$I$1048576, MATCH(W1693, CFB!$W$2:$W$1048576, 0) + COUNTIF(CFB!$W$2:$W$1048576, W1693) - 1), 0)</f>
        <v>26</v>
      </c>
      <c r="M1693" s="2">
        <f>_xlfn.RANK.EQ(J1693, INDEX(CFB!$J$2:$J$1048576, MATCH(W1693, CFB!$W$2:$W$1048576, 0)):INDEX(CFB!$J$2:$J$1048576, MATCH(W1693, CFB!$W$2:$W$1048576, 0) + COUNTIF(CFB!$W$2:$W$1048576, W1693) - 1))</f>
        <v>9</v>
      </c>
      <c r="N1693" s="2">
        <f>RANK(K1693, INDEX(CFB!$K$2:$K$1048576, MATCH(W1693, CFB!$W$2:$W$1048576, 0)):INDEX(CFB!$K$2:$K$1048576, MATCH(W1693, CFB!$W$2:$W$1048576, 0) + COUNTIF(CFB!$W$2:$W$1048576, W1693) - 1))</f>
        <v>13</v>
      </c>
      <c r="O1693">
        <v>45.29</v>
      </c>
      <c r="P1693">
        <v>3.86</v>
      </c>
      <c r="Q1693">
        <v>9.27</v>
      </c>
      <c r="R1693">
        <v>3.3</v>
      </c>
      <c r="S1693">
        <v>5.36</v>
      </c>
      <c r="T1693">
        <v>2.82</v>
      </c>
      <c r="U1693">
        <v>6.86</v>
      </c>
      <c r="V1693">
        <v>3.07</v>
      </c>
      <c r="W1693">
        <v>2011</v>
      </c>
      <c r="X1693">
        <f t="shared" si="51"/>
        <v>0</v>
      </c>
    </row>
    <row r="1694" spans="1:24" ht="12.75" hidden="1" customHeight="1" x14ac:dyDescent="0.45">
      <c r="A1694">
        <v>14</v>
      </c>
      <c r="B1694" t="s">
        <v>34</v>
      </c>
      <c r="C1694" t="s">
        <v>29</v>
      </c>
      <c r="D1694" s="2" t="str">
        <f t="shared" si="50"/>
        <v>Texas A&amp;M2011</v>
      </c>
      <c r="F1694">
        <v>7</v>
      </c>
      <c r="G1694">
        <v>6</v>
      </c>
      <c r="H1694" s="2">
        <v>0</v>
      </c>
      <c r="I1694">
        <v>11.59</v>
      </c>
      <c r="J1694">
        <v>1.78</v>
      </c>
      <c r="K1694">
        <v>13.36</v>
      </c>
      <c r="L1694" s="2">
        <f>_xlfn.RANK.EQ(I1694, INDEX(CFB!$I$2:$I$1048576, MATCH(W1694, CFB!$W$2:$W$1048576, 0)):INDEX(CFB!$I$2:$I$1048576, MATCH(W1694, CFB!$W$2:$W$1048576, 0) + COUNTIF(CFB!$W$2:$W$1048576, W1694) - 1), 0)</f>
        <v>5</v>
      </c>
      <c r="M1694" s="2">
        <f>_xlfn.RANK.EQ(J1694, INDEX(CFB!$J$2:$J$1048576, MATCH(W1694, CFB!$W$2:$W$1048576, 0)):INDEX(CFB!$J$2:$J$1048576, MATCH(W1694, CFB!$W$2:$W$1048576, 0) + COUNTIF(CFB!$W$2:$W$1048576, W1694) - 1))</f>
        <v>48</v>
      </c>
      <c r="N1694" s="2">
        <f>RANK(K1694, INDEX(CFB!$K$2:$K$1048576, MATCH(W1694, CFB!$W$2:$W$1048576, 0)):INDEX(CFB!$K$2:$K$1048576, MATCH(W1694, CFB!$W$2:$W$1048576, 0) + COUNTIF(CFB!$W$2:$W$1048576, W1694) - 1))</f>
        <v>14</v>
      </c>
      <c r="O1694">
        <v>54.92</v>
      </c>
      <c r="P1694">
        <v>8.6</v>
      </c>
      <c r="Q1694">
        <v>8.4700000000000006</v>
      </c>
      <c r="R1694">
        <v>5.28</v>
      </c>
      <c r="S1694">
        <v>6.13</v>
      </c>
      <c r="T1694">
        <v>1.44</v>
      </c>
      <c r="U1694">
        <v>7.25</v>
      </c>
      <c r="V1694">
        <v>3.39</v>
      </c>
      <c r="W1694">
        <v>2011</v>
      </c>
      <c r="X1694">
        <f t="shared" si="51"/>
        <v>0</v>
      </c>
    </row>
    <row r="1695" spans="1:24" ht="12.75" hidden="1" customHeight="1" x14ac:dyDescent="0.45">
      <c r="A1695">
        <v>15</v>
      </c>
      <c r="B1695" t="s">
        <v>14</v>
      </c>
      <c r="C1695" t="s">
        <v>29</v>
      </c>
      <c r="D1695" s="2" t="str">
        <f t="shared" si="50"/>
        <v>Texas2011</v>
      </c>
      <c r="F1695">
        <v>8</v>
      </c>
      <c r="G1695">
        <v>5</v>
      </c>
      <c r="H1695" s="2">
        <v>0</v>
      </c>
      <c r="I1695">
        <v>1.99</v>
      </c>
      <c r="J1695">
        <v>10.17</v>
      </c>
      <c r="K1695">
        <v>12.16</v>
      </c>
      <c r="L1695" s="2">
        <f>_xlfn.RANK.EQ(I1695, INDEX(CFB!$I$2:$I$1048576, MATCH(W1695, CFB!$W$2:$W$1048576, 0)):INDEX(CFB!$I$2:$I$1048576, MATCH(W1695, CFB!$W$2:$W$1048576, 0) + COUNTIF(CFB!$W$2:$W$1048576, W1695) - 1), 0)</f>
        <v>45</v>
      </c>
      <c r="M1695" s="2">
        <f>_xlfn.RANK.EQ(J1695, INDEX(CFB!$J$2:$J$1048576, MATCH(W1695, CFB!$W$2:$W$1048576, 0)):INDEX(CFB!$J$2:$J$1048576, MATCH(W1695, CFB!$W$2:$W$1048576, 0) + COUNTIF(CFB!$W$2:$W$1048576, W1695) - 1))</f>
        <v>5</v>
      </c>
      <c r="N1695" s="2">
        <f>RANK(K1695, INDEX(CFB!$K$2:$K$1048576, MATCH(W1695, CFB!$W$2:$W$1048576, 0)):INDEX(CFB!$K$2:$K$1048576, MATCH(W1695, CFB!$W$2:$W$1048576, 0) + COUNTIF(CFB!$W$2:$W$1048576, W1695) - 1))</f>
        <v>15</v>
      </c>
      <c r="O1695">
        <v>43.91</v>
      </c>
      <c r="P1695">
        <v>2.2400000000000002</v>
      </c>
      <c r="Q1695">
        <v>8.4700000000000006</v>
      </c>
      <c r="R1695">
        <v>4.3099999999999996</v>
      </c>
      <c r="S1695">
        <v>5.41</v>
      </c>
      <c r="T1695">
        <v>1.75</v>
      </c>
      <c r="U1695">
        <v>6.58</v>
      </c>
      <c r="V1695">
        <v>3.16</v>
      </c>
      <c r="W1695">
        <v>2011</v>
      </c>
      <c r="X1695">
        <f t="shared" si="51"/>
        <v>0</v>
      </c>
    </row>
    <row r="1696" spans="1:24" ht="12.75" hidden="1" customHeight="1" x14ac:dyDescent="0.45">
      <c r="A1696">
        <v>16</v>
      </c>
      <c r="B1696" t="s">
        <v>107</v>
      </c>
      <c r="C1696" t="s">
        <v>165</v>
      </c>
      <c r="D1696" s="2" t="str">
        <f t="shared" si="50"/>
        <v>Houston2011</v>
      </c>
      <c r="E1696">
        <v>18</v>
      </c>
      <c r="F1696">
        <v>13</v>
      </c>
      <c r="G1696">
        <v>1</v>
      </c>
      <c r="H1696" s="2">
        <v>0</v>
      </c>
      <c r="I1696">
        <v>11.27</v>
      </c>
      <c r="J1696">
        <v>0.67</v>
      </c>
      <c r="K1696">
        <v>11.94</v>
      </c>
      <c r="L1696" s="2">
        <f>_xlfn.RANK.EQ(I1696, INDEX(CFB!$I$2:$I$1048576, MATCH(W1696, CFB!$W$2:$W$1048576, 0)):INDEX(CFB!$I$2:$I$1048576, MATCH(W1696, CFB!$W$2:$W$1048576, 0) + COUNTIF(CFB!$W$2:$W$1048576, W1696) - 1), 0)</f>
        <v>6</v>
      </c>
      <c r="M1696" s="2">
        <f>_xlfn.RANK.EQ(J1696, INDEX(CFB!$J$2:$J$1048576, MATCH(W1696, CFB!$W$2:$W$1048576, 0)):INDEX(CFB!$J$2:$J$1048576, MATCH(W1696, CFB!$W$2:$W$1048576, 0) + COUNTIF(CFB!$W$2:$W$1048576, W1696) - 1))</f>
        <v>58</v>
      </c>
      <c r="N1696" s="2">
        <f>RANK(K1696, INDEX(CFB!$K$2:$K$1048576, MATCH(W1696, CFB!$W$2:$W$1048576, 0)):INDEX(CFB!$K$2:$K$1048576, MATCH(W1696, CFB!$W$2:$W$1048576, 0) + COUNTIF(CFB!$W$2:$W$1048576, W1696) - 1))</f>
        <v>16</v>
      </c>
      <c r="O1696">
        <v>60.43</v>
      </c>
      <c r="P1696">
        <v>12.89</v>
      </c>
      <c r="Q1696">
        <v>10.55</v>
      </c>
      <c r="R1696">
        <v>5.38</v>
      </c>
      <c r="S1696">
        <v>5.62</v>
      </c>
      <c r="T1696">
        <v>3.57</v>
      </c>
      <c r="U1696">
        <v>8.58</v>
      </c>
      <c r="V1696">
        <v>4.3099999999999996</v>
      </c>
      <c r="W1696">
        <v>2011</v>
      </c>
      <c r="X1696">
        <f t="shared" si="51"/>
        <v>0</v>
      </c>
    </row>
    <row r="1697" spans="1:24" ht="12.75" hidden="1" customHeight="1" x14ac:dyDescent="0.45">
      <c r="A1697">
        <v>17</v>
      </c>
      <c r="B1697" t="s">
        <v>41</v>
      </c>
      <c r="C1697" t="s">
        <v>29</v>
      </c>
      <c r="D1697" s="2" t="str">
        <f t="shared" si="50"/>
        <v>Kansas State2011</v>
      </c>
      <c r="E1697">
        <v>15</v>
      </c>
      <c r="F1697">
        <v>10</v>
      </c>
      <c r="G1697">
        <v>3</v>
      </c>
      <c r="H1697" s="2">
        <v>0</v>
      </c>
      <c r="I1697">
        <v>7.38</v>
      </c>
      <c r="J1697">
        <v>4.07</v>
      </c>
      <c r="K1697">
        <v>11.45</v>
      </c>
      <c r="L1697" s="2">
        <f>_xlfn.RANK.EQ(I1697, INDEX(CFB!$I$2:$I$1048576, MATCH(W1697, CFB!$W$2:$W$1048576, 0)):INDEX(CFB!$I$2:$I$1048576, MATCH(W1697, CFB!$W$2:$W$1048576, 0) + COUNTIF(CFB!$W$2:$W$1048576, W1697) - 1), 0)</f>
        <v>19</v>
      </c>
      <c r="M1697" s="2">
        <f>_xlfn.RANK.EQ(J1697, INDEX(CFB!$J$2:$J$1048576, MATCH(W1697, CFB!$W$2:$W$1048576, 0)):INDEX(CFB!$J$2:$J$1048576, MATCH(W1697, CFB!$W$2:$W$1048576, 0) + COUNTIF(CFB!$W$2:$W$1048576, W1697) - 1))</f>
        <v>34</v>
      </c>
      <c r="N1697" s="2">
        <f>RANK(K1697, INDEX(CFB!$K$2:$K$1048576, MATCH(W1697, CFB!$W$2:$W$1048576, 0)):INDEX(CFB!$K$2:$K$1048576, MATCH(W1697, CFB!$W$2:$W$1048576, 0) + COUNTIF(CFB!$W$2:$W$1048576, W1697) - 1))</f>
        <v>17</v>
      </c>
      <c r="O1697">
        <v>47.44</v>
      </c>
      <c r="P1697">
        <v>8.89</v>
      </c>
      <c r="Q1697">
        <v>8.31</v>
      </c>
      <c r="R1697">
        <v>5.53</v>
      </c>
      <c r="S1697">
        <v>5.03</v>
      </c>
      <c r="T1697">
        <v>2.77</v>
      </c>
      <c r="U1697">
        <v>6.09</v>
      </c>
      <c r="V1697">
        <v>4.24</v>
      </c>
      <c r="W1697">
        <v>2011</v>
      </c>
      <c r="X1697">
        <f t="shared" si="51"/>
        <v>0</v>
      </c>
    </row>
    <row r="1698" spans="1:24" ht="12.75" hidden="1" customHeight="1" x14ac:dyDescent="0.45">
      <c r="A1698">
        <v>18</v>
      </c>
      <c r="B1698" t="s">
        <v>115</v>
      </c>
      <c r="C1698" t="s">
        <v>163</v>
      </c>
      <c r="D1698" s="2" t="str">
        <f t="shared" si="50"/>
        <v>Florida State2011</v>
      </c>
      <c r="E1698">
        <v>23</v>
      </c>
      <c r="F1698">
        <v>9</v>
      </c>
      <c r="G1698">
        <v>4</v>
      </c>
      <c r="H1698" s="2">
        <v>0</v>
      </c>
      <c r="I1698">
        <v>1.27</v>
      </c>
      <c r="J1698">
        <v>9.9600000000000009</v>
      </c>
      <c r="K1698">
        <v>11.22</v>
      </c>
      <c r="L1698" s="2">
        <f>_xlfn.RANK.EQ(I1698, INDEX(CFB!$I$2:$I$1048576, MATCH(W1698, CFB!$W$2:$W$1048576, 0)):INDEX(CFB!$I$2:$I$1048576, MATCH(W1698, CFB!$W$2:$W$1048576, 0) + COUNTIF(CFB!$W$2:$W$1048576, W1698) - 1), 0)</f>
        <v>49</v>
      </c>
      <c r="M1698" s="2">
        <f>_xlfn.RANK.EQ(J1698, INDEX(CFB!$J$2:$J$1048576, MATCH(W1698, CFB!$W$2:$W$1048576, 0)):INDEX(CFB!$J$2:$J$1048576, MATCH(W1698, CFB!$W$2:$W$1048576, 0) + COUNTIF(CFB!$W$2:$W$1048576, W1698) - 1))</f>
        <v>6</v>
      </c>
      <c r="N1698" s="2">
        <f>RANK(K1698, INDEX(CFB!$K$2:$K$1048576, MATCH(W1698, CFB!$W$2:$W$1048576, 0)):INDEX(CFB!$K$2:$K$1048576, MATCH(W1698, CFB!$W$2:$W$1048576, 0) + COUNTIF(CFB!$W$2:$W$1048576, W1698) - 1))</f>
        <v>18</v>
      </c>
      <c r="O1698">
        <v>45.12</v>
      </c>
      <c r="P1698">
        <v>2.09</v>
      </c>
      <c r="Q1698">
        <v>10.33</v>
      </c>
      <c r="R1698">
        <v>4.99</v>
      </c>
      <c r="S1698">
        <v>4.2</v>
      </c>
      <c r="T1698">
        <v>1.63</v>
      </c>
      <c r="U1698">
        <v>6.99</v>
      </c>
      <c r="V1698">
        <v>3.15</v>
      </c>
      <c r="W1698">
        <v>2011</v>
      </c>
      <c r="X1698">
        <f t="shared" si="51"/>
        <v>0</v>
      </c>
    </row>
    <row r="1699" spans="1:24" ht="12.75" hidden="1" customHeight="1" x14ac:dyDescent="0.45">
      <c r="A1699">
        <v>19</v>
      </c>
      <c r="B1699" t="s">
        <v>46</v>
      </c>
      <c r="C1699" t="s">
        <v>29</v>
      </c>
      <c r="D1699" s="2" t="str">
        <f t="shared" si="50"/>
        <v>Missouri2011</v>
      </c>
      <c r="F1699">
        <v>8</v>
      </c>
      <c r="G1699">
        <v>5</v>
      </c>
      <c r="H1699" s="2">
        <v>0</v>
      </c>
      <c r="I1699">
        <v>3.77</v>
      </c>
      <c r="J1699">
        <v>7.32</v>
      </c>
      <c r="K1699">
        <v>11.08</v>
      </c>
      <c r="L1699" s="2">
        <f>_xlfn.RANK.EQ(I1699, INDEX(CFB!$I$2:$I$1048576, MATCH(W1699, CFB!$W$2:$W$1048576, 0)):INDEX(CFB!$I$2:$I$1048576, MATCH(W1699, CFB!$W$2:$W$1048576, 0) + COUNTIF(CFB!$W$2:$W$1048576, W1699) - 1), 0)</f>
        <v>35</v>
      </c>
      <c r="M1699" s="2">
        <f>_xlfn.RANK.EQ(J1699, INDEX(CFB!$J$2:$J$1048576, MATCH(W1699, CFB!$W$2:$W$1048576, 0)):INDEX(CFB!$J$2:$J$1048576, MATCH(W1699, CFB!$W$2:$W$1048576, 0) + COUNTIF(CFB!$W$2:$W$1048576, W1699) - 1))</f>
        <v>13</v>
      </c>
      <c r="N1699" s="2">
        <f>RANK(K1699, INDEX(CFB!$K$2:$K$1048576, MATCH(W1699, CFB!$W$2:$W$1048576, 0)):INDEX(CFB!$K$2:$K$1048576, MATCH(W1699, CFB!$W$2:$W$1048576, 0) + COUNTIF(CFB!$W$2:$W$1048576, W1699) - 1))</f>
        <v>19</v>
      </c>
      <c r="O1699">
        <v>47.71</v>
      </c>
      <c r="P1699">
        <v>4.43</v>
      </c>
      <c r="Q1699">
        <v>9.2200000000000006</v>
      </c>
      <c r="R1699">
        <v>4.97</v>
      </c>
      <c r="S1699">
        <v>6.43</v>
      </c>
      <c r="T1699">
        <v>2.62</v>
      </c>
      <c r="U1699">
        <v>7.48</v>
      </c>
      <c r="V1699">
        <v>3.82</v>
      </c>
      <c r="W1699">
        <v>2011</v>
      </c>
      <c r="X1699">
        <f t="shared" si="51"/>
        <v>0</v>
      </c>
    </row>
    <row r="1700" spans="1:24" ht="12.75" hidden="1" customHeight="1" x14ac:dyDescent="0.45">
      <c r="A1700">
        <v>20</v>
      </c>
      <c r="B1700" t="s">
        <v>11</v>
      </c>
      <c r="C1700" t="s">
        <v>12</v>
      </c>
      <c r="D1700" s="2" t="str">
        <f t="shared" si="50"/>
        <v>Notre Dame2011</v>
      </c>
      <c r="F1700">
        <v>8</v>
      </c>
      <c r="G1700">
        <v>5</v>
      </c>
      <c r="H1700" s="2">
        <v>0</v>
      </c>
      <c r="I1700">
        <v>4.2300000000000004</v>
      </c>
      <c r="J1700">
        <v>6.83</v>
      </c>
      <c r="K1700">
        <v>11.06</v>
      </c>
      <c r="L1700" s="2">
        <f>_xlfn.RANK.EQ(I1700, INDEX(CFB!$I$2:$I$1048576, MATCH(W1700, CFB!$W$2:$W$1048576, 0)):INDEX(CFB!$I$2:$I$1048576, MATCH(W1700, CFB!$W$2:$W$1048576, 0) + COUNTIF(CFB!$W$2:$W$1048576, W1700) - 1), 0)</f>
        <v>32</v>
      </c>
      <c r="M1700" s="2">
        <f>_xlfn.RANK.EQ(J1700, INDEX(CFB!$J$2:$J$1048576, MATCH(W1700, CFB!$W$2:$W$1048576, 0)):INDEX(CFB!$J$2:$J$1048576, MATCH(W1700, CFB!$W$2:$W$1048576, 0) + COUNTIF(CFB!$W$2:$W$1048576, W1700) - 1))</f>
        <v>16</v>
      </c>
      <c r="N1700" s="2">
        <f>RANK(K1700, INDEX(CFB!$K$2:$K$1048576, MATCH(W1700, CFB!$W$2:$W$1048576, 0)):INDEX(CFB!$K$2:$K$1048576, MATCH(W1700, CFB!$W$2:$W$1048576, 0) + COUNTIF(CFB!$W$2:$W$1048576, W1700) - 1))</f>
        <v>20</v>
      </c>
      <c r="O1700">
        <v>46.46</v>
      </c>
      <c r="P1700">
        <v>3.68</v>
      </c>
      <c r="Q1700">
        <v>8.5299999999999994</v>
      </c>
      <c r="R1700">
        <v>4.84</v>
      </c>
      <c r="S1700">
        <v>6.06</v>
      </c>
      <c r="T1700">
        <v>2.62</v>
      </c>
      <c r="U1700">
        <v>7.28</v>
      </c>
      <c r="V1700">
        <v>3.77</v>
      </c>
      <c r="W1700">
        <v>2011</v>
      </c>
      <c r="X1700">
        <f t="shared" si="51"/>
        <v>0</v>
      </c>
    </row>
    <row r="1701" spans="1:24" ht="12.75" hidden="1" customHeight="1" x14ac:dyDescent="0.45">
      <c r="A1701">
        <v>21</v>
      </c>
      <c r="B1701" t="s">
        <v>17</v>
      </c>
      <c r="C1701" t="s">
        <v>155</v>
      </c>
      <c r="D1701" s="2" t="str">
        <f t="shared" si="50"/>
        <v>Georgia2011</v>
      </c>
      <c r="E1701">
        <v>19</v>
      </c>
      <c r="F1701">
        <v>10</v>
      </c>
      <c r="G1701">
        <v>4</v>
      </c>
      <c r="H1701" s="2">
        <v>0</v>
      </c>
      <c r="I1701">
        <v>4.78</v>
      </c>
      <c r="J1701">
        <v>5.88</v>
      </c>
      <c r="K1701">
        <v>10.67</v>
      </c>
      <c r="L1701" s="2">
        <f>_xlfn.RANK.EQ(I1701, INDEX(CFB!$I$2:$I$1048576, MATCH(W1701, CFB!$W$2:$W$1048576, 0)):INDEX(CFB!$I$2:$I$1048576, MATCH(W1701, CFB!$W$2:$W$1048576, 0) + COUNTIF(CFB!$W$2:$W$1048576, W1701) - 1), 0)</f>
        <v>29</v>
      </c>
      <c r="M1701" s="2">
        <f>_xlfn.RANK.EQ(J1701, INDEX(CFB!$J$2:$J$1048576, MATCH(W1701, CFB!$W$2:$W$1048576, 0)):INDEX(CFB!$J$2:$J$1048576, MATCH(W1701, CFB!$W$2:$W$1048576, 0) + COUNTIF(CFB!$W$2:$W$1048576, W1701) - 1))</f>
        <v>22</v>
      </c>
      <c r="N1701" s="2">
        <f>RANK(K1701, INDEX(CFB!$K$2:$K$1048576, MATCH(W1701, CFB!$W$2:$W$1048576, 0)):INDEX(CFB!$K$2:$K$1048576, MATCH(W1701, CFB!$W$2:$W$1048576, 0) + COUNTIF(CFB!$W$2:$W$1048576, W1701) - 1))</f>
        <v>21</v>
      </c>
      <c r="O1701">
        <v>49.03</v>
      </c>
      <c r="P1701">
        <v>6.29</v>
      </c>
      <c r="Q1701">
        <v>9.89</v>
      </c>
      <c r="R1701">
        <v>3.83</v>
      </c>
      <c r="S1701">
        <v>4.93</v>
      </c>
      <c r="T1701">
        <v>2.39</v>
      </c>
      <c r="U1701">
        <v>7.06</v>
      </c>
      <c r="V1701">
        <v>3.34</v>
      </c>
      <c r="W1701">
        <v>2011</v>
      </c>
      <c r="X1701">
        <f t="shared" si="51"/>
        <v>0</v>
      </c>
    </row>
    <row r="1702" spans="1:24" ht="12.75" hidden="1" customHeight="1" x14ac:dyDescent="0.45">
      <c r="A1702">
        <v>22</v>
      </c>
      <c r="B1702" t="s">
        <v>95</v>
      </c>
      <c r="C1702" t="s">
        <v>177</v>
      </c>
      <c r="D1702" s="2" t="str">
        <f t="shared" si="50"/>
        <v>Michigan State2011</v>
      </c>
      <c r="E1702">
        <v>11</v>
      </c>
      <c r="F1702">
        <v>11</v>
      </c>
      <c r="G1702">
        <v>3</v>
      </c>
      <c r="H1702" s="2">
        <v>0</v>
      </c>
      <c r="I1702">
        <v>1.99</v>
      </c>
      <c r="J1702">
        <v>8.06</v>
      </c>
      <c r="K1702">
        <v>10.050000000000001</v>
      </c>
      <c r="L1702" s="2">
        <f>_xlfn.RANK.EQ(I1702, INDEX(CFB!$I$2:$I$1048576, MATCH(W1702, CFB!$W$2:$W$1048576, 0)):INDEX(CFB!$I$2:$I$1048576, MATCH(W1702, CFB!$W$2:$W$1048576, 0) + COUNTIF(CFB!$W$2:$W$1048576, W1702) - 1), 0)</f>
        <v>45</v>
      </c>
      <c r="M1702" s="2">
        <f>_xlfn.RANK.EQ(J1702, INDEX(CFB!$J$2:$J$1048576, MATCH(W1702, CFB!$W$2:$W$1048576, 0)):INDEX(CFB!$J$2:$J$1048576, MATCH(W1702, CFB!$W$2:$W$1048576, 0) + COUNTIF(CFB!$W$2:$W$1048576, W1702) - 1))</f>
        <v>10</v>
      </c>
      <c r="N1702" s="2">
        <f>RANK(K1702, INDEX(CFB!$K$2:$K$1048576, MATCH(W1702, CFB!$W$2:$W$1048576, 0)):INDEX(CFB!$K$2:$K$1048576, MATCH(W1702, CFB!$W$2:$W$1048576, 0) + COUNTIF(CFB!$W$2:$W$1048576, W1702) - 1))</f>
        <v>22</v>
      </c>
      <c r="O1702">
        <v>45.38</v>
      </c>
      <c r="P1702">
        <v>3.45</v>
      </c>
      <c r="Q1702">
        <v>9.14</v>
      </c>
      <c r="R1702">
        <v>4.47</v>
      </c>
      <c r="S1702">
        <v>4.8099999999999996</v>
      </c>
      <c r="T1702">
        <v>1.69</v>
      </c>
      <c r="U1702">
        <v>6.89</v>
      </c>
      <c r="V1702">
        <v>3.07</v>
      </c>
      <c r="W1702">
        <v>2011</v>
      </c>
      <c r="X1702">
        <f t="shared" si="51"/>
        <v>0</v>
      </c>
    </row>
    <row r="1703" spans="1:24" ht="12.75" hidden="1" customHeight="1" x14ac:dyDescent="0.45">
      <c r="A1703">
        <v>23</v>
      </c>
      <c r="B1703" t="s">
        <v>61</v>
      </c>
      <c r="C1703" t="s">
        <v>31</v>
      </c>
      <c r="D1703" s="2" t="str">
        <f t="shared" si="50"/>
        <v>Texas Christian2011</v>
      </c>
      <c r="E1703">
        <v>14</v>
      </c>
      <c r="F1703">
        <v>11</v>
      </c>
      <c r="G1703">
        <v>2</v>
      </c>
      <c r="H1703" s="2">
        <v>0</v>
      </c>
      <c r="I1703">
        <v>6.98</v>
      </c>
      <c r="J1703">
        <v>2.69</v>
      </c>
      <c r="K1703">
        <v>9.67</v>
      </c>
      <c r="L1703" s="2">
        <f>_xlfn.RANK.EQ(I1703, INDEX(CFB!$I$2:$I$1048576, MATCH(W1703, CFB!$W$2:$W$1048576, 0)):INDEX(CFB!$I$2:$I$1048576, MATCH(W1703, CFB!$W$2:$W$1048576, 0) + COUNTIF(CFB!$W$2:$W$1048576, W1703) - 1), 0)</f>
        <v>24</v>
      </c>
      <c r="M1703" s="2">
        <f>_xlfn.RANK.EQ(J1703, INDEX(CFB!$J$2:$J$1048576, MATCH(W1703, CFB!$W$2:$W$1048576, 0)):INDEX(CFB!$J$2:$J$1048576, MATCH(W1703, CFB!$W$2:$W$1048576, 0) + COUNTIF(CFB!$W$2:$W$1048576, W1703) - 1))</f>
        <v>43</v>
      </c>
      <c r="N1703" s="2">
        <f>RANK(K1703, INDEX(CFB!$K$2:$K$1048576, MATCH(W1703, CFB!$W$2:$W$1048576, 0)):INDEX(CFB!$K$2:$K$1048576, MATCH(W1703, CFB!$W$2:$W$1048576, 0) + COUNTIF(CFB!$W$2:$W$1048576, W1703) - 1))</f>
        <v>23</v>
      </c>
      <c r="O1703">
        <v>51.32</v>
      </c>
      <c r="P1703">
        <v>10.64</v>
      </c>
      <c r="Q1703">
        <v>9.4700000000000006</v>
      </c>
      <c r="R1703">
        <v>6.3</v>
      </c>
      <c r="S1703">
        <v>5.75</v>
      </c>
      <c r="T1703">
        <v>2.73</v>
      </c>
      <c r="U1703">
        <v>7.27</v>
      </c>
      <c r="V1703">
        <v>4.4000000000000004</v>
      </c>
      <c r="W1703">
        <v>2011</v>
      </c>
      <c r="X1703">
        <f t="shared" si="51"/>
        <v>0</v>
      </c>
    </row>
    <row r="1704" spans="1:24" ht="12.75" hidden="1" customHeight="1" x14ac:dyDescent="0.45">
      <c r="A1704">
        <v>24</v>
      </c>
      <c r="B1704" t="s">
        <v>150</v>
      </c>
      <c r="C1704" t="s">
        <v>168</v>
      </c>
      <c r="D1704" s="2" t="str">
        <f t="shared" si="50"/>
        <v>Southern Mississippi2011</v>
      </c>
      <c r="E1704">
        <v>20</v>
      </c>
      <c r="F1704">
        <v>12</v>
      </c>
      <c r="G1704">
        <v>2</v>
      </c>
      <c r="H1704" s="2">
        <v>0</v>
      </c>
      <c r="I1704">
        <v>7.11</v>
      </c>
      <c r="J1704">
        <v>2.0699999999999998</v>
      </c>
      <c r="K1704">
        <v>9.18</v>
      </c>
      <c r="L1704" s="2">
        <f>_xlfn.RANK.EQ(I1704, INDEX(CFB!$I$2:$I$1048576, MATCH(W1704, CFB!$W$2:$W$1048576, 0)):INDEX(CFB!$I$2:$I$1048576, MATCH(W1704, CFB!$W$2:$W$1048576, 0) + COUNTIF(CFB!$W$2:$W$1048576, W1704) - 1), 0)</f>
        <v>22</v>
      </c>
      <c r="M1704" s="2">
        <f>_xlfn.RANK.EQ(J1704, INDEX(CFB!$J$2:$J$1048576, MATCH(W1704, CFB!$W$2:$W$1048576, 0)):INDEX(CFB!$J$2:$J$1048576, MATCH(W1704, CFB!$W$2:$W$1048576, 0) + COUNTIF(CFB!$W$2:$W$1048576, W1704) - 1))</f>
        <v>46</v>
      </c>
      <c r="N1704" s="2">
        <f>RANK(K1704, INDEX(CFB!$K$2:$K$1048576, MATCH(W1704, CFB!$W$2:$W$1048576, 0)):INDEX(CFB!$K$2:$K$1048576, MATCH(W1704, CFB!$W$2:$W$1048576, 0) + COUNTIF(CFB!$W$2:$W$1048576, W1704) - 1))</f>
        <v>24</v>
      </c>
      <c r="O1704">
        <v>47.53</v>
      </c>
      <c r="P1704">
        <v>10.62</v>
      </c>
      <c r="Q1704">
        <v>8.43</v>
      </c>
      <c r="R1704">
        <v>4.72</v>
      </c>
      <c r="S1704">
        <v>5.66</v>
      </c>
      <c r="T1704">
        <v>2.68</v>
      </c>
      <c r="U1704">
        <v>6.97</v>
      </c>
      <c r="V1704">
        <v>3.67</v>
      </c>
      <c r="W1704">
        <v>2011</v>
      </c>
      <c r="X1704">
        <f t="shared" si="51"/>
        <v>0</v>
      </c>
    </row>
    <row r="1705" spans="1:24" ht="12.75" hidden="1" customHeight="1" x14ac:dyDescent="0.45">
      <c r="A1705">
        <v>25</v>
      </c>
      <c r="B1705" t="s">
        <v>47</v>
      </c>
      <c r="C1705" t="s">
        <v>177</v>
      </c>
      <c r="D1705" s="2" t="str">
        <f t="shared" si="50"/>
        <v>Nebraska2011</v>
      </c>
      <c r="E1705">
        <v>24</v>
      </c>
      <c r="F1705">
        <v>9</v>
      </c>
      <c r="G1705">
        <v>4</v>
      </c>
      <c r="H1705" s="2">
        <v>0</v>
      </c>
      <c r="I1705">
        <v>4.1500000000000004</v>
      </c>
      <c r="J1705">
        <v>4.62</v>
      </c>
      <c r="K1705">
        <v>8.76</v>
      </c>
      <c r="L1705" s="2">
        <f>_xlfn.RANK.EQ(I1705, INDEX(CFB!$I$2:$I$1048576, MATCH(W1705, CFB!$W$2:$W$1048576, 0)):INDEX(CFB!$I$2:$I$1048576, MATCH(W1705, CFB!$W$2:$W$1048576, 0) + COUNTIF(CFB!$W$2:$W$1048576, W1705) - 1), 0)</f>
        <v>33</v>
      </c>
      <c r="M1705" s="2">
        <f>_xlfn.RANK.EQ(J1705, INDEX(CFB!$J$2:$J$1048576, MATCH(W1705, CFB!$W$2:$W$1048576, 0)):INDEX(CFB!$J$2:$J$1048576, MATCH(W1705, CFB!$W$2:$W$1048576, 0) + COUNTIF(CFB!$W$2:$W$1048576, W1705) - 1))</f>
        <v>31</v>
      </c>
      <c r="N1705" s="2">
        <f>RANK(K1705, INDEX(CFB!$K$2:$K$1048576, MATCH(W1705, CFB!$W$2:$W$1048576, 0)):INDEX(CFB!$K$2:$K$1048576, MATCH(W1705, CFB!$W$2:$W$1048576, 0) + COUNTIF(CFB!$W$2:$W$1048576, W1705) - 1))</f>
        <v>25</v>
      </c>
      <c r="O1705">
        <v>44.78</v>
      </c>
      <c r="P1705">
        <v>8.4700000000000006</v>
      </c>
      <c r="Q1705">
        <v>8.7100000000000009</v>
      </c>
      <c r="R1705">
        <v>5.23</v>
      </c>
      <c r="S1705">
        <v>5.51</v>
      </c>
      <c r="T1705">
        <v>2.93</v>
      </c>
      <c r="U1705">
        <v>6.61</v>
      </c>
      <c r="V1705">
        <v>3.96</v>
      </c>
      <c r="W1705">
        <v>2011</v>
      </c>
      <c r="X1705">
        <f t="shared" si="51"/>
        <v>0</v>
      </c>
    </row>
    <row r="1706" spans="1:24" ht="12.75" hidden="1" customHeight="1" x14ac:dyDescent="0.45">
      <c r="A1706">
        <v>26</v>
      </c>
      <c r="B1706" t="s">
        <v>89</v>
      </c>
      <c r="C1706" t="s">
        <v>179</v>
      </c>
      <c r="D1706" s="2" t="str">
        <f t="shared" si="50"/>
        <v>West Virginia2011</v>
      </c>
      <c r="E1706">
        <v>17</v>
      </c>
      <c r="F1706">
        <v>10</v>
      </c>
      <c r="G1706">
        <v>3</v>
      </c>
      <c r="H1706" s="2">
        <v>0</v>
      </c>
      <c r="I1706">
        <v>9.8000000000000007</v>
      </c>
      <c r="J1706">
        <v>-1.1599999999999999</v>
      </c>
      <c r="K1706">
        <v>8.65</v>
      </c>
      <c r="L1706" s="2">
        <f>_xlfn.RANK.EQ(I1706, INDEX(CFB!$I$2:$I$1048576, MATCH(W1706, CFB!$W$2:$W$1048576, 0)):INDEX(CFB!$I$2:$I$1048576, MATCH(W1706, CFB!$W$2:$W$1048576, 0) + COUNTIF(CFB!$W$2:$W$1048576, W1706) - 1), 0)</f>
        <v>10</v>
      </c>
      <c r="M1706" s="2">
        <f>_xlfn.RANK.EQ(J1706, INDEX(CFB!$J$2:$J$1048576, MATCH(W1706, CFB!$W$2:$W$1048576, 0)):INDEX(CFB!$J$2:$J$1048576, MATCH(W1706, CFB!$W$2:$W$1048576, 0) + COUNTIF(CFB!$W$2:$W$1048576, W1706) - 1))</f>
        <v>71</v>
      </c>
      <c r="N1706" s="2">
        <f>RANK(K1706, INDEX(CFB!$K$2:$K$1048576, MATCH(W1706, CFB!$W$2:$W$1048576, 0)):INDEX(CFB!$K$2:$K$1048576, MATCH(W1706, CFB!$W$2:$W$1048576, 0) + COUNTIF(CFB!$W$2:$W$1048576, W1706) - 1))</f>
        <v>26</v>
      </c>
      <c r="O1706">
        <v>53.04</v>
      </c>
      <c r="P1706">
        <v>13.55</v>
      </c>
      <c r="Q1706">
        <v>9.65</v>
      </c>
      <c r="R1706">
        <v>4.91</v>
      </c>
      <c r="S1706">
        <v>5.0599999999999996</v>
      </c>
      <c r="T1706">
        <v>3.32</v>
      </c>
      <c r="U1706">
        <v>7.58</v>
      </c>
      <c r="V1706">
        <v>4.13</v>
      </c>
      <c r="W1706">
        <v>2011</v>
      </c>
      <c r="X1706">
        <f t="shared" si="51"/>
        <v>0</v>
      </c>
    </row>
    <row r="1707" spans="1:24" ht="12.75" hidden="1" customHeight="1" x14ac:dyDescent="0.45">
      <c r="A1707">
        <v>27</v>
      </c>
      <c r="B1707" t="s">
        <v>33</v>
      </c>
      <c r="C1707" t="s">
        <v>164</v>
      </c>
      <c r="D1707" s="2" t="str">
        <f t="shared" si="50"/>
        <v>Virginia Tech2011</v>
      </c>
      <c r="E1707">
        <v>21</v>
      </c>
      <c r="F1707">
        <v>11</v>
      </c>
      <c r="G1707">
        <v>3</v>
      </c>
      <c r="H1707" s="2">
        <v>0</v>
      </c>
      <c r="I1707">
        <v>-0.65</v>
      </c>
      <c r="J1707">
        <v>8.86</v>
      </c>
      <c r="K1707">
        <v>8.2100000000000009</v>
      </c>
      <c r="L1707" s="2">
        <f>_xlfn.RANK.EQ(I1707, INDEX(CFB!$I$2:$I$1048576, MATCH(W1707, CFB!$W$2:$W$1048576, 0)):INDEX(CFB!$I$2:$I$1048576, MATCH(W1707, CFB!$W$2:$W$1048576, 0) + COUNTIF(CFB!$W$2:$W$1048576, W1707) - 1), 0)</f>
        <v>66</v>
      </c>
      <c r="M1707" s="2">
        <f>_xlfn.RANK.EQ(J1707, INDEX(CFB!$J$2:$J$1048576, MATCH(W1707, CFB!$W$2:$W$1048576, 0)):INDEX(CFB!$J$2:$J$1048576, MATCH(W1707, CFB!$W$2:$W$1048576, 0) + COUNTIF(CFB!$W$2:$W$1048576, W1707) - 1))</f>
        <v>8</v>
      </c>
      <c r="N1707" s="2">
        <f>RANK(K1707, INDEX(CFB!$K$2:$K$1048576, MATCH(W1707, CFB!$W$2:$W$1048576, 0)):INDEX(CFB!$K$2:$K$1048576, MATCH(W1707, CFB!$W$2:$W$1048576, 0) + COUNTIF(CFB!$W$2:$W$1048576, W1707) - 1))</f>
        <v>27</v>
      </c>
      <c r="O1707">
        <v>41.03</v>
      </c>
      <c r="P1707">
        <v>4.45</v>
      </c>
      <c r="Q1707">
        <v>9.36</v>
      </c>
      <c r="R1707">
        <v>4.93</v>
      </c>
      <c r="S1707">
        <v>5.09</v>
      </c>
      <c r="T1707">
        <v>2.56</v>
      </c>
      <c r="U1707">
        <v>6.81</v>
      </c>
      <c r="V1707">
        <v>3.79</v>
      </c>
      <c r="W1707">
        <v>2011</v>
      </c>
      <c r="X1707">
        <f t="shared" si="51"/>
        <v>0</v>
      </c>
    </row>
    <row r="1708" spans="1:24" ht="12.75" hidden="1" customHeight="1" x14ac:dyDescent="0.45">
      <c r="A1708">
        <v>28</v>
      </c>
      <c r="B1708" t="s">
        <v>81</v>
      </c>
      <c r="C1708" t="s">
        <v>179</v>
      </c>
      <c r="D1708" s="2" t="str">
        <f t="shared" si="50"/>
        <v>Cincinnati2011</v>
      </c>
      <c r="E1708">
        <v>25</v>
      </c>
      <c r="F1708">
        <v>10</v>
      </c>
      <c r="G1708">
        <v>3</v>
      </c>
      <c r="H1708" s="2">
        <v>0</v>
      </c>
      <c r="I1708">
        <v>3.66</v>
      </c>
      <c r="J1708">
        <v>3.68</v>
      </c>
      <c r="K1708">
        <v>7.34</v>
      </c>
      <c r="L1708" s="2">
        <f>_xlfn.RANK.EQ(I1708, INDEX(CFB!$I$2:$I$1048576, MATCH(W1708, CFB!$W$2:$W$1048576, 0)):INDEX(CFB!$I$2:$I$1048576, MATCH(W1708, CFB!$W$2:$W$1048576, 0) + COUNTIF(CFB!$W$2:$W$1048576, W1708) - 1), 0)</f>
        <v>36</v>
      </c>
      <c r="M1708" s="2">
        <f>_xlfn.RANK.EQ(J1708, INDEX(CFB!$J$2:$J$1048576, MATCH(W1708, CFB!$W$2:$W$1048576, 0)):INDEX(CFB!$J$2:$J$1048576, MATCH(W1708, CFB!$W$2:$W$1048576, 0) + COUNTIF(CFB!$W$2:$W$1048576, W1708) - 1))</f>
        <v>37</v>
      </c>
      <c r="N1708" s="2">
        <f>RANK(K1708, INDEX(CFB!$K$2:$K$1048576, MATCH(W1708, CFB!$W$2:$W$1048576, 0)):INDEX(CFB!$K$2:$K$1048576, MATCH(W1708, CFB!$W$2:$W$1048576, 0) + COUNTIF(CFB!$W$2:$W$1048576, W1708) - 1))</f>
        <v>28</v>
      </c>
      <c r="O1708">
        <v>48</v>
      </c>
      <c r="P1708">
        <v>9.02</v>
      </c>
      <c r="Q1708">
        <v>8.06</v>
      </c>
      <c r="R1708">
        <v>6.08</v>
      </c>
      <c r="S1708">
        <v>5.85</v>
      </c>
      <c r="T1708">
        <v>2.5299999999999998</v>
      </c>
      <c r="U1708">
        <v>6.78</v>
      </c>
      <c r="V1708">
        <v>4.3099999999999996</v>
      </c>
      <c r="W1708">
        <v>2011</v>
      </c>
      <c r="X1708">
        <f t="shared" si="51"/>
        <v>0</v>
      </c>
    </row>
    <row r="1709" spans="1:24" ht="12.75" hidden="1" customHeight="1" x14ac:dyDescent="0.45">
      <c r="A1709">
        <v>29</v>
      </c>
      <c r="B1709" t="s">
        <v>59</v>
      </c>
      <c r="C1709" t="s">
        <v>155</v>
      </c>
      <c r="D1709" s="2" t="str">
        <f t="shared" si="50"/>
        <v>Vanderbilt2011</v>
      </c>
      <c r="F1709">
        <v>6</v>
      </c>
      <c r="G1709">
        <v>7</v>
      </c>
      <c r="H1709" s="2">
        <v>0</v>
      </c>
      <c r="I1709">
        <v>2.76</v>
      </c>
      <c r="J1709">
        <v>4.33</v>
      </c>
      <c r="K1709">
        <v>7.09</v>
      </c>
      <c r="L1709" s="2">
        <f>_xlfn.RANK.EQ(I1709, INDEX(CFB!$I$2:$I$1048576, MATCH(W1709, CFB!$W$2:$W$1048576, 0)):INDEX(CFB!$I$2:$I$1048576, MATCH(W1709, CFB!$W$2:$W$1048576, 0) + COUNTIF(CFB!$W$2:$W$1048576, W1709) - 1), 0)</f>
        <v>42</v>
      </c>
      <c r="M1709" s="2">
        <f>_xlfn.RANK.EQ(J1709, INDEX(CFB!$J$2:$J$1048576, MATCH(W1709, CFB!$W$2:$W$1048576, 0)):INDEX(CFB!$J$2:$J$1048576, MATCH(W1709, CFB!$W$2:$W$1048576, 0) + COUNTIF(CFB!$W$2:$W$1048576, W1709) - 1))</f>
        <v>33</v>
      </c>
      <c r="N1709" s="2">
        <f>RANK(K1709, INDEX(CFB!$K$2:$K$1048576, MATCH(W1709, CFB!$W$2:$W$1048576, 0)):INDEX(CFB!$K$2:$K$1048576, MATCH(W1709, CFB!$W$2:$W$1048576, 0) + COUNTIF(CFB!$W$2:$W$1048576, W1709) - 1))</f>
        <v>29</v>
      </c>
      <c r="O1709">
        <v>43.78</v>
      </c>
      <c r="P1709">
        <v>7.37</v>
      </c>
      <c r="Q1709">
        <v>8.41</v>
      </c>
      <c r="R1709">
        <v>4.82</v>
      </c>
      <c r="S1709">
        <v>5.35</v>
      </c>
      <c r="T1709">
        <v>2.78</v>
      </c>
      <c r="U1709">
        <v>6.59</v>
      </c>
      <c r="V1709">
        <v>3.78</v>
      </c>
      <c r="W1709">
        <v>2011</v>
      </c>
      <c r="X1709">
        <f t="shared" si="51"/>
        <v>0</v>
      </c>
    </row>
    <row r="1710" spans="1:24" ht="12.75" hidden="1" customHeight="1" x14ac:dyDescent="0.45">
      <c r="A1710">
        <v>30</v>
      </c>
      <c r="B1710" t="s">
        <v>94</v>
      </c>
      <c r="C1710" t="s">
        <v>161</v>
      </c>
      <c r="D1710" s="2" t="str">
        <f t="shared" si="50"/>
        <v>Toledo2011</v>
      </c>
      <c r="F1710">
        <v>9</v>
      </c>
      <c r="G1710">
        <v>4</v>
      </c>
      <c r="H1710" s="2">
        <v>0</v>
      </c>
      <c r="I1710">
        <v>13.83</v>
      </c>
      <c r="J1710">
        <v>-6.99</v>
      </c>
      <c r="K1710">
        <v>6.84</v>
      </c>
      <c r="L1710" s="2">
        <f>_xlfn.RANK.EQ(I1710, INDEX(CFB!$I$2:$I$1048576, MATCH(W1710, CFB!$W$2:$W$1048576, 0)):INDEX(CFB!$I$2:$I$1048576, MATCH(W1710, CFB!$W$2:$W$1048576, 0) + COUNTIF(CFB!$W$2:$W$1048576, W1710) - 1), 0)</f>
        <v>4</v>
      </c>
      <c r="M1710" s="2">
        <f>_xlfn.RANK.EQ(J1710, INDEX(CFB!$J$2:$J$1048576, MATCH(W1710, CFB!$W$2:$W$1048576, 0)):INDEX(CFB!$J$2:$J$1048576, MATCH(W1710, CFB!$W$2:$W$1048576, 0) + COUNTIF(CFB!$W$2:$W$1048576, W1710) - 1))</f>
        <v>106</v>
      </c>
      <c r="N1710" s="2">
        <f>RANK(K1710, INDEX(CFB!$K$2:$K$1048576, MATCH(W1710, CFB!$W$2:$W$1048576, 0)):INDEX(CFB!$K$2:$K$1048576, MATCH(W1710, CFB!$W$2:$W$1048576, 0) + COUNTIF(CFB!$W$2:$W$1048576, W1710) - 1))</f>
        <v>30</v>
      </c>
      <c r="O1710">
        <v>54.55</v>
      </c>
      <c r="P1710">
        <v>19.78</v>
      </c>
      <c r="Q1710">
        <v>9.0299999999999994</v>
      </c>
      <c r="R1710">
        <v>6.34</v>
      </c>
      <c r="S1710">
        <v>5.67</v>
      </c>
      <c r="T1710">
        <v>3.19</v>
      </c>
      <c r="U1710">
        <v>7.18</v>
      </c>
      <c r="V1710">
        <v>4.84</v>
      </c>
      <c r="W1710">
        <v>2011</v>
      </c>
      <c r="X1710">
        <f t="shared" si="51"/>
        <v>0</v>
      </c>
    </row>
    <row r="1711" spans="1:24" ht="12.75" hidden="1" customHeight="1" x14ac:dyDescent="0.45">
      <c r="A1711">
        <v>31</v>
      </c>
      <c r="B1711" t="s">
        <v>26</v>
      </c>
      <c r="C1711" t="s">
        <v>163</v>
      </c>
      <c r="D1711" s="2" t="str">
        <f t="shared" si="50"/>
        <v>Clemson2011</v>
      </c>
      <c r="E1711">
        <v>22</v>
      </c>
      <c r="F1711">
        <v>10</v>
      </c>
      <c r="G1711">
        <v>4</v>
      </c>
      <c r="H1711" s="2">
        <v>0</v>
      </c>
      <c r="I1711">
        <v>8.74</v>
      </c>
      <c r="J1711">
        <v>-2.2000000000000002</v>
      </c>
      <c r="K1711">
        <v>6.54</v>
      </c>
      <c r="L1711" s="2">
        <f>_xlfn.RANK.EQ(I1711, INDEX(CFB!$I$2:$I$1048576, MATCH(W1711, CFB!$W$2:$W$1048576, 0)):INDEX(CFB!$I$2:$I$1048576, MATCH(W1711, CFB!$W$2:$W$1048576, 0) + COUNTIF(CFB!$W$2:$W$1048576, W1711) - 1), 0)</f>
        <v>15</v>
      </c>
      <c r="M1711" s="2">
        <f>_xlfn.RANK.EQ(J1711, INDEX(CFB!$J$2:$J$1048576, MATCH(W1711, CFB!$W$2:$W$1048576, 0)):INDEX(CFB!$J$2:$J$1048576, MATCH(W1711, CFB!$W$2:$W$1048576, 0) + COUNTIF(CFB!$W$2:$W$1048576, W1711) - 1))</f>
        <v>77</v>
      </c>
      <c r="N1711" s="2">
        <f>RANK(K1711, INDEX(CFB!$K$2:$K$1048576, MATCH(W1711, CFB!$W$2:$W$1048576, 0)):INDEX(CFB!$K$2:$K$1048576, MATCH(W1711, CFB!$W$2:$W$1048576, 0) + COUNTIF(CFB!$W$2:$W$1048576, W1711) - 1))</f>
        <v>31</v>
      </c>
      <c r="O1711">
        <v>48.34</v>
      </c>
      <c r="P1711">
        <v>15.92</v>
      </c>
      <c r="Q1711">
        <v>9.32</v>
      </c>
      <c r="R1711">
        <v>5.37</v>
      </c>
      <c r="S1711">
        <v>5.12</v>
      </c>
      <c r="T1711">
        <v>3.7</v>
      </c>
      <c r="U1711">
        <v>7.12</v>
      </c>
      <c r="V1711">
        <v>4.4800000000000004</v>
      </c>
      <c r="W1711">
        <v>2011</v>
      </c>
      <c r="X1711">
        <f t="shared" si="51"/>
        <v>0</v>
      </c>
    </row>
    <row r="1712" spans="1:24" ht="12.75" hidden="1" customHeight="1" x14ac:dyDescent="0.45">
      <c r="A1712">
        <v>32</v>
      </c>
      <c r="B1712" t="s">
        <v>16</v>
      </c>
      <c r="C1712" t="s">
        <v>176</v>
      </c>
      <c r="D1712" s="2" t="str">
        <f t="shared" si="50"/>
        <v>Penn State2011</v>
      </c>
      <c r="F1712">
        <v>9</v>
      </c>
      <c r="G1712">
        <v>4</v>
      </c>
      <c r="H1712" s="2">
        <v>0</v>
      </c>
      <c r="I1712">
        <v>-4.49</v>
      </c>
      <c r="J1712">
        <v>10.96</v>
      </c>
      <c r="K1712">
        <v>6.47</v>
      </c>
      <c r="L1712" s="2">
        <f>_xlfn.RANK.EQ(I1712, INDEX(CFB!$I$2:$I$1048576, MATCH(W1712, CFB!$W$2:$W$1048576, 0)):INDEX(CFB!$I$2:$I$1048576, MATCH(W1712, CFB!$W$2:$W$1048576, 0) + COUNTIF(CFB!$W$2:$W$1048576, W1712) - 1), 0)</f>
        <v>93</v>
      </c>
      <c r="M1712" s="2">
        <f>_xlfn.RANK.EQ(J1712, INDEX(CFB!$J$2:$J$1048576, MATCH(W1712, CFB!$W$2:$W$1048576, 0)):INDEX(CFB!$J$2:$J$1048576, MATCH(W1712, CFB!$W$2:$W$1048576, 0) + COUNTIF(CFB!$W$2:$W$1048576, W1712) - 1))</f>
        <v>3</v>
      </c>
      <c r="N1712" s="2">
        <f>RANK(K1712, INDEX(CFB!$K$2:$K$1048576, MATCH(W1712, CFB!$W$2:$W$1048576, 0)):INDEX(CFB!$K$2:$K$1048576, MATCH(W1712, CFB!$W$2:$W$1048576, 0) + COUNTIF(CFB!$W$2:$W$1048576, W1712) - 1))</f>
        <v>32</v>
      </c>
      <c r="O1712">
        <v>35.61</v>
      </c>
      <c r="P1712">
        <v>1.1599999999999999</v>
      </c>
      <c r="Q1712">
        <v>7.5</v>
      </c>
      <c r="R1712">
        <v>4.0599999999999996</v>
      </c>
      <c r="S1712">
        <v>5.24</v>
      </c>
      <c r="T1712">
        <v>2.4700000000000002</v>
      </c>
      <c r="U1712">
        <v>6.25</v>
      </c>
      <c r="V1712">
        <v>3.39</v>
      </c>
      <c r="W1712">
        <v>2011</v>
      </c>
      <c r="X1712">
        <f t="shared" si="51"/>
        <v>0</v>
      </c>
    </row>
    <row r="1713" spans="1:24" ht="12.75" hidden="1" customHeight="1" x14ac:dyDescent="0.45">
      <c r="A1713">
        <v>33</v>
      </c>
      <c r="B1713" t="s">
        <v>56</v>
      </c>
      <c r="C1713" t="s">
        <v>179</v>
      </c>
      <c r="D1713" s="2" t="str">
        <f t="shared" si="50"/>
        <v>Rutgers2011</v>
      </c>
      <c r="F1713">
        <v>9</v>
      </c>
      <c r="G1713">
        <v>4</v>
      </c>
      <c r="H1713" s="2">
        <v>0</v>
      </c>
      <c r="I1713">
        <v>-0.45</v>
      </c>
      <c r="J1713">
        <v>6.87</v>
      </c>
      <c r="K1713">
        <v>6.42</v>
      </c>
      <c r="L1713" s="2">
        <f>_xlfn.RANK.EQ(I1713, INDEX(CFB!$I$2:$I$1048576, MATCH(W1713, CFB!$W$2:$W$1048576, 0)):INDEX(CFB!$I$2:$I$1048576, MATCH(W1713, CFB!$W$2:$W$1048576, 0) + COUNTIF(CFB!$W$2:$W$1048576, W1713) - 1), 0)</f>
        <v>64</v>
      </c>
      <c r="M1713" s="2">
        <f>_xlfn.RANK.EQ(J1713, INDEX(CFB!$J$2:$J$1048576, MATCH(W1713, CFB!$W$2:$W$1048576, 0)):INDEX(CFB!$J$2:$J$1048576, MATCH(W1713, CFB!$W$2:$W$1048576, 0) + COUNTIF(CFB!$W$2:$W$1048576, W1713) - 1))</f>
        <v>15</v>
      </c>
      <c r="N1713" s="2">
        <f>RANK(K1713, INDEX(CFB!$K$2:$K$1048576, MATCH(W1713, CFB!$W$2:$W$1048576, 0)):INDEX(CFB!$K$2:$K$1048576, MATCH(W1713, CFB!$W$2:$W$1048576, 0) + COUNTIF(CFB!$W$2:$W$1048576, W1713) - 1))</f>
        <v>33</v>
      </c>
      <c r="O1713">
        <v>40.65</v>
      </c>
      <c r="P1713">
        <v>5.0599999999999996</v>
      </c>
      <c r="Q1713">
        <v>7.63</v>
      </c>
      <c r="R1713">
        <v>5.22</v>
      </c>
      <c r="S1713">
        <v>3.86</v>
      </c>
      <c r="T1713">
        <v>2.89</v>
      </c>
      <c r="U1713">
        <v>5.72</v>
      </c>
      <c r="V1713">
        <v>3.95</v>
      </c>
      <c r="W1713">
        <v>2011</v>
      </c>
      <c r="X1713">
        <f t="shared" si="51"/>
        <v>0</v>
      </c>
    </row>
    <row r="1714" spans="1:24" ht="12.75" hidden="1" customHeight="1" x14ac:dyDescent="0.45">
      <c r="A1714">
        <v>34</v>
      </c>
      <c r="B1714" t="s">
        <v>35</v>
      </c>
      <c r="C1714" t="s">
        <v>155</v>
      </c>
      <c r="D1714" s="2" t="str">
        <f t="shared" si="50"/>
        <v>Florida2011</v>
      </c>
      <c r="F1714">
        <v>7</v>
      </c>
      <c r="G1714">
        <v>6</v>
      </c>
      <c r="H1714" s="2">
        <v>0</v>
      </c>
      <c r="I1714">
        <v>0.62</v>
      </c>
      <c r="J1714">
        <v>5.38</v>
      </c>
      <c r="K1714">
        <v>6</v>
      </c>
      <c r="L1714" s="2">
        <f>_xlfn.RANK.EQ(I1714, INDEX(CFB!$I$2:$I$1048576, MATCH(W1714, CFB!$W$2:$W$1048576, 0)):INDEX(CFB!$I$2:$I$1048576, MATCH(W1714, CFB!$W$2:$W$1048576, 0) + COUNTIF(CFB!$W$2:$W$1048576, W1714) - 1), 0)</f>
        <v>53</v>
      </c>
      <c r="M1714" s="2">
        <f>_xlfn.RANK.EQ(J1714, INDEX(CFB!$J$2:$J$1048576, MATCH(W1714, CFB!$W$2:$W$1048576, 0)):INDEX(CFB!$J$2:$J$1048576, MATCH(W1714, CFB!$W$2:$W$1048576, 0) + COUNTIF(CFB!$W$2:$W$1048576, W1714) - 1))</f>
        <v>24</v>
      </c>
      <c r="N1714" s="2">
        <f>RANK(K1714, INDEX(CFB!$K$2:$K$1048576, MATCH(W1714, CFB!$W$2:$W$1048576, 0)):INDEX(CFB!$K$2:$K$1048576, MATCH(W1714, CFB!$W$2:$W$1048576, 0) + COUNTIF(CFB!$W$2:$W$1048576, W1714) - 1))</f>
        <v>34</v>
      </c>
      <c r="O1714">
        <v>43.11</v>
      </c>
      <c r="P1714">
        <v>7.26</v>
      </c>
      <c r="Q1714">
        <v>9.66</v>
      </c>
      <c r="R1714">
        <v>4.87</v>
      </c>
      <c r="S1714">
        <v>5.18</v>
      </c>
      <c r="T1714">
        <v>2.63</v>
      </c>
      <c r="U1714">
        <v>7.01</v>
      </c>
      <c r="V1714">
        <v>3.61</v>
      </c>
      <c r="W1714">
        <v>2011</v>
      </c>
      <c r="X1714">
        <f t="shared" si="51"/>
        <v>0</v>
      </c>
    </row>
    <row r="1715" spans="1:24" ht="12.75" hidden="1" customHeight="1" x14ac:dyDescent="0.45">
      <c r="A1715">
        <v>35</v>
      </c>
      <c r="B1715" t="s">
        <v>144</v>
      </c>
      <c r="C1715" t="s">
        <v>162</v>
      </c>
      <c r="D1715" s="2" t="str">
        <f t="shared" si="50"/>
        <v>Temple2011</v>
      </c>
      <c r="F1715">
        <v>9</v>
      </c>
      <c r="G1715">
        <v>4</v>
      </c>
      <c r="H1715" s="2">
        <v>0</v>
      </c>
      <c r="I1715">
        <v>-2.21</v>
      </c>
      <c r="J1715">
        <v>7.84</v>
      </c>
      <c r="K1715">
        <v>5.63</v>
      </c>
      <c r="L1715" s="2">
        <f>_xlfn.RANK.EQ(I1715, INDEX(CFB!$I$2:$I$1048576, MATCH(W1715, CFB!$W$2:$W$1048576, 0)):INDEX(CFB!$I$2:$I$1048576, MATCH(W1715, CFB!$W$2:$W$1048576, 0) + COUNTIF(CFB!$W$2:$W$1048576, W1715) - 1), 0)</f>
        <v>78</v>
      </c>
      <c r="M1715" s="2">
        <f>_xlfn.RANK.EQ(J1715, INDEX(CFB!$J$2:$J$1048576, MATCH(W1715, CFB!$W$2:$W$1048576, 0)):INDEX(CFB!$J$2:$J$1048576, MATCH(W1715, CFB!$W$2:$W$1048576, 0) + COUNTIF(CFB!$W$2:$W$1048576, W1715) - 1))</f>
        <v>11</v>
      </c>
      <c r="N1715" s="2">
        <f>RANK(K1715, INDEX(CFB!$K$2:$K$1048576, MATCH(W1715, CFB!$W$2:$W$1048576, 0)):INDEX(CFB!$K$2:$K$1048576, MATCH(W1715, CFB!$W$2:$W$1048576, 0) + COUNTIF(CFB!$W$2:$W$1048576, W1715) - 1))</f>
        <v>35</v>
      </c>
      <c r="O1715">
        <v>40.590000000000003</v>
      </c>
      <c r="P1715">
        <v>5.32</v>
      </c>
      <c r="Q1715">
        <v>9.19</v>
      </c>
      <c r="R1715">
        <v>5.93</v>
      </c>
      <c r="S1715">
        <v>5.77</v>
      </c>
      <c r="T1715">
        <v>3.01</v>
      </c>
      <c r="U1715">
        <v>6.73</v>
      </c>
      <c r="V1715">
        <v>4.29</v>
      </c>
      <c r="W1715">
        <v>2011</v>
      </c>
      <c r="X1715">
        <f t="shared" si="51"/>
        <v>0</v>
      </c>
    </row>
    <row r="1716" spans="1:24" ht="12.75" hidden="1" customHeight="1" x14ac:dyDescent="0.45">
      <c r="A1716">
        <v>36</v>
      </c>
      <c r="B1716" t="s">
        <v>87</v>
      </c>
      <c r="C1716" t="s">
        <v>161</v>
      </c>
      <c r="D1716" s="2" t="str">
        <f t="shared" si="50"/>
        <v>Northern Illinois2011</v>
      </c>
      <c r="F1716">
        <v>11</v>
      </c>
      <c r="G1716">
        <v>3</v>
      </c>
      <c r="H1716" s="2">
        <v>0</v>
      </c>
      <c r="I1716">
        <v>10.119999999999999</v>
      </c>
      <c r="J1716">
        <v>-4.57</v>
      </c>
      <c r="K1716">
        <v>5.55</v>
      </c>
      <c r="L1716" s="2">
        <f>_xlfn.RANK.EQ(I1716, INDEX(CFB!$I$2:$I$1048576, MATCH(W1716, CFB!$W$2:$W$1048576, 0)):INDEX(CFB!$I$2:$I$1048576, MATCH(W1716, CFB!$W$2:$W$1048576, 0) + COUNTIF(CFB!$W$2:$W$1048576, W1716) - 1), 0)</f>
        <v>8</v>
      </c>
      <c r="M1716" s="2">
        <f>_xlfn.RANK.EQ(J1716, INDEX(CFB!$J$2:$J$1048576, MATCH(W1716, CFB!$W$2:$W$1048576, 0)):INDEX(CFB!$J$2:$J$1048576, MATCH(W1716, CFB!$W$2:$W$1048576, 0) + COUNTIF(CFB!$W$2:$W$1048576, W1716) - 1))</f>
        <v>90</v>
      </c>
      <c r="N1716" s="2">
        <f>RANK(K1716, INDEX(CFB!$K$2:$K$1048576, MATCH(W1716, CFB!$W$2:$W$1048576, 0)):INDEX(CFB!$K$2:$K$1048576, MATCH(W1716, CFB!$W$2:$W$1048576, 0) + COUNTIF(CFB!$W$2:$W$1048576, W1716) - 1))</f>
        <v>36</v>
      </c>
      <c r="O1716">
        <v>48.19</v>
      </c>
      <c r="P1716">
        <v>18.809999999999999</v>
      </c>
      <c r="Q1716">
        <v>9.09</v>
      </c>
      <c r="R1716">
        <v>6.25</v>
      </c>
      <c r="S1716">
        <v>5.98</v>
      </c>
      <c r="T1716">
        <v>3.23</v>
      </c>
      <c r="U1716">
        <v>7.3</v>
      </c>
      <c r="V1716">
        <v>4.59</v>
      </c>
      <c r="W1716">
        <v>2011</v>
      </c>
      <c r="X1716">
        <f t="shared" si="51"/>
        <v>0</v>
      </c>
    </row>
    <row r="1717" spans="1:24" ht="12.75" hidden="1" customHeight="1" x14ac:dyDescent="0.45">
      <c r="A1717">
        <v>37</v>
      </c>
      <c r="B1717" t="s">
        <v>147</v>
      </c>
      <c r="C1717" t="s">
        <v>165</v>
      </c>
      <c r="D1717" s="2" t="str">
        <f t="shared" si="50"/>
        <v>Tulsa2011</v>
      </c>
      <c r="F1717">
        <v>8</v>
      </c>
      <c r="G1717">
        <v>5</v>
      </c>
      <c r="H1717" s="2">
        <v>0</v>
      </c>
      <c r="I1717">
        <v>4.78</v>
      </c>
      <c r="J1717">
        <v>0.42</v>
      </c>
      <c r="K1717">
        <v>5.2</v>
      </c>
      <c r="L1717" s="2">
        <f>_xlfn.RANK.EQ(I1717, INDEX(CFB!$I$2:$I$1048576, MATCH(W1717, CFB!$W$2:$W$1048576, 0)):INDEX(CFB!$I$2:$I$1048576, MATCH(W1717, CFB!$W$2:$W$1048576, 0) + COUNTIF(CFB!$W$2:$W$1048576, W1717) - 1), 0)</f>
        <v>29</v>
      </c>
      <c r="M1717" s="2">
        <f>_xlfn.RANK.EQ(J1717, INDEX(CFB!$J$2:$J$1048576, MATCH(W1717, CFB!$W$2:$W$1048576, 0)):INDEX(CFB!$J$2:$J$1048576, MATCH(W1717, CFB!$W$2:$W$1048576, 0) + COUNTIF(CFB!$W$2:$W$1048576, W1717) - 1))</f>
        <v>62</v>
      </c>
      <c r="N1717" s="2">
        <f>RANK(K1717, INDEX(CFB!$K$2:$K$1048576, MATCH(W1717, CFB!$W$2:$W$1048576, 0)):INDEX(CFB!$K$2:$K$1048576, MATCH(W1717, CFB!$W$2:$W$1048576, 0) + COUNTIF(CFB!$W$2:$W$1048576, W1717) - 1))</f>
        <v>37</v>
      </c>
      <c r="O1717">
        <v>46.76</v>
      </c>
      <c r="P1717">
        <v>11.92</v>
      </c>
      <c r="Q1717">
        <v>9.02</v>
      </c>
      <c r="R1717">
        <v>5.85</v>
      </c>
      <c r="S1717">
        <v>5.5</v>
      </c>
      <c r="T1717">
        <v>2.41</v>
      </c>
      <c r="U1717">
        <v>7.06</v>
      </c>
      <c r="V1717">
        <v>3.99</v>
      </c>
      <c r="W1717">
        <v>2011</v>
      </c>
      <c r="X1717">
        <f t="shared" si="51"/>
        <v>0</v>
      </c>
    </row>
    <row r="1718" spans="1:24" ht="12.75" hidden="1" customHeight="1" x14ac:dyDescent="0.45">
      <c r="A1718">
        <v>38</v>
      </c>
      <c r="B1718" t="s">
        <v>22</v>
      </c>
      <c r="C1718" t="s">
        <v>164</v>
      </c>
      <c r="D1718" s="2" t="str">
        <f t="shared" si="50"/>
        <v>Miami (FL)2011</v>
      </c>
      <c r="F1718">
        <v>6</v>
      </c>
      <c r="G1718">
        <v>6</v>
      </c>
      <c r="H1718" s="2">
        <v>0</v>
      </c>
      <c r="I1718">
        <v>0.62</v>
      </c>
      <c r="J1718">
        <v>4.5599999999999996</v>
      </c>
      <c r="K1718">
        <v>5.17</v>
      </c>
      <c r="L1718" s="2">
        <f>_xlfn.RANK.EQ(I1718, INDEX(CFB!$I$2:$I$1048576, MATCH(W1718, CFB!$W$2:$W$1048576, 0)):INDEX(CFB!$I$2:$I$1048576, MATCH(W1718, CFB!$W$2:$W$1048576, 0) + COUNTIF(CFB!$W$2:$W$1048576, W1718) - 1), 0)</f>
        <v>53</v>
      </c>
      <c r="M1718" s="2">
        <f>_xlfn.RANK.EQ(J1718, INDEX(CFB!$J$2:$J$1048576, MATCH(W1718, CFB!$W$2:$W$1048576, 0)):INDEX(CFB!$J$2:$J$1048576, MATCH(W1718, CFB!$W$2:$W$1048576, 0) + COUNTIF(CFB!$W$2:$W$1048576, W1718) - 1))</f>
        <v>32</v>
      </c>
      <c r="N1718" s="2">
        <f>RANK(K1718, INDEX(CFB!$K$2:$K$1048576, MATCH(W1718, CFB!$W$2:$W$1048576, 0)):INDEX(CFB!$K$2:$K$1048576, MATCH(W1718, CFB!$W$2:$W$1048576, 0) + COUNTIF(CFB!$W$2:$W$1048576, W1718) - 1))</f>
        <v>38</v>
      </c>
      <c r="O1718">
        <v>41.89</v>
      </c>
      <c r="P1718">
        <v>7.4</v>
      </c>
      <c r="Q1718">
        <v>9.82</v>
      </c>
      <c r="R1718">
        <v>5.85</v>
      </c>
      <c r="S1718">
        <v>5.43</v>
      </c>
      <c r="T1718">
        <v>3.27</v>
      </c>
      <c r="U1718">
        <v>7.37</v>
      </c>
      <c r="V1718">
        <v>4.45</v>
      </c>
      <c r="W1718">
        <v>2011</v>
      </c>
      <c r="X1718">
        <f t="shared" si="51"/>
        <v>0</v>
      </c>
    </row>
    <row r="1719" spans="1:24" ht="12.75" hidden="1" customHeight="1" x14ac:dyDescent="0.45">
      <c r="A1719">
        <v>39</v>
      </c>
      <c r="B1719" t="s">
        <v>109</v>
      </c>
      <c r="C1719" t="s">
        <v>157</v>
      </c>
      <c r="D1719" s="2" t="str">
        <f t="shared" si="50"/>
        <v>Mississippi State2011</v>
      </c>
      <c r="F1719">
        <v>7</v>
      </c>
      <c r="G1719">
        <v>6</v>
      </c>
      <c r="H1719" s="2">
        <v>0</v>
      </c>
      <c r="I1719">
        <v>-0.82</v>
      </c>
      <c r="J1719">
        <v>5.96</v>
      </c>
      <c r="K1719">
        <v>5.13</v>
      </c>
      <c r="L1719" s="2">
        <f>_xlfn.RANK.EQ(I1719, INDEX(CFB!$I$2:$I$1048576, MATCH(W1719, CFB!$W$2:$W$1048576, 0)):INDEX(CFB!$I$2:$I$1048576, MATCH(W1719, CFB!$W$2:$W$1048576, 0) + COUNTIF(CFB!$W$2:$W$1048576, W1719) - 1), 0)</f>
        <v>68</v>
      </c>
      <c r="M1719" s="2">
        <f>_xlfn.RANK.EQ(J1719, INDEX(CFB!$J$2:$J$1048576, MATCH(W1719, CFB!$W$2:$W$1048576, 0)):INDEX(CFB!$J$2:$J$1048576, MATCH(W1719, CFB!$W$2:$W$1048576, 0) + COUNTIF(CFB!$W$2:$W$1048576, W1719) - 1))</f>
        <v>21</v>
      </c>
      <c r="N1719" s="2">
        <f>RANK(K1719, INDEX(CFB!$K$2:$K$1048576, MATCH(W1719, CFB!$W$2:$W$1048576, 0)):INDEX(CFB!$K$2:$K$1048576, MATCH(W1719, CFB!$W$2:$W$1048576, 0) + COUNTIF(CFB!$W$2:$W$1048576, W1719) - 1))</f>
        <v>39</v>
      </c>
      <c r="O1719">
        <v>40.81</v>
      </c>
      <c r="P1719">
        <v>6.27</v>
      </c>
      <c r="Q1719">
        <v>8.74</v>
      </c>
      <c r="R1719">
        <v>4.46</v>
      </c>
      <c r="S1719">
        <v>5.28</v>
      </c>
      <c r="T1719">
        <v>3.04</v>
      </c>
      <c r="U1719">
        <v>6.69</v>
      </c>
      <c r="V1719">
        <v>3.73</v>
      </c>
      <c r="W1719">
        <v>2011</v>
      </c>
      <c r="X1719">
        <f t="shared" si="51"/>
        <v>0</v>
      </c>
    </row>
    <row r="1720" spans="1:24" ht="12.75" hidden="1" customHeight="1" x14ac:dyDescent="0.45">
      <c r="A1720">
        <v>40</v>
      </c>
      <c r="B1720" t="s">
        <v>28</v>
      </c>
      <c r="C1720" t="s">
        <v>170</v>
      </c>
      <c r="D1720" s="2" t="str">
        <f t="shared" si="50"/>
        <v>Arizona State2011</v>
      </c>
      <c r="F1720">
        <v>6</v>
      </c>
      <c r="G1720">
        <v>7</v>
      </c>
      <c r="H1720" s="2">
        <v>0</v>
      </c>
      <c r="I1720">
        <v>7.13</v>
      </c>
      <c r="J1720">
        <v>-2.0299999999999998</v>
      </c>
      <c r="K1720">
        <v>5.0999999999999996</v>
      </c>
      <c r="L1720" s="2">
        <f>_xlfn.RANK.EQ(I1720, INDEX(CFB!$I$2:$I$1048576, MATCH(W1720, CFB!$W$2:$W$1048576, 0)):INDEX(CFB!$I$2:$I$1048576, MATCH(W1720, CFB!$W$2:$W$1048576, 0) + COUNTIF(CFB!$W$2:$W$1048576, W1720) - 1), 0)</f>
        <v>21</v>
      </c>
      <c r="M1720" s="2">
        <f>_xlfn.RANK.EQ(J1720, INDEX(CFB!$J$2:$J$1048576, MATCH(W1720, CFB!$W$2:$W$1048576, 0)):INDEX(CFB!$J$2:$J$1048576, MATCH(W1720, CFB!$W$2:$W$1048576, 0) + COUNTIF(CFB!$W$2:$W$1048576, W1720) - 1))</f>
        <v>76</v>
      </c>
      <c r="N1720" s="2">
        <f>RANK(K1720, INDEX(CFB!$K$2:$K$1048576, MATCH(W1720, CFB!$W$2:$W$1048576, 0)):INDEX(CFB!$K$2:$K$1048576, MATCH(W1720, CFB!$W$2:$W$1048576, 0) + COUNTIF(CFB!$W$2:$W$1048576, W1720) - 1))</f>
        <v>40</v>
      </c>
      <c r="O1720">
        <v>49.38</v>
      </c>
      <c r="P1720">
        <v>12.76</v>
      </c>
      <c r="Q1720">
        <v>9.4600000000000009</v>
      </c>
      <c r="R1720">
        <v>6.21</v>
      </c>
      <c r="S1720">
        <v>4.99</v>
      </c>
      <c r="T1720">
        <v>3.42</v>
      </c>
      <c r="U1720">
        <v>7.41</v>
      </c>
      <c r="V1720">
        <v>4.72</v>
      </c>
      <c r="W1720">
        <v>2011</v>
      </c>
      <c r="X1720">
        <f t="shared" si="51"/>
        <v>0</v>
      </c>
    </row>
    <row r="1721" spans="1:24" ht="12.75" hidden="1" customHeight="1" x14ac:dyDescent="0.45">
      <c r="A1721">
        <v>41</v>
      </c>
      <c r="B1721" t="s">
        <v>32</v>
      </c>
      <c r="C1721" t="s">
        <v>12</v>
      </c>
      <c r="D1721" s="2" t="str">
        <f t="shared" si="50"/>
        <v>BYU2011</v>
      </c>
      <c r="F1721">
        <v>10</v>
      </c>
      <c r="G1721">
        <v>3</v>
      </c>
      <c r="H1721" s="2">
        <v>0</v>
      </c>
      <c r="I1721">
        <v>0.03</v>
      </c>
      <c r="J1721">
        <v>4.7699999999999996</v>
      </c>
      <c r="K1721">
        <v>4.8</v>
      </c>
      <c r="L1721" s="2">
        <f>_xlfn.RANK.EQ(I1721, INDEX(CFB!$I$2:$I$1048576, MATCH(W1721, CFB!$W$2:$W$1048576, 0)):INDEX(CFB!$I$2:$I$1048576, MATCH(W1721, CFB!$W$2:$W$1048576, 0) + COUNTIF(CFB!$W$2:$W$1048576, W1721) - 1), 0)</f>
        <v>60</v>
      </c>
      <c r="M1721" s="2">
        <f>_xlfn.RANK.EQ(J1721, INDEX(CFB!$J$2:$J$1048576, MATCH(W1721, CFB!$W$2:$W$1048576, 0)):INDEX(CFB!$J$2:$J$1048576, MATCH(W1721, CFB!$W$2:$W$1048576, 0) + COUNTIF(CFB!$W$2:$W$1048576, W1721) - 1))</f>
        <v>27</v>
      </c>
      <c r="N1721" s="2">
        <f>RANK(K1721, INDEX(CFB!$K$2:$K$1048576, MATCH(W1721, CFB!$W$2:$W$1048576, 0)):INDEX(CFB!$K$2:$K$1048576, MATCH(W1721, CFB!$W$2:$W$1048576, 0) + COUNTIF(CFB!$W$2:$W$1048576, W1721) - 1))</f>
        <v>41</v>
      </c>
      <c r="O1721">
        <v>42.24</v>
      </c>
      <c r="P1721">
        <v>9.24</v>
      </c>
      <c r="Q1721">
        <v>8.18</v>
      </c>
      <c r="R1721">
        <v>4.82</v>
      </c>
      <c r="S1721">
        <v>5.09</v>
      </c>
      <c r="T1721">
        <v>3.07</v>
      </c>
      <c r="U1721">
        <v>6.58</v>
      </c>
      <c r="V1721">
        <v>3.97</v>
      </c>
      <c r="W1721">
        <v>2011</v>
      </c>
      <c r="X1721">
        <f t="shared" si="51"/>
        <v>0</v>
      </c>
    </row>
    <row r="1722" spans="1:24" ht="12.75" hidden="1" customHeight="1" x14ac:dyDescent="0.45">
      <c r="A1722">
        <v>42</v>
      </c>
      <c r="B1722" t="s">
        <v>9</v>
      </c>
      <c r="C1722" t="s">
        <v>176</v>
      </c>
      <c r="D1722" s="2" t="str">
        <f t="shared" si="50"/>
        <v>Ohio State2011</v>
      </c>
      <c r="F1722">
        <v>6</v>
      </c>
      <c r="G1722">
        <v>7</v>
      </c>
      <c r="H1722" s="2">
        <v>0</v>
      </c>
      <c r="I1722">
        <v>-0.21</v>
      </c>
      <c r="J1722">
        <v>4.87</v>
      </c>
      <c r="K1722">
        <v>4.66</v>
      </c>
      <c r="L1722" s="2">
        <f>_xlfn.RANK.EQ(I1722, INDEX(CFB!$I$2:$I$1048576, MATCH(W1722, CFB!$W$2:$W$1048576, 0)):INDEX(CFB!$I$2:$I$1048576, MATCH(W1722, CFB!$W$2:$W$1048576, 0) + COUNTIF(CFB!$W$2:$W$1048576, W1722) - 1), 0)</f>
        <v>61</v>
      </c>
      <c r="M1722" s="2">
        <f>_xlfn.RANK.EQ(J1722, INDEX(CFB!$J$2:$J$1048576, MATCH(W1722, CFB!$W$2:$W$1048576, 0)):INDEX(CFB!$J$2:$J$1048576, MATCH(W1722, CFB!$W$2:$W$1048576, 0) + COUNTIF(CFB!$W$2:$W$1048576, W1722) - 1))</f>
        <v>26</v>
      </c>
      <c r="N1722" s="2">
        <f>RANK(K1722, INDEX(CFB!$K$2:$K$1048576, MATCH(W1722, CFB!$W$2:$W$1048576, 0)):INDEX(CFB!$K$2:$K$1048576, MATCH(W1722, CFB!$W$2:$W$1048576, 0) + COUNTIF(CFB!$W$2:$W$1048576, W1722) - 1))</f>
        <v>42</v>
      </c>
      <c r="O1722">
        <v>40.4</v>
      </c>
      <c r="P1722">
        <v>5.89</v>
      </c>
      <c r="Q1722">
        <v>8.25</v>
      </c>
      <c r="R1722">
        <v>5.14</v>
      </c>
      <c r="S1722">
        <v>5.48</v>
      </c>
      <c r="T1722">
        <v>2.82</v>
      </c>
      <c r="U1722">
        <v>6.41</v>
      </c>
      <c r="V1722">
        <v>3.89</v>
      </c>
      <c r="W1722">
        <v>2011</v>
      </c>
      <c r="X1722">
        <f t="shared" si="51"/>
        <v>0</v>
      </c>
    </row>
    <row r="1723" spans="1:24" ht="12.75" hidden="1" customHeight="1" x14ac:dyDescent="0.45">
      <c r="A1723">
        <v>43</v>
      </c>
      <c r="B1723" t="s">
        <v>83</v>
      </c>
      <c r="C1723" t="s">
        <v>171</v>
      </c>
      <c r="D1723" s="2" t="str">
        <f t="shared" si="50"/>
        <v>California2011</v>
      </c>
      <c r="F1723">
        <v>7</v>
      </c>
      <c r="G1723">
        <v>6</v>
      </c>
      <c r="H1723" s="2">
        <v>0</v>
      </c>
      <c r="I1723">
        <v>0.56000000000000005</v>
      </c>
      <c r="J1723">
        <v>4</v>
      </c>
      <c r="K1723">
        <v>4.57</v>
      </c>
      <c r="L1723" s="2">
        <f>_xlfn.RANK.EQ(I1723, INDEX(CFB!$I$2:$I$1048576, MATCH(W1723, CFB!$W$2:$W$1048576, 0)):INDEX(CFB!$I$2:$I$1048576, MATCH(W1723, CFB!$W$2:$W$1048576, 0) + COUNTIF(CFB!$W$2:$W$1048576, W1723) - 1), 0)</f>
        <v>55</v>
      </c>
      <c r="M1723" s="2">
        <f>_xlfn.RANK.EQ(J1723, INDEX(CFB!$J$2:$J$1048576, MATCH(W1723, CFB!$W$2:$W$1048576, 0)):INDEX(CFB!$J$2:$J$1048576, MATCH(W1723, CFB!$W$2:$W$1048576, 0) + COUNTIF(CFB!$W$2:$W$1048576, W1723) - 1))</f>
        <v>35</v>
      </c>
      <c r="N1723" s="2">
        <f>RANK(K1723, INDEX(CFB!$K$2:$K$1048576, MATCH(W1723, CFB!$W$2:$W$1048576, 0)):INDEX(CFB!$K$2:$K$1048576, MATCH(W1723, CFB!$W$2:$W$1048576, 0) + COUNTIF(CFB!$W$2:$W$1048576, W1723) - 1))</f>
        <v>43</v>
      </c>
      <c r="O1723">
        <v>42.82</v>
      </c>
      <c r="P1723">
        <v>7.37</v>
      </c>
      <c r="Q1723">
        <v>8.7899999999999991</v>
      </c>
      <c r="R1723">
        <v>4.82</v>
      </c>
      <c r="S1723">
        <v>5.03</v>
      </c>
      <c r="T1723">
        <v>2.86</v>
      </c>
      <c r="U1723">
        <v>6.78</v>
      </c>
      <c r="V1723">
        <v>3.7</v>
      </c>
      <c r="W1723">
        <v>2011</v>
      </c>
      <c r="X1723">
        <f t="shared" si="51"/>
        <v>0</v>
      </c>
    </row>
    <row r="1724" spans="1:24" ht="12.75" hidden="1" customHeight="1" x14ac:dyDescent="0.45">
      <c r="A1724">
        <v>44</v>
      </c>
      <c r="B1724" t="s">
        <v>36</v>
      </c>
      <c r="C1724" t="s">
        <v>177</v>
      </c>
      <c r="D1724" s="2" t="str">
        <f t="shared" si="50"/>
        <v>Iowa2011</v>
      </c>
      <c r="F1724">
        <v>7</v>
      </c>
      <c r="G1724">
        <v>6</v>
      </c>
      <c r="H1724" s="2">
        <v>0</v>
      </c>
      <c r="I1724">
        <v>3.16</v>
      </c>
      <c r="J1724">
        <v>1.22</v>
      </c>
      <c r="K1724">
        <v>4.38</v>
      </c>
      <c r="L1724" s="2">
        <f>_xlfn.RANK.EQ(I1724, INDEX(CFB!$I$2:$I$1048576, MATCH(W1724, CFB!$W$2:$W$1048576, 0)):INDEX(CFB!$I$2:$I$1048576, MATCH(W1724, CFB!$W$2:$W$1048576, 0) + COUNTIF(CFB!$W$2:$W$1048576, W1724) - 1), 0)</f>
        <v>40</v>
      </c>
      <c r="M1724" s="2">
        <f>_xlfn.RANK.EQ(J1724, INDEX(CFB!$J$2:$J$1048576, MATCH(W1724, CFB!$W$2:$W$1048576, 0)):INDEX(CFB!$J$2:$J$1048576, MATCH(W1724, CFB!$W$2:$W$1048576, 0) + COUNTIF(CFB!$W$2:$W$1048576, W1724) - 1))</f>
        <v>53</v>
      </c>
      <c r="N1724" s="2">
        <f>RANK(K1724, INDEX(CFB!$K$2:$K$1048576, MATCH(W1724, CFB!$W$2:$W$1048576, 0)):INDEX(CFB!$K$2:$K$1048576, MATCH(W1724, CFB!$W$2:$W$1048576, 0) + COUNTIF(CFB!$W$2:$W$1048576, W1724) - 1))</f>
        <v>44</v>
      </c>
      <c r="O1724">
        <v>43.22</v>
      </c>
      <c r="P1724">
        <v>10.47</v>
      </c>
      <c r="Q1724">
        <v>8.84</v>
      </c>
      <c r="R1724">
        <v>6</v>
      </c>
      <c r="S1724">
        <v>5.01</v>
      </c>
      <c r="T1724">
        <v>2.73</v>
      </c>
      <c r="U1724">
        <v>6.79</v>
      </c>
      <c r="V1724">
        <v>4.21</v>
      </c>
      <c r="W1724">
        <v>2011</v>
      </c>
      <c r="X1724">
        <f t="shared" si="51"/>
        <v>0</v>
      </c>
    </row>
    <row r="1725" spans="1:24" ht="12.75" hidden="1" customHeight="1" x14ac:dyDescent="0.45">
      <c r="A1725">
        <v>45</v>
      </c>
      <c r="B1725" t="s">
        <v>37</v>
      </c>
      <c r="C1725" t="s">
        <v>155</v>
      </c>
      <c r="D1725" s="2" t="str">
        <f t="shared" si="50"/>
        <v>Tennessee2011</v>
      </c>
      <c r="F1725">
        <v>5</v>
      </c>
      <c r="G1725">
        <v>7</v>
      </c>
      <c r="H1725" s="2">
        <v>0</v>
      </c>
      <c r="I1725">
        <v>-2.57</v>
      </c>
      <c r="J1725">
        <v>6.83</v>
      </c>
      <c r="K1725">
        <v>4.26</v>
      </c>
      <c r="L1725" s="2">
        <f>_xlfn.RANK.EQ(I1725, INDEX(CFB!$I$2:$I$1048576, MATCH(W1725, CFB!$W$2:$W$1048576, 0)):INDEX(CFB!$I$2:$I$1048576, MATCH(W1725, CFB!$W$2:$W$1048576, 0) + COUNTIF(CFB!$W$2:$W$1048576, W1725) - 1), 0)</f>
        <v>80</v>
      </c>
      <c r="M1725" s="2">
        <f>_xlfn.RANK.EQ(J1725, INDEX(CFB!$J$2:$J$1048576, MATCH(W1725, CFB!$W$2:$W$1048576, 0)):INDEX(CFB!$J$2:$J$1048576, MATCH(W1725, CFB!$W$2:$W$1048576, 0) + COUNTIF(CFB!$W$2:$W$1048576, W1725) - 1))</f>
        <v>16</v>
      </c>
      <c r="N1725" s="2">
        <f>RANK(K1725, INDEX(CFB!$K$2:$K$1048576, MATCH(W1725, CFB!$W$2:$W$1048576, 0)):INDEX(CFB!$K$2:$K$1048576, MATCH(W1725, CFB!$W$2:$W$1048576, 0) + COUNTIF(CFB!$W$2:$W$1048576, W1725) - 1))</f>
        <v>45</v>
      </c>
      <c r="O1725">
        <v>37.68</v>
      </c>
      <c r="P1725">
        <v>6.96</v>
      </c>
      <c r="Q1725">
        <v>9.43</v>
      </c>
      <c r="R1725">
        <v>5.53</v>
      </c>
      <c r="S1725">
        <v>3.96</v>
      </c>
      <c r="T1725">
        <v>3.33</v>
      </c>
      <c r="U1725">
        <v>6.64</v>
      </c>
      <c r="V1725">
        <v>4.3</v>
      </c>
      <c r="W1725">
        <v>2011</v>
      </c>
      <c r="X1725">
        <f t="shared" si="51"/>
        <v>0</v>
      </c>
    </row>
    <row r="1726" spans="1:24" ht="12.75" hidden="1" customHeight="1" x14ac:dyDescent="0.45">
      <c r="A1726">
        <v>46</v>
      </c>
      <c r="B1726" t="s">
        <v>67</v>
      </c>
      <c r="C1726" t="s">
        <v>157</v>
      </c>
      <c r="D1726" s="2" t="str">
        <f t="shared" si="50"/>
        <v>Auburn2011</v>
      </c>
      <c r="F1726">
        <v>8</v>
      </c>
      <c r="G1726">
        <v>5</v>
      </c>
      <c r="H1726" s="2">
        <v>0</v>
      </c>
      <c r="I1726">
        <v>3.57</v>
      </c>
      <c r="J1726">
        <v>0.23</v>
      </c>
      <c r="K1726">
        <v>3.8</v>
      </c>
      <c r="L1726" s="2">
        <f>_xlfn.RANK.EQ(I1726, INDEX(CFB!$I$2:$I$1048576, MATCH(W1726, CFB!$W$2:$W$1048576, 0)):INDEX(CFB!$I$2:$I$1048576, MATCH(W1726, CFB!$W$2:$W$1048576, 0) + COUNTIF(CFB!$W$2:$W$1048576, W1726) - 1), 0)</f>
        <v>38</v>
      </c>
      <c r="M1726" s="2">
        <f>_xlfn.RANK.EQ(J1726, INDEX(CFB!$J$2:$J$1048576, MATCH(W1726, CFB!$W$2:$W$1048576, 0)):INDEX(CFB!$J$2:$J$1048576, MATCH(W1726, CFB!$W$2:$W$1048576, 0) + COUNTIF(CFB!$W$2:$W$1048576, W1726) - 1))</f>
        <v>63</v>
      </c>
      <c r="N1726" s="2">
        <f>RANK(K1726, INDEX(CFB!$K$2:$K$1048576, MATCH(W1726, CFB!$W$2:$W$1048576, 0)):INDEX(CFB!$K$2:$K$1048576, MATCH(W1726, CFB!$W$2:$W$1048576, 0) + COUNTIF(CFB!$W$2:$W$1048576, W1726) - 1))</f>
        <v>46</v>
      </c>
      <c r="O1726">
        <v>42.64</v>
      </c>
      <c r="P1726">
        <v>13.95</v>
      </c>
      <c r="Q1726">
        <v>9.2200000000000006</v>
      </c>
      <c r="R1726">
        <v>5.48</v>
      </c>
      <c r="S1726">
        <v>5.59</v>
      </c>
      <c r="T1726">
        <v>3.61</v>
      </c>
      <c r="U1726">
        <v>6.94</v>
      </c>
      <c r="V1726">
        <v>4.5</v>
      </c>
      <c r="W1726">
        <v>2011</v>
      </c>
      <c r="X1726">
        <f t="shared" si="51"/>
        <v>0</v>
      </c>
    </row>
    <row r="1727" spans="1:24" ht="12.75" hidden="1" customHeight="1" x14ac:dyDescent="0.45">
      <c r="A1727">
        <v>47</v>
      </c>
      <c r="B1727" t="s">
        <v>75</v>
      </c>
      <c r="C1727" t="s">
        <v>164</v>
      </c>
      <c r="D1727" s="2" t="str">
        <f t="shared" si="50"/>
        <v>North Carolina2011</v>
      </c>
      <c r="F1727">
        <v>7</v>
      </c>
      <c r="G1727">
        <v>6</v>
      </c>
      <c r="H1727" s="2">
        <v>0</v>
      </c>
      <c r="I1727">
        <v>2.7</v>
      </c>
      <c r="J1727">
        <v>0.93</v>
      </c>
      <c r="K1727">
        <v>3.63</v>
      </c>
      <c r="L1727" s="2">
        <f>_xlfn.RANK.EQ(I1727, INDEX(CFB!$I$2:$I$1048576, MATCH(W1727, CFB!$W$2:$W$1048576, 0)):INDEX(CFB!$I$2:$I$1048576, MATCH(W1727, CFB!$W$2:$W$1048576, 0) + COUNTIF(CFB!$W$2:$W$1048576, W1727) - 1), 0)</f>
        <v>43</v>
      </c>
      <c r="M1727" s="2">
        <f>_xlfn.RANK.EQ(J1727, INDEX(CFB!$J$2:$J$1048576, MATCH(W1727, CFB!$W$2:$W$1048576, 0)):INDEX(CFB!$J$2:$J$1048576, MATCH(W1727, CFB!$W$2:$W$1048576, 0) + COUNTIF(CFB!$W$2:$W$1048576, W1727) - 1))</f>
        <v>56</v>
      </c>
      <c r="N1727" s="2">
        <f>RANK(K1727, INDEX(CFB!$K$2:$K$1048576, MATCH(W1727, CFB!$W$2:$W$1048576, 0)):INDEX(CFB!$K$2:$K$1048576, MATCH(W1727, CFB!$W$2:$W$1048576, 0) + COUNTIF(CFB!$W$2:$W$1048576, W1727) - 1))</f>
        <v>47</v>
      </c>
      <c r="O1727">
        <v>42.78</v>
      </c>
      <c r="P1727">
        <v>11.86</v>
      </c>
      <c r="Q1727">
        <v>10.47</v>
      </c>
      <c r="R1727">
        <v>5.19</v>
      </c>
      <c r="S1727">
        <v>4.93</v>
      </c>
      <c r="T1727">
        <v>2.98</v>
      </c>
      <c r="U1727">
        <v>7.4</v>
      </c>
      <c r="V1727">
        <v>4.21</v>
      </c>
      <c r="W1727">
        <v>2011</v>
      </c>
      <c r="X1727">
        <f t="shared" si="51"/>
        <v>0</v>
      </c>
    </row>
    <row r="1728" spans="1:24" ht="12.75" hidden="1" customHeight="1" x14ac:dyDescent="0.45">
      <c r="A1728">
        <v>48</v>
      </c>
      <c r="B1728" t="s">
        <v>52</v>
      </c>
      <c r="C1728" t="s">
        <v>164</v>
      </c>
      <c r="D1728" s="2" t="str">
        <f t="shared" si="50"/>
        <v>Georgia Tech2011</v>
      </c>
      <c r="F1728">
        <v>8</v>
      </c>
      <c r="G1728">
        <v>5</v>
      </c>
      <c r="H1728" s="2">
        <v>0</v>
      </c>
      <c r="I1728">
        <v>4.79</v>
      </c>
      <c r="J1728">
        <v>-1.39</v>
      </c>
      <c r="K1728">
        <v>3.4</v>
      </c>
      <c r="L1728" s="2">
        <f>_xlfn.RANK.EQ(I1728, INDEX(CFB!$I$2:$I$1048576, MATCH(W1728, CFB!$W$2:$W$1048576, 0)):INDEX(CFB!$I$2:$I$1048576, MATCH(W1728, CFB!$W$2:$W$1048576, 0) + COUNTIF(CFB!$W$2:$W$1048576, W1728) - 1), 0)</f>
        <v>28</v>
      </c>
      <c r="M1728" s="2">
        <f>_xlfn.RANK.EQ(J1728, INDEX(CFB!$J$2:$J$1048576, MATCH(W1728, CFB!$W$2:$W$1048576, 0)):INDEX(CFB!$J$2:$J$1048576, MATCH(W1728, CFB!$W$2:$W$1048576, 0) + COUNTIF(CFB!$W$2:$W$1048576, W1728) - 1))</f>
        <v>72</v>
      </c>
      <c r="N1728" s="2">
        <f>RANK(K1728, INDEX(CFB!$K$2:$K$1048576, MATCH(W1728, CFB!$W$2:$W$1048576, 0)):INDEX(CFB!$K$2:$K$1048576, MATCH(W1728, CFB!$W$2:$W$1048576, 0) + COUNTIF(CFB!$W$2:$W$1048576, W1728) - 1))</f>
        <v>48</v>
      </c>
      <c r="O1728">
        <v>46.86</v>
      </c>
      <c r="P1728">
        <v>14.06</v>
      </c>
      <c r="Q1728">
        <v>12.56</v>
      </c>
      <c r="R1728">
        <v>5.23</v>
      </c>
      <c r="S1728">
        <v>6.52</v>
      </c>
      <c r="T1728">
        <v>3.94</v>
      </c>
      <c r="U1728">
        <v>7.78</v>
      </c>
      <c r="V1728">
        <v>4.55</v>
      </c>
      <c r="W1728">
        <v>2011</v>
      </c>
      <c r="X1728">
        <f t="shared" si="51"/>
        <v>0</v>
      </c>
    </row>
    <row r="1729" spans="1:24" ht="12.75" hidden="1" customHeight="1" x14ac:dyDescent="0.45">
      <c r="A1729">
        <v>49</v>
      </c>
      <c r="B1729" t="s">
        <v>102</v>
      </c>
      <c r="C1729" t="s">
        <v>179</v>
      </c>
      <c r="D1729" s="2" t="str">
        <f t="shared" si="50"/>
        <v>South Florida2011</v>
      </c>
      <c r="F1729">
        <v>5</v>
      </c>
      <c r="G1729">
        <v>7</v>
      </c>
      <c r="H1729" s="2">
        <v>0</v>
      </c>
      <c r="I1729">
        <v>1.24</v>
      </c>
      <c r="J1729">
        <v>1.97</v>
      </c>
      <c r="K1729">
        <v>3.21</v>
      </c>
      <c r="L1729" s="2">
        <f>_xlfn.RANK.EQ(I1729, INDEX(CFB!$I$2:$I$1048576, MATCH(W1729, CFB!$W$2:$W$1048576, 0)):INDEX(CFB!$I$2:$I$1048576, MATCH(W1729, CFB!$W$2:$W$1048576, 0) + COUNTIF(CFB!$W$2:$W$1048576, W1729) - 1), 0)</f>
        <v>50</v>
      </c>
      <c r="M1729" s="2">
        <f>_xlfn.RANK.EQ(J1729, INDEX(CFB!$J$2:$J$1048576, MATCH(W1729, CFB!$W$2:$W$1048576, 0)):INDEX(CFB!$J$2:$J$1048576, MATCH(W1729, CFB!$W$2:$W$1048576, 0) + COUNTIF(CFB!$W$2:$W$1048576, W1729) - 1))</f>
        <v>47</v>
      </c>
      <c r="N1729" s="2">
        <f>RANK(K1729, INDEX(CFB!$K$2:$K$1048576, MATCH(W1729, CFB!$W$2:$W$1048576, 0)):INDEX(CFB!$K$2:$K$1048576, MATCH(W1729, CFB!$W$2:$W$1048576, 0) + COUNTIF(CFB!$W$2:$W$1048576, W1729) - 1))</f>
        <v>49</v>
      </c>
      <c r="O1729">
        <v>44.41</v>
      </c>
      <c r="P1729">
        <v>9.5500000000000007</v>
      </c>
      <c r="Q1729">
        <v>7.89</v>
      </c>
      <c r="R1729">
        <v>5.63</v>
      </c>
      <c r="S1729">
        <v>5.74</v>
      </c>
      <c r="T1729">
        <v>2.2599999999999998</v>
      </c>
      <c r="U1729">
        <v>6.71</v>
      </c>
      <c r="V1729">
        <v>3.92</v>
      </c>
      <c r="W1729">
        <v>2011</v>
      </c>
      <c r="X1729">
        <f t="shared" si="51"/>
        <v>0</v>
      </c>
    </row>
    <row r="1730" spans="1:24" ht="12.75" hidden="1" customHeight="1" x14ac:dyDescent="0.45">
      <c r="A1730">
        <v>50</v>
      </c>
      <c r="B1730" t="s">
        <v>84</v>
      </c>
      <c r="C1730" t="s">
        <v>170</v>
      </c>
      <c r="D1730" s="2" t="str">
        <f t="shared" si="50"/>
        <v>Utah2011</v>
      </c>
      <c r="F1730">
        <v>8</v>
      </c>
      <c r="G1730">
        <v>5</v>
      </c>
      <c r="H1730" s="2">
        <v>0</v>
      </c>
      <c r="I1730">
        <v>-3.09</v>
      </c>
      <c r="J1730">
        <v>6.25</v>
      </c>
      <c r="K1730">
        <v>3.16</v>
      </c>
      <c r="L1730" s="2">
        <f>_xlfn.RANK.EQ(I1730, INDEX(CFB!$I$2:$I$1048576, MATCH(W1730, CFB!$W$2:$W$1048576, 0)):INDEX(CFB!$I$2:$I$1048576, MATCH(W1730, CFB!$W$2:$W$1048576, 0) + COUNTIF(CFB!$W$2:$W$1048576, W1730) - 1), 0)</f>
        <v>87</v>
      </c>
      <c r="M1730" s="2">
        <f>_xlfn.RANK.EQ(J1730, INDEX(CFB!$J$2:$J$1048576, MATCH(W1730, CFB!$W$2:$W$1048576, 0)):INDEX(CFB!$J$2:$J$1048576, MATCH(W1730, CFB!$W$2:$W$1048576, 0) + COUNTIF(CFB!$W$2:$W$1048576, W1730) - 1))</f>
        <v>19</v>
      </c>
      <c r="N1730" s="2">
        <f>RANK(K1730, INDEX(CFB!$K$2:$K$1048576, MATCH(W1730, CFB!$W$2:$W$1048576, 0)):INDEX(CFB!$K$2:$K$1048576, MATCH(W1730, CFB!$W$2:$W$1048576, 0) + COUNTIF(CFB!$W$2:$W$1048576, W1730) - 1))</f>
        <v>50</v>
      </c>
      <c r="O1730">
        <v>38.36</v>
      </c>
      <c r="P1730">
        <v>5.31</v>
      </c>
      <c r="Q1730">
        <v>8.1300000000000008</v>
      </c>
      <c r="R1730">
        <v>4.71</v>
      </c>
      <c r="S1730">
        <v>4.4400000000000004</v>
      </c>
      <c r="T1730">
        <v>2.5</v>
      </c>
      <c r="U1730">
        <v>6.01</v>
      </c>
      <c r="V1730">
        <v>3.61</v>
      </c>
      <c r="W1730">
        <v>2011</v>
      </c>
      <c r="X1730">
        <f t="shared" si="51"/>
        <v>0</v>
      </c>
    </row>
    <row r="1731" spans="1:24" ht="12.75" hidden="1" customHeight="1" x14ac:dyDescent="0.45">
      <c r="A1731">
        <v>51</v>
      </c>
      <c r="B1731" t="s">
        <v>43</v>
      </c>
      <c r="C1731" t="s">
        <v>176</v>
      </c>
      <c r="D1731" s="2" t="str">
        <f t="shared" ref="D1731:D1794" si="52">_xlfn.CONCAT(B1731, W1731)</f>
        <v>Illinois2011</v>
      </c>
      <c r="F1731">
        <v>7</v>
      </c>
      <c r="G1731">
        <v>6</v>
      </c>
      <c r="H1731" s="2">
        <v>0</v>
      </c>
      <c r="I1731">
        <v>-4.1900000000000004</v>
      </c>
      <c r="J1731">
        <v>6.82</v>
      </c>
      <c r="K1731">
        <v>2.63</v>
      </c>
      <c r="L1731" s="2">
        <f>_xlfn.RANK.EQ(I1731, INDEX(CFB!$I$2:$I$1048576, MATCH(W1731, CFB!$W$2:$W$1048576, 0)):INDEX(CFB!$I$2:$I$1048576, MATCH(W1731, CFB!$W$2:$W$1048576, 0) + COUNTIF(CFB!$W$2:$W$1048576, W1731) - 1), 0)</f>
        <v>91</v>
      </c>
      <c r="M1731" s="2">
        <f>_xlfn.RANK.EQ(J1731, INDEX(CFB!$J$2:$J$1048576, MATCH(W1731, CFB!$W$2:$W$1048576, 0)):INDEX(CFB!$J$2:$J$1048576, MATCH(W1731, CFB!$W$2:$W$1048576, 0) + COUNTIF(CFB!$W$2:$W$1048576, W1731) - 1))</f>
        <v>18</v>
      </c>
      <c r="N1731" s="2">
        <f>RANK(K1731, INDEX(CFB!$K$2:$K$1048576, MATCH(W1731, CFB!$W$2:$W$1048576, 0)):INDEX(CFB!$K$2:$K$1048576, MATCH(W1731, CFB!$W$2:$W$1048576, 0) + COUNTIF(CFB!$W$2:$W$1048576, W1731) - 1))</f>
        <v>51</v>
      </c>
      <c r="O1731">
        <v>36.75</v>
      </c>
      <c r="P1731">
        <v>4.93</v>
      </c>
      <c r="Q1731">
        <v>7.89</v>
      </c>
      <c r="R1731">
        <v>4.83</v>
      </c>
      <c r="S1731">
        <v>4.7</v>
      </c>
      <c r="T1731">
        <v>2.11</v>
      </c>
      <c r="U1731">
        <v>6.02</v>
      </c>
      <c r="V1731">
        <v>3.2</v>
      </c>
      <c r="W1731">
        <v>2011</v>
      </c>
      <c r="X1731">
        <f t="shared" ref="X1731:X1794" si="53">IF(E1731=1, 1,0)</f>
        <v>0</v>
      </c>
    </row>
    <row r="1732" spans="1:24" ht="12.75" hidden="1" customHeight="1" x14ac:dyDescent="0.45">
      <c r="A1732">
        <v>52</v>
      </c>
      <c r="B1732" t="s">
        <v>91</v>
      </c>
      <c r="C1732" t="s">
        <v>163</v>
      </c>
      <c r="D1732" s="2" t="str">
        <f t="shared" si="52"/>
        <v>North Carolina State2011</v>
      </c>
      <c r="F1732">
        <v>8</v>
      </c>
      <c r="G1732">
        <v>5</v>
      </c>
      <c r="H1732" s="2">
        <v>0</v>
      </c>
      <c r="I1732">
        <v>1.62</v>
      </c>
      <c r="J1732">
        <v>0.96</v>
      </c>
      <c r="K1732">
        <v>2.57</v>
      </c>
      <c r="L1732" s="2">
        <f>_xlfn.RANK.EQ(I1732, INDEX(CFB!$I$2:$I$1048576, MATCH(W1732, CFB!$W$2:$W$1048576, 0)):INDEX(CFB!$I$2:$I$1048576, MATCH(W1732, CFB!$W$2:$W$1048576, 0) + COUNTIF(CFB!$W$2:$W$1048576, W1732) - 1), 0)</f>
        <v>47</v>
      </c>
      <c r="M1732" s="2">
        <f>_xlfn.RANK.EQ(J1732, INDEX(CFB!$J$2:$J$1048576, MATCH(W1732, CFB!$W$2:$W$1048576, 0)):INDEX(CFB!$J$2:$J$1048576, MATCH(W1732, CFB!$W$2:$W$1048576, 0) + COUNTIF(CFB!$W$2:$W$1048576, W1732) - 1))</f>
        <v>55</v>
      </c>
      <c r="N1732" s="2">
        <f>RANK(K1732, INDEX(CFB!$K$2:$K$1048576, MATCH(W1732, CFB!$W$2:$W$1048576, 0)):INDEX(CFB!$K$2:$K$1048576, MATCH(W1732, CFB!$W$2:$W$1048576, 0) + COUNTIF(CFB!$W$2:$W$1048576, W1732) - 1))</f>
        <v>52</v>
      </c>
      <c r="O1732">
        <v>40.75</v>
      </c>
      <c r="P1732">
        <v>13.24</v>
      </c>
      <c r="Q1732">
        <v>8.0399999999999991</v>
      </c>
      <c r="R1732">
        <v>5.51</v>
      </c>
      <c r="S1732">
        <v>3.84</v>
      </c>
      <c r="T1732">
        <v>3.01</v>
      </c>
      <c r="U1732">
        <v>5.9</v>
      </c>
      <c r="V1732">
        <v>4.3</v>
      </c>
      <c r="W1732">
        <v>2011</v>
      </c>
      <c r="X1732">
        <f t="shared" si="53"/>
        <v>0</v>
      </c>
    </row>
    <row r="1733" spans="1:24" ht="12.75" hidden="1" customHeight="1" x14ac:dyDescent="0.45">
      <c r="A1733">
        <v>53</v>
      </c>
      <c r="B1733" t="s">
        <v>25</v>
      </c>
      <c r="C1733" t="s">
        <v>179</v>
      </c>
      <c r="D1733" s="2" t="str">
        <f t="shared" si="52"/>
        <v>Louisville2011</v>
      </c>
      <c r="F1733">
        <v>7</v>
      </c>
      <c r="G1733">
        <v>6</v>
      </c>
      <c r="H1733" s="2">
        <v>0</v>
      </c>
      <c r="I1733">
        <v>-2.38</v>
      </c>
      <c r="J1733">
        <v>4.75</v>
      </c>
      <c r="K1733">
        <v>2.38</v>
      </c>
      <c r="L1733" s="2">
        <f>_xlfn.RANK.EQ(I1733, INDEX(CFB!$I$2:$I$1048576, MATCH(W1733, CFB!$W$2:$W$1048576, 0)):INDEX(CFB!$I$2:$I$1048576, MATCH(W1733, CFB!$W$2:$W$1048576, 0) + COUNTIF(CFB!$W$2:$W$1048576, W1733) - 1), 0)</f>
        <v>79</v>
      </c>
      <c r="M1733" s="2">
        <f>_xlfn.RANK.EQ(J1733, INDEX(CFB!$J$2:$J$1048576, MATCH(W1733, CFB!$W$2:$W$1048576, 0)):INDEX(CFB!$J$2:$J$1048576, MATCH(W1733, CFB!$W$2:$W$1048576, 0) + COUNTIF(CFB!$W$2:$W$1048576, W1733) - 1))</f>
        <v>28</v>
      </c>
      <c r="N1733" s="2">
        <f>RANK(K1733, INDEX(CFB!$K$2:$K$1048576, MATCH(W1733, CFB!$W$2:$W$1048576, 0)):INDEX(CFB!$K$2:$K$1048576, MATCH(W1733, CFB!$W$2:$W$1048576, 0) + COUNTIF(CFB!$W$2:$W$1048576, W1733) - 1))</f>
        <v>53</v>
      </c>
      <c r="O1733">
        <v>36.700000000000003</v>
      </c>
      <c r="P1733">
        <v>7.78</v>
      </c>
      <c r="Q1733">
        <v>8.5399999999999991</v>
      </c>
      <c r="R1733">
        <v>6.07</v>
      </c>
      <c r="S1733">
        <v>4.6100000000000003</v>
      </c>
      <c r="T1733">
        <v>2.54</v>
      </c>
      <c r="U1733">
        <v>6.28</v>
      </c>
      <c r="V1733">
        <v>4.2699999999999996</v>
      </c>
      <c r="W1733">
        <v>2011</v>
      </c>
      <c r="X1733">
        <f t="shared" si="53"/>
        <v>0</v>
      </c>
    </row>
    <row r="1734" spans="1:24" ht="12.75" hidden="1" customHeight="1" x14ac:dyDescent="0.45">
      <c r="A1734">
        <v>54</v>
      </c>
      <c r="B1734" t="s">
        <v>40</v>
      </c>
      <c r="C1734" t="s">
        <v>29</v>
      </c>
      <c r="D1734" s="2" t="str">
        <f t="shared" si="52"/>
        <v>Iowa State2011</v>
      </c>
      <c r="F1734">
        <v>6</v>
      </c>
      <c r="G1734">
        <v>7</v>
      </c>
      <c r="H1734" s="2">
        <v>0</v>
      </c>
      <c r="I1734">
        <v>-0.63</v>
      </c>
      <c r="J1734">
        <v>2.75</v>
      </c>
      <c r="K1734">
        <v>2.12</v>
      </c>
      <c r="L1734" s="2">
        <f>_xlfn.RANK.EQ(I1734, INDEX(CFB!$I$2:$I$1048576, MATCH(W1734, CFB!$W$2:$W$1048576, 0)):INDEX(CFB!$I$2:$I$1048576, MATCH(W1734, CFB!$W$2:$W$1048576, 0) + COUNTIF(CFB!$W$2:$W$1048576, W1734) - 1), 0)</f>
        <v>65</v>
      </c>
      <c r="M1734" s="2">
        <f>_xlfn.RANK.EQ(J1734, INDEX(CFB!$J$2:$J$1048576, MATCH(W1734, CFB!$W$2:$W$1048576, 0)):INDEX(CFB!$J$2:$J$1048576, MATCH(W1734, CFB!$W$2:$W$1048576, 0) + COUNTIF(CFB!$W$2:$W$1048576, W1734) - 1))</f>
        <v>42</v>
      </c>
      <c r="N1734" s="2">
        <f>RANK(K1734, INDEX(CFB!$K$2:$K$1048576, MATCH(W1734, CFB!$W$2:$W$1048576, 0)):INDEX(CFB!$K$2:$K$1048576, MATCH(W1734, CFB!$W$2:$W$1048576, 0) + COUNTIF(CFB!$W$2:$W$1048576, W1734) - 1))</f>
        <v>54</v>
      </c>
      <c r="O1734">
        <v>38.67</v>
      </c>
      <c r="P1734">
        <v>9.7899999999999991</v>
      </c>
      <c r="Q1734">
        <v>7.04</v>
      </c>
      <c r="R1734">
        <v>5.57</v>
      </c>
      <c r="S1734">
        <v>5.48</v>
      </c>
      <c r="T1734">
        <v>3.5</v>
      </c>
      <c r="U1734">
        <v>6.12</v>
      </c>
      <c r="V1734">
        <v>4.42</v>
      </c>
      <c r="W1734">
        <v>2011</v>
      </c>
      <c r="X1734">
        <f t="shared" si="53"/>
        <v>0</v>
      </c>
    </row>
    <row r="1735" spans="1:24" ht="12.75" hidden="1" customHeight="1" x14ac:dyDescent="0.45">
      <c r="A1735">
        <v>55</v>
      </c>
      <c r="B1735" t="s">
        <v>137</v>
      </c>
      <c r="C1735" t="s">
        <v>178</v>
      </c>
      <c r="D1735" s="2" t="str">
        <f t="shared" si="52"/>
        <v>Louisiana Tech2011</v>
      </c>
      <c r="F1735">
        <v>8</v>
      </c>
      <c r="G1735">
        <v>5</v>
      </c>
      <c r="H1735" s="2">
        <v>0</v>
      </c>
      <c r="I1735">
        <v>0.32</v>
      </c>
      <c r="J1735">
        <v>1.72</v>
      </c>
      <c r="K1735">
        <v>2.04</v>
      </c>
      <c r="L1735" s="2">
        <f>_xlfn.RANK.EQ(I1735, INDEX(CFB!$I$2:$I$1048576, MATCH(W1735, CFB!$W$2:$W$1048576, 0)):INDEX(CFB!$I$2:$I$1048576, MATCH(W1735, CFB!$W$2:$W$1048576, 0) + COUNTIF(CFB!$W$2:$W$1048576, W1735) - 1), 0)</f>
        <v>57</v>
      </c>
      <c r="M1735" s="2">
        <f>_xlfn.RANK.EQ(J1735, INDEX(CFB!$J$2:$J$1048576, MATCH(W1735, CFB!$W$2:$W$1048576, 0)):INDEX(CFB!$J$2:$J$1048576, MATCH(W1735, CFB!$W$2:$W$1048576, 0) + COUNTIF(CFB!$W$2:$W$1048576, W1735) - 1))</f>
        <v>49</v>
      </c>
      <c r="N1735" s="2">
        <f>RANK(K1735, INDEX(CFB!$K$2:$K$1048576, MATCH(W1735, CFB!$W$2:$W$1048576, 0)):INDEX(CFB!$K$2:$K$1048576, MATCH(W1735, CFB!$W$2:$W$1048576, 0) + COUNTIF(CFB!$W$2:$W$1048576, W1735) - 1))</f>
        <v>55</v>
      </c>
      <c r="O1735">
        <v>40.369999999999997</v>
      </c>
      <c r="P1735">
        <v>10.029999999999999</v>
      </c>
      <c r="Q1735">
        <v>7.94</v>
      </c>
      <c r="R1735">
        <v>4.93</v>
      </c>
      <c r="S1735">
        <v>4.34</v>
      </c>
      <c r="T1735">
        <v>2.62</v>
      </c>
      <c r="U1735">
        <v>6.09</v>
      </c>
      <c r="V1735">
        <v>3.74</v>
      </c>
      <c r="W1735">
        <v>2011</v>
      </c>
      <c r="X1735">
        <f t="shared" si="53"/>
        <v>0</v>
      </c>
    </row>
    <row r="1736" spans="1:24" ht="12.75" hidden="1" customHeight="1" x14ac:dyDescent="0.45">
      <c r="A1736">
        <v>56</v>
      </c>
      <c r="B1736" t="s">
        <v>71</v>
      </c>
      <c r="C1736" t="s">
        <v>29</v>
      </c>
      <c r="D1736" s="2" t="str">
        <f t="shared" si="52"/>
        <v>Texas Tech2011</v>
      </c>
      <c r="F1736">
        <v>5</v>
      </c>
      <c r="G1736">
        <v>7</v>
      </c>
      <c r="H1736" s="2">
        <v>0</v>
      </c>
      <c r="I1736">
        <v>7.57</v>
      </c>
      <c r="J1736">
        <v>-5.69</v>
      </c>
      <c r="K1736">
        <v>1.88</v>
      </c>
      <c r="L1736" s="2">
        <f>_xlfn.RANK.EQ(I1736, INDEX(CFB!$I$2:$I$1048576, MATCH(W1736, CFB!$W$2:$W$1048576, 0)):INDEX(CFB!$I$2:$I$1048576, MATCH(W1736, CFB!$W$2:$W$1048576, 0) + COUNTIF(CFB!$W$2:$W$1048576, W1736) - 1), 0)</f>
        <v>16</v>
      </c>
      <c r="M1736" s="2">
        <f>_xlfn.RANK.EQ(J1736, INDEX(CFB!$J$2:$J$1048576, MATCH(W1736, CFB!$W$2:$W$1048576, 0)):INDEX(CFB!$J$2:$J$1048576, MATCH(W1736, CFB!$W$2:$W$1048576, 0) + COUNTIF(CFB!$W$2:$W$1048576, W1736) - 1))</f>
        <v>101</v>
      </c>
      <c r="N1736" s="2">
        <f>RANK(K1736, INDEX(CFB!$K$2:$K$1048576, MATCH(W1736, CFB!$W$2:$W$1048576, 0)):INDEX(CFB!$K$2:$K$1048576, MATCH(W1736, CFB!$W$2:$W$1048576, 0) + COUNTIF(CFB!$W$2:$W$1048576, W1736) - 1))</f>
        <v>56</v>
      </c>
      <c r="O1736">
        <v>48.67</v>
      </c>
      <c r="P1736">
        <v>21.57</v>
      </c>
      <c r="Q1736">
        <v>8.31</v>
      </c>
      <c r="R1736">
        <v>7.13</v>
      </c>
      <c r="S1736">
        <v>4.84</v>
      </c>
      <c r="T1736">
        <v>4.01</v>
      </c>
      <c r="U1736">
        <v>6.81</v>
      </c>
      <c r="V1736">
        <v>5.14</v>
      </c>
      <c r="W1736">
        <v>2011</v>
      </c>
      <c r="X1736">
        <f t="shared" si="53"/>
        <v>0</v>
      </c>
    </row>
    <row r="1737" spans="1:24" ht="12.75" hidden="1" customHeight="1" x14ac:dyDescent="0.45">
      <c r="A1737">
        <v>57</v>
      </c>
      <c r="B1737" t="s">
        <v>66</v>
      </c>
      <c r="C1737" t="s">
        <v>171</v>
      </c>
      <c r="D1737" s="2" t="str">
        <f t="shared" si="52"/>
        <v>Washington2011</v>
      </c>
      <c r="F1737">
        <v>7</v>
      </c>
      <c r="G1737">
        <v>6</v>
      </c>
      <c r="H1737" s="2">
        <v>0</v>
      </c>
      <c r="I1737">
        <v>7.08</v>
      </c>
      <c r="J1737">
        <v>-5.28</v>
      </c>
      <c r="K1737">
        <v>1.8</v>
      </c>
      <c r="L1737" s="2">
        <f>_xlfn.RANK.EQ(I1737, INDEX(CFB!$I$2:$I$1048576, MATCH(W1737, CFB!$W$2:$W$1048576, 0)):INDEX(CFB!$I$2:$I$1048576, MATCH(W1737, CFB!$W$2:$W$1048576, 0) + COUNTIF(CFB!$W$2:$W$1048576, W1737) - 1), 0)</f>
        <v>23</v>
      </c>
      <c r="M1737" s="2">
        <f>_xlfn.RANK.EQ(J1737, INDEX(CFB!$J$2:$J$1048576, MATCH(W1737, CFB!$W$2:$W$1048576, 0)):INDEX(CFB!$J$2:$J$1048576, MATCH(W1737, CFB!$W$2:$W$1048576, 0) + COUNTIF(CFB!$W$2:$W$1048576, W1737) - 1))</f>
        <v>96</v>
      </c>
      <c r="N1737" s="2">
        <f>RANK(K1737, INDEX(CFB!$K$2:$K$1048576, MATCH(W1737, CFB!$W$2:$W$1048576, 0)):INDEX(CFB!$K$2:$K$1048576, MATCH(W1737, CFB!$W$2:$W$1048576, 0) + COUNTIF(CFB!$W$2:$W$1048576, W1737) - 1))</f>
        <v>57</v>
      </c>
      <c r="O1737">
        <v>47.85</v>
      </c>
      <c r="P1737">
        <v>18.28</v>
      </c>
      <c r="Q1737">
        <v>9.58</v>
      </c>
      <c r="R1737">
        <v>5.72</v>
      </c>
      <c r="S1737">
        <v>5.4</v>
      </c>
      <c r="T1737">
        <v>4.22</v>
      </c>
      <c r="U1737">
        <v>7.35</v>
      </c>
      <c r="V1737">
        <v>4.9400000000000004</v>
      </c>
      <c r="W1737">
        <v>2011</v>
      </c>
      <c r="X1737">
        <f t="shared" si="53"/>
        <v>0</v>
      </c>
    </row>
    <row r="1738" spans="1:24" ht="12.75" hidden="1" customHeight="1" x14ac:dyDescent="0.45">
      <c r="A1738">
        <v>58</v>
      </c>
      <c r="B1738" t="s">
        <v>103</v>
      </c>
      <c r="C1738" t="s">
        <v>177</v>
      </c>
      <c r="D1738" s="2" t="str">
        <f t="shared" si="52"/>
        <v>Northwestern2011</v>
      </c>
      <c r="F1738">
        <v>6</v>
      </c>
      <c r="G1738">
        <v>7</v>
      </c>
      <c r="H1738" s="2">
        <v>0</v>
      </c>
      <c r="I1738">
        <v>4.8499999999999996</v>
      </c>
      <c r="J1738">
        <v>-3.19</v>
      </c>
      <c r="K1738">
        <v>1.66</v>
      </c>
      <c r="L1738" s="2">
        <f>_xlfn.RANK.EQ(I1738, INDEX(CFB!$I$2:$I$1048576, MATCH(W1738, CFB!$W$2:$W$1048576, 0)):INDEX(CFB!$I$2:$I$1048576, MATCH(W1738, CFB!$W$2:$W$1048576, 0) + COUNTIF(CFB!$W$2:$W$1048576, W1738) - 1), 0)</f>
        <v>27</v>
      </c>
      <c r="M1738" s="2">
        <f>_xlfn.RANK.EQ(J1738, INDEX(CFB!$J$2:$J$1048576, MATCH(W1738, CFB!$W$2:$W$1048576, 0)):INDEX(CFB!$J$2:$J$1048576, MATCH(W1738, CFB!$W$2:$W$1048576, 0) + COUNTIF(CFB!$W$2:$W$1048576, W1738) - 1))</f>
        <v>86</v>
      </c>
      <c r="N1738" s="2">
        <f>RANK(K1738, INDEX(CFB!$K$2:$K$1048576, MATCH(W1738, CFB!$W$2:$W$1048576, 0)):INDEX(CFB!$K$2:$K$1048576, MATCH(W1738, CFB!$W$2:$W$1048576, 0) + COUNTIF(CFB!$W$2:$W$1048576, W1738) - 1))</f>
        <v>58</v>
      </c>
      <c r="O1738">
        <v>44.5</v>
      </c>
      <c r="P1738">
        <v>15.46</v>
      </c>
      <c r="Q1738">
        <v>9.57</v>
      </c>
      <c r="R1738">
        <v>7.48</v>
      </c>
      <c r="S1738">
        <v>4.83</v>
      </c>
      <c r="T1738">
        <v>3.5</v>
      </c>
      <c r="U1738">
        <v>6.81</v>
      </c>
      <c r="V1738">
        <v>5.23</v>
      </c>
      <c r="W1738">
        <v>2011</v>
      </c>
      <c r="X1738">
        <f t="shared" si="53"/>
        <v>0</v>
      </c>
    </row>
    <row r="1739" spans="1:24" ht="12.75" hidden="1" customHeight="1" x14ac:dyDescent="0.45">
      <c r="A1739">
        <v>59</v>
      </c>
      <c r="B1739" t="s">
        <v>64</v>
      </c>
      <c r="C1739" t="s">
        <v>162</v>
      </c>
      <c r="D1739" s="2" t="str">
        <f t="shared" si="52"/>
        <v>Ohio2011</v>
      </c>
      <c r="F1739">
        <v>10</v>
      </c>
      <c r="G1739">
        <v>4</v>
      </c>
      <c r="H1739" s="2">
        <v>0</v>
      </c>
      <c r="I1739">
        <v>2.2599999999999998</v>
      </c>
      <c r="J1739">
        <v>-0.71</v>
      </c>
      <c r="K1739">
        <v>1.56</v>
      </c>
      <c r="L1739" s="2">
        <f>_xlfn.RANK.EQ(I1739, INDEX(CFB!$I$2:$I$1048576, MATCH(W1739, CFB!$W$2:$W$1048576, 0)):INDEX(CFB!$I$2:$I$1048576, MATCH(W1739, CFB!$W$2:$W$1048576, 0) + COUNTIF(CFB!$W$2:$W$1048576, W1739) - 1), 0)</f>
        <v>44</v>
      </c>
      <c r="M1739" s="2">
        <f>_xlfn.RANK.EQ(J1739, INDEX(CFB!$J$2:$J$1048576, MATCH(W1739, CFB!$W$2:$W$1048576, 0)):INDEX(CFB!$J$2:$J$1048576, MATCH(W1739, CFB!$W$2:$W$1048576, 0) + COUNTIF(CFB!$W$2:$W$1048576, W1739) - 1))</f>
        <v>65</v>
      </c>
      <c r="N1739" s="2">
        <f>RANK(K1739, INDEX(CFB!$K$2:$K$1048576, MATCH(W1739, CFB!$W$2:$W$1048576, 0)):INDEX(CFB!$K$2:$K$1048576, MATCH(W1739, CFB!$W$2:$W$1048576, 0) + COUNTIF(CFB!$W$2:$W$1048576, W1739) - 1))</f>
        <v>59</v>
      </c>
      <c r="O1739">
        <v>40.049999999999997</v>
      </c>
      <c r="P1739">
        <v>13.71</v>
      </c>
      <c r="Q1739">
        <v>9.0399999999999991</v>
      </c>
      <c r="R1739">
        <v>5.74</v>
      </c>
      <c r="S1739">
        <v>5.29</v>
      </c>
      <c r="T1739">
        <v>3.63</v>
      </c>
      <c r="U1739">
        <v>6.94</v>
      </c>
      <c r="V1739">
        <v>4.5999999999999996</v>
      </c>
      <c r="W1739">
        <v>2011</v>
      </c>
      <c r="X1739">
        <f t="shared" si="53"/>
        <v>0</v>
      </c>
    </row>
    <row r="1740" spans="1:24" ht="12.75" hidden="1" customHeight="1" x14ac:dyDescent="0.45">
      <c r="A1740">
        <v>60</v>
      </c>
      <c r="B1740" t="s">
        <v>125</v>
      </c>
      <c r="C1740" t="s">
        <v>174</v>
      </c>
      <c r="D1740" s="2" t="str">
        <f t="shared" si="52"/>
        <v>Arkansas State2011</v>
      </c>
      <c r="F1740">
        <v>10</v>
      </c>
      <c r="G1740">
        <v>3</v>
      </c>
      <c r="H1740" s="2">
        <v>0</v>
      </c>
      <c r="I1740">
        <v>0.73</v>
      </c>
      <c r="J1740">
        <v>0.45</v>
      </c>
      <c r="K1740">
        <v>1.18</v>
      </c>
      <c r="L1740" s="2">
        <f>_xlfn.RANK.EQ(I1740, INDEX(CFB!$I$2:$I$1048576, MATCH(W1740, CFB!$W$2:$W$1048576, 0)):INDEX(CFB!$I$2:$I$1048576, MATCH(W1740, CFB!$W$2:$W$1048576, 0) + COUNTIF(CFB!$W$2:$W$1048576, W1740) - 1), 0)</f>
        <v>52</v>
      </c>
      <c r="M1740" s="2">
        <f>_xlfn.RANK.EQ(J1740, INDEX(CFB!$J$2:$J$1048576, MATCH(W1740, CFB!$W$2:$W$1048576, 0)):INDEX(CFB!$J$2:$J$1048576, MATCH(W1740, CFB!$W$2:$W$1048576, 0) + COUNTIF(CFB!$W$2:$W$1048576, W1740) - 1))</f>
        <v>61</v>
      </c>
      <c r="N1740" s="2">
        <f>RANK(K1740, INDEX(CFB!$K$2:$K$1048576, MATCH(W1740, CFB!$W$2:$W$1048576, 0)):INDEX(CFB!$K$2:$K$1048576, MATCH(W1740, CFB!$W$2:$W$1048576, 0) + COUNTIF(CFB!$W$2:$W$1048576, W1740) - 1))</f>
        <v>60</v>
      </c>
      <c r="O1740">
        <v>41.01</v>
      </c>
      <c r="P1740">
        <v>14.04</v>
      </c>
      <c r="Q1740">
        <v>8.51</v>
      </c>
      <c r="R1740">
        <v>5.67</v>
      </c>
      <c r="S1740">
        <v>4.5999999999999996</v>
      </c>
      <c r="T1740">
        <v>2.67</v>
      </c>
      <c r="U1740">
        <v>6.52</v>
      </c>
      <c r="V1740">
        <v>4.21</v>
      </c>
      <c r="W1740">
        <v>2011</v>
      </c>
      <c r="X1740">
        <f t="shared" si="53"/>
        <v>0</v>
      </c>
    </row>
    <row r="1741" spans="1:24" ht="12.75" hidden="1" customHeight="1" x14ac:dyDescent="0.45">
      <c r="A1741">
        <v>61</v>
      </c>
      <c r="B1741" t="s">
        <v>70</v>
      </c>
      <c r="C1741" t="s">
        <v>179</v>
      </c>
      <c r="D1741" s="2" t="str">
        <f t="shared" si="52"/>
        <v>Pitt2011</v>
      </c>
      <c r="F1741">
        <v>6</v>
      </c>
      <c r="G1741">
        <v>7</v>
      </c>
      <c r="H1741" s="2">
        <v>0</v>
      </c>
      <c r="I1741">
        <v>-0.23</v>
      </c>
      <c r="J1741">
        <v>1.32</v>
      </c>
      <c r="K1741">
        <v>1.0900000000000001</v>
      </c>
      <c r="L1741" s="2">
        <f>_xlfn.RANK.EQ(I1741, INDEX(CFB!$I$2:$I$1048576, MATCH(W1741, CFB!$W$2:$W$1048576, 0)):INDEX(CFB!$I$2:$I$1048576, MATCH(W1741, CFB!$W$2:$W$1048576, 0) + COUNTIF(CFB!$W$2:$W$1048576, W1741) - 1), 0)</f>
        <v>62</v>
      </c>
      <c r="M1741" s="2">
        <f>_xlfn.RANK.EQ(J1741, INDEX(CFB!$J$2:$J$1048576, MATCH(W1741, CFB!$W$2:$W$1048576, 0)):INDEX(CFB!$J$2:$J$1048576, MATCH(W1741, CFB!$W$2:$W$1048576, 0) + COUNTIF(CFB!$W$2:$W$1048576, W1741) - 1))</f>
        <v>52</v>
      </c>
      <c r="N1741" s="2">
        <f>RANK(K1741, INDEX(CFB!$K$2:$K$1048576, MATCH(W1741, CFB!$W$2:$W$1048576, 0)):INDEX(CFB!$K$2:$K$1048576, MATCH(W1741, CFB!$W$2:$W$1048576, 0) + COUNTIF(CFB!$W$2:$W$1048576, W1741) - 1))</f>
        <v>61</v>
      </c>
      <c r="O1741">
        <v>40.43</v>
      </c>
      <c r="P1741">
        <v>9.7200000000000006</v>
      </c>
      <c r="Q1741">
        <v>7.7</v>
      </c>
      <c r="R1741">
        <v>5.83</v>
      </c>
      <c r="S1741">
        <v>4.92</v>
      </c>
      <c r="T1741">
        <v>2.57</v>
      </c>
      <c r="U1741">
        <v>6.1</v>
      </c>
      <c r="V1741">
        <v>4.12</v>
      </c>
      <c r="W1741">
        <v>2011</v>
      </c>
      <c r="X1741">
        <f t="shared" si="53"/>
        <v>0</v>
      </c>
    </row>
    <row r="1742" spans="1:24" ht="12.75" hidden="1" customHeight="1" x14ac:dyDescent="0.45">
      <c r="A1742">
        <v>62</v>
      </c>
      <c r="B1742" t="s">
        <v>24</v>
      </c>
      <c r="C1742" t="s">
        <v>165</v>
      </c>
      <c r="D1742" s="2" t="str">
        <f t="shared" si="52"/>
        <v>SMU2011</v>
      </c>
      <c r="F1742">
        <v>8</v>
      </c>
      <c r="G1742">
        <v>5</v>
      </c>
      <c r="H1742" s="2">
        <v>0</v>
      </c>
      <c r="I1742">
        <v>-3.84</v>
      </c>
      <c r="J1742">
        <v>4.63</v>
      </c>
      <c r="K1742">
        <v>0.78</v>
      </c>
      <c r="L1742" s="2">
        <f>_xlfn.RANK.EQ(I1742, INDEX(CFB!$I$2:$I$1048576, MATCH(W1742, CFB!$W$2:$W$1048576, 0)):INDEX(CFB!$I$2:$I$1048576, MATCH(W1742, CFB!$W$2:$W$1048576, 0) + COUNTIF(CFB!$W$2:$W$1048576, W1742) - 1), 0)</f>
        <v>90</v>
      </c>
      <c r="M1742" s="2">
        <f>_xlfn.RANK.EQ(J1742, INDEX(CFB!$J$2:$J$1048576, MATCH(W1742, CFB!$W$2:$W$1048576, 0)):INDEX(CFB!$J$2:$J$1048576, MATCH(W1742, CFB!$W$2:$W$1048576, 0) + COUNTIF(CFB!$W$2:$W$1048576, W1742) - 1))</f>
        <v>30</v>
      </c>
      <c r="N1742" s="2">
        <f>RANK(K1742, INDEX(CFB!$K$2:$K$1048576, MATCH(W1742, CFB!$W$2:$W$1048576, 0)):INDEX(CFB!$K$2:$K$1048576, MATCH(W1742, CFB!$W$2:$W$1048576, 0) + COUNTIF(CFB!$W$2:$W$1048576, W1742) - 1))</f>
        <v>62</v>
      </c>
      <c r="O1742">
        <v>37.15</v>
      </c>
      <c r="P1742">
        <v>9.07</v>
      </c>
      <c r="Q1742">
        <v>8.48</v>
      </c>
      <c r="R1742">
        <v>5.33</v>
      </c>
      <c r="S1742">
        <v>4.9800000000000004</v>
      </c>
      <c r="T1742">
        <v>2.4</v>
      </c>
      <c r="U1742">
        <v>6.98</v>
      </c>
      <c r="V1742">
        <v>3.82</v>
      </c>
      <c r="W1742">
        <v>2011</v>
      </c>
      <c r="X1742">
        <f t="shared" si="53"/>
        <v>0</v>
      </c>
    </row>
    <row r="1743" spans="1:24" ht="12.75" hidden="1" customHeight="1" x14ac:dyDescent="0.45">
      <c r="A1743">
        <v>63</v>
      </c>
      <c r="B1743" t="s">
        <v>130</v>
      </c>
      <c r="C1743" t="s">
        <v>178</v>
      </c>
      <c r="D1743" s="2" t="str">
        <f t="shared" si="52"/>
        <v>Nevada2011</v>
      </c>
      <c r="F1743">
        <v>7</v>
      </c>
      <c r="G1743">
        <v>6</v>
      </c>
      <c r="H1743" s="2">
        <v>0</v>
      </c>
      <c r="I1743">
        <v>-1.73</v>
      </c>
      <c r="J1743">
        <v>2.2000000000000002</v>
      </c>
      <c r="K1743">
        <v>0.47</v>
      </c>
      <c r="L1743" s="2">
        <f>_xlfn.RANK.EQ(I1743, INDEX(CFB!$I$2:$I$1048576, MATCH(W1743, CFB!$W$2:$W$1048576, 0)):INDEX(CFB!$I$2:$I$1048576, MATCH(W1743, CFB!$W$2:$W$1048576, 0) + COUNTIF(CFB!$W$2:$W$1048576, W1743) - 1), 0)</f>
        <v>75</v>
      </c>
      <c r="M1743" s="2">
        <f>_xlfn.RANK.EQ(J1743, INDEX(CFB!$J$2:$J$1048576, MATCH(W1743, CFB!$W$2:$W$1048576, 0)):INDEX(CFB!$J$2:$J$1048576, MATCH(W1743, CFB!$W$2:$W$1048576, 0) + COUNTIF(CFB!$W$2:$W$1048576, W1743) - 1))</f>
        <v>45</v>
      </c>
      <c r="N1743" s="2">
        <f>RANK(K1743, INDEX(CFB!$K$2:$K$1048576, MATCH(W1743, CFB!$W$2:$W$1048576, 0)):INDEX(CFB!$K$2:$K$1048576, MATCH(W1743, CFB!$W$2:$W$1048576, 0) + COUNTIF(CFB!$W$2:$W$1048576, W1743) - 1))</f>
        <v>63</v>
      </c>
      <c r="O1743">
        <v>40.94</v>
      </c>
      <c r="P1743">
        <v>11.96</v>
      </c>
      <c r="Q1743">
        <v>9.25</v>
      </c>
      <c r="R1743">
        <v>5.55</v>
      </c>
      <c r="S1743">
        <v>5.84</v>
      </c>
      <c r="T1743">
        <v>3.81</v>
      </c>
      <c r="U1743">
        <v>7.25</v>
      </c>
      <c r="V1743">
        <v>4.5599999999999996</v>
      </c>
      <c r="W1743">
        <v>2011</v>
      </c>
      <c r="X1743">
        <f t="shared" si="53"/>
        <v>0</v>
      </c>
    </row>
    <row r="1744" spans="1:24" ht="12.75" hidden="1" customHeight="1" x14ac:dyDescent="0.45">
      <c r="A1744">
        <v>64</v>
      </c>
      <c r="B1744" t="s">
        <v>117</v>
      </c>
      <c r="C1744" t="s">
        <v>161</v>
      </c>
      <c r="D1744" s="2" t="str">
        <f t="shared" si="52"/>
        <v>Western Michigan2011</v>
      </c>
      <c r="F1744">
        <v>7</v>
      </c>
      <c r="G1744">
        <v>6</v>
      </c>
      <c r="H1744" s="2">
        <v>0</v>
      </c>
      <c r="I1744">
        <v>5.32</v>
      </c>
      <c r="J1744">
        <v>-4.9000000000000004</v>
      </c>
      <c r="K1744">
        <v>0.42</v>
      </c>
      <c r="L1744" s="2">
        <f>_xlfn.RANK.EQ(I1744, INDEX(CFB!$I$2:$I$1048576, MATCH(W1744, CFB!$W$2:$W$1048576, 0)):INDEX(CFB!$I$2:$I$1048576, MATCH(W1744, CFB!$W$2:$W$1048576, 0) + COUNTIF(CFB!$W$2:$W$1048576, W1744) - 1), 0)</f>
        <v>25</v>
      </c>
      <c r="M1744" s="2">
        <f>_xlfn.RANK.EQ(J1744, INDEX(CFB!$J$2:$J$1048576, MATCH(W1744, CFB!$W$2:$W$1048576, 0)):INDEX(CFB!$J$2:$J$1048576, MATCH(W1744, CFB!$W$2:$W$1048576, 0) + COUNTIF(CFB!$W$2:$W$1048576, W1744) - 1))</f>
        <v>91</v>
      </c>
      <c r="N1744" s="2">
        <f>RANK(K1744, INDEX(CFB!$K$2:$K$1048576, MATCH(W1744, CFB!$W$2:$W$1048576, 0)):INDEX(CFB!$K$2:$K$1048576, MATCH(W1744, CFB!$W$2:$W$1048576, 0) + COUNTIF(CFB!$W$2:$W$1048576, W1744) - 1))</f>
        <v>64</v>
      </c>
      <c r="O1744">
        <v>46.31</v>
      </c>
      <c r="P1744">
        <v>17.93</v>
      </c>
      <c r="Q1744">
        <v>8.67</v>
      </c>
      <c r="R1744">
        <v>6.03</v>
      </c>
      <c r="S1744">
        <v>4.87</v>
      </c>
      <c r="T1744">
        <v>4.82</v>
      </c>
      <c r="U1744">
        <v>7.13</v>
      </c>
      <c r="V1744">
        <v>5.32</v>
      </c>
      <c r="W1744">
        <v>2011</v>
      </c>
      <c r="X1744">
        <f t="shared" si="53"/>
        <v>0</v>
      </c>
    </row>
    <row r="1745" spans="1:24" ht="12.75" hidden="1" customHeight="1" x14ac:dyDescent="0.45">
      <c r="A1745">
        <v>65</v>
      </c>
      <c r="B1745" t="s">
        <v>93</v>
      </c>
      <c r="C1745" t="s">
        <v>164</v>
      </c>
      <c r="D1745" s="2" t="str">
        <f t="shared" si="52"/>
        <v>Virginia2011</v>
      </c>
      <c r="F1745">
        <v>8</v>
      </c>
      <c r="G1745">
        <v>5</v>
      </c>
      <c r="H1745" s="2">
        <v>0</v>
      </c>
      <c r="I1745">
        <v>-2.81</v>
      </c>
      <c r="J1745">
        <v>2.95</v>
      </c>
      <c r="K1745">
        <v>0.14000000000000001</v>
      </c>
      <c r="L1745" s="2">
        <f>_xlfn.RANK.EQ(I1745, INDEX(CFB!$I$2:$I$1048576, MATCH(W1745, CFB!$W$2:$W$1048576, 0)):INDEX(CFB!$I$2:$I$1048576, MATCH(W1745, CFB!$W$2:$W$1048576, 0) + COUNTIF(CFB!$W$2:$W$1048576, W1745) - 1), 0)</f>
        <v>84</v>
      </c>
      <c r="M1745" s="2">
        <f>_xlfn.RANK.EQ(J1745, INDEX(CFB!$J$2:$J$1048576, MATCH(W1745, CFB!$W$2:$W$1048576, 0)):INDEX(CFB!$J$2:$J$1048576, MATCH(W1745, CFB!$W$2:$W$1048576, 0) + COUNTIF(CFB!$W$2:$W$1048576, W1745) - 1))</f>
        <v>41</v>
      </c>
      <c r="N1745" s="2">
        <f>RANK(K1745, INDEX(CFB!$K$2:$K$1048576, MATCH(W1745, CFB!$W$2:$W$1048576, 0)):INDEX(CFB!$K$2:$K$1048576, MATCH(W1745, CFB!$W$2:$W$1048576, 0) + COUNTIF(CFB!$W$2:$W$1048576, W1745) - 1))</f>
        <v>65</v>
      </c>
      <c r="O1745">
        <v>36.049999999999997</v>
      </c>
      <c r="P1745">
        <v>11.17</v>
      </c>
      <c r="Q1745">
        <v>8.35</v>
      </c>
      <c r="R1745">
        <v>5.0199999999999996</v>
      </c>
      <c r="S1745">
        <v>5.09</v>
      </c>
      <c r="T1745">
        <v>3.19</v>
      </c>
      <c r="U1745">
        <v>6.59</v>
      </c>
      <c r="V1745">
        <v>4.1900000000000004</v>
      </c>
      <c r="W1745">
        <v>2011</v>
      </c>
      <c r="X1745">
        <f t="shared" si="53"/>
        <v>0</v>
      </c>
    </row>
    <row r="1746" spans="1:24" ht="12.75" hidden="1" customHeight="1" x14ac:dyDescent="0.45">
      <c r="A1746">
        <v>66</v>
      </c>
      <c r="B1746" t="s">
        <v>146</v>
      </c>
      <c r="C1746" t="s">
        <v>31</v>
      </c>
      <c r="D1746" s="2" t="str">
        <f t="shared" si="52"/>
        <v>San Diego State2011</v>
      </c>
      <c r="F1746">
        <v>8</v>
      </c>
      <c r="G1746">
        <v>5</v>
      </c>
      <c r="H1746" s="2">
        <v>0</v>
      </c>
      <c r="I1746">
        <v>1.03</v>
      </c>
      <c r="J1746">
        <v>-1.05</v>
      </c>
      <c r="K1746">
        <v>-0.02</v>
      </c>
      <c r="L1746" s="2">
        <f>_xlfn.RANK.EQ(I1746, INDEX(CFB!$I$2:$I$1048576, MATCH(W1746, CFB!$W$2:$W$1048576, 0)):INDEX(CFB!$I$2:$I$1048576, MATCH(W1746, CFB!$W$2:$W$1048576, 0) + COUNTIF(CFB!$W$2:$W$1048576, W1746) - 1), 0)</f>
        <v>51</v>
      </c>
      <c r="M1746" s="2">
        <f>_xlfn.RANK.EQ(J1746, INDEX(CFB!$J$2:$J$1048576, MATCH(W1746, CFB!$W$2:$W$1048576, 0)):INDEX(CFB!$J$2:$J$1048576, MATCH(W1746, CFB!$W$2:$W$1048576, 0) + COUNTIF(CFB!$W$2:$W$1048576, W1746) - 1))</f>
        <v>70</v>
      </c>
      <c r="N1746" s="2">
        <f>RANK(K1746, INDEX(CFB!$K$2:$K$1048576, MATCH(W1746, CFB!$W$2:$W$1048576, 0)):INDEX(CFB!$K$2:$K$1048576, MATCH(W1746, CFB!$W$2:$W$1048576, 0) + COUNTIF(CFB!$W$2:$W$1048576, W1746) - 1))</f>
        <v>66</v>
      </c>
      <c r="O1746">
        <v>39.01</v>
      </c>
      <c r="P1746">
        <v>13.37</v>
      </c>
      <c r="Q1746">
        <v>7.51</v>
      </c>
      <c r="R1746">
        <v>6.93</v>
      </c>
      <c r="S1746">
        <v>5.39</v>
      </c>
      <c r="T1746">
        <v>3.32</v>
      </c>
      <c r="U1746">
        <v>6.48</v>
      </c>
      <c r="V1746">
        <v>4.78</v>
      </c>
      <c r="W1746">
        <v>2011</v>
      </c>
      <c r="X1746">
        <f t="shared" si="53"/>
        <v>0</v>
      </c>
    </row>
    <row r="1747" spans="1:24" ht="12.75" hidden="1" customHeight="1" x14ac:dyDescent="0.45">
      <c r="A1747">
        <v>67</v>
      </c>
      <c r="B1747" t="s">
        <v>131</v>
      </c>
      <c r="C1747" t="s">
        <v>31</v>
      </c>
      <c r="D1747" s="2" t="str">
        <f t="shared" si="52"/>
        <v>Air Force2011</v>
      </c>
      <c r="F1747">
        <v>7</v>
      </c>
      <c r="G1747">
        <v>6</v>
      </c>
      <c r="H1747" s="2">
        <v>0</v>
      </c>
      <c r="I1747">
        <v>4.1100000000000003</v>
      </c>
      <c r="J1747">
        <v>-4.49</v>
      </c>
      <c r="K1747">
        <v>-0.38</v>
      </c>
      <c r="L1747" s="2">
        <f>_xlfn.RANK.EQ(I1747, INDEX(CFB!$I$2:$I$1048576, MATCH(W1747, CFB!$W$2:$W$1048576, 0)):INDEX(CFB!$I$2:$I$1048576, MATCH(W1747, CFB!$W$2:$W$1048576, 0) + COUNTIF(CFB!$W$2:$W$1048576, W1747) - 1), 0)</f>
        <v>34</v>
      </c>
      <c r="M1747" s="2">
        <f>_xlfn.RANK.EQ(J1747, INDEX(CFB!$J$2:$J$1048576, MATCH(W1747, CFB!$W$2:$W$1048576, 0)):INDEX(CFB!$J$2:$J$1048576, MATCH(W1747, CFB!$W$2:$W$1048576, 0) + COUNTIF(CFB!$W$2:$W$1048576, W1747) - 1))</f>
        <v>88</v>
      </c>
      <c r="N1747" s="2">
        <f>RANK(K1747, INDEX(CFB!$K$2:$K$1048576, MATCH(W1747, CFB!$W$2:$W$1048576, 0)):INDEX(CFB!$K$2:$K$1048576, MATCH(W1747, CFB!$W$2:$W$1048576, 0) + COUNTIF(CFB!$W$2:$W$1048576, W1747) - 1))</f>
        <v>67</v>
      </c>
      <c r="O1747">
        <v>44.24</v>
      </c>
      <c r="P1747">
        <v>17.53</v>
      </c>
      <c r="Q1747">
        <v>9.4</v>
      </c>
      <c r="R1747">
        <v>6.44</v>
      </c>
      <c r="S1747">
        <v>6.15</v>
      </c>
      <c r="T1747">
        <v>3.98</v>
      </c>
      <c r="U1747">
        <v>6.92</v>
      </c>
      <c r="V1747">
        <v>4.91</v>
      </c>
      <c r="W1747">
        <v>2011</v>
      </c>
      <c r="X1747">
        <f t="shared" si="53"/>
        <v>0</v>
      </c>
    </row>
    <row r="1748" spans="1:24" ht="12.75" hidden="1" customHeight="1" x14ac:dyDescent="0.45">
      <c r="A1748">
        <v>68</v>
      </c>
      <c r="B1748" t="s">
        <v>97</v>
      </c>
      <c r="C1748" t="s">
        <v>179</v>
      </c>
      <c r="D1748" s="2" t="str">
        <f t="shared" si="52"/>
        <v>Connecticut2011</v>
      </c>
      <c r="F1748">
        <v>5</v>
      </c>
      <c r="G1748">
        <v>7</v>
      </c>
      <c r="H1748" s="2">
        <v>0</v>
      </c>
      <c r="I1748">
        <v>-1.91</v>
      </c>
      <c r="J1748">
        <v>1.48</v>
      </c>
      <c r="K1748">
        <v>-0.42</v>
      </c>
      <c r="L1748" s="2">
        <f>_xlfn.RANK.EQ(I1748, INDEX(CFB!$I$2:$I$1048576, MATCH(W1748, CFB!$W$2:$W$1048576, 0)):INDEX(CFB!$I$2:$I$1048576, MATCH(W1748, CFB!$W$2:$W$1048576, 0) + COUNTIF(CFB!$W$2:$W$1048576, W1748) - 1), 0)</f>
        <v>76</v>
      </c>
      <c r="M1748" s="2">
        <f>_xlfn.RANK.EQ(J1748, INDEX(CFB!$J$2:$J$1048576, MATCH(W1748, CFB!$W$2:$W$1048576, 0)):INDEX(CFB!$J$2:$J$1048576, MATCH(W1748, CFB!$W$2:$W$1048576, 0) + COUNTIF(CFB!$W$2:$W$1048576, W1748) - 1))</f>
        <v>50</v>
      </c>
      <c r="N1748" s="2">
        <f>RANK(K1748, INDEX(CFB!$K$2:$K$1048576, MATCH(W1748, CFB!$W$2:$W$1048576, 0)):INDEX(CFB!$K$2:$K$1048576, MATCH(W1748, CFB!$W$2:$W$1048576, 0) + COUNTIF(CFB!$W$2:$W$1048576, W1748) - 1))</f>
        <v>68</v>
      </c>
      <c r="O1748">
        <v>39.07</v>
      </c>
      <c r="P1748">
        <v>10.74</v>
      </c>
      <c r="Q1748">
        <v>7.79</v>
      </c>
      <c r="R1748">
        <v>7.07</v>
      </c>
      <c r="S1748">
        <v>4.09</v>
      </c>
      <c r="T1748">
        <v>1.9</v>
      </c>
      <c r="U1748">
        <v>5.67</v>
      </c>
      <c r="V1748">
        <v>4.5599999999999996</v>
      </c>
      <c r="W1748">
        <v>2011</v>
      </c>
      <c r="X1748">
        <f t="shared" si="53"/>
        <v>0</v>
      </c>
    </row>
    <row r="1749" spans="1:24" ht="12.75" hidden="1" customHeight="1" x14ac:dyDescent="0.45">
      <c r="A1749">
        <v>69</v>
      </c>
      <c r="B1749" t="s">
        <v>106</v>
      </c>
      <c r="C1749" t="s">
        <v>163</v>
      </c>
      <c r="D1749" s="2" t="str">
        <f t="shared" si="52"/>
        <v>Wake Forest2011</v>
      </c>
      <c r="F1749">
        <v>6</v>
      </c>
      <c r="G1749">
        <v>7</v>
      </c>
      <c r="H1749" s="2">
        <v>0</v>
      </c>
      <c r="I1749">
        <v>0.38</v>
      </c>
      <c r="J1749">
        <v>-1.04</v>
      </c>
      <c r="K1749">
        <v>-0.66</v>
      </c>
      <c r="L1749" s="2">
        <f>_xlfn.RANK.EQ(I1749, INDEX(CFB!$I$2:$I$1048576, MATCH(W1749, CFB!$W$2:$W$1048576, 0)):INDEX(CFB!$I$2:$I$1048576, MATCH(W1749, CFB!$W$2:$W$1048576, 0) + COUNTIF(CFB!$W$2:$W$1048576, W1749) - 1), 0)</f>
        <v>56</v>
      </c>
      <c r="M1749" s="2">
        <f>_xlfn.RANK.EQ(J1749, INDEX(CFB!$J$2:$J$1048576, MATCH(W1749, CFB!$W$2:$W$1048576, 0)):INDEX(CFB!$J$2:$J$1048576, MATCH(W1749, CFB!$W$2:$W$1048576, 0) + COUNTIF(CFB!$W$2:$W$1048576, W1749) - 1))</f>
        <v>69</v>
      </c>
      <c r="N1749" s="2">
        <f>RANK(K1749, INDEX(CFB!$K$2:$K$1048576, MATCH(W1749, CFB!$W$2:$W$1048576, 0)):INDEX(CFB!$K$2:$K$1048576, MATCH(W1749, CFB!$W$2:$W$1048576, 0) + COUNTIF(CFB!$W$2:$W$1048576, W1749) - 1))</f>
        <v>69</v>
      </c>
      <c r="O1749">
        <v>41.51</v>
      </c>
      <c r="P1749">
        <v>14.46</v>
      </c>
      <c r="Q1749">
        <v>8.86</v>
      </c>
      <c r="R1749">
        <v>5.24</v>
      </c>
      <c r="S1749">
        <v>4.26</v>
      </c>
      <c r="T1749">
        <v>3.94</v>
      </c>
      <c r="U1749">
        <v>6.45</v>
      </c>
      <c r="V1749">
        <v>4.59</v>
      </c>
      <c r="W1749">
        <v>2011</v>
      </c>
      <c r="X1749">
        <f t="shared" si="53"/>
        <v>0</v>
      </c>
    </row>
    <row r="1750" spans="1:24" ht="12.75" hidden="1" customHeight="1" x14ac:dyDescent="0.45">
      <c r="A1750">
        <v>70</v>
      </c>
      <c r="B1750" t="s">
        <v>124</v>
      </c>
      <c r="C1750" t="s">
        <v>176</v>
      </c>
      <c r="D1750" s="2" t="str">
        <f t="shared" si="52"/>
        <v>Purdue2011</v>
      </c>
      <c r="F1750">
        <v>7</v>
      </c>
      <c r="G1750">
        <v>6</v>
      </c>
      <c r="H1750" s="2">
        <v>0</v>
      </c>
      <c r="I1750">
        <v>-0.78</v>
      </c>
      <c r="J1750">
        <v>0.02</v>
      </c>
      <c r="K1750">
        <v>-0.76</v>
      </c>
      <c r="L1750" s="2">
        <f>_xlfn.RANK.EQ(I1750, INDEX(CFB!$I$2:$I$1048576, MATCH(W1750, CFB!$W$2:$W$1048576, 0)):INDEX(CFB!$I$2:$I$1048576, MATCH(W1750, CFB!$W$2:$W$1048576, 0) + COUNTIF(CFB!$W$2:$W$1048576, W1750) - 1), 0)</f>
        <v>67</v>
      </c>
      <c r="M1750" s="2">
        <f>_xlfn.RANK.EQ(J1750, INDEX(CFB!$J$2:$J$1048576, MATCH(W1750, CFB!$W$2:$W$1048576, 0)):INDEX(CFB!$J$2:$J$1048576, MATCH(W1750, CFB!$W$2:$W$1048576, 0) + COUNTIF(CFB!$W$2:$W$1048576, W1750) - 1))</f>
        <v>64</v>
      </c>
      <c r="N1750" s="2">
        <f>RANK(K1750, INDEX(CFB!$K$2:$K$1048576, MATCH(W1750, CFB!$W$2:$W$1048576, 0)):INDEX(CFB!$K$2:$K$1048576, MATCH(W1750, CFB!$W$2:$W$1048576, 0) + COUNTIF(CFB!$W$2:$W$1048576, W1750) - 1))</f>
        <v>70</v>
      </c>
      <c r="O1750">
        <v>41.29</v>
      </c>
      <c r="P1750">
        <v>13.88</v>
      </c>
      <c r="Q1750">
        <v>7.85</v>
      </c>
      <c r="R1750">
        <v>5.98</v>
      </c>
      <c r="S1750">
        <v>5.17</v>
      </c>
      <c r="T1750">
        <v>3.26</v>
      </c>
      <c r="U1750">
        <v>6.35</v>
      </c>
      <c r="V1750">
        <v>4.49</v>
      </c>
      <c r="W1750">
        <v>2011</v>
      </c>
      <c r="X1750">
        <f t="shared" si="53"/>
        <v>0</v>
      </c>
    </row>
    <row r="1751" spans="1:24" ht="12.75" hidden="1" customHeight="1" x14ac:dyDescent="0.45">
      <c r="A1751">
        <v>71</v>
      </c>
      <c r="B1751" t="s">
        <v>73</v>
      </c>
      <c r="C1751" t="s">
        <v>170</v>
      </c>
      <c r="D1751" s="2" t="str">
        <f t="shared" si="52"/>
        <v>UCLA2011</v>
      </c>
      <c r="F1751">
        <v>6</v>
      </c>
      <c r="G1751">
        <v>8</v>
      </c>
      <c r="H1751" s="2">
        <v>0</v>
      </c>
      <c r="I1751">
        <v>-1.57</v>
      </c>
      <c r="J1751">
        <v>0.52</v>
      </c>
      <c r="K1751">
        <v>-1.05</v>
      </c>
      <c r="L1751" s="2">
        <f>_xlfn.RANK.EQ(I1751, INDEX(CFB!$I$2:$I$1048576, MATCH(W1751, CFB!$W$2:$W$1048576, 0)):INDEX(CFB!$I$2:$I$1048576, MATCH(W1751, CFB!$W$2:$W$1048576, 0) + COUNTIF(CFB!$W$2:$W$1048576, W1751) - 1), 0)</f>
        <v>74</v>
      </c>
      <c r="M1751" s="2">
        <f>_xlfn.RANK.EQ(J1751, INDEX(CFB!$J$2:$J$1048576, MATCH(W1751, CFB!$W$2:$W$1048576, 0)):INDEX(CFB!$J$2:$J$1048576, MATCH(W1751, CFB!$W$2:$W$1048576, 0) + COUNTIF(CFB!$W$2:$W$1048576, W1751) - 1))</f>
        <v>60</v>
      </c>
      <c r="N1751" s="2">
        <f>RANK(K1751, INDEX(CFB!$K$2:$K$1048576, MATCH(W1751, CFB!$W$2:$W$1048576, 0)):INDEX(CFB!$K$2:$K$1048576, MATCH(W1751, CFB!$W$2:$W$1048576, 0) + COUNTIF(CFB!$W$2:$W$1048576, W1751) - 1))</f>
        <v>71</v>
      </c>
      <c r="O1751">
        <v>40.14</v>
      </c>
      <c r="P1751">
        <v>13.06</v>
      </c>
      <c r="Q1751">
        <v>9.6999999999999993</v>
      </c>
      <c r="R1751">
        <v>4.8499999999999996</v>
      </c>
      <c r="S1751">
        <v>5.7</v>
      </c>
      <c r="T1751">
        <v>4.3499999999999996</v>
      </c>
      <c r="U1751">
        <v>7.27</v>
      </c>
      <c r="V1751">
        <v>4.3899999999999997</v>
      </c>
      <c r="W1751">
        <v>2011</v>
      </c>
      <c r="X1751">
        <f t="shared" si="53"/>
        <v>0</v>
      </c>
    </row>
    <row r="1752" spans="1:24" ht="12.75" hidden="1" customHeight="1" x14ac:dyDescent="0.45">
      <c r="A1752">
        <v>72</v>
      </c>
      <c r="B1752" t="s">
        <v>51</v>
      </c>
      <c r="C1752" t="s">
        <v>12</v>
      </c>
      <c r="D1752" s="2" t="str">
        <f t="shared" si="52"/>
        <v>Navy2011</v>
      </c>
      <c r="F1752">
        <v>5</v>
      </c>
      <c r="G1752">
        <v>7</v>
      </c>
      <c r="H1752" s="2">
        <v>0</v>
      </c>
      <c r="I1752">
        <v>2.93</v>
      </c>
      <c r="J1752">
        <v>-4.32</v>
      </c>
      <c r="K1752">
        <v>-1.39</v>
      </c>
      <c r="L1752" s="2">
        <f>_xlfn.RANK.EQ(I1752, INDEX(CFB!$I$2:$I$1048576, MATCH(W1752, CFB!$W$2:$W$1048576, 0)):INDEX(CFB!$I$2:$I$1048576, MATCH(W1752, CFB!$W$2:$W$1048576, 0) + COUNTIF(CFB!$W$2:$W$1048576, W1752) - 1), 0)</f>
        <v>41</v>
      </c>
      <c r="M1752" s="2">
        <f>_xlfn.RANK.EQ(J1752, INDEX(CFB!$J$2:$J$1048576, MATCH(W1752, CFB!$W$2:$W$1048576, 0)):INDEX(CFB!$J$2:$J$1048576, MATCH(W1752, CFB!$W$2:$W$1048576, 0) + COUNTIF(CFB!$W$2:$W$1048576, W1752) - 1))</f>
        <v>87</v>
      </c>
      <c r="N1752" s="2">
        <f>RANK(K1752, INDEX(CFB!$K$2:$K$1048576, MATCH(W1752, CFB!$W$2:$W$1048576, 0)):INDEX(CFB!$K$2:$K$1048576, MATCH(W1752, CFB!$W$2:$W$1048576, 0) + COUNTIF(CFB!$W$2:$W$1048576, W1752) - 1))</f>
        <v>72</v>
      </c>
      <c r="O1752">
        <v>42.81</v>
      </c>
      <c r="P1752">
        <v>17.72</v>
      </c>
      <c r="Q1752">
        <v>8.98</v>
      </c>
      <c r="R1752">
        <v>6.91</v>
      </c>
      <c r="S1752">
        <v>6.18</v>
      </c>
      <c r="T1752">
        <v>4.1399999999999997</v>
      </c>
      <c r="U1752">
        <v>6.84</v>
      </c>
      <c r="V1752">
        <v>5.26</v>
      </c>
      <c r="W1752">
        <v>2011</v>
      </c>
      <c r="X1752">
        <f t="shared" si="53"/>
        <v>0</v>
      </c>
    </row>
    <row r="1753" spans="1:24" ht="12.75" hidden="1" customHeight="1" x14ac:dyDescent="0.45">
      <c r="A1753">
        <v>73</v>
      </c>
      <c r="B1753" t="s">
        <v>120</v>
      </c>
      <c r="C1753" t="s">
        <v>170</v>
      </c>
      <c r="D1753" s="2" t="str">
        <f t="shared" si="52"/>
        <v>Arizona2011</v>
      </c>
      <c r="F1753">
        <v>4</v>
      </c>
      <c r="G1753">
        <v>8</v>
      </c>
      <c r="H1753" s="2">
        <v>0</v>
      </c>
      <c r="I1753">
        <v>3.65</v>
      </c>
      <c r="J1753">
        <v>-5.0999999999999996</v>
      </c>
      <c r="K1753">
        <v>-1.46</v>
      </c>
      <c r="L1753" s="2">
        <f>_xlfn.RANK.EQ(I1753, INDEX(CFB!$I$2:$I$1048576, MATCH(W1753, CFB!$W$2:$W$1048576, 0)):INDEX(CFB!$I$2:$I$1048576, MATCH(W1753, CFB!$W$2:$W$1048576, 0) + COUNTIF(CFB!$W$2:$W$1048576, W1753) - 1), 0)</f>
        <v>37</v>
      </c>
      <c r="M1753" s="2">
        <f>_xlfn.RANK.EQ(J1753, INDEX(CFB!$J$2:$J$1048576, MATCH(W1753, CFB!$W$2:$W$1048576, 0)):INDEX(CFB!$J$2:$J$1048576, MATCH(W1753, CFB!$W$2:$W$1048576, 0) + COUNTIF(CFB!$W$2:$W$1048576, W1753) - 1))</f>
        <v>94</v>
      </c>
      <c r="N1753" s="2">
        <f>RANK(K1753, INDEX(CFB!$K$2:$K$1048576, MATCH(W1753, CFB!$W$2:$W$1048576, 0)):INDEX(CFB!$K$2:$K$1048576, MATCH(W1753, CFB!$W$2:$W$1048576, 0) + COUNTIF(CFB!$W$2:$W$1048576, W1753) - 1))</f>
        <v>73</v>
      </c>
      <c r="O1753">
        <v>45.5</v>
      </c>
      <c r="P1753">
        <v>16.739999999999998</v>
      </c>
      <c r="Q1753">
        <v>9.33</v>
      </c>
      <c r="R1753">
        <v>6.44</v>
      </c>
      <c r="S1753">
        <v>4.26</v>
      </c>
      <c r="T1753">
        <v>3.64</v>
      </c>
      <c r="U1753">
        <v>7.32</v>
      </c>
      <c r="V1753">
        <v>5</v>
      </c>
      <c r="W1753">
        <v>2011</v>
      </c>
      <c r="X1753">
        <f t="shared" si="53"/>
        <v>0</v>
      </c>
    </row>
    <row r="1754" spans="1:24" ht="12.75" hidden="1" customHeight="1" x14ac:dyDescent="0.45">
      <c r="A1754">
        <v>74</v>
      </c>
      <c r="B1754" t="s">
        <v>74</v>
      </c>
      <c r="C1754" t="s">
        <v>155</v>
      </c>
      <c r="D1754" s="2" t="str">
        <f t="shared" si="52"/>
        <v>Kentucky2011</v>
      </c>
      <c r="F1754">
        <v>5</v>
      </c>
      <c r="G1754">
        <v>7</v>
      </c>
      <c r="H1754" s="2">
        <v>0</v>
      </c>
      <c r="I1754">
        <v>-6.36</v>
      </c>
      <c r="J1754">
        <v>4.7300000000000004</v>
      </c>
      <c r="K1754">
        <v>-1.63</v>
      </c>
      <c r="L1754" s="2">
        <f>_xlfn.RANK.EQ(I1754, INDEX(CFB!$I$2:$I$1048576, MATCH(W1754, CFB!$W$2:$W$1048576, 0)):INDEX(CFB!$I$2:$I$1048576, MATCH(W1754, CFB!$W$2:$W$1048576, 0) + COUNTIF(CFB!$W$2:$W$1048576, W1754) - 1), 0)</f>
        <v>106</v>
      </c>
      <c r="M1754" s="2">
        <f>_xlfn.RANK.EQ(J1754, INDEX(CFB!$J$2:$J$1048576, MATCH(W1754, CFB!$W$2:$W$1048576, 0)):INDEX(CFB!$J$2:$J$1048576, MATCH(W1754, CFB!$W$2:$W$1048576, 0) + COUNTIF(CFB!$W$2:$W$1048576, W1754) - 1))</f>
        <v>29</v>
      </c>
      <c r="N1754" s="2">
        <f>RANK(K1754, INDEX(CFB!$K$2:$K$1048576, MATCH(W1754, CFB!$W$2:$W$1048576, 0)):INDEX(CFB!$K$2:$K$1048576, MATCH(W1754, CFB!$W$2:$W$1048576, 0) + COUNTIF(CFB!$W$2:$W$1048576, W1754) - 1))</f>
        <v>74</v>
      </c>
      <c r="O1754">
        <v>32.979999999999997</v>
      </c>
      <c r="P1754">
        <v>12.31</v>
      </c>
      <c r="Q1754">
        <v>6.7</v>
      </c>
      <c r="R1754">
        <v>5.19</v>
      </c>
      <c r="S1754">
        <v>4.5599999999999996</v>
      </c>
      <c r="T1754">
        <v>3.82</v>
      </c>
      <c r="U1754">
        <v>5.47</v>
      </c>
      <c r="V1754">
        <v>4.47</v>
      </c>
      <c r="W1754">
        <v>2011</v>
      </c>
      <c r="X1754">
        <f t="shared" si="53"/>
        <v>0</v>
      </c>
    </row>
    <row r="1755" spans="1:24" ht="12.75" hidden="1" customHeight="1" x14ac:dyDescent="0.45">
      <c r="A1755">
        <v>75</v>
      </c>
      <c r="B1755" t="s">
        <v>82</v>
      </c>
      <c r="C1755" t="s">
        <v>168</v>
      </c>
      <c r="D1755" s="2" t="str">
        <f t="shared" si="52"/>
        <v>UCF2011</v>
      </c>
      <c r="F1755">
        <v>5</v>
      </c>
      <c r="G1755">
        <v>7</v>
      </c>
      <c r="H1755" s="2">
        <v>0</v>
      </c>
      <c r="I1755">
        <v>-5.09</v>
      </c>
      <c r="J1755">
        <v>3.28</v>
      </c>
      <c r="K1755">
        <v>-1.8</v>
      </c>
      <c r="L1755" s="2">
        <f>_xlfn.RANK.EQ(I1755, INDEX(CFB!$I$2:$I$1048576, MATCH(W1755, CFB!$W$2:$W$1048576, 0)):INDEX(CFB!$I$2:$I$1048576, MATCH(W1755, CFB!$W$2:$W$1048576, 0) + COUNTIF(CFB!$W$2:$W$1048576, W1755) - 1), 0)</f>
        <v>96</v>
      </c>
      <c r="M1755" s="2">
        <f>_xlfn.RANK.EQ(J1755, INDEX(CFB!$J$2:$J$1048576, MATCH(W1755, CFB!$W$2:$W$1048576, 0)):INDEX(CFB!$J$2:$J$1048576, MATCH(W1755, CFB!$W$2:$W$1048576, 0) + COUNTIF(CFB!$W$2:$W$1048576, W1755) - 1))</f>
        <v>40</v>
      </c>
      <c r="N1755" s="2">
        <f>RANK(K1755, INDEX(CFB!$K$2:$K$1048576, MATCH(W1755, CFB!$W$2:$W$1048576, 0)):INDEX(CFB!$K$2:$K$1048576, MATCH(W1755, CFB!$W$2:$W$1048576, 0) + COUNTIF(CFB!$W$2:$W$1048576, W1755) - 1))</f>
        <v>75</v>
      </c>
      <c r="O1755">
        <v>38.08</v>
      </c>
      <c r="P1755">
        <v>9.52</v>
      </c>
      <c r="Q1755">
        <v>9.4700000000000006</v>
      </c>
      <c r="R1755">
        <v>5.24</v>
      </c>
      <c r="S1755">
        <v>5</v>
      </c>
      <c r="T1755">
        <v>3.32</v>
      </c>
      <c r="U1755">
        <v>6.91</v>
      </c>
      <c r="V1755">
        <v>4.25</v>
      </c>
      <c r="W1755">
        <v>2011</v>
      </c>
      <c r="X1755">
        <f t="shared" si="53"/>
        <v>0</v>
      </c>
    </row>
    <row r="1756" spans="1:24" ht="12.75" hidden="1" customHeight="1" x14ac:dyDescent="0.45">
      <c r="A1756">
        <v>76</v>
      </c>
      <c r="B1756" t="s">
        <v>133</v>
      </c>
      <c r="C1756" t="s">
        <v>178</v>
      </c>
      <c r="D1756" s="2" t="str">
        <f t="shared" si="52"/>
        <v>Utah State2011</v>
      </c>
      <c r="F1756">
        <v>7</v>
      </c>
      <c r="G1756">
        <v>6</v>
      </c>
      <c r="H1756" s="2">
        <v>0</v>
      </c>
      <c r="I1756">
        <v>3.18</v>
      </c>
      <c r="J1756">
        <v>-5.4</v>
      </c>
      <c r="K1756">
        <v>-2.2200000000000002</v>
      </c>
      <c r="L1756" s="2">
        <f>_xlfn.RANK.EQ(I1756, INDEX(CFB!$I$2:$I$1048576, MATCH(W1756, CFB!$W$2:$W$1048576, 0)):INDEX(CFB!$I$2:$I$1048576, MATCH(W1756, CFB!$W$2:$W$1048576, 0) + COUNTIF(CFB!$W$2:$W$1048576, W1756) - 1), 0)</f>
        <v>39</v>
      </c>
      <c r="M1756" s="2">
        <f>_xlfn.RANK.EQ(J1756, INDEX(CFB!$J$2:$J$1048576, MATCH(W1756, CFB!$W$2:$W$1048576, 0)):INDEX(CFB!$J$2:$J$1048576, MATCH(W1756, CFB!$W$2:$W$1048576, 0) + COUNTIF(CFB!$W$2:$W$1048576, W1756) - 1))</f>
        <v>99</v>
      </c>
      <c r="N1756" s="2">
        <f>RANK(K1756, INDEX(CFB!$K$2:$K$1048576, MATCH(W1756, CFB!$W$2:$W$1048576, 0)):INDEX(CFB!$K$2:$K$1048576, MATCH(W1756, CFB!$W$2:$W$1048576, 0) + COUNTIF(CFB!$W$2:$W$1048576, W1756) - 1))</f>
        <v>76</v>
      </c>
      <c r="O1756">
        <v>43.13</v>
      </c>
      <c r="P1756">
        <v>18.27</v>
      </c>
      <c r="Q1756">
        <v>8.85</v>
      </c>
      <c r="R1756">
        <v>5.55</v>
      </c>
      <c r="S1756">
        <v>6.31</v>
      </c>
      <c r="T1756">
        <v>2.86</v>
      </c>
      <c r="U1756">
        <v>7.23</v>
      </c>
      <c r="V1756">
        <v>4.1100000000000003</v>
      </c>
      <c r="W1756">
        <v>2011</v>
      </c>
      <c r="X1756">
        <f t="shared" si="53"/>
        <v>0</v>
      </c>
    </row>
    <row r="1757" spans="1:24" ht="12.75" hidden="1" customHeight="1" x14ac:dyDescent="0.45">
      <c r="A1757">
        <v>77</v>
      </c>
      <c r="B1757" t="s">
        <v>77</v>
      </c>
      <c r="C1757" t="s">
        <v>174</v>
      </c>
      <c r="D1757" s="2" t="str">
        <f t="shared" si="52"/>
        <v>Louisiana2011</v>
      </c>
      <c r="F1757">
        <v>9</v>
      </c>
      <c r="G1757">
        <v>4</v>
      </c>
      <c r="H1757" s="2">
        <v>0</v>
      </c>
      <c r="I1757">
        <v>4.4400000000000004</v>
      </c>
      <c r="J1757">
        <v>-7.08</v>
      </c>
      <c r="K1757">
        <v>-2.64</v>
      </c>
      <c r="L1757" s="2">
        <f>_xlfn.RANK.EQ(I1757, INDEX(CFB!$I$2:$I$1048576, MATCH(W1757, CFB!$W$2:$W$1048576, 0)):INDEX(CFB!$I$2:$I$1048576, MATCH(W1757, CFB!$W$2:$W$1048576, 0) + COUNTIF(CFB!$W$2:$W$1048576, W1757) - 1), 0)</f>
        <v>31</v>
      </c>
      <c r="M1757" s="2">
        <f>_xlfn.RANK.EQ(J1757, INDEX(CFB!$J$2:$J$1048576, MATCH(W1757, CFB!$W$2:$W$1048576, 0)):INDEX(CFB!$J$2:$J$1048576, MATCH(W1757, CFB!$W$2:$W$1048576, 0) + COUNTIF(CFB!$W$2:$W$1048576, W1757) - 1))</f>
        <v>108</v>
      </c>
      <c r="N1757" s="2">
        <f>RANK(K1757, INDEX(CFB!$K$2:$K$1048576, MATCH(W1757, CFB!$W$2:$W$1048576, 0)):INDEX(CFB!$K$2:$K$1048576, MATCH(W1757, CFB!$W$2:$W$1048576, 0) + COUNTIF(CFB!$W$2:$W$1048576, W1757) - 1))</f>
        <v>77</v>
      </c>
      <c r="O1757">
        <v>41.79</v>
      </c>
      <c r="P1757">
        <v>21.17</v>
      </c>
      <c r="Q1757">
        <v>8.98</v>
      </c>
      <c r="R1757">
        <v>6.59</v>
      </c>
      <c r="S1757">
        <v>4.29</v>
      </c>
      <c r="T1757">
        <v>3.31</v>
      </c>
      <c r="U1757">
        <v>6.57</v>
      </c>
      <c r="V1757">
        <v>4.8099999999999996</v>
      </c>
      <c r="W1757">
        <v>2011</v>
      </c>
      <c r="X1757">
        <f t="shared" si="53"/>
        <v>0</v>
      </c>
    </row>
    <row r="1758" spans="1:24" ht="12.75" hidden="1" customHeight="1" x14ac:dyDescent="0.45">
      <c r="A1758">
        <v>78</v>
      </c>
      <c r="B1758" t="s">
        <v>53</v>
      </c>
      <c r="C1758" t="s">
        <v>179</v>
      </c>
      <c r="D1758" s="2" t="str">
        <f t="shared" si="52"/>
        <v>Syracuse2011</v>
      </c>
      <c r="F1758">
        <v>5</v>
      </c>
      <c r="G1758">
        <v>7</v>
      </c>
      <c r="H1758" s="2">
        <v>0</v>
      </c>
      <c r="I1758">
        <v>-1.38</v>
      </c>
      <c r="J1758">
        <v>-1.77</v>
      </c>
      <c r="K1758">
        <v>-3.15</v>
      </c>
      <c r="L1758" s="2">
        <f>_xlfn.RANK.EQ(I1758, INDEX(CFB!$I$2:$I$1048576, MATCH(W1758, CFB!$W$2:$W$1048576, 0)):INDEX(CFB!$I$2:$I$1048576, MATCH(W1758, CFB!$W$2:$W$1048576, 0) + COUNTIF(CFB!$W$2:$W$1048576, W1758) - 1), 0)</f>
        <v>73</v>
      </c>
      <c r="M1758" s="2">
        <f>_xlfn.RANK.EQ(J1758, INDEX(CFB!$J$2:$J$1048576, MATCH(W1758, CFB!$W$2:$W$1048576, 0)):INDEX(CFB!$J$2:$J$1048576, MATCH(W1758, CFB!$W$2:$W$1048576, 0) + COUNTIF(CFB!$W$2:$W$1048576, W1758) - 1))</f>
        <v>75</v>
      </c>
      <c r="N1758" s="2">
        <f>RANK(K1758, INDEX(CFB!$K$2:$K$1048576, MATCH(W1758, CFB!$W$2:$W$1048576, 0)):INDEX(CFB!$K$2:$K$1048576, MATCH(W1758, CFB!$W$2:$W$1048576, 0) + COUNTIF(CFB!$W$2:$W$1048576, W1758) - 1))</f>
        <v>78</v>
      </c>
      <c r="O1758">
        <v>38.200000000000003</v>
      </c>
      <c r="P1758">
        <v>13.6</v>
      </c>
      <c r="Q1758">
        <v>7.73</v>
      </c>
      <c r="R1758">
        <v>6.39</v>
      </c>
      <c r="S1758">
        <v>4.87</v>
      </c>
      <c r="T1758">
        <v>2.87</v>
      </c>
      <c r="U1758">
        <v>6.24</v>
      </c>
      <c r="V1758">
        <v>4.55</v>
      </c>
      <c r="W1758">
        <v>2011</v>
      </c>
      <c r="X1758">
        <f t="shared" si="53"/>
        <v>0</v>
      </c>
    </row>
    <row r="1759" spans="1:24" ht="12.75" hidden="1" customHeight="1" x14ac:dyDescent="0.45">
      <c r="A1759">
        <v>79</v>
      </c>
      <c r="B1759" t="s">
        <v>138</v>
      </c>
      <c r="C1759" t="s">
        <v>31</v>
      </c>
      <c r="D1759" s="2" t="str">
        <f t="shared" si="52"/>
        <v>Wyoming2011</v>
      </c>
      <c r="F1759">
        <v>8</v>
      </c>
      <c r="G1759">
        <v>5</v>
      </c>
      <c r="H1759" s="2">
        <v>0</v>
      </c>
      <c r="I1759">
        <v>-1.24</v>
      </c>
      <c r="J1759">
        <v>-2.58</v>
      </c>
      <c r="K1759">
        <v>-3.82</v>
      </c>
      <c r="L1759" s="2">
        <f>_xlfn.RANK.EQ(I1759, INDEX(CFB!$I$2:$I$1048576, MATCH(W1759, CFB!$W$2:$W$1048576, 0)):INDEX(CFB!$I$2:$I$1048576, MATCH(W1759, CFB!$W$2:$W$1048576, 0) + COUNTIF(CFB!$W$2:$W$1048576, W1759) - 1), 0)</f>
        <v>72</v>
      </c>
      <c r="M1759" s="2">
        <f>_xlfn.RANK.EQ(J1759, INDEX(CFB!$J$2:$J$1048576, MATCH(W1759, CFB!$W$2:$W$1048576, 0)):INDEX(CFB!$J$2:$J$1048576, MATCH(W1759, CFB!$W$2:$W$1048576, 0) + COUNTIF(CFB!$W$2:$W$1048576, W1759) - 1))</f>
        <v>80</v>
      </c>
      <c r="N1759" s="2">
        <f>RANK(K1759, INDEX(CFB!$K$2:$K$1048576, MATCH(W1759, CFB!$W$2:$W$1048576, 0)):INDEX(CFB!$K$2:$K$1048576, MATCH(W1759, CFB!$W$2:$W$1048576, 0) + COUNTIF(CFB!$W$2:$W$1048576, W1759) - 1))</f>
        <v>79</v>
      </c>
      <c r="O1759">
        <v>36.049999999999997</v>
      </c>
      <c r="P1759">
        <v>17.420000000000002</v>
      </c>
      <c r="Q1759">
        <v>6.97</v>
      </c>
      <c r="R1759">
        <v>6.97</v>
      </c>
      <c r="S1759">
        <v>5.45</v>
      </c>
      <c r="T1759">
        <v>4.24</v>
      </c>
      <c r="U1759">
        <v>6.24</v>
      </c>
      <c r="V1759">
        <v>5.33</v>
      </c>
      <c r="W1759">
        <v>2011</v>
      </c>
      <c r="X1759">
        <f t="shared" si="53"/>
        <v>0</v>
      </c>
    </row>
    <row r="1760" spans="1:24" ht="12.75" hidden="1" customHeight="1" x14ac:dyDescent="0.45">
      <c r="A1760">
        <v>80</v>
      </c>
      <c r="B1760" t="s">
        <v>119</v>
      </c>
      <c r="C1760" t="s">
        <v>171</v>
      </c>
      <c r="D1760" s="2" t="str">
        <f t="shared" si="52"/>
        <v>Oregon State2011</v>
      </c>
      <c r="F1760">
        <v>3</v>
      </c>
      <c r="G1760">
        <v>9</v>
      </c>
      <c r="H1760" s="2">
        <v>0</v>
      </c>
      <c r="I1760">
        <v>-3.57</v>
      </c>
      <c r="J1760">
        <v>-0.76</v>
      </c>
      <c r="K1760">
        <v>-4.33</v>
      </c>
      <c r="L1760" s="2">
        <f>_xlfn.RANK.EQ(I1760, INDEX(CFB!$I$2:$I$1048576, MATCH(W1760, CFB!$W$2:$W$1048576, 0)):INDEX(CFB!$I$2:$I$1048576, MATCH(W1760, CFB!$W$2:$W$1048576, 0) + COUNTIF(CFB!$W$2:$W$1048576, W1760) - 1), 0)</f>
        <v>89</v>
      </c>
      <c r="M1760" s="2">
        <f>_xlfn.RANK.EQ(J1760, INDEX(CFB!$J$2:$J$1048576, MATCH(W1760, CFB!$W$2:$W$1048576, 0)):INDEX(CFB!$J$2:$J$1048576, MATCH(W1760, CFB!$W$2:$W$1048576, 0) + COUNTIF(CFB!$W$2:$W$1048576, W1760) - 1))</f>
        <v>66</v>
      </c>
      <c r="N1760" s="2">
        <f>RANK(K1760, INDEX(CFB!$K$2:$K$1048576, MATCH(W1760, CFB!$W$2:$W$1048576, 0)):INDEX(CFB!$K$2:$K$1048576, MATCH(W1760, CFB!$W$2:$W$1048576, 0) + COUNTIF(CFB!$W$2:$W$1048576, W1760) - 1))</f>
        <v>80</v>
      </c>
      <c r="O1760">
        <v>37.21</v>
      </c>
      <c r="P1760">
        <v>11.92</v>
      </c>
      <c r="Q1760">
        <v>8.39</v>
      </c>
      <c r="R1760">
        <v>5.28</v>
      </c>
      <c r="S1760">
        <v>4.17</v>
      </c>
      <c r="T1760">
        <v>3.77</v>
      </c>
      <c r="U1760">
        <v>6.64</v>
      </c>
      <c r="V1760">
        <v>4.29</v>
      </c>
      <c r="W1760">
        <v>2011</v>
      </c>
      <c r="X1760">
        <f t="shared" si="53"/>
        <v>0</v>
      </c>
    </row>
    <row r="1761" spans="1:24" ht="12.75" hidden="1" customHeight="1" x14ac:dyDescent="0.45">
      <c r="A1761">
        <v>81</v>
      </c>
      <c r="B1761" t="s">
        <v>140</v>
      </c>
      <c r="C1761" t="s">
        <v>161</v>
      </c>
      <c r="D1761" s="2" t="str">
        <f t="shared" si="52"/>
        <v>Ball State2011</v>
      </c>
      <c r="F1761">
        <v>6</v>
      </c>
      <c r="G1761">
        <v>6</v>
      </c>
      <c r="H1761" s="2">
        <v>0</v>
      </c>
      <c r="I1761">
        <v>-1.2</v>
      </c>
      <c r="J1761">
        <v>-3.18</v>
      </c>
      <c r="K1761">
        <v>-4.38</v>
      </c>
      <c r="L1761" s="2">
        <f>_xlfn.RANK.EQ(I1761, INDEX(CFB!$I$2:$I$1048576, MATCH(W1761, CFB!$W$2:$W$1048576, 0)):INDEX(CFB!$I$2:$I$1048576, MATCH(W1761, CFB!$W$2:$W$1048576, 0) + COUNTIF(CFB!$W$2:$W$1048576, W1761) - 1), 0)</f>
        <v>71</v>
      </c>
      <c r="M1761" s="2">
        <f>_xlfn.RANK.EQ(J1761, INDEX(CFB!$J$2:$J$1048576, MATCH(W1761, CFB!$W$2:$W$1048576, 0)):INDEX(CFB!$J$2:$J$1048576, MATCH(W1761, CFB!$W$2:$W$1048576, 0) + COUNTIF(CFB!$W$2:$W$1048576, W1761) - 1))</f>
        <v>85</v>
      </c>
      <c r="N1761" s="2">
        <f>RANK(K1761, INDEX(CFB!$K$2:$K$1048576, MATCH(W1761, CFB!$W$2:$W$1048576, 0)):INDEX(CFB!$K$2:$K$1048576, MATCH(W1761, CFB!$W$2:$W$1048576, 0) + COUNTIF(CFB!$W$2:$W$1048576, W1761) - 1))</f>
        <v>81</v>
      </c>
      <c r="O1761">
        <v>37.33</v>
      </c>
      <c r="P1761">
        <v>20.309999999999999</v>
      </c>
      <c r="Q1761">
        <v>7.2</v>
      </c>
      <c r="R1761">
        <v>8.07</v>
      </c>
      <c r="S1761">
        <v>4.84</v>
      </c>
      <c r="T1761">
        <v>3.82</v>
      </c>
      <c r="U1761">
        <v>6.13</v>
      </c>
      <c r="V1761">
        <v>5.58</v>
      </c>
      <c r="W1761">
        <v>2011</v>
      </c>
      <c r="X1761">
        <f t="shared" si="53"/>
        <v>0</v>
      </c>
    </row>
    <row r="1762" spans="1:24" ht="12.75" hidden="1" customHeight="1" x14ac:dyDescent="0.45">
      <c r="A1762">
        <v>82</v>
      </c>
      <c r="B1762" t="s">
        <v>142</v>
      </c>
      <c r="C1762" t="s">
        <v>174</v>
      </c>
      <c r="D1762" s="2" t="str">
        <f t="shared" si="52"/>
        <v>Florida International2011</v>
      </c>
      <c r="F1762">
        <v>8</v>
      </c>
      <c r="G1762">
        <v>5</v>
      </c>
      <c r="H1762" s="2">
        <v>0</v>
      </c>
      <c r="I1762">
        <v>-5.28</v>
      </c>
      <c r="J1762">
        <v>0.75</v>
      </c>
      <c r="K1762">
        <v>-4.53</v>
      </c>
      <c r="L1762" s="2">
        <f>_xlfn.RANK.EQ(I1762, INDEX(CFB!$I$2:$I$1048576, MATCH(W1762, CFB!$W$2:$W$1048576, 0)):INDEX(CFB!$I$2:$I$1048576, MATCH(W1762, CFB!$W$2:$W$1048576, 0) + COUNTIF(CFB!$W$2:$W$1048576, W1762) - 1), 0)</f>
        <v>98</v>
      </c>
      <c r="M1762" s="2">
        <f>_xlfn.RANK.EQ(J1762, INDEX(CFB!$J$2:$J$1048576, MATCH(W1762, CFB!$W$2:$W$1048576, 0)):INDEX(CFB!$J$2:$J$1048576, MATCH(W1762, CFB!$W$2:$W$1048576, 0) + COUNTIF(CFB!$W$2:$W$1048576, W1762) - 1))</f>
        <v>57</v>
      </c>
      <c r="N1762" s="2">
        <f>RANK(K1762, INDEX(CFB!$K$2:$K$1048576, MATCH(W1762, CFB!$W$2:$W$1048576, 0)):INDEX(CFB!$K$2:$K$1048576, MATCH(W1762, CFB!$W$2:$W$1048576, 0) + COUNTIF(CFB!$W$2:$W$1048576, W1762) - 1))</f>
        <v>82</v>
      </c>
      <c r="O1762">
        <v>33.5</v>
      </c>
      <c r="P1762">
        <v>12.52</v>
      </c>
      <c r="Q1762">
        <v>8.02</v>
      </c>
      <c r="R1762">
        <v>5.69</v>
      </c>
      <c r="S1762">
        <v>4.62</v>
      </c>
      <c r="T1762">
        <v>3.11</v>
      </c>
      <c r="U1762">
        <v>6.15</v>
      </c>
      <c r="V1762">
        <v>4.37</v>
      </c>
      <c r="W1762">
        <v>2011</v>
      </c>
      <c r="X1762">
        <f t="shared" si="53"/>
        <v>0</v>
      </c>
    </row>
    <row r="1763" spans="1:24" ht="12.75" hidden="1" customHeight="1" x14ac:dyDescent="0.45">
      <c r="A1763">
        <v>83</v>
      </c>
      <c r="B1763" t="s">
        <v>62</v>
      </c>
      <c r="C1763" t="s">
        <v>168</v>
      </c>
      <c r="D1763" s="2" t="str">
        <f t="shared" si="52"/>
        <v>Marshall2011</v>
      </c>
      <c r="F1763">
        <v>7</v>
      </c>
      <c r="G1763">
        <v>6</v>
      </c>
      <c r="H1763" s="2">
        <v>0</v>
      </c>
      <c r="I1763">
        <v>-5.24</v>
      </c>
      <c r="J1763">
        <v>0.65</v>
      </c>
      <c r="K1763">
        <v>-4.59</v>
      </c>
      <c r="L1763" s="2">
        <f>_xlfn.RANK.EQ(I1763, INDEX(CFB!$I$2:$I$1048576, MATCH(W1763, CFB!$W$2:$W$1048576, 0)):INDEX(CFB!$I$2:$I$1048576, MATCH(W1763, CFB!$W$2:$W$1048576, 0) + COUNTIF(CFB!$W$2:$W$1048576, W1763) - 1), 0)</f>
        <v>97</v>
      </c>
      <c r="M1763" s="2">
        <f>_xlfn.RANK.EQ(J1763, INDEX(CFB!$J$2:$J$1048576, MATCH(W1763, CFB!$W$2:$W$1048576, 0)):INDEX(CFB!$J$2:$J$1048576, MATCH(W1763, CFB!$W$2:$W$1048576, 0) + COUNTIF(CFB!$W$2:$W$1048576, W1763) - 1))</f>
        <v>59</v>
      </c>
      <c r="N1763" s="2">
        <f>RANK(K1763, INDEX(CFB!$K$2:$K$1048576, MATCH(W1763, CFB!$W$2:$W$1048576, 0)):INDEX(CFB!$K$2:$K$1048576, MATCH(W1763, CFB!$W$2:$W$1048576, 0) + COUNTIF(CFB!$W$2:$W$1048576, W1763) - 1))</f>
        <v>83</v>
      </c>
      <c r="O1763">
        <v>34.82</v>
      </c>
      <c r="P1763">
        <v>15.4</v>
      </c>
      <c r="Q1763">
        <v>8.14</v>
      </c>
      <c r="R1763">
        <v>5.74</v>
      </c>
      <c r="S1763">
        <v>4.3099999999999996</v>
      </c>
      <c r="T1763">
        <v>3.51</v>
      </c>
      <c r="U1763">
        <v>6.11</v>
      </c>
      <c r="V1763">
        <v>4.55</v>
      </c>
      <c r="W1763">
        <v>2011</v>
      </c>
      <c r="X1763">
        <f t="shared" si="53"/>
        <v>0</v>
      </c>
    </row>
    <row r="1764" spans="1:24" ht="12.75" hidden="1" customHeight="1" x14ac:dyDescent="0.45">
      <c r="A1764">
        <v>84</v>
      </c>
      <c r="B1764" t="s">
        <v>57</v>
      </c>
      <c r="C1764" t="s">
        <v>163</v>
      </c>
      <c r="D1764" s="2" t="str">
        <f t="shared" si="52"/>
        <v>Boston College2011</v>
      </c>
      <c r="F1764">
        <v>4</v>
      </c>
      <c r="G1764">
        <v>8</v>
      </c>
      <c r="H1764" s="2">
        <v>0</v>
      </c>
      <c r="I1764">
        <v>-7.29</v>
      </c>
      <c r="J1764">
        <v>2.69</v>
      </c>
      <c r="K1764">
        <v>-4.6100000000000003</v>
      </c>
      <c r="L1764" s="2">
        <f>_xlfn.RANK.EQ(I1764, INDEX(CFB!$I$2:$I$1048576, MATCH(W1764, CFB!$W$2:$W$1048576, 0)):INDEX(CFB!$I$2:$I$1048576, MATCH(W1764, CFB!$W$2:$W$1048576, 0) + COUNTIF(CFB!$W$2:$W$1048576, W1764) - 1), 0)</f>
        <v>111</v>
      </c>
      <c r="M1764" s="2">
        <f>_xlfn.RANK.EQ(J1764, INDEX(CFB!$J$2:$J$1048576, MATCH(W1764, CFB!$W$2:$W$1048576, 0)):INDEX(CFB!$J$2:$J$1048576, MATCH(W1764, CFB!$W$2:$W$1048576, 0) + COUNTIF(CFB!$W$2:$W$1048576, W1764) - 1))</f>
        <v>43</v>
      </c>
      <c r="N1764" s="2">
        <f>RANK(K1764, INDEX(CFB!$K$2:$K$1048576, MATCH(W1764, CFB!$W$2:$W$1048576, 0)):INDEX(CFB!$K$2:$K$1048576, MATCH(W1764, CFB!$W$2:$W$1048576, 0) + COUNTIF(CFB!$W$2:$W$1048576, W1764) - 1))</f>
        <v>84</v>
      </c>
      <c r="O1764">
        <v>32.869999999999997</v>
      </c>
      <c r="P1764">
        <v>9.91</v>
      </c>
      <c r="Q1764">
        <v>7.61</v>
      </c>
      <c r="R1764">
        <v>5.24</v>
      </c>
      <c r="S1764">
        <v>4.49</v>
      </c>
      <c r="T1764">
        <v>3.66</v>
      </c>
      <c r="U1764">
        <v>5.8</v>
      </c>
      <c r="V1764">
        <v>4.4800000000000004</v>
      </c>
      <c r="W1764">
        <v>2011</v>
      </c>
      <c r="X1764">
        <f t="shared" si="53"/>
        <v>0</v>
      </c>
    </row>
    <row r="1765" spans="1:24" ht="12.75" hidden="1" customHeight="1" x14ac:dyDescent="0.45">
      <c r="A1765">
        <v>85</v>
      </c>
      <c r="B1765" t="s">
        <v>80</v>
      </c>
      <c r="C1765" t="s">
        <v>162</v>
      </c>
      <c r="D1765" s="2" t="str">
        <f t="shared" si="52"/>
        <v>Bowling Green2011</v>
      </c>
      <c r="F1765">
        <v>5</v>
      </c>
      <c r="G1765">
        <v>7</v>
      </c>
      <c r="H1765" s="2">
        <v>0</v>
      </c>
      <c r="I1765">
        <v>-3.07</v>
      </c>
      <c r="J1765">
        <v>-1.68</v>
      </c>
      <c r="K1765">
        <v>-4.75</v>
      </c>
      <c r="L1765" s="2">
        <f>_xlfn.RANK.EQ(I1765, INDEX(CFB!$I$2:$I$1048576, MATCH(W1765, CFB!$W$2:$W$1048576, 0)):INDEX(CFB!$I$2:$I$1048576, MATCH(W1765, CFB!$W$2:$W$1048576, 0) + COUNTIF(CFB!$W$2:$W$1048576, W1765) - 1), 0)</f>
        <v>86</v>
      </c>
      <c r="M1765" s="2">
        <f>_xlfn.RANK.EQ(J1765, INDEX(CFB!$J$2:$J$1048576, MATCH(W1765, CFB!$W$2:$W$1048576, 0)):INDEX(CFB!$J$2:$J$1048576, MATCH(W1765, CFB!$W$2:$W$1048576, 0) + COUNTIF(CFB!$W$2:$W$1048576, W1765) - 1))</f>
        <v>74</v>
      </c>
      <c r="N1765" s="2">
        <f>RANK(K1765, INDEX(CFB!$K$2:$K$1048576, MATCH(W1765, CFB!$W$2:$W$1048576, 0)):INDEX(CFB!$K$2:$K$1048576, MATCH(W1765, CFB!$W$2:$W$1048576, 0) + COUNTIF(CFB!$W$2:$W$1048576, W1765) - 1))</f>
        <v>85</v>
      </c>
      <c r="O1765">
        <v>37.29</v>
      </c>
      <c r="P1765">
        <v>16.72</v>
      </c>
      <c r="Q1765">
        <v>8.36</v>
      </c>
      <c r="R1765">
        <v>5.67</v>
      </c>
      <c r="S1765">
        <v>4.3</v>
      </c>
      <c r="T1765">
        <v>4.2699999999999996</v>
      </c>
      <c r="U1765">
        <v>6.39</v>
      </c>
      <c r="V1765">
        <v>4.7699999999999996</v>
      </c>
      <c r="W1765">
        <v>2011</v>
      </c>
      <c r="X1765">
        <f t="shared" si="53"/>
        <v>0</v>
      </c>
    </row>
    <row r="1766" spans="1:24" ht="12.75" hidden="1" customHeight="1" x14ac:dyDescent="0.45">
      <c r="A1766">
        <v>86</v>
      </c>
      <c r="B1766" t="s">
        <v>55</v>
      </c>
      <c r="C1766" t="s">
        <v>29</v>
      </c>
      <c r="D1766" s="2" t="str">
        <f t="shared" si="52"/>
        <v>Kansas2011</v>
      </c>
      <c r="F1766">
        <v>2</v>
      </c>
      <c r="G1766">
        <v>10</v>
      </c>
      <c r="H1766" s="2">
        <v>0</v>
      </c>
      <c r="I1766">
        <v>-1.93</v>
      </c>
      <c r="J1766">
        <v>-2.82</v>
      </c>
      <c r="K1766">
        <v>-4.75</v>
      </c>
      <c r="L1766" s="2">
        <f>_xlfn.RANK.EQ(I1766, INDEX(CFB!$I$2:$I$1048576, MATCH(W1766, CFB!$W$2:$W$1048576, 0)):INDEX(CFB!$I$2:$I$1048576, MATCH(W1766, CFB!$W$2:$W$1048576, 0) + COUNTIF(CFB!$W$2:$W$1048576, W1766) - 1), 0)</f>
        <v>77</v>
      </c>
      <c r="M1766" s="2">
        <f>_xlfn.RANK.EQ(J1766, INDEX(CFB!$J$2:$J$1048576, MATCH(W1766, CFB!$W$2:$W$1048576, 0)):INDEX(CFB!$J$2:$J$1048576, MATCH(W1766, CFB!$W$2:$W$1048576, 0) + COUNTIF(CFB!$W$2:$W$1048576, W1766) - 1))</f>
        <v>82</v>
      </c>
      <c r="N1766" s="2">
        <f>RANK(K1766, INDEX(CFB!$K$2:$K$1048576, MATCH(W1766, CFB!$W$2:$W$1048576, 0)):INDEX(CFB!$K$2:$K$1048576, MATCH(W1766, CFB!$W$2:$W$1048576, 0) + COUNTIF(CFB!$W$2:$W$1048576, W1766) - 1))</f>
        <v>85</v>
      </c>
      <c r="O1766">
        <v>37.86</v>
      </c>
      <c r="P1766">
        <v>22.49</v>
      </c>
      <c r="Q1766">
        <v>8.1999999999999993</v>
      </c>
      <c r="R1766">
        <v>6.9</v>
      </c>
      <c r="S1766">
        <v>4.6500000000000004</v>
      </c>
      <c r="T1766">
        <v>4.32</v>
      </c>
      <c r="U1766">
        <v>5.88</v>
      </c>
      <c r="V1766">
        <v>5.57</v>
      </c>
      <c r="W1766">
        <v>2011</v>
      </c>
      <c r="X1766">
        <f t="shared" si="53"/>
        <v>0</v>
      </c>
    </row>
    <row r="1767" spans="1:24" ht="12.75" hidden="1" customHeight="1" x14ac:dyDescent="0.45">
      <c r="A1767">
        <v>87</v>
      </c>
      <c r="B1767" t="s">
        <v>86</v>
      </c>
      <c r="C1767" t="s">
        <v>162</v>
      </c>
      <c r="D1767" s="2" t="str">
        <f t="shared" si="52"/>
        <v>Miami (OH)2011</v>
      </c>
      <c r="F1767">
        <v>4</v>
      </c>
      <c r="G1767">
        <v>8</v>
      </c>
      <c r="H1767" s="2">
        <v>0</v>
      </c>
      <c r="I1767">
        <v>-6.27</v>
      </c>
      <c r="J1767">
        <v>1.37</v>
      </c>
      <c r="K1767">
        <v>-4.9000000000000004</v>
      </c>
      <c r="L1767" s="2">
        <f>_xlfn.RANK.EQ(I1767, INDEX(CFB!$I$2:$I$1048576, MATCH(W1767, CFB!$W$2:$W$1048576, 0)):INDEX(CFB!$I$2:$I$1048576, MATCH(W1767, CFB!$W$2:$W$1048576, 0) + COUNTIF(CFB!$W$2:$W$1048576, W1767) - 1), 0)</f>
        <v>104</v>
      </c>
      <c r="M1767" s="2">
        <f>_xlfn.RANK.EQ(J1767, INDEX(CFB!$J$2:$J$1048576, MATCH(W1767, CFB!$W$2:$W$1048576, 0)):INDEX(CFB!$J$2:$J$1048576, MATCH(W1767, CFB!$W$2:$W$1048576, 0) + COUNTIF(CFB!$W$2:$W$1048576, W1767) - 1))</f>
        <v>51</v>
      </c>
      <c r="N1767" s="2">
        <f>RANK(K1767, INDEX(CFB!$K$2:$K$1048576, MATCH(W1767, CFB!$W$2:$W$1048576, 0)):INDEX(CFB!$K$2:$K$1048576, MATCH(W1767, CFB!$W$2:$W$1048576, 0) + COUNTIF(CFB!$W$2:$W$1048576, W1767) - 1))</f>
        <v>87</v>
      </c>
      <c r="O1767">
        <v>33.520000000000003</v>
      </c>
      <c r="P1767">
        <v>10.62</v>
      </c>
      <c r="Q1767">
        <v>8.9499999999999993</v>
      </c>
      <c r="R1767">
        <v>5.98</v>
      </c>
      <c r="S1767">
        <v>2.98</v>
      </c>
      <c r="T1767">
        <v>3.16</v>
      </c>
      <c r="U1767">
        <v>6.26</v>
      </c>
      <c r="V1767">
        <v>4.37</v>
      </c>
      <c r="W1767">
        <v>2011</v>
      </c>
      <c r="X1767">
        <f t="shared" si="53"/>
        <v>0</v>
      </c>
    </row>
    <row r="1768" spans="1:24" ht="12.75" hidden="1" customHeight="1" x14ac:dyDescent="0.45">
      <c r="A1768">
        <v>88</v>
      </c>
      <c r="B1768" t="s">
        <v>108</v>
      </c>
      <c r="C1768" t="s">
        <v>168</v>
      </c>
      <c r="D1768" s="2" t="str">
        <f t="shared" si="52"/>
        <v>East Carolina2011</v>
      </c>
      <c r="F1768">
        <v>5</v>
      </c>
      <c r="G1768">
        <v>7</v>
      </c>
      <c r="H1768" s="2">
        <v>0</v>
      </c>
      <c r="I1768">
        <v>0.04</v>
      </c>
      <c r="J1768">
        <v>-5.09</v>
      </c>
      <c r="K1768">
        <v>-5.04</v>
      </c>
      <c r="L1768" s="2">
        <f>_xlfn.RANK.EQ(I1768, INDEX(CFB!$I$2:$I$1048576, MATCH(W1768, CFB!$W$2:$W$1048576, 0)):INDEX(CFB!$I$2:$I$1048576, MATCH(W1768, CFB!$W$2:$W$1048576, 0) + COUNTIF(CFB!$W$2:$W$1048576, W1768) - 1), 0)</f>
        <v>59</v>
      </c>
      <c r="M1768" s="2">
        <f>_xlfn.RANK.EQ(J1768, INDEX(CFB!$J$2:$J$1048576, MATCH(W1768, CFB!$W$2:$W$1048576, 0)):INDEX(CFB!$J$2:$J$1048576, MATCH(W1768, CFB!$W$2:$W$1048576, 0) + COUNTIF(CFB!$W$2:$W$1048576, W1768) - 1))</f>
        <v>93</v>
      </c>
      <c r="N1768" s="2">
        <f>RANK(K1768, INDEX(CFB!$K$2:$K$1048576, MATCH(W1768, CFB!$W$2:$W$1048576, 0)):INDEX(CFB!$K$2:$K$1048576, MATCH(W1768, CFB!$W$2:$W$1048576, 0) + COUNTIF(CFB!$W$2:$W$1048576, W1768) - 1))</f>
        <v>88</v>
      </c>
      <c r="O1768">
        <v>38.32</v>
      </c>
      <c r="P1768">
        <v>19.89</v>
      </c>
      <c r="Q1768">
        <v>7.92</v>
      </c>
      <c r="R1768">
        <v>5.32</v>
      </c>
      <c r="S1768">
        <v>3.89</v>
      </c>
      <c r="T1768">
        <v>3.79</v>
      </c>
      <c r="U1768">
        <v>6.1</v>
      </c>
      <c r="V1768">
        <v>4.43</v>
      </c>
      <c r="W1768">
        <v>2011</v>
      </c>
      <c r="X1768">
        <f t="shared" si="53"/>
        <v>0</v>
      </c>
    </row>
    <row r="1769" spans="1:24" ht="12.75" hidden="1" customHeight="1" x14ac:dyDescent="0.45">
      <c r="A1769">
        <v>89</v>
      </c>
      <c r="B1769" t="s">
        <v>85</v>
      </c>
      <c r="C1769" t="s">
        <v>171</v>
      </c>
      <c r="D1769" s="2" t="str">
        <f t="shared" si="52"/>
        <v>Washington State2011</v>
      </c>
      <c r="F1769">
        <v>4</v>
      </c>
      <c r="G1769">
        <v>8</v>
      </c>
      <c r="H1769" s="2">
        <v>0</v>
      </c>
      <c r="I1769">
        <v>-0.3</v>
      </c>
      <c r="J1769">
        <v>-5.31</v>
      </c>
      <c r="K1769">
        <v>-5.61</v>
      </c>
      <c r="L1769" s="2">
        <f>_xlfn.RANK.EQ(I1769, INDEX(CFB!$I$2:$I$1048576, MATCH(W1769, CFB!$W$2:$W$1048576, 0)):INDEX(CFB!$I$2:$I$1048576, MATCH(W1769, CFB!$W$2:$W$1048576, 0) + COUNTIF(CFB!$W$2:$W$1048576, W1769) - 1), 0)</f>
        <v>63</v>
      </c>
      <c r="M1769" s="2">
        <f>_xlfn.RANK.EQ(J1769, INDEX(CFB!$J$2:$J$1048576, MATCH(W1769, CFB!$W$2:$W$1048576, 0)):INDEX(CFB!$J$2:$J$1048576, MATCH(W1769, CFB!$W$2:$W$1048576, 0) + COUNTIF(CFB!$W$2:$W$1048576, W1769) - 1))</f>
        <v>98</v>
      </c>
      <c r="N1769" s="2">
        <f>RANK(K1769, INDEX(CFB!$K$2:$K$1048576, MATCH(W1769, CFB!$W$2:$W$1048576, 0)):INDEX(CFB!$K$2:$K$1048576, MATCH(W1769, CFB!$W$2:$W$1048576, 0) + COUNTIF(CFB!$W$2:$W$1048576, W1769) - 1))</f>
        <v>89</v>
      </c>
      <c r="O1769">
        <v>43.37</v>
      </c>
      <c r="P1769">
        <v>17.04</v>
      </c>
      <c r="Q1769">
        <v>9.25</v>
      </c>
      <c r="R1769">
        <v>7.06</v>
      </c>
      <c r="S1769">
        <v>3.81</v>
      </c>
      <c r="T1769">
        <v>3.47</v>
      </c>
      <c r="U1769">
        <v>6.82</v>
      </c>
      <c r="V1769">
        <v>5.04</v>
      </c>
      <c r="W1769">
        <v>2011</v>
      </c>
      <c r="X1769">
        <f t="shared" si="53"/>
        <v>0</v>
      </c>
    </row>
    <row r="1770" spans="1:24" ht="12.75" hidden="1" customHeight="1" x14ac:dyDescent="0.45">
      <c r="A1770">
        <v>90</v>
      </c>
      <c r="B1770" t="s">
        <v>114</v>
      </c>
      <c r="C1770" t="s">
        <v>178</v>
      </c>
      <c r="D1770" s="2" t="str">
        <f t="shared" si="52"/>
        <v>San Jose State2011</v>
      </c>
      <c r="F1770">
        <v>5</v>
      </c>
      <c r="G1770">
        <v>7</v>
      </c>
      <c r="H1770" s="2">
        <v>0</v>
      </c>
      <c r="I1770">
        <v>-2.8</v>
      </c>
      <c r="J1770">
        <v>-3.17</v>
      </c>
      <c r="K1770">
        <v>-5.97</v>
      </c>
      <c r="L1770" s="2">
        <f>_xlfn.RANK.EQ(I1770, INDEX(CFB!$I$2:$I$1048576, MATCH(W1770, CFB!$W$2:$W$1048576, 0)):INDEX(CFB!$I$2:$I$1048576, MATCH(W1770, CFB!$W$2:$W$1048576, 0) + COUNTIF(CFB!$W$2:$W$1048576, W1770) - 1), 0)</f>
        <v>83</v>
      </c>
      <c r="M1770" s="2">
        <f>_xlfn.RANK.EQ(J1770, INDEX(CFB!$J$2:$J$1048576, MATCH(W1770, CFB!$W$2:$W$1048576, 0)):INDEX(CFB!$J$2:$J$1048576, MATCH(W1770, CFB!$W$2:$W$1048576, 0) + COUNTIF(CFB!$W$2:$W$1048576, W1770) - 1))</f>
        <v>84</v>
      </c>
      <c r="N1770" s="2">
        <f>RANK(K1770, INDEX(CFB!$K$2:$K$1048576, MATCH(W1770, CFB!$W$2:$W$1048576, 0)):INDEX(CFB!$K$2:$K$1048576, MATCH(W1770, CFB!$W$2:$W$1048576, 0) + COUNTIF(CFB!$W$2:$W$1048576, W1770) - 1))</f>
        <v>90</v>
      </c>
      <c r="O1770">
        <v>35.58</v>
      </c>
      <c r="P1770">
        <v>17.41</v>
      </c>
      <c r="Q1770">
        <v>8.1999999999999993</v>
      </c>
      <c r="R1770">
        <v>6.38</v>
      </c>
      <c r="S1770">
        <v>3.97</v>
      </c>
      <c r="T1770">
        <v>3.92</v>
      </c>
      <c r="U1770">
        <v>6.33</v>
      </c>
      <c r="V1770">
        <v>4.8899999999999997</v>
      </c>
      <c r="W1770">
        <v>2011</v>
      </c>
      <c r="X1770">
        <f t="shared" si="53"/>
        <v>0</v>
      </c>
    </row>
    <row r="1771" spans="1:24" ht="12.75" hidden="1" customHeight="1" x14ac:dyDescent="0.45">
      <c r="A1771">
        <v>91</v>
      </c>
      <c r="B1771" t="s">
        <v>153</v>
      </c>
      <c r="C1771" t="s">
        <v>162</v>
      </c>
      <c r="D1771" s="2" t="str">
        <f t="shared" si="52"/>
        <v>Kent State2011</v>
      </c>
      <c r="F1771">
        <v>5</v>
      </c>
      <c r="G1771">
        <v>7</v>
      </c>
      <c r="H1771" s="2">
        <v>0</v>
      </c>
      <c r="I1771">
        <v>-9.5</v>
      </c>
      <c r="J1771">
        <v>3.48</v>
      </c>
      <c r="K1771">
        <v>-6.03</v>
      </c>
      <c r="L1771" s="2">
        <f>_xlfn.RANK.EQ(I1771, INDEX(CFB!$I$2:$I$1048576, MATCH(W1771, CFB!$W$2:$W$1048576, 0)):INDEX(CFB!$I$2:$I$1048576, MATCH(W1771, CFB!$W$2:$W$1048576, 0) + COUNTIF(CFB!$W$2:$W$1048576, W1771) - 1), 0)</f>
        <v>114</v>
      </c>
      <c r="M1771" s="2">
        <f>_xlfn.RANK.EQ(J1771, INDEX(CFB!$J$2:$J$1048576, MATCH(W1771, CFB!$W$2:$W$1048576, 0)):INDEX(CFB!$J$2:$J$1048576, MATCH(W1771, CFB!$W$2:$W$1048576, 0) + COUNTIF(CFB!$W$2:$W$1048576, W1771) - 1))</f>
        <v>38</v>
      </c>
      <c r="N1771" s="2">
        <f>RANK(K1771, INDEX(CFB!$K$2:$K$1048576, MATCH(W1771, CFB!$W$2:$W$1048576, 0)):INDEX(CFB!$K$2:$K$1048576, MATCH(W1771, CFB!$W$2:$W$1048576, 0) + COUNTIF(CFB!$W$2:$W$1048576, W1771) - 1))</f>
        <v>91</v>
      </c>
      <c r="O1771">
        <v>29.19</v>
      </c>
      <c r="P1771">
        <v>13.32</v>
      </c>
      <c r="Q1771">
        <v>6.15</v>
      </c>
      <c r="R1771">
        <v>5.18</v>
      </c>
      <c r="S1771">
        <v>3.81</v>
      </c>
      <c r="T1771">
        <v>2.85</v>
      </c>
      <c r="U1771">
        <v>4.8899999999999997</v>
      </c>
      <c r="V1771">
        <v>3.94</v>
      </c>
      <c r="W1771">
        <v>2011</v>
      </c>
      <c r="X1771">
        <f t="shared" si="53"/>
        <v>0</v>
      </c>
    </row>
    <row r="1772" spans="1:24" ht="12.75" hidden="1" customHeight="1" x14ac:dyDescent="0.45">
      <c r="A1772">
        <v>92</v>
      </c>
      <c r="B1772" t="s">
        <v>42</v>
      </c>
      <c r="C1772" t="s">
        <v>177</v>
      </c>
      <c r="D1772" s="2" t="str">
        <f t="shared" si="52"/>
        <v>Minnesota2011</v>
      </c>
      <c r="F1772">
        <v>3</v>
      </c>
      <c r="G1772">
        <v>9</v>
      </c>
      <c r="H1772" s="2">
        <v>0</v>
      </c>
      <c r="I1772">
        <v>-5.07</v>
      </c>
      <c r="J1772">
        <v>-0.97</v>
      </c>
      <c r="K1772">
        <v>-6.04</v>
      </c>
      <c r="L1772" s="2">
        <f>_xlfn.RANK.EQ(I1772, INDEX(CFB!$I$2:$I$1048576, MATCH(W1772, CFB!$W$2:$W$1048576, 0)):INDEX(CFB!$I$2:$I$1048576, MATCH(W1772, CFB!$W$2:$W$1048576, 0) + COUNTIF(CFB!$W$2:$W$1048576, W1772) - 1), 0)</f>
        <v>95</v>
      </c>
      <c r="M1772" s="2">
        <f>_xlfn.RANK.EQ(J1772, INDEX(CFB!$J$2:$J$1048576, MATCH(W1772, CFB!$W$2:$W$1048576, 0)):INDEX(CFB!$J$2:$J$1048576, MATCH(W1772, CFB!$W$2:$W$1048576, 0) + COUNTIF(CFB!$W$2:$W$1048576, W1772) - 1))</f>
        <v>68</v>
      </c>
      <c r="N1772" s="2">
        <f>RANK(K1772, INDEX(CFB!$K$2:$K$1048576, MATCH(W1772, CFB!$W$2:$W$1048576, 0)):INDEX(CFB!$K$2:$K$1048576, MATCH(W1772, CFB!$W$2:$W$1048576, 0) + COUNTIF(CFB!$W$2:$W$1048576, W1772) - 1))</f>
        <v>92</v>
      </c>
      <c r="O1772">
        <v>34.39</v>
      </c>
      <c r="P1772">
        <v>16.28</v>
      </c>
      <c r="Q1772">
        <v>7.96</v>
      </c>
      <c r="R1772">
        <v>5.48</v>
      </c>
      <c r="S1772">
        <v>5.2</v>
      </c>
      <c r="T1772">
        <v>4.07</v>
      </c>
      <c r="U1772">
        <v>6.24</v>
      </c>
      <c r="V1772">
        <v>4.7</v>
      </c>
      <c r="W1772">
        <v>2011</v>
      </c>
      <c r="X1772">
        <f t="shared" si="53"/>
        <v>0</v>
      </c>
    </row>
    <row r="1773" spans="1:24" ht="12.75" hidden="1" customHeight="1" x14ac:dyDescent="0.45">
      <c r="A1773">
        <v>93</v>
      </c>
      <c r="B1773" t="s">
        <v>110</v>
      </c>
      <c r="C1773" t="s">
        <v>174</v>
      </c>
      <c r="D1773" s="2" t="str">
        <f t="shared" si="52"/>
        <v>Western Kentucky2011</v>
      </c>
      <c r="F1773">
        <v>7</v>
      </c>
      <c r="G1773">
        <v>5</v>
      </c>
      <c r="H1773" s="2">
        <v>0</v>
      </c>
      <c r="I1773">
        <v>-4.54</v>
      </c>
      <c r="J1773">
        <v>-1.65</v>
      </c>
      <c r="K1773">
        <v>-6.18</v>
      </c>
      <c r="L1773" s="2">
        <f>_xlfn.RANK.EQ(I1773, INDEX(CFB!$I$2:$I$1048576, MATCH(W1773, CFB!$W$2:$W$1048576, 0)):INDEX(CFB!$I$2:$I$1048576, MATCH(W1773, CFB!$W$2:$W$1048576, 0) + COUNTIF(CFB!$W$2:$W$1048576, W1773) - 1), 0)</f>
        <v>94</v>
      </c>
      <c r="M1773" s="2">
        <f>_xlfn.RANK.EQ(J1773, INDEX(CFB!$J$2:$J$1048576, MATCH(W1773, CFB!$W$2:$W$1048576, 0)):INDEX(CFB!$J$2:$J$1048576, MATCH(W1773, CFB!$W$2:$W$1048576, 0) + COUNTIF(CFB!$W$2:$W$1048576, W1773) - 1))</f>
        <v>73</v>
      </c>
      <c r="N1773" s="2">
        <f>RANK(K1773, INDEX(CFB!$K$2:$K$1048576, MATCH(W1773, CFB!$W$2:$W$1048576, 0)):INDEX(CFB!$K$2:$K$1048576, MATCH(W1773, CFB!$W$2:$W$1048576, 0) + COUNTIF(CFB!$W$2:$W$1048576, W1773) - 1))</f>
        <v>93</v>
      </c>
      <c r="O1773">
        <v>32.56</v>
      </c>
      <c r="P1773">
        <v>16.43</v>
      </c>
      <c r="Q1773">
        <v>7.75</v>
      </c>
      <c r="R1773">
        <v>6.67</v>
      </c>
      <c r="S1773">
        <v>4.7699999999999996</v>
      </c>
      <c r="T1773">
        <v>3.88</v>
      </c>
      <c r="U1773">
        <v>5.86</v>
      </c>
      <c r="V1773">
        <v>5.35</v>
      </c>
      <c r="W1773">
        <v>2011</v>
      </c>
      <c r="X1773">
        <f t="shared" si="53"/>
        <v>0</v>
      </c>
    </row>
    <row r="1774" spans="1:24" ht="12.75" hidden="1" customHeight="1" x14ac:dyDescent="0.45">
      <c r="A1774">
        <v>94</v>
      </c>
      <c r="B1774" t="s">
        <v>134</v>
      </c>
      <c r="C1774" t="s">
        <v>161</v>
      </c>
      <c r="D1774" s="2" t="str">
        <f t="shared" si="52"/>
        <v>Eastern Michigan2011</v>
      </c>
      <c r="F1774">
        <v>6</v>
      </c>
      <c r="G1774">
        <v>6</v>
      </c>
      <c r="H1774" s="2">
        <v>0</v>
      </c>
      <c r="I1774">
        <v>-7.65</v>
      </c>
      <c r="J1774">
        <v>1.1000000000000001</v>
      </c>
      <c r="K1774">
        <v>-6.55</v>
      </c>
      <c r="L1774" s="2">
        <f>_xlfn.RANK.EQ(I1774, INDEX(CFB!$I$2:$I$1048576, MATCH(W1774, CFB!$W$2:$W$1048576, 0)):INDEX(CFB!$I$2:$I$1048576, MATCH(W1774, CFB!$W$2:$W$1048576, 0) + COUNTIF(CFB!$W$2:$W$1048576, W1774) - 1), 0)</f>
        <v>112</v>
      </c>
      <c r="M1774" s="2">
        <f>_xlfn.RANK.EQ(J1774, INDEX(CFB!$J$2:$J$1048576, MATCH(W1774, CFB!$W$2:$W$1048576, 0)):INDEX(CFB!$J$2:$J$1048576, MATCH(W1774, CFB!$W$2:$W$1048576, 0) + COUNTIF(CFB!$W$2:$W$1048576, W1774) - 1))</f>
        <v>54</v>
      </c>
      <c r="N1774" s="2">
        <f>RANK(K1774, INDEX(CFB!$K$2:$K$1048576, MATCH(W1774, CFB!$W$2:$W$1048576, 0)):INDEX(CFB!$K$2:$K$1048576, MATCH(W1774, CFB!$W$2:$W$1048576, 0) + COUNTIF(CFB!$W$2:$W$1048576, W1774) - 1))</f>
        <v>94</v>
      </c>
      <c r="O1774">
        <v>30.13</v>
      </c>
      <c r="P1774">
        <v>14.17</v>
      </c>
      <c r="Q1774">
        <v>8.31</v>
      </c>
      <c r="R1774">
        <v>6.16</v>
      </c>
      <c r="S1774">
        <v>5.1100000000000003</v>
      </c>
      <c r="T1774">
        <v>3.43</v>
      </c>
      <c r="U1774">
        <v>6.01</v>
      </c>
      <c r="V1774">
        <v>4.67</v>
      </c>
      <c r="W1774">
        <v>2011</v>
      </c>
      <c r="X1774">
        <f t="shared" si="53"/>
        <v>0</v>
      </c>
    </row>
    <row r="1775" spans="1:24" ht="12.75" hidden="1" customHeight="1" x14ac:dyDescent="0.45">
      <c r="A1775">
        <v>95</v>
      </c>
      <c r="B1775" t="s">
        <v>19</v>
      </c>
      <c r="C1775" t="s">
        <v>157</v>
      </c>
      <c r="D1775" s="2" t="str">
        <f t="shared" si="52"/>
        <v>Ole Miss2011</v>
      </c>
      <c r="F1775">
        <v>2</v>
      </c>
      <c r="G1775">
        <v>10</v>
      </c>
      <c r="H1775" s="2">
        <v>0</v>
      </c>
      <c r="I1775">
        <v>-5.81</v>
      </c>
      <c r="J1775">
        <v>-0.9</v>
      </c>
      <c r="K1775">
        <v>-6.71</v>
      </c>
      <c r="L1775" s="2">
        <f>_xlfn.RANK.EQ(I1775, INDEX(CFB!$I$2:$I$1048576, MATCH(W1775, CFB!$W$2:$W$1048576, 0)):INDEX(CFB!$I$2:$I$1048576, MATCH(W1775, CFB!$W$2:$W$1048576, 0) + COUNTIF(CFB!$W$2:$W$1048576, W1775) - 1), 0)</f>
        <v>102</v>
      </c>
      <c r="M1775" s="2">
        <f>_xlfn.RANK.EQ(J1775, INDEX(CFB!$J$2:$J$1048576, MATCH(W1775, CFB!$W$2:$W$1048576, 0)):INDEX(CFB!$J$2:$J$1048576, MATCH(W1775, CFB!$W$2:$W$1048576, 0) + COUNTIF(CFB!$W$2:$W$1048576, W1775) - 1))</f>
        <v>67</v>
      </c>
      <c r="N1775" s="2">
        <f>RANK(K1775, INDEX(CFB!$K$2:$K$1048576, MATCH(W1775, CFB!$W$2:$W$1048576, 0)):INDEX(CFB!$K$2:$K$1048576, MATCH(W1775, CFB!$W$2:$W$1048576, 0) + COUNTIF(CFB!$W$2:$W$1048576, W1775) - 1))</f>
        <v>95</v>
      </c>
      <c r="O1775">
        <v>33.950000000000003</v>
      </c>
      <c r="P1775">
        <v>16.149999999999999</v>
      </c>
      <c r="Q1775">
        <v>8.0399999999999991</v>
      </c>
      <c r="R1775">
        <v>5.99</v>
      </c>
      <c r="S1775">
        <v>4.5599999999999996</v>
      </c>
      <c r="T1775">
        <v>4.43</v>
      </c>
      <c r="U1775">
        <v>5.94</v>
      </c>
      <c r="V1775">
        <v>5.04</v>
      </c>
      <c r="W1775">
        <v>2011</v>
      </c>
      <c r="X1775">
        <f t="shared" si="53"/>
        <v>0</v>
      </c>
    </row>
    <row r="1776" spans="1:24" ht="12.75" hidden="1" customHeight="1" x14ac:dyDescent="0.45">
      <c r="A1776">
        <v>96</v>
      </c>
      <c r="B1776" t="s">
        <v>126</v>
      </c>
      <c r="C1776" t="s">
        <v>178</v>
      </c>
      <c r="D1776" s="2" t="str">
        <f t="shared" si="52"/>
        <v>Hawaii2011</v>
      </c>
      <c r="F1776">
        <v>6</v>
      </c>
      <c r="G1776">
        <v>7</v>
      </c>
      <c r="H1776" s="2">
        <v>0</v>
      </c>
      <c r="I1776">
        <v>0.25</v>
      </c>
      <c r="J1776">
        <v>-7.15</v>
      </c>
      <c r="K1776">
        <v>-6.9</v>
      </c>
      <c r="L1776" s="2">
        <f>_xlfn.RANK.EQ(I1776, INDEX(CFB!$I$2:$I$1048576, MATCH(W1776, CFB!$W$2:$W$1048576, 0)):INDEX(CFB!$I$2:$I$1048576, MATCH(W1776, CFB!$W$2:$W$1048576, 0) + COUNTIF(CFB!$W$2:$W$1048576, W1776) - 1), 0)</f>
        <v>58</v>
      </c>
      <c r="M1776" s="2">
        <f>_xlfn.RANK.EQ(J1776, INDEX(CFB!$J$2:$J$1048576, MATCH(W1776, CFB!$W$2:$W$1048576, 0)):INDEX(CFB!$J$2:$J$1048576, MATCH(W1776, CFB!$W$2:$W$1048576, 0) + COUNTIF(CFB!$W$2:$W$1048576, W1776) - 1))</f>
        <v>111</v>
      </c>
      <c r="N1776" s="2">
        <f>RANK(K1776, INDEX(CFB!$K$2:$K$1048576, MATCH(W1776, CFB!$W$2:$W$1048576, 0)):INDEX(CFB!$K$2:$K$1048576, MATCH(W1776, CFB!$W$2:$W$1048576, 0) + COUNTIF(CFB!$W$2:$W$1048576, W1776) - 1))</f>
        <v>96</v>
      </c>
      <c r="O1776">
        <v>39.130000000000003</v>
      </c>
      <c r="P1776">
        <v>19.72</v>
      </c>
      <c r="Q1776">
        <v>7.72</v>
      </c>
      <c r="R1776">
        <v>6.59</v>
      </c>
      <c r="S1776">
        <v>4.54</v>
      </c>
      <c r="T1776">
        <v>3.37</v>
      </c>
      <c r="U1776">
        <v>6.56</v>
      </c>
      <c r="V1776">
        <v>4.8</v>
      </c>
      <c r="W1776">
        <v>2011</v>
      </c>
      <c r="X1776">
        <f t="shared" si="53"/>
        <v>0</v>
      </c>
    </row>
    <row r="1777" spans="1:24" ht="12.75" hidden="1" customHeight="1" x14ac:dyDescent="0.45">
      <c r="A1777">
        <v>97</v>
      </c>
      <c r="B1777" t="s">
        <v>111</v>
      </c>
      <c r="C1777" t="s">
        <v>178</v>
      </c>
      <c r="D1777" s="2" t="str">
        <f t="shared" si="52"/>
        <v>Fresno State2011</v>
      </c>
      <c r="F1777">
        <v>4</v>
      </c>
      <c r="G1777">
        <v>9</v>
      </c>
      <c r="H1777" s="2">
        <v>0</v>
      </c>
      <c r="I1777">
        <v>1.57</v>
      </c>
      <c r="J1777">
        <v>-8.81</v>
      </c>
      <c r="K1777">
        <v>-7.24</v>
      </c>
      <c r="L1777" s="2">
        <f>_xlfn.RANK.EQ(I1777, INDEX(CFB!$I$2:$I$1048576, MATCH(W1777, CFB!$W$2:$W$1048576, 0)):INDEX(CFB!$I$2:$I$1048576, MATCH(W1777, CFB!$W$2:$W$1048576, 0) + COUNTIF(CFB!$W$2:$W$1048576, W1777) - 1), 0)</f>
        <v>48</v>
      </c>
      <c r="M1777" s="2">
        <f>_xlfn.RANK.EQ(J1777, INDEX(CFB!$J$2:$J$1048576, MATCH(W1777, CFB!$W$2:$W$1048576, 0)):INDEX(CFB!$J$2:$J$1048576, MATCH(W1777, CFB!$W$2:$W$1048576, 0) + COUNTIF(CFB!$W$2:$W$1048576, W1777) - 1))</f>
        <v>117</v>
      </c>
      <c r="N1777" s="2">
        <f>RANK(K1777, INDEX(CFB!$K$2:$K$1048576, MATCH(W1777, CFB!$W$2:$W$1048576, 0)):INDEX(CFB!$K$2:$K$1048576, MATCH(W1777, CFB!$W$2:$W$1048576, 0) + COUNTIF(CFB!$W$2:$W$1048576, W1777) - 1))</f>
        <v>97</v>
      </c>
      <c r="O1777">
        <v>40.33</v>
      </c>
      <c r="P1777">
        <v>23.48</v>
      </c>
      <c r="Q1777">
        <v>9.11</v>
      </c>
      <c r="R1777">
        <v>6.88</v>
      </c>
      <c r="S1777">
        <v>4.87</v>
      </c>
      <c r="T1777">
        <v>4.1500000000000004</v>
      </c>
      <c r="U1777">
        <v>7.03</v>
      </c>
      <c r="V1777">
        <v>5.45</v>
      </c>
      <c r="W1777">
        <v>2011</v>
      </c>
      <c r="X1777">
        <f t="shared" si="53"/>
        <v>0</v>
      </c>
    </row>
    <row r="1778" spans="1:24" ht="12.75" hidden="1" customHeight="1" x14ac:dyDescent="0.45">
      <c r="A1778">
        <v>98</v>
      </c>
      <c r="B1778" t="s">
        <v>60</v>
      </c>
      <c r="C1778" t="s">
        <v>164</v>
      </c>
      <c r="D1778" s="2" t="str">
        <f t="shared" si="52"/>
        <v>Duke2011</v>
      </c>
      <c r="F1778">
        <v>3</v>
      </c>
      <c r="G1778">
        <v>9</v>
      </c>
      <c r="H1778" s="2">
        <v>0</v>
      </c>
      <c r="I1778">
        <v>-1.18</v>
      </c>
      <c r="J1778">
        <v>-6.16</v>
      </c>
      <c r="K1778">
        <v>-7.34</v>
      </c>
      <c r="L1778" s="2">
        <f>_xlfn.RANK.EQ(I1778, INDEX(CFB!$I$2:$I$1048576, MATCH(W1778, CFB!$W$2:$W$1048576, 0)):INDEX(CFB!$I$2:$I$1048576, MATCH(W1778, CFB!$W$2:$W$1048576, 0) + COUNTIF(CFB!$W$2:$W$1048576, W1778) - 1), 0)</f>
        <v>70</v>
      </c>
      <c r="M1778" s="2">
        <f>_xlfn.RANK.EQ(J1778, INDEX(CFB!$J$2:$J$1048576, MATCH(W1778, CFB!$W$2:$W$1048576, 0)):INDEX(CFB!$J$2:$J$1048576, MATCH(W1778, CFB!$W$2:$W$1048576, 0) + COUNTIF(CFB!$W$2:$W$1048576, W1778) - 1))</f>
        <v>105</v>
      </c>
      <c r="N1778" s="2">
        <f>RANK(K1778, INDEX(CFB!$K$2:$K$1048576, MATCH(W1778, CFB!$W$2:$W$1048576, 0)):INDEX(CFB!$K$2:$K$1048576, MATCH(W1778, CFB!$W$2:$W$1048576, 0) + COUNTIF(CFB!$W$2:$W$1048576, W1778) - 1))</f>
        <v>98</v>
      </c>
      <c r="O1778">
        <v>37.69</v>
      </c>
      <c r="P1778">
        <v>18.809999999999999</v>
      </c>
      <c r="Q1778">
        <v>8.2100000000000009</v>
      </c>
      <c r="R1778">
        <v>6.7</v>
      </c>
      <c r="S1778">
        <v>4.09</v>
      </c>
      <c r="T1778">
        <v>4.21</v>
      </c>
      <c r="U1778">
        <v>6.32</v>
      </c>
      <c r="V1778">
        <v>5.41</v>
      </c>
      <c r="W1778">
        <v>2011</v>
      </c>
      <c r="X1778">
        <f t="shared" si="53"/>
        <v>0</v>
      </c>
    </row>
    <row r="1779" spans="1:24" ht="12.75" hidden="1" customHeight="1" x14ac:dyDescent="0.45">
      <c r="A1779">
        <v>99</v>
      </c>
      <c r="B1779" t="s">
        <v>123</v>
      </c>
      <c r="C1779" t="s">
        <v>174</v>
      </c>
      <c r="D1779" s="2" t="str">
        <f t="shared" si="52"/>
        <v>Louisiana-Monroe2011</v>
      </c>
      <c r="F1779">
        <v>4</v>
      </c>
      <c r="G1779">
        <v>8</v>
      </c>
      <c r="H1779" s="2">
        <v>0</v>
      </c>
      <c r="I1779">
        <v>-5.42</v>
      </c>
      <c r="J1779">
        <v>-2.38</v>
      </c>
      <c r="K1779">
        <v>-7.8</v>
      </c>
      <c r="L1779" s="2">
        <f>_xlfn.RANK.EQ(I1779, INDEX(CFB!$I$2:$I$1048576, MATCH(W1779, CFB!$W$2:$W$1048576, 0)):INDEX(CFB!$I$2:$I$1048576, MATCH(W1779, CFB!$W$2:$W$1048576, 0) + COUNTIF(CFB!$W$2:$W$1048576, W1779) - 1), 0)</f>
        <v>100</v>
      </c>
      <c r="M1779" s="2">
        <f>_xlfn.RANK.EQ(J1779, INDEX(CFB!$J$2:$J$1048576, MATCH(W1779, CFB!$W$2:$W$1048576, 0)):INDEX(CFB!$J$2:$J$1048576, MATCH(W1779, CFB!$W$2:$W$1048576, 0) + COUNTIF(CFB!$W$2:$W$1048576, W1779) - 1))</f>
        <v>78</v>
      </c>
      <c r="N1779" s="2">
        <f>RANK(K1779, INDEX(CFB!$K$2:$K$1048576, MATCH(W1779, CFB!$W$2:$W$1048576, 0)):INDEX(CFB!$K$2:$K$1048576, MATCH(W1779, CFB!$W$2:$W$1048576, 0) + COUNTIF(CFB!$W$2:$W$1048576, W1779) - 1))</f>
        <v>99</v>
      </c>
      <c r="O1779">
        <v>34.35</v>
      </c>
      <c r="P1779">
        <v>16.32</v>
      </c>
      <c r="Q1779">
        <v>6.89</v>
      </c>
      <c r="R1779">
        <v>5.52</v>
      </c>
      <c r="S1779">
        <v>4.82</v>
      </c>
      <c r="T1779">
        <v>2.76</v>
      </c>
      <c r="U1779">
        <v>5.86</v>
      </c>
      <c r="V1779">
        <v>4.2</v>
      </c>
      <c r="W1779">
        <v>2011</v>
      </c>
      <c r="X1779">
        <f t="shared" si="53"/>
        <v>0</v>
      </c>
    </row>
    <row r="1780" spans="1:24" ht="12.75" hidden="1" customHeight="1" x14ac:dyDescent="0.45">
      <c r="A1780">
        <v>100</v>
      </c>
      <c r="B1780" t="s">
        <v>148</v>
      </c>
      <c r="C1780" t="s">
        <v>165</v>
      </c>
      <c r="D1780" s="2" t="str">
        <f t="shared" si="52"/>
        <v>UTEP2011</v>
      </c>
      <c r="F1780">
        <v>5</v>
      </c>
      <c r="G1780">
        <v>7</v>
      </c>
      <c r="H1780" s="2">
        <v>0</v>
      </c>
      <c r="I1780">
        <v>-2.65</v>
      </c>
      <c r="J1780">
        <v>-5.28</v>
      </c>
      <c r="K1780">
        <v>-7.93</v>
      </c>
      <c r="L1780" s="2">
        <f>_xlfn.RANK.EQ(I1780, INDEX(CFB!$I$2:$I$1048576, MATCH(W1780, CFB!$W$2:$W$1048576, 0)):INDEX(CFB!$I$2:$I$1048576, MATCH(W1780, CFB!$W$2:$W$1048576, 0) + COUNTIF(CFB!$W$2:$W$1048576, W1780) - 1), 0)</f>
        <v>81</v>
      </c>
      <c r="M1780" s="2">
        <f>_xlfn.RANK.EQ(J1780, INDEX(CFB!$J$2:$J$1048576, MATCH(W1780, CFB!$W$2:$W$1048576, 0)):INDEX(CFB!$J$2:$J$1048576, MATCH(W1780, CFB!$W$2:$W$1048576, 0) + COUNTIF(CFB!$W$2:$W$1048576, W1780) - 1))</f>
        <v>96</v>
      </c>
      <c r="N1780" s="2">
        <f>RANK(K1780, INDEX(CFB!$K$2:$K$1048576, MATCH(W1780, CFB!$W$2:$W$1048576, 0)):INDEX(CFB!$K$2:$K$1048576, MATCH(W1780, CFB!$W$2:$W$1048576, 0) + COUNTIF(CFB!$W$2:$W$1048576, W1780) - 1))</f>
        <v>100</v>
      </c>
      <c r="O1780">
        <v>37.04</v>
      </c>
      <c r="P1780">
        <v>18.440000000000001</v>
      </c>
      <c r="Q1780">
        <v>8.02</v>
      </c>
      <c r="R1780">
        <v>6.36</v>
      </c>
      <c r="S1780">
        <v>5.25</v>
      </c>
      <c r="T1780">
        <v>4.57</v>
      </c>
      <c r="U1780">
        <v>6.62</v>
      </c>
      <c r="V1780">
        <v>5.3</v>
      </c>
      <c r="W1780">
        <v>2011</v>
      </c>
      <c r="X1780">
        <f t="shared" si="53"/>
        <v>0</v>
      </c>
    </row>
    <row r="1781" spans="1:24" ht="12.75" hidden="1" customHeight="1" x14ac:dyDescent="0.45">
      <c r="A1781">
        <v>101</v>
      </c>
      <c r="B1781" t="s">
        <v>129</v>
      </c>
      <c r="C1781" t="s">
        <v>165</v>
      </c>
      <c r="D1781" s="2" t="str">
        <f t="shared" si="52"/>
        <v>Rice2011</v>
      </c>
      <c r="F1781">
        <v>4</v>
      </c>
      <c r="G1781">
        <v>8</v>
      </c>
      <c r="H1781" s="2">
        <v>0</v>
      </c>
      <c r="I1781">
        <v>-2.95</v>
      </c>
      <c r="J1781">
        <v>-5.2</v>
      </c>
      <c r="K1781">
        <v>-8.15</v>
      </c>
      <c r="L1781" s="2">
        <f>_xlfn.RANK.EQ(I1781, INDEX(CFB!$I$2:$I$1048576, MATCH(W1781, CFB!$W$2:$W$1048576, 0)):INDEX(CFB!$I$2:$I$1048576, MATCH(W1781, CFB!$W$2:$W$1048576, 0) + COUNTIF(CFB!$W$2:$W$1048576, W1781) - 1), 0)</f>
        <v>85</v>
      </c>
      <c r="M1781" s="2">
        <f>_xlfn.RANK.EQ(J1781, INDEX(CFB!$J$2:$J$1048576, MATCH(W1781, CFB!$W$2:$W$1048576, 0)):INDEX(CFB!$J$2:$J$1048576, MATCH(W1781, CFB!$W$2:$W$1048576, 0) + COUNTIF(CFB!$W$2:$W$1048576, W1781) - 1))</f>
        <v>95</v>
      </c>
      <c r="N1781" s="2">
        <f>RANK(K1781, INDEX(CFB!$K$2:$K$1048576, MATCH(W1781, CFB!$W$2:$W$1048576, 0)):INDEX(CFB!$K$2:$K$1048576, MATCH(W1781, CFB!$W$2:$W$1048576, 0) + COUNTIF(CFB!$W$2:$W$1048576, W1781) - 1))</f>
        <v>101</v>
      </c>
      <c r="O1781">
        <v>35.58</v>
      </c>
      <c r="P1781">
        <v>18.25</v>
      </c>
      <c r="Q1781">
        <v>7.31</v>
      </c>
      <c r="R1781">
        <v>6.84</v>
      </c>
      <c r="S1781">
        <v>4.74</v>
      </c>
      <c r="T1781">
        <v>3.98</v>
      </c>
      <c r="U1781">
        <v>5.9</v>
      </c>
      <c r="V1781">
        <v>5.24</v>
      </c>
      <c r="W1781">
        <v>2011</v>
      </c>
      <c r="X1781">
        <f t="shared" si="53"/>
        <v>0</v>
      </c>
    </row>
    <row r="1782" spans="1:24" ht="12.75" hidden="1" customHeight="1" x14ac:dyDescent="0.45">
      <c r="A1782">
        <v>102</v>
      </c>
      <c r="B1782" t="s">
        <v>96</v>
      </c>
      <c r="C1782" t="s">
        <v>163</v>
      </c>
      <c r="D1782" s="2" t="str">
        <f t="shared" si="52"/>
        <v>Maryland2011</v>
      </c>
      <c r="F1782">
        <v>2</v>
      </c>
      <c r="G1782">
        <v>10</v>
      </c>
      <c r="H1782" s="2">
        <v>0</v>
      </c>
      <c r="I1782">
        <v>-1.1100000000000001</v>
      </c>
      <c r="J1782">
        <v>-7.11</v>
      </c>
      <c r="K1782">
        <v>-8.2200000000000006</v>
      </c>
      <c r="L1782" s="2">
        <f>_xlfn.RANK.EQ(I1782, INDEX(CFB!$I$2:$I$1048576, MATCH(W1782, CFB!$W$2:$W$1048576, 0)):INDEX(CFB!$I$2:$I$1048576, MATCH(W1782, CFB!$W$2:$W$1048576, 0) + COUNTIF(CFB!$W$2:$W$1048576, W1782) - 1), 0)</f>
        <v>69</v>
      </c>
      <c r="M1782" s="2">
        <f>_xlfn.RANK.EQ(J1782, INDEX(CFB!$J$2:$J$1048576, MATCH(W1782, CFB!$W$2:$W$1048576, 0)):INDEX(CFB!$J$2:$J$1048576, MATCH(W1782, CFB!$W$2:$W$1048576, 0) + COUNTIF(CFB!$W$2:$W$1048576, W1782) - 1))</f>
        <v>110</v>
      </c>
      <c r="N1782" s="2">
        <f>RANK(K1782, INDEX(CFB!$K$2:$K$1048576, MATCH(W1782, CFB!$W$2:$W$1048576, 0)):INDEX(CFB!$K$2:$K$1048576, MATCH(W1782, CFB!$W$2:$W$1048576, 0) + COUNTIF(CFB!$W$2:$W$1048576, W1782) - 1))</f>
        <v>102</v>
      </c>
      <c r="O1782">
        <v>38.96</v>
      </c>
      <c r="P1782">
        <v>19.91</v>
      </c>
      <c r="Q1782">
        <v>7.51</v>
      </c>
      <c r="R1782">
        <v>5.66</v>
      </c>
      <c r="S1782">
        <v>5.75</v>
      </c>
      <c r="T1782">
        <v>3.89</v>
      </c>
      <c r="U1782">
        <v>6.55</v>
      </c>
      <c r="V1782">
        <v>4.6500000000000004</v>
      </c>
      <c r="W1782">
        <v>2011</v>
      </c>
      <c r="X1782">
        <f t="shared" si="53"/>
        <v>0</v>
      </c>
    </row>
    <row r="1783" spans="1:24" ht="12.75" hidden="1" customHeight="1" x14ac:dyDescent="0.45">
      <c r="A1783">
        <v>103</v>
      </c>
      <c r="B1783" t="s">
        <v>39</v>
      </c>
      <c r="C1783" t="s">
        <v>170</v>
      </c>
      <c r="D1783" s="2" t="str">
        <f t="shared" si="52"/>
        <v>Colorado2011</v>
      </c>
      <c r="F1783">
        <v>3</v>
      </c>
      <c r="G1783">
        <v>10</v>
      </c>
      <c r="H1783" s="2">
        <v>0</v>
      </c>
      <c r="I1783">
        <v>-5.94</v>
      </c>
      <c r="J1783">
        <v>-2.73</v>
      </c>
      <c r="K1783">
        <v>-8.67</v>
      </c>
      <c r="L1783" s="2">
        <f>_xlfn.RANK.EQ(I1783, INDEX(CFB!$I$2:$I$1048576, MATCH(W1783, CFB!$W$2:$W$1048576, 0)):INDEX(CFB!$I$2:$I$1048576, MATCH(W1783, CFB!$W$2:$W$1048576, 0) + COUNTIF(CFB!$W$2:$W$1048576, W1783) - 1), 0)</f>
        <v>103</v>
      </c>
      <c r="M1783" s="2">
        <f>_xlfn.RANK.EQ(J1783, INDEX(CFB!$J$2:$J$1048576, MATCH(W1783, CFB!$W$2:$W$1048576, 0)):INDEX(CFB!$J$2:$J$1048576, MATCH(W1783, CFB!$W$2:$W$1048576, 0) + COUNTIF(CFB!$W$2:$W$1048576, W1783) - 1))</f>
        <v>81</v>
      </c>
      <c r="N1783" s="2">
        <f>RANK(K1783, INDEX(CFB!$K$2:$K$1048576, MATCH(W1783, CFB!$W$2:$W$1048576, 0)):INDEX(CFB!$K$2:$K$1048576, MATCH(W1783, CFB!$W$2:$W$1048576, 0) + COUNTIF(CFB!$W$2:$W$1048576, W1783) - 1))</f>
        <v>103</v>
      </c>
      <c r="O1783">
        <v>35.31</v>
      </c>
      <c r="P1783">
        <v>18.649999999999999</v>
      </c>
      <c r="Q1783">
        <v>8.39</v>
      </c>
      <c r="R1783">
        <v>6.19</v>
      </c>
      <c r="S1783">
        <v>4.46</v>
      </c>
      <c r="T1783">
        <v>4.26</v>
      </c>
      <c r="U1783">
        <v>6.49</v>
      </c>
      <c r="V1783">
        <v>5.07</v>
      </c>
      <c r="W1783">
        <v>2011</v>
      </c>
      <c r="X1783">
        <f t="shared" si="53"/>
        <v>0</v>
      </c>
    </row>
    <row r="1784" spans="1:24" ht="12.75" hidden="1" customHeight="1" x14ac:dyDescent="0.45">
      <c r="A1784">
        <v>104</v>
      </c>
      <c r="B1784" t="s">
        <v>48</v>
      </c>
      <c r="C1784" t="s">
        <v>12</v>
      </c>
      <c r="D1784" s="2" t="str">
        <f t="shared" si="52"/>
        <v>Army2011</v>
      </c>
      <c r="F1784">
        <v>3</v>
      </c>
      <c r="G1784">
        <v>9</v>
      </c>
      <c r="H1784" s="2">
        <v>0</v>
      </c>
      <c r="I1784">
        <v>-6.41</v>
      </c>
      <c r="J1784">
        <v>-2.4700000000000002</v>
      </c>
      <c r="K1784">
        <v>-8.8800000000000008</v>
      </c>
      <c r="L1784" s="2">
        <f>_xlfn.RANK.EQ(I1784, INDEX(CFB!$I$2:$I$1048576, MATCH(W1784, CFB!$W$2:$W$1048576, 0)):INDEX(CFB!$I$2:$I$1048576, MATCH(W1784, CFB!$W$2:$W$1048576, 0) + COUNTIF(CFB!$W$2:$W$1048576, W1784) - 1), 0)</f>
        <v>107</v>
      </c>
      <c r="M1784" s="2">
        <f>_xlfn.RANK.EQ(J1784, INDEX(CFB!$J$2:$J$1048576, MATCH(W1784, CFB!$W$2:$W$1048576, 0)):INDEX(CFB!$J$2:$J$1048576, MATCH(W1784, CFB!$W$2:$W$1048576, 0) + COUNTIF(CFB!$W$2:$W$1048576, W1784) - 1))</f>
        <v>79</v>
      </c>
      <c r="N1784" s="2">
        <f>RANK(K1784, INDEX(CFB!$K$2:$K$1048576, MATCH(W1784, CFB!$W$2:$W$1048576, 0)):INDEX(CFB!$K$2:$K$1048576, MATCH(W1784, CFB!$W$2:$W$1048576, 0) + COUNTIF(CFB!$W$2:$W$1048576, W1784) - 1))</f>
        <v>104</v>
      </c>
      <c r="O1784">
        <v>36.72</v>
      </c>
      <c r="P1784">
        <v>16.309999999999999</v>
      </c>
      <c r="Q1784">
        <v>6.88</v>
      </c>
      <c r="R1784">
        <v>6.87</v>
      </c>
      <c r="S1784">
        <v>6.33</v>
      </c>
      <c r="T1784">
        <v>4.0999999999999996</v>
      </c>
      <c r="U1784">
        <v>6.46</v>
      </c>
      <c r="V1784">
        <v>5.08</v>
      </c>
      <c r="W1784">
        <v>2011</v>
      </c>
      <c r="X1784">
        <f t="shared" si="53"/>
        <v>0</v>
      </c>
    </row>
    <row r="1785" spans="1:24" ht="12.75" hidden="1" customHeight="1" x14ac:dyDescent="0.45">
      <c r="A1785">
        <v>105</v>
      </c>
      <c r="B1785" t="s">
        <v>113</v>
      </c>
      <c r="C1785" t="s">
        <v>174</v>
      </c>
      <c r="D1785" s="2" t="str">
        <f t="shared" si="52"/>
        <v>North Texas2011</v>
      </c>
      <c r="F1785">
        <v>5</v>
      </c>
      <c r="G1785">
        <v>7</v>
      </c>
      <c r="H1785" s="2">
        <v>0</v>
      </c>
      <c r="I1785">
        <v>-5.41</v>
      </c>
      <c r="J1785">
        <v>-4.53</v>
      </c>
      <c r="K1785">
        <v>-9.94</v>
      </c>
      <c r="L1785" s="2">
        <f>_xlfn.RANK.EQ(I1785, INDEX(CFB!$I$2:$I$1048576, MATCH(W1785, CFB!$W$2:$W$1048576, 0)):INDEX(CFB!$I$2:$I$1048576, MATCH(W1785, CFB!$W$2:$W$1048576, 0) + COUNTIF(CFB!$W$2:$W$1048576, W1785) - 1), 0)</f>
        <v>99</v>
      </c>
      <c r="M1785" s="2">
        <f>_xlfn.RANK.EQ(J1785, INDEX(CFB!$J$2:$J$1048576, MATCH(W1785, CFB!$W$2:$W$1048576, 0)):INDEX(CFB!$J$2:$J$1048576, MATCH(W1785, CFB!$W$2:$W$1048576, 0) + COUNTIF(CFB!$W$2:$W$1048576, W1785) - 1))</f>
        <v>89</v>
      </c>
      <c r="N1785" s="2">
        <f>RANK(K1785, INDEX(CFB!$K$2:$K$1048576, MATCH(W1785, CFB!$W$2:$W$1048576, 0)):INDEX(CFB!$K$2:$K$1048576, MATCH(W1785, CFB!$W$2:$W$1048576, 0) + COUNTIF(CFB!$W$2:$W$1048576, W1785) - 1))</f>
        <v>105</v>
      </c>
      <c r="O1785">
        <v>35.380000000000003</v>
      </c>
      <c r="P1785">
        <v>19.100000000000001</v>
      </c>
      <c r="Q1785">
        <v>7.74</v>
      </c>
      <c r="R1785">
        <v>6.43</v>
      </c>
      <c r="S1785">
        <v>4.7300000000000004</v>
      </c>
      <c r="T1785">
        <v>4.03</v>
      </c>
      <c r="U1785">
        <v>6.01</v>
      </c>
      <c r="V1785">
        <v>5.16</v>
      </c>
      <c r="W1785">
        <v>2011</v>
      </c>
      <c r="X1785">
        <f t="shared" si="53"/>
        <v>0</v>
      </c>
    </row>
    <row r="1786" spans="1:24" ht="12.75" hidden="1" customHeight="1" x14ac:dyDescent="0.45">
      <c r="A1786">
        <v>106</v>
      </c>
      <c r="B1786" t="s">
        <v>105</v>
      </c>
      <c r="C1786" t="s">
        <v>162</v>
      </c>
      <c r="D1786" s="2" t="str">
        <f t="shared" si="52"/>
        <v>Buffalo2011</v>
      </c>
      <c r="F1786">
        <v>3</v>
      </c>
      <c r="G1786">
        <v>9</v>
      </c>
      <c r="H1786" s="2">
        <v>0</v>
      </c>
      <c r="I1786">
        <v>-5.46</v>
      </c>
      <c r="J1786">
        <v>-5.43</v>
      </c>
      <c r="K1786">
        <v>-10.89</v>
      </c>
      <c r="L1786" s="2">
        <f>_xlfn.RANK.EQ(I1786, INDEX(CFB!$I$2:$I$1048576, MATCH(W1786, CFB!$W$2:$W$1048576, 0)):INDEX(CFB!$I$2:$I$1048576, MATCH(W1786, CFB!$W$2:$W$1048576, 0) + COUNTIF(CFB!$W$2:$W$1048576, W1786) - 1), 0)</f>
        <v>101</v>
      </c>
      <c r="M1786" s="2">
        <f>_xlfn.RANK.EQ(J1786, INDEX(CFB!$J$2:$J$1048576, MATCH(W1786, CFB!$W$2:$W$1048576, 0)):INDEX(CFB!$J$2:$J$1048576, MATCH(W1786, CFB!$W$2:$W$1048576, 0) + COUNTIF(CFB!$W$2:$W$1048576, W1786) - 1))</f>
        <v>100</v>
      </c>
      <c r="N1786" s="2">
        <f>RANK(K1786, INDEX(CFB!$K$2:$K$1048576, MATCH(W1786, CFB!$W$2:$W$1048576, 0)):INDEX(CFB!$K$2:$K$1048576, MATCH(W1786, CFB!$W$2:$W$1048576, 0) + COUNTIF(CFB!$W$2:$W$1048576, W1786) - 1))</f>
        <v>106</v>
      </c>
      <c r="O1786">
        <v>34.229999999999997</v>
      </c>
      <c r="P1786">
        <v>20.239999999999998</v>
      </c>
      <c r="Q1786">
        <v>6.73</v>
      </c>
      <c r="R1786">
        <v>6.57</v>
      </c>
      <c r="S1786">
        <v>5.08</v>
      </c>
      <c r="T1786">
        <v>3.86</v>
      </c>
      <c r="U1786">
        <v>5.93</v>
      </c>
      <c r="V1786">
        <v>4.88</v>
      </c>
      <c r="W1786">
        <v>2011</v>
      </c>
      <c r="X1786">
        <f t="shared" si="53"/>
        <v>0</v>
      </c>
    </row>
    <row r="1787" spans="1:24" ht="12.75" hidden="1" customHeight="1" x14ac:dyDescent="0.45">
      <c r="A1787">
        <v>107</v>
      </c>
      <c r="B1787" t="s">
        <v>21</v>
      </c>
      <c r="C1787" t="s">
        <v>176</v>
      </c>
      <c r="D1787" s="2" t="str">
        <f t="shared" si="52"/>
        <v>Indiana2011</v>
      </c>
      <c r="F1787">
        <v>1</v>
      </c>
      <c r="G1787">
        <v>11</v>
      </c>
      <c r="H1787" s="2">
        <v>0</v>
      </c>
      <c r="I1787">
        <v>-2.67</v>
      </c>
      <c r="J1787">
        <v>-8.24</v>
      </c>
      <c r="K1787">
        <v>-10.91</v>
      </c>
      <c r="L1787" s="2">
        <f>_xlfn.RANK.EQ(I1787, INDEX(CFB!$I$2:$I$1048576, MATCH(W1787, CFB!$W$2:$W$1048576, 0)):INDEX(CFB!$I$2:$I$1048576, MATCH(W1787, CFB!$W$2:$W$1048576, 0) + COUNTIF(CFB!$W$2:$W$1048576, W1787) - 1), 0)</f>
        <v>82</v>
      </c>
      <c r="M1787" s="2">
        <f>_xlfn.RANK.EQ(J1787, INDEX(CFB!$J$2:$J$1048576, MATCH(W1787, CFB!$W$2:$W$1048576, 0)):INDEX(CFB!$J$2:$J$1048576, MATCH(W1787, CFB!$W$2:$W$1048576, 0) + COUNTIF(CFB!$W$2:$W$1048576, W1787) - 1))</f>
        <v>114</v>
      </c>
      <c r="N1787" s="2">
        <f>RANK(K1787, INDEX(CFB!$K$2:$K$1048576, MATCH(W1787, CFB!$W$2:$W$1048576, 0)):INDEX(CFB!$K$2:$K$1048576, MATCH(W1787, CFB!$W$2:$W$1048576, 0) + COUNTIF(CFB!$W$2:$W$1048576, W1787) - 1))</f>
        <v>107</v>
      </c>
      <c r="O1787">
        <v>37.19</v>
      </c>
      <c r="P1787">
        <v>24.55</v>
      </c>
      <c r="Q1787">
        <v>7.62</v>
      </c>
      <c r="R1787">
        <v>7.26</v>
      </c>
      <c r="S1787">
        <v>5.05</v>
      </c>
      <c r="T1787">
        <v>4.46</v>
      </c>
      <c r="U1787">
        <v>6.17</v>
      </c>
      <c r="V1787">
        <v>5.48</v>
      </c>
      <c r="W1787">
        <v>2011</v>
      </c>
      <c r="X1787">
        <f t="shared" si="53"/>
        <v>0</v>
      </c>
    </row>
    <row r="1788" spans="1:24" ht="12.75" hidden="1" customHeight="1" x14ac:dyDescent="0.45">
      <c r="A1788">
        <v>108</v>
      </c>
      <c r="B1788" t="s">
        <v>139</v>
      </c>
      <c r="C1788" t="s">
        <v>161</v>
      </c>
      <c r="D1788" s="2" t="str">
        <f t="shared" si="52"/>
        <v>Central Michigan2011</v>
      </c>
      <c r="F1788">
        <v>3</v>
      </c>
      <c r="G1788">
        <v>9</v>
      </c>
      <c r="H1788" s="2">
        <v>0</v>
      </c>
      <c r="I1788">
        <v>-4.28</v>
      </c>
      <c r="J1788">
        <v>-7</v>
      </c>
      <c r="K1788">
        <v>-11.28</v>
      </c>
      <c r="L1788" s="2">
        <f>_xlfn.RANK.EQ(I1788, INDEX(CFB!$I$2:$I$1048576, MATCH(W1788, CFB!$W$2:$W$1048576, 0)):INDEX(CFB!$I$2:$I$1048576, MATCH(W1788, CFB!$W$2:$W$1048576, 0) + COUNTIF(CFB!$W$2:$W$1048576, W1788) - 1), 0)</f>
        <v>92</v>
      </c>
      <c r="M1788" s="2">
        <f>_xlfn.RANK.EQ(J1788, INDEX(CFB!$J$2:$J$1048576, MATCH(W1788, CFB!$W$2:$W$1048576, 0)):INDEX(CFB!$J$2:$J$1048576, MATCH(W1788, CFB!$W$2:$W$1048576, 0) + COUNTIF(CFB!$W$2:$W$1048576, W1788) - 1))</f>
        <v>107</v>
      </c>
      <c r="N1788" s="2">
        <f>RANK(K1788, INDEX(CFB!$K$2:$K$1048576, MATCH(W1788, CFB!$W$2:$W$1048576, 0)):INDEX(CFB!$K$2:$K$1048576, MATCH(W1788, CFB!$W$2:$W$1048576, 0) + COUNTIF(CFB!$W$2:$W$1048576, W1788) - 1))</f>
        <v>108</v>
      </c>
      <c r="O1788">
        <v>32.99</v>
      </c>
      <c r="P1788">
        <v>22.43</v>
      </c>
      <c r="Q1788">
        <v>8.2100000000000009</v>
      </c>
      <c r="R1788">
        <v>6.99</v>
      </c>
      <c r="S1788">
        <v>4.8899999999999997</v>
      </c>
      <c r="T1788">
        <v>4</v>
      </c>
      <c r="U1788">
        <v>6.78</v>
      </c>
      <c r="V1788">
        <v>5.27</v>
      </c>
      <c r="W1788">
        <v>2011</v>
      </c>
      <c r="X1788">
        <f t="shared" si="53"/>
        <v>0</v>
      </c>
    </row>
    <row r="1789" spans="1:24" ht="12.75" hidden="1" customHeight="1" x14ac:dyDescent="0.45">
      <c r="A1789">
        <v>109</v>
      </c>
      <c r="B1789" t="s">
        <v>149</v>
      </c>
      <c r="C1789" t="s">
        <v>178</v>
      </c>
      <c r="D1789" s="2" t="str">
        <f t="shared" si="52"/>
        <v>New Mexico State2011</v>
      </c>
      <c r="F1789">
        <v>4</v>
      </c>
      <c r="G1789">
        <v>9</v>
      </c>
      <c r="H1789" s="2">
        <v>0</v>
      </c>
      <c r="I1789">
        <v>-3.09</v>
      </c>
      <c r="J1789">
        <v>-8.86</v>
      </c>
      <c r="K1789">
        <v>-11.95</v>
      </c>
      <c r="L1789" s="2">
        <f>_xlfn.RANK.EQ(I1789, INDEX(CFB!$I$2:$I$1048576, MATCH(W1789, CFB!$W$2:$W$1048576, 0)):INDEX(CFB!$I$2:$I$1048576, MATCH(W1789, CFB!$W$2:$W$1048576, 0) + COUNTIF(CFB!$W$2:$W$1048576, W1789) - 1), 0)</f>
        <v>87</v>
      </c>
      <c r="M1789" s="2">
        <f>_xlfn.RANK.EQ(J1789, INDEX(CFB!$J$2:$J$1048576, MATCH(W1789, CFB!$W$2:$W$1048576, 0)):INDEX(CFB!$J$2:$J$1048576, MATCH(W1789, CFB!$W$2:$W$1048576, 0) + COUNTIF(CFB!$W$2:$W$1048576, W1789) - 1))</f>
        <v>118</v>
      </c>
      <c r="N1789" s="2">
        <f>RANK(K1789, INDEX(CFB!$K$2:$K$1048576, MATCH(W1789, CFB!$W$2:$W$1048576, 0)):INDEX(CFB!$K$2:$K$1048576, MATCH(W1789, CFB!$W$2:$W$1048576, 0) + COUNTIF(CFB!$W$2:$W$1048576, W1789) - 1))</f>
        <v>109</v>
      </c>
      <c r="O1789">
        <v>35.450000000000003</v>
      </c>
      <c r="P1789">
        <v>26.07</v>
      </c>
      <c r="Q1789">
        <v>9.15</v>
      </c>
      <c r="R1789">
        <v>6.1</v>
      </c>
      <c r="S1789">
        <v>4.29</v>
      </c>
      <c r="T1789">
        <v>4.71</v>
      </c>
      <c r="U1789">
        <v>6.71</v>
      </c>
      <c r="V1789">
        <v>5.27</v>
      </c>
      <c r="W1789">
        <v>2011</v>
      </c>
      <c r="X1789">
        <f t="shared" si="53"/>
        <v>0</v>
      </c>
    </row>
    <row r="1790" spans="1:24" ht="12.75" hidden="1" customHeight="1" x14ac:dyDescent="0.45">
      <c r="A1790">
        <v>110</v>
      </c>
      <c r="B1790" t="s">
        <v>104</v>
      </c>
      <c r="C1790" t="s">
        <v>31</v>
      </c>
      <c r="D1790" s="2" t="str">
        <f t="shared" si="52"/>
        <v>Colorado State2011</v>
      </c>
      <c r="F1790">
        <v>3</v>
      </c>
      <c r="G1790">
        <v>9</v>
      </c>
      <c r="H1790" s="2">
        <v>0</v>
      </c>
      <c r="I1790">
        <v>-6.54</v>
      </c>
      <c r="J1790">
        <v>-6.15</v>
      </c>
      <c r="K1790">
        <v>-12.69</v>
      </c>
      <c r="L1790" s="2">
        <f>_xlfn.RANK.EQ(I1790, INDEX(CFB!$I$2:$I$1048576, MATCH(W1790, CFB!$W$2:$W$1048576, 0)):INDEX(CFB!$I$2:$I$1048576, MATCH(W1790, CFB!$W$2:$W$1048576, 0) + COUNTIF(CFB!$W$2:$W$1048576, W1790) - 1), 0)</f>
        <v>109</v>
      </c>
      <c r="M1790" s="2">
        <f>_xlfn.RANK.EQ(J1790, INDEX(CFB!$J$2:$J$1048576, MATCH(W1790, CFB!$W$2:$W$1048576, 0)):INDEX(CFB!$J$2:$J$1048576, MATCH(W1790, CFB!$W$2:$W$1048576, 0) + COUNTIF(CFB!$W$2:$W$1048576, W1790) - 1))</f>
        <v>104</v>
      </c>
      <c r="N1790" s="2">
        <f>RANK(K1790, INDEX(CFB!$K$2:$K$1048576, MATCH(W1790, CFB!$W$2:$W$1048576, 0)):INDEX(CFB!$K$2:$K$1048576, MATCH(W1790, CFB!$W$2:$W$1048576, 0) + COUNTIF(CFB!$W$2:$W$1048576, W1790) - 1))</f>
        <v>110</v>
      </c>
      <c r="O1790">
        <v>30.5</v>
      </c>
      <c r="P1790">
        <v>20.81</v>
      </c>
      <c r="Q1790">
        <v>7</v>
      </c>
      <c r="R1790">
        <v>6.53</v>
      </c>
      <c r="S1790">
        <v>4.8899999999999997</v>
      </c>
      <c r="T1790">
        <v>4.6900000000000004</v>
      </c>
      <c r="U1790">
        <v>5.89</v>
      </c>
      <c r="V1790">
        <v>5.35</v>
      </c>
      <c r="W1790">
        <v>2011</v>
      </c>
      <c r="X1790">
        <f t="shared" si="53"/>
        <v>0</v>
      </c>
    </row>
    <row r="1791" spans="1:24" ht="12.75" hidden="1" customHeight="1" x14ac:dyDescent="0.45">
      <c r="A1791">
        <v>111</v>
      </c>
      <c r="B1791" t="s">
        <v>175</v>
      </c>
      <c r="C1791" t="s">
        <v>178</v>
      </c>
      <c r="D1791" s="2" t="str">
        <f t="shared" si="52"/>
        <v>Idaho2011</v>
      </c>
      <c r="F1791">
        <v>2</v>
      </c>
      <c r="G1791">
        <v>10</v>
      </c>
      <c r="H1791" s="2">
        <v>0</v>
      </c>
      <c r="I1791">
        <v>-8.33</v>
      </c>
      <c r="J1791">
        <v>-4.92</v>
      </c>
      <c r="K1791">
        <v>-13.24</v>
      </c>
      <c r="L1791" s="2">
        <f>_xlfn.RANK.EQ(I1791, INDEX(CFB!$I$2:$I$1048576, MATCH(W1791, CFB!$W$2:$W$1048576, 0)):INDEX(CFB!$I$2:$I$1048576, MATCH(W1791, CFB!$W$2:$W$1048576, 0) + COUNTIF(CFB!$W$2:$W$1048576, W1791) - 1), 0)</f>
        <v>113</v>
      </c>
      <c r="M1791" s="2">
        <f>_xlfn.RANK.EQ(J1791, INDEX(CFB!$J$2:$J$1048576, MATCH(W1791, CFB!$W$2:$W$1048576, 0)):INDEX(CFB!$J$2:$J$1048576, MATCH(W1791, CFB!$W$2:$W$1048576, 0) + COUNTIF(CFB!$W$2:$W$1048576, W1791) - 1))</f>
        <v>92</v>
      </c>
      <c r="N1791" s="2">
        <f>RANK(K1791, INDEX(CFB!$K$2:$K$1048576, MATCH(W1791, CFB!$W$2:$W$1048576, 0)):INDEX(CFB!$K$2:$K$1048576, MATCH(W1791, CFB!$W$2:$W$1048576, 0) + COUNTIF(CFB!$W$2:$W$1048576, W1791) - 1))</f>
        <v>111</v>
      </c>
      <c r="O1791">
        <v>30.95</v>
      </c>
      <c r="P1791">
        <v>21.27</v>
      </c>
      <c r="Q1791">
        <v>6.7</v>
      </c>
      <c r="R1791">
        <v>6.34</v>
      </c>
      <c r="S1791">
        <v>4.22</v>
      </c>
      <c r="T1791">
        <v>3.49</v>
      </c>
      <c r="U1791">
        <v>5.46</v>
      </c>
      <c r="V1791">
        <v>4.78</v>
      </c>
      <c r="W1791">
        <v>2011</v>
      </c>
      <c r="X1791">
        <f t="shared" si="53"/>
        <v>0</v>
      </c>
    </row>
    <row r="1792" spans="1:24" ht="12.75" hidden="1" customHeight="1" x14ac:dyDescent="0.45">
      <c r="A1792">
        <v>112</v>
      </c>
      <c r="B1792" t="s">
        <v>135</v>
      </c>
      <c r="C1792" t="s">
        <v>168</v>
      </c>
      <c r="D1792" s="2" t="str">
        <f t="shared" si="52"/>
        <v>UAB2011</v>
      </c>
      <c r="F1792">
        <v>3</v>
      </c>
      <c r="G1792">
        <v>9</v>
      </c>
      <c r="H1792" s="2">
        <v>0</v>
      </c>
      <c r="I1792">
        <v>-6.51</v>
      </c>
      <c r="J1792">
        <v>-8.52</v>
      </c>
      <c r="K1792">
        <v>-15.03</v>
      </c>
      <c r="L1792" s="2">
        <f>_xlfn.RANK.EQ(I1792, INDEX(CFB!$I$2:$I$1048576, MATCH(W1792, CFB!$W$2:$W$1048576, 0)):INDEX(CFB!$I$2:$I$1048576, MATCH(W1792, CFB!$W$2:$W$1048576, 0) + COUNTIF(CFB!$W$2:$W$1048576, W1792) - 1), 0)</f>
        <v>108</v>
      </c>
      <c r="M1792" s="2">
        <f>_xlfn.RANK.EQ(J1792, INDEX(CFB!$J$2:$J$1048576, MATCH(W1792, CFB!$W$2:$W$1048576, 0)):INDEX(CFB!$J$2:$J$1048576, MATCH(W1792, CFB!$W$2:$W$1048576, 0) + COUNTIF(CFB!$W$2:$W$1048576, W1792) - 1))</f>
        <v>115</v>
      </c>
      <c r="N1792" s="2">
        <f>RANK(K1792, INDEX(CFB!$K$2:$K$1048576, MATCH(W1792, CFB!$W$2:$W$1048576, 0)):INDEX(CFB!$K$2:$K$1048576, MATCH(W1792, CFB!$W$2:$W$1048576, 0) + COUNTIF(CFB!$W$2:$W$1048576, W1792) - 1))</f>
        <v>112</v>
      </c>
      <c r="O1792">
        <v>31.23</v>
      </c>
      <c r="P1792">
        <v>25.77</v>
      </c>
      <c r="Q1792">
        <v>7.79</v>
      </c>
      <c r="R1792">
        <v>7.29</v>
      </c>
      <c r="S1792">
        <v>4.67</v>
      </c>
      <c r="T1792">
        <v>4.8</v>
      </c>
      <c r="U1792">
        <v>6.29</v>
      </c>
      <c r="V1792">
        <v>5.84</v>
      </c>
      <c r="W1792">
        <v>2011</v>
      </c>
      <c r="X1792">
        <f t="shared" si="53"/>
        <v>0</v>
      </c>
    </row>
    <row r="1793" spans="1:24" ht="12.75" hidden="1" customHeight="1" x14ac:dyDescent="0.45">
      <c r="A1793">
        <v>113</v>
      </c>
      <c r="B1793" t="s">
        <v>128</v>
      </c>
      <c r="C1793" t="s">
        <v>174</v>
      </c>
      <c r="D1793" s="2" t="str">
        <f t="shared" si="52"/>
        <v>Troy2011</v>
      </c>
      <c r="F1793">
        <v>3</v>
      </c>
      <c r="G1793">
        <v>9</v>
      </c>
      <c r="H1793" s="2">
        <v>0</v>
      </c>
      <c r="I1793">
        <v>-6.81</v>
      </c>
      <c r="J1793">
        <v>-8.73</v>
      </c>
      <c r="K1793">
        <v>-15.54</v>
      </c>
      <c r="L1793" s="2">
        <f>_xlfn.RANK.EQ(I1793, INDEX(CFB!$I$2:$I$1048576, MATCH(W1793, CFB!$W$2:$W$1048576, 0)):INDEX(CFB!$I$2:$I$1048576, MATCH(W1793, CFB!$W$2:$W$1048576, 0) + COUNTIF(CFB!$W$2:$W$1048576, W1793) - 1), 0)</f>
        <v>110</v>
      </c>
      <c r="M1793" s="2">
        <f>_xlfn.RANK.EQ(J1793, INDEX(CFB!$J$2:$J$1048576, MATCH(W1793, CFB!$W$2:$W$1048576, 0)):INDEX(CFB!$J$2:$J$1048576, MATCH(W1793, CFB!$W$2:$W$1048576, 0) + COUNTIF(CFB!$W$2:$W$1048576, W1793) - 1))</f>
        <v>116</v>
      </c>
      <c r="N1793" s="2">
        <f>RANK(K1793, INDEX(CFB!$K$2:$K$1048576, MATCH(W1793, CFB!$W$2:$W$1048576, 0)):INDEX(CFB!$K$2:$K$1048576, MATCH(W1793, CFB!$W$2:$W$1048576, 0) + COUNTIF(CFB!$W$2:$W$1048576, W1793) - 1))</f>
        <v>113</v>
      </c>
      <c r="O1793">
        <v>31.35</v>
      </c>
      <c r="P1793">
        <v>23.59</v>
      </c>
      <c r="Q1793">
        <v>7.58</v>
      </c>
      <c r="R1793">
        <v>7.09</v>
      </c>
      <c r="S1793">
        <v>3.74</v>
      </c>
      <c r="T1793">
        <v>3.91</v>
      </c>
      <c r="U1793">
        <v>6.01</v>
      </c>
      <c r="V1793">
        <v>5.24</v>
      </c>
      <c r="W1793">
        <v>2011</v>
      </c>
      <c r="X1793">
        <f t="shared" si="53"/>
        <v>0</v>
      </c>
    </row>
    <row r="1794" spans="1:24" ht="12.75" hidden="1" customHeight="1" x14ac:dyDescent="0.45">
      <c r="A1794">
        <v>114</v>
      </c>
      <c r="B1794" t="s">
        <v>50</v>
      </c>
      <c r="C1794" t="s">
        <v>31</v>
      </c>
      <c r="D1794" s="2" t="str">
        <f t="shared" si="52"/>
        <v>Nevada-Las Vegas2011</v>
      </c>
      <c r="F1794">
        <v>2</v>
      </c>
      <c r="G1794">
        <v>10</v>
      </c>
      <c r="H1794" s="2">
        <v>0</v>
      </c>
      <c r="I1794">
        <v>-9.9499999999999993</v>
      </c>
      <c r="J1794">
        <v>-7.77</v>
      </c>
      <c r="K1794">
        <v>-17.72</v>
      </c>
      <c r="L1794" s="2">
        <f>_xlfn.RANK.EQ(I1794, INDEX(CFB!$I$2:$I$1048576, MATCH(W1794, CFB!$W$2:$W$1048576, 0)):INDEX(CFB!$I$2:$I$1048576, MATCH(W1794, CFB!$W$2:$W$1048576, 0) + COUNTIF(CFB!$W$2:$W$1048576, W1794) - 1), 0)</f>
        <v>116</v>
      </c>
      <c r="M1794" s="2">
        <f>_xlfn.RANK.EQ(J1794, INDEX(CFB!$J$2:$J$1048576, MATCH(W1794, CFB!$W$2:$W$1048576, 0)):INDEX(CFB!$J$2:$J$1048576, MATCH(W1794, CFB!$W$2:$W$1048576, 0) + COUNTIF(CFB!$W$2:$W$1048576, W1794) - 1))</f>
        <v>113</v>
      </c>
      <c r="N1794" s="2">
        <f>RANK(K1794, INDEX(CFB!$K$2:$K$1048576, MATCH(W1794, CFB!$W$2:$W$1048576, 0)):INDEX(CFB!$K$2:$K$1048576, MATCH(W1794, CFB!$W$2:$W$1048576, 0) + COUNTIF(CFB!$W$2:$W$1048576, W1794) - 1))</f>
        <v>114</v>
      </c>
      <c r="O1794">
        <v>28.37</v>
      </c>
      <c r="P1794">
        <v>27.17</v>
      </c>
      <c r="Q1794">
        <v>5.5</v>
      </c>
      <c r="R1794">
        <v>7.35</v>
      </c>
      <c r="S1794">
        <v>4.47</v>
      </c>
      <c r="T1794">
        <v>3.97</v>
      </c>
      <c r="U1794">
        <v>4.92</v>
      </c>
      <c r="V1794">
        <v>5.36</v>
      </c>
      <c r="W1794">
        <v>2011</v>
      </c>
      <c r="X1794">
        <f t="shared" si="53"/>
        <v>0</v>
      </c>
    </row>
    <row r="1795" spans="1:24" ht="12.75" hidden="1" customHeight="1" x14ac:dyDescent="0.45">
      <c r="A1795">
        <v>115</v>
      </c>
      <c r="B1795" t="s">
        <v>68</v>
      </c>
      <c r="C1795" t="s">
        <v>168</v>
      </c>
      <c r="D1795" s="2" t="str">
        <f t="shared" ref="D1795:D1858" si="54">_xlfn.CONCAT(B1795, W1795)</f>
        <v>Memphis2011</v>
      </c>
      <c r="F1795">
        <v>2</v>
      </c>
      <c r="G1795">
        <v>10</v>
      </c>
      <c r="H1795" s="2">
        <v>0</v>
      </c>
      <c r="I1795">
        <v>-12.32</v>
      </c>
      <c r="J1795">
        <v>-5.85</v>
      </c>
      <c r="K1795">
        <v>-18.170000000000002</v>
      </c>
      <c r="L1795" s="2">
        <f>_xlfn.RANK.EQ(I1795, INDEX(CFB!$I$2:$I$1048576, MATCH(W1795, CFB!$W$2:$W$1048576, 0)):INDEX(CFB!$I$2:$I$1048576, MATCH(W1795, CFB!$W$2:$W$1048576, 0) + COUNTIF(CFB!$W$2:$W$1048576, W1795) - 1), 0)</f>
        <v>118</v>
      </c>
      <c r="M1795" s="2">
        <f>_xlfn.RANK.EQ(J1795, INDEX(CFB!$J$2:$J$1048576, MATCH(W1795, CFB!$W$2:$W$1048576, 0)):INDEX(CFB!$J$2:$J$1048576, MATCH(W1795, CFB!$W$2:$W$1048576, 0) + COUNTIF(CFB!$W$2:$W$1048576, W1795) - 1))</f>
        <v>102</v>
      </c>
      <c r="N1795" s="2">
        <f>RANK(K1795, INDEX(CFB!$K$2:$K$1048576, MATCH(W1795, CFB!$W$2:$W$1048576, 0)):INDEX(CFB!$K$2:$K$1048576, MATCH(W1795, CFB!$W$2:$W$1048576, 0) + COUNTIF(CFB!$W$2:$W$1048576, W1795) - 1))</f>
        <v>115</v>
      </c>
      <c r="O1795">
        <v>25.95</v>
      </c>
      <c r="P1795">
        <v>26.32</v>
      </c>
      <c r="Q1795">
        <v>6.8</v>
      </c>
      <c r="R1795">
        <v>7.49</v>
      </c>
      <c r="S1795">
        <v>3.32</v>
      </c>
      <c r="T1795">
        <v>4.57</v>
      </c>
      <c r="U1795">
        <v>5.1100000000000003</v>
      </c>
      <c r="V1795">
        <v>5.91</v>
      </c>
      <c r="W1795">
        <v>2011</v>
      </c>
      <c r="X1795">
        <f t="shared" ref="X1795:X1858" si="55">IF(E1795=1, 1,0)</f>
        <v>0</v>
      </c>
    </row>
    <row r="1796" spans="1:24" ht="12.75" hidden="1" customHeight="1" x14ac:dyDescent="0.45">
      <c r="A1796">
        <v>116</v>
      </c>
      <c r="B1796" t="s">
        <v>152</v>
      </c>
      <c r="C1796" t="s">
        <v>174</v>
      </c>
      <c r="D1796" s="2" t="str">
        <f t="shared" si="54"/>
        <v>Middle Tennessee State2011</v>
      </c>
      <c r="F1796">
        <v>2</v>
      </c>
      <c r="G1796">
        <v>10</v>
      </c>
      <c r="H1796" s="2">
        <v>0</v>
      </c>
      <c r="I1796">
        <v>-6.35</v>
      </c>
      <c r="J1796">
        <v>-12.51</v>
      </c>
      <c r="K1796">
        <v>-18.86</v>
      </c>
      <c r="L1796" s="2">
        <f>_xlfn.RANK.EQ(I1796, INDEX(CFB!$I$2:$I$1048576, MATCH(W1796, CFB!$W$2:$W$1048576, 0)):INDEX(CFB!$I$2:$I$1048576, MATCH(W1796, CFB!$W$2:$W$1048576, 0) + COUNTIF(CFB!$W$2:$W$1048576, W1796) - 1), 0)</f>
        <v>105</v>
      </c>
      <c r="M1796" s="2">
        <f>_xlfn.RANK.EQ(J1796, INDEX(CFB!$J$2:$J$1048576, MATCH(W1796, CFB!$W$2:$W$1048576, 0)):INDEX(CFB!$J$2:$J$1048576, MATCH(W1796, CFB!$W$2:$W$1048576, 0) + COUNTIF(CFB!$W$2:$W$1048576, W1796) - 1))</f>
        <v>120</v>
      </c>
      <c r="N1796" s="2">
        <f>RANK(K1796, INDEX(CFB!$K$2:$K$1048576, MATCH(W1796, CFB!$W$2:$W$1048576, 0)):INDEX(CFB!$K$2:$K$1048576, MATCH(W1796, CFB!$W$2:$W$1048576, 0) + COUNTIF(CFB!$W$2:$W$1048576, W1796) - 1))</f>
        <v>116</v>
      </c>
      <c r="O1796">
        <v>32.18</v>
      </c>
      <c r="P1796">
        <v>28.73</v>
      </c>
      <c r="Q1796">
        <v>6.97</v>
      </c>
      <c r="R1796">
        <v>6.68</v>
      </c>
      <c r="S1796">
        <v>4.8</v>
      </c>
      <c r="T1796">
        <v>4.33</v>
      </c>
      <c r="U1796">
        <v>5.92</v>
      </c>
      <c r="V1796">
        <v>5.16</v>
      </c>
      <c r="W1796">
        <v>2011</v>
      </c>
      <c r="X1796">
        <f t="shared" si="55"/>
        <v>0</v>
      </c>
    </row>
    <row r="1797" spans="1:24" ht="12.75" hidden="1" customHeight="1" x14ac:dyDescent="0.45">
      <c r="A1797">
        <v>117</v>
      </c>
      <c r="B1797" t="s">
        <v>127</v>
      </c>
      <c r="C1797" t="s">
        <v>162</v>
      </c>
      <c r="D1797" s="2" t="str">
        <f t="shared" si="54"/>
        <v>Akron2011</v>
      </c>
      <c r="F1797">
        <v>1</v>
      </c>
      <c r="G1797">
        <v>11</v>
      </c>
      <c r="H1797" s="2">
        <v>0</v>
      </c>
      <c r="I1797">
        <v>-12.02</v>
      </c>
      <c r="J1797">
        <v>-7.09</v>
      </c>
      <c r="K1797">
        <v>-19.11</v>
      </c>
      <c r="L1797" s="2">
        <f>_xlfn.RANK.EQ(I1797, INDEX(CFB!$I$2:$I$1048576, MATCH(W1797, CFB!$W$2:$W$1048576, 0)):INDEX(CFB!$I$2:$I$1048576, MATCH(W1797, CFB!$W$2:$W$1048576, 0) + COUNTIF(CFB!$W$2:$W$1048576, W1797) - 1), 0)</f>
        <v>117</v>
      </c>
      <c r="M1797" s="2">
        <f>_xlfn.RANK.EQ(J1797, INDEX(CFB!$J$2:$J$1048576, MATCH(W1797, CFB!$W$2:$W$1048576, 0)):INDEX(CFB!$J$2:$J$1048576, MATCH(W1797, CFB!$W$2:$W$1048576, 0) + COUNTIF(CFB!$W$2:$W$1048576, W1797) - 1))</f>
        <v>109</v>
      </c>
      <c r="N1797" s="2">
        <f>RANK(K1797, INDEX(CFB!$K$2:$K$1048576, MATCH(W1797, CFB!$W$2:$W$1048576, 0)):INDEX(CFB!$K$2:$K$1048576, MATCH(W1797, CFB!$W$2:$W$1048576, 0) + COUNTIF(CFB!$W$2:$W$1048576, W1797) - 1))</f>
        <v>117</v>
      </c>
      <c r="O1797">
        <v>27.17</v>
      </c>
      <c r="P1797">
        <v>29.54</v>
      </c>
      <c r="Q1797">
        <v>6.3</v>
      </c>
      <c r="R1797">
        <v>7.22</v>
      </c>
      <c r="S1797">
        <v>4.09</v>
      </c>
      <c r="T1797">
        <v>4.3099999999999996</v>
      </c>
      <c r="U1797">
        <v>5.15</v>
      </c>
      <c r="V1797">
        <v>5.35</v>
      </c>
      <c r="W1797">
        <v>2011</v>
      </c>
      <c r="X1797">
        <f t="shared" si="55"/>
        <v>0</v>
      </c>
    </row>
    <row r="1798" spans="1:24" ht="12.75" hidden="1" customHeight="1" x14ac:dyDescent="0.45">
      <c r="A1798">
        <v>118</v>
      </c>
      <c r="B1798" t="s">
        <v>58</v>
      </c>
      <c r="C1798" t="s">
        <v>165</v>
      </c>
      <c r="D1798" s="2" t="str">
        <f t="shared" si="54"/>
        <v>Tulane2011</v>
      </c>
      <c r="F1798">
        <v>2</v>
      </c>
      <c r="G1798">
        <v>11</v>
      </c>
      <c r="H1798" s="2">
        <v>0</v>
      </c>
      <c r="I1798">
        <v>-9.85</v>
      </c>
      <c r="J1798">
        <v>-9.26</v>
      </c>
      <c r="K1798">
        <v>-19.11</v>
      </c>
      <c r="L1798" s="2">
        <f>_xlfn.RANK.EQ(I1798, INDEX(CFB!$I$2:$I$1048576, MATCH(W1798, CFB!$W$2:$W$1048576, 0)):INDEX(CFB!$I$2:$I$1048576, MATCH(W1798, CFB!$W$2:$W$1048576, 0) + COUNTIF(CFB!$W$2:$W$1048576, W1798) - 1), 0)</f>
        <v>115</v>
      </c>
      <c r="M1798" s="2">
        <f>_xlfn.RANK.EQ(J1798, INDEX(CFB!$J$2:$J$1048576, MATCH(W1798, CFB!$W$2:$W$1048576, 0)):INDEX(CFB!$J$2:$J$1048576, MATCH(W1798, CFB!$W$2:$W$1048576, 0) + COUNTIF(CFB!$W$2:$W$1048576, W1798) - 1))</f>
        <v>119</v>
      </c>
      <c r="N1798" s="2">
        <f>RANK(K1798, INDEX(CFB!$K$2:$K$1048576, MATCH(W1798, CFB!$W$2:$W$1048576, 0)):INDEX(CFB!$K$2:$K$1048576, MATCH(W1798, CFB!$W$2:$W$1048576, 0) + COUNTIF(CFB!$W$2:$W$1048576, W1798) - 1))</f>
        <v>117</v>
      </c>
      <c r="O1798">
        <v>30.12</v>
      </c>
      <c r="P1798">
        <v>27.06</v>
      </c>
      <c r="Q1798">
        <v>6.74</v>
      </c>
      <c r="R1798">
        <v>6.73</v>
      </c>
      <c r="S1798">
        <v>4.29</v>
      </c>
      <c r="T1798">
        <v>4.04</v>
      </c>
      <c r="U1798">
        <v>5.58</v>
      </c>
      <c r="V1798">
        <v>5.1100000000000003</v>
      </c>
      <c r="W1798">
        <v>2011</v>
      </c>
      <c r="X1798">
        <f t="shared" si="55"/>
        <v>0</v>
      </c>
    </row>
    <row r="1799" spans="1:24" ht="12.75" hidden="1" customHeight="1" x14ac:dyDescent="0.45">
      <c r="A1799">
        <v>119</v>
      </c>
      <c r="B1799" t="s">
        <v>141</v>
      </c>
      <c r="C1799" t="s">
        <v>31</v>
      </c>
      <c r="D1799" s="2" t="str">
        <f t="shared" si="54"/>
        <v>New Mexico2011</v>
      </c>
      <c r="F1799">
        <v>1</v>
      </c>
      <c r="G1799">
        <v>11</v>
      </c>
      <c r="H1799" s="2">
        <v>0</v>
      </c>
      <c r="I1799">
        <v>-16.29</v>
      </c>
      <c r="J1799">
        <v>-3.02</v>
      </c>
      <c r="K1799">
        <v>-19.309999999999999</v>
      </c>
      <c r="L1799" s="2">
        <f>_xlfn.RANK.EQ(I1799, INDEX(CFB!$I$2:$I$1048576, MATCH(W1799, CFB!$W$2:$W$1048576, 0)):INDEX(CFB!$I$2:$I$1048576, MATCH(W1799, CFB!$W$2:$W$1048576, 0) + COUNTIF(CFB!$W$2:$W$1048576, W1799) - 1), 0)</f>
        <v>120</v>
      </c>
      <c r="M1799" s="2">
        <f>_xlfn.RANK.EQ(J1799, INDEX(CFB!$J$2:$J$1048576, MATCH(W1799, CFB!$W$2:$W$1048576, 0)):INDEX(CFB!$J$2:$J$1048576, MATCH(W1799, CFB!$W$2:$W$1048576, 0) + COUNTIF(CFB!$W$2:$W$1048576, W1799) - 1))</f>
        <v>83</v>
      </c>
      <c r="N1799" s="2">
        <f>RANK(K1799, INDEX(CFB!$K$2:$K$1048576, MATCH(W1799, CFB!$W$2:$W$1048576, 0)):INDEX(CFB!$K$2:$K$1048576, MATCH(W1799, CFB!$W$2:$W$1048576, 0) + COUNTIF(CFB!$W$2:$W$1048576, W1799) - 1))</f>
        <v>119</v>
      </c>
      <c r="O1799">
        <v>22.09</v>
      </c>
      <c r="P1799">
        <v>28.25</v>
      </c>
      <c r="Q1799">
        <v>6.92</v>
      </c>
      <c r="R1799">
        <v>7.64</v>
      </c>
      <c r="S1799">
        <v>3.76</v>
      </c>
      <c r="T1799">
        <v>4.54</v>
      </c>
      <c r="U1799">
        <v>5.32</v>
      </c>
      <c r="V1799">
        <v>5.69</v>
      </c>
      <c r="W1799">
        <v>2011</v>
      </c>
      <c r="X1799">
        <f t="shared" si="55"/>
        <v>0</v>
      </c>
    </row>
    <row r="1800" spans="1:24" ht="12.75" hidden="1" customHeight="1" x14ac:dyDescent="0.45">
      <c r="A1800">
        <v>120</v>
      </c>
      <c r="B1800" t="s">
        <v>143</v>
      </c>
      <c r="C1800" t="s">
        <v>174</v>
      </c>
      <c r="D1800" s="2" t="str">
        <f t="shared" si="54"/>
        <v>Florida Atlantic2011</v>
      </c>
      <c r="F1800">
        <v>1</v>
      </c>
      <c r="G1800">
        <v>11</v>
      </c>
      <c r="H1800" s="2">
        <v>0</v>
      </c>
      <c r="I1800">
        <v>-15.32</v>
      </c>
      <c r="J1800">
        <v>-7.3</v>
      </c>
      <c r="K1800">
        <v>-22.63</v>
      </c>
      <c r="L1800" s="2">
        <f>_xlfn.RANK.EQ(I1800, INDEX(CFB!$I$2:$I$1048576, MATCH(W1800, CFB!$W$2:$W$1048576, 0)):INDEX(CFB!$I$2:$I$1048576, MATCH(W1800, CFB!$W$2:$W$1048576, 0) + COUNTIF(CFB!$W$2:$W$1048576, W1800) - 1), 0)</f>
        <v>119</v>
      </c>
      <c r="M1800" s="2">
        <f>_xlfn.RANK.EQ(J1800, INDEX(CFB!$J$2:$J$1048576, MATCH(W1800, CFB!$W$2:$W$1048576, 0)):INDEX(CFB!$J$2:$J$1048576, MATCH(W1800, CFB!$W$2:$W$1048576, 0) + COUNTIF(CFB!$W$2:$W$1048576, W1800) - 1))</f>
        <v>112</v>
      </c>
      <c r="N1800" s="2">
        <f>RANK(K1800, INDEX(CFB!$K$2:$K$1048576, MATCH(W1800, CFB!$W$2:$W$1048576, 0)):INDEX(CFB!$K$2:$K$1048576, MATCH(W1800, CFB!$W$2:$W$1048576, 0) + COUNTIF(CFB!$W$2:$W$1048576, W1800) - 1))</f>
        <v>120</v>
      </c>
      <c r="O1800">
        <v>23.43</v>
      </c>
      <c r="P1800">
        <v>25.04</v>
      </c>
      <c r="Q1800">
        <v>5.99</v>
      </c>
      <c r="R1800">
        <v>6.06</v>
      </c>
      <c r="S1800">
        <v>4.0999999999999996</v>
      </c>
      <c r="T1800">
        <v>3.52</v>
      </c>
      <c r="U1800">
        <v>4.97</v>
      </c>
      <c r="V1800">
        <v>4.5599999999999996</v>
      </c>
      <c r="W1800">
        <v>2011</v>
      </c>
      <c r="X1800">
        <f t="shared" si="55"/>
        <v>0</v>
      </c>
    </row>
    <row r="1801" spans="1:24" ht="12.75" hidden="1" customHeight="1" x14ac:dyDescent="0.45">
      <c r="A1801">
        <v>1</v>
      </c>
      <c r="B1801" t="s">
        <v>112</v>
      </c>
      <c r="C1801" t="s">
        <v>180</v>
      </c>
      <c r="D1801" s="2" t="str">
        <f t="shared" si="54"/>
        <v>Stanford2010</v>
      </c>
      <c r="E1801">
        <v>4</v>
      </c>
      <c r="F1801">
        <v>12</v>
      </c>
      <c r="G1801">
        <v>1</v>
      </c>
      <c r="H1801" s="2">
        <v>0</v>
      </c>
      <c r="I1801">
        <v>11.33</v>
      </c>
      <c r="J1801">
        <v>10.47</v>
      </c>
      <c r="K1801">
        <v>21.8</v>
      </c>
      <c r="L1801" s="2">
        <f>_xlfn.RANK.EQ(I1801, INDEX(CFB!$I$2:$I$1048576, MATCH(W1801, CFB!$W$2:$W$1048576, 0)):INDEX(CFB!$I$2:$I$1048576, MATCH(W1801, CFB!$W$2:$W$1048576, 0) + COUNTIF(CFB!$W$2:$W$1048576, W1801) - 1), 0)</f>
        <v>5</v>
      </c>
      <c r="M1801" s="2">
        <f>_xlfn.RANK.EQ(J1801, INDEX(CFB!$J$2:$J$1048576, MATCH(W1801, CFB!$W$2:$W$1048576, 0)):INDEX(CFB!$J$2:$J$1048576, MATCH(W1801, CFB!$W$2:$W$1048576, 0) + COUNTIF(CFB!$W$2:$W$1048576, W1801) - 1))</f>
        <v>6</v>
      </c>
      <c r="N1801" s="2">
        <f>RANK(K1801, INDEX(CFB!$K$2:$K$1048576, MATCH(W1801, CFB!$W$2:$W$1048576, 0)):INDEX(CFB!$K$2:$K$1048576, MATCH(W1801, CFB!$W$2:$W$1048576, 0) + COUNTIF(CFB!$W$2:$W$1048576, W1801) - 1))</f>
        <v>1</v>
      </c>
      <c r="O1801">
        <v>57.05</v>
      </c>
      <c r="P1801">
        <v>1.05</v>
      </c>
      <c r="Q1801">
        <v>10.67</v>
      </c>
      <c r="R1801">
        <v>4.71</v>
      </c>
      <c r="S1801">
        <v>6.18</v>
      </c>
      <c r="T1801">
        <v>2.84</v>
      </c>
      <c r="U1801">
        <v>8.0500000000000007</v>
      </c>
      <c r="V1801">
        <v>3.8</v>
      </c>
      <c r="W1801">
        <v>2010</v>
      </c>
      <c r="X1801">
        <f t="shared" si="55"/>
        <v>0</v>
      </c>
    </row>
    <row r="1802" spans="1:24" ht="12.75" hidden="1" customHeight="1" x14ac:dyDescent="0.45">
      <c r="A1802">
        <v>2</v>
      </c>
      <c r="B1802" t="s">
        <v>13</v>
      </c>
      <c r="C1802" t="s">
        <v>180</v>
      </c>
      <c r="D1802" s="2" t="str">
        <f t="shared" si="54"/>
        <v>Oregon2010</v>
      </c>
      <c r="E1802">
        <v>3</v>
      </c>
      <c r="F1802">
        <v>12</v>
      </c>
      <c r="G1802">
        <v>1</v>
      </c>
      <c r="H1802" s="2">
        <v>0</v>
      </c>
      <c r="I1802">
        <v>13.04</v>
      </c>
      <c r="J1802">
        <v>8.5</v>
      </c>
      <c r="K1802">
        <v>21.54</v>
      </c>
      <c r="L1802" s="2">
        <f>_xlfn.RANK.EQ(I1802, INDEX(CFB!$I$2:$I$1048576, MATCH(W1802, CFB!$W$2:$W$1048576, 0)):INDEX(CFB!$I$2:$I$1048576, MATCH(W1802, CFB!$W$2:$W$1048576, 0) + COUNTIF(CFB!$W$2:$W$1048576, W1802) - 1), 0)</f>
        <v>3</v>
      </c>
      <c r="M1802" s="2">
        <f>_xlfn.RANK.EQ(J1802, INDEX(CFB!$J$2:$J$1048576, MATCH(W1802, CFB!$W$2:$W$1048576, 0)):INDEX(CFB!$J$2:$J$1048576, MATCH(W1802, CFB!$W$2:$W$1048576, 0) + COUNTIF(CFB!$W$2:$W$1048576, W1802) - 1))</f>
        <v>12</v>
      </c>
      <c r="N1802" s="2">
        <f>RANK(K1802, INDEX(CFB!$K$2:$K$1048576, MATCH(W1802, CFB!$W$2:$W$1048576, 0)):INDEX(CFB!$K$2:$K$1048576, MATCH(W1802, CFB!$W$2:$W$1048576, 0) + COUNTIF(CFB!$W$2:$W$1048576, W1802) - 1))</f>
        <v>2</v>
      </c>
      <c r="O1802">
        <v>62.63</v>
      </c>
      <c r="P1802">
        <v>2.86</v>
      </c>
      <c r="Q1802">
        <v>9.7100000000000009</v>
      </c>
      <c r="R1802">
        <v>4.03</v>
      </c>
      <c r="S1802">
        <v>6.9</v>
      </c>
      <c r="T1802">
        <v>2.58</v>
      </c>
      <c r="U1802">
        <v>8.01</v>
      </c>
      <c r="V1802">
        <v>3.34</v>
      </c>
      <c r="W1802">
        <v>2010</v>
      </c>
      <c r="X1802">
        <f t="shared" si="55"/>
        <v>0</v>
      </c>
    </row>
    <row r="1803" spans="1:24" ht="12.75" hidden="1" customHeight="1" x14ac:dyDescent="0.45">
      <c r="A1803">
        <v>3</v>
      </c>
      <c r="B1803" t="s">
        <v>67</v>
      </c>
      <c r="C1803" t="s">
        <v>157</v>
      </c>
      <c r="D1803" s="2" t="str">
        <f t="shared" si="54"/>
        <v>Auburn2010</v>
      </c>
      <c r="E1803">
        <v>1</v>
      </c>
      <c r="F1803">
        <v>14</v>
      </c>
      <c r="G1803">
        <v>0</v>
      </c>
      <c r="H1803" s="2">
        <v>0</v>
      </c>
      <c r="I1803">
        <v>16.149999999999999</v>
      </c>
      <c r="J1803">
        <v>4.5199999999999996</v>
      </c>
      <c r="K1803">
        <v>20.66</v>
      </c>
      <c r="L1803" s="2">
        <f>_xlfn.RANK.EQ(I1803, INDEX(CFB!$I$2:$I$1048576, MATCH(W1803, CFB!$W$2:$W$1048576, 0)):INDEX(CFB!$I$2:$I$1048576, MATCH(W1803, CFB!$W$2:$W$1048576, 0) + COUNTIF(CFB!$W$2:$W$1048576, W1803) - 1), 0)</f>
        <v>1</v>
      </c>
      <c r="M1803" s="2">
        <f>_xlfn.RANK.EQ(J1803, INDEX(CFB!$J$2:$J$1048576, MATCH(W1803, CFB!$W$2:$W$1048576, 0)):INDEX(CFB!$J$2:$J$1048576, MATCH(W1803, CFB!$W$2:$W$1048576, 0) + COUNTIF(CFB!$W$2:$W$1048576, W1803) - 1))</f>
        <v>32</v>
      </c>
      <c r="N1803" s="2">
        <f>RANK(K1803, INDEX(CFB!$K$2:$K$1048576, MATCH(W1803, CFB!$W$2:$W$1048576, 0)):INDEX(CFB!$K$2:$K$1048576, MATCH(W1803, CFB!$W$2:$W$1048576, 0) + COUNTIF(CFB!$W$2:$W$1048576, W1803) - 1))</f>
        <v>3</v>
      </c>
      <c r="O1803">
        <v>57.89</v>
      </c>
      <c r="P1803">
        <v>7.05</v>
      </c>
      <c r="Q1803">
        <v>11.88</v>
      </c>
      <c r="R1803">
        <v>4.87</v>
      </c>
      <c r="S1803">
        <v>7.48</v>
      </c>
      <c r="T1803">
        <v>2.23</v>
      </c>
      <c r="U1803">
        <v>8.86</v>
      </c>
      <c r="V1803">
        <v>3.82</v>
      </c>
      <c r="W1803">
        <v>2010</v>
      </c>
      <c r="X1803">
        <f t="shared" si="55"/>
        <v>1</v>
      </c>
    </row>
    <row r="1804" spans="1:24" ht="12.75" hidden="1" customHeight="1" x14ac:dyDescent="0.45">
      <c r="A1804">
        <v>4</v>
      </c>
      <c r="B1804" t="s">
        <v>30</v>
      </c>
      <c r="C1804" t="s">
        <v>178</v>
      </c>
      <c r="D1804" s="2" t="str">
        <f t="shared" si="54"/>
        <v>Boise State2010</v>
      </c>
      <c r="E1804">
        <v>9</v>
      </c>
      <c r="F1804">
        <v>12</v>
      </c>
      <c r="G1804">
        <v>1</v>
      </c>
      <c r="H1804" s="2">
        <v>0</v>
      </c>
      <c r="I1804">
        <v>5.85</v>
      </c>
      <c r="J1804">
        <v>12.84</v>
      </c>
      <c r="K1804">
        <v>18.690000000000001</v>
      </c>
      <c r="L1804" s="2">
        <f>_xlfn.RANK.EQ(I1804, INDEX(CFB!$I$2:$I$1048576, MATCH(W1804, CFB!$W$2:$W$1048576, 0)):INDEX(CFB!$I$2:$I$1048576, MATCH(W1804, CFB!$W$2:$W$1048576, 0) + COUNTIF(CFB!$W$2:$W$1048576, W1804) - 1), 0)</f>
        <v>24</v>
      </c>
      <c r="M1804" s="2">
        <f>_xlfn.RANK.EQ(J1804, INDEX(CFB!$J$2:$J$1048576, MATCH(W1804, CFB!$W$2:$W$1048576, 0)):INDEX(CFB!$J$2:$J$1048576, MATCH(W1804, CFB!$W$2:$W$1048576, 0) + COUNTIF(CFB!$W$2:$W$1048576, W1804) - 1))</f>
        <v>2</v>
      </c>
      <c r="N1804" s="2">
        <f>RANK(K1804, INDEX(CFB!$K$2:$K$1048576, MATCH(W1804, CFB!$W$2:$W$1048576, 0)):INDEX(CFB!$K$2:$K$1048576, MATCH(W1804, CFB!$W$2:$W$1048576, 0) + COUNTIF(CFB!$W$2:$W$1048576, W1804) - 1))</f>
        <v>4</v>
      </c>
      <c r="O1804">
        <v>56.41</v>
      </c>
      <c r="P1804">
        <v>0.64</v>
      </c>
      <c r="Q1804">
        <v>11.12</v>
      </c>
      <c r="R1804">
        <v>3.7</v>
      </c>
      <c r="S1804">
        <v>5.69</v>
      </c>
      <c r="T1804">
        <v>2.52</v>
      </c>
      <c r="U1804">
        <v>8.26</v>
      </c>
      <c r="V1804">
        <v>2.92</v>
      </c>
      <c r="W1804">
        <v>2010</v>
      </c>
      <c r="X1804">
        <f t="shared" si="55"/>
        <v>0</v>
      </c>
    </row>
    <row r="1805" spans="1:24" ht="12.75" hidden="1" customHeight="1" x14ac:dyDescent="0.45">
      <c r="A1805">
        <v>5</v>
      </c>
      <c r="B1805" t="s">
        <v>18</v>
      </c>
      <c r="C1805" t="s">
        <v>157</v>
      </c>
      <c r="D1805" s="2" t="str">
        <f t="shared" si="54"/>
        <v>Alabama2010</v>
      </c>
      <c r="E1805">
        <v>10</v>
      </c>
      <c r="F1805">
        <v>10</v>
      </c>
      <c r="G1805">
        <v>3</v>
      </c>
      <c r="H1805" s="2">
        <v>0</v>
      </c>
      <c r="I1805">
        <v>4.12</v>
      </c>
      <c r="J1805">
        <v>14.19</v>
      </c>
      <c r="K1805">
        <v>18.309999999999999</v>
      </c>
      <c r="L1805" s="2">
        <f>_xlfn.RANK.EQ(I1805, INDEX(CFB!$I$2:$I$1048576, MATCH(W1805, CFB!$W$2:$W$1048576, 0)):INDEX(CFB!$I$2:$I$1048576, MATCH(W1805, CFB!$W$2:$W$1048576, 0) + COUNTIF(CFB!$W$2:$W$1048576, W1805) - 1), 0)</f>
        <v>35</v>
      </c>
      <c r="M1805" s="2">
        <f>_xlfn.RANK.EQ(J1805, INDEX(CFB!$J$2:$J$1048576, MATCH(W1805, CFB!$W$2:$W$1048576, 0)):INDEX(CFB!$J$2:$J$1048576, MATCH(W1805, CFB!$W$2:$W$1048576, 0) + COUNTIF(CFB!$W$2:$W$1048576, W1805) - 1))</f>
        <v>1</v>
      </c>
      <c r="N1805" s="2">
        <f>RANK(K1805, INDEX(CFB!$K$2:$K$1048576, MATCH(W1805, CFB!$W$2:$W$1048576, 0)):INDEX(CFB!$K$2:$K$1048576, MATCH(W1805, CFB!$W$2:$W$1048576, 0) + COUNTIF(CFB!$W$2:$W$1048576, W1805) - 1))</f>
        <v>5</v>
      </c>
      <c r="O1805">
        <v>50.89</v>
      </c>
      <c r="P1805">
        <v>-2.21</v>
      </c>
      <c r="Q1805">
        <v>11.08</v>
      </c>
      <c r="R1805">
        <v>4.1100000000000003</v>
      </c>
      <c r="S1805">
        <v>6.26</v>
      </c>
      <c r="T1805">
        <v>2.2400000000000002</v>
      </c>
      <c r="U1805">
        <v>8.27</v>
      </c>
      <c r="V1805">
        <v>3.16</v>
      </c>
      <c r="W1805">
        <v>2010</v>
      </c>
      <c r="X1805">
        <f t="shared" si="55"/>
        <v>0</v>
      </c>
    </row>
    <row r="1806" spans="1:24" ht="12.75" hidden="1" customHeight="1" x14ac:dyDescent="0.45">
      <c r="A1806">
        <v>6</v>
      </c>
      <c r="B1806" t="s">
        <v>61</v>
      </c>
      <c r="C1806" t="s">
        <v>31</v>
      </c>
      <c r="D1806" s="2" t="str">
        <f t="shared" si="54"/>
        <v>Texas Christian2010</v>
      </c>
      <c r="E1806">
        <v>2</v>
      </c>
      <c r="F1806">
        <v>13</v>
      </c>
      <c r="G1806">
        <v>0</v>
      </c>
      <c r="H1806" s="2">
        <v>0</v>
      </c>
      <c r="I1806">
        <v>5.64</v>
      </c>
      <c r="J1806">
        <v>12.32</v>
      </c>
      <c r="K1806">
        <v>17.96</v>
      </c>
      <c r="L1806" s="2">
        <f>_xlfn.RANK.EQ(I1806, INDEX(CFB!$I$2:$I$1048576, MATCH(W1806, CFB!$W$2:$W$1048576, 0)):INDEX(CFB!$I$2:$I$1048576, MATCH(W1806, CFB!$W$2:$W$1048576, 0) + COUNTIF(CFB!$W$2:$W$1048576, W1806) - 1), 0)</f>
        <v>27</v>
      </c>
      <c r="M1806" s="2">
        <f>_xlfn.RANK.EQ(J1806, INDEX(CFB!$J$2:$J$1048576, MATCH(W1806, CFB!$W$2:$W$1048576, 0)):INDEX(CFB!$J$2:$J$1048576, MATCH(W1806, CFB!$W$2:$W$1048576, 0) + COUNTIF(CFB!$W$2:$W$1048576, W1806) - 1))</f>
        <v>4</v>
      </c>
      <c r="N1806" s="2">
        <f>RANK(K1806, INDEX(CFB!$K$2:$K$1048576, MATCH(W1806, CFB!$W$2:$W$1048576, 0)):INDEX(CFB!$K$2:$K$1048576, MATCH(W1806, CFB!$W$2:$W$1048576, 0) + COUNTIF(CFB!$W$2:$W$1048576, W1806) - 1))</f>
        <v>6</v>
      </c>
      <c r="O1806">
        <v>52.79</v>
      </c>
      <c r="P1806">
        <v>0.79</v>
      </c>
      <c r="Q1806">
        <v>10.25</v>
      </c>
      <c r="R1806">
        <v>3.53</v>
      </c>
      <c r="S1806">
        <v>5.86</v>
      </c>
      <c r="T1806">
        <v>2.73</v>
      </c>
      <c r="U1806">
        <v>7.55</v>
      </c>
      <c r="V1806">
        <v>3.13</v>
      </c>
      <c r="W1806">
        <v>2010</v>
      </c>
      <c r="X1806">
        <f t="shared" si="55"/>
        <v>0</v>
      </c>
    </row>
    <row r="1807" spans="1:24" ht="12.75" hidden="1" customHeight="1" x14ac:dyDescent="0.45">
      <c r="A1807">
        <v>7</v>
      </c>
      <c r="B1807" t="s">
        <v>9</v>
      </c>
      <c r="C1807" t="s">
        <v>10</v>
      </c>
      <c r="D1807" s="2" t="str">
        <f t="shared" si="54"/>
        <v>Ohio State2010</v>
      </c>
      <c r="E1807">
        <v>5</v>
      </c>
      <c r="F1807">
        <v>12</v>
      </c>
      <c r="G1807">
        <v>1</v>
      </c>
      <c r="H1807" s="2">
        <v>0</v>
      </c>
      <c r="I1807">
        <v>4.66</v>
      </c>
      <c r="J1807">
        <v>12.7</v>
      </c>
      <c r="K1807">
        <v>17.37</v>
      </c>
      <c r="L1807" s="2">
        <f>_xlfn.RANK.EQ(I1807, INDEX(CFB!$I$2:$I$1048576, MATCH(W1807, CFB!$W$2:$W$1048576, 0)):INDEX(CFB!$I$2:$I$1048576, MATCH(W1807, CFB!$W$2:$W$1048576, 0) + COUNTIF(CFB!$W$2:$W$1048576, W1807) - 1), 0)</f>
        <v>31</v>
      </c>
      <c r="M1807" s="2">
        <f>_xlfn.RANK.EQ(J1807, INDEX(CFB!$J$2:$J$1048576, MATCH(W1807, CFB!$W$2:$W$1048576, 0)):INDEX(CFB!$J$2:$J$1048576, MATCH(W1807, CFB!$W$2:$W$1048576, 0) + COUNTIF(CFB!$W$2:$W$1048576, W1807) - 1))</f>
        <v>3</v>
      </c>
      <c r="N1807" s="2">
        <f>RANK(K1807, INDEX(CFB!$K$2:$K$1048576, MATCH(W1807, CFB!$W$2:$W$1048576, 0)):INDEX(CFB!$K$2:$K$1048576, MATCH(W1807, CFB!$W$2:$W$1048576, 0) + COUNTIF(CFB!$W$2:$W$1048576, W1807) - 1))</f>
        <v>7</v>
      </c>
      <c r="O1807">
        <v>50.69</v>
      </c>
      <c r="P1807">
        <v>1.07</v>
      </c>
      <c r="Q1807">
        <v>9.73</v>
      </c>
      <c r="R1807">
        <v>3.87</v>
      </c>
      <c r="S1807">
        <v>5.98</v>
      </c>
      <c r="T1807">
        <v>2.14</v>
      </c>
      <c r="U1807">
        <v>7.43</v>
      </c>
      <c r="V1807">
        <v>3.09</v>
      </c>
      <c r="W1807">
        <v>2010</v>
      </c>
      <c r="X1807">
        <f t="shared" si="55"/>
        <v>0</v>
      </c>
    </row>
    <row r="1808" spans="1:24" ht="12.75" hidden="1" customHeight="1" x14ac:dyDescent="0.45">
      <c r="A1808">
        <v>8</v>
      </c>
      <c r="B1808" t="s">
        <v>54</v>
      </c>
      <c r="C1808" t="s">
        <v>181</v>
      </c>
      <c r="D1808" s="2" t="str">
        <f t="shared" si="54"/>
        <v>Oklahoma2010</v>
      </c>
      <c r="E1808">
        <v>6</v>
      </c>
      <c r="F1808">
        <v>12</v>
      </c>
      <c r="G1808">
        <v>2</v>
      </c>
      <c r="H1808" s="2">
        <v>0</v>
      </c>
      <c r="I1808">
        <v>10.210000000000001</v>
      </c>
      <c r="J1808">
        <v>6.91</v>
      </c>
      <c r="K1808">
        <v>17.11</v>
      </c>
      <c r="L1808" s="2">
        <f>_xlfn.RANK.EQ(I1808, INDEX(CFB!$I$2:$I$1048576, MATCH(W1808, CFB!$W$2:$W$1048576, 0)):INDEX(CFB!$I$2:$I$1048576, MATCH(W1808, CFB!$W$2:$W$1048576, 0) + COUNTIF(CFB!$W$2:$W$1048576, W1808) - 1), 0)</f>
        <v>8</v>
      </c>
      <c r="M1808" s="2">
        <f>_xlfn.RANK.EQ(J1808, INDEX(CFB!$J$2:$J$1048576, MATCH(W1808, CFB!$W$2:$W$1048576, 0)):INDEX(CFB!$J$2:$J$1048576, MATCH(W1808, CFB!$W$2:$W$1048576, 0) + COUNTIF(CFB!$W$2:$W$1048576, W1808) - 1))</f>
        <v>20</v>
      </c>
      <c r="N1808" s="2">
        <f>RANK(K1808, INDEX(CFB!$K$2:$K$1048576, MATCH(W1808, CFB!$W$2:$W$1048576, 0)):INDEX(CFB!$K$2:$K$1048576, MATCH(W1808, CFB!$W$2:$W$1048576, 0) + COUNTIF(CFB!$W$2:$W$1048576, W1808) - 1))</f>
        <v>8</v>
      </c>
      <c r="O1808">
        <v>52.9</v>
      </c>
      <c r="P1808">
        <v>6.15</v>
      </c>
      <c r="Q1808">
        <v>9.3699999999999992</v>
      </c>
      <c r="R1808">
        <v>4.54</v>
      </c>
      <c r="S1808">
        <v>4.22</v>
      </c>
      <c r="T1808">
        <v>3.08</v>
      </c>
      <c r="U1808">
        <v>6.86</v>
      </c>
      <c r="V1808">
        <v>3.84</v>
      </c>
      <c r="W1808">
        <v>2010</v>
      </c>
      <c r="X1808">
        <f t="shared" si="55"/>
        <v>0</v>
      </c>
    </row>
    <row r="1809" spans="1:24" ht="28.5" hidden="1" x14ac:dyDescent="0.45">
      <c r="A1809">
        <v>9</v>
      </c>
      <c r="B1809" t="s">
        <v>121</v>
      </c>
      <c r="C1809" t="s">
        <v>181</v>
      </c>
      <c r="D1809" s="2" t="str">
        <f t="shared" si="54"/>
        <v>Oklahoma State2010</v>
      </c>
      <c r="E1809">
        <v>13</v>
      </c>
      <c r="F1809">
        <v>11</v>
      </c>
      <c r="G1809">
        <v>2</v>
      </c>
      <c r="H1809" s="2">
        <v>0</v>
      </c>
      <c r="I1809">
        <v>15.1</v>
      </c>
      <c r="J1809">
        <v>1.53</v>
      </c>
      <c r="K1809">
        <v>16.62</v>
      </c>
      <c r="L1809" s="2">
        <f>_xlfn.RANK.EQ(I1809, INDEX(CFB!$I$2:$I$1048576, MATCH(W1809, CFB!$W$2:$W$1048576, 0)):INDEX(CFB!$I$2:$I$1048576, MATCH(W1809, CFB!$W$2:$W$1048576, 0) + COUNTIF(CFB!$W$2:$W$1048576, W1809) - 1), 0)</f>
        <v>2</v>
      </c>
      <c r="M1809" s="2">
        <f>_xlfn.RANK.EQ(J1809, INDEX(CFB!$J$2:$J$1048576, MATCH(W1809, CFB!$W$2:$W$1048576, 0)):INDEX(CFB!$J$2:$J$1048576, MATCH(W1809, CFB!$W$2:$W$1048576, 0) + COUNTIF(CFB!$W$2:$W$1048576, W1809) - 1))</f>
        <v>52</v>
      </c>
      <c r="N1809" s="2">
        <f>RANK(K1809, INDEX(CFB!$K$2:$K$1048576, MATCH(W1809, CFB!$W$2:$W$1048576, 0)):INDEX(CFB!$K$2:$K$1048576, MATCH(W1809, CFB!$W$2:$W$1048576, 0) + COUNTIF(CFB!$W$2:$W$1048576, W1809) - 1))</f>
        <v>9</v>
      </c>
      <c r="O1809">
        <v>56.9</v>
      </c>
      <c r="P1809">
        <v>11.5</v>
      </c>
      <c r="Q1809">
        <v>9.82</v>
      </c>
      <c r="R1809">
        <v>4.72</v>
      </c>
      <c r="S1809">
        <v>5.69</v>
      </c>
      <c r="T1809">
        <v>2.89</v>
      </c>
      <c r="U1809">
        <v>7.88</v>
      </c>
      <c r="V1809">
        <v>3.84</v>
      </c>
      <c r="W1809">
        <v>2010</v>
      </c>
      <c r="X1809">
        <f t="shared" si="55"/>
        <v>0</v>
      </c>
    </row>
    <row r="1810" spans="1:24" ht="12.75" hidden="1" customHeight="1" x14ac:dyDescent="0.45">
      <c r="A1810">
        <v>10</v>
      </c>
      <c r="B1810" t="s">
        <v>27</v>
      </c>
      <c r="C1810" t="s">
        <v>157</v>
      </c>
      <c r="D1810" s="2" t="str">
        <f t="shared" si="54"/>
        <v>LSU2010</v>
      </c>
      <c r="E1810">
        <v>8</v>
      </c>
      <c r="F1810">
        <v>11</v>
      </c>
      <c r="G1810">
        <v>2</v>
      </c>
      <c r="H1810" s="2">
        <v>0</v>
      </c>
      <c r="I1810">
        <v>6.33</v>
      </c>
      <c r="J1810">
        <v>8.8000000000000007</v>
      </c>
      <c r="K1810">
        <v>15.13</v>
      </c>
      <c r="L1810" s="2">
        <f>_xlfn.RANK.EQ(I1810, INDEX(CFB!$I$2:$I$1048576, MATCH(W1810, CFB!$W$2:$W$1048576, 0)):INDEX(CFB!$I$2:$I$1048576, MATCH(W1810, CFB!$W$2:$W$1048576, 0) + COUNTIF(CFB!$W$2:$W$1048576, W1810) - 1), 0)</f>
        <v>21</v>
      </c>
      <c r="M1810" s="2">
        <f>_xlfn.RANK.EQ(J1810, INDEX(CFB!$J$2:$J$1048576, MATCH(W1810, CFB!$W$2:$W$1048576, 0)):INDEX(CFB!$J$2:$J$1048576, MATCH(W1810, CFB!$W$2:$W$1048576, 0) + COUNTIF(CFB!$W$2:$W$1048576, W1810) - 1))</f>
        <v>10</v>
      </c>
      <c r="N1810" s="2">
        <f>RANK(K1810, INDEX(CFB!$K$2:$K$1048576, MATCH(W1810, CFB!$W$2:$W$1048576, 0)):INDEX(CFB!$K$2:$K$1048576, MATCH(W1810, CFB!$W$2:$W$1048576, 0) + COUNTIF(CFB!$W$2:$W$1048576, W1810) - 1))</f>
        <v>10</v>
      </c>
      <c r="O1810">
        <v>46.3</v>
      </c>
      <c r="P1810">
        <v>3.27</v>
      </c>
      <c r="Q1810">
        <v>8.61</v>
      </c>
      <c r="R1810">
        <v>4.3899999999999997</v>
      </c>
      <c r="S1810">
        <v>5.86</v>
      </c>
      <c r="T1810">
        <v>2.71</v>
      </c>
      <c r="U1810">
        <v>6.8</v>
      </c>
      <c r="V1810">
        <v>3.45</v>
      </c>
      <c r="W1810">
        <v>2010</v>
      </c>
      <c r="X1810">
        <f t="shared" si="55"/>
        <v>0</v>
      </c>
    </row>
    <row r="1811" spans="1:24" ht="12.75" hidden="1" customHeight="1" x14ac:dyDescent="0.45">
      <c r="A1811">
        <v>11</v>
      </c>
      <c r="B1811" t="s">
        <v>69</v>
      </c>
      <c r="C1811" t="s">
        <v>157</v>
      </c>
      <c r="D1811" s="2" t="str">
        <f t="shared" si="54"/>
        <v>Arkansas2010</v>
      </c>
      <c r="E1811">
        <v>12</v>
      </c>
      <c r="F1811">
        <v>10</v>
      </c>
      <c r="G1811">
        <v>3</v>
      </c>
      <c r="H1811" s="2">
        <v>0</v>
      </c>
      <c r="I1811">
        <v>11.35</v>
      </c>
      <c r="J1811">
        <v>3.13</v>
      </c>
      <c r="K1811">
        <v>14.48</v>
      </c>
      <c r="L1811" s="2">
        <f>_xlfn.RANK.EQ(I1811, INDEX(CFB!$I$2:$I$1048576, MATCH(W1811, CFB!$W$2:$W$1048576, 0)):INDEX(CFB!$I$2:$I$1048576, MATCH(W1811, CFB!$W$2:$W$1048576, 0) + COUNTIF(CFB!$W$2:$W$1048576, W1811) - 1), 0)</f>
        <v>4</v>
      </c>
      <c r="M1811" s="2">
        <f>_xlfn.RANK.EQ(J1811, INDEX(CFB!$J$2:$J$1048576, MATCH(W1811, CFB!$W$2:$W$1048576, 0)):INDEX(CFB!$J$2:$J$1048576, MATCH(W1811, CFB!$W$2:$W$1048576, 0) + COUNTIF(CFB!$W$2:$W$1048576, W1811) - 1))</f>
        <v>40</v>
      </c>
      <c r="N1811" s="2">
        <f>RANK(K1811, INDEX(CFB!$K$2:$K$1048576, MATCH(W1811, CFB!$W$2:$W$1048576, 0)):INDEX(CFB!$K$2:$K$1048576, MATCH(W1811, CFB!$W$2:$W$1048576, 0) + COUNTIF(CFB!$W$2:$W$1048576, W1811) - 1))</f>
        <v>11</v>
      </c>
      <c r="O1811">
        <v>53.11</v>
      </c>
      <c r="P1811">
        <v>8.27</v>
      </c>
      <c r="Q1811">
        <v>11.18</v>
      </c>
      <c r="R1811">
        <v>5.08</v>
      </c>
      <c r="S1811">
        <v>5.92</v>
      </c>
      <c r="T1811">
        <v>2.91</v>
      </c>
      <c r="U1811">
        <v>8.57</v>
      </c>
      <c r="V1811">
        <v>3.87</v>
      </c>
      <c r="W1811">
        <v>2010</v>
      </c>
      <c r="X1811">
        <f t="shared" si="55"/>
        <v>0</v>
      </c>
    </row>
    <row r="1812" spans="1:24" ht="12.75" hidden="1" customHeight="1" x14ac:dyDescent="0.45">
      <c r="A1812">
        <v>12</v>
      </c>
      <c r="B1812" t="s">
        <v>115</v>
      </c>
      <c r="C1812" t="s">
        <v>163</v>
      </c>
      <c r="D1812" s="2" t="str">
        <f t="shared" si="54"/>
        <v>Florida State2010</v>
      </c>
      <c r="E1812">
        <v>17</v>
      </c>
      <c r="F1812">
        <v>10</v>
      </c>
      <c r="G1812">
        <v>4</v>
      </c>
      <c r="H1812" s="2">
        <v>0</v>
      </c>
      <c r="I1812">
        <v>6.93</v>
      </c>
      <c r="J1812">
        <v>7.27</v>
      </c>
      <c r="K1812">
        <v>14.2</v>
      </c>
      <c r="L1812" s="2">
        <f>_xlfn.RANK.EQ(I1812, INDEX(CFB!$I$2:$I$1048576, MATCH(W1812, CFB!$W$2:$W$1048576, 0)):INDEX(CFB!$I$2:$I$1048576, MATCH(W1812, CFB!$W$2:$W$1048576, 0) + COUNTIF(CFB!$W$2:$W$1048576, W1812) - 1), 0)</f>
        <v>16</v>
      </c>
      <c r="M1812" s="2">
        <f>_xlfn.RANK.EQ(J1812, INDEX(CFB!$J$2:$J$1048576, MATCH(W1812, CFB!$W$2:$W$1048576, 0)):INDEX(CFB!$J$2:$J$1048576, MATCH(W1812, CFB!$W$2:$W$1048576, 0) + COUNTIF(CFB!$W$2:$W$1048576, W1812) - 1))</f>
        <v>15</v>
      </c>
      <c r="N1812" s="2">
        <f>RANK(K1812, INDEX(CFB!$K$2:$K$1048576, MATCH(W1812, CFB!$W$2:$W$1048576, 0)):INDEX(CFB!$K$2:$K$1048576, MATCH(W1812, CFB!$W$2:$W$1048576, 0) + COUNTIF(CFB!$W$2:$W$1048576, W1812) - 1))</f>
        <v>12</v>
      </c>
      <c r="O1812">
        <v>48.37</v>
      </c>
      <c r="P1812">
        <v>5.08</v>
      </c>
      <c r="Q1812">
        <v>9.32</v>
      </c>
      <c r="R1812">
        <v>5.23</v>
      </c>
      <c r="S1812">
        <v>6.07</v>
      </c>
      <c r="T1812">
        <v>2.66</v>
      </c>
      <c r="U1812">
        <v>7.42</v>
      </c>
      <c r="V1812">
        <v>3.9</v>
      </c>
      <c r="W1812">
        <v>2010</v>
      </c>
      <c r="X1812">
        <f t="shared" si="55"/>
        <v>0</v>
      </c>
    </row>
    <row r="1813" spans="1:24" ht="12.75" hidden="1" customHeight="1" x14ac:dyDescent="0.45">
      <c r="A1813">
        <v>13</v>
      </c>
      <c r="B1813" t="s">
        <v>33</v>
      </c>
      <c r="C1813" t="s">
        <v>164</v>
      </c>
      <c r="D1813" s="2" t="str">
        <f t="shared" si="54"/>
        <v>Virginia Tech2010</v>
      </c>
      <c r="E1813">
        <v>16</v>
      </c>
      <c r="F1813">
        <v>11</v>
      </c>
      <c r="G1813">
        <v>3</v>
      </c>
      <c r="H1813" s="2">
        <v>0</v>
      </c>
      <c r="I1813">
        <v>7.39</v>
      </c>
      <c r="J1813">
        <v>6.64</v>
      </c>
      <c r="K1813">
        <v>14.03</v>
      </c>
      <c r="L1813" s="2">
        <f>_xlfn.RANK.EQ(I1813, INDEX(CFB!$I$2:$I$1048576, MATCH(W1813, CFB!$W$2:$W$1048576, 0)):INDEX(CFB!$I$2:$I$1048576, MATCH(W1813, CFB!$W$2:$W$1048576, 0) + COUNTIF(CFB!$W$2:$W$1048576, W1813) - 1), 0)</f>
        <v>15</v>
      </c>
      <c r="M1813" s="2">
        <f>_xlfn.RANK.EQ(J1813, INDEX(CFB!$J$2:$J$1048576, MATCH(W1813, CFB!$W$2:$W$1048576, 0)):INDEX(CFB!$J$2:$J$1048576, MATCH(W1813, CFB!$W$2:$W$1048576, 0) + COUNTIF(CFB!$W$2:$W$1048576, W1813) - 1))</f>
        <v>21</v>
      </c>
      <c r="N1813" s="2">
        <f>RANK(K1813, INDEX(CFB!$K$2:$K$1048576, MATCH(W1813, CFB!$W$2:$W$1048576, 0)):INDEX(CFB!$K$2:$K$1048576, MATCH(W1813, CFB!$W$2:$W$1048576, 0) + COUNTIF(CFB!$W$2:$W$1048576, W1813) - 1))</f>
        <v>13</v>
      </c>
      <c r="O1813">
        <v>47.69</v>
      </c>
      <c r="P1813">
        <v>5.63</v>
      </c>
      <c r="Q1813">
        <v>9.8699999999999992</v>
      </c>
      <c r="R1813">
        <v>5.23</v>
      </c>
      <c r="S1813">
        <v>5.81</v>
      </c>
      <c r="T1813">
        <v>3.85</v>
      </c>
      <c r="U1813">
        <v>7.33</v>
      </c>
      <c r="V1813">
        <v>4.4800000000000004</v>
      </c>
      <c r="W1813">
        <v>2010</v>
      </c>
      <c r="X1813">
        <f t="shared" si="55"/>
        <v>0</v>
      </c>
    </row>
    <row r="1814" spans="1:24" ht="12.75" hidden="1" customHeight="1" x14ac:dyDescent="0.45">
      <c r="A1814">
        <v>14</v>
      </c>
      <c r="B1814" t="s">
        <v>72</v>
      </c>
      <c r="C1814" t="s">
        <v>10</v>
      </c>
      <c r="D1814" s="2" t="str">
        <f t="shared" si="54"/>
        <v>Wisconsin2010</v>
      </c>
      <c r="E1814">
        <v>7</v>
      </c>
      <c r="F1814">
        <v>11</v>
      </c>
      <c r="G1814">
        <v>2</v>
      </c>
      <c r="H1814" s="2">
        <v>0</v>
      </c>
      <c r="I1814">
        <v>9.19</v>
      </c>
      <c r="J1814">
        <v>4.83</v>
      </c>
      <c r="K1814">
        <v>14.02</v>
      </c>
      <c r="L1814" s="2">
        <f>_xlfn.RANK.EQ(I1814, INDEX(CFB!$I$2:$I$1048576, MATCH(W1814, CFB!$W$2:$W$1048576, 0)):INDEX(CFB!$I$2:$I$1048576, MATCH(W1814, CFB!$W$2:$W$1048576, 0) + COUNTIF(CFB!$W$2:$W$1048576, W1814) - 1), 0)</f>
        <v>9</v>
      </c>
      <c r="M1814" s="2">
        <f>_xlfn.RANK.EQ(J1814, INDEX(CFB!$J$2:$J$1048576, MATCH(W1814, CFB!$W$2:$W$1048576, 0)):INDEX(CFB!$J$2:$J$1048576, MATCH(W1814, CFB!$W$2:$W$1048576, 0) + COUNTIF(CFB!$W$2:$W$1048576, W1814) - 1))</f>
        <v>29</v>
      </c>
      <c r="N1814" s="2">
        <f>RANK(K1814, INDEX(CFB!$K$2:$K$1048576, MATCH(W1814, CFB!$W$2:$W$1048576, 0)):INDEX(CFB!$K$2:$K$1048576, MATCH(W1814, CFB!$W$2:$W$1048576, 0) + COUNTIF(CFB!$W$2:$W$1048576, W1814) - 1))</f>
        <v>14</v>
      </c>
      <c r="O1814">
        <v>53.9</v>
      </c>
      <c r="P1814">
        <v>7.7</v>
      </c>
      <c r="Q1814">
        <v>10.77</v>
      </c>
      <c r="R1814">
        <v>5.15</v>
      </c>
      <c r="S1814">
        <v>6.28</v>
      </c>
      <c r="T1814">
        <v>3.33</v>
      </c>
      <c r="U1814">
        <v>7.74</v>
      </c>
      <c r="V1814">
        <v>4.21</v>
      </c>
      <c r="W1814">
        <v>2010</v>
      </c>
      <c r="X1814">
        <f t="shared" si="55"/>
        <v>0</v>
      </c>
    </row>
    <row r="1815" spans="1:24" ht="12.75" hidden="1" customHeight="1" x14ac:dyDescent="0.45">
      <c r="A1815">
        <v>15</v>
      </c>
      <c r="B1815" t="s">
        <v>46</v>
      </c>
      <c r="C1815" t="s">
        <v>182</v>
      </c>
      <c r="D1815" s="2" t="str">
        <f t="shared" si="54"/>
        <v>Missouri2010</v>
      </c>
      <c r="E1815">
        <v>18</v>
      </c>
      <c r="F1815">
        <v>10</v>
      </c>
      <c r="G1815">
        <v>3</v>
      </c>
      <c r="H1815" s="2">
        <v>0</v>
      </c>
      <c r="I1815">
        <v>3.09</v>
      </c>
      <c r="J1815">
        <v>10.89</v>
      </c>
      <c r="K1815">
        <v>13.98</v>
      </c>
      <c r="L1815" s="2">
        <f>_xlfn.RANK.EQ(I1815, INDEX(CFB!$I$2:$I$1048576, MATCH(W1815, CFB!$W$2:$W$1048576, 0)):INDEX(CFB!$I$2:$I$1048576, MATCH(W1815, CFB!$W$2:$W$1048576, 0) + COUNTIF(CFB!$W$2:$W$1048576, W1815) - 1), 0)</f>
        <v>40</v>
      </c>
      <c r="M1815" s="2">
        <f>_xlfn.RANK.EQ(J1815, INDEX(CFB!$J$2:$J$1048576, MATCH(W1815, CFB!$W$2:$W$1048576, 0)):INDEX(CFB!$J$2:$J$1048576, MATCH(W1815, CFB!$W$2:$W$1048576, 0) + COUNTIF(CFB!$W$2:$W$1048576, W1815) - 1))</f>
        <v>5</v>
      </c>
      <c r="N1815" s="2">
        <f>RANK(K1815, INDEX(CFB!$K$2:$K$1048576, MATCH(W1815, CFB!$W$2:$W$1048576, 0)):INDEX(CFB!$K$2:$K$1048576, MATCH(W1815, CFB!$W$2:$W$1048576, 0) + COUNTIF(CFB!$W$2:$W$1048576, W1815) - 1))</f>
        <v>15</v>
      </c>
      <c r="O1815">
        <v>43.74</v>
      </c>
      <c r="P1815">
        <v>2.4</v>
      </c>
      <c r="Q1815">
        <v>8.24</v>
      </c>
      <c r="R1815">
        <v>4.59</v>
      </c>
      <c r="S1815">
        <v>5.4</v>
      </c>
      <c r="T1815">
        <v>3.62</v>
      </c>
      <c r="U1815">
        <v>6.8</v>
      </c>
      <c r="V1815">
        <v>4.0599999999999996</v>
      </c>
      <c r="W1815">
        <v>2010</v>
      </c>
      <c r="X1815">
        <f t="shared" si="55"/>
        <v>0</v>
      </c>
    </row>
    <row r="1816" spans="1:24" ht="12.75" hidden="1" customHeight="1" x14ac:dyDescent="0.45">
      <c r="A1816">
        <v>16</v>
      </c>
      <c r="B1816" t="s">
        <v>20</v>
      </c>
      <c r="C1816" t="s">
        <v>155</v>
      </c>
      <c r="D1816" s="2" t="str">
        <f t="shared" si="54"/>
        <v>South Carolina2010</v>
      </c>
      <c r="E1816">
        <v>22</v>
      </c>
      <c r="F1816">
        <v>9</v>
      </c>
      <c r="G1816">
        <v>5</v>
      </c>
      <c r="H1816" s="2">
        <v>0</v>
      </c>
      <c r="I1816">
        <v>5.77</v>
      </c>
      <c r="J1816">
        <v>7.2</v>
      </c>
      <c r="K1816">
        <v>12.97</v>
      </c>
      <c r="L1816" s="2">
        <f>_xlfn.RANK.EQ(I1816, INDEX(CFB!$I$2:$I$1048576, MATCH(W1816, CFB!$W$2:$W$1048576, 0)):INDEX(CFB!$I$2:$I$1048576, MATCH(W1816, CFB!$W$2:$W$1048576, 0) + COUNTIF(CFB!$W$2:$W$1048576, W1816) - 1), 0)</f>
        <v>25</v>
      </c>
      <c r="M1816" s="2">
        <f>_xlfn.RANK.EQ(J1816, INDEX(CFB!$J$2:$J$1048576, MATCH(W1816, CFB!$W$2:$W$1048576, 0)):INDEX(CFB!$J$2:$J$1048576, MATCH(W1816, CFB!$W$2:$W$1048576, 0) + COUNTIF(CFB!$W$2:$W$1048576, W1816) - 1))</f>
        <v>16</v>
      </c>
      <c r="N1816" s="2">
        <f>RANK(K1816, INDEX(CFB!$K$2:$K$1048576, MATCH(W1816, CFB!$W$2:$W$1048576, 0)):INDEX(CFB!$K$2:$K$1048576, MATCH(W1816, CFB!$W$2:$W$1048576, 0) + COUNTIF(CFB!$W$2:$W$1048576, W1816) - 1))</f>
        <v>16</v>
      </c>
      <c r="O1816">
        <v>46.95</v>
      </c>
      <c r="P1816">
        <v>5.21</v>
      </c>
      <c r="Q1816">
        <v>10.29</v>
      </c>
      <c r="R1816">
        <v>5.16</v>
      </c>
      <c r="S1816">
        <v>5.44</v>
      </c>
      <c r="T1816">
        <v>2</v>
      </c>
      <c r="U1816">
        <v>7.45</v>
      </c>
      <c r="V1816">
        <v>3.68</v>
      </c>
      <c r="W1816">
        <v>2010</v>
      </c>
      <c r="X1816">
        <f t="shared" si="55"/>
        <v>0</v>
      </c>
    </row>
    <row r="1817" spans="1:24" ht="12.75" hidden="1" customHeight="1" x14ac:dyDescent="0.45">
      <c r="A1817">
        <v>17</v>
      </c>
      <c r="B1817" t="s">
        <v>47</v>
      </c>
      <c r="C1817" t="s">
        <v>182</v>
      </c>
      <c r="D1817" s="2" t="str">
        <f t="shared" si="54"/>
        <v>Nebraska2010</v>
      </c>
      <c r="E1817">
        <v>20</v>
      </c>
      <c r="F1817">
        <v>10</v>
      </c>
      <c r="G1817">
        <v>4</v>
      </c>
      <c r="H1817" s="2">
        <v>0</v>
      </c>
      <c r="I1817">
        <v>4.04</v>
      </c>
      <c r="J1817">
        <v>8.81</v>
      </c>
      <c r="K1817">
        <v>12.85</v>
      </c>
      <c r="L1817" s="2">
        <f>_xlfn.RANK.EQ(I1817, INDEX(CFB!$I$2:$I$1048576, MATCH(W1817, CFB!$W$2:$W$1048576, 0)):INDEX(CFB!$I$2:$I$1048576, MATCH(W1817, CFB!$W$2:$W$1048576, 0) + COUNTIF(CFB!$W$2:$W$1048576, W1817) - 1), 0)</f>
        <v>37</v>
      </c>
      <c r="M1817" s="2">
        <f>_xlfn.RANK.EQ(J1817, INDEX(CFB!$J$2:$J$1048576, MATCH(W1817, CFB!$W$2:$W$1048576, 0)):INDEX(CFB!$J$2:$J$1048576, MATCH(W1817, CFB!$W$2:$W$1048576, 0) + COUNTIF(CFB!$W$2:$W$1048576, W1817) - 1))</f>
        <v>9</v>
      </c>
      <c r="N1817" s="2">
        <f>RANK(K1817, INDEX(CFB!$K$2:$K$1048576, MATCH(W1817, CFB!$W$2:$W$1048576, 0)):INDEX(CFB!$K$2:$K$1048576, MATCH(W1817, CFB!$W$2:$W$1048576, 0) + COUNTIF(CFB!$W$2:$W$1048576, W1817) - 1))</f>
        <v>17</v>
      </c>
      <c r="O1817">
        <v>44</v>
      </c>
      <c r="P1817">
        <v>4.04</v>
      </c>
      <c r="Q1817">
        <v>9.0399999999999991</v>
      </c>
      <c r="R1817">
        <v>4.3899999999999997</v>
      </c>
      <c r="S1817">
        <v>6.04</v>
      </c>
      <c r="T1817">
        <v>3.38</v>
      </c>
      <c r="U1817">
        <v>7.15</v>
      </c>
      <c r="V1817">
        <v>3.68</v>
      </c>
      <c r="W1817">
        <v>2010</v>
      </c>
      <c r="X1817">
        <f t="shared" si="55"/>
        <v>0</v>
      </c>
    </row>
    <row r="1818" spans="1:24" ht="12.75" hidden="1" customHeight="1" x14ac:dyDescent="0.45">
      <c r="A1818">
        <v>18</v>
      </c>
      <c r="B1818" t="s">
        <v>130</v>
      </c>
      <c r="C1818" t="s">
        <v>178</v>
      </c>
      <c r="D1818" s="2" t="str">
        <f t="shared" si="54"/>
        <v>Nevada2010</v>
      </c>
      <c r="E1818">
        <v>11</v>
      </c>
      <c r="F1818">
        <v>13</v>
      </c>
      <c r="G1818">
        <v>1</v>
      </c>
      <c r="H1818" s="2">
        <v>0</v>
      </c>
      <c r="I1818">
        <v>11.09</v>
      </c>
      <c r="J1818">
        <v>0.87</v>
      </c>
      <c r="K1818">
        <v>11.96</v>
      </c>
      <c r="L1818" s="2">
        <f>_xlfn.RANK.EQ(I1818, INDEX(CFB!$I$2:$I$1048576, MATCH(W1818, CFB!$W$2:$W$1048576, 0)):INDEX(CFB!$I$2:$I$1048576, MATCH(W1818, CFB!$W$2:$W$1048576, 0) + COUNTIF(CFB!$W$2:$W$1048576, W1818) - 1), 0)</f>
        <v>7</v>
      </c>
      <c r="M1818" s="2">
        <f>_xlfn.RANK.EQ(J1818, INDEX(CFB!$J$2:$J$1048576, MATCH(W1818, CFB!$W$2:$W$1048576, 0)):INDEX(CFB!$J$2:$J$1048576, MATCH(W1818, CFB!$W$2:$W$1048576, 0) + COUNTIF(CFB!$W$2:$W$1048576, W1818) - 1))</f>
        <v>57</v>
      </c>
      <c r="N1818" s="2">
        <f>RANK(K1818, INDEX(CFB!$K$2:$K$1048576, MATCH(W1818, CFB!$W$2:$W$1048576, 0)):INDEX(CFB!$K$2:$K$1048576, MATCH(W1818, CFB!$W$2:$W$1048576, 0) + COUNTIF(CFB!$W$2:$W$1048576, W1818) - 1))</f>
        <v>18</v>
      </c>
      <c r="O1818">
        <v>51.76</v>
      </c>
      <c r="P1818">
        <v>12.21</v>
      </c>
      <c r="Q1818">
        <v>9.8699999999999992</v>
      </c>
      <c r="R1818">
        <v>5.8</v>
      </c>
      <c r="S1818">
        <v>6.55</v>
      </c>
      <c r="T1818">
        <v>3.82</v>
      </c>
      <c r="U1818">
        <v>7.89</v>
      </c>
      <c r="V1818">
        <v>4.82</v>
      </c>
      <c r="W1818">
        <v>2010</v>
      </c>
      <c r="X1818">
        <f t="shared" si="55"/>
        <v>0</v>
      </c>
    </row>
    <row r="1819" spans="1:24" ht="12.75" hidden="1" customHeight="1" x14ac:dyDescent="0.45">
      <c r="A1819">
        <v>19</v>
      </c>
      <c r="B1819" t="s">
        <v>34</v>
      </c>
      <c r="C1819" t="s">
        <v>181</v>
      </c>
      <c r="D1819" s="2" t="str">
        <f t="shared" si="54"/>
        <v>Texas A&amp;M2010</v>
      </c>
      <c r="E1819">
        <v>19</v>
      </c>
      <c r="F1819">
        <v>9</v>
      </c>
      <c r="G1819">
        <v>4</v>
      </c>
      <c r="H1819" s="2">
        <v>0</v>
      </c>
      <c r="I1819">
        <v>5.0999999999999996</v>
      </c>
      <c r="J1819">
        <v>6.28</v>
      </c>
      <c r="K1819">
        <v>11.39</v>
      </c>
      <c r="L1819" s="2">
        <f>_xlfn.RANK.EQ(I1819, INDEX(CFB!$I$2:$I$1048576, MATCH(W1819, CFB!$W$2:$W$1048576, 0)):INDEX(CFB!$I$2:$I$1048576, MATCH(W1819, CFB!$W$2:$W$1048576, 0) + COUNTIF(CFB!$W$2:$W$1048576, W1819) - 1), 0)</f>
        <v>30</v>
      </c>
      <c r="M1819" s="2">
        <f>_xlfn.RANK.EQ(J1819, INDEX(CFB!$J$2:$J$1048576, MATCH(W1819, CFB!$W$2:$W$1048576, 0)):INDEX(CFB!$J$2:$J$1048576, MATCH(W1819, CFB!$W$2:$W$1048576, 0) + COUNTIF(CFB!$W$2:$W$1048576, W1819) - 1))</f>
        <v>22</v>
      </c>
      <c r="N1819" s="2">
        <f>RANK(K1819, INDEX(CFB!$K$2:$K$1048576, MATCH(W1819, CFB!$W$2:$W$1048576, 0)):INDEX(CFB!$K$2:$K$1048576, MATCH(W1819, CFB!$W$2:$W$1048576, 0) + COUNTIF(CFB!$W$2:$W$1048576, W1819) - 1))</f>
        <v>19</v>
      </c>
      <c r="O1819">
        <v>45.83</v>
      </c>
      <c r="P1819">
        <v>6.45</v>
      </c>
      <c r="Q1819">
        <v>8.67</v>
      </c>
      <c r="R1819">
        <v>4.51</v>
      </c>
      <c r="S1819">
        <v>4.9000000000000004</v>
      </c>
      <c r="T1819">
        <v>2.59</v>
      </c>
      <c r="U1819">
        <v>6.75</v>
      </c>
      <c r="V1819">
        <v>3.54</v>
      </c>
      <c r="W1819">
        <v>2010</v>
      </c>
      <c r="X1819">
        <f t="shared" si="55"/>
        <v>0</v>
      </c>
    </row>
    <row r="1820" spans="1:24" ht="12.75" hidden="1" customHeight="1" x14ac:dyDescent="0.45">
      <c r="A1820">
        <v>20</v>
      </c>
      <c r="B1820" t="s">
        <v>91</v>
      </c>
      <c r="C1820" t="s">
        <v>163</v>
      </c>
      <c r="D1820" s="2" t="str">
        <f t="shared" si="54"/>
        <v>North Carolina State2010</v>
      </c>
      <c r="E1820">
        <v>25</v>
      </c>
      <c r="F1820">
        <v>9</v>
      </c>
      <c r="G1820">
        <v>4</v>
      </c>
      <c r="H1820" s="2">
        <v>0</v>
      </c>
      <c r="I1820">
        <v>6.34</v>
      </c>
      <c r="J1820">
        <v>4.66</v>
      </c>
      <c r="K1820">
        <v>11</v>
      </c>
      <c r="L1820" s="2">
        <f>_xlfn.RANK.EQ(I1820, INDEX(CFB!$I$2:$I$1048576, MATCH(W1820, CFB!$W$2:$W$1048576, 0)):INDEX(CFB!$I$2:$I$1048576, MATCH(W1820, CFB!$W$2:$W$1048576, 0) + COUNTIF(CFB!$W$2:$W$1048576, W1820) - 1), 0)</f>
        <v>20</v>
      </c>
      <c r="M1820" s="2">
        <f>_xlfn.RANK.EQ(J1820, INDEX(CFB!$J$2:$J$1048576, MATCH(W1820, CFB!$W$2:$W$1048576, 0)):INDEX(CFB!$J$2:$J$1048576, MATCH(W1820, CFB!$W$2:$W$1048576, 0) + COUNTIF(CFB!$W$2:$W$1048576, W1820) - 1))</f>
        <v>30</v>
      </c>
      <c r="N1820" s="2">
        <f>RANK(K1820, INDEX(CFB!$K$2:$K$1048576, MATCH(W1820, CFB!$W$2:$W$1048576, 0)):INDEX(CFB!$K$2:$K$1048576, MATCH(W1820, CFB!$W$2:$W$1048576, 0) + COUNTIF(CFB!$W$2:$W$1048576, W1820) - 1))</f>
        <v>20</v>
      </c>
      <c r="O1820">
        <v>46.75</v>
      </c>
      <c r="P1820">
        <v>7.89</v>
      </c>
      <c r="Q1820">
        <v>8.34</v>
      </c>
      <c r="R1820">
        <v>5.85</v>
      </c>
      <c r="S1820">
        <v>4.63</v>
      </c>
      <c r="T1820">
        <v>2.42</v>
      </c>
      <c r="U1820">
        <v>6.51</v>
      </c>
      <c r="V1820">
        <v>4.1900000000000004</v>
      </c>
      <c r="W1820">
        <v>2010</v>
      </c>
      <c r="X1820">
        <f t="shared" si="55"/>
        <v>0</v>
      </c>
    </row>
    <row r="1821" spans="1:24" ht="12.75" hidden="1" customHeight="1" x14ac:dyDescent="0.45">
      <c r="A1821">
        <v>21</v>
      </c>
      <c r="B1821" t="s">
        <v>11</v>
      </c>
      <c r="C1821" t="s">
        <v>12</v>
      </c>
      <c r="D1821" s="2" t="str">
        <f t="shared" si="54"/>
        <v>Notre Dame2010</v>
      </c>
      <c r="F1821">
        <v>8</v>
      </c>
      <c r="G1821">
        <v>5</v>
      </c>
      <c r="H1821" s="2">
        <v>0</v>
      </c>
      <c r="I1821">
        <v>3.15</v>
      </c>
      <c r="J1821">
        <v>7.2</v>
      </c>
      <c r="K1821">
        <v>10.35</v>
      </c>
      <c r="L1821" s="2">
        <f>_xlfn.RANK.EQ(I1821, INDEX(CFB!$I$2:$I$1048576, MATCH(W1821, CFB!$W$2:$W$1048576, 0)):INDEX(CFB!$I$2:$I$1048576, MATCH(W1821, CFB!$W$2:$W$1048576, 0) + COUNTIF(CFB!$W$2:$W$1048576, W1821) - 1), 0)</f>
        <v>39</v>
      </c>
      <c r="M1821" s="2">
        <f>_xlfn.RANK.EQ(J1821, INDEX(CFB!$J$2:$J$1048576, MATCH(W1821, CFB!$W$2:$W$1048576, 0)):INDEX(CFB!$J$2:$J$1048576, MATCH(W1821, CFB!$W$2:$W$1048576, 0) + COUNTIF(CFB!$W$2:$W$1048576, W1821) - 1))</f>
        <v>16</v>
      </c>
      <c r="N1821" s="2">
        <f>RANK(K1821, INDEX(CFB!$K$2:$K$1048576, MATCH(W1821, CFB!$W$2:$W$1048576, 0)):INDEX(CFB!$K$2:$K$1048576, MATCH(W1821, CFB!$W$2:$W$1048576, 0) + COUNTIF(CFB!$W$2:$W$1048576, W1821) - 1))</f>
        <v>21</v>
      </c>
      <c r="O1821">
        <v>42.15</v>
      </c>
      <c r="P1821">
        <v>4.7</v>
      </c>
      <c r="Q1821">
        <v>8.27</v>
      </c>
      <c r="R1821">
        <v>4.4400000000000004</v>
      </c>
      <c r="S1821">
        <v>5.05</v>
      </c>
      <c r="T1821">
        <v>2.71</v>
      </c>
      <c r="U1821">
        <v>6.68</v>
      </c>
      <c r="V1821">
        <v>3.76</v>
      </c>
      <c r="W1821">
        <v>2010</v>
      </c>
      <c r="X1821">
        <f t="shared" si="55"/>
        <v>0</v>
      </c>
    </row>
    <row r="1822" spans="1:24" ht="12.75" hidden="1" customHeight="1" x14ac:dyDescent="0.45">
      <c r="A1822">
        <v>22</v>
      </c>
      <c r="B1822" t="s">
        <v>36</v>
      </c>
      <c r="C1822" t="s">
        <v>10</v>
      </c>
      <c r="D1822" s="2" t="str">
        <f t="shared" si="54"/>
        <v>Iowa2010</v>
      </c>
      <c r="F1822">
        <v>8</v>
      </c>
      <c r="G1822">
        <v>5</v>
      </c>
      <c r="H1822" s="2">
        <v>0</v>
      </c>
      <c r="I1822">
        <v>1.62</v>
      </c>
      <c r="J1822">
        <v>8.5299999999999994</v>
      </c>
      <c r="K1822">
        <v>10.15</v>
      </c>
      <c r="L1822" s="2">
        <f>_xlfn.RANK.EQ(I1822, INDEX(CFB!$I$2:$I$1048576, MATCH(W1822, CFB!$W$2:$W$1048576, 0)):INDEX(CFB!$I$2:$I$1048576, MATCH(W1822, CFB!$W$2:$W$1048576, 0) + COUNTIF(CFB!$W$2:$W$1048576, W1822) - 1), 0)</f>
        <v>52</v>
      </c>
      <c r="M1822" s="2">
        <f>_xlfn.RANK.EQ(J1822, INDEX(CFB!$J$2:$J$1048576, MATCH(W1822, CFB!$W$2:$W$1048576, 0)):INDEX(CFB!$J$2:$J$1048576, MATCH(W1822, CFB!$W$2:$W$1048576, 0) + COUNTIF(CFB!$W$2:$W$1048576, W1822) - 1))</f>
        <v>11</v>
      </c>
      <c r="N1822" s="2">
        <f>RANK(K1822, INDEX(CFB!$K$2:$K$1048576, MATCH(W1822, CFB!$W$2:$W$1048576, 0)):INDEX(CFB!$K$2:$K$1048576, MATCH(W1822, CFB!$W$2:$W$1048576, 0) + COUNTIF(CFB!$W$2:$W$1048576, W1822) - 1))</f>
        <v>22</v>
      </c>
      <c r="O1822">
        <v>42</v>
      </c>
      <c r="P1822">
        <v>3.27</v>
      </c>
      <c r="Q1822">
        <v>9.89</v>
      </c>
      <c r="R1822">
        <v>4.62</v>
      </c>
      <c r="S1822">
        <v>4.9400000000000004</v>
      </c>
      <c r="T1822">
        <v>2.4</v>
      </c>
      <c r="U1822">
        <v>7.12</v>
      </c>
      <c r="V1822">
        <v>3.73</v>
      </c>
      <c r="W1822">
        <v>2010</v>
      </c>
      <c r="X1822">
        <f t="shared" si="55"/>
        <v>0</v>
      </c>
    </row>
    <row r="1823" spans="1:24" ht="12.75" hidden="1" customHeight="1" x14ac:dyDescent="0.45">
      <c r="A1823">
        <v>23</v>
      </c>
      <c r="B1823" t="s">
        <v>95</v>
      </c>
      <c r="C1823" t="s">
        <v>10</v>
      </c>
      <c r="D1823" s="2" t="str">
        <f t="shared" si="54"/>
        <v>Michigan State2010</v>
      </c>
      <c r="E1823">
        <v>14</v>
      </c>
      <c r="F1823">
        <v>11</v>
      </c>
      <c r="G1823">
        <v>2</v>
      </c>
      <c r="H1823" s="2">
        <v>0</v>
      </c>
      <c r="I1823">
        <v>4.4000000000000004</v>
      </c>
      <c r="J1823">
        <v>5.51</v>
      </c>
      <c r="K1823">
        <v>9.91</v>
      </c>
      <c r="L1823" s="2">
        <f>_xlfn.RANK.EQ(I1823, INDEX(CFB!$I$2:$I$1048576, MATCH(W1823, CFB!$W$2:$W$1048576, 0)):INDEX(CFB!$I$2:$I$1048576, MATCH(W1823, CFB!$W$2:$W$1048576, 0) + COUNTIF(CFB!$W$2:$W$1048576, W1823) - 1), 0)</f>
        <v>34</v>
      </c>
      <c r="M1823" s="2">
        <f>_xlfn.RANK.EQ(J1823, INDEX(CFB!$J$2:$J$1048576, MATCH(W1823, CFB!$W$2:$W$1048576, 0)):INDEX(CFB!$J$2:$J$1048576, MATCH(W1823, CFB!$W$2:$W$1048576, 0) + COUNTIF(CFB!$W$2:$W$1048576, W1823) - 1))</f>
        <v>25</v>
      </c>
      <c r="N1823" s="2">
        <f>RANK(K1823, INDEX(CFB!$K$2:$K$1048576, MATCH(W1823, CFB!$W$2:$W$1048576, 0)):INDEX(CFB!$K$2:$K$1048576, MATCH(W1823, CFB!$W$2:$W$1048576, 0) + COUNTIF(CFB!$W$2:$W$1048576, W1823) - 1))</f>
        <v>23</v>
      </c>
      <c r="O1823">
        <v>43.32</v>
      </c>
      <c r="P1823">
        <v>9.51</v>
      </c>
      <c r="Q1823">
        <v>9.64</v>
      </c>
      <c r="R1823">
        <v>5.03</v>
      </c>
      <c r="S1823">
        <v>5.27</v>
      </c>
      <c r="T1823">
        <v>3.04</v>
      </c>
      <c r="U1823">
        <v>7.22</v>
      </c>
      <c r="V1823">
        <v>4.13</v>
      </c>
      <c r="W1823">
        <v>2010</v>
      </c>
      <c r="X1823">
        <f t="shared" si="55"/>
        <v>0</v>
      </c>
    </row>
    <row r="1824" spans="1:24" ht="12.75" hidden="1" customHeight="1" x14ac:dyDescent="0.45">
      <c r="A1824">
        <v>24</v>
      </c>
      <c r="B1824" t="s">
        <v>38</v>
      </c>
      <c r="C1824" t="s">
        <v>180</v>
      </c>
      <c r="D1824" s="2" t="str">
        <f t="shared" si="54"/>
        <v>USC2010</v>
      </c>
      <c r="F1824">
        <v>8</v>
      </c>
      <c r="G1824">
        <v>5</v>
      </c>
      <c r="H1824" s="2">
        <v>0</v>
      </c>
      <c r="I1824">
        <v>8.08</v>
      </c>
      <c r="J1824">
        <v>1.48</v>
      </c>
      <c r="K1824">
        <v>9.57</v>
      </c>
      <c r="L1824" s="2">
        <f>_xlfn.RANK.EQ(I1824, INDEX(CFB!$I$2:$I$1048576, MATCH(W1824, CFB!$W$2:$W$1048576, 0)):INDEX(CFB!$I$2:$I$1048576, MATCH(W1824, CFB!$W$2:$W$1048576, 0) + COUNTIF(CFB!$W$2:$W$1048576, W1824) - 1), 0)</f>
        <v>12</v>
      </c>
      <c r="M1824" s="2">
        <f>_xlfn.RANK.EQ(J1824, INDEX(CFB!$J$2:$J$1048576, MATCH(W1824, CFB!$W$2:$W$1048576, 0)):INDEX(CFB!$J$2:$J$1048576, MATCH(W1824, CFB!$W$2:$W$1048576, 0) + COUNTIF(CFB!$W$2:$W$1048576, W1824) - 1))</f>
        <v>54</v>
      </c>
      <c r="N1824" s="2">
        <f>RANK(K1824, INDEX(CFB!$K$2:$K$1048576, MATCH(W1824, CFB!$W$2:$W$1048576, 0)):INDEX(CFB!$K$2:$K$1048576, MATCH(W1824, CFB!$W$2:$W$1048576, 0) + COUNTIF(CFB!$W$2:$W$1048576, W1824) - 1))</f>
        <v>24</v>
      </c>
      <c r="O1824">
        <v>48.76</v>
      </c>
      <c r="P1824">
        <v>8.84</v>
      </c>
      <c r="Q1824">
        <v>8.73</v>
      </c>
      <c r="R1824">
        <v>5.4</v>
      </c>
      <c r="S1824">
        <v>6.21</v>
      </c>
      <c r="T1824">
        <v>3.44</v>
      </c>
      <c r="U1824">
        <v>7.41</v>
      </c>
      <c r="V1824">
        <v>4.43</v>
      </c>
      <c r="W1824">
        <v>2010</v>
      </c>
      <c r="X1824">
        <f t="shared" si="55"/>
        <v>0</v>
      </c>
    </row>
    <row r="1825" spans="1:24" ht="12.75" hidden="1" customHeight="1" x14ac:dyDescent="0.45">
      <c r="A1825">
        <v>25</v>
      </c>
      <c r="B1825" t="s">
        <v>89</v>
      </c>
      <c r="C1825" t="s">
        <v>179</v>
      </c>
      <c r="D1825" s="2" t="str">
        <f t="shared" si="54"/>
        <v>West Virginia2010</v>
      </c>
      <c r="F1825">
        <v>9</v>
      </c>
      <c r="G1825">
        <v>4</v>
      </c>
      <c r="H1825" s="2">
        <v>0</v>
      </c>
      <c r="I1825">
        <v>-0.85</v>
      </c>
      <c r="J1825">
        <v>10.36</v>
      </c>
      <c r="K1825">
        <v>9.51</v>
      </c>
      <c r="L1825" s="2">
        <f>_xlfn.RANK.EQ(I1825, INDEX(CFB!$I$2:$I$1048576, MATCH(W1825, CFB!$W$2:$W$1048576, 0)):INDEX(CFB!$I$2:$I$1048576, MATCH(W1825, CFB!$W$2:$W$1048576, 0) + COUNTIF(CFB!$W$2:$W$1048576, W1825) - 1), 0)</f>
        <v>73</v>
      </c>
      <c r="M1825" s="2">
        <f>_xlfn.RANK.EQ(J1825, INDEX(CFB!$J$2:$J$1048576, MATCH(W1825, CFB!$W$2:$W$1048576, 0)):INDEX(CFB!$J$2:$J$1048576, MATCH(W1825, CFB!$W$2:$W$1048576, 0) + COUNTIF(CFB!$W$2:$W$1048576, W1825) - 1))</f>
        <v>7</v>
      </c>
      <c r="N1825" s="2">
        <f>RANK(K1825, INDEX(CFB!$K$2:$K$1048576, MATCH(W1825, CFB!$W$2:$W$1048576, 0)):INDEX(CFB!$K$2:$K$1048576, MATCH(W1825, CFB!$W$2:$W$1048576, 0) + COUNTIF(CFB!$W$2:$W$1048576, W1825) - 1))</f>
        <v>25</v>
      </c>
      <c r="O1825">
        <v>39.06</v>
      </c>
      <c r="P1825">
        <v>2.36</v>
      </c>
      <c r="Q1825">
        <v>8.6999999999999993</v>
      </c>
      <c r="R1825">
        <v>4.8</v>
      </c>
      <c r="S1825">
        <v>5.0599999999999996</v>
      </c>
      <c r="T1825">
        <v>2.06</v>
      </c>
      <c r="U1825">
        <v>6.58</v>
      </c>
      <c r="V1825">
        <v>3.44</v>
      </c>
      <c r="W1825">
        <v>2010</v>
      </c>
      <c r="X1825">
        <f t="shared" si="55"/>
        <v>0</v>
      </c>
    </row>
    <row r="1826" spans="1:24" ht="12.75" hidden="1" customHeight="1" x14ac:dyDescent="0.45">
      <c r="A1826">
        <v>26</v>
      </c>
      <c r="B1826" t="s">
        <v>35</v>
      </c>
      <c r="C1826" t="s">
        <v>155</v>
      </c>
      <c r="D1826" s="2" t="str">
        <f t="shared" si="54"/>
        <v>Florida2010</v>
      </c>
      <c r="F1826">
        <v>8</v>
      </c>
      <c r="G1826">
        <v>5</v>
      </c>
      <c r="H1826" s="2">
        <v>0</v>
      </c>
      <c r="I1826">
        <v>5.35</v>
      </c>
      <c r="J1826">
        <v>3.95</v>
      </c>
      <c r="K1826">
        <v>9.3000000000000007</v>
      </c>
      <c r="L1826" s="2">
        <f>_xlfn.RANK.EQ(I1826, INDEX(CFB!$I$2:$I$1048576, MATCH(W1826, CFB!$W$2:$W$1048576, 0)):INDEX(CFB!$I$2:$I$1048576, MATCH(W1826, CFB!$W$2:$W$1048576, 0) + COUNTIF(CFB!$W$2:$W$1048576, W1826) - 1), 0)</f>
        <v>29</v>
      </c>
      <c r="M1826" s="2">
        <f>_xlfn.RANK.EQ(J1826, INDEX(CFB!$J$2:$J$1048576, MATCH(W1826, CFB!$W$2:$W$1048576, 0)):INDEX(CFB!$J$2:$J$1048576, MATCH(W1826, CFB!$W$2:$W$1048576, 0) + COUNTIF(CFB!$W$2:$W$1048576, W1826) - 1))</f>
        <v>36</v>
      </c>
      <c r="N1826" s="2">
        <f>RANK(K1826, INDEX(CFB!$K$2:$K$1048576, MATCH(W1826, CFB!$W$2:$W$1048576, 0)):INDEX(CFB!$K$2:$K$1048576, MATCH(W1826, CFB!$W$2:$W$1048576, 0) + COUNTIF(CFB!$W$2:$W$1048576, W1826) - 1))</f>
        <v>26</v>
      </c>
      <c r="O1826">
        <v>47.23</v>
      </c>
      <c r="P1826">
        <v>7.53</v>
      </c>
      <c r="Q1826">
        <v>8.0500000000000007</v>
      </c>
      <c r="R1826">
        <v>4.2699999999999996</v>
      </c>
      <c r="S1826">
        <v>5.58</v>
      </c>
      <c r="T1826">
        <v>2.58</v>
      </c>
      <c r="U1826">
        <v>6.6</v>
      </c>
      <c r="V1826">
        <v>3.38</v>
      </c>
      <c r="W1826">
        <v>2010</v>
      </c>
      <c r="X1826">
        <f t="shared" si="55"/>
        <v>0</v>
      </c>
    </row>
    <row r="1827" spans="1:24" ht="12.75" hidden="1" customHeight="1" x14ac:dyDescent="0.45">
      <c r="A1827">
        <v>27</v>
      </c>
      <c r="B1827" t="s">
        <v>109</v>
      </c>
      <c r="C1827" t="s">
        <v>157</v>
      </c>
      <c r="D1827" s="2" t="str">
        <f t="shared" si="54"/>
        <v>Mississippi State2010</v>
      </c>
      <c r="E1827">
        <v>15</v>
      </c>
      <c r="F1827">
        <v>9</v>
      </c>
      <c r="G1827">
        <v>4</v>
      </c>
      <c r="H1827" s="2">
        <v>0</v>
      </c>
      <c r="I1827">
        <v>0.13</v>
      </c>
      <c r="J1827">
        <v>8.98</v>
      </c>
      <c r="K1827">
        <v>9.11</v>
      </c>
      <c r="L1827" s="2">
        <f>_xlfn.RANK.EQ(I1827, INDEX(CFB!$I$2:$I$1048576, MATCH(W1827, CFB!$W$2:$W$1048576, 0)):INDEX(CFB!$I$2:$I$1048576, MATCH(W1827, CFB!$W$2:$W$1048576, 0) + COUNTIF(CFB!$W$2:$W$1048576, W1827) - 1), 0)</f>
        <v>64</v>
      </c>
      <c r="M1827" s="2">
        <f>_xlfn.RANK.EQ(J1827, INDEX(CFB!$J$2:$J$1048576, MATCH(W1827, CFB!$W$2:$W$1048576, 0)):INDEX(CFB!$J$2:$J$1048576, MATCH(W1827, CFB!$W$2:$W$1048576, 0) + COUNTIF(CFB!$W$2:$W$1048576, W1827) - 1))</f>
        <v>8</v>
      </c>
      <c r="N1827" s="2">
        <f>RANK(K1827, INDEX(CFB!$K$2:$K$1048576, MATCH(W1827, CFB!$W$2:$W$1048576, 0)):INDEX(CFB!$K$2:$K$1048576, MATCH(W1827, CFB!$W$2:$W$1048576, 0) + COUNTIF(CFB!$W$2:$W$1048576, W1827) - 1))</f>
        <v>27</v>
      </c>
      <c r="O1827">
        <v>41.55</v>
      </c>
      <c r="P1827">
        <v>2.86</v>
      </c>
      <c r="Q1827">
        <v>9.77</v>
      </c>
      <c r="R1827">
        <v>4.6900000000000004</v>
      </c>
      <c r="S1827">
        <v>5.55</v>
      </c>
      <c r="T1827">
        <v>2.2000000000000002</v>
      </c>
      <c r="U1827">
        <v>6.91</v>
      </c>
      <c r="V1827">
        <v>3.58</v>
      </c>
      <c r="W1827">
        <v>2010</v>
      </c>
      <c r="X1827">
        <f t="shared" si="55"/>
        <v>0</v>
      </c>
    </row>
    <row r="1828" spans="1:24" ht="12.75" hidden="1" customHeight="1" x14ac:dyDescent="0.45">
      <c r="A1828">
        <v>28</v>
      </c>
      <c r="B1828" t="s">
        <v>28</v>
      </c>
      <c r="C1828" t="s">
        <v>180</v>
      </c>
      <c r="D1828" s="2" t="str">
        <f t="shared" si="54"/>
        <v>Arizona State2010</v>
      </c>
      <c r="F1828">
        <v>6</v>
      </c>
      <c r="G1828">
        <v>6</v>
      </c>
      <c r="H1828" s="2">
        <v>0</v>
      </c>
      <c r="I1828">
        <v>6.84</v>
      </c>
      <c r="J1828">
        <v>1.58</v>
      </c>
      <c r="K1828">
        <v>8.42</v>
      </c>
      <c r="L1828" s="2">
        <f>_xlfn.RANK.EQ(I1828, INDEX(CFB!$I$2:$I$1048576, MATCH(W1828, CFB!$W$2:$W$1048576, 0)):INDEX(CFB!$I$2:$I$1048576, MATCH(W1828, CFB!$W$2:$W$1048576, 0) + COUNTIF(CFB!$W$2:$W$1048576, W1828) - 1), 0)</f>
        <v>17</v>
      </c>
      <c r="M1828" s="2">
        <f>_xlfn.RANK.EQ(J1828, INDEX(CFB!$J$2:$J$1048576, MATCH(W1828, CFB!$W$2:$W$1048576, 0)):INDEX(CFB!$J$2:$J$1048576, MATCH(W1828, CFB!$W$2:$W$1048576, 0) + COUNTIF(CFB!$W$2:$W$1048576, W1828) - 1))</f>
        <v>51</v>
      </c>
      <c r="N1828" s="2">
        <f>RANK(K1828, INDEX(CFB!$K$2:$K$1048576, MATCH(W1828, CFB!$W$2:$W$1048576, 0)):INDEX(CFB!$K$2:$K$1048576, MATCH(W1828, CFB!$W$2:$W$1048576, 0) + COUNTIF(CFB!$W$2:$W$1048576, W1828) - 1))</f>
        <v>28</v>
      </c>
      <c r="O1828">
        <v>48.5</v>
      </c>
      <c r="P1828">
        <v>8.33</v>
      </c>
      <c r="Q1828">
        <v>9.06</v>
      </c>
      <c r="R1828">
        <v>5.16</v>
      </c>
      <c r="S1828">
        <v>4.92</v>
      </c>
      <c r="T1828">
        <v>2.14</v>
      </c>
      <c r="U1828">
        <v>7.06</v>
      </c>
      <c r="V1828">
        <v>3.68</v>
      </c>
      <c r="W1828">
        <v>2010</v>
      </c>
      <c r="X1828">
        <f t="shared" si="55"/>
        <v>0</v>
      </c>
    </row>
    <row r="1829" spans="1:24" ht="12.75" hidden="1" customHeight="1" x14ac:dyDescent="0.45">
      <c r="A1829">
        <v>29</v>
      </c>
      <c r="B1829" t="s">
        <v>84</v>
      </c>
      <c r="C1829" t="s">
        <v>31</v>
      </c>
      <c r="D1829" s="2" t="str">
        <f t="shared" si="54"/>
        <v>Utah2010</v>
      </c>
      <c r="F1829">
        <v>10</v>
      </c>
      <c r="G1829">
        <v>3</v>
      </c>
      <c r="H1829" s="2">
        <v>0</v>
      </c>
      <c r="I1829">
        <v>2.92</v>
      </c>
      <c r="J1829">
        <v>5.38</v>
      </c>
      <c r="K1829">
        <v>8.3000000000000007</v>
      </c>
      <c r="L1829" s="2">
        <f>_xlfn.RANK.EQ(I1829, INDEX(CFB!$I$2:$I$1048576, MATCH(W1829, CFB!$W$2:$W$1048576, 0)):INDEX(CFB!$I$2:$I$1048576, MATCH(W1829, CFB!$W$2:$W$1048576, 0) + COUNTIF(CFB!$W$2:$W$1048576, W1829) - 1), 0)</f>
        <v>41</v>
      </c>
      <c r="M1829" s="2">
        <f>_xlfn.RANK.EQ(J1829, INDEX(CFB!$J$2:$J$1048576, MATCH(W1829, CFB!$W$2:$W$1048576, 0)):INDEX(CFB!$J$2:$J$1048576, MATCH(W1829, CFB!$W$2:$W$1048576, 0) + COUNTIF(CFB!$W$2:$W$1048576, W1829) - 1))</f>
        <v>26</v>
      </c>
      <c r="N1829" s="2">
        <f>RANK(K1829, INDEX(CFB!$K$2:$K$1048576, MATCH(W1829, CFB!$W$2:$W$1048576, 0)):INDEX(CFB!$K$2:$K$1048576, MATCH(W1829, CFB!$W$2:$W$1048576, 0) + COUNTIF(CFB!$W$2:$W$1048576, W1829) - 1))</f>
        <v>29</v>
      </c>
      <c r="O1829">
        <v>46.65</v>
      </c>
      <c r="P1829">
        <v>8.56</v>
      </c>
      <c r="Q1829">
        <v>9.4700000000000006</v>
      </c>
      <c r="R1829">
        <v>6.05</v>
      </c>
      <c r="S1829">
        <v>5.27</v>
      </c>
      <c r="T1829">
        <v>2.8</v>
      </c>
      <c r="U1829">
        <v>7.32</v>
      </c>
      <c r="V1829">
        <v>4.3099999999999996</v>
      </c>
      <c r="W1829">
        <v>2010</v>
      </c>
      <c r="X1829">
        <f t="shared" si="55"/>
        <v>0</v>
      </c>
    </row>
    <row r="1830" spans="1:24" ht="12.75" hidden="1" customHeight="1" x14ac:dyDescent="0.45">
      <c r="A1830">
        <v>30</v>
      </c>
      <c r="B1830" t="s">
        <v>22</v>
      </c>
      <c r="C1830" t="s">
        <v>164</v>
      </c>
      <c r="D1830" s="2" t="str">
        <f t="shared" si="54"/>
        <v>Miami (FL)2010</v>
      </c>
      <c r="F1830">
        <v>7</v>
      </c>
      <c r="G1830">
        <v>6</v>
      </c>
      <c r="H1830" s="2">
        <v>0</v>
      </c>
      <c r="I1830">
        <v>2.12</v>
      </c>
      <c r="J1830">
        <v>6.14</v>
      </c>
      <c r="K1830">
        <v>8.26</v>
      </c>
      <c r="L1830" s="2">
        <f>_xlfn.RANK.EQ(I1830, INDEX(CFB!$I$2:$I$1048576, MATCH(W1830, CFB!$W$2:$W$1048576, 0)):INDEX(CFB!$I$2:$I$1048576, MATCH(W1830, CFB!$W$2:$W$1048576, 0) + COUNTIF(CFB!$W$2:$W$1048576, W1830) - 1), 0)</f>
        <v>50</v>
      </c>
      <c r="M1830" s="2">
        <f>_xlfn.RANK.EQ(J1830, INDEX(CFB!$J$2:$J$1048576, MATCH(W1830, CFB!$W$2:$W$1048576, 0)):INDEX(CFB!$J$2:$J$1048576, MATCH(W1830, CFB!$W$2:$W$1048576, 0) + COUNTIF(CFB!$W$2:$W$1048576, W1830) - 1))</f>
        <v>23</v>
      </c>
      <c r="N1830" s="2">
        <f>RANK(K1830, INDEX(CFB!$K$2:$K$1048576, MATCH(W1830, CFB!$W$2:$W$1048576, 0)):INDEX(CFB!$K$2:$K$1048576, MATCH(W1830, CFB!$W$2:$W$1048576, 0) + COUNTIF(CFB!$W$2:$W$1048576, W1830) - 1))</f>
        <v>30</v>
      </c>
      <c r="O1830">
        <v>43.01</v>
      </c>
      <c r="P1830">
        <v>6.47</v>
      </c>
      <c r="Q1830">
        <v>8.73</v>
      </c>
      <c r="R1830">
        <v>4.46</v>
      </c>
      <c r="S1830">
        <v>5.97</v>
      </c>
      <c r="T1830">
        <v>3.13</v>
      </c>
      <c r="U1830">
        <v>7.19</v>
      </c>
      <c r="V1830">
        <v>3.63</v>
      </c>
      <c r="W1830">
        <v>2010</v>
      </c>
      <c r="X1830">
        <f t="shared" si="55"/>
        <v>0</v>
      </c>
    </row>
    <row r="1831" spans="1:24" ht="12.75" hidden="1" customHeight="1" x14ac:dyDescent="0.45">
      <c r="A1831">
        <v>31</v>
      </c>
      <c r="B1831" t="s">
        <v>120</v>
      </c>
      <c r="C1831" t="s">
        <v>180</v>
      </c>
      <c r="D1831" s="2" t="str">
        <f t="shared" si="54"/>
        <v>Arizona2010</v>
      </c>
      <c r="F1831">
        <v>7</v>
      </c>
      <c r="G1831">
        <v>6</v>
      </c>
      <c r="H1831" s="2">
        <v>0</v>
      </c>
      <c r="I1831">
        <v>2.76</v>
      </c>
      <c r="J1831">
        <v>5.38</v>
      </c>
      <c r="K1831">
        <v>8.14</v>
      </c>
      <c r="L1831" s="2">
        <f>_xlfn.RANK.EQ(I1831, INDEX(CFB!$I$2:$I$1048576, MATCH(W1831, CFB!$W$2:$W$1048576, 0)):INDEX(CFB!$I$2:$I$1048576, MATCH(W1831, CFB!$W$2:$W$1048576, 0) + COUNTIF(CFB!$W$2:$W$1048576, W1831) - 1), 0)</f>
        <v>43</v>
      </c>
      <c r="M1831" s="2">
        <f>_xlfn.RANK.EQ(J1831, INDEX(CFB!$J$2:$J$1048576, MATCH(W1831, CFB!$W$2:$W$1048576, 0)):INDEX(CFB!$J$2:$J$1048576, MATCH(W1831, CFB!$W$2:$W$1048576, 0) + COUNTIF(CFB!$W$2:$W$1048576, W1831) - 1))</f>
        <v>26</v>
      </c>
      <c r="N1831" s="2">
        <f>RANK(K1831, INDEX(CFB!$K$2:$K$1048576, MATCH(W1831, CFB!$W$2:$W$1048576, 0)):INDEX(CFB!$K$2:$K$1048576, MATCH(W1831, CFB!$W$2:$W$1048576, 0) + COUNTIF(CFB!$W$2:$W$1048576, W1831) - 1))</f>
        <v>31</v>
      </c>
      <c r="O1831">
        <v>45.09</v>
      </c>
      <c r="P1831">
        <v>4.88</v>
      </c>
      <c r="Q1831">
        <v>9.4700000000000006</v>
      </c>
      <c r="R1831">
        <v>4.82</v>
      </c>
      <c r="S1831">
        <v>5</v>
      </c>
      <c r="T1831">
        <v>2.4900000000000002</v>
      </c>
      <c r="U1831">
        <v>7.33</v>
      </c>
      <c r="V1831">
        <v>3.55</v>
      </c>
      <c r="W1831">
        <v>2010</v>
      </c>
      <c r="X1831">
        <f t="shared" si="55"/>
        <v>0</v>
      </c>
    </row>
    <row r="1832" spans="1:24" ht="12.75" hidden="1" customHeight="1" x14ac:dyDescent="0.45">
      <c r="A1832">
        <v>32</v>
      </c>
      <c r="B1832" t="s">
        <v>43</v>
      </c>
      <c r="C1832" t="s">
        <v>10</v>
      </c>
      <c r="D1832" s="2" t="str">
        <f t="shared" si="54"/>
        <v>Illinois2010</v>
      </c>
      <c r="F1832">
        <v>7</v>
      </c>
      <c r="G1832">
        <v>6</v>
      </c>
      <c r="H1832" s="2">
        <v>0</v>
      </c>
      <c r="I1832">
        <v>5.51</v>
      </c>
      <c r="J1832">
        <v>2.2599999999999998</v>
      </c>
      <c r="K1832">
        <v>7.77</v>
      </c>
      <c r="L1832" s="2">
        <f>_xlfn.RANK.EQ(I1832, INDEX(CFB!$I$2:$I$1048576, MATCH(W1832, CFB!$W$2:$W$1048576, 0)):INDEX(CFB!$I$2:$I$1048576, MATCH(W1832, CFB!$W$2:$W$1048576, 0) + COUNTIF(CFB!$W$2:$W$1048576, W1832) - 1), 0)</f>
        <v>28</v>
      </c>
      <c r="M1832" s="2">
        <f>_xlfn.RANK.EQ(J1832, INDEX(CFB!$J$2:$J$1048576, MATCH(W1832, CFB!$W$2:$W$1048576, 0)):INDEX(CFB!$J$2:$J$1048576, MATCH(W1832, CFB!$W$2:$W$1048576, 0) + COUNTIF(CFB!$W$2:$W$1048576, W1832) - 1))</f>
        <v>48</v>
      </c>
      <c r="N1832" s="2">
        <f>RANK(K1832, INDEX(CFB!$K$2:$K$1048576, MATCH(W1832, CFB!$W$2:$W$1048576, 0)):INDEX(CFB!$K$2:$K$1048576, MATCH(W1832, CFB!$W$2:$W$1048576, 0) + COUNTIF(CFB!$W$2:$W$1048576, W1832) - 1))</f>
        <v>32</v>
      </c>
      <c r="O1832">
        <v>44.93</v>
      </c>
      <c r="P1832">
        <v>10.16</v>
      </c>
      <c r="Q1832">
        <v>8.23</v>
      </c>
      <c r="R1832">
        <v>5.36</v>
      </c>
      <c r="S1832">
        <v>5.79</v>
      </c>
      <c r="T1832">
        <v>2.93</v>
      </c>
      <c r="U1832">
        <v>6.6</v>
      </c>
      <c r="V1832">
        <v>4.18</v>
      </c>
      <c r="W1832">
        <v>2010</v>
      </c>
      <c r="X1832">
        <f t="shared" si="55"/>
        <v>0</v>
      </c>
    </row>
    <row r="1833" spans="1:24" ht="12.75" hidden="1" customHeight="1" x14ac:dyDescent="0.45">
      <c r="A1833">
        <v>33</v>
      </c>
      <c r="B1833" t="s">
        <v>119</v>
      </c>
      <c r="C1833" t="s">
        <v>180</v>
      </c>
      <c r="D1833" s="2" t="str">
        <f t="shared" si="54"/>
        <v>Oregon State2010</v>
      </c>
      <c r="F1833">
        <v>5</v>
      </c>
      <c r="G1833">
        <v>7</v>
      </c>
      <c r="H1833" s="2">
        <v>0</v>
      </c>
      <c r="I1833">
        <v>4.57</v>
      </c>
      <c r="J1833">
        <v>3.03</v>
      </c>
      <c r="K1833">
        <v>7.6</v>
      </c>
      <c r="L1833" s="2">
        <f>_xlfn.RANK.EQ(I1833, INDEX(CFB!$I$2:$I$1048576, MATCH(W1833, CFB!$W$2:$W$1048576, 0)):INDEX(CFB!$I$2:$I$1048576, MATCH(W1833, CFB!$W$2:$W$1048576, 0) + COUNTIF(CFB!$W$2:$W$1048576, W1833) - 1), 0)</f>
        <v>33</v>
      </c>
      <c r="M1833" s="2">
        <f>_xlfn.RANK.EQ(J1833, INDEX(CFB!$J$2:$J$1048576, MATCH(W1833, CFB!$W$2:$W$1048576, 0)):INDEX(CFB!$J$2:$J$1048576, MATCH(W1833, CFB!$W$2:$W$1048576, 0) + COUNTIF(CFB!$W$2:$W$1048576, W1833) - 1))</f>
        <v>42</v>
      </c>
      <c r="N1833" s="2">
        <f>RANK(K1833, INDEX(CFB!$K$2:$K$1048576, MATCH(W1833, CFB!$W$2:$W$1048576, 0)):INDEX(CFB!$K$2:$K$1048576, MATCH(W1833, CFB!$W$2:$W$1048576, 0) + COUNTIF(CFB!$W$2:$W$1048576, W1833) - 1))</f>
        <v>33</v>
      </c>
      <c r="O1833">
        <v>44.86</v>
      </c>
      <c r="P1833">
        <v>6.54</v>
      </c>
      <c r="Q1833">
        <v>8.89</v>
      </c>
      <c r="R1833">
        <v>5.61</v>
      </c>
      <c r="S1833">
        <v>4.95</v>
      </c>
      <c r="T1833">
        <v>2.92</v>
      </c>
      <c r="U1833">
        <v>6.85</v>
      </c>
      <c r="V1833">
        <v>4</v>
      </c>
      <c r="W1833">
        <v>2010</v>
      </c>
      <c r="X1833">
        <f t="shared" si="55"/>
        <v>0</v>
      </c>
    </row>
    <row r="1834" spans="1:24" ht="12.75" hidden="1" customHeight="1" x14ac:dyDescent="0.45">
      <c r="A1834">
        <v>34</v>
      </c>
      <c r="B1834" t="s">
        <v>70</v>
      </c>
      <c r="C1834" t="s">
        <v>179</v>
      </c>
      <c r="D1834" s="2" t="str">
        <f t="shared" si="54"/>
        <v>Pitt2010</v>
      </c>
      <c r="F1834">
        <v>8</v>
      </c>
      <c r="G1834">
        <v>5</v>
      </c>
      <c r="H1834" s="2">
        <v>0</v>
      </c>
      <c r="I1834">
        <v>1.76</v>
      </c>
      <c r="J1834">
        <v>5.64</v>
      </c>
      <c r="K1834">
        <v>7.4</v>
      </c>
      <c r="L1834" s="2">
        <f>_xlfn.RANK.EQ(I1834, INDEX(CFB!$I$2:$I$1048576, MATCH(W1834, CFB!$W$2:$W$1048576, 0)):INDEX(CFB!$I$2:$I$1048576, MATCH(W1834, CFB!$W$2:$W$1048576, 0) + COUNTIF(CFB!$W$2:$W$1048576, W1834) - 1), 0)</f>
        <v>51</v>
      </c>
      <c r="M1834" s="2">
        <f>_xlfn.RANK.EQ(J1834, INDEX(CFB!$J$2:$J$1048576, MATCH(W1834, CFB!$W$2:$W$1048576, 0)):INDEX(CFB!$J$2:$J$1048576, MATCH(W1834, CFB!$W$2:$W$1048576, 0) + COUNTIF(CFB!$W$2:$W$1048576, W1834) - 1))</f>
        <v>24</v>
      </c>
      <c r="N1834" s="2">
        <f>RANK(K1834, INDEX(CFB!$K$2:$K$1048576, MATCH(W1834, CFB!$W$2:$W$1048576, 0)):INDEX(CFB!$K$2:$K$1048576, MATCH(W1834, CFB!$W$2:$W$1048576, 0) + COUNTIF(CFB!$W$2:$W$1048576, W1834) - 1))</f>
        <v>34</v>
      </c>
      <c r="O1834">
        <v>41.32</v>
      </c>
      <c r="P1834">
        <v>7.01</v>
      </c>
      <c r="Q1834">
        <v>8.8000000000000007</v>
      </c>
      <c r="R1834">
        <v>4.93</v>
      </c>
      <c r="S1834">
        <v>5.66</v>
      </c>
      <c r="T1834">
        <v>2.58</v>
      </c>
      <c r="U1834">
        <v>7.01</v>
      </c>
      <c r="V1834">
        <v>3.7</v>
      </c>
      <c r="W1834">
        <v>2010</v>
      </c>
      <c r="X1834">
        <f t="shared" si="55"/>
        <v>0</v>
      </c>
    </row>
    <row r="1835" spans="1:24" ht="12.75" hidden="1" customHeight="1" x14ac:dyDescent="0.45">
      <c r="A1835">
        <v>35</v>
      </c>
      <c r="B1835" t="s">
        <v>26</v>
      </c>
      <c r="C1835" t="s">
        <v>163</v>
      </c>
      <c r="D1835" s="2" t="str">
        <f t="shared" si="54"/>
        <v>Clemson2010</v>
      </c>
      <c r="F1835">
        <v>6</v>
      </c>
      <c r="G1835">
        <v>7</v>
      </c>
      <c r="H1835" s="2">
        <v>0</v>
      </c>
      <c r="I1835">
        <v>0.21</v>
      </c>
      <c r="J1835">
        <v>7.14</v>
      </c>
      <c r="K1835">
        <v>7.35</v>
      </c>
      <c r="L1835" s="2">
        <f>_xlfn.RANK.EQ(I1835, INDEX(CFB!$I$2:$I$1048576, MATCH(W1835, CFB!$W$2:$W$1048576, 0)):INDEX(CFB!$I$2:$I$1048576, MATCH(W1835, CFB!$W$2:$W$1048576, 0) + COUNTIF(CFB!$W$2:$W$1048576, W1835) - 1), 0)</f>
        <v>63</v>
      </c>
      <c r="M1835" s="2">
        <f>_xlfn.RANK.EQ(J1835, INDEX(CFB!$J$2:$J$1048576, MATCH(W1835, CFB!$W$2:$W$1048576, 0)):INDEX(CFB!$J$2:$J$1048576, MATCH(W1835, CFB!$W$2:$W$1048576, 0) + COUNTIF(CFB!$W$2:$W$1048576, W1835) - 1))</f>
        <v>18</v>
      </c>
      <c r="N1835" s="2">
        <f>RANK(K1835, INDEX(CFB!$K$2:$K$1048576, MATCH(W1835, CFB!$W$2:$W$1048576, 0)):INDEX(CFB!$K$2:$K$1048576, MATCH(W1835, CFB!$W$2:$W$1048576, 0) + COUNTIF(CFB!$W$2:$W$1048576, W1835) - 1))</f>
        <v>35</v>
      </c>
      <c r="O1835">
        <v>39.65</v>
      </c>
      <c r="P1835">
        <v>4.78</v>
      </c>
      <c r="Q1835">
        <v>7.9</v>
      </c>
      <c r="R1835">
        <v>5</v>
      </c>
      <c r="S1835">
        <v>5.25</v>
      </c>
      <c r="T1835">
        <v>2.33</v>
      </c>
      <c r="U1835">
        <v>6.37</v>
      </c>
      <c r="V1835">
        <v>3.61</v>
      </c>
      <c r="W1835">
        <v>2010</v>
      </c>
      <c r="X1835">
        <f t="shared" si="55"/>
        <v>0</v>
      </c>
    </row>
    <row r="1836" spans="1:24" ht="12.75" hidden="1" customHeight="1" x14ac:dyDescent="0.45">
      <c r="A1836">
        <v>36</v>
      </c>
      <c r="B1836" t="s">
        <v>96</v>
      </c>
      <c r="C1836" t="s">
        <v>163</v>
      </c>
      <c r="D1836" s="2" t="str">
        <f t="shared" si="54"/>
        <v>Maryland2010</v>
      </c>
      <c r="E1836">
        <v>23</v>
      </c>
      <c r="F1836">
        <v>9</v>
      </c>
      <c r="G1836">
        <v>4</v>
      </c>
      <c r="H1836" s="2">
        <v>0</v>
      </c>
      <c r="I1836">
        <v>2.77</v>
      </c>
      <c r="J1836">
        <v>4.25</v>
      </c>
      <c r="K1836">
        <v>7.02</v>
      </c>
      <c r="L1836" s="2">
        <f>_xlfn.RANK.EQ(I1836, INDEX(CFB!$I$2:$I$1048576, MATCH(W1836, CFB!$W$2:$W$1048576, 0)):INDEX(CFB!$I$2:$I$1048576, MATCH(W1836, CFB!$W$2:$W$1048576, 0) + COUNTIF(CFB!$W$2:$W$1048576, W1836) - 1), 0)</f>
        <v>42</v>
      </c>
      <c r="M1836" s="2">
        <f>_xlfn.RANK.EQ(J1836, INDEX(CFB!$J$2:$J$1048576, MATCH(W1836, CFB!$W$2:$W$1048576, 0)):INDEX(CFB!$J$2:$J$1048576, MATCH(W1836, CFB!$W$2:$W$1048576, 0) + COUNTIF(CFB!$W$2:$W$1048576, W1836) - 1))</f>
        <v>33</v>
      </c>
      <c r="N1836" s="2">
        <f>RANK(K1836, INDEX(CFB!$K$2:$K$1048576, MATCH(W1836, CFB!$W$2:$W$1048576, 0)):INDEX(CFB!$K$2:$K$1048576, MATCH(W1836, CFB!$W$2:$W$1048576, 0) + COUNTIF(CFB!$W$2:$W$1048576, W1836) - 1))</f>
        <v>36</v>
      </c>
      <c r="O1836">
        <v>45.31</v>
      </c>
      <c r="P1836">
        <v>9.3000000000000007</v>
      </c>
      <c r="Q1836">
        <v>8.59</v>
      </c>
      <c r="R1836">
        <v>4.6399999999999997</v>
      </c>
      <c r="S1836">
        <v>5.08</v>
      </c>
      <c r="T1836">
        <v>2.4900000000000002</v>
      </c>
      <c r="U1836">
        <v>6.67</v>
      </c>
      <c r="V1836">
        <v>3.7</v>
      </c>
      <c r="W1836">
        <v>2010</v>
      </c>
      <c r="X1836">
        <f t="shared" si="55"/>
        <v>0</v>
      </c>
    </row>
    <row r="1837" spans="1:24" ht="12.75" hidden="1" customHeight="1" x14ac:dyDescent="0.45">
      <c r="A1837">
        <v>37</v>
      </c>
      <c r="B1837" t="s">
        <v>131</v>
      </c>
      <c r="C1837" t="s">
        <v>31</v>
      </c>
      <c r="D1837" s="2" t="str">
        <f t="shared" si="54"/>
        <v>Air Force2010</v>
      </c>
      <c r="F1837">
        <v>9</v>
      </c>
      <c r="G1837">
        <v>4</v>
      </c>
      <c r="H1837" s="2">
        <v>0</v>
      </c>
      <c r="I1837">
        <v>4.05</v>
      </c>
      <c r="J1837">
        <v>2.82</v>
      </c>
      <c r="K1837">
        <v>6.87</v>
      </c>
      <c r="L1837" s="2">
        <f>_xlfn.RANK.EQ(I1837, INDEX(CFB!$I$2:$I$1048576, MATCH(W1837, CFB!$W$2:$W$1048576, 0)):INDEX(CFB!$I$2:$I$1048576, MATCH(W1837, CFB!$W$2:$W$1048576, 0) + COUNTIF(CFB!$W$2:$W$1048576, W1837) - 1), 0)</f>
        <v>36</v>
      </c>
      <c r="M1837" s="2">
        <f>_xlfn.RANK.EQ(J1837, INDEX(CFB!$J$2:$J$1048576, MATCH(W1837, CFB!$W$2:$W$1048576, 0)):INDEX(CFB!$J$2:$J$1048576, MATCH(W1837, CFB!$W$2:$W$1048576, 0) + COUNTIF(CFB!$W$2:$W$1048576, W1837) - 1))</f>
        <v>45</v>
      </c>
      <c r="N1837" s="2">
        <f>RANK(K1837, INDEX(CFB!$K$2:$K$1048576, MATCH(W1837, CFB!$W$2:$W$1048576, 0)):INDEX(CFB!$K$2:$K$1048576, MATCH(W1837, CFB!$W$2:$W$1048576, 0) + COUNTIF(CFB!$W$2:$W$1048576, W1837) - 1))</f>
        <v>37</v>
      </c>
      <c r="O1837">
        <v>42.52</v>
      </c>
      <c r="P1837">
        <v>9.84</v>
      </c>
      <c r="Q1837">
        <v>10.51</v>
      </c>
      <c r="R1837">
        <v>4.3899999999999997</v>
      </c>
      <c r="S1837">
        <v>5.84</v>
      </c>
      <c r="T1837">
        <v>4.29</v>
      </c>
      <c r="U1837">
        <v>6.94</v>
      </c>
      <c r="V1837">
        <v>4.37</v>
      </c>
      <c r="W1837">
        <v>2010</v>
      </c>
      <c r="X1837">
        <f t="shared" si="55"/>
        <v>0</v>
      </c>
    </row>
    <row r="1838" spans="1:24" ht="12.75" hidden="1" customHeight="1" x14ac:dyDescent="0.45">
      <c r="A1838">
        <v>38</v>
      </c>
      <c r="B1838" t="s">
        <v>126</v>
      </c>
      <c r="C1838" t="s">
        <v>178</v>
      </c>
      <c r="D1838" s="2" t="str">
        <f t="shared" si="54"/>
        <v>Hawaii2010</v>
      </c>
      <c r="F1838">
        <v>10</v>
      </c>
      <c r="G1838">
        <v>4</v>
      </c>
      <c r="H1838" s="2">
        <v>0</v>
      </c>
      <c r="I1838">
        <v>5.69</v>
      </c>
      <c r="J1838">
        <v>0.86</v>
      </c>
      <c r="K1838">
        <v>6.55</v>
      </c>
      <c r="L1838" s="2">
        <f>_xlfn.RANK.EQ(I1838, INDEX(CFB!$I$2:$I$1048576, MATCH(W1838, CFB!$W$2:$W$1048576, 0)):INDEX(CFB!$I$2:$I$1048576, MATCH(W1838, CFB!$W$2:$W$1048576, 0) + COUNTIF(CFB!$W$2:$W$1048576, W1838) - 1), 0)</f>
        <v>26</v>
      </c>
      <c r="M1838" s="2">
        <f>_xlfn.RANK.EQ(J1838, INDEX(CFB!$J$2:$J$1048576, MATCH(W1838, CFB!$W$2:$W$1048576, 0)):INDEX(CFB!$J$2:$J$1048576, MATCH(W1838, CFB!$W$2:$W$1048576, 0) + COUNTIF(CFB!$W$2:$W$1048576, W1838) - 1))</f>
        <v>58</v>
      </c>
      <c r="N1838" s="2">
        <f>RANK(K1838, INDEX(CFB!$K$2:$K$1048576, MATCH(W1838, CFB!$W$2:$W$1048576, 0)):INDEX(CFB!$K$2:$K$1048576, MATCH(W1838, CFB!$W$2:$W$1048576, 0) + COUNTIF(CFB!$W$2:$W$1048576, W1838) - 1))</f>
        <v>38</v>
      </c>
      <c r="O1838">
        <v>49.28</v>
      </c>
      <c r="P1838">
        <v>14.04</v>
      </c>
      <c r="Q1838">
        <v>9.99</v>
      </c>
      <c r="R1838">
        <v>5.59</v>
      </c>
      <c r="S1838">
        <v>5.1100000000000003</v>
      </c>
      <c r="T1838">
        <v>3.23</v>
      </c>
      <c r="U1838">
        <v>8.24</v>
      </c>
      <c r="V1838">
        <v>4.3099999999999996</v>
      </c>
      <c r="W1838">
        <v>2010</v>
      </c>
      <c r="X1838">
        <f t="shared" si="55"/>
        <v>0</v>
      </c>
    </row>
    <row r="1839" spans="1:24" ht="12.75" hidden="1" customHeight="1" x14ac:dyDescent="0.45">
      <c r="A1839">
        <v>39</v>
      </c>
      <c r="B1839" t="s">
        <v>17</v>
      </c>
      <c r="C1839" t="s">
        <v>155</v>
      </c>
      <c r="D1839" s="2" t="str">
        <f t="shared" si="54"/>
        <v>Georgia2010</v>
      </c>
      <c r="F1839">
        <v>6</v>
      </c>
      <c r="G1839">
        <v>7</v>
      </c>
      <c r="H1839" s="2">
        <v>0</v>
      </c>
      <c r="I1839">
        <v>2.63</v>
      </c>
      <c r="J1839">
        <v>3.72</v>
      </c>
      <c r="K1839">
        <v>6.35</v>
      </c>
      <c r="L1839" s="2">
        <f>_xlfn.RANK.EQ(I1839, INDEX(CFB!$I$2:$I$1048576, MATCH(W1839, CFB!$W$2:$W$1048576, 0)):INDEX(CFB!$I$2:$I$1048576, MATCH(W1839, CFB!$W$2:$W$1048576, 0) + COUNTIF(CFB!$W$2:$W$1048576, W1839) - 1), 0)</f>
        <v>46</v>
      </c>
      <c r="M1839" s="2">
        <f>_xlfn.RANK.EQ(J1839, INDEX(CFB!$J$2:$J$1048576, MATCH(W1839, CFB!$W$2:$W$1048576, 0)):INDEX(CFB!$J$2:$J$1048576, MATCH(W1839, CFB!$W$2:$W$1048576, 0) + COUNTIF(CFB!$W$2:$W$1048576, W1839) - 1))</f>
        <v>38</v>
      </c>
      <c r="N1839" s="2">
        <f>RANK(K1839, INDEX(CFB!$K$2:$K$1048576, MATCH(W1839, CFB!$W$2:$W$1048576, 0)):INDEX(CFB!$K$2:$K$1048576, MATCH(W1839, CFB!$W$2:$W$1048576, 0) + COUNTIF(CFB!$W$2:$W$1048576, W1839) - 1))</f>
        <v>39</v>
      </c>
      <c r="O1839">
        <v>46.79</v>
      </c>
      <c r="P1839">
        <v>7.92</v>
      </c>
      <c r="Q1839">
        <v>10.36</v>
      </c>
      <c r="R1839">
        <v>5.51</v>
      </c>
      <c r="S1839">
        <v>5.26</v>
      </c>
      <c r="T1839">
        <v>2.74</v>
      </c>
      <c r="U1839">
        <v>7.43</v>
      </c>
      <c r="V1839">
        <v>3.84</v>
      </c>
      <c r="W1839">
        <v>2010</v>
      </c>
      <c r="X1839">
        <f t="shared" si="55"/>
        <v>0</v>
      </c>
    </row>
    <row r="1840" spans="1:24" ht="12.75" hidden="1" customHeight="1" x14ac:dyDescent="0.45">
      <c r="A1840">
        <v>40</v>
      </c>
      <c r="B1840" t="s">
        <v>146</v>
      </c>
      <c r="C1840" t="s">
        <v>31</v>
      </c>
      <c r="D1840" s="2" t="str">
        <f t="shared" si="54"/>
        <v>San Diego State2010</v>
      </c>
      <c r="F1840">
        <v>9</v>
      </c>
      <c r="G1840">
        <v>4</v>
      </c>
      <c r="H1840" s="2">
        <v>0</v>
      </c>
      <c r="I1840">
        <v>6.72</v>
      </c>
      <c r="J1840">
        <v>-0.66</v>
      </c>
      <c r="K1840">
        <v>6.07</v>
      </c>
      <c r="L1840" s="2">
        <f>_xlfn.RANK.EQ(I1840, INDEX(CFB!$I$2:$I$1048576, MATCH(W1840, CFB!$W$2:$W$1048576, 0)):INDEX(CFB!$I$2:$I$1048576, MATCH(W1840, CFB!$W$2:$W$1048576, 0) + COUNTIF(CFB!$W$2:$W$1048576, W1840) - 1), 0)</f>
        <v>18</v>
      </c>
      <c r="M1840" s="2">
        <f>_xlfn.RANK.EQ(J1840, INDEX(CFB!$J$2:$J$1048576, MATCH(W1840, CFB!$W$2:$W$1048576, 0)):INDEX(CFB!$J$2:$J$1048576, MATCH(W1840, CFB!$W$2:$W$1048576, 0) + COUNTIF(CFB!$W$2:$W$1048576, W1840) - 1))</f>
        <v>64</v>
      </c>
      <c r="N1840" s="2">
        <f>RANK(K1840, INDEX(CFB!$K$2:$K$1048576, MATCH(W1840, CFB!$W$2:$W$1048576, 0)):INDEX(CFB!$K$2:$K$1048576, MATCH(W1840, CFB!$W$2:$W$1048576, 0) + COUNTIF(CFB!$W$2:$W$1048576, W1840) - 1))</f>
        <v>40</v>
      </c>
      <c r="O1840">
        <v>45.73</v>
      </c>
      <c r="P1840">
        <v>12.94</v>
      </c>
      <c r="Q1840">
        <v>10.34</v>
      </c>
      <c r="R1840">
        <v>4.82</v>
      </c>
      <c r="S1840">
        <v>4.97</v>
      </c>
      <c r="T1840">
        <v>3.32</v>
      </c>
      <c r="U1840">
        <v>7.65</v>
      </c>
      <c r="V1840">
        <v>4.17</v>
      </c>
      <c r="W1840">
        <v>2010</v>
      </c>
      <c r="X1840">
        <f t="shared" si="55"/>
        <v>0</v>
      </c>
    </row>
    <row r="1841" spans="1:24" ht="12.75" hidden="1" customHeight="1" x14ac:dyDescent="0.45">
      <c r="A1841">
        <v>41</v>
      </c>
      <c r="B1841" t="s">
        <v>82</v>
      </c>
      <c r="C1841" t="s">
        <v>168</v>
      </c>
      <c r="D1841" s="2" t="str">
        <f t="shared" si="54"/>
        <v>UCF2010</v>
      </c>
      <c r="E1841">
        <v>21</v>
      </c>
      <c r="F1841">
        <v>11</v>
      </c>
      <c r="G1841">
        <v>3</v>
      </c>
      <c r="H1841" s="2">
        <v>0</v>
      </c>
      <c r="I1841">
        <v>-1.62</v>
      </c>
      <c r="J1841">
        <v>7.41</v>
      </c>
      <c r="K1841">
        <v>5.79</v>
      </c>
      <c r="L1841" s="2">
        <f>_xlfn.RANK.EQ(I1841, INDEX(CFB!$I$2:$I$1048576, MATCH(W1841, CFB!$W$2:$W$1048576, 0)):INDEX(CFB!$I$2:$I$1048576, MATCH(W1841, CFB!$W$2:$W$1048576, 0) + COUNTIF(CFB!$W$2:$W$1048576, W1841) - 1), 0)</f>
        <v>80</v>
      </c>
      <c r="M1841" s="2">
        <f>_xlfn.RANK.EQ(J1841, INDEX(CFB!$J$2:$J$1048576, MATCH(W1841, CFB!$W$2:$W$1048576, 0)):INDEX(CFB!$J$2:$J$1048576, MATCH(W1841, CFB!$W$2:$W$1048576, 0) + COUNTIF(CFB!$W$2:$W$1048576, W1841) - 1))</f>
        <v>14</v>
      </c>
      <c r="N1841" s="2">
        <f>RANK(K1841, INDEX(CFB!$K$2:$K$1048576, MATCH(W1841, CFB!$W$2:$W$1048576, 0)):INDEX(CFB!$K$2:$K$1048576, MATCH(W1841, CFB!$W$2:$W$1048576, 0) + COUNTIF(CFB!$W$2:$W$1048576, W1841) - 1))</f>
        <v>41</v>
      </c>
      <c r="O1841">
        <v>38.42</v>
      </c>
      <c r="P1841">
        <v>6.85</v>
      </c>
      <c r="Q1841">
        <v>9.66</v>
      </c>
      <c r="R1841">
        <v>5.09</v>
      </c>
      <c r="S1841">
        <v>4.97</v>
      </c>
      <c r="T1841">
        <v>2.96</v>
      </c>
      <c r="U1841">
        <v>6.51</v>
      </c>
      <c r="V1841">
        <v>4.0199999999999996</v>
      </c>
      <c r="W1841">
        <v>2010</v>
      </c>
      <c r="X1841">
        <f t="shared" si="55"/>
        <v>0</v>
      </c>
    </row>
    <row r="1842" spans="1:24" ht="12.75" hidden="1" customHeight="1" x14ac:dyDescent="0.45">
      <c r="A1842">
        <v>42</v>
      </c>
      <c r="B1842" t="s">
        <v>66</v>
      </c>
      <c r="C1842" t="s">
        <v>180</v>
      </c>
      <c r="D1842" s="2" t="str">
        <f t="shared" si="54"/>
        <v>Washington2010</v>
      </c>
      <c r="F1842">
        <v>7</v>
      </c>
      <c r="G1842">
        <v>6</v>
      </c>
      <c r="H1842" s="2">
        <v>0</v>
      </c>
      <c r="I1842">
        <v>2.4500000000000002</v>
      </c>
      <c r="J1842">
        <v>3.11</v>
      </c>
      <c r="K1842">
        <v>5.55</v>
      </c>
      <c r="L1842" s="2">
        <f>_xlfn.RANK.EQ(I1842, INDEX(CFB!$I$2:$I$1048576, MATCH(W1842, CFB!$W$2:$W$1048576, 0)):INDEX(CFB!$I$2:$I$1048576, MATCH(W1842, CFB!$W$2:$W$1048576, 0) + COUNTIF(CFB!$W$2:$W$1048576, W1842) - 1), 0)</f>
        <v>47</v>
      </c>
      <c r="M1842" s="2">
        <f>_xlfn.RANK.EQ(J1842, INDEX(CFB!$J$2:$J$1048576, MATCH(W1842, CFB!$W$2:$W$1048576, 0)):INDEX(CFB!$J$2:$J$1048576, MATCH(W1842, CFB!$W$2:$W$1048576, 0) + COUNTIF(CFB!$W$2:$W$1048576, W1842) - 1))</f>
        <v>41</v>
      </c>
      <c r="N1842" s="2">
        <f>RANK(K1842, INDEX(CFB!$K$2:$K$1048576, MATCH(W1842, CFB!$W$2:$W$1048576, 0)):INDEX(CFB!$K$2:$K$1048576, MATCH(W1842, CFB!$W$2:$W$1048576, 0) + COUNTIF(CFB!$W$2:$W$1048576, W1842) - 1))</f>
        <v>42</v>
      </c>
      <c r="O1842">
        <v>41.88</v>
      </c>
      <c r="P1842">
        <v>11.44</v>
      </c>
      <c r="Q1842">
        <v>8.75</v>
      </c>
      <c r="R1842">
        <v>5.35</v>
      </c>
      <c r="S1842">
        <v>5.82</v>
      </c>
      <c r="T1842">
        <v>3.51</v>
      </c>
      <c r="U1842">
        <v>7.12</v>
      </c>
      <c r="V1842">
        <v>4.2300000000000004</v>
      </c>
      <c r="W1842">
        <v>2010</v>
      </c>
      <c r="X1842">
        <f t="shared" si="55"/>
        <v>0</v>
      </c>
    </row>
    <row r="1843" spans="1:24" ht="12.75" hidden="1" customHeight="1" x14ac:dyDescent="0.45">
      <c r="A1843">
        <v>43</v>
      </c>
      <c r="B1843" t="s">
        <v>83</v>
      </c>
      <c r="C1843" t="s">
        <v>180</v>
      </c>
      <c r="D1843" s="2" t="str">
        <f t="shared" si="54"/>
        <v>California2010</v>
      </c>
      <c r="F1843">
        <v>5</v>
      </c>
      <c r="G1843">
        <v>7</v>
      </c>
      <c r="H1843" s="2">
        <v>0</v>
      </c>
      <c r="I1843">
        <v>-2.2200000000000002</v>
      </c>
      <c r="J1843">
        <v>7.57</v>
      </c>
      <c r="K1843">
        <v>5.35</v>
      </c>
      <c r="L1843" s="2">
        <f>_xlfn.RANK.EQ(I1843, INDEX(CFB!$I$2:$I$1048576, MATCH(W1843, CFB!$W$2:$W$1048576, 0)):INDEX(CFB!$I$2:$I$1048576, MATCH(W1843, CFB!$W$2:$W$1048576, 0) + COUNTIF(CFB!$W$2:$W$1048576, W1843) - 1), 0)</f>
        <v>82</v>
      </c>
      <c r="M1843" s="2">
        <f>_xlfn.RANK.EQ(J1843, INDEX(CFB!$J$2:$J$1048576, MATCH(W1843, CFB!$W$2:$W$1048576, 0)):INDEX(CFB!$J$2:$J$1048576, MATCH(W1843, CFB!$W$2:$W$1048576, 0) + COUNTIF(CFB!$W$2:$W$1048576, W1843) - 1))</f>
        <v>13</v>
      </c>
      <c r="N1843" s="2">
        <f>RANK(K1843, INDEX(CFB!$K$2:$K$1048576, MATCH(W1843, CFB!$W$2:$W$1048576, 0)):INDEX(CFB!$K$2:$K$1048576, MATCH(W1843, CFB!$W$2:$W$1048576, 0) + COUNTIF(CFB!$W$2:$W$1048576, W1843) - 1))</f>
        <v>43</v>
      </c>
      <c r="O1843">
        <v>42.38</v>
      </c>
      <c r="P1843">
        <v>4.59</v>
      </c>
      <c r="Q1843">
        <v>7.92</v>
      </c>
      <c r="R1843">
        <v>4.38</v>
      </c>
      <c r="S1843">
        <v>5.41</v>
      </c>
      <c r="T1843">
        <v>2.5499999999999998</v>
      </c>
      <c r="U1843">
        <v>6.5</v>
      </c>
      <c r="V1843">
        <v>3.35</v>
      </c>
      <c r="W1843">
        <v>2010</v>
      </c>
      <c r="X1843">
        <f t="shared" si="55"/>
        <v>0</v>
      </c>
    </row>
    <row r="1844" spans="1:24" ht="12.75" hidden="1" customHeight="1" x14ac:dyDescent="0.45">
      <c r="A1844">
        <v>44</v>
      </c>
      <c r="B1844" t="s">
        <v>75</v>
      </c>
      <c r="C1844" t="s">
        <v>164</v>
      </c>
      <c r="D1844" s="2" t="str">
        <f t="shared" si="54"/>
        <v>North Carolina2010</v>
      </c>
      <c r="F1844">
        <v>8</v>
      </c>
      <c r="G1844">
        <v>5</v>
      </c>
      <c r="H1844" s="2">
        <v>0</v>
      </c>
      <c r="I1844">
        <v>1.0900000000000001</v>
      </c>
      <c r="J1844">
        <v>4.0599999999999996</v>
      </c>
      <c r="K1844">
        <v>5.15</v>
      </c>
      <c r="L1844" s="2">
        <f>_xlfn.RANK.EQ(I1844, INDEX(CFB!$I$2:$I$1048576, MATCH(W1844, CFB!$W$2:$W$1048576, 0)):INDEX(CFB!$I$2:$I$1048576, MATCH(W1844, CFB!$W$2:$W$1048576, 0) + COUNTIF(CFB!$W$2:$W$1048576, W1844) - 1), 0)</f>
        <v>55</v>
      </c>
      <c r="M1844" s="2">
        <f>_xlfn.RANK.EQ(J1844, INDEX(CFB!$J$2:$J$1048576, MATCH(W1844, CFB!$W$2:$W$1048576, 0)):INDEX(CFB!$J$2:$J$1048576, MATCH(W1844, CFB!$W$2:$W$1048576, 0) + COUNTIF(CFB!$W$2:$W$1048576, W1844) - 1))</f>
        <v>35</v>
      </c>
      <c r="N1844" s="2">
        <f>RANK(K1844, INDEX(CFB!$K$2:$K$1048576, MATCH(W1844, CFB!$W$2:$W$1048576, 0)):INDEX(CFB!$K$2:$K$1048576, MATCH(W1844, CFB!$W$2:$W$1048576, 0) + COUNTIF(CFB!$W$2:$W$1048576, W1844) - 1))</f>
        <v>44</v>
      </c>
      <c r="O1844">
        <v>39.31</v>
      </c>
      <c r="P1844">
        <v>8.7200000000000006</v>
      </c>
      <c r="Q1844">
        <v>9.44</v>
      </c>
      <c r="R1844">
        <v>5.03</v>
      </c>
      <c r="S1844">
        <v>4.57</v>
      </c>
      <c r="T1844">
        <v>2.81</v>
      </c>
      <c r="U1844">
        <v>6.92</v>
      </c>
      <c r="V1844">
        <v>3.94</v>
      </c>
      <c r="W1844">
        <v>2010</v>
      </c>
      <c r="X1844">
        <f t="shared" si="55"/>
        <v>0</v>
      </c>
    </row>
    <row r="1845" spans="1:24" ht="12.75" hidden="1" customHeight="1" x14ac:dyDescent="0.45">
      <c r="A1845">
        <v>45</v>
      </c>
      <c r="B1845" t="s">
        <v>147</v>
      </c>
      <c r="C1845" t="s">
        <v>165</v>
      </c>
      <c r="D1845" s="2" t="str">
        <f t="shared" si="54"/>
        <v>Tulsa2010</v>
      </c>
      <c r="E1845">
        <v>24</v>
      </c>
      <c r="F1845">
        <v>10</v>
      </c>
      <c r="G1845">
        <v>3</v>
      </c>
      <c r="H1845" s="2">
        <v>0</v>
      </c>
      <c r="I1845">
        <v>8.93</v>
      </c>
      <c r="J1845">
        <v>-3.97</v>
      </c>
      <c r="K1845">
        <v>4.95</v>
      </c>
      <c r="L1845" s="2">
        <f>_xlfn.RANK.EQ(I1845, INDEX(CFB!$I$2:$I$1048576, MATCH(W1845, CFB!$W$2:$W$1048576, 0)):INDEX(CFB!$I$2:$I$1048576, MATCH(W1845, CFB!$W$2:$W$1048576, 0) + COUNTIF(CFB!$W$2:$W$1048576, W1845) - 1), 0)</f>
        <v>11</v>
      </c>
      <c r="M1845" s="2">
        <f>_xlfn.RANK.EQ(J1845, INDEX(CFB!$J$2:$J$1048576, MATCH(W1845, CFB!$W$2:$W$1048576, 0)):INDEX(CFB!$J$2:$J$1048576, MATCH(W1845, CFB!$W$2:$W$1048576, 0) + COUNTIF(CFB!$W$2:$W$1048576, W1845) - 1))</f>
        <v>88</v>
      </c>
      <c r="N1845" s="2">
        <f>RANK(K1845, INDEX(CFB!$K$2:$K$1048576, MATCH(W1845, CFB!$W$2:$W$1048576, 0)):INDEX(CFB!$K$2:$K$1048576, MATCH(W1845, CFB!$W$2:$W$1048576, 0) + COUNTIF(CFB!$W$2:$W$1048576, W1845) - 1))</f>
        <v>45</v>
      </c>
      <c r="O1845">
        <v>47.79</v>
      </c>
      <c r="P1845">
        <v>18.54</v>
      </c>
      <c r="Q1845">
        <v>8.99</v>
      </c>
      <c r="R1845">
        <v>7.08</v>
      </c>
      <c r="S1845">
        <v>5.76</v>
      </c>
      <c r="T1845">
        <v>3.53</v>
      </c>
      <c r="U1845">
        <v>7.21</v>
      </c>
      <c r="V1845">
        <v>5.29</v>
      </c>
      <c r="W1845">
        <v>2010</v>
      </c>
      <c r="X1845">
        <f t="shared" si="55"/>
        <v>0</v>
      </c>
    </row>
    <row r="1846" spans="1:24" ht="12.75" hidden="1" customHeight="1" x14ac:dyDescent="0.45">
      <c r="A1846">
        <v>46</v>
      </c>
      <c r="B1846" t="s">
        <v>87</v>
      </c>
      <c r="C1846" t="s">
        <v>161</v>
      </c>
      <c r="D1846" s="2" t="str">
        <f t="shared" si="54"/>
        <v>Northern Illinois2010</v>
      </c>
      <c r="F1846">
        <v>11</v>
      </c>
      <c r="G1846">
        <v>3</v>
      </c>
      <c r="H1846" s="2">
        <v>0</v>
      </c>
      <c r="I1846">
        <v>2.35</v>
      </c>
      <c r="J1846">
        <v>1.96</v>
      </c>
      <c r="K1846">
        <v>4.32</v>
      </c>
      <c r="L1846" s="2">
        <f>_xlfn.RANK.EQ(I1846, INDEX(CFB!$I$2:$I$1048576, MATCH(W1846, CFB!$W$2:$W$1048576, 0)):INDEX(CFB!$I$2:$I$1048576, MATCH(W1846, CFB!$W$2:$W$1048576, 0) + COUNTIF(CFB!$W$2:$W$1048576, W1846) - 1), 0)</f>
        <v>48</v>
      </c>
      <c r="M1846" s="2">
        <f>_xlfn.RANK.EQ(J1846, INDEX(CFB!$J$2:$J$1048576, MATCH(W1846, CFB!$W$2:$W$1048576, 0)):INDEX(CFB!$J$2:$J$1048576, MATCH(W1846, CFB!$W$2:$W$1048576, 0) + COUNTIF(CFB!$W$2:$W$1048576, W1846) - 1))</f>
        <v>49</v>
      </c>
      <c r="N1846" s="2">
        <f>RANK(K1846, INDEX(CFB!$K$2:$K$1048576, MATCH(W1846, CFB!$W$2:$W$1048576, 0)):INDEX(CFB!$K$2:$K$1048576, MATCH(W1846, CFB!$W$2:$W$1048576, 0) + COUNTIF(CFB!$W$2:$W$1048576, W1846) - 1))</f>
        <v>46</v>
      </c>
      <c r="O1846">
        <v>44.9</v>
      </c>
      <c r="P1846">
        <v>12.99</v>
      </c>
      <c r="Q1846">
        <v>8.7100000000000009</v>
      </c>
      <c r="R1846">
        <v>5.92</v>
      </c>
      <c r="S1846">
        <v>6.59</v>
      </c>
      <c r="T1846">
        <v>3.76</v>
      </c>
      <c r="U1846">
        <v>7.43</v>
      </c>
      <c r="V1846">
        <v>4.84</v>
      </c>
      <c r="W1846">
        <v>2010</v>
      </c>
      <c r="X1846">
        <f t="shared" si="55"/>
        <v>0</v>
      </c>
    </row>
    <row r="1847" spans="1:24" ht="12.75" hidden="1" customHeight="1" x14ac:dyDescent="0.45">
      <c r="A1847">
        <v>47</v>
      </c>
      <c r="B1847" t="s">
        <v>41</v>
      </c>
      <c r="C1847" t="s">
        <v>182</v>
      </c>
      <c r="D1847" s="2" t="str">
        <f t="shared" si="54"/>
        <v>Kansas State2010</v>
      </c>
      <c r="F1847">
        <v>7</v>
      </c>
      <c r="G1847">
        <v>6</v>
      </c>
      <c r="H1847" s="2">
        <v>0</v>
      </c>
      <c r="I1847">
        <v>8.07</v>
      </c>
      <c r="J1847">
        <v>-3.96</v>
      </c>
      <c r="K1847">
        <v>4.1100000000000003</v>
      </c>
      <c r="L1847" s="2">
        <f>_xlfn.RANK.EQ(I1847, INDEX(CFB!$I$2:$I$1048576, MATCH(W1847, CFB!$W$2:$W$1048576, 0)):INDEX(CFB!$I$2:$I$1048576, MATCH(W1847, CFB!$W$2:$W$1048576, 0) + COUNTIF(CFB!$W$2:$W$1048576, W1847) - 1), 0)</f>
        <v>13</v>
      </c>
      <c r="M1847" s="2">
        <f>_xlfn.RANK.EQ(J1847, INDEX(CFB!$J$2:$J$1048576, MATCH(W1847, CFB!$W$2:$W$1048576, 0)):INDEX(CFB!$J$2:$J$1048576, MATCH(W1847, CFB!$W$2:$W$1048576, 0) + COUNTIF(CFB!$W$2:$W$1048576, W1847) - 1))</f>
        <v>87</v>
      </c>
      <c r="N1847" s="2">
        <f>RANK(K1847, INDEX(CFB!$K$2:$K$1048576, MATCH(W1847, CFB!$W$2:$W$1048576, 0)):INDEX(CFB!$K$2:$K$1048576, MATCH(W1847, CFB!$W$2:$W$1048576, 0) + COUNTIF(CFB!$W$2:$W$1048576, W1847) - 1))</f>
        <v>47</v>
      </c>
      <c r="O1847">
        <v>47.69</v>
      </c>
      <c r="P1847">
        <v>17.89</v>
      </c>
      <c r="Q1847">
        <v>9.48</v>
      </c>
      <c r="R1847">
        <v>5.96</v>
      </c>
      <c r="S1847">
        <v>5.39</v>
      </c>
      <c r="T1847">
        <v>5.13</v>
      </c>
      <c r="U1847">
        <v>6.93</v>
      </c>
      <c r="V1847">
        <v>5.51</v>
      </c>
      <c r="W1847">
        <v>2010</v>
      </c>
      <c r="X1847">
        <f t="shared" si="55"/>
        <v>0</v>
      </c>
    </row>
    <row r="1848" spans="1:24" ht="12.75" hidden="1" customHeight="1" x14ac:dyDescent="0.45">
      <c r="A1848">
        <v>48</v>
      </c>
      <c r="B1848" t="s">
        <v>51</v>
      </c>
      <c r="C1848" t="s">
        <v>12</v>
      </c>
      <c r="D1848" s="2" t="str">
        <f t="shared" si="54"/>
        <v>Navy2010</v>
      </c>
      <c r="F1848">
        <v>9</v>
      </c>
      <c r="G1848">
        <v>4</v>
      </c>
      <c r="H1848" s="2">
        <v>0</v>
      </c>
      <c r="I1848">
        <v>1.01</v>
      </c>
      <c r="J1848">
        <v>2.4700000000000002</v>
      </c>
      <c r="K1848">
        <v>3.49</v>
      </c>
      <c r="L1848" s="2">
        <f>_xlfn.RANK.EQ(I1848, INDEX(CFB!$I$2:$I$1048576, MATCH(W1848, CFB!$W$2:$W$1048576, 0)):INDEX(CFB!$I$2:$I$1048576, MATCH(W1848, CFB!$W$2:$W$1048576, 0) + COUNTIF(CFB!$W$2:$W$1048576, W1848) - 1), 0)</f>
        <v>56</v>
      </c>
      <c r="M1848" s="2">
        <f>_xlfn.RANK.EQ(J1848, INDEX(CFB!$J$2:$J$1048576, MATCH(W1848, CFB!$W$2:$W$1048576, 0)):INDEX(CFB!$J$2:$J$1048576, MATCH(W1848, CFB!$W$2:$W$1048576, 0) + COUNTIF(CFB!$W$2:$W$1048576, W1848) - 1))</f>
        <v>46</v>
      </c>
      <c r="N1848" s="2">
        <f>RANK(K1848, INDEX(CFB!$K$2:$K$1048576, MATCH(W1848, CFB!$W$2:$W$1048576, 0)):INDEX(CFB!$K$2:$K$1048576, MATCH(W1848, CFB!$W$2:$W$1048576, 0) + COUNTIF(CFB!$W$2:$W$1048576, W1848) - 1))</f>
        <v>48</v>
      </c>
      <c r="O1848">
        <v>39.380000000000003</v>
      </c>
      <c r="P1848">
        <v>11.23</v>
      </c>
      <c r="Q1848">
        <v>11.28</v>
      </c>
      <c r="R1848">
        <v>5.63</v>
      </c>
      <c r="S1848">
        <v>5.94</v>
      </c>
      <c r="T1848">
        <v>3.99</v>
      </c>
      <c r="U1848">
        <v>7.06</v>
      </c>
      <c r="V1848">
        <v>4.79</v>
      </c>
      <c r="W1848">
        <v>2010</v>
      </c>
      <c r="X1848">
        <f t="shared" si="55"/>
        <v>0</v>
      </c>
    </row>
    <row r="1849" spans="1:24" ht="12.75" hidden="1" customHeight="1" x14ac:dyDescent="0.45">
      <c r="A1849">
        <v>49</v>
      </c>
      <c r="B1849" t="s">
        <v>71</v>
      </c>
      <c r="C1849" t="s">
        <v>181</v>
      </c>
      <c r="D1849" s="2" t="str">
        <f t="shared" si="54"/>
        <v>Texas Tech2010</v>
      </c>
      <c r="F1849">
        <v>8</v>
      </c>
      <c r="G1849">
        <v>5</v>
      </c>
      <c r="H1849" s="2">
        <v>0</v>
      </c>
      <c r="I1849">
        <v>5.87</v>
      </c>
      <c r="J1849">
        <v>-2.82</v>
      </c>
      <c r="K1849">
        <v>3.06</v>
      </c>
      <c r="L1849" s="2">
        <f>_xlfn.RANK.EQ(I1849, INDEX(CFB!$I$2:$I$1048576, MATCH(W1849, CFB!$W$2:$W$1048576, 0)):INDEX(CFB!$I$2:$I$1048576, MATCH(W1849, CFB!$W$2:$W$1048576, 0) + COUNTIF(CFB!$W$2:$W$1048576, W1849) - 1), 0)</f>
        <v>23</v>
      </c>
      <c r="M1849" s="2">
        <f>_xlfn.RANK.EQ(J1849, INDEX(CFB!$J$2:$J$1048576, MATCH(W1849, CFB!$W$2:$W$1048576, 0)):INDEX(CFB!$J$2:$J$1048576, MATCH(W1849, CFB!$W$2:$W$1048576, 0) + COUNTIF(CFB!$W$2:$W$1048576, W1849) - 1))</f>
        <v>78</v>
      </c>
      <c r="N1849" s="2">
        <f>RANK(K1849, INDEX(CFB!$K$2:$K$1048576, MATCH(W1849, CFB!$W$2:$W$1048576, 0)):INDEX(CFB!$K$2:$K$1048576, MATCH(W1849, CFB!$W$2:$W$1048576, 0) + COUNTIF(CFB!$W$2:$W$1048576, W1849) - 1))</f>
        <v>49</v>
      </c>
      <c r="O1849">
        <v>45.4</v>
      </c>
      <c r="P1849">
        <v>17.29</v>
      </c>
      <c r="Q1849">
        <v>8.2799999999999994</v>
      </c>
      <c r="R1849">
        <v>6.06</v>
      </c>
      <c r="S1849">
        <v>4.8899999999999997</v>
      </c>
      <c r="T1849">
        <v>3.59</v>
      </c>
      <c r="U1849">
        <v>6.77</v>
      </c>
      <c r="V1849">
        <v>4.76</v>
      </c>
      <c r="W1849">
        <v>2010</v>
      </c>
      <c r="X1849">
        <f t="shared" si="55"/>
        <v>0</v>
      </c>
    </row>
    <row r="1850" spans="1:24" ht="12.75" hidden="1" customHeight="1" x14ac:dyDescent="0.45">
      <c r="A1850">
        <v>50</v>
      </c>
      <c r="B1850" t="s">
        <v>16</v>
      </c>
      <c r="C1850" t="s">
        <v>10</v>
      </c>
      <c r="D1850" s="2" t="str">
        <f t="shared" si="54"/>
        <v>Penn State2010</v>
      </c>
      <c r="F1850">
        <v>7</v>
      </c>
      <c r="G1850">
        <v>6</v>
      </c>
      <c r="H1850" s="2">
        <v>0</v>
      </c>
      <c r="I1850">
        <v>0.1</v>
      </c>
      <c r="J1850">
        <v>2.87</v>
      </c>
      <c r="K1850">
        <v>2.96</v>
      </c>
      <c r="L1850" s="2">
        <f>_xlfn.RANK.EQ(I1850, INDEX(CFB!$I$2:$I$1048576, MATCH(W1850, CFB!$W$2:$W$1048576, 0)):INDEX(CFB!$I$2:$I$1048576, MATCH(W1850, CFB!$W$2:$W$1048576, 0) + COUNTIF(CFB!$W$2:$W$1048576, W1850) - 1), 0)</f>
        <v>66</v>
      </c>
      <c r="M1850" s="2">
        <f>_xlfn.RANK.EQ(J1850, INDEX(CFB!$J$2:$J$1048576, MATCH(W1850, CFB!$W$2:$W$1048576, 0)):INDEX(CFB!$J$2:$J$1048576, MATCH(W1850, CFB!$W$2:$W$1048576, 0) + COUNTIF(CFB!$W$2:$W$1048576, W1850) - 1))</f>
        <v>43</v>
      </c>
      <c r="N1850" s="2">
        <f>RANK(K1850, INDEX(CFB!$K$2:$K$1048576, MATCH(W1850, CFB!$W$2:$W$1048576, 0)):INDEX(CFB!$K$2:$K$1048576, MATCH(W1850, CFB!$W$2:$W$1048576, 0) + COUNTIF(CFB!$W$2:$W$1048576, W1850) - 1))</f>
        <v>50</v>
      </c>
      <c r="O1850">
        <v>38.71</v>
      </c>
      <c r="P1850">
        <v>9.8699999999999992</v>
      </c>
      <c r="Q1850">
        <v>8.6</v>
      </c>
      <c r="R1850">
        <v>4.96</v>
      </c>
      <c r="S1850">
        <v>5.15</v>
      </c>
      <c r="T1850">
        <v>3.59</v>
      </c>
      <c r="U1850">
        <v>6.72</v>
      </c>
      <c r="V1850">
        <v>4.22</v>
      </c>
      <c r="W1850">
        <v>2010</v>
      </c>
      <c r="X1850">
        <f t="shared" si="55"/>
        <v>0</v>
      </c>
    </row>
    <row r="1851" spans="1:24" ht="12.75" hidden="1" customHeight="1" x14ac:dyDescent="0.45">
      <c r="A1851">
        <v>51</v>
      </c>
      <c r="B1851" t="s">
        <v>25</v>
      </c>
      <c r="C1851" t="s">
        <v>179</v>
      </c>
      <c r="D1851" s="2" t="str">
        <f t="shared" si="54"/>
        <v>Louisville2010</v>
      </c>
      <c r="F1851">
        <v>7</v>
      </c>
      <c r="G1851">
        <v>6</v>
      </c>
      <c r="H1851" s="2">
        <v>0</v>
      </c>
      <c r="I1851">
        <v>-2.23</v>
      </c>
      <c r="J1851">
        <v>4.9400000000000004</v>
      </c>
      <c r="K1851">
        <v>2.71</v>
      </c>
      <c r="L1851" s="2">
        <f>_xlfn.RANK.EQ(I1851, INDEX(CFB!$I$2:$I$1048576, MATCH(W1851, CFB!$W$2:$W$1048576, 0)):INDEX(CFB!$I$2:$I$1048576, MATCH(W1851, CFB!$W$2:$W$1048576, 0) + COUNTIF(CFB!$W$2:$W$1048576, W1851) - 1), 0)</f>
        <v>83</v>
      </c>
      <c r="M1851" s="2">
        <f>_xlfn.RANK.EQ(J1851, INDEX(CFB!$J$2:$J$1048576, MATCH(W1851, CFB!$W$2:$W$1048576, 0)):INDEX(CFB!$J$2:$J$1048576, MATCH(W1851, CFB!$W$2:$W$1048576, 0) + COUNTIF(CFB!$W$2:$W$1048576, W1851) - 1))</f>
        <v>28</v>
      </c>
      <c r="N1851" s="2">
        <f>RANK(K1851, INDEX(CFB!$K$2:$K$1048576, MATCH(W1851, CFB!$W$2:$W$1048576, 0)):INDEX(CFB!$K$2:$K$1048576, MATCH(W1851, CFB!$W$2:$W$1048576, 0) + COUNTIF(CFB!$W$2:$W$1048576, W1851) - 1))</f>
        <v>51</v>
      </c>
      <c r="O1851">
        <v>38.71</v>
      </c>
      <c r="P1851">
        <v>8.52</v>
      </c>
      <c r="Q1851">
        <v>8.0299999999999994</v>
      </c>
      <c r="R1851">
        <v>5.23</v>
      </c>
      <c r="S1851">
        <v>5.93</v>
      </c>
      <c r="T1851">
        <v>3.31</v>
      </c>
      <c r="U1851">
        <v>6.83</v>
      </c>
      <c r="V1851">
        <v>4.1100000000000003</v>
      </c>
      <c r="W1851">
        <v>2010</v>
      </c>
      <c r="X1851">
        <f t="shared" si="55"/>
        <v>0</v>
      </c>
    </row>
    <row r="1852" spans="1:24" ht="12.75" hidden="1" customHeight="1" x14ac:dyDescent="0.45">
      <c r="A1852">
        <v>52</v>
      </c>
      <c r="B1852" t="s">
        <v>57</v>
      </c>
      <c r="C1852" t="s">
        <v>163</v>
      </c>
      <c r="D1852" s="2" t="str">
        <f t="shared" si="54"/>
        <v>Boston College2010</v>
      </c>
      <c r="F1852">
        <v>7</v>
      </c>
      <c r="G1852">
        <v>6</v>
      </c>
      <c r="H1852" s="2">
        <v>0</v>
      </c>
      <c r="I1852">
        <v>-4.9800000000000004</v>
      </c>
      <c r="J1852">
        <v>7.12</v>
      </c>
      <c r="K1852">
        <v>2.15</v>
      </c>
      <c r="L1852" s="2">
        <f>_xlfn.RANK.EQ(I1852, INDEX(CFB!$I$2:$I$1048576, MATCH(W1852, CFB!$W$2:$W$1048576, 0)):INDEX(CFB!$I$2:$I$1048576, MATCH(W1852, CFB!$W$2:$W$1048576, 0) + COUNTIF(CFB!$W$2:$W$1048576, W1852) - 1), 0)</f>
        <v>96</v>
      </c>
      <c r="M1852" s="2">
        <f>_xlfn.RANK.EQ(J1852, INDEX(CFB!$J$2:$J$1048576, MATCH(W1852, CFB!$W$2:$W$1048576, 0)):INDEX(CFB!$J$2:$J$1048576, MATCH(W1852, CFB!$W$2:$W$1048576, 0) + COUNTIF(CFB!$W$2:$W$1048576, W1852) - 1))</f>
        <v>19</v>
      </c>
      <c r="N1852" s="2">
        <f>RANK(K1852, INDEX(CFB!$K$2:$K$1048576, MATCH(W1852, CFB!$W$2:$W$1048576, 0)):INDEX(CFB!$K$2:$K$1048576, MATCH(W1852, CFB!$W$2:$W$1048576, 0) + COUNTIF(CFB!$W$2:$W$1048576, W1852) - 1))</f>
        <v>52</v>
      </c>
      <c r="O1852">
        <v>32.92</v>
      </c>
      <c r="P1852">
        <v>5.83</v>
      </c>
      <c r="Q1852">
        <v>7.84</v>
      </c>
      <c r="R1852">
        <v>4.58</v>
      </c>
      <c r="S1852">
        <v>4.6500000000000004</v>
      </c>
      <c r="T1852">
        <v>1.85</v>
      </c>
      <c r="U1852">
        <v>5.94</v>
      </c>
      <c r="V1852">
        <v>3.42</v>
      </c>
      <c r="W1852">
        <v>2010</v>
      </c>
      <c r="X1852">
        <f t="shared" si="55"/>
        <v>0</v>
      </c>
    </row>
    <row r="1853" spans="1:24" ht="12.75" hidden="1" customHeight="1" x14ac:dyDescent="0.45">
      <c r="A1853">
        <v>53</v>
      </c>
      <c r="B1853" t="s">
        <v>102</v>
      </c>
      <c r="C1853" t="s">
        <v>179</v>
      </c>
      <c r="D1853" s="2" t="str">
        <f t="shared" si="54"/>
        <v>South Florida2010</v>
      </c>
      <c r="F1853">
        <v>8</v>
      </c>
      <c r="G1853">
        <v>5</v>
      </c>
      <c r="H1853" s="2">
        <v>0</v>
      </c>
      <c r="I1853">
        <v>-0.69</v>
      </c>
      <c r="J1853">
        <v>2.85</v>
      </c>
      <c r="K1853">
        <v>2.15</v>
      </c>
      <c r="L1853" s="2">
        <f>_xlfn.RANK.EQ(I1853, INDEX(CFB!$I$2:$I$1048576, MATCH(W1853, CFB!$W$2:$W$1048576, 0)):INDEX(CFB!$I$2:$I$1048576, MATCH(W1853, CFB!$W$2:$W$1048576, 0) + COUNTIF(CFB!$W$2:$W$1048576, W1853) - 1), 0)</f>
        <v>71</v>
      </c>
      <c r="M1853" s="2">
        <f>_xlfn.RANK.EQ(J1853, INDEX(CFB!$J$2:$J$1048576, MATCH(W1853, CFB!$W$2:$W$1048576, 0)):INDEX(CFB!$J$2:$J$1048576, MATCH(W1853, CFB!$W$2:$W$1048576, 0) + COUNTIF(CFB!$W$2:$W$1048576, W1853) - 1))</f>
        <v>44</v>
      </c>
      <c r="N1853" s="2">
        <f>RANK(K1853, INDEX(CFB!$K$2:$K$1048576, MATCH(W1853, CFB!$W$2:$W$1048576, 0)):INDEX(CFB!$K$2:$K$1048576, MATCH(W1853, CFB!$W$2:$W$1048576, 0) + COUNTIF(CFB!$W$2:$W$1048576, W1853) - 1))</f>
        <v>52</v>
      </c>
      <c r="O1853">
        <v>38.53</v>
      </c>
      <c r="P1853">
        <v>10.02</v>
      </c>
      <c r="Q1853">
        <v>8.18</v>
      </c>
      <c r="R1853">
        <v>5.25</v>
      </c>
      <c r="S1853">
        <v>4.9400000000000004</v>
      </c>
      <c r="T1853">
        <v>2.67</v>
      </c>
      <c r="U1853">
        <v>6.27</v>
      </c>
      <c r="V1853">
        <v>3.91</v>
      </c>
      <c r="W1853">
        <v>2010</v>
      </c>
      <c r="X1853">
        <f t="shared" si="55"/>
        <v>0</v>
      </c>
    </row>
    <row r="1854" spans="1:24" ht="12.75" hidden="1" customHeight="1" x14ac:dyDescent="0.45">
      <c r="A1854">
        <v>54</v>
      </c>
      <c r="B1854" t="s">
        <v>74</v>
      </c>
      <c r="C1854" t="s">
        <v>155</v>
      </c>
      <c r="D1854" s="2" t="str">
        <f t="shared" si="54"/>
        <v>Kentucky2010</v>
      </c>
      <c r="F1854">
        <v>6</v>
      </c>
      <c r="G1854">
        <v>7</v>
      </c>
      <c r="H1854" s="2">
        <v>0</v>
      </c>
      <c r="I1854">
        <v>4.66</v>
      </c>
      <c r="J1854">
        <v>-2.78</v>
      </c>
      <c r="K1854">
        <v>1.88</v>
      </c>
      <c r="L1854" s="2">
        <f>_xlfn.RANK.EQ(I1854, INDEX(CFB!$I$2:$I$1048576, MATCH(W1854, CFB!$W$2:$W$1048576, 0)):INDEX(CFB!$I$2:$I$1048576, MATCH(W1854, CFB!$W$2:$W$1048576, 0) + COUNTIF(CFB!$W$2:$W$1048576, W1854) - 1), 0)</f>
        <v>31</v>
      </c>
      <c r="M1854" s="2">
        <f>_xlfn.RANK.EQ(J1854, INDEX(CFB!$J$2:$J$1048576, MATCH(W1854, CFB!$W$2:$W$1048576, 0)):INDEX(CFB!$J$2:$J$1048576, MATCH(W1854, CFB!$W$2:$W$1048576, 0) + COUNTIF(CFB!$W$2:$W$1048576, W1854) - 1))</f>
        <v>77</v>
      </c>
      <c r="N1854" s="2">
        <f>RANK(K1854, INDEX(CFB!$K$2:$K$1048576, MATCH(W1854, CFB!$W$2:$W$1048576, 0)):INDEX(CFB!$K$2:$K$1048576, MATCH(W1854, CFB!$W$2:$W$1048576, 0) + COUNTIF(CFB!$W$2:$W$1048576, W1854) - 1))</f>
        <v>54</v>
      </c>
      <c r="O1854">
        <v>45.08</v>
      </c>
      <c r="P1854">
        <v>15.6</v>
      </c>
      <c r="Q1854">
        <v>9.09</v>
      </c>
      <c r="R1854">
        <v>5.68</v>
      </c>
      <c r="S1854">
        <v>5.71</v>
      </c>
      <c r="T1854">
        <v>3.51</v>
      </c>
      <c r="U1854">
        <v>7.34</v>
      </c>
      <c r="V1854">
        <v>4.46</v>
      </c>
      <c r="W1854">
        <v>2010</v>
      </c>
      <c r="X1854">
        <f t="shared" si="55"/>
        <v>0</v>
      </c>
    </row>
    <row r="1855" spans="1:24" ht="12.75" hidden="1" customHeight="1" x14ac:dyDescent="0.45">
      <c r="A1855">
        <v>55</v>
      </c>
      <c r="B1855" t="s">
        <v>150</v>
      </c>
      <c r="C1855" t="s">
        <v>168</v>
      </c>
      <c r="D1855" s="2" t="str">
        <f t="shared" si="54"/>
        <v>Southern Mississippi2010</v>
      </c>
      <c r="F1855">
        <v>8</v>
      </c>
      <c r="G1855">
        <v>5</v>
      </c>
      <c r="H1855" s="2">
        <v>0</v>
      </c>
      <c r="I1855">
        <v>7.93</v>
      </c>
      <c r="J1855">
        <v>-6.14</v>
      </c>
      <c r="K1855">
        <v>1.79</v>
      </c>
      <c r="L1855" s="2">
        <f>_xlfn.RANK.EQ(I1855, INDEX(CFB!$I$2:$I$1048576, MATCH(W1855, CFB!$W$2:$W$1048576, 0)):INDEX(CFB!$I$2:$I$1048576, MATCH(W1855, CFB!$W$2:$W$1048576, 0) + COUNTIF(CFB!$W$2:$W$1048576, W1855) - 1), 0)</f>
        <v>14</v>
      </c>
      <c r="M1855" s="2">
        <f>_xlfn.RANK.EQ(J1855, INDEX(CFB!$J$2:$J$1048576, MATCH(W1855, CFB!$W$2:$W$1048576, 0)):INDEX(CFB!$J$2:$J$1048576, MATCH(W1855, CFB!$W$2:$W$1048576, 0) + COUNTIF(CFB!$W$2:$W$1048576, W1855) - 1))</f>
        <v>100</v>
      </c>
      <c r="N1855" s="2">
        <f>RANK(K1855, INDEX(CFB!$K$2:$K$1048576, MATCH(W1855, CFB!$W$2:$W$1048576, 0)):INDEX(CFB!$K$2:$K$1048576, MATCH(W1855, CFB!$W$2:$W$1048576, 0) + COUNTIF(CFB!$W$2:$W$1048576, W1855) - 1))</f>
        <v>55</v>
      </c>
      <c r="O1855">
        <v>44.43</v>
      </c>
      <c r="P1855">
        <v>19.39</v>
      </c>
      <c r="Q1855">
        <v>7.87</v>
      </c>
      <c r="R1855">
        <v>6.3</v>
      </c>
      <c r="S1855">
        <v>5.24</v>
      </c>
      <c r="T1855">
        <v>3.06</v>
      </c>
      <c r="U1855">
        <v>6.41</v>
      </c>
      <c r="V1855">
        <v>4.74</v>
      </c>
      <c r="W1855">
        <v>2010</v>
      </c>
      <c r="X1855">
        <f t="shared" si="55"/>
        <v>0</v>
      </c>
    </row>
    <row r="1856" spans="1:24" ht="12.75" hidden="1" customHeight="1" x14ac:dyDescent="0.45">
      <c r="A1856">
        <v>56</v>
      </c>
      <c r="B1856" t="s">
        <v>37</v>
      </c>
      <c r="C1856" t="s">
        <v>155</v>
      </c>
      <c r="D1856" s="2" t="str">
        <f t="shared" si="54"/>
        <v>Tennessee2010</v>
      </c>
      <c r="F1856">
        <v>6</v>
      </c>
      <c r="G1856">
        <v>7</v>
      </c>
      <c r="H1856" s="2">
        <v>0</v>
      </c>
      <c r="I1856">
        <v>-0.61</v>
      </c>
      <c r="J1856">
        <v>2.38</v>
      </c>
      <c r="K1856">
        <v>1.78</v>
      </c>
      <c r="L1856" s="2">
        <f>_xlfn.RANK.EQ(I1856, INDEX(CFB!$I$2:$I$1048576, MATCH(W1856, CFB!$W$2:$W$1048576, 0)):INDEX(CFB!$I$2:$I$1048576, MATCH(W1856, CFB!$W$2:$W$1048576, 0) + COUNTIF(CFB!$W$2:$W$1048576, W1856) - 1), 0)</f>
        <v>69</v>
      </c>
      <c r="M1856" s="2">
        <f>_xlfn.RANK.EQ(J1856, INDEX(CFB!$J$2:$J$1048576, MATCH(W1856, CFB!$W$2:$W$1048576, 0)):INDEX(CFB!$J$2:$J$1048576, MATCH(W1856, CFB!$W$2:$W$1048576, 0) + COUNTIF(CFB!$W$2:$W$1048576, W1856) - 1))</f>
        <v>47</v>
      </c>
      <c r="N1856" s="2">
        <f>RANK(K1856, INDEX(CFB!$K$2:$K$1048576, MATCH(W1856, CFB!$W$2:$W$1048576, 0)):INDEX(CFB!$K$2:$K$1048576, MATCH(W1856, CFB!$W$2:$W$1048576, 0) + COUNTIF(CFB!$W$2:$W$1048576, W1856) - 1))</f>
        <v>56</v>
      </c>
      <c r="O1856">
        <v>41.69</v>
      </c>
      <c r="P1856">
        <v>10.18</v>
      </c>
      <c r="Q1856">
        <v>9.4700000000000006</v>
      </c>
      <c r="R1856">
        <v>5.0199999999999996</v>
      </c>
      <c r="S1856">
        <v>4.6900000000000004</v>
      </c>
      <c r="T1856">
        <v>3.09</v>
      </c>
      <c r="U1856">
        <v>7.06</v>
      </c>
      <c r="V1856">
        <v>4.0999999999999996</v>
      </c>
      <c r="W1856">
        <v>2010</v>
      </c>
      <c r="X1856">
        <f t="shared" si="55"/>
        <v>0</v>
      </c>
    </row>
    <row r="1857" spans="1:24" ht="12.75" hidden="1" customHeight="1" x14ac:dyDescent="0.45">
      <c r="A1857">
        <v>57</v>
      </c>
      <c r="B1857" t="s">
        <v>14</v>
      </c>
      <c r="C1857" t="s">
        <v>181</v>
      </c>
      <c r="D1857" s="2" t="str">
        <f t="shared" si="54"/>
        <v>Texas2010</v>
      </c>
      <c r="F1857">
        <v>5</v>
      </c>
      <c r="G1857">
        <v>7</v>
      </c>
      <c r="H1857" s="2">
        <v>0</v>
      </c>
      <c r="I1857">
        <v>-2.82</v>
      </c>
      <c r="J1857">
        <v>4.53</v>
      </c>
      <c r="K1857">
        <v>1.71</v>
      </c>
      <c r="L1857" s="2">
        <f>_xlfn.RANK.EQ(I1857, INDEX(CFB!$I$2:$I$1048576, MATCH(W1857, CFB!$W$2:$W$1048576, 0)):INDEX(CFB!$I$2:$I$1048576, MATCH(W1857, CFB!$W$2:$W$1048576, 0) + COUNTIF(CFB!$W$2:$W$1048576, W1857) - 1), 0)</f>
        <v>87</v>
      </c>
      <c r="M1857" s="2">
        <f>_xlfn.RANK.EQ(J1857, INDEX(CFB!$J$2:$J$1048576, MATCH(W1857, CFB!$W$2:$W$1048576, 0)):INDEX(CFB!$J$2:$J$1048576, MATCH(W1857, CFB!$W$2:$W$1048576, 0) + COUNTIF(CFB!$W$2:$W$1048576, W1857) - 1))</f>
        <v>31</v>
      </c>
      <c r="N1857" s="2">
        <f>RANK(K1857, INDEX(CFB!$K$2:$K$1048576, MATCH(W1857, CFB!$W$2:$W$1048576, 0)):INDEX(CFB!$K$2:$K$1048576, MATCH(W1857, CFB!$W$2:$W$1048576, 0) + COUNTIF(CFB!$W$2:$W$1048576, W1857) - 1))</f>
        <v>57</v>
      </c>
      <c r="O1857">
        <v>36.6</v>
      </c>
      <c r="P1857">
        <v>8.83</v>
      </c>
      <c r="Q1857">
        <v>7.74</v>
      </c>
      <c r="R1857">
        <v>4.84</v>
      </c>
      <c r="S1857">
        <v>4.79</v>
      </c>
      <c r="T1857">
        <v>2.82</v>
      </c>
      <c r="U1857">
        <v>6.26</v>
      </c>
      <c r="V1857">
        <v>3.51</v>
      </c>
      <c r="W1857">
        <v>2010</v>
      </c>
      <c r="X1857">
        <f t="shared" si="55"/>
        <v>0</v>
      </c>
    </row>
    <row r="1858" spans="1:24" ht="12.75" hidden="1" customHeight="1" x14ac:dyDescent="0.45">
      <c r="A1858">
        <v>58</v>
      </c>
      <c r="B1858" t="s">
        <v>97</v>
      </c>
      <c r="C1858" t="s">
        <v>179</v>
      </c>
      <c r="D1858" s="2" t="str">
        <f t="shared" si="54"/>
        <v>Connecticut2010</v>
      </c>
      <c r="F1858">
        <v>8</v>
      </c>
      <c r="G1858">
        <v>5</v>
      </c>
      <c r="H1858" s="2">
        <v>0</v>
      </c>
      <c r="I1858">
        <v>0.12</v>
      </c>
      <c r="J1858">
        <v>1.52</v>
      </c>
      <c r="K1858">
        <v>1.63</v>
      </c>
      <c r="L1858" s="2">
        <f>_xlfn.RANK.EQ(I1858, INDEX(CFB!$I$2:$I$1048576, MATCH(W1858, CFB!$W$2:$W$1048576, 0)):INDEX(CFB!$I$2:$I$1048576, MATCH(W1858, CFB!$W$2:$W$1048576, 0) + COUNTIF(CFB!$W$2:$W$1048576, W1858) - 1), 0)</f>
        <v>65</v>
      </c>
      <c r="M1858" s="2">
        <f>_xlfn.RANK.EQ(J1858, INDEX(CFB!$J$2:$J$1048576, MATCH(W1858, CFB!$W$2:$W$1048576, 0)):INDEX(CFB!$J$2:$J$1048576, MATCH(W1858, CFB!$W$2:$W$1048576, 0) + COUNTIF(CFB!$W$2:$W$1048576, W1858) - 1))</f>
        <v>53</v>
      </c>
      <c r="N1858" s="2">
        <f>RANK(K1858, INDEX(CFB!$K$2:$K$1048576, MATCH(W1858, CFB!$W$2:$W$1048576, 0)):INDEX(CFB!$K$2:$K$1048576, MATCH(W1858, CFB!$W$2:$W$1048576, 0) + COUNTIF(CFB!$W$2:$W$1048576, W1858) - 1))</f>
        <v>58</v>
      </c>
      <c r="O1858">
        <v>39.94</v>
      </c>
      <c r="P1858">
        <v>12.04</v>
      </c>
      <c r="Q1858">
        <v>6.88</v>
      </c>
      <c r="R1858">
        <v>5.43</v>
      </c>
      <c r="S1858">
        <v>5.64</v>
      </c>
      <c r="T1858">
        <v>3.22</v>
      </c>
      <c r="U1858">
        <v>6.16</v>
      </c>
      <c r="V1858">
        <v>4.34</v>
      </c>
      <c r="W1858">
        <v>2010</v>
      </c>
      <c r="X1858">
        <f t="shared" si="55"/>
        <v>0</v>
      </c>
    </row>
    <row r="1859" spans="1:24" ht="12.75" hidden="1" customHeight="1" x14ac:dyDescent="0.45">
      <c r="A1859">
        <v>59</v>
      </c>
      <c r="B1859" t="s">
        <v>45</v>
      </c>
      <c r="C1859" t="s">
        <v>181</v>
      </c>
      <c r="D1859" s="2" t="str">
        <f t="shared" ref="D1859:D1922" si="56">_xlfn.CONCAT(B1859, W1859)</f>
        <v>Baylor2010</v>
      </c>
      <c r="F1859">
        <v>7</v>
      </c>
      <c r="G1859">
        <v>6</v>
      </c>
      <c r="H1859" s="2">
        <v>0</v>
      </c>
      <c r="I1859">
        <v>3.47</v>
      </c>
      <c r="J1859">
        <v>-1.85</v>
      </c>
      <c r="K1859">
        <v>1.62</v>
      </c>
      <c r="L1859" s="2">
        <f>_xlfn.RANK.EQ(I1859, INDEX(CFB!$I$2:$I$1048576, MATCH(W1859, CFB!$W$2:$W$1048576, 0)):INDEX(CFB!$I$2:$I$1048576, MATCH(W1859, CFB!$W$2:$W$1048576, 0) + COUNTIF(CFB!$W$2:$W$1048576, W1859) - 1), 0)</f>
        <v>38</v>
      </c>
      <c r="M1859" s="2">
        <f>_xlfn.RANK.EQ(J1859, INDEX(CFB!$J$2:$J$1048576, MATCH(W1859, CFB!$W$2:$W$1048576, 0)):INDEX(CFB!$J$2:$J$1048576, MATCH(W1859, CFB!$W$2:$W$1048576, 0) + COUNTIF(CFB!$W$2:$W$1048576, W1859) - 1))</f>
        <v>69</v>
      </c>
      <c r="N1859" s="2">
        <f>RANK(K1859, INDEX(CFB!$K$2:$K$1048576, MATCH(W1859, CFB!$W$2:$W$1048576, 0)):INDEX(CFB!$K$2:$K$1048576, MATCH(W1859, CFB!$W$2:$W$1048576, 0) + COUNTIF(CFB!$W$2:$W$1048576, W1859) - 1))</f>
        <v>59</v>
      </c>
      <c r="O1859">
        <v>43.64</v>
      </c>
      <c r="P1859">
        <v>16.309999999999999</v>
      </c>
      <c r="Q1859">
        <v>9.2200000000000006</v>
      </c>
      <c r="R1859">
        <v>6.14</v>
      </c>
      <c r="S1859">
        <v>6.29</v>
      </c>
      <c r="T1859">
        <v>3.88</v>
      </c>
      <c r="U1859">
        <v>7.71</v>
      </c>
      <c r="V1859">
        <v>4.96</v>
      </c>
      <c r="W1859">
        <v>2010</v>
      </c>
      <c r="X1859">
        <f t="shared" ref="X1859:X1922" si="57">IF(E1859=1, 1,0)</f>
        <v>0</v>
      </c>
    </row>
    <row r="1860" spans="1:24" ht="12.75" hidden="1" customHeight="1" x14ac:dyDescent="0.45">
      <c r="A1860">
        <v>60</v>
      </c>
      <c r="B1860" t="s">
        <v>44</v>
      </c>
      <c r="C1860" t="s">
        <v>10</v>
      </c>
      <c r="D1860" s="2" t="str">
        <f t="shared" si="56"/>
        <v>Michigan2010</v>
      </c>
      <c r="F1860">
        <v>7</v>
      </c>
      <c r="G1860">
        <v>6</v>
      </c>
      <c r="H1860" s="2">
        <v>0</v>
      </c>
      <c r="I1860">
        <v>9.1199999999999992</v>
      </c>
      <c r="J1860">
        <v>-7.71</v>
      </c>
      <c r="K1860">
        <v>1.41</v>
      </c>
      <c r="L1860" s="2">
        <f>_xlfn.RANK.EQ(I1860, INDEX(CFB!$I$2:$I$1048576, MATCH(W1860, CFB!$W$2:$W$1048576, 0)):INDEX(CFB!$I$2:$I$1048576, MATCH(W1860, CFB!$W$2:$W$1048576, 0) + COUNTIF(CFB!$W$2:$W$1048576, W1860) - 1), 0)</f>
        <v>10</v>
      </c>
      <c r="M1860" s="2">
        <f>_xlfn.RANK.EQ(J1860, INDEX(CFB!$J$2:$J$1048576, MATCH(W1860, CFB!$W$2:$W$1048576, 0)):INDEX(CFB!$J$2:$J$1048576, MATCH(W1860, CFB!$W$2:$W$1048576, 0) + COUNTIF(CFB!$W$2:$W$1048576, W1860) - 1))</f>
        <v>105</v>
      </c>
      <c r="N1860" s="2">
        <f>RANK(K1860, INDEX(CFB!$K$2:$K$1048576, MATCH(W1860, CFB!$W$2:$W$1048576, 0)):INDEX(CFB!$K$2:$K$1048576, MATCH(W1860, CFB!$W$2:$W$1048576, 0) + COUNTIF(CFB!$W$2:$W$1048576, W1860) - 1))</f>
        <v>60</v>
      </c>
      <c r="O1860">
        <v>48.29</v>
      </c>
      <c r="P1860">
        <v>22.1</v>
      </c>
      <c r="Q1860">
        <v>10.220000000000001</v>
      </c>
      <c r="R1860">
        <v>6.96</v>
      </c>
      <c r="S1860">
        <v>6.63</v>
      </c>
      <c r="T1860">
        <v>3.62</v>
      </c>
      <c r="U1860">
        <v>7.99</v>
      </c>
      <c r="V1860">
        <v>5.09</v>
      </c>
      <c r="W1860">
        <v>2010</v>
      </c>
      <c r="X1860">
        <f t="shared" si="57"/>
        <v>0</v>
      </c>
    </row>
    <row r="1861" spans="1:24" ht="12.75" hidden="1" customHeight="1" x14ac:dyDescent="0.45">
      <c r="A1861">
        <v>61</v>
      </c>
      <c r="B1861" t="s">
        <v>32</v>
      </c>
      <c r="C1861" t="s">
        <v>31</v>
      </c>
      <c r="D1861" s="2" t="str">
        <f t="shared" si="56"/>
        <v>BYU2010</v>
      </c>
      <c r="F1861">
        <v>7</v>
      </c>
      <c r="G1861">
        <v>6</v>
      </c>
      <c r="H1861" s="2">
        <v>0</v>
      </c>
      <c r="I1861">
        <v>-2.61</v>
      </c>
      <c r="J1861">
        <v>3.94</v>
      </c>
      <c r="K1861">
        <v>1.33</v>
      </c>
      <c r="L1861" s="2">
        <f>_xlfn.RANK.EQ(I1861, INDEX(CFB!$I$2:$I$1048576, MATCH(W1861, CFB!$W$2:$W$1048576, 0)):INDEX(CFB!$I$2:$I$1048576, MATCH(W1861, CFB!$W$2:$W$1048576, 0) + COUNTIF(CFB!$W$2:$W$1048576, W1861) - 1), 0)</f>
        <v>86</v>
      </c>
      <c r="M1861" s="2">
        <f>_xlfn.RANK.EQ(J1861, INDEX(CFB!$J$2:$J$1048576, MATCH(W1861, CFB!$W$2:$W$1048576, 0)):INDEX(CFB!$J$2:$J$1048576, MATCH(W1861, CFB!$W$2:$W$1048576, 0) + COUNTIF(CFB!$W$2:$W$1048576, W1861) - 1))</f>
        <v>37</v>
      </c>
      <c r="N1861" s="2">
        <f>RANK(K1861, INDEX(CFB!$K$2:$K$1048576, MATCH(W1861, CFB!$W$2:$W$1048576, 0)):INDEX(CFB!$K$2:$K$1048576, MATCH(W1861, CFB!$W$2:$W$1048576, 0) + COUNTIF(CFB!$W$2:$W$1048576, W1861) - 1))</f>
        <v>61</v>
      </c>
      <c r="O1861">
        <v>38.159999999999997</v>
      </c>
      <c r="P1861">
        <v>9.01</v>
      </c>
      <c r="Q1861">
        <v>7.47</v>
      </c>
      <c r="R1861">
        <v>4.71</v>
      </c>
      <c r="S1861">
        <v>4.62</v>
      </c>
      <c r="T1861">
        <v>3.19</v>
      </c>
      <c r="U1861">
        <v>5.98</v>
      </c>
      <c r="V1861">
        <v>3.97</v>
      </c>
      <c r="W1861">
        <v>2010</v>
      </c>
      <c r="X1861">
        <f t="shared" si="57"/>
        <v>0</v>
      </c>
    </row>
    <row r="1862" spans="1:24" ht="12.75" hidden="1" customHeight="1" x14ac:dyDescent="0.45">
      <c r="A1862">
        <v>62</v>
      </c>
      <c r="B1862" t="s">
        <v>53</v>
      </c>
      <c r="C1862" t="s">
        <v>179</v>
      </c>
      <c r="D1862" s="2" t="str">
        <f t="shared" si="56"/>
        <v>Syracuse2010</v>
      </c>
      <c r="F1862">
        <v>8</v>
      </c>
      <c r="G1862">
        <v>5</v>
      </c>
      <c r="H1862" s="2">
        <v>0</v>
      </c>
      <c r="I1862">
        <v>-2.91</v>
      </c>
      <c r="J1862">
        <v>4.22</v>
      </c>
      <c r="K1862">
        <v>1.3</v>
      </c>
      <c r="L1862" s="2">
        <f>_xlfn.RANK.EQ(I1862, INDEX(CFB!$I$2:$I$1048576, MATCH(W1862, CFB!$W$2:$W$1048576, 0)):INDEX(CFB!$I$2:$I$1048576, MATCH(W1862, CFB!$W$2:$W$1048576, 0) + COUNTIF(CFB!$W$2:$W$1048576, W1862) - 1), 0)</f>
        <v>88</v>
      </c>
      <c r="M1862" s="2">
        <f>_xlfn.RANK.EQ(J1862, INDEX(CFB!$J$2:$J$1048576, MATCH(W1862, CFB!$W$2:$W$1048576, 0)):INDEX(CFB!$J$2:$J$1048576, MATCH(W1862, CFB!$W$2:$W$1048576, 0) + COUNTIF(CFB!$W$2:$W$1048576, W1862) - 1))</f>
        <v>34</v>
      </c>
      <c r="N1862" s="2">
        <f>RANK(K1862, INDEX(CFB!$K$2:$K$1048576, MATCH(W1862, CFB!$W$2:$W$1048576, 0)):INDEX(CFB!$K$2:$K$1048576, MATCH(W1862, CFB!$W$2:$W$1048576, 0) + COUNTIF(CFB!$W$2:$W$1048576, W1862) - 1))</f>
        <v>62</v>
      </c>
      <c r="O1862">
        <v>34.61</v>
      </c>
      <c r="P1862">
        <v>9.8699999999999992</v>
      </c>
      <c r="Q1862">
        <v>7.69</v>
      </c>
      <c r="R1862">
        <v>4.91</v>
      </c>
      <c r="S1862">
        <v>5</v>
      </c>
      <c r="T1862">
        <v>2.87</v>
      </c>
      <c r="U1862">
        <v>6.18</v>
      </c>
      <c r="V1862">
        <v>3.82</v>
      </c>
      <c r="W1862">
        <v>2010</v>
      </c>
      <c r="X1862">
        <f t="shared" si="57"/>
        <v>0</v>
      </c>
    </row>
    <row r="1863" spans="1:24" ht="12.75" hidden="1" customHeight="1" x14ac:dyDescent="0.45">
      <c r="A1863">
        <v>63</v>
      </c>
      <c r="B1863" t="s">
        <v>52</v>
      </c>
      <c r="C1863" t="s">
        <v>164</v>
      </c>
      <c r="D1863" s="2" t="str">
        <f t="shared" si="56"/>
        <v>Georgia Tech2010</v>
      </c>
      <c r="F1863">
        <v>6</v>
      </c>
      <c r="G1863">
        <v>7</v>
      </c>
      <c r="H1863" s="2">
        <v>0</v>
      </c>
      <c r="I1863">
        <v>0.55000000000000004</v>
      </c>
      <c r="J1863">
        <v>0.24</v>
      </c>
      <c r="K1863">
        <v>0.8</v>
      </c>
      <c r="L1863" s="2">
        <f>_xlfn.RANK.EQ(I1863, INDEX(CFB!$I$2:$I$1048576, MATCH(W1863, CFB!$W$2:$W$1048576, 0)):INDEX(CFB!$I$2:$I$1048576, MATCH(W1863, CFB!$W$2:$W$1048576, 0) + COUNTIF(CFB!$W$2:$W$1048576, W1863) - 1), 0)</f>
        <v>60</v>
      </c>
      <c r="M1863" s="2">
        <f>_xlfn.RANK.EQ(J1863, INDEX(CFB!$J$2:$J$1048576, MATCH(W1863, CFB!$W$2:$W$1048576, 0)):INDEX(CFB!$J$2:$J$1048576, MATCH(W1863, CFB!$W$2:$W$1048576, 0) + COUNTIF(CFB!$W$2:$W$1048576, W1863) - 1))</f>
        <v>62</v>
      </c>
      <c r="N1863" s="2">
        <f>RANK(K1863, INDEX(CFB!$K$2:$K$1048576, MATCH(W1863, CFB!$W$2:$W$1048576, 0)):INDEX(CFB!$K$2:$K$1048576, MATCH(W1863, CFB!$W$2:$W$1048576, 0) + COUNTIF(CFB!$W$2:$W$1048576, W1863) - 1))</f>
        <v>63</v>
      </c>
      <c r="O1863">
        <v>39.090000000000003</v>
      </c>
      <c r="P1863">
        <v>12.98</v>
      </c>
      <c r="Q1863">
        <v>7.9</v>
      </c>
      <c r="R1863">
        <v>5.82</v>
      </c>
      <c r="S1863">
        <v>6.34</v>
      </c>
      <c r="T1863">
        <v>3.8</v>
      </c>
      <c r="U1863">
        <v>6.81</v>
      </c>
      <c r="V1863">
        <v>4.72</v>
      </c>
      <c r="W1863">
        <v>2010</v>
      </c>
      <c r="X1863">
        <f t="shared" si="57"/>
        <v>0</v>
      </c>
    </row>
    <row r="1864" spans="1:24" ht="12.75" hidden="1" customHeight="1" x14ac:dyDescent="0.45">
      <c r="A1864">
        <v>64</v>
      </c>
      <c r="B1864" t="s">
        <v>39</v>
      </c>
      <c r="C1864" t="s">
        <v>182</v>
      </c>
      <c r="D1864" s="2" t="str">
        <f t="shared" si="56"/>
        <v>Colorado2010</v>
      </c>
      <c r="F1864">
        <v>5</v>
      </c>
      <c r="G1864">
        <v>7</v>
      </c>
      <c r="H1864" s="2">
        <v>0</v>
      </c>
      <c r="I1864">
        <v>1.42</v>
      </c>
      <c r="J1864">
        <v>-0.68</v>
      </c>
      <c r="K1864">
        <v>0.75</v>
      </c>
      <c r="L1864" s="2">
        <f>_xlfn.RANK.EQ(I1864, INDEX(CFB!$I$2:$I$1048576, MATCH(W1864, CFB!$W$2:$W$1048576, 0)):INDEX(CFB!$I$2:$I$1048576, MATCH(W1864, CFB!$W$2:$W$1048576, 0) + COUNTIF(CFB!$W$2:$W$1048576, W1864) - 1), 0)</f>
        <v>53</v>
      </c>
      <c r="M1864" s="2">
        <f>_xlfn.RANK.EQ(J1864, INDEX(CFB!$J$2:$J$1048576, MATCH(W1864, CFB!$W$2:$W$1048576, 0)):INDEX(CFB!$J$2:$J$1048576, MATCH(W1864, CFB!$W$2:$W$1048576, 0) + COUNTIF(CFB!$W$2:$W$1048576, W1864) - 1))</f>
        <v>65</v>
      </c>
      <c r="N1864" s="2">
        <f>RANK(K1864, INDEX(CFB!$K$2:$K$1048576, MATCH(W1864, CFB!$W$2:$W$1048576, 0)):INDEX(CFB!$K$2:$K$1048576, MATCH(W1864, CFB!$W$2:$W$1048576, 0) + COUNTIF(CFB!$W$2:$W$1048576, W1864) - 1))</f>
        <v>64</v>
      </c>
      <c r="O1864">
        <v>39</v>
      </c>
      <c r="P1864">
        <v>15.31</v>
      </c>
      <c r="Q1864">
        <v>8.2799999999999994</v>
      </c>
      <c r="R1864">
        <v>6.46</v>
      </c>
      <c r="S1864">
        <v>4.29</v>
      </c>
      <c r="T1864">
        <v>3.22</v>
      </c>
      <c r="U1864">
        <v>6.19</v>
      </c>
      <c r="V1864">
        <v>4.7</v>
      </c>
      <c r="W1864">
        <v>2010</v>
      </c>
      <c r="X1864">
        <f t="shared" si="57"/>
        <v>0</v>
      </c>
    </row>
    <row r="1865" spans="1:24" ht="12.75" hidden="1" customHeight="1" x14ac:dyDescent="0.45">
      <c r="A1865">
        <v>65</v>
      </c>
      <c r="B1865" t="s">
        <v>73</v>
      </c>
      <c r="C1865" t="s">
        <v>180</v>
      </c>
      <c r="D1865" s="2" t="str">
        <f t="shared" si="56"/>
        <v>UCLA2010</v>
      </c>
      <c r="F1865">
        <v>4</v>
      </c>
      <c r="G1865">
        <v>8</v>
      </c>
      <c r="H1865" s="2">
        <v>0</v>
      </c>
      <c r="I1865">
        <v>-2.5499999999999998</v>
      </c>
      <c r="J1865">
        <v>3.18</v>
      </c>
      <c r="K1865">
        <v>0.62</v>
      </c>
      <c r="L1865" s="2">
        <f>_xlfn.RANK.EQ(I1865, INDEX(CFB!$I$2:$I$1048576, MATCH(W1865, CFB!$W$2:$W$1048576, 0)):INDEX(CFB!$I$2:$I$1048576, MATCH(W1865, CFB!$W$2:$W$1048576, 0) + COUNTIF(CFB!$W$2:$W$1048576, W1865) - 1), 0)</f>
        <v>85</v>
      </c>
      <c r="M1865" s="2">
        <f>_xlfn.RANK.EQ(J1865, INDEX(CFB!$J$2:$J$1048576, MATCH(W1865, CFB!$W$2:$W$1048576, 0)):INDEX(CFB!$J$2:$J$1048576, MATCH(W1865, CFB!$W$2:$W$1048576, 0) + COUNTIF(CFB!$W$2:$W$1048576, W1865) - 1))</f>
        <v>39</v>
      </c>
      <c r="N1865" s="2">
        <f>RANK(K1865, INDEX(CFB!$K$2:$K$1048576, MATCH(W1865, CFB!$W$2:$W$1048576, 0)):INDEX(CFB!$K$2:$K$1048576, MATCH(W1865, CFB!$W$2:$W$1048576, 0) + COUNTIF(CFB!$W$2:$W$1048576, W1865) - 1))</f>
        <v>65</v>
      </c>
      <c r="O1865">
        <v>37.71</v>
      </c>
      <c r="P1865">
        <v>10.84</v>
      </c>
      <c r="Q1865">
        <v>7.18</v>
      </c>
      <c r="R1865">
        <v>5.19</v>
      </c>
      <c r="S1865">
        <v>5.37</v>
      </c>
      <c r="T1865">
        <v>4.09</v>
      </c>
      <c r="U1865">
        <v>6.15</v>
      </c>
      <c r="V1865">
        <v>4.5</v>
      </c>
      <c r="W1865">
        <v>2010</v>
      </c>
      <c r="X1865">
        <f t="shared" si="57"/>
        <v>0</v>
      </c>
    </row>
    <row r="1866" spans="1:24" ht="12.75" hidden="1" customHeight="1" x14ac:dyDescent="0.45">
      <c r="A1866">
        <v>66</v>
      </c>
      <c r="B1866" t="s">
        <v>40</v>
      </c>
      <c r="C1866" t="s">
        <v>182</v>
      </c>
      <c r="D1866" s="2" t="str">
        <f t="shared" si="56"/>
        <v>Iowa State2010</v>
      </c>
      <c r="F1866">
        <v>5</v>
      </c>
      <c r="G1866">
        <v>7</v>
      </c>
      <c r="H1866" s="2">
        <v>0</v>
      </c>
      <c r="I1866">
        <v>-1.37</v>
      </c>
      <c r="J1866">
        <v>1.8</v>
      </c>
      <c r="K1866">
        <v>0.43</v>
      </c>
      <c r="L1866" s="2">
        <f>_xlfn.RANK.EQ(I1866, INDEX(CFB!$I$2:$I$1048576, MATCH(W1866, CFB!$W$2:$W$1048576, 0)):INDEX(CFB!$I$2:$I$1048576, MATCH(W1866, CFB!$W$2:$W$1048576, 0) + COUNTIF(CFB!$W$2:$W$1048576, W1866) - 1), 0)</f>
        <v>77</v>
      </c>
      <c r="M1866" s="2">
        <f>_xlfn.RANK.EQ(J1866, INDEX(CFB!$J$2:$J$1048576, MATCH(W1866, CFB!$W$2:$W$1048576, 0)):INDEX(CFB!$J$2:$J$1048576, MATCH(W1866, CFB!$W$2:$W$1048576, 0) + COUNTIF(CFB!$W$2:$W$1048576, W1866) - 1))</f>
        <v>50</v>
      </c>
      <c r="N1866" s="2">
        <f>RANK(K1866, INDEX(CFB!$K$2:$K$1048576, MATCH(W1866, CFB!$W$2:$W$1048576, 0)):INDEX(CFB!$K$2:$K$1048576, MATCH(W1866, CFB!$W$2:$W$1048576, 0) + COUNTIF(CFB!$W$2:$W$1048576, W1866) - 1))</f>
        <v>66</v>
      </c>
      <c r="O1866">
        <v>36.76</v>
      </c>
      <c r="P1866">
        <v>14.36</v>
      </c>
      <c r="Q1866">
        <v>7.11</v>
      </c>
      <c r="R1866">
        <v>5.72</v>
      </c>
      <c r="S1866">
        <v>4.5199999999999996</v>
      </c>
      <c r="T1866">
        <v>3.62</v>
      </c>
      <c r="U1866">
        <v>5.68</v>
      </c>
      <c r="V1866">
        <v>4.46</v>
      </c>
      <c r="W1866">
        <v>2010</v>
      </c>
      <c r="X1866">
        <f t="shared" si="57"/>
        <v>0</v>
      </c>
    </row>
    <row r="1867" spans="1:24" ht="12.75" hidden="1" customHeight="1" x14ac:dyDescent="0.45">
      <c r="A1867">
        <v>67</v>
      </c>
      <c r="B1867" t="s">
        <v>111</v>
      </c>
      <c r="C1867" t="s">
        <v>178</v>
      </c>
      <c r="D1867" s="2" t="str">
        <f t="shared" si="56"/>
        <v>Fresno State2010</v>
      </c>
      <c r="F1867">
        <v>8</v>
      </c>
      <c r="G1867">
        <v>5</v>
      </c>
      <c r="H1867" s="2">
        <v>0</v>
      </c>
      <c r="I1867">
        <v>2.72</v>
      </c>
      <c r="J1867">
        <v>-2.54</v>
      </c>
      <c r="K1867">
        <v>0.18</v>
      </c>
      <c r="L1867" s="2">
        <f>_xlfn.RANK.EQ(I1867, INDEX(CFB!$I$2:$I$1048576, MATCH(W1867, CFB!$W$2:$W$1048576, 0)):INDEX(CFB!$I$2:$I$1048576, MATCH(W1867, CFB!$W$2:$W$1048576, 0) + COUNTIF(CFB!$W$2:$W$1048576, W1867) - 1), 0)</f>
        <v>44</v>
      </c>
      <c r="M1867" s="2">
        <f>_xlfn.RANK.EQ(J1867, INDEX(CFB!$J$2:$J$1048576, MATCH(W1867, CFB!$W$2:$W$1048576, 0)):INDEX(CFB!$J$2:$J$1048576, MATCH(W1867, CFB!$W$2:$W$1048576, 0) + COUNTIF(CFB!$W$2:$W$1048576, W1867) - 1))</f>
        <v>74</v>
      </c>
      <c r="N1867" s="2">
        <f>RANK(K1867, INDEX(CFB!$K$2:$K$1048576, MATCH(W1867, CFB!$W$2:$W$1048576, 0)):INDEX(CFB!$K$2:$K$1048576, MATCH(W1867, CFB!$W$2:$W$1048576, 0) + COUNTIF(CFB!$W$2:$W$1048576, W1867) - 1))</f>
        <v>67</v>
      </c>
      <c r="O1867">
        <v>39.32</v>
      </c>
      <c r="P1867">
        <v>16.88</v>
      </c>
      <c r="Q1867">
        <v>9.1</v>
      </c>
      <c r="R1867">
        <v>5.72</v>
      </c>
      <c r="S1867">
        <v>4.38</v>
      </c>
      <c r="T1867">
        <v>3.8</v>
      </c>
      <c r="U1867">
        <v>6.42</v>
      </c>
      <c r="V1867">
        <v>4.57</v>
      </c>
      <c r="W1867">
        <v>2010</v>
      </c>
      <c r="X1867">
        <f t="shared" si="57"/>
        <v>0</v>
      </c>
    </row>
    <row r="1868" spans="1:24" ht="12.75" hidden="1" customHeight="1" x14ac:dyDescent="0.45">
      <c r="A1868">
        <v>68</v>
      </c>
      <c r="B1868" t="s">
        <v>103</v>
      </c>
      <c r="C1868" t="s">
        <v>10</v>
      </c>
      <c r="D1868" s="2" t="str">
        <f t="shared" si="56"/>
        <v>Northwestern2010</v>
      </c>
      <c r="F1868">
        <v>7</v>
      </c>
      <c r="G1868">
        <v>6</v>
      </c>
      <c r="H1868" s="2">
        <v>0</v>
      </c>
      <c r="I1868">
        <v>0.9</v>
      </c>
      <c r="J1868">
        <v>-2.34</v>
      </c>
      <c r="K1868">
        <v>-1.44</v>
      </c>
      <c r="L1868" s="2">
        <f>_xlfn.RANK.EQ(I1868, INDEX(CFB!$I$2:$I$1048576, MATCH(W1868, CFB!$W$2:$W$1048576, 0)):INDEX(CFB!$I$2:$I$1048576, MATCH(W1868, CFB!$W$2:$W$1048576, 0) + COUNTIF(CFB!$W$2:$W$1048576, W1868) - 1), 0)</f>
        <v>57</v>
      </c>
      <c r="M1868" s="2">
        <f>_xlfn.RANK.EQ(J1868, INDEX(CFB!$J$2:$J$1048576, MATCH(W1868, CFB!$W$2:$W$1048576, 0)):INDEX(CFB!$J$2:$J$1048576, MATCH(W1868, CFB!$W$2:$W$1048576, 0) + COUNTIF(CFB!$W$2:$W$1048576, W1868) - 1))</f>
        <v>73</v>
      </c>
      <c r="N1868" s="2">
        <f>RANK(K1868, INDEX(CFB!$K$2:$K$1048576, MATCH(W1868, CFB!$W$2:$W$1048576, 0)):INDEX(CFB!$K$2:$K$1048576, MATCH(W1868, CFB!$W$2:$W$1048576, 0) + COUNTIF(CFB!$W$2:$W$1048576, W1868) - 1))</f>
        <v>68</v>
      </c>
      <c r="O1868">
        <v>38.08</v>
      </c>
      <c r="P1868">
        <v>17.440000000000001</v>
      </c>
      <c r="Q1868">
        <v>9.1300000000000008</v>
      </c>
      <c r="R1868">
        <v>5.45</v>
      </c>
      <c r="S1868">
        <v>4.45</v>
      </c>
      <c r="T1868">
        <v>4.57</v>
      </c>
      <c r="U1868">
        <v>6.29</v>
      </c>
      <c r="V1868">
        <v>5.05</v>
      </c>
      <c r="W1868">
        <v>2010</v>
      </c>
      <c r="X1868">
        <f t="shared" si="57"/>
        <v>0</v>
      </c>
    </row>
    <row r="1869" spans="1:24" ht="12.75" hidden="1" customHeight="1" x14ac:dyDescent="0.45">
      <c r="A1869">
        <v>69</v>
      </c>
      <c r="B1869" t="s">
        <v>19</v>
      </c>
      <c r="C1869" t="s">
        <v>157</v>
      </c>
      <c r="D1869" s="2" t="str">
        <f t="shared" si="56"/>
        <v>Ole Miss2010</v>
      </c>
      <c r="F1869">
        <v>4</v>
      </c>
      <c r="G1869">
        <v>8</v>
      </c>
      <c r="H1869" s="2">
        <v>0</v>
      </c>
      <c r="I1869">
        <v>6.06</v>
      </c>
      <c r="J1869">
        <v>-7.88</v>
      </c>
      <c r="K1869">
        <v>-1.83</v>
      </c>
      <c r="L1869" s="2">
        <f>_xlfn.RANK.EQ(I1869, INDEX(CFB!$I$2:$I$1048576, MATCH(W1869, CFB!$W$2:$W$1048576, 0)):INDEX(CFB!$I$2:$I$1048576, MATCH(W1869, CFB!$W$2:$W$1048576, 0) + COUNTIF(CFB!$W$2:$W$1048576, W1869) - 1), 0)</f>
        <v>22</v>
      </c>
      <c r="M1869" s="2">
        <f>_xlfn.RANK.EQ(J1869, INDEX(CFB!$J$2:$J$1048576, MATCH(W1869, CFB!$W$2:$W$1048576, 0)):INDEX(CFB!$J$2:$J$1048576, MATCH(W1869, CFB!$W$2:$W$1048576, 0) + COUNTIF(CFB!$W$2:$W$1048576, W1869) - 1))</f>
        <v>107</v>
      </c>
      <c r="N1869" s="2">
        <f>RANK(K1869, INDEX(CFB!$K$2:$K$1048576, MATCH(W1869, CFB!$W$2:$W$1048576, 0)):INDEX(CFB!$K$2:$K$1048576, MATCH(W1869, CFB!$W$2:$W$1048576, 0) + COUNTIF(CFB!$W$2:$W$1048576, W1869) - 1))</f>
        <v>69</v>
      </c>
      <c r="O1869">
        <v>44.54</v>
      </c>
      <c r="P1869">
        <v>20.97</v>
      </c>
      <c r="Q1869">
        <v>8.65</v>
      </c>
      <c r="R1869">
        <v>6.41</v>
      </c>
      <c r="S1869">
        <v>6.07</v>
      </c>
      <c r="T1869">
        <v>3.49</v>
      </c>
      <c r="U1869">
        <v>7.09</v>
      </c>
      <c r="V1869">
        <v>4.9000000000000004</v>
      </c>
      <c r="W1869">
        <v>2010</v>
      </c>
      <c r="X1869">
        <f t="shared" si="57"/>
        <v>0</v>
      </c>
    </row>
    <row r="1870" spans="1:24" ht="12.75" hidden="1" customHeight="1" x14ac:dyDescent="0.45">
      <c r="A1870">
        <v>70</v>
      </c>
      <c r="B1870" t="s">
        <v>81</v>
      </c>
      <c r="C1870" t="s">
        <v>179</v>
      </c>
      <c r="D1870" s="2" t="str">
        <f t="shared" si="56"/>
        <v>Cincinnati2010</v>
      </c>
      <c r="F1870">
        <v>4</v>
      </c>
      <c r="G1870">
        <v>8</v>
      </c>
      <c r="H1870" s="2">
        <v>0</v>
      </c>
      <c r="I1870">
        <v>1.2</v>
      </c>
      <c r="J1870">
        <v>-3.13</v>
      </c>
      <c r="K1870">
        <v>-1.93</v>
      </c>
      <c r="L1870" s="2">
        <f>_xlfn.RANK.EQ(I1870, INDEX(CFB!$I$2:$I$1048576, MATCH(W1870, CFB!$W$2:$W$1048576, 0)):INDEX(CFB!$I$2:$I$1048576, MATCH(W1870, CFB!$W$2:$W$1048576, 0) + COUNTIF(CFB!$W$2:$W$1048576, W1870) - 1), 0)</f>
        <v>54</v>
      </c>
      <c r="M1870" s="2">
        <f>_xlfn.RANK.EQ(J1870, INDEX(CFB!$J$2:$J$1048576, MATCH(W1870, CFB!$W$2:$W$1048576, 0)):INDEX(CFB!$J$2:$J$1048576, MATCH(W1870, CFB!$W$2:$W$1048576, 0) + COUNTIF(CFB!$W$2:$W$1048576, W1870) - 1))</f>
        <v>81</v>
      </c>
      <c r="N1870" s="2">
        <f>RANK(K1870, INDEX(CFB!$K$2:$K$1048576, MATCH(W1870, CFB!$W$2:$W$1048576, 0)):INDEX(CFB!$K$2:$K$1048576, MATCH(W1870, CFB!$W$2:$W$1048576, 0) + COUNTIF(CFB!$W$2:$W$1048576, W1870) - 1))</f>
        <v>70</v>
      </c>
      <c r="O1870">
        <v>42.48</v>
      </c>
      <c r="P1870">
        <v>16.61</v>
      </c>
      <c r="Q1870">
        <v>8.7200000000000006</v>
      </c>
      <c r="R1870">
        <v>6.46</v>
      </c>
      <c r="S1870">
        <v>5.82</v>
      </c>
      <c r="T1870">
        <v>3</v>
      </c>
      <c r="U1870">
        <v>7.25</v>
      </c>
      <c r="V1870">
        <v>4.5199999999999996</v>
      </c>
      <c r="W1870">
        <v>2010</v>
      </c>
      <c r="X1870">
        <f t="shared" si="57"/>
        <v>0</v>
      </c>
    </row>
    <row r="1871" spans="1:24" ht="12.75" hidden="1" customHeight="1" x14ac:dyDescent="0.45">
      <c r="A1871">
        <v>71</v>
      </c>
      <c r="B1871" t="s">
        <v>24</v>
      </c>
      <c r="C1871" t="s">
        <v>165</v>
      </c>
      <c r="D1871" s="2" t="str">
        <f t="shared" si="56"/>
        <v>SMU2010</v>
      </c>
      <c r="F1871">
        <v>7</v>
      </c>
      <c r="G1871">
        <v>7</v>
      </c>
      <c r="H1871" s="2">
        <v>0</v>
      </c>
      <c r="I1871">
        <v>-3.05</v>
      </c>
      <c r="J1871">
        <v>1.01</v>
      </c>
      <c r="K1871">
        <v>-2.04</v>
      </c>
      <c r="L1871" s="2">
        <f>_xlfn.RANK.EQ(I1871, INDEX(CFB!$I$2:$I$1048576, MATCH(W1871, CFB!$W$2:$W$1048576, 0)):INDEX(CFB!$I$2:$I$1048576, MATCH(W1871, CFB!$W$2:$W$1048576, 0) + COUNTIF(CFB!$W$2:$W$1048576, W1871) - 1), 0)</f>
        <v>89</v>
      </c>
      <c r="M1871" s="2">
        <f>_xlfn.RANK.EQ(J1871, INDEX(CFB!$J$2:$J$1048576, MATCH(W1871, CFB!$W$2:$W$1048576, 0)):INDEX(CFB!$J$2:$J$1048576, MATCH(W1871, CFB!$W$2:$W$1048576, 0) + COUNTIF(CFB!$W$2:$W$1048576, W1871) - 1))</f>
        <v>56</v>
      </c>
      <c r="N1871" s="2">
        <f>RANK(K1871, INDEX(CFB!$K$2:$K$1048576, MATCH(W1871, CFB!$W$2:$W$1048576, 0)):INDEX(CFB!$K$2:$K$1048576, MATCH(W1871, CFB!$W$2:$W$1048576, 0) + COUNTIF(CFB!$W$2:$W$1048576, W1871) - 1))</f>
        <v>71</v>
      </c>
      <c r="O1871">
        <v>34.58</v>
      </c>
      <c r="P1871">
        <v>12.81</v>
      </c>
      <c r="Q1871">
        <v>8.6</v>
      </c>
      <c r="R1871">
        <v>5.2</v>
      </c>
      <c r="S1871">
        <v>5.28</v>
      </c>
      <c r="T1871">
        <v>2.99</v>
      </c>
      <c r="U1871">
        <v>7.03</v>
      </c>
      <c r="V1871">
        <v>4.0599999999999996</v>
      </c>
      <c r="W1871">
        <v>2010</v>
      </c>
      <c r="X1871">
        <f t="shared" si="57"/>
        <v>0</v>
      </c>
    </row>
    <row r="1872" spans="1:24" ht="12.75" hidden="1" customHeight="1" x14ac:dyDescent="0.45">
      <c r="A1872">
        <v>72</v>
      </c>
      <c r="B1872" t="s">
        <v>107</v>
      </c>
      <c r="C1872" t="s">
        <v>165</v>
      </c>
      <c r="D1872" s="2" t="str">
        <f t="shared" si="56"/>
        <v>Houston2010</v>
      </c>
      <c r="F1872">
        <v>5</v>
      </c>
      <c r="G1872">
        <v>7</v>
      </c>
      <c r="H1872" s="2">
        <v>0</v>
      </c>
      <c r="I1872">
        <v>6.65</v>
      </c>
      <c r="J1872">
        <v>-8.76</v>
      </c>
      <c r="K1872">
        <v>-2.11</v>
      </c>
      <c r="L1872" s="2">
        <f>_xlfn.RANK.EQ(I1872, INDEX(CFB!$I$2:$I$1048576, MATCH(W1872, CFB!$W$2:$W$1048576, 0)):INDEX(CFB!$I$2:$I$1048576, MATCH(W1872, CFB!$W$2:$W$1048576, 0) + COUNTIF(CFB!$W$2:$W$1048576, W1872) - 1), 0)</f>
        <v>19</v>
      </c>
      <c r="M1872" s="2">
        <f>_xlfn.RANK.EQ(J1872, INDEX(CFB!$J$2:$J$1048576, MATCH(W1872, CFB!$W$2:$W$1048576, 0)):INDEX(CFB!$J$2:$J$1048576, MATCH(W1872, CFB!$W$2:$W$1048576, 0) + COUNTIF(CFB!$W$2:$W$1048576, W1872) - 1))</f>
        <v>112</v>
      </c>
      <c r="N1872" s="2">
        <f>RANK(K1872, INDEX(CFB!$K$2:$K$1048576, MATCH(W1872, CFB!$W$2:$W$1048576, 0)):INDEX(CFB!$K$2:$K$1048576, MATCH(W1872, CFB!$W$2:$W$1048576, 0) + COUNTIF(CFB!$W$2:$W$1048576, W1872) - 1))</f>
        <v>72</v>
      </c>
      <c r="O1872">
        <v>46.82</v>
      </c>
      <c r="P1872">
        <v>22.36</v>
      </c>
      <c r="Q1872">
        <v>9.0399999999999991</v>
      </c>
      <c r="R1872">
        <v>6.14</v>
      </c>
      <c r="S1872">
        <v>5.21</v>
      </c>
      <c r="T1872">
        <v>4.18</v>
      </c>
      <c r="U1872">
        <v>7.2</v>
      </c>
      <c r="V1872">
        <v>5.01</v>
      </c>
      <c r="W1872">
        <v>2010</v>
      </c>
      <c r="X1872">
        <f t="shared" si="57"/>
        <v>0</v>
      </c>
    </row>
    <row r="1873" spans="1:24" ht="12.75" hidden="1" customHeight="1" x14ac:dyDescent="0.45">
      <c r="A1873">
        <v>73</v>
      </c>
      <c r="B1873" t="s">
        <v>48</v>
      </c>
      <c r="C1873" t="s">
        <v>12</v>
      </c>
      <c r="D1873" s="2" t="str">
        <f t="shared" si="56"/>
        <v>Army2010</v>
      </c>
      <c r="F1873">
        <v>7</v>
      </c>
      <c r="G1873">
        <v>6</v>
      </c>
      <c r="H1873" s="2">
        <v>0</v>
      </c>
      <c r="I1873">
        <v>-0.68</v>
      </c>
      <c r="J1873">
        <v>-1.75</v>
      </c>
      <c r="K1873">
        <v>-2.4300000000000002</v>
      </c>
      <c r="L1873" s="2">
        <f>_xlfn.RANK.EQ(I1873, INDEX(CFB!$I$2:$I$1048576, MATCH(W1873, CFB!$W$2:$W$1048576, 0)):INDEX(CFB!$I$2:$I$1048576, MATCH(W1873, CFB!$W$2:$W$1048576, 0) + COUNTIF(CFB!$W$2:$W$1048576, W1873) - 1), 0)</f>
        <v>70</v>
      </c>
      <c r="M1873" s="2">
        <f>_xlfn.RANK.EQ(J1873, INDEX(CFB!$J$2:$J$1048576, MATCH(W1873, CFB!$W$2:$W$1048576, 0)):INDEX(CFB!$J$2:$J$1048576, MATCH(W1873, CFB!$W$2:$W$1048576, 0) + COUNTIF(CFB!$W$2:$W$1048576, W1873) - 1))</f>
        <v>68</v>
      </c>
      <c r="N1873" s="2">
        <f>RANK(K1873, INDEX(CFB!$K$2:$K$1048576, MATCH(W1873, CFB!$W$2:$W$1048576, 0)):INDEX(CFB!$K$2:$K$1048576, MATCH(W1873, CFB!$W$2:$W$1048576, 0) + COUNTIF(CFB!$W$2:$W$1048576, W1873) - 1))</f>
        <v>73</v>
      </c>
      <c r="O1873">
        <v>35.69</v>
      </c>
      <c r="P1873">
        <v>15.56</v>
      </c>
      <c r="Q1873">
        <v>8.44</v>
      </c>
      <c r="R1873">
        <v>6.53</v>
      </c>
      <c r="S1873">
        <v>4.96</v>
      </c>
      <c r="T1873">
        <v>3.7</v>
      </c>
      <c r="U1873">
        <v>5.67</v>
      </c>
      <c r="V1873">
        <v>4.99</v>
      </c>
      <c r="W1873">
        <v>2010</v>
      </c>
      <c r="X1873">
        <f t="shared" si="57"/>
        <v>0</v>
      </c>
    </row>
    <row r="1874" spans="1:24" ht="12.75" hidden="1" customHeight="1" x14ac:dyDescent="0.45">
      <c r="A1874">
        <v>74</v>
      </c>
      <c r="B1874" t="s">
        <v>175</v>
      </c>
      <c r="C1874" t="s">
        <v>178</v>
      </c>
      <c r="D1874" s="2" t="str">
        <f t="shared" si="56"/>
        <v>Idaho2010</v>
      </c>
      <c r="F1874">
        <v>6</v>
      </c>
      <c r="G1874">
        <v>7</v>
      </c>
      <c r="H1874" s="2">
        <v>0</v>
      </c>
      <c r="I1874">
        <v>-1.41</v>
      </c>
      <c r="J1874">
        <v>-1.36</v>
      </c>
      <c r="K1874">
        <v>-2.77</v>
      </c>
      <c r="L1874" s="2">
        <f>_xlfn.RANK.EQ(I1874, INDEX(CFB!$I$2:$I$1048576, MATCH(W1874, CFB!$W$2:$W$1048576, 0)):INDEX(CFB!$I$2:$I$1048576, MATCH(W1874, CFB!$W$2:$W$1048576, 0) + COUNTIF(CFB!$W$2:$W$1048576, W1874) - 1), 0)</f>
        <v>78</v>
      </c>
      <c r="M1874" s="2">
        <f>_xlfn.RANK.EQ(J1874, INDEX(CFB!$J$2:$J$1048576, MATCH(W1874, CFB!$W$2:$W$1048576, 0)):INDEX(CFB!$J$2:$J$1048576, MATCH(W1874, CFB!$W$2:$W$1048576, 0) + COUNTIF(CFB!$W$2:$W$1048576, W1874) - 1))</f>
        <v>67</v>
      </c>
      <c r="N1874" s="2">
        <f>RANK(K1874, INDEX(CFB!$K$2:$K$1048576, MATCH(W1874, CFB!$W$2:$W$1048576, 0)):INDEX(CFB!$K$2:$K$1048576, MATCH(W1874, CFB!$W$2:$W$1048576, 0) + COUNTIF(CFB!$W$2:$W$1048576, W1874) - 1))</f>
        <v>74</v>
      </c>
      <c r="O1874">
        <v>36.39</v>
      </c>
      <c r="P1874">
        <v>17.420000000000002</v>
      </c>
      <c r="Q1874">
        <v>8.19</v>
      </c>
      <c r="R1874">
        <v>5.46</v>
      </c>
      <c r="S1874">
        <v>3.28</v>
      </c>
      <c r="T1874">
        <v>4.62</v>
      </c>
      <c r="U1874">
        <v>6.18</v>
      </c>
      <c r="V1874">
        <v>4.93</v>
      </c>
      <c r="W1874">
        <v>2010</v>
      </c>
      <c r="X1874">
        <f t="shared" si="57"/>
        <v>0</v>
      </c>
    </row>
    <row r="1875" spans="1:24" ht="12.75" hidden="1" customHeight="1" x14ac:dyDescent="0.45">
      <c r="A1875">
        <v>75</v>
      </c>
      <c r="B1875" t="s">
        <v>93</v>
      </c>
      <c r="C1875" t="s">
        <v>164</v>
      </c>
      <c r="D1875" s="2" t="str">
        <f t="shared" si="56"/>
        <v>Virginia2010</v>
      </c>
      <c r="F1875">
        <v>4</v>
      </c>
      <c r="G1875">
        <v>8</v>
      </c>
      <c r="H1875" s="2">
        <v>0</v>
      </c>
      <c r="I1875">
        <v>-1.1000000000000001</v>
      </c>
      <c r="J1875">
        <v>-2.2000000000000002</v>
      </c>
      <c r="K1875">
        <v>-3.29</v>
      </c>
      <c r="L1875" s="2">
        <f>_xlfn.RANK.EQ(I1875, INDEX(CFB!$I$2:$I$1048576, MATCH(W1875, CFB!$W$2:$W$1048576, 0)):INDEX(CFB!$I$2:$I$1048576, MATCH(W1875, CFB!$W$2:$W$1048576, 0) + COUNTIF(CFB!$W$2:$W$1048576, W1875) - 1), 0)</f>
        <v>75</v>
      </c>
      <c r="M1875" s="2">
        <f>_xlfn.RANK.EQ(J1875, INDEX(CFB!$J$2:$J$1048576, MATCH(W1875, CFB!$W$2:$W$1048576, 0)):INDEX(CFB!$J$2:$J$1048576, MATCH(W1875, CFB!$W$2:$W$1048576, 0) + COUNTIF(CFB!$W$2:$W$1048576, W1875) - 1))</f>
        <v>72</v>
      </c>
      <c r="N1875" s="2">
        <f>RANK(K1875, INDEX(CFB!$K$2:$K$1048576, MATCH(W1875, CFB!$W$2:$W$1048576, 0)):INDEX(CFB!$K$2:$K$1048576, MATCH(W1875, CFB!$W$2:$W$1048576, 0) + COUNTIF(CFB!$W$2:$W$1048576, W1875) - 1))</f>
        <v>75</v>
      </c>
      <c r="O1875">
        <v>37.799999999999997</v>
      </c>
      <c r="P1875">
        <v>16.309999999999999</v>
      </c>
      <c r="Q1875">
        <v>8.48</v>
      </c>
      <c r="R1875">
        <v>6.3</v>
      </c>
      <c r="S1875">
        <v>4.75</v>
      </c>
      <c r="T1875">
        <v>4.16</v>
      </c>
      <c r="U1875">
        <v>6.58</v>
      </c>
      <c r="V1875">
        <v>5.0199999999999996</v>
      </c>
      <c r="W1875">
        <v>2010</v>
      </c>
      <c r="X1875">
        <f t="shared" si="57"/>
        <v>0</v>
      </c>
    </row>
    <row r="1876" spans="1:24" ht="12.75" hidden="1" customHeight="1" x14ac:dyDescent="0.45">
      <c r="A1876">
        <v>76</v>
      </c>
      <c r="B1876" t="s">
        <v>144</v>
      </c>
      <c r="C1876" t="s">
        <v>162</v>
      </c>
      <c r="D1876" s="2" t="str">
        <f t="shared" si="56"/>
        <v>Temple2010</v>
      </c>
      <c r="F1876">
        <v>8</v>
      </c>
      <c r="G1876">
        <v>4</v>
      </c>
      <c r="H1876" s="2">
        <v>0</v>
      </c>
      <c r="I1876">
        <v>-4.5</v>
      </c>
      <c r="J1876">
        <v>1.1100000000000001</v>
      </c>
      <c r="K1876">
        <v>-3.39</v>
      </c>
      <c r="L1876" s="2">
        <f>_xlfn.RANK.EQ(I1876, INDEX(CFB!$I$2:$I$1048576, MATCH(W1876, CFB!$W$2:$W$1048576, 0)):INDEX(CFB!$I$2:$I$1048576, MATCH(W1876, CFB!$W$2:$W$1048576, 0) + COUNTIF(CFB!$W$2:$W$1048576, W1876) - 1), 0)</f>
        <v>94</v>
      </c>
      <c r="M1876" s="2">
        <f>_xlfn.RANK.EQ(J1876, INDEX(CFB!$J$2:$J$1048576, MATCH(W1876, CFB!$W$2:$W$1048576, 0)):INDEX(CFB!$J$2:$J$1048576, MATCH(W1876, CFB!$W$2:$W$1048576, 0) + COUNTIF(CFB!$W$2:$W$1048576, W1876) - 1))</f>
        <v>55</v>
      </c>
      <c r="N1876" s="2">
        <f>RANK(K1876, INDEX(CFB!$K$2:$K$1048576, MATCH(W1876, CFB!$W$2:$W$1048576, 0)):INDEX(CFB!$K$2:$K$1048576, MATCH(W1876, CFB!$W$2:$W$1048576, 0) + COUNTIF(CFB!$W$2:$W$1048576, W1876) - 1))</f>
        <v>76</v>
      </c>
      <c r="O1876">
        <v>33.5</v>
      </c>
      <c r="P1876">
        <v>13.95</v>
      </c>
      <c r="Q1876">
        <v>8.31</v>
      </c>
      <c r="R1876">
        <v>5.56</v>
      </c>
      <c r="S1876">
        <v>4.7300000000000004</v>
      </c>
      <c r="T1876">
        <v>3.53</v>
      </c>
      <c r="U1876">
        <v>6.18</v>
      </c>
      <c r="V1876">
        <v>4.41</v>
      </c>
      <c r="W1876">
        <v>2010</v>
      </c>
      <c r="X1876">
        <f t="shared" si="57"/>
        <v>0</v>
      </c>
    </row>
    <row r="1877" spans="1:24" ht="12.75" hidden="1" customHeight="1" x14ac:dyDescent="0.45">
      <c r="A1877">
        <v>77</v>
      </c>
      <c r="B1877" t="s">
        <v>137</v>
      </c>
      <c r="C1877" t="s">
        <v>178</v>
      </c>
      <c r="D1877" s="2" t="str">
        <f t="shared" si="56"/>
        <v>Louisiana Tech2010</v>
      </c>
      <c r="F1877">
        <v>5</v>
      </c>
      <c r="G1877">
        <v>7</v>
      </c>
      <c r="H1877" s="2">
        <v>0</v>
      </c>
      <c r="I1877">
        <v>0.5</v>
      </c>
      <c r="J1877">
        <v>-4.2</v>
      </c>
      <c r="K1877">
        <v>-3.7</v>
      </c>
      <c r="L1877" s="2">
        <f>_xlfn.RANK.EQ(I1877, INDEX(CFB!$I$2:$I$1048576, MATCH(W1877, CFB!$W$2:$W$1048576, 0)):INDEX(CFB!$I$2:$I$1048576, MATCH(W1877, CFB!$W$2:$W$1048576, 0) + COUNTIF(CFB!$W$2:$W$1048576, W1877) - 1), 0)</f>
        <v>61</v>
      </c>
      <c r="M1877" s="2">
        <f>_xlfn.RANK.EQ(J1877, INDEX(CFB!$J$2:$J$1048576, MATCH(W1877, CFB!$W$2:$W$1048576, 0)):INDEX(CFB!$J$2:$J$1048576, MATCH(W1877, CFB!$W$2:$W$1048576, 0) + COUNTIF(CFB!$W$2:$W$1048576, W1877) - 1))</f>
        <v>89</v>
      </c>
      <c r="N1877" s="2">
        <f>RANK(K1877, INDEX(CFB!$K$2:$K$1048576, MATCH(W1877, CFB!$W$2:$W$1048576, 0)):INDEX(CFB!$K$2:$K$1048576, MATCH(W1877, CFB!$W$2:$W$1048576, 0) + COUNTIF(CFB!$W$2:$W$1048576, W1877) - 1))</f>
        <v>77</v>
      </c>
      <c r="O1877">
        <v>37.74</v>
      </c>
      <c r="P1877">
        <v>17.989999999999998</v>
      </c>
      <c r="Q1877">
        <v>7.61</v>
      </c>
      <c r="R1877">
        <v>6.13</v>
      </c>
      <c r="S1877">
        <v>4.8</v>
      </c>
      <c r="T1877">
        <v>3.83</v>
      </c>
      <c r="U1877">
        <v>6.14</v>
      </c>
      <c r="V1877">
        <v>4.92</v>
      </c>
      <c r="W1877">
        <v>2010</v>
      </c>
      <c r="X1877">
        <f t="shared" si="57"/>
        <v>0</v>
      </c>
    </row>
    <row r="1878" spans="1:24" ht="12.75" hidden="1" customHeight="1" x14ac:dyDescent="0.45">
      <c r="A1878">
        <v>78</v>
      </c>
      <c r="B1878" t="s">
        <v>94</v>
      </c>
      <c r="C1878" t="s">
        <v>161</v>
      </c>
      <c r="D1878" s="2" t="str">
        <f t="shared" si="56"/>
        <v>Toledo2010</v>
      </c>
      <c r="F1878">
        <v>8</v>
      </c>
      <c r="G1878">
        <v>5</v>
      </c>
      <c r="H1878" s="2">
        <v>0</v>
      </c>
      <c r="I1878">
        <v>-0.69</v>
      </c>
      <c r="J1878">
        <v>-3.02</v>
      </c>
      <c r="K1878">
        <v>-3.7</v>
      </c>
      <c r="L1878" s="2">
        <f>_xlfn.RANK.EQ(I1878, INDEX(CFB!$I$2:$I$1048576, MATCH(W1878, CFB!$W$2:$W$1048576, 0)):INDEX(CFB!$I$2:$I$1048576, MATCH(W1878, CFB!$W$2:$W$1048576, 0) + COUNTIF(CFB!$W$2:$W$1048576, W1878) - 1), 0)</f>
        <v>71</v>
      </c>
      <c r="M1878" s="2">
        <f>_xlfn.RANK.EQ(J1878, INDEX(CFB!$J$2:$J$1048576, MATCH(W1878, CFB!$W$2:$W$1048576, 0)):INDEX(CFB!$J$2:$J$1048576, MATCH(W1878, CFB!$W$2:$W$1048576, 0) + COUNTIF(CFB!$W$2:$W$1048576, W1878) - 1))</f>
        <v>79</v>
      </c>
      <c r="N1878" s="2">
        <f>RANK(K1878, INDEX(CFB!$K$2:$K$1048576, MATCH(W1878, CFB!$W$2:$W$1048576, 0)):INDEX(CFB!$K$2:$K$1048576, MATCH(W1878, CFB!$W$2:$W$1048576, 0) + COUNTIF(CFB!$W$2:$W$1048576, W1878) - 1))</f>
        <v>77</v>
      </c>
      <c r="O1878">
        <v>37.46</v>
      </c>
      <c r="P1878">
        <v>19.559999999999999</v>
      </c>
      <c r="Q1878">
        <v>8.1300000000000008</v>
      </c>
      <c r="R1878">
        <v>5.63</v>
      </c>
      <c r="S1878">
        <v>4.8499999999999996</v>
      </c>
      <c r="T1878">
        <v>3.58</v>
      </c>
      <c r="U1878">
        <v>6.29</v>
      </c>
      <c r="V1878">
        <v>4.6100000000000003</v>
      </c>
      <c r="W1878">
        <v>2010</v>
      </c>
      <c r="X1878">
        <f t="shared" si="57"/>
        <v>0</v>
      </c>
    </row>
    <row r="1879" spans="1:24" ht="12.75" hidden="1" customHeight="1" x14ac:dyDescent="0.45">
      <c r="A1879">
        <v>79</v>
      </c>
      <c r="B1879" t="s">
        <v>128</v>
      </c>
      <c r="C1879" t="s">
        <v>174</v>
      </c>
      <c r="D1879" s="2" t="str">
        <f t="shared" si="56"/>
        <v>Troy2010</v>
      </c>
      <c r="F1879">
        <v>8</v>
      </c>
      <c r="G1879">
        <v>5</v>
      </c>
      <c r="H1879" s="2">
        <v>0</v>
      </c>
      <c r="I1879">
        <v>2.19</v>
      </c>
      <c r="J1879">
        <v>-6.29</v>
      </c>
      <c r="K1879">
        <v>-4.0999999999999996</v>
      </c>
      <c r="L1879" s="2">
        <f>_xlfn.RANK.EQ(I1879, INDEX(CFB!$I$2:$I$1048576, MATCH(W1879, CFB!$W$2:$W$1048576, 0)):INDEX(CFB!$I$2:$I$1048576, MATCH(W1879, CFB!$W$2:$W$1048576, 0) + COUNTIF(CFB!$W$2:$W$1048576, W1879) - 1), 0)</f>
        <v>49</v>
      </c>
      <c r="M1879" s="2">
        <f>_xlfn.RANK.EQ(J1879, INDEX(CFB!$J$2:$J$1048576, MATCH(W1879, CFB!$W$2:$W$1048576, 0)):INDEX(CFB!$J$2:$J$1048576, MATCH(W1879, CFB!$W$2:$W$1048576, 0) + COUNTIF(CFB!$W$2:$W$1048576, W1879) - 1))</f>
        <v>101</v>
      </c>
      <c r="N1879" s="2">
        <f>RANK(K1879, INDEX(CFB!$K$2:$K$1048576, MATCH(W1879, CFB!$W$2:$W$1048576, 0)):INDEX(CFB!$K$2:$K$1048576, MATCH(W1879, CFB!$W$2:$W$1048576, 0) + COUNTIF(CFB!$W$2:$W$1048576, W1879) - 1))</f>
        <v>79</v>
      </c>
      <c r="O1879">
        <v>40.76</v>
      </c>
      <c r="P1879">
        <v>22.59</v>
      </c>
      <c r="Q1879">
        <v>8.3000000000000007</v>
      </c>
      <c r="R1879">
        <v>6.46</v>
      </c>
      <c r="S1879">
        <v>4.7300000000000004</v>
      </c>
      <c r="T1879">
        <v>4.17</v>
      </c>
      <c r="U1879">
        <v>6.62</v>
      </c>
      <c r="V1879">
        <v>5.19</v>
      </c>
      <c r="W1879">
        <v>2010</v>
      </c>
      <c r="X1879">
        <f t="shared" si="57"/>
        <v>0</v>
      </c>
    </row>
    <row r="1880" spans="1:24" ht="12.75" hidden="1" customHeight="1" x14ac:dyDescent="0.45">
      <c r="A1880">
        <v>80</v>
      </c>
      <c r="B1880" t="s">
        <v>117</v>
      </c>
      <c r="C1880" t="s">
        <v>161</v>
      </c>
      <c r="D1880" s="2" t="str">
        <f t="shared" si="56"/>
        <v>Western Michigan2010</v>
      </c>
      <c r="F1880">
        <v>6</v>
      </c>
      <c r="G1880">
        <v>6</v>
      </c>
      <c r="H1880" s="2">
        <v>0</v>
      </c>
      <c r="I1880">
        <v>-1.47</v>
      </c>
      <c r="J1880">
        <v>-2.63</v>
      </c>
      <c r="K1880">
        <v>-4.0999999999999996</v>
      </c>
      <c r="L1880" s="2">
        <f>_xlfn.RANK.EQ(I1880, INDEX(CFB!$I$2:$I$1048576, MATCH(W1880, CFB!$W$2:$W$1048576, 0)):INDEX(CFB!$I$2:$I$1048576, MATCH(W1880, CFB!$W$2:$W$1048576, 0) + COUNTIF(CFB!$W$2:$W$1048576, W1880) - 1), 0)</f>
        <v>79</v>
      </c>
      <c r="M1880" s="2">
        <f>_xlfn.RANK.EQ(J1880, INDEX(CFB!$J$2:$J$1048576, MATCH(W1880, CFB!$W$2:$W$1048576, 0)):INDEX(CFB!$J$2:$J$1048576, MATCH(W1880, CFB!$W$2:$W$1048576, 0) + COUNTIF(CFB!$W$2:$W$1048576, W1880) - 1))</f>
        <v>75</v>
      </c>
      <c r="N1880" s="2">
        <f>RANK(K1880, INDEX(CFB!$K$2:$K$1048576, MATCH(W1880, CFB!$W$2:$W$1048576, 0)):INDEX(CFB!$K$2:$K$1048576, MATCH(W1880, CFB!$W$2:$W$1048576, 0) + COUNTIF(CFB!$W$2:$W$1048576, W1880) - 1))</f>
        <v>79</v>
      </c>
      <c r="O1880">
        <v>39.33</v>
      </c>
      <c r="P1880">
        <v>17.13</v>
      </c>
      <c r="Q1880">
        <v>8.1199999999999992</v>
      </c>
      <c r="R1880">
        <v>6.91</v>
      </c>
      <c r="S1880">
        <v>4.21</v>
      </c>
      <c r="T1880">
        <v>4.1900000000000004</v>
      </c>
      <c r="U1880">
        <v>6.27</v>
      </c>
      <c r="V1880">
        <v>5.26</v>
      </c>
      <c r="W1880">
        <v>2010</v>
      </c>
      <c r="X1880">
        <f t="shared" si="57"/>
        <v>0</v>
      </c>
    </row>
    <row r="1881" spans="1:24" ht="12.75" hidden="1" customHeight="1" x14ac:dyDescent="0.45">
      <c r="A1881">
        <v>81</v>
      </c>
      <c r="B1881" t="s">
        <v>85</v>
      </c>
      <c r="C1881" t="s">
        <v>180</v>
      </c>
      <c r="D1881" s="2" t="str">
        <f t="shared" si="56"/>
        <v>Washington State2010</v>
      </c>
      <c r="F1881">
        <v>2</v>
      </c>
      <c r="G1881">
        <v>10</v>
      </c>
      <c r="H1881" s="2">
        <v>0</v>
      </c>
      <c r="I1881">
        <v>-2.04</v>
      </c>
      <c r="J1881">
        <v>-2.15</v>
      </c>
      <c r="K1881">
        <v>-4.2</v>
      </c>
      <c r="L1881" s="2">
        <f>_xlfn.RANK.EQ(I1881, INDEX(CFB!$I$2:$I$1048576, MATCH(W1881, CFB!$W$2:$W$1048576, 0)):INDEX(CFB!$I$2:$I$1048576, MATCH(W1881, CFB!$W$2:$W$1048576, 0) + COUNTIF(CFB!$W$2:$W$1048576, W1881) - 1), 0)</f>
        <v>81</v>
      </c>
      <c r="M1881" s="2">
        <f>_xlfn.RANK.EQ(J1881, INDEX(CFB!$J$2:$J$1048576, MATCH(W1881, CFB!$W$2:$W$1048576, 0)):INDEX(CFB!$J$2:$J$1048576, MATCH(W1881, CFB!$W$2:$W$1048576, 0) + COUNTIF(CFB!$W$2:$W$1048576, W1881) - 1))</f>
        <v>71</v>
      </c>
      <c r="N1881" s="2">
        <f>RANK(K1881, INDEX(CFB!$K$2:$K$1048576, MATCH(W1881, CFB!$W$2:$W$1048576, 0)):INDEX(CFB!$K$2:$K$1048576, MATCH(W1881, CFB!$W$2:$W$1048576, 0) + COUNTIF(CFB!$W$2:$W$1048576, W1881) - 1))</f>
        <v>81</v>
      </c>
      <c r="O1881">
        <v>37.46</v>
      </c>
      <c r="P1881">
        <v>17.38</v>
      </c>
      <c r="Q1881">
        <v>9.44</v>
      </c>
      <c r="R1881">
        <v>6.53</v>
      </c>
      <c r="S1881">
        <v>3.82</v>
      </c>
      <c r="T1881">
        <v>4.3499999999999996</v>
      </c>
      <c r="U1881">
        <v>6.46</v>
      </c>
      <c r="V1881">
        <v>5.21</v>
      </c>
      <c r="W1881">
        <v>2010</v>
      </c>
      <c r="X1881">
        <f t="shared" si="57"/>
        <v>0</v>
      </c>
    </row>
    <row r="1882" spans="1:24" ht="12.75" hidden="1" customHeight="1" x14ac:dyDescent="0.45">
      <c r="A1882">
        <v>82</v>
      </c>
      <c r="B1882" t="s">
        <v>108</v>
      </c>
      <c r="C1882" t="s">
        <v>168</v>
      </c>
      <c r="D1882" s="2" t="str">
        <f t="shared" si="56"/>
        <v>East Carolina2010</v>
      </c>
      <c r="F1882">
        <v>6</v>
      </c>
      <c r="G1882">
        <v>7</v>
      </c>
      <c r="H1882" s="2">
        <v>0</v>
      </c>
      <c r="I1882">
        <v>11.27</v>
      </c>
      <c r="J1882">
        <v>-15.75</v>
      </c>
      <c r="K1882">
        <v>-4.4800000000000004</v>
      </c>
      <c r="L1882" s="2">
        <f>_xlfn.RANK.EQ(I1882, INDEX(CFB!$I$2:$I$1048576, MATCH(W1882, CFB!$W$2:$W$1048576, 0)):INDEX(CFB!$I$2:$I$1048576, MATCH(W1882, CFB!$W$2:$W$1048576, 0) + COUNTIF(CFB!$W$2:$W$1048576, W1882) - 1), 0)</f>
        <v>6</v>
      </c>
      <c r="M1882" s="2">
        <f>_xlfn.RANK.EQ(J1882, INDEX(CFB!$J$2:$J$1048576, MATCH(W1882, CFB!$W$2:$W$1048576, 0)):INDEX(CFB!$J$2:$J$1048576, MATCH(W1882, CFB!$W$2:$W$1048576, 0) + COUNTIF(CFB!$W$2:$W$1048576, W1882) - 1))</f>
        <v>120</v>
      </c>
      <c r="N1882" s="2">
        <f>RANK(K1882, INDEX(CFB!$K$2:$K$1048576, MATCH(W1882, CFB!$W$2:$W$1048576, 0)):INDEX(CFB!$K$2:$K$1048576, MATCH(W1882, CFB!$W$2:$W$1048576, 0) + COUNTIF(CFB!$W$2:$W$1048576, W1882) - 1))</f>
        <v>82</v>
      </c>
      <c r="O1882">
        <v>48.83</v>
      </c>
      <c r="P1882">
        <v>31.9</v>
      </c>
      <c r="Q1882">
        <v>7.72</v>
      </c>
      <c r="R1882">
        <v>6.38</v>
      </c>
      <c r="S1882">
        <v>5.34</v>
      </c>
      <c r="T1882">
        <v>4.63</v>
      </c>
      <c r="U1882">
        <v>6.72</v>
      </c>
      <c r="V1882">
        <v>5.45</v>
      </c>
      <c r="W1882">
        <v>2010</v>
      </c>
      <c r="X1882">
        <f t="shared" si="57"/>
        <v>0</v>
      </c>
    </row>
    <row r="1883" spans="1:24" ht="12.75" hidden="1" customHeight="1" x14ac:dyDescent="0.45">
      <c r="A1883">
        <v>83</v>
      </c>
      <c r="B1883" t="s">
        <v>21</v>
      </c>
      <c r="C1883" t="s">
        <v>10</v>
      </c>
      <c r="D1883" s="2" t="str">
        <f t="shared" si="56"/>
        <v>Indiana2010</v>
      </c>
      <c r="F1883">
        <v>5</v>
      </c>
      <c r="G1883">
        <v>7</v>
      </c>
      <c r="H1883" s="2">
        <v>0</v>
      </c>
      <c r="I1883">
        <v>0.74</v>
      </c>
      <c r="J1883">
        <v>-5.22</v>
      </c>
      <c r="K1883">
        <v>-4.49</v>
      </c>
      <c r="L1883" s="2">
        <f>_xlfn.RANK.EQ(I1883, INDEX(CFB!$I$2:$I$1048576, MATCH(W1883, CFB!$W$2:$W$1048576, 0)):INDEX(CFB!$I$2:$I$1048576, MATCH(W1883, CFB!$W$2:$W$1048576, 0) + COUNTIF(CFB!$W$2:$W$1048576, W1883) - 1), 0)</f>
        <v>58</v>
      </c>
      <c r="M1883" s="2">
        <f>_xlfn.RANK.EQ(J1883, INDEX(CFB!$J$2:$J$1048576, MATCH(W1883, CFB!$W$2:$W$1048576, 0)):INDEX(CFB!$J$2:$J$1048576, MATCH(W1883, CFB!$W$2:$W$1048576, 0) + COUNTIF(CFB!$W$2:$W$1048576, W1883) - 1))</f>
        <v>96</v>
      </c>
      <c r="N1883" s="2">
        <f>RANK(K1883, INDEX(CFB!$K$2:$K$1048576, MATCH(W1883, CFB!$W$2:$W$1048576, 0)):INDEX(CFB!$K$2:$K$1048576, MATCH(W1883, CFB!$W$2:$W$1048576, 0) + COUNTIF(CFB!$W$2:$W$1048576, W1883) - 1))</f>
        <v>83</v>
      </c>
      <c r="O1883">
        <v>38.53</v>
      </c>
      <c r="P1883">
        <v>22.15</v>
      </c>
      <c r="Q1883">
        <v>7.96</v>
      </c>
      <c r="R1883">
        <v>6.97</v>
      </c>
      <c r="S1883">
        <v>4.22</v>
      </c>
      <c r="T1883">
        <v>4.17</v>
      </c>
      <c r="U1883">
        <v>6.34</v>
      </c>
      <c r="V1883">
        <v>5.6</v>
      </c>
      <c r="W1883">
        <v>2010</v>
      </c>
      <c r="X1883">
        <f t="shared" si="57"/>
        <v>0</v>
      </c>
    </row>
    <row r="1884" spans="1:24" ht="12.75" hidden="1" customHeight="1" x14ac:dyDescent="0.45">
      <c r="A1884">
        <v>84</v>
      </c>
      <c r="B1884" t="s">
        <v>60</v>
      </c>
      <c r="C1884" t="s">
        <v>164</v>
      </c>
      <c r="D1884" s="2" t="str">
        <f t="shared" si="56"/>
        <v>Duke2010</v>
      </c>
      <c r="F1884">
        <v>3</v>
      </c>
      <c r="G1884">
        <v>9</v>
      </c>
      <c r="H1884" s="2">
        <v>0</v>
      </c>
      <c r="I1884">
        <v>2.64</v>
      </c>
      <c r="J1884">
        <v>-7.23</v>
      </c>
      <c r="K1884">
        <v>-4.59</v>
      </c>
      <c r="L1884" s="2">
        <f>_xlfn.RANK.EQ(I1884, INDEX(CFB!$I$2:$I$1048576, MATCH(W1884, CFB!$W$2:$W$1048576, 0)):INDEX(CFB!$I$2:$I$1048576, MATCH(W1884, CFB!$W$2:$W$1048576, 0) + COUNTIF(CFB!$W$2:$W$1048576, W1884) - 1), 0)</f>
        <v>45</v>
      </c>
      <c r="M1884" s="2">
        <f>_xlfn.RANK.EQ(J1884, INDEX(CFB!$J$2:$J$1048576, MATCH(W1884, CFB!$W$2:$W$1048576, 0)):INDEX(CFB!$J$2:$J$1048576, MATCH(W1884, CFB!$W$2:$W$1048576, 0) + COUNTIF(CFB!$W$2:$W$1048576, W1884) - 1))</f>
        <v>103</v>
      </c>
      <c r="N1884" s="2">
        <f>RANK(K1884, INDEX(CFB!$K$2:$K$1048576, MATCH(W1884, CFB!$W$2:$W$1048576, 0)):INDEX(CFB!$K$2:$K$1048576, MATCH(W1884, CFB!$W$2:$W$1048576, 0) + COUNTIF(CFB!$W$2:$W$1048576, W1884) - 1))</f>
        <v>84</v>
      </c>
      <c r="O1884">
        <v>40.83</v>
      </c>
      <c r="P1884">
        <v>22.77</v>
      </c>
      <c r="Q1884">
        <v>8.33</v>
      </c>
      <c r="R1884">
        <v>7.09</v>
      </c>
      <c r="S1884">
        <v>4.38</v>
      </c>
      <c r="T1884">
        <v>3.75</v>
      </c>
      <c r="U1884">
        <v>6.45</v>
      </c>
      <c r="V1884">
        <v>5.25</v>
      </c>
      <c r="W1884">
        <v>2010</v>
      </c>
      <c r="X1884">
        <f t="shared" si="57"/>
        <v>0</v>
      </c>
    </row>
    <row r="1885" spans="1:24" ht="12.75" hidden="1" customHeight="1" x14ac:dyDescent="0.45">
      <c r="A1885">
        <v>85</v>
      </c>
      <c r="B1885" t="s">
        <v>142</v>
      </c>
      <c r="C1885" t="s">
        <v>174</v>
      </c>
      <c r="D1885" s="2" t="str">
        <f t="shared" si="56"/>
        <v>Florida International2010</v>
      </c>
      <c r="F1885">
        <v>7</v>
      </c>
      <c r="G1885">
        <v>6</v>
      </c>
      <c r="H1885" s="2">
        <v>0</v>
      </c>
      <c r="I1885">
        <v>0.1</v>
      </c>
      <c r="J1885">
        <v>-4.8099999999999996</v>
      </c>
      <c r="K1885">
        <v>-4.71</v>
      </c>
      <c r="L1885" s="2">
        <f>_xlfn.RANK.EQ(I1885, INDEX(CFB!$I$2:$I$1048576, MATCH(W1885, CFB!$W$2:$W$1048576, 0)):INDEX(CFB!$I$2:$I$1048576, MATCH(W1885, CFB!$W$2:$W$1048576, 0) + COUNTIF(CFB!$W$2:$W$1048576, W1885) - 1), 0)</f>
        <v>66</v>
      </c>
      <c r="M1885" s="2">
        <f>_xlfn.RANK.EQ(J1885, INDEX(CFB!$J$2:$J$1048576, MATCH(W1885, CFB!$W$2:$W$1048576, 0)):INDEX(CFB!$J$2:$J$1048576, MATCH(W1885, CFB!$W$2:$W$1048576, 0) + COUNTIF(CFB!$W$2:$W$1048576, W1885) - 1))</f>
        <v>95</v>
      </c>
      <c r="N1885" s="2">
        <f>RANK(K1885, INDEX(CFB!$K$2:$K$1048576, MATCH(W1885, CFB!$W$2:$W$1048576, 0)):INDEX(CFB!$K$2:$K$1048576, MATCH(W1885, CFB!$W$2:$W$1048576, 0) + COUNTIF(CFB!$W$2:$W$1048576, W1885) - 1))</f>
        <v>85</v>
      </c>
      <c r="O1885">
        <v>37.11</v>
      </c>
      <c r="P1885">
        <v>19.190000000000001</v>
      </c>
      <c r="Q1885">
        <v>8.17</v>
      </c>
      <c r="R1885">
        <v>5.79</v>
      </c>
      <c r="S1885">
        <v>5.28</v>
      </c>
      <c r="T1885">
        <v>4.4000000000000004</v>
      </c>
      <c r="U1885">
        <v>6.55</v>
      </c>
      <c r="V1885">
        <v>4.97</v>
      </c>
      <c r="W1885">
        <v>2010</v>
      </c>
      <c r="X1885">
        <f t="shared" si="57"/>
        <v>0</v>
      </c>
    </row>
    <row r="1886" spans="1:24" ht="12.75" hidden="1" customHeight="1" x14ac:dyDescent="0.45">
      <c r="A1886">
        <v>86</v>
      </c>
      <c r="B1886" t="s">
        <v>42</v>
      </c>
      <c r="C1886" t="s">
        <v>10</v>
      </c>
      <c r="D1886" s="2" t="str">
        <f t="shared" si="56"/>
        <v>Minnesota2010</v>
      </c>
      <c r="F1886">
        <v>3</v>
      </c>
      <c r="G1886">
        <v>9</v>
      </c>
      <c r="H1886" s="2">
        <v>0</v>
      </c>
      <c r="I1886">
        <v>0.37</v>
      </c>
      <c r="J1886">
        <v>-5.43</v>
      </c>
      <c r="K1886">
        <v>-5.0599999999999996</v>
      </c>
      <c r="L1886" s="2">
        <f>_xlfn.RANK.EQ(I1886, INDEX(CFB!$I$2:$I$1048576, MATCH(W1886, CFB!$W$2:$W$1048576, 0)):INDEX(CFB!$I$2:$I$1048576, MATCH(W1886, CFB!$W$2:$W$1048576, 0) + COUNTIF(CFB!$W$2:$W$1048576, W1886) - 1), 0)</f>
        <v>62</v>
      </c>
      <c r="M1886" s="2">
        <f>_xlfn.RANK.EQ(J1886, INDEX(CFB!$J$2:$J$1048576, MATCH(W1886, CFB!$W$2:$W$1048576, 0)):INDEX(CFB!$J$2:$J$1048576, MATCH(W1886, CFB!$W$2:$W$1048576, 0) + COUNTIF(CFB!$W$2:$W$1048576, W1886) - 1))</f>
        <v>97</v>
      </c>
      <c r="N1886" s="2">
        <f>RANK(K1886, INDEX(CFB!$K$2:$K$1048576, MATCH(W1886, CFB!$W$2:$W$1048576, 0)):INDEX(CFB!$K$2:$K$1048576, MATCH(W1886, CFB!$W$2:$W$1048576, 0) + COUNTIF(CFB!$W$2:$W$1048576, W1886) - 1))</f>
        <v>86</v>
      </c>
      <c r="O1886">
        <v>38.130000000000003</v>
      </c>
      <c r="P1886">
        <v>18.87</v>
      </c>
      <c r="Q1886">
        <v>8.94</v>
      </c>
      <c r="R1886">
        <v>7.05</v>
      </c>
      <c r="S1886">
        <v>4.54</v>
      </c>
      <c r="T1886">
        <v>4.1399999999999997</v>
      </c>
      <c r="U1886">
        <v>6.46</v>
      </c>
      <c r="V1886">
        <v>5.39</v>
      </c>
      <c r="W1886">
        <v>2010</v>
      </c>
      <c r="X1886">
        <f t="shared" si="57"/>
        <v>0</v>
      </c>
    </row>
    <row r="1887" spans="1:24" ht="12.75" hidden="1" customHeight="1" x14ac:dyDescent="0.45">
      <c r="A1887">
        <v>87</v>
      </c>
      <c r="B1887" t="s">
        <v>106</v>
      </c>
      <c r="C1887" t="s">
        <v>163</v>
      </c>
      <c r="D1887" s="2" t="str">
        <f t="shared" si="56"/>
        <v>Wake Forest2010</v>
      </c>
      <c r="F1887">
        <v>3</v>
      </c>
      <c r="G1887">
        <v>9</v>
      </c>
      <c r="H1887" s="2">
        <v>0</v>
      </c>
      <c r="I1887">
        <v>-0.88</v>
      </c>
      <c r="J1887">
        <v>-4.2</v>
      </c>
      <c r="K1887">
        <v>-5.07</v>
      </c>
      <c r="L1887" s="2">
        <f>_xlfn.RANK.EQ(I1887, INDEX(CFB!$I$2:$I$1048576, MATCH(W1887, CFB!$W$2:$W$1048576, 0)):INDEX(CFB!$I$2:$I$1048576, MATCH(W1887, CFB!$W$2:$W$1048576, 0) + COUNTIF(CFB!$W$2:$W$1048576, W1887) - 1), 0)</f>
        <v>74</v>
      </c>
      <c r="M1887" s="2">
        <f>_xlfn.RANK.EQ(J1887, INDEX(CFB!$J$2:$J$1048576, MATCH(W1887, CFB!$W$2:$W$1048576, 0)):INDEX(CFB!$J$2:$J$1048576, MATCH(W1887, CFB!$W$2:$W$1048576, 0) + COUNTIF(CFB!$W$2:$W$1048576, W1887) - 1))</f>
        <v>89</v>
      </c>
      <c r="N1887" s="2">
        <f>RANK(K1887, INDEX(CFB!$K$2:$K$1048576, MATCH(W1887, CFB!$W$2:$W$1048576, 0)):INDEX(CFB!$K$2:$K$1048576, MATCH(W1887, CFB!$W$2:$W$1048576, 0) + COUNTIF(CFB!$W$2:$W$1048576, W1887) - 1))</f>
        <v>87</v>
      </c>
      <c r="O1887">
        <v>39.15</v>
      </c>
      <c r="P1887">
        <v>21.79</v>
      </c>
      <c r="Q1887">
        <v>7.25</v>
      </c>
      <c r="R1887">
        <v>5.71</v>
      </c>
      <c r="S1887">
        <v>5.26</v>
      </c>
      <c r="T1887">
        <v>3.67</v>
      </c>
      <c r="U1887">
        <v>5.99</v>
      </c>
      <c r="V1887">
        <v>4.74</v>
      </c>
      <c r="W1887">
        <v>2010</v>
      </c>
      <c r="X1887">
        <f t="shared" si="57"/>
        <v>0</v>
      </c>
    </row>
    <row r="1888" spans="1:24" ht="12.75" hidden="1" customHeight="1" x14ac:dyDescent="0.45">
      <c r="A1888">
        <v>88</v>
      </c>
      <c r="B1888" t="s">
        <v>124</v>
      </c>
      <c r="C1888" t="s">
        <v>10</v>
      </c>
      <c r="D1888" s="2" t="str">
        <f t="shared" si="56"/>
        <v>Purdue2010</v>
      </c>
      <c r="F1888">
        <v>4</v>
      </c>
      <c r="G1888">
        <v>8</v>
      </c>
      <c r="H1888" s="2">
        <v>0</v>
      </c>
      <c r="I1888">
        <v>-5.98</v>
      </c>
      <c r="J1888">
        <v>0.8</v>
      </c>
      <c r="K1888">
        <v>-5.18</v>
      </c>
      <c r="L1888" s="2">
        <f>_xlfn.RANK.EQ(I1888, INDEX(CFB!$I$2:$I$1048576, MATCH(W1888, CFB!$W$2:$W$1048576, 0)):INDEX(CFB!$I$2:$I$1048576, MATCH(W1888, CFB!$W$2:$W$1048576, 0) + COUNTIF(CFB!$W$2:$W$1048576, W1888) - 1), 0)</f>
        <v>98</v>
      </c>
      <c r="M1888" s="2">
        <f>_xlfn.RANK.EQ(J1888, INDEX(CFB!$J$2:$J$1048576, MATCH(W1888, CFB!$W$2:$W$1048576, 0)):INDEX(CFB!$J$2:$J$1048576, MATCH(W1888, CFB!$W$2:$W$1048576, 0) + COUNTIF(CFB!$W$2:$W$1048576, W1888) - 1))</f>
        <v>60</v>
      </c>
      <c r="N1888" s="2">
        <f>RANK(K1888, INDEX(CFB!$K$2:$K$1048576, MATCH(W1888, CFB!$W$2:$W$1048576, 0)):INDEX(CFB!$K$2:$K$1048576, MATCH(W1888, CFB!$W$2:$W$1048576, 0) + COUNTIF(CFB!$W$2:$W$1048576, W1888) - 1))</f>
        <v>88</v>
      </c>
      <c r="O1888">
        <v>31.32</v>
      </c>
      <c r="P1888">
        <v>14.94</v>
      </c>
      <c r="Q1888">
        <v>6.37</v>
      </c>
      <c r="R1888">
        <v>5.5</v>
      </c>
      <c r="S1888">
        <v>5.05</v>
      </c>
      <c r="T1888">
        <v>2.7</v>
      </c>
      <c r="U1888">
        <v>5.56</v>
      </c>
      <c r="V1888">
        <v>4.0999999999999996</v>
      </c>
      <c r="W1888">
        <v>2010</v>
      </c>
      <c r="X1888">
        <f t="shared" si="57"/>
        <v>0</v>
      </c>
    </row>
    <row r="1889" spans="1:24" ht="12.75" hidden="1" customHeight="1" x14ac:dyDescent="0.45">
      <c r="A1889">
        <v>89</v>
      </c>
      <c r="B1889" t="s">
        <v>64</v>
      </c>
      <c r="C1889" t="s">
        <v>162</v>
      </c>
      <c r="D1889" s="2" t="str">
        <f t="shared" si="56"/>
        <v>Ohio2010</v>
      </c>
      <c r="F1889">
        <v>8</v>
      </c>
      <c r="G1889">
        <v>5</v>
      </c>
      <c r="H1889" s="2">
        <v>0</v>
      </c>
      <c r="I1889">
        <v>-2.2999999999999998</v>
      </c>
      <c r="J1889">
        <v>-3.49</v>
      </c>
      <c r="K1889">
        <v>-5.79</v>
      </c>
      <c r="L1889" s="2">
        <f>_xlfn.RANK.EQ(I1889, INDEX(CFB!$I$2:$I$1048576, MATCH(W1889, CFB!$W$2:$W$1048576, 0)):INDEX(CFB!$I$2:$I$1048576, MATCH(W1889, CFB!$W$2:$W$1048576, 0) + COUNTIF(CFB!$W$2:$W$1048576, W1889) - 1), 0)</f>
        <v>84</v>
      </c>
      <c r="M1889" s="2">
        <f>_xlfn.RANK.EQ(J1889, INDEX(CFB!$J$2:$J$1048576, MATCH(W1889, CFB!$W$2:$W$1048576, 0)):INDEX(CFB!$J$2:$J$1048576, MATCH(W1889, CFB!$W$2:$W$1048576, 0) + COUNTIF(CFB!$W$2:$W$1048576, W1889) - 1))</f>
        <v>84</v>
      </c>
      <c r="N1889" s="2">
        <f>RANK(K1889, INDEX(CFB!$K$2:$K$1048576, MATCH(W1889, CFB!$W$2:$W$1048576, 0)):INDEX(CFB!$K$2:$K$1048576, MATCH(W1889, CFB!$W$2:$W$1048576, 0) + COUNTIF(CFB!$W$2:$W$1048576, W1889) - 1))</f>
        <v>89</v>
      </c>
      <c r="O1889">
        <v>33.36</v>
      </c>
      <c r="P1889">
        <v>19.100000000000001</v>
      </c>
      <c r="Q1889">
        <v>8.6300000000000008</v>
      </c>
      <c r="R1889">
        <v>6.85</v>
      </c>
      <c r="S1889">
        <v>4.7699999999999996</v>
      </c>
      <c r="T1889">
        <v>3.57</v>
      </c>
      <c r="U1889">
        <v>6.16</v>
      </c>
      <c r="V1889">
        <v>5.04</v>
      </c>
      <c r="W1889">
        <v>2010</v>
      </c>
      <c r="X1889">
        <f t="shared" si="57"/>
        <v>0</v>
      </c>
    </row>
    <row r="1890" spans="1:24" ht="12.75" hidden="1" customHeight="1" x14ac:dyDescent="0.45">
      <c r="A1890">
        <v>90</v>
      </c>
      <c r="B1890" t="s">
        <v>86</v>
      </c>
      <c r="C1890" t="s">
        <v>162</v>
      </c>
      <c r="D1890" s="2" t="str">
        <f t="shared" si="56"/>
        <v>Miami (OH)2010</v>
      </c>
      <c r="F1890">
        <v>10</v>
      </c>
      <c r="G1890">
        <v>4</v>
      </c>
      <c r="H1890" s="2">
        <v>0</v>
      </c>
      <c r="I1890">
        <v>-6.14</v>
      </c>
      <c r="J1890">
        <v>0.27</v>
      </c>
      <c r="K1890">
        <v>-5.86</v>
      </c>
      <c r="L1890" s="2">
        <f>_xlfn.RANK.EQ(I1890, INDEX(CFB!$I$2:$I$1048576, MATCH(W1890, CFB!$W$2:$W$1048576, 0)):INDEX(CFB!$I$2:$I$1048576, MATCH(W1890, CFB!$W$2:$W$1048576, 0) + COUNTIF(CFB!$W$2:$W$1048576, W1890) - 1), 0)</f>
        <v>99</v>
      </c>
      <c r="M1890" s="2">
        <f>_xlfn.RANK.EQ(J1890, INDEX(CFB!$J$2:$J$1048576, MATCH(W1890, CFB!$W$2:$W$1048576, 0)):INDEX(CFB!$J$2:$J$1048576, MATCH(W1890, CFB!$W$2:$W$1048576, 0) + COUNTIF(CFB!$W$2:$W$1048576, W1890) - 1))</f>
        <v>61</v>
      </c>
      <c r="N1890" s="2">
        <f>RANK(K1890, INDEX(CFB!$K$2:$K$1048576, MATCH(W1890, CFB!$W$2:$W$1048576, 0)):INDEX(CFB!$K$2:$K$1048576, MATCH(W1890, CFB!$W$2:$W$1048576, 0) + COUNTIF(CFB!$W$2:$W$1048576, W1890) - 1))</f>
        <v>90</v>
      </c>
      <c r="O1890">
        <v>29.84</v>
      </c>
      <c r="P1890">
        <v>16.559999999999999</v>
      </c>
      <c r="Q1890">
        <v>8</v>
      </c>
      <c r="R1890">
        <v>6.36</v>
      </c>
      <c r="S1890">
        <v>3.59</v>
      </c>
      <c r="T1890">
        <v>3.69</v>
      </c>
      <c r="U1890">
        <v>5.95</v>
      </c>
      <c r="V1890">
        <v>4.97</v>
      </c>
      <c r="W1890">
        <v>2010</v>
      </c>
      <c r="X1890">
        <f t="shared" si="57"/>
        <v>0</v>
      </c>
    </row>
    <row r="1891" spans="1:24" ht="12.75" hidden="1" customHeight="1" x14ac:dyDescent="0.45">
      <c r="A1891">
        <v>91</v>
      </c>
      <c r="B1891" t="s">
        <v>56</v>
      </c>
      <c r="C1891" t="s">
        <v>179</v>
      </c>
      <c r="D1891" s="2" t="str">
        <f t="shared" si="56"/>
        <v>Rutgers2010</v>
      </c>
      <c r="F1891">
        <v>4</v>
      </c>
      <c r="G1891">
        <v>8</v>
      </c>
      <c r="H1891" s="2">
        <v>0</v>
      </c>
      <c r="I1891">
        <v>-3.75</v>
      </c>
      <c r="J1891">
        <v>-3.02</v>
      </c>
      <c r="K1891">
        <v>-6.76</v>
      </c>
      <c r="L1891" s="2">
        <f>_xlfn.RANK.EQ(I1891, INDEX(CFB!$I$2:$I$1048576, MATCH(W1891, CFB!$W$2:$W$1048576, 0)):INDEX(CFB!$I$2:$I$1048576, MATCH(W1891, CFB!$W$2:$W$1048576, 0) + COUNTIF(CFB!$W$2:$W$1048576, W1891) - 1), 0)</f>
        <v>91</v>
      </c>
      <c r="M1891" s="2">
        <f>_xlfn.RANK.EQ(J1891, INDEX(CFB!$J$2:$J$1048576, MATCH(W1891, CFB!$W$2:$W$1048576, 0)):INDEX(CFB!$J$2:$J$1048576, MATCH(W1891, CFB!$W$2:$W$1048576, 0) + COUNTIF(CFB!$W$2:$W$1048576, W1891) - 1))</f>
        <v>79</v>
      </c>
      <c r="N1891" s="2">
        <f>RANK(K1891, INDEX(CFB!$K$2:$K$1048576, MATCH(W1891, CFB!$W$2:$W$1048576, 0)):INDEX(CFB!$K$2:$K$1048576, MATCH(W1891, CFB!$W$2:$W$1048576, 0) + COUNTIF(CFB!$W$2:$W$1048576, W1891) - 1))</f>
        <v>91</v>
      </c>
      <c r="O1891">
        <v>34.340000000000003</v>
      </c>
      <c r="P1891">
        <v>16.37</v>
      </c>
      <c r="Q1891">
        <v>8.66</v>
      </c>
      <c r="R1891">
        <v>6.77</v>
      </c>
      <c r="S1891">
        <v>3.71</v>
      </c>
      <c r="T1891">
        <v>3.39</v>
      </c>
      <c r="U1891">
        <v>5.78</v>
      </c>
      <c r="V1891">
        <v>4.93</v>
      </c>
      <c r="W1891">
        <v>2010</v>
      </c>
      <c r="X1891">
        <f t="shared" si="57"/>
        <v>0</v>
      </c>
    </row>
    <row r="1892" spans="1:24" ht="12.75" hidden="1" customHeight="1" x14ac:dyDescent="0.45">
      <c r="A1892">
        <v>92</v>
      </c>
      <c r="B1892" t="s">
        <v>125</v>
      </c>
      <c r="C1892" t="s">
        <v>174</v>
      </c>
      <c r="D1892" s="2" t="str">
        <f t="shared" si="56"/>
        <v>Arkansas State2010</v>
      </c>
      <c r="F1892">
        <v>4</v>
      </c>
      <c r="G1892">
        <v>8</v>
      </c>
      <c r="H1892" s="2">
        <v>0</v>
      </c>
      <c r="I1892">
        <v>0.56000000000000005</v>
      </c>
      <c r="J1892">
        <v>-8.01</v>
      </c>
      <c r="K1892">
        <v>-7.45</v>
      </c>
      <c r="L1892" s="2">
        <f>_xlfn.RANK.EQ(I1892, INDEX(CFB!$I$2:$I$1048576, MATCH(W1892, CFB!$W$2:$W$1048576, 0)):INDEX(CFB!$I$2:$I$1048576, MATCH(W1892, CFB!$W$2:$W$1048576, 0) + COUNTIF(CFB!$W$2:$W$1048576, W1892) - 1), 0)</f>
        <v>59</v>
      </c>
      <c r="M1892" s="2">
        <f>_xlfn.RANK.EQ(J1892, INDEX(CFB!$J$2:$J$1048576, MATCH(W1892, CFB!$W$2:$W$1048576, 0)):INDEX(CFB!$J$2:$J$1048576, MATCH(W1892, CFB!$W$2:$W$1048576, 0) + COUNTIF(CFB!$W$2:$W$1048576, W1892) - 1))</f>
        <v>109</v>
      </c>
      <c r="N1892" s="2">
        <f>RANK(K1892, INDEX(CFB!$K$2:$K$1048576, MATCH(W1892, CFB!$W$2:$W$1048576, 0)):INDEX(CFB!$K$2:$K$1048576, MATCH(W1892, CFB!$W$2:$W$1048576, 0) + COUNTIF(CFB!$W$2:$W$1048576, W1892) - 1))</f>
        <v>92</v>
      </c>
      <c r="O1892">
        <v>37.85</v>
      </c>
      <c r="P1892">
        <v>22.23</v>
      </c>
      <c r="Q1892">
        <v>8.0500000000000007</v>
      </c>
      <c r="R1892">
        <v>6.88</v>
      </c>
      <c r="S1892">
        <v>4.5999999999999996</v>
      </c>
      <c r="T1892">
        <v>3.9</v>
      </c>
      <c r="U1892">
        <v>6.33</v>
      </c>
      <c r="V1892">
        <v>5.0599999999999996</v>
      </c>
      <c r="W1892">
        <v>2010</v>
      </c>
      <c r="X1892">
        <f t="shared" si="57"/>
        <v>0</v>
      </c>
    </row>
    <row r="1893" spans="1:24" ht="12.75" hidden="1" customHeight="1" x14ac:dyDescent="0.45">
      <c r="A1893">
        <v>93</v>
      </c>
      <c r="B1893" t="s">
        <v>133</v>
      </c>
      <c r="C1893" t="s">
        <v>178</v>
      </c>
      <c r="D1893" s="2" t="str">
        <f t="shared" si="56"/>
        <v>Utah State2010</v>
      </c>
      <c r="F1893">
        <v>4</v>
      </c>
      <c r="G1893">
        <v>8</v>
      </c>
      <c r="H1893" s="2">
        <v>0</v>
      </c>
      <c r="I1893">
        <v>-3.18</v>
      </c>
      <c r="J1893">
        <v>-4.46</v>
      </c>
      <c r="K1893">
        <v>-7.64</v>
      </c>
      <c r="L1893" s="2">
        <f>_xlfn.RANK.EQ(I1893, INDEX(CFB!$I$2:$I$1048576, MATCH(W1893, CFB!$W$2:$W$1048576, 0)):INDEX(CFB!$I$2:$I$1048576, MATCH(W1893, CFB!$W$2:$W$1048576, 0) + COUNTIF(CFB!$W$2:$W$1048576, W1893) - 1), 0)</f>
        <v>90</v>
      </c>
      <c r="M1893" s="2">
        <f>_xlfn.RANK.EQ(J1893, INDEX(CFB!$J$2:$J$1048576, MATCH(W1893, CFB!$W$2:$W$1048576, 0)):INDEX(CFB!$J$2:$J$1048576, MATCH(W1893, CFB!$W$2:$W$1048576, 0) + COUNTIF(CFB!$W$2:$W$1048576, W1893) - 1))</f>
        <v>93</v>
      </c>
      <c r="N1893" s="2">
        <f>RANK(K1893, INDEX(CFB!$K$2:$K$1048576, MATCH(W1893, CFB!$W$2:$W$1048576, 0)):INDEX(CFB!$K$2:$K$1048576, MATCH(W1893, CFB!$W$2:$W$1048576, 0) + COUNTIF(CFB!$W$2:$W$1048576, W1893) - 1))</f>
        <v>93</v>
      </c>
      <c r="O1893">
        <v>33.9</v>
      </c>
      <c r="P1893">
        <v>20.170000000000002</v>
      </c>
      <c r="Q1893">
        <v>8.1999999999999993</v>
      </c>
      <c r="R1893">
        <v>5.63</v>
      </c>
      <c r="S1893">
        <v>4.29</v>
      </c>
      <c r="T1893">
        <v>4.58</v>
      </c>
      <c r="U1893">
        <v>5.86</v>
      </c>
      <c r="V1893">
        <v>4.91</v>
      </c>
      <c r="W1893">
        <v>2010</v>
      </c>
      <c r="X1893">
        <f t="shared" si="57"/>
        <v>0</v>
      </c>
    </row>
    <row r="1894" spans="1:24" ht="12.75" hidden="1" customHeight="1" x14ac:dyDescent="0.45">
      <c r="A1894">
        <v>94</v>
      </c>
      <c r="B1894" t="s">
        <v>148</v>
      </c>
      <c r="C1894" t="s">
        <v>165</v>
      </c>
      <c r="D1894" s="2" t="str">
        <f t="shared" si="56"/>
        <v>UTEP2010</v>
      </c>
      <c r="F1894">
        <v>6</v>
      </c>
      <c r="G1894">
        <v>7</v>
      </c>
      <c r="H1894" s="2">
        <v>0</v>
      </c>
      <c r="I1894">
        <v>-4.82</v>
      </c>
      <c r="J1894">
        <v>-3.31</v>
      </c>
      <c r="K1894">
        <v>-8.1300000000000008</v>
      </c>
      <c r="L1894" s="2">
        <f>_xlfn.RANK.EQ(I1894, INDEX(CFB!$I$2:$I$1048576, MATCH(W1894, CFB!$W$2:$W$1048576, 0)):INDEX(CFB!$I$2:$I$1048576, MATCH(W1894, CFB!$W$2:$W$1048576, 0) + COUNTIF(CFB!$W$2:$W$1048576, W1894) - 1), 0)</f>
        <v>95</v>
      </c>
      <c r="M1894" s="2">
        <f>_xlfn.RANK.EQ(J1894, INDEX(CFB!$J$2:$J$1048576, MATCH(W1894, CFB!$W$2:$W$1048576, 0)):INDEX(CFB!$J$2:$J$1048576, MATCH(W1894, CFB!$W$2:$W$1048576, 0) + COUNTIF(CFB!$W$2:$W$1048576, W1894) - 1))</f>
        <v>83</v>
      </c>
      <c r="N1894" s="2">
        <f>RANK(K1894, INDEX(CFB!$K$2:$K$1048576, MATCH(W1894, CFB!$W$2:$W$1048576, 0)):INDEX(CFB!$K$2:$K$1048576, MATCH(W1894, CFB!$W$2:$W$1048576, 0) + COUNTIF(CFB!$W$2:$W$1048576, W1894) - 1))</f>
        <v>94</v>
      </c>
      <c r="O1894">
        <v>31.65</v>
      </c>
      <c r="P1894">
        <v>19.100000000000001</v>
      </c>
      <c r="Q1894">
        <v>7.55</v>
      </c>
      <c r="R1894">
        <v>5.75</v>
      </c>
      <c r="S1894">
        <v>4.76</v>
      </c>
      <c r="T1894">
        <v>4.53</v>
      </c>
      <c r="U1894">
        <v>6.16</v>
      </c>
      <c r="V1894">
        <v>5.0199999999999996</v>
      </c>
      <c r="W1894">
        <v>2010</v>
      </c>
      <c r="X1894">
        <f t="shared" si="57"/>
        <v>0</v>
      </c>
    </row>
    <row r="1895" spans="1:24" ht="12.75" hidden="1" customHeight="1" x14ac:dyDescent="0.45">
      <c r="A1895">
        <v>95</v>
      </c>
      <c r="B1895" t="s">
        <v>55</v>
      </c>
      <c r="C1895" t="s">
        <v>182</v>
      </c>
      <c r="D1895" s="2" t="str">
        <f t="shared" si="56"/>
        <v>Kansas2010</v>
      </c>
      <c r="F1895">
        <v>3</v>
      </c>
      <c r="G1895">
        <v>9</v>
      </c>
      <c r="H1895" s="2">
        <v>0</v>
      </c>
      <c r="I1895">
        <v>-8.02</v>
      </c>
      <c r="J1895">
        <v>-0.59</v>
      </c>
      <c r="K1895">
        <v>-8.61</v>
      </c>
      <c r="L1895" s="2">
        <f>_xlfn.RANK.EQ(I1895, INDEX(CFB!$I$2:$I$1048576, MATCH(W1895, CFB!$W$2:$W$1048576, 0)):INDEX(CFB!$I$2:$I$1048576, MATCH(W1895, CFB!$W$2:$W$1048576, 0) + COUNTIF(CFB!$W$2:$W$1048576, W1895) - 1), 0)</f>
        <v>111</v>
      </c>
      <c r="M1895" s="2">
        <f>_xlfn.RANK.EQ(J1895, INDEX(CFB!$J$2:$J$1048576, MATCH(W1895, CFB!$W$2:$W$1048576, 0)):INDEX(CFB!$J$2:$J$1048576, MATCH(W1895, CFB!$W$2:$W$1048576, 0) + COUNTIF(CFB!$W$2:$W$1048576, W1895) - 1))</f>
        <v>63</v>
      </c>
      <c r="N1895" s="2">
        <f>RANK(K1895, INDEX(CFB!$K$2:$K$1048576, MATCH(W1895, CFB!$W$2:$W$1048576, 0)):INDEX(CFB!$K$2:$K$1048576, MATCH(W1895, CFB!$W$2:$W$1048576, 0) + COUNTIF(CFB!$W$2:$W$1048576, W1895) - 1))</f>
        <v>95</v>
      </c>
      <c r="O1895">
        <v>29.59</v>
      </c>
      <c r="P1895">
        <v>20.399999999999999</v>
      </c>
      <c r="Q1895">
        <v>6.93</v>
      </c>
      <c r="R1895">
        <v>6.65</v>
      </c>
      <c r="S1895">
        <v>3.95</v>
      </c>
      <c r="T1895">
        <v>4.0999999999999996</v>
      </c>
      <c r="U1895">
        <v>5.24</v>
      </c>
      <c r="V1895">
        <v>5.13</v>
      </c>
      <c r="W1895">
        <v>2010</v>
      </c>
      <c r="X1895">
        <f t="shared" si="57"/>
        <v>0</v>
      </c>
    </row>
    <row r="1896" spans="1:24" ht="12.75" hidden="1" customHeight="1" x14ac:dyDescent="0.45">
      <c r="A1896">
        <v>96</v>
      </c>
      <c r="B1896" t="s">
        <v>153</v>
      </c>
      <c r="C1896" t="s">
        <v>162</v>
      </c>
      <c r="D1896" s="2" t="str">
        <f t="shared" si="56"/>
        <v>Kent State2010</v>
      </c>
      <c r="F1896">
        <v>5</v>
      </c>
      <c r="G1896">
        <v>7</v>
      </c>
      <c r="H1896" s="2">
        <v>0</v>
      </c>
      <c r="I1896">
        <v>-7.5</v>
      </c>
      <c r="J1896">
        <v>-1.32</v>
      </c>
      <c r="K1896">
        <v>-8.82</v>
      </c>
      <c r="L1896" s="2">
        <f>_xlfn.RANK.EQ(I1896, INDEX(CFB!$I$2:$I$1048576, MATCH(W1896, CFB!$W$2:$W$1048576, 0)):INDEX(CFB!$I$2:$I$1048576, MATCH(W1896, CFB!$W$2:$W$1048576, 0) + COUNTIF(CFB!$W$2:$W$1048576, W1896) - 1), 0)</f>
        <v>109</v>
      </c>
      <c r="M1896" s="2">
        <f>_xlfn.RANK.EQ(J1896, INDEX(CFB!$J$2:$J$1048576, MATCH(W1896, CFB!$W$2:$W$1048576, 0)):INDEX(CFB!$J$2:$J$1048576, MATCH(W1896, CFB!$W$2:$W$1048576, 0) + COUNTIF(CFB!$W$2:$W$1048576, W1896) - 1))</f>
        <v>66</v>
      </c>
      <c r="N1896" s="2">
        <f>RANK(K1896, INDEX(CFB!$K$2:$K$1048576, MATCH(W1896, CFB!$W$2:$W$1048576, 0)):INDEX(CFB!$K$2:$K$1048576, MATCH(W1896, CFB!$W$2:$W$1048576, 0) + COUNTIF(CFB!$W$2:$W$1048576, W1896) - 1))</f>
        <v>96</v>
      </c>
      <c r="O1896">
        <v>29.82</v>
      </c>
      <c r="P1896">
        <v>17.489999999999998</v>
      </c>
      <c r="Q1896">
        <v>6.94</v>
      </c>
      <c r="R1896">
        <v>5.56</v>
      </c>
      <c r="S1896">
        <v>4.04</v>
      </c>
      <c r="T1896">
        <v>2.56</v>
      </c>
      <c r="U1896">
        <v>5.49</v>
      </c>
      <c r="V1896">
        <v>4.07</v>
      </c>
      <c r="W1896">
        <v>2010</v>
      </c>
      <c r="X1896">
        <f t="shared" si="57"/>
        <v>0</v>
      </c>
    </row>
    <row r="1897" spans="1:24" ht="12.75" hidden="1" customHeight="1" x14ac:dyDescent="0.45">
      <c r="A1897">
        <v>97</v>
      </c>
      <c r="B1897" t="s">
        <v>135</v>
      </c>
      <c r="C1897" t="s">
        <v>168</v>
      </c>
      <c r="D1897" s="2" t="str">
        <f t="shared" si="56"/>
        <v>UAB2010</v>
      </c>
      <c r="F1897">
        <v>4</v>
      </c>
      <c r="G1897">
        <v>8</v>
      </c>
      <c r="H1897" s="2">
        <v>0</v>
      </c>
      <c r="I1897">
        <v>-1.29</v>
      </c>
      <c r="J1897">
        <v>-7.91</v>
      </c>
      <c r="K1897">
        <v>-9.1999999999999993</v>
      </c>
      <c r="L1897" s="2">
        <f>_xlfn.RANK.EQ(I1897, INDEX(CFB!$I$2:$I$1048576, MATCH(W1897, CFB!$W$2:$W$1048576, 0)):INDEX(CFB!$I$2:$I$1048576, MATCH(W1897, CFB!$W$2:$W$1048576, 0) + COUNTIF(CFB!$W$2:$W$1048576, W1897) - 1), 0)</f>
        <v>76</v>
      </c>
      <c r="M1897" s="2">
        <f>_xlfn.RANK.EQ(J1897, INDEX(CFB!$J$2:$J$1048576, MATCH(W1897, CFB!$W$2:$W$1048576, 0)):INDEX(CFB!$J$2:$J$1048576, MATCH(W1897, CFB!$W$2:$W$1048576, 0) + COUNTIF(CFB!$W$2:$W$1048576, W1897) - 1))</f>
        <v>108</v>
      </c>
      <c r="N1897" s="2">
        <f>RANK(K1897, INDEX(CFB!$K$2:$K$1048576, MATCH(W1897, CFB!$W$2:$W$1048576, 0)):INDEX(CFB!$K$2:$K$1048576, MATCH(W1897, CFB!$W$2:$W$1048576, 0) + COUNTIF(CFB!$W$2:$W$1048576, W1897) - 1))</f>
        <v>97</v>
      </c>
      <c r="O1897">
        <v>35.090000000000003</v>
      </c>
      <c r="P1897">
        <v>22.25</v>
      </c>
      <c r="Q1897">
        <v>7.96</v>
      </c>
      <c r="R1897">
        <v>6.1</v>
      </c>
      <c r="S1897">
        <v>5.25</v>
      </c>
      <c r="T1897">
        <v>3.81</v>
      </c>
      <c r="U1897">
        <v>6.6</v>
      </c>
      <c r="V1897">
        <v>4.92</v>
      </c>
      <c r="W1897">
        <v>2010</v>
      </c>
      <c r="X1897">
        <f t="shared" si="57"/>
        <v>0</v>
      </c>
    </row>
    <row r="1898" spans="1:24" ht="12.75" hidden="1" customHeight="1" x14ac:dyDescent="0.45">
      <c r="A1898">
        <v>98</v>
      </c>
      <c r="B1898" t="s">
        <v>138</v>
      </c>
      <c r="C1898" t="s">
        <v>31</v>
      </c>
      <c r="D1898" s="2" t="str">
        <f t="shared" si="56"/>
        <v>Wyoming2010</v>
      </c>
      <c r="F1898">
        <v>3</v>
      </c>
      <c r="G1898">
        <v>9</v>
      </c>
      <c r="H1898" s="2">
        <v>0</v>
      </c>
      <c r="I1898">
        <v>-6.56</v>
      </c>
      <c r="J1898">
        <v>-2.76</v>
      </c>
      <c r="K1898">
        <v>-9.31</v>
      </c>
      <c r="L1898" s="2">
        <f>_xlfn.RANK.EQ(I1898, INDEX(CFB!$I$2:$I$1048576, MATCH(W1898, CFB!$W$2:$W$1048576, 0)):INDEX(CFB!$I$2:$I$1048576, MATCH(W1898, CFB!$W$2:$W$1048576, 0) + COUNTIF(CFB!$W$2:$W$1048576, W1898) - 1), 0)</f>
        <v>102</v>
      </c>
      <c r="M1898" s="2">
        <f>_xlfn.RANK.EQ(J1898, INDEX(CFB!$J$2:$J$1048576, MATCH(W1898, CFB!$W$2:$W$1048576, 0)):INDEX(CFB!$J$2:$J$1048576, MATCH(W1898, CFB!$W$2:$W$1048576, 0) + COUNTIF(CFB!$W$2:$W$1048576, W1898) - 1))</f>
        <v>76</v>
      </c>
      <c r="N1898" s="2">
        <f>RANK(K1898, INDEX(CFB!$K$2:$K$1048576, MATCH(W1898, CFB!$W$2:$W$1048576, 0)):INDEX(CFB!$K$2:$K$1048576, MATCH(W1898, CFB!$W$2:$W$1048576, 0) + COUNTIF(CFB!$W$2:$W$1048576, W1898) - 1))</f>
        <v>98</v>
      </c>
      <c r="O1898">
        <v>31.64</v>
      </c>
      <c r="P1898">
        <v>18.05</v>
      </c>
      <c r="Q1898">
        <v>8.5299999999999994</v>
      </c>
      <c r="R1898">
        <v>6.22</v>
      </c>
      <c r="S1898">
        <v>4.22</v>
      </c>
      <c r="T1898">
        <v>4.07</v>
      </c>
      <c r="U1898">
        <v>6.11</v>
      </c>
      <c r="V1898">
        <v>4.8099999999999996</v>
      </c>
      <c r="W1898">
        <v>2010</v>
      </c>
      <c r="X1898">
        <f t="shared" si="57"/>
        <v>0</v>
      </c>
    </row>
    <row r="1899" spans="1:24" ht="12.75" hidden="1" customHeight="1" x14ac:dyDescent="0.45">
      <c r="A1899">
        <v>99</v>
      </c>
      <c r="B1899" t="s">
        <v>59</v>
      </c>
      <c r="C1899" t="s">
        <v>155</v>
      </c>
      <c r="D1899" s="2" t="str">
        <f t="shared" si="56"/>
        <v>Vanderbilt2010</v>
      </c>
      <c r="F1899">
        <v>2</v>
      </c>
      <c r="G1899">
        <v>10</v>
      </c>
      <c r="H1899" s="2">
        <v>0</v>
      </c>
      <c r="I1899">
        <v>-10.4</v>
      </c>
      <c r="J1899">
        <v>0.82</v>
      </c>
      <c r="K1899">
        <v>-9.57</v>
      </c>
      <c r="L1899" s="2">
        <f>_xlfn.RANK.EQ(I1899, INDEX(CFB!$I$2:$I$1048576, MATCH(W1899, CFB!$W$2:$W$1048576, 0)):INDEX(CFB!$I$2:$I$1048576, MATCH(W1899, CFB!$W$2:$W$1048576, 0) + COUNTIF(CFB!$W$2:$W$1048576, W1899) - 1), 0)</f>
        <v>116</v>
      </c>
      <c r="M1899" s="2">
        <f>_xlfn.RANK.EQ(J1899, INDEX(CFB!$J$2:$J$1048576, MATCH(W1899, CFB!$W$2:$W$1048576, 0)):INDEX(CFB!$J$2:$J$1048576, MATCH(W1899, CFB!$W$2:$W$1048576, 0) + COUNTIF(CFB!$W$2:$W$1048576, W1899) - 1))</f>
        <v>59</v>
      </c>
      <c r="N1899" s="2">
        <f>RANK(K1899, INDEX(CFB!$K$2:$K$1048576, MATCH(W1899, CFB!$W$2:$W$1048576, 0)):INDEX(CFB!$K$2:$K$1048576, MATCH(W1899, CFB!$W$2:$W$1048576, 0) + COUNTIF(CFB!$W$2:$W$1048576, W1899) - 1))</f>
        <v>99</v>
      </c>
      <c r="O1899">
        <v>30.21</v>
      </c>
      <c r="P1899">
        <v>15.1</v>
      </c>
      <c r="Q1899">
        <v>6.9</v>
      </c>
      <c r="R1899">
        <v>5.99</v>
      </c>
      <c r="S1899">
        <v>4.87</v>
      </c>
      <c r="T1899">
        <v>3.34</v>
      </c>
      <c r="U1899">
        <v>5.76</v>
      </c>
      <c r="V1899">
        <v>4.46</v>
      </c>
      <c r="W1899">
        <v>2010</v>
      </c>
      <c r="X1899">
        <f t="shared" si="57"/>
        <v>0</v>
      </c>
    </row>
    <row r="1900" spans="1:24" ht="12.75" hidden="1" customHeight="1" x14ac:dyDescent="0.45">
      <c r="A1900">
        <v>100</v>
      </c>
      <c r="B1900" t="s">
        <v>62</v>
      </c>
      <c r="C1900" t="s">
        <v>168</v>
      </c>
      <c r="D1900" s="2" t="str">
        <f t="shared" si="56"/>
        <v>Marshall2010</v>
      </c>
      <c r="F1900">
        <v>5</v>
      </c>
      <c r="G1900">
        <v>7</v>
      </c>
      <c r="H1900" s="2">
        <v>0</v>
      </c>
      <c r="I1900">
        <v>-6.5</v>
      </c>
      <c r="J1900">
        <v>-3.23</v>
      </c>
      <c r="K1900">
        <v>-9.73</v>
      </c>
      <c r="L1900" s="2">
        <f>_xlfn.RANK.EQ(I1900, INDEX(CFB!$I$2:$I$1048576, MATCH(W1900, CFB!$W$2:$W$1048576, 0)):INDEX(CFB!$I$2:$I$1048576, MATCH(W1900, CFB!$W$2:$W$1048576, 0) + COUNTIF(CFB!$W$2:$W$1048576, W1900) - 1), 0)</f>
        <v>101</v>
      </c>
      <c r="M1900" s="2">
        <f>_xlfn.RANK.EQ(J1900, INDEX(CFB!$J$2:$J$1048576, MATCH(W1900, CFB!$W$2:$W$1048576, 0)):INDEX(CFB!$J$2:$J$1048576, MATCH(W1900, CFB!$W$2:$W$1048576, 0) + COUNTIF(CFB!$W$2:$W$1048576, W1900) - 1))</f>
        <v>82</v>
      </c>
      <c r="N1900" s="2">
        <f>RANK(K1900, INDEX(CFB!$K$2:$K$1048576, MATCH(W1900, CFB!$W$2:$W$1048576, 0)):INDEX(CFB!$K$2:$K$1048576, MATCH(W1900, CFB!$W$2:$W$1048576, 0) + COUNTIF(CFB!$W$2:$W$1048576, W1900) - 1))</f>
        <v>100</v>
      </c>
      <c r="O1900">
        <v>30.1</v>
      </c>
      <c r="P1900">
        <v>18.95</v>
      </c>
      <c r="Q1900">
        <v>7.39</v>
      </c>
      <c r="R1900">
        <v>5.41</v>
      </c>
      <c r="S1900">
        <v>4.08</v>
      </c>
      <c r="T1900">
        <v>3.4</v>
      </c>
      <c r="U1900">
        <v>5.81</v>
      </c>
      <c r="V1900">
        <v>4.43</v>
      </c>
      <c r="W1900">
        <v>2010</v>
      </c>
      <c r="X1900">
        <f t="shared" si="57"/>
        <v>0</v>
      </c>
    </row>
    <row r="1901" spans="1:24" ht="12.75" hidden="1" customHeight="1" x14ac:dyDescent="0.45">
      <c r="A1901">
        <v>101</v>
      </c>
      <c r="B1901" t="s">
        <v>139</v>
      </c>
      <c r="C1901" t="s">
        <v>161</v>
      </c>
      <c r="D1901" s="2" t="str">
        <f t="shared" si="56"/>
        <v>Central Michigan2010</v>
      </c>
      <c r="F1901">
        <v>3</v>
      </c>
      <c r="G1901">
        <v>9</v>
      </c>
      <c r="H1901" s="2">
        <v>0</v>
      </c>
      <c r="I1901">
        <v>-5.37</v>
      </c>
      <c r="J1901">
        <v>-4.37</v>
      </c>
      <c r="K1901">
        <v>-9.74</v>
      </c>
      <c r="L1901" s="2">
        <f>_xlfn.RANK.EQ(I1901, INDEX(CFB!$I$2:$I$1048576, MATCH(W1901, CFB!$W$2:$W$1048576, 0)):INDEX(CFB!$I$2:$I$1048576, MATCH(W1901, CFB!$W$2:$W$1048576, 0) + COUNTIF(CFB!$W$2:$W$1048576, W1901) - 1), 0)</f>
        <v>97</v>
      </c>
      <c r="M1901" s="2">
        <f>_xlfn.RANK.EQ(J1901, INDEX(CFB!$J$2:$J$1048576, MATCH(W1901, CFB!$W$2:$W$1048576, 0)):INDEX(CFB!$J$2:$J$1048576, MATCH(W1901, CFB!$W$2:$W$1048576, 0) + COUNTIF(CFB!$W$2:$W$1048576, W1901) - 1))</f>
        <v>91</v>
      </c>
      <c r="N1901" s="2">
        <f>RANK(K1901, INDEX(CFB!$K$2:$K$1048576, MATCH(W1901, CFB!$W$2:$W$1048576, 0)):INDEX(CFB!$K$2:$K$1048576, MATCH(W1901, CFB!$W$2:$W$1048576, 0) + COUNTIF(CFB!$W$2:$W$1048576, W1901) - 1))</f>
        <v>101</v>
      </c>
      <c r="O1901">
        <v>32.520000000000003</v>
      </c>
      <c r="P1901">
        <v>17.7</v>
      </c>
      <c r="Q1901">
        <v>7.97</v>
      </c>
      <c r="R1901">
        <v>5.6</v>
      </c>
      <c r="S1901">
        <v>3.36</v>
      </c>
      <c r="T1901">
        <v>4.08</v>
      </c>
      <c r="U1901">
        <v>5.85</v>
      </c>
      <c r="V1901">
        <v>4.87</v>
      </c>
      <c r="W1901">
        <v>2010</v>
      </c>
      <c r="X1901">
        <f t="shared" si="57"/>
        <v>0</v>
      </c>
    </row>
    <row r="1902" spans="1:24" ht="12.75" hidden="1" customHeight="1" x14ac:dyDescent="0.45">
      <c r="A1902">
        <v>102</v>
      </c>
      <c r="B1902" t="s">
        <v>152</v>
      </c>
      <c r="C1902" t="s">
        <v>174</v>
      </c>
      <c r="D1902" s="2" t="str">
        <f t="shared" si="56"/>
        <v>Middle Tennessee State2010</v>
      </c>
      <c r="F1902">
        <v>6</v>
      </c>
      <c r="G1902">
        <v>7</v>
      </c>
      <c r="H1902" s="2">
        <v>0</v>
      </c>
      <c r="I1902">
        <v>-3.79</v>
      </c>
      <c r="J1902">
        <v>-6.81</v>
      </c>
      <c r="K1902">
        <v>-10.59</v>
      </c>
      <c r="L1902" s="2">
        <f>_xlfn.RANK.EQ(I1902, INDEX(CFB!$I$2:$I$1048576, MATCH(W1902, CFB!$W$2:$W$1048576, 0)):INDEX(CFB!$I$2:$I$1048576, MATCH(W1902, CFB!$W$2:$W$1048576, 0) + COUNTIF(CFB!$W$2:$W$1048576, W1902) - 1), 0)</f>
        <v>92</v>
      </c>
      <c r="M1902" s="2">
        <f>_xlfn.RANK.EQ(J1902, INDEX(CFB!$J$2:$J$1048576, MATCH(W1902, CFB!$W$2:$W$1048576, 0)):INDEX(CFB!$J$2:$J$1048576, MATCH(W1902, CFB!$W$2:$W$1048576, 0) + COUNTIF(CFB!$W$2:$W$1048576, W1902) - 1))</f>
        <v>102</v>
      </c>
      <c r="N1902" s="2">
        <f>RANK(K1902, INDEX(CFB!$K$2:$K$1048576, MATCH(W1902, CFB!$W$2:$W$1048576, 0)):INDEX(CFB!$K$2:$K$1048576, MATCH(W1902, CFB!$W$2:$W$1048576, 0) + COUNTIF(CFB!$W$2:$W$1048576, W1902) - 1))</f>
        <v>102</v>
      </c>
      <c r="O1902">
        <v>31.69</v>
      </c>
      <c r="P1902">
        <v>23.06</v>
      </c>
      <c r="Q1902">
        <v>7</v>
      </c>
      <c r="R1902">
        <v>5.79</v>
      </c>
      <c r="S1902">
        <v>4.6900000000000004</v>
      </c>
      <c r="T1902">
        <v>4.03</v>
      </c>
      <c r="U1902">
        <v>5.73</v>
      </c>
      <c r="V1902">
        <v>4.63</v>
      </c>
      <c r="W1902">
        <v>2010</v>
      </c>
      <c r="X1902">
        <f t="shared" si="57"/>
        <v>0</v>
      </c>
    </row>
    <row r="1903" spans="1:24" ht="12.75" hidden="1" customHeight="1" x14ac:dyDescent="0.45">
      <c r="A1903">
        <v>103</v>
      </c>
      <c r="B1903" t="s">
        <v>104</v>
      </c>
      <c r="C1903" t="s">
        <v>31</v>
      </c>
      <c r="D1903" s="2" t="str">
        <f t="shared" si="56"/>
        <v>Colorado State2010</v>
      </c>
      <c r="F1903">
        <v>3</v>
      </c>
      <c r="G1903">
        <v>9</v>
      </c>
      <c r="H1903" s="2">
        <v>0</v>
      </c>
      <c r="I1903">
        <v>-8.99</v>
      </c>
      <c r="J1903">
        <v>-1.87</v>
      </c>
      <c r="K1903">
        <v>-10.86</v>
      </c>
      <c r="L1903" s="2">
        <f>_xlfn.RANK.EQ(I1903, INDEX(CFB!$I$2:$I$1048576, MATCH(W1903, CFB!$W$2:$W$1048576, 0)):INDEX(CFB!$I$2:$I$1048576, MATCH(W1903, CFB!$W$2:$W$1048576, 0) + COUNTIF(CFB!$W$2:$W$1048576, W1903) - 1), 0)</f>
        <v>114</v>
      </c>
      <c r="M1903" s="2">
        <f>_xlfn.RANK.EQ(J1903, INDEX(CFB!$J$2:$J$1048576, MATCH(W1903, CFB!$W$2:$W$1048576, 0)):INDEX(CFB!$J$2:$J$1048576, MATCH(W1903, CFB!$W$2:$W$1048576, 0) + COUNTIF(CFB!$W$2:$W$1048576, W1903) - 1))</f>
        <v>70</v>
      </c>
      <c r="N1903" s="2">
        <f>RANK(K1903, INDEX(CFB!$K$2:$K$1048576, MATCH(W1903, CFB!$W$2:$W$1048576, 0)):INDEX(CFB!$K$2:$K$1048576, MATCH(W1903, CFB!$W$2:$W$1048576, 0) + COUNTIF(CFB!$W$2:$W$1048576, W1903) - 1))</f>
        <v>103</v>
      </c>
      <c r="O1903">
        <v>28.88</v>
      </c>
      <c r="P1903">
        <v>22.19</v>
      </c>
      <c r="Q1903">
        <v>8.25</v>
      </c>
      <c r="R1903">
        <v>7.16</v>
      </c>
      <c r="S1903">
        <v>3.97</v>
      </c>
      <c r="T1903">
        <v>4.59</v>
      </c>
      <c r="U1903">
        <v>6.09</v>
      </c>
      <c r="V1903">
        <v>5.51</v>
      </c>
      <c r="W1903">
        <v>2010</v>
      </c>
      <c r="X1903">
        <f t="shared" si="57"/>
        <v>0</v>
      </c>
    </row>
    <row r="1904" spans="1:24" ht="12.75" hidden="1" customHeight="1" x14ac:dyDescent="0.45">
      <c r="A1904">
        <v>104</v>
      </c>
      <c r="B1904" t="s">
        <v>123</v>
      </c>
      <c r="C1904" t="s">
        <v>174</v>
      </c>
      <c r="D1904" s="2" t="str">
        <f t="shared" si="56"/>
        <v>Louisiana-Monroe2010</v>
      </c>
      <c r="F1904">
        <v>5</v>
      </c>
      <c r="G1904">
        <v>7</v>
      </c>
      <c r="H1904" s="2">
        <v>0</v>
      </c>
      <c r="I1904">
        <v>-7.5</v>
      </c>
      <c r="J1904">
        <v>-3.54</v>
      </c>
      <c r="K1904">
        <v>-11.04</v>
      </c>
      <c r="L1904" s="2">
        <f>_xlfn.RANK.EQ(I1904, INDEX(CFB!$I$2:$I$1048576, MATCH(W1904, CFB!$W$2:$W$1048576, 0)):INDEX(CFB!$I$2:$I$1048576, MATCH(W1904, CFB!$W$2:$W$1048576, 0) + COUNTIF(CFB!$W$2:$W$1048576, W1904) - 1), 0)</f>
        <v>109</v>
      </c>
      <c r="M1904" s="2">
        <f>_xlfn.RANK.EQ(J1904, INDEX(CFB!$J$2:$J$1048576, MATCH(W1904, CFB!$W$2:$W$1048576, 0)):INDEX(CFB!$J$2:$J$1048576, MATCH(W1904, CFB!$W$2:$W$1048576, 0) + COUNTIF(CFB!$W$2:$W$1048576, W1904) - 1))</f>
        <v>85</v>
      </c>
      <c r="N1904" s="2">
        <f>RANK(K1904, INDEX(CFB!$K$2:$K$1048576, MATCH(W1904, CFB!$W$2:$W$1048576, 0)):INDEX(CFB!$K$2:$K$1048576, MATCH(W1904, CFB!$W$2:$W$1048576, 0) + COUNTIF(CFB!$W$2:$W$1048576, W1904) - 1))</f>
        <v>104</v>
      </c>
      <c r="O1904">
        <v>28.95</v>
      </c>
      <c r="P1904">
        <v>22.34</v>
      </c>
      <c r="Q1904">
        <v>7.86</v>
      </c>
      <c r="R1904">
        <v>5.89</v>
      </c>
      <c r="S1904">
        <v>3.51</v>
      </c>
      <c r="T1904">
        <v>3.67</v>
      </c>
      <c r="U1904">
        <v>5.55</v>
      </c>
      <c r="V1904">
        <v>4.68</v>
      </c>
      <c r="W1904">
        <v>2010</v>
      </c>
      <c r="X1904">
        <f t="shared" si="57"/>
        <v>0</v>
      </c>
    </row>
    <row r="1905" spans="1:24" ht="12.75" hidden="1" customHeight="1" x14ac:dyDescent="0.45">
      <c r="A1905">
        <v>105</v>
      </c>
      <c r="B1905" t="s">
        <v>129</v>
      </c>
      <c r="C1905" t="s">
        <v>165</v>
      </c>
      <c r="D1905" s="2" t="str">
        <f t="shared" si="56"/>
        <v>Rice2010</v>
      </c>
      <c r="F1905">
        <v>4</v>
      </c>
      <c r="G1905">
        <v>8</v>
      </c>
      <c r="H1905" s="2">
        <v>0</v>
      </c>
      <c r="I1905">
        <v>0.06</v>
      </c>
      <c r="J1905">
        <v>-11.14</v>
      </c>
      <c r="K1905">
        <v>-11.08</v>
      </c>
      <c r="L1905" s="2">
        <f>_xlfn.RANK.EQ(I1905, INDEX(CFB!$I$2:$I$1048576, MATCH(W1905, CFB!$W$2:$W$1048576, 0)):INDEX(CFB!$I$2:$I$1048576, MATCH(W1905, CFB!$W$2:$W$1048576, 0) + COUNTIF(CFB!$W$2:$W$1048576, W1905) - 1), 0)</f>
        <v>68</v>
      </c>
      <c r="M1905" s="2">
        <f>_xlfn.RANK.EQ(J1905, INDEX(CFB!$J$2:$J$1048576, MATCH(W1905, CFB!$W$2:$W$1048576, 0)):INDEX(CFB!$J$2:$J$1048576, MATCH(W1905, CFB!$W$2:$W$1048576, 0) + COUNTIF(CFB!$W$2:$W$1048576, W1905) - 1))</f>
        <v>118</v>
      </c>
      <c r="N1905" s="2">
        <f>RANK(K1905, INDEX(CFB!$K$2:$K$1048576, MATCH(W1905, CFB!$W$2:$W$1048576, 0)):INDEX(CFB!$K$2:$K$1048576, MATCH(W1905, CFB!$W$2:$W$1048576, 0) + COUNTIF(CFB!$W$2:$W$1048576, W1905) - 1))</f>
        <v>105</v>
      </c>
      <c r="O1905">
        <v>37.06</v>
      </c>
      <c r="P1905">
        <v>26.9</v>
      </c>
      <c r="Q1905">
        <v>8.39</v>
      </c>
      <c r="R1905">
        <v>7.5</v>
      </c>
      <c r="S1905">
        <v>4.2300000000000004</v>
      </c>
      <c r="T1905">
        <v>3.23</v>
      </c>
      <c r="U1905">
        <v>6</v>
      </c>
      <c r="V1905">
        <v>5.32</v>
      </c>
      <c r="W1905">
        <v>2010</v>
      </c>
      <c r="X1905">
        <f t="shared" si="57"/>
        <v>0</v>
      </c>
    </row>
    <row r="1906" spans="1:24" ht="12.75" hidden="1" customHeight="1" x14ac:dyDescent="0.45">
      <c r="A1906">
        <v>106</v>
      </c>
      <c r="B1906" t="s">
        <v>50</v>
      </c>
      <c r="C1906" t="s">
        <v>31</v>
      </c>
      <c r="D1906" s="2" t="str">
        <f t="shared" si="56"/>
        <v>Nevada-Las Vegas2010</v>
      </c>
      <c r="F1906">
        <v>2</v>
      </c>
      <c r="G1906">
        <v>11</v>
      </c>
      <c r="H1906" s="2">
        <v>0</v>
      </c>
      <c r="I1906">
        <v>-6.25</v>
      </c>
      <c r="J1906">
        <v>-5.61</v>
      </c>
      <c r="K1906">
        <v>-11.86</v>
      </c>
      <c r="L1906" s="2">
        <f>_xlfn.RANK.EQ(I1906, INDEX(CFB!$I$2:$I$1048576, MATCH(W1906, CFB!$W$2:$W$1048576, 0)):INDEX(CFB!$I$2:$I$1048576, MATCH(W1906, CFB!$W$2:$W$1048576, 0) + COUNTIF(CFB!$W$2:$W$1048576, W1906) - 1), 0)</f>
        <v>100</v>
      </c>
      <c r="M1906" s="2">
        <f>_xlfn.RANK.EQ(J1906, INDEX(CFB!$J$2:$J$1048576, MATCH(W1906, CFB!$W$2:$W$1048576, 0)):INDEX(CFB!$J$2:$J$1048576, MATCH(W1906, CFB!$W$2:$W$1048576, 0) + COUNTIF(CFB!$W$2:$W$1048576, W1906) - 1))</f>
        <v>99</v>
      </c>
      <c r="N1906" s="2">
        <f>RANK(K1906, INDEX(CFB!$K$2:$K$1048576, MATCH(W1906, CFB!$W$2:$W$1048576, 0)):INDEX(CFB!$K$2:$K$1048576, MATCH(W1906, CFB!$W$2:$W$1048576, 0) + COUNTIF(CFB!$W$2:$W$1048576, W1906) - 1))</f>
        <v>106</v>
      </c>
      <c r="O1906">
        <v>32.72</v>
      </c>
      <c r="P1906">
        <v>24.9</v>
      </c>
      <c r="Q1906">
        <v>8.01</v>
      </c>
      <c r="R1906">
        <v>7.06</v>
      </c>
      <c r="S1906">
        <v>3.63</v>
      </c>
      <c r="T1906">
        <v>4.53</v>
      </c>
      <c r="U1906">
        <v>5.57</v>
      </c>
      <c r="V1906">
        <v>5.35</v>
      </c>
      <c r="W1906">
        <v>2010</v>
      </c>
      <c r="X1906">
        <f t="shared" si="57"/>
        <v>0</v>
      </c>
    </row>
    <row r="1907" spans="1:24" ht="12.75" hidden="1" customHeight="1" x14ac:dyDescent="0.45">
      <c r="A1907">
        <v>107</v>
      </c>
      <c r="B1907" t="s">
        <v>114</v>
      </c>
      <c r="C1907" t="s">
        <v>178</v>
      </c>
      <c r="D1907" s="2" t="str">
        <f t="shared" si="56"/>
        <v>San Jose State2010</v>
      </c>
      <c r="F1907">
        <v>1</v>
      </c>
      <c r="G1907">
        <v>12</v>
      </c>
      <c r="H1907" s="2">
        <v>0</v>
      </c>
      <c r="I1907">
        <v>-8.7100000000000009</v>
      </c>
      <c r="J1907">
        <v>-3.69</v>
      </c>
      <c r="K1907">
        <v>-12.4</v>
      </c>
      <c r="L1907" s="2">
        <f>_xlfn.RANK.EQ(I1907, INDEX(CFB!$I$2:$I$1048576, MATCH(W1907, CFB!$W$2:$W$1048576, 0)):INDEX(CFB!$I$2:$I$1048576, MATCH(W1907, CFB!$W$2:$W$1048576, 0) + COUNTIF(CFB!$W$2:$W$1048576, W1907) - 1), 0)</f>
        <v>112</v>
      </c>
      <c r="M1907" s="2">
        <f>_xlfn.RANK.EQ(J1907, INDEX(CFB!$J$2:$J$1048576, MATCH(W1907, CFB!$W$2:$W$1048576, 0)):INDEX(CFB!$J$2:$J$1048576, MATCH(W1907, CFB!$W$2:$W$1048576, 0) + COUNTIF(CFB!$W$2:$W$1048576, W1907) - 1))</f>
        <v>86</v>
      </c>
      <c r="N1907" s="2">
        <f>RANK(K1907, INDEX(CFB!$K$2:$K$1048576, MATCH(W1907, CFB!$W$2:$W$1048576, 0)):INDEX(CFB!$K$2:$K$1048576, MATCH(W1907, CFB!$W$2:$W$1048576, 0) + COUNTIF(CFB!$W$2:$W$1048576, W1907) - 1))</f>
        <v>107</v>
      </c>
      <c r="O1907">
        <v>28.17</v>
      </c>
      <c r="P1907">
        <v>20.59</v>
      </c>
      <c r="Q1907">
        <v>8.4700000000000006</v>
      </c>
      <c r="R1907">
        <v>6.24</v>
      </c>
      <c r="S1907">
        <v>3.4</v>
      </c>
      <c r="T1907">
        <v>4.3899999999999997</v>
      </c>
      <c r="U1907">
        <v>6.13</v>
      </c>
      <c r="V1907">
        <v>5.15</v>
      </c>
      <c r="W1907">
        <v>2010</v>
      </c>
      <c r="X1907">
        <f t="shared" si="57"/>
        <v>0</v>
      </c>
    </row>
    <row r="1908" spans="1:24" ht="12.75" hidden="1" customHeight="1" x14ac:dyDescent="0.45">
      <c r="A1908">
        <v>108</v>
      </c>
      <c r="B1908" t="s">
        <v>58</v>
      </c>
      <c r="C1908" t="s">
        <v>165</v>
      </c>
      <c r="D1908" s="2" t="str">
        <f t="shared" si="56"/>
        <v>Tulane2010</v>
      </c>
      <c r="F1908">
        <v>4</v>
      </c>
      <c r="G1908">
        <v>8</v>
      </c>
      <c r="H1908" s="2">
        <v>0</v>
      </c>
      <c r="I1908">
        <v>-3.93</v>
      </c>
      <c r="J1908">
        <v>-9.5</v>
      </c>
      <c r="K1908">
        <v>-13.42</v>
      </c>
      <c r="L1908" s="2">
        <f>_xlfn.RANK.EQ(I1908, INDEX(CFB!$I$2:$I$1048576, MATCH(W1908, CFB!$W$2:$W$1048576, 0)):INDEX(CFB!$I$2:$I$1048576, MATCH(W1908, CFB!$W$2:$W$1048576, 0) + COUNTIF(CFB!$W$2:$W$1048576, W1908) - 1), 0)</f>
        <v>93</v>
      </c>
      <c r="M1908" s="2">
        <f>_xlfn.RANK.EQ(J1908, INDEX(CFB!$J$2:$J$1048576, MATCH(W1908, CFB!$W$2:$W$1048576, 0)):INDEX(CFB!$J$2:$J$1048576, MATCH(W1908, CFB!$W$2:$W$1048576, 0) + COUNTIF(CFB!$W$2:$W$1048576, W1908) - 1))</f>
        <v>116</v>
      </c>
      <c r="N1908" s="2">
        <f>RANK(K1908, INDEX(CFB!$K$2:$K$1048576, MATCH(W1908, CFB!$W$2:$W$1048576, 0)):INDEX(CFB!$K$2:$K$1048576, MATCH(W1908, CFB!$W$2:$W$1048576, 0) + COUNTIF(CFB!$W$2:$W$1048576, W1908) - 1))</f>
        <v>108</v>
      </c>
      <c r="O1908">
        <v>33.299999999999997</v>
      </c>
      <c r="P1908">
        <v>26.6</v>
      </c>
      <c r="Q1908">
        <v>7.17</v>
      </c>
      <c r="R1908">
        <v>6.06</v>
      </c>
      <c r="S1908">
        <v>4.22</v>
      </c>
      <c r="T1908">
        <v>4.42</v>
      </c>
      <c r="U1908">
        <v>5.67</v>
      </c>
      <c r="V1908">
        <v>5.14</v>
      </c>
      <c r="W1908">
        <v>2010</v>
      </c>
      <c r="X1908">
        <f t="shared" si="57"/>
        <v>0</v>
      </c>
    </row>
    <row r="1909" spans="1:24" ht="12.75" hidden="1" customHeight="1" x14ac:dyDescent="0.45">
      <c r="A1909">
        <v>109</v>
      </c>
      <c r="B1909" t="s">
        <v>113</v>
      </c>
      <c r="C1909" t="s">
        <v>174</v>
      </c>
      <c r="D1909" s="2" t="str">
        <f t="shared" si="56"/>
        <v>North Texas2010</v>
      </c>
      <c r="F1909">
        <v>3</v>
      </c>
      <c r="G1909">
        <v>9</v>
      </c>
      <c r="H1909" s="2">
        <v>0</v>
      </c>
      <c r="I1909">
        <v>-6.78</v>
      </c>
      <c r="J1909">
        <v>-7.4</v>
      </c>
      <c r="K1909">
        <v>-14.18</v>
      </c>
      <c r="L1909" s="2">
        <f>_xlfn.RANK.EQ(I1909, INDEX(CFB!$I$2:$I$1048576, MATCH(W1909, CFB!$W$2:$W$1048576, 0)):INDEX(CFB!$I$2:$I$1048576, MATCH(W1909, CFB!$W$2:$W$1048576, 0) + COUNTIF(CFB!$W$2:$W$1048576, W1909) - 1), 0)</f>
        <v>104</v>
      </c>
      <c r="M1909" s="2">
        <f>_xlfn.RANK.EQ(J1909, INDEX(CFB!$J$2:$J$1048576, MATCH(W1909, CFB!$W$2:$W$1048576, 0)):INDEX(CFB!$J$2:$J$1048576, MATCH(W1909, CFB!$W$2:$W$1048576, 0) + COUNTIF(CFB!$W$2:$W$1048576, W1909) - 1))</f>
        <v>104</v>
      </c>
      <c r="N1909" s="2">
        <f>RANK(K1909, INDEX(CFB!$K$2:$K$1048576, MATCH(W1909, CFB!$W$2:$W$1048576, 0)):INDEX(CFB!$K$2:$K$1048576, MATCH(W1909, CFB!$W$2:$W$1048576, 0) + COUNTIF(CFB!$W$2:$W$1048576, W1909) - 1))</f>
        <v>109</v>
      </c>
      <c r="O1909">
        <v>30.37</v>
      </c>
      <c r="P1909">
        <v>21.73</v>
      </c>
      <c r="Q1909">
        <v>7.42</v>
      </c>
      <c r="R1909">
        <v>6.71</v>
      </c>
      <c r="S1909">
        <v>5.29</v>
      </c>
      <c r="T1909">
        <v>4.46</v>
      </c>
      <c r="U1909">
        <v>6.21</v>
      </c>
      <c r="V1909">
        <v>5.4</v>
      </c>
      <c r="W1909">
        <v>2010</v>
      </c>
      <c r="X1909">
        <f t="shared" si="57"/>
        <v>0</v>
      </c>
    </row>
    <row r="1910" spans="1:24" ht="12.75" hidden="1" customHeight="1" x14ac:dyDescent="0.45">
      <c r="A1910">
        <v>110</v>
      </c>
      <c r="B1910" t="s">
        <v>140</v>
      </c>
      <c r="C1910" t="s">
        <v>161</v>
      </c>
      <c r="D1910" s="2" t="str">
        <f t="shared" si="56"/>
        <v>Ball State2010</v>
      </c>
      <c r="F1910">
        <v>4</v>
      </c>
      <c r="G1910">
        <v>8</v>
      </c>
      <c r="H1910" s="2">
        <v>0</v>
      </c>
      <c r="I1910">
        <v>-6.59</v>
      </c>
      <c r="J1910">
        <v>-8.24</v>
      </c>
      <c r="K1910">
        <v>-14.83</v>
      </c>
      <c r="L1910" s="2">
        <f>_xlfn.RANK.EQ(I1910, INDEX(CFB!$I$2:$I$1048576, MATCH(W1910, CFB!$W$2:$W$1048576, 0)):INDEX(CFB!$I$2:$I$1048576, MATCH(W1910, CFB!$W$2:$W$1048576, 0) + COUNTIF(CFB!$W$2:$W$1048576, W1910) - 1), 0)</f>
        <v>103</v>
      </c>
      <c r="M1910" s="2">
        <f>_xlfn.RANK.EQ(J1910, INDEX(CFB!$J$2:$J$1048576, MATCH(W1910, CFB!$W$2:$W$1048576, 0)):INDEX(CFB!$J$2:$J$1048576, MATCH(W1910, CFB!$W$2:$W$1048576, 0) + COUNTIF(CFB!$W$2:$W$1048576, W1910) - 1))</f>
        <v>110</v>
      </c>
      <c r="N1910" s="2">
        <f>RANK(K1910, INDEX(CFB!$K$2:$K$1048576, MATCH(W1910, CFB!$W$2:$W$1048576, 0)):INDEX(CFB!$K$2:$K$1048576, MATCH(W1910, CFB!$W$2:$W$1048576, 0) + COUNTIF(CFB!$W$2:$W$1048576, W1910) - 1))</f>
        <v>110</v>
      </c>
      <c r="O1910">
        <v>28.88</v>
      </c>
      <c r="P1910">
        <v>25.31</v>
      </c>
      <c r="Q1910">
        <v>6.72</v>
      </c>
      <c r="R1910">
        <v>7.14</v>
      </c>
      <c r="S1910">
        <v>4.63</v>
      </c>
      <c r="T1910">
        <v>4.37</v>
      </c>
      <c r="U1910">
        <v>5.46</v>
      </c>
      <c r="V1910">
        <v>5.52</v>
      </c>
      <c r="W1910">
        <v>2010</v>
      </c>
      <c r="X1910">
        <f t="shared" si="57"/>
        <v>0</v>
      </c>
    </row>
    <row r="1911" spans="1:24" ht="12.75" hidden="1" customHeight="1" x14ac:dyDescent="0.45">
      <c r="A1911">
        <v>111</v>
      </c>
      <c r="B1911" t="s">
        <v>110</v>
      </c>
      <c r="C1911" t="s">
        <v>174</v>
      </c>
      <c r="D1911" s="2" t="str">
        <f t="shared" si="56"/>
        <v>Western Kentucky2010</v>
      </c>
      <c r="F1911">
        <v>2</v>
      </c>
      <c r="G1911">
        <v>10</v>
      </c>
      <c r="H1911" s="2">
        <v>0</v>
      </c>
      <c r="I1911">
        <v>-7</v>
      </c>
      <c r="J1911">
        <v>-8.3699999999999992</v>
      </c>
      <c r="K1911">
        <v>-15.37</v>
      </c>
      <c r="L1911" s="2">
        <f>_xlfn.RANK.EQ(I1911, INDEX(CFB!$I$2:$I$1048576, MATCH(W1911, CFB!$W$2:$W$1048576, 0)):INDEX(CFB!$I$2:$I$1048576, MATCH(W1911, CFB!$W$2:$W$1048576, 0) + COUNTIF(CFB!$W$2:$W$1048576, W1911) - 1), 0)</f>
        <v>106</v>
      </c>
      <c r="M1911" s="2">
        <f>_xlfn.RANK.EQ(J1911, INDEX(CFB!$J$2:$J$1048576, MATCH(W1911, CFB!$W$2:$W$1048576, 0)):INDEX(CFB!$J$2:$J$1048576, MATCH(W1911, CFB!$W$2:$W$1048576, 0) + COUNTIF(CFB!$W$2:$W$1048576, W1911) - 1))</f>
        <v>111</v>
      </c>
      <c r="N1911" s="2">
        <f>RANK(K1911, INDEX(CFB!$K$2:$K$1048576, MATCH(W1911, CFB!$W$2:$W$1048576, 0)):INDEX(CFB!$K$2:$K$1048576, MATCH(W1911, CFB!$W$2:$W$1048576, 0) + COUNTIF(CFB!$W$2:$W$1048576, W1911) - 1))</f>
        <v>111</v>
      </c>
      <c r="O1911">
        <v>30.65</v>
      </c>
      <c r="P1911">
        <v>24.74</v>
      </c>
      <c r="Q1911">
        <v>6.87</v>
      </c>
      <c r="R1911">
        <v>6.22</v>
      </c>
      <c r="S1911">
        <v>4.6100000000000003</v>
      </c>
      <c r="T1911">
        <v>4.62</v>
      </c>
      <c r="U1911">
        <v>5.56</v>
      </c>
      <c r="V1911">
        <v>5.24</v>
      </c>
      <c r="W1911">
        <v>2010</v>
      </c>
      <c r="X1911">
        <f t="shared" si="57"/>
        <v>0</v>
      </c>
    </row>
    <row r="1912" spans="1:24" ht="12.75" hidden="1" customHeight="1" x14ac:dyDescent="0.45">
      <c r="A1912">
        <v>112</v>
      </c>
      <c r="B1912" t="s">
        <v>143</v>
      </c>
      <c r="C1912" t="s">
        <v>174</v>
      </c>
      <c r="D1912" s="2" t="str">
        <f t="shared" si="56"/>
        <v>Florida Atlantic2010</v>
      </c>
      <c r="F1912">
        <v>4</v>
      </c>
      <c r="G1912">
        <v>8</v>
      </c>
      <c r="H1912" s="2">
        <v>0</v>
      </c>
      <c r="I1912">
        <v>-11.47</v>
      </c>
      <c r="J1912">
        <v>-4.43</v>
      </c>
      <c r="K1912">
        <v>-15.9</v>
      </c>
      <c r="L1912" s="2">
        <f>_xlfn.RANK.EQ(I1912, INDEX(CFB!$I$2:$I$1048576, MATCH(W1912, CFB!$W$2:$W$1048576, 0)):INDEX(CFB!$I$2:$I$1048576, MATCH(W1912, CFB!$W$2:$W$1048576, 0) + COUNTIF(CFB!$W$2:$W$1048576, W1912) - 1), 0)</f>
        <v>117</v>
      </c>
      <c r="M1912" s="2">
        <f>_xlfn.RANK.EQ(J1912, INDEX(CFB!$J$2:$J$1048576, MATCH(W1912, CFB!$W$2:$W$1048576, 0)):INDEX(CFB!$J$2:$J$1048576, MATCH(W1912, CFB!$W$2:$W$1048576, 0) + COUNTIF(CFB!$W$2:$W$1048576, W1912) - 1))</f>
        <v>92</v>
      </c>
      <c r="N1912" s="2">
        <f>RANK(K1912, INDEX(CFB!$K$2:$K$1048576, MATCH(W1912, CFB!$W$2:$W$1048576, 0)):INDEX(CFB!$K$2:$K$1048576, MATCH(W1912, CFB!$W$2:$W$1048576, 0) + COUNTIF(CFB!$W$2:$W$1048576, W1912) - 1))</f>
        <v>112</v>
      </c>
      <c r="O1912">
        <v>24.46</v>
      </c>
      <c r="P1912">
        <v>21.37</v>
      </c>
      <c r="Q1912">
        <v>8.4499999999999993</v>
      </c>
      <c r="R1912">
        <v>6.49</v>
      </c>
      <c r="S1912">
        <v>3.31</v>
      </c>
      <c r="T1912">
        <v>4.13</v>
      </c>
      <c r="U1912">
        <v>5.72</v>
      </c>
      <c r="V1912">
        <v>4.93</v>
      </c>
      <c r="W1912">
        <v>2010</v>
      </c>
      <c r="X1912">
        <f t="shared" si="57"/>
        <v>0</v>
      </c>
    </row>
    <row r="1913" spans="1:24" ht="12.75" hidden="1" customHeight="1" x14ac:dyDescent="0.45">
      <c r="A1913">
        <v>113</v>
      </c>
      <c r="B1913" t="s">
        <v>80</v>
      </c>
      <c r="C1913" t="s">
        <v>162</v>
      </c>
      <c r="D1913" s="2" t="str">
        <f t="shared" si="56"/>
        <v>Bowling Green2010</v>
      </c>
      <c r="F1913">
        <v>2</v>
      </c>
      <c r="G1913">
        <v>10</v>
      </c>
      <c r="H1913" s="2">
        <v>0</v>
      </c>
      <c r="I1913">
        <v>-7.3</v>
      </c>
      <c r="J1913">
        <v>-9.4600000000000009</v>
      </c>
      <c r="K1913">
        <v>-16.760000000000002</v>
      </c>
      <c r="L1913" s="2">
        <f>_xlfn.RANK.EQ(I1913, INDEX(CFB!$I$2:$I$1048576, MATCH(W1913, CFB!$W$2:$W$1048576, 0)):INDEX(CFB!$I$2:$I$1048576, MATCH(W1913, CFB!$W$2:$W$1048576, 0) + COUNTIF(CFB!$W$2:$W$1048576, W1913) - 1), 0)</f>
        <v>108</v>
      </c>
      <c r="M1913" s="2">
        <f>_xlfn.RANK.EQ(J1913, INDEX(CFB!$J$2:$J$1048576, MATCH(W1913, CFB!$W$2:$W$1048576, 0)):INDEX(CFB!$J$2:$J$1048576, MATCH(W1913, CFB!$W$2:$W$1048576, 0) + COUNTIF(CFB!$W$2:$W$1048576, W1913) - 1))</f>
        <v>115</v>
      </c>
      <c r="N1913" s="2">
        <f>RANK(K1913, INDEX(CFB!$K$2:$K$1048576, MATCH(W1913, CFB!$W$2:$W$1048576, 0)):INDEX(CFB!$K$2:$K$1048576, MATCH(W1913, CFB!$W$2:$W$1048576, 0) + COUNTIF(CFB!$W$2:$W$1048576, W1913) - 1))</f>
        <v>113</v>
      </c>
      <c r="O1913">
        <v>29.62</v>
      </c>
      <c r="P1913">
        <v>25.4</v>
      </c>
      <c r="Q1913">
        <v>6.96</v>
      </c>
      <c r="R1913">
        <v>6.23</v>
      </c>
      <c r="S1913">
        <v>2.74</v>
      </c>
      <c r="T1913">
        <v>5.01</v>
      </c>
      <c r="U1913">
        <v>5.05</v>
      </c>
      <c r="V1913">
        <v>5.46</v>
      </c>
      <c r="W1913">
        <v>2010</v>
      </c>
      <c r="X1913">
        <f t="shared" si="57"/>
        <v>0</v>
      </c>
    </row>
    <row r="1914" spans="1:24" ht="12.75" hidden="1" customHeight="1" x14ac:dyDescent="0.45">
      <c r="A1914">
        <v>114</v>
      </c>
      <c r="B1914" t="s">
        <v>77</v>
      </c>
      <c r="C1914" t="s">
        <v>174</v>
      </c>
      <c r="D1914" s="2" t="str">
        <f t="shared" si="56"/>
        <v>Louisiana2010</v>
      </c>
      <c r="F1914">
        <v>3</v>
      </c>
      <c r="G1914">
        <v>9</v>
      </c>
      <c r="H1914" s="2">
        <v>0</v>
      </c>
      <c r="I1914">
        <v>-6.93</v>
      </c>
      <c r="J1914">
        <v>-9.98</v>
      </c>
      <c r="K1914">
        <v>-16.920000000000002</v>
      </c>
      <c r="L1914" s="2">
        <f>_xlfn.RANK.EQ(I1914, INDEX(CFB!$I$2:$I$1048576, MATCH(W1914, CFB!$W$2:$W$1048576, 0)):INDEX(CFB!$I$2:$I$1048576, MATCH(W1914, CFB!$W$2:$W$1048576, 0) + COUNTIF(CFB!$W$2:$W$1048576, W1914) - 1), 0)</f>
        <v>105</v>
      </c>
      <c r="M1914" s="2">
        <f>_xlfn.RANK.EQ(J1914, INDEX(CFB!$J$2:$J$1048576, MATCH(W1914, CFB!$W$2:$W$1048576, 0)):INDEX(CFB!$J$2:$J$1048576, MATCH(W1914, CFB!$W$2:$W$1048576, 0) + COUNTIF(CFB!$W$2:$W$1048576, W1914) - 1))</f>
        <v>117</v>
      </c>
      <c r="N1914" s="2">
        <f>RANK(K1914, INDEX(CFB!$K$2:$K$1048576, MATCH(W1914, CFB!$W$2:$W$1048576, 0)):INDEX(CFB!$K$2:$K$1048576, MATCH(W1914, CFB!$W$2:$W$1048576, 0) + COUNTIF(CFB!$W$2:$W$1048576, W1914) - 1))</f>
        <v>114</v>
      </c>
      <c r="O1914">
        <v>29.71</v>
      </c>
      <c r="P1914">
        <v>27.22</v>
      </c>
      <c r="Q1914">
        <v>7.84</v>
      </c>
      <c r="R1914">
        <v>6.56</v>
      </c>
      <c r="S1914">
        <v>3.33</v>
      </c>
      <c r="T1914">
        <v>3.83</v>
      </c>
      <c r="U1914">
        <v>5.69</v>
      </c>
      <c r="V1914">
        <v>5.05</v>
      </c>
      <c r="W1914">
        <v>2010</v>
      </c>
      <c r="X1914">
        <f t="shared" si="57"/>
        <v>0</v>
      </c>
    </row>
    <row r="1915" spans="1:24" ht="12.75" hidden="1" customHeight="1" x14ac:dyDescent="0.45">
      <c r="A1915">
        <v>115</v>
      </c>
      <c r="B1915" t="s">
        <v>141</v>
      </c>
      <c r="C1915" t="s">
        <v>31</v>
      </c>
      <c r="D1915" s="2" t="str">
        <f t="shared" si="56"/>
        <v>New Mexico2010</v>
      </c>
      <c r="F1915">
        <v>1</v>
      </c>
      <c r="G1915">
        <v>11</v>
      </c>
      <c r="H1915" s="2">
        <v>0</v>
      </c>
      <c r="I1915">
        <v>-8.77</v>
      </c>
      <c r="J1915">
        <v>-9</v>
      </c>
      <c r="K1915">
        <v>-17.760000000000002</v>
      </c>
      <c r="L1915" s="2">
        <f>_xlfn.RANK.EQ(I1915, INDEX(CFB!$I$2:$I$1048576, MATCH(W1915, CFB!$W$2:$W$1048576, 0)):INDEX(CFB!$I$2:$I$1048576, MATCH(W1915, CFB!$W$2:$W$1048576, 0) + COUNTIF(CFB!$W$2:$W$1048576, W1915) - 1), 0)</f>
        <v>113</v>
      </c>
      <c r="M1915" s="2">
        <f>_xlfn.RANK.EQ(J1915, INDEX(CFB!$J$2:$J$1048576, MATCH(W1915, CFB!$W$2:$W$1048576, 0)):INDEX(CFB!$J$2:$J$1048576, MATCH(W1915, CFB!$W$2:$W$1048576, 0) + COUNTIF(CFB!$W$2:$W$1048576, W1915) - 1))</f>
        <v>113</v>
      </c>
      <c r="N1915" s="2">
        <f>RANK(K1915, INDEX(CFB!$K$2:$K$1048576, MATCH(W1915, CFB!$W$2:$W$1048576, 0)):INDEX(CFB!$K$2:$K$1048576, MATCH(W1915, CFB!$W$2:$W$1048576, 0) + COUNTIF(CFB!$W$2:$W$1048576, W1915) - 1))</f>
        <v>115</v>
      </c>
      <c r="O1915">
        <v>28.52</v>
      </c>
      <c r="P1915">
        <v>31.11</v>
      </c>
      <c r="Q1915">
        <v>6.77</v>
      </c>
      <c r="R1915">
        <v>6.6</v>
      </c>
      <c r="S1915">
        <v>3.39</v>
      </c>
      <c r="T1915">
        <v>4.66</v>
      </c>
      <c r="U1915">
        <v>4.96</v>
      </c>
      <c r="V1915">
        <v>5.3</v>
      </c>
      <c r="W1915">
        <v>2010</v>
      </c>
      <c r="X1915">
        <f t="shared" si="57"/>
        <v>0</v>
      </c>
    </row>
    <row r="1916" spans="1:24" ht="12.75" hidden="1" customHeight="1" x14ac:dyDescent="0.45">
      <c r="A1916">
        <v>116</v>
      </c>
      <c r="B1916" t="s">
        <v>149</v>
      </c>
      <c r="C1916" t="s">
        <v>178</v>
      </c>
      <c r="D1916" s="2" t="str">
        <f t="shared" si="56"/>
        <v>New Mexico State2010</v>
      </c>
      <c r="F1916">
        <v>2</v>
      </c>
      <c r="G1916">
        <v>10</v>
      </c>
      <c r="H1916" s="2">
        <v>0</v>
      </c>
      <c r="I1916">
        <v>-10.39</v>
      </c>
      <c r="J1916">
        <v>-7.74</v>
      </c>
      <c r="K1916">
        <v>-18.13</v>
      </c>
      <c r="L1916" s="2">
        <f>_xlfn.RANK.EQ(I1916, INDEX(CFB!$I$2:$I$1048576, MATCH(W1916, CFB!$W$2:$W$1048576, 0)):INDEX(CFB!$I$2:$I$1048576, MATCH(W1916, CFB!$W$2:$W$1048576, 0) + COUNTIF(CFB!$W$2:$W$1048576, W1916) - 1), 0)</f>
        <v>115</v>
      </c>
      <c r="M1916" s="2">
        <f>_xlfn.RANK.EQ(J1916, INDEX(CFB!$J$2:$J$1048576, MATCH(W1916, CFB!$W$2:$W$1048576, 0)):INDEX(CFB!$J$2:$J$1048576, MATCH(W1916, CFB!$W$2:$W$1048576, 0) + COUNTIF(CFB!$W$2:$W$1048576, W1916) - 1))</f>
        <v>106</v>
      </c>
      <c r="N1916" s="2">
        <f>RANK(K1916, INDEX(CFB!$K$2:$K$1048576, MATCH(W1916, CFB!$W$2:$W$1048576, 0)):INDEX(CFB!$K$2:$K$1048576, MATCH(W1916, CFB!$W$2:$W$1048576, 0) + COUNTIF(CFB!$W$2:$W$1048576, W1916) - 1))</f>
        <v>116</v>
      </c>
      <c r="O1916">
        <v>25.84</v>
      </c>
      <c r="P1916">
        <v>27.6</v>
      </c>
      <c r="Q1916">
        <v>6.77</v>
      </c>
      <c r="R1916">
        <v>6.39</v>
      </c>
      <c r="S1916">
        <v>3.76</v>
      </c>
      <c r="T1916">
        <v>5.53</v>
      </c>
      <c r="U1916">
        <v>5.18</v>
      </c>
      <c r="V1916">
        <v>5.77</v>
      </c>
      <c r="W1916">
        <v>2010</v>
      </c>
      <c r="X1916">
        <f t="shared" si="57"/>
        <v>0</v>
      </c>
    </row>
    <row r="1917" spans="1:24" ht="12.75" hidden="1" customHeight="1" x14ac:dyDescent="0.45">
      <c r="A1917">
        <v>117</v>
      </c>
      <c r="B1917" t="s">
        <v>134</v>
      </c>
      <c r="C1917" t="s">
        <v>161</v>
      </c>
      <c r="D1917" s="2" t="str">
        <f t="shared" si="56"/>
        <v>Eastern Michigan2010</v>
      </c>
      <c r="F1917">
        <v>2</v>
      </c>
      <c r="G1917">
        <v>10</v>
      </c>
      <c r="H1917" s="2">
        <v>0</v>
      </c>
      <c r="I1917">
        <v>-7.24</v>
      </c>
      <c r="J1917">
        <v>-11.83</v>
      </c>
      <c r="K1917">
        <v>-19.07</v>
      </c>
      <c r="L1917" s="2">
        <f>_xlfn.RANK.EQ(I1917, INDEX(CFB!$I$2:$I$1048576, MATCH(W1917, CFB!$W$2:$W$1048576, 0)):INDEX(CFB!$I$2:$I$1048576, MATCH(W1917, CFB!$W$2:$W$1048576, 0) + COUNTIF(CFB!$W$2:$W$1048576, W1917) - 1), 0)</f>
        <v>107</v>
      </c>
      <c r="M1917" s="2">
        <f>_xlfn.RANK.EQ(J1917, INDEX(CFB!$J$2:$J$1048576, MATCH(W1917, CFB!$W$2:$W$1048576, 0)):INDEX(CFB!$J$2:$J$1048576, MATCH(W1917, CFB!$W$2:$W$1048576, 0) + COUNTIF(CFB!$W$2:$W$1048576, W1917) - 1))</f>
        <v>119</v>
      </c>
      <c r="N1917" s="2">
        <f>RANK(K1917, INDEX(CFB!$K$2:$K$1048576, MATCH(W1917, CFB!$W$2:$W$1048576, 0)):INDEX(CFB!$K$2:$K$1048576, MATCH(W1917, CFB!$W$2:$W$1048576, 0) + COUNTIF(CFB!$W$2:$W$1048576, W1917) - 1))</f>
        <v>117</v>
      </c>
      <c r="O1917">
        <v>29.65</v>
      </c>
      <c r="P1917">
        <v>35.9</v>
      </c>
      <c r="Q1917">
        <v>7.83</v>
      </c>
      <c r="R1917">
        <v>8.1199999999999992</v>
      </c>
      <c r="S1917">
        <v>4.67</v>
      </c>
      <c r="T1917">
        <v>5.71</v>
      </c>
      <c r="U1917">
        <v>5.84</v>
      </c>
      <c r="V1917">
        <v>6.68</v>
      </c>
      <c r="W1917">
        <v>2010</v>
      </c>
      <c r="X1917">
        <f t="shared" si="57"/>
        <v>0</v>
      </c>
    </row>
    <row r="1918" spans="1:24" ht="12.75" hidden="1" customHeight="1" x14ac:dyDescent="0.45">
      <c r="A1918">
        <v>118</v>
      </c>
      <c r="B1918" t="s">
        <v>105</v>
      </c>
      <c r="C1918" t="s">
        <v>162</v>
      </c>
      <c r="D1918" s="2" t="str">
        <f t="shared" si="56"/>
        <v>Buffalo2010</v>
      </c>
      <c r="F1918">
        <v>2</v>
      </c>
      <c r="G1918">
        <v>10</v>
      </c>
      <c r="H1918" s="2">
        <v>0</v>
      </c>
      <c r="I1918">
        <v>-14.7</v>
      </c>
      <c r="J1918">
        <v>-4.5</v>
      </c>
      <c r="K1918">
        <v>-19.2</v>
      </c>
      <c r="L1918" s="2">
        <f>_xlfn.RANK.EQ(I1918, INDEX(CFB!$I$2:$I$1048576, MATCH(W1918, CFB!$W$2:$W$1048576, 0)):INDEX(CFB!$I$2:$I$1048576, MATCH(W1918, CFB!$W$2:$W$1048576, 0) + COUNTIF(CFB!$W$2:$W$1048576, W1918) - 1), 0)</f>
        <v>120</v>
      </c>
      <c r="M1918" s="2">
        <f>_xlfn.RANK.EQ(J1918, INDEX(CFB!$J$2:$J$1048576, MATCH(W1918, CFB!$W$2:$W$1048576, 0)):INDEX(CFB!$J$2:$J$1048576, MATCH(W1918, CFB!$W$2:$W$1048576, 0) + COUNTIF(CFB!$W$2:$W$1048576, W1918) - 1))</f>
        <v>94</v>
      </c>
      <c r="N1918" s="2">
        <f>RANK(K1918, INDEX(CFB!$K$2:$K$1048576, MATCH(W1918, CFB!$W$2:$W$1048576, 0)):INDEX(CFB!$K$2:$K$1048576, MATCH(W1918, CFB!$W$2:$W$1048576, 0) + COUNTIF(CFB!$W$2:$W$1048576, W1918) - 1))</f>
        <v>118</v>
      </c>
      <c r="O1918">
        <v>21.3</v>
      </c>
      <c r="P1918">
        <v>21.37</v>
      </c>
      <c r="Q1918">
        <v>5.98</v>
      </c>
      <c r="R1918">
        <v>5.95</v>
      </c>
      <c r="S1918">
        <v>3.36</v>
      </c>
      <c r="T1918">
        <v>3.31</v>
      </c>
      <c r="U1918">
        <v>4.62</v>
      </c>
      <c r="V1918">
        <v>4.3899999999999997</v>
      </c>
      <c r="W1918">
        <v>2010</v>
      </c>
      <c r="X1918">
        <f t="shared" si="57"/>
        <v>0</v>
      </c>
    </row>
    <row r="1919" spans="1:24" ht="12.75" hidden="1" customHeight="1" x14ac:dyDescent="0.45">
      <c r="A1919">
        <v>119</v>
      </c>
      <c r="B1919" t="s">
        <v>68</v>
      </c>
      <c r="C1919" t="s">
        <v>168</v>
      </c>
      <c r="D1919" s="2" t="str">
        <f t="shared" si="56"/>
        <v>Memphis2010</v>
      </c>
      <c r="F1919">
        <v>1</v>
      </c>
      <c r="G1919">
        <v>11</v>
      </c>
      <c r="H1919" s="2">
        <v>0</v>
      </c>
      <c r="I1919">
        <v>-13.88</v>
      </c>
      <c r="J1919">
        <v>-5.55</v>
      </c>
      <c r="K1919">
        <v>-19.43</v>
      </c>
      <c r="L1919" s="2">
        <f>_xlfn.RANK.EQ(I1919, INDEX(CFB!$I$2:$I$1048576, MATCH(W1919, CFB!$W$2:$W$1048576, 0)):INDEX(CFB!$I$2:$I$1048576, MATCH(W1919, CFB!$W$2:$W$1048576, 0) + COUNTIF(CFB!$W$2:$W$1048576, W1919) - 1), 0)</f>
        <v>119</v>
      </c>
      <c r="M1919" s="2">
        <f>_xlfn.RANK.EQ(J1919, INDEX(CFB!$J$2:$J$1048576, MATCH(W1919, CFB!$W$2:$W$1048576, 0)):INDEX(CFB!$J$2:$J$1048576, MATCH(W1919, CFB!$W$2:$W$1048576, 0) + COUNTIF(CFB!$W$2:$W$1048576, W1919) - 1))</f>
        <v>98</v>
      </c>
      <c r="N1919" s="2">
        <f>RANK(K1919, INDEX(CFB!$K$2:$K$1048576, MATCH(W1919, CFB!$W$2:$W$1048576, 0)):INDEX(CFB!$K$2:$K$1048576, MATCH(W1919, CFB!$W$2:$W$1048576, 0) + COUNTIF(CFB!$W$2:$W$1048576, W1919) - 1))</f>
        <v>119</v>
      </c>
      <c r="O1919">
        <v>24.55</v>
      </c>
      <c r="P1919">
        <v>27.25</v>
      </c>
      <c r="Q1919">
        <v>8.2899999999999991</v>
      </c>
      <c r="R1919">
        <v>8.1300000000000008</v>
      </c>
      <c r="S1919">
        <v>3.57</v>
      </c>
      <c r="T1919">
        <v>3.54</v>
      </c>
      <c r="U1919">
        <v>5.7</v>
      </c>
      <c r="V1919">
        <v>5.56</v>
      </c>
      <c r="W1919">
        <v>2010</v>
      </c>
      <c r="X1919">
        <f t="shared" si="57"/>
        <v>0</v>
      </c>
    </row>
    <row r="1920" spans="1:24" ht="12.75" hidden="1" customHeight="1" x14ac:dyDescent="0.45">
      <c r="A1920">
        <v>120</v>
      </c>
      <c r="B1920" t="s">
        <v>127</v>
      </c>
      <c r="C1920" t="s">
        <v>162</v>
      </c>
      <c r="D1920" s="2" t="str">
        <f t="shared" si="56"/>
        <v>Akron2010</v>
      </c>
      <c r="F1920">
        <v>1</v>
      </c>
      <c r="G1920">
        <v>11</v>
      </c>
      <c r="H1920" s="2">
        <v>0</v>
      </c>
      <c r="I1920">
        <v>-12.16</v>
      </c>
      <c r="J1920">
        <v>-9.3800000000000008</v>
      </c>
      <c r="K1920">
        <v>-21.54</v>
      </c>
      <c r="L1920" s="2">
        <f>_xlfn.RANK.EQ(I1920, INDEX(CFB!$I$2:$I$1048576, MATCH(W1920, CFB!$W$2:$W$1048576, 0)):INDEX(CFB!$I$2:$I$1048576, MATCH(W1920, CFB!$W$2:$W$1048576, 0) + COUNTIF(CFB!$W$2:$W$1048576, W1920) - 1), 0)</f>
        <v>118</v>
      </c>
      <c r="M1920" s="2">
        <f>_xlfn.RANK.EQ(J1920, INDEX(CFB!$J$2:$J$1048576, MATCH(W1920, CFB!$W$2:$W$1048576, 0)):INDEX(CFB!$J$2:$J$1048576, MATCH(W1920, CFB!$W$2:$W$1048576, 0) + COUNTIF(CFB!$W$2:$W$1048576, W1920) - 1))</f>
        <v>114</v>
      </c>
      <c r="N1920" s="2">
        <f>RANK(K1920, INDEX(CFB!$K$2:$K$1048576, MATCH(W1920, CFB!$W$2:$W$1048576, 0)):INDEX(CFB!$K$2:$K$1048576, MATCH(W1920, CFB!$W$2:$W$1048576, 0) + COUNTIF(CFB!$W$2:$W$1048576, W1920) - 1))</f>
        <v>120</v>
      </c>
      <c r="O1920">
        <v>24.51</v>
      </c>
      <c r="P1920">
        <v>28.35</v>
      </c>
      <c r="Q1920">
        <v>6.19</v>
      </c>
      <c r="R1920">
        <v>8.2100000000000009</v>
      </c>
      <c r="S1920">
        <v>4.07</v>
      </c>
      <c r="T1920">
        <v>3.97</v>
      </c>
      <c r="U1920">
        <v>5.0599999999999996</v>
      </c>
      <c r="V1920">
        <v>5.78</v>
      </c>
      <c r="W1920">
        <v>2010</v>
      </c>
      <c r="X1920">
        <f t="shared" si="57"/>
        <v>0</v>
      </c>
    </row>
    <row r="1921" spans="1:24" ht="12.75" hidden="1" customHeight="1" x14ac:dyDescent="0.45">
      <c r="A1921">
        <v>1</v>
      </c>
      <c r="B1921" t="s">
        <v>18</v>
      </c>
      <c r="C1921" t="s">
        <v>157</v>
      </c>
      <c r="D1921" s="2" t="str">
        <f t="shared" si="56"/>
        <v>Alabama2009</v>
      </c>
      <c r="E1921">
        <v>1</v>
      </c>
      <c r="F1921">
        <v>14</v>
      </c>
      <c r="G1921">
        <v>0</v>
      </c>
      <c r="H1921" s="2">
        <v>0</v>
      </c>
      <c r="I1921">
        <v>7.09</v>
      </c>
      <c r="J1921">
        <v>16.600000000000001</v>
      </c>
      <c r="K1921">
        <v>23.69</v>
      </c>
      <c r="L1921" s="2">
        <f>_xlfn.RANK.EQ(I1921, INDEX(CFB!$I$2:$I$1048576, MATCH(W1921, CFB!$W$2:$W$1048576, 0)):INDEX(CFB!$I$2:$I$1048576, MATCH(W1921, CFB!$W$2:$W$1048576, 0) + COUNTIF(CFB!$W$2:$W$1048576, W1921) - 1), 0)</f>
        <v>18</v>
      </c>
      <c r="M1921" s="2">
        <f>_xlfn.RANK.EQ(J1921, INDEX(CFB!$J$2:$J$1048576, MATCH(W1921, CFB!$W$2:$W$1048576, 0)):INDEX(CFB!$J$2:$J$1048576, MATCH(W1921, CFB!$W$2:$W$1048576, 0) + COUNTIF(CFB!$W$2:$W$1048576, W1921) - 1))</f>
        <v>1</v>
      </c>
      <c r="N1921" s="2">
        <f>RANK(K1921, INDEX(CFB!$K$2:$K$1048576, MATCH(W1921, CFB!$W$2:$W$1048576, 0)):INDEX(CFB!$K$2:$K$1048576, MATCH(W1921, CFB!$W$2:$W$1048576, 0) + COUNTIF(CFB!$W$2:$W$1048576, W1921) - 1))</f>
        <v>1</v>
      </c>
      <c r="O1921">
        <v>49.69</v>
      </c>
      <c r="P1921">
        <v>-6.48</v>
      </c>
      <c r="Q1921">
        <v>9.6199999999999992</v>
      </c>
      <c r="R1921">
        <v>3.27</v>
      </c>
      <c r="S1921">
        <v>6.47</v>
      </c>
      <c r="T1921">
        <v>1.21</v>
      </c>
      <c r="U1921">
        <v>7.62</v>
      </c>
      <c r="V1921">
        <v>2.46</v>
      </c>
      <c r="W1921">
        <v>2009</v>
      </c>
      <c r="X1921">
        <f t="shared" si="57"/>
        <v>1</v>
      </c>
    </row>
    <row r="1922" spans="1:24" ht="12.75" hidden="1" customHeight="1" x14ac:dyDescent="0.45">
      <c r="A1922">
        <v>2</v>
      </c>
      <c r="B1922" t="s">
        <v>35</v>
      </c>
      <c r="C1922" t="s">
        <v>155</v>
      </c>
      <c r="D1922" s="2" t="str">
        <f t="shared" si="56"/>
        <v>Florida2009</v>
      </c>
      <c r="E1922">
        <v>3</v>
      </c>
      <c r="F1922">
        <v>13</v>
      </c>
      <c r="G1922">
        <v>1</v>
      </c>
      <c r="H1922" s="2">
        <v>0</v>
      </c>
      <c r="I1922">
        <v>5.61</v>
      </c>
      <c r="J1922">
        <v>15.54</v>
      </c>
      <c r="K1922">
        <v>21.15</v>
      </c>
      <c r="L1922" s="2">
        <f>_xlfn.RANK.EQ(I1922, INDEX(CFB!$I$2:$I$1048576, MATCH(W1922, CFB!$W$2:$W$1048576, 0)):INDEX(CFB!$I$2:$I$1048576, MATCH(W1922, CFB!$W$2:$W$1048576, 0) + COUNTIF(CFB!$W$2:$W$1048576, W1922) - 1), 0)</f>
        <v>24</v>
      </c>
      <c r="M1922" s="2">
        <f>_xlfn.RANK.EQ(J1922, INDEX(CFB!$J$2:$J$1048576, MATCH(W1922, CFB!$W$2:$W$1048576, 0)):INDEX(CFB!$J$2:$J$1048576, MATCH(W1922, CFB!$W$2:$W$1048576, 0) + COUNTIF(CFB!$W$2:$W$1048576, W1922) - 1))</f>
        <v>2</v>
      </c>
      <c r="N1922" s="2">
        <f>RANK(K1922, INDEX(CFB!$K$2:$K$1048576, MATCH(W1922, CFB!$W$2:$W$1048576, 0)):INDEX(CFB!$K$2:$K$1048576, MATCH(W1922, CFB!$W$2:$W$1048576, 0) + COUNTIF(CFB!$W$2:$W$1048576, W1922) - 1))</f>
        <v>2</v>
      </c>
      <c r="O1922">
        <v>52.63</v>
      </c>
      <c r="P1922">
        <v>-4.51</v>
      </c>
      <c r="Q1922">
        <v>10.81</v>
      </c>
      <c r="R1922">
        <v>3.69</v>
      </c>
      <c r="S1922">
        <v>7</v>
      </c>
      <c r="T1922">
        <v>1.7</v>
      </c>
      <c r="U1922">
        <v>8.44</v>
      </c>
      <c r="V1922">
        <v>2.64</v>
      </c>
      <c r="W1922">
        <v>2009</v>
      </c>
      <c r="X1922">
        <f t="shared" si="57"/>
        <v>0</v>
      </c>
    </row>
    <row r="1923" spans="1:24" ht="12.75" hidden="1" customHeight="1" x14ac:dyDescent="0.45">
      <c r="A1923">
        <v>3</v>
      </c>
      <c r="B1923" t="s">
        <v>14</v>
      </c>
      <c r="C1923" t="s">
        <v>181</v>
      </c>
      <c r="D1923" s="2" t="str">
        <f t="shared" ref="D1923:D1986" si="58">_xlfn.CONCAT(B1923, W1923)</f>
        <v>Texas2009</v>
      </c>
      <c r="E1923">
        <v>2</v>
      </c>
      <c r="F1923">
        <v>13</v>
      </c>
      <c r="G1923">
        <v>1</v>
      </c>
      <c r="H1923" s="2">
        <v>0</v>
      </c>
      <c r="I1923">
        <v>11.08</v>
      </c>
      <c r="J1923">
        <v>9.1199999999999992</v>
      </c>
      <c r="K1923">
        <v>20.21</v>
      </c>
      <c r="L1923" s="2">
        <f>_xlfn.RANK.EQ(I1923, INDEX(CFB!$I$2:$I$1048576, MATCH(W1923, CFB!$W$2:$W$1048576, 0)):INDEX(CFB!$I$2:$I$1048576, MATCH(W1923, CFB!$W$2:$W$1048576, 0) + COUNTIF(CFB!$W$2:$W$1048576, W1923) - 1), 0)</f>
        <v>7</v>
      </c>
      <c r="M1923" s="2">
        <f>_xlfn.RANK.EQ(J1923, INDEX(CFB!$J$2:$J$1048576, MATCH(W1923, CFB!$W$2:$W$1048576, 0)):INDEX(CFB!$J$2:$J$1048576, MATCH(W1923, CFB!$W$2:$W$1048576, 0) + COUNTIF(CFB!$W$2:$W$1048576, W1923) - 1))</f>
        <v>11</v>
      </c>
      <c r="N1923" s="2">
        <f>RANK(K1923, INDEX(CFB!$K$2:$K$1048576, MATCH(W1923, CFB!$W$2:$W$1048576, 0)):INDEX(CFB!$K$2:$K$1048576, MATCH(W1923, CFB!$W$2:$W$1048576, 0) + COUNTIF(CFB!$W$2:$W$1048576, W1923) - 1))</f>
        <v>3</v>
      </c>
      <c r="O1923">
        <v>56.55</v>
      </c>
      <c r="P1923">
        <v>1</v>
      </c>
      <c r="Q1923">
        <v>9.06</v>
      </c>
      <c r="R1923">
        <v>3.93</v>
      </c>
      <c r="S1923">
        <v>5.58</v>
      </c>
      <c r="T1923">
        <v>1.3</v>
      </c>
      <c r="U1923">
        <v>7.28</v>
      </c>
      <c r="V1923">
        <v>2.5499999999999998</v>
      </c>
      <c r="W1923">
        <v>2009</v>
      </c>
      <c r="X1923">
        <f t="shared" ref="X1923:X1986" si="59">IF(E1923=1, 1,0)</f>
        <v>0</v>
      </c>
    </row>
    <row r="1924" spans="1:24" ht="12.75" hidden="1" customHeight="1" x14ac:dyDescent="0.45">
      <c r="A1924">
        <v>4</v>
      </c>
      <c r="B1924" t="s">
        <v>33</v>
      </c>
      <c r="C1924" t="s">
        <v>164</v>
      </c>
      <c r="D1924" s="2" t="str">
        <f t="shared" si="58"/>
        <v>Virginia Tech2009</v>
      </c>
      <c r="E1924">
        <v>10</v>
      </c>
      <c r="F1924">
        <v>10</v>
      </c>
      <c r="G1924">
        <v>3</v>
      </c>
      <c r="H1924" s="2">
        <v>0</v>
      </c>
      <c r="I1924">
        <v>8.01</v>
      </c>
      <c r="J1924">
        <v>10.56</v>
      </c>
      <c r="K1924">
        <v>18.57</v>
      </c>
      <c r="L1924" s="2">
        <f>_xlfn.RANK.EQ(I1924, INDEX(CFB!$I$2:$I$1048576, MATCH(W1924, CFB!$W$2:$W$1048576, 0)):INDEX(CFB!$I$2:$I$1048576, MATCH(W1924, CFB!$W$2:$W$1048576, 0) + COUNTIF(CFB!$W$2:$W$1048576, W1924) - 1), 0)</f>
        <v>13</v>
      </c>
      <c r="M1924" s="2">
        <f>_xlfn.RANK.EQ(J1924, INDEX(CFB!$J$2:$J$1048576, MATCH(W1924, CFB!$W$2:$W$1048576, 0)):INDEX(CFB!$J$2:$J$1048576, MATCH(W1924, CFB!$W$2:$W$1048576, 0) + COUNTIF(CFB!$W$2:$W$1048576, W1924) - 1))</f>
        <v>8</v>
      </c>
      <c r="N1924" s="2">
        <f>RANK(K1924, INDEX(CFB!$K$2:$K$1048576, MATCH(W1924, CFB!$W$2:$W$1048576, 0)):INDEX(CFB!$K$2:$K$1048576, MATCH(W1924, CFB!$W$2:$W$1048576, 0) + COUNTIF(CFB!$W$2:$W$1048576, W1924) - 1))</f>
        <v>4</v>
      </c>
      <c r="O1924">
        <v>50.48</v>
      </c>
      <c r="P1924">
        <v>-0.18</v>
      </c>
      <c r="Q1924">
        <v>11.85</v>
      </c>
      <c r="R1924">
        <v>4.04</v>
      </c>
      <c r="S1924">
        <v>6.16</v>
      </c>
      <c r="T1924">
        <v>2.75</v>
      </c>
      <c r="U1924">
        <v>7.85</v>
      </c>
      <c r="V1924">
        <v>3.46</v>
      </c>
      <c r="W1924">
        <v>2009</v>
      </c>
      <c r="X1924">
        <f t="shared" si="59"/>
        <v>0</v>
      </c>
    </row>
    <row r="1925" spans="1:24" ht="12.75" hidden="1" customHeight="1" x14ac:dyDescent="0.45">
      <c r="A1925">
        <v>5</v>
      </c>
      <c r="B1925" t="s">
        <v>61</v>
      </c>
      <c r="C1925" t="s">
        <v>31</v>
      </c>
      <c r="D1925" s="2" t="str">
        <f t="shared" si="58"/>
        <v>Texas Christian2009</v>
      </c>
      <c r="E1925">
        <v>6</v>
      </c>
      <c r="F1925">
        <v>12</v>
      </c>
      <c r="G1925">
        <v>1</v>
      </c>
      <c r="H1925" s="2">
        <v>0</v>
      </c>
      <c r="I1925">
        <v>5.91</v>
      </c>
      <c r="J1925">
        <v>11.14</v>
      </c>
      <c r="K1925">
        <v>17.05</v>
      </c>
      <c r="L1925" s="2">
        <f>_xlfn.RANK.EQ(I1925, INDEX(CFB!$I$2:$I$1048576, MATCH(W1925, CFB!$W$2:$W$1048576, 0)):INDEX(CFB!$I$2:$I$1048576, MATCH(W1925, CFB!$W$2:$W$1048576, 0) + COUNTIF(CFB!$W$2:$W$1048576, W1925) - 1), 0)</f>
        <v>21</v>
      </c>
      <c r="M1925" s="2">
        <f>_xlfn.RANK.EQ(J1925, INDEX(CFB!$J$2:$J$1048576, MATCH(W1925, CFB!$W$2:$W$1048576, 0)):INDEX(CFB!$J$2:$J$1048576, MATCH(W1925, CFB!$W$2:$W$1048576, 0) + COUNTIF(CFB!$W$2:$W$1048576, W1925) - 1))</f>
        <v>7</v>
      </c>
      <c r="N1925" s="2">
        <f>RANK(K1925, INDEX(CFB!$K$2:$K$1048576, MATCH(W1925, CFB!$W$2:$W$1048576, 0)):INDEX(CFB!$K$2:$K$1048576, MATCH(W1925, CFB!$W$2:$W$1048576, 0) + COUNTIF(CFB!$W$2:$W$1048576, W1925) - 1))</f>
        <v>5</v>
      </c>
      <c r="O1925">
        <v>50.87</v>
      </c>
      <c r="P1925">
        <v>0.86</v>
      </c>
      <c r="Q1925">
        <v>10.33</v>
      </c>
      <c r="R1925">
        <v>4</v>
      </c>
      <c r="S1925">
        <v>6.08</v>
      </c>
      <c r="T1925">
        <v>2.02</v>
      </c>
      <c r="U1925">
        <v>7.66</v>
      </c>
      <c r="V1925">
        <v>3.02</v>
      </c>
      <c r="W1925">
        <v>2009</v>
      </c>
      <c r="X1925">
        <f t="shared" si="59"/>
        <v>0</v>
      </c>
    </row>
    <row r="1926" spans="1:24" ht="12.75" hidden="1" customHeight="1" x14ac:dyDescent="0.45">
      <c r="A1926">
        <v>6</v>
      </c>
      <c r="B1926" t="s">
        <v>13</v>
      </c>
      <c r="C1926" t="s">
        <v>180</v>
      </c>
      <c r="D1926" s="2" t="str">
        <f t="shared" si="58"/>
        <v>Oregon2009</v>
      </c>
      <c r="E1926">
        <v>11</v>
      </c>
      <c r="F1926">
        <v>10</v>
      </c>
      <c r="G1926">
        <v>3</v>
      </c>
      <c r="H1926" s="2">
        <v>0</v>
      </c>
      <c r="I1926">
        <v>12.09</v>
      </c>
      <c r="J1926">
        <v>3.39</v>
      </c>
      <c r="K1926">
        <v>15.48</v>
      </c>
      <c r="L1926" s="2">
        <f>_xlfn.RANK.EQ(I1926, INDEX(CFB!$I$2:$I$1048576, MATCH(W1926, CFB!$W$2:$W$1048576, 0)):INDEX(CFB!$I$2:$I$1048576, MATCH(W1926, CFB!$W$2:$W$1048576, 0) + COUNTIF(CFB!$W$2:$W$1048576, W1926) - 1), 0)</f>
        <v>2</v>
      </c>
      <c r="M1926" s="2">
        <f>_xlfn.RANK.EQ(J1926, INDEX(CFB!$J$2:$J$1048576, MATCH(W1926, CFB!$W$2:$W$1048576, 0)):INDEX(CFB!$J$2:$J$1048576, MATCH(W1926, CFB!$W$2:$W$1048576, 0) + COUNTIF(CFB!$W$2:$W$1048576, W1926) - 1))</f>
        <v>32</v>
      </c>
      <c r="N1926" s="2">
        <f>RANK(K1926, INDEX(CFB!$K$2:$K$1048576, MATCH(W1926, CFB!$W$2:$W$1048576, 0)):INDEX(CFB!$K$2:$K$1048576, MATCH(W1926, CFB!$W$2:$W$1048576, 0) + COUNTIF(CFB!$W$2:$W$1048576, W1926) - 1))</f>
        <v>6</v>
      </c>
      <c r="O1926">
        <v>53.38</v>
      </c>
      <c r="P1926">
        <v>7.44</v>
      </c>
      <c r="Q1926">
        <v>8.91</v>
      </c>
      <c r="R1926">
        <v>4.3099999999999996</v>
      </c>
      <c r="S1926">
        <v>6.89</v>
      </c>
      <c r="T1926">
        <v>2.0099999999999998</v>
      </c>
      <c r="U1926">
        <v>7.57</v>
      </c>
      <c r="V1926">
        <v>3.17</v>
      </c>
      <c r="W1926">
        <v>2009</v>
      </c>
      <c r="X1926">
        <f t="shared" si="59"/>
        <v>0</v>
      </c>
    </row>
    <row r="1927" spans="1:24" ht="12.75" hidden="1" customHeight="1" x14ac:dyDescent="0.45">
      <c r="A1927">
        <v>7</v>
      </c>
      <c r="B1927" t="s">
        <v>9</v>
      </c>
      <c r="C1927" t="s">
        <v>10</v>
      </c>
      <c r="D1927" s="2" t="str">
        <f t="shared" si="58"/>
        <v>Ohio State2009</v>
      </c>
      <c r="E1927">
        <v>5</v>
      </c>
      <c r="F1927">
        <v>11</v>
      </c>
      <c r="G1927">
        <v>2</v>
      </c>
      <c r="H1927" s="2">
        <v>0</v>
      </c>
      <c r="I1927">
        <v>1.58</v>
      </c>
      <c r="J1927">
        <v>13.13</v>
      </c>
      <c r="K1927">
        <v>14.71</v>
      </c>
      <c r="L1927" s="2">
        <f>_xlfn.RANK.EQ(I1927, INDEX(CFB!$I$2:$I$1048576, MATCH(W1927, CFB!$W$2:$W$1048576, 0)):INDEX(CFB!$I$2:$I$1048576, MATCH(W1927, CFB!$W$2:$W$1048576, 0) + COUNTIF(CFB!$W$2:$W$1048576, W1927) - 1), 0)</f>
        <v>53</v>
      </c>
      <c r="M1927" s="2">
        <f>_xlfn.RANK.EQ(J1927, INDEX(CFB!$J$2:$J$1048576, MATCH(W1927, CFB!$W$2:$W$1048576, 0)):INDEX(CFB!$J$2:$J$1048576, MATCH(W1927, CFB!$W$2:$W$1048576, 0) + COUNTIF(CFB!$W$2:$W$1048576, W1927) - 1))</f>
        <v>4</v>
      </c>
      <c r="N1927" s="2">
        <f>RANK(K1927, INDEX(CFB!$K$2:$K$1048576, MATCH(W1927, CFB!$W$2:$W$1048576, 0)):INDEX(CFB!$K$2:$K$1048576, MATCH(W1927, CFB!$W$2:$W$1048576, 0) + COUNTIF(CFB!$W$2:$W$1048576, W1927) - 1))</f>
        <v>7</v>
      </c>
      <c r="O1927">
        <v>43.63</v>
      </c>
      <c r="P1927">
        <v>-1.4</v>
      </c>
      <c r="Q1927">
        <v>8.89</v>
      </c>
      <c r="R1927">
        <v>3.7</v>
      </c>
      <c r="S1927">
        <v>5.71</v>
      </c>
      <c r="T1927">
        <v>1.54</v>
      </c>
      <c r="U1927">
        <v>6.85</v>
      </c>
      <c r="V1927">
        <v>2.86</v>
      </c>
      <c r="W1927">
        <v>2009</v>
      </c>
      <c r="X1927">
        <f t="shared" si="59"/>
        <v>0</v>
      </c>
    </row>
    <row r="1928" spans="1:24" ht="12.75" hidden="1" customHeight="1" x14ac:dyDescent="0.45">
      <c r="A1928">
        <v>8</v>
      </c>
      <c r="B1928" t="s">
        <v>81</v>
      </c>
      <c r="C1928" t="s">
        <v>179</v>
      </c>
      <c r="D1928" s="2" t="str">
        <f t="shared" si="58"/>
        <v>Cincinnati2009</v>
      </c>
      <c r="E1928">
        <v>8</v>
      </c>
      <c r="F1928">
        <v>12</v>
      </c>
      <c r="G1928">
        <v>1</v>
      </c>
      <c r="H1928" s="2">
        <v>0</v>
      </c>
      <c r="I1928">
        <v>11.76</v>
      </c>
      <c r="J1928">
        <v>2.4700000000000002</v>
      </c>
      <c r="K1928">
        <v>14.23</v>
      </c>
      <c r="L1928" s="2">
        <f>_xlfn.RANK.EQ(I1928, INDEX(CFB!$I$2:$I$1048576, MATCH(W1928, CFB!$W$2:$W$1048576, 0)):INDEX(CFB!$I$2:$I$1048576, MATCH(W1928, CFB!$W$2:$W$1048576, 0) + COUNTIF(CFB!$W$2:$W$1048576, W1928) - 1), 0)</f>
        <v>4</v>
      </c>
      <c r="M1928" s="2">
        <f>_xlfn.RANK.EQ(J1928, INDEX(CFB!$J$2:$J$1048576, MATCH(W1928, CFB!$W$2:$W$1048576, 0)):INDEX(CFB!$J$2:$J$1048576, MATCH(W1928, CFB!$W$2:$W$1048576, 0) + COUNTIF(CFB!$W$2:$W$1048576, W1928) - 1))</f>
        <v>39</v>
      </c>
      <c r="N1928" s="2">
        <f>RANK(K1928, INDEX(CFB!$K$2:$K$1048576, MATCH(W1928, CFB!$W$2:$W$1048576, 0)):INDEX(CFB!$K$2:$K$1048576, MATCH(W1928, CFB!$W$2:$W$1048576, 0) + COUNTIF(CFB!$W$2:$W$1048576, W1928) - 1))</f>
        <v>8</v>
      </c>
      <c r="O1928">
        <v>53.58</v>
      </c>
      <c r="P1928">
        <v>9.18</v>
      </c>
      <c r="Q1928">
        <v>9.94</v>
      </c>
      <c r="R1928">
        <v>5.42</v>
      </c>
      <c r="S1928">
        <v>6.22</v>
      </c>
      <c r="T1928">
        <v>2.42</v>
      </c>
      <c r="U1928">
        <v>8.24</v>
      </c>
      <c r="V1928">
        <v>3.9</v>
      </c>
      <c r="W1928">
        <v>2009</v>
      </c>
      <c r="X1928">
        <f t="shared" si="59"/>
        <v>0</v>
      </c>
    </row>
    <row r="1929" spans="1:24" ht="12.75" hidden="1" customHeight="1" x14ac:dyDescent="0.45">
      <c r="A1929">
        <v>9</v>
      </c>
      <c r="B1929" t="s">
        <v>16</v>
      </c>
      <c r="C1929" t="s">
        <v>10</v>
      </c>
      <c r="D1929" s="2" t="str">
        <f t="shared" si="58"/>
        <v>Penn State2009</v>
      </c>
      <c r="E1929">
        <v>9</v>
      </c>
      <c r="F1929">
        <v>11</v>
      </c>
      <c r="G1929">
        <v>2</v>
      </c>
      <c r="H1929" s="2">
        <v>0</v>
      </c>
      <c r="I1929">
        <v>2.04</v>
      </c>
      <c r="J1929">
        <v>11.82</v>
      </c>
      <c r="K1929">
        <v>13.86</v>
      </c>
      <c r="L1929" s="2">
        <f>_xlfn.RANK.EQ(I1929, INDEX(CFB!$I$2:$I$1048576, MATCH(W1929, CFB!$W$2:$W$1048576, 0)):INDEX(CFB!$I$2:$I$1048576, MATCH(W1929, CFB!$W$2:$W$1048576, 0) + COUNTIF(CFB!$W$2:$W$1048576, W1929) - 1), 0)</f>
        <v>51</v>
      </c>
      <c r="M1929" s="2">
        <f>_xlfn.RANK.EQ(J1929, INDEX(CFB!$J$2:$J$1048576, MATCH(W1929, CFB!$W$2:$W$1048576, 0)):INDEX(CFB!$J$2:$J$1048576, MATCH(W1929, CFB!$W$2:$W$1048576, 0) + COUNTIF(CFB!$W$2:$W$1048576, W1929) - 1))</f>
        <v>6</v>
      </c>
      <c r="N1929" s="2">
        <f>RANK(K1929, INDEX(CFB!$K$2:$K$1048576, MATCH(W1929, CFB!$W$2:$W$1048576, 0)):INDEX(CFB!$K$2:$K$1048576, MATCH(W1929, CFB!$W$2:$W$1048576, 0) + COUNTIF(CFB!$W$2:$W$1048576, W1929) - 1))</f>
        <v>9</v>
      </c>
      <c r="O1929">
        <v>42.85</v>
      </c>
      <c r="P1929">
        <v>0.14000000000000001</v>
      </c>
      <c r="Q1929">
        <v>9.26</v>
      </c>
      <c r="R1929">
        <v>4.59</v>
      </c>
      <c r="S1929">
        <v>6.13</v>
      </c>
      <c r="T1929">
        <v>2.02</v>
      </c>
      <c r="U1929">
        <v>7.49</v>
      </c>
      <c r="V1929">
        <v>3.38</v>
      </c>
      <c r="W1929">
        <v>2009</v>
      </c>
      <c r="X1929">
        <f t="shared" si="59"/>
        <v>0</v>
      </c>
    </row>
    <row r="1930" spans="1:24" ht="12.75" hidden="1" customHeight="1" x14ac:dyDescent="0.45">
      <c r="A1930">
        <v>10</v>
      </c>
      <c r="B1930" t="s">
        <v>52</v>
      </c>
      <c r="C1930" t="s">
        <v>164</v>
      </c>
      <c r="D1930" s="2" t="str">
        <f t="shared" si="58"/>
        <v>Georgia Tech2009</v>
      </c>
      <c r="E1930">
        <v>13</v>
      </c>
      <c r="F1930">
        <v>11</v>
      </c>
      <c r="G1930">
        <v>3</v>
      </c>
      <c r="H1930" s="2">
        <v>0</v>
      </c>
      <c r="I1930">
        <v>11.79</v>
      </c>
      <c r="J1930">
        <v>1.75</v>
      </c>
      <c r="K1930">
        <v>13.54</v>
      </c>
      <c r="L1930" s="2">
        <f>_xlfn.RANK.EQ(I1930, INDEX(CFB!$I$2:$I$1048576, MATCH(W1930, CFB!$W$2:$W$1048576, 0)):INDEX(CFB!$I$2:$I$1048576, MATCH(W1930, CFB!$W$2:$W$1048576, 0) + COUNTIF(CFB!$W$2:$W$1048576, W1930) - 1), 0)</f>
        <v>3</v>
      </c>
      <c r="M1930" s="2">
        <f>_xlfn.RANK.EQ(J1930, INDEX(CFB!$J$2:$J$1048576, MATCH(W1930, CFB!$W$2:$W$1048576, 0)):INDEX(CFB!$J$2:$J$1048576, MATCH(W1930, CFB!$W$2:$W$1048576, 0) + COUNTIF(CFB!$W$2:$W$1048576, W1930) - 1))</f>
        <v>45</v>
      </c>
      <c r="N1930" s="2">
        <f>RANK(K1930, INDEX(CFB!$K$2:$K$1048576, MATCH(W1930, CFB!$W$2:$W$1048576, 0)):INDEX(CFB!$K$2:$K$1048576, MATCH(W1930, CFB!$W$2:$W$1048576, 0) + COUNTIF(CFB!$W$2:$W$1048576, W1930) - 1))</f>
        <v>10</v>
      </c>
      <c r="O1930">
        <v>51.66</v>
      </c>
      <c r="P1930">
        <v>9.42</v>
      </c>
      <c r="Q1930">
        <v>12.78</v>
      </c>
      <c r="R1930">
        <v>5.58</v>
      </c>
      <c r="S1930">
        <v>6.52</v>
      </c>
      <c r="T1930">
        <v>3.9</v>
      </c>
      <c r="U1930">
        <v>7.75</v>
      </c>
      <c r="V1930">
        <v>4.82</v>
      </c>
      <c r="W1930">
        <v>2009</v>
      </c>
      <c r="X1930">
        <f t="shared" si="59"/>
        <v>0</v>
      </c>
    </row>
    <row r="1931" spans="1:24" ht="12.75" hidden="1" customHeight="1" x14ac:dyDescent="0.45">
      <c r="A1931">
        <v>11</v>
      </c>
      <c r="B1931" t="s">
        <v>30</v>
      </c>
      <c r="C1931" t="s">
        <v>178</v>
      </c>
      <c r="D1931" s="2" t="str">
        <f t="shared" si="58"/>
        <v>Boise State2009</v>
      </c>
      <c r="E1931">
        <v>4</v>
      </c>
      <c r="F1931">
        <v>14</v>
      </c>
      <c r="G1931">
        <v>0</v>
      </c>
      <c r="H1931" s="2">
        <v>0</v>
      </c>
      <c r="I1931">
        <v>7.15</v>
      </c>
      <c r="J1931">
        <v>6.36</v>
      </c>
      <c r="K1931">
        <v>13.5</v>
      </c>
      <c r="L1931" s="2">
        <f>_xlfn.RANK.EQ(I1931, INDEX(CFB!$I$2:$I$1048576, MATCH(W1931, CFB!$W$2:$W$1048576, 0)):INDEX(CFB!$I$2:$I$1048576, MATCH(W1931, CFB!$W$2:$W$1048576, 0) + COUNTIF(CFB!$W$2:$W$1048576, W1931) - 1), 0)</f>
        <v>17</v>
      </c>
      <c r="M1931" s="2">
        <f>_xlfn.RANK.EQ(J1931, INDEX(CFB!$J$2:$J$1048576, MATCH(W1931, CFB!$W$2:$W$1048576, 0)):INDEX(CFB!$J$2:$J$1048576, MATCH(W1931, CFB!$W$2:$W$1048576, 0) + COUNTIF(CFB!$W$2:$W$1048576, W1931) - 1))</f>
        <v>18</v>
      </c>
      <c r="N1931" s="2">
        <f>RANK(K1931, INDEX(CFB!$K$2:$K$1048576, MATCH(W1931, CFB!$W$2:$W$1048576, 0)):INDEX(CFB!$K$2:$K$1048576, MATCH(W1931, CFB!$W$2:$W$1048576, 0) + COUNTIF(CFB!$W$2:$W$1048576, W1931) - 1))</f>
        <v>11</v>
      </c>
      <c r="O1931">
        <v>51.11</v>
      </c>
      <c r="P1931">
        <v>6.04</v>
      </c>
      <c r="Q1931">
        <v>9.18</v>
      </c>
      <c r="R1931">
        <v>4.41</v>
      </c>
      <c r="S1931">
        <v>5.47</v>
      </c>
      <c r="T1931">
        <v>3.04</v>
      </c>
      <c r="U1931">
        <v>7.23</v>
      </c>
      <c r="V1931">
        <v>3.7</v>
      </c>
      <c r="W1931">
        <v>2009</v>
      </c>
      <c r="X1931">
        <f t="shared" si="59"/>
        <v>0</v>
      </c>
    </row>
    <row r="1932" spans="1:24" ht="12.75" hidden="1" customHeight="1" x14ac:dyDescent="0.45">
      <c r="A1932">
        <v>12</v>
      </c>
      <c r="B1932" t="s">
        <v>54</v>
      </c>
      <c r="C1932" t="s">
        <v>181</v>
      </c>
      <c r="D1932" s="2" t="str">
        <f t="shared" si="58"/>
        <v>Oklahoma2009</v>
      </c>
      <c r="F1932">
        <v>8</v>
      </c>
      <c r="G1932">
        <v>5</v>
      </c>
      <c r="H1932" s="2">
        <v>0</v>
      </c>
      <c r="I1932">
        <v>1.1499999999999999</v>
      </c>
      <c r="J1932">
        <v>12.06</v>
      </c>
      <c r="K1932">
        <v>13.21</v>
      </c>
      <c r="L1932" s="2">
        <f>_xlfn.RANK.EQ(I1932, INDEX(CFB!$I$2:$I$1048576, MATCH(W1932, CFB!$W$2:$W$1048576, 0)):INDEX(CFB!$I$2:$I$1048576, MATCH(W1932, CFB!$W$2:$W$1048576, 0) + COUNTIF(CFB!$W$2:$W$1048576, W1932) - 1), 0)</f>
        <v>59</v>
      </c>
      <c r="M1932" s="2">
        <f>_xlfn.RANK.EQ(J1932, INDEX(CFB!$J$2:$J$1048576, MATCH(W1932, CFB!$W$2:$W$1048576, 0)):INDEX(CFB!$J$2:$J$1048576, MATCH(W1932, CFB!$W$2:$W$1048576, 0) + COUNTIF(CFB!$W$2:$W$1048576, W1932) - 1))</f>
        <v>5</v>
      </c>
      <c r="N1932" s="2">
        <f>RANK(K1932, INDEX(CFB!$K$2:$K$1048576, MATCH(W1932, CFB!$W$2:$W$1048576, 0)):INDEX(CFB!$K$2:$K$1048576, MATCH(W1932, CFB!$W$2:$W$1048576, 0) + COUNTIF(CFB!$W$2:$W$1048576, W1932) - 1))</f>
        <v>12</v>
      </c>
      <c r="O1932">
        <v>47.47</v>
      </c>
      <c r="P1932">
        <v>-3.45</v>
      </c>
      <c r="Q1932">
        <v>9.06</v>
      </c>
      <c r="R1932">
        <v>3.46</v>
      </c>
      <c r="S1932">
        <v>4.96</v>
      </c>
      <c r="T1932">
        <v>1.77</v>
      </c>
      <c r="U1932">
        <v>7</v>
      </c>
      <c r="V1932">
        <v>2.61</v>
      </c>
      <c r="W1932">
        <v>2009</v>
      </c>
      <c r="X1932">
        <f t="shared" si="59"/>
        <v>0</v>
      </c>
    </row>
    <row r="1933" spans="1:24" ht="12.75" hidden="1" customHeight="1" x14ac:dyDescent="0.45">
      <c r="A1933">
        <v>13</v>
      </c>
      <c r="B1933" t="s">
        <v>69</v>
      </c>
      <c r="C1933" t="s">
        <v>157</v>
      </c>
      <c r="D1933" s="2" t="str">
        <f t="shared" si="58"/>
        <v>Arkansas2009</v>
      </c>
      <c r="F1933">
        <v>8</v>
      </c>
      <c r="G1933">
        <v>5</v>
      </c>
      <c r="H1933" s="2">
        <v>0</v>
      </c>
      <c r="I1933">
        <v>11.43</v>
      </c>
      <c r="J1933">
        <v>1.71</v>
      </c>
      <c r="K1933">
        <v>13.14</v>
      </c>
      <c r="L1933" s="2">
        <f>_xlfn.RANK.EQ(I1933, INDEX(CFB!$I$2:$I$1048576, MATCH(W1933, CFB!$W$2:$W$1048576, 0)):INDEX(CFB!$I$2:$I$1048576, MATCH(W1933, CFB!$W$2:$W$1048576, 0) + COUNTIF(CFB!$W$2:$W$1048576, W1933) - 1), 0)</f>
        <v>5</v>
      </c>
      <c r="M1933" s="2">
        <f>_xlfn.RANK.EQ(J1933, INDEX(CFB!$J$2:$J$1048576, MATCH(W1933, CFB!$W$2:$W$1048576, 0)):INDEX(CFB!$J$2:$J$1048576, MATCH(W1933, CFB!$W$2:$W$1048576, 0) + COUNTIF(CFB!$W$2:$W$1048576, W1933) - 1))</f>
        <v>46</v>
      </c>
      <c r="N1933" s="2">
        <f>RANK(K1933, INDEX(CFB!$K$2:$K$1048576, MATCH(W1933, CFB!$W$2:$W$1048576, 0)):INDEX(CFB!$K$2:$K$1048576, MATCH(W1933, CFB!$W$2:$W$1048576, 0) + COUNTIF(CFB!$W$2:$W$1048576, W1933) - 1))</f>
        <v>13</v>
      </c>
      <c r="O1933">
        <v>52.95</v>
      </c>
      <c r="P1933">
        <v>8.65</v>
      </c>
      <c r="Q1933">
        <v>10.7</v>
      </c>
      <c r="R1933">
        <v>6.3</v>
      </c>
      <c r="S1933">
        <v>5.79</v>
      </c>
      <c r="T1933">
        <v>2.46</v>
      </c>
      <c r="U1933">
        <v>8.26</v>
      </c>
      <c r="V1933">
        <v>4.2699999999999996</v>
      </c>
      <c r="W1933">
        <v>2009</v>
      </c>
      <c r="X1933">
        <f t="shared" si="59"/>
        <v>0</v>
      </c>
    </row>
    <row r="1934" spans="1:24" ht="12.75" hidden="1" customHeight="1" x14ac:dyDescent="0.45">
      <c r="A1934">
        <v>14</v>
      </c>
      <c r="B1934" t="s">
        <v>70</v>
      </c>
      <c r="C1934" t="s">
        <v>179</v>
      </c>
      <c r="D1934" s="2" t="str">
        <f t="shared" si="58"/>
        <v>Pitt2009</v>
      </c>
      <c r="E1934">
        <v>15</v>
      </c>
      <c r="F1934">
        <v>10</v>
      </c>
      <c r="G1934">
        <v>3</v>
      </c>
      <c r="H1934" s="2">
        <v>0</v>
      </c>
      <c r="I1934">
        <v>7.59</v>
      </c>
      <c r="J1934">
        <v>5.16</v>
      </c>
      <c r="K1934">
        <v>12.75</v>
      </c>
      <c r="L1934" s="2">
        <f>_xlfn.RANK.EQ(I1934, INDEX(CFB!$I$2:$I$1048576, MATCH(W1934, CFB!$W$2:$W$1048576, 0)):INDEX(CFB!$I$2:$I$1048576, MATCH(W1934, CFB!$W$2:$W$1048576, 0) + COUNTIF(CFB!$W$2:$W$1048576, W1934) - 1), 0)</f>
        <v>14</v>
      </c>
      <c r="M1934" s="2">
        <f>_xlfn.RANK.EQ(J1934, INDEX(CFB!$J$2:$J$1048576, MATCH(W1934, CFB!$W$2:$W$1048576, 0)):INDEX(CFB!$J$2:$J$1048576, MATCH(W1934, CFB!$W$2:$W$1048576, 0) + COUNTIF(CFB!$W$2:$W$1048576, W1934) - 1))</f>
        <v>24</v>
      </c>
      <c r="N1934" s="2">
        <f>RANK(K1934, INDEX(CFB!$K$2:$K$1048576, MATCH(W1934, CFB!$W$2:$W$1048576, 0)):INDEX(CFB!$K$2:$K$1048576, MATCH(W1934, CFB!$W$2:$W$1048576, 0) + COUNTIF(CFB!$W$2:$W$1048576, W1934) - 1))</f>
        <v>14</v>
      </c>
      <c r="O1934">
        <v>47.32</v>
      </c>
      <c r="P1934">
        <v>5.78</v>
      </c>
      <c r="Q1934">
        <v>9.52</v>
      </c>
      <c r="R1934">
        <v>4.88</v>
      </c>
      <c r="S1934">
        <v>6.2</v>
      </c>
      <c r="T1934">
        <v>2.2200000000000002</v>
      </c>
      <c r="U1934">
        <v>7.49</v>
      </c>
      <c r="V1934">
        <v>3.76</v>
      </c>
      <c r="W1934">
        <v>2009</v>
      </c>
      <c r="X1934">
        <f t="shared" si="59"/>
        <v>0</v>
      </c>
    </row>
    <row r="1935" spans="1:24" ht="12.75" hidden="1" customHeight="1" x14ac:dyDescent="0.45">
      <c r="A1935">
        <v>15</v>
      </c>
      <c r="B1935" t="s">
        <v>27</v>
      </c>
      <c r="C1935" t="s">
        <v>157</v>
      </c>
      <c r="D1935" s="2" t="str">
        <f t="shared" si="58"/>
        <v>LSU2009</v>
      </c>
      <c r="E1935">
        <v>17</v>
      </c>
      <c r="F1935">
        <v>9</v>
      </c>
      <c r="G1935">
        <v>4</v>
      </c>
      <c r="H1935" s="2">
        <v>0</v>
      </c>
      <c r="I1935">
        <v>2.2799999999999998</v>
      </c>
      <c r="J1935">
        <v>10.42</v>
      </c>
      <c r="K1935">
        <v>12.7</v>
      </c>
      <c r="L1935" s="2">
        <f>_xlfn.RANK.EQ(I1935, INDEX(CFB!$I$2:$I$1048576, MATCH(W1935, CFB!$W$2:$W$1048576, 0)):INDEX(CFB!$I$2:$I$1048576, MATCH(W1935, CFB!$W$2:$W$1048576, 0) + COUNTIF(CFB!$W$2:$W$1048576, W1935) - 1), 0)</f>
        <v>47</v>
      </c>
      <c r="M1935" s="2">
        <f>_xlfn.RANK.EQ(J1935, INDEX(CFB!$J$2:$J$1048576, MATCH(W1935, CFB!$W$2:$W$1048576, 0)):INDEX(CFB!$J$2:$J$1048576, MATCH(W1935, CFB!$W$2:$W$1048576, 0) + COUNTIF(CFB!$W$2:$W$1048576, W1935) - 1))</f>
        <v>9</v>
      </c>
      <c r="N1935" s="2">
        <f>RANK(K1935, INDEX(CFB!$K$2:$K$1048576, MATCH(W1935, CFB!$W$2:$W$1048576, 0)):INDEX(CFB!$K$2:$K$1048576, MATCH(W1935, CFB!$W$2:$W$1048576, 0) + COUNTIF(CFB!$W$2:$W$1048576, W1935) - 1))</f>
        <v>15</v>
      </c>
      <c r="O1935">
        <v>42.82</v>
      </c>
      <c r="P1935">
        <v>-0.6</v>
      </c>
      <c r="Q1935">
        <v>8.84</v>
      </c>
      <c r="R1935">
        <v>4.18</v>
      </c>
      <c r="S1935">
        <v>5.23</v>
      </c>
      <c r="T1935">
        <v>1.86</v>
      </c>
      <c r="U1935">
        <v>6.75</v>
      </c>
      <c r="V1935">
        <v>3.05</v>
      </c>
      <c r="W1935">
        <v>2009</v>
      </c>
      <c r="X1935">
        <f t="shared" si="59"/>
        <v>0</v>
      </c>
    </row>
    <row r="1936" spans="1:24" ht="12.75" hidden="1" customHeight="1" x14ac:dyDescent="0.45">
      <c r="A1936">
        <v>16</v>
      </c>
      <c r="B1936" t="s">
        <v>22</v>
      </c>
      <c r="C1936" t="s">
        <v>164</v>
      </c>
      <c r="D1936" s="2" t="str">
        <f t="shared" si="58"/>
        <v>Miami (FL)2009</v>
      </c>
      <c r="E1936">
        <v>19</v>
      </c>
      <c r="F1936">
        <v>9</v>
      </c>
      <c r="G1936">
        <v>4</v>
      </c>
      <c r="H1936" s="2">
        <v>0</v>
      </c>
      <c r="I1936">
        <v>8.3699999999999992</v>
      </c>
      <c r="J1936">
        <v>3.82</v>
      </c>
      <c r="K1936">
        <v>12.2</v>
      </c>
      <c r="L1936" s="2">
        <f>_xlfn.RANK.EQ(I1936, INDEX(CFB!$I$2:$I$1048576, MATCH(W1936, CFB!$W$2:$W$1048576, 0)):INDEX(CFB!$I$2:$I$1048576, MATCH(W1936, CFB!$W$2:$W$1048576, 0) + COUNTIF(CFB!$W$2:$W$1048576, W1936) - 1), 0)</f>
        <v>11</v>
      </c>
      <c r="M1936" s="2">
        <f>_xlfn.RANK.EQ(J1936, INDEX(CFB!$J$2:$J$1048576, MATCH(W1936, CFB!$W$2:$W$1048576, 0)):INDEX(CFB!$J$2:$J$1048576, MATCH(W1936, CFB!$W$2:$W$1048576, 0) + COUNTIF(CFB!$W$2:$W$1048576, W1936) - 1))</f>
        <v>29</v>
      </c>
      <c r="N1936" s="2">
        <f>RANK(K1936, INDEX(CFB!$K$2:$K$1048576, MATCH(W1936, CFB!$W$2:$W$1048576, 0)):INDEX(CFB!$K$2:$K$1048576, MATCH(W1936, CFB!$W$2:$W$1048576, 0) + COUNTIF(CFB!$W$2:$W$1048576, W1936) - 1))</f>
        <v>16</v>
      </c>
      <c r="O1936">
        <v>47.94</v>
      </c>
      <c r="P1936">
        <v>6.45</v>
      </c>
      <c r="Q1936">
        <v>10.199999999999999</v>
      </c>
      <c r="R1936">
        <v>4.92</v>
      </c>
      <c r="S1936">
        <v>5.13</v>
      </c>
      <c r="T1936">
        <v>2.64</v>
      </c>
      <c r="U1936">
        <v>7.38</v>
      </c>
      <c r="V1936">
        <v>3.92</v>
      </c>
      <c r="W1936">
        <v>2009</v>
      </c>
      <c r="X1936">
        <f t="shared" si="59"/>
        <v>0</v>
      </c>
    </row>
    <row r="1937" spans="1:24" ht="12.75" hidden="1" customHeight="1" x14ac:dyDescent="0.45">
      <c r="A1937">
        <v>17</v>
      </c>
      <c r="B1937" t="s">
        <v>26</v>
      </c>
      <c r="C1937" t="s">
        <v>163</v>
      </c>
      <c r="D1937" s="2" t="str">
        <f t="shared" si="58"/>
        <v>Clemson2009</v>
      </c>
      <c r="E1937">
        <v>24</v>
      </c>
      <c r="F1937">
        <v>9</v>
      </c>
      <c r="G1937">
        <v>5</v>
      </c>
      <c r="H1937" s="2">
        <v>0</v>
      </c>
      <c r="I1937">
        <v>5.49</v>
      </c>
      <c r="J1937">
        <v>6.24</v>
      </c>
      <c r="K1937">
        <v>11.73</v>
      </c>
      <c r="L1937" s="2">
        <f>_xlfn.RANK.EQ(I1937, INDEX(CFB!$I$2:$I$1048576, MATCH(W1937, CFB!$W$2:$W$1048576, 0)):INDEX(CFB!$I$2:$I$1048576, MATCH(W1937, CFB!$W$2:$W$1048576, 0) + COUNTIF(CFB!$W$2:$W$1048576, W1937) - 1), 0)</f>
        <v>26</v>
      </c>
      <c r="M1937" s="2">
        <f>_xlfn.RANK.EQ(J1937, INDEX(CFB!$J$2:$J$1048576, MATCH(W1937, CFB!$W$2:$W$1048576, 0)):INDEX(CFB!$J$2:$J$1048576, MATCH(W1937, CFB!$W$2:$W$1048576, 0) + COUNTIF(CFB!$W$2:$W$1048576, W1937) - 1))</f>
        <v>19</v>
      </c>
      <c r="N1937" s="2">
        <f>RANK(K1937, INDEX(CFB!$K$2:$K$1048576, MATCH(W1937, CFB!$W$2:$W$1048576, 0)):INDEX(CFB!$K$2:$K$1048576, MATCH(W1937, CFB!$W$2:$W$1048576, 0) + COUNTIF(CFB!$W$2:$W$1048576, W1937) - 1))</f>
        <v>17</v>
      </c>
      <c r="O1937">
        <v>46.78</v>
      </c>
      <c r="P1937">
        <v>3.96</v>
      </c>
      <c r="Q1937">
        <v>8.64</v>
      </c>
      <c r="R1937">
        <v>4.08</v>
      </c>
      <c r="S1937">
        <v>5.82</v>
      </c>
      <c r="T1937">
        <v>2.42</v>
      </c>
      <c r="U1937">
        <v>6.98</v>
      </c>
      <c r="V1937">
        <v>3.23</v>
      </c>
      <c r="W1937">
        <v>2009</v>
      </c>
      <c r="X1937">
        <f t="shared" si="59"/>
        <v>0</v>
      </c>
    </row>
    <row r="1938" spans="1:24" ht="12.75" hidden="1" customHeight="1" x14ac:dyDescent="0.45">
      <c r="A1938">
        <v>18</v>
      </c>
      <c r="B1938" t="s">
        <v>19</v>
      </c>
      <c r="C1938" t="s">
        <v>157</v>
      </c>
      <c r="D1938" s="2" t="str">
        <f t="shared" si="58"/>
        <v>Ole Miss2009</v>
      </c>
      <c r="E1938">
        <v>20</v>
      </c>
      <c r="F1938">
        <v>9</v>
      </c>
      <c r="G1938">
        <v>4</v>
      </c>
      <c r="H1938" s="2">
        <v>0</v>
      </c>
      <c r="I1938">
        <v>3.89</v>
      </c>
      <c r="J1938">
        <v>7.61</v>
      </c>
      <c r="K1938">
        <v>11.5</v>
      </c>
      <c r="L1938" s="2">
        <f>_xlfn.RANK.EQ(I1938, INDEX(CFB!$I$2:$I$1048576, MATCH(W1938, CFB!$W$2:$W$1048576, 0)):INDEX(CFB!$I$2:$I$1048576, MATCH(W1938, CFB!$W$2:$W$1048576, 0) + COUNTIF(CFB!$W$2:$W$1048576, W1938) - 1), 0)</f>
        <v>34</v>
      </c>
      <c r="M1938" s="2">
        <f>_xlfn.RANK.EQ(J1938, INDEX(CFB!$J$2:$J$1048576, MATCH(W1938, CFB!$W$2:$W$1048576, 0)):INDEX(CFB!$J$2:$J$1048576, MATCH(W1938, CFB!$W$2:$W$1048576, 0) + COUNTIF(CFB!$W$2:$W$1048576, W1938) - 1))</f>
        <v>14</v>
      </c>
      <c r="N1938" s="2">
        <f>RANK(K1938, INDEX(CFB!$K$2:$K$1048576, MATCH(W1938, CFB!$W$2:$W$1048576, 0)):INDEX(CFB!$K$2:$K$1048576, MATCH(W1938, CFB!$W$2:$W$1048576, 0) + COUNTIF(CFB!$W$2:$W$1048576, W1938) - 1))</f>
        <v>18</v>
      </c>
      <c r="O1938">
        <v>45.24</v>
      </c>
      <c r="P1938">
        <v>3.47</v>
      </c>
      <c r="Q1938">
        <v>9.17</v>
      </c>
      <c r="R1938">
        <v>4.2300000000000004</v>
      </c>
      <c r="S1938">
        <v>6.21</v>
      </c>
      <c r="T1938">
        <v>2.42</v>
      </c>
      <c r="U1938">
        <v>7.39</v>
      </c>
      <c r="V1938">
        <v>3.35</v>
      </c>
      <c r="W1938">
        <v>2009</v>
      </c>
      <c r="X1938">
        <f t="shared" si="59"/>
        <v>0</v>
      </c>
    </row>
    <row r="1939" spans="1:24" ht="12.75" hidden="1" customHeight="1" x14ac:dyDescent="0.45">
      <c r="A1939">
        <v>19</v>
      </c>
      <c r="B1939" t="s">
        <v>47</v>
      </c>
      <c r="C1939" t="s">
        <v>182</v>
      </c>
      <c r="D1939" s="2" t="str">
        <f t="shared" si="58"/>
        <v>Nebraska2009</v>
      </c>
      <c r="E1939">
        <v>14</v>
      </c>
      <c r="F1939">
        <v>10</v>
      </c>
      <c r="G1939">
        <v>4</v>
      </c>
      <c r="H1939" s="2">
        <v>0</v>
      </c>
      <c r="I1939">
        <v>-3.4</v>
      </c>
      <c r="J1939">
        <v>14.81</v>
      </c>
      <c r="K1939">
        <v>11.41</v>
      </c>
      <c r="L1939" s="2">
        <f>_xlfn.RANK.EQ(I1939, INDEX(CFB!$I$2:$I$1048576, MATCH(W1939, CFB!$W$2:$W$1048576, 0)):INDEX(CFB!$I$2:$I$1048576, MATCH(W1939, CFB!$W$2:$W$1048576, 0) + COUNTIF(CFB!$W$2:$W$1048576, W1939) - 1), 0)</f>
        <v>90</v>
      </c>
      <c r="M1939" s="2">
        <f>_xlfn.RANK.EQ(J1939, INDEX(CFB!$J$2:$J$1048576, MATCH(W1939, CFB!$W$2:$W$1048576, 0)):INDEX(CFB!$J$2:$J$1048576, MATCH(W1939, CFB!$W$2:$W$1048576, 0) + COUNTIF(CFB!$W$2:$W$1048576, W1939) - 1))</f>
        <v>3</v>
      </c>
      <c r="N1939" s="2">
        <f>RANK(K1939, INDEX(CFB!$K$2:$K$1048576, MATCH(W1939, CFB!$W$2:$W$1048576, 0)):INDEX(CFB!$K$2:$K$1048576, MATCH(W1939, CFB!$W$2:$W$1048576, 0) + COUNTIF(CFB!$W$2:$W$1048576, W1939) - 1))</f>
        <v>19</v>
      </c>
      <c r="O1939">
        <v>41.24</v>
      </c>
      <c r="P1939">
        <v>-5.64</v>
      </c>
      <c r="Q1939">
        <v>8.4499999999999993</v>
      </c>
      <c r="R1939">
        <v>3.45</v>
      </c>
      <c r="S1939">
        <v>5.26</v>
      </c>
      <c r="T1939">
        <v>1.83</v>
      </c>
      <c r="U1939">
        <v>6.57</v>
      </c>
      <c r="V1939">
        <v>2.63</v>
      </c>
      <c r="W1939">
        <v>2009</v>
      </c>
      <c r="X1939">
        <f t="shared" si="59"/>
        <v>0</v>
      </c>
    </row>
    <row r="1940" spans="1:24" hidden="1" x14ac:dyDescent="0.45">
      <c r="A1940">
        <v>20</v>
      </c>
      <c r="B1940" t="s">
        <v>112</v>
      </c>
      <c r="C1940" t="s">
        <v>180</v>
      </c>
      <c r="D1940" s="2" t="str">
        <f t="shared" si="58"/>
        <v>Stanford2009</v>
      </c>
      <c r="F1940">
        <v>8</v>
      </c>
      <c r="G1940">
        <v>5</v>
      </c>
      <c r="H1940" s="2">
        <v>0</v>
      </c>
      <c r="I1940">
        <v>12.23</v>
      </c>
      <c r="J1940">
        <v>-1.35</v>
      </c>
      <c r="K1940">
        <v>10.88</v>
      </c>
      <c r="L1940" s="2">
        <f>_xlfn.RANK.EQ(I1940, INDEX(CFB!$I$2:$I$1048576, MATCH(W1940, CFB!$W$2:$W$1048576, 0)):INDEX(CFB!$I$2:$I$1048576, MATCH(W1940, CFB!$W$2:$W$1048576, 0) + COUNTIF(CFB!$W$2:$W$1048576, W1940) - 1), 0)</f>
        <v>1</v>
      </c>
      <c r="M1940" s="2">
        <f>_xlfn.RANK.EQ(J1940, INDEX(CFB!$J$2:$J$1048576, MATCH(W1940, CFB!$W$2:$W$1048576, 0)):INDEX(CFB!$J$2:$J$1048576, MATCH(W1940, CFB!$W$2:$W$1048576, 0) + COUNTIF(CFB!$W$2:$W$1048576, W1940) - 1))</f>
        <v>67</v>
      </c>
      <c r="N1940" s="2">
        <f>RANK(K1940, INDEX(CFB!$K$2:$K$1048576, MATCH(W1940, CFB!$W$2:$W$1048576, 0)):INDEX(CFB!$K$2:$K$1048576, MATCH(W1940, CFB!$W$2:$W$1048576, 0) + COUNTIF(CFB!$W$2:$W$1048576, W1940) - 1))</f>
        <v>20</v>
      </c>
      <c r="O1940">
        <v>52.34</v>
      </c>
      <c r="P1940">
        <v>11.79</v>
      </c>
      <c r="Q1940">
        <v>10.57</v>
      </c>
      <c r="R1940">
        <v>6.03</v>
      </c>
      <c r="S1940">
        <v>6.57</v>
      </c>
      <c r="T1940">
        <v>3.18</v>
      </c>
      <c r="U1940">
        <v>7.97</v>
      </c>
      <c r="V1940">
        <v>4.66</v>
      </c>
      <c r="W1940">
        <v>2009</v>
      </c>
      <c r="X1940">
        <f t="shared" si="59"/>
        <v>0</v>
      </c>
    </row>
    <row r="1941" spans="1:24" ht="12.75" hidden="1" customHeight="1" x14ac:dyDescent="0.45">
      <c r="A1941">
        <v>21</v>
      </c>
      <c r="B1941" t="s">
        <v>71</v>
      </c>
      <c r="C1941" t="s">
        <v>181</v>
      </c>
      <c r="D1941" s="2" t="str">
        <f t="shared" si="58"/>
        <v>Texas Tech2009</v>
      </c>
      <c r="E1941">
        <v>21</v>
      </c>
      <c r="F1941">
        <v>9</v>
      </c>
      <c r="G1941">
        <v>4</v>
      </c>
      <c r="H1941" s="2">
        <v>0</v>
      </c>
      <c r="I1941">
        <v>8.6999999999999993</v>
      </c>
      <c r="J1941">
        <v>2.09</v>
      </c>
      <c r="K1941">
        <v>10.79</v>
      </c>
      <c r="L1941" s="2">
        <f>_xlfn.RANK.EQ(I1941, INDEX(CFB!$I$2:$I$1048576, MATCH(W1941, CFB!$W$2:$W$1048576, 0)):INDEX(CFB!$I$2:$I$1048576, MATCH(W1941, CFB!$W$2:$W$1048576, 0) + COUNTIF(CFB!$W$2:$W$1048576, W1941) - 1), 0)</f>
        <v>10</v>
      </c>
      <c r="M1941" s="2">
        <f>_xlfn.RANK.EQ(J1941, INDEX(CFB!$J$2:$J$1048576, MATCH(W1941, CFB!$W$2:$W$1048576, 0)):INDEX(CFB!$J$2:$J$1048576, MATCH(W1941, CFB!$W$2:$W$1048576, 0) + COUNTIF(CFB!$W$2:$W$1048576, W1941) - 1))</f>
        <v>42</v>
      </c>
      <c r="N1941" s="2">
        <f>RANK(K1941, INDEX(CFB!$K$2:$K$1048576, MATCH(W1941, CFB!$W$2:$W$1048576, 0)):INDEX(CFB!$K$2:$K$1048576, MATCH(W1941, CFB!$W$2:$W$1048576, 0) + COUNTIF(CFB!$W$2:$W$1048576, W1941) - 1))</f>
        <v>21</v>
      </c>
      <c r="O1941">
        <v>51.08</v>
      </c>
      <c r="P1941">
        <v>6.95</v>
      </c>
      <c r="Q1941">
        <v>9.14</v>
      </c>
      <c r="R1941">
        <v>4.96</v>
      </c>
      <c r="S1941">
        <v>4.66</v>
      </c>
      <c r="T1941">
        <v>2.48</v>
      </c>
      <c r="U1941">
        <v>7.6</v>
      </c>
      <c r="V1941">
        <v>3.6</v>
      </c>
      <c r="W1941">
        <v>2009</v>
      </c>
      <c r="X1941">
        <f t="shared" si="59"/>
        <v>0</v>
      </c>
    </row>
    <row r="1942" spans="1:24" ht="12.75" hidden="1" customHeight="1" x14ac:dyDescent="0.45">
      <c r="A1942">
        <v>22</v>
      </c>
      <c r="B1942" t="s">
        <v>67</v>
      </c>
      <c r="C1942" t="s">
        <v>157</v>
      </c>
      <c r="D1942" s="2" t="str">
        <f t="shared" si="58"/>
        <v>Auburn2009</v>
      </c>
      <c r="F1942">
        <v>8</v>
      </c>
      <c r="G1942">
        <v>5</v>
      </c>
      <c r="H1942" s="2">
        <v>0</v>
      </c>
      <c r="I1942">
        <v>11.13</v>
      </c>
      <c r="J1942">
        <v>-0.87</v>
      </c>
      <c r="K1942">
        <v>10.26</v>
      </c>
      <c r="L1942" s="2">
        <f>_xlfn.RANK.EQ(I1942, INDEX(CFB!$I$2:$I$1048576, MATCH(W1942, CFB!$W$2:$W$1048576, 0)):INDEX(CFB!$I$2:$I$1048576, MATCH(W1942, CFB!$W$2:$W$1048576, 0) + COUNTIF(CFB!$W$2:$W$1048576, W1942) - 1), 0)</f>
        <v>6</v>
      </c>
      <c r="M1942" s="2">
        <f>_xlfn.RANK.EQ(J1942, INDEX(CFB!$J$2:$J$1048576, MATCH(W1942, CFB!$W$2:$W$1048576, 0)):INDEX(CFB!$J$2:$J$1048576, MATCH(W1942, CFB!$W$2:$W$1048576, 0) + COUNTIF(CFB!$W$2:$W$1048576, W1942) - 1))</f>
        <v>63</v>
      </c>
      <c r="N1942" s="2">
        <f>RANK(K1942, INDEX(CFB!$K$2:$K$1048576, MATCH(W1942, CFB!$W$2:$W$1048576, 0)):INDEX(CFB!$K$2:$K$1048576, MATCH(W1942, CFB!$W$2:$W$1048576, 0) + COUNTIF(CFB!$W$2:$W$1048576, W1942) - 1))</f>
        <v>22</v>
      </c>
      <c r="O1942">
        <v>50.74</v>
      </c>
      <c r="P1942">
        <v>11.81</v>
      </c>
      <c r="Q1942">
        <v>9.7200000000000006</v>
      </c>
      <c r="R1942">
        <v>4.75</v>
      </c>
      <c r="S1942">
        <v>6.57</v>
      </c>
      <c r="T1942">
        <v>2.74</v>
      </c>
      <c r="U1942">
        <v>7.75</v>
      </c>
      <c r="V1942">
        <v>3.8</v>
      </c>
      <c r="W1942">
        <v>2009</v>
      </c>
      <c r="X1942">
        <f t="shared" si="59"/>
        <v>0</v>
      </c>
    </row>
    <row r="1943" spans="1:24" ht="12.75" hidden="1" customHeight="1" x14ac:dyDescent="0.45">
      <c r="A1943">
        <v>23</v>
      </c>
      <c r="B1943" t="s">
        <v>36</v>
      </c>
      <c r="C1943" t="s">
        <v>10</v>
      </c>
      <c r="D1943" s="2" t="str">
        <f t="shared" si="58"/>
        <v>Iowa2009</v>
      </c>
      <c r="E1943">
        <v>7</v>
      </c>
      <c r="F1943">
        <v>11</v>
      </c>
      <c r="G1943">
        <v>2</v>
      </c>
      <c r="H1943" s="2">
        <v>0</v>
      </c>
      <c r="I1943">
        <v>0.25</v>
      </c>
      <c r="J1943">
        <v>10.01</v>
      </c>
      <c r="K1943">
        <v>10.26</v>
      </c>
      <c r="L1943" s="2">
        <f>_xlfn.RANK.EQ(I1943, INDEX(CFB!$I$2:$I$1048576, MATCH(W1943, CFB!$W$2:$W$1048576, 0)):INDEX(CFB!$I$2:$I$1048576, MATCH(W1943, CFB!$W$2:$W$1048576, 0) + COUNTIF(CFB!$W$2:$W$1048576, W1943) - 1), 0)</f>
        <v>66</v>
      </c>
      <c r="M1943" s="2">
        <f>_xlfn.RANK.EQ(J1943, INDEX(CFB!$J$2:$J$1048576, MATCH(W1943, CFB!$W$2:$W$1048576, 0)):INDEX(CFB!$J$2:$J$1048576, MATCH(W1943, CFB!$W$2:$W$1048576, 0) + COUNTIF(CFB!$W$2:$W$1048576, W1943) - 1))</f>
        <v>10</v>
      </c>
      <c r="N1943" s="2">
        <f>RANK(K1943, INDEX(CFB!$K$2:$K$1048576, MATCH(W1943, CFB!$W$2:$W$1048576, 0)):INDEX(CFB!$K$2:$K$1048576, MATCH(W1943, CFB!$W$2:$W$1048576, 0) + COUNTIF(CFB!$W$2:$W$1048576, W1943) - 1))</f>
        <v>22</v>
      </c>
      <c r="O1943">
        <v>38.24</v>
      </c>
      <c r="P1943">
        <v>1.27</v>
      </c>
      <c r="Q1943">
        <v>8.7899999999999991</v>
      </c>
      <c r="R1943">
        <v>3.37</v>
      </c>
      <c r="S1943">
        <v>4.58</v>
      </c>
      <c r="T1943">
        <v>2.2999999999999998</v>
      </c>
      <c r="U1943">
        <v>6.43</v>
      </c>
      <c r="V1943">
        <v>2.97</v>
      </c>
      <c r="W1943">
        <v>2009</v>
      </c>
      <c r="X1943">
        <f t="shared" si="59"/>
        <v>0</v>
      </c>
    </row>
    <row r="1944" spans="1:24" ht="12.75" hidden="1" customHeight="1" x14ac:dyDescent="0.45">
      <c r="A1944">
        <v>24</v>
      </c>
      <c r="B1944" t="s">
        <v>32</v>
      </c>
      <c r="C1944" t="s">
        <v>31</v>
      </c>
      <c r="D1944" s="2" t="str">
        <f t="shared" si="58"/>
        <v>BYU2009</v>
      </c>
      <c r="E1944">
        <v>12</v>
      </c>
      <c r="F1944">
        <v>11</v>
      </c>
      <c r="G1944">
        <v>2</v>
      </c>
      <c r="H1944" s="2">
        <v>0</v>
      </c>
      <c r="I1944">
        <v>5.62</v>
      </c>
      <c r="J1944">
        <v>4.05</v>
      </c>
      <c r="K1944">
        <v>9.67</v>
      </c>
      <c r="L1944" s="2">
        <f>_xlfn.RANK.EQ(I1944, INDEX(CFB!$I$2:$I$1048576, MATCH(W1944, CFB!$W$2:$W$1048576, 0)):INDEX(CFB!$I$2:$I$1048576, MATCH(W1944, CFB!$W$2:$W$1048576, 0) + COUNTIF(CFB!$W$2:$W$1048576, W1944) - 1), 0)</f>
        <v>23</v>
      </c>
      <c r="M1944" s="2">
        <f>_xlfn.RANK.EQ(J1944, INDEX(CFB!$J$2:$J$1048576, MATCH(W1944, CFB!$W$2:$W$1048576, 0)):INDEX(CFB!$J$2:$J$1048576, MATCH(W1944, CFB!$W$2:$W$1048576, 0) + COUNTIF(CFB!$W$2:$W$1048576, W1944) - 1))</f>
        <v>27</v>
      </c>
      <c r="N1944" s="2">
        <f>RANK(K1944, INDEX(CFB!$K$2:$K$1048576, MATCH(W1944, CFB!$W$2:$W$1048576, 0)):INDEX(CFB!$K$2:$K$1048576, MATCH(W1944, CFB!$W$2:$W$1048576, 0) + COUNTIF(CFB!$W$2:$W$1048576, W1944) - 1))</f>
        <v>24</v>
      </c>
      <c r="O1944">
        <v>48.4</v>
      </c>
      <c r="P1944">
        <v>8.7799999999999994</v>
      </c>
      <c r="Q1944">
        <v>10.17</v>
      </c>
      <c r="R1944">
        <v>4.8099999999999996</v>
      </c>
      <c r="S1944">
        <v>4.8499999999999996</v>
      </c>
      <c r="T1944">
        <v>2.62</v>
      </c>
      <c r="U1944">
        <v>7.37</v>
      </c>
      <c r="V1944">
        <v>3.81</v>
      </c>
      <c r="W1944">
        <v>2009</v>
      </c>
      <c r="X1944">
        <f t="shared" si="59"/>
        <v>0</v>
      </c>
    </row>
    <row r="1945" spans="1:24" ht="12.75" hidden="1" customHeight="1" x14ac:dyDescent="0.45">
      <c r="A1945">
        <v>25</v>
      </c>
      <c r="B1945" t="s">
        <v>38</v>
      </c>
      <c r="C1945" t="s">
        <v>180</v>
      </c>
      <c r="D1945" s="2" t="str">
        <f t="shared" si="58"/>
        <v>USC2009</v>
      </c>
      <c r="E1945">
        <v>22</v>
      </c>
      <c r="F1945">
        <v>9</v>
      </c>
      <c r="G1945">
        <v>4</v>
      </c>
      <c r="H1945" s="2">
        <v>0</v>
      </c>
      <c r="I1945">
        <v>2.21</v>
      </c>
      <c r="J1945">
        <v>6.9</v>
      </c>
      <c r="K1945">
        <v>9.11</v>
      </c>
      <c r="L1945" s="2">
        <f>_xlfn.RANK.EQ(I1945, INDEX(CFB!$I$2:$I$1048576, MATCH(W1945, CFB!$W$2:$W$1048576, 0)):INDEX(CFB!$I$2:$I$1048576, MATCH(W1945, CFB!$W$2:$W$1048576, 0) + COUNTIF(CFB!$W$2:$W$1048576, W1945) - 1), 0)</f>
        <v>50</v>
      </c>
      <c r="M1945" s="2">
        <f>_xlfn.RANK.EQ(J1945, INDEX(CFB!$J$2:$J$1048576, MATCH(W1945, CFB!$W$2:$W$1048576, 0)):INDEX(CFB!$J$2:$J$1048576, MATCH(W1945, CFB!$W$2:$W$1048576, 0) + COUNTIF(CFB!$W$2:$W$1048576, W1945) - 1))</f>
        <v>16</v>
      </c>
      <c r="N1945" s="2">
        <f>RANK(K1945, INDEX(CFB!$K$2:$K$1048576, MATCH(W1945, CFB!$W$2:$W$1048576, 0)):INDEX(CFB!$K$2:$K$1048576, MATCH(W1945, CFB!$W$2:$W$1048576, 0) + COUNTIF(CFB!$W$2:$W$1048576, W1945) - 1))</f>
        <v>25</v>
      </c>
      <c r="O1945">
        <v>42.96</v>
      </c>
      <c r="P1945">
        <v>4.67</v>
      </c>
      <c r="Q1945">
        <v>9.36</v>
      </c>
      <c r="R1945">
        <v>4.38</v>
      </c>
      <c r="S1945">
        <v>6.3</v>
      </c>
      <c r="T1945">
        <v>2.5099999999999998</v>
      </c>
      <c r="U1945">
        <v>7.57</v>
      </c>
      <c r="V1945">
        <v>3.53</v>
      </c>
      <c r="W1945">
        <v>2009</v>
      </c>
      <c r="X1945">
        <f t="shared" si="59"/>
        <v>0</v>
      </c>
    </row>
    <row r="1946" spans="1:24" ht="12.75" hidden="1" customHeight="1" x14ac:dyDescent="0.45">
      <c r="A1946">
        <v>26</v>
      </c>
      <c r="B1946" t="s">
        <v>17</v>
      </c>
      <c r="C1946" t="s">
        <v>155</v>
      </c>
      <c r="D1946" s="2" t="str">
        <f t="shared" si="58"/>
        <v>Georgia2009</v>
      </c>
      <c r="F1946">
        <v>8</v>
      </c>
      <c r="G1946">
        <v>5</v>
      </c>
      <c r="H1946" s="2">
        <v>0</v>
      </c>
      <c r="I1946">
        <v>7.16</v>
      </c>
      <c r="J1946">
        <v>1.89</v>
      </c>
      <c r="K1946">
        <v>9.06</v>
      </c>
      <c r="L1946" s="2">
        <f>_xlfn.RANK.EQ(I1946, INDEX(CFB!$I$2:$I$1048576, MATCH(W1946, CFB!$W$2:$W$1048576, 0)):INDEX(CFB!$I$2:$I$1048576, MATCH(W1946, CFB!$W$2:$W$1048576, 0) + COUNTIF(CFB!$W$2:$W$1048576, W1946) - 1), 0)</f>
        <v>15</v>
      </c>
      <c r="M1946" s="2">
        <f>_xlfn.RANK.EQ(J1946, INDEX(CFB!$J$2:$J$1048576, MATCH(W1946, CFB!$W$2:$W$1048576, 0)):INDEX(CFB!$J$2:$J$1048576, MATCH(W1946, CFB!$W$2:$W$1048576, 0) + COUNTIF(CFB!$W$2:$W$1048576, W1946) - 1))</f>
        <v>44</v>
      </c>
      <c r="N1946" s="2">
        <f>RANK(K1946, INDEX(CFB!$K$2:$K$1048576, MATCH(W1946, CFB!$W$2:$W$1048576, 0)):INDEX(CFB!$K$2:$K$1048576, MATCH(W1946, CFB!$W$2:$W$1048576, 0) + COUNTIF(CFB!$W$2:$W$1048576, W1946) - 1))</f>
        <v>26</v>
      </c>
      <c r="O1946">
        <v>47.12</v>
      </c>
      <c r="P1946">
        <v>8.41</v>
      </c>
      <c r="Q1946">
        <v>9.67</v>
      </c>
      <c r="R1946">
        <v>5.2</v>
      </c>
      <c r="S1946">
        <v>6.13</v>
      </c>
      <c r="T1946">
        <v>1.86</v>
      </c>
      <c r="U1946">
        <v>7.62</v>
      </c>
      <c r="V1946">
        <v>3.54</v>
      </c>
      <c r="W1946">
        <v>2009</v>
      </c>
      <c r="X1946">
        <f t="shared" si="59"/>
        <v>0</v>
      </c>
    </row>
    <row r="1947" spans="1:24" ht="12.75" hidden="1" customHeight="1" x14ac:dyDescent="0.45">
      <c r="A1947">
        <v>27</v>
      </c>
      <c r="B1947" t="s">
        <v>37</v>
      </c>
      <c r="C1947" t="s">
        <v>155</v>
      </c>
      <c r="D1947" s="2" t="str">
        <f t="shared" si="58"/>
        <v>Tennessee2009</v>
      </c>
      <c r="F1947">
        <v>7</v>
      </c>
      <c r="G1947">
        <v>6</v>
      </c>
      <c r="H1947" s="2">
        <v>0</v>
      </c>
      <c r="I1947">
        <v>5.3</v>
      </c>
      <c r="J1947">
        <v>3.64</v>
      </c>
      <c r="K1947">
        <v>8.94</v>
      </c>
      <c r="L1947" s="2">
        <f>_xlfn.RANK.EQ(I1947, INDEX(CFB!$I$2:$I$1048576, MATCH(W1947, CFB!$W$2:$W$1048576, 0)):INDEX(CFB!$I$2:$I$1048576, MATCH(W1947, CFB!$W$2:$W$1048576, 0) + COUNTIF(CFB!$W$2:$W$1048576, W1947) - 1), 0)</f>
        <v>28</v>
      </c>
      <c r="M1947" s="2">
        <f>_xlfn.RANK.EQ(J1947, INDEX(CFB!$J$2:$J$1048576, MATCH(W1947, CFB!$W$2:$W$1048576, 0)):INDEX(CFB!$J$2:$J$1048576, MATCH(W1947, CFB!$W$2:$W$1048576, 0) + COUNTIF(CFB!$W$2:$W$1048576, W1947) - 1))</f>
        <v>30</v>
      </c>
      <c r="N1947" s="2">
        <f>RANK(K1947, INDEX(CFB!$K$2:$K$1048576, MATCH(W1947, CFB!$W$2:$W$1048576, 0)):INDEX(CFB!$K$2:$K$1048576, MATCH(W1947, CFB!$W$2:$W$1048576, 0) + COUNTIF(CFB!$W$2:$W$1048576, W1947) - 1))</f>
        <v>27</v>
      </c>
      <c r="O1947">
        <v>47.91</v>
      </c>
      <c r="P1947">
        <v>6.38</v>
      </c>
      <c r="Q1947">
        <v>9.4</v>
      </c>
      <c r="R1947">
        <v>3.87</v>
      </c>
      <c r="S1947">
        <v>5.76</v>
      </c>
      <c r="T1947">
        <v>2.6</v>
      </c>
      <c r="U1947">
        <v>7.38</v>
      </c>
      <c r="V1947">
        <v>3.37</v>
      </c>
      <c r="W1947">
        <v>2009</v>
      </c>
      <c r="X1947">
        <f t="shared" si="59"/>
        <v>0</v>
      </c>
    </row>
    <row r="1948" spans="1:24" ht="12.75" hidden="1" customHeight="1" x14ac:dyDescent="0.45">
      <c r="A1948">
        <v>28</v>
      </c>
      <c r="B1948" t="s">
        <v>119</v>
      </c>
      <c r="C1948" t="s">
        <v>180</v>
      </c>
      <c r="D1948" s="2" t="str">
        <f t="shared" si="58"/>
        <v>Oregon State2009</v>
      </c>
      <c r="F1948">
        <v>8</v>
      </c>
      <c r="G1948">
        <v>5</v>
      </c>
      <c r="H1948" s="2">
        <v>0</v>
      </c>
      <c r="I1948">
        <v>7.16</v>
      </c>
      <c r="J1948">
        <v>1.31</v>
      </c>
      <c r="K1948">
        <v>8.4700000000000006</v>
      </c>
      <c r="L1948" s="2">
        <f>_xlfn.RANK.EQ(I1948, INDEX(CFB!$I$2:$I$1048576, MATCH(W1948, CFB!$W$2:$W$1048576, 0)):INDEX(CFB!$I$2:$I$1048576, MATCH(W1948, CFB!$W$2:$W$1048576, 0) + COUNTIF(CFB!$W$2:$W$1048576, W1948) - 1), 0)</f>
        <v>15</v>
      </c>
      <c r="M1948" s="2">
        <f>_xlfn.RANK.EQ(J1948, INDEX(CFB!$J$2:$J$1048576, MATCH(W1948, CFB!$W$2:$W$1048576, 0)):INDEX(CFB!$J$2:$J$1048576, MATCH(W1948, CFB!$W$2:$W$1048576, 0) + COUNTIF(CFB!$W$2:$W$1048576, W1948) - 1))</f>
        <v>50</v>
      </c>
      <c r="N1948" s="2">
        <f>RANK(K1948, INDEX(CFB!$K$2:$K$1048576, MATCH(W1948, CFB!$W$2:$W$1048576, 0)):INDEX(CFB!$K$2:$K$1048576, MATCH(W1948, CFB!$W$2:$W$1048576, 0) + COUNTIF(CFB!$W$2:$W$1048576, W1948) - 1))</f>
        <v>28</v>
      </c>
      <c r="O1948">
        <v>45.95</v>
      </c>
      <c r="P1948">
        <v>9.1199999999999992</v>
      </c>
      <c r="Q1948">
        <v>8.9</v>
      </c>
      <c r="R1948">
        <v>5.25</v>
      </c>
      <c r="S1948">
        <v>5.3</v>
      </c>
      <c r="T1948">
        <v>2.4500000000000002</v>
      </c>
      <c r="U1948">
        <v>7.05</v>
      </c>
      <c r="V1948">
        <v>3.99</v>
      </c>
      <c r="W1948">
        <v>2009</v>
      </c>
      <c r="X1948">
        <f t="shared" si="59"/>
        <v>0</v>
      </c>
    </row>
    <row r="1949" spans="1:24" ht="12.75" hidden="1" customHeight="1" x14ac:dyDescent="0.45">
      <c r="A1949">
        <v>29</v>
      </c>
      <c r="B1949" t="s">
        <v>72</v>
      </c>
      <c r="C1949" t="s">
        <v>10</v>
      </c>
      <c r="D1949" s="2" t="str">
        <f t="shared" si="58"/>
        <v>Wisconsin2009</v>
      </c>
      <c r="E1949">
        <v>16</v>
      </c>
      <c r="F1949">
        <v>10</v>
      </c>
      <c r="G1949">
        <v>3</v>
      </c>
      <c r="H1949" s="2">
        <v>0</v>
      </c>
      <c r="I1949">
        <v>5.1100000000000003</v>
      </c>
      <c r="J1949">
        <v>3.08</v>
      </c>
      <c r="K1949">
        <v>8.19</v>
      </c>
      <c r="L1949" s="2">
        <f>_xlfn.RANK.EQ(I1949, INDEX(CFB!$I$2:$I$1048576, MATCH(W1949, CFB!$W$2:$W$1048576, 0)):INDEX(CFB!$I$2:$I$1048576, MATCH(W1949, CFB!$W$2:$W$1048576, 0) + COUNTIF(CFB!$W$2:$W$1048576, W1949) - 1), 0)</f>
        <v>29</v>
      </c>
      <c r="M1949" s="2">
        <f>_xlfn.RANK.EQ(J1949, INDEX(CFB!$J$2:$J$1048576, MATCH(W1949, CFB!$W$2:$W$1048576, 0)):INDEX(CFB!$J$2:$J$1048576, MATCH(W1949, CFB!$W$2:$W$1048576, 0) + COUNTIF(CFB!$W$2:$W$1048576, W1949) - 1))</f>
        <v>34</v>
      </c>
      <c r="N1949" s="2">
        <f>RANK(K1949, INDEX(CFB!$K$2:$K$1048576, MATCH(W1949, CFB!$W$2:$W$1048576, 0)):INDEX(CFB!$K$2:$K$1048576, MATCH(W1949, CFB!$W$2:$W$1048576, 0) + COUNTIF(CFB!$W$2:$W$1048576, W1949) - 1))</f>
        <v>29</v>
      </c>
      <c r="O1949">
        <v>45.5</v>
      </c>
      <c r="P1949">
        <v>8.64</v>
      </c>
      <c r="Q1949">
        <v>9.7100000000000009</v>
      </c>
      <c r="R1949">
        <v>5.7</v>
      </c>
      <c r="S1949">
        <v>5.59</v>
      </c>
      <c r="T1949">
        <v>1.98</v>
      </c>
      <c r="U1949">
        <v>7.09</v>
      </c>
      <c r="V1949">
        <v>3.85</v>
      </c>
      <c r="W1949">
        <v>2009</v>
      </c>
      <c r="X1949">
        <f t="shared" si="59"/>
        <v>0</v>
      </c>
    </row>
    <row r="1950" spans="1:24" ht="12.75" hidden="1" customHeight="1" x14ac:dyDescent="0.45">
      <c r="A1950">
        <v>30</v>
      </c>
      <c r="B1950" t="s">
        <v>75</v>
      </c>
      <c r="C1950" t="s">
        <v>164</v>
      </c>
      <c r="D1950" s="2" t="str">
        <f t="shared" si="58"/>
        <v>North Carolina2009</v>
      </c>
      <c r="F1950">
        <v>8</v>
      </c>
      <c r="G1950">
        <v>5</v>
      </c>
      <c r="H1950" s="2">
        <v>0</v>
      </c>
      <c r="I1950">
        <v>-0.8</v>
      </c>
      <c r="J1950">
        <v>8.84</v>
      </c>
      <c r="K1950">
        <v>8.0399999999999991</v>
      </c>
      <c r="L1950" s="2">
        <f>_xlfn.RANK.EQ(I1950, INDEX(CFB!$I$2:$I$1048576, MATCH(W1950, CFB!$W$2:$W$1048576, 0)):INDEX(CFB!$I$2:$I$1048576, MATCH(W1950, CFB!$W$2:$W$1048576, 0) + COUNTIF(CFB!$W$2:$W$1048576, W1950) - 1), 0)</f>
        <v>76</v>
      </c>
      <c r="M1950" s="2">
        <f>_xlfn.RANK.EQ(J1950, INDEX(CFB!$J$2:$J$1048576, MATCH(W1950, CFB!$W$2:$W$1048576, 0)):INDEX(CFB!$J$2:$J$1048576, MATCH(W1950, CFB!$W$2:$W$1048576, 0) + COUNTIF(CFB!$W$2:$W$1048576, W1950) - 1))</f>
        <v>12</v>
      </c>
      <c r="N1950" s="2">
        <f>RANK(K1950, INDEX(CFB!$K$2:$K$1048576, MATCH(W1950, CFB!$W$2:$W$1048576, 0)):INDEX(CFB!$K$2:$K$1048576, MATCH(W1950, CFB!$W$2:$W$1048576, 0) + COUNTIF(CFB!$W$2:$W$1048576, W1950) - 1))</f>
        <v>30</v>
      </c>
      <c r="O1950">
        <v>38.020000000000003</v>
      </c>
      <c r="P1950">
        <v>1.3</v>
      </c>
      <c r="Q1950">
        <v>7.71</v>
      </c>
      <c r="R1950">
        <v>3.53</v>
      </c>
      <c r="S1950">
        <v>4.58</v>
      </c>
      <c r="T1950">
        <v>1.93</v>
      </c>
      <c r="U1950">
        <v>5.82</v>
      </c>
      <c r="V1950">
        <v>2.92</v>
      </c>
      <c r="W1950">
        <v>2009</v>
      </c>
      <c r="X1950">
        <f t="shared" si="59"/>
        <v>0</v>
      </c>
    </row>
    <row r="1951" spans="1:24" ht="12.75" hidden="1" customHeight="1" x14ac:dyDescent="0.45">
      <c r="A1951">
        <v>31</v>
      </c>
      <c r="B1951" t="s">
        <v>97</v>
      </c>
      <c r="C1951" t="s">
        <v>179</v>
      </c>
      <c r="D1951" s="2" t="str">
        <f t="shared" si="58"/>
        <v>Connecticut2009</v>
      </c>
      <c r="F1951">
        <v>8</v>
      </c>
      <c r="G1951">
        <v>5</v>
      </c>
      <c r="H1951" s="2">
        <v>0</v>
      </c>
      <c r="I1951">
        <v>8.16</v>
      </c>
      <c r="J1951">
        <v>-0.13</v>
      </c>
      <c r="K1951">
        <v>8.0299999999999994</v>
      </c>
      <c r="L1951" s="2">
        <f>_xlfn.RANK.EQ(I1951, INDEX(CFB!$I$2:$I$1048576, MATCH(W1951, CFB!$W$2:$W$1048576, 0)):INDEX(CFB!$I$2:$I$1048576, MATCH(W1951, CFB!$W$2:$W$1048576, 0) + COUNTIF(CFB!$W$2:$W$1048576, W1951) - 1), 0)</f>
        <v>12</v>
      </c>
      <c r="M1951" s="2">
        <f>_xlfn.RANK.EQ(J1951, INDEX(CFB!$J$2:$J$1048576, MATCH(W1951, CFB!$W$2:$W$1048576, 0)):INDEX(CFB!$J$2:$J$1048576, MATCH(W1951, CFB!$W$2:$W$1048576, 0) + COUNTIF(CFB!$W$2:$W$1048576, W1951) - 1))</f>
        <v>62</v>
      </c>
      <c r="N1951" s="2">
        <f>RANK(K1951, INDEX(CFB!$K$2:$K$1048576, MATCH(W1951, CFB!$W$2:$W$1048576, 0)):INDEX(CFB!$K$2:$K$1048576, MATCH(W1951, CFB!$W$2:$W$1048576, 0) + COUNTIF(CFB!$W$2:$W$1048576, W1951) - 1))</f>
        <v>31</v>
      </c>
      <c r="O1951">
        <v>47.94</v>
      </c>
      <c r="P1951">
        <v>10.36</v>
      </c>
      <c r="Q1951">
        <v>9.24</v>
      </c>
      <c r="R1951">
        <v>5.97</v>
      </c>
      <c r="S1951">
        <v>5.64</v>
      </c>
      <c r="T1951">
        <v>2.81</v>
      </c>
      <c r="U1951">
        <v>7.06</v>
      </c>
      <c r="V1951">
        <v>4.3600000000000003</v>
      </c>
      <c r="W1951">
        <v>2009</v>
      </c>
      <c r="X1951">
        <f t="shared" si="59"/>
        <v>0</v>
      </c>
    </row>
    <row r="1952" spans="1:24" ht="12.75" hidden="1" customHeight="1" x14ac:dyDescent="0.45">
      <c r="A1952">
        <v>32</v>
      </c>
      <c r="B1952" t="s">
        <v>121</v>
      </c>
      <c r="C1952" t="s">
        <v>181</v>
      </c>
      <c r="D1952" s="2" t="str">
        <f t="shared" si="58"/>
        <v>Oklahoma State2009</v>
      </c>
      <c r="F1952">
        <v>9</v>
      </c>
      <c r="G1952">
        <v>4</v>
      </c>
      <c r="H1952" s="2">
        <v>0</v>
      </c>
      <c r="I1952">
        <v>2.2400000000000002</v>
      </c>
      <c r="J1952">
        <v>5.76</v>
      </c>
      <c r="K1952">
        <v>8.01</v>
      </c>
      <c r="L1952" s="2">
        <f>_xlfn.RANK.EQ(I1952, INDEX(CFB!$I$2:$I$1048576, MATCH(W1952, CFB!$W$2:$W$1048576, 0)):INDEX(CFB!$I$2:$I$1048576, MATCH(W1952, CFB!$W$2:$W$1048576, 0) + COUNTIF(CFB!$W$2:$W$1048576, W1952) - 1), 0)</f>
        <v>48</v>
      </c>
      <c r="M1952" s="2">
        <f>_xlfn.RANK.EQ(J1952, INDEX(CFB!$J$2:$J$1048576, MATCH(W1952, CFB!$W$2:$W$1048576, 0)):INDEX(CFB!$J$2:$J$1048576, MATCH(W1952, CFB!$W$2:$W$1048576, 0) + COUNTIF(CFB!$W$2:$W$1048576, W1952) - 1))</f>
        <v>22</v>
      </c>
      <c r="N1952" s="2">
        <f>RANK(K1952, INDEX(CFB!$K$2:$K$1048576, MATCH(W1952, CFB!$W$2:$W$1048576, 0)):INDEX(CFB!$K$2:$K$1048576, MATCH(W1952, CFB!$W$2:$W$1048576, 0) + COUNTIF(CFB!$W$2:$W$1048576, W1952) - 1))</f>
        <v>32</v>
      </c>
      <c r="O1952">
        <v>42.69</v>
      </c>
      <c r="P1952">
        <v>4.5999999999999996</v>
      </c>
      <c r="Q1952">
        <v>8.59</v>
      </c>
      <c r="R1952">
        <v>4.6500000000000004</v>
      </c>
      <c r="S1952">
        <v>5.64</v>
      </c>
      <c r="T1952">
        <v>2</v>
      </c>
      <c r="U1952">
        <v>6.77</v>
      </c>
      <c r="V1952">
        <v>3.33</v>
      </c>
      <c r="W1952">
        <v>2009</v>
      </c>
      <c r="X1952">
        <f t="shared" si="59"/>
        <v>0</v>
      </c>
    </row>
    <row r="1953" spans="1:24" ht="12.75" hidden="1" customHeight="1" x14ac:dyDescent="0.45">
      <c r="A1953">
        <v>33</v>
      </c>
      <c r="B1953" t="s">
        <v>89</v>
      </c>
      <c r="C1953" t="s">
        <v>179</v>
      </c>
      <c r="D1953" s="2" t="str">
        <f t="shared" si="58"/>
        <v>West Virginia2009</v>
      </c>
      <c r="E1953">
        <v>25</v>
      </c>
      <c r="F1953">
        <v>9</v>
      </c>
      <c r="G1953">
        <v>4</v>
      </c>
      <c r="H1953" s="2">
        <v>0</v>
      </c>
      <c r="I1953">
        <v>2.71</v>
      </c>
      <c r="J1953">
        <v>4.76</v>
      </c>
      <c r="K1953">
        <v>7.48</v>
      </c>
      <c r="L1953" s="2">
        <f>_xlfn.RANK.EQ(I1953, INDEX(CFB!$I$2:$I$1048576, MATCH(W1953, CFB!$W$2:$W$1048576, 0)):INDEX(CFB!$I$2:$I$1048576, MATCH(W1953, CFB!$W$2:$W$1048576, 0) + COUNTIF(CFB!$W$2:$W$1048576, W1953) - 1), 0)</f>
        <v>42</v>
      </c>
      <c r="M1953" s="2">
        <f>_xlfn.RANK.EQ(J1953, INDEX(CFB!$J$2:$J$1048576, MATCH(W1953, CFB!$W$2:$W$1048576, 0)):INDEX(CFB!$J$2:$J$1048576, MATCH(W1953, CFB!$W$2:$W$1048576, 0) + COUNTIF(CFB!$W$2:$W$1048576, W1953) - 1))</f>
        <v>25</v>
      </c>
      <c r="N1953" s="2">
        <f>RANK(K1953, INDEX(CFB!$K$2:$K$1048576, MATCH(W1953, CFB!$W$2:$W$1048576, 0)):INDEX(CFB!$K$2:$K$1048576, MATCH(W1953, CFB!$W$2:$W$1048576, 0) + COUNTIF(CFB!$W$2:$W$1048576, W1953) - 1))</f>
        <v>33</v>
      </c>
      <c r="O1953">
        <v>40.67</v>
      </c>
      <c r="P1953">
        <v>6.87</v>
      </c>
      <c r="Q1953">
        <v>8.4700000000000006</v>
      </c>
      <c r="R1953">
        <v>4.8</v>
      </c>
      <c r="S1953">
        <v>6.02</v>
      </c>
      <c r="T1953">
        <v>2.58</v>
      </c>
      <c r="U1953">
        <v>6.92</v>
      </c>
      <c r="V1953">
        <v>3.78</v>
      </c>
      <c r="W1953">
        <v>2009</v>
      </c>
      <c r="X1953">
        <f t="shared" si="59"/>
        <v>0</v>
      </c>
    </row>
    <row r="1954" spans="1:24" ht="12.75" hidden="1" customHeight="1" x14ac:dyDescent="0.45">
      <c r="A1954">
        <v>34</v>
      </c>
      <c r="B1954" t="s">
        <v>84</v>
      </c>
      <c r="C1954" t="s">
        <v>31</v>
      </c>
      <c r="D1954" s="2" t="str">
        <f t="shared" si="58"/>
        <v>Utah2009</v>
      </c>
      <c r="E1954">
        <v>18</v>
      </c>
      <c r="F1954">
        <v>10</v>
      </c>
      <c r="G1954">
        <v>3</v>
      </c>
      <c r="H1954" s="2">
        <v>0</v>
      </c>
      <c r="I1954">
        <v>3.34</v>
      </c>
      <c r="J1954">
        <v>3.94</v>
      </c>
      <c r="K1954">
        <v>7.28</v>
      </c>
      <c r="L1954" s="2">
        <f>_xlfn.RANK.EQ(I1954, INDEX(CFB!$I$2:$I$1048576, MATCH(W1954, CFB!$W$2:$W$1048576, 0)):INDEX(CFB!$I$2:$I$1048576, MATCH(W1954, CFB!$W$2:$W$1048576, 0) + COUNTIF(CFB!$W$2:$W$1048576, W1954) - 1), 0)</f>
        <v>37</v>
      </c>
      <c r="M1954" s="2">
        <f>_xlfn.RANK.EQ(J1954, INDEX(CFB!$J$2:$J$1048576, MATCH(W1954, CFB!$W$2:$W$1048576, 0)):INDEX(CFB!$J$2:$J$1048576, MATCH(W1954, CFB!$W$2:$W$1048576, 0) + COUNTIF(CFB!$W$2:$W$1048576, W1954) - 1))</f>
        <v>28</v>
      </c>
      <c r="N1954" s="2">
        <f>RANK(K1954, INDEX(CFB!$K$2:$K$1048576, MATCH(W1954, CFB!$W$2:$W$1048576, 0)):INDEX(CFB!$K$2:$K$1048576, MATCH(W1954, CFB!$W$2:$W$1048576, 0) + COUNTIF(CFB!$W$2:$W$1048576, W1954) - 1))</f>
        <v>34</v>
      </c>
      <c r="O1954">
        <v>42.21</v>
      </c>
      <c r="P1954">
        <v>7.96</v>
      </c>
      <c r="Q1954">
        <v>8.7200000000000006</v>
      </c>
      <c r="R1954">
        <v>4.28</v>
      </c>
      <c r="S1954">
        <v>5.19</v>
      </c>
      <c r="T1954">
        <v>2.95</v>
      </c>
      <c r="U1954">
        <v>6.8</v>
      </c>
      <c r="V1954">
        <v>3.61</v>
      </c>
      <c r="W1954">
        <v>2009</v>
      </c>
      <c r="X1954">
        <f t="shared" si="59"/>
        <v>0</v>
      </c>
    </row>
    <row r="1955" spans="1:24" ht="12.75" hidden="1" customHeight="1" x14ac:dyDescent="0.45">
      <c r="A1955">
        <v>35</v>
      </c>
      <c r="B1955" t="s">
        <v>20</v>
      </c>
      <c r="C1955" t="s">
        <v>155</v>
      </c>
      <c r="D1955" s="2" t="str">
        <f t="shared" si="58"/>
        <v>South Carolina2009</v>
      </c>
      <c r="F1955">
        <v>7</v>
      </c>
      <c r="G1955">
        <v>6</v>
      </c>
      <c r="H1955" s="2">
        <v>0</v>
      </c>
      <c r="I1955">
        <v>-0.52</v>
      </c>
      <c r="J1955">
        <v>7.62</v>
      </c>
      <c r="K1955">
        <v>7.1</v>
      </c>
      <c r="L1955" s="2">
        <f>_xlfn.RANK.EQ(I1955, INDEX(CFB!$I$2:$I$1048576, MATCH(W1955, CFB!$W$2:$W$1048576, 0)):INDEX(CFB!$I$2:$I$1048576, MATCH(W1955, CFB!$W$2:$W$1048576, 0) + COUNTIF(CFB!$W$2:$W$1048576, W1955) - 1), 0)</f>
        <v>73</v>
      </c>
      <c r="M1955" s="2">
        <f>_xlfn.RANK.EQ(J1955, INDEX(CFB!$J$2:$J$1048576, MATCH(W1955, CFB!$W$2:$W$1048576, 0)):INDEX(CFB!$J$2:$J$1048576, MATCH(W1955, CFB!$W$2:$W$1048576, 0) + COUNTIF(CFB!$W$2:$W$1048576, W1955) - 1))</f>
        <v>13</v>
      </c>
      <c r="N1955" s="2">
        <f>RANK(K1955, INDEX(CFB!$K$2:$K$1048576, MATCH(W1955, CFB!$W$2:$W$1048576, 0)):INDEX(CFB!$K$2:$K$1048576, MATCH(W1955, CFB!$W$2:$W$1048576, 0) + COUNTIF(CFB!$W$2:$W$1048576, W1955) - 1))</f>
        <v>35</v>
      </c>
      <c r="O1955">
        <v>37.97</v>
      </c>
      <c r="P1955">
        <v>2.12</v>
      </c>
      <c r="Q1955">
        <v>8.59</v>
      </c>
      <c r="R1955">
        <v>4.1500000000000004</v>
      </c>
      <c r="S1955">
        <v>5</v>
      </c>
      <c r="T1955">
        <v>2.16</v>
      </c>
      <c r="U1955">
        <v>6.71</v>
      </c>
      <c r="V1955">
        <v>3.07</v>
      </c>
      <c r="W1955">
        <v>2009</v>
      </c>
      <c r="X1955">
        <f t="shared" si="59"/>
        <v>0</v>
      </c>
    </row>
    <row r="1956" spans="1:24" ht="12.75" hidden="1" customHeight="1" x14ac:dyDescent="0.45">
      <c r="A1956">
        <v>36</v>
      </c>
      <c r="B1956" t="s">
        <v>120</v>
      </c>
      <c r="C1956" t="s">
        <v>180</v>
      </c>
      <c r="D1956" s="2" t="str">
        <f t="shared" si="58"/>
        <v>Arizona2009</v>
      </c>
      <c r="F1956">
        <v>8</v>
      </c>
      <c r="G1956">
        <v>5</v>
      </c>
      <c r="H1956" s="2">
        <v>0</v>
      </c>
      <c r="I1956">
        <v>5.35</v>
      </c>
      <c r="J1956">
        <v>1.64</v>
      </c>
      <c r="K1956">
        <v>6.98</v>
      </c>
      <c r="L1956" s="2">
        <f>_xlfn.RANK.EQ(I1956, INDEX(CFB!$I$2:$I$1048576, MATCH(W1956, CFB!$W$2:$W$1048576, 0)):INDEX(CFB!$I$2:$I$1048576, MATCH(W1956, CFB!$W$2:$W$1048576, 0) + COUNTIF(CFB!$W$2:$W$1048576, W1956) - 1), 0)</f>
        <v>27</v>
      </c>
      <c r="M1956" s="2">
        <f>_xlfn.RANK.EQ(J1956, INDEX(CFB!$J$2:$J$1048576, MATCH(W1956, CFB!$W$2:$W$1048576, 0)):INDEX(CFB!$J$2:$J$1048576, MATCH(W1956, CFB!$W$2:$W$1048576, 0) + COUNTIF(CFB!$W$2:$W$1048576, W1956) - 1))</f>
        <v>48</v>
      </c>
      <c r="N1956" s="2">
        <f>RANK(K1956, INDEX(CFB!$K$2:$K$1048576, MATCH(W1956, CFB!$W$2:$W$1048576, 0)):INDEX(CFB!$K$2:$K$1048576, MATCH(W1956, CFB!$W$2:$W$1048576, 0) + COUNTIF(CFB!$W$2:$W$1048576, W1956) - 1))</f>
        <v>36</v>
      </c>
      <c r="O1956">
        <v>44.42</v>
      </c>
      <c r="P1956">
        <v>9.2100000000000009</v>
      </c>
      <c r="Q1956">
        <v>7.86</v>
      </c>
      <c r="R1956">
        <v>4.7</v>
      </c>
      <c r="S1956">
        <v>6.21</v>
      </c>
      <c r="T1956">
        <v>2.68</v>
      </c>
      <c r="U1956">
        <v>6.94</v>
      </c>
      <c r="V1956">
        <v>3.8</v>
      </c>
      <c r="W1956">
        <v>2009</v>
      </c>
      <c r="X1956">
        <f t="shared" si="59"/>
        <v>0</v>
      </c>
    </row>
    <row r="1957" spans="1:24" ht="12.75" hidden="1" customHeight="1" x14ac:dyDescent="0.45">
      <c r="A1957">
        <v>37</v>
      </c>
      <c r="B1957" t="s">
        <v>131</v>
      </c>
      <c r="C1957" t="s">
        <v>31</v>
      </c>
      <c r="D1957" s="2" t="str">
        <f t="shared" si="58"/>
        <v>Air Force2009</v>
      </c>
      <c r="F1957">
        <v>8</v>
      </c>
      <c r="G1957">
        <v>5</v>
      </c>
      <c r="H1957" s="2">
        <v>0</v>
      </c>
      <c r="I1957">
        <v>-0.78</v>
      </c>
      <c r="J1957">
        <v>7.35</v>
      </c>
      <c r="K1957">
        <v>6.57</v>
      </c>
      <c r="L1957" s="2">
        <f>_xlfn.RANK.EQ(I1957, INDEX(CFB!$I$2:$I$1048576, MATCH(W1957, CFB!$W$2:$W$1048576, 0)):INDEX(CFB!$I$2:$I$1048576, MATCH(W1957, CFB!$W$2:$W$1048576, 0) + COUNTIF(CFB!$W$2:$W$1048576, W1957) - 1), 0)</f>
        <v>75</v>
      </c>
      <c r="M1957" s="2">
        <f>_xlfn.RANK.EQ(J1957, INDEX(CFB!$J$2:$J$1048576, MATCH(W1957, CFB!$W$2:$W$1048576, 0)):INDEX(CFB!$J$2:$J$1048576, MATCH(W1957, CFB!$W$2:$W$1048576, 0) + COUNTIF(CFB!$W$2:$W$1048576, W1957) - 1))</f>
        <v>15</v>
      </c>
      <c r="N1957" s="2">
        <f>RANK(K1957, INDEX(CFB!$K$2:$K$1048576, MATCH(W1957, CFB!$W$2:$W$1048576, 0)):INDEX(CFB!$K$2:$K$1048576, MATCH(W1957, CFB!$W$2:$W$1048576, 0) + COUNTIF(CFB!$W$2:$W$1048576, W1957) - 1))</f>
        <v>37</v>
      </c>
      <c r="O1957">
        <v>41.42</v>
      </c>
      <c r="P1957">
        <v>4.29</v>
      </c>
      <c r="Q1957">
        <v>8.7899999999999991</v>
      </c>
      <c r="R1957">
        <v>4.72</v>
      </c>
      <c r="S1957">
        <v>5.36</v>
      </c>
      <c r="T1957">
        <v>3.06</v>
      </c>
      <c r="U1957">
        <v>6.03</v>
      </c>
      <c r="V1957">
        <v>3.79</v>
      </c>
      <c r="W1957">
        <v>2009</v>
      </c>
      <c r="X1957">
        <f t="shared" si="59"/>
        <v>0</v>
      </c>
    </row>
    <row r="1958" spans="1:24" ht="12.75" hidden="1" customHeight="1" x14ac:dyDescent="0.45">
      <c r="A1958">
        <v>38</v>
      </c>
      <c r="B1958" t="s">
        <v>11</v>
      </c>
      <c r="C1958" t="s">
        <v>12</v>
      </c>
      <c r="D1958" s="2" t="str">
        <f t="shared" si="58"/>
        <v>Notre Dame2009</v>
      </c>
      <c r="F1958">
        <v>6</v>
      </c>
      <c r="G1958">
        <v>6</v>
      </c>
      <c r="H1958" s="2">
        <v>0</v>
      </c>
      <c r="I1958">
        <v>5.71</v>
      </c>
      <c r="J1958">
        <v>0.78</v>
      </c>
      <c r="K1958">
        <v>6.49</v>
      </c>
      <c r="L1958" s="2">
        <f>_xlfn.RANK.EQ(I1958, INDEX(CFB!$I$2:$I$1048576, MATCH(W1958, CFB!$W$2:$W$1048576, 0)):INDEX(CFB!$I$2:$I$1048576, MATCH(W1958, CFB!$W$2:$W$1048576, 0) + COUNTIF(CFB!$W$2:$W$1048576, W1958) - 1), 0)</f>
        <v>22</v>
      </c>
      <c r="M1958" s="2">
        <f>_xlfn.RANK.EQ(J1958, INDEX(CFB!$J$2:$J$1048576, MATCH(W1958, CFB!$W$2:$W$1048576, 0)):INDEX(CFB!$J$2:$J$1048576, MATCH(W1958, CFB!$W$2:$W$1048576, 0) + COUNTIF(CFB!$W$2:$W$1048576, W1958) - 1))</f>
        <v>55</v>
      </c>
      <c r="N1958" s="2">
        <f>RANK(K1958, INDEX(CFB!$K$2:$K$1048576, MATCH(W1958, CFB!$W$2:$W$1048576, 0)):INDEX(CFB!$K$2:$K$1048576, MATCH(W1958, CFB!$W$2:$W$1048576, 0) + COUNTIF(CFB!$W$2:$W$1048576, W1958) - 1))</f>
        <v>38</v>
      </c>
      <c r="O1958">
        <v>44.88</v>
      </c>
      <c r="P1958">
        <v>8.8800000000000008</v>
      </c>
      <c r="Q1958">
        <v>10.06</v>
      </c>
      <c r="R1958">
        <v>5.95</v>
      </c>
      <c r="S1958">
        <v>5.0199999999999996</v>
      </c>
      <c r="T1958">
        <v>3.16</v>
      </c>
      <c r="U1958">
        <v>7.53</v>
      </c>
      <c r="V1958">
        <v>4.63</v>
      </c>
      <c r="W1958">
        <v>2009</v>
      </c>
      <c r="X1958">
        <f t="shared" si="59"/>
        <v>0</v>
      </c>
    </row>
    <row r="1959" spans="1:24" ht="12.75" hidden="1" customHeight="1" x14ac:dyDescent="0.45">
      <c r="A1959">
        <v>39</v>
      </c>
      <c r="B1959" t="s">
        <v>56</v>
      </c>
      <c r="C1959" t="s">
        <v>179</v>
      </c>
      <c r="D1959" s="2" t="str">
        <f t="shared" si="58"/>
        <v>Rutgers2009</v>
      </c>
      <c r="F1959">
        <v>9</v>
      </c>
      <c r="G1959">
        <v>4</v>
      </c>
      <c r="H1959" s="2">
        <v>0</v>
      </c>
      <c r="I1959">
        <v>0.71</v>
      </c>
      <c r="J1959">
        <v>5.63</v>
      </c>
      <c r="K1959">
        <v>6.34</v>
      </c>
      <c r="L1959" s="2">
        <f>_xlfn.RANK.EQ(I1959, INDEX(CFB!$I$2:$I$1048576, MATCH(W1959, CFB!$W$2:$W$1048576, 0)):INDEX(CFB!$I$2:$I$1048576, MATCH(W1959, CFB!$W$2:$W$1048576, 0) + COUNTIF(CFB!$W$2:$W$1048576, W1959) - 1), 0)</f>
        <v>63</v>
      </c>
      <c r="M1959" s="2">
        <f>_xlfn.RANK.EQ(J1959, INDEX(CFB!$J$2:$J$1048576, MATCH(W1959, CFB!$W$2:$W$1048576, 0)):INDEX(CFB!$J$2:$J$1048576, MATCH(W1959, CFB!$W$2:$W$1048576, 0) + COUNTIF(CFB!$W$2:$W$1048576, W1959) - 1))</f>
        <v>23</v>
      </c>
      <c r="N1959" s="2">
        <f>RANK(K1959, INDEX(CFB!$K$2:$K$1048576, MATCH(W1959, CFB!$W$2:$W$1048576, 0)):INDEX(CFB!$K$2:$K$1048576, MATCH(W1959, CFB!$W$2:$W$1048576, 0) + COUNTIF(CFB!$W$2:$W$1048576, W1959) - 1))</f>
        <v>39</v>
      </c>
      <c r="O1959">
        <v>41.28</v>
      </c>
      <c r="P1959">
        <v>6.93</v>
      </c>
      <c r="Q1959">
        <v>8.6</v>
      </c>
      <c r="R1959">
        <v>5.72</v>
      </c>
      <c r="S1959">
        <v>4.8499999999999996</v>
      </c>
      <c r="T1959">
        <v>2.1800000000000002</v>
      </c>
      <c r="U1959">
        <v>6.27</v>
      </c>
      <c r="V1959">
        <v>3.94</v>
      </c>
      <c r="W1959">
        <v>2009</v>
      </c>
      <c r="X1959">
        <f t="shared" si="59"/>
        <v>0</v>
      </c>
    </row>
    <row r="1960" spans="1:24" ht="12.75" hidden="1" customHeight="1" x14ac:dyDescent="0.45">
      <c r="A1960">
        <v>40</v>
      </c>
      <c r="B1960" t="s">
        <v>115</v>
      </c>
      <c r="C1960" t="s">
        <v>163</v>
      </c>
      <c r="D1960" s="2" t="str">
        <f t="shared" si="58"/>
        <v>Florida State2009</v>
      </c>
      <c r="F1960">
        <v>7</v>
      </c>
      <c r="G1960">
        <v>6</v>
      </c>
      <c r="H1960" s="2">
        <v>0</v>
      </c>
      <c r="I1960">
        <v>9.19</v>
      </c>
      <c r="J1960">
        <v>-3.11</v>
      </c>
      <c r="K1960">
        <v>6.08</v>
      </c>
      <c r="L1960" s="2">
        <f>_xlfn.RANK.EQ(I1960, INDEX(CFB!$I$2:$I$1048576, MATCH(W1960, CFB!$W$2:$W$1048576, 0)):INDEX(CFB!$I$2:$I$1048576, MATCH(W1960, CFB!$W$2:$W$1048576, 0) + COUNTIF(CFB!$W$2:$W$1048576, W1960) - 1), 0)</f>
        <v>9</v>
      </c>
      <c r="M1960" s="2">
        <f>_xlfn.RANK.EQ(J1960, INDEX(CFB!$J$2:$J$1048576, MATCH(W1960, CFB!$W$2:$W$1048576, 0)):INDEX(CFB!$J$2:$J$1048576, MATCH(W1960, CFB!$W$2:$W$1048576, 0) + COUNTIF(CFB!$W$2:$W$1048576, W1960) - 1))</f>
        <v>84</v>
      </c>
      <c r="N1960" s="2">
        <f>RANK(K1960, INDEX(CFB!$K$2:$K$1048576, MATCH(W1960, CFB!$W$2:$W$1048576, 0)):INDEX(CFB!$K$2:$K$1048576, MATCH(W1960, CFB!$W$2:$W$1048576, 0) + COUNTIF(CFB!$W$2:$W$1048576, W1960) - 1))</f>
        <v>40</v>
      </c>
      <c r="O1960">
        <v>47.52</v>
      </c>
      <c r="P1960">
        <v>13.48</v>
      </c>
      <c r="Q1960">
        <v>10.15</v>
      </c>
      <c r="R1960">
        <v>6.48</v>
      </c>
      <c r="S1960">
        <v>5.94</v>
      </c>
      <c r="T1960">
        <v>4.33</v>
      </c>
      <c r="U1960">
        <v>7.91</v>
      </c>
      <c r="V1960">
        <v>5.39</v>
      </c>
      <c r="W1960">
        <v>2009</v>
      </c>
      <c r="X1960">
        <f t="shared" si="59"/>
        <v>0</v>
      </c>
    </row>
    <row r="1961" spans="1:24" ht="12.75" hidden="1" customHeight="1" x14ac:dyDescent="0.45">
      <c r="A1961">
        <v>41</v>
      </c>
      <c r="B1961" t="s">
        <v>74</v>
      </c>
      <c r="C1961" t="s">
        <v>155</v>
      </c>
      <c r="D1961" s="2" t="str">
        <f t="shared" si="58"/>
        <v>Kentucky2009</v>
      </c>
      <c r="F1961">
        <v>7</v>
      </c>
      <c r="G1961">
        <v>6</v>
      </c>
      <c r="H1961" s="2">
        <v>0</v>
      </c>
      <c r="I1961">
        <v>3.14</v>
      </c>
      <c r="J1961">
        <v>2.89</v>
      </c>
      <c r="K1961">
        <v>6.03</v>
      </c>
      <c r="L1961" s="2">
        <f>_xlfn.RANK.EQ(I1961, INDEX(CFB!$I$2:$I$1048576, MATCH(W1961, CFB!$W$2:$W$1048576, 0)):INDEX(CFB!$I$2:$I$1048576, MATCH(W1961, CFB!$W$2:$W$1048576, 0) + COUNTIF(CFB!$W$2:$W$1048576, W1961) - 1), 0)</f>
        <v>40</v>
      </c>
      <c r="M1961" s="2">
        <f>_xlfn.RANK.EQ(J1961, INDEX(CFB!$J$2:$J$1048576, MATCH(W1961, CFB!$W$2:$W$1048576, 0)):INDEX(CFB!$J$2:$J$1048576, MATCH(W1961, CFB!$W$2:$W$1048576, 0) + COUNTIF(CFB!$W$2:$W$1048576, W1961) - 1))</f>
        <v>36</v>
      </c>
      <c r="N1961" s="2">
        <f>RANK(K1961, INDEX(CFB!$K$2:$K$1048576, MATCH(W1961, CFB!$W$2:$W$1048576, 0)):INDEX(CFB!$K$2:$K$1048576, MATCH(W1961, CFB!$W$2:$W$1048576, 0) + COUNTIF(CFB!$W$2:$W$1048576, W1961) - 1))</f>
        <v>41</v>
      </c>
      <c r="O1961">
        <v>43.58</v>
      </c>
      <c r="P1961">
        <v>7.97</v>
      </c>
      <c r="Q1961">
        <v>7.64</v>
      </c>
      <c r="R1961">
        <v>5.2</v>
      </c>
      <c r="S1961">
        <v>6.09</v>
      </c>
      <c r="T1961">
        <v>3.27</v>
      </c>
      <c r="U1961">
        <v>6.65</v>
      </c>
      <c r="V1961">
        <v>4.12</v>
      </c>
      <c r="W1961">
        <v>2009</v>
      </c>
      <c r="X1961">
        <f t="shared" si="59"/>
        <v>0</v>
      </c>
    </row>
    <row r="1962" spans="1:24" ht="12.75" hidden="1" customHeight="1" x14ac:dyDescent="0.45">
      <c r="A1962">
        <v>42</v>
      </c>
      <c r="B1962" t="s">
        <v>109</v>
      </c>
      <c r="C1962" t="s">
        <v>157</v>
      </c>
      <c r="D1962" s="2" t="str">
        <f t="shared" si="58"/>
        <v>Mississippi State2009</v>
      </c>
      <c r="F1962">
        <v>5</v>
      </c>
      <c r="G1962">
        <v>7</v>
      </c>
      <c r="H1962" s="2">
        <v>0</v>
      </c>
      <c r="I1962">
        <v>3.33</v>
      </c>
      <c r="J1962">
        <v>2.42</v>
      </c>
      <c r="K1962">
        <v>5.76</v>
      </c>
      <c r="L1962" s="2">
        <f>_xlfn.RANK.EQ(I1962, INDEX(CFB!$I$2:$I$1048576, MATCH(W1962, CFB!$W$2:$W$1048576, 0)):INDEX(CFB!$I$2:$I$1048576, MATCH(W1962, CFB!$W$2:$W$1048576, 0) + COUNTIF(CFB!$W$2:$W$1048576, W1962) - 1), 0)</f>
        <v>38</v>
      </c>
      <c r="M1962" s="2">
        <f>_xlfn.RANK.EQ(J1962, INDEX(CFB!$J$2:$J$1048576, MATCH(W1962, CFB!$W$2:$W$1048576, 0)):INDEX(CFB!$J$2:$J$1048576, MATCH(W1962, CFB!$W$2:$W$1048576, 0) + COUNTIF(CFB!$W$2:$W$1048576, W1962) - 1))</f>
        <v>40</v>
      </c>
      <c r="N1962" s="2">
        <f>RANK(K1962, INDEX(CFB!$K$2:$K$1048576, MATCH(W1962, CFB!$W$2:$W$1048576, 0)):INDEX(CFB!$K$2:$K$1048576, MATCH(W1962, CFB!$W$2:$W$1048576, 0) + COUNTIF(CFB!$W$2:$W$1048576, W1962) - 1))</f>
        <v>42</v>
      </c>
      <c r="O1962">
        <v>43.79</v>
      </c>
      <c r="P1962">
        <v>7.74</v>
      </c>
      <c r="Q1962">
        <v>8.51</v>
      </c>
      <c r="R1962">
        <v>5.88</v>
      </c>
      <c r="S1962">
        <v>6.3</v>
      </c>
      <c r="T1962">
        <v>2.2200000000000002</v>
      </c>
      <c r="U1962">
        <v>7.03</v>
      </c>
      <c r="V1962">
        <v>3.96</v>
      </c>
      <c r="W1962">
        <v>2009</v>
      </c>
      <c r="X1962">
        <f t="shared" si="59"/>
        <v>0</v>
      </c>
    </row>
    <row r="1963" spans="1:24" ht="12.75" hidden="1" customHeight="1" x14ac:dyDescent="0.45">
      <c r="A1963">
        <v>43</v>
      </c>
      <c r="B1963" t="s">
        <v>57</v>
      </c>
      <c r="C1963" t="s">
        <v>163</v>
      </c>
      <c r="D1963" s="2" t="str">
        <f t="shared" si="58"/>
        <v>Boston College2009</v>
      </c>
      <c r="F1963">
        <v>8</v>
      </c>
      <c r="G1963">
        <v>5</v>
      </c>
      <c r="H1963" s="2">
        <v>0</v>
      </c>
      <c r="I1963">
        <v>-1.02</v>
      </c>
      <c r="J1963">
        <v>6.5</v>
      </c>
      <c r="K1963">
        <v>5.47</v>
      </c>
      <c r="L1963" s="2">
        <f>_xlfn.RANK.EQ(I1963, INDEX(CFB!$I$2:$I$1048576, MATCH(W1963, CFB!$W$2:$W$1048576, 0)):INDEX(CFB!$I$2:$I$1048576, MATCH(W1963, CFB!$W$2:$W$1048576, 0) + COUNTIF(CFB!$W$2:$W$1048576, W1963) - 1), 0)</f>
        <v>78</v>
      </c>
      <c r="M1963" s="2">
        <f>_xlfn.RANK.EQ(J1963, INDEX(CFB!$J$2:$J$1048576, MATCH(W1963, CFB!$W$2:$W$1048576, 0)):INDEX(CFB!$J$2:$J$1048576, MATCH(W1963, CFB!$W$2:$W$1048576, 0) + COUNTIF(CFB!$W$2:$W$1048576, W1963) - 1))</f>
        <v>17</v>
      </c>
      <c r="N1963" s="2">
        <f>RANK(K1963, INDEX(CFB!$K$2:$K$1048576, MATCH(W1963, CFB!$W$2:$W$1048576, 0)):INDEX(CFB!$K$2:$K$1048576, MATCH(W1963, CFB!$W$2:$W$1048576, 0) + COUNTIF(CFB!$W$2:$W$1048576, W1963) - 1))</f>
        <v>43</v>
      </c>
      <c r="O1963">
        <v>40.47</v>
      </c>
      <c r="P1963">
        <v>5.37</v>
      </c>
      <c r="Q1963">
        <v>8.75</v>
      </c>
      <c r="R1963">
        <v>4.7</v>
      </c>
      <c r="S1963">
        <v>4.8099999999999996</v>
      </c>
      <c r="T1963">
        <v>2.1800000000000002</v>
      </c>
      <c r="U1963">
        <v>6.42</v>
      </c>
      <c r="V1963">
        <v>3.55</v>
      </c>
      <c r="W1963">
        <v>2009</v>
      </c>
      <c r="X1963">
        <f t="shared" si="59"/>
        <v>0</v>
      </c>
    </row>
    <row r="1964" spans="1:24" ht="12.75" hidden="1" customHeight="1" x14ac:dyDescent="0.45">
      <c r="A1964">
        <v>44</v>
      </c>
      <c r="B1964" t="s">
        <v>51</v>
      </c>
      <c r="C1964" t="s">
        <v>12</v>
      </c>
      <c r="D1964" s="2" t="str">
        <f t="shared" si="58"/>
        <v>Navy2009</v>
      </c>
      <c r="F1964">
        <v>10</v>
      </c>
      <c r="G1964">
        <v>4</v>
      </c>
      <c r="H1964" s="2">
        <v>0</v>
      </c>
      <c r="I1964">
        <v>1.34</v>
      </c>
      <c r="J1964">
        <v>3.53</v>
      </c>
      <c r="K1964">
        <v>4.87</v>
      </c>
      <c r="L1964" s="2">
        <f>_xlfn.RANK.EQ(I1964, INDEX(CFB!$I$2:$I$1048576, MATCH(W1964, CFB!$W$2:$W$1048576, 0)):INDEX(CFB!$I$2:$I$1048576, MATCH(W1964, CFB!$W$2:$W$1048576, 0) + COUNTIF(CFB!$W$2:$W$1048576, W1964) - 1), 0)</f>
        <v>56</v>
      </c>
      <c r="M1964" s="2">
        <f>_xlfn.RANK.EQ(J1964, INDEX(CFB!$J$2:$J$1048576, MATCH(W1964, CFB!$W$2:$W$1048576, 0)):INDEX(CFB!$J$2:$J$1048576, MATCH(W1964, CFB!$W$2:$W$1048576, 0) + COUNTIF(CFB!$W$2:$W$1048576, W1964) - 1))</f>
        <v>31</v>
      </c>
      <c r="N1964" s="2">
        <f>RANK(K1964, INDEX(CFB!$K$2:$K$1048576, MATCH(W1964, CFB!$W$2:$W$1048576, 0)):INDEX(CFB!$K$2:$K$1048576, MATCH(W1964, CFB!$W$2:$W$1048576, 0) + COUNTIF(CFB!$W$2:$W$1048576, W1964) - 1))</f>
        <v>44</v>
      </c>
      <c r="O1964">
        <v>39.76</v>
      </c>
      <c r="P1964">
        <v>8.2799999999999994</v>
      </c>
      <c r="Q1964">
        <v>10.87</v>
      </c>
      <c r="R1964">
        <v>5.93</v>
      </c>
      <c r="S1964">
        <v>5.77</v>
      </c>
      <c r="T1964">
        <v>3.13</v>
      </c>
      <c r="U1964">
        <v>6.36</v>
      </c>
      <c r="V1964">
        <v>4.58</v>
      </c>
      <c r="W1964">
        <v>2009</v>
      </c>
      <c r="X1964">
        <f t="shared" si="59"/>
        <v>0</v>
      </c>
    </row>
    <row r="1965" spans="1:24" ht="12.75" hidden="1" customHeight="1" x14ac:dyDescent="0.45">
      <c r="A1965">
        <v>45</v>
      </c>
      <c r="B1965" t="s">
        <v>139</v>
      </c>
      <c r="C1965" t="s">
        <v>161</v>
      </c>
      <c r="D1965" s="2" t="str">
        <f t="shared" si="58"/>
        <v>Central Michigan2009</v>
      </c>
      <c r="E1965">
        <v>23</v>
      </c>
      <c r="F1965">
        <v>12</v>
      </c>
      <c r="G1965">
        <v>2</v>
      </c>
      <c r="H1965" s="2">
        <v>0</v>
      </c>
      <c r="I1965">
        <v>1.58</v>
      </c>
      <c r="J1965">
        <v>3.18</v>
      </c>
      <c r="K1965">
        <v>4.76</v>
      </c>
      <c r="L1965" s="2">
        <f>_xlfn.RANK.EQ(I1965, INDEX(CFB!$I$2:$I$1048576, MATCH(W1965, CFB!$W$2:$W$1048576, 0)):INDEX(CFB!$I$2:$I$1048576, MATCH(W1965, CFB!$W$2:$W$1048576, 0) + COUNTIF(CFB!$W$2:$W$1048576, W1965) - 1), 0)</f>
        <v>53</v>
      </c>
      <c r="M1965" s="2">
        <f>_xlfn.RANK.EQ(J1965, INDEX(CFB!$J$2:$J$1048576, MATCH(W1965, CFB!$W$2:$W$1048576, 0)):INDEX(CFB!$J$2:$J$1048576, MATCH(W1965, CFB!$W$2:$W$1048576, 0) + COUNTIF(CFB!$W$2:$W$1048576, W1965) - 1))</f>
        <v>33</v>
      </c>
      <c r="N1965" s="2">
        <f>RANK(K1965, INDEX(CFB!$K$2:$K$1048576, MATCH(W1965, CFB!$W$2:$W$1048576, 0)):INDEX(CFB!$K$2:$K$1048576, MATCH(W1965, CFB!$W$2:$W$1048576, 0) + COUNTIF(CFB!$W$2:$W$1048576, W1965) - 1))</f>
        <v>45</v>
      </c>
      <c r="O1965">
        <v>42.96</v>
      </c>
      <c r="P1965">
        <v>9.42</v>
      </c>
      <c r="Q1965">
        <v>8.6199999999999992</v>
      </c>
      <c r="R1965">
        <v>5.75</v>
      </c>
      <c r="S1965">
        <v>5.12</v>
      </c>
      <c r="T1965">
        <v>2.98</v>
      </c>
      <c r="U1965">
        <v>6.78</v>
      </c>
      <c r="V1965">
        <v>4.28</v>
      </c>
      <c r="W1965">
        <v>2009</v>
      </c>
      <c r="X1965">
        <f t="shared" si="59"/>
        <v>0</v>
      </c>
    </row>
    <row r="1966" spans="1:24" ht="12.75" hidden="1" customHeight="1" x14ac:dyDescent="0.45">
      <c r="A1966">
        <v>46</v>
      </c>
      <c r="B1966" t="s">
        <v>46</v>
      </c>
      <c r="C1966" t="s">
        <v>182</v>
      </c>
      <c r="D1966" s="2" t="str">
        <f t="shared" si="58"/>
        <v>Missouri2009</v>
      </c>
      <c r="F1966">
        <v>8</v>
      </c>
      <c r="G1966">
        <v>5</v>
      </c>
      <c r="H1966" s="2">
        <v>0</v>
      </c>
      <c r="I1966">
        <v>4.13</v>
      </c>
      <c r="J1966">
        <v>0.19</v>
      </c>
      <c r="K1966">
        <v>4.33</v>
      </c>
      <c r="L1966" s="2">
        <f>_xlfn.RANK.EQ(I1966, INDEX(CFB!$I$2:$I$1048576, MATCH(W1966, CFB!$W$2:$W$1048576, 0)):INDEX(CFB!$I$2:$I$1048576, MATCH(W1966, CFB!$W$2:$W$1048576, 0) + COUNTIF(CFB!$W$2:$W$1048576, W1966) - 1), 0)</f>
        <v>33</v>
      </c>
      <c r="M1966" s="2">
        <f>_xlfn.RANK.EQ(J1966, INDEX(CFB!$J$2:$J$1048576, MATCH(W1966, CFB!$W$2:$W$1048576, 0)):INDEX(CFB!$J$2:$J$1048576, MATCH(W1966, CFB!$W$2:$W$1048576, 0) + COUNTIF(CFB!$W$2:$W$1048576, W1966) - 1))</f>
        <v>59</v>
      </c>
      <c r="N1966" s="2">
        <f>RANK(K1966, INDEX(CFB!$K$2:$K$1048576, MATCH(W1966, CFB!$W$2:$W$1048576, 0)):INDEX(CFB!$K$2:$K$1048576, MATCH(W1966, CFB!$W$2:$W$1048576, 0) + COUNTIF(CFB!$W$2:$W$1048576, W1966) - 1))</f>
        <v>46</v>
      </c>
      <c r="O1966">
        <v>44.28</v>
      </c>
      <c r="P1966">
        <v>11.12</v>
      </c>
      <c r="Q1966">
        <v>9.4499999999999993</v>
      </c>
      <c r="R1966">
        <v>5.44</v>
      </c>
      <c r="S1966">
        <v>4.82</v>
      </c>
      <c r="T1966">
        <v>2.16</v>
      </c>
      <c r="U1966">
        <v>7.14</v>
      </c>
      <c r="V1966">
        <v>3.92</v>
      </c>
      <c r="W1966">
        <v>2009</v>
      </c>
      <c r="X1966">
        <f t="shared" si="59"/>
        <v>0</v>
      </c>
    </row>
    <row r="1967" spans="1:24" ht="12.75" hidden="1" customHeight="1" x14ac:dyDescent="0.45">
      <c r="A1967">
        <v>47</v>
      </c>
      <c r="B1967" t="s">
        <v>83</v>
      </c>
      <c r="C1967" t="s">
        <v>180</v>
      </c>
      <c r="D1967" s="2" t="str">
        <f t="shared" si="58"/>
        <v>California2009</v>
      </c>
      <c r="F1967">
        <v>8</v>
      </c>
      <c r="G1967">
        <v>5</v>
      </c>
      <c r="H1967" s="2">
        <v>0</v>
      </c>
      <c r="I1967">
        <v>1.78</v>
      </c>
      <c r="J1967">
        <v>2.5</v>
      </c>
      <c r="K1967">
        <v>4.28</v>
      </c>
      <c r="L1967" s="2">
        <f>_xlfn.RANK.EQ(I1967, INDEX(CFB!$I$2:$I$1048576, MATCH(W1967, CFB!$W$2:$W$1048576, 0)):INDEX(CFB!$I$2:$I$1048576, MATCH(W1967, CFB!$W$2:$W$1048576, 0) + COUNTIF(CFB!$W$2:$W$1048576, W1967) - 1), 0)</f>
        <v>52</v>
      </c>
      <c r="M1967" s="2">
        <f>_xlfn.RANK.EQ(J1967, INDEX(CFB!$J$2:$J$1048576, MATCH(W1967, CFB!$W$2:$W$1048576, 0)):INDEX(CFB!$J$2:$J$1048576, MATCH(W1967, CFB!$W$2:$W$1048576, 0) + COUNTIF(CFB!$W$2:$W$1048576, W1967) - 1))</f>
        <v>38</v>
      </c>
      <c r="N1967" s="2">
        <f>RANK(K1967, INDEX(CFB!$K$2:$K$1048576, MATCH(W1967, CFB!$W$2:$W$1048576, 0)):INDEX(CFB!$K$2:$K$1048576, MATCH(W1967, CFB!$W$2:$W$1048576, 0) + COUNTIF(CFB!$W$2:$W$1048576, W1967) - 1))</f>
        <v>47</v>
      </c>
      <c r="O1967">
        <v>44.04</v>
      </c>
      <c r="P1967">
        <v>11.22</v>
      </c>
      <c r="Q1967">
        <v>9.02</v>
      </c>
      <c r="R1967">
        <v>6.23</v>
      </c>
      <c r="S1967">
        <v>5.91</v>
      </c>
      <c r="T1967">
        <v>2.2000000000000002</v>
      </c>
      <c r="U1967">
        <v>7.23</v>
      </c>
      <c r="V1967">
        <v>4.33</v>
      </c>
      <c r="W1967">
        <v>2009</v>
      </c>
      <c r="X1967">
        <f t="shared" si="59"/>
        <v>0</v>
      </c>
    </row>
    <row r="1968" spans="1:24" ht="12.75" hidden="1" customHeight="1" x14ac:dyDescent="0.45">
      <c r="A1968">
        <v>48</v>
      </c>
      <c r="B1968" t="s">
        <v>107</v>
      </c>
      <c r="C1968" t="s">
        <v>165</v>
      </c>
      <c r="D1968" s="2" t="str">
        <f t="shared" si="58"/>
        <v>Houston2009</v>
      </c>
      <c r="F1968">
        <v>10</v>
      </c>
      <c r="G1968">
        <v>4</v>
      </c>
      <c r="H1968" s="2">
        <v>0</v>
      </c>
      <c r="I1968">
        <v>10.7</v>
      </c>
      <c r="J1968">
        <v>-6.49</v>
      </c>
      <c r="K1968">
        <v>4.21</v>
      </c>
      <c r="L1968" s="2">
        <f>_xlfn.RANK.EQ(I1968, INDEX(CFB!$I$2:$I$1048576, MATCH(W1968, CFB!$W$2:$W$1048576, 0)):INDEX(CFB!$I$2:$I$1048576, MATCH(W1968, CFB!$W$2:$W$1048576, 0) + COUNTIF(CFB!$W$2:$W$1048576, W1968) - 1), 0)</f>
        <v>8</v>
      </c>
      <c r="M1968" s="2">
        <f>_xlfn.RANK.EQ(J1968, INDEX(CFB!$J$2:$J$1048576, MATCH(W1968, CFB!$W$2:$W$1048576, 0)):INDEX(CFB!$J$2:$J$1048576, MATCH(W1968, CFB!$W$2:$W$1048576, 0) + COUNTIF(CFB!$W$2:$W$1048576, W1968) - 1))</f>
        <v>108</v>
      </c>
      <c r="N1968" s="2">
        <f>RANK(K1968, INDEX(CFB!$K$2:$K$1048576, MATCH(W1968, CFB!$W$2:$W$1048576, 0)):INDEX(CFB!$K$2:$K$1048576, MATCH(W1968, CFB!$W$2:$W$1048576, 0) + COUNTIF(CFB!$W$2:$W$1048576, W1968) - 1))</f>
        <v>48</v>
      </c>
      <c r="O1968">
        <v>53.05</v>
      </c>
      <c r="P1968">
        <v>18.46</v>
      </c>
      <c r="Q1968">
        <v>9.02</v>
      </c>
      <c r="R1968">
        <v>6.29</v>
      </c>
      <c r="S1968">
        <v>5.59</v>
      </c>
      <c r="T1968">
        <v>4.32</v>
      </c>
      <c r="U1968">
        <v>7.84</v>
      </c>
      <c r="V1968">
        <v>5.12</v>
      </c>
      <c r="W1968">
        <v>2009</v>
      </c>
      <c r="X1968">
        <f t="shared" si="59"/>
        <v>0</v>
      </c>
    </row>
    <row r="1969" spans="1:24" ht="12.75" hidden="1" customHeight="1" x14ac:dyDescent="0.45">
      <c r="A1969">
        <v>49</v>
      </c>
      <c r="B1969" t="s">
        <v>73</v>
      </c>
      <c r="C1969" t="s">
        <v>180</v>
      </c>
      <c r="D1969" s="2" t="str">
        <f t="shared" si="58"/>
        <v>UCLA2009</v>
      </c>
      <c r="F1969">
        <v>7</v>
      </c>
      <c r="G1969">
        <v>6</v>
      </c>
      <c r="H1969" s="2">
        <v>0</v>
      </c>
      <c r="I1969">
        <v>-2.2000000000000002</v>
      </c>
      <c r="J1969">
        <v>5.99</v>
      </c>
      <c r="K1969">
        <v>3.8</v>
      </c>
      <c r="L1969" s="2">
        <f>_xlfn.RANK.EQ(I1969, INDEX(CFB!$I$2:$I$1048576, MATCH(W1969, CFB!$W$2:$W$1048576, 0)):INDEX(CFB!$I$2:$I$1048576, MATCH(W1969, CFB!$W$2:$W$1048576, 0) + COUNTIF(CFB!$W$2:$W$1048576, W1969) - 1), 0)</f>
        <v>86</v>
      </c>
      <c r="M1969" s="2">
        <f>_xlfn.RANK.EQ(J1969, INDEX(CFB!$J$2:$J$1048576, MATCH(W1969, CFB!$W$2:$W$1048576, 0)):INDEX(CFB!$J$2:$J$1048576, MATCH(W1969, CFB!$W$2:$W$1048576, 0) + COUNTIF(CFB!$W$2:$W$1048576, W1969) - 1))</f>
        <v>21</v>
      </c>
      <c r="N1969" s="2">
        <f>RANK(K1969, INDEX(CFB!$K$2:$K$1048576, MATCH(W1969, CFB!$W$2:$W$1048576, 0)):INDEX(CFB!$K$2:$K$1048576, MATCH(W1969, CFB!$W$2:$W$1048576, 0) + COUNTIF(CFB!$W$2:$W$1048576, W1969) - 1))</f>
        <v>49</v>
      </c>
      <c r="O1969">
        <v>37.08</v>
      </c>
      <c r="P1969">
        <v>5.05</v>
      </c>
      <c r="Q1969">
        <v>8.2899999999999991</v>
      </c>
      <c r="R1969">
        <v>5.19</v>
      </c>
      <c r="S1969">
        <v>4.92</v>
      </c>
      <c r="T1969">
        <v>2.61</v>
      </c>
      <c r="U1969">
        <v>6.49</v>
      </c>
      <c r="V1969">
        <v>3.8</v>
      </c>
      <c r="W1969">
        <v>2009</v>
      </c>
      <c r="X1969">
        <f t="shared" si="59"/>
        <v>0</v>
      </c>
    </row>
    <row r="1970" spans="1:24" ht="12.75" hidden="1" customHeight="1" x14ac:dyDescent="0.45">
      <c r="A1970">
        <v>50</v>
      </c>
      <c r="B1970" t="s">
        <v>102</v>
      </c>
      <c r="C1970" t="s">
        <v>179</v>
      </c>
      <c r="D1970" s="2" t="str">
        <f t="shared" si="58"/>
        <v>South Florida2009</v>
      </c>
      <c r="F1970">
        <v>8</v>
      </c>
      <c r="G1970">
        <v>5</v>
      </c>
      <c r="H1970" s="2">
        <v>0</v>
      </c>
      <c r="I1970">
        <v>-2.4700000000000002</v>
      </c>
      <c r="J1970">
        <v>6.11</v>
      </c>
      <c r="K1970">
        <v>3.64</v>
      </c>
      <c r="L1970" s="2">
        <f>_xlfn.RANK.EQ(I1970, INDEX(CFB!$I$2:$I$1048576, MATCH(W1970, CFB!$W$2:$W$1048576, 0)):INDEX(CFB!$I$2:$I$1048576, MATCH(W1970, CFB!$W$2:$W$1048576, 0) + COUNTIF(CFB!$W$2:$W$1048576, W1970) - 1), 0)</f>
        <v>87</v>
      </c>
      <c r="M1970" s="2">
        <f>_xlfn.RANK.EQ(J1970, INDEX(CFB!$J$2:$J$1048576, MATCH(W1970, CFB!$W$2:$W$1048576, 0)):INDEX(CFB!$J$2:$J$1048576, MATCH(W1970, CFB!$W$2:$W$1048576, 0) + COUNTIF(CFB!$W$2:$W$1048576, W1970) - 1))</f>
        <v>20</v>
      </c>
      <c r="N1970" s="2">
        <f>RANK(K1970, INDEX(CFB!$K$2:$K$1048576, MATCH(W1970, CFB!$W$2:$W$1048576, 0)):INDEX(CFB!$K$2:$K$1048576, MATCH(W1970, CFB!$W$2:$W$1048576, 0) + COUNTIF(CFB!$W$2:$W$1048576, W1970) - 1))</f>
        <v>50</v>
      </c>
      <c r="O1970">
        <v>38.89</v>
      </c>
      <c r="P1970">
        <v>6.27</v>
      </c>
      <c r="Q1970">
        <v>9.48</v>
      </c>
      <c r="R1970">
        <v>4.7300000000000004</v>
      </c>
      <c r="S1970">
        <v>5.42</v>
      </c>
      <c r="T1970">
        <v>2.77</v>
      </c>
      <c r="U1970">
        <v>6.84</v>
      </c>
      <c r="V1970">
        <v>3.78</v>
      </c>
      <c r="W1970">
        <v>2009</v>
      </c>
      <c r="X1970">
        <f t="shared" si="59"/>
        <v>0</v>
      </c>
    </row>
    <row r="1971" spans="1:24" ht="12.75" hidden="1" customHeight="1" x14ac:dyDescent="0.45">
      <c r="A1971">
        <v>51</v>
      </c>
      <c r="B1971" t="s">
        <v>66</v>
      </c>
      <c r="C1971" t="s">
        <v>180</v>
      </c>
      <c r="D1971" s="2" t="str">
        <f t="shared" si="58"/>
        <v>Washington2009</v>
      </c>
      <c r="F1971">
        <v>5</v>
      </c>
      <c r="G1971">
        <v>7</v>
      </c>
      <c r="H1971" s="2">
        <v>0</v>
      </c>
      <c r="I1971">
        <v>2.34</v>
      </c>
      <c r="J1971">
        <v>1.27</v>
      </c>
      <c r="K1971">
        <v>3.61</v>
      </c>
      <c r="L1971" s="2">
        <f>_xlfn.RANK.EQ(I1971, INDEX(CFB!$I$2:$I$1048576, MATCH(W1971, CFB!$W$2:$W$1048576, 0)):INDEX(CFB!$I$2:$I$1048576, MATCH(W1971, CFB!$W$2:$W$1048576, 0) + COUNTIF(CFB!$W$2:$W$1048576, W1971) - 1), 0)</f>
        <v>46</v>
      </c>
      <c r="M1971" s="2">
        <f>_xlfn.RANK.EQ(J1971, INDEX(CFB!$J$2:$J$1048576, MATCH(W1971, CFB!$W$2:$W$1048576, 0)):INDEX(CFB!$J$2:$J$1048576, MATCH(W1971, CFB!$W$2:$W$1048576, 0) + COUNTIF(CFB!$W$2:$W$1048576, W1971) - 1))</f>
        <v>51</v>
      </c>
      <c r="N1971" s="2">
        <f>RANK(K1971, INDEX(CFB!$K$2:$K$1048576, MATCH(W1971, CFB!$W$2:$W$1048576, 0)):INDEX(CFB!$K$2:$K$1048576, MATCH(W1971, CFB!$W$2:$W$1048576, 0) + COUNTIF(CFB!$W$2:$W$1048576, W1971) - 1))</f>
        <v>51</v>
      </c>
      <c r="O1971">
        <v>42.22</v>
      </c>
      <c r="P1971">
        <v>9.89</v>
      </c>
      <c r="Q1971">
        <v>8.85</v>
      </c>
      <c r="R1971">
        <v>6.09</v>
      </c>
      <c r="S1971">
        <v>5.68</v>
      </c>
      <c r="T1971">
        <v>3.16</v>
      </c>
      <c r="U1971">
        <v>7.12</v>
      </c>
      <c r="V1971">
        <v>4.63</v>
      </c>
      <c r="W1971">
        <v>2009</v>
      </c>
      <c r="X1971">
        <f t="shared" si="59"/>
        <v>0</v>
      </c>
    </row>
    <row r="1972" spans="1:24" ht="12.75" hidden="1" customHeight="1" x14ac:dyDescent="0.45">
      <c r="A1972">
        <v>52</v>
      </c>
      <c r="B1972" t="s">
        <v>108</v>
      </c>
      <c r="C1972" t="s">
        <v>168</v>
      </c>
      <c r="D1972" s="2" t="str">
        <f t="shared" si="58"/>
        <v>East Carolina2009</v>
      </c>
      <c r="F1972">
        <v>9</v>
      </c>
      <c r="G1972">
        <v>5</v>
      </c>
      <c r="H1972" s="2">
        <v>0</v>
      </c>
      <c r="I1972">
        <v>0.56999999999999995</v>
      </c>
      <c r="J1972">
        <v>3</v>
      </c>
      <c r="K1972">
        <v>3.58</v>
      </c>
      <c r="L1972" s="2">
        <f>_xlfn.RANK.EQ(I1972, INDEX(CFB!$I$2:$I$1048576, MATCH(W1972, CFB!$W$2:$W$1048576, 0)):INDEX(CFB!$I$2:$I$1048576, MATCH(W1972, CFB!$W$2:$W$1048576, 0) + COUNTIF(CFB!$W$2:$W$1048576, W1972) - 1), 0)</f>
        <v>64</v>
      </c>
      <c r="M1972" s="2">
        <f>_xlfn.RANK.EQ(J1972, INDEX(CFB!$J$2:$J$1048576, MATCH(W1972, CFB!$W$2:$W$1048576, 0)):INDEX(CFB!$J$2:$J$1048576, MATCH(W1972, CFB!$W$2:$W$1048576, 0) + COUNTIF(CFB!$W$2:$W$1048576, W1972) - 1))</f>
        <v>35</v>
      </c>
      <c r="N1972" s="2">
        <f>RANK(K1972, INDEX(CFB!$K$2:$K$1048576, MATCH(W1972, CFB!$W$2:$W$1048576, 0)):INDEX(CFB!$K$2:$K$1048576, MATCH(W1972, CFB!$W$2:$W$1048576, 0) + COUNTIF(CFB!$W$2:$W$1048576, W1972) - 1))</f>
        <v>52</v>
      </c>
      <c r="O1972">
        <v>38.68</v>
      </c>
      <c r="P1972">
        <v>8.73</v>
      </c>
      <c r="Q1972">
        <v>7.74</v>
      </c>
      <c r="R1972">
        <v>5.31</v>
      </c>
      <c r="S1972">
        <v>5.13</v>
      </c>
      <c r="T1972">
        <v>2.72</v>
      </c>
      <c r="U1972">
        <v>6.24</v>
      </c>
      <c r="V1972">
        <v>4.21</v>
      </c>
      <c r="W1972">
        <v>2009</v>
      </c>
      <c r="X1972">
        <f t="shared" si="59"/>
        <v>0</v>
      </c>
    </row>
    <row r="1973" spans="1:24" ht="12.75" hidden="1" customHeight="1" x14ac:dyDescent="0.45">
      <c r="A1973">
        <v>53</v>
      </c>
      <c r="B1973" t="s">
        <v>34</v>
      </c>
      <c r="C1973" t="s">
        <v>181</v>
      </c>
      <c r="D1973" s="2" t="str">
        <f t="shared" si="58"/>
        <v>Texas A&amp;M2009</v>
      </c>
      <c r="F1973">
        <v>6</v>
      </c>
      <c r="G1973">
        <v>7</v>
      </c>
      <c r="H1973" s="2">
        <v>0</v>
      </c>
      <c r="I1973">
        <v>5.96</v>
      </c>
      <c r="J1973">
        <v>-2.59</v>
      </c>
      <c r="K1973">
        <v>3.37</v>
      </c>
      <c r="L1973" s="2">
        <f>_xlfn.RANK.EQ(I1973, INDEX(CFB!$I$2:$I$1048576, MATCH(W1973, CFB!$W$2:$W$1048576, 0)):INDEX(CFB!$I$2:$I$1048576, MATCH(W1973, CFB!$W$2:$W$1048576, 0) + COUNTIF(CFB!$W$2:$W$1048576, W1973) - 1), 0)</f>
        <v>20</v>
      </c>
      <c r="M1973" s="2">
        <f>_xlfn.RANK.EQ(J1973, INDEX(CFB!$J$2:$J$1048576, MATCH(W1973, CFB!$W$2:$W$1048576, 0)):INDEX(CFB!$J$2:$J$1048576, MATCH(W1973, CFB!$W$2:$W$1048576, 0) + COUNTIF(CFB!$W$2:$W$1048576, W1973) - 1))</f>
        <v>78</v>
      </c>
      <c r="N1973" s="2">
        <f>RANK(K1973, INDEX(CFB!$K$2:$K$1048576, MATCH(W1973, CFB!$W$2:$W$1048576, 0)):INDEX(CFB!$K$2:$K$1048576, MATCH(W1973, CFB!$W$2:$W$1048576, 0) + COUNTIF(CFB!$W$2:$W$1048576, W1973) - 1))</f>
        <v>53</v>
      </c>
      <c r="O1973">
        <v>48.65</v>
      </c>
      <c r="P1973">
        <v>17.16</v>
      </c>
      <c r="Q1973">
        <v>8.76</v>
      </c>
      <c r="R1973">
        <v>5.67</v>
      </c>
      <c r="S1973">
        <v>5.81</v>
      </c>
      <c r="T1973">
        <v>3.44</v>
      </c>
      <c r="U1973">
        <v>7.21</v>
      </c>
      <c r="V1973">
        <v>4.45</v>
      </c>
      <c r="W1973">
        <v>2009</v>
      </c>
      <c r="X1973">
        <f t="shared" si="59"/>
        <v>0</v>
      </c>
    </row>
    <row r="1974" spans="1:24" ht="12.75" hidden="1" customHeight="1" x14ac:dyDescent="0.45">
      <c r="A1974">
        <v>54</v>
      </c>
      <c r="B1974" t="s">
        <v>128</v>
      </c>
      <c r="C1974" t="s">
        <v>174</v>
      </c>
      <c r="D1974" s="2" t="str">
        <f t="shared" si="58"/>
        <v>Troy2009</v>
      </c>
      <c r="F1974">
        <v>9</v>
      </c>
      <c r="G1974">
        <v>4</v>
      </c>
      <c r="H1974" s="2">
        <v>0</v>
      </c>
      <c r="I1974">
        <v>5.56</v>
      </c>
      <c r="J1974">
        <v>-2.84</v>
      </c>
      <c r="K1974">
        <v>2.73</v>
      </c>
      <c r="L1974" s="2">
        <f>_xlfn.RANK.EQ(I1974, INDEX(CFB!$I$2:$I$1048576, MATCH(W1974, CFB!$W$2:$W$1048576, 0)):INDEX(CFB!$I$2:$I$1048576, MATCH(W1974, CFB!$W$2:$W$1048576, 0) + COUNTIF(CFB!$W$2:$W$1048576, W1974) - 1), 0)</f>
        <v>25</v>
      </c>
      <c r="M1974" s="2">
        <f>_xlfn.RANK.EQ(J1974, INDEX(CFB!$J$2:$J$1048576, MATCH(W1974, CFB!$W$2:$W$1048576, 0)):INDEX(CFB!$J$2:$J$1048576, MATCH(W1974, CFB!$W$2:$W$1048576, 0) + COUNTIF(CFB!$W$2:$W$1048576, W1974) - 1))</f>
        <v>79</v>
      </c>
      <c r="N1974" s="2">
        <f>RANK(K1974, INDEX(CFB!$K$2:$K$1048576, MATCH(W1974, CFB!$W$2:$W$1048576, 0)):INDEX(CFB!$K$2:$K$1048576, MATCH(W1974, CFB!$W$2:$W$1048576, 0) + COUNTIF(CFB!$W$2:$W$1048576, W1974) - 1))</f>
        <v>54</v>
      </c>
      <c r="O1974">
        <v>43.3</v>
      </c>
      <c r="P1974">
        <v>17.39</v>
      </c>
      <c r="Q1974">
        <v>9.0299999999999994</v>
      </c>
      <c r="R1974">
        <v>6.08</v>
      </c>
      <c r="S1974">
        <v>5.14</v>
      </c>
      <c r="T1974">
        <v>2.97</v>
      </c>
      <c r="U1974">
        <v>7.25</v>
      </c>
      <c r="V1974">
        <v>4.6500000000000004</v>
      </c>
      <c r="W1974">
        <v>2009</v>
      </c>
      <c r="X1974">
        <f t="shared" si="59"/>
        <v>0</v>
      </c>
    </row>
    <row r="1975" spans="1:24" ht="12.75" hidden="1" customHeight="1" x14ac:dyDescent="0.45">
      <c r="A1975">
        <v>55</v>
      </c>
      <c r="B1975" t="s">
        <v>95</v>
      </c>
      <c r="C1975" t="s">
        <v>10</v>
      </c>
      <c r="D1975" s="2" t="str">
        <f t="shared" si="58"/>
        <v>Michigan State2009</v>
      </c>
      <c r="F1975">
        <v>6</v>
      </c>
      <c r="G1975">
        <v>7</v>
      </c>
      <c r="H1975" s="2">
        <v>0</v>
      </c>
      <c r="I1975">
        <v>3.86</v>
      </c>
      <c r="J1975">
        <v>-1.33</v>
      </c>
      <c r="K1975">
        <v>2.52</v>
      </c>
      <c r="L1975" s="2">
        <f>_xlfn.RANK.EQ(I1975, INDEX(CFB!$I$2:$I$1048576, MATCH(W1975, CFB!$W$2:$W$1048576, 0)):INDEX(CFB!$I$2:$I$1048576, MATCH(W1975, CFB!$W$2:$W$1048576, 0) + COUNTIF(CFB!$W$2:$W$1048576, W1975) - 1), 0)</f>
        <v>36</v>
      </c>
      <c r="M1975" s="2">
        <f>_xlfn.RANK.EQ(J1975, INDEX(CFB!$J$2:$J$1048576, MATCH(W1975, CFB!$W$2:$W$1048576, 0)):INDEX(CFB!$J$2:$J$1048576, MATCH(W1975, CFB!$W$2:$W$1048576, 0) + COUNTIF(CFB!$W$2:$W$1048576, W1975) - 1))</f>
        <v>66</v>
      </c>
      <c r="N1975" s="2">
        <f>RANK(K1975, INDEX(CFB!$K$2:$K$1048576, MATCH(W1975, CFB!$W$2:$W$1048576, 0)):INDEX(CFB!$K$2:$K$1048576, MATCH(W1975, CFB!$W$2:$W$1048576, 0) + COUNTIF(CFB!$W$2:$W$1048576, W1975) - 1))</f>
        <v>55</v>
      </c>
      <c r="O1975">
        <v>44.58</v>
      </c>
      <c r="P1975">
        <v>12.22</v>
      </c>
      <c r="Q1975">
        <v>9.83</v>
      </c>
      <c r="R1975">
        <v>5.67</v>
      </c>
      <c r="S1975">
        <v>5.46</v>
      </c>
      <c r="T1975">
        <v>2.5099999999999998</v>
      </c>
      <c r="U1975">
        <v>7.58</v>
      </c>
      <c r="V1975">
        <v>4.16</v>
      </c>
      <c r="W1975">
        <v>2009</v>
      </c>
      <c r="X1975">
        <f t="shared" si="59"/>
        <v>0</v>
      </c>
    </row>
    <row r="1976" spans="1:24" ht="12.75" hidden="1" customHeight="1" x14ac:dyDescent="0.45">
      <c r="A1976">
        <v>56</v>
      </c>
      <c r="B1976" t="s">
        <v>130</v>
      </c>
      <c r="C1976" t="s">
        <v>178</v>
      </c>
      <c r="D1976" s="2" t="str">
        <f t="shared" si="58"/>
        <v>Nevada2009</v>
      </c>
      <c r="F1976">
        <v>8</v>
      </c>
      <c r="G1976">
        <v>5</v>
      </c>
      <c r="H1976" s="2">
        <v>0</v>
      </c>
      <c r="I1976">
        <v>4.38</v>
      </c>
      <c r="J1976">
        <v>-2.19</v>
      </c>
      <c r="K1976">
        <v>2.19</v>
      </c>
      <c r="L1976" s="2">
        <f>_xlfn.RANK.EQ(I1976, INDEX(CFB!$I$2:$I$1048576, MATCH(W1976, CFB!$W$2:$W$1048576, 0)):INDEX(CFB!$I$2:$I$1048576, MATCH(W1976, CFB!$W$2:$W$1048576, 0) + COUNTIF(CFB!$W$2:$W$1048576, W1976) - 1), 0)</f>
        <v>32</v>
      </c>
      <c r="M1976" s="2">
        <f>_xlfn.RANK.EQ(J1976, INDEX(CFB!$J$2:$J$1048576, MATCH(W1976, CFB!$W$2:$W$1048576, 0)):INDEX(CFB!$J$2:$J$1048576, MATCH(W1976, CFB!$W$2:$W$1048576, 0) + COUNTIF(CFB!$W$2:$W$1048576, W1976) - 1))</f>
        <v>74</v>
      </c>
      <c r="N1976" s="2">
        <f>RANK(K1976, INDEX(CFB!$K$2:$K$1048576, MATCH(W1976, CFB!$W$2:$W$1048576, 0)):INDEX(CFB!$K$2:$K$1048576, MATCH(W1976, CFB!$W$2:$W$1048576, 0) + COUNTIF(CFB!$W$2:$W$1048576, W1976) - 1))</f>
        <v>56</v>
      </c>
      <c r="O1976">
        <v>47.79</v>
      </c>
      <c r="P1976">
        <v>17.170000000000002</v>
      </c>
      <c r="Q1976">
        <v>8.34</v>
      </c>
      <c r="R1976">
        <v>7.44</v>
      </c>
      <c r="S1976">
        <v>7.69</v>
      </c>
      <c r="T1976">
        <v>2.97</v>
      </c>
      <c r="U1976">
        <v>7.99</v>
      </c>
      <c r="V1976">
        <v>5.26</v>
      </c>
      <c r="W1976">
        <v>2009</v>
      </c>
      <c r="X1976">
        <f t="shared" si="59"/>
        <v>0</v>
      </c>
    </row>
    <row r="1977" spans="1:24" ht="12.75" hidden="1" customHeight="1" x14ac:dyDescent="0.45">
      <c r="A1977">
        <v>57</v>
      </c>
      <c r="B1977" t="s">
        <v>106</v>
      </c>
      <c r="C1977" t="s">
        <v>163</v>
      </c>
      <c r="D1977" s="2" t="str">
        <f t="shared" si="58"/>
        <v>Wake Forest2009</v>
      </c>
      <c r="F1977">
        <v>5</v>
      </c>
      <c r="G1977">
        <v>7</v>
      </c>
      <c r="H1977" s="2">
        <v>0</v>
      </c>
      <c r="I1977">
        <v>1.2</v>
      </c>
      <c r="J1977">
        <v>0.65</v>
      </c>
      <c r="K1977">
        <v>1.85</v>
      </c>
      <c r="L1977" s="2">
        <f>_xlfn.RANK.EQ(I1977, INDEX(CFB!$I$2:$I$1048576, MATCH(W1977, CFB!$W$2:$W$1048576, 0)):INDEX(CFB!$I$2:$I$1048576, MATCH(W1977, CFB!$W$2:$W$1048576, 0) + COUNTIF(CFB!$W$2:$W$1048576, W1977) - 1), 0)</f>
        <v>58</v>
      </c>
      <c r="M1977" s="2">
        <f>_xlfn.RANK.EQ(J1977, INDEX(CFB!$J$2:$J$1048576, MATCH(W1977, CFB!$W$2:$W$1048576, 0)):INDEX(CFB!$J$2:$J$1048576, MATCH(W1977, CFB!$W$2:$W$1048576, 0) + COUNTIF(CFB!$W$2:$W$1048576, W1977) - 1))</f>
        <v>57</v>
      </c>
      <c r="N1977" s="2">
        <f>RANK(K1977, INDEX(CFB!$K$2:$K$1048576, MATCH(W1977, CFB!$W$2:$W$1048576, 0)):INDEX(CFB!$K$2:$K$1048576, MATCH(W1977, CFB!$W$2:$W$1048576, 0) + COUNTIF(CFB!$W$2:$W$1048576, W1977) - 1))</f>
        <v>57</v>
      </c>
      <c r="O1977">
        <v>40.44</v>
      </c>
      <c r="P1977">
        <v>9.6999999999999993</v>
      </c>
      <c r="Q1977">
        <v>9.23</v>
      </c>
      <c r="R1977">
        <v>4.6900000000000004</v>
      </c>
      <c r="S1977">
        <v>4.58</v>
      </c>
      <c r="T1977">
        <v>3.57</v>
      </c>
      <c r="U1977">
        <v>6.76</v>
      </c>
      <c r="V1977">
        <v>4.3600000000000003</v>
      </c>
      <c r="W1977">
        <v>2009</v>
      </c>
      <c r="X1977">
        <f t="shared" si="59"/>
        <v>0</v>
      </c>
    </row>
    <row r="1978" spans="1:24" ht="12.75" hidden="1" customHeight="1" x14ac:dyDescent="0.45">
      <c r="A1978">
        <v>58</v>
      </c>
      <c r="B1978" t="s">
        <v>111</v>
      </c>
      <c r="C1978" t="s">
        <v>178</v>
      </c>
      <c r="D1978" s="2" t="str">
        <f t="shared" si="58"/>
        <v>Fresno State2009</v>
      </c>
      <c r="F1978">
        <v>8</v>
      </c>
      <c r="G1978">
        <v>5</v>
      </c>
      <c r="H1978" s="2">
        <v>0</v>
      </c>
      <c r="I1978">
        <v>5.1100000000000003</v>
      </c>
      <c r="J1978">
        <v>-3.77</v>
      </c>
      <c r="K1978">
        <v>1.34</v>
      </c>
      <c r="L1978" s="2">
        <f>_xlfn.RANK.EQ(I1978, INDEX(CFB!$I$2:$I$1048576, MATCH(W1978, CFB!$W$2:$W$1048576, 0)):INDEX(CFB!$I$2:$I$1048576, MATCH(W1978, CFB!$W$2:$W$1048576, 0) + COUNTIF(CFB!$W$2:$W$1048576, W1978) - 1), 0)</f>
        <v>29</v>
      </c>
      <c r="M1978" s="2">
        <f>_xlfn.RANK.EQ(J1978, INDEX(CFB!$J$2:$J$1048576, MATCH(W1978, CFB!$W$2:$W$1048576, 0)):INDEX(CFB!$J$2:$J$1048576, MATCH(W1978, CFB!$W$2:$W$1048576, 0) + COUNTIF(CFB!$W$2:$W$1048576, W1978) - 1))</f>
        <v>92</v>
      </c>
      <c r="N1978" s="2">
        <f>RANK(K1978, INDEX(CFB!$K$2:$K$1048576, MATCH(W1978, CFB!$W$2:$W$1048576, 0)):INDEX(CFB!$K$2:$K$1048576, MATCH(W1978, CFB!$W$2:$W$1048576, 0) + COUNTIF(CFB!$W$2:$W$1048576, W1978) - 1))</f>
        <v>58</v>
      </c>
      <c r="O1978">
        <v>43.44</v>
      </c>
      <c r="P1978">
        <v>16.920000000000002</v>
      </c>
      <c r="Q1978">
        <v>9.1999999999999993</v>
      </c>
      <c r="R1978">
        <v>5.79</v>
      </c>
      <c r="S1978">
        <v>5.95</v>
      </c>
      <c r="T1978">
        <v>5.0599999999999996</v>
      </c>
      <c r="U1978">
        <v>7.15</v>
      </c>
      <c r="V1978">
        <v>5.36</v>
      </c>
      <c r="W1978">
        <v>2009</v>
      </c>
      <c r="X1978">
        <f t="shared" si="59"/>
        <v>0</v>
      </c>
    </row>
    <row r="1979" spans="1:24" ht="12.75" hidden="1" customHeight="1" x14ac:dyDescent="0.45">
      <c r="A1979">
        <v>59</v>
      </c>
      <c r="B1979" t="s">
        <v>152</v>
      </c>
      <c r="C1979" t="s">
        <v>174</v>
      </c>
      <c r="D1979" s="2" t="str">
        <f t="shared" si="58"/>
        <v>Middle Tennessee State2009</v>
      </c>
      <c r="F1979">
        <v>10</v>
      </c>
      <c r="G1979">
        <v>3</v>
      </c>
      <c r="H1979" s="2">
        <v>0</v>
      </c>
      <c r="I1979">
        <v>1.21</v>
      </c>
      <c r="J1979">
        <v>-0.11</v>
      </c>
      <c r="K1979">
        <v>1.1000000000000001</v>
      </c>
      <c r="L1979" s="2">
        <f>_xlfn.RANK.EQ(I1979, INDEX(CFB!$I$2:$I$1048576, MATCH(W1979, CFB!$W$2:$W$1048576, 0)):INDEX(CFB!$I$2:$I$1048576, MATCH(W1979, CFB!$W$2:$W$1048576, 0) + COUNTIF(CFB!$W$2:$W$1048576, W1979) - 1), 0)</f>
        <v>57</v>
      </c>
      <c r="M1979" s="2">
        <f>_xlfn.RANK.EQ(J1979, INDEX(CFB!$J$2:$J$1048576, MATCH(W1979, CFB!$W$2:$W$1048576, 0)):INDEX(CFB!$J$2:$J$1048576, MATCH(W1979, CFB!$W$2:$W$1048576, 0) + COUNTIF(CFB!$W$2:$W$1048576, W1979) - 1))</f>
        <v>61</v>
      </c>
      <c r="N1979" s="2">
        <f>RANK(K1979, INDEX(CFB!$K$2:$K$1048576, MATCH(W1979, CFB!$W$2:$W$1048576, 0)):INDEX(CFB!$K$2:$K$1048576, MATCH(W1979, CFB!$W$2:$W$1048576, 0) + COUNTIF(CFB!$W$2:$W$1048576, W1979) - 1))</f>
        <v>59</v>
      </c>
      <c r="O1979">
        <v>40.15</v>
      </c>
      <c r="P1979">
        <v>12.61</v>
      </c>
      <c r="Q1979">
        <v>7.63</v>
      </c>
      <c r="R1979">
        <v>5.51</v>
      </c>
      <c r="S1979">
        <v>5.49</v>
      </c>
      <c r="T1979">
        <v>2.41</v>
      </c>
      <c r="U1979">
        <v>6.44</v>
      </c>
      <c r="V1979">
        <v>3.88</v>
      </c>
      <c r="W1979">
        <v>2009</v>
      </c>
      <c r="X1979">
        <f t="shared" si="59"/>
        <v>0</v>
      </c>
    </row>
    <row r="1980" spans="1:24" ht="12.75" hidden="1" customHeight="1" x14ac:dyDescent="0.45">
      <c r="A1980">
        <v>60</v>
      </c>
      <c r="B1980" t="s">
        <v>55</v>
      </c>
      <c r="C1980" t="s">
        <v>182</v>
      </c>
      <c r="D1980" s="2" t="str">
        <f t="shared" si="58"/>
        <v>Kansas2009</v>
      </c>
      <c r="F1980">
        <v>5</v>
      </c>
      <c r="G1980">
        <v>7</v>
      </c>
      <c r="H1980" s="2">
        <v>0</v>
      </c>
      <c r="I1980">
        <v>3.89</v>
      </c>
      <c r="J1980">
        <v>-3.01</v>
      </c>
      <c r="K1980">
        <v>0.88</v>
      </c>
      <c r="L1980" s="2">
        <f>_xlfn.RANK.EQ(I1980, INDEX(CFB!$I$2:$I$1048576, MATCH(W1980, CFB!$W$2:$W$1048576, 0)):INDEX(CFB!$I$2:$I$1048576, MATCH(W1980, CFB!$W$2:$W$1048576, 0) + COUNTIF(CFB!$W$2:$W$1048576, W1980) - 1), 0)</f>
        <v>34</v>
      </c>
      <c r="M1980" s="2">
        <f>_xlfn.RANK.EQ(J1980, INDEX(CFB!$J$2:$J$1048576, MATCH(W1980, CFB!$W$2:$W$1048576, 0)):INDEX(CFB!$J$2:$J$1048576, MATCH(W1980, CFB!$W$2:$W$1048576, 0) + COUNTIF(CFB!$W$2:$W$1048576, W1980) - 1))</f>
        <v>81</v>
      </c>
      <c r="N1980" s="2">
        <f>RANK(K1980, INDEX(CFB!$K$2:$K$1048576, MATCH(W1980, CFB!$W$2:$W$1048576, 0)):INDEX(CFB!$K$2:$K$1048576, MATCH(W1980, CFB!$W$2:$W$1048576, 0) + COUNTIF(CFB!$W$2:$W$1048576, W1980) - 1))</f>
        <v>60</v>
      </c>
      <c r="O1980">
        <v>45.28</v>
      </c>
      <c r="P1980">
        <v>13.02</v>
      </c>
      <c r="Q1980">
        <v>9.06</v>
      </c>
      <c r="R1980">
        <v>5.49</v>
      </c>
      <c r="S1980">
        <v>4.91</v>
      </c>
      <c r="T1980">
        <v>3.29</v>
      </c>
      <c r="U1980">
        <v>7.2</v>
      </c>
      <c r="V1980">
        <v>4.29</v>
      </c>
      <c r="W1980">
        <v>2009</v>
      </c>
      <c r="X1980">
        <f t="shared" si="59"/>
        <v>0</v>
      </c>
    </row>
    <row r="1981" spans="1:24" ht="12.75" hidden="1" customHeight="1" x14ac:dyDescent="0.45">
      <c r="A1981">
        <v>61</v>
      </c>
      <c r="B1981" t="s">
        <v>124</v>
      </c>
      <c r="C1981" t="s">
        <v>10</v>
      </c>
      <c r="D1981" s="2" t="str">
        <f t="shared" si="58"/>
        <v>Purdue2009</v>
      </c>
      <c r="F1981">
        <v>5</v>
      </c>
      <c r="G1981">
        <v>7</v>
      </c>
      <c r="H1981" s="2">
        <v>0</v>
      </c>
      <c r="I1981">
        <v>2.5499999999999998</v>
      </c>
      <c r="J1981">
        <v>-1.77</v>
      </c>
      <c r="K1981">
        <v>0.79</v>
      </c>
      <c r="L1981" s="2">
        <f>_xlfn.RANK.EQ(I1981, INDEX(CFB!$I$2:$I$1048576, MATCH(W1981, CFB!$W$2:$W$1048576, 0)):INDEX(CFB!$I$2:$I$1048576, MATCH(W1981, CFB!$W$2:$W$1048576, 0) + COUNTIF(CFB!$W$2:$W$1048576, W1981) - 1), 0)</f>
        <v>43</v>
      </c>
      <c r="M1981" s="2">
        <f>_xlfn.RANK.EQ(J1981, INDEX(CFB!$J$2:$J$1048576, MATCH(W1981, CFB!$W$2:$W$1048576, 0)):INDEX(CFB!$J$2:$J$1048576, MATCH(W1981, CFB!$W$2:$W$1048576, 0) + COUNTIF(CFB!$W$2:$W$1048576, W1981) - 1))</f>
        <v>70</v>
      </c>
      <c r="N1981" s="2">
        <f>RANK(K1981, INDEX(CFB!$K$2:$K$1048576, MATCH(W1981, CFB!$W$2:$W$1048576, 0)):INDEX(CFB!$K$2:$K$1048576, MATCH(W1981, CFB!$W$2:$W$1048576, 0) + COUNTIF(CFB!$W$2:$W$1048576, W1981) - 1))</f>
        <v>61</v>
      </c>
      <c r="O1981">
        <v>41.73</v>
      </c>
      <c r="P1981">
        <v>13.26</v>
      </c>
      <c r="Q1981">
        <v>8.26</v>
      </c>
      <c r="R1981">
        <v>4.71</v>
      </c>
      <c r="S1981">
        <v>5.54</v>
      </c>
      <c r="T1981">
        <v>3.18</v>
      </c>
      <c r="U1981">
        <v>6.91</v>
      </c>
      <c r="V1981">
        <v>3.92</v>
      </c>
      <c r="W1981">
        <v>2009</v>
      </c>
      <c r="X1981">
        <f t="shared" si="59"/>
        <v>0</v>
      </c>
    </row>
    <row r="1982" spans="1:24" ht="12.75" hidden="1" customHeight="1" x14ac:dyDescent="0.45">
      <c r="A1982">
        <v>62</v>
      </c>
      <c r="B1982" t="s">
        <v>28</v>
      </c>
      <c r="C1982" t="s">
        <v>180</v>
      </c>
      <c r="D1982" s="2" t="str">
        <f t="shared" si="58"/>
        <v>Arizona State2009</v>
      </c>
      <c r="F1982">
        <v>4</v>
      </c>
      <c r="G1982">
        <v>8</v>
      </c>
      <c r="H1982" s="2">
        <v>0</v>
      </c>
      <c r="I1982">
        <v>-3.52</v>
      </c>
      <c r="J1982">
        <v>4.2300000000000004</v>
      </c>
      <c r="K1982">
        <v>0.71</v>
      </c>
      <c r="L1982" s="2">
        <f>_xlfn.RANK.EQ(I1982, INDEX(CFB!$I$2:$I$1048576, MATCH(W1982, CFB!$W$2:$W$1048576, 0)):INDEX(CFB!$I$2:$I$1048576, MATCH(W1982, CFB!$W$2:$W$1048576, 0) + COUNTIF(CFB!$W$2:$W$1048576, W1982) - 1), 0)</f>
        <v>92</v>
      </c>
      <c r="M1982" s="2">
        <f>_xlfn.RANK.EQ(J1982, INDEX(CFB!$J$2:$J$1048576, MATCH(W1982, CFB!$W$2:$W$1048576, 0)):INDEX(CFB!$J$2:$J$1048576, MATCH(W1982, CFB!$W$2:$W$1048576, 0) + COUNTIF(CFB!$W$2:$W$1048576, W1982) - 1))</f>
        <v>26</v>
      </c>
      <c r="N1982" s="2">
        <f>RANK(K1982, INDEX(CFB!$K$2:$K$1048576, MATCH(W1982, CFB!$W$2:$W$1048576, 0)):INDEX(CFB!$K$2:$K$1048576, MATCH(W1982, CFB!$W$2:$W$1048576, 0) + COUNTIF(CFB!$W$2:$W$1048576, W1982) - 1))</f>
        <v>62</v>
      </c>
      <c r="O1982">
        <v>36.700000000000003</v>
      </c>
      <c r="P1982">
        <v>5.72</v>
      </c>
      <c r="Q1982">
        <v>7.65</v>
      </c>
      <c r="R1982">
        <v>4.58</v>
      </c>
      <c r="S1982">
        <v>5.09</v>
      </c>
      <c r="T1982">
        <v>1.95</v>
      </c>
      <c r="U1982">
        <v>6.29</v>
      </c>
      <c r="V1982">
        <v>3.34</v>
      </c>
      <c r="W1982">
        <v>2009</v>
      </c>
      <c r="X1982">
        <f t="shared" si="59"/>
        <v>0</v>
      </c>
    </row>
    <row r="1983" spans="1:24" ht="12.75" hidden="1" customHeight="1" x14ac:dyDescent="0.45">
      <c r="A1983">
        <v>63</v>
      </c>
      <c r="B1983" t="s">
        <v>42</v>
      </c>
      <c r="C1983" t="s">
        <v>10</v>
      </c>
      <c r="D1983" s="2" t="str">
        <f t="shared" si="58"/>
        <v>Minnesota2009</v>
      </c>
      <c r="F1983">
        <v>6</v>
      </c>
      <c r="G1983">
        <v>7</v>
      </c>
      <c r="H1983" s="2">
        <v>0</v>
      </c>
      <c r="I1983">
        <v>-0.81</v>
      </c>
      <c r="J1983">
        <v>0.7</v>
      </c>
      <c r="K1983">
        <v>-0.1</v>
      </c>
      <c r="L1983" s="2">
        <f>_xlfn.RANK.EQ(I1983, INDEX(CFB!$I$2:$I$1048576, MATCH(W1983, CFB!$W$2:$W$1048576, 0)):INDEX(CFB!$I$2:$I$1048576, MATCH(W1983, CFB!$W$2:$W$1048576, 0) + COUNTIF(CFB!$W$2:$W$1048576, W1983) - 1), 0)</f>
        <v>77</v>
      </c>
      <c r="M1983" s="2">
        <f>_xlfn.RANK.EQ(J1983, INDEX(CFB!$J$2:$J$1048576, MATCH(W1983, CFB!$W$2:$W$1048576, 0)):INDEX(CFB!$J$2:$J$1048576, MATCH(W1983, CFB!$W$2:$W$1048576, 0) + COUNTIF(CFB!$W$2:$W$1048576, W1983) - 1))</f>
        <v>56</v>
      </c>
      <c r="N1983" s="2">
        <f>RANK(K1983, INDEX(CFB!$K$2:$K$1048576, MATCH(W1983, CFB!$W$2:$W$1048576, 0)):INDEX(CFB!$K$2:$K$1048576, MATCH(W1983, CFB!$W$2:$W$1048576, 0) + COUNTIF(CFB!$W$2:$W$1048576, W1983) - 1))</f>
        <v>63</v>
      </c>
      <c r="O1983">
        <v>37.229999999999997</v>
      </c>
      <c r="P1983">
        <v>10.11</v>
      </c>
      <c r="Q1983">
        <v>8.6300000000000008</v>
      </c>
      <c r="R1983">
        <v>5.43</v>
      </c>
      <c r="S1983">
        <v>4.5</v>
      </c>
      <c r="T1983">
        <v>2.66</v>
      </c>
      <c r="U1983">
        <v>6.33</v>
      </c>
      <c r="V1983">
        <v>4.01</v>
      </c>
      <c r="W1983">
        <v>2009</v>
      </c>
      <c r="X1983">
        <f t="shared" si="59"/>
        <v>0</v>
      </c>
    </row>
    <row r="1984" spans="1:24" ht="12.75" hidden="1" customHeight="1" x14ac:dyDescent="0.45">
      <c r="A1984">
        <v>64</v>
      </c>
      <c r="B1984" t="s">
        <v>103</v>
      </c>
      <c r="C1984" t="s">
        <v>10</v>
      </c>
      <c r="D1984" s="2" t="str">
        <f t="shared" si="58"/>
        <v>Northwestern2009</v>
      </c>
      <c r="F1984">
        <v>8</v>
      </c>
      <c r="G1984">
        <v>5</v>
      </c>
      <c r="H1984" s="2">
        <v>0</v>
      </c>
      <c r="I1984">
        <v>0.73</v>
      </c>
      <c r="J1984">
        <v>-1.1200000000000001</v>
      </c>
      <c r="K1984">
        <v>-0.39</v>
      </c>
      <c r="L1984" s="2">
        <f>_xlfn.RANK.EQ(I1984, INDEX(CFB!$I$2:$I$1048576, MATCH(W1984, CFB!$W$2:$W$1048576, 0)):INDEX(CFB!$I$2:$I$1048576, MATCH(W1984, CFB!$W$2:$W$1048576, 0) + COUNTIF(CFB!$W$2:$W$1048576, W1984) - 1), 0)</f>
        <v>62</v>
      </c>
      <c r="M1984" s="2">
        <f>_xlfn.RANK.EQ(J1984, INDEX(CFB!$J$2:$J$1048576, MATCH(W1984, CFB!$W$2:$W$1048576, 0)):INDEX(CFB!$J$2:$J$1048576, MATCH(W1984, CFB!$W$2:$W$1048576, 0) + COUNTIF(CFB!$W$2:$W$1048576, W1984) - 1))</f>
        <v>65</v>
      </c>
      <c r="N1984" s="2">
        <f>RANK(K1984, INDEX(CFB!$K$2:$K$1048576, MATCH(W1984, CFB!$W$2:$W$1048576, 0)):INDEX(CFB!$K$2:$K$1048576, MATCH(W1984, CFB!$W$2:$W$1048576, 0) + COUNTIF(CFB!$W$2:$W$1048576, W1984) - 1))</f>
        <v>64</v>
      </c>
      <c r="O1984">
        <v>38.25</v>
      </c>
      <c r="P1984">
        <v>12.56</v>
      </c>
      <c r="Q1984">
        <v>8.39</v>
      </c>
      <c r="R1984">
        <v>5.72</v>
      </c>
      <c r="S1984">
        <v>4.1500000000000004</v>
      </c>
      <c r="T1984">
        <v>2.86</v>
      </c>
      <c r="U1984">
        <v>6.28</v>
      </c>
      <c r="V1984">
        <v>4.26</v>
      </c>
      <c r="W1984">
        <v>2009</v>
      </c>
      <c r="X1984">
        <f t="shared" si="59"/>
        <v>0</v>
      </c>
    </row>
    <row r="1985" spans="1:24" ht="12.75" hidden="1" customHeight="1" x14ac:dyDescent="0.45">
      <c r="A1985">
        <v>65</v>
      </c>
      <c r="B1985" t="s">
        <v>150</v>
      </c>
      <c r="C1985" t="s">
        <v>168</v>
      </c>
      <c r="D1985" s="2" t="str">
        <f t="shared" si="58"/>
        <v>Southern Mississippi2009</v>
      </c>
      <c r="F1985">
        <v>7</v>
      </c>
      <c r="G1985">
        <v>6</v>
      </c>
      <c r="H1985" s="2">
        <v>0</v>
      </c>
      <c r="I1985">
        <v>3.01</v>
      </c>
      <c r="J1985">
        <v>-3.68</v>
      </c>
      <c r="K1985">
        <v>-0.67</v>
      </c>
      <c r="L1985" s="2">
        <f>_xlfn.RANK.EQ(I1985, INDEX(CFB!$I$2:$I$1048576, MATCH(W1985, CFB!$W$2:$W$1048576, 0)):INDEX(CFB!$I$2:$I$1048576, MATCH(W1985, CFB!$W$2:$W$1048576, 0) + COUNTIF(CFB!$W$2:$W$1048576, W1985) - 1), 0)</f>
        <v>41</v>
      </c>
      <c r="M1985" s="2">
        <f>_xlfn.RANK.EQ(J1985, INDEX(CFB!$J$2:$J$1048576, MATCH(W1985, CFB!$W$2:$W$1048576, 0)):INDEX(CFB!$J$2:$J$1048576, MATCH(W1985, CFB!$W$2:$W$1048576, 0) + COUNTIF(CFB!$W$2:$W$1048576, W1985) - 1))</f>
        <v>89</v>
      </c>
      <c r="N1985" s="2">
        <f>RANK(K1985, INDEX(CFB!$K$2:$K$1048576, MATCH(W1985, CFB!$W$2:$W$1048576, 0)):INDEX(CFB!$K$2:$K$1048576, MATCH(W1985, CFB!$W$2:$W$1048576, 0) + COUNTIF(CFB!$W$2:$W$1048576, W1985) - 1))</f>
        <v>65</v>
      </c>
      <c r="O1985">
        <v>43.29</v>
      </c>
      <c r="P1985">
        <v>15.35</v>
      </c>
      <c r="Q1985">
        <v>8.61</v>
      </c>
      <c r="R1985">
        <v>6.04</v>
      </c>
      <c r="S1985">
        <v>5.53</v>
      </c>
      <c r="T1985">
        <v>2.82</v>
      </c>
      <c r="U1985">
        <v>6.82</v>
      </c>
      <c r="V1985">
        <v>4.4400000000000004</v>
      </c>
      <c r="W1985">
        <v>2009</v>
      </c>
      <c r="X1985">
        <f t="shared" si="59"/>
        <v>0</v>
      </c>
    </row>
    <row r="1986" spans="1:24" ht="12.75" hidden="1" customHeight="1" x14ac:dyDescent="0.45">
      <c r="A1986">
        <v>66</v>
      </c>
      <c r="B1986" t="s">
        <v>82</v>
      </c>
      <c r="C1986" t="s">
        <v>168</v>
      </c>
      <c r="D1986" s="2" t="str">
        <f t="shared" si="58"/>
        <v>UCF2009</v>
      </c>
      <c r="F1986">
        <v>8</v>
      </c>
      <c r="G1986">
        <v>5</v>
      </c>
      <c r="H1986" s="2">
        <v>0</v>
      </c>
      <c r="I1986">
        <v>-2.97</v>
      </c>
      <c r="J1986">
        <v>2.2200000000000002</v>
      </c>
      <c r="K1986">
        <v>-0.75</v>
      </c>
      <c r="L1986" s="2">
        <f>_xlfn.RANK.EQ(I1986, INDEX(CFB!$I$2:$I$1048576, MATCH(W1986, CFB!$W$2:$W$1048576, 0)):INDEX(CFB!$I$2:$I$1048576, MATCH(W1986, CFB!$W$2:$W$1048576, 0) + COUNTIF(CFB!$W$2:$W$1048576, W1986) - 1), 0)</f>
        <v>88</v>
      </c>
      <c r="M1986" s="2">
        <f>_xlfn.RANK.EQ(J1986, INDEX(CFB!$J$2:$J$1048576, MATCH(W1986, CFB!$W$2:$W$1048576, 0)):INDEX(CFB!$J$2:$J$1048576, MATCH(W1986, CFB!$W$2:$W$1048576, 0) + COUNTIF(CFB!$W$2:$W$1048576, W1986) - 1))</f>
        <v>41</v>
      </c>
      <c r="N1986" s="2">
        <f>RANK(K1986, INDEX(CFB!$K$2:$K$1048576, MATCH(W1986, CFB!$W$2:$W$1048576, 0)):INDEX(CFB!$K$2:$K$1048576, MATCH(W1986, CFB!$W$2:$W$1048576, 0) + COUNTIF(CFB!$W$2:$W$1048576, W1986) - 1))</f>
        <v>66</v>
      </c>
      <c r="O1986">
        <v>36.380000000000003</v>
      </c>
      <c r="P1986">
        <v>10.11</v>
      </c>
      <c r="Q1986">
        <v>8.11</v>
      </c>
      <c r="R1986">
        <v>6.52</v>
      </c>
      <c r="S1986">
        <v>4.4800000000000004</v>
      </c>
      <c r="T1986">
        <v>1.61</v>
      </c>
      <c r="U1986">
        <v>6.03</v>
      </c>
      <c r="V1986">
        <v>4.18</v>
      </c>
      <c r="W1986">
        <v>2009</v>
      </c>
      <c r="X1986">
        <f t="shared" si="59"/>
        <v>0</v>
      </c>
    </row>
    <row r="1987" spans="1:24" ht="12.75" hidden="1" customHeight="1" x14ac:dyDescent="0.45">
      <c r="A1987">
        <v>67</v>
      </c>
      <c r="B1987" t="s">
        <v>40</v>
      </c>
      <c r="C1987" t="s">
        <v>182</v>
      </c>
      <c r="D1987" s="2" t="str">
        <f t="shared" ref="D1987:D2050" si="60">_xlfn.CONCAT(B1987, W1987)</f>
        <v>Iowa State2009</v>
      </c>
      <c r="F1987">
        <v>7</v>
      </c>
      <c r="G1987">
        <v>6</v>
      </c>
      <c r="H1987" s="2">
        <v>0</v>
      </c>
      <c r="I1987">
        <v>-2.1800000000000002</v>
      </c>
      <c r="J1987">
        <v>1.22</v>
      </c>
      <c r="K1987">
        <v>-0.96</v>
      </c>
      <c r="L1987" s="2">
        <f>_xlfn.RANK.EQ(I1987, INDEX(CFB!$I$2:$I$1048576, MATCH(W1987, CFB!$W$2:$W$1048576, 0)):INDEX(CFB!$I$2:$I$1048576, MATCH(W1987, CFB!$W$2:$W$1048576, 0) + COUNTIF(CFB!$W$2:$W$1048576, W1987) - 1), 0)</f>
        <v>85</v>
      </c>
      <c r="M1987" s="2">
        <f>_xlfn.RANK.EQ(J1987, INDEX(CFB!$J$2:$J$1048576, MATCH(W1987, CFB!$W$2:$W$1048576, 0)):INDEX(CFB!$J$2:$J$1048576, MATCH(W1987, CFB!$W$2:$W$1048576, 0) + COUNTIF(CFB!$W$2:$W$1048576, W1987) - 1))</f>
        <v>52</v>
      </c>
      <c r="N1987" s="2">
        <f>RANK(K1987, INDEX(CFB!$K$2:$K$1048576, MATCH(W1987, CFB!$W$2:$W$1048576, 0)):INDEX(CFB!$K$2:$K$1048576, MATCH(W1987, CFB!$W$2:$W$1048576, 0) + COUNTIF(CFB!$W$2:$W$1048576, W1987) - 1))</f>
        <v>67</v>
      </c>
      <c r="O1987">
        <v>35.840000000000003</v>
      </c>
      <c r="P1987">
        <v>10.199999999999999</v>
      </c>
      <c r="Q1987">
        <v>8.09</v>
      </c>
      <c r="R1987">
        <v>6.32</v>
      </c>
      <c r="S1987">
        <v>5.8</v>
      </c>
      <c r="T1987">
        <v>3.68</v>
      </c>
      <c r="U1987">
        <v>6.76</v>
      </c>
      <c r="V1987">
        <v>4.9000000000000004</v>
      </c>
      <c r="W1987">
        <v>2009</v>
      </c>
      <c r="X1987">
        <f t="shared" ref="X1987:X2050" si="61">IF(E1987=1, 1,0)</f>
        <v>0</v>
      </c>
    </row>
    <row r="1988" spans="1:24" ht="12.75" hidden="1" customHeight="1" x14ac:dyDescent="0.45">
      <c r="A1988">
        <v>68</v>
      </c>
      <c r="B1988" t="s">
        <v>91</v>
      </c>
      <c r="C1988" t="s">
        <v>163</v>
      </c>
      <c r="D1988" s="2" t="str">
        <f t="shared" si="60"/>
        <v>North Carolina State2009</v>
      </c>
      <c r="F1988">
        <v>5</v>
      </c>
      <c r="G1988">
        <v>7</v>
      </c>
      <c r="H1988" s="2">
        <v>0</v>
      </c>
      <c r="I1988">
        <v>4.6100000000000003</v>
      </c>
      <c r="J1988">
        <v>-5.66</v>
      </c>
      <c r="K1988">
        <v>-1.06</v>
      </c>
      <c r="L1988" s="2">
        <f>_xlfn.RANK.EQ(I1988, INDEX(CFB!$I$2:$I$1048576, MATCH(W1988, CFB!$W$2:$W$1048576, 0)):INDEX(CFB!$I$2:$I$1048576, MATCH(W1988, CFB!$W$2:$W$1048576, 0) + COUNTIF(CFB!$W$2:$W$1048576, W1988) - 1), 0)</f>
        <v>31</v>
      </c>
      <c r="M1988" s="2">
        <f>_xlfn.RANK.EQ(J1988, INDEX(CFB!$J$2:$J$1048576, MATCH(W1988, CFB!$W$2:$W$1048576, 0)):INDEX(CFB!$J$2:$J$1048576, MATCH(W1988, CFB!$W$2:$W$1048576, 0) + COUNTIF(CFB!$W$2:$W$1048576, W1988) - 1))</f>
        <v>102</v>
      </c>
      <c r="N1988" s="2">
        <f>RANK(K1988, INDEX(CFB!$K$2:$K$1048576, MATCH(W1988, CFB!$W$2:$W$1048576, 0)):INDEX(CFB!$K$2:$K$1048576, MATCH(W1988, CFB!$W$2:$W$1048576, 0) + COUNTIF(CFB!$W$2:$W$1048576, W1988) - 1))</f>
        <v>68</v>
      </c>
      <c r="O1988">
        <v>46.06</v>
      </c>
      <c r="P1988">
        <v>17.59</v>
      </c>
      <c r="Q1988">
        <v>9.6199999999999992</v>
      </c>
      <c r="R1988">
        <v>6.18</v>
      </c>
      <c r="S1988">
        <v>4.59</v>
      </c>
      <c r="T1988">
        <v>3.18</v>
      </c>
      <c r="U1988">
        <v>6.96</v>
      </c>
      <c r="V1988">
        <v>4.57</v>
      </c>
      <c r="W1988">
        <v>2009</v>
      </c>
      <c r="X1988">
        <f t="shared" si="61"/>
        <v>0</v>
      </c>
    </row>
    <row r="1989" spans="1:24" ht="12.75" hidden="1" customHeight="1" x14ac:dyDescent="0.45">
      <c r="A1989">
        <v>69</v>
      </c>
      <c r="B1989" t="s">
        <v>41</v>
      </c>
      <c r="C1989" t="s">
        <v>182</v>
      </c>
      <c r="D1989" s="2" t="str">
        <f t="shared" si="60"/>
        <v>Kansas State2009</v>
      </c>
      <c r="F1989">
        <v>6</v>
      </c>
      <c r="G1989">
        <v>6</v>
      </c>
      <c r="H1989" s="2">
        <v>0</v>
      </c>
      <c r="I1989">
        <v>-3.67</v>
      </c>
      <c r="J1989">
        <v>2.59</v>
      </c>
      <c r="K1989">
        <v>-1.08</v>
      </c>
      <c r="L1989" s="2">
        <f>_xlfn.RANK.EQ(I1989, INDEX(CFB!$I$2:$I$1048576, MATCH(W1989, CFB!$W$2:$W$1048576, 0)):INDEX(CFB!$I$2:$I$1048576, MATCH(W1989, CFB!$W$2:$W$1048576, 0) + COUNTIF(CFB!$W$2:$W$1048576, W1989) - 1), 0)</f>
        <v>93</v>
      </c>
      <c r="M1989" s="2">
        <f>_xlfn.RANK.EQ(J1989, INDEX(CFB!$J$2:$J$1048576, MATCH(W1989, CFB!$W$2:$W$1048576, 0)):INDEX(CFB!$J$2:$J$1048576, MATCH(W1989, CFB!$W$2:$W$1048576, 0) + COUNTIF(CFB!$W$2:$W$1048576, W1989) - 1))</f>
        <v>37</v>
      </c>
      <c r="N1989" s="2">
        <f>RANK(K1989, INDEX(CFB!$K$2:$K$1048576, MATCH(W1989, CFB!$W$2:$W$1048576, 0)):INDEX(CFB!$K$2:$K$1048576, MATCH(W1989, CFB!$W$2:$W$1048576, 0) + COUNTIF(CFB!$W$2:$W$1048576, W1989) - 1))</f>
        <v>69</v>
      </c>
      <c r="O1989">
        <v>37.409999999999997</v>
      </c>
      <c r="P1989">
        <v>10.06</v>
      </c>
      <c r="Q1989">
        <v>8.32</v>
      </c>
      <c r="R1989">
        <v>5.9</v>
      </c>
      <c r="S1989">
        <v>5.43</v>
      </c>
      <c r="T1989">
        <v>2.82</v>
      </c>
      <c r="U1989">
        <v>6.52</v>
      </c>
      <c r="V1989">
        <v>4.32</v>
      </c>
      <c r="W1989">
        <v>2009</v>
      </c>
      <c r="X1989">
        <f t="shared" si="61"/>
        <v>0</v>
      </c>
    </row>
    <row r="1990" spans="1:24" ht="12.75" hidden="1" customHeight="1" x14ac:dyDescent="0.45">
      <c r="A1990">
        <v>70</v>
      </c>
      <c r="B1990" t="s">
        <v>44</v>
      </c>
      <c r="C1990" t="s">
        <v>10</v>
      </c>
      <c r="D1990" s="2" t="str">
        <f t="shared" si="60"/>
        <v>Michigan2009</v>
      </c>
      <c r="F1990">
        <v>5</v>
      </c>
      <c r="G1990">
        <v>7</v>
      </c>
      <c r="H1990" s="2">
        <v>0</v>
      </c>
      <c r="I1990">
        <v>2.5099999999999998</v>
      </c>
      <c r="J1990">
        <v>-4.0199999999999996</v>
      </c>
      <c r="K1990">
        <v>-1.51</v>
      </c>
      <c r="L1990" s="2">
        <f>_xlfn.RANK.EQ(I1990, INDEX(CFB!$I$2:$I$1048576, MATCH(W1990, CFB!$W$2:$W$1048576, 0)):INDEX(CFB!$I$2:$I$1048576, MATCH(W1990, CFB!$W$2:$W$1048576, 0) + COUNTIF(CFB!$W$2:$W$1048576, W1990) - 1), 0)</f>
        <v>44</v>
      </c>
      <c r="M1990" s="2">
        <f>_xlfn.RANK.EQ(J1990, INDEX(CFB!$J$2:$J$1048576, MATCH(W1990, CFB!$W$2:$W$1048576, 0)):INDEX(CFB!$J$2:$J$1048576, MATCH(W1990, CFB!$W$2:$W$1048576, 0) + COUNTIF(CFB!$W$2:$W$1048576, W1990) - 1))</f>
        <v>93</v>
      </c>
      <c r="N1990" s="2">
        <f>RANK(K1990, INDEX(CFB!$K$2:$K$1048576, MATCH(W1990, CFB!$W$2:$W$1048576, 0)):INDEX(CFB!$K$2:$K$1048576, MATCH(W1990, CFB!$W$2:$W$1048576, 0) + COUNTIF(CFB!$W$2:$W$1048576, W1990) - 1))</f>
        <v>70</v>
      </c>
      <c r="O1990">
        <v>43.24</v>
      </c>
      <c r="P1990">
        <v>15.04</v>
      </c>
      <c r="Q1990">
        <v>8.69</v>
      </c>
      <c r="R1990">
        <v>5.82</v>
      </c>
      <c r="S1990">
        <v>5.61</v>
      </c>
      <c r="T1990">
        <v>3.33</v>
      </c>
      <c r="U1990">
        <v>6.79</v>
      </c>
      <c r="V1990">
        <v>4.41</v>
      </c>
      <c r="W1990">
        <v>2009</v>
      </c>
      <c r="X1990">
        <f t="shared" si="61"/>
        <v>0</v>
      </c>
    </row>
    <row r="1991" spans="1:24" ht="12.75" hidden="1" customHeight="1" x14ac:dyDescent="0.45">
      <c r="A1991">
        <v>71</v>
      </c>
      <c r="B1991" t="s">
        <v>64</v>
      </c>
      <c r="C1991" t="s">
        <v>162</v>
      </c>
      <c r="D1991" s="2" t="str">
        <f t="shared" si="60"/>
        <v>Ohio2009</v>
      </c>
      <c r="F1991">
        <v>9</v>
      </c>
      <c r="G1991">
        <v>5</v>
      </c>
      <c r="H1991" s="2">
        <v>0</v>
      </c>
      <c r="I1991">
        <v>-2.06</v>
      </c>
      <c r="J1991">
        <v>0.17</v>
      </c>
      <c r="K1991">
        <v>-1.89</v>
      </c>
      <c r="L1991" s="2">
        <f>_xlfn.RANK.EQ(I1991, INDEX(CFB!$I$2:$I$1048576, MATCH(W1991, CFB!$W$2:$W$1048576, 0)):INDEX(CFB!$I$2:$I$1048576, MATCH(W1991, CFB!$W$2:$W$1048576, 0) + COUNTIF(CFB!$W$2:$W$1048576, W1991) - 1), 0)</f>
        <v>84</v>
      </c>
      <c r="M1991" s="2">
        <f>_xlfn.RANK.EQ(J1991, INDEX(CFB!$J$2:$J$1048576, MATCH(W1991, CFB!$W$2:$W$1048576, 0)):INDEX(CFB!$J$2:$J$1048576, MATCH(W1991, CFB!$W$2:$W$1048576, 0) + COUNTIF(CFB!$W$2:$W$1048576, W1991) - 1))</f>
        <v>60</v>
      </c>
      <c r="N1991" s="2">
        <f>RANK(K1991, INDEX(CFB!$K$2:$K$1048576, MATCH(W1991, CFB!$W$2:$W$1048576, 0)):INDEX(CFB!$K$2:$K$1048576, MATCH(W1991, CFB!$W$2:$W$1048576, 0) + COUNTIF(CFB!$W$2:$W$1048576, W1991) - 1))</f>
        <v>71</v>
      </c>
      <c r="O1991">
        <v>34.75</v>
      </c>
      <c r="P1991">
        <v>12.01</v>
      </c>
      <c r="Q1991">
        <v>8.09</v>
      </c>
      <c r="R1991">
        <v>5.24</v>
      </c>
      <c r="S1991">
        <v>4.12</v>
      </c>
      <c r="T1991">
        <v>3.24</v>
      </c>
      <c r="U1991">
        <v>5.97</v>
      </c>
      <c r="V1991">
        <v>4.09</v>
      </c>
      <c r="W1991">
        <v>2009</v>
      </c>
      <c r="X1991">
        <f t="shared" si="61"/>
        <v>0</v>
      </c>
    </row>
    <row r="1992" spans="1:24" ht="12.75" hidden="1" customHeight="1" x14ac:dyDescent="0.45">
      <c r="A1992">
        <v>72</v>
      </c>
      <c r="B1992" t="s">
        <v>45</v>
      </c>
      <c r="C1992" t="s">
        <v>181</v>
      </c>
      <c r="D1992" s="2" t="str">
        <f t="shared" si="60"/>
        <v>Baylor2009</v>
      </c>
      <c r="F1992">
        <v>4</v>
      </c>
      <c r="G1992">
        <v>8</v>
      </c>
      <c r="H1992" s="2">
        <v>0</v>
      </c>
      <c r="I1992">
        <v>-3.42</v>
      </c>
      <c r="J1992">
        <v>1.1200000000000001</v>
      </c>
      <c r="K1992">
        <v>-2.2999999999999998</v>
      </c>
      <c r="L1992" s="2">
        <f>_xlfn.RANK.EQ(I1992, INDEX(CFB!$I$2:$I$1048576, MATCH(W1992, CFB!$W$2:$W$1048576, 0)):INDEX(CFB!$I$2:$I$1048576, MATCH(W1992, CFB!$W$2:$W$1048576, 0) + COUNTIF(CFB!$W$2:$W$1048576, W1992) - 1), 0)</f>
        <v>91</v>
      </c>
      <c r="M1992" s="2">
        <f>_xlfn.RANK.EQ(J1992, INDEX(CFB!$J$2:$J$1048576, MATCH(W1992, CFB!$W$2:$W$1048576, 0)):INDEX(CFB!$J$2:$J$1048576, MATCH(W1992, CFB!$W$2:$W$1048576, 0) + COUNTIF(CFB!$W$2:$W$1048576, W1992) - 1))</f>
        <v>53</v>
      </c>
      <c r="N1992" s="2">
        <f>RANK(K1992, INDEX(CFB!$K$2:$K$1048576, MATCH(W1992, CFB!$W$2:$W$1048576, 0)):INDEX(CFB!$K$2:$K$1048576, MATCH(W1992, CFB!$W$2:$W$1048576, 0) + COUNTIF(CFB!$W$2:$W$1048576, W1992) - 1))</f>
        <v>72</v>
      </c>
      <c r="O1992">
        <v>38.29</v>
      </c>
      <c r="P1992">
        <v>10.82</v>
      </c>
      <c r="Q1992">
        <v>8.7100000000000009</v>
      </c>
      <c r="R1992">
        <v>4.76</v>
      </c>
      <c r="S1992">
        <v>4.9400000000000004</v>
      </c>
      <c r="T1992">
        <v>3.59</v>
      </c>
      <c r="U1992">
        <v>6.92</v>
      </c>
      <c r="V1992">
        <v>4.08</v>
      </c>
      <c r="W1992">
        <v>2009</v>
      </c>
      <c r="X1992">
        <f t="shared" si="61"/>
        <v>0</v>
      </c>
    </row>
    <row r="1993" spans="1:24" ht="12.75" hidden="1" customHeight="1" x14ac:dyDescent="0.45">
      <c r="A1993">
        <v>73</v>
      </c>
      <c r="B1993" t="s">
        <v>80</v>
      </c>
      <c r="C1993" t="s">
        <v>162</v>
      </c>
      <c r="D1993" s="2" t="str">
        <f t="shared" si="60"/>
        <v>Bowling Green2009</v>
      </c>
      <c r="F1993">
        <v>7</v>
      </c>
      <c r="G1993">
        <v>6</v>
      </c>
      <c r="H1993" s="2">
        <v>0</v>
      </c>
      <c r="I1993">
        <v>1.39</v>
      </c>
      <c r="J1993">
        <v>-3.72</v>
      </c>
      <c r="K1993">
        <v>-2.34</v>
      </c>
      <c r="L1993" s="2">
        <f>_xlfn.RANK.EQ(I1993, INDEX(CFB!$I$2:$I$1048576, MATCH(W1993, CFB!$W$2:$W$1048576, 0)):INDEX(CFB!$I$2:$I$1048576, MATCH(W1993, CFB!$W$2:$W$1048576, 0) + COUNTIF(CFB!$W$2:$W$1048576, W1993) - 1), 0)</f>
        <v>55</v>
      </c>
      <c r="M1993" s="2">
        <f>_xlfn.RANK.EQ(J1993, INDEX(CFB!$J$2:$J$1048576, MATCH(W1993, CFB!$W$2:$W$1048576, 0)):INDEX(CFB!$J$2:$J$1048576, MATCH(W1993, CFB!$W$2:$W$1048576, 0) + COUNTIF(CFB!$W$2:$W$1048576, W1993) - 1))</f>
        <v>90</v>
      </c>
      <c r="N1993" s="2">
        <f>RANK(K1993, INDEX(CFB!$K$2:$K$1048576, MATCH(W1993, CFB!$W$2:$W$1048576, 0)):INDEX(CFB!$K$2:$K$1048576, MATCH(W1993, CFB!$W$2:$W$1048576, 0) + COUNTIF(CFB!$W$2:$W$1048576, W1993) - 1))</f>
        <v>73</v>
      </c>
      <c r="O1993">
        <v>38.36</v>
      </c>
      <c r="P1993">
        <v>16.77</v>
      </c>
      <c r="Q1993">
        <v>8.18</v>
      </c>
      <c r="R1993">
        <v>5.56</v>
      </c>
      <c r="S1993">
        <v>3.9</v>
      </c>
      <c r="T1993">
        <v>4.8099999999999996</v>
      </c>
      <c r="U1993">
        <v>6.46</v>
      </c>
      <c r="V1993">
        <v>5.0199999999999996</v>
      </c>
      <c r="W1993">
        <v>2009</v>
      </c>
      <c r="X1993">
        <f t="shared" si="61"/>
        <v>0</v>
      </c>
    </row>
    <row r="1994" spans="1:24" ht="12.75" hidden="1" customHeight="1" x14ac:dyDescent="0.45">
      <c r="A1994">
        <v>74</v>
      </c>
      <c r="B1994" t="s">
        <v>144</v>
      </c>
      <c r="C1994" t="s">
        <v>162</v>
      </c>
      <c r="D1994" s="2" t="str">
        <f t="shared" si="60"/>
        <v>Temple2009</v>
      </c>
      <c r="F1994">
        <v>9</v>
      </c>
      <c r="G1994">
        <v>4</v>
      </c>
      <c r="H1994" s="2">
        <v>0</v>
      </c>
      <c r="I1994">
        <v>1.07</v>
      </c>
      <c r="J1994">
        <v>-3.43</v>
      </c>
      <c r="K1994">
        <v>-2.36</v>
      </c>
      <c r="L1994" s="2">
        <f>_xlfn.RANK.EQ(I1994, INDEX(CFB!$I$2:$I$1048576, MATCH(W1994, CFB!$W$2:$W$1048576, 0)):INDEX(CFB!$I$2:$I$1048576, MATCH(W1994, CFB!$W$2:$W$1048576, 0) + COUNTIF(CFB!$W$2:$W$1048576, W1994) - 1), 0)</f>
        <v>60</v>
      </c>
      <c r="M1994" s="2">
        <f>_xlfn.RANK.EQ(J1994, INDEX(CFB!$J$2:$J$1048576, MATCH(W1994, CFB!$W$2:$W$1048576, 0)):INDEX(CFB!$J$2:$J$1048576, MATCH(W1994, CFB!$W$2:$W$1048576, 0) + COUNTIF(CFB!$W$2:$W$1048576, W1994) - 1))</f>
        <v>87</v>
      </c>
      <c r="N1994" s="2">
        <f>RANK(K1994, INDEX(CFB!$K$2:$K$1048576, MATCH(W1994, CFB!$W$2:$W$1048576, 0)):INDEX(CFB!$K$2:$K$1048576, MATCH(W1994, CFB!$W$2:$W$1048576, 0) + COUNTIF(CFB!$W$2:$W$1048576, W1994) - 1))</f>
        <v>74</v>
      </c>
      <c r="O1994">
        <v>39.53</v>
      </c>
      <c r="P1994">
        <v>16.14</v>
      </c>
      <c r="Q1994">
        <v>7.93</v>
      </c>
      <c r="R1994">
        <v>6.23</v>
      </c>
      <c r="S1994">
        <v>5.03</v>
      </c>
      <c r="T1994">
        <v>2.68</v>
      </c>
      <c r="U1994">
        <v>6.11</v>
      </c>
      <c r="V1994">
        <v>4.5199999999999996</v>
      </c>
      <c r="W1994">
        <v>2009</v>
      </c>
      <c r="X1994">
        <f t="shared" si="61"/>
        <v>0</v>
      </c>
    </row>
    <row r="1995" spans="1:24" ht="12.75" hidden="1" customHeight="1" x14ac:dyDescent="0.45">
      <c r="A1995">
        <v>75</v>
      </c>
      <c r="B1995" t="s">
        <v>60</v>
      </c>
      <c r="C1995" t="s">
        <v>164</v>
      </c>
      <c r="D1995" s="2" t="str">
        <f t="shared" si="60"/>
        <v>Duke2009</v>
      </c>
      <c r="F1995">
        <v>5</v>
      </c>
      <c r="G1995">
        <v>7</v>
      </c>
      <c r="H1995" s="2">
        <v>0</v>
      </c>
      <c r="I1995">
        <v>-0.24</v>
      </c>
      <c r="J1995">
        <v>-2.21</v>
      </c>
      <c r="K1995">
        <v>-2.4500000000000002</v>
      </c>
      <c r="L1995" s="2">
        <f>_xlfn.RANK.EQ(I1995, INDEX(CFB!$I$2:$I$1048576, MATCH(W1995, CFB!$W$2:$W$1048576, 0)):INDEX(CFB!$I$2:$I$1048576, MATCH(W1995, CFB!$W$2:$W$1048576, 0) + COUNTIF(CFB!$W$2:$W$1048576, W1995) - 1), 0)</f>
        <v>68</v>
      </c>
      <c r="M1995" s="2">
        <f>_xlfn.RANK.EQ(J1995, INDEX(CFB!$J$2:$J$1048576, MATCH(W1995, CFB!$W$2:$W$1048576, 0)):INDEX(CFB!$J$2:$J$1048576, MATCH(W1995, CFB!$W$2:$W$1048576, 0) + COUNTIF(CFB!$W$2:$W$1048576, W1995) - 1))</f>
        <v>75</v>
      </c>
      <c r="N1995" s="2">
        <f>RANK(K1995, INDEX(CFB!$K$2:$K$1048576, MATCH(W1995, CFB!$W$2:$W$1048576, 0)):INDEX(CFB!$K$2:$K$1048576, MATCH(W1995, CFB!$W$2:$W$1048576, 0) + COUNTIF(CFB!$W$2:$W$1048576, W1995) - 1))</f>
        <v>75</v>
      </c>
      <c r="O1995">
        <v>38.880000000000003</v>
      </c>
      <c r="P1995">
        <v>15.34</v>
      </c>
      <c r="Q1995">
        <v>8.93</v>
      </c>
      <c r="R1995">
        <v>5.8</v>
      </c>
      <c r="S1995">
        <v>3.15</v>
      </c>
      <c r="T1995">
        <v>3.33</v>
      </c>
      <c r="U1995">
        <v>6.41</v>
      </c>
      <c r="V1995">
        <v>4.58</v>
      </c>
      <c r="W1995">
        <v>2009</v>
      </c>
      <c r="X1995">
        <f t="shared" si="61"/>
        <v>0</v>
      </c>
    </row>
    <row r="1996" spans="1:24" ht="12.75" hidden="1" customHeight="1" x14ac:dyDescent="0.45">
      <c r="A1996">
        <v>76</v>
      </c>
      <c r="B1996" t="s">
        <v>137</v>
      </c>
      <c r="C1996" t="s">
        <v>178</v>
      </c>
      <c r="D1996" s="2" t="str">
        <f t="shared" si="60"/>
        <v>Louisiana Tech2009</v>
      </c>
      <c r="F1996">
        <v>4</v>
      </c>
      <c r="G1996">
        <v>8</v>
      </c>
      <c r="H1996" s="2">
        <v>0</v>
      </c>
      <c r="I1996">
        <v>-0.47</v>
      </c>
      <c r="J1996">
        <v>-2.5</v>
      </c>
      <c r="K1996">
        <v>-2.97</v>
      </c>
      <c r="L1996" s="2">
        <f>_xlfn.RANK.EQ(I1996, INDEX(CFB!$I$2:$I$1048576, MATCH(W1996, CFB!$W$2:$W$1048576, 0)):INDEX(CFB!$I$2:$I$1048576, MATCH(W1996, CFB!$W$2:$W$1048576, 0) + COUNTIF(CFB!$W$2:$W$1048576, W1996) - 1), 0)</f>
        <v>72</v>
      </c>
      <c r="M1996" s="2">
        <f>_xlfn.RANK.EQ(J1996, INDEX(CFB!$J$2:$J$1048576, MATCH(W1996, CFB!$W$2:$W$1048576, 0)):INDEX(CFB!$J$2:$J$1048576, MATCH(W1996, CFB!$W$2:$W$1048576, 0) + COUNTIF(CFB!$W$2:$W$1048576, W1996) - 1))</f>
        <v>76</v>
      </c>
      <c r="N1996" s="2">
        <f>RANK(K1996, INDEX(CFB!$K$2:$K$1048576, MATCH(W1996, CFB!$W$2:$W$1048576, 0)):INDEX(CFB!$K$2:$K$1048576, MATCH(W1996, CFB!$W$2:$W$1048576, 0) + COUNTIF(CFB!$W$2:$W$1048576, W1996) - 1))</f>
        <v>76</v>
      </c>
      <c r="O1996">
        <v>39.33</v>
      </c>
      <c r="P1996">
        <v>13.69</v>
      </c>
      <c r="Q1996">
        <v>8.1999999999999993</v>
      </c>
      <c r="R1996">
        <v>5.0999999999999996</v>
      </c>
      <c r="S1996">
        <v>4.84</v>
      </c>
      <c r="T1996">
        <v>3.17</v>
      </c>
      <c r="U1996">
        <v>6.17</v>
      </c>
      <c r="V1996">
        <v>4.16</v>
      </c>
      <c r="W1996">
        <v>2009</v>
      </c>
      <c r="X1996">
        <f t="shared" si="61"/>
        <v>0</v>
      </c>
    </row>
    <row r="1997" spans="1:24" ht="12.75" hidden="1" customHeight="1" x14ac:dyDescent="0.45">
      <c r="A1997">
        <v>77</v>
      </c>
      <c r="B1997" t="s">
        <v>93</v>
      </c>
      <c r="C1997" t="s">
        <v>164</v>
      </c>
      <c r="D1997" s="2" t="str">
        <f t="shared" si="60"/>
        <v>Virginia2009</v>
      </c>
      <c r="F1997">
        <v>3</v>
      </c>
      <c r="G1997">
        <v>9</v>
      </c>
      <c r="H1997" s="2">
        <v>0</v>
      </c>
      <c r="I1997">
        <v>-4.67</v>
      </c>
      <c r="J1997">
        <v>1.67</v>
      </c>
      <c r="K1997">
        <v>-3</v>
      </c>
      <c r="L1997" s="2">
        <f>_xlfn.RANK.EQ(I1997, INDEX(CFB!$I$2:$I$1048576, MATCH(W1997, CFB!$W$2:$W$1048576, 0)):INDEX(CFB!$I$2:$I$1048576, MATCH(W1997, CFB!$W$2:$W$1048576, 0) + COUNTIF(CFB!$W$2:$W$1048576, W1997) - 1), 0)</f>
        <v>101</v>
      </c>
      <c r="M1997" s="2">
        <f>_xlfn.RANK.EQ(J1997, INDEX(CFB!$J$2:$J$1048576, MATCH(W1997, CFB!$W$2:$W$1048576, 0)):INDEX(CFB!$J$2:$J$1048576, MATCH(W1997, CFB!$W$2:$W$1048576, 0) + COUNTIF(CFB!$W$2:$W$1048576, W1997) - 1))</f>
        <v>47</v>
      </c>
      <c r="N1997" s="2">
        <f>RANK(K1997, INDEX(CFB!$K$2:$K$1048576, MATCH(W1997, CFB!$W$2:$W$1048576, 0)):INDEX(CFB!$K$2:$K$1048576, MATCH(W1997, CFB!$W$2:$W$1048576, 0) + COUNTIF(CFB!$W$2:$W$1048576, W1997) - 1))</f>
        <v>77</v>
      </c>
      <c r="O1997">
        <v>35.69</v>
      </c>
      <c r="P1997">
        <v>10.050000000000001</v>
      </c>
      <c r="Q1997">
        <v>7.47</v>
      </c>
      <c r="R1997">
        <v>4.09</v>
      </c>
      <c r="S1997">
        <v>4.1900000000000004</v>
      </c>
      <c r="T1997">
        <v>3.23</v>
      </c>
      <c r="U1997">
        <v>5.61</v>
      </c>
      <c r="V1997">
        <v>3.77</v>
      </c>
      <c r="W1997">
        <v>2009</v>
      </c>
      <c r="X1997">
        <f t="shared" si="61"/>
        <v>0</v>
      </c>
    </row>
    <row r="1998" spans="1:24" ht="12.75" hidden="1" customHeight="1" x14ac:dyDescent="0.45">
      <c r="A1998">
        <v>78</v>
      </c>
      <c r="B1998" t="s">
        <v>24</v>
      </c>
      <c r="C1998" t="s">
        <v>165</v>
      </c>
      <c r="D1998" s="2" t="str">
        <f t="shared" si="60"/>
        <v>SMU2009</v>
      </c>
      <c r="F1998">
        <v>8</v>
      </c>
      <c r="G1998">
        <v>5</v>
      </c>
      <c r="H1998" s="2">
        <v>0</v>
      </c>
      <c r="I1998">
        <v>2.2400000000000002</v>
      </c>
      <c r="J1998">
        <v>-5.33</v>
      </c>
      <c r="K1998">
        <v>-3.09</v>
      </c>
      <c r="L1998" s="2">
        <f>_xlfn.RANK.EQ(I1998, INDEX(CFB!$I$2:$I$1048576, MATCH(W1998, CFB!$W$2:$W$1048576, 0)):INDEX(CFB!$I$2:$I$1048576, MATCH(W1998, CFB!$W$2:$W$1048576, 0) + COUNTIF(CFB!$W$2:$W$1048576, W1998) - 1), 0)</f>
        <v>48</v>
      </c>
      <c r="M1998" s="2">
        <f>_xlfn.RANK.EQ(J1998, INDEX(CFB!$J$2:$J$1048576, MATCH(W1998, CFB!$W$2:$W$1048576, 0)):INDEX(CFB!$J$2:$J$1048576, MATCH(W1998, CFB!$W$2:$W$1048576, 0) + COUNTIF(CFB!$W$2:$W$1048576, W1998) - 1))</f>
        <v>96</v>
      </c>
      <c r="N1998" s="2">
        <f>RANK(K1998, INDEX(CFB!$K$2:$K$1048576, MATCH(W1998, CFB!$W$2:$W$1048576, 0)):INDEX(CFB!$K$2:$K$1048576, MATCH(W1998, CFB!$W$2:$W$1048576, 0) + COUNTIF(CFB!$W$2:$W$1048576, W1998) - 1))</f>
        <v>78</v>
      </c>
      <c r="O1998">
        <v>37.86</v>
      </c>
      <c r="P1998">
        <v>16.239999999999998</v>
      </c>
      <c r="Q1998">
        <v>8.3800000000000008</v>
      </c>
      <c r="R1998">
        <v>5.59</v>
      </c>
      <c r="S1998">
        <v>4.41</v>
      </c>
      <c r="T1998">
        <v>3.31</v>
      </c>
      <c r="U1998">
        <v>6.59</v>
      </c>
      <c r="V1998">
        <v>4.49</v>
      </c>
      <c r="W1998">
        <v>2009</v>
      </c>
      <c r="X1998">
        <f t="shared" si="61"/>
        <v>0</v>
      </c>
    </row>
    <row r="1999" spans="1:24" ht="12.75" hidden="1" customHeight="1" x14ac:dyDescent="0.45">
      <c r="A1999">
        <v>79</v>
      </c>
      <c r="B1999" t="s">
        <v>62</v>
      </c>
      <c r="C1999" t="s">
        <v>168</v>
      </c>
      <c r="D1999" s="2" t="str">
        <f t="shared" si="60"/>
        <v>Marshall2009</v>
      </c>
      <c r="F1999">
        <v>7</v>
      </c>
      <c r="G1999">
        <v>6</v>
      </c>
      <c r="H1999" s="2">
        <v>0</v>
      </c>
      <c r="I1999">
        <v>-4.17</v>
      </c>
      <c r="J1999">
        <v>0.82</v>
      </c>
      <c r="K1999">
        <v>-3.35</v>
      </c>
      <c r="L1999" s="2">
        <f>_xlfn.RANK.EQ(I1999, INDEX(CFB!$I$2:$I$1048576, MATCH(W1999, CFB!$W$2:$W$1048576, 0)):INDEX(CFB!$I$2:$I$1048576, MATCH(W1999, CFB!$W$2:$W$1048576, 0) + COUNTIF(CFB!$W$2:$W$1048576, W1999) - 1), 0)</f>
        <v>98</v>
      </c>
      <c r="M1999" s="2">
        <f>_xlfn.RANK.EQ(J1999, INDEX(CFB!$J$2:$J$1048576, MATCH(W1999, CFB!$W$2:$W$1048576, 0)):INDEX(CFB!$J$2:$J$1048576, MATCH(W1999, CFB!$W$2:$W$1048576, 0) + COUNTIF(CFB!$W$2:$W$1048576, W1999) - 1))</f>
        <v>54</v>
      </c>
      <c r="N1999" s="2">
        <f>RANK(K1999, INDEX(CFB!$K$2:$K$1048576, MATCH(W1999, CFB!$W$2:$W$1048576, 0)):INDEX(CFB!$K$2:$K$1048576, MATCH(W1999, CFB!$W$2:$W$1048576, 0) + COUNTIF(CFB!$W$2:$W$1048576, W1999) - 1))</f>
        <v>79</v>
      </c>
      <c r="O1999">
        <v>32.47</v>
      </c>
      <c r="P1999">
        <v>13.35</v>
      </c>
      <c r="Q1999">
        <v>7.64</v>
      </c>
      <c r="R1999">
        <v>5.63</v>
      </c>
      <c r="S1999">
        <v>4.79</v>
      </c>
      <c r="T1999">
        <v>3.44</v>
      </c>
      <c r="U1999">
        <v>6.05</v>
      </c>
      <c r="V1999">
        <v>4.66</v>
      </c>
      <c r="W1999">
        <v>2009</v>
      </c>
      <c r="X1999">
        <f t="shared" si="61"/>
        <v>0</v>
      </c>
    </row>
    <row r="2000" spans="1:24" ht="12.75" hidden="1" customHeight="1" x14ac:dyDescent="0.45">
      <c r="A2000">
        <v>80</v>
      </c>
      <c r="B2000" t="s">
        <v>43</v>
      </c>
      <c r="C2000" t="s">
        <v>10</v>
      </c>
      <c r="D2000" s="2" t="str">
        <f t="shared" si="60"/>
        <v>Illinois2009</v>
      </c>
      <c r="F2000">
        <v>3</v>
      </c>
      <c r="G2000">
        <v>9</v>
      </c>
      <c r="H2000" s="2">
        <v>0</v>
      </c>
      <c r="I2000">
        <v>-0.38</v>
      </c>
      <c r="J2000">
        <v>-3.3</v>
      </c>
      <c r="K2000">
        <v>-3.67</v>
      </c>
      <c r="L2000" s="2">
        <f>_xlfn.RANK.EQ(I2000, INDEX(CFB!$I$2:$I$1048576, MATCH(W2000, CFB!$W$2:$W$1048576, 0)):INDEX(CFB!$I$2:$I$1048576, MATCH(W2000, CFB!$W$2:$W$1048576, 0) + COUNTIF(CFB!$W$2:$W$1048576, W2000) - 1), 0)</f>
        <v>71</v>
      </c>
      <c r="M2000" s="2">
        <f>_xlfn.RANK.EQ(J2000, INDEX(CFB!$J$2:$J$1048576, MATCH(W2000, CFB!$W$2:$W$1048576, 0)):INDEX(CFB!$J$2:$J$1048576, MATCH(W2000, CFB!$W$2:$W$1048576, 0) + COUNTIF(CFB!$W$2:$W$1048576, W2000) - 1))</f>
        <v>86</v>
      </c>
      <c r="N2000" s="2">
        <f>RANK(K2000, INDEX(CFB!$K$2:$K$1048576, MATCH(W2000, CFB!$W$2:$W$1048576, 0)):INDEX(CFB!$K$2:$K$1048576, MATCH(W2000, CFB!$W$2:$W$1048576, 0) + COUNTIF(CFB!$W$2:$W$1048576, W2000) - 1))</f>
        <v>80</v>
      </c>
      <c r="O2000">
        <v>38.39</v>
      </c>
      <c r="P2000">
        <v>14.9</v>
      </c>
      <c r="Q2000">
        <v>8.56</v>
      </c>
      <c r="R2000">
        <v>6.24</v>
      </c>
      <c r="S2000">
        <v>6.08</v>
      </c>
      <c r="T2000">
        <v>3.12</v>
      </c>
      <c r="U2000">
        <v>7</v>
      </c>
      <c r="V2000">
        <v>4.54</v>
      </c>
      <c r="W2000">
        <v>2009</v>
      </c>
      <c r="X2000">
        <f t="shared" si="61"/>
        <v>0</v>
      </c>
    </row>
    <row r="2001" spans="1:24" ht="12.75" hidden="1" customHeight="1" x14ac:dyDescent="0.45">
      <c r="A2001">
        <v>81</v>
      </c>
      <c r="B2001" t="s">
        <v>39</v>
      </c>
      <c r="C2001" t="s">
        <v>182</v>
      </c>
      <c r="D2001" s="2" t="str">
        <f t="shared" si="60"/>
        <v>Colorado2009</v>
      </c>
      <c r="F2001">
        <v>3</v>
      </c>
      <c r="G2001">
        <v>9</v>
      </c>
      <c r="H2001" s="2">
        <v>0</v>
      </c>
      <c r="I2001">
        <v>-0.66</v>
      </c>
      <c r="J2001">
        <v>-3.2</v>
      </c>
      <c r="K2001">
        <v>-3.86</v>
      </c>
      <c r="L2001" s="2">
        <f>_xlfn.RANK.EQ(I2001, INDEX(CFB!$I$2:$I$1048576, MATCH(W2001, CFB!$W$2:$W$1048576, 0)):INDEX(CFB!$I$2:$I$1048576, MATCH(W2001, CFB!$W$2:$W$1048576, 0) + COUNTIF(CFB!$W$2:$W$1048576, W2001) - 1), 0)</f>
        <v>74</v>
      </c>
      <c r="M2001" s="2">
        <f>_xlfn.RANK.EQ(J2001, INDEX(CFB!$J$2:$J$1048576, MATCH(W2001, CFB!$W$2:$W$1048576, 0)):INDEX(CFB!$J$2:$J$1048576, MATCH(W2001, CFB!$W$2:$W$1048576, 0) + COUNTIF(CFB!$W$2:$W$1048576, W2001) - 1))</f>
        <v>85</v>
      </c>
      <c r="N2001" s="2">
        <f>RANK(K2001, INDEX(CFB!$K$2:$K$1048576, MATCH(W2001, CFB!$W$2:$W$1048576, 0)):INDEX(CFB!$K$2:$K$1048576, MATCH(W2001, CFB!$W$2:$W$1048576, 0) + COUNTIF(CFB!$W$2:$W$1048576, W2001) - 1))</f>
        <v>81</v>
      </c>
      <c r="O2001">
        <v>37.81</v>
      </c>
      <c r="P2001">
        <v>13.68</v>
      </c>
      <c r="Q2001">
        <v>7.53</v>
      </c>
      <c r="R2001">
        <v>5.71</v>
      </c>
      <c r="S2001">
        <v>4.07</v>
      </c>
      <c r="T2001">
        <v>2.96</v>
      </c>
      <c r="U2001">
        <v>5.89</v>
      </c>
      <c r="V2001">
        <v>4.1100000000000003</v>
      </c>
      <c r="W2001">
        <v>2009</v>
      </c>
      <c r="X2001">
        <f t="shared" si="61"/>
        <v>0</v>
      </c>
    </row>
    <row r="2002" spans="1:24" ht="12.75" hidden="1" customHeight="1" x14ac:dyDescent="0.45">
      <c r="A2002">
        <v>82</v>
      </c>
      <c r="B2002" t="s">
        <v>25</v>
      </c>
      <c r="C2002" t="s">
        <v>179</v>
      </c>
      <c r="D2002" s="2" t="str">
        <f t="shared" si="60"/>
        <v>Louisville2009</v>
      </c>
      <c r="F2002">
        <v>4</v>
      </c>
      <c r="G2002">
        <v>8</v>
      </c>
      <c r="H2002" s="2">
        <v>0</v>
      </c>
      <c r="I2002">
        <v>-4.49</v>
      </c>
      <c r="J2002">
        <v>0.48</v>
      </c>
      <c r="K2002">
        <v>-4.01</v>
      </c>
      <c r="L2002" s="2">
        <f>_xlfn.RANK.EQ(I2002, INDEX(CFB!$I$2:$I$1048576, MATCH(W2002, CFB!$W$2:$W$1048576, 0)):INDEX(CFB!$I$2:$I$1048576, MATCH(W2002, CFB!$W$2:$W$1048576, 0) + COUNTIF(CFB!$W$2:$W$1048576, W2002) - 1), 0)</f>
        <v>99</v>
      </c>
      <c r="M2002" s="2">
        <f>_xlfn.RANK.EQ(J2002, INDEX(CFB!$J$2:$J$1048576, MATCH(W2002, CFB!$W$2:$W$1048576, 0)):INDEX(CFB!$J$2:$J$1048576, MATCH(W2002, CFB!$W$2:$W$1048576, 0) + COUNTIF(CFB!$W$2:$W$1048576, W2002) - 1))</f>
        <v>58</v>
      </c>
      <c r="N2002" s="2">
        <f>RANK(K2002, INDEX(CFB!$K$2:$K$1048576, MATCH(W2002, CFB!$W$2:$W$1048576, 0)):INDEX(CFB!$K$2:$K$1048576, MATCH(W2002, CFB!$W$2:$W$1048576, 0) + COUNTIF(CFB!$W$2:$W$1048576, W2002) - 1))</f>
        <v>82</v>
      </c>
      <c r="O2002">
        <v>33.32</v>
      </c>
      <c r="P2002">
        <v>11.24</v>
      </c>
      <c r="Q2002">
        <v>8.36</v>
      </c>
      <c r="R2002">
        <v>6.62</v>
      </c>
      <c r="S2002">
        <v>4.97</v>
      </c>
      <c r="T2002">
        <v>3</v>
      </c>
      <c r="U2002">
        <v>6.43</v>
      </c>
      <c r="V2002">
        <v>4.54</v>
      </c>
      <c r="W2002">
        <v>2009</v>
      </c>
      <c r="X2002">
        <f t="shared" si="61"/>
        <v>0</v>
      </c>
    </row>
    <row r="2003" spans="1:24" ht="12.75" hidden="1" customHeight="1" x14ac:dyDescent="0.45">
      <c r="A2003">
        <v>83</v>
      </c>
      <c r="B2003" t="s">
        <v>87</v>
      </c>
      <c r="C2003" t="s">
        <v>161</v>
      </c>
      <c r="D2003" s="2" t="str">
        <f t="shared" si="60"/>
        <v>Northern Illinois2009</v>
      </c>
      <c r="F2003">
        <v>7</v>
      </c>
      <c r="G2003">
        <v>6</v>
      </c>
      <c r="H2003" s="2">
        <v>0</v>
      </c>
      <c r="I2003">
        <v>-3.32</v>
      </c>
      <c r="J2003">
        <v>-0.92</v>
      </c>
      <c r="K2003">
        <v>-4.24</v>
      </c>
      <c r="L2003" s="2">
        <f>_xlfn.RANK.EQ(I2003, INDEX(CFB!$I$2:$I$1048576, MATCH(W2003, CFB!$W$2:$W$1048576, 0)):INDEX(CFB!$I$2:$I$1048576, MATCH(W2003, CFB!$W$2:$W$1048576, 0) + COUNTIF(CFB!$W$2:$W$1048576, W2003) - 1), 0)</f>
        <v>89</v>
      </c>
      <c r="M2003" s="2">
        <f>_xlfn.RANK.EQ(J2003, INDEX(CFB!$J$2:$J$1048576, MATCH(W2003, CFB!$W$2:$W$1048576, 0)):INDEX(CFB!$J$2:$J$1048576, MATCH(W2003, CFB!$W$2:$W$1048576, 0) + COUNTIF(CFB!$W$2:$W$1048576, W2003) - 1))</f>
        <v>64</v>
      </c>
      <c r="N2003" s="2">
        <f>RANK(K2003, INDEX(CFB!$K$2:$K$1048576, MATCH(W2003, CFB!$W$2:$W$1048576, 0)):INDEX(CFB!$K$2:$K$1048576, MATCH(W2003, CFB!$W$2:$W$1048576, 0) + COUNTIF(CFB!$W$2:$W$1048576, W2003) - 1))</f>
        <v>83</v>
      </c>
      <c r="O2003">
        <v>36.67</v>
      </c>
      <c r="P2003">
        <v>12.64</v>
      </c>
      <c r="Q2003">
        <v>8.14</v>
      </c>
      <c r="R2003">
        <v>6.13</v>
      </c>
      <c r="S2003">
        <v>5.31</v>
      </c>
      <c r="T2003">
        <v>3.3</v>
      </c>
      <c r="U2003">
        <v>6.37</v>
      </c>
      <c r="V2003">
        <v>4.5999999999999996</v>
      </c>
      <c r="W2003">
        <v>2009</v>
      </c>
      <c r="X2003">
        <f t="shared" si="61"/>
        <v>0</v>
      </c>
    </row>
    <row r="2004" spans="1:24" ht="12.75" hidden="1" customHeight="1" x14ac:dyDescent="0.45">
      <c r="A2004">
        <v>84</v>
      </c>
      <c r="B2004" t="s">
        <v>147</v>
      </c>
      <c r="C2004" t="s">
        <v>165</v>
      </c>
      <c r="D2004" s="2" t="str">
        <f t="shared" si="60"/>
        <v>Tulsa2009</v>
      </c>
      <c r="F2004">
        <v>5</v>
      </c>
      <c r="G2004">
        <v>7</v>
      </c>
      <c r="H2004" s="2">
        <v>0</v>
      </c>
      <c r="I2004">
        <v>-1.73</v>
      </c>
      <c r="J2004">
        <v>-2.52</v>
      </c>
      <c r="K2004">
        <v>-4.25</v>
      </c>
      <c r="L2004" s="2">
        <f>_xlfn.RANK.EQ(I2004, INDEX(CFB!$I$2:$I$1048576, MATCH(W2004, CFB!$W$2:$W$1048576, 0)):INDEX(CFB!$I$2:$I$1048576, MATCH(W2004, CFB!$W$2:$W$1048576, 0) + COUNTIF(CFB!$W$2:$W$1048576, W2004) - 1), 0)</f>
        <v>83</v>
      </c>
      <c r="M2004" s="2">
        <f>_xlfn.RANK.EQ(J2004, INDEX(CFB!$J$2:$J$1048576, MATCH(W2004, CFB!$W$2:$W$1048576, 0)):INDEX(CFB!$J$2:$J$1048576, MATCH(W2004, CFB!$W$2:$W$1048576, 0) + COUNTIF(CFB!$W$2:$W$1048576, W2004) - 1))</f>
        <v>77</v>
      </c>
      <c r="N2004" s="2">
        <f>RANK(K2004, INDEX(CFB!$K$2:$K$1048576, MATCH(W2004, CFB!$W$2:$W$1048576, 0)):INDEX(CFB!$K$2:$K$1048576, MATCH(W2004, CFB!$W$2:$W$1048576, 0) + COUNTIF(CFB!$W$2:$W$1048576, W2004) - 1))</f>
        <v>84</v>
      </c>
      <c r="O2004">
        <v>38</v>
      </c>
      <c r="P2004">
        <v>15.43</v>
      </c>
      <c r="Q2004">
        <v>8.8800000000000008</v>
      </c>
      <c r="R2004">
        <v>6.71</v>
      </c>
      <c r="S2004">
        <v>4.53</v>
      </c>
      <c r="T2004">
        <v>3.15</v>
      </c>
      <c r="U2004">
        <v>6.5</v>
      </c>
      <c r="V2004">
        <v>4.67</v>
      </c>
      <c r="W2004">
        <v>2009</v>
      </c>
      <c r="X2004">
        <f t="shared" si="61"/>
        <v>0</v>
      </c>
    </row>
    <row r="2005" spans="1:24" ht="12.75" hidden="1" customHeight="1" x14ac:dyDescent="0.45">
      <c r="A2005">
        <v>85</v>
      </c>
      <c r="B2005" t="s">
        <v>53</v>
      </c>
      <c r="C2005" t="s">
        <v>179</v>
      </c>
      <c r="D2005" s="2" t="str">
        <f t="shared" si="60"/>
        <v>Syracuse2009</v>
      </c>
      <c r="F2005">
        <v>4</v>
      </c>
      <c r="G2005">
        <v>8</v>
      </c>
      <c r="H2005" s="2">
        <v>0</v>
      </c>
      <c r="I2005">
        <v>-1.32</v>
      </c>
      <c r="J2005">
        <v>-3.09</v>
      </c>
      <c r="K2005">
        <v>-4.41</v>
      </c>
      <c r="L2005" s="2">
        <f>_xlfn.RANK.EQ(I2005, INDEX(CFB!$I$2:$I$1048576, MATCH(W2005, CFB!$W$2:$W$1048576, 0)):INDEX(CFB!$I$2:$I$1048576, MATCH(W2005, CFB!$W$2:$W$1048576, 0) + COUNTIF(CFB!$W$2:$W$1048576, W2005) - 1), 0)</f>
        <v>80</v>
      </c>
      <c r="M2005" s="2">
        <f>_xlfn.RANK.EQ(J2005, INDEX(CFB!$J$2:$J$1048576, MATCH(W2005, CFB!$W$2:$W$1048576, 0)):INDEX(CFB!$J$2:$J$1048576, MATCH(W2005, CFB!$W$2:$W$1048576, 0) + COUNTIF(CFB!$W$2:$W$1048576, W2005) - 1))</f>
        <v>83</v>
      </c>
      <c r="N2005" s="2">
        <f>RANK(K2005, INDEX(CFB!$K$2:$K$1048576, MATCH(W2005, CFB!$W$2:$W$1048576, 0)):INDEX(CFB!$K$2:$K$1048576, MATCH(W2005, CFB!$W$2:$W$1048576, 0) + COUNTIF(CFB!$W$2:$W$1048576, W2005) - 1))</f>
        <v>85</v>
      </c>
      <c r="O2005">
        <v>36.9</v>
      </c>
      <c r="P2005">
        <v>14.25</v>
      </c>
      <c r="Q2005">
        <v>8.43</v>
      </c>
      <c r="R2005">
        <v>6.63</v>
      </c>
      <c r="S2005">
        <v>4.99</v>
      </c>
      <c r="T2005">
        <v>1.98</v>
      </c>
      <c r="U2005">
        <v>6.48</v>
      </c>
      <c r="V2005">
        <v>4.22</v>
      </c>
      <c r="W2005">
        <v>2009</v>
      </c>
      <c r="X2005">
        <f t="shared" si="61"/>
        <v>0</v>
      </c>
    </row>
    <row r="2006" spans="1:24" ht="12.75" hidden="1" customHeight="1" x14ac:dyDescent="0.45">
      <c r="A2006">
        <v>86</v>
      </c>
      <c r="B2006" t="s">
        <v>138</v>
      </c>
      <c r="C2006" t="s">
        <v>31</v>
      </c>
      <c r="D2006" s="2" t="str">
        <f t="shared" si="60"/>
        <v>Wyoming2009</v>
      </c>
      <c r="F2006">
        <v>7</v>
      </c>
      <c r="G2006">
        <v>6</v>
      </c>
      <c r="H2006" s="2">
        <v>0</v>
      </c>
      <c r="I2006">
        <v>-6.04</v>
      </c>
      <c r="J2006">
        <v>1.5</v>
      </c>
      <c r="K2006">
        <v>-4.53</v>
      </c>
      <c r="L2006" s="2">
        <f>_xlfn.RANK.EQ(I2006, INDEX(CFB!$I$2:$I$1048576, MATCH(W2006, CFB!$W$2:$W$1048576, 0)):INDEX(CFB!$I$2:$I$1048576, MATCH(W2006, CFB!$W$2:$W$1048576, 0) + COUNTIF(CFB!$W$2:$W$1048576, W2006) - 1), 0)</f>
        <v>105</v>
      </c>
      <c r="M2006" s="2">
        <f>_xlfn.RANK.EQ(J2006, INDEX(CFB!$J$2:$J$1048576, MATCH(W2006, CFB!$W$2:$W$1048576, 0)):INDEX(CFB!$J$2:$J$1048576, MATCH(W2006, CFB!$W$2:$W$1048576, 0) + COUNTIF(CFB!$W$2:$W$1048576, W2006) - 1))</f>
        <v>49</v>
      </c>
      <c r="N2006" s="2">
        <f>RANK(K2006, INDEX(CFB!$K$2:$K$1048576, MATCH(W2006, CFB!$W$2:$W$1048576, 0)):INDEX(CFB!$K$2:$K$1048576, MATCH(W2006, CFB!$W$2:$W$1048576, 0) + COUNTIF(CFB!$W$2:$W$1048576, W2006) - 1))</f>
        <v>86</v>
      </c>
      <c r="O2006">
        <v>30.33</v>
      </c>
      <c r="P2006">
        <v>13.51</v>
      </c>
      <c r="Q2006">
        <v>6.93</v>
      </c>
      <c r="R2006">
        <v>5.65</v>
      </c>
      <c r="S2006">
        <v>4.3499999999999996</v>
      </c>
      <c r="T2006">
        <v>3.61</v>
      </c>
      <c r="U2006">
        <v>5.54</v>
      </c>
      <c r="V2006">
        <v>4.51</v>
      </c>
      <c r="W2006">
        <v>2009</v>
      </c>
      <c r="X2006">
        <f t="shared" si="61"/>
        <v>0</v>
      </c>
    </row>
    <row r="2007" spans="1:24" ht="12.75" hidden="1" customHeight="1" x14ac:dyDescent="0.45">
      <c r="A2007">
        <v>87</v>
      </c>
      <c r="B2007" t="s">
        <v>175</v>
      </c>
      <c r="C2007" t="s">
        <v>178</v>
      </c>
      <c r="D2007" s="2" t="str">
        <f t="shared" si="60"/>
        <v>Idaho2009</v>
      </c>
      <c r="F2007">
        <v>8</v>
      </c>
      <c r="G2007">
        <v>5</v>
      </c>
      <c r="H2007" s="2">
        <v>0</v>
      </c>
      <c r="I2007">
        <v>6.95</v>
      </c>
      <c r="J2007">
        <v>-11.68</v>
      </c>
      <c r="K2007">
        <v>-4.7300000000000004</v>
      </c>
      <c r="L2007" s="2">
        <f>_xlfn.RANK.EQ(I2007, INDEX(CFB!$I$2:$I$1048576, MATCH(W2007, CFB!$W$2:$W$1048576, 0)):INDEX(CFB!$I$2:$I$1048576, MATCH(W2007, CFB!$W$2:$W$1048576, 0) + COUNTIF(CFB!$W$2:$W$1048576, W2007) - 1), 0)</f>
        <v>19</v>
      </c>
      <c r="M2007" s="2">
        <f>_xlfn.RANK.EQ(J2007, INDEX(CFB!$J$2:$J$1048576, MATCH(W2007, CFB!$W$2:$W$1048576, 0)):INDEX(CFB!$J$2:$J$1048576, MATCH(W2007, CFB!$W$2:$W$1048576, 0) + COUNTIF(CFB!$W$2:$W$1048576, W2007) - 1))</f>
        <v>117</v>
      </c>
      <c r="N2007" s="2">
        <f>RANK(K2007, INDEX(CFB!$K$2:$K$1048576, MATCH(W2007, CFB!$W$2:$W$1048576, 0)):INDEX(CFB!$K$2:$K$1048576, MATCH(W2007, CFB!$W$2:$W$1048576, 0) + COUNTIF(CFB!$W$2:$W$1048576, W2007) - 1))</f>
        <v>87</v>
      </c>
      <c r="O2007">
        <v>42.62</v>
      </c>
      <c r="P2007">
        <v>25.14</v>
      </c>
      <c r="Q2007">
        <v>10.54</v>
      </c>
      <c r="R2007">
        <v>6.98</v>
      </c>
      <c r="S2007">
        <v>5.0199999999999996</v>
      </c>
      <c r="T2007">
        <v>3.92</v>
      </c>
      <c r="U2007">
        <v>7.59</v>
      </c>
      <c r="V2007">
        <v>5.42</v>
      </c>
      <c r="W2007">
        <v>2009</v>
      </c>
      <c r="X2007">
        <f t="shared" si="61"/>
        <v>0</v>
      </c>
    </row>
    <row r="2008" spans="1:24" ht="12.75" hidden="1" customHeight="1" x14ac:dyDescent="0.45">
      <c r="A2008">
        <v>88</v>
      </c>
      <c r="B2008" t="s">
        <v>59</v>
      </c>
      <c r="C2008" t="s">
        <v>155</v>
      </c>
      <c r="D2008" s="2" t="str">
        <f t="shared" si="60"/>
        <v>Vanderbilt2009</v>
      </c>
      <c r="F2008">
        <v>2</v>
      </c>
      <c r="G2008">
        <v>10</v>
      </c>
      <c r="H2008" s="2">
        <v>0</v>
      </c>
      <c r="I2008">
        <v>-7.14</v>
      </c>
      <c r="J2008">
        <v>2.0299999999999998</v>
      </c>
      <c r="K2008">
        <v>-5.1100000000000003</v>
      </c>
      <c r="L2008" s="2">
        <f>_xlfn.RANK.EQ(I2008, INDEX(CFB!$I$2:$I$1048576, MATCH(W2008, CFB!$W$2:$W$1048576, 0)):INDEX(CFB!$I$2:$I$1048576, MATCH(W2008, CFB!$W$2:$W$1048576, 0) + COUNTIF(CFB!$W$2:$W$1048576, W2008) - 1), 0)</f>
        <v>106</v>
      </c>
      <c r="M2008" s="2">
        <f>_xlfn.RANK.EQ(J2008, INDEX(CFB!$J$2:$J$1048576, MATCH(W2008, CFB!$W$2:$W$1048576, 0)):INDEX(CFB!$J$2:$J$1048576, MATCH(W2008, CFB!$W$2:$W$1048576, 0) + COUNTIF(CFB!$W$2:$W$1048576, W2008) - 1))</f>
        <v>43</v>
      </c>
      <c r="N2008" s="2">
        <f>RANK(K2008, INDEX(CFB!$K$2:$K$1048576, MATCH(W2008, CFB!$W$2:$W$1048576, 0)):INDEX(CFB!$K$2:$K$1048576, MATCH(W2008, CFB!$W$2:$W$1048576, 0) + COUNTIF(CFB!$W$2:$W$1048576, W2008) - 1))</f>
        <v>88</v>
      </c>
      <c r="O2008">
        <v>33.299999999999997</v>
      </c>
      <c r="P2008">
        <v>8.25</v>
      </c>
      <c r="Q2008">
        <v>6.82</v>
      </c>
      <c r="R2008">
        <v>4.82</v>
      </c>
      <c r="S2008">
        <v>5.67</v>
      </c>
      <c r="T2008">
        <v>2.94</v>
      </c>
      <c r="U2008">
        <v>6.14</v>
      </c>
      <c r="V2008">
        <v>3.85</v>
      </c>
      <c r="W2008">
        <v>2009</v>
      </c>
      <c r="X2008">
        <f t="shared" si="61"/>
        <v>0</v>
      </c>
    </row>
    <row r="2009" spans="1:24" ht="12.75" hidden="1" customHeight="1" x14ac:dyDescent="0.45">
      <c r="A2009">
        <v>89</v>
      </c>
      <c r="B2009" t="s">
        <v>50</v>
      </c>
      <c r="C2009" t="s">
        <v>31</v>
      </c>
      <c r="D2009" s="2" t="str">
        <f t="shared" si="60"/>
        <v>Nevada-Las Vegas2009</v>
      </c>
      <c r="F2009">
        <v>5</v>
      </c>
      <c r="G2009">
        <v>7</v>
      </c>
      <c r="H2009" s="2">
        <v>0</v>
      </c>
      <c r="I2009">
        <v>-0.35</v>
      </c>
      <c r="J2009">
        <v>-5.27</v>
      </c>
      <c r="K2009">
        <v>-5.61</v>
      </c>
      <c r="L2009" s="2">
        <f>_xlfn.RANK.EQ(I2009, INDEX(CFB!$I$2:$I$1048576, MATCH(W2009, CFB!$W$2:$W$1048576, 0)):INDEX(CFB!$I$2:$I$1048576, MATCH(W2009, CFB!$W$2:$W$1048576, 0) + COUNTIF(CFB!$W$2:$W$1048576, W2009) - 1), 0)</f>
        <v>70</v>
      </c>
      <c r="M2009" s="2">
        <f>_xlfn.RANK.EQ(J2009, INDEX(CFB!$J$2:$J$1048576, MATCH(W2009, CFB!$W$2:$W$1048576, 0)):INDEX(CFB!$J$2:$J$1048576, MATCH(W2009, CFB!$W$2:$W$1048576, 0) + COUNTIF(CFB!$W$2:$W$1048576, W2009) - 1))</f>
        <v>95</v>
      </c>
      <c r="N2009" s="2">
        <f>RANK(K2009, INDEX(CFB!$K$2:$K$1048576, MATCH(W2009, CFB!$W$2:$W$1048576, 0)):INDEX(CFB!$K$2:$K$1048576, MATCH(W2009, CFB!$W$2:$W$1048576, 0) + COUNTIF(CFB!$W$2:$W$1048576, W2009) - 1))</f>
        <v>89</v>
      </c>
      <c r="O2009">
        <v>37.15</v>
      </c>
      <c r="P2009">
        <v>20.05</v>
      </c>
      <c r="Q2009">
        <v>7.79</v>
      </c>
      <c r="R2009">
        <v>6.47</v>
      </c>
      <c r="S2009">
        <v>4.93</v>
      </c>
      <c r="T2009">
        <v>4.78</v>
      </c>
      <c r="U2009">
        <v>6.36</v>
      </c>
      <c r="V2009">
        <v>5.49</v>
      </c>
      <c r="W2009">
        <v>2009</v>
      </c>
      <c r="X2009">
        <f t="shared" si="61"/>
        <v>0</v>
      </c>
    </row>
    <row r="2010" spans="1:24" ht="12.75" hidden="1" customHeight="1" x14ac:dyDescent="0.45">
      <c r="A2010">
        <v>90</v>
      </c>
      <c r="B2010" t="s">
        <v>21</v>
      </c>
      <c r="C2010" t="s">
        <v>10</v>
      </c>
      <c r="D2010" s="2" t="str">
        <f t="shared" si="60"/>
        <v>Indiana2009</v>
      </c>
      <c r="F2010">
        <v>4</v>
      </c>
      <c r="G2010">
        <v>8</v>
      </c>
      <c r="H2010" s="2">
        <v>0</v>
      </c>
      <c r="I2010">
        <v>0.04</v>
      </c>
      <c r="J2010">
        <v>-5.8</v>
      </c>
      <c r="K2010">
        <v>-5.75</v>
      </c>
      <c r="L2010" s="2">
        <f>_xlfn.RANK.EQ(I2010, INDEX(CFB!$I$2:$I$1048576, MATCH(W2010, CFB!$W$2:$W$1048576, 0)):INDEX(CFB!$I$2:$I$1048576, MATCH(W2010, CFB!$W$2:$W$1048576, 0) + COUNTIF(CFB!$W$2:$W$1048576, W2010) - 1), 0)</f>
        <v>67</v>
      </c>
      <c r="M2010" s="2">
        <f>_xlfn.RANK.EQ(J2010, INDEX(CFB!$J$2:$J$1048576, MATCH(W2010, CFB!$W$2:$W$1048576, 0)):INDEX(CFB!$J$2:$J$1048576, MATCH(W2010, CFB!$W$2:$W$1048576, 0) + COUNTIF(CFB!$W$2:$W$1048576, W2010) - 1))</f>
        <v>104</v>
      </c>
      <c r="N2010" s="2">
        <f>RANK(K2010, INDEX(CFB!$K$2:$K$1048576, MATCH(W2010, CFB!$W$2:$W$1048576, 0)):INDEX(CFB!$K$2:$K$1048576, MATCH(W2010, CFB!$W$2:$W$1048576, 0) + COUNTIF(CFB!$W$2:$W$1048576, W2010) - 1))</f>
        <v>90</v>
      </c>
      <c r="O2010">
        <v>38.049999999999997</v>
      </c>
      <c r="P2010">
        <v>17.61</v>
      </c>
      <c r="Q2010">
        <v>8.57</v>
      </c>
      <c r="R2010">
        <v>6.79</v>
      </c>
      <c r="S2010">
        <v>5.01</v>
      </c>
      <c r="T2010">
        <v>3.14</v>
      </c>
      <c r="U2010">
        <v>6.82</v>
      </c>
      <c r="V2010">
        <v>4.7699999999999996</v>
      </c>
      <c r="W2010">
        <v>2009</v>
      </c>
      <c r="X2010">
        <f t="shared" si="61"/>
        <v>0</v>
      </c>
    </row>
    <row r="2011" spans="1:24" ht="12.75" hidden="1" customHeight="1" x14ac:dyDescent="0.45">
      <c r="A2011">
        <v>91</v>
      </c>
      <c r="B2011" t="s">
        <v>135</v>
      </c>
      <c r="C2011" t="s">
        <v>168</v>
      </c>
      <c r="D2011" s="2" t="str">
        <f t="shared" si="60"/>
        <v>UAB2009</v>
      </c>
      <c r="F2011">
        <v>5</v>
      </c>
      <c r="G2011">
        <v>7</v>
      </c>
      <c r="H2011" s="2">
        <v>0</v>
      </c>
      <c r="I2011">
        <v>-0.24</v>
      </c>
      <c r="J2011">
        <v>-5.51</v>
      </c>
      <c r="K2011">
        <v>-5.75</v>
      </c>
      <c r="L2011" s="2">
        <f>_xlfn.RANK.EQ(I2011, INDEX(CFB!$I$2:$I$1048576, MATCH(W2011, CFB!$W$2:$W$1048576, 0)):INDEX(CFB!$I$2:$I$1048576, MATCH(W2011, CFB!$W$2:$W$1048576, 0) + COUNTIF(CFB!$W$2:$W$1048576, W2011) - 1), 0)</f>
        <v>68</v>
      </c>
      <c r="M2011" s="2">
        <f>_xlfn.RANK.EQ(J2011, INDEX(CFB!$J$2:$J$1048576, MATCH(W2011, CFB!$W$2:$W$1048576, 0)):INDEX(CFB!$J$2:$J$1048576, MATCH(W2011, CFB!$W$2:$W$1048576, 0) + COUNTIF(CFB!$W$2:$W$1048576, W2011) - 1))</f>
        <v>99</v>
      </c>
      <c r="N2011" s="2">
        <f>RANK(K2011, INDEX(CFB!$K$2:$K$1048576, MATCH(W2011, CFB!$W$2:$W$1048576, 0)):INDEX(CFB!$K$2:$K$1048576, MATCH(W2011, CFB!$W$2:$W$1048576, 0) + COUNTIF(CFB!$W$2:$W$1048576, W2011) - 1))</f>
        <v>90</v>
      </c>
      <c r="O2011">
        <v>37.24</v>
      </c>
      <c r="P2011">
        <v>19.600000000000001</v>
      </c>
      <c r="Q2011">
        <v>8.99</v>
      </c>
      <c r="R2011">
        <v>7.25</v>
      </c>
      <c r="S2011">
        <v>6.86</v>
      </c>
      <c r="T2011">
        <v>3.22</v>
      </c>
      <c r="U2011">
        <v>7.59</v>
      </c>
      <c r="V2011">
        <v>5.28</v>
      </c>
      <c r="W2011">
        <v>2009</v>
      </c>
      <c r="X2011">
        <f t="shared" si="61"/>
        <v>0</v>
      </c>
    </row>
    <row r="2012" spans="1:24" ht="12.75" hidden="1" customHeight="1" x14ac:dyDescent="0.45">
      <c r="A2012">
        <v>92</v>
      </c>
      <c r="B2012" t="s">
        <v>96</v>
      </c>
      <c r="C2012" t="s">
        <v>163</v>
      </c>
      <c r="D2012" s="2" t="str">
        <f t="shared" si="60"/>
        <v>Maryland2009</v>
      </c>
      <c r="F2012">
        <v>2</v>
      </c>
      <c r="G2012">
        <v>10</v>
      </c>
      <c r="H2012" s="2">
        <v>0</v>
      </c>
      <c r="I2012">
        <v>-1.45</v>
      </c>
      <c r="J2012">
        <v>-5.15</v>
      </c>
      <c r="K2012">
        <v>-6.6</v>
      </c>
      <c r="L2012" s="2">
        <f>_xlfn.RANK.EQ(I2012, INDEX(CFB!$I$2:$I$1048576, MATCH(W2012, CFB!$W$2:$W$1048576, 0)):INDEX(CFB!$I$2:$I$1048576, MATCH(W2012, CFB!$W$2:$W$1048576, 0) + COUNTIF(CFB!$W$2:$W$1048576, W2012) - 1), 0)</f>
        <v>81</v>
      </c>
      <c r="M2012" s="2">
        <f>_xlfn.RANK.EQ(J2012, INDEX(CFB!$J$2:$J$1048576, MATCH(W2012, CFB!$W$2:$W$1048576, 0)):INDEX(CFB!$J$2:$J$1048576, MATCH(W2012, CFB!$W$2:$W$1048576, 0) + COUNTIF(CFB!$W$2:$W$1048576, W2012) - 1))</f>
        <v>94</v>
      </c>
      <c r="N2012" s="2">
        <f>RANK(K2012, INDEX(CFB!$K$2:$K$1048576, MATCH(W2012, CFB!$W$2:$W$1048576, 0)):INDEX(CFB!$K$2:$K$1048576, MATCH(W2012, CFB!$W$2:$W$1048576, 0) + COUNTIF(CFB!$W$2:$W$1048576, W2012) - 1))</f>
        <v>92</v>
      </c>
      <c r="O2012">
        <v>36.47</v>
      </c>
      <c r="P2012">
        <v>15.89</v>
      </c>
      <c r="Q2012">
        <v>8.14</v>
      </c>
      <c r="R2012">
        <v>6.39</v>
      </c>
      <c r="S2012">
        <v>4.26</v>
      </c>
      <c r="T2012">
        <v>3.13</v>
      </c>
      <c r="U2012">
        <v>6.02</v>
      </c>
      <c r="V2012">
        <v>4.62</v>
      </c>
      <c r="W2012">
        <v>2009</v>
      </c>
      <c r="X2012">
        <f t="shared" si="61"/>
        <v>0</v>
      </c>
    </row>
    <row r="2013" spans="1:24" ht="12.75" hidden="1" customHeight="1" x14ac:dyDescent="0.45">
      <c r="A2013">
        <v>93</v>
      </c>
      <c r="B2013" t="s">
        <v>105</v>
      </c>
      <c r="C2013" t="s">
        <v>162</v>
      </c>
      <c r="D2013" s="2" t="str">
        <f t="shared" si="60"/>
        <v>Buffalo2009</v>
      </c>
      <c r="F2013">
        <v>5</v>
      </c>
      <c r="G2013">
        <v>7</v>
      </c>
      <c r="H2013" s="2">
        <v>0</v>
      </c>
      <c r="I2013">
        <v>-3.72</v>
      </c>
      <c r="J2013">
        <v>-3.03</v>
      </c>
      <c r="K2013">
        <v>-6.75</v>
      </c>
      <c r="L2013" s="2">
        <f>_xlfn.RANK.EQ(I2013, INDEX(CFB!$I$2:$I$1048576, MATCH(W2013, CFB!$W$2:$W$1048576, 0)):INDEX(CFB!$I$2:$I$1048576, MATCH(W2013, CFB!$W$2:$W$1048576, 0) + COUNTIF(CFB!$W$2:$W$1048576, W2013) - 1), 0)</f>
        <v>94</v>
      </c>
      <c r="M2013" s="2">
        <f>_xlfn.RANK.EQ(J2013, INDEX(CFB!$J$2:$J$1048576, MATCH(W2013, CFB!$W$2:$W$1048576, 0)):INDEX(CFB!$J$2:$J$1048576, MATCH(W2013, CFB!$W$2:$W$1048576, 0) + COUNTIF(CFB!$W$2:$W$1048576, W2013) - 1))</f>
        <v>82</v>
      </c>
      <c r="N2013" s="2">
        <f>RANK(K2013, INDEX(CFB!$K$2:$K$1048576, MATCH(W2013, CFB!$W$2:$W$1048576, 0)):INDEX(CFB!$K$2:$K$1048576, MATCH(W2013, CFB!$W$2:$W$1048576, 0) + COUNTIF(CFB!$W$2:$W$1048576, W2013) - 1))</f>
        <v>93</v>
      </c>
      <c r="O2013">
        <v>34.11</v>
      </c>
      <c r="P2013">
        <v>14.64</v>
      </c>
      <c r="Q2013">
        <v>8.33</v>
      </c>
      <c r="R2013">
        <v>5.36</v>
      </c>
      <c r="S2013">
        <v>5.26</v>
      </c>
      <c r="T2013">
        <v>3.73</v>
      </c>
      <c r="U2013">
        <v>6.72</v>
      </c>
      <c r="V2013">
        <v>4.4800000000000004</v>
      </c>
      <c r="W2013">
        <v>2009</v>
      </c>
      <c r="X2013">
        <f t="shared" si="61"/>
        <v>0</v>
      </c>
    </row>
    <row r="2014" spans="1:24" ht="12.75" hidden="1" customHeight="1" x14ac:dyDescent="0.45">
      <c r="A2014">
        <v>94</v>
      </c>
      <c r="B2014" t="s">
        <v>133</v>
      </c>
      <c r="C2014" t="s">
        <v>178</v>
      </c>
      <c r="D2014" s="2" t="str">
        <f t="shared" si="60"/>
        <v>Utah State2009</v>
      </c>
      <c r="F2014">
        <v>4</v>
      </c>
      <c r="G2014">
        <v>8</v>
      </c>
      <c r="H2014" s="2">
        <v>0</v>
      </c>
      <c r="I2014">
        <v>3.19</v>
      </c>
      <c r="J2014">
        <v>-10.039999999999999</v>
      </c>
      <c r="K2014">
        <v>-6.85</v>
      </c>
      <c r="L2014" s="2">
        <f>_xlfn.RANK.EQ(I2014, INDEX(CFB!$I$2:$I$1048576, MATCH(W2014, CFB!$W$2:$W$1048576, 0)):INDEX(CFB!$I$2:$I$1048576, MATCH(W2014, CFB!$W$2:$W$1048576, 0) + COUNTIF(CFB!$W$2:$W$1048576, W2014) - 1), 0)</f>
        <v>39</v>
      </c>
      <c r="M2014" s="2">
        <f>_xlfn.RANK.EQ(J2014, INDEX(CFB!$J$2:$J$1048576, MATCH(W2014, CFB!$W$2:$W$1048576, 0)):INDEX(CFB!$J$2:$J$1048576, MATCH(W2014, CFB!$W$2:$W$1048576, 0) + COUNTIF(CFB!$W$2:$W$1048576, W2014) - 1))</f>
        <v>114</v>
      </c>
      <c r="N2014" s="2">
        <f>RANK(K2014, INDEX(CFB!$K$2:$K$1048576, MATCH(W2014, CFB!$W$2:$W$1048576, 0)):INDEX(CFB!$K$2:$K$1048576, MATCH(W2014, CFB!$W$2:$W$1048576, 0) + COUNTIF(CFB!$W$2:$W$1048576, W2014) - 1))</f>
        <v>94</v>
      </c>
      <c r="O2014">
        <v>38.68</v>
      </c>
      <c r="P2014">
        <v>21.41</v>
      </c>
      <c r="Q2014">
        <v>9.1300000000000008</v>
      </c>
      <c r="R2014">
        <v>6.26</v>
      </c>
      <c r="S2014">
        <v>5.0599999999999996</v>
      </c>
      <c r="T2014">
        <v>4.37</v>
      </c>
      <c r="U2014">
        <v>6.81</v>
      </c>
      <c r="V2014">
        <v>5.2</v>
      </c>
      <c r="W2014">
        <v>2009</v>
      </c>
      <c r="X2014">
        <f t="shared" si="61"/>
        <v>0</v>
      </c>
    </row>
    <row r="2015" spans="1:24" ht="12.75" hidden="1" customHeight="1" x14ac:dyDescent="0.45">
      <c r="A2015">
        <v>95</v>
      </c>
      <c r="B2015" t="s">
        <v>148</v>
      </c>
      <c r="C2015" t="s">
        <v>165</v>
      </c>
      <c r="D2015" s="2" t="str">
        <f t="shared" si="60"/>
        <v>UTEP2009</v>
      </c>
      <c r="F2015">
        <v>4</v>
      </c>
      <c r="G2015">
        <v>8</v>
      </c>
      <c r="H2015" s="2">
        <v>0</v>
      </c>
      <c r="I2015">
        <v>1.03</v>
      </c>
      <c r="J2015">
        <v>-8.24</v>
      </c>
      <c r="K2015">
        <v>-7.21</v>
      </c>
      <c r="L2015" s="2">
        <f>_xlfn.RANK.EQ(I2015, INDEX(CFB!$I$2:$I$1048576, MATCH(W2015, CFB!$W$2:$W$1048576, 0)):INDEX(CFB!$I$2:$I$1048576, MATCH(W2015, CFB!$W$2:$W$1048576, 0) + COUNTIF(CFB!$W$2:$W$1048576, W2015) - 1), 0)</f>
        <v>61</v>
      </c>
      <c r="M2015" s="2">
        <f>_xlfn.RANK.EQ(J2015, INDEX(CFB!$J$2:$J$1048576, MATCH(W2015, CFB!$W$2:$W$1048576, 0)):INDEX(CFB!$J$2:$J$1048576, MATCH(W2015, CFB!$W$2:$W$1048576, 0) + COUNTIF(CFB!$W$2:$W$1048576, W2015) - 1))</f>
        <v>112</v>
      </c>
      <c r="N2015" s="2">
        <f>RANK(K2015, INDEX(CFB!$K$2:$K$1048576, MATCH(W2015, CFB!$W$2:$W$1048576, 0)):INDEX(CFB!$K$2:$K$1048576, MATCH(W2015, CFB!$W$2:$W$1048576, 0) + COUNTIF(CFB!$W$2:$W$1048576, W2015) - 1))</f>
        <v>95</v>
      </c>
      <c r="O2015">
        <v>38.65</v>
      </c>
      <c r="P2015">
        <v>22.55</v>
      </c>
      <c r="Q2015">
        <v>8.74</v>
      </c>
      <c r="R2015">
        <v>6.44</v>
      </c>
      <c r="S2015">
        <v>5.19</v>
      </c>
      <c r="T2015">
        <v>4.2</v>
      </c>
      <c r="U2015">
        <v>7.03</v>
      </c>
      <c r="V2015">
        <v>5.1100000000000003</v>
      </c>
      <c r="W2015">
        <v>2009</v>
      </c>
      <c r="X2015">
        <f t="shared" si="61"/>
        <v>0</v>
      </c>
    </row>
    <row r="2016" spans="1:24" ht="12.75" hidden="1" customHeight="1" x14ac:dyDescent="0.45">
      <c r="A2016">
        <v>96</v>
      </c>
      <c r="B2016" t="s">
        <v>146</v>
      </c>
      <c r="C2016" t="s">
        <v>31</v>
      </c>
      <c r="D2016" s="2" t="str">
        <f t="shared" si="60"/>
        <v>San Diego State2009</v>
      </c>
      <c r="F2016">
        <v>4</v>
      </c>
      <c r="G2016">
        <v>8</v>
      </c>
      <c r="H2016" s="2">
        <v>0</v>
      </c>
      <c r="I2016">
        <v>-1.55</v>
      </c>
      <c r="J2016">
        <v>-6.25</v>
      </c>
      <c r="K2016">
        <v>-7.79</v>
      </c>
      <c r="L2016" s="2">
        <f>_xlfn.RANK.EQ(I2016, INDEX(CFB!$I$2:$I$1048576, MATCH(W2016, CFB!$W$2:$W$1048576, 0)):INDEX(CFB!$I$2:$I$1048576, MATCH(W2016, CFB!$W$2:$W$1048576, 0) + COUNTIF(CFB!$W$2:$W$1048576, W2016) - 1), 0)</f>
        <v>82</v>
      </c>
      <c r="M2016" s="2">
        <f>_xlfn.RANK.EQ(J2016, INDEX(CFB!$J$2:$J$1048576, MATCH(W2016, CFB!$W$2:$W$1048576, 0)):INDEX(CFB!$J$2:$J$1048576, MATCH(W2016, CFB!$W$2:$W$1048576, 0) + COUNTIF(CFB!$W$2:$W$1048576, W2016) - 1))</f>
        <v>107</v>
      </c>
      <c r="N2016" s="2">
        <f>RANK(K2016, INDEX(CFB!$K$2:$K$1048576, MATCH(W2016, CFB!$W$2:$W$1048576, 0)):INDEX(CFB!$K$2:$K$1048576, MATCH(W2016, CFB!$W$2:$W$1048576, 0) + COUNTIF(CFB!$W$2:$W$1048576, W2016) - 1))</f>
        <v>96</v>
      </c>
      <c r="O2016">
        <v>35.200000000000003</v>
      </c>
      <c r="P2016">
        <v>20.11</v>
      </c>
      <c r="Q2016">
        <v>8.48</v>
      </c>
      <c r="R2016">
        <v>6.22</v>
      </c>
      <c r="S2016">
        <v>3.6</v>
      </c>
      <c r="T2016">
        <v>3.26</v>
      </c>
      <c r="U2016">
        <v>6.33</v>
      </c>
      <c r="V2016">
        <v>4.5199999999999996</v>
      </c>
      <c r="W2016">
        <v>2009</v>
      </c>
      <c r="X2016">
        <f t="shared" si="61"/>
        <v>0</v>
      </c>
    </row>
    <row r="2017" spans="1:24" ht="12.75" hidden="1" customHeight="1" x14ac:dyDescent="0.45">
      <c r="A2017">
        <v>97</v>
      </c>
      <c r="B2017" t="s">
        <v>123</v>
      </c>
      <c r="C2017" t="s">
        <v>174</v>
      </c>
      <c r="D2017" s="2" t="str">
        <f t="shared" si="60"/>
        <v>Louisiana-Monroe2009</v>
      </c>
      <c r="F2017">
        <v>6</v>
      </c>
      <c r="G2017">
        <v>6</v>
      </c>
      <c r="H2017" s="2">
        <v>0</v>
      </c>
      <c r="I2017">
        <v>-5.2</v>
      </c>
      <c r="J2017">
        <v>-2.96</v>
      </c>
      <c r="K2017">
        <v>-8.15</v>
      </c>
      <c r="L2017" s="2">
        <f>_xlfn.RANK.EQ(I2017, INDEX(CFB!$I$2:$I$1048576, MATCH(W2017, CFB!$W$2:$W$1048576, 0)):INDEX(CFB!$I$2:$I$1048576, MATCH(W2017, CFB!$W$2:$W$1048576, 0) + COUNTIF(CFB!$W$2:$W$1048576, W2017) - 1), 0)</f>
        <v>103</v>
      </c>
      <c r="M2017" s="2">
        <f>_xlfn.RANK.EQ(J2017, INDEX(CFB!$J$2:$J$1048576, MATCH(W2017, CFB!$W$2:$W$1048576, 0)):INDEX(CFB!$J$2:$J$1048576, MATCH(W2017, CFB!$W$2:$W$1048576, 0) + COUNTIF(CFB!$W$2:$W$1048576, W2017) - 1))</f>
        <v>80</v>
      </c>
      <c r="N2017" s="2">
        <f>RANK(K2017, INDEX(CFB!$K$2:$K$1048576, MATCH(W2017, CFB!$W$2:$W$1048576, 0)):INDEX(CFB!$K$2:$K$1048576, MATCH(W2017, CFB!$W$2:$W$1048576, 0) + COUNTIF(CFB!$W$2:$W$1048576, W2017) - 1))</f>
        <v>97</v>
      </c>
      <c r="O2017">
        <v>34.46</v>
      </c>
      <c r="P2017">
        <v>16.100000000000001</v>
      </c>
      <c r="Q2017">
        <v>8.48</v>
      </c>
      <c r="R2017">
        <v>6.04</v>
      </c>
      <c r="S2017">
        <v>5.33</v>
      </c>
      <c r="T2017">
        <v>2.35</v>
      </c>
      <c r="U2017">
        <v>6.59</v>
      </c>
      <c r="V2017">
        <v>4.22</v>
      </c>
      <c r="W2017">
        <v>2009</v>
      </c>
      <c r="X2017">
        <f t="shared" si="61"/>
        <v>0</v>
      </c>
    </row>
    <row r="2018" spans="1:24" ht="12.75" hidden="1" customHeight="1" x14ac:dyDescent="0.45">
      <c r="A2018">
        <v>98</v>
      </c>
      <c r="B2018" t="s">
        <v>126</v>
      </c>
      <c r="C2018" t="s">
        <v>178</v>
      </c>
      <c r="D2018" s="2" t="str">
        <f t="shared" si="60"/>
        <v>Hawaii2009</v>
      </c>
      <c r="F2018">
        <v>6</v>
      </c>
      <c r="G2018">
        <v>7</v>
      </c>
      <c r="H2018" s="2">
        <v>0</v>
      </c>
      <c r="I2018">
        <v>-4.6900000000000004</v>
      </c>
      <c r="J2018">
        <v>-3.51</v>
      </c>
      <c r="K2018">
        <v>-8.1999999999999993</v>
      </c>
      <c r="L2018" s="2">
        <f>_xlfn.RANK.EQ(I2018, INDEX(CFB!$I$2:$I$1048576, MATCH(W2018, CFB!$W$2:$W$1048576, 0)):INDEX(CFB!$I$2:$I$1048576, MATCH(W2018, CFB!$W$2:$W$1048576, 0) + COUNTIF(CFB!$W$2:$W$1048576, W2018) - 1), 0)</f>
        <v>102</v>
      </c>
      <c r="M2018" s="2">
        <f>_xlfn.RANK.EQ(J2018, INDEX(CFB!$J$2:$J$1048576, MATCH(W2018, CFB!$W$2:$W$1048576, 0)):INDEX(CFB!$J$2:$J$1048576, MATCH(W2018, CFB!$W$2:$W$1048576, 0) + COUNTIF(CFB!$W$2:$W$1048576, W2018) - 1))</f>
        <v>88</v>
      </c>
      <c r="N2018" s="2">
        <f>RANK(K2018, INDEX(CFB!$K$2:$K$1048576, MATCH(W2018, CFB!$W$2:$W$1048576, 0)):INDEX(CFB!$K$2:$K$1048576, MATCH(W2018, CFB!$W$2:$W$1048576, 0) + COUNTIF(CFB!$W$2:$W$1048576, W2018) - 1))</f>
        <v>98</v>
      </c>
      <c r="O2018">
        <v>31.5</v>
      </c>
      <c r="P2018">
        <v>18.399999999999999</v>
      </c>
      <c r="Q2018">
        <v>8.64</v>
      </c>
      <c r="R2018">
        <v>6.5</v>
      </c>
      <c r="S2018">
        <v>4.72</v>
      </c>
      <c r="T2018">
        <v>4.01</v>
      </c>
      <c r="U2018">
        <v>7.15</v>
      </c>
      <c r="V2018">
        <v>5.1100000000000003</v>
      </c>
      <c r="W2018">
        <v>2009</v>
      </c>
      <c r="X2018">
        <f t="shared" si="61"/>
        <v>0</v>
      </c>
    </row>
    <row r="2019" spans="1:24" ht="12.75" hidden="1" customHeight="1" x14ac:dyDescent="0.45">
      <c r="A2019">
        <v>99</v>
      </c>
      <c r="B2019" t="s">
        <v>104</v>
      </c>
      <c r="C2019" t="s">
        <v>31</v>
      </c>
      <c r="D2019" s="2" t="str">
        <f t="shared" si="60"/>
        <v>Colorado State2009</v>
      </c>
      <c r="F2019">
        <v>3</v>
      </c>
      <c r="G2019">
        <v>9</v>
      </c>
      <c r="H2019" s="2">
        <v>0</v>
      </c>
      <c r="I2019">
        <v>-3.81</v>
      </c>
      <c r="J2019">
        <v>-5.33</v>
      </c>
      <c r="K2019">
        <v>-9.14</v>
      </c>
      <c r="L2019" s="2">
        <f>_xlfn.RANK.EQ(I2019, INDEX(CFB!$I$2:$I$1048576, MATCH(W2019, CFB!$W$2:$W$1048576, 0)):INDEX(CFB!$I$2:$I$1048576, MATCH(W2019, CFB!$W$2:$W$1048576, 0) + COUNTIF(CFB!$W$2:$W$1048576, W2019) - 1), 0)</f>
        <v>95</v>
      </c>
      <c r="M2019" s="2">
        <f>_xlfn.RANK.EQ(J2019, INDEX(CFB!$J$2:$J$1048576, MATCH(W2019, CFB!$W$2:$W$1048576, 0)):INDEX(CFB!$J$2:$J$1048576, MATCH(W2019, CFB!$W$2:$W$1048576, 0) + COUNTIF(CFB!$W$2:$W$1048576, W2019) - 1))</f>
        <v>96</v>
      </c>
      <c r="N2019" s="2">
        <f>RANK(K2019, INDEX(CFB!$K$2:$K$1048576, MATCH(W2019, CFB!$W$2:$W$1048576, 0)):INDEX(CFB!$K$2:$K$1048576, MATCH(W2019, CFB!$W$2:$W$1048576, 0) + COUNTIF(CFB!$W$2:$W$1048576, W2019) - 1))</f>
        <v>99</v>
      </c>
      <c r="O2019">
        <v>32.76</v>
      </c>
      <c r="P2019">
        <v>16.87</v>
      </c>
      <c r="Q2019">
        <v>8.86</v>
      </c>
      <c r="R2019">
        <v>6</v>
      </c>
      <c r="S2019">
        <v>5.03</v>
      </c>
      <c r="T2019">
        <v>3.41</v>
      </c>
      <c r="U2019">
        <v>6.7</v>
      </c>
      <c r="V2019">
        <v>4.63</v>
      </c>
      <c r="W2019">
        <v>2009</v>
      </c>
      <c r="X2019">
        <f t="shared" si="61"/>
        <v>0</v>
      </c>
    </row>
    <row r="2020" spans="1:24" ht="12.75" hidden="1" customHeight="1" x14ac:dyDescent="0.45">
      <c r="A2020">
        <v>100</v>
      </c>
      <c r="B2020" t="s">
        <v>125</v>
      </c>
      <c r="C2020" t="s">
        <v>174</v>
      </c>
      <c r="D2020" s="2" t="str">
        <f t="shared" si="60"/>
        <v>Arkansas State2009</v>
      </c>
      <c r="F2020">
        <v>4</v>
      </c>
      <c r="G2020">
        <v>8</v>
      </c>
      <c r="H2020" s="2">
        <v>0</v>
      </c>
      <c r="I2020">
        <v>-7.78</v>
      </c>
      <c r="J2020">
        <v>-1.85</v>
      </c>
      <c r="K2020">
        <v>-9.6300000000000008</v>
      </c>
      <c r="L2020" s="2">
        <f>_xlfn.RANK.EQ(I2020, INDEX(CFB!$I$2:$I$1048576, MATCH(W2020, CFB!$W$2:$W$1048576, 0)):INDEX(CFB!$I$2:$I$1048576, MATCH(W2020, CFB!$W$2:$W$1048576, 0) + COUNTIF(CFB!$W$2:$W$1048576, W2020) - 1), 0)</f>
        <v>110</v>
      </c>
      <c r="M2020" s="2">
        <f>_xlfn.RANK.EQ(J2020, INDEX(CFB!$J$2:$J$1048576, MATCH(W2020, CFB!$W$2:$W$1048576, 0)):INDEX(CFB!$J$2:$J$1048576, MATCH(W2020, CFB!$W$2:$W$1048576, 0) + COUNTIF(CFB!$W$2:$W$1048576, W2020) - 1))</f>
        <v>71</v>
      </c>
      <c r="N2020" s="2">
        <f>RANK(K2020, INDEX(CFB!$K$2:$K$1048576, MATCH(W2020, CFB!$W$2:$W$1048576, 0)):INDEX(CFB!$K$2:$K$1048576, MATCH(W2020, CFB!$W$2:$W$1048576, 0) + COUNTIF(CFB!$W$2:$W$1048576, W2020) - 1))</f>
        <v>100</v>
      </c>
      <c r="O2020">
        <v>32</v>
      </c>
      <c r="P2020">
        <v>13.82</v>
      </c>
      <c r="Q2020">
        <v>7.96</v>
      </c>
      <c r="R2020">
        <v>6.32</v>
      </c>
      <c r="S2020">
        <v>4.57</v>
      </c>
      <c r="T2020">
        <v>2.63</v>
      </c>
      <c r="U2020">
        <v>6.03</v>
      </c>
      <c r="V2020">
        <v>4.3600000000000003</v>
      </c>
      <c r="W2020">
        <v>2009</v>
      </c>
      <c r="X2020">
        <f t="shared" si="61"/>
        <v>0</v>
      </c>
    </row>
    <row r="2021" spans="1:24" ht="12.75" hidden="1" customHeight="1" x14ac:dyDescent="0.45">
      <c r="A2021">
        <v>101</v>
      </c>
      <c r="B2021" t="s">
        <v>77</v>
      </c>
      <c r="C2021" t="s">
        <v>174</v>
      </c>
      <c r="D2021" s="2" t="str">
        <f t="shared" si="60"/>
        <v>Louisiana2009</v>
      </c>
      <c r="F2021">
        <v>6</v>
      </c>
      <c r="G2021">
        <v>6</v>
      </c>
      <c r="H2021" s="2">
        <v>0</v>
      </c>
      <c r="I2021">
        <v>-3.91</v>
      </c>
      <c r="J2021">
        <v>-5.77</v>
      </c>
      <c r="K2021">
        <v>-9.68</v>
      </c>
      <c r="L2021" s="2">
        <f>_xlfn.RANK.EQ(I2021, INDEX(CFB!$I$2:$I$1048576, MATCH(W2021, CFB!$W$2:$W$1048576, 0)):INDEX(CFB!$I$2:$I$1048576, MATCH(W2021, CFB!$W$2:$W$1048576, 0) + COUNTIF(CFB!$W$2:$W$1048576, W2021) - 1), 0)</f>
        <v>97</v>
      </c>
      <c r="M2021" s="2">
        <f>_xlfn.RANK.EQ(J2021, INDEX(CFB!$J$2:$J$1048576, MATCH(W2021, CFB!$W$2:$W$1048576, 0)):INDEX(CFB!$J$2:$J$1048576, MATCH(W2021, CFB!$W$2:$W$1048576, 0) + COUNTIF(CFB!$W$2:$W$1048576, W2021) - 1))</f>
        <v>103</v>
      </c>
      <c r="N2021" s="2">
        <f>RANK(K2021, INDEX(CFB!$K$2:$K$1048576, MATCH(W2021, CFB!$W$2:$W$1048576, 0)):INDEX(CFB!$K$2:$K$1048576, MATCH(W2021, CFB!$W$2:$W$1048576, 0) + COUNTIF(CFB!$W$2:$W$1048576, W2021) - 1))</f>
        <v>101</v>
      </c>
      <c r="O2021">
        <v>32.29</v>
      </c>
      <c r="P2021">
        <v>20.21</v>
      </c>
      <c r="Q2021">
        <v>7.62</v>
      </c>
      <c r="R2021">
        <v>7.07</v>
      </c>
      <c r="S2021">
        <v>4.49</v>
      </c>
      <c r="T2021">
        <v>3.63</v>
      </c>
      <c r="U2021">
        <v>5.91</v>
      </c>
      <c r="V2021">
        <v>5.0999999999999996</v>
      </c>
      <c r="W2021">
        <v>2009</v>
      </c>
      <c r="X2021">
        <f t="shared" si="61"/>
        <v>0</v>
      </c>
    </row>
    <row r="2022" spans="1:24" ht="12.75" hidden="1" customHeight="1" x14ac:dyDescent="0.45">
      <c r="A2022">
        <v>102</v>
      </c>
      <c r="B2022" t="s">
        <v>143</v>
      </c>
      <c r="C2022" t="s">
        <v>174</v>
      </c>
      <c r="D2022" s="2" t="str">
        <f t="shared" si="60"/>
        <v>Florida Atlantic2009</v>
      </c>
      <c r="F2022">
        <v>5</v>
      </c>
      <c r="G2022">
        <v>7</v>
      </c>
      <c r="H2022" s="2">
        <v>0</v>
      </c>
      <c r="I2022">
        <v>0.4</v>
      </c>
      <c r="J2022">
        <v>-10.130000000000001</v>
      </c>
      <c r="K2022">
        <v>-9.74</v>
      </c>
      <c r="L2022" s="2">
        <f>_xlfn.RANK.EQ(I2022, INDEX(CFB!$I$2:$I$1048576, MATCH(W2022, CFB!$W$2:$W$1048576, 0)):INDEX(CFB!$I$2:$I$1048576, MATCH(W2022, CFB!$W$2:$W$1048576, 0) + COUNTIF(CFB!$W$2:$W$1048576, W2022) - 1), 0)</f>
        <v>65</v>
      </c>
      <c r="M2022" s="2">
        <f>_xlfn.RANK.EQ(J2022, INDEX(CFB!$J$2:$J$1048576, MATCH(W2022, CFB!$W$2:$W$1048576, 0)):INDEX(CFB!$J$2:$J$1048576, MATCH(W2022, CFB!$W$2:$W$1048576, 0) + COUNTIF(CFB!$W$2:$W$1048576, W2022) - 1))</f>
        <v>115</v>
      </c>
      <c r="N2022" s="2">
        <f>RANK(K2022, INDEX(CFB!$K$2:$K$1048576, MATCH(W2022, CFB!$W$2:$W$1048576, 0)):INDEX(CFB!$K$2:$K$1048576, MATCH(W2022, CFB!$W$2:$W$1048576, 0) + COUNTIF(CFB!$W$2:$W$1048576, W2022) - 1))</f>
        <v>102</v>
      </c>
      <c r="O2022">
        <v>37.9</v>
      </c>
      <c r="P2022">
        <v>24.16</v>
      </c>
      <c r="Q2022">
        <v>8.56</v>
      </c>
      <c r="R2022">
        <v>7.3</v>
      </c>
      <c r="S2022">
        <v>5.24</v>
      </c>
      <c r="T2022">
        <v>5.1100000000000003</v>
      </c>
      <c r="U2022">
        <v>6.89</v>
      </c>
      <c r="V2022">
        <v>6.12</v>
      </c>
      <c r="W2022">
        <v>2009</v>
      </c>
      <c r="X2022">
        <f t="shared" si="61"/>
        <v>0</v>
      </c>
    </row>
    <row r="2023" spans="1:24" ht="12.75" hidden="1" customHeight="1" x14ac:dyDescent="0.45">
      <c r="A2023">
        <v>103</v>
      </c>
      <c r="B2023" t="s">
        <v>117</v>
      </c>
      <c r="C2023" t="s">
        <v>161</v>
      </c>
      <c r="D2023" s="2" t="str">
        <f t="shared" si="60"/>
        <v>Western Michigan2009</v>
      </c>
      <c r="F2023">
        <v>5</v>
      </c>
      <c r="G2023">
        <v>7</v>
      </c>
      <c r="H2023" s="2">
        <v>0</v>
      </c>
      <c r="I2023">
        <v>-5.2</v>
      </c>
      <c r="J2023">
        <v>-5.33</v>
      </c>
      <c r="K2023">
        <v>-10.53</v>
      </c>
      <c r="L2023" s="2">
        <f>_xlfn.RANK.EQ(I2023, INDEX(CFB!$I$2:$I$1048576, MATCH(W2023, CFB!$W$2:$W$1048576, 0)):INDEX(CFB!$I$2:$I$1048576, MATCH(W2023, CFB!$W$2:$W$1048576, 0) + COUNTIF(CFB!$W$2:$W$1048576, W2023) - 1), 0)</f>
        <v>103</v>
      </c>
      <c r="M2023" s="2">
        <f>_xlfn.RANK.EQ(J2023, INDEX(CFB!$J$2:$J$1048576, MATCH(W2023, CFB!$W$2:$W$1048576, 0)):INDEX(CFB!$J$2:$J$1048576, MATCH(W2023, CFB!$W$2:$W$1048576, 0) + COUNTIF(CFB!$W$2:$W$1048576, W2023) - 1))</f>
        <v>96</v>
      </c>
      <c r="N2023" s="2">
        <f>RANK(K2023, INDEX(CFB!$K$2:$K$1048576, MATCH(W2023, CFB!$W$2:$W$1048576, 0)):INDEX(CFB!$K$2:$K$1048576, MATCH(W2023, CFB!$W$2:$W$1048576, 0) + COUNTIF(CFB!$W$2:$W$1048576, W2023) - 1))</f>
        <v>103</v>
      </c>
      <c r="O2023">
        <v>32.619999999999997</v>
      </c>
      <c r="P2023">
        <v>19</v>
      </c>
      <c r="Q2023">
        <v>7.13</v>
      </c>
      <c r="R2023">
        <v>6.53</v>
      </c>
      <c r="S2023">
        <v>4.45</v>
      </c>
      <c r="T2023">
        <v>4.07</v>
      </c>
      <c r="U2023">
        <v>6.06</v>
      </c>
      <c r="V2023">
        <v>5.14</v>
      </c>
      <c r="W2023">
        <v>2009</v>
      </c>
      <c r="X2023">
        <f t="shared" si="61"/>
        <v>0</v>
      </c>
    </row>
    <row r="2024" spans="1:24" ht="12.75" hidden="1" customHeight="1" x14ac:dyDescent="0.45">
      <c r="A2024">
        <v>104</v>
      </c>
      <c r="B2024" t="s">
        <v>153</v>
      </c>
      <c r="C2024" t="s">
        <v>162</v>
      </c>
      <c r="D2024" s="2" t="str">
        <f t="shared" si="60"/>
        <v>Kent State2009</v>
      </c>
      <c r="F2024">
        <v>5</v>
      </c>
      <c r="G2024">
        <v>7</v>
      </c>
      <c r="H2024" s="2">
        <v>0</v>
      </c>
      <c r="I2024">
        <v>-8.52</v>
      </c>
      <c r="J2024">
        <v>-2.1800000000000002</v>
      </c>
      <c r="K2024">
        <v>-10.69</v>
      </c>
      <c r="L2024" s="2">
        <f>_xlfn.RANK.EQ(I2024, INDEX(CFB!$I$2:$I$1048576, MATCH(W2024, CFB!$W$2:$W$1048576, 0)):INDEX(CFB!$I$2:$I$1048576, MATCH(W2024, CFB!$W$2:$W$1048576, 0) + COUNTIF(CFB!$W$2:$W$1048576, W2024) - 1), 0)</f>
        <v>111</v>
      </c>
      <c r="M2024" s="2">
        <f>_xlfn.RANK.EQ(J2024, INDEX(CFB!$J$2:$J$1048576, MATCH(W2024, CFB!$W$2:$W$1048576, 0)):INDEX(CFB!$J$2:$J$1048576, MATCH(W2024, CFB!$W$2:$W$1048576, 0) + COUNTIF(CFB!$W$2:$W$1048576, W2024) - 1))</f>
        <v>73</v>
      </c>
      <c r="N2024" s="2">
        <f>RANK(K2024, INDEX(CFB!$K$2:$K$1048576, MATCH(W2024, CFB!$W$2:$W$1048576, 0)):INDEX(CFB!$K$2:$K$1048576, MATCH(W2024, CFB!$W$2:$W$1048576, 0) + COUNTIF(CFB!$W$2:$W$1048576, W2024) - 1))</f>
        <v>104</v>
      </c>
      <c r="O2024">
        <v>28.75</v>
      </c>
      <c r="P2024">
        <v>14.85</v>
      </c>
      <c r="Q2024">
        <v>7.7</v>
      </c>
      <c r="R2024">
        <v>5.68</v>
      </c>
      <c r="S2024">
        <v>3.86</v>
      </c>
      <c r="T2024">
        <v>3.26</v>
      </c>
      <c r="U2024">
        <v>5.79</v>
      </c>
      <c r="V2024">
        <v>4.3099999999999996</v>
      </c>
      <c r="W2024">
        <v>2009</v>
      </c>
      <c r="X2024">
        <f t="shared" si="61"/>
        <v>0</v>
      </c>
    </row>
    <row r="2025" spans="1:24" ht="12.75" hidden="1" customHeight="1" x14ac:dyDescent="0.45">
      <c r="A2025">
        <v>105</v>
      </c>
      <c r="B2025" t="s">
        <v>142</v>
      </c>
      <c r="C2025" t="s">
        <v>174</v>
      </c>
      <c r="D2025" s="2" t="str">
        <f t="shared" si="60"/>
        <v>Florida International2009</v>
      </c>
      <c r="F2025">
        <v>3</v>
      </c>
      <c r="G2025">
        <v>9</v>
      </c>
      <c r="H2025" s="2">
        <v>0</v>
      </c>
      <c r="I2025">
        <v>-3.87</v>
      </c>
      <c r="J2025">
        <v>-7.28</v>
      </c>
      <c r="K2025">
        <v>-11.15</v>
      </c>
      <c r="L2025" s="2">
        <f>_xlfn.RANK.EQ(I2025, INDEX(CFB!$I$2:$I$1048576, MATCH(W2025, CFB!$W$2:$W$1048576, 0)):INDEX(CFB!$I$2:$I$1048576, MATCH(W2025, CFB!$W$2:$W$1048576, 0) + COUNTIF(CFB!$W$2:$W$1048576, W2025) - 1), 0)</f>
        <v>96</v>
      </c>
      <c r="M2025" s="2">
        <f>_xlfn.RANK.EQ(J2025, INDEX(CFB!$J$2:$J$1048576, MATCH(W2025, CFB!$W$2:$W$1048576, 0)):INDEX(CFB!$J$2:$J$1048576, MATCH(W2025, CFB!$W$2:$W$1048576, 0) + COUNTIF(CFB!$W$2:$W$1048576, W2025) - 1))</f>
        <v>109</v>
      </c>
      <c r="N2025" s="2">
        <f>RANK(K2025, INDEX(CFB!$K$2:$K$1048576, MATCH(W2025, CFB!$W$2:$W$1048576, 0)):INDEX(CFB!$K$2:$K$1048576, MATCH(W2025, CFB!$W$2:$W$1048576, 0) + COUNTIF(CFB!$W$2:$W$1048576, W2025) - 1))</f>
        <v>105</v>
      </c>
      <c r="O2025">
        <v>33.72</v>
      </c>
      <c r="P2025">
        <v>22.31</v>
      </c>
      <c r="Q2025">
        <v>7.11</v>
      </c>
      <c r="R2025">
        <v>6.93</v>
      </c>
      <c r="S2025">
        <v>4.0199999999999996</v>
      </c>
      <c r="T2025">
        <v>4.05</v>
      </c>
      <c r="U2025">
        <v>5.53</v>
      </c>
      <c r="V2025">
        <v>5.31</v>
      </c>
      <c r="W2025">
        <v>2009</v>
      </c>
      <c r="X2025">
        <f t="shared" si="61"/>
        <v>0</v>
      </c>
    </row>
    <row r="2026" spans="1:24" ht="12.75" hidden="1" customHeight="1" x14ac:dyDescent="0.45">
      <c r="A2026">
        <v>106</v>
      </c>
      <c r="B2026" t="s">
        <v>94</v>
      </c>
      <c r="C2026" t="s">
        <v>161</v>
      </c>
      <c r="D2026" s="2" t="str">
        <f t="shared" si="60"/>
        <v>Toledo2009</v>
      </c>
      <c r="F2026">
        <v>5</v>
      </c>
      <c r="G2026">
        <v>7</v>
      </c>
      <c r="H2026" s="2">
        <v>0</v>
      </c>
      <c r="I2026">
        <v>2.4</v>
      </c>
      <c r="J2026">
        <v>-13.69</v>
      </c>
      <c r="K2026">
        <v>-11.29</v>
      </c>
      <c r="L2026" s="2">
        <f>_xlfn.RANK.EQ(I2026, INDEX(CFB!$I$2:$I$1048576, MATCH(W2026, CFB!$W$2:$W$1048576, 0)):INDEX(CFB!$I$2:$I$1048576, MATCH(W2026, CFB!$W$2:$W$1048576, 0) + COUNTIF(CFB!$W$2:$W$1048576, W2026) - 1), 0)</f>
        <v>45</v>
      </c>
      <c r="M2026" s="2">
        <f>_xlfn.RANK.EQ(J2026, INDEX(CFB!$J$2:$J$1048576, MATCH(W2026, CFB!$W$2:$W$1048576, 0)):INDEX(CFB!$J$2:$J$1048576, MATCH(W2026, CFB!$W$2:$W$1048576, 0) + COUNTIF(CFB!$W$2:$W$1048576, W2026) - 1))</f>
        <v>120</v>
      </c>
      <c r="N2026" s="2">
        <f>RANK(K2026, INDEX(CFB!$K$2:$K$1048576, MATCH(W2026, CFB!$W$2:$W$1048576, 0)):INDEX(CFB!$K$2:$K$1048576, MATCH(W2026, CFB!$W$2:$W$1048576, 0) + COUNTIF(CFB!$W$2:$W$1048576, W2026) - 1))</f>
        <v>106</v>
      </c>
      <c r="O2026">
        <v>40</v>
      </c>
      <c r="P2026">
        <v>28.15</v>
      </c>
      <c r="Q2026">
        <v>8.64</v>
      </c>
      <c r="R2026">
        <v>6.2</v>
      </c>
      <c r="S2026">
        <v>5.3</v>
      </c>
      <c r="T2026">
        <v>4.26</v>
      </c>
      <c r="U2026">
        <v>7.04</v>
      </c>
      <c r="V2026">
        <v>5.15</v>
      </c>
      <c r="W2026">
        <v>2009</v>
      </c>
      <c r="X2026">
        <f t="shared" si="61"/>
        <v>0</v>
      </c>
    </row>
    <row r="2027" spans="1:24" ht="12.75" hidden="1" customHeight="1" x14ac:dyDescent="0.45">
      <c r="A2027">
        <v>107</v>
      </c>
      <c r="B2027" t="s">
        <v>68</v>
      </c>
      <c r="C2027" t="s">
        <v>168</v>
      </c>
      <c r="D2027" s="2" t="str">
        <f t="shared" si="60"/>
        <v>Memphis2009</v>
      </c>
      <c r="F2027">
        <v>2</v>
      </c>
      <c r="G2027">
        <v>10</v>
      </c>
      <c r="H2027" s="2">
        <v>0</v>
      </c>
      <c r="I2027">
        <v>-4.53</v>
      </c>
      <c r="J2027">
        <v>-7.54</v>
      </c>
      <c r="K2027">
        <v>-12.06</v>
      </c>
      <c r="L2027" s="2">
        <f>_xlfn.RANK.EQ(I2027, INDEX(CFB!$I$2:$I$1048576, MATCH(W2027, CFB!$W$2:$W$1048576, 0)):INDEX(CFB!$I$2:$I$1048576, MATCH(W2027, CFB!$W$2:$W$1048576, 0) + COUNTIF(CFB!$W$2:$W$1048576, W2027) - 1), 0)</f>
        <v>100</v>
      </c>
      <c r="M2027" s="2">
        <f>_xlfn.RANK.EQ(J2027, INDEX(CFB!$J$2:$J$1048576, MATCH(W2027, CFB!$W$2:$W$1048576, 0)):INDEX(CFB!$J$2:$J$1048576, MATCH(W2027, CFB!$W$2:$W$1048576, 0) + COUNTIF(CFB!$W$2:$W$1048576, W2027) - 1))</f>
        <v>110</v>
      </c>
      <c r="N2027" s="2">
        <f>RANK(K2027, INDEX(CFB!$K$2:$K$1048576, MATCH(W2027, CFB!$W$2:$W$1048576, 0)):INDEX(CFB!$K$2:$K$1048576, MATCH(W2027, CFB!$W$2:$W$1048576, 0) + COUNTIF(CFB!$W$2:$W$1048576, W2027) - 1))</f>
        <v>107</v>
      </c>
      <c r="O2027">
        <v>33.61</v>
      </c>
      <c r="P2027">
        <v>21.23</v>
      </c>
      <c r="Q2027">
        <v>7.53</v>
      </c>
      <c r="R2027">
        <v>7.56</v>
      </c>
      <c r="S2027">
        <v>5.42</v>
      </c>
      <c r="T2027">
        <v>3.27</v>
      </c>
      <c r="U2027">
        <v>6.34</v>
      </c>
      <c r="V2027">
        <v>5.19</v>
      </c>
      <c r="W2027">
        <v>2009</v>
      </c>
      <c r="X2027">
        <f t="shared" si="61"/>
        <v>0</v>
      </c>
    </row>
    <row r="2028" spans="1:24" ht="12.75" hidden="1" customHeight="1" x14ac:dyDescent="0.45">
      <c r="A2028">
        <v>108</v>
      </c>
      <c r="B2028" t="s">
        <v>48</v>
      </c>
      <c r="C2028" t="s">
        <v>12</v>
      </c>
      <c r="D2028" s="2" t="str">
        <f t="shared" si="60"/>
        <v>Army2009</v>
      </c>
      <c r="F2028">
        <v>5</v>
      </c>
      <c r="G2028">
        <v>7</v>
      </c>
      <c r="H2028" s="2">
        <v>0</v>
      </c>
      <c r="I2028">
        <v>-11.06</v>
      </c>
      <c r="J2028">
        <v>-1.53</v>
      </c>
      <c r="K2028">
        <v>-12.59</v>
      </c>
      <c r="L2028" s="2">
        <f>_xlfn.RANK.EQ(I2028, INDEX(CFB!$I$2:$I$1048576, MATCH(W2028, CFB!$W$2:$W$1048576, 0)):INDEX(CFB!$I$2:$I$1048576, MATCH(W2028, CFB!$W$2:$W$1048576, 0) + COUNTIF(CFB!$W$2:$W$1048576, W2028) - 1), 0)</f>
        <v>115</v>
      </c>
      <c r="M2028" s="2">
        <f>_xlfn.RANK.EQ(J2028, INDEX(CFB!$J$2:$J$1048576, MATCH(W2028, CFB!$W$2:$W$1048576, 0)):INDEX(CFB!$J$2:$J$1048576, MATCH(W2028, CFB!$W$2:$W$1048576, 0) + COUNTIF(CFB!$W$2:$W$1048576, W2028) - 1))</f>
        <v>68</v>
      </c>
      <c r="N2028" s="2">
        <f>RANK(K2028, INDEX(CFB!$K$2:$K$1048576, MATCH(W2028, CFB!$W$2:$W$1048576, 0)):INDEX(CFB!$K$2:$K$1048576, MATCH(W2028, CFB!$W$2:$W$1048576, 0) + COUNTIF(CFB!$W$2:$W$1048576, W2028) - 1))</f>
        <v>108</v>
      </c>
      <c r="O2028">
        <v>25.34</v>
      </c>
      <c r="P2028">
        <v>13.64</v>
      </c>
      <c r="Q2028">
        <v>6.19</v>
      </c>
      <c r="R2028">
        <v>6.32</v>
      </c>
      <c r="S2028">
        <v>4.76</v>
      </c>
      <c r="T2028">
        <v>3.09</v>
      </c>
      <c r="U2028">
        <v>5.13</v>
      </c>
      <c r="V2028">
        <v>4.45</v>
      </c>
      <c r="W2028">
        <v>2009</v>
      </c>
      <c r="X2028">
        <f t="shared" si="61"/>
        <v>0</v>
      </c>
    </row>
    <row r="2029" spans="1:24" ht="12.75" hidden="1" customHeight="1" x14ac:dyDescent="0.45">
      <c r="A2029">
        <v>109</v>
      </c>
      <c r="B2029" t="s">
        <v>113</v>
      </c>
      <c r="C2029" t="s">
        <v>174</v>
      </c>
      <c r="D2029" s="2" t="str">
        <f t="shared" si="60"/>
        <v>North Texas2009</v>
      </c>
      <c r="F2029">
        <v>2</v>
      </c>
      <c r="G2029">
        <v>10</v>
      </c>
      <c r="H2029" s="2">
        <v>0</v>
      </c>
      <c r="I2029">
        <v>-1.25</v>
      </c>
      <c r="J2029">
        <v>-13.13</v>
      </c>
      <c r="K2029">
        <v>-14.38</v>
      </c>
      <c r="L2029" s="2">
        <f>_xlfn.RANK.EQ(I2029, INDEX(CFB!$I$2:$I$1048576, MATCH(W2029, CFB!$W$2:$W$1048576, 0)):INDEX(CFB!$I$2:$I$1048576, MATCH(W2029, CFB!$W$2:$W$1048576, 0) + COUNTIF(CFB!$W$2:$W$1048576, W2029) - 1), 0)</f>
        <v>79</v>
      </c>
      <c r="M2029" s="2">
        <f>_xlfn.RANK.EQ(J2029, INDEX(CFB!$J$2:$J$1048576, MATCH(W2029, CFB!$W$2:$W$1048576, 0)):INDEX(CFB!$J$2:$J$1048576, MATCH(W2029, CFB!$W$2:$W$1048576, 0) + COUNTIF(CFB!$W$2:$W$1048576, W2029) - 1))</f>
        <v>118</v>
      </c>
      <c r="N2029" s="2">
        <f>RANK(K2029, INDEX(CFB!$K$2:$K$1048576, MATCH(W2029, CFB!$W$2:$W$1048576, 0)):INDEX(CFB!$K$2:$K$1048576, MATCH(W2029, CFB!$W$2:$W$1048576, 0) + COUNTIF(CFB!$W$2:$W$1048576, W2029) - 1))</f>
        <v>109</v>
      </c>
      <c r="O2029">
        <v>36.630000000000003</v>
      </c>
      <c r="P2029">
        <v>26.71</v>
      </c>
      <c r="Q2029">
        <v>7.33</v>
      </c>
      <c r="R2029">
        <v>6.57</v>
      </c>
      <c r="S2029">
        <v>6.24</v>
      </c>
      <c r="T2029">
        <v>4.01</v>
      </c>
      <c r="U2029">
        <v>6.77</v>
      </c>
      <c r="V2029">
        <v>5.15</v>
      </c>
      <c r="W2029">
        <v>2009</v>
      </c>
      <c r="X2029">
        <f t="shared" si="61"/>
        <v>0</v>
      </c>
    </row>
    <row r="2030" spans="1:24" ht="12.75" hidden="1" customHeight="1" x14ac:dyDescent="0.45">
      <c r="A2030">
        <v>110</v>
      </c>
      <c r="B2030" t="s">
        <v>114</v>
      </c>
      <c r="C2030" t="s">
        <v>178</v>
      </c>
      <c r="D2030" s="2" t="str">
        <f t="shared" si="60"/>
        <v>San Jose State2009</v>
      </c>
      <c r="F2030">
        <v>2</v>
      </c>
      <c r="G2030">
        <v>10</v>
      </c>
      <c r="H2030" s="2">
        <v>0</v>
      </c>
      <c r="I2030">
        <v>-12.92</v>
      </c>
      <c r="J2030">
        <v>-1.71</v>
      </c>
      <c r="K2030">
        <v>-14.63</v>
      </c>
      <c r="L2030" s="2">
        <f>_xlfn.RANK.EQ(I2030, INDEX(CFB!$I$2:$I$1048576, MATCH(W2030, CFB!$W$2:$W$1048576, 0)):INDEX(CFB!$I$2:$I$1048576, MATCH(W2030, CFB!$W$2:$W$1048576, 0) + COUNTIF(CFB!$W$2:$W$1048576, W2030) - 1), 0)</f>
        <v>119</v>
      </c>
      <c r="M2030" s="2">
        <f>_xlfn.RANK.EQ(J2030, INDEX(CFB!$J$2:$J$1048576, MATCH(W2030, CFB!$W$2:$W$1048576, 0)):INDEX(CFB!$J$2:$J$1048576, MATCH(W2030, CFB!$W$2:$W$1048576, 0) + COUNTIF(CFB!$W$2:$W$1048576, W2030) - 1))</f>
        <v>69</v>
      </c>
      <c r="N2030" s="2">
        <f>RANK(K2030, INDEX(CFB!$K$2:$K$1048576, MATCH(W2030, CFB!$W$2:$W$1048576, 0)):INDEX(CFB!$K$2:$K$1048576, MATCH(W2030, CFB!$W$2:$W$1048576, 0) + COUNTIF(CFB!$W$2:$W$1048576, W2030) - 1))</f>
        <v>110</v>
      </c>
      <c r="O2030">
        <v>24.09</v>
      </c>
      <c r="P2030">
        <v>20.83</v>
      </c>
      <c r="Q2030">
        <v>7.41</v>
      </c>
      <c r="R2030">
        <v>6.03</v>
      </c>
      <c r="S2030">
        <v>3.1</v>
      </c>
      <c r="T2030">
        <v>4.87</v>
      </c>
      <c r="U2030">
        <v>5.3</v>
      </c>
      <c r="V2030">
        <v>5.3</v>
      </c>
      <c r="W2030">
        <v>2009</v>
      </c>
      <c r="X2030">
        <f t="shared" si="61"/>
        <v>0</v>
      </c>
    </row>
    <row r="2031" spans="1:24" ht="12.75" hidden="1" customHeight="1" x14ac:dyDescent="0.45">
      <c r="A2031">
        <v>111</v>
      </c>
      <c r="B2031" t="s">
        <v>127</v>
      </c>
      <c r="C2031" t="s">
        <v>162</v>
      </c>
      <c r="D2031" s="2" t="str">
        <f t="shared" si="60"/>
        <v>Akron2009</v>
      </c>
      <c r="F2031">
        <v>3</v>
      </c>
      <c r="G2031">
        <v>9</v>
      </c>
      <c r="H2031" s="2">
        <v>0</v>
      </c>
      <c r="I2031">
        <v>-9.02</v>
      </c>
      <c r="J2031">
        <v>-5.63</v>
      </c>
      <c r="K2031">
        <v>-14.65</v>
      </c>
      <c r="L2031" s="2">
        <f>_xlfn.RANK.EQ(I2031, INDEX(CFB!$I$2:$I$1048576, MATCH(W2031, CFB!$W$2:$W$1048576, 0)):INDEX(CFB!$I$2:$I$1048576, MATCH(W2031, CFB!$W$2:$W$1048576, 0) + COUNTIF(CFB!$W$2:$W$1048576, W2031) - 1), 0)</f>
        <v>112</v>
      </c>
      <c r="M2031" s="2">
        <f>_xlfn.RANK.EQ(J2031, INDEX(CFB!$J$2:$J$1048576, MATCH(W2031, CFB!$W$2:$W$1048576, 0)):INDEX(CFB!$J$2:$J$1048576, MATCH(W2031, CFB!$W$2:$W$1048576, 0) + COUNTIF(CFB!$W$2:$W$1048576, W2031) - 1))</f>
        <v>101</v>
      </c>
      <c r="N2031" s="2">
        <f>RANK(K2031, INDEX(CFB!$K$2:$K$1048576, MATCH(W2031, CFB!$W$2:$W$1048576, 0)):INDEX(CFB!$K$2:$K$1048576, MATCH(W2031, CFB!$W$2:$W$1048576, 0) + COUNTIF(CFB!$W$2:$W$1048576, W2031) - 1))</f>
        <v>111</v>
      </c>
      <c r="O2031">
        <v>30.17</v>
      </c>
      <c r="P2031">
        <v>19.399999999999999</v>
      </c>
      <c r="Q2031">
        <v>7.47</v>
      </c>
      <c r="R2031">
        <v>5.68</v>
      </c>
      <c r="S2031">
        <v>4.3600000000000003</v>
      </c>
      <c r="T2031">
        <v>3.67</v>
      </c>
      <c r="U2031">
        <v>5.81</v>
      </c>
      <c r="V2031">
        <v>4.47</v>
      </c>
      <c r="W2031">
        <v>2009</v>
      </c>
      <c r="X2031">
        <f t="shared" si="61"/>
        <v>0</v>
      </c>
    </row>
    <row r="2032" spans="1:24" ht="12.75" hidden="1" customHeight="1" x14ac:dyDescent="0.45">
      <c r="A2032">
        <v>112</v>
      </c>
      <c r="B2032" t="s">
        <v>85</v>
      </c>
      <c r="C2032" t="s">
        <v>180</v>
      </c>
      <c r="D2032" s="2" t="str">
        <f t="shared" si="60"/>
        <v>Washington State2009</v>
      </c>
      <c r="F2032">
        <v>1</v>
      </c>
      <c r="G2032">
        <v>11</v>
      </c>
      <c r="H2032" s="2">
        <v>0</v>
      </c>
      <c r="I2032">
        <v>-11.12</v>
      </c>
      <c r="J2032">
        <v>-3.75</v>
      </c>
      <c r="K2032">
        <v>-14.87</v>
      </c>
      <c r="L2032" s="2">
        <f>_xlfn.RANK.EQ(I2032, INDEX(CFB!$I$2:$I$1048576, MATCH(W2032, CFB!$W$2:$W$1048576, 0)):INDEX(CFB!$I$2:$I$1048576, MATCH(W2032, CFB!$W$2:$W$1048576, 0) + COUNTIF(CFB!$W$2:$W$1048576, W2032) - 1), 0)</f>
        <v>116</v>
      </c>
      <c r="M2032" s="2">
        <f>_xlfn.RANK.EQ(J2032, INDEX(CFB!$J$2:$J$1048576, MATCH(W2032, CFB!$W$2:$W$1048576, 0)):INDEX(CFB!$J$2:$J$1048576, MATCH(W2032, CFB!$W$2:$W$1048576, 0) + COUNTIF(CFB!$W$2:$W$1048576, W2032) - 1))</f>
        <v>91</v>
      </c>
      <c r="N2032" s="2">
        <f>RANK(K2032, INDEX(CFB!$K$2:$K$1048576, MATCH(W2032, CFB!$W$2:$W$1048576, 0)):INDEX(CFB!$K$2:$K$1048576, MATCH(W2032, CFB!$W$2:$W$1048576, 0) + COUNTIF(CFB!$W$2:$W$1048576, W2032) - 1))</f>
        <v>112</v>
      </c>
      <c r="O2032">
        <v>28.31</v>
      </c>
      <c r="P2032">
        <v>21.89</v>
      </c>
      <c r="Q2032">
        <v>7.42</v>
      </c>
      <c r="R2032">
        <v>6.73</v>
      </c>
      <c r="S2032">
        <v>3.78</v>
      </c>
      <c r="T2032">
        <v>4.5199999999999996</v>
      </c>
      <c r="U2032">
        <v>5.48</v>
      </c>
      <c r="V2032">
        <v>5.48</v>
      </c>
      <c r="W2032">
        <v>2009</v>
      </c>
      <c r="X2032">
        <f t="shared" si="61"/>
        <v>0</v>
      </c>
    </row>
    <row r="2033" spans="1:24" ht="12.75" hidden="1" customHeight="1" x14ac:dyDescent="0.45">
      <c r="A2033">
        <v>113</v>
      </c>
      <c r="B2033" t="s">
        <v>140</v>
      </c>
      <c r="C2033" t="s">
        <v>161</v>
      </c>
      <c r="D2033" s="2" t="str">
        <f t="shared" si="60"/>
        <v>Ball State2009</v>
      </c>
      <c r="F2033">
        <v>2</v>
      </c>
      <c r="G2033">
        <v>10</v>
      </c>
      <c r="H2033" s="2">
        <v>0</v>
      </c>
      <c r="I2033">
        <v>-9.7899999999999991</v>
      </c>
      <c r="J2033">
        <v>-5.59</v>
      </c>
      <c r="K2033">
        <v>-15.38</v>
      </c>
      <c r="L2033" s="2">
        <f>_xlfn.RANK.EQ(I2033, INDEX(CFB!$I$2:$I$1048576, MATCH(W2033, CFB!$W$2:$W$1048576, 0)):INDEX(CFB!$I$2:$I$1048576, MATCH(W2033, CFB!$W$2:$W$1048576, 0) + COUNTIF(CFB!$W$2:$W$1048576, W2033) - 1), 0)</f>
        <v>113</v>
      </c>
      <c r="M2033" s="2">
        <f>_xlfn.RANK.EQ(J2033, INDEX(CFB!$J$2:$J$1048576, MATCH(W2033, CFB!$W$2:$W$1048576, 0)):INDEX(CFB!$J$2:$J$1048576, MATCH(W2033, CFB!$W$2:$W$1048576, 0) + COUNTIF(CFB!$W$2:$W$1048576, W2033) - 1))</f>
        <v>100</v>
      </c>
      <c r="N2033" s="2">
        <f>RANK(K2033, INDEX(CFB!$K$2:$K$1048576, MATCH(W2033, CFB!$W$2:$W$1048576, 0)):INDEX(CFB!$K$2:$K$1048576, MATCH(W2033, CFB!$W$2:$W$1048576, 0) + COUNTIF(CFB!$W$2:$W$1048576, W2033) - 1))</f>
        <v>113</v>
      </c>
      <c r="O2033">
        <v>26.92</v>
      </c>
      <c r="P2033">
        <v>18.45</v>
      </c>
      <c r="Q2033">
        <v>6.09</v>
      </c>
      <c r="R2033">
        <v>6.9</v>
      </c>
      <c r="S2033">
        <v>4.8</v>
      </c>
      <c r="T2033">
        <v>3.16</v>
      </c>
      <c r="U2033">
        <v>5.39</v>
      </c>
      <c r="V2033">
        <v>4.8099999999999996</v>
      </c>
      <c r="W2033">
        <v>2009</v>
      </c>
      <c r="X2033">
        <f t="shared" si="61"/>
        <v>0</v>
      </c>
    </row>
    <row r="2034" spans="1:24" ht="12.75" hidden="1" customHeight="1" x14ac:dyDescent="0.45">
      <c r="A2034">
        <v>114</v>
      </c>
      <c r="B2034" t="s">
        <v>141</v>
      </c>
      <c r="C2034" t="s">
        <v>31</v>
      </c>
      <c r="D2034" s="2" t="str">
        <f t="shared" si="60"/>
        <v>New Mexico2009</v>
      </c>
      <c r="F2034">
        <v>1</v>
      </c>
      <c r="G2034">
        <v>11</v>
      </c>
      <c r="H2034" s="2">
        <v>0</v>
      </c>
      <c r="I2034">
        <v>-7.69</v>
      </c>
      <c r="J2034">
        <v>-8.11</v>
      </c>
      <c r="K2034">
        <v>-15.8</v>
      </c>
      <c r="L2034" s="2">
        <f>_xlfn.RANK.EQ(I2034, INDEX(CFB!$I$2:$I$1048576, MATCH(W2034, CFB!$W$2:$W$1048576, 0)):INDEX(CFB!$I$2:$I$1048576, MATCH(W2034, CFB!$W$2:$W$1048576, 0) + COUNTIF(CFB!$W$2:$W$1048576, W2034) - 1), 0)</f>
        <v>109</v>
      </c>
      <c r="M2034" s="2">
        <f>_xlfn.RANK.EQ(J2034, INDEX(CFB!$J$2:$J$1048576, MATCH(W2034, CFB!$W$2:$W$1048576, 0)):INDEX(CFB!$J$2:$J$1048576, MATCH(W2034, CFB!$W$2:$W$1048576, 0) + COUNTIF(CFB!$W$2:$W$1048576, W2034) - 1))</f>
        <v>111</v>
      </c>
      <c r="N2034" s="2">
        <f>RANK(K2034, INDEX(CFB!$K$2:$K$1048576, MATCH(W2034, CFB!$W$2:$W$1048576, 0)):INDEX(CFB!$K$2:$K$1048576, MATCH(W2034, CFB!$W$2:$W$1048576, 0) + COUNTIF(CFB!$W$2:$W$1048576, W2034) - 1))</f>
        <v>114</v>
      </c>
      <c r="O2034">
        <v>29.81</v>
      </c>
      <c r="P2034">
        <v>22.4</v>
      </c>
      <c r="Q2034">
        <v>7.13</v>
      </c>
      <c r="R2034">
        <v>6.93</v>
      </c>
      <c r="S2034">
        <v>4.1900000000000004</v>
      </c>
      <c r="T2034">
        <v>3.17</v>
      </c>
      <c r="U2034">
        <v>5.78</v>
      </c>
      <c r="V2034">
        <v>4.7</v>
      </c>
      <c r="W2034">
        <v>2009</v>
      </c>
      <c r="X2034">
        <f t="shared" si="61"/>
        <v>0</v>
      </c>
    </row>
    <row r="2035" spans="1:24" ht="12.75" hidden="1" customHeight="1" x14ac:dyDescent="0.45">
      <c r="A2035">
        <v>115</v>
      </c>
      <c r="B2035" t="s">
        <v>58</v>
      </c>
      <c r="C2035" t="s">
        <v>165</v>
      </c>
      <c r="D2035" s="2" t="str">
        <f t="shared" si="60"/>
        <v>Tulane2009</v>
      </c>
      <c r="F2035">
        <v>3</v>
      </c>
      <c r="G2035">
        <v>9</v>
      </c>
      <c r="H2035" s="2">
        <v>0</v>
      </c>
      <c r="I2035">
        <v>-10.35</v>
      </c>
      <c r="J2035">
        <v>-5.88</v>
      </c>
      <c r="K2035">
        <v>-16.23</v>
      </c>
      <c r="L2035" s="2">
        <f>_xlfn.RANK.EQ(I2035, INDEX(CFB!$I$2:$I$1048576, MATCH(W2035, CFB!$W$2:$W$1048576, 0)):INDEX(CFB!$I$2:$I$1048576, MATCH(W2035, CFB!$W$2:$W$1048576, 0) + COUNTIF(CFB!$W$2:$W$1048576, W2035) - 1), 0)</f>
        <v>114</v>
      </c>
      <c r="M2035" s="2">
        <f>_xlfn.RANK.EQ(J2035, INDEX(CFB!$J$2:$J$1048576, MATCH(W2035, CFB!$W$2:$W$1048576, 0)):INDEX(CFB!$J$2:$J$1048576, MATCH(W2035, CFB!$W$2:$W$1048576, 0) + COUNTIF(CFB!$W$2:$W$1048576, W2035) - 1))</f>
        <v>106</v>
      </c>
      <c r="N2035" s="2">
        <f>RANK(K2035, INDEX(CFB!$K$2:$K$1048576, MATCH(W2035, CFB!$W$2:$W$1048576, 0)):INDEX(CFB!$K$2:$K$1048576, MATCH(W2035, CFB!$W$2:$W$1048576, 0) + COUNTIF(CFB!$W$2:$W$1048576, W2035) - 1))</f>
        <v>115</v>
      </c>
      <c r="O2035">
        <v>26.43</v>
      </c>
      <c r="P2035">
        <v>25.08</v>
      </c>
      <c r="Q2035">
        <v>7.64</v>
      </c>
      <c r="R2035">
        <v>7.58</v>
      </c>
      <c r="S2035">
        <v>4.16</v>
      </c>
      <c r="T2035">
        <v>4.24</v>
      </c>
      <c r="U2035">
        <v>5.81</v>
      </c>
      <c r="V2035">
        <v>5.41</v>
      </c>
      <c r="W2035">
        <v>2009</v>
      </c>
      <c r="X2035">
        <f t="shared" si="61"/>
        <v>0</v>
      </c>
    </row>
    <row r="2036" spans="1:24" ht="12.75" hidden="1" customHeight="1" x14ac:dyDescent="0.45">
      <c r="A2036">
        <v>116</v>
      </c>
      <c r="B2036" t="s">
        <v>129</v>
      </c>
      <c r="C2036" t="s">
        <v>165</v>
      </c>
      <c r="D2036" s="2" t="str">
        <f t="shared" si="60"/>
        <v>Rice2009</v>
      </c>
      <c r="F2036">
        <v>2</v>
      </c>
      <c r="G2036">
        <v>10</v>
      </c>
      <c r="H2036" s="2">
        <v>0</v>
      </c>
      <c r="I2036">
        <v>-7.47</v>
      </c>
      <c r="J2036">
        <v>-8.86</v>
      </c>
      <c r="K2036">
        <v>-16.329999999999998</v>
      </c>
      <c r="L2036" s="2">
        <f>_xlfn.RANK.EQ(I2036, INDEX(CFB!$I$2:$I$1048576, MATCH(W2036, CFB!$W$2:$W$1048576, 0)):INDEX(CFB!$I$2:$I$1048576, MATCH(W2036, CFB!$W$2:$W$1048576, 0) + COUNTIF(CFB!$W$2:$W$1048576, W2036) - 1), 0)</f>
        <v>107</v>
      </c>
      <c r="M2036" s="2">
        <f>_xlfn.RANK.EQ(J2036, INDEX(CFB!$J$2:$J$1048576, MATCH(W2036, CFB!$W$2:$W$1048576, 0)):INDEX(CFB!$J$2:$J$1048576, MATCH(W2036, CFB!$W$2:$W$1048576, 0) + COUNTIF(CFB!$W$2:$W$1048576, W2036) - 1))</f>
        <v>113</v>
      </c>
      <c r="N2036" s="2">
        <f>RANK(K2036, INDEX(CFB!$K$2:$K$1048576, MATCH(W2036, CFB!$W$2:$W$1048576, 0)):INDEX(CFB!$K$2:$K$1048576, MATCH(W2036, CFB!$W$2:$W$1048576, 0) + COUNTIF(CFB!$W$2:$W$1048576, W2036) - 1))</f>
        <v>116</v>
      </c>
      <c r="O2036">
        <v>30.7</v>
      </c>
      <c r="P2036">
        <v>29.81</v>
      </c>
      <c r="Q2036">
        <v>6.26</v>
      </c>
      <c r="R2036">
        <v>7.59</v>
      </c>
      <c r="S2036">
        <v>4.2699999999999996</v>
      </c>
      <c r="T2036">
        <v>3.72</v>
      </c>
      <c r="U2036">
        <v>5.27</v>
      </c>
      <c r="V2036">
        <v>5.39</v>
      </c>
      <c r="W2036">
        <v>2009</v>
      </c>
      <c r="X2036">
        <f t="shared" si="61"/>
        <v>0</v>
      </c>
    </row>
    <row r="2037" spans="1:24" ht="12.75" hidden="1" customHeight="1" x14ac:dyDescent="0.45">
      <c r="A2037">
        <v>117</v>
      </c>
      <c r="B2037" t="s">
        <v>86</v>
      </c>
      <c r="C2037" t="s">
        <v>162</v>
      </c>
      <c r="D2037" s="2" t="str">
        <f t="shared" si="60"/>
        <v>Miami (OH)2009</v>
      </c>
      <c r="F2037">
        <v>1</v>
      </c>
      <c r="G2037">
        <v>11</v>
      </c>
      <c r="H2037" s="2">
        <v>0</v>
      </c>
      <c r="I2037">
        <v>-11.15</v>
      </c>
      <c r="J2037">
        <v>-5.82</v>
      </c>
      <c r="K2037">
        <v>-16.98</v>
      </c>
      <c r="L2037" s="2">
        <f>_xlfn.RANK.EQ(I2037, INDEX(CFB!$I$2:$I$1048576, MATCH(W2037, CFB!$W$2:$W$1048576, 0)):INDEX(CFB!$I$2:$I$1048576, MATCH(W2037, CFB!$W$2:$W$1048576, 0) + COUNTIF(CFB!$W$2:$W$1048576, W2037) - 1), 0)</f>
        <v>117</v>
      </c>
      <c r="M2037" s="2">
        <f>_xlfn.RANK.EQ(J2037, INDEX(CFB!$J$2:$J$1048576, MATCH(W2037, CFB!$W$2:$W$1048576, 0)):INDEX(CFB!$J$2:$J$1048576, MATCH(W2037, CFB!$W$2:$W$1048576, 0) + COUNTIF(CFB!$W$2:$W$1048576, W2037) - 1))</f>
        <v>105</v>
      </c>
      <c r="N2037" s="2">
        <f>RANK(K2037, INDEX(CFB!$K$2:$K$1048576, MATCH(W2037, CFB!$W$2:$W$1048576, 0)):INDEX(CFB!$K$2:$K$1048576, MATCH(W2037, CFB!$W$2:$W$1048576, 0) + COUNTIF(CFB!$W$2:$W$1048576, W2037) - 1))</f>
        <v>117</v>
      </c>
      <c r="O2037">
        <v>27.56</v>
      </c>
      <c r="P2037">
        <v>21.04</v>
      </c>
      <c r="Q2037">
        <v>7.58</v>
      </c>
      <c r="R2037">
        <v>5.99</v>
      </c>
      <c r="S2037">
        <v>3.13</v>
      </c>
      <c r="T2037">
        <v>4.1100000000000003</v>
      </c>
      <c r="U2037">
        <v>5.71</v>
      </c>
      <c r="V2037">
        <v>4.75</v>
      </c>
      <c r="W2037">
        <v>2009</v>
      </c>
      <c r="X2037">
        <f t="shared" si="61"/>
        <v>0</v>
      </c>
    </row>
    <row r="2038" spans="1:24" ht="12.75" hidden="1" customHeight="1" x14ac:dyDescent="0.45">
      <c r="A2038">
        <v>118</v>
      </c>
      <c r="B2038" t="s">
        <v>149</v>
      </c>
      <c r="C2038" t="s">
        <v>178</v>
      </c>
      <c r="D2038" s="2" t="str">
        <f t="shared" si="60"/>
        <v>New Mexico State2009</v>
      </c>
      <c r="F2038">
        <v>3</v>
      </c>
      <c r="G2038">
        <v>10</v>
      </c>
      <c r="H2038" s="2">
        <v>0</v>
      </c>
      <c r="I2038">
        <v>-15.89</v>
      </c>
      <c r="J2038">
        <v>-2.08</v>
      </c>
      <c r="K2038">
        <v>-17.97</v>
      </c>
      <c r="L2038" s="2">
        <f>_xlfn.RANK.EQ(I2038, INDEX(CFB!$I$2:$I$1048576, MATCH(W2038, CFB!$W$2:$W$1048576, 0)):INDEX(CFB!$I$2:$I$1048576, MATCH(W2038, CFB!$W$2:$W$1048576, 0) + COUNTIF(CFB!$W$2:$W$1048576, W2038) - 1), 0)</f>
        <v>120</v>
      </c>
      <c r="M2038" s="2">
        <f>_xlfn.RANK.EQ(J2038, INDEX(CFB!$J$2:$J$1048576, MATCH(W2038, CFB!$W$2:$W$1048576, 0)):INDEX(CFB!$J$2:$J$1048576, MATCH(W2038, CFB!$W$2:$W$1048576, 0) + COUNTIF(CFB!$W$2:$W$1048576, W2038) - 1))</f>
        <v>72</v>
      </c>
      <c r="N2038" s="2">
        <f>RANK(K2038, INDEX(CFB!$K$2:$K$1048576, MATCH(W2038, CFB!$W$2:$W$1048576, 0)):INDEX(CFB!$K$2:$K$1048576, MATCH(W2038, CFB!$W$2:$W$1048576, 0) + COUNTIF(CFB!$W$2:$W$1048576, W2038) - 1))</f>
        <v>118</v>
      </c>
      <c r="O2038">
        <v>19.93</v>
      </c>
      <c r="P2038">
        <v>19.940000000000001</v>
      </c>
      <c r="Q2038">
        <v>5.25</v>
      </c>
      <c r="R2038">
        <v>5.79</v>
      </c>
      <c r="S2038">
        <v>4.1399999999999997</v>
      </c>
      <c r="T2038">
        <v>4.8</v>
      </c>
      <c r="U2038">
        <v>4.57</v>
      </c>
      <c r="V2038">
        <v>5.1100000000000003</v>
      </c>
      <c r="W2038">
        <v>2009</v>
      </c>
      <c r="X2038">
        <f t="shared" si="61"/>
        <v>0</v>
      </c>
    </row>
    <row r="2039" spans="1:24" ht="12.75" hidden="1" customHeight="1" x14ac:dyDescent="0.45">
      <c r="A2039">
        <v>119</v>
      </c>
      <c r="B2039" t="s">
        <v>110</v>
      </c>
      <c r="C2039" t="s">
        <v>174</v>
      </c>
      <c r="D2039" s="2" t="str">
        <f t="shared" si="60"/>
        <v>Western Kentucky2009</v>
      </c>
      <c r="F2039">
        <v>0</v>
      </c>
      <c r="G2039">
        <v>12</v>
      </c>
      <c r="H2039" s="2">
        <v>0</v>
      </c>
      <c r="I2039">
        <v>-7.49</v>
      </c>
      <c r="J2039">
        <v>-13.39</v>
      </c>
      <c r="K2039">
        <v>-20.88</v>
      </c>
      <c r="L2039" s="2">
        <f>_xlfn.RANK.EQ(I2039, INDEX(CFB!$I$2:$I$1048576, MATCH(W2039, CFB!$W$2:$W$1048576, 0)):INDEX(CFB!$I$2:$I$1048576, MATCH(W2039, CFB!$W$2:$W$1048576, 0) + COUNTIF(CFB!$W$2:$W$1048576, W2039) - 1), 0)</f>
        <v>108</v>
      </c>
      <c r="M2039" s="2">
        <f>_xlfn.RANK.EQ(J2039, INDEX(CFB!$J$2:$J$1048576, MATCH(W2039, CFB!$W$2:$W$1048576, 0)):INDEX(CFB!$J$2:$J$1048576, MATCH(W2039, CFB!$W$2:$W$1048576, 0) + COUNTIF(CFB!$W$2:$W$1048576, W2039) - 1))</f>
        <v>119</v>
      </c>
      <c r="N2039" s="2">
        <f>RANK(K2039, INDEX(CFB!$K$2:$K$1048576, MATCH(W2039, CFB!$W$2:$W$1048576, 0)):INDEX(CFB!$K$2:$K$1048576, MATCH(W2039, CFB!$W$2:$W$1048576, 0) + COUNTIF(CFB!$W$2:$W$1048576, W2039) - 1))</f>
        <v>119</v>
      </c>
      <c r="O2039">
        <v>29.84</v>
      </c>
      <c r="P2039">
        <v>28.82</v>
      </c>
      <c r="Q2039">
        <v>6.63</v>
      </c>
      <c r="R2039">
        <v>7.82</v>
      </c>
      <c r="S2039">
        <v>5.5</v>
      </c>
      <c r="T2039">
        <v>4.6500000000000004</v>
      </c>
      <c r="U2039">
        <v>5.91</v>
      </c>
      <c r="V2039">
        <v>5.97</v>
      </c>
      <c r="W2039">
        <v>2009</v>
      </c>
      <c r="X2039">
        <f t="shared" si="61"/>
        <v>0</v>
      </c>
    </row>
    <row r="2040" spans="1:24" ht="12.75" hidden="1" customHeight="1" x14ac:dyDescent="0.45">
      <c r="A2040">
        <v>120</v>
      </c>
      <c r="B2040" t="s">
        <v>134</v>
      </c>
      <c r="C2040" t="s">
        <v>161</v>
      </c>
      <c r="D2040" s="2" t="str">
        <f t="shared" si="60"/>
        <v>Eastern Michigan2009</v>
      </c>
      <c r="F2040">
        <v>0</v>
      </c>
      <c r="G2040">
        <v>12</v>
      </c>
      <c r="H2040" s="2">
        <v>0</v>
      </c>
      <c r="I2040">
        <v>-11.74</v>
      </c>
      <c r="J2040">
        <v>-11.16</v>
      </c>
      <c r="K2040">
        <v>-22.89</v>
      </c>
      <c r="L2040" s="2">
        <f>_xlfn.RANK.EQ(I2040, INDEX(CFB!$I$2:$I$1048576, MATCH(W2040, CFB!$W$2:$W$1048576, 0)):INDEX(CFB!$I$2:$I$1048576, MATCH(W2040, CFB!$W$2:$W$1048576, 0) + COUNTIF(CFB!$W$2:$W$1048576, W2040) - 1), 0)</f>
        <v>118</v>
      </c>
      <c r="M2040" s="2">
        <f>_xlfn.RANK.EQ(J2040, INDEX(CFB!$J$2:$J$1048576, MATCH(W2040, CFB!$W$2:$W$1048576, 0)):INDEX(CFB!$J$2:$J$1048576, MATCH(W2040, CFB!$W$2:$W$1048576, 0) + COUNTIF(CFB!$W$2:$W$1048576, W2040) - 1))</f>
        <v>116</v>
      </c>
      <c r="N2040" s="2">
        <f>RANK(K2040, INDEX(CFB!$K$2:$K$1048576, MATCH(W2040, CFB!$W$2:$W$1048576, 0)):INDEX(CFB!$K$2:$K$1048576, MATCH(W2040, CFB!$W$2:$W$1048576, 0) + COUNTIF(CFB!$W$2:$W$1048576, W2040) - 1))</f>
        <v>120</v>
      </c>
      <c r="O2040">
        <v>26.9</v>
      </c>
      <c r="P2040">
        <v>27.94</v>
      </c>
      <c r="Q2040">
        <v>6.55</v>
      </c>
      <c r="R2040">
        <v>7.13</v>
      </c>
      <c r="S2040">
        <v>4.5</v>
      </c>
      <c r="T2040">
        <v>5.62</v>
      </c>
      <c r="U2040">
        <v>5.41</v>
      </c>
      <c r="V2040">
        <v>6.03</v>
      </c>
      <c r="W2040">
        <v>2009</v>
      </c>
      <c r="X2040">
        <f t="shared" si="61"/>
        <v>0</v>
      </c>
    </row>
    <row r="2041" spans="1:24" ht="12.75" hidden="1" customHeight="1" x14ac:dyDescent="0.45">
      <c r="A2041">
        <v>1</v>
      </c>
      <c r="B2041" t="s">
        <v>35</v>
      </c>
      <c r="C2041" t="s">
        <v>155</v>
      </c>
      <c r="D2041" s="2" t="str">
        <f t="shared" si="60"/>
        <v>Florida2008</v>
      </c>
      <c r="E2041">
        <v>1</v>
      </c>
      <c r="F2041">
        <v>13</v>
      </c>
      <c r="G2041">
        <v>1</v>
      </c>
      <c r="H2041" s="2">
        <v>0</v>
      </c>
      <c r="I2041">
        <v>11.01</v>
      </c>
      <c r="J2041">
        <v>14.36</v>
      </c>
      <c r="K2041">
        <v>25.37</v>
      </c>
      <c r="L2041" s="2">
        <f>_xlfn.RANK.EQ(I2041, INDEX(CFB!$I$2:$I$1048576, MATCH(W2041, CFB!$W$2:$W$1048576, 0)):INDEX(CFB!$I$2:$I$1048576, MATCH(W2041, CFB!$W$2:$W$1048576, 0) + COUNTIF(CFB!$W$2:$W$1048576, W2041) - 1), 0)</f>
        <v>7</v>
      </c>
      <c r="M2041" s="2">
        <f>_xlfn.RANK.EQ(J2041, INDEX(CFB!$J$2:$J$1048576, MATCH(W2041, CFB!$W$2:$W$1048576, 0)):INDEX(CFB!$J$2:$J$1048576, MATCH(W2041, CFB!$W$2:$W$1048576, 0) + COUNTIF(CFB!$W$2:$W$1048576, W2041) - 1))</f>
        <v>2</v>
      </c>
      <c r="N2041" s="2">
        <f>RANK(K2041, INDEX(CFB!$K$2:$K$1048576, MATCH(W2041, CFB!$W$2:$W$1048576, 0)):INDEX(CFB!$K$2:$K$1048576, MATCH(W2041, CFB!$W$2:$W$1048576, 0) + COUNTIF(CFB!$W$2:$W$1048576, W2041) - 1))</f>
        <v>1</v>
      </c>
      <c r="O2041">
        <v>60.06</v>
      </c>
      <c r="P2041">
        <v>-3.19</v>
      </c>
      <c r="Q2041">
        <v>10.54</v>
      </c>
      <c r="R2041">
        <v>4.22</v>
      </c>
      <c r="S2041">
        <v>7.44</v>
      </c>
      <c r="T2041">
        <v>2.3199999999999998</v>
      </c>
      <c r="U2041">
        <v>8.6</v>
      </c>
      <c r="V2041">
        <v>3.27</v>
      </c>
      <c r="W2041">
        <v>2008</v>
      </c>
      <c r="X2041">
        <f t="shared" si="61"/>
        <v>1</v>
      </c>
    </row>
    <row r="2042" spans="1:24" ht="12.75" hidden="1" customHeight="1" x14ac:dyDescent="0.45">
      <c r="A2042">
        <v>2</v>
      </c>
      <c r="B2042" t="s">
        <v>54</v>
      </c>
      <c r="C2042" t="s">
        <v>181</v>
      </c>
      <c r="D2042" s="2" t="str">
        <f t="shared" si="60"/>
        <v>Oklahoma2008</v>
      </c>
      <c r="E2042">
        <v>5</v>
      </c>
      <c r="F2042">
        <v>12</v>
      </c>
      <c r="G2042">
        <v>2</v>
      </c>
      <c r="H2042" s="2">
        <v>0</v>
      </c>
      <c r="I2042">
        <v>19.850000000000001</v>
      </c>
      <c r="J2042">
        <v>4.9400000000000004</v>
      </c>
      <c r="K2042">
        <v>24.79</v>
      </c>
      <c r="L2042" s="2">
        <f>_xlfn.RANK.EQ(I2042, INDEX(CFB!$I$2:$I$1048576, MATCH(W2042, CFB!$W$2:$W$1048576, 0)):INDEX(CFB!$I$2:$I$1048576, MATCH(W2042, CFB!$W$2:$W$1048576, 0) + COUNTIF(CFB!$W$2:$W$1048576, W2042) - 1), 0)</f>
        <v>1</v>
      </c>
      <c r="M2042" s="2">
        <f>_xlfn.RANK.EQ(J2042, INDEX(CFB!$J$2:$J$1048576, MATCH(W2042, CFB!$W$2:$W$1048576, 0)):INDEX(CFB!$J$2:$J$1048576, MATCH(W2042, CFB!$W$2:$W$1048576, 0) + COUNTIF(CFB!$W$2:$W$1048576, W2042) - 1))</f>
        <v>26</v>
      </c>
      <c r="N2042" s="2">
        <f>RANK(K2042, INDEX(CFB!$K$2:$K$1048576, MATCH(W2042, CFB!$W$2:$W$1048576, 0)):INDEX(CFB!$K$2:$K$1048576, MATCH(W2042, CFB!$W$2:$W$1048576, 0) + COUNTIF(CFB!$W$2:$W$1048576, W2042) - 1))</f>
        <v>2</v>
      </c>
      <c r="O2042">
        <v>67.099999999999994</v>
      </c>
      <c r="P2042">
        <v>4.5599999999999996</v>
      </c>
      <c r="Q2042">
        <v>10.87</v>
      </c>
      <c r="R2042">
        <v>4.6399999999999997</v>
      </c>
      <c r="S2042">
        <v>5.92</v>
      </c>
      <c r="T2042">
        <v>2.27</v>
      </c>
      <c r="U2042">
        <v>8.24</v>
      </c>
      <c r="V2042">
        <v>3.49</v>
      </c>
      <c r="W2042">
        <v>2008</v>
      </c>
      <c r="X2042">
        <f t="shared" si="61"/>
        <v>0</v>
      </c>
    </row>
    <row r="2043" spans="1:24" ht="12.75" hidden="1" customHeight="1" x14ac:dyDescent="0.45">
      <c r="A2043">
        <v>3</v>
      </c>
      <c r="B2043" t="s">
        <v>14</v>
      </c>
      <c r="C2043" t="s">
        <v>181</v>
      </c>
      <c r="D2043" s="2" t="str">
        <f t="shared" si="60"/>
        <v>Texas2008</v>
      </c>
      <c r="E2043">
        <v>4</v>
      </c>
      <c r="F2043">
        <v>12</v>
      </c>
      <c r="G2043">
        <v>1</v>
      </c>
      <c r="H2043" s="2">
        <v>0</v>
      </c>
      <c r="I2043">
        <v>11.93</v>
      </c>
      <c r="J2043">
        <v>12.05</v>
      </c>
      <c r="K2043">
        <v>23.98</v>
      </c>
      <c r="L2043" s="2">
        <f>_xlfn.RANK.EQ(I2043, INDEX(CFB!$I$2:$I$1048576, MATCH(W2043, CFB!$W$2:$W$1048576, 0)):INDEX(CFB!$I$2:$I$1048576, MATCH(W2043, CFB!$W$2:$W$1048576, 0) + COUNTIF(CFB!$W$2:$W$1048576, W2043) - 1), 0)</f>
        <v>5</v>
      </c>
      <c r="M2043" s="2">
        <f>_xlfn.RANK.EQ(J2043, INDEX(CFB!$J$2:$J$1048576, MATCH(W2043, CFB!$W$2:$W$1048576, 0)):INDEX(CFB!$J$2:$J$1048576, MATCH(W2043, CFB!$W$2:$W$1048576, 0) + COUNTIF(CFB!$W$2:$W$1048576, W2043) - 1))</f>
        <v>5</v>
      </c>
      <c r="N2043" s="2">
        <f>RANK(K2043, INDEX(CFB!$K$2:$K$1048576, MATCH(W2043, CFB!$W$2:$W$1048576, 0)):INDEX(CFB!$K$2:$K$1048576, MATCH(W2043, CFB!$W$2:$W$1048576, 0) + COUNTIF(CFB!$W$2:$W$1048576, W2043) - 1))</f>
        <v>3</v>
      </c>
      <c r="O2043">
        <v>56.5</v>
      </c>
      <c r="P2043">
        <v>-1.59</v>
      </c>
      <c r="Q2043">
        <v>10.38</v>
      </c>
      <c r="R2043">
        <v>4.9000000000000004</v>
      </c>
      <c r="S2043">
        <v>5.19</v>
      </c>
      <c r="T2043">
        <v>1.88</v>
      </c>
      <c r="U2043">
        <v>7.65</v>
      </c>
      <c r="V2043">
        <v>3.57</v>
      </c>
      <c r="W2043">
        <v>2008</v>
      </c>
      <c r="X2043">
        <f t="shared" si="61"/>
        <v>0</v>
      </c>
    </row>
    <row r="2044" spans="1:24" ht="12.75" hidden="1" customHeight="1" x14ac:dyDescent="0.45">
      <c r="A2044">
        <v>4</v>
      </c>
      <c r="B2044" t="s">
        <v>38</v>
      </c>
      <c r="C2044" t="s">
        <v>180</v>
      </c>
      <c r="D2044" s="2" t="str">
        <f t="shared" si="60"/>
        <v>USC2008</v>
      </c>
      <c r="E2044">
        <v>3</v>
      </c>
      <c r="F2044">
        <v>12</v>
      </c>
      <c r="G2044">
        <v>1</v>
      </c>
      <c r="H2044" s="2">
        <v>0</v>
      </c>
      <c r="I2044">
        <v>5.49</v>
      </c>
      <c r="J2044">
        <v>16.760000000000002</v>
      </c>
      <c r="K2044">
        <v>22.24</v>
      </c>
      <c r="L2044" s="2">
        <f>_xlfn.RANK.EQ(I2044, INDEX(CFB!$I$2:$I$1048576, MATCH(W2044, CFB!$W$2:$W$1048576, 0)):INDEX(CFB!$I$2:$I$1048576, MATCH(W2044, CFB!$W$2:$W$1048576, 0) + COUNTIF(CFB!$W$2:$W$1048576, W2044) - 1), 0)</f>
        <v>24</v>
      </c>
      <c r="M2044" s="2">
        <f>_xlfn.RANK.EQ(J2044, INDEX(CFB!$J$2:$J$1048576, MATCH(W2044, CFB!$W$2:$W$1048576, 0)):INDEX(CFB!$J$2:$J$1048576, MATCH(W2044, CFB!$W$2:$W$1048576, 0) + COUNTIF(CFB!$W$2:$W$1048576, W2044) - 1))</f>
        <v>1</v>
      </c>
      <c r="N2044" s="2">
        <f>RANK(K2044, INDEX(CFB!$K$2:$K$1048576, MATCH(W2044, CFB!$W$2:$W$1048576, 0)):INDEX(CFB!$K$2:$K$1048576, MATCH(W2044, CFB!$W$2:$W$1048576, 0) + COUNTIF(CFB!$W$2:$W$1048576, W2044) - 1))</f>
        <v>4</v>
      </c>
      <c r="O2044">
        <v>54.2</v>
      </c>
      <c r="P2044">
        <v>-6.81</v>
      </c>
      <c r="Q2044">
        <v>10.53</v>
      </c>
      <c r="R2044">
        <v>3.22</v>
      </c>
      <c r="S2044">
        <v>6.22</v>
      </c>
      <c r="T2044">
        <v>1.66</v>
      </c>
      <c r="U2044">
        <v>8.18</v>
      </c>
      <c r="V2044">
        <v>2.3199999999999998</v>
      </c>
      <c r="W2044">
        <v>2008</v>
      </c>
      <c r="X2044">
        <f t="shared" si="61"/>
        <v>0</v>
      </c>
    </row>
    <row r="2045" spans="1:24" ht="12.75" hidden="1" customHeight="1" x14ac:dyDescent="0.45">
      <c r="A2045">
        <v>5</v>
      </c>
      <c r="B2045" t="s">
        <v>16</v>
      </c>
      <c r="C2045" t="s">
        <v>10</v>
      </c>
      <c r="D2045" s="2" t="str">
        <f t="shared" si="60"/>
        <v>Penn State2008</v>
      </c>
      <c r="E2045">
        <v>8</v>
      </c>
      <c r="F2045">
        <v>11</v>
      </c>
      <c r="G2045">
        <v>2</v>
      </c>
      <c r="H2045" s="2">
        <v>0</v>
      </c>
      <c r="I2045">
        <v>8.19</v>
      </c>
      <c r="J2045">
        <v>9.6199999999999992</v>
      </c>
      <c r="K2045">
        <v>17.82</v>
      </c>
      <c r="L2045" s="2">
        <f>_xlfn.RANK.EQ(I2045, INDEX(CFB!$I$2:$I$1048576, MATCH(W2045, CFB!$W$2:$W$1048576, 0)):INDEX(CFB!$I$2:$I$1048576, MATCH(W2045, CFB!$W$2:$W$1048576, 0) + COUNTIF(CFB!$W$2:$W$1048576, W2045) - 1), 0)</f>
        <v>15</v>
      </c>
      <c r="M2045" s="2">
        <f>_xlfn.RANK.EQ(J2045, INDEX(CFB!$J$2:$J$1048576, MATCH(W2045, CFB!$W$2:$W$1048576, 0)):INDEX(CFB!$J$2:$J$1048576, MATCH(W2045, CFB!$W$2:$W$1048576, 0) + COUNTIF(CFB!$W$2:$W$1048576, W2045) - 1))</f>
        <v>9</v>
      </c>
      <c r="N2045" s="2">
        <f>RANK(K2045, INDEX(CFB!$K$2:$K$1048576, MATCH(W2045, CFB!$W$2:$W$1048576, 0)):INDEX(CFB!$K$2:$K$1048576, MATCH(W2045, CFB!$W$2:$W$1048576, 0) + COUNTIF(CFB!$W$2:$W$1048576, W2045) - 1))</f>
        <v>5</v>
      </c>
      <c r="O2045">
        <v>55.18</v>
      </c>
      <c r="P2045">
        <v>0.57999999999999996</v>
      </c>
      <c r="Q2045">
        <v>9.8800000000000008</v>
      </c>
      <c r="R2045">
        <v>4.88</v>
      </c>
      <c r="S2045">
        <v>6.53</v>
      </c>
      <c r="T2045">
        <v>1.59</v>
      </c>
      <c r="U2045">
        <v>8</v>
      </c>
      <c r="V2045">
        <v>3.21</v>
      </c>
      <c r="W2045">
        <v>2008</v>
      </c>
      <c r="X2045">
        <f t="shared" si="61"/>
        <v>0</v>
      </c>
    </row>
    <row r="2046" spans="1:24" ht="12.75" hidden="1" customHeight="1" x14ac:dyDescent="0.45">
      <c r="A2046">
        <v>6</v>
      </c>
      <c r="B2046" t="s">
        <v>18</v>
      </c>
      <c r="C2046" t="s">
        <v>157</v>
      </c>
      <c r="D2046" s="2" t="str">
        <f t="shared" si="60"/>
        <v>Alabama2008</v>
      </c>
      <c r="E2046">
        <v>6</v>
      </c>
      <c r="F2046">
        <v>12</v>
      </c>
      <c r="G2046">
        <v>2</v>
      </c>
      <c r="H2046" s="2">
        <v>0</v>
      </c>
      <c r="I2046">
        <v>5.57</v>
      </c>
      <c r="J2046">
        <v>10.57</v>
      </c>
      <c r="K2046">
        <v>16.149999999999999</v>
      </c>
      <c r="L2046" s="2">
        <f>_xlfn.RANK.EQ(I2046, INDEX(CFB!$I$2:$I$1048576, MATCH(W2046, CFB!$W$2:$W$1048576, 0)):INDEX(CFB!$I$2:$I$1048576, MATCH(W2046, CFB!$W$2:$W$1048576, 0) + COUNTIF(CFB!$W$2:$W$1048576, W2046) - 1), 0)</f>
        <v>22</v>
      </c>
      <c r="M2046" s="2">
        <f>_xlfn.RANK.EQ(J2046, INDEX(CFB!$J$2:$J$1048576, MATCH(W2046, CFB!$W$2:$W$1048576, 0)):INDEX(CFB!$J$2:$J$1048576, MATCH(W2046, CFB!$W$2:$W$1048576, 0) + COUNTIF(CFB!$W$2:$W$1048576, W2046) - 1))</f>
        <v>7</v>
      </c>
      <c r="N2046" s="2">
        <f>RANK(K2046, INDEX(CFB!$K$2:$K$1048576, MATCH(W2046, CFB!$W$2:$W$1048576, 0)):INDEX(CFB!$K$2:$K$1048576, MATCH(W2046, CFB!$W$2:$W$1048576, 0) + COUNTIF(CFB!$W$2:$W$1048576, W2046) - 1))</f>
        <v>6</v>
      </c>
      <c r="O2046">
        <v>45.95</v>
      </c>
      <c r="P2046">
        <v>1.07</v>
      </c>
      <c r="Q2046">
        <v>8.6</v>
      </c>
      <c r="R2046">
        <v>4.45</v>
      </c>
      <c r="S2046">
        <v>5.84</v>
      </c>
      <c r="T2046">
        <v>1.64</v>
      </c>
      <c r="U2046">
        <v>6.88</v>
      </c>
      <c r="V2046">
        <v>3.18</v>
      </c>
      <c r="W2046">
        <v>2008</v>
      </c>
      <c r="X2046">
        <f t="shared" si="61"/>
        <v>0</v>
      </c>
    </row>
    <row r="2047" spans="1:24" ht="12.75" hidden="1" customHeight="1" x14ac:dyDescent="0.45">
      <c r="A2047">
        <v>7</v>
      </c>
      <c r="B2047" t="s">
        <v>71</v>
      </c>
      <c r="C2047" t="s">
        <v>181</v>
      </c>
      <c r="D2047" s="2" t="str">
        <f t="shared" si="60"/>
        <v>Texas Tech2008</v>
      </c>
      <c r="E2047">
        <v>12</v>
      </c>
      <c r="F2047">
        <v>11</v>
      </c>
      <c r="G2047">
        <v>2</v>
      </c>
      <c r="H2047" s="2">
        <v>0</v>
      </c>
      <c r="I2047">
        <v>12.6</v>
      </c>
      <c r="J2047">
        <v>2.86</v>
      </c>
      <c r="K2047">
        <v>15.46</v>
      </c>
      <c r="L2047" s="2">
        <f>_xlfn.RANK.EQ(I2047, INDEX(CFB!$I$2:$I$1048576, MATCH(W2047, CFB!$W$2:$W$1048576, 0)):INDEX(CFB!$I$2:$I$1048576, MATCH(W2047, CFB!$W$2:$W$1048576, 0) + COUNTIF(CFB!$W$2:$W$1048576, W2047) - 1), 0)</f>
        <v>3</v>
      </c>
      <c r="M2047" s="2">
        <f>_xlfn.RANK.EQ(J2047, INDEX(CFB!$J$2:$J$1048576, MATCH(W2047, CFB!$W$2:$W$1048576, 0)):INDEX(CFB!$J$2:$J$1048576, MATCH(W2047, CFB!$W$2:$W$1048576, 0) + COUNTIF(CFB!$W$2:$W$1048576, W2047) - 1))</f>
        <v>43</v>
      </c>
      <c r="N2047" s="2">
        <f>RANK(K2047, INDEX(CFB!$K$2:$K$1048576, MATCH(W2047, CFB!$W$2:$W$1048576, 0)):INDEX(CFB!$K$2:$K$1048576, MATCH(W2047, CFB!$W$2:$W$1048576, 0) + COUNTIF(CFB!$W$2:$W$1048576, W2047) - 1))</f>
        <v>7</v>
      </c>
      <c r="O2047">
        <v>55.79</v>
      </c>
      <c r="P2047">
        <v>9.4499999999999993</v>
      </c>
      <c r="Q2047">
        <v>8.98</v>
      </c>
      <c r="R2047">
        <v>5.24</v>
      </c>
      <c r="S2047">
        <v>5.87</v>
      </c>
      <c r="T2047">
        <v>3.03</v>
      </c>
      <c r="U2047">
        <v>8.01</v>
      </c>
      <c r="V2047">
        <v>4.0199999999999996</v>
      </c>
      <c r="W2047">
        <v>2008</v>
      </c>
      <c r="X2047">
        <f t="shared" si="61"/>
        <v>0</v>
      </c>
    </row>
    <row r="2048" spans="1:24" ht="12.75" hidden="1" customHeight="1" x14ac:dyDescent="0.45">
      <c r="A2048">
        <v>8</v>
      </c>
      <c r="B2048" t="s">
        <v>9</v>
      </c>
      <c r="C2048" t="s">
        <v>10</v>
      </c>
      <c r="D2048" s="2" t="str">
        <f t="shared" si="60"/>
        <v>Ohio State2008</v>
      </c>
      <c r="E2048">
        <v>9</v>
      </c>
      <c r="F2048">
        <v>10</v>
      </c>
      <c r="G2048">
        <v>3</v>
      </c>
      <c r="H2048" s="2">
        <v>0</v>
      </c>
      <c r="I2048">
        <v>1.5</v>
      </c>
      <c r="J2048">
        <v>12.44</v>
      </c>
      <c r="K2048">
        <v>13.94</v>
      </c>
      <c r="L2048" s="2">
        <f>_xlfn.RANK.EQ(I2048, INDEX(CFB!$I$2:$I$1048576, MATCH(W2048, CFB!$W$2:$W$1048576, 0)):INDEX(CFB!$I$2:$I$1048576, MATCH(W2048, CFB!$W$2:$W$1048576, 0) + COUNTIF(CFB!$W$2:$W$1048576, W2048) - 1), 0)</f>
        <v>51</v>
      </c>
      <c r="M2048" s="2">
        <f>_xlfn.RANK.EQ(J2048, INDEX(CFB!$J$2:$J$1048576, MATCH(W2048, CFB!$W$2:$W$1048576, 0)):INDEX(CFB!$J$2:$J$1048576, MATCH(W2048, CFB!$W$2:$W$1048576, 0) + COUNTIF(CFB!$W$2:$W$1048576, W2048) - 1))</f>
        <v>4</v>
      </c>
      <c r="N2048" s="2">
        <f>RANK(K2048, INDEX(CFB!$K$2:$K$1048576, MATCH(W2048, CFB!$W$2:$W$1048576, 0)):INDEX(CFB!$K$2:$K$1048576, MATCH(W2048, CFB!$W$2:$W$1048576, 0) + COUNTIF(CFB!$W$2:$W$1048576, W2048) - 1))</f>
        <v>8</v>
      </c>
      <c r="O2048">
        <v>44.54</v>
      </c>
      <c r="P2048">
        <v>-1.89</v>
      </c>
      <c r="Q2048">
        <v>8.92</v>
      </c>
      <c r="R2048">
        <v>3.94</v>
      </c>
      <c r="S2048">
        <v>6.12</v>
      </c>
      <c r="T2048">
        <v>2.4500000000000002</v>
      </c>
      <c r="U2048">
        <v>7.05</v>
      </c>
      <c r="V2048">
        <v>3.22</v>
      </c>
      <c r="W2048">
        <v>2008</v>
      </c>
      <c r="X2048">
        <f t="shared" si="61"/>
        <v>0</v>
      </c>
    </row>
    <row r="2049" spans="1:24" ht="12.75" hidden="1" customHeight="1" x14ac:dyDescent="0.45">
      <c r="A2049">
        <v>9</v>
      </c>
      <c r="B2049" t="s">
        <v>84</v>
      </c>
      <c r="C2049" t="s">
        <v>31</v>
      </c>
      <c r="D2049" s="2" t="str">
        <f t="shared" si="60"/>
        <v>Utah2008</v>
      </c>
      <c r="E2049">
        <v>2</v>
      </c>
      <c r="F2049">
        <v>13</v>
      </c>
      <c r="G2049">
        <v>0</v>
      </c>
      <c r="H2049" s="2">
        <v>0</v>
      </c>
      <c r="I2049">
        <v>8.1300000000000008</v>
      </c>
      <c r="J2049">
        <v>5.65</v>
      </c>
      <c r="K2049">
        <v>13.79</v>
      </c>
      <c r="L2049" s="2">
        <f>_xlfn.RANK.EQ(I2049, INDEX(CFB!$I$2:$I$1048576, MATCH(W2049, CFB!$W$2:$W$1048576, 0)):INDEX(CFB!$I$2:$I$1048576, MATCH(W2049, CFB!$W$2:$W$1048576, 0) + COUNTIF(CFB!$W$2:$W$1048576, W2049) - 1), 0)</f>
        <v>16</v>
      </c>
      <c r="M2049" s="2">
        <f>_xlfn.RANK.EQ(J2049, INDEX(CFB!$J$2:$J$1048576, MATCH(W2049, CFB!$W$2:$W$1048576, 0)):INDEX(CFB!$J$2:$J$1048576, MATCH(W2049, CFB!$W$2:$W$1048576, 0) + COUNTIF(CFB!$W$2:$W$1048576, W2049) - 1))</f>
        <v>21</v>
      </c>
      <c r="N2049" s="2">
        <f>RANK(K2049, INDEX(CFB!$K$2:$K$1048576, MATCH(W2049, CFB!$W$2:$W$1048576, 0)):INDEX(CFB!$K$2:$K$1048576, MATCH(W2049, CFB!$W$2:$W$1048576, 0) + COUNTIF(CFB!$W$2:$W$1048576, W2049) - 1))</f>
        <v>9</v>
      </c>
      <c r="O2049">
        <v>49.39</v>
      </c>
      <c r="P2049">
        <v>6.33</v>
      </c>
      <c r="Q2049">
        <v>8.61</v>
      </c>
      <c r="R2049">
        <v>5.25</v>
      </c>
      <c r="S2049">
        <v>5.13</v>
      </c>
      <c r="T2049">
        <v>2.2200000000000002</v>
      </c>
      <c r="U2049">
        <v>6.83</v>
      </c>
      <c r="V2049">
        <v>3.68</v>
      </c>
      <c r="W2049">
        <v>2008</v>
      </c>
      <c r="X2049">
        <f t="shared" si="61"/>
        <v>0</v>
      </c>
    </row>
    <row r="2050" spans="1:24" ht="12.75" hidden="1" customHeight="1" x14ac:dyDescent="0.45">
      <c r="A2050">
        <v>10</v>
      </c>
      <c r="B2050" t="s">
        <v>61</v>
      </c>
      <c r="C2050" t="s">
        <v>31</v>
      </c>
      <c r="D2050" s="2" t="str">
        <f t="shared" si="60"/>
        <v>Texas Christian2008</v>
      </c>
      <c r="E2050">
        <v>7</v>
      </c>
      <c r="F2050">
        <v>11</v>
      </c>
      <c r="G2050">
        <v>2</v>
      </c>
      <c r="H2050" s="2">
        <v>0</v>
      </c>
      <c r="I2050">
        <v>0.4</v>
      </c>
      <c r="J2050">
        <v>13.07</v>
      </c>
      <c r="K2050">
        <v>13.47</v>
      </c>
      <c r="L2050" s="2">
        <f>_xlfn.RANK.EQ(I2050, INDEX(CFB!$I$2:$I$1048576, MATCH(W2050, CFB!$W$2:$W$1048576, 0)):INDEX(CFB!$I$2:$I$1048576, MATCH(W2050, CFB!$W$2:$W$1048576, 0) + COUNTIF(CFB!$W$2:$W$1048576, W2050) - 1), 0)</f>
        <v>62</v>
      </c>
      <c r="M2050" s="2">
        <f>_xlfn.RANK.EQ(J2050, INDEX(CFB!$J$2:$J$1048576, MATCH(W2050, CFB!$W$2:$W$1048576, 0)):INDEX(CFB!$J$2:$J$1048576, MATCH(W2050, CFB!$W$2:$W$1048576, 0) + COUNTIF(CFB!$W$2:$W$1048576, W2050) - 1))</f>
        <v>3</v>
      </c>
      <c r="N2050" s="2">
        <f>RANK(K2050, INDEX(CFB!$K$2:$K$1048576, MATCH(W2050, CFB!$W$2:$W$1048576, 0)):INDEX(CFB!$K$2:$K$1048576, MATCH(W2050, CFB!$W$2:$W$1048576, 0) + COUNTIF(CFB!$W$2:$W$1048576, W2050) - 1))</f>
        <v>10</v>
      </c>
      <c r="O2050">
        <v>45.53</v>
      </c>
      <c r="P2050">
        <v>-1.84</v>
      </c>
      <c r="Q2050">
        <v>7.81</v>
      </c>
      <c r="R2050">
        <v>4.6100000000000003</v>
      </c>
      <c r="S2050">
        <v>5.28</v>
      </c>
      <c r="T2050">
        <v>0.92</v>
      </c>
      <c r="U2050">
        <v>6.35</v>
      </c>
      <c r="V2050">
        <v>2.69</v>
      </c>
      <c r="W2050">
        <v>2008</v>
      </c>
      <c r="X2050">
        <f t="shared" si="61"/>
        <v>0</v>
      </c>
    </row>
    <row r="2051" spans="1:24" ht="12.75" hidden="1" customHeight="1" x14ac:dyDescent="0.45">
      <c r="A2051">
        <v>11</v>
      </c>
      <c r="B2051" t="s">
        <v>46</v>
      </c>
      <c r="C2051" t="s">
        <v>182</v>
      </c>
      <c r="D2051" s="2" t="str">
        <f t="shared" ref="D2051:D2114" si="62">_xlfn.CONCAT(B2051, W2051)</f>
        <v>Missouri2008</v>
      </c>
      <c r="E2051">
        <v>19</v>
      </c>
      <c r="F2051">
        <v>10</v>
      </c>
      <c r="G2051">
        <v>4</v>
      </c>
      <c r="H2051" s="2">
        <v>0</v>
      </c>
      <c r="I2051">
        <v>9.73</v>
      </c>
      <c r="J2051">
        <v>3.39</v>
      </c>
      <c r="K2051">
        <v>13.11</v>
      </c>
      <c r="L2051" s="2">
        <f>_xlfn.RANK.EQ(I2051, INDEX(CFB!$I$2:$I$1048576, MATCH(W2051, CFB!$W$2:$W$1048576, 0)):INDEX(CFB!$I$2:$I$1048576, MATCH(W2051, CFB!$W$2:$W$1048576, 0) + COUNTIF(CFB!$W$2:$W$1048576, W2051) - 1), 0)</f>
        <v>11</v>
      </c>
      <c r="M2051" s="2">
        <f>_xlfn.RANK.EQ(J2051, INDEX(CFB!$J$2:$J$1048576, MATCH(W2051, CFB!$W$2:$W$1048576, 0)):INDEX(CFB!$J$2:$J$1048576, MATCH(W2051, CFB!$W$2:$W$1048576, 0) + COUNTIF(CFB!$W$2:$W$1048576, W2051) - 1))</f>
        <v>39</v>
      </c>
      <c r="N2051" s="2">
        <f>RANK(K2051, INDEX(CFB!$K$2:$K$1048576, MATCH(W2051, CFB!$W$2:$W$1048576, 0)):INDEX(CFB!$K$2:$K$1048576, MATCH(W2051, CFB!$W$2:$W$1048576, 0) + COUNTIF(CFB!$W$2:$W$1048576, W2051) - 1))</f>
        <v>11</v>
      </c>
      <c r="O2051">
        <v>55.92</v>
      </c>
      <c r="P2051">
        <v>8.59</v>
      </c>
      <c r="Q2051">
        <v>9.34</v>
      </c>
      <c r="R2051">
        <v>5.0199999999999996</v>
      </c>
      <c r="S2051">
        <v>6.26</v>
      </c>
      <c r="T2051">
        <v>2.29</v>
      </c>
      <c r="U2051">
        <v>8.01</v>
      </c>
      <c r="V2051">
        <v>3.75</v>
      </c>
      <c r="W2051">
        <v>2008</v>
      </c>
      <c r="X2051">
        <f t="shared" ref="X2051:X2114" si="63">IF(E2051=1, 1,0)</f>
        <v>0</v>
      </c>
    </row>
    <row r="2052" spans="1:24" ht="12.75" hidden="1" customHeight="1" x14ac:dyDescent="0.45">
      <c r="A2052">
        <v>12</v>
      </c>
      <c r="B2052" t="s">
        <v>121</v>
      </c>
      <c r="C2052" t="s">
        <v>181</v>
      </c>
      <c r="D2052" s="2" t="str">
        <f t="shared" si="62"/>
        <v>Oklahoma State2008</v>
      </c>
      <c r="E2052">
        <v>16</v>
      </c>
      <c r="F2052">
        <v>9</v>
      </c>
      <c r="G2052">
        <v>4</v>
      </c>
      <c r="H2052" s="2">
        <v>0</v>
      </c>
      <c r="I2052">
        <v>11.55</v>
      </c>
      <c r="J2052">
        <v>1.54</v>
      </c>
      <c r="K2052">
        <v>13.09</v>
      </c>
      <c r="L2052" s="2">
        <f>_xlfn.RANK.EQ(I2052, INDEX(CFB!$I$2:$I$1048576, MATCH(W2052, CFB!$W$2:$W$1048576, 0)):INDEX(CFB!$I$2:$I$1048576, MATCH(W2052, CFB!$W$2:$W$1048576, 0) + COUNTIF(CFB!$W$2:$W$1048576, W2052) - 1), 0)</f>
        <v>6</v>
      </c>
      <c r="M2052" s="2">
        <f>_xlfn.RANK.EQ(J2052, INDEX(CFB!$J$2:$J$1048576, MATCH(W2052, CFB!$W$2:$W$1048576, 0)):INDEX(CFB!$J$2:$J$1048576, MATCH(W2052, CFB!$W$2:$W$1048576, 0) + COUNTIF(CFB!$W$2:$W$1048576, W2052) - 1))</f>
        <v>50</v>
      </c>
      <c r="N2052" s="2">
        <f>RANK(K2052, INDEX(CFB!$K$2:$K$1048576, MATCH(W2052, CFB!$W$2:$W$1048576, 0)):INDEX(CFB!$K$2:$K$1048576, MATCH(W2052, CFB!$W$2:$W$1048576, 0) + COUNTIF(CFB!$W$2:$W$1048576, W2052) - 1))</f>
        <v>12</v>
      </c>
      <c r="O2052">
        <v>53.46</v>
      </c>
      <c r="P2052">
        <v>8.7799999999999994</v>
      </c>
      <c r="Q2052">
        <v>10.97</v>
      </c>
      <c r="R2052">
        <v>5.05</v>
      </c>
      <c r="S2052">
        <v>6.57</v>
      </c>
      <c r="T2052">
        <v>3.18</v>
      </c>
      <c r="U2052">
        <v>8.18</v>
      </c>
      <c r="V2052">
        <v>4.08</v>
      </c>
      <c r="W2052">
        <v>2008</v>
      </c>
      <c r="X2052">
        <f t="shared" si="63"/>
        <v>0</v>
      </c>
    </row>
    <row r="2053" spans="1:24" ht="12.75" hidden="1" customHeight="1" x14ac:dyDescent="0.45">
      <c r="A2053">
        <v>13</v>
      </c>
      <c r="B2053" t="s">
        <v>30</v>
      </c>
      <c r="C2053" t="s">
        <v>178</v>
      </c>
      <c r="D2053" s="2" t="str">
        <f t="shared" si="62"/>
        <v>Boise State2008</v>
      </c>
      <c r="E2053">
        <v>11</v>
      </c>
      <c r="F2053">
        <v>12</v>
      </c>
      <c r="G2053">
        <v>1</v>
      </c>
      <c r="H2053" s="2">
        <v>0</v>
      </c>
      <c r="I2053">
        <v>2.11</v>
      </c>
      <c r="J2053">
        <v>10.72</v>
      </c>
      <c r="K2053">
        <v>12.83</v>
      </c>
      <c r="L2053" s="2">
        <f>_xlfn.RANK.EQ(I2053, INDEX(CFB!$I$2:$I$1048576, MATCH(W2053, CFB!$W$2:$W$1048576, 0)):INDEX(CFB!$I$2:$I$1048576, MATCH(W2053, CFB!$W$2:$W$1048576, 0) + COUNTIF(CFB!$W$2:$W$1048576, W2053) - 1), 0)</f>
        <v>43</v>
      </c>
      <c r="M2053" s="2">
        <f>_xlfn.RANK.EQ(J2053, INDEX(CFB!$J$2:$J$1048576, MATCH(W2053, CFB!$W$2:$W$1048576, 0)):INDEX(CFB!$J$2:$J$1048576, MATCH(W2053, CFB!$W$2:$W$1048576, 0) + COUNTIF(CFB!$W$2:$W$1048576, W2053) - 1))</f>
        <v>6</v>
      </c>
      <c r="N2053" s="2">
        <f>RANK(K2053, INDEX(CFB!$K$2:$K$1048576, MATCH(W2053, CFB!$W$2:$W$1048576, 0)):INDEX(CFB!$K$2:$K$1048576, MATCH(W2053, CFB!$W$2:$W$1048576, 0) + COUNTIF(CFB!$W$2:$W$1048576, W2053) - 1))</f>
        <v>13</v>
      </c>
      <c r="O2053">
        <v>46.47</v>
      </c>
      <c r="P2053">
        <v>1.71</v>
      </c>
      <c r="Q2053">
        <v>9.5500000000000007</v>
      </c>
      <c r="R2053">
        <v>4.75</v>
      </c>
      <c r="S2053">
        <v>5.15</v>
      </c>
      <c r="T2053">
        <v>2.5499999999999998</v>
      </c>
      <c r="U2053">
        <v>7.39</v>
      </c>
      <c r="V2053">
        <v>3.45</v>
      </c>
      <c r="W2053">
        <v>2008</v>
      </c>
      <c r="X2053">
        <f t="shared" si="63"/>
        <v>0</v>
      </c>
    </row>
    <row r="2054" spans="1:24" ht="12.75" hidden="1" customHeight="1" x14ac:dyDescent="0.45">
      <c r="A2054">
        <v>14</v>
      </c>
      <c r="B2054" t="s">
        <v>13</v>
      </c>
      <c r="C2054" t="s">
        <v>180</v>
      </c>
      <c r="D2054" s="2" t="str">
        <f t="shared" si="62"/>
        <v>Oregon2008</v>
      </c>
      <c r="E2054">
        <v>10</v>
      </c>
      <c r="F2054">
        <v>10</v>
      </c>
      <c r="G2054">
        <v>3</v>
      </c>
      <c r="H2054" s="2">
        <v>0</v>
      </c>
      <c r="I2054">
        <v>14.7</v>
      </c>
      <c r="J2054">
        <v>-2.3199999999999998</v>
      </c>
      <c r="K2054">
        <v>12.39</v>
      </c>
      <c r="L2054" s="2">
        <f>_xlfn.RANK.EQ(I2054, INDEX(CFB!$I$2:$I$1048576, MATCH(W2054, CFB!$W$2:$W$1048576, 0)):INDEX(CFB!$I$2:$I$1048576, MATCH(W2054, CFB!$W$2:$W$1048576, 0) + COUNTIF(CFB!$W$2:$W$1048576, W2054) - 1), 0)</f>
        <v>2</v>
      </c>
      <c r="M2054" s="2">
        <f>_xlfn.RANK.EQ(J2054, INDEX(CFB!$J$2:$J$1048576, MATCH(W2054, CFB!$W$2:$W$1048576, 0)):INDEX(CFB!$J$2:$J$1048576, MATCH(W2054, CFB!$W$2:$W$1048576, 0) + COUNTIF(CFB!$W$2:$W$1048576, W2054) - 1))</f>
        <v>78</v>
      </c>
      <c r="N2054" s="2">
        <f>RANK(K2054, INDEX(CFB!$K$2:$K$1048576, MATCH(W2054, CFB!$W$2:$W$1048576, 0)):INDEX(CFB!$K$2:$K$1048576, MATCH(W2054, CFB!$W$2:$W$1048576, 0) + COUNTIF(CFB!$W$2:$W$1048576, W2054) - 1))</f>
        <v>14</v>
      </c>
      <c r="O2054">
        <v>58.11</v>
      </c>
      <c r="P2054">
        <v>12.63</v>
      </c>
      <c r="Q2054">
        <v>9.01</v>
      </c>
      <c r="R2054">
        <v>5.0199999999999996</v>
      </c>
      <c r="S2054">
        <v>7.21</v>
      </c>
      <c r="T2054">
        <v>2.12</v>
      </c>
      <c r="U2054">
        <v>8.09</v>
      </c>
      <c r="V2054">
        <v>3.56</v>
      </c>
      <c r="W2054">
        <v>2008</v>
      </c>
      <c r="X2054">
        <f t="shared" si="63"/>
        <v>0</v>
      </c>
    </row>
    <row r="2055" spans="1:24" ht="12.75" hidden="1" customHeight="1" x14ac:dyDescent="0.45">
      <c r="A2055">
        <v>15</v>
      </c>
      <c r="B2055" t="s">
        <v>19</v>
      </c>
      <c r="C2055" t="s">
        <v>157</v>
      </c>
      <c r="D2055" s="2" t="str">
        <f t="shared" si="62"/>
        <v>Ole Miss2008</v>
      </c>
      <c r="E2055">
        <v>14</v>
      </c>
      <c r="F2055">
        <v>9</v>
      </c>
      <c r="G2055">
        <v>4</v>
      </c>
      <c r="H2055" s="2">
        <v>0</v>
      </c>
      <c r="I2055">
        <v>6.42</v>
      </c>
      <c r="J2055">
        <v>5.69</v>
      </c>
      <c r="K2055">
        <v>12.11</v>
      </c>
      <c r="L2055" s="2">
        <f>_xlfn.RANK.EQ(I2055, INDEX(CFB!$I$2:$I$1048576, MATCH(W2055, CFB!$W$2:$W$1048576, 0)):INDEX(CFB!$I$2:$I$1048576, MATCH(W2055, CFB!$W$2:$W$1048576, 0) + COUNTIF(CFB!$W$2:$W$1048576, W2055) - 1), 0)</f>
        <v>18</v>
      </c>
      <c r="M2055" s="2">
        <f>_xlfn.RANK.EQ(J2055, INDEX(CFB!$J$2:$J$1048576, MATCH(W2055, CFB!$W$2:$W$1048576, 0)):INDEX(CFB!$J$2:$J$1048576, MATCH(W2055, CFB!$W$2:$W$1048576, 0) + COUNTIF(CFB!$W$2:$W$1048576, W2055) - 1))</f>
        <v>20</v>
      </c>
      <c r="N2055" s="2">
        <f>RANK(K2055, INDEX(CFB!$K$2:$K$1048576, MATCH(W2055, CFB!$W$2:$W$1048576, 0)):INDEX(CFB!$K$2:$K$1048576, MATCH(W2055, CFB!$W$2:$W$1048576, 0) + COUNTIF(CFB!$W$2:$W$1048576, W2055) - 1))</f>
        <v>15</v>
      </c>
      <c r="O2055">
        <v>47.99</v>
      </c>
      <c r="P2055">
        <v>5.58</v>
      </c>
      <c r="Q2055">
        <v>9.9</v>
      </c>
      <c r="R2055">
        <v>5.71</v>
      </c>
      <c r="S2055">
        <v>5.77</v>
      </c>
      <c r="T2055">
        <v>1.68</v>
      </c>
      <c r="U2055">
        <v>7.42</v>
      </c>
      <c r="V2055">
        <v>3.71</v>
      </c>
      <c r="W2055">
        <v>2008</v>
      </c>
      <c r="X2055">
        <f t="shared" si="63"/>
        <v>0</v>
      </c>
    </row>
    <row r="2056" spans="1:24" ht="12.75" hidden="1" customHeight="1" x14ac:dyDescent="0.45">
      <c r="A2056">
        <v>16</v>
      </c>
      <c r="B2056" t="s">
        <v>17</v>
      </c>
      <c r="C2056" t="s">
        <v>155</v>
      </c>
      <c r="D2056" s="2" t="str">
        <f t="shared" si="62"/>
        <v>Georgia2008</v>
      </c>
      <c r="E2056">
        <v>13</v>
      </c>
      <c r="F2056">
        <v>10</v>
      </c>
      <c r="G2056">
        <v>3</v>
      </c>
      <c r="H2056" s="2">
        <v>0</v>
      </c>
      <c r="I2056">
        <v>10.25</v>
      </c>
      <c r="J2056">
        <v>1.35</v>
      </c>
      <c r="K2056">
        <v>11.6</v>
      </c>
      <c r="L2056" s="2">
        <f>_xlfn.RANK.EQ(I2056, INDEX(CFB!$I$2:$I$1048576, MATCH(W2056, CFB!$W$2:$W$1048576, 0)):INDEX(CFB!$I$2:$I$1048576, MATCH(W2056, CFB!$W$2:$W$1048576, 0) + COUNTIF(CFB!$W$2:$W$1048576, W2056) - 1), 0)</f>
        <v>10</v>
      </c>
      <c r="M2056" s="2">
        <f>_xlfn.RANK.EQ(J2056, INDEX(CFB!$J$2:$J$1048576, MATCH(W2056, CFB!$W$2:$W$1048576, 0)):INDEX(CFB!$J$2:$J$1048576, MATCH(W2056, CFB!$W$2:$W$1048576, 0) + COUNTIF(CFB!$W$2:$W$1048576, W2056) - 1))</f>
        <v>53</v>
      </c>
      <c r="N2056" s="2">
        <f>RANK(K2056, INDEX(CFB!$K$2:$K$1048576, MATCH(W2056, CFB!$W$2:$W$1048576, 0)):INDEX(CFB!$K$2:$K$1048576, MATCH(W2056, CFB!$W$2:$W$1048576, 0) + COUNTIF(CFB!$W$2:$W$1048576, W2056) - 1))</f>
        <v>16</v>
      </c>
      <c r="O2056">
        <v>49.4</v>
      </c>
      <c r="P2056">
        <v>11.57</v>
      </c>
      <c r="Q2056">
        <v>10.6</v>
      </c>
      <c r="R2056">
        <v>5.49</v>
      </c>
      <c r="S2056">
        <v>6.01</v>
      </c>
      <c r="T2056">
        <v>2.67</v>
      </c>
      <c r="U2056">
        <v>8.2100000000000009</v>
      </c>
      <c r="V2056">
        <v>4.01</v>
      </c>
      <c r="W2056">
        <v>2008</v>
      </c>
      <c r="X2056">
        <f t="shared" si="63"/>
        <v>0</v>
      </c>
    </row>
    <row r="2057" spans="1:24" ht="12.75" hidden="1" customHeight="1" x14ac:dyDescent="0.45">
      <c r="A2057">
        <v>17</v>
      </c>
      <c r="B2057" t="s">
        <v>36</v>
      </c>
      <c r="C2057" t="s">
        <v>10</v>
      </c>
      <c r="D2057" s="2" t="str">
        <f t="shared" si="62"/>
        <v>Iowa2008</v>
      </c>
      <c r="E2057">
        <v>20</v>
      </c>
      <c r="F2057">
        <v>9</v>
      </c>
      <c r="G2057">
        <v>4</v>
      </c>
      <c r="H2057" s="2">
        <v>0</v>
      </c>
      <c r="I2057">
        <v>0.6</v>
      </c>
      <c r="J2057">
        <v>10.51</v>
      </c>
      <c r="K2057">
        <v>11.11</v>
      </c>
      <c r="L2057" s="2">
        <f>_xlfn.RANK.EQ(I2057, INDEX(CFB!$I$2:$I$1048576, MATCH(W2057, CFB!$W$2:$W$1048576, 0)):INDEX(CFB!$I$2:$I$1048576, MATCH(W2057, CFB!$W$2:$W$1048576, 0) + COUNTIF(CFB!$W$2:$W$1048576, W2057) - 1), 0)</f>
        <v>57</v>
      </c>
      <c r="M2057" s="2">
        <f>_xlfn.RANK.EQ(J2057, INDEX(CFB!$J$2:$J$1048576, MATCH(W2057, CFB!$W$2:$W$1048576, 0)):INDEX(CFB!$J$2:$J$1048576, MATCH(W2057, CFB!$W$2:$W$1048576, 0) + COUNTIF(CFB!$W$2:$W$1048576, W2057) - 1))</f>
        <v>8</v>
      </c>
      <c r="N2057" s="2">
        <f>RANK(K2057, INDEX(CFB!$K$2:$K$1048576, MATCH(W2057, CFB!$W$2:$W$1048576, 0)):INDEX(CFB!$K$2:$K$1048576, MATCH(W2057, CFB!$W$2:$W$1048576, 0) + COUNTIF(CFB!$W$2:$W$1048576, W2057) - 1))</f>
        <v>17</v>
      </c>
      <c r="O2057">
        <v>44.24</v>
      </c>
      <c r="P2057">
        <v>0</v>
      </c>
      <c r="Q2057">
        <v>8.6199999999999992</v>
      </c>
      <c r="R2057">
        <v>4.3099999999999996</v>
      </c>
      <c r="S2057">
        <v>6.06</v>
      </c>
      <c r="T2057">
        <v>2.25</v>
      </c>
      <c r="U2057">
        <v>7.05</v>
      </c>
      <c r="V2057">
        <v>3.36</v>
      </c>
      <c r="W2057">
        <v>2008</v>
      </c>
      <c r="X2057">
        <f t="shared" si="63"/>
        <v>0</v>
      </c>
    </row>
    <row r="2058" spans="1:24" ht="12.75" hidden="1" customHeight="1" x14ac:dyDescent="0.45">
      <c r="A2058">
        <v>18</v>
      </c>
      <c r="B2058" t="s">
        <v>47</v>
      </c>
      <c r="C2058" t="s">
        <v>182</v>
      </c>
      <c r="D2058" s="2" t="str">
        <f t="shared" si="62"/>
        <v>Nebraska2008</v>
      </c>
      <c r="F2058">
        <v>9</v>
      </c>
      <c r="G2058">
        <v>4</v>
      </c>
      <c r="H2058" s="2">
        <v>0</v>
      </c>
      <c r="I2058">
        <v>10.43</v>
      </c>
      <c r="J2058">
        <v>0.49</v>
      </c>
      <c r="K2058">
        <v>10.92</v>
      </c>
      <c r="L2058" s="2">
        <f>_xlfn.RANK.EQ(I2058, INDEX(CFB!$I$2:$I$1048576, MATCH(W2058, CFB!$W$2:$W$1048576, 0)):INDEX(CFB!$I$2:$I$1048576, MATCH(W2058, CFB!$W$2:$W$1048576, 0) + COUNTIF(CFB!$W$2:$W$1048576, W2058) - 1), 0)</f>
        <v>9</v>
      </c>
      <c r="M2058" s="2">
        <f>_xlfn.RANK.EQ(J2058, INDEX(CFB!$J$2:$J$1048576, MATCH(W2058, CFB!$W$2:$W$1048576, 0)):INDEX(CFB!$J$2:$J$1048576, MATCH(W2058, CFB!$W$2:$W$1048576, 0) + COUNTIF(CFB!$W$2:$W$1048576, W2058) - 1))</f>
        <v>62</v>
      </c>
      <c r="N2058" s="2">
        <f>RANK(K2058, INDEX(CFB!$K$2:$K$1048576, MATCH(W2058, CFB!$W$2:$W$1048576, 0)):INDEX(CFB!$K$2:$K$1048576, MATCH(W2058, CFB!$W$2:$W$1048576, 0) + COUNTIF(CFB!$W$2:$W$1048576, W2058) - 1))</f>
        <v>18</v>
      </c>
      <c r="O2058">
        <v>50.26</v>
      </c>
      <c r="P2058">
        <v>12.17</v>
      </c>
      <c r="Q2058">
        <v>9.92</v>
      </c>
      <c r="R2058">
        <v>6.47</v>
      </c>
      <c r="S2058">
        <v>5.58</v>
      </c>
      <c r="T2058">
        <v>2.92</v>
      </c>
      <c r="U2058">
        <v>7.66</v>
      </c>
      <c r="V2058">
        <v>4.41</v>
      </c>
      <c r="W2058">
        <v>2008</v>
      </c>
      <c r="X2058">
        <f t="shared" si="63"/>
        <v>0</v>
      </c>
    </row>
    <row r="2059" spans="1:24" ht="12.75" hidden="1" customHeight="1" x14ac:dyDescent="0.45">
      <c r="A2059">
        <v>19</v>
      </c>
      <c r="B2059" t="s">
        <v>115</v>
      </c>
      <c r="C2059" t="s">
        <v>163</v>
      </c>
      <c r="D2059" s="2" t="str">
        <f t="shared" si="62"/>
        <v>Florida State2008</v>
      </c>
      <c r="E2059">
        <v>21</v>
      </c>
      <c r="F2059">
        <v>9</v>
      </c>
      <c r="G2059">
        <v>4</v>
      </c>
      <c r="H2059" s="2">
        <v>0</v>
      </c>
      <c r="I2059">
        <v>6.11</v>
      </c>
      <c r="J2059">
        <v>4.5599999999999996</v>
      </c>
      <c r="K2059">
        <v>10.67</v>
      </c>
      <c r="L2059" s="2">
        <f>_xlfn.RANK.EQ(I2059, INDEX(CFB!$I$2:$I$1048576, MATCH(W2059, CFB!$W$2:$W$1048576, 0)):INDEX(CFB!$I$2:$I$1048576, MATCH(W2059, CFB!$W$2:$W$1048576, 0) + COUNTIF(CFB!$W$2:$W$1048576, W2059) - 1), 0)</f>
        <v>19</v>
      </c>
      <c r="M2059" s="2">
        <f>_xlfn.RANK.EQ(J2059, INDEX(CFB!$J$2:$J$1048576, MATCH(W2059, CFB!$W$2:$W$1048576, 0)):INDEX(CFB!$J$2:$J$1048576, MATCH(W2059, CFB!$W$2:$W$1048576, 0) + COUNTIF(CFB!$W$2:$W$1048576, W2059) - 1))</f>
        <v>28</v>
      </c>
      <c r="N2059" s="2">
        <f>RANK(K2059, INDEX(CFB!$K$2:$K$1048576, MATCH(W2059, CFB!$W$2:$W$1048576, 0)):INDEX(CFB!$K$2:$K$1048576, MATCH(W2059, CFB!$W$2:$W$1048576, 0) + COUNTIF(CFB!$W$2:$W$1048576, W2059) - 1))</f>
        <v>19</v>
      </c>
      <c r="O2059">
        <v>49.49</v>
      </c>
      <c r="P2059">
        <v>7.69</v>
      </c>
      <c r="Q2059">
        <v>7.89</v>
      </c>
      <c r="R2059">
        <v>5.23</v>
      </c>
      <c r="S2059">
        <v>6.05</v>
      </c>
      <c r="T2059">
        <v>2.74</v>
      </c>
      <c r="U2059">
        <v>6.84</v>
      </c>
      <c r="V2059">
        <v>3.92</v>
      </c>
      <c r="W2059">
        <v>2008</v>
      </c>
      <c r="X2059">
        <f t="shared" si="63"/>
        <v>0</v>
      </c>
    </row>
    <row r="2060" spans="1:24" ht="12.75" hidden="1" customHeight="1" x14ac:dyDescent="0.45">
      <c r="A2060">
        <v>20</v>
      </c>
      <c r="B2060" t="s">
        <v>83</v>
      </c>
      <c r="C2060" t="s">
        <v>180</v>
      </c>
      <c r="D2060" s="2" t="str">
        <f t="shared" si="62"/>
        <v>California2008</v>
      </c>
      <c r="F2060">
        <v>9</v>
      </c>
      <c r="G2060">
        <v>4</v>
      </c>
      <c r="H2060" s="2">
        <v>0</v>
      </c>
      <c r="I2060">
        <v>4.33</v>
      </c>
      <c r="J2060">
        <v>6.1</v>
      </c>
      <c r="K2060">
        <v>10.43</v>
      </c>
      <c r="L2060" s="2">
        <f>_xlfn.RANK.EQ(I2060, INDEX(CFB!$I$2:$I$1048576, MATCH(W2060, CFB!$W$2:$W$1048576, 0)):INDEX(CFB!$I$2:$I$1048576, MATCH(W2060, CFB!$W$2:$W$1048576, 0) + COUNTIF(CFB!$W$2:$W$1048576, W2060) - 1), 0)</f>
        <v>28</v>
      </c>
      <c r="M2060" s="2">
        <f>_xlfn.RANK.EQ(J2060, INDEX(CFB!$J$2:$J$1048576, MATCH(W2060, CFB!$W$2:$W$1048576, 0)):INDEX(CFB!$J$2:$J$1048576, MATCH(W2060, CFB!$W$2:$W$1048576, 0) + COUNTIF(CFB!$W$2:$W$1048576, W2060) - 1))</f>
        <v>15</v>
      </c>
      <c r="N2060" s="2">
        <f>RANK(K2060, INDEX(CFB!$K$2:$K$1048576, MATCH(W2060, CFB!$W$2:$W$1048576, 0)):INDEX(CFB!$K$2:$K$1048576, MATCH(W2060, CFB!$W$2:$W$1048576, 0) + COUNTIF(CFB!$W$2:$W$1048576, W2060) - 1))</f>
        <v>20</v>
      </c>
      <c r="O2060">
        <v>48.02</v>
      </c>
      <c r="P2060">
        <v>4.76</v>
      </c>
      <c r="Q2060">
        <v>7.85</v>
      </c>
      <c r="R2060">
        <v>4.38</v>
      </c>
      <c r="S2060">
        <v>6.56</v>
      </c>
      <c r="T2060">
        <v>2.2599999999999998</v>
      </c>
      <c r="U2060">
        <v>7.25</v>
      </c>
      <c r="V2060">
        <v>3.15</v>
      </c>
      <c r="W2060">
        <v>2008</v>
      </c>
      <c r="X2060">
        <f t="shared" si="63"/>
        <v>0</v>
      </c>
    </row>
    <row r="2061" spans="1:24" ht="12.75" hidden="1" customHeight="1" x14ac:dyDescent="0.45">
      <c r="A2061">
        <v>21</v>
      </c>
      <c r="B2061" t="s">
        <v>119</v>
      </c>
      <c r="C2061" t="s">
        <v>180</v>
      </c>
      <c r="D2061" s="2" t="str">
        <f t="shared" si="62"/>
        <v>Oregon State2008</v>
      </c>
      <c r="E2061">
        <v>18</v>
      </c>
      <c r="F2061">
        <v>9</v>
      </c>
      <c r="G2061">
        <v>4</v>
      </c>
      <c r="H2061" s="2">
        <v>0</v>
      </c>
      <c r="I2061">
        <v>5.93</v>
      </c>
      <c r="J2061">
        <v>4.33</v>
      </c>
      <c r="K2061">
        <v>10.26</v>
      </c>
      <c r="L2061" s="2">
        <f>_xlfn.RANK.EQ(I2061, INDEX(CFB!$I$2:$I$1048576, MATCH(W2061, CFB!$W$2:$W$1048576, 0)):INDEX(CFB!$I$2:$I$1048576, MATCH(W2061, CFB!$W$2:$W$1048576, 0) + COUNTIF(CFB!$W$2:$W$1048576, W2061) - 1), 0)</f>
        <v>21</v>
      </c>
      <c r="M2061" s="2">
        <f>_xlfn.RANK.EQ(J2061, INDEX(CFB!$J$2:$J$1048576, MATCH(W2061, CFB!$W$2:$W$1048576, 0)):INDEX(CFB!$J$2:$J$1048576, MATCH(W2061, CFB!$W$2:$W$1048576, 0) + COUNTIF(CFB!$W$2:$W$1048576, W2061) - 1))</f>
        <v>31</v>
      </c>
      <c r="N2061" s="2">
        <f>RANK(K2061, INDEX(CFB!$K$2:$K$1048576, MATCH(W2061, CFB!$W$2:$W$1048576, 0)):INDEX(CFB!$K$2:$K$1048576, MATCH(W2061, CFB!$W$2:$W$1048576, 0) + COUNTIF(CFB!$W$2:$W$1048576, W2061) - 1))</f>
        <v>21</v>
      </c>
      <c r="O2061">
        <v>46.95</v>
      </c>
      <c r="P2061">
        <v>5.94</v>
      </c>
      <c r="Q2061">
        <v>9.02</v>
      </c>
      <c r="R2061">
        <v>5.1100000000000003</v>
      </c>
      <c r="S2061">
        <v>5.53</v>
      </c>
      <c r="T2061">
        <v>2.74</v>
      </c>
      <c r="U2061">
        <v>7.27</v>
      </c>
      <c r="V2061">
        <v>3.66</v>
      </c>
      <c r="W2061">
        <v>2008</v>
      </c>
      <c r="X2061">
        <f t="shared" si="63"/>
        <v>0</v>
      </c>
    </row>
    <row r="2062" spans="1:24" ht="12.75" hidden="1" customHeight="1" x14ac:dyDescent="0.45">
      <c r="A2062">
        <v>22</v>
      </c>
      <c r="B2062" t="s">
        <v>55</v>
      </c>
      <c r="C2062" t="s">
        <v>182</v>
      </c>
      <c r="D2062" s="2" t="str">
        <f t="shared" si="62"/>
        <v>Kansas2008</v>
      </c>
      <c r="F2062">
        <v>8</v>
      </c>
      <c r="G2062">
        <v>5</v>
      </c>
      <c r="H2062" s="2">
        <v>0</v>
      </c>
      <c r="I2062">
        <v>8.3800000000000008</v>
      </c>
      <c r="J2062">
        <v>0.85</v>
      </c>
      <c r="K2062">
        <v>9.23</v>
      </c>
      <c r="L2062" s="2">
        <f>_xlfn.RANK.EQ(I2062, INDEX(CFB!$I$2:$I$1048576, MATCH(W2062, CFB!$W$2:$W$1048576, 0)):INDEX(CFB!$I$2:$I$1048576, MATCH(W2062, CFB!$W$2:$W$1048576, 0) + COUNTIF(CFB!$W$2:$W$1048576, W2062) - 1), 0)</f>
        <v>14</v>
      </c>
      <c r="M2062" s="2">
        <f>_xlfn.RANK.EQ(J2062, INDEX(CFB!$J$2:$J$1048576, MATCH(W2062, CFB!$W$2:$W$1048576, 0)):INDEX(CFB!$J$2:$J$1048576, MATCH(W2062, CFB!$W$2:$W$1048576, 0) + COUNTIF(CFB!$W$2:$W$1048576, W2062) - 1))</f>
        <v>59</v>
      </c>
      <c r="N2062" s="2">
        <f>RANK(K2062, INDEX(CFB!$K$2:$K$1048576, MATCH(W2062, CFB!$W$2:$W$1048576, 0)):INDEX(CFB!$K$2:$K$1048576, MATCH(W2062, CFB!$W$2:$W$1048576, 0) + COUNTIF(CFB!$W$2:$W$1048576, W2062) - 1))</f>
        <v>22</v>
      </c>
      <c r="O2062">
        <v>47.1</v>
      </c>
      <c r="P2062">
        <v>11.04</v>
      </c>
      <c r="Q2062">
        <v>8.98</v>
      </c>
      <c r="R2062">
        <v>5.15</v>
      </c>
      <c r="S2062">
        <v>4.92</v>
      </c>
      <c r="T2062">
        <v>3.09</v>
      </c>
      <c r="U2062">
        <v>7.08</v>
      </c>
      <c r="V2062">
        <v>4.1900000000000004</v>
      </c>
      <c r="W2062">
        <v>2008</v>
      </c>
      <c r="X2062">
        <f t="shared" si="63"/>
        <v>0</v>
      </c>
    </row>
    <row r="2063" spans="1:24" ht="12.75" hidden="1" customHeight="1" x14ac:dyDescent="0.45">
      <c r="A2063">
        <v>23</v>
      </c>
      <c r="B2063" t="s">
        <v>120</v>
      </c>
      <c r="C2063" t="s">
        <v>180</v>
      </c>
      <c r="D2063" s="2" t="str">
        <f t="shared" si="62"/>
        <v>Arizona2008</v>
      </c>
      <c r="F2063">
        <v>8</v>
      </c>
      <c r="G2063">
        <v>5</v>
      </c>
      <c r="H2063" s="2">
        <v>0</v>
      </c>
      <c r="I2063">
        <v>7.42</v>
      </c>
      <c r="J2063">
        <v>1.79</v>
      </c>
      <c r="K2063">
        <v>9.2100000000000009</v>
      </c>
      <c r="L2063" s="2">
        <f>_xlfn.RANK.EQ(I2063, INDEX(CFB!$I$2:$I$1048576, MATCH(W2063, CFB!$W$2:$W$1048576, 0)):INDEX(CFB!$I$2:$I$1048576, MATCH(W2063, CFB!$W$2:$W$1048576, 0) + COUNTIF(CFB!$W$2:$W$1048576, W2063) - 1), 0)</f>
        <v>17</v>
      </c>
      <c r="M2063" s="2">
        <f>_xlfn.RANK.EQ(J2063, INDEX(CFB!$J$2:$J$1048576, MATCH(W2063, CFB!$W$2:$W$1048576, 0)):INDEX(CFB!$J$2:$J$1048576, MATCH(W2063, CFB!$W$2:$W$1048576, 0) + COUNTIF(CFB!$W$2:$W$1048576, W2063) - 1))</f>
        <v>49</v>
      </c>
      <c r="N2063" s="2">
        <f>RANK(K2063, INDEX(CFB!$K$2:$K$1048576, MATCH(W2063, CFB!$W$2:$W$1048576, 0)):INDEX(CFB!$K$2:$K$1048576, MATCH(W2063, CFB!$W$2:$W$1048576, 0) + COUNTIF(CFB!$W$2:$W$1048576, W2063) - 1))</f>
        <v>23</v>
      </c>
      <c r="O2063">
        <v>50.05</v>
      </c>
      <c r="P2063">
        <v>7.8</v>
      </c>
      <c r="Q2063">
        <v>9.23</v>
      </c>
      <c r="R2063">
        <v>4.75</v>
      </c>
      <c r="S2063">
        <v>4.99</v>
      </c>
      <c r="T2063">
        <v>3.13</v>
      </c>
      <c r="U2063">
        <v>7.04</v>
      </c>
      <c r="V2063">
        <v>3.79</v>
      </c>
      <c r="W2063">
        <v>2008</v>
      </c>
      <c r="X2063">
        <f t="shared" si="63"/>
        <v>0</v>
      </c>
    </row>
    <row r="2064" spans="1:24" ht="12.75" hidden="1" customHeight="1" x14ac:dyDescent="0.45">
      <c r="A2064">
        <v>24</v>
      </c>
      <c r="B2064" t="s">
        <v>70</v>
      </c>
      <c r="C2064" t="s">
        <v>179</v>
      </c>
      <c r="D2064" s="2" t="str">
        <f t="shared" si="62"/>
        <v>Pitt2008</v>
      </c>
      <c r="F2064">
        <v>9</v>
      </c>
      <c r="G2064">
        <v>4</v>
      </c>
      <c r="H2064" s="2">
        <v>0</v>
      </c>
      <c r="I2064">
        <v>4.79</v>
      </c>
      <c r="J2064">
        <v>4.08</v>
      </c>
      <c r="K2064">
        <v>8.8699999999999992</v>
      </c>
      <c r="L2064" s="2">
        <f>_xlfn.RANK.EQ(I2064, INDEX(CFB!$I$2:$I$1048576, MATCH(W2064, CFB!$W$2:$W$1048576, 0)):INDEX(CFB!$I$2:$I$1048576, MATCH(W2064, CFB!$W$2:$W$1048576, 0) + COUNTIF(CFB!$W$2:$W$1048576, W2064) - 1), 0)</f>
        <v>26</v>
      </c>
      <c r="M2064" s="2">
        <f>_xlfn.RANK.EQ(J2064, INDEX(CFB!$J$2:$J$1048576, MATCH(W2064, CFB!$W$2:$W$1048576, 0)):INDEX(CFB!$J$2:$J$1048576, MATCH(W2064, CFB!$W$2:$W$1048576, 0) + COUNTIF(CFB!$W$2:$W$1048576, W2064) - 1))</f>
        <v>37</v>
      </c>
      <c r="N2064" s="2">
        <f>RANK(K2064, INDEX(CFB!$K$2:$K$1048576, MATCH(W2064, CFB!$W$2:$W$1048576, 0)):INDEX(CFB!$K$2:$K$1048576, MATCH(W2064, CFB!$W$2:$W$1048576, 0) + COUNTIF(CFB!$W$2:$W$1048576, W2064) - 1))</f>
        <v>24</v>
      </c>
      <c r="O2064">
        <v>43.24</v>
      </c>
      <c r="P2064">
        <v>7.51</v>
      </c>
      <c r="Q2064">
        <v>8.08</v>
      </c>
      <c r="R2064">
        <v>5.23</v>
      </c>
      <c r="S2064">
        <v>4.8899999999999997</v>
      </c>
      <c r="T2064">
        <v>2.29</v>
      </c>
      <c r="U2064">
        <v>6.34</v>
      </c>
      <c r="V2064">
        <v>3.65</v>
      </c>
      <c r="W2064">
        <v>2008</v>
      </c>
      <c r="X2064">
        <f t="shared" si="63"/>
        <v>0</v>
      </c>
    </row>
    <row r="2065" spans="1:24" ht="12.75" hidden="1" customHeight="1" x14ac:dyDescent="0.45">
      <c r="A2065">
        <v>25</v>
      </c>
      <c r="B2065" t="s">
        <v>33</v>
      </c>
      <c r="C2065" t="s">
        <v>164</v>
      </c>
      <c r="D2065" s="2" t="str">
        <f t="shared" si="62"/>
        <v>Virginia Tech2008</v>
      </c>
      <c r="E2065">
        <v>15</v>
      </c>
      <c r="F2065">
        <v>10</v>
      </c>
      <c r="G2065">
        <v>4</v>
      </c>
      <c r="H2065" s="2">
        <v>0</v>
      </c>
      <c r="I2065">
        <v>0.49</v>
      </c>
      <c r="J2065">
        <v>7.66</v>
      </c>
      <c r="K2065">
        <v>8.14</v>
      </c>
      <c r="L2065" s="2">
        <f>_xlfn.RANK.EQ(I2065, INDEX(CFB!$I$2:$I$1048576, MATCH(W2065, CFB!$W$2:$W$1048576, 0)):INDEX(CFB!$I$2:$I$1048576, MATCH(W2065, CFB!$W$2:$W$1048576, 0) + COUNTIF(CFB!$W$2:$W$1048576, W2065) - 1), 0)</f>
        <v>58</v>
      </c>
      <c r="M2065" s="2">
        <f>_xlfn.RANK.EQ(J2065, INDEX(CFB!$J$2:$J$1048576, MATCH(W2065, CFB!$W$2:$W$1048576, 0)):INDEX(CFB!$J$2:$J$1048576, MATCH(W2065, CFB!$W$2:$W$1048576, 0) + COUNTIF(CFB!$W$2:$W$1048576, W2065) - 1))</f>
        <v>11</v>
      </c>
      <c r="N2065" s="2">
        <f>RANK(K2065, INDEX(CFB!$K$2:$K$1048576, MATCH(W2065, CFB!$W$2:$W$1048576, 0)):INDEX(CFB!$K$2:$K$1048576, MATCH(W2065, CFB!$W$2:$W$1048576, 0) + COUNTIF(CFB!$W$2:$W$1048576, W2065) - 1))</f>
        <v>25</v>
      </c>
      <c r="O2065">
        <v>36.93</v>
      </c>
      <c r="P2065">
        <v>4.26</v>
      </c>
      <c r="Q2065">
        <v>7.31</v>
      </c>
      <c r="R2065">
        <v>6.3</v>
      </c>
      <c r="S2065">
        <v>5.09</v>
      </c>
      <c r="T2065">
        <v>2.35</v>
      </c>
      <c r="U2065">
        <v>5.74</v>
      </c>
      <c r="V2065">
        <v>4.05</v>
      </c>
      <c r="W2065">
        <v>2008</v>
      </c>
      <c r="X2065">
        <f t="shared" si="63"/>
        <v>0</v>
      </c>
    </row>
    <row r="2066" spans="1:24" ht="12.75" hidden="1" customHeight="1" x14ac:dyDescent="0.45">
      <c r="A2066">
        <v>26</v>
      </c>
      <c r="B2066" t="s">
        <v>95</v>
      </c>
      <c r="C2066" t="s">
        <v>10</v>
      </c>
      <c r="D2066" s="2" t="str">
        <f t="shared" si="62"/>
        <v>Michigan State2008</v>
      </c>
      <c r="E2066">
        <v>24</v>
      </c>
      <c r="F2066">
        <v>9</v>
      </c>
      <c r="G2066">
        <v>4</v>
      </c>
      <c r="H2066" s="2">
        <v>0</v>
      </c>
      <c r="I2066">
        <v>2.23</v>
      </c>
      <c r="J2066">
        <v>5.7</v>
      </c>
      <c r="K2066">
        <v>7.92</v>
      </c>
      <c r="L2066" s="2">
        <f>_xlfn.RANK.EQ(I2066, INDEX(CFB!$I$2:$I$1048576, MATCH(W2066, CFB!$W$2:$W$1048576, 0)):INDEX(CFB!$I$2:$I$1048576, MATCH(W2066, CFB!$W$2:$W$1048576, 0) + COUNTIF(CFB!$W$2:$W$1048576, W2066) - 1), 0)</f>
        <v>42</v>
      </c>
      <c r="M2066" s="2">
        <f>_xlfn.RANK.EQ(J2066, INDEX(CFB!$J$2:$J$1048576, MATCH(W2066, CFB!$W$2:$W$1048576, 0)):INDEX(CFB!$J$2:$J$1048576, MATCH(W2066, CFB!$W$2:$W$1048576, 0) + COUNTIF(CFB!$W$2:$W$1048576, W2066) - 1))</f>
        <v>19</v>
      </c>
      <c r="N2066" s="2">
        <f>RANK(K2066, INDEX(CFB!$K$2:$K$1048576, MATCH(W2066, CFB!$W$2:$W$1048576, 0)):INDEX(CFB!$K$2:$K$1048576, MATCH(W2066, CFB!$W$2:$W$1048576, 0) + COUNTIF(CFB!$W$2:$W$1048576, W2066) - 1))</f>
        <v>26</v>
      </c>
      <c r="O2066">
        <v>41.06</v>
      </c>
      <c r="P2066">
        <v>6.53</v>
      </c>
      <c r="Q2066">
        <v>8.51</v>
      </c>
      <c r="R2066">
        <v>5.29</v>
      </c>
      <c r="S2066">
        <v>4.62</v>
      </c>
      <c r="T2066">
        <v>2.68</v>
      </c>
      <c r="U2066">
        <v>6.34</v>
      </c>
      <c r="V2066">
        <v>3.91</v>
      </c>
      <c r="W2066">
        <v>2008</v>
      </c>
      <c r="X2066">
        <f t="shared" si="63"/>
        <v>0</v>
      </c>
    </row>
    <row r="2067" spans="1:24" ht="12.75" hidden="1" customHeight="1" x14ac:dyDescent="0.45">
      <c r="A2067">
        <v>27</v>
      </c>
      <c r="B2067" t="s">
        <v>75</v>
      </c>
      <c r="C2067" t="s">
        <v>164</v>
      </c>
      <c r="D2067" s="2" t="str">
        <f t="shared" si="62"/>
        <v>North Carolina2008</v>
      </c>
      <c r="F2067">
        <v>8</v>
      </c>
      <c r="G2067">
        <v>5</v>
      </c>
      <c r="H2067" s="2">
        <v>0</v>
      </c>
      <c r="I2067">
        <v>5.54</v>
      </c>
      <c r="J2067">
        <v>2.36</v>
      </c>
      <c r="K2067">
        <v>7.9</v>
      </c>
      <c r="L2067" s="2">
        <f>_xlfn.RANK.EQ(I2067, INDEX(CFB!$I$2:$I$1048576, MATCH(W2067, CFB!$W$2:$W$1048576, 0)):INDEX(CFB!$I$2:$I$1048576, MATCH(W2067, CFB!$W$2:$W$1048576, 0) + COUNTIF(CFB!$W$2:$W$1048576, W2067) - 1), 0)</f>
        <v>23</v>
      </c>
      <c r="M2067" s="2">
        <f>_xlfn.RANK.EQ(J2067, INDEX(CFB!$J$2:$J$1048576, MATCH(W2067, CFB!$W$2:$W$1048576, 0)):INDEX(CFB!$J$2:$J$1048576, MATCH(W2067, CFB!$W$2:$W$1048576, 0) + COUNTIF(CFB!$W$2:$W$1048576, W2067) - 1))</f>
        <v>46</v>
      </c>
      <c r="N2067" s="2">
        <f>RANK(K2067, INDEX(CFB!$K$2:$K$1048576, MATCH(W2067, CFB!$W$2:$W$1048576, 0)):INDEX(CFB!$K$2:$K$1048576, MATCH(W2067, CFB!$W$2:$W$1048576, 0) + COUNTIF(CFB!$W$2:$W$1048576, W2067) - 1))</f>
        <v>27</v>
      </c>
      <c r="O2067">
        <v>44.11</v>
      </c>
      <c r="P2067">
        <v>9.4499999999999993</v>
      </c>
      <c r="Q2067">
        <v>9.15</v>
      </c>
      <c r="R2067">
        <v>5.6</v>
      </c>
      <c r="S2067">
        <v>4.84</v>
      </c>
      <c r="T2067">
        <v>2.64</v>
      </c>
      <c r="U2067">
        <v>6.62</v>
      </c>
      <c r="V2067">
        <v>4.08</v>
      </c>
      <c r="W2067">
        <v>2008</v>
      </c>
      <c r="X2067">
        <f t="shared" si="63"/>
        <v>0</v>
      </c>
    </row>
    <row r="2068" spans="1:24" ht="12.75" hidden="1" customHeight="1" x14ac:dyDescent="0.45">
      <c r="A2068">
        <v>28</v>
      </c>
      <c r="B2068" t="s">
        <v>106</v>
      </c>
      <c r="C2068" t="s">
        <v>163</v>
      </c>
      <c r="D2068" s="2" t="str">
        <f t="shared" si="62"/>
        <v>Wake Forest2008</v>
      </c>
      <c r="F2068">
        <v>8</v>
      </c>
      <c r="G2068">
        <v>5</v>
      </c>
      <c r="H2068" s="2">
        <v>0</v>
      </c>
      <c r="I2068">
        <v>-0.27</v>
      </c>
      <c r="J2068">
        <v>7.71</v>
      </c>
      <c r="K2068">
        <v>7.45</v>
      </c>
      <c r="L2068" s="2">
        <f>_xlfn.RANK.EQ(I2068, INDEX(CFB!$I$2:$I$1048576, MATCH(W2068, CFB!$W$2:$W$1048576, 0)):INDEX(CFB!$I$2:$I$1048576, MATCH(W2068, CFB!$W$2:$W$1048576, 0) + COUNTIF(CFB!$W$2:$W$1048576, W2068) - 1), 0)</f>
        <v>66</v>
      </c>
      <c r="M2068" s="2">
        <f>_xlfn.RANK.EQ(J2068, INDEX(CFB!$J$2:$J$1048576, MATCH(W2068, CFB!$W$2:$W$1048576, 0)):INDEX(CFB!$J$2:$J$1048576, MATCH(W2068, CFB!$W$2:$W$1048576, 0) + COUNTIF(CFB!$W$2:$W$1048576, W2068) - 1))</f>
        <v>10</v>
      </c>
      <c r="N2068" s="2">
        <f>RANK(K2068, INDEX(CFB!$K$2:$K$1048576, MATCH(W2068, CFB!$W$2:$W$1048576, 0)):INDEX(CFB!$K$2:$K$1048576, MATCH(W2068, CFB!$W$2:$W$1048576, 0) + COUNTIF(CFB!$W$2:$W$1048576, W2068) - 1))</f>
        <v>28</v>
      </c>
      <c r="O2068">
        <v>38.22</v>
      </c>
      <c r="P2068">
        <v>3.55</v>
      </c>
      <c r="Q2068">
        <v>7.65</v>
      </c>
      <c r="R2068">
        <v>4.78</v>
      </c>
      <c r="S2068">
        <v>4.42</v>
      </c>
      <c r="T2068">
        <v>2.25</v>
      </c>
      <c r="U2068">
        <v>5.78</v>
      </c>
      <c r="V2068">
        <v>3.56</v>
      </c>
      <c r="W2068">
        <v>2008</v>
      </c>
      <c r="X2068">
        <f t="shared" si="63"/>
        <v>0</v>
      </c>
    </row>
    <row r="2069" spans="1:24" ht="12.75" hidden="1" customHeight="1" x14ac:dyDescent="0.45">
      <c r="A2069">
        <v>29</v>
      </c>
      <c r="B2069" t="s">
        <v>89</v>
      </c>
      <c r="C2069" t="s">
        <v>179</v>
      </c>
      <c r="D2069" s="2" t="str">
        <f t="shared" si="62"/>
        <v>West Virginia2008</v>
      </c>
      <c r="E2069">
        <v>23</v>
      </c>
      <c r="F2069">
        <v>9</v>
      </c>
      <c r="G2069">
        <v>4</v>
      </c>
      <c r="H2069" s="2">
        <v>0</v>
      </c>
      <c r="I2069">
        <v>1.67</v>
      </c>
      <c r="J2069">
        <v>5.42</v>
      </c>
      <c r="K2069">
        <v>7.09</v>
      </c>
      <c r="L2069" s="2">
        <f>_xlfn.RANK.EQ(I2069, INDEX(CFB!$I$2:$I$1048576, MATCH(W2069, CFB!$W$2:$W$1048576, 0)):INDEX(CFB!$I$2:$I$1048576, MATCH(W2069, CFB!$W$2:$W$1048576, 0) + COUNTIF(CFB!$W$2:$W$1048576, W2069) - 1), 0)</f>
        <v>50</v>
      </c>
      <c r="M2069" s="2">
        <f>_xlfn.RANK.EQ(J2069, INDEX(CFB!$J$2:$J$1048576, MATCH(W2069, CFB!$W$2:$W$1048576, 0)):INDEX(CFB!$J$2:$J$1048576, MATCH(W2069, CFB!$W$2:$W$1048576, 0) + COUNTIF(CFB!$W$2:$W$1048576, W2069) - 1))</f>
        <v>22</v>
      </c>
      <c r="N2069" s="2">
        <f>RANK(K2069, INDEX(CFB!$K$2:$K$1048576, MATCH(W2069, CFB!$W$2:$W$1048576, 0)):INDEX(CFB!$K$2:$K$1048576, MATCH(W2069, CFB!$W$2:$W$1048576, 0) + COUNTIF(CFB!$W$2:$W$1048576, W2069) - 1))</f>
        <v>29</v>
      </c>
      <c r="O2069">
        <v>39.17</v>
      </c>
      <c r="P2069">
        <v>6.52</v>
      </c>
      <c r="Q2069">
        <v>7.51</v>
      </c>
      <c r="R2069">
        <v>5.32</v>
      </c>
      <c r="S2069">
        <v>6.57</v>
      </c>
      <c r="T2069">
        <v>2.74</v>
      </c>
      <c r="U2069">
        <v>6.93</v>
      </c>
      <c r="V2069">
        <v>3.93</v>
      </c>
      <c r="W2069">
        <v>2008</v>
      </c>
      <c r="X2069">
        <f t="shared" si="63"/>
        <v>0</v>
      </c>
    </row>
    <row r="2070" spans="1:24" ht="12.75" hidden="1" customHeight="1" x14ac:dyDescent="0.45">
      <c r="A2070">
        <v>30</v>
      </c>
      <c r="B2070" t="s">
        <v>147</v>
      </c>
      <c r="C2070" t="s">
        <v>165</v>
      </c>
      <c r="D2070" s="2" t="str">
        <f t="shared" si="62"/>
        <v>Tulsa2008</v>
      </c>
      <c r="F2070">
        <v>11</v>
      </c>
      <c r="G2070">
        <v>3</v>
      </c>
      <c r="H2070" s="2">
        <v>0</v>
      </c>
      <c r="I2070">
        <v>12.09</v>
      </c>
      <c r="J2070">
        <v>-5.03</v>
      </c>
      <c r="K2070">
        <v>7.06</v>
      </c>
      <c r="L2070" s="2">
        <f>_xlfn.RANK.EQ(I2070, INDEX(CFB!$I$2:$I$1048576, MATCH(W2070, CFB!$W$2:$W$1048576, 0)):INDEX(CFB!$I$2:$I$1048576, MATCH(W2070, CFB!$W$2:$W$1048576, 0) + COUNTIF(CFB!$W$2:$W$1048576, W2070) - 1), 0)</f>
        <v>4</v>
      </c>
      <c r="M2070" s="2">
        <f>_xlfn.RANK.EQ(J2070, INDEX(CFB!$J$2:$J$1048576, MATCH(W2070, CFB!$W$2:$W$1048576, 0)):INDEX(CFB!$J$2:$J$1048576, MATCH(W2070, CFB!$W$2:$W$1048576, 0) + COUNTIF(CFB!$W$2:$W$1048576, W2070) - 1))</f>
        <v>95</v>
      </c>
      <c r="N2070" s="2">
        <f>RANK(K2070, INDEX(CFB!$K$2:$K$1048576, MATCH(W2070, CFB!$W$2:$W$1048576, 0)):INDEX(CFB!$K$2:$K$1048576, MATCH(W2070, CFB!$W$2:$W$1048576, 0) + COUNTIF(CFB!$W$2:$W$1048576, W2070) - 1))</f>
        <v>30</v>
      </c>
      <c r="O2070">
        <v>55.13</v>
      </c>
      <c r="P2070">
        <v>18.84</v>
      </c>
      <c r="Q2070">
        <v>10.38</v>
      </c>
      <c r="R2070">
        <v>7.26</v>
      </c>
      <c r="S2070">
        <v>5.97</v>
      </c>
      <c r="T2070">
        <v>3.32</v>
      </c>
      <c r="U2070">
        <v>7.83</v>
      </c>
      <c r="V2070">
        <v>4.96</v>
      </c>
      <c r="W2070">
        <v>2008</v>
      </c>
      <c r="X2070">
        <f t="shared" si="63"/>
        <v>0</v>
      </c>
    </row>
    <row r="2071" spans="1:24" hidden="1" x14ac:dyDescent="0.45">
      <c r="A2071">
        <v>31</v>
      </c>
      <c r="B2071" t="s">
        <v>26</v>
      </c>
      <c r="C2071" t="s">
        <v>163</v>
      </c>
      <c r="D2071" s="2" t="str">
        <f t="shared" si="62"/>
        <v>Clemson2008</v>
      </c>
      <c r="F2071">
        <v>7</v>
      </c>
      <c r="G2071">
        <v>6</v>
      </c>
      <c r="H2071" s="2">
        <v>0</v>
      </c>
      <c r="I2071">
        <v>0.67</v>
      </c>
      <c r="J2071">
        <v>6.3</v>
      </c>
      <c r="K2071">
        <v>6.97</v>
      </c>
      <c r="L2071" s="2">
        <f>_xlfn.RANK.EQ(I2071, INDEX(CFB!$I$2:$I$1048576, MATCH(W2071, CFB!$W$2:$W$1048576, 0)):INDEX(CFB!$I$2:$I$1048576, MATCH(W2071, CFB!$W$2:$W$1048576, 0) + COUNTIF(CFB!$W$2:$W$1048576, W2071) - 1), 0)</f>
        <v>56</v>
      </c>
      <c r="M2071" s="2">
        <f>_xlfn.RANK.EQ(J2071, INDEX(CFB!$J$2:$J$1048576, MATCH(W2071, CFB!$W$2:$W$1048576, 0)):INDEX(CFB!$J$2:$J$1048576, MATCH(W2071, CFB!$W$2:$W$1048576, 0) + COUNTIF(CFB!$W$2:$W$1048576, W2071) - 1))</f>
        <v>14</v>
      </c>
      <c r="N2071" s="2">
        <f>RANK(K2071, INDEX(CFB!$K$2:$K$1048576, MATCH(W2071, CFB!$W$2:$W$1048576, 0)):INDEX(CFB!$K$2:$K$1048576, MATCH(W2071, CFB!$W$2:$W$1048576, 0) + COUNTIF(CFB!$W$2:$W$1048576, W2071) - 1))</f>
        <v>31</v>
      </c>
      <c r="O2071">
        <v>40.65</v>
      </c>
      <c r="P2071">
        <v>5.04</v>
      </c>
      <c r="Q2071">
        <v>8.25</v>
      </c>
      <c r="R2071">
        <v>4.37</v>
      </c>
      <c r="S2071">
        <v>4.67</v>
      </c>
      <c r="T2071">
        <v>2.8</v>
      </c>
      <c r="U2071">
        <v>6.36</v>
      </c>
      <c r="V2071">
        <v>3.59</v>
      </c>
      <c r="W2071">
        <v>2008</v>
      </c>
      <c r="X2071">
        <f t="shared" si="63"/>
        <v>0</v>
      </c>
    </row>
    <row r="2072" spans="1:24" ht="12.75" hidden="1" customHeight="1" x14ac:dyDescent="0.45">
      <c r="A2072">
        <v>32</v>
      </c>
      <c r="B2072" t="s">
        <v>52</v>
      </c>
      <c r="C2072" t="s">
        <v>164</v>
      </c>
      <c r="D2072" s="2" t="str">
        <f t="shared" si="62"/>
        <v>Georgia Tech2008</v>
      </c>
      <c r="E2072">
        <v>22</v>
      </c>
      <c r="F2072">
        <v>9</v>
      </c>
      <c r="G2072">
        <v>4</v>
      </c>
      <c r="H2072" s="2">
        <v>0</v>
      </c>
      <c r="I2072">
        <v>1.72</v>
      </c>
      <c r="J2072">
        <v>5.0599999999999996</v>
      </c>
      <c r="K2072">
        <v>6.78</v>
      </c>
      <c r="L2072" s="2">
        <f>_xlfn.RANK.EQ(I2072, INDEX(CFB!$I$2:$I$1048576, MATCH(W2072, CFB!$W$2:$W$1048576, 0)):INDEX(CFB!$I$2:$I$1048576, MATCH(W2072, CFB!$W$2:$W$1048576, 0) + COUNTIF(CFB!$W$2:$W$1048576, W2072) - 1), 0)</f>
        <v>48</v>
      </c>
      <c r="M2072" s="2">
        <f>_xlfn.RANK.EQ(J2072, INDEX(CFB!$J$2:$J$1048576, MATCH(W2072, CFB!$W$2:$W$1048576, 0)):INDEX(CFB!$J$2:$J$1048576, MATCH(W2072, CFB!$W$2:$W$1048576, 0) + COUNTIF(CFB!$W$2:$W$1048576, W2072) - 1))</f>
        <v>24</v>
      </c>
      <c r="N2072" s="2">
        <f>RANK(K2072, INDEX(CFB!$K$2:$K$1048576, MATCH(W2072, CFB!$W$2:$W$1048576, 0)):INDEX(CFB!$K$2:$K$1048576, MATCH(W2072, CFB!$W$2:$W$1048576, 0) + COUNTIF(CFB!$W$2:$W$1048576, W2072) - 1))</f>
        <v>32</v>
      </c>
      <c r="O2072">
        <v>38.9</v>
      </c>
      <c r="P2072">
        <v>7.72</v>
      </c>
      <c r="Q2072">
        <v>8.9700000000000006</v>
      </c>
      <c r="R2072">
        <v>5.26</v>
      </c>
      <c r="S2072">
        <v>6.83</v>
      </c>
      <c r="T2072">
        <v>2.81</v>
      </c>
      <c r="U2072">
        <v>7.22</v>
      </c>
      <c r="V2072">
        <v>4.0199999999999996</v>
      </c>
      <c r="W2072">
        <v>2008</v>
      </c>
      <c r="X2072">
        <f t="shared" si="63"/>
        <v>0</v>
      </c>
    </row>
    <row r="2073" spans="1:24" ht="12.75" hidden="1" customHeight="1" x14ac:dyDescent="0.45">
      <c r="A2073">
        <v>33</v>
      </c>
      <c r="B2073" t="s">
        <v>57</v>
      </c>
      <c r="C2073" t="s">
        <v>163</v>
      </c>
      <c r="D2073" s="2" t="str">
        <f t="shared" si="62"/>
        <v>Boston College2008</v>
      </c>
      <c r="F2073">
        <v>9</v>
      </c>
      <c r="G2073">
        <v>5</v>
      </c>
      <c r="H2073" s="2">
        <v>0</v>
      </c>
      <c r="I2073">
        <v>1.7</v>
      </c>
      <c r="J2073">
        <v>5.0199999999999996</v>
      </c>
      <c r="K2073">
        <v>6.72</v>
      </c>
      <c r="L2073" s="2">
        <f>_xlfn.RANK.EQ(I2073, INDEX(CFB!$I$2:$I$1048576, MATCH(W2073, CFB!$W$2:$W$1048576, 0)):INDEX(CFB!$I$2:$I$1048576, MATCH(W2073, CFB!$W$2:$W$1048576, 0) + COUNTIF(CFB!$W$2:$W$1048576, W2073) - 1), 0)</f>
        <v>49</v>
      </c>
      <c r="M2073" s="2">
        <f>_xlfn.RANK.EQ(J2073, INDEX(CFB!$J$2:$J$1048576, MATCH(W2073, CFB!$W$2:$W$1048576, 0)):INDEX(CFB!$J$2:$J$1048576, MATCH(W2073, CFB!$W$2:$W$1048576, 0) + COUNTIF(CFB!$W$2:$W$1048576, W2073) - 1))</f>
        <v>25</v>
      </c>
      <c r="N2073" s="2">
        <f>RANK(K2073, INDEX(CFB!$K$2:$K$1048576, MATCH(W2073, CFB!$W$2:$W$1048576, 0)):INDEX(CFB!$K$2:$K$1048576, MATCH(W2073, CFB!$W$2:$W$1048576, 0) + COUNTIF(CFB!$W$2:$W$1048576, W2073) - 1))</f>
        <v>33</v>
      </c>
      <c r="O2073">
        <v>41.2</v>
      </c>
      <c r="P2073">
        <v>7.13</v>
      </c>
      <c r="Q2073">
        <v>6.73</v>
      </c>
      <c r="R2073">
        <v>5</v>
      </c>
      <c r="S2073">
        <v>5.07</v>
      </c>
      <c r="T2073">
        <v>1.9</v>
      </c>
      <c r="U2073">
        <v>5.85</v>
      </c>
      <c r="V2073">
        <v>3.51</v>
      </c>
      <c r="W2073">
        <v>2008</v>
      </c>
      <c r="X2073">
        <f t="shared" si="63"/>
        <v>0</v>
      </c>
    </row>
    <row r="2074" spans="1:24" ht="12.75" hidden="1" customHeight="1" x14ac:dyDescent="0.45">
      <c r="A2074">
        <v>34</v>
      </c>
      <c r="B2074" t="s">
        <v>56</v>
      </c>
      <c r="C2074" t="s">
        <v>179</v>
      </c>
      <c r="D2074" s="2" t="str">
        <f t="shared" si="62"/>
        <v>Rutgers2008</v>
      </c>
      <c r="F2074">
        <v>8</v>
      </c>
      <c r="G2074">
        <v>5</v>
      </c>
      <c r="H2074" s="2">
        <v>0</v>
      </c>
      <c r="I2074">
        <v>1.02</v>
      </c>
      <c r="J2074">
        <v>5.33</v>
      </c>
      <c r="K2074">
        <v>6.35</v>
      </c>
      <c r="L2074" s="2">
        <f>_xlfn.RANK.EQ(I2074, INDEX(CFB!$I$2:$I$1048576, MATCH(W2074, CFB!$W$2:$W$1048576, 0)):INDEX(CFB!$I$2:$I$1048576, MATCH(W2074, CFB!$W$2:$W$1048576, 0) + COUNTIF(CFB!$W$2:$W$1048576, W2074) - 1), 0)</f>
        <v>54</v>
      </c>
      <c r="M2074" s="2">
        <f>_xlfn.RANK.EQ(J2074, INDEX(CFB!$J$2:$J$1048576, MATCH(W2074, CFB!$W$2:$W$1048576, 0)):INDEX(CFB!$J$2:$J$1048576, MATCH(W2074, CFB!$W$2:$W$1048576, 0) + COUNTIF(CFB!$W$2:$W$1048576, W2074) - 1))</f>
        <v>23</v>
      </c>
      <c r="N2074" s="2">
        <f>RANK(K2074, INDEX(CFB!$K$2:$K$1048576, MATCH(W2074, CFB!$W$2:$W$1048576, 0)):INDEX(CFB!$K$2:$K$1048576, MATCH(W2074, CFB!$W$2:$W$1048576, 0) + COUNTIF(CFB!$W$2:$W$1048576, W2074) - 1))</f>
        <v>34</v>
      </c>
      <c r="O2074">
        <v>42.2</v>
      </c>
      <c r="P2074">
        <v>7.56</v>
      </c>
      <c r="Q2074">
        <v>9.34</v>
      </c>
      <c r="R2074">
        <v>7.04</v>
      </c>
      <c r="S2074">
        <v>4.93</v>
      </c>
      <c r="T2074">
        <v>2.4900000000000002</v>
      </c>
      <c r="U2074">
        <v>7.16</v>
      </c>
      <c r="V2074">
        <v>4.42</v>
      </c>
      <c r="W2074">
        <v>2008</v>
      </c>
      <c r="X2074">
        <f t="shared" si="63"/>
        <v>0</v>
      </c>
    </row>
    <row r="2075" spans="1:24" ht="12.75" hidden="1" customHeight="1" x14ac:dyDescent="0.45">
      <c r="A2075">
        <v>35</v>
      </c>
      <c r="B2075" t="s">
        <v>140</v>
      </c>
      <c r="C2075" t="s">
        <v>161</v>
      </c>
      <c r="D2075" s="2" t="str">
        <f t="shared" si="62"/>
        <v>Ball State2008</v>
      </c>
      <c r="F2075">
        <v>12</v>
      </c>
      <c r="G2075">
        <v>2</v>
      </c>
      <c r="H2075" s="2">
        <v>0</v>
      </c>
      <c r="I2075">
        <v>3.12</v>
      </c>
      <c r="J2075">
        <v>3.14</v>
      </c>
      <c r="K2075">
        <v>6.26</v>
      </c>
      <c r="L2075" s="2">
        <f>_xlfn.RANK.EQ(I2075, INDEX(CFB!$I$2:$I$1048576, MATCH(W2075, CFB!$W$2:$W$1048576, 0)):INDEX(CFB!$I$2:$I$1048576, MATCH(W2075, CFB!$W$2:$W$1048576, 0) + COUNTIF(CFB!$W$2:$W$1048576, W2075) - 1), 0)</f>
        <v>36</v>
      </c>
      <c r="M2075" s="2">
        <f>_xlfn.RANK.EQ(J2075, INDEX(CFB!$J$2:$J$1048576, MATCH(W2075, CFB!$W$2:$W$1048576, 0)):INDEX(CFB!$J$2:$J$1048576, MATCH(W2075, CFB!$W$2:$W$1048576, 0) + COUNTIF(CFB!$W$2:$W$1048576, W2075) - 1))</f>
        <v>40</v>
      </c>
      <c r="N2075" s="2">
        <f>RANK(K2075, INDEX(CFB!$K$2:$K$1048576, MATCH(W2075, CFB!$W$2:$W$1048576, 0)):INDEX(CFB!$K$2:$K$1048576, MATCH(W2075, CFB!$W$2:$W$1048576, 0) + COUNTIF(CFB!$W$2:$W$1048576, W2075) - 1))</f>
        <v>35</v>
      </c>
      <c r="O2075">
        <v>41.55</v>
      </c>
      <c r="P2075">
        <v>10.14</v>
      </c>
      <c r="Q2075">
        <v>9.06</v>
      </c>
      <c r="R2075">
        <v>5.51</v>
      </c>
      <c r="S2075">
        <v>5.33</v>
      </c>
      <c r="T2075">
        <v>3.73</v>
      </c>
      <c r="U2075">
        <v>7.11</v>
      </c>
      <c r="V2075">
        <v>4.53</v>
      </c>
      <c r="W2075">
        <v>2008</v>
      </c>
      <c r="X2075">
        <f t="shared" si="63"/>
        <v>0</v>
      </c>
    </row>
    <row r="2076" spans="1:24" ht="12.75" hidden="1" customHeight="1" x14ac:dyDescent="0.45">
      <c r="A2076">
        <v>36</v>
      </c>
      <c r="B2076" t="s">
        <v>81</v>
      </c>
      <c r="C2076" t="s">
        <v>179</v>
      </c>
      <c r="D2076" s="2" t="str">
        <f t="shared" si="62"/>
        <v>Cincinnati2008</v>
      </c>
      <c r="E2076">
        <v>17</v>
      </c>
      <c r="F2076">
        <v>11</v>
      </c>
      <c r="G2076">
        <v>3</v>
      </c>
      <c r="H2076" s="2">
        <v>0</v>
      </c>
      <c r="I2076">
        <v>1.18</v>
      </c>
      <c r="J2076">
        <v>4.8499999999999996</v>
      </c>
      <c r="K2076">
        <v>6.03</v>
      </c>
      <c r="L2076" s="2">
        <f>_xlfn.RANK.EQ(I2076, INDEX(CFB!$I$2:$I$1048576, MATCH(W2076, CFB!$W$2:$W$1048576, 0)):INDEX(CFB!$I$2:$I$1048576, MATCH(W2076, CFB!$W$2:$W$1048576, 0) + COUNTIF(CFB!$W$2:$W$1048576, W2076) - 1), 0)</f>
        <v>53</v>
      </c>
      <c r="M2076" s="2">
        <f>_xlfn.RANK.EQ(J2076, INDEX(CFB!$J$2:$J$1048576, MATCH(W2076, CFB!$W$2:$W$1048576, 0)):INDEX(CFB!$J$2:$J$1048576, MATCH(W2076, CFB!$W$2:$W$1048576, 0) + COUNTIF(CFB!$W$2:$W$1048576, W2076) - 1))</f>
        <v>27</v>
      </c>
      <c r="N2076" s="2">
        <f>RANK(K2076, INDEX(CFB!$K$2:$K$1048576, MATCH(W2076, CFB!$W$2:$W$1048576, 0)):INDEX(CFB!$K$2:$K$1048576, MATCH(W2076, CFB!$W$2:$W$1048576, 0) + COUNTIF(CFB!$W$2:$W$1048576, W2076) - 1))</f>
        <v>36</v>
      </c>
      <c r="O2076">
        <v>38.799999999999997</v>
      </c>
      <c r="P2076">
        <v>7.59</v>
      </c>
      <c r="Q2076">
        <v>8.31</v>
      </c>
      <c r="R2076">
        <v>5.26</v>
      </c>
      <c r="S2076">
        <v>4.74</v>
      </c>
      <c r="T2076">
        <v>2.27</v>
      </c>
      <c r="U2076">
        <v>6.65</v>
      </c>
      <c r="V2076">
        <v>3.69</v>
      </c>
      <c r="W2076">
        <v>2008</v>
      </c>
      <c r="X2076">
        <f t="shared" si="63"/>
        <v>0</v>
      </c>
    </row>
    <row r="2077" spans="1:24" ht="12.75" hidden="1" customHeight="1" x14ac:dyDescent="0.45">
      <c r="A2077">
        <v>37</v>
      </c>
      <c r="B2077" t="s">
        <v>27</v>
      </c>
      <c r="C2077" t="s">
        <v>157</v>
      </c>
      <c r="D2077" s="2" t="str">
        <f t="shared" si="62"/>
        <v>LSU2008</v>
      </c>
      <c r="F2077">
        <v>8</v>
      </c>
      <c r="G2077">
        <v>5</v>
      </c>
      <c r="H2077" s="2">
        <v>0</v>
      </c>
      <c r="I2077">
        <v>6</v>
      </c>
      <c r="J2077">
        <v>-0.09</v>
      </c>
      <c r="K2077">
        <v>5.91</v>
      </c>
      <c r="L2077" s="2">
        <f>_xlfn.RANK.EQ(I2077, INDEX(CFB!$I$2:$I$1048576, MATCH(W2077, CFB!$W$2:$W$1048576, 0)):INDEX(CFB!$I$2:$I$1048576, MATCH(W2077, CFB!$W$2:$W$1048576, 0) + COUNTIF(CFB!$W$2:$W$1048576, W2077) - 1), 0)</f>
        <v>20</v>
      </c>
      <c r="M2077" s="2">
        <f>_xlfn.RANK.EQ(J2077, INDEX(CFB!$J$2:$J$1048576, MATCH(W2077, CFB!$W$2:$W$1048576, 0)):INDEX(CFB!$J$2:$J$1048576, MATCH(W2077, CFB!$W$2:$W$1048576, 0) + COUNTIF(CFB!$W$2:$W$1048576, W2077) - 1))</f>
        <v>67</v>
      </c>
      <c r="N2077" s="2">
        <f>RANK(K2077, INDEX(CFB!$K$2:$K$1048576, MATCH(W2077, CFB!$W$2:$W$1048576, 0)):INDEX(CFB!$K$2:$K$1048576, MATCH(W2077, CFB!$W$2:$W$1048576, 0) + COUNTIF(CFB!$W$2:$W$1048576, W2077) - 1))</f>
        <v>37</v>
      </c>
      <c r="O2077">
        <v>45.25</v>
      </c>
      <c r="P2077">
        <v>11.79</v>
      </c>
      <c r="Q2077">
        <v>8.07</v>
      </c>
      <c r="R2077">
        <v>5.39</v>
      </c>
      <c r="S2077">
        <v>5.51</v>
      </c>
      <c r="T2077">
        <v>2.27</v>
      </c>
      <c r="U2077">
        <v>6.64</v>
      </c>
      <c r="V2077">
        <v>3.86</v>
      </c>
      <c r="W2077">
        <v>2008</v>
      </c>
      <c r="X2077">
        <f t="shared" si="63"/>
        <v>0</v>
      </c>
    </row>
    <row r="2078" spans="1:24" ht="12.75" hidden="1" customHeight="1" x14ac:dyDescent="0.45">
      <c r="A2078">
        <v>38</v>
      </c>
      <c r="B2078" t="s">
        <v>20</v>
      </c>
      <c r="C2078" t="s">
        <v>155</v>
      </c>
      <c r="D2078" s="2" t="str">
        <f t="shared" si="62"/>
        <v>South Carolina2008</v>
      </c>
      <c r="F2078">
        <v>7</v>
      </c>
      <c r="G2078">
        <v>6</v>
      </c>
      <c r="H2078" s="2">
        <v>0</v>
      </c>
      <c r="I2078">
        <v>-1.89</v>
      </c>
      <c r="J2078">
        <v>7.1</v>
      </c>
      <c r="K2078">
        <v>5.21</v>
      </c>
      <c r="L2078" s="2">
        <f>_xlfn.RANK.EQ(I2078, INDEX(CFB!$I$2:$I$1048576, MATCH(W2078, CFB!$W$2:$W$1048576, 0)):INDEX(CFB!$I$2:$I$1048576, MATCH(W2078, CFB!$W$2:$W$1048576, 0) + COUNTIF(CFB!$W$2:$W$1048576, W2078) - 1), 0)</f>
        <v>81</v>
      </c>
      <c r="M2078" s="2">
        <f>_xlfn.RANK.EQ(J2078, INDEX(CFB!$J$2:$J$1048576, MATCH(W2078, CFB!$W$2:$W$1048576, 0)):INDEX(CFB!$J$2:$J$1048576, MATCH(W2078, CFB!$W$2:$W$1048576, 0) + COUNTIF(CFB!$W$2:$W$1048576, W2078) - 1))</f>
        <v>13</v>
      </c>
      <c r="N2078" s="2">
        <f>RANK(K2078, INDEX(CFB!$K$2:$K$1048576, MATCH(W2078, CFB!$W$2:$W$1048576, 0)):INDEX(CFB!$K$2:$K$1048576, MATCH(W2078, CFB!$W$2:$W$1048576, 0) + COUNTIF(CFB!$W$2:$W$1048576, W2078) - 1))</f>
        <v>38</v>
      </c>
      <c r="O2078">
        <v>37.299999999999997</v>
      </c>
      <c r="P2078">
        <v>6.26</v>
      </c>
      <c r="Q2078">
        <v>7.7</v>
      </c>
      <c r="R2078">
        <v>4.99</v>
      </c>
      <c r="S2078">
        <v>4.26</v>
      </c>
      <c r="T2078">
        <v>2.38</v>
      </c>
      <c r="U2078">
        <v>6.03</v>
      </c>
      <c r="V2078">
        <v>3.46</v>
      </c>
      <c r="W2078">
        <v>2008</v>
      </c>
      <c r="X2078">
        <f t="shared" si="63"/>
        <v>0</v>
      </c>
    </row>
    <row r="2079" spans="1:24" ht="12.75" hidden="1" customHeight="1" x14ac:dyDescent="0.45">
      <c r="A2079">
        <v>39</v>
      </c>
      <c r="B2079" t="s">
        <v>32</v>
      </c>
      <c r="C2079" t="s">
        <v>31</v>
      </c>
      <c r="D2079" s="2" t="str">
        <f t="shared" si="62"/>
        <v>BYU2008</v>
      </c>
      <c r="E2079">
        <v>25</v>
      </c>
      <c r="F2079">
        <v>10</v>
      </c>
      <c r="G2079">
        <v>3</v>
      </c>
      <c r="H2079" s="2">
        <v>0</v>
      </c>
      <c r="I2079">
        <v>4.87</v>
      </c>
      <c r="J2079">
        <v>0.09</v>
      </c>
      <c r="K2079">
        <v>4.96</v>
      </c>
      <c r="L2079" s="2">
        <f>_xlfn.RANK.EQ(I2079, INDEX(CFB!$I$2:$I$1048576, MATCH(W2079, CFB!$W$2:$W$1048576, 0)):INDEX(CFB!$I$2:$I$1048576, MATCH(W2079, CFB!$W$2:$W$1048576, 0) + COUNTIF(CFB!$W$2:$W$1048576, W2079) - 1), 0)</f>
        <v>25</v>
      </c>
      <c r="M2079" s="2">
        <f>_xlfn.RANK.EQ(J2079, INDEX(CFB!$J$2:$J$1048576, MATCH(W2079, CFB!$W$2:$W$1048576, 0)):INDEX(CFB!$J$2:$J$1048576, MATCH(W2079, CFB!$W$2:$W$1048576, 0) + COUNTIF(CFB!$W$2:$W$1048576, W2079) - 1))</f>
        <v>65</v>
      </c>
      <c r="N2079" s="2">
        <f>RANK(K2079, INDEX(CFB!$K$2:$K$1048576, MATCH(W2079, CFB!$W$2:$W$1048576, 0)):INDEX(CFB!$K$2:$K$1048576, MATCH(W2079, CFB!$W$2:$W$1048576, 0) + COUNTIF(CFB!$W$2:$W$1048576, W2079) - 1))</f>
        <v>39</v>
      </c>
      <c r="O2079">
        <v>45.74</v>
      </c>
      <c r="P2079">
        <v>11.97</v>
      </c>
      <c r="Q2079">
        <v>9.19</v>
      </c>
      <c r="R2079">
        <v>6.14</v>
      </c>
      <c r="S2079">
        <v>4.9400000000000004</v>
      </c>
      <c r="T2079">
        <v>3.24</v>
      </c>
      <c r="U2079">
        <v>7.37</v>
      </c>
      <c r="V2079">
        <v>4.53</v>
      </c>
      <c r="W2079">
        <v>2008</v>
      </c>
      <c r="X2079">
        <f t="shared" si="63"/>
        <v>0</v>
      </c>
    </row>
    <row r="2080" spans="1:24" ht="12.75" hidden="1" customHeight="1" x14ac:dyDescent="0.45">
      <c r="A2080">
        <v>40</v>
      </c>
      <c r="B2080" t="s">
        <v>22</v>
      </c>
      <c r="C2080" t="s">
        <v>164</v>
      </c>
      <c r="D2080" s="2" t="str">
        <f t="shared" si="62"/>
        <v>Miami (FL)2008</v>
      </c>
      <c r="F2080">
        <v>7</v>
      </c>
      <c r="G2080">
        <v>6</v>
      </c>
      <c r="H2080" s="2">
        <v>0</v>
      </c>
      <c r="I2080">
        <v>4.45</v>
      </c>
      <c r="J2080">
        <v>0.4</v>
      </c>
      <c r="K2080">
        <v>4.8499999999999996</v>
      </c>
      <c r="L2080" s="2">
        <f>_xlfn.RANK.EQ(I2080, INDEX(CFB!$I$2:$I$1048576, MATCH(W2080, CFB!$W$2:$W$1048576, 0)):INDEX(CFB!$I$2:$I$1048576, MATCH(W2080, CFB!$W$2:$W$1048576, 0) + COUNTIF(CFB!$W$2:$W$1048576, W2080) - 1), 0)</f>
        <v>27</v>
      </c>
      <c r="M2080" s="2">
        <f>_xlfn.RANK.EQ(J2080, INDEX(CFB!$J$2:$J$1048576, MATCH(W2080, CFB!$W$2:$W$1048576, 0)):INDEX(CFB!$J$2:$J$1048576, MATCH(W2080, CFB!$W$2:$W$1048576, 0) + COUNTIF(CFB!$W$2:$W$1048576, W2080) - 1))</f>
        <v>63</v>
      </c>
      <c r="N2080" s="2">
        <f>RANK(K2080, INDEX(CFB!$K$2:$K$1048576, MATCH(W2080, CFB!$W$2:$W$1048576, 0)):INDEX(CFB!$K$2:$K$1048576, MATCH(W2080, CFB!$W$2:$W$1048576, 0) + COUNTIF(CFB!$W$2:$W$1048576, W2080) - 1))</f>
        <v>40</v>
      </c>
      <c r="O2080">
        <v>43.72</v>
      </c>
      <c r="P2080">
        <v>10.37</v>
      </c>
      <c r="Q2080">
        <v>7.48</v>
      </c>
      <c r="R2080">
        <v>5.48</v>
      </c>
      <c r="S2080">
        <v>5.24</v>
      </c>
      <c r="T2080">
        <v>2.96</v>
      </c>
      <c r="U2080">
        <v>6.35</v>
      </c>
      <c r="V2080">
        <v>4.05</v>
      </c>
      <c r="W2080">
        <v>2008</v>
      </c>
      <c r="X2080">
        <f t="shared" si="63"/>
        <v>0</v>
      </c>
    </row>
    <row r="2081" spans="1:24" ht="12.75" hidden="1" customHeight="1" x14ac:dyDescent="0.45">
      <c r="A2081">
        <v>41</v>
      </c>
      <c r="B2081" t="s">
        <v>103</v>
      </c>
      <c r="C2081" t="s">
        <v>10</v>
      </c>
      <c r="D2081" s="2" t="str">
        <f t="shared" si="62"/>
        <v>Northwestern2008</v>
      </c>
      <c r="F2081">
        <v>9</v>
      </c>
      <c r="G2081">
        <v>4</v>
      </c>
      <c r="H2081" s="2">
        <v>0</v>
      </c>
      <c r="I2081">
        <v>0.48</v>
      </c>
      <c r="J2081">
        <v>4.33</v>
      </c>
      <c r="K2081">
        <v>4.82</v>
      </c>
      <c r="L2081" s="2">
        <f>_xlfn.RANK.EQ(I2081, INDEX(CFB!$I$2:$I$1048576, MATCH(W2081, CFB!$W$2:$W$1048576, 0)):INDEX(CFB!$I$2:$I$1048576, MATCH(W2081, CFB!$W$2:$W$1048576, 0) + COUNTIF(CFB!$W$2:$W$1048576, W2081) - 1), 0)</f>
        <v>59</v>
      </c>
      <c r="M2081" s="2">
        <f>_xlfn.RANK.EQ(J2081, INDEX(CFB!$J$2:$J$1048576, MATCH(W2081, CFB!$W$2:$W$1048576, 0)):INDEX(CFB!$J$2:$J$1048576, MATCH(W2081, CFB!$W$2:$W$1048576, 0) + COUNTIF(CFB!$W$2:$W$1048576, W2081) - 1))</f>
        <v>31</v>
      </c>
      <c r="N2081" s="2">
        <f>RANK(K2081, INDEX(CFB!$K$2:$K$1048576, MATCH(W2081, CFB!$W$2:$W$1048576, 0)):INDEX(CFB!$K$2:$K$1048576, MATCH(W2081, CFB!$W$2:$W$1048576, 0) + COUNTIF(CFB!$W$2:$W$1048576, W2081) - 1))</f>
        <v>41</v>
      </c>
      <c r="O2081">
        <v>38.58</v>
      </c>
      <c r="P2081">
        <v>7.2</v>
      </c>
      <c r="Q2081">
        <v>7.38</v>
      </c>
      <c r="R2081">
        <v>4.91</v>
      </c>
      <c r="S2081">
        <v>4.93</v>
      </c>
      <c r="T2081">
        <v>2.5299999999999998</v>
      </c>
      <c r="U2081">
        <v>6.12</v>
      </c>
      <c r="V2081">
        <v>3.72</v>
      </c>
      <c r="W2081">
        <v>2008</v>
      </c>
      <c r="X2081">
        <f t="shared" si="63"/>
        <v>0</v>
      </c>
    </row>
    <row r="2082" spans="1:24" ht="12.75" hidden="1" customHeight="1" x14ac:dyDescent="0.45">
      <c r="A2082">
        <v>42</v>
      </c>
      <c r="B2082" t="s">
        <v>97</v>
      </c>
      <c r="C2082" t="s">
        <v>179</v>
      </c>
      <c r="D2082" s="2" t="str">
        <f t="shared" si="62"/>
        <v>Connecticut2008</v>
      </c>
      <c r="F2082">
        <v>8</v>
      </c>
      <c r="G2082">
        <v>5</v>
      </c>
      <c r="H2082" s="2">
        <v>0</v>
      </c>
      <c r="I2082">
        <v>0.48</v>
      </c>
      <c r="J2082">
        <v>4.2</v>
      </c>
      <c r="K2082">
        <v>4.67</v>
      </c>
      <c r="L2082" s="2">
        <f>_xlfn.RANK.EQ(I2082, INDEX(CFB!$I$2:$I$1048576, MATCH(W2082, CFB!$W$2:$W$1048576, 0)):INDEX(CFB!$I$2:$I$1048576, MATCH(W2082, CFB!$W$2:$W$1048576, 0) + COUNTIF(CFB!$W$2:$W$1048576, W2082) - 1), 0)</f>
        <v>59</v>
      </c>
      <c r="M2082" s="2">
        <f>_xlfn.RANK.EQ(J2082, INDEX(CFB!$J$2:$J$1048576, MATCH(W2082, CFB!$W$2:$W$1048576, 0)):INDEX(CFB!$J$2:$J$1048576, MATCH(W2082, CFB!$W$2:$W$1048576, 0) + COUNTIF(CFB!$W$2:$W$1048576, W2082) - 1))</f>
        <v>34</v>
      </c>
      <c r="N2082" s="2">
        <f>RANK(K2082, INDEX(CFB!$K$2:$K$1048576, MATCH(W2082, CFB!$W$2:$W$1048576, 0)):INDEX(CFB!$K$2:$K$1048576, MATCH(W2082, CFB!$W$2:$W$1048576, 0) + COUNTIF(CFB!$W$2:$W$1048576, W2082) - 1))</f>
        <v>42</v>
      </c>
      <c r="O2082">
        <v>39.130000000000003</v>
      </c>
      <c r="P2082">
        <v>7.8</v>
      </c>
      <c r="Q2082">
        <v>6.49</v>
      </c>
      <c r="R2082">
        <v>4.96</v>
      </c>
      <c r="S2082">
        <v>6.29</v>
      </c>
      <c r="T2082">
        <v>2.4700000000000002</v>
      </c>
      <c r="U2082">
        <v>6.37</v>
      </c>
      <c r="V2082">
        <v>3.59</v>
      </c>
      <c r="W2082">
        <v>2008</v>
      </c>
      <c r="X2082">
        <f t="shared" si="63"/>
        <v>0</v>
      </c>
    </row>
    <row r="2083" spans="1:24" ht="12.75" hidden="1" customHeight="1" x14ac:dyDescent="0.45">
      <c r="A2083">
        <v>43</v>
      </c>
      <c r="B2083" t="s">
        <v>59</v>
      </c>
      <c r="C2083" t="s">
        <v>155</v>
      </c>
      <c r="D2083" s="2" t="str">
        <f t="shared" si="62"/>
        <v>Vanderbilt2008</v>
      </c>
      <c r="F2083">
        <v>7</v>
      </c>
      <c r="G2083">
        <v>6</v>
      </c>
      <c r="H2083" s="2">
        <v>0</v>
      </c>
      <c r="I2083">
        <v>-1.32</v>
      </c>
      <c r="J2083">
        <v>5.79</v>
      </c>
      <c r="K2083">
        <v>4.4800000000000004</v>
      </c>
      <c r="L2083" s="2">
        <f>_xlfn.RANK.EQ(I2083, INDEX(CFB!$I$2:$I$1048576, MATCH(W2083, CFB!$W$2:$W$1048576, 0)):INDEX(CFB!$I$2:$I$1048576, MATCH(W2083, CFB!$W$2:$W$1048576, 0) + COUNTIF(CFB!$W$2:$W$1048576, W2083) - 1), 0)</f>
        <v>76</v>
      </c>
      <c r="M2083" s="2">
        <f>_xlfn.RANK.EQ(J2083, INDEX(CFB!$J$2:$J$1048576, MATCH(W2083, CFB!$W$2:$W$1048576, 0)):INDEX(CFB!$J$2:$J$1048576, MATCH(W2083, CFB!$W$2:$W$1048576, 0) + COUNTIF(CFB!$W$2:$W$1048576, W2083) - 1))</f>
        <v>18</v>
      </c>
      <c r="N2083" s="2">
        <f>RANK(K2083, INDEX(CFB!$K$2:$K$1048576, MATCH(W2083, CFB!$W$2:$W$1048576, 0)):INDEX(CFB!$K$2:$K$1048576, MATCH(W2083, CFB!$W$2:$W$1048576, 0) + COUNTIF(CFB!$W$2:$W$1048576, W2083) - 1))</f>
        <v>43</v>
      </c>
      <c r="O2083">
        <v>36.15</v>
      </c>
      <c r="P2083">
        <v>5.34</v>
      </c>
      <c r="Q2083">
        <v>6.34</v>
      </c>
      <c r="R2083">
        <v>5.26</v>
      </c>
      <c r="S2083">
        <v>5.0599999999999996</v>
      </c>
      <c r="T2083">
        <v>2.96</v>
      </c>
      <c r="U2083">
        <v>5.59</v>
      </c>
      <c r="V2083">
        <v>3.89</v>
      </c>
      <c r="W2083">
        <v>2008</v>
      </c>
      <c r="X2083">
        <f t="shared" si="63"/>
        <v>0</v>
      </c>
    </row>
    <row r="2084" spans="1:24" ht="12.75" hidden="1" customHeight="1" x14ac:dyDescent="0.45">
      <c r="A2084">
        <v>44</v>
      </c>
      <c r="B2084" t="s">
        <v>102</v>
      </c>
      <c r="C2084" t="s">
        <v>179</v>
      </c>
      <c r="D2084" s="2" t="str">
        <f t="shared" si="62"/>
        <v>South Florida2008</v>
      </c>
      <c r="F2084">
        <v>8</v>
      </c>
      <c r="G2084">
        <v>5</v>
      </c>
      <c r="H2084" s="2">
        <v>0</v>
      </c>
      <c r="I2084">
        <v>0.22</v>
      </c>
      <c r="J2084">
        <v>4.2300000000000004</v>
      </c>
      <c r="K2084">
        <v>4.45</v>
      </c>
      <c r="L2084" s="2">
        <f>_xlfn.RANK.EQ(I2084, INDEX(CFB!$I$2:$I$1048576, MATCH(W2084, CFB!$W$2:$W$1048576, 0)):INDEX(CFB!$I$2:$I$1048576, MATCH(W2084, CFB!$W$2:$W$1048576, 0) + COUNTIF(CFB!$W$2:$W$1048576, W2084) - 1), 0)</f>
        <v>63</v>
      </c>
      <c r="M2084" s="2">
        <f>_xlfn.RANK.EQ(J2084, INDEX(CFB!$J$2:$J$1048576, MATCH(W2084, CFB!$W$2:$W$1048576, 0)):INDEX(CFB!$J$2:$J$1048576, MATCH(W2084, CFB!$W$2:$W$1048576, 0) + COUNTIF(CFB!$W$2:$W$1048576, W2084) - 1))</f>
        <v>33</v>
      </c>
      <c r="N2084" s="2">
        <f>RANK(K2084, INDEX(CFB!$K$2:$K$1048576, MATCH(W2084, CFB!$W$2:$W$1048576, 0)):INDEX(CFB!$K$2:$K$1048576, MATCH(W2084, CFB!$W$2:$W$1048576, 0) + COUNTIF(CFB!$W$2:$W$1048576, W2084) - 1))</f>
        <v>44</v>
      </c>
      <c r="O2084">
        <v>40.630000000000003</v>
      </c>
      <c r="P2084">
        <v>8.92</v>
      </c>
      <c r="Q2084">
        <v>8.66</v>
      </c>
      <c r="R2084">
        <v>6.04</v>
      </c>
      <c r="S2084">
        <v>5.24</v>
      </c>
      <c r="T2084">
        <v>1.92</v>
      </c>
      <c r="U2084">
        <v>6.76</v>
      </c>
      <c r="V2084">
        <v>3.76</v>
      </c>
      <c r="W2084">
        <v>2008</v>
      </c>
      <c r="X2084">
        <f t="shared" si="63"/>
        <v>0</v>
      </c>
    </row>
    <row r="2085" spans="1:24" ht="12.75" hidden="1" customHeight="1" x14ac:dyDescent="0.45">
      <c r="A2085">
        <v>45</v>
      </c>
      <c r="B2085" t="s">
        <v>129</v>
      </c>
      <c r="C2085" t="s">
        <v>165</v>
      </c>
      <c r="D2085" s="2" t="str">
        <f t="shared" si="62"/>
        <v>Rice2008</v>
      </c>
      <c r="F2085">
        <v>10</v>
      </c>
      <c r="G2085">
        <v>3</v>
      </c>
      <c r="H2085" s="2">
        <v>0</v>
      </c>
      <c r="I2085">
        <v>10.87</v>
      </c>
      <c r="J2085">
        <v>-6.95</v>
      </c>
      <c r="K2085">
        <v>3.92</v>
      </c>
      <c r="L2085" s="2">
        <f>_xlfn.RANK.EQ(I2085, INDEX(CFB!$I$2:$I$1048576, MATCH(W2085, CFB!$W$2:$W$1048576, 0)):INDEX(CFB!$I$2:$I$1048576, MATCH(W2085, CFB!$W$2:$W$1048576, 0) + COUNTIF(CFB!$W$2:$W$1048576, W2085) - 1), 0)</f>
        <v>8</v>
      </c>
      <c r="M2085" s="2">
        <f>_xlfn.RANK.EQ(J2085, INDEX(CFB!$J$2:$J$1048576, MATCH(W2085, CFB!$W$2:$W$1048576, 0)):INDEX(CFB!$J$2:$J$1048576, MATCH(W2085, CFB!$W$2:$W$1048576, 0) + COUNTIF(CFB!$W$2:$W$1048576, W2085) - 1))</f>
        <v>106</v>
      </c>
      <c r="N2085" s="2">
        <f>RANK(K2085, INDEX(CFB!$K$2:$K$1048576, MATCH(W2085, CFB!$W$2:$W$1048576, 0)):INDEX(CFB!$K$2:$K$1048576, MATCH(W2085, CFB!$W$2:$W$1048576, 0) + COUNTIF(CFB!$W$2:$W$1048576, W2085) - 1))</f>
        <v>45</v>
      </c>
      <c r="O2085">
        <v>51.31</v>
      </c>
      <c r="P2085">
        <v>21.41</v>
      </c>
      <c r="Q2085">
        <v>8.6199999999999992</v>
      </c>
      <c r="R2085">
        <v>6.69</v>
      </c>
      <c r="S2085">
        <v>4.6900000000000004</v>
      </c>
      <c r="T2085">
        <v>4.3899999999999997</v>
      </c>
      <c r="U2085">
        <v>6.96</v>
      </c>
      <c r="V2085">
        <v>5.26</v>
      </c>
      <c r="W2085">
        <v>2008</v>
      </c>
      <c r="X2085">
        <f t="shared" si="63"/>
        <v>0</v>
      </c>
    </row>
    <row r="2086" spans="1:24" ht="12.75" hidden="1" customHeight="1" x14ac:dyDescent="0.45">
      <c r="A2086">
        <v>46</v>
      </c>
      <c r="B2086" t="s">
        <v>74</v>
      </c>
      <c r="C2086" t="s">
        <v>155</v>
      </c>
      <c r="D2086" s="2" t="str">
        <f t="shared" si="62"/>
        <v>Kentucky2008</v>
      </c>
      <c r="F2086">
        <v>7</v>
      </c>
      <c r="G2086">
        <v>6</v>
      </c>
      <c r="H2086" s="2">
        <v>0</v>
      </c>
      <c r="I2086">
        <v>-0.85</v>
      </c>
      <c r="J2086">
        <v>4.4000000000000004</v>
      </c>
      <c r="K2086">
        <v>3.55</v>
      </c>
      <c r="L2086" s="2">
        <f>_xlfn.RANK.EQ(I2086, INDEX(CFB!$I$2:$I$1048576, MATCH(W2086, CFB!$W$2:$W$1048576, 0)):INDEX(CFB!$I$2:$I$1048576, MATCH(W2086, CFB!$W$2:$W$1048576, 0) + COUNTIF(CFB!$W$2:$W$1048576, W2086) - 1), 0)</f>
        <v>70</v>
      </c>
      <c r="M2086" s="2">
        <f>_xlfn.RANK.EQ(J2086, INDEX(CFB!$J$2:$J$1048576, MATCH(W2086, CFB!$W$2:$W$1048576, 0)):INDEX(CFB!$J$2:$J$1048576, MATCH(W2086, CFB!$W$2:$W$1048576, 0) + COUNTIF(CFB!$W$2:$W$1048576, W2086) - 1))</f>
        <v>29</v>
      </c>
      <c r="N2086" s="2">
        <f>RANK(K2086, INDEX(CFB!$K$2:$K$1048576, MATCH(W2086, CFB!$W$2:$W$1048576, 0)):INDEX(CFB!$K$2:$K$1048576, MATCH(W2086, CFB!$W$2:$W$1048576, 0) + COUNTIF(CFB!$W$2:$W$1048576, W2086) - 1))</f>
        <v>46</v>
      </c>
      <c r="O2086">
        <v>37.22</v>
      </c>
      <c r="P2086">
        <v>10.119999999999999</v>
      </c>
      <c r="Q2086">
        <v>6.62</v>
      </c>
      <c r="R2086">
        <v>6.01</v>
      </c>
      <c r="S2086">
        <v>4.9800000000000004</v>
      </c>
      <c r="T2086">
        <v>2.98</v>
      </c>
      <c r="U2086">
        <v>5.79</v>
      </c>
      <c r="V2086">
        <v>4.25</v>
      </c>
      <c r="W2086">
        <v>2008</v>
      </c>
      <c r="X2086">
        <f t="shared" si="63"/>
        <v>0</v>
      </c>
    </row>
    <row r="2087" spans="1:24" ht="12.75" hidden="1" customHeight="1" x14ac:dyDescent="0.45">
      <c r="A2087">
        <v>47</v>
      </c>
      <c r="B2087" t="s">
        <v>51</v>
      </c>
      <c r="C2087" t="s">
        <v>12</v>
      </c>
      <c r="D2087" s="2" t="str">
        <f t="shared" si="62"/>
        <v>Navy2008</v>
      </c>
      <c r="F2087">
        <v>8</v>
      </c>
      <c r="G2087">
        <v>5</v>
      </c>
      <c r="H2087" s="2">
        <v>0</v>
      </c>
      <c r="I2087">
        <v>3.48</v>
      </c>
      <c r="J2087">
        <v>0.05</v>
      </c>
      <c r="K2087">
        <v>3.53</v>
      </c>
      <c r="L2087" s="2">
        <f>_xlfn.RANK.EQ(I2087, INDEX(CFB!$I$2:$I$1048576, MATCH(W2087, CFB!$W$2:$W$1048576, 0)):INDEX(CFB!$I$2:$I$1048576, MATCH(W2087, CFB!$W$2:$W$1048576, 0) + COUNTIF(CFB!$W$2:$W$1048576, W2087) - 1), 0)</f>
        <v>34</v>
      </c>
      <c r="M2087" s="2">
        <f>_xlfn.RANK.EQ(J2087, INDEX(CFB!$J$2:$J$1048576, MATCH(W2087, CFB!$W$2:$W$1048576, 0)):INDEX(CFB!$J$2:$J$1048576, MATCH(W2087, CFB!$W$2:$W$1048576, 0) + COUNTIF(CFB!$W$2:$W$1048576, W2087) - 1))</f>
        <v>66</v>
      </c>
      <c r="N2087" s="2">
        <f>RANK(K2087, INDEX(CFB!$K$2:$K$1048576, MATCH(W2087, CFB!$W$2:$W$1048576, 0)):INDEX(CFB!$K$2:$K$1048576, MATCH(W2087, CFB!$W$2:$W$1048576, 0) + COUNTIF(CFB!$W$2:$W$1048576, W2087) - 1))</f>
        <v>47</v>
      </c>
      <c r="O2087">
        <v>42.42</v>
      </c>
      <c r="P2087">
        <v>12.47</v>
      </c>
      <c r="Q2087">
        <v>9.39</v>
      </c>
      <c r="R2087">
        <v>7.36</v>
      </c>
      <c r="S2087">
        <v>6.42</v>
      </c>
      <c r="T2087">
        <v>3.4</v>
      </c>
      <c r="U2087">
        <v>6.77</v>
      </c>
      <c r="V2087">
        <v>4.9800000000000004</v>
      </c>
      <c r="W2087">
        <v>2008</v>
      </c>
      <c r="X2087">
        <f t="shared" si="63"/>
        <v>0</v>
      </c>
    </row>
    <row r="2088" spans="1:24" ht="12.75" hidden="1" customHeight="1" x14ac:dyDescent="0.45">
      <c r="A2088">
        <v>48</v>
      </c>
      <c r="B2088" t="s">
        <v>11</v>
      </c>
      <c r="C2088" t="s">
        <v>12</v>
      </c>
      <c r="D2088" s="2" t="str">
        <f t="shared" si="62"/>
        <v>Notre Dame2008</v>
      </c>
      <c r="F2088">
        <v>7</v>
      </c>
      <c r="G2088">
        <v>6</v>
      </c>
      <c r="H2088" s="2">
        <v>0</v>
      </c>
      <c r="I2088">
        <v>0.16</v>
      </c>
      <c r="J2088">
        <v>2.83</v>
      </c>
      <c r="K2088">
        <v>2.99</v>
      </c>
      <c r="L2088" s="2">
        <f>_xlfn.RANK.EQ(I2088, INDEX(CFB!$I$2:$I$1048576, MATCH(W2088, CFB!$W$2:$W$1048576, 0)):INDEX(CFB!$I$2:$I$1048576, MATCH(W2088, CFB!$W$2:$W$1048576, 0) + COUNTIF(CFB!$W$2:$W$1048576, W2088) - 1), 0)</f>
        <v>64</v>
      </c>
      <c r="M2088" s="2">
        <f>_xlfn.RANK.EQ(J2088, INDEX(CFB!$J$2:$J$1048576, MATCH(W2088, CFB!$W$2:$W$1048576, 0)):INDEX(CFB!$J$2:$J$1048576, MATCH(W2088, CFB!$W$2:$W$1048576, 0) + COUNTIF(CFB!$W$2:$W$1048576, W2088) - 1))</f>
        <v>44</v>
      </c>
      <c r="N2088" s="2">
        <f>RANK(K2088, INDEX(CFB!$K$2:$K$1048576, MATCH(W2088, CFB!$W$2:$W$1048576, 0)):INDEX(CFB!$K$2:$K$1048576, MATCH(W2088, CFB!$W$2:$W$1048576, 0) + COUNTIF(CFB!$W$2:$W$1048576, W2088) - 1))</f>
        <v>48</v>
      </c>
      <c r="O2088">
        <v>38.979999999999997</v>
      </c>
      <c r="P2088">
        <v>8.67</v>
      </c>
      <c r="Q2088">
        <v>8.31</v>
      </c>
      <c r="R2088">
        <v>4.9800000000000004</v>
      </c>
      <c r="S2088">
        <v>4.33</v>
      </c>
      <c r="T2088">
        <v>3.07</v>
      </c>
      <c r="U2088">
        <v>6.44</v>
      </c>
      <c r="V2088">
        <v>4.03</v>
      </c>
      <c r="W2088">
        <v>2008</v>
      </c>
      <c r="X2088">
        <f t="shared" si="63"/>
        <v>0</v>
      </c>
    </row>
    <row r="2089" spans="1:24" ht="12.75" hidden="1" customHeight="1" x14ac:dyDescent="0.45">
      <c r="A2089">
        <v>49</v>
      </c>
      <c r="B2089" t="s">
        <v>43</v>
      </c>
      <c r="C2089" t="s">
        <v>10</v>
      </c>
      <c r="D2089" s="2" t="str">
        <f t="shared" si="62"/>
        <v>Illinois2008</v>
      </c>
      <c r="F2089">
        <v>5</v>
      </c>
      <c r="G2089">
        <v>7</v>
      </c>
      <c r="H2089" s="2">
        <v>0</v>
      </c>
      <c r="I2089">
        <v>4.2300000000000004</v>
      </c>
      <c r="J2089">
        <v>-1.28</v>
      </c>
      <c r="K2089">
        <v>2.96</v>
      </c>
      <c r="L2089" s="2">
        <f>_xlfn.RANK.EQ(I2089, INDEX(CFB!$I$2:$I$1048576, MATCH(W2089, CFB!$W$2:$W$1048576, 0)):INDEX(CFB!$I$2:$I$1048576, MATCH(W2089, CFB!$W$2:$W$1048576, 0) + COUNTIF(CFB!$W$2:$W$1048576, W2089) - 1), 0)</f>
        <v>29</v>
      </c>
      <c r="M2089" s="2">
        <f>_xlfn.RANK.EQ(J2089, INDEX(CFB!$J$2:$J$1048576, MATCH(W2089, CFB!$W$2:$W$1048576, 0)):INDEX(CFB!$J$2:$J$1048576, MATCH(W2089, CFB!$W$2:$W$1048576, 0) + COUNTIF(CFB!$W$2:$W$1048576, W2089) - 1))</f>
        <v>73</v>
      </c>
      <c r="N2089" s="2">
        <f>RANK(K2089, INDEX(CFB!$K$2:$K$1048576, MATCH(W2089, CFB!$W$2:$W$1048576, 0)):INDEX(CFB!$K$2:$K$1048576, MATCH(W2089, CFB!$W$2:$W$1048576, 0) + COUNTIF(CFB!$W$2:$W$1048576, W2089) - 1))</f>
        <v>49</v>
      </c>
      <c r="O2089">
        <v>43.5</v>
      </c>
      <c r="P2089">
        <v>11.78</v>
      </c>
      <c r="Q2089">
        <v>9.5399999999999991</v>
      </c>
      <c r="R2089">
        <v>5.67</v>
      </c>
      <c r="S2089">
        <v>5.72</v>
      </c>
      <c r="T2089">
        <v>2.59</v>
      </c>
      <c r="U2089">
        <v>7.45</v>
      </c>
      <c r="V2089">
        <v>3.89</v>
      </c>
      <c r="W2089">
        <v>2008</v>
      </c>
      <c r="X2089">
        <f t="shared" si="63"/>
        <v>0</v>
      </c>
    </row>
    <row r="2090" spans="1:24" ht="12.75" hidden="1" customHeight="1" x14ac:dyDescent="0.45">
      <c r="A2090">
        <v>50</v>
      </c>
      <c r="B2090" t="s">
        <v>96</v>
      </c>
      <c r="C2090" t="s">
        <v>163</v>
      </c>
      <c r="D2090" s="2" t="str">
        <f t="shared" si="62"/>
        <v>Maryland2008</v>
      </c>
      <c r="F2090">
        <v>8</v>
      </c>
      <c r="G2090">
        <v>5</v>
      </c>
      <c r="H2090" s="2">
        <v>0</v>
      </c>
      <c r="I2090">
        <v>-1.22</v>
      </c>
      <c r="J2090">
        <v>4.18</v>
      </c>
      <c r="K2090">
        <v>2.96</v>
      </c>
      <c r="L2090" s="2">
        <f>_xlfn.RANK.EQ(I2090, INDEX(CFB!$I$2:$I$1048576, MATCH(W2090, CFB!$W$2:$W$1048576, 0)):INDEX(CFB!$I$2:$I$1048576, MATCH(W2090, CFB!$W$2:$W$1048576, 0) + COUNTIF(CFB!$W$2:$W$1048576, W2090) - 1), 0)</f>
        <v>74</v>
      </c>
      <c r="M2090" s="2">
        <f>_xlfn.RANK.EQ(J2090, INDEX(CFB!$J$2:$J$1048576, MATCH(W2090, CFB!$W$2:$W$1048576, 0)):INDEX(CFB!$J$2:$J$1048576, MATCH(W2090, CFB!$W$2:$W$1048576, 0) + COUNTIF(CFB!$W$2:$W$1048576, W2090) - 1))</f>
        <v>35</v>
      </c>
      <c r="N2090" s="2">
        <f>RANK(K2090, INDEX(CFB!$K$2:$K$1048576, MATCH(W2090, CFB!$W$2:$W$1048576, 0)):INDEX(CFB!$K$2:$K$1048576, MATCH(W2090, CFB!$W$2:$W$1048576, 0) + COUNTIF(CFB!$W$2:$W$1048576, W2090) - 1))</f>
        <v>49</v>
      </c>
      <c r="O2090">
        <v>36.19</v>
      </c>
      <c r="P2090">
        <v>9.14</v>
      </c>
      <c r="Q2090">
        <v>7.8</v>
      </c>
      <c r="R2090">
        <v>5.86</v>
      </c>
      <c r="S2090">
        <v>5.56</v>
      </c>
      <c r="T2090">
        <v>2.98</v>
      </c>
      <c r="U2090">
        <v>6.62</v>
      </c>
      <c r="V2090">
        <v>4.3</v>
      </c>
      <c r="W2090">
        <v>2008</v>
      </c>
      <c r="X2090">
        <f t="shared" si="63"/>
        <v>0</v>
      </c>
    </row>
    <row r="2091" spans="1:24" ht="12.75" hidden="1" customHeight="1" x14ac:dyDescent="0.45">
      <c r="A2091">
        <v>51</v>
      </c>
      <c r="B2091" t="s">
        <v>45</v>
      </c>
      <c r="C2091" t="s">
        <v>181</v>
      </c>
      <c r="D2091" s="2" t="str">
        <f t="shared" si="62"/>
        <v>Baylor2008</v>
      </c>
      <c r="F2091">
        <v>4</v>
      </c>
      <c r="G2091">
        <v>8</v>
      </c>
      <c r="H2091" s="2">
        <v>0</v>
      </c>
      <c r="I2091">
        <v>1.92</v>
      </c>
      <c r="J2091">
        <v>0.67</v>
      </c>
      <c r="K2091">
        <v>2.59</v>
      </c>
      <c r="L2091" s="2">
        <f>_xlfn.RANK.EQ(I2091, INDEX(CFB!$I$2:$I$1048576, MATCH(W2091, CFB!$W$2:$W$1048576, 0)):INDEX(CFB!$I$2:$I$1048576, MATCH(W2091, CFB!$W$2:$W$1048576, 0) + COUNTIF(CFB!$W$2:$W$1048576, W2091) - 1), 0)</f>
        <v>44</v>
      </c>
      <c r="M2091" s="2">
        <f>_xlfn.RANK.EQ(J2091, INDEX(CFB!$J$2:$J$1048576, MATCH(W2091, CFB!$W$2:$W$1048576, 0)):INDEX(CFB!$J$2:$J$1048576, MATCH(W2091, CFB!$W$2:$W$1048576, 0) + COUNTIF(CFB!$W$2:$W$1048576, W2091) - 1))</f>
        <v>60</v>
      </c>
      <c r="N2091" s="2">
        <f>RANK(K2091, INDEX(CFB!$K$2:$K$1048576, MATCH(W2091, CFB!$W$2:$W$1048576, 0)):INDEX(CFB!$K$2:$K$1048576, MATCH(W2091, CFB!$W$2:$W$1048576, 0) + COUNTIF(CFB!$W$2:$W$1048576, W2091) - 1))</f>
        <v>51</v>
      </c>
      <c r="O2091">
        <v>42.11</v>
      </c>
      <c r="P2091">
        <v>9.8699999999999992</v>
      </c>
      <c r="Q2091">
        <v>8.7200000000000006</v>
      </c>
      <c r="R2091">
        <v>5.33</v>
      </c>
      <c r="S2091">
        <v>5.96</v>
      </c>
      <c r="T2091">
        <v>2.4500000000000002</v>
      </c>
      <c r="U2091">
        <v>7</v>
      </c>
      <c r="V2091">
        <v>3.74</v>
      </c>
      <c r="W2091">
        <v>2008</v>
      </c>
      <c r="X2091">
        <f t="shared" si="63"/>
        <v>0</v>
      </c>
    </row>
    <row r="2092" spans="1:24" ht="12.75" hidden="1" customHeight="1" x14ac:dyDescent="0.45">
      <c r="A2092">
        <v>52</v>
      </c>
      <c r="B2092" t="s">
        <v>131</v>
      </c>
      <c r="C2092" t="s">
        <v>31</v>
      </c>
      <c r="D2092" s="2" t="str">
        <f t="shared" si="62"/>
        <v>Air Force2008</v>
      </c>
      <c r="F2092">
        <v>8</v>
      </c>
      <c r="G2092">
        <v>5</v>
      </c>
      <c r="H2092" s="2">
        <v>0</v>
      </c>
      <c r="I2092">
        <v>0.48</v>
      </c>
      <c r="J2092">
        <v>2.08</v>
      </c>
      <c r="K2092">
        <v>2.5499999999999998</v>
      </c>
      <c r="L2092" s="2">
        <f>_xlfn.RANK.EQ(I2092, INDEX(CFB!$I$2:$I$1048576, MATCH(W2092, CFB!$W$2:$W$1048576, 0)):INDEX(CFB!$I$2:$I$1048576, MATCH(W2092, CFB!$W$2:$W$1048576, 0) + COUNTIF(CFB!$W$2:$W$1048576, W2092) - 1), 0)</f>
        <v>59</v>
      </c>
      <c r="M2092" s="2">
        <f>_xlfn.RANK.EQ(J2092, INDEX(CFB!$J$2:$J$1048576, MATCH(W2092, CFB!$W$2:$W$1048576, 0)):INDEX(CFB!$J$2:$J$1048576, MATCH(W2092, CFB!$W$2:$W$1048576, 0) + COUNTIF(CFB!$W$2:$W$1048576, W2092) - 1))</f>
        <v>48</v>
      </c>
      <c r="N2092" s="2">
        <f>RANK(K2092, INDEX(CFB!$K$2:$K$1048576, MATCH(W2092, CFB!$W$2:$W$1048576, 0)):INDEX(CFB!$K$2:$K$1048576, MATCH(W2092, CFB!$W$2:$W$1048576, 0) + COUNTIF(CFB!$W$2:$W$1048576, W2092) - 1))</f>
        <v>52</v>
      </c>
      <c r="O2092">
        <v>38.049999999999997</v>
      </c>
      <c r="P2092">
        <v>10.31</v>
      </c>
      <c r="Q2092">
        <v>8.36</v>
      </c>
      <c r="R2092">
        <v>6.16</v>
      </c>
      <c r="S2092">
        <v>5.32</v>
      </c>
      <c r="T2092">
        <v>2.68</v>
      </c>
      <c r="U2092">
        <v>5.85</v>
      </c>
      <c r="V2092">
        <v>4.0199999999999996</v>
      </c>
      <c r="W2092">
        <v>2008</v>
      </c>
      <c r="X2092">
        <f t="shared" si="63"/>
        <v>0</v>
      </c>
    </row>
    <row r="2093" spans="1:24" ht="12.75" hidden="1" customHeight="1" x14ac:dyDescent="0.45">
      <c r="A2093">
        <v>53</v>
      </c>
      <c r="B2093" t="s">
        <v>130</v>
      </c>
      <c r="C2093" t="s">
        <v>178</v>
      </c>
      <c r="D2093" s="2" t="str">
        <f t="shared" si="62"/>
        <v>Nevada2008</v>
      </c>
      <c r="F2093">
        <v>7</v>
      </c>
      <c r="G2093">
        <v>6</v>
      </c>
      <c r="H2093" s="2">
        <v>0</v>
      </c>
      <c r="I2093">
        <v>8.9600000000000009</v>
      </c>
      <c r="J2093">
        <v>-6.72</v>
      </c>
      <c r="K2093">
        <v>2.25</v>
      </c>
      <c r="L2093" s="2">
        <f>_xlfn.RANK.EQ(I2093, INDEX(CFB!$I$2:$I$1048576, MATCH(W2093, CFB!$W$2:$W$1048576, 0)):INDEX(CFB!$I$2:$I$1048576, MATCH(W2093, CFB!$W$2:$W$1048576, 0) + COUNTIF(CFB!$W$2:$W$1048576, W2093) - 1), 0)</f>
        <v>12</v>
      </c>
      <c r="M2093" s="2">
        <f>_xlfn.RANK.EQ(J2093, INDEX(CFB!$J$2:$J$1048576, MATCH(W2093, CFB!$W$2:$W$1048576, 0)):INDEX(CFB!$J$2:$J$1048576, MATCH(W2093, CFB!$W$2:$W$1048576, 0) + COUNTIF(CFB!$W$2:$W$1048576, W2093) - 1))</f>
        <v>104</v>
      </c>
      <c r="N2093" s="2">
        <f>RANK(K2093, INDEX(CFB!$K$2:$K$1048576, MATCH(W2093, CFB!$W$2:$W$1048576, 0)):INDEX(CFB!$K$2:$K$1048576, MATCH(W2093, CFB!$W$2:$W$1048576, 0) + COUNTIF(CFB!$W$2:$W$1048576, W2093) - 1))</f>
        <v>53</v>
      </c>
      <c r="O2093">
        <v>47.14</v>
      </c>
      <c r="P2093">
        <v>21.23</v>
      </c>
      <c r="Q2093">
        <v>8.16</v>
      </c>
      <c r="R2093">
        <v>6.97</v>
      </c>
      <c r="S2093">
        <v>6.64</v>
      </c>
      <c r="T2093">
        <v>2.4900000000000002</v>
      </c>
      <c r="U2093">
        <v>7.4</v>
      </c>
      <c r="V2093">
        <v>4.8600000000000003</v>
      </c>
      <c r="W2093">
        <v>2008</v>
      </c>
      <c r="X2093">
        <f t="shared" si="63"/>
        <v>0</v>
      </c>
    </row>
    <row r="2094" spans="1:24" ht="12.75" hidden="1" customHeight="1" x14ac:dyDescent="0.45">
      <c r="A2094">
        <v>54</v>
      </c>
      <c r="B2094" t="s">
        <v>107</v>
      </c>
      <c r="C2094" t="s">
        <v>165</v>
      </c>
      <c r="D2094" s="2" t="str">
        <f t="shared" si="62"/>
        <v>Houston2008</v>
      </c>
      <c r="F2094">
        <v>8</v>
      </c>
      <c r="G2094">
        <v>5</v>
      </c>
      <c r="H2094" s="2">
        <v>0</v>
      </c>
      <c r="I2094">
        <v>8.8800000000000008</v>
      </c>
      <c r="J2094">
        <v>-6.67</v>
      </c>
      <c r="K2094">
        <v>2.21</v>
      </c>
      <c r="L2094" s="2">
        <f>_xlfn.RANK.EQ(I2094, INDEX(CFB!$I$2:$I$1048576, MATCH(W2094, CFB!$W$2:$W$1048576, 0)):INDEX(CFB!$I$2:$I$1048576, MATCH(W2094, CFB!$W$2:$W$1048576, 0) + COUNTIF(CFB!$W$2:$W$1048576, W2094) - 1), 0)</f>
        <v>13</v>
      </c>
      <c r="M2094" s="2">
        <f>_xlfn.RANK.EQ(J2094, INDEX(CFB!$J$2:$J$1048576, MATCH(W2094, CFB!$W$2:$W$1048576, 0)):INDEX(CFB!$J$2:$J$1048576, MATCH(W2094, CFB!$W$2:$W$1048576, 0) + COUNTIF(CFB!$W$2:$W$1048576, W2094) - 1))</f>
        <v>103</v>
      </c>
      <c r="N2094" s="2">
        <f>RANK(K2094, INDEX(CFB!$K$2:$K$1048576, MATCH(W2094, CFB!$W$2:$W$1048576, 0)):INDEX(CFB!$K$2:$K$1048576, MATCH(W2094, CFB!$W$2:$W$1048576, 0) + COUNTIF(CFB!$W$2:$W$1048576, W2094) - 1))</f>
        <v>54</v>
      </c>
      <c r="O2094">
        <v>49.66</v>
      </c>
      <c r="P2094">
        <v>18.7</v>
      </c>
      <c r="Q2094">
        <v>8.83</v>
      </c>
      <c r="R2094">
        <v>6.1</v>
      </c>
      <c r="S2094">
        <v>5.62</v>
      </c>
      <c r="T2094">
        <v>3.41</v>
      </c>
      <c r="U2094">
        <v>7.76</v>
      </c>
      <c r="V2094">
        <v>4.5199999999999996</v>
      </c>
      <c r="W2094">
        <v>2008</v>
      </c>
      <c r="X2094">
        <f t="shared" si="63"/>
        <v>0</v>
      </c>
    </row>
    <row r="2095" spans="1:24" ht="12.75" hidden="1" customHeight="1" x14ac:dyDescent="0.45">
      <c r="A2095">
        <v>55</v>
      </c>
      <c r="B2095" t="s">
        <v>72</v>
      </c>
      <c r="C2095" t="s">
        <v>10</v>
      </c>
      <c r="D2095" s="2" t="str">
        <f t="shared" si="62"/>
        <v>Wisconsin2008</v>
      </c>
      <c r="F2095">
        <v>7</v>
      </c>
      <c r="G2095">
        <v>6</v>
      </c>
      <c r="H2095" s="2">
        <v>0</v>
      </c>
      <c r="I2095">
        <v>2.63</v>
      </c>
      <c r="J2095">
        <v>-0.81</v>
      </c>
      <c r="K2095">
        <v>1.82</v>
      </c>
      <c r="L2095" s="2">
        <f>_xlfn.RANK.EQ(I2095, INDEX(CFB!$I$2:$I$1048576, MATCH(W2095, CFB!$W$2:$W$1048576, 0)):INDEX(CFB!$I$2:$I$1048576, MATCH(W2095, CFB!$W$2:$W$1048576, 0) + COUNTIF(CFB!$W$2:$W$1048576, W2095) - 1), 0)</f>
        <v>40</v>
      </c>
      <c r="M2095" s="2">
        <f>_xlfn.RANK.EQ(J2095, INDEX(CFB!$J$2:$J$1048576, MATCH(W2095, CFB!$W$2:$W$1048576, 0)):INDEX(CFB!$J$2:$J$1048576, MATCH(W2095, CFB!$W$2:$W$1048576, 0) + COUNTIF(CFB!$W$2:$W$1048576, W2095) - 1))</f>
        <v>71</v>
      </c>
      <c r="N2095" s="2">
        <f>RANK(K2095, INDEX(CFB!$K$2:$K$1048576, MATCH(W2095, CFB!$W$2:$W$1048576, 0)):INDEX(CFB!$K$2:$K$1048576, MATCH(W2095, CFB!$W$2:$W$1048576, 0) + COUNTIF(CFB!$W$2:$W$1048576, W2095) - 1))</f>
        <v>55</v>
      </c>
      <c r="O2095">
        <v>41.74</v>
      </c>
      <c r="P2095">
        <v>12.46</v>
      </c>
      <c r="Q2095">
        <v>8.56</v>
      </c>
      <c r="R2095">
        <v>5.14</v>
      </c>
      <c r="S2095">
        <v>6.01</v>
      </c>
      <c r="T2095">
        <v>2.58</v>
      </c>
      <c r="U2095">
        <v>6.99</v>
      </c>
      <c r="V2095">
        <v>3.81</v>
      </c>
      <c r="W2095">
        <v>2008</v>
      </c>
      <c r="X2095">
        <f t="shared" si="63"/>
        <v>0</v>
      </c>
    </row>
    <row r="2096" spans="1:24" ht="12.75" hidden="1" customHeight="1" x14ac:dyDescent="0.45">
      <c r="A2096">
        <v>56</v>
      </c>
      <c r="B2096" t="s">
        <v>37</v>
      </c>
      <c r="C2096" t="s">
        <v>155</v>
      </c>
      <c r="D2096" s="2" t="str">
        <f t="shared" si="62"/>
        <v>Tennessee2008</v>
      </c>
      <c r="F2096">
        <v>5</v>
      </c>
      <c r="G2096">
        <v>7</v>
      </c>
      <c r="H2096" s="2">
        <v>0</v>
      </c>
      <c r="I2096">
        <v>-4.2</v>
      </c>
      <c r="J2096">
        <v>5.84</v>
      </c>
      <c r="K2096">
        <v>1.64</v>
      </c>
      <c r="L2096" s="2">
        <f>_xlfn.RANK.EQ(I2096, INDEX(CFB!$I$2:$I$1048576, MATCH(W2096, CFB!$W$2:$W$1048576, 0)):INDEX(CFB!$I$2:$I$1048576, MATCH(W2096, CFB!$W$2:$W$1048576, 0) + COUNTIF(CFB!$W$2:$W$1048576, W2096) - 1), 0)</f>
        <v>94</v>
      </c>
      <c r="M2096" s="2">
        <f>_xlfn.RANK.EQ(J2096, INDEX(CFB!$J$2:$J$1048576, MATCH(W2096, CFB!$W$2:$W$1048576, 0)):INDEX(CFB!$J$2:$J$1048576, MATCH(W2096, CFB!$W$2:$W$1048576, 0) + COUNTIF(CFB!$W$2:$W$1048576, W2096) - 1))</f>
        <v>17</v>
      </c>
      <c r="N2096" s="2">
        <f>RANK(K2096, INDEX(CFB!$K$2:$K$1048576, MATCH(W2096, CFB!$W$2:$W$1048576, 0)):INDEX(CFB!$K$2:$K$1048576, MATCH(W2096, CFB!$W$2:$W$1048576, 0) + COUNTIF(CFB!$W$2:$W$1048576, W2096) - 1))</f>
        <v>56</v>
      </c>
      <c r="O2096">
        <v>34.61</v>
      </c>
      <c r="P2096">
        <v>5.1100000000000003</v>
      </c>
      <c r="Q2096">
        <v>7.18</v>
      </c>
      <c r="R2096">
        <v>5.0199999999999996</v>
      </c>
      <c r="S2096">
        <v>4.8600000000000003</v>
      </c>
      <c r="T2096">
        <v>1.73</v>
      </c>
      <c r="U2096">
        <v>5.92</v>
      </c>
      <c r="V2096">
        <v>3.13</v>
      </c>
      <c r="W2096">
        <v>2008</v>
      </c>
      <c r="X2096">
        <f t="shared" si="63"/>
        <v>0</v>
      </c>
    </row>
    <row r="2097" spans="1:24" ht="12.75" hidden="1" customHeight="1" x14ac:dyDescent="0.45">
      <c r="A2097">
        <v>57</v>
      </c>
      <c r="B2097" t="s">
        <v>28</v>
      </c>
      <c r="C2097" t="s">
        <v>180</v>
      </c>
      <c r="D2097" s="2" t="str">
        <f t="shared" si="62"/>
        <v>Arizona State2008</v>
      </c>
      <c r="F2097">
        <v>5</v>
      </c>
      <c r="G2097">
        <v>7</v>
      </c>
      <c r="H2097" s="2">
        <v>0</v>
      </c>
      <c r="I2097">
        <v>-2.27</v>
      </c>
      <c r="J2097">
        <v>3.89</v>
      </c>
      <c r="K2097">
        <v>1.62</v>
      </c>
      <c r="L2097" s="2">
        <f>_xlfn.RANK.EQ(I2097, INDEX(CFB!$I$2:$I$1048576, MATCH(W2097, CFB!$W$2:$W$1048576, 0)):INDEX(CFB!$I$2:$I$1048576, MATCH(W2097, CFB!$W$2:$W$1048576, 0) + COUNTIF(CFB!$W$2:$W$1048576, W2097) - 1), 0)</f>
        <v>84</v>
      </c>
      <c r="M2097" s="2">
        <f>_xlfn.RANK.EQ(J2097, INDEX(CFB!$J$2:$J$1048576, MATCH(W2097, CFB!$W$2:$W$1048576, 0)):INDEX(CFB!$J$2:$J$1048576, MATCH(W2097, CFB!$W$2:$W$1048576, 0) + COUNTIF(CFB!$W$2:$W$1048576, W2097) - 1))</f>
        <v>38</v>
      </c>
      <c r="N2097" s="2">
        <f>RANK(K2097, INDEX(CFB!$K$2:$K$1048576, MATCH(W2097, CFB!$W$2:$W$1048576, 0)):INDEX(CFB!$K$2:$K$1048576, MATCH(W2097, CFB!$W$2:$W$1048576, 0) + COUNTIF(CFB!$W$2:$W$1048576, W2097) - 1))</f>
        <v>57</v>
      </c>
      <c r="O2097">
        <v>36.28</v>
      </c>
      <c r="P2097">
        <v>6.8</v>
      </c>
      <c r="Q2097">
        <v>8.1999999999999993</v>
      </c>
      <c r="R2097">
        <v>4.68</v>
      </c>
      <c r="S2097">
        <v>3.8</v>
      </c>
      <c r="T2097">
        <v>2.41</v>
      </c>
      <c r="U2097">
        <v>6.16</v>
      </c>
      <c r="V2097">
        <v>3.43</v>
      </c>
      <c r="W2097">
        <v>2008</v>
      </c>
      <c r="X2097">
        <f t="shared" si="63"/>
        <v>0</v>
      </c>
    </row>
    <row r="2098" spans="1:24" ht="12.75" hidden="1" customHeight="1" x14ac:dyDescent="0.45">
      <c r="A2098">
        <v>58</v>
      </c>
      <c r="B2098" t="s">
        <v>108</v>
      </c>
      <c r="C2098" t="s">
        <v>168</v>
      </c>
      <c r="D2098" s="2" t="str">
        <f t="shared" si="62"/>
        <v>East Carolina2008</v>
      </c>
      <c r="F2098">
        <v>9</v>
      </c>
      <c r="G2098">
        <v>5</v>
      </c>
      <c r="H2098" s="2">
        <v>0</v>
      </c>
      <c r="I2098">
        <v>-1.53</v>
      </c>
      <c r="J2098">
        <v>3.12</v>
      </c>
      <c r="K2098">
        <v>1.58</v>
      </c>
      <c r="L2098" s="2">
        <f>_xlfn.RANK.EQ(I2098, INDEX(CFB!$I$2:$I$1048576, MATCH(W2098, CFB!$W$2:$W$1048576, 0)):INDEX(CFB!$I$2:$I$1048576, MATCH(W2098, CFB!$W$2:$W$1048576, 0) + COUNTIF(CFB!$W$2:$W$1048576, W2098) - 1), 0)</f>
        <v>78</v>
      </c>
      <c r="M2098" s="2">
        <f>_xlfn.RANK.EQ(J2098, INDEX(CFB!$J$2:$J$1048576, MATCH(W2098, CFB!$W$2:$W$1048576, 0)):INDEX(CFB!$J$2:$J$1048576, MATCH(W2098, CFB!$W$2:$W$1048576, 0) + COUNTIF(CFB!$W$2:$W$1048576, W2098) - 1))</f>
        <v>41</v>
      </c>
      <c r="N2098" s="2">
        <f>RANK(K2098, INDEX(CFB!$K$2:$K$1048576, MATCH(W2098, CFB!$W$2:$W$1048576, 0)):INDEX(CFB!$K$2:$K$1048576, MATCH(W2098, CFB!$W$2:$W$1048576, 0) + COUNTIF(CFB!$W$2:$W$1048576, W2098) - 1))</f>
        <v>58</v>
      </c>
      <c r="O2098">
        <v>35.36</v>
      </c>
      <c r="P2098">
        <v>9.2899999999999991</v>
      </c>
      <c r="Q2098">
        <v>7.72</v>
      </c>
      <c r="R2098">
        <v>5.74</v>
      </c>
      <c r="S2098">
        <v>4.16</v>
      </c>
      <c r="T2098">
        <v>2.76</v>
      </c>
      <c r="U2098">
        <v>5.88</v>
      </c>
      <c r="V2098">
        <v>4.03</v>
      </c>
      <c r="W2098">
        <v>2008</v>
      </c>
      <c r="X2098">
        <f t="shared" si="63"/>
        <v>0</v>
      </c>
    </row>
    <row r="2099" spans="1:24" ht="12.75" hidden="1" customHeight="1" x14ac:dyDescent="0.45">
      <c r="A2099">
        <v>59</v>
      </c>
      <c r="B2099" t="s">
        <v>91</v>
      </c>
      <c r="C2099" t="s">
        <v>163</v>
      </c>
      <c r="D2099" s="2" t="str">
        <f t="shared" si="62"/>
        <v>North Carolina State2008</v>
      </c>
      <c r="F2099">
        <v>6</v>
      </c>
      <c r="G2099">
        <v>7</v>
      </c>
      <c r="H2099" s="2">
        <v>0</v>
      </c>
      <c r="I2099">
        <v>1.81</v>
      </c>
      <c r="J2099">
        <v>-0.4</v>
      </c>
      <c r="K2099">
        <v>1.41</v>
      </c>
      <c r="L2099" s="2">
        <f>_xlfn.RANK.EQ(I2099, INDEX(CFB!$I$2:$I$1048576, MATCH(W2099, CFB!$W$2:$W$1048576, 0)):INDEX(CFB!$I$2:$I$1048576, MATCH(W2099, CFB!$W$2:$W$1048576, 0) + COUNTIF(CFB!$W$2:$W$1048576, W2099) - 1), 0)</f>
        <v>46</v>
      </c>
      <c r="M2099" s="2">
        <f>_xlfn.RANK.EQ(J2099, INDEX(CFB!$J$2:$J$1048576, MATCH(W2099, CFB!$W$2:$W$1048576, 0)):INDEX(CFB!$J$2:$J$1048576, MATCH(W2099, CFB!$W$2:$W$1048576, 0) + COUNTIF(CFB!$W$2:$W$1048576, W2099) - 1))</f>
        <v>68</v>
      </c>
      <c r="N2099" s="2">
        <f>RANK(K2099, INDEX(CFB!$K$2:$K$1048576, MATCH(W2099, CFB!$W$2:$W$1048576, 0)):INDEX(CFB!$K$2:$K$1048576, MATCH(W2099, CFB!$W$2:$W$1048576, 0) + COUNTIF(CFB!$W$2:$W$1048576, W2099) - 1))</f>
        <v>59</v>
      </c>
      <c r="O2099">
        <v>40.39</v>
      </c>
      <c r="P2099">
        <v>13.23</v>
      </c>
      <c r="Q2099">
        <v>8.0500000000000007</v>
      </c>
      <c r="R2099">
        <v>6.27</v>
      </c>
      <c r="S2099">
        <v>5.09</v>
      </c>
      <c r="T2099">
        <v>3.49</v>
      </c>
      <c r="U2099">
        <v>6.49</v>
      </c>
      <c r="V2099">
        <v>4.88</v>
      </c>
      <c r="W2099">
        <v>2008</v>
      </c>
      <c r="X2099">
        <f t="shared" si="63"/>
        <v>0</v>
      </c>
    </row>
    <row r="2100" spans="1:24" ht="12.75" hidden="1" customHeight="1" x14ac:dyDescent="0.45">
      <c r="A2100">
        <v>60</v>
      </c>
      <c r="B2100" t="s">
        <v>93</v>
      </c>
      <c r="C2100" t="s">
        <v>164</v>
      </c>
      <c r="D2100" s="2" t="str">
        <f t="shared" si="62"/>
        <v>Virginia2008</v>
      </c>
      <c r="F2100">
        <v>5</v>
      </c>
      <c r="G2100">
        <v>7</v>
      </c>
      <c r="H2100" s="2">
        <v>0</v>
      </c>
      <c r="I2100">
        <v>-4.68</v>
      </c>
      <c r="J2100">
        <v>6.08</v>
      </c>
      <c r="K2100">
        <v>1.4</v>
      </c>
      <c r="L2100" s="2">
        <f>_xlfn.RANK.EQ(I2100, INDEX(CFB!$I$2:$I$1048576, MATCH(W2100, CFB!$W$2:$W$1048576, 0)):INDEX(CFB!$I$2:$I$1048576, MATCH(W2100, CFB!$W$2:$W$1048576, 0) + COUNTIF(CFB!$W$2:$W$1048576, W2100) - 1), 0)</f>
        <v>96</v>
      </c>
      <c r="M2100" s="2">
        <f>_xlfn.RANK.EQ(J2100, INDEX(CFB!$J$2:$J$1048576, MATCH(W2100, CFB!$W$2:$W$1048576, 0)):INDEX(CFB!$J$2:$J$1048576, MATCH(W2100, CFB!$W$2:$W$1048576, 0) + COUNTIF(CFB!$W$2:$W$1048576, W2100) - 1))</f>
        <v>16</v>
      </c>
      <c r="N2100" s="2">
        <f>RANK(K2100, INDEX(CFB!$K$2:$K$1048576, MATCH(W2100, CFB!$W$2:$W$1048576, 0)):INDEX(CFB!$K$2:$K$1048576, MATCH(W2100, CFB!$W$2:$W$1048576, 0) + COUNTIF(CFB!$W$2:$W$1048576, W2100) - 1))</f>
        <v>60</v>
      </c>
      <c r="O2100">
        <v>34.28</v>
      </c>
      <c r="P2100">
        <v>8.77</v>
      </c>
      <c r="Q2100">
        <v>7.01</v>
      </c>
      <c r="R2100">
        <v>5.58</v>
      </c>
      <c r="S2100">
        <v>4.84</v>
      </c>
      <c r="T2100">
        <v>2.68</v>
      </c>
      <c r="U2100">
        <v>6.07</v>
      </c>
      <c r="V2100">
        <v>3.94</v>
      </c>
      <c r="W2100">
        <v>2008</v>
      </c>
      <c r="X2100">
        <f t="shared" si="63"/>
        <v>0</v>
      </c>
    </row>
    <row r="2101" spans="1:24" ht="12.75" hidden="1" customHeight="1" x14ac:dyDescent="0.45">
      <c r="A2101">
        <v>61</v>
      </c>
      <c r="B2101" t="s">
        <v>67</v>
      </c>
      <c r="C2101" t="s">
        <v>157</v>
      </c>
      <c r="D2101" s="2" t="str">
        <f t="shared" si="62"/>
        <v>Auburn2008</v>
      </c>
      <c r="F2101">
        <v>5</v>
      </c>
      <c r="G2101">
        <v>7</v>
      </c>
      <c r="H2101" s="2">
        <v>0</v>
      </c>
      <c r="I2101">
        <v>-5.96</v>
      </c>
      <c r="J2101">
        <v>7.22</v>
      </c>
      <c r="K2101">
        <v>1.26</v>
      </c>
      <c r="L2101" s="2">
        <f>_xlfn.RANK.EQ(I2101, INDEX(CFB!$I$2:$I$1048576, MATCH(W2101, CFB!$W$2:$W$1048576, 0)):INDEX(CFB!$I$2:$I$1048576, MATCH(W2101, CFB!$W$2:$W$1048576, 0) + COUNTIF(CFB!$W$2:$W$1048576, W2101) - 1), 0)</f>
        <v>104</v>
      </c>
      <c r="M2101" s="2">
        <f>_xlfn.RANK.EQ(J2101, INDEX(CFB!$J$2:$J$1048576, MATCH(W2101, CFB!$W$2:$W$1048576, 0)):INDEX(CFB!$J$2:$J$1048576, MATCH(W2101, CFB!$W$2:$W$1048576, 0) + COUNTIF(CFB!$W$2:$W$1048576, W2101) - 1))</f>
        <v>12</v>
      </c>
      <c r="N2101" s="2">
        <f>RANK(K2101, INDEX(CFB!$K$2:$K$1048576, MATCH(W2101, CFB!$W$2:$W$1048576, 0)):INDEX(CFB!$K$2:$K$1048576, MATCH(W2101, CFB!$W$2:$W$1048576, 0) + COUNTIF(CFB!$W$2:$W$1048576, W2101) - 1))</f>
        <v>61</v>
      </c>
      <c r="O2101">
        <v>32.119999999999997</v>
      </c>
      <c r="P2101">
        <v>5.28</v>
      </c>
      <c r="Q2101">
        <v>7.1</v>
      </c>
      <c r="R2101">
        <v>4.8099999999999996</v>
      </c>
      <c r="S2101">
        <v>4.76</v>
      </c>
      <c r="T2101">
        <v>2.94</v>
      </c>
      <c r="U2101">
        <v>5.73</v>
      </c>
      <c r="V2101">
        <v>3.83</v>
      </c>
      <c r="W2101">
        <v>2008</v>
      </c>
      <c r="X2101">
        <f t="shared" si="63"/>
        <v>0</v>
      </c>
    </row>
    <row r="2102" spans="1:24" ht="12.75" hidden="1" customHeight="1" x14ac:dyDescent="0.45">
      <c r="A2102">
        <v>62</v>
      </c>
      <c r="B2102" t="s">
        <v>128</v>
      </c>
      <c r="C2102" t="s">
        <v>174</v>
      </c>
      <c r="D2102" s="2" t="str">
        <f t="shared" si="62"/>
        <v>Troy2008</v>
      </c>
      <c r="F2102">
        <v>8</v>
      </c>
      <c r="G2102">
        <v>5</v>
      </c>
      <c r="H2102" s="2">
        <v>0</v>
      </c>
      <c r="I2102">
        <v>-0.28999999999999998</v>
      </c>
      <c r="J2102">
        <v>1.35</v>
      </c>
      <c r="K2102">
        <v>1.06</v>
      </c>
      <c r="L2102" s="2">
        <f>_xlfn.RANK.EQ(I2102, INDEX(CFB!$I$2:$I$1048576, MATCH(W2102, CFB!$W$2:$W$1048576, 0)):INDEX(CFB!$I$2:$I$1048576, MATCH(W2102, CFB!$W$2:$W$1048576, 0) + COUNTIF(CFB!$W$2:$W$1048576, W2102) - 1), 0)</f>
        <v>67</v>
      </c>
      <c r="M2102" s="2">
        <f>_xlfn.RANK.EQ(J2102, INDEX(CFB!$J$2:$J$1048576, MATCH(W2102, CFB!$W$2:$W$1048576, 0)):INDEX(CFB!$J$2:$J$1048576, MATCH(W2102, CFB!$W$2:$W$1048576, 0) + COUNTIF(CFB!$W$2:$W$1048576, W2102) - 1))</f>
        <v>53</v>
      </c>
      <c r="N2102" s="2">
        <f>RANK(K2102, INDEX(CFB!$K$2:$K$1048576, MATCH(W2102, CFB!$W$2:$W$1048576, 0)):INDEX(CFB!$K$2:$K$1048576, MATCH(W2102, CFB!$W$2:$W$1048576, 0) + COUNTIF(CFB!$W$2:$W$1048576, W2102) - 1))</f>
        <v>62</v>
      </c>
      <c r="O2102">
        <v>41.17</v>
      </c>
      <c r="P2102">
        <v>11.35</v>
      </c>
      <c r="Q2102">
        <v>6.93</v>
      </c>
      <c r="R2102">
        <v>4.74</v>
      </c>
      <c r="S2102">
        <v>5.38</v>
      </c>
      <c r="T2102">
        <v>2.63</v>
      </c>
      <c r="U2102">
        <v>6.23</v>
      </c>
      <c r="V2102">
        <v>3.58</v>
      </c>
      <c r="W2102">
        <v>2008</v>
      </c>
      <c r="X2102">
        <f t="shared" si="63"/>
        <v>0</v>
      </c>
    </row>
    <row r="2103" spans="1:24" ht="12.75" hidden="1" customHeight="1" x14ac:dyDescent="0.45">
      <c r="A2103">
        <v>63</v>
      </c>
      <c r="B2103" t="s">
        <v>150</v>
      </c>
      <c r="C2103" t="s">
        <v>168</v>
      </c>
      <c r="D2103" s="2" t="str">
        <f t="shared" si="62"/>
        <v>Southern Mississippi2008</v>
      </c>
      <c r="F2103">
        <v>7</v>
      </c>
      <c r="G2103">
        <v>6</v>
      </c>
      <c r="H2103" s="2">
        <v>0</v>
      </c>
      <c r="I2103">
        <v>1.79</v>
      </c>
      <c r="J2103">
        <v>-1.33</v>
      </c>
      <c r="K2103">
        <v>0.46</v>
      </c>
      <c r="L2103" s="2">
        <f>_xlfn.RANK.EQ(I2103, INDEX(CFB!$I$2:$I$1048576, MATCH(W2103, CFB!$W$2:$W$1048576, 0)):INDEX(CFB!$I$2:$I$1048576, MATCH(W2103, CFB!$W$2:$W$1048576, 0) + COUNTIF(CFB!$W$2:$W$1048576, W2103) - 1), 0)</f>
        <v>47</v>
      </c>
      <c r="M2103" s="2">
        <f>_xlfn.RANK.EQ(J2103, INDEX(CFB!$J$2:$J$1048576, MATCH(W2103, CFB!$W$2:$W$1048576, 0)):INDEX(CFB!$J$2:$J$1048576, MATCH(W2103, CFB!$W$2:$W$1048576, 0) + COUNTIF(CFB!$W$2:$W$1048576, W2103) - 1))</f>
        <v>75</v>
      </c>
      <c r="N2103" s="2">
        <f>RANK(K2103, INDEX(CFB!$K$2:$K$1048576, MATCH(W2103, CFB!$W$2:$W$1048576, 0)):INDEX(CFB!$K$2:$K$1048576, MATCH(W2103, CFB!$W$2:$W$1048576, 0) + COUNTIF(CFB!$W$2:$W$1048576, W2103) - 1))</f>
        <v>63</v>
      </c>
      <c r="O2103">
        <v>41.82</v>
      </c>
      <c r="P2103">
        <v>13.02</v>
      </c>
      <c r="Q2103">
        <v>7.52</v>
      </c>
      <c r="R2103">
        <v>5.92</v>
      </c>
      <c r="S2103">
        <v>5.38</v>
      </c>
      <c r="T2103">
        <v>3.51</v>
      </c>
      <c r="U2103">
        <v>6.52</v>
      </c>
      <c r="V2103">
        <v>4.53</v>
      </c>
      <c r="W2103">
        <v>2008</v>
      </c>
      <c r="X2103">
        <f t="shared" si="63"/>
        <v>0</v>
      </c>
    </row>
    <row r="2104" spans="1:24" ht="12.75" hidden="1" customHeight="1" x14ac:dyDescent="0.45">
      <c r="A2104">
        <v>64</v>
      </c>
      <c r="B2104" t="s">
        <v>42</v>
      </c>
      <c r="C2104" t="s">
        <v>10</v>
      </c>
      <c r="D2104" s="2" t="str">
        <f t="shared" si="62"/>
        <v>Minnesota2008</v>
      </c>
      <c r="F2104">
        <v>7</v>
      </c>
      <c r="G2104">
        <v>6</v>
      </c>
      <c r="H2104" s="2">
        <v>0</v>
      </c>
      <c r="I2104">
        <v>-1.34</v>
      </c>
      <c r="J2104">
        <v>1.35</v>
      </c>
      <c r="K2104">
        <v>0.01</v>
      </c>
      <c r="L2104" s="2">
        <f>_xlfn.RANK.EQ(I2104, INDEX(CFB!$I$2:$I$1048576, MATCH(W2104, CFB!$W$2:$W$1048576, 0)):INDEX(CFB!$I$2:$I$1048576, MATCH(W2104, CFB!$W$2:$W$1048576, 0) + COUNTIF(CFB!$W$2:$W$1048576, W2104) - 1), 0)</f>
        <v>77</v>
      </c>
      <c r="M2104" s="2">
        <f>_xlfn.RANK.EQ(J2104, INDEX(CFB!$J$2:$J$1048576, MATCH(W2104, CFB!$W$2:$W$1048576, 0)):INDEX(CFB!$J$2:$J$1048576, MATCH(W2104, CFB!$W$2:$W$1048576, 0) + COUNTIF(CFB!$W$2:$W$1048576, W2104) - 1))</f>
        <v>53</v>
      </c>
      <c r="N2104" s="2">
        <f>RANK(K2104, INDEX(CFB!$K$2:$K$1048576, MATCH(W2104, CFB!$W$2:$W$1048576, 0)):INDEX(CFB!$K$2:$K$1048576, MATCH(W2104, CFB!$W$2:$W$1048576, 0) + COUNTIF(CFB!$W$2:$W$1048576, W2104) - 1))</f>
        <v>64</v>
      </c>
      <c r="O2104">
        <v>37.81</v>
      </c>
      <c r="P2104">
        <v>12.36</v>
      </c>
      <c r="Q2104">
        <v>8.35</v>
      </c>
      <c r="R2104">
        <v>6.55</v>
      </c>
      <c r="S2104">
        <v>4.22</v>
      </c>
      <c r="T2104">
        <v>2.94</v>
      </c>
      <c r="U2104">
        <v>6.25</v>
      </c>
      <c r="V2104">
        <v>4.6500000000000004</v>
      </c>
      <c r="W2104">
        <v>2008</v>
      </c>
      <c r="X2104">
        <f t="shared" si="63"/>
        <v>0</v>
      </c>
    </row>
    <row r="2105" spans="1:24" ht="12.75" hidden="1" customHeight="1" x14ac:dyDescent="0.45">
      <c r="A2105">
        <v>65</v>
      </c>
      <c r="B2105" t="s">
        <v>112</v>
      </c>
      <c r="C2105" t="s">
        <v>180</v>
      </c>
      <c r="D2105" s="2" t="str">
        <f t="shared" si="62"/>
        <v>Stanford2008</v>
      </c>
      <c r="F2105">
        <v>5</v>
      </c>
      <c r="G2105">
        <v>7</v>
      </c>
      <c r="H2105" s="2">
        <v>0</v>
      </c>
      <c r="I2105">
        <v>2.75</v>
      </c>
      <c r="J2105">
        <v>-2.79</v>
      </c>
      <c r="K2105">
        <v>-0.04</v>
      </c>
      <c r="L2105" s="2">
        <f>_xlfn.RANK.EQ(I2105, INDEX(CFB!$I$2:$I$1048576, MATCH(W2105, CFB!$W$2:$W$1048576, 0)):INDEX(CFB!$I$2:$I$1048576, MATCH(W2105, CFB!$W$2:$W$1048576, 0) + COUNTIF(CFB!$W$2:$W$1048576, W2105) - 1), 0)</f>
        <v>37</v>
      </c>
      <c r="M2105" s="2">
        <f>_xlfn.RANK.EQ(J2105, INDEX(CFB!$J$2:$J$1048576, MATCH(W2105, CFB!$W$2:$W$1048576, 0)):INDEX(CFB!$J$2:$J$1048576, MATCH(W2105, CFB!$W$2:$W$1048576, 0) + COUNTIF(CFB!$W$2:$W$1048576, W2105) - 1))</f>
        <v>81</v>
      </c>
      <c r="N2105" s="2">
        <f>RANK(K2105, INDEX(CFB!$K$2:$K$1048576, MATCH(W2105, CFB!$W$2:$W$1048576, 0)):INDEX(CFB!$K$2:$K$1048576, MATCH(W2105, CFB!$W$2:$W$1048576, 0) + COUNTIF(CFB!$W$2:$W$1048576, W2105) - 1))</f>
        <v>65</v>
      </c>
      <c r="O2105">
        <v>43.6</v>
      </c>
      <c r="P2105">
        <v>12.46</v>
      </c>
      <c r="Q2105">
        <v>8.41</v>
      </c>
      <c r="R2105">
        <v>5.78</v>
      </c>
      <c r="S2105">
        <v>6.19</v>
      </c>
      <c r="T2105">
        <v>3.55</v>
      </c>
      <c r="U2105">
        <v>7.17</v>
      </c>
      <c r="V2105">
        <v>4.4800000000000004</v>
      </c>
      <c r="W2105">
        <v>2008</v>
      </c>
      <c r="X2105">
        <f t="shared" si="63"/>
        <v>0</v>
      </c>
    </row>
    <row r="2106" spans="1:24" ht="12.75" hidden="1" customHeight="1" x14ac:dyDescent="0.45">
      <c r="A2106">
        <v>66</v>
      </c>
      <c r="B2106" t="s">
        <v>69</v>
      </c>
      <c r="C2106" t="s">
        <v>157</v>
      </c>
      <c r="D2106" s="2" t="str">
        <f t="shared" si="62"/>
        <v>Arkansas2008</v>
      </c>
      <c r="F2106">
        <v>5</v>
      </c>
      <c r="G2106">
        <v>7</v>
      </c>
      <c r="H2106" s="2">
        <v>0</v>
      </c>
      <c r="I2106">
        <v>2.2599999999999998</v>
      </c>
      <c r="J2106">
        <v>-2.62</v>
      </c>
      <c r="K2106">
        <v>-0.36</v>
      </c>
      <c r="L2106" s="2">
        <f>_xlfn.RANK.EQ(I2106, INDEX(CFB!$I$2:$I$1048576, MATCH(W2106, CFB!$W$2:$W$1048576, 0)):INDEX(CFB!$I$2:$I$1048576, MATCH(W2106, CFB!$W$2:$W$1048576, 0) + COUNTIF(CFB!$W$2:$W$1048576, W2106) - 1), 0)</f>
        <v>41</v>
      </c>
      <c r="M2106" s="2">
        <f>_xlfn.RANK.EQ(J2106, INDEX(CFB!$J$2:$J$1048576, MATCH(W2106, CFB!$W$2:$W$1048576, 0)):INDEX(CFB!$J$2:$J$1048576, MATCH(W2106, CFB!$W$2:$W$1048576, 0) + COUNTIF(CFB!$W$2:$W$1048576, W2106) - 1))</f>
        <v>80</v>
      </c>
      <c r="N2106" s="2">
        <f>RANK(K2106, INDEX(CFB!$K$2:$K$1048576, MATCH(W2106, CFB!$W$2:$W$1048576, 0)):INDEX(CFB!$K$2:$K$1048576, MATCH(W2106, CFB!$W$2:$W$1048576, 0) + COUNTIF(CFB!$W$2:$W$1048576, W2106) - 1))</f>
        <v>66</v>
      </c>
      <c r="O2106">
        <v>38.479999999999997</v>
      </c>
      <c r="P2106">
        <v>15.2</v>
      </c>
      <c r="Q2106">
        <v>8.35</v>
      </c>
      <c r="R2106">
        <v>5.63</v>
      </c>
      <c r="S2106">
        <v>4.9400000000000004</v>
      </c>
      <c r="T2106">
        <v>3.31</v>
      </c>
      <c r="U2106">
        <v>6.74</v>
      </c>
      <c r="V2106">
        <v>4.3499999999999996</v>
      </c>
      <c r="W2106">
        <v>2008</v>
      </c>
      <c r="X2106">
        <f t="shared" si="63"/>
        <v>0</v>
      </c>
    </row>
    <row r="2107" spans="1:24" ht="12.75" hidden="1" customHeight="1" x14ac:dyDescent="0.45">
      <c r="A2107">
        <v>67</v>
      </c>
      <c r="B2107" t="s">
        <v>60</v>
      </c>
      <c r="C2107" t="s">
        <v>164</v>
      </c>
      <c r="D2107" s="2" t="str">
        <f t="shared" si="62"/>
        <v>Duke2008</v>
      </c>
      <c r="F2107">
        <v>4</v>
      </c>
      <c r="G2107">
        <v>8</v>
      </c>
      <c r="H2107" s="2">
        <v>0</v>
      </c>
      <c r="I2107">
        <v>-1.56</v>
      </c>
      <c r="J2107">
        <v>1.18</v>
      </c>
      <c r="K2107">
        <v>-0.39</v>
      </c>
      <c r="L2107" s="2">
        <f>_xlfn.RANK.EQ(I2107, INDEX(CFB!$I$2:$I$1048576, MATCH(W2107, CFB!$W$2:$W$1048576, 0)):INDEX(CFB!$I$2:$I$1048576, MATCH(W2107, CFB!$W$2:$W$1048576, 0) + COUNTIF(CFB!$W$2:$W$1048576, W2107) - 1), 0)</f>
        <v>79</v>
      </c>
      <c r="M2107" s="2">
        <f>_xlfn.RANK.EQ(J2107, INDEX(CFB!$J$2:$J$1048576, MATCH(W2107, CFB!$W$2:$W$1048576, 0)):INDEX(CFB!$J$2:$J$1048576, MATCH(W2107, CFB!$W$2:$W$1048576, 0) + COUNTIF(CFB!$W$2:$W$1048576, W2107) - 1))</f>
        <v>57</v>
      </c>
      <c r="N2107" s="2">
        <f>RANK(K2107, INDEX(CFB!$K$2:$K$1048576, MATCH(W2107, CFB!$W$2:$W$1048576, 0)):INDEX(CFB!$K$2:$K$1048576, MATCH(W2107, CFB!$W$2:$W$1048576, 0) + COUNTIF(CFB!$W$2:$W$1048576, W2107) - 1))</f>
        <v>67</v>
      </c>
      <c r="O2107">
        <v>36.94</v>
      </c>
      <c r="P2107">
        <v>11.35</v>
      </c>
      <c r="Q2107">
        <v>7.02</v>
      </c>
      <c r="R2107">
        <v>6.91</v>
      </c>
      <c r="S2107">
        <v>4.2699999999999996</v>
      </c>
      <c r="T2107">
        <v>2.84</v>
      </c>
      <c r="U2107">
        <v>5.63</v>
      </c>
      <c r="V2107">
        <v>4.62</v>
      </c>
      <c r="W2107">
        <v>2008</v>
      </c>
      <c r="X2107">
        <f t="shared" si="63"/>
        <v>0</v>
      </c>
    </row>
    <row r="2108" spans="1:24" ht="12.75" hidden="1" customHeight="1" x14ac:dyDescent="0.45">
      <c r="A2108">
        <v>68</v>
      </c>
      <c r="B2108" t="s">
        <v>105</v>
      </c>
      <c r="C2108" t="s">
        <v>162</v>
      </c>
      <c r="D2108" s="2" t="str">
        <f t="shared" si="62"/>
        <v>Buffalo2008</v>
      </c>
      <c r="F2108">
        <v>8</v>
      </c>
      <c r="G2108">
        <v>6</v>
      </c>
      <c r="H2108" s="2">
        <v>0</v>
      </c>
      <c r="I2108">
        <v>4</v>
      </c>
      <c r="J2108">
        <v>-4.41</v>
      </c>
      <c r="K2108">
        <v>-0.41</v>
      </c>
      <c r="L2108" s="2">
        <f>_xlfn.RANK.EQ(I2108, INDEX(CFB!$I$2:$I$1048576, MATCH(W2108, CFB!$W$2:$W$1048576, 0)):INDEX(CFB!$I$2:$I$1048576, MATCH(W2108, CFB!$W$2:$W$1048576, 0) + COUNTIF(CFB!$W$2:$W$1048576, W2108) - 1), 0)</f>
        <v>30</v>
      </c>
      <c r="M2108" s="2">
        <f>_xlfn.RANK.EQ(J2108, INDEX(CFB!$J$2:$J$1048576, MATCH(W2108, CFB!$W$2:$W$1048576, 0)):INDEX(CFB!$J$2:$J$1048576, MATCH(W2108, CFB!$W$2:$W$1048576, 0) + COUNTIF(CFB!$W$2:$W$1048576, W2108) - 1))</f>
        <v>91</v>
      </c>
      <c r="N2108" s="2">
        <f>RANK(K2108, INDEX(CFB!$K$2:$K$1048576, MATCH(W2108, CFB!$W$2:$W$1048576, 0)):INDEX(CFB!$K$2:$K$1048576, MATCH(W2108, CFB!$W$2:$W$1048576, 0) + COUNTIF(CFB!$W$2:$W$1048576, W2108) - 1))</f>
        <v>68</v>
      </c>
      <c r="O2108">
        <v>41.62</v>
      </c>
      <c r="P2108">
        <v>16.28</v>
      </c>
      <c r="Q2108">
        <v>7.82</v>
      </c>
      <c r="R2108">
        <v>6.35</v>
      </c>
      <c r="S2108">
        <v>4.5599999999999996</v>
      </c>
      <c r="T2108">
        <v>4.12</v>
      </c>
      <c r="U2108">
        <v>6.28</v>
      </c>
      <c r="V2108">
        <v>4.9800000000000004</v>
      </c>
      <c r="W2108">
        <v>2008</v>
      </c>
      <c r="X2108">
        <f t="shared" si="63"/>
        <v>0</v>
      </c>
    </row>
    <row r="2109" spans="1:24" ht="12.75" hidden="1" customHeight="1" x14ac:dyDescent="0.45">
      <c r="A2109">
        <v>69</v>
      </c>
      <c r="B2109" t="s">
        <v>124</v>
      </c>
      <c r="C2109" t="s">
        <v>10</v>
      </c>
      <c r="D2109" s="2" t="str">
        <f t="shared" si="62"/>
        <v>Purdue2008</v>
      </c>
      <c r="F2109">
        <v>4</v>
      </c>
      <c r="G2109">
        <v>8</v>
      </c>
      <c r="H2109" s="2">
        <v>0</v>
      </c>
      <c r="I2109">
        <v>-1.1200000000000001</v>
      </c>
      <c r="J2109">
        <v>0.57999999999999996</v>
      </c>
      <c r="K2109">
        <v>-0.54</v>
      </c>
      <c r="L2109" s="2">
        <f>_xlfn.RANK.EQ(I2109, INDEX(CFB!$I$2:$I$1048576, MATCH(W2109, CFB!$W$2:$W$1048576, 0)):INDEX(CFB!$I$2:$I$1048576, MATCH(W2109, CFB!$W$2:$W$1048576, 0) + COUNTIF(CFB!$W$2:$W$1048576, W2109) - 1), 0)</f>
        <v>73</v>
      </c>
      <c r="M2109" s="2">
        <f>_xlfn.RANK.EQ(J2109, INDEX(CFB!$J$2:$J$1048576, MATCH(W2109, CFB!$W$2:$W$1048576, 0)):INDEX(CFB!$J$2:$J$1048576, MATCH(W2109, CFB!$W$2:$W$1048576, 0) + COUNTIF(CFB!$W$2:$W$1048576, W2109) - 1))</f>
        <v>61</v>
      </c>
      <c r="N2109" s="2">
        <f>RANK(K2109, INDEX(CFB!$K$2:$K$1048576, MATCH(W2109, CFB!$W$2:$W$1048576, 0)):INDEX(CFB!$K$2:$K$1048576, MATCH(W2109, CFB!$W$2:$W$1048576, 0) + COUNTIF(CFB!$W$2:$W$1048576, W2109) - 1))</f>
        <v>69</v>
      </c>
      <c r="O2109">
        <v>40.29</v>
      </c>
      <c r="P2109">
        <v>10.08</v>
      </c>
      <c r="Q2109">
        <v>7.35</v>
      </c>
      <c r="R2109">
        <v>4.82</v>
      </c>
      <c r="S2109">
        <v>5.23</v>
      </c>
      <c r="T2109">
        <v>3.39</v>
      </c>
      <c r="U2109">
        <v>6.37</v>
      </c>
      <c r="V2109">
        <v>4</v>
      </c>
      <c r="W2109">
        <v>2008</v>
      </c>
      <c r="X2109">
        <f t="shared" si="63"/>
        <v>0</v>
      </c>
    </row>
    <row r="2110" spans="1:24" ht="12.75" hidden="1" customHeight="1" x14ac:dyDescent="0.45">
      <c r="A2110">
        <v>70</v>
      </c>
      <c r="B2110" t="s">
        <v>117</v>
      </c>
      <c r="C2110" t="s">
        <v>161</v>
      </c>
      <c r="D2110" s="2" t="str">
        <f t="shared" si="62"/>
        <v>Western Michigan2008</v>
      </c>
      <c r="F2110">
        <v>9</v>
      </c>
      <c r="G2110">
        <v>4</v>
      </c>
      <c r="H2110" s="2">
        <v>0</v>
      </c>
      <c r="I2110">
        <v>-0.4</v>
      </c>
      <c r="J2110">
        <v>-0.48</v>
      </c>
      <c r="K2110">
        <v>-0.87</v>
      </c>
      <c r="L2110" s="2">
        <f>_xlfn.RANK.EQ(I2110, INDEX(CFB!$I$2:$I$1048576, MATCH(W2110, CFB!$W$2:$W$1048576, 0)):INDEX(CFB!$I$2:$I$1048576, MATCH(W2110, CFB!$W$2:$W$1048576, 0) + COUNTIF(CFB!$W$2:$W$1048576, W2110) - 1), 0)</f>
        <v>68</v>
      </c>
      <c r="M2110" s="2">
        <f>_xlfn.RANK.EQ(J2110, INDEX(CFB!$J$2:$J$1048576, MATCH(W2110, CFB!$W$2:$W$1048576, 0)):INDEX(CFB!$J$2:$J$1048576, MATCH(W2110, CFB!$W$2:$W$1048576, 0) + COUNTIF(CFB!$W$2:$W$1048576, W2110) - 1))</f>
        <v>69</v>
      </c>
      <c r="N2110" s="2">
        <f>RANK(K2110, INDEX(CFB!$K$2:$K$1048576, MATCH(W2110, CFB!$W$2:$W$1048576, 0)):INDEX(CFB!$K$2:$K$1048576, MATCH(W2110, CFB!$W$2:$W$1048576, 0) + COUNTIF(CFB!$W$2:$W$1048576, W2110) - 1))</f>
        <v>70</v>
      </c>
      <c r="O2110">
        <v>36.909999999999997</v>
      </c>
      <c r="P2110">
        <v>13.2</v>
      </c>
      <c r="Q2110">
        <v>7.71</v>
      </c>
      <c r="R2110">
        <v>6.27</v>
      </c>
      <c r="S2110">
        <v>4.63</v>
      </c>
      <c r="T2110">
        <v>3.22</v>
      </c>
      <c r="U2110">
        <v>6.6</v>
      </c>
      <c r="V2110">
        <v>4.5599999999999996</v>
      </c>
      <c r="W2110">
        <v>2008</v>
      </c>
      <c r="X2110">
        <f t="shared" si="63"/>
        <v>0</v>
      </c>
    </row>
    <row r="2111" spans="1:24" ht="12.75" hidden="1" customHeight="1" x14ac:dyDescent="0.45">
      <c r="A2111">
        <v>71</v>
      </c>
      <c r="B2111" t="s">
        <v>39</v>
      </c>
      <c r="C2111" t="s">
        <v>182</v>
      </c>
      <c r="D2111" s="2" t="str">
        <f t="shared" si="62"/>
        <v>Colorado2008</v>
      </c>
      <c r="F2111">
        <v>5</v>
      </c>
      <c r="G2111">
        <v>7</v>
      </c>
      <c r="H2111" s="2">
        <v>0</v>
      </c>
      <c r="I2111">
        <v>-3.95</v>
      </c>
      <c r="J2111">
        <v>2.89</v>
      </c>
      <c r="K2111">
        <v>-1.07</v>
      </c>
      <c r="L2111" s="2">
        <f>_xlfn.RANK.EQ(I2111, INDEX(CFB!$I$2:$I$1048576, MATCH(W2111, CFB!$W$2:$W$1048576, 0)):INDEX(CFB!$I$2:$I$1048576, MATCH(W2111, CFB!$W$2:$W$1048576, 0) + COUNTIF(CFB!$W$2:$W$1048576, W2111) - 1), 0)</f>
        <v>90</v>
      </c>
      <c r="M2111" s="2">
        <f>_xlfn.RANK.EQ(J2111, INDEX(CFB!$J$2:$J$1048576, MATCH(W2111, CFB!$W$2:$W$1048576, 0)):INDEX(CFB!$J$2:$J$1048576, MATCH(W2111, CFB!$W$2:$W$1048576, 0) + COUNTIF(CFB!$W$2:$W$1048576, W2111) - 1))</f>
        <v>42</v>
      </c>
      <c r="N2111" s="2">
        <f>RANK(K2111, INDEX(CFB!$K$2:$K$1048576, MATCH(W2111, CFB!$W$2:$W$1048576, 0)):INDEX(CFB!$K$2:$K$1048576, MATCH(W2111, CFB!$W$2:$W$1048576, 0) + COUNTIF(CFB!$W$2:$W$1048576, W2111) - 1))</f>
        <v>71</v>
      </c>
      <c r="O2111">
        <v>33.51</v>
      </c>
      <c r="P2111">
        <v>10.68</v>
      </c>
      <c r="Q2111">
        <v>6.81</v>
      </c>
      <c r="R2111">
        <v>4.92</v>
      </c>
      <c r="S2111">
        <v>4.29</v>
      </c>
      <c r="T2111">
        <v>3.18</v>
      </c>
      <c r="U2111">
        <v>5.49</v>
      </c>
      <c r="V2111">
        <v>3.86</v>
      </c>
      <c r="W2111">
        <v>2008</v>
      </c>
      <c r="X2111">
        <f t="shared" si="63"/>
        <v>0</v>
      </c>
    </row>
    <row r="2112" spans="1:24" ht="12.75" hidden="1" customHeight="1" x14ac:dyDescent="0.45">
      <c r="A2112">
        <v>72</v>
      </c>
      <c r="B2112" t="s">
        <v>80</v>
      </c>
      <c r="C2112" t="s">
        <v>162</v>
      </c>
      <c r="D2112" s="2" t="str">
        <f t="shared" si="62"/>
        <v>Bowling Green2008</v>
      </c>
      <c r="F2112">
        <v>6</v>
      </c>
      <c r="G2112">
        <v>6</v>
      </c>
      <c r="H2112" s="2">
        <v>0</v>
      </c>
      <c r="I2112">
        <v>-0.7</v>
      </c>
      <c r="J2112">
        <v>-1.3</v>
      </c>
      <c r="K2112">
        <v>-2</v>
      </c>
      <c r="L2112" s="2">
        <f>_xlfn.RANK.EQ(I2112, INDEX(CFB!$I$2:$I$1048576, MATCH(W2112, CFB!$W$2:$W$1048576, 0)):INDEX(CFB!$I$2:$I$1048576, MATCH(W2112, CFB!$W$2:$W$1048576, 0) + COUNTIF(CFB!$W$2:$W$1048576, W2112) - 1), 0)</f>
        <v>69</v>
      </c>
      <c r="M2112" s="2">
        <f>_xlfn.RANK.EQ(J2112, INDEX(CFB!$J$2:$J$1048576, MATCH(W2112, CFB!$W$2:$W$1048576, 0)):INDEX(CFB!$J$2:$J$1048576, MATCH(W2112, CFB!$W$2:$W$1048576, 0) + COUNTIF(CFB!$W$2:$W$1048576, W2112) - 1))</f>
        <v>74</v>
      </c>
      <c r="N2112" s="2">
        <f>RANK(K2112, INDEX(CFB!$K$2:$K$1048576, MATCH(W2112, CFB!$W$2:$W$1048576, 0)):INDEX(CFB!$K$2:$K$1048576, MATCH(W2112, CFB!$W$2:$W$1048576, 0) + COUNTIF(CFB!$W$2:$W$1048576, W2112) - 1))</f>
        <v>72</v>
      </c>
      <c r="O2112">
        <v>37.93</v>
      </c>
      <c r="P2112">
        <v>12.86</v>
      </c>
      <c r="Q2112">
        <v>7.29</v>
      </c>
      <c r="R2112">
        <v>5.46</v>
      </c>
      <c r="S2112">
        <v>4.5599999999999996</v>
      </c>
      <c r="T2112">
        <v>3.44</v>
      </c>
      <c r="U2112">
        <v>6.11</v>
      </c>
      <c r="V2112">
        <v>4.18</v>
      </c>
      <c r="W2112">
        <v>2008</v>
      </c>
      <c r="X2112">
        <f t="shared" si="63"/>
        <v>0</v>
      </c>
    </row>
    <row r="2113" spans="1:24" ht="12.75" hidden="1" customHeight="1" x14ac:dyDescent="0.45">
      <c r="A2113">
        <v>73</v>
      </c>
      <c r="B2113" t="s">
        <v>87</v>
      </c>
      <c r="C2113" t="s">
        <v>161</v>
      </c>
      <c r="D2113" s="2" t="str">
        <f t="shared" si="62"/>
        <v>Northern Illinois2008</v>
      </c>
      <c r="F2113">
        <v>6</v>
      </c>
      <c r="G2113">
        <v>7</v>
      </c>
      <c r="H2113" s="2">
        <v>0</v>
      </c>
      <c r="I2113">
        <v>-6.89</v>
      </c>
      <c r="J2113">
        <v>4.1500000000000004</v>
      </c>
      <c r="K2113">
        <v>-2.73</v>
      </c>
      <c r="L2113" s="2">
        <f>_xlfn.RANK.EQ(I2113, INDEX(CFB!$I$2:$I$1048576, MATCH(W2113, CFB!$W$2:$W$1048576, 0)):INDEX(CFB!$I$2:$I$1048576, MATCH(W2113, CFB!$W$2:$W$1048576, 0) + COUNTIF(CFB!$W$2:$W$1048576, W2113) - 1), 0)</f>
        <v>108</v>
      </c>
      <c r="M2113" s="2">
        <f>_xlfn.RANK.EQ(J2113, INDEX(CFB!$J$2:$J$1048576, MATCH(W2113, CFB!$W$2:$W$1048576, 0)):INDEX(CFB!$J$2:$J$1048576, MATCH(W2113, CFB!$W$2:$W$1048576, 0) + COUNTIF(CFB!$W$2:$W$1048576, W2113) - 1))</f>
        <v>36</v>
      </c>
      <c r="N2113" s="2">
        <f>RANK(K2113, INDEX(CFB!$K$2:$K$1048576, MATCH(W2113, CFB!$W$2:$W$1048576, 0)):INDEX(CFB!$K$2:$K$1048576, MATCH(W2113, CFB!$W$2:$W$1048576, 0) + COUNTIF(CFB!$W$2:$W$1048576, W2113) - 1))</f>
        <v>73</v>
      </c>
      <c r="O2113">
        <v>33.659999999999997</v>
      </c>
      <c r="P2113">
        <v>8.4</v>
      </c>
      <c r="Q2113">
        <v>7.18</v>
      </c>
      <c r="R2113">
        <v>5.44</v>
      </c>
      <c r="S2113">
        <v>5.07</v>
      </c>
      <c r="T2113">
        <v>3.34</v>
      </c>
      <c r="U2113">
        <v>5.98</v>
      </c>
      <c r="V2113">
        <v>4.17</v>
      </c>
      <c r="W2113">
        <v>2008</v>
      </c>
      <c r="X2113">
        <f t="shared" si="63"/>
        <v>0</v>
      </c>
    </row>
    <row r="2114" spans="1:24" ht="12.75" hidden="1" customHeight="1" x14ac:dyDescent="0.45">
      <c r="A2114">
        <v>74</v>
      </c>
      <c r="B2114" t="s">
        <v>139</v>
      </c>
      <c r="C2114" t="s">
        <v>161</v>
      </c>
      <c r="D2114" s="2" t="str">
        <f t="shared" si="62"/>
        <v>Central Michigan2008</v>
      </c>
      <c r="F2114">
        <v>8</v>
      </c>
      <c r="G2114">
        <v>5</v>
      </c>
      <c r="H2114" s="2">
        <v>0</v>
      </c>
      <c r="I2114">
        <v>3.88</v>
      </c>
      <c r="J2114">
        <v>-6.63</v>
      </c>
      <c r="K2114">
        <v>-2.75</v>
      </c>
      <c r="L2114" s="2">
        <f>_xlfn.RANK.EQ(I2114, INDEX(CFB!$I$2:$I$1048576, MATCH(W2114, CFB!$W$2:$W$1048576, 0)):INDEX(CFB!$I$2:$I$1048576, MATCH(W2114, CFB!$W$2:$W$1048576, 0) + COUNTIF(CFB!$W$2:$W$1048576, W2114) - 1), 0)</f>
        <v>32</v>
      </c>
      <c r="M2114" s="2">
        <f>_xlfn.RANK.EQ(J2114, INDEX(CFB!$J$2:$J$1048576, MATCH(W2114, CFB!$W$2:$W$1048576, 0)):INDEX(CFB!$J$2:$J$1048576, MATCH(W2114, CFB!$W$2:$W$1048576, 0) + COUNTIF(CFB!$W$2:$W$1048576, W2114) - 1))</f>
        <v>102</v>
      </c>
      <c r="N2114" s="2">
        <f>RANK(K2114, INDEX(CFB!$K$2:$K$1048576, MATCH(W2114, CFB!$W$2:$W$1048576, 0)):INDEX(CFB!$K$2:$K$1048576, MATCH(W2114, CFB!$W$2:$W$1048576, 0) + COUNTIF(CFB!$W$2:$W$1048576, W2114) - 1))</f>
        <v>74</v>
      </c>
      <c r="O2114">
        <v>39.61</v>
      </c>
      <c r="P2114">
        <v>19.86</v>
      </c>
      <c r="Q2114">
        <v>8.67</v>
      </c>
      <c r="R2114">
        <v>6.97</v>
      </c>
      <c r="S2114">
        <v>4.16</v>
      </c>
      <c r="T2114">
        <v>3.38</v>
      </c>
      <c r="U2114">
        <v>6.52</v>
      </c>
      <c r="V2114">
        <v>5.12</v>
      </c>
      <c r="W2114">
        <v>2008</v>
      </c>
      <c r="X2114">
        <f t="shared" si="63"/>
        <v>0</v>
      </c>
    </row>
    <row r="2115" spans="1:24" ht="12.75" hidden="1" customHeight="1" x14ac:dyDescent="0.45">
      <c r="A2115">
        <v>75</v>
      </c>
      <c r="B2115" t="s">
        <v>144</v>
      </c>
      <c r="C2115" t="s">
        <v>162</v>
      </c>
      <c r="D2115" s="2" t="str">
        <f t="shared" ref="D2115:D2178" si="64">_xlfn.CONCAT(B2115, W2115)</f>
        <v>Temple2008</v>
      </c>
      <c r="F2115">
        <v>5</v>
      </c>
      <c r="G2115">
        <v>7</v>
      </c>
      <c r="H2115" s="2">
        <v>0</v>
      </c>
      <c r="I2115">
        <v>-4.6500000000000004</v>
      </c>
      <c r="J2115">
        <v>1.27</v>
      </c>
      <c r="K2115">
        <v>-3.38</v>
      </c>
      <c r="L2115" s="2">
        <f>_xlfn.RANK.EQ(I2115, INDEX(CFB!$I$2:$I$1048576, MATCH(W2115, CFB!$W$2:$W$1048576, 0)):INDEX(CFB!$I$2:$I$1048576, MATCH(W2115, CFB!$W$2:$W$1048576, 0) + COUNTIF(CFB!$W$2:$W$1048576, W2115) - 1), 0)</f>
        <v>95</v>
      </c>
      <c r="M2115" s="2">
        <f>_xlfn.RANK.EQ(J2115, INDEX(CFB!$J$2:$J$1048576, MATCH(W2115, CFB!$W$2:$W$1048576, 0)):INDEX(CFB!$J$2:$J$1048576, MATCH(W2115, CFB!$W$2:$W$1048576, 0) + COUNTIF(CFB!$W$2:$W$1048576, W2115) - 1))</f>
        <v>56</v>
      </c>
      <c r="N2115" s="2">
        <f>RANK(K2115, INDEX(CFB!$K$2:$K$1048576, MATCH(W2115, CFB!$W$2:$W$1048576, 0)):INDEX(CFB!$K$2:$K$1048576, MATCH(W2115, CFB!$W$2:$W$1048576, 0) + COUNTIF(CFB!$W$2:$W$1048576, W2115) - 1))</f>
        <v>75</v>
      </c>
      <c r="O2115">
        <v>33.68</v>
      </c>
      <c r="P2115">
        <v>11.26</v>
      </c>
      <c r="Q2115">
        <v>7.56</v>
      </c>
      <c r="R2115">
        <v>5.75</v>
      </c>
      <c r="S2115">
        <v>3.41</v>
      </c>
      <c r="T2115">
        <v>3.03</v>
      </c>
      <c r="U2115">
        <v>5.44</v>
      </c>
      <c r="V2115">
        <v>4.17</v>
      </c>
      <c r="W2115">
        <v>2008</v>
      </c>
      <c r="X2115">
        <f t="shared" ref="X2115:X2178" si="65">IF(E2115=1, 1,0)</f>
        <v>0</v>
      </c>
    </row>
    <row r="2116" spans="1:24" ht="12.75" hidden="1" customHeight="1" x14ac:dyDescent="0.45">
      <c r="A2116">
        <v>76</v>
      </c>
      <c r="B2116" t="s">
        <v>41</v>
      </c>
      <c r="C2116" t="s">
        <v>182</v>
      </c>
      <c r="D2116" s="2" t="str">
        <f t="shared" si="64"/>
        <v>Kansas State2008</v>
      </c>
      <c r="F2116">
        <v>5</v>
      </c>
      <c r="G2116">
        <v>7</v>
      </c>
      <c r="H2116" s="2">
        <v>0</v>
      </c>
      <c r="I2116">
        <v>3.41</v>
      </c>
      <c r="J2116">
        <v>-6.8</v>
      </c>
      <c r="K2116">
        <v>-3.39</v>
      </c>
      <c r="L2116" s="2">
        <f>_xlfn.RANK.EQ(I2116, INDEX(CFB!$I$2:$I$1048576, MATCH(W2116, CFB!$W$2:$W$1048576, 0)):INDEX(CFB!$I$2:$I$1048576, MATCH(W2116, CFB!$W$2:$W$1048576, 0) + COUNTIF(CFB!$W$2:$W$1048576, W2116) - 1), 0)</f>
        <v>35</v>
      </c>
      <c r="M2116" s="2">
        <f>_xlfn.RANK.EQ(J2116, INDEX(CFB!$J$2:$J$1048576, MATCH(W2116, CFB!$W$2:$W$1048576, 0)):INDEX(CFB!$J$2:$J$1048576, MATCH(W2116, CFB!$W$2:$W$1048576, 0) + COUNTIF(CFB!$W$2:$W$1048576, W2116) - 1))</f>
        <v>105</v>
      </c>
      <c r="N2116" s="2">
        <f>RANK(K2116, INDEX(CFB!$K$2:$K$1048576, MATCH(W2116, CFB!$W$2:$W$1048576, 0)):INDEX(CFB!$K$2:$K$1048576, MATCH(W2116, CFB!$W$2:$W$1048576, 0) + COUNTIF(CFB!$W$2:$W$1048576, W2116) - 1))</f>
        <v>76</v>
      </c>
      <c r="O2116">
        <v>44.69</v>
      </c>
      <c r="P2116">
        <v>18.739999999999998</v>
      </c>
      <c r="Q2116">
        <v>8.4</v>
      </c>
      <c r="R2116">
        <v>5.94</v>
      </c>
      <c r="S2116">
        <v>4.6100000000000003</v>
      </c>
      <c r="T2116">
        <v>4.1399999999999997</v>
      </c>
      <c r="U2116">
        <v>6.56</v>
      </c>
      <c r="V2116">
        <v>4.7699999999999996</v>
      </c>
      <c r="W2116">
        <v>2008</v>
      </c>
      <c r="X2116">
        <f t="shared" si="65"/>
        <v>0</v>
      </c>
    </row>
    <row r="2117" spans="1:24" ht="12.75" hidden="1" customHeight="1" x14ac:dyDescent="0.45">
      <c r="A2117">
        <v>77</v>
      </c>
      <c r="B2117" t="s">
        <v>111</v>
      </c>
      <c r="C2117" t="s">
        <v>178</v>
      </c>
      <c r="D2117" s="2" t="str">
        <f t="shared" si="64"/>
        <v>Fresno State2008</v>
      </c>
      <c r="F2117">
        <v>7</v>
      </c>
      <c r="G2117">
        <v>6</v>
      </c>
      <c r="H2117" s="2">
        <v>0</v>
      </c>
      <c r="I2117">
        <v>3.74</v>
      </c>
      <c r="J2117">
        <v>-7.26</v>
      </c>
      <c r="K2117">
        <v>-3.53</v>
      </c>
      <c r="L2117" s="2">
        <f>_xlfn.RANK.EQ(I2117, INDEX(CFB!$I$2:$I$1048576, MATCH(W2117, CFB!$W$2:$W$1048576, 0)):INDEX(CFB!$I$2:$I$1048576, MATCH(W2117, CFB!$W$2:$W$1048576, 0) + COUNTIF(CFB!$W$2:$W$1048576, W2117) - 1), 0)</f>
        <v>33</v>
      </c>
      <c r="M2117" s="2">
        <f>_xlfn.RANK.EQ(J2117, INDEX(CFB!$J$2:$J$1048576, MATCH(W2117, CFB!$W$2:$W$1048576, 0)):INDEX(CFB!$J$2:$J$1048576, MATCH(W2117, CFB!$W$2:$W$1048576, 0) + COUNTIF(CFB!$W$2:$W$1048576, W2117) - 1))</f>
        <v>107</v>
      </c>
      <c r="N2117" s="2">
        <f>RANK(K2117, INDEX(CFB!$K$2:$K$1048576, MATCH(W2117, CFB!$W$2:$W$1048576, 0)):INDEX(CFB!$K$2:$K$1048576, MATCH(W2117, CFB!$W$2:$W$1048576, 0) + COUNTIF(CFB!$W$2:$W$1048576, W2117) - 1))</f>
        <v>77</v>
      </c>
      <c r="O2117">
        <v>39.47</v>
      </c>
      <c r="P2117">
        <v>21.37</v>
      </c>
      <c r="Q2117">
        <v>8.1199999999999992</v>
      </c>
      <c r="R2117">
        <v>5.79</v>
      </c>
      <c r="S2117">
        <v>5.7</v>
      </c>
      <c r="T2117">
        <v>5.07</v>
      </c>
      <c r="U2117">
        <v>6.88</v>
      </c>
      <c r="V2117">
        <v>5.16</v>
      </c>
      <c r="W2117">
        <v>2008</v>
      </c>
      <c r="X2117">
        <f t="shared" si="65"/>
        <v>0</v>
      </c>
    </row>
    <row r="2118" spans="1:24" ht="12.75" hidden="1" customHeight="1" x14ac:dyDescent="0.45">
      <c r="A2118">
        <v>78</v>
      </c>
      <c r="B2118" t="s">
        <v>137</v>
      </c>
      <c r="C2118" t="s">
        <v>178</v>
      </c>
      <c r="D2118" s="2" t="str">
        <f t="shared" si="64"/>
        <v>Louisiana Tech2008</v>
      </c>
      <c r="F2118">
        <v>8</v>
      </c>
      <c r="G2118">
        <v>5</v>
      </c>
      <c r="H2118" s="2">
        <v>0</v>
      </c>
      <c r="I2118">
        <v>-2.2999999999999998</v>
      </c>
      <c r="J2118">
        <v>-1.27</v>
      </c>
      <c r="K2118">
        <v>-3.56</v>
      </c>
      <c r="L2118" s="2">
        <f>_xlfn.RANK.EQ(I2118, INDEX(CFB!$I$2:$I$1048576, MATCH(W2118, CFB!$W$2:$W$1048576, 0)):INDEX(CFB!$I$2:$I$1048576, MATCH(W2118, CFB!$W$2:$W$1048576, 0) + COUNTIF(CFB!$W$2:$W$1048576, W2118) - 1), 0)</f>
        <v>85</v>
      </c>
      <c r="M2118" s="2">
        <f>_xlfn.RANK.EQ(J2118, INDEX(CFB!$J$2:$J$1048576, MATCH(W2118, CFB!$W$2:$W$1048576, 0)):INDEX(CFB!$J$2:$J$1048576, MATCH(W2118, CFB!$W$2:$W$1048576, 0) + COUNTIF(CFB!$W$2:$W$1048576, W2118) - 1))</f>
        <v>72</v>
      </c>
      <c r="N2118" s="2">
        <f>RANK(K2118, INDEX(CFB!$K$2:$K$1048576, MATCH(W2118, CFB!$W$2:$W$1048576, 0)):INDEX(CFB!$K$2:$K$1048576, MATCH(W2118, CFB!$W$2:$W$1048576, 0) + COUNTIF(CFB!$W$2:$W$1048576, W2118) - 1))</f>
        <v>78</v>
      </c>
      <c r="O2118">
        <v>33.89</v>
      </c>
      <c r="P2118">
        <v>15.49</v>
      </c>
      <c r="Q2118">
        <v>6.89</v>
      </c>
      <c r="R2118">
        <v>6.91</v>
      </c>
      <c r="S2118">
        <v>5.17</v>
      </c>
      <c r="T2118">
        <v>2.66</v>
      </c>
      <c r="U2118">
        <v>5.99</v>
      </c>
      <c r="V2118">
        <v>4.68</v>
      </c>
      <c r="W2118">
        <v>2008</v>
      </c>
      <c r="X2118">
        <f t="shared" si="65"/>
        <v>0</v>
      </c>
    </row>
    <row r="2119" spans="1:24" ht="12.75" hidden="1" customHeight="1" x14ac:dyDescent="0.45">
      <c r="A2119">
        <v>79</v>
      </c>
      <c r="B2119" t="s">
        <v>25</v>
      </c>
      <c r="C2119" t="s">
        <v>179</v>
      </c>
      <c r="D2119" s="2" t="str">
        <f t="shared" si="64"/>
        <v>Louisville2008</v>
      </c>
      <c r="F2119">
        <v>5</v>
      </c>
      <c r="G2119">
        <v>7</v>
      </c>
      <c r="H2119" s="2">
        <v>0</v>
      </c>
      <c r="I2119">
        <v>-0.93</v>
      </c>
      <c r="J2119">
        <v>-2.9</v>
      </c>
      <c r="K2119">
        <v>-3.83</v>
      </c>
      <c r="L2119" s="2">
        <f>_xlfn.RANK.EQ(I2119, INDEX(CFB!$I$2:$I$1048576, MATCH(W2119, CFB!$W$2:$W$1048576, 0)):INDEX(CFB!$I$2:$I$1048576, MATCH(W2119, CFB!$W$2:$W$1048576, 0) + COUNTIF(CFB!$W$2:$W$1048576, W2119) - 1), 0)</f>
        <v>71</v>
      </c>
      <c r="M2119" s="2">
        <f>_xlfn.RANK.EQ(J2119, INDEX(CFB!$J$2:$J$1048576, MATCH(W2119, CFB!$W$2:$W$1048576, 0)):INDEX(CFB!$J$2:$J$1048576, MATCH(W2119, CFB!$W$2:$W$1048576, 0) + COUNTIF(CFB!$W$2:$W$1048576, W2119) - 1))</f>
        <v>82</v>
      </c>
      <c r="N2119" s="2">
        <f>RANK(K2119, INDEX(CFB!$K$2:$K$1048576, MATCH(W2119, CFB!$W$2:$W$1048576, 0)):INDEX(CFB!$K$2:$K$1048576, MATCH(W2119, CFB!$W$2:$W$1048576, 0) + COUNTIF(CFB!$W$2:$W$1048576, W2119) - 1))</f>
        <v>79</v>
      </c>
      <c r="O2119">
        <v>38.130000000000003</v>
      </c>
      <c r="P2119">
        <v>18.38</v>
      </c>
      <c r="Q2119">
        <v>7.42</v>
      </c>
      <c r="R2119">
        <v>6.81</v>
      </c>
      <c r="S2119">
        <v>5.44</v>
      </c>
      <c r="T2119">
        <v>3.21</v>
      </c>
      <c r="U2119">
        <v>6.43</v>
      </c>
      <c r="V2119">
        <v>4.96</v>
      </c>
      <c r="W2119">
        <v>2008</v>
      </c>
      <c r="X2119">
        <f t="shared" si="65"/>
        <v>0</v>
      </c>
    </row>
    <row r="2120" spans="1:24" ht="12.75" hidden="1" customHeight="1" x14ac:dyDescent="0.45">
      <c r="A2120">
        <v>80</v>
      </c>
      <c r="B2120" t="s">
        <v>104</v>
      </c>
      <c r="C2120" t="s">
        <v>31</v>
      </c>
      <c r="D2120" s="2" t="str">
        <f t="shared" si="64"/>
        <v>Colorado State2008</v>
      </c>
      <c r="F2120">
        <v>7</v>
      </c>
      <c r="G2120">
        <v>6</v>
      </c>
      <c r="H2120" s="2">
        <v>0</v>
      </c>
      <c r="I2120">
        <v>1.01</v>
      </c>
      <c r="J2120">
        <v>-4.9800000000000004</v>
      </c>
      <c r="K2120">
        <v>-3.96</v>
      </c>
      <c r="L2120" s="2">
        <f>_xlfn.RANK.EQ(I2120, INDEX(CFB!$I$2:$I$1048576, MATCH(W2120, CFB!$W$2:$W$1048576, 0)):INDEX(CFB!$I$2:$I$1048576, MATCH(W2120, CFB!$W$2:$W$1048576, 0) + COUNTIF(CFB!$W$2:$W$1048576, W2120) - 1), 0)</f>
        <v>55</v>
      </c>
      <c r="M2120" s="2">
        <f>_xlfn.RANK.EQ(J2120, INDEX(CFB!$J$2:$J$1048576, MATCH(W2120, CFB!$W$2:$W$1048576, 0)):INDEX(CFB!$J$2:$J$1048576, MATCH(W2120, CFB!$W$2:$W$1048576, 0) + COUNTIF(CFB!$W$2:$W$1048576, W2120) - 1))</f>
        <v>94</v>
      </c>
      <c r="N2120" s="2">
        <f>RANK(K2120, INDEX(CFB!$K$2:$K$1048576, MATCH(W2120, CFB!$W$2:$W$1048576, 0)):INDEX(CFB!$K$2:$K$1048576, MATCH(W2120, CFB!$W$2:$W$1048576, 0) + COUNTIF(CFB!$W$2:$W$1048576, W2120) - 1))</f>
        <v>80</v>
      </c>
      <c r="O2120">
        <v>37.5</v>
      </c>
      <c r="P2120">
        <v>17.87</v>
      </c>
      <c r="Q2120">
        <v>8.6199999999999992</v>
      </c>
      <c r="R2120">
        <v>6.47</v>
      </c>
      <c r="S2120">
        <v>5.17</v>
      </c>
      <c r="T2120">
        <v>4.29</v>
      </c>
      <c r="U2120">
        <v>6.97</v>
      </c>
      <c r="V2120">
        <v>5.18</v>
      </c>
      <c r="W2120">
        <v>2008</v>
      </c>
      <c r="X2120">
        <f t="shared" si="65"/>
        <v>0</v>
      </c>
    </row>
    <row r="2121" spans="1:24" ht="12.75" hidden="1" customHeight="1" x14ac:dyDescent="0.45">
      <c r="A2121">
        <v>81</v>
      </c>
      <c r="B2121" t="s">
        <v>73</v>
      </c>
      <c r="C2121" t="s">
        <v>180</v>
      </c>
      <c r="D2121" s="2" t="str">
        <f t="shared" si="64"/>
        <v>UCLA2008</v>
      </c>
      <c r="F2121">
        <v>4</v>
      </c>
      <c r="G2121">
        <v>8</v>
      </c>
      <c r="H2121" s="2">
        <v>0</v>
      </c>
      <c r="I2121">
        <v>-4.8600000000000003</v>
      </c>
      <c r="J2121">
        <v>0.88</v>
      </c>
      <c r="K2121">
        <v>-3.98</v>
      </c>
      <c r="L2121" s="2">
        <f>_xlfn.RANK.EQ(I2121, INDEX(CFB!$I$2:$I$1048576, MATCH(W2121, CFB!$W$2:$W$1048576, 0)):INDEX(CFB!$I$2:$I$1048576, MATCH(W2121, CFB!$W$2:$W$1048576, 0) + COUNTIF(CFB!$W$2:$W$1048576, W2121) - 1), 0)</f>
        <v>97</v>
      </c>
      <c r="M2121" s="2">
        <f>_xlfn.RANK.EQ(J2121, INDEX(CFB!$J$2:$J$1048576, MATCH(W2121, CFB!$W$2:$W$1048576, 0)):INDEX(CFB!$J$2:$J$1048576, MATCH(W2121, CFB!$W$2:$W$1048576, 0) + COUNTIF(CFB!$W$2:$W$1048576, W2121) - 1))</f>
        <v>58</v>
      </c>
      <c r="N2121" s="2">
        <f>RANK(K2121, INDEX(CFB!$K$2:$K$1048576, MATCH(W2121, CFB!$W$2:$W$1048576, 0)):INDEX(CFB!$K$2:$K$1048576, MATCH(W2121, CFB!$W$2:$W$1048576, 0) + COUNTIF(CFB!$W$2:$W$1048576, W2121) - 1))</f>
        <v>81</v>
      </c>
      <c r="O2121">
        <v>33.25</v>
      </c>
      <c r="P2121">
        <v>12.38</v>
      </c>
      <c r="Q2121">
        <v>7.27</v>
      </c>
      <c r="R2121">
        <v>4.55</v>
      </c>
      <c r="S2121">
        <v>3.67</v>
      </c>
      <c r="T2121">
        <v>3.24</v>
      </c>
      <c r="U2121">
        <v>5.66</v>
      </c>
      <c r="V2121">
        <v>3.66</v>
      </c>
      <c r="W2121">
        <v>2008</v>
      </c>
      <c r="X2121">
        <f t="shared" si="65"/>
        <v>0</v>
      </c>
    </row>
    <row r="2122" spans="1:24" ht="12.75" hidden="1" customHeight="1" x14ac:dyDescent="0.45">
      <c r="A2122">
        <v>82</v>
      </c>
      <c r="B2122" t="s">
        <v>126</v>
      </c>
      <c r="C2122" t="s">
        <v>178</v>
      </c>
      <c r="D2122" s="2" t="str">
        <f t="shared" si="64"/>
        <v>Hawaii2008</v>
      </c>
      <c r="F2122">
        <v>7</v>
      </c>
      <c r="G2122">
        <v>7</v>
      </c>
      <c r="H2122" s="2">
        <v>0</v>
      </c>
      <c r="I2122">
        <v>-1.04</v>
      </c>
      <c r="J2122">
        <v>-3.02</v>
      </c>
      <c r="K2122">
        <v>-4.0599999999999996</v>
      </c>
      <c r="L2122" s="2">
        <f>_xlfn.RANK.EQ(I2122, INDEX(CFB!$I$2:$I$1048576, MATCH(W2122, CFB!$W$2:$W$1048576, 0)):INDEX(CFB!$I$2:$I$1048576, MATCH(W2122, CFB!$W$2:$W$1048576, 0) + COUNTIF(CFB!$W$2:$W$1048576, W2122) - 1), 0)</f>
        <v>72</v>
      </c>
      <c r="M2122" s="2">
        <f>_xlfn.RANK.EQ(J2122, INDEX(CFB!$J$2:$J$1048576, MATCH(W2122, CFB!$W$2:$W$1048576, 0)):INDEX(CFB!$J$2:$J$1048576, MATCH(W2122, CFB!$W$2:$W$1048576, 0) + COUNTIF(CFB!$W$2:$W$1048576, W2122) - 1))</f>
        <v>83</v>
      </c>
      <c r="N2122" s="2">
        <f>RANK(K2122, INDEX(CFB!$K$2:$K$1048576, MATCH(W2122, CFB!$W$2:$W$1048576, 0)):INDEX(CFB!$K$2:$K$1048576, MATCH(W2122, CFB!$W$2:$W$1048576, 0) + COUNTIF(CFB!$W$2:$W$1048576, W2122) - 1))</f>
        <v>82</v>
      </c>
      <c r="O2122">
        <v>35.21</v>
      </c>
      <c r="P2122">
        <v>17.670000000000002</v>
      </c>
      <c r="Q2122">
        <v>8.3800000000000008</v>
      </c>
      <c r="R2122">
        <v>6.38</v>
      </c>
      <c r="S2122">
        <v>3.88</v>
      </c>
      <c r="T2122">
        <v>3.19</v>
      </c>
      <c r="U2122">
        <v>6.35</v>
      </c>
      <c r="V2122">
        <v>4.4400000000000004</v>
      </c>
      <c r="W2122">
        <v>2008</v>
      </c>
      <c r="X2122">
        <f t="shared" si="65"/>
        <v>0</v>
      </c>
    </row>
    <row r="2123" spans="1:24" ht="12.75" hidden="1" customHeight="1" x14ac:dyDescent="0.45">
      <c r="A2123">
        <v>83</v>
      </c>
      <c r="B2123" t="s">
        <v>141</v>
      </c>
      <c r="C2123" t="s">
        <v>31</v>
      </c>
      <c r="D2123" s="2" t="str">
        <f t="shared" si="64"/>
        <v>New Mexico2008</v>
      </c>
      <c r="F2123">
        <v>4</v>
      </c>
      <c r="G2123">
        <v>8</v>
      </c>
      <c r="H2123" s="2">
        <v>0</v>
      </c>
      <c r="I2123">
        <v>-8.5399999999999991</v>
      </c>
      <c r="J2123">
        <v>4.37</v>
      </c>
      <c r="K2123">
        <v>-4.18</v>
      </c>
      <c r="L2123" s="2">
        <f>_xlfn.RANK.EQ(I2123, INDEX(CFB!$I$2:$I$1048576, MATCH(W2123, CFB!$W$2:$W$1048576, 0)):INDEX(CFB!$I$2:$I$1048576, MATCH(W2123, CFB!$W$2:$W$1048576, 0) + COUNTIF(CFB!$W$2:$W$1048576, W2123) - 1), 0)</f>
        <v>111</v>
      </c>
      <c r="M2123" s="2">
        <f>_xlfn.RANK.EQ(J2123, INDEX(CFB!$J$2:$J$1048576, MATCH(W2123, CFB!$W$2:$W$1048576, 0)):INDEX(CFB!$J$2:$J$1048576, MATCH(W2123, CFB!$W$2:$W$1048576, 0) + COUNTIF(CFB!$W$2:$W$1048576, W2123) - 1))</f>
        <v>30</v>
      </c>
      <c r="N2123" s="2">
        <f>RANK(K2123, INDEX(CFB!$K$2:$K$1048576, MATCH(W2123, CFB!$W$2:$W$1048576, 0)):INDEX(CFB!$K$2:$K$1048576, MATCH(W2123, CFB!$W$2:$W$1048576, 0) + COUNTIF(CFB!$W$2:$W$1048576, W2123) - 1))</f>
        <v>83</v>
      </c>
      <c r="O2123">
        <v>32.450000000000003</v>
      </c>
      <c r="P2123">
        <v>8.41</v>
      </c>
      <c r="Q2123">
        <v>6.29</v>
      </c>
      <c r="R2123">
        <v>5.6</v>
      </c>
      <c r="S2123">
        <v>5.45</v>
      </c>
      <c r="T2123">
        <v>2.69</v>
      </c>
      <c r="U2123">
        <v>5.9</v>
      </c>
      <c r="V2123">
        <v>3.86</v>
      </c>
      <c r="W2123">
        <v>2008</v>
      </c>
      <c r="X2123">
        <f t="shared" si="65"/>
        <v>0</v>
      </c>
    </row>
    <row r="2124" spans="1:24" ht="12.75" hidden="1" customHeight="1" x14ac:dyDescent="0.45">
      <c r="A2124">
        <v>84</v>
      </c>
      <c r="B2124" t="s">
        <v>44</v>
      </c>
      <c r="C2124" t="s">
        <v>10</v>
      </c>
      <c r="D2124" s="2" t="str">
        <f t="shared" si="64"/>
        <v>Michigan2008</v>
      </c>
      <c r="F2124">
        <v>3</v>
      </c>
      <c r="G2124">
        <v>9</v>
      </c>
      <c r="H2124" s="2">
        <v>0</v>
      </c>
      <c r="I2124">
        <v>-2.11</v>
      </c>
      <c r="J2124">
        <v>-2.5499999999999998</v>
      </c>
      <c r="K2124">
        <v>-4.66</v>
      </c>
      <c r="L2124" s="2">
        <f>_xlfn.RANK.EQ(I2124, INDEX(CFB!$I$2:$I$1048576, MATCH(W2124, CFB!$W$2:$W$1048576, 0)):INDEX(CFB!$I$2:$I$1048576, MATCH(W2124, CFB!$W$2:$W$1048576, 0) + COUNTIF(CFB!$W$2:$W$1048576, W2124) - 1), 0)</f>
        <v>83</v>
      </c>
      <c r="M2124" s="2">
        <f>_xlfn.RANK.EQ(J2124, INDEX(CFB!$J$2:$J$1048576, MATCH(W2124, CFB!$W$2:$W$1048576, 0)):INDEX(CFB!$J$2:$J$1048576, MATCH(W2124, CFB!$W$2:$W$1048576, 0) + COUNTIF(CFB!$W$2:$W$1048576, W2124) - 1))</f>
        <v>79</v>
      </c>
      <c r="N2124" s="2">
        <f>RANK(K2124, INDEX(CFB!$K$2:$K$1048576, MATCH(W2124, CFB!$W$2:$W$1048576, 0)):INDEX(CFB!$K$2:$K$1048576, MATCH(W2124, CFB!$W$2:$W$1048576, 0) + COUNTIF(CFB!$W$2:$W$1048576, W2124) - 1))</f>
        <v>84</v>
      </c>
      <c r="O2124">
        <v>36.82</v>
      </c>
      <c r="P2124">
        <v>14.1</v>
      </c>
      <c r="Q2124">
        <v>6.61</v>
      </c>
      <c r="R2124">
        <v>6.05</v>
      </c>
      <c r="S2124">
        <v>5.17</v>
      </c>
      <c r="T2124">
        <v>2.52</v>
      </c>
      <c r="U2124">
        <v>5.8</v>
      </c>
      <c r="V2124">
        <v>4.05</v>
      </c>
      <c r="W2124">
        <v>2008</v>
      </c>
      <c r="X2124">
        <f t="shared" si="65"/>
        <v>0</v>
      </c>
    </row>
    <row r="2125" spans="1:24" ht="12.75" hidden="1" customHeight="1" x14ac:dyDescent="0.45">
      <c r="A2125">
        <v>85</v>
      </c>
      <c r="B2125" t="s">
        <v>148</v>
      </c>
      <c r="C2125" t="s">
        <v>165</v>
      </c>
      <c r="D2125" s="2" t="str">
        <f t="shared" si="64"/>
        <v>UTEP2008</v>
      </c>
      <c r="F2125">
        <v>5</v>
      </c>
      <c r="G2125">
        <v>7</v>
      </c>
      <c r="H2125" s="2">
        <v>0</v>
      </c>
      <c r="I2125">
        <v>3.94</v>
      </c>
      <c r="J2125">
        <v>-8.89</v>
      </c>
      <c r="K2125">
        <v>-4.95</v>
      </c>
      <c r="L2125" s="2">
        <f>_xlfn.RANK.EQ(I2125, INDEX(CFB!$I$2:$I$1048576, MATCH(W2125, CFB!$W$2:$W$1048576, 0)):INDEX(CFB!$I$2:$I$1048576, MATCH(W2125, CFB!$W$2:$W$1048576, 0) + COUNTIF(CFB!$W$2:$W$1048576, W2125) - 1), 0)</f>
        <v>31</v>
      </c>
      <c r="M2125" s="2">
        <f>_xlfn.RANK.EQ(J2125, INDEX(CFB!$J$2:$J$1048576, MATCH(W2125, CFB!$W$2:$W$1048576, 0)):INDEX(CFB!$J$2:$J$1048576, MATCH(W2125, CFB!$W$2:$W$1048576, 0) + COUNTIF(CFB!$W$2:$W$1048576, W2125) - 1))</f>
        <v>115</v>
      </c>
      <c r="N2125" s="2">
        <f>RANK(K2125, INDEX(CFB!$K$2:$K$1048576, MATCH(W2125, CFB!$W$2:$W$1048576, 0)):INDEX(CFB!$K$2:$K$1048576, MATCH(W2125, CFB!$W$2:$W$1048576, 0) + COUNTIF(CFB!$W$2:$W$1048576, W2125) - 1))</f>
        <v>85</v>
      </c>
      <c r="O2125">
        <v>42.72</v>
      </c>
      <c r="P2125">
        <v>22.71</v>
      </c>
      <c r="Q2125">
        <v>8.3000000000000007</v>
      </c>
      <c r="R2125">
        <v>7.16</v>
      </c>
      <c r="S2125">
        <v>4.45</v>
      </c>
      <c r="T2125">
        <v>4.6900000000000004</v>
      </c>
      <c r="U2125">
        <v>6.7</v>
      </c>
      <c r="V2125">
        <v>5.49</v>
      </c>
      <c r="W2125">
        <v>2008</v>
      </c>
      <c r="X2125">
        <f t="shared" si="65"/>
        <v>0</v>
      </c>
    </row>
    <row r="2126" spans="1:24" ht="12.75" hidden="1" customHeight="1" x14ac:dyDescent="0.45">
      <c r="A2126">
        <v>86</v>
      </c>
      <c r="B2126" t="s">
        <v>109</v>
      </c>
      <c r="C2126" t="s">
        <v>157</v>
      </c>
      <c r="D2126" s="2" t="str">
        <f t="shared" si="64"/>
        <v>Mississippi State2008</v>
      </c>
      <c r="F2126">
        <v>4</v>
      </c>
      <c r="G2126">
        <v>8</v>
      </c>
      <c r="H2126" s="2">
        <v>0</v>
      </c>
      <c r="I2126">
        <v>-6.41</v>
      </c>
      <c r="J2126">
        <v>1.42</v>
      </c>
      <c r="K2126">
        <v>-5</v>
      </c>
      <c r="L2126" s="2">
        <f>_xlfn.RANK.EQ(I2126, INDEX(CFB!$I$2:$I$1048576, MATCH(W2126, CFB!$W$2:$W$1048576, 0)):INDEX(CFB!$I$2:$I$1048576, MATCH(W2126, CFB!$W$2:$W$1048576, 0) + COUNTIF(CFB!$W$2:$W$1048576, W2126) - 1), 0)</f>
        <v>107</v>
      </c>
      <c r="M2126" s="2">
        <f>_xlfn.RANK.EQ(J2126, INDEX(CFB!$J$2:$J$1048576, MATCH(W2126, CFB!$W$2:$W$1048576, 0)):INDEX(CFB!$J$2:$J$1048576, MATCH(W2126, CFB!$W$2:$W$1048576, 0) + COUNTIF(CFB!$W$2:$W$1048576, W2126) - 1))</f>
        <v>51</v>
      </c>
      <c r="N2126" s="2">
        <f>RANK(K2126, INDEX(CFB!$K$2:$K$1048576, MATCH(W2126, CFB!$W$2:$W$1048576, 0)):INDEX(CFB!$K$2:$K$1048576, MATCH(W2126, CFB!$W$2:$W$1048576, 0) + COUNTIF(CFB!$W$2:$W$1048576, W2126) - 1))</f>
        <v>86</v>
      </c>
      <c r="O2126">
        <v>31.09</v>
      </c>
      <c r="P2126">
        <v>13.69</v>
      </c>
      <c r="Q2126">
        <v>6.7</v>
      </c>
      <c r="R2126">
        <v>5.73</v>
      </c>
      <c r="S2126">
        <v>4.4800000000000004</v>
      </c>
      <c r="T2126">
        <v>3.1</v>
      </c>
      <c r="U2126">
        <v>5.55</v>
      </c>
      <c r="V2126">
        <v>4.28</v>
      </c>
      <c r="W2126">
        <v>2008</v>
      </c>
      <c r="X2126">
        <f t="shared" si="65"/>
        <v>0</v>
      </c>
    </row>
    <row r="2127" spans="1:24" ht="12.75" hidden="1" customHeight="1" x14ac:dyDescent="0.45">
      <c r="A2127">
        <v>87</v>
      </c>
      <c r="B2127" t="s">
        <v>34</v>
      </c>
      <c r="C2127" t="s">
        <v>181</v>
      </c>
      <c r="D2127" s="2" t="str">
        <f t="shared" si="64"/>
        <v>Texas A&amp;M2008</v>
      </c>
      <c r="F2127">
        <v>4</v>
      </c>
      <c r="G2127">
        <v>8</v>
      </c>
      <c r="H2127" s="2">
        <v>0</v>
      </c>
      <c r="I2127">
        <v>1.92</v>
      </c>
      <c r="J2127">
        <v>-7.3</v>
      </c>
      <c r="K2127">
        <v>-5.38</v>
      </c>
      <c r="L2127" s="2">
        <f>_xlfn.RANK.EQ(I2127, INDEX(CFB!$I$2:$I$1048576, MATCH(W2127, CFB!$W$2:$W$1048576, 0)):INDEX(CFB!$I$2:$I$1048576, MATCH(W2127, CFB!$W$2:$W$1048576, 0) + COUNTIF(CFB!$W$2:$W$1048576, W2127) - 1), 0)</f>
        <v>44</v>
      </c>
      <c r="M2127" s="2">
        <f>_xlfn.RANK.EQ(J2127, INDEX(CFB!$J$2:$J$1048576, MATCH(W2127, CFB!$W$2:$W$1048576, 0)):INDEX(CFB!$J$2:$J$1048576, MATCH(W2127, CFB!$W$2:$W$1048576, 0) + COUNTIF(CFB!$W$2:$W$1048576, W2127) - 1))</f>
        <v>108</v>
      </c>
      <c r="N2127" s="2">
        <f>RANK(K2127, INDEX(CFB!$K$2:$K$1048576, MATCH(W2127, CFB!$W$2:$W$1048576, 0)):INDEX(CFB!$K$2:$K$1048576, MATCH(W2127, CFB!$W$2:$W$1048576, 0) + COUNTIF(CFB!$W$2:$W$1048576, W2127) - 1))</f>
        <v>87</v>
      </c>
      <c r="O2127">
        <v>40.93</v>
      </c>
      <c r="P2127">
        <v>19.97</v>
      </c>
      <c r="Q2127">
        <v>8.64</v>
      </c>
      <c r="R2127">
        <v>6.58</v>
      </c>
      <c r="S2127">
        <v>4.0599999999999996</v>
      </c>
      <c r="T2127">
        <v>3.95</v>
      </c>
      <c r="U2127">
        <v>6.52</v>
      </c>
      <c r="V2127">
        <v>4.97</v>
      </c>
      <c r="W2127">
        <v>2008</v>
      </c>
      <c r="X2127">
        <f t="shared" si="65"/>
        <v>0</v>
      </c>
    </row>
    <row r="2128" spans="1:24" ht="12.75" hidden="1" customHeight="1" x14ac:dyDescent="0.45">
      <c r="A2128">
        <v>88</v>
      </c>
      <c r="B2128" t="s">
        <v>77</v>
      </c>
      <c r="C2128" t="s">
        <v>174</v>
      </c>
      <c r="D2128" s="2" t="str">
        <f t="shared" si="64"/>
        <v>Louisiana2008</v>
      </c>
      <c r="F2128">
        <v>6</v>
      </c>
      <c r="G2128">
        <v>6</v>
      </c>
      <c r="H2128" s="2">
        <v>0</v>
      </c>
      <c r="I2128">
        <v>2.75</v>
      </c>
      <c r="J2128">
        <v>-8.32</v>
      </c>
      <c r="K2128">
        <v>-5.57</v>
      </c>
      <c r="L2128" s="2">
        <f>_xlfn.RANK.EQ(I2128, INDEX(CFB!$I$2:$I$1048576, MATCH(W2128, CFB!$W$2:$W$1048576, 0)):INDEX(CFB!$I$2:$I$1048576, MATCH(W2128, CFB!$W$2:$W$1048576, 0) + COUNTIF(CFB!$W$2:$W$1048576, W2128) - 1), 0)</f>
        <v>37</v>
      </c>
      <c r="M2128" s="2">
        <f>_xlfn.RANK.EQ(J2128, INDEX(CFB!$J$2:$J$1048576, MATCH(W2128, CFB!$W$2:$W$1048576, 0)):INDEX(CFB!$J$2:$J$1048576, MATCH(W2128, CFB!$W$2:$W$1048576, 0) + COUNTIF(CFB!$W$2:$W$1048576, W2128) - 1))</f>
        <v>110</v>
      </c>
      <c r="N2128" s="2">
        <f>RANK(K2128, INDEX(CFB!$K$2:$K$1048576, MATCH(W2128, CFB!$W$2:$W$1048576, 0)):INDEX(CFB!$K$2:$K$1048576, MATCH(W2128, CFB!$W$2:$W$1048576, 0) + COUNTIF(CFB!$W$2:$W$1048576, W2128) - 1))</f>
        <v>88</v>
      </c>
      <c r="O2128">
        <v>40.71</v>
      </c>
      <c r="P2128">
        <v>23.08</v>
      </c>
      <c r="Q2128">
        <v>8.3800000000000008</v>
      </c>
      <c r="R2128">
        <v>6.57</v>
      </c>
      <c r="S2128">
        <v>6.38</v>
      </c>
      <c r="T2128">
        <v>4.55</v>
      </c>
      <c r="U2128">
        <v>7.23</v>
      </c>
      <c r="V2128">
        <v>5.25</v>
      </c>
      <c r="W2128">
        <v>2008</v>
      </c>
      <c r="X2128">
        <f t="shared" si="65"/>
        <v>0</v>
      </c>
    </row>
    <row r="2129" spans="1:24" ht="12.75" hidden="1" customHeight="1" x14ac:dyDescent="0.45">
      <c r="A2129">
        <v>89</v>
      </c>
      <c r="B2129" t="s">
        <v>68</v>
      </c>
      <c r="C2129" t="s">
        <v>168</v>
      </c>
      <c r="D2129" s="2" t="str">
        <f t="shared" si="64"/>
        <v>Memphis2008</v>
      </c>
      <c r="F2129">
        <v>6</v>
      </c>
      <c r="G2129">
        <v>7</v>
      </c>
      <c r="H2129" s="2">
        <v>0</v>
      </c>
      <c r="I2129">
        <v>-0.14000000000000001</v>
      </c>
      <c r="J2129">
        <v>-5.47</v>
      </c>
      <c r="K2129">
        <v>-5.62</v>
      </c>
      <c r="L2129" s="2">
        <f>_xlfn.RANK.EQ(I2129, INDEX(CFB!$I$2:$I$1048576, MATCH(W2129, CFB!$W$2:$W$1048576, 0)):INDEX(CFB!$I$2:$I$1048576, MATCH(W2129, CFB!$W$2:$W$1048576, 0) + COUNTIF(CFB!$W$2:$W$1048576, W2129) - 1), 0)</f>
        <v>65</v>
      </c>
      <c r="M2129" s="2">
        <f>_xlfn.RANK.EQ(J2129, INDEX(CFB!$J$2:$J$1048576, MATCH(W2129, CFB!$W$2:$W$1048576, 0)):INDEX(CFB!$J$2:$J$1048576, MATCH(W2129, CFB!$W$2:$W$1048576, 0) + COUNTIF(CFB!$W$2:$W$1048576, W2129) - 1))</f>
        <v>96</v>
      </c>
      <c r="N2129" s="2">
        <f>RANK(K2129, INDEX(CFB!$K$2:$K$1048576, MATCH(W2129, CFB!$W$2:$W$1048576, 0)):INDEX(CFB!$K$2:$K$1048576, MATCH(W2129, CFB!$W$2:$W$1048576, 0) + COUNTIF(CFB!$W$2:$W$1048576, W2129) - 1))</f>
        <v>89</v>
      </c>
      <c r="O2129">
        <v>37.5</v>
      </c>
      <c r="P2129">
        <v>17.61</v>
      </c>
      <c r="Q2129">
        <v>7.07</v>
      </c>
      <c r="R2129">
        <v>6.83</v>
      </c>
      <c r="S2129">
        <v>5.53</v>
      </c>
      <c r="T2129">
        <v>4.05</v>
      </c>
      <c r="U2129">
        <v>6.31</v>
      </c>
      <c r="V2129">
        <v>5.14</v>
      </c>
      <c r="W2129">
        <v>2008</v>
      </c>
      <c r="X2129">
        <f t="shared" si="65"/>
        <v>0</v>
      </c>
    </row>
    <row r="2130" spans="1:24" ht="12.75" hidden="1" customHeight="1" x14ac:dyDescent="0.45">
      <c r="A2130">
        <v>90</v>
      </c>
      <c r="B2130" t="s">
        <v>143</v>
      </c>
      <c r="C2130" t="s">
        <v>174</v>
      </c>
      <c r="D2130" s="2" t="str">
        <f t="shared" si="64"/>
        <v>Florida Atlantic2008</v>
      </c>
      <c r="F2130">
        <v>7</v>
      </c>
      <c r="G2130">
        <v>6</v>
      </c>
      <c r="H2130" s="2">
        <v>0</v>
      </c>
      <c r="I2130">
        <v>-1.97</v>
      </c>
      <c r="J2130">
        <v>-3.73</v>
      </c>
      <c r="K2130">
        <v>-5.7</v>
      </c>
      <c r="L2130" s="2">
        <f>_xlfn.RANK.EQ(I2130, INDEX(CFB!$I$2:$I$1048576, MATCH(W2130, CFB!$W$2:$W$1048576, 0)):INDEX(CFB!$I$2:$I$1048576, MATCH(W2130, CFB!$W$2:$W$1048576, 0) + COUNTIF(CFB!$W$2:$W$1048576, W2130) - 1), 0)</f>
        <v>82</v>
      </c>
      <c r="M2130" s="2">
        <f>_xlfn.RANK.EQ(J2130, INDEX(CFB!$J$2:$J$1048576, MATCH(W2130, CFB!$W$2:$W$1048576, 0)):INDEX(CFB!$J$2:$J$1048576, MATCH(W2130, CFB!$W$2:$W$1048576, 0) + COUNTIF(CFB!$W$2:$W$1048576, W2130) - 1))</f>
        <v>87</v>
      </c>
      <c r="N2130" s="2">
        <f>RANK(K2130, INDEX(CFB!$K$2:$K$1048576, MATCH(W2130, CFB!$W$2:$W$1048576, 0)):INDEX(CFB!$K$2:$K$1048576, MATCH(W2130, CFB!$W$2:$W$1048576, 0) + COUNTIF(CFB!$W$2:$W$1048576, W2130) - 1))</f>
        <v>90</v>
      </c>
      <c r="O2130">
        <v>33.99</v>
      </c>
      <c r="P2130">
        <v>18.36</v>
      </c>
      <c r="Q2130">
        <v>7.8</v>
      </c>
      <c r="R2130">
        <v>6.1</v>
      </c>
      <c r="S2130">
        <v>4.9800000000000004</v>
      </c>
      <c r="T2130">
        <v>3.79</v>
      </c>
      <c r="U2130">
        <v>6.49</v>
      </c>
      <c r="V2130">
        <v>4.7</v>
      </c>
      <c r="W2130">
        <v>2008</v>
      </c>
      <c r="X2130">
        <f t="shared" si="65"/>
        <v>0</v>
      </c>
    </row>
    <row r="2131" spans="1:24" ht="12.75" hidden="1" customHeight="1" x14ac:dyDescent="0.45">
      <c r="A2131">
        <v>91</v>
      </c>
      <c r="B2131" t="s">
        <v>125</v>
      </c>
      <c r="C2131" t="s">
        <v>174</v>
      </c>
      <c r="D2131" s="2" t="str">
        <f t="shared" si="64"/>
        <v>Arkansas State2008</v>
      </c>
      <c r="F2131">
        <v>6</v>
      </c>
      <c r="G2131">
        <v>6</v>
      </c>
      <c r="H2131" s="2">
        <v>0</v>
      </c>
      <c r="I2131">
        <v>-5.61</v>
      </c>
      <c r="J2131">
        <v>-0.64</v>
      </c>
      <c r="K2131">
        <v>-6.24</v>
      </c>
      <c r="L2131" s="2">
        <f>_xlfn.RANK.EQ(I2131, INDEX(CFB!$I$2:$I$1048576, MATCH(W2131, CFB!$W$2:$W$1048576, 0)):INDEX(CFB!$I$2:$I$1048576, MATCH(W2131, CFB!$W$2:$W$1048576, 0) + COUNTIF(CFB!$W$2:$W$1048576, W2131) - 1), 0)</f>
        <v>101</v>
      </c>
      <c r="M2131" s="2">
        <f>_xlfn.RANK.EQ(J2131, INDEX(CFB!$J$2:$J$1048576, MATCH(W2131, CFB!$W$2:$W$1048576, 0)):INDEX(CFB!$J$2:$J$1048576, MATCH(W2131, CFB!$W$2:$W$1048576, 0) + COUNTIF(CFB!$W$2:$W$1048576, W2131) - 1))</f>
        <v>70</v>
      </c>
      <c r="N2131" s="2">
        <f>RANK(K2131, INDEX(CFB!$K$2:$K$1048576, MATCH(W2131, CFB!$W$2:$W$1048576, 0)):INDEX(CFB!$K$2:$K$1048576, MATCH(W2131, CFB!$W$2:$W$1048576, 0) + COUNTIF(CFB!$W$2:$W$1048576, W2131) - 1))</f>
        <v>91</v>
      </c>
      <c r="O2131">
        <v>34.65</v>
      </c>
      <c r="P2131">
        <v>13.99</v>
      </c>
      <c r="Q2131">
        <v>8.31</v>
      </c>
      <c r="R2131">
        <v>5.97</v>
      </c>
      <c r="S2131">
        <v>5.44</v>
      </c>
      <c r="T2131">
        <v>3.02</v>
      </c>
      <c r="U2131">
        <v>6.65</v>
      </c>
      <c r="V2131">
        <v>4.3600000000000003</v>
      </c>
      <c r="W2131">
        <v>2008</v>
      </c>
      <c r="X2131">
        <f t="shared" si="65"/>
        <v>0</v>
      </c>
    </row>
    <row r="2132" spans="1:24" ht="12.75" hidden="1" customHeight="1" x14ac:dyDescent="0.45">
      <c r="A2132">
        <v>92</v>
      </c>
      <c r="B2132" t="s">
        <v>142</v>
      </c>
      <c r="C2132" t="s">
        <v>174</v>
      </c>
      <c r="D2132" s="2" t="str">
        <f t="shared" si="64"/>
        <v>Florida International2008</v>
      </c>
      <c r="F2132">
        <v>5</v>
      </c>
      <c r="G2132">
        <v>7</v>
      </c>
      <c r="H2132" s="2">
        <v>0</v>
      </c>
      <c r="I2132">
        <v>-2.83</v>
      </c>
      <c r="J2132">
        <v>-3.76</v>
      </c>
      <c r="K2132">
        <v>-6.58</v>
      </c>
      <c r="L2132" s="2">
        <f>_xlfn.RANK.EQ(I2132, INDEX(CFB!$I$2:$I$1048576, MATCH(W2132, CFB!$W$2:$W$1048576, 0)):INDEX(CFB!$I$2:$I$1048576, MATCH(W2132, CFB!$W$2:$W$1048576, 0) + COUNTIF(CFB!$W$2:$W$1048576, W2132) - 1), 0)</f>
        <v>87</v>
      </c>
      <c r="M2132" s="2">
        <f>_xlfn.RANK.EQ(J2132, INDEX(CFB!$J$2:$J$1048576, MATCH(W2132, CFB!$W$2:$W$1048576, 0)):INDEX(CFB!$J$2:$J$1048576, MATCH(W2132, CFB!$W$2:$W$1048576, 0) + COUNTIF(CFB!$W$2:$W$1048576, W2132) - 1))</f>
        <v>88</v>
      </c>
      <c r="N2132" s="2">
        <f>RANK(K2132, INDEX(CFB!$K$2:$K$1048576, MATCH(W2132, CFB!$W$2:$W$1048576, 0)):INDEX(CFB!$K$2:$K$1048576, MATCH(W2132, CFB!$W$2:$W$1048576, 0) + COUNTIF(CFB!$W$2:$W$1048576, W2132) - 1))</f>
        <v>92</v>
      </c>
      <c r="O2132">
        <v>33.729999999999997</v>
      </c>
      <c r="P2132">
        <v>18.649999999999999</v>
      </c>
      <c r="Q2132">
        <v>8.25</v>
      </c>
      <c r="R2132">
        <v>5.46</v>
      </c>
      <c r="S2132">
        <v>3.45</v>
      </c>
      <c r="T2132">
        <v>2.99</v>
      </c>
      <c r="U2132">
        <v>5.71</v>
      </c>
      <c r="V2132">
        <v>4.05</v>
      </c>
      <c r="W2132">
        <v>2008</v>
      </c>
      <c r="X2132">
        <f t="shared" si="65"/>
        <v>0</v>
      </c>
    </row>
    <row r="2133" spans="1:24" ht="12.75" hidden="1" customHeight="1" x14ac:dyDescent="0.45">
      <c r="A2133">
        <v>93</v>
      </c>
      <c r="B2133" t="s">
        <v>127</v>
      </c>
      <c r="C2133" t="s">
        <v>162</v>
      </c>
      <c r="D2133" s="2" t="str">
        <f t="shared" si="64"/>
        <v>Akron2008</v>
      </c>
      <c r="F2133">
        <v>5</v>
      </c>
      <c r="G2133">
        <v>7</v>
      </c>
      <c r="H2133" s="2">
        <v>0</v>
      </c>
      <c r="I2133">
        <v>2.72</v>
      </c>
      <c r="J2133">
        <v>-9.59</v>
      </c>
      <c r="K2133">
        <v>-6.87</v>
      </c>
      <c r="L2133" s="2">
        <f>_xlfn.RANK.EQ(I2133, INDEX(CFB!$I$2:$I$1048576, MATCH(W2133, CFB!$W$2:$W$1048576, 0)):INDEX(CFB!$I$2:$I$1048576, MATCH(W2133, CFB!$W$2:$W$1048576, 0) + COUNTIF(CFB!$W$2:$W$1048576, W2133) - 1), 0)</f>
        <v>39</v>
      </c>
      <c r="M2133" s="2">
        <f>_xlfn.RANK.EQ(J2133, INDEX(CFB!$J$2:$J$1048576, MATCH(W2133, CFB!$W$2:$W$1048576, 0)):INDEX(CFB!$J$2:$J$1048576, MATCH(W2133, CFB!$W$2:$W$1048576, 0) + COUNTIF(CFB!$W$2:$W$1048576, W2133) - 1))</f>
        <v>117</v>
      </c>
      <c r="N2133" s="2">
        <f>RANK(K2133, INDEX(CFB!$K$2:$K$1048576, MATCH(W2133, CFB!$W$2:$W$1048576, 0)):INDEX(CFB!$K$2:$K$1048576, MATCH(W2133, CFB!$W$2:$W$1048576, 0) + COUNTIF(CFB!$W$2:$W$1048576, W2133) - 1))</f>
        <v>93</v>
      </c>
      <c r="O2133">
        <v>40.75</v>
      </c>
      <c r="P2133">
        <v>21.51</v>
      </c>
      <c r="Q2133">
        <v>7.66</v>
      </c>
      <c r="R2133">
        <v>6.6</v>
      </c>
      <c r="S2133">
        <v>5.18</v>
      </c>
      <c r="T2133">
        <v>3.58</v>
      </c>
      <c r="U2133">
        <v>6.52</v>
      </c>
      <c r="V2133">
        <v>4.71</v>
      </c>
      <c r="W2133">
        <v>2008</v>
      </c>
      <c r="X2133">
        <f t="shared" si="65"/>
        <v>0</v>
      </c>
    </row>
    <row r="2134" spans="1:24" ht="12.75" hidden="1" customHeight="1" x14ac:dyDescent="0.45">
      <c r="A2134">
        <v>94</v>
      </c>
      <c r="B2134" t="s">
        <v>114</v>
      </c>
      <c r="C2134" t="s">
        <v>178</v>
      </c>
      <c r="D2134" s="2" t="str">
        <f t="shared" si="64"/>
        <v>San Jose State2008</v>
      </c>
      <c r="F2134">
        <v>6</v>
      </c>
      <c r="G2134">
        <v>6</v>
      </c>
      <c r="H2134" s="2">
        <v>0</v>
      </c>
      <c r="I2134">
        <v>-9.5500000000000007</v>
      </c>
      <c r="J2134">
        <v>2.34</v>
      </c>
      <c r="K2134">
        <v>-7.22</v>
      </c>
      <c r="L2134" s="2">
        <f>_xlfn.RANK.EQ(I2134, INDEX(CFB!$I$2:$I$1048576, MATCH(W2134, CFB!$W$2:$W$1048576, 0)):INDEX(CFB!$I$2:$I$1048576, MATCH(W2134, CFB!$W$2:$W$1048576, 0) + COUNTIF(CFB!$W$2:$W$1048576, W2134) - 1), 0)</f>
        <v>114</v>
      </c>
      <c r="M2134" s="2">
        <f>_xlfn.RANK.EQ(J2134, INDEX(CFB!$J$2:$J$1048576, MATCH(W2134, CFB!$W$2:$W$1048576, 0)):INDEX(CFB!$J$2:$J$1048576, MATCH(W2134, CFB!$W$2:$W$1048576, 0) + COUNTIF(CFB!$W$2:$W$1048576, W2134) - 1))</f>
        <v>47</v>
      </c>
      <c r="N2134" s="2">
        <f>RANK(K2134, INDEX(CFB!$K$2:$K$1048576, MATCH(W2134, CFB!$W$2:$W$1048576, 0)):INDEX(CFB!$K$2:$K$1048576, MATCH(W2134, CFB!$W$2:$W$1048576, 0) + COUNTIF(CFB!$W$2:$W$1048576, W2134) - 1))</f>
        <v>94</v>
      </c>
      <c r="O2134">
        <v>25.52</v>
      </c>
      <c r="P2134">
        <v>10.66</v>
      </c>
      <c r="Q2134">
        <v>6.74</v>
      </c>
      <c r="R2134">
        <v>4.6500000000000004</v>
      </c>
      <c r="S2134">
        <v>3.13</v>
      </c>
      <c r="T2134">
        <v>3.31</v>
      </c>
      <c r="U2134">
        <v>5.05</v>
      </c>
      <c r="V2134">
        <v>3.71</v>
      </c>
      <c r="W2134">
        <v>2008</v>
      </c>
      <c r="X2134">
        <f t="shared" si="65"/>
        <v>0</v>
      </c>
    </row>
    <row r="2135" spans="1:24" ht="12.75" hidden="1" customHeight="1" x14ac:dyDescent="0.45">
      <c r="A2135">
        <v>95</v>
      </c>
      <c r="B2135" t="s">
        <v>50</v>
      </c>
      <c r="C2135" t="s">
        <v>31</v>
      </c>
      <c r="D2135" s="2" t="str">
        <f t="shared" si="64"/>
        <v>Nevada-Las Vegas2008</v>
      </c>
      <c r="F2135">
        <v>5</v>
      </c>
      <c r="G2135">
        <v>7</v>
      </c>
      <c r="H2135" s="2">
        <v>0</v>
      </c>
      <c r="I2135">
        <v>1.26</v>
      </c>
      <c r="J2135">
        <v>-8.67</v>
      </c>
      <c r="K2135">
        <v>-7.41</v>
      </c>
      <c r="L2135" s="2">
        <f>_xlfn.RANK.EQ(I2135, INDEX(CFB!$I$2:$I$1048576, MATCH(W2135, CFB!$W$2:$W$1048576, 0)):INDEX(CFB!$I$2:$I$1048576, MATCH(W2135, CFB!$W$2:$W$1048576, 0) + COUNTIF(CFB!$W$2:$W$1048576, W2135) - 1), 0)</f>
        <v>52</v>
      </c>
      <c r="M2135" s="2">
        <f>_xlfn.RANK.EQ(J2135, INDEX(CFB!$J$2:$J$1048576, MATCH(W2135, CFB!$W$2:$W$1048576, 0)):INDEX(CFB!$J$2:$J$1048576, MATCH(W2135, CFB!$W$2:$W$1048576, 0) + COUNTIF(CFB!$W$2:$W$1048576, W2135) - 1))</f>
        <v>112</v>
      </c>
      <c r="N2135" s="2">
        <f>RANK(K2135, INDEX(CFB!$K$2:$K$1048576, MATCH(W2135, CFB!$W$2:$W$1048576, 0)):INDEX(CFB!$K$2:$K$1048576, MATCH(W2135, CFB!$W$2:$W$1048576, 0) + COUNTIF(CFB!$W$2:$W$1048576, W2135) - 1))</f>
        <v>95</v>
      </c>
      <c r="O2135">
        <v>38.1</v>
      </c>
      <c r="P2135">
        <v>20.53</v>
      </c>
      <c r="Q2135">
        <v>7.86</v>
      </c>
      <c r="R2135">
        <v>7.16</v>
      </c>
      <c r="S2135">
        <v>4.7699999999999996</v>
      </c>
      <c r="T2135">
        <v>4.1100000000000003</v>
      </c>
      <c r="U2135">
        <v>6.36</v>
      </c>
      <c r="V2135">
        <v>5.17</v>
      </c>
      <c r="W2135">
        <v>2008</v>
      </c>
      <c r="X2135">
        <f t="shared" si="65"/>
        <v>0</v>
      </c>
    </row>
    <row r="2136" spans="1:24" ht="12.75" hidden="1" customHeight="1" x14ac:dyDescent="0.45">
      <c r="A2136">
        <v>96</v>
      </c>
      <c r="B2136" t="s">
        <v>62</v>
      </c>
      <c r="C2136" t="s">
        <v>168</v>
      </c>
      <c r="D2136" s="2" t="str">
        <f t="shared" si="64"/>
        <v>Marshall2008</v>
      </c>
      <c r="F2136">
        <v>4</v>
      </c>
      <c r="G2136">
        <v>8</v>
      </c>
      <c r="H2136" s="2">
        <v>0</v>
      </c>
      <c r="I2136">
        <v>-5.86</v>
      </c>
      <c r="J2136">
        <v>-1.81</v>
      </c>
      <c r="K2136">
        <v>-7.66</v>
      </c>
      <c r="L2136" s="2">
        <f>_xlfn.RANK.EQ(I2136, INDEX(CFB!$I$2:$I$1048576, MATCH(W2136, CFB!$W$2:$W$1048576, 0)):INDEX(CFB!$I$2:$I$1048576, MATCH(W2136, CFB!$W$2:$W$1048576, 0) + COUNTIF(CFB!$W$2:$W$1048576, W2136) - 1), 0)</f>
        <v>103</v>
      </c>
      <c r="M2136" s="2">
        <f>_xlfn.RANK.EQ(J2136, INDEX(CFB!$J$2:$J$1048576, MATCH(W2136, CFB!$W$2:$W$1048576, 0)):INDEX(CFB!$J$2:$J$1048576, MATCH(W2136, CFB!$W$2:$W$1048576, 0) + COUNTIF(CFB!$W$2:$W$1048576, W2136) - 1))</f>
        <v>76</v>
      </c>
      <c r="N2136" s="2">
        <f>RANK(K2136, INDEX(CFB!$K$2:$K$1048576, MATCH(W2136, CFB!$W$2:$W$1048576, 0)):INDEX(CFB!$K$2:$K$1048576, MATCH(W2136, CFB!$W$2:$W$1048576, 0) + COUNTIF(CFB!$W$2:$W$1048576, W2136) - 1))</f>
        <v>96</v>
      </c>
      <c r="O2136">
        <v>31.4</v>
      </c>
      <c r="P2136">
        <v>14.2</v>
      </c>
      <c r="Q2136">
        <v>6.57</v>
      </c>
      <c r="R2136">
        <v>6.25</v>
      </c>
      <c r="S2136">
        <v>5.3</v>
      </c>
      <c r="T2136">
        <v>2.93</v>
      </c>
      <c r="U2136">
        <v>5.96</v>
      </c>
      <c r="V2136">
        <v>4.34</v>
      </c>
      <c r="W2136">
        <v>2008</v>
      </c>
      <c r="X2136">
        <f t="shared" si="65"/>
        <v>0</v>
      </c>
    </row>
    <row r="2137" spans="1:24" ht="12.75" hidden="1" customHeight="1" x14ac:dyDescent="0.45">
      <c r="A2137">
        <v>97</v>
      </c>
      <c r="B2137" t="s">
        <v>40</v>
      </c>
      <c r="C2137" t="s">
        <v>182</v>
      </c>
      <c r="D2137" s="2" t="str">
        <f t="shared" si="64"/>
        <v>Iowa State2008</v>
      </c>
      <c r="F2137">
        <v>2</v>
      </c>
      <c r="G2137">
        <v>10</v>
      </c>
      <c r="H2137" s="2">
        <v>0</v>
      </c>
      <c r="I2137">
        <v>-1.26</v>
      </c>
      <c r="J2137">
        <v>-6.54</v>
      </c>
      <c r="K2137">
        <v>-7.8</v>
      </c>
      <c r="L2137" s="2">
        <f>_xlfn.RANK.EQ(I2137, INDEX(CFB!$I$2:$I$1048576, MATCH(W2137, CFB!$W$2:$W$1048576, 0)):INDEX(CFB!$I$2:$I$1048576, MATCH(W2137, CFB!$W$2:$W$1048576, 0) + COUNTIF(CFB!$W$2:$W$1048576, W2137) - 1), 0)</f>
        <v>75</v>
      </c>
      <c r="M2137" s="2">
        <f>_xlfn.RANK.EQ(J2137, INDEX(CFB!$J$2:$J$1048576, MATCH(W2137, CFB!$W$2:$W$1048576, 0)):INDEX(CFB!$J$2:$J$1048576, MATCH(W2137, CFB!$W$2:$W$1048576, 0) + COUNTIF(CFB!$W$2:$W$1048576, W2137) - 1))</f>
        <v>101</v>
      </c>
      <c r="N2137" s="2">
        <f>RANK(K2137, INDEX(CFB!$K$2:$K$1048576, MATCH(W2137, CFB!$W$2:$W$1048576, 0)):INDEX(CFB!$K$2:$K$1048576, MATCH(W2137, CFB!$W$2:$W$1048576, 0) + COUNTIF(CFB!$W$2:$W$1048576, W2137) - 1))</f>
        <v>97</v>
      </c>
      <c r="O2137">
        <v>37.64</v>
      </c>
      <c r="P2137">
        <v>19.5</v>
      </c>
      <c r="Q2137">
        <v>7.88</v>
      </c>
      <c r="R2137">
        <v>7.3</v>
      </c>
      <c r="S2137">
        <v>4.96</v>
      </c>
      <c r="T2137">
        <v>3.72</v>
      </c>
      <c r="U2137">
        <v>6.53</v>
      </c>
      <c r="V2137">
        <v>5.31</v>
      </c>
      <c r="W2137">
        <v>2008</v>
      </c>
      <c r="X2137">
        <f t="shared" si="65"/>
        <v>0</v>
      </c>
    </row>
    <row r="2138" spans="1:24" ht="12.75" hidden="1" customHeight="1" x14ac:dyDescent="0.45">
      <c r="A2138">
        <v>98</v>
      </c>
      <c r="B2138" t="s">
        <v>82</v>
      </c>
      <c r="C2138" t="s">
        <v>168</v>
      </c>
      <c r="D2138" s="2" t="str">
        <f t="shared" si="64"/>
        <v>UCF2008</v>
      </c>
      <c r="F2138">
        <v>4</v>
      </c>
      <c r="G2138">
        <v>8</v>
      </c>
      <c r="H2138" s="2">
        <v>0</v>
      </c>
      <c r="I2138">
        <v>-10.87</v>
      </c>
      <c r="J2138">
        <v>2.4700000000000002</v>
      </c>
      <c r="K2138">
        <v>-8.39</v>
      </c>
      <c r="L2138" s="2">
        <f>_xlfn.RANK.EQ(I2138, INDEX(CFB!$I$2:$I$1048576, MATCH(W2138, CFB!$W$2:$W$1048576, 0)):INDEX(CFB!$I$2:$I$1048576, MATCH(W2138, CFB!$W$2:$W$1048576, 0) + COUNTIF(CFB!$W$2:$W$1048576, W2138) - 1), 0)</f>
        <v>116</v>
      </c>
      <c r="M2138" s="2">
        <f>_xlfn.RANK.EQ(J2138, INDEX(CFB!$J$2:$J$1048576, MATCH(W2138, CFB!$W$2:$W$1048576, 0)):INDEX(CFB!$J$2:$J$1048576, MATCH(W2138, CFB!$W$2:$W$1048576, 0) + COUNTIF(CFB!$W$2:$W$1048576, W2138) - 1))</f>
        <v>45</v>
      </c>
      <c r="N2138" s="2">
        <f>RANK(K2138, INDEX(CFB!$K$2:$K$1048576, MATCH(W2138, CFB!$W$2:$W$1048576, 0)):INDEX(CFB!$K$2:$K$1048576, MATCH(W2138, CFB!$W$2:$W$1048576, 0) + COUNTIF(CFB!$W$2:$W$1048576, W2138) - 1))</f>
        <v>98</v>
      </c>
      <c r="O2138">
        <v>26.86</v>
      </c>
      <c r="P2138">
        <v>11.96</v>
      </c>
      <c r="Q2138">
        <v>4.88</v>
      </c>
      <c r="R2138">
        <v>5.47</v>
      </c>
      <c r="S2138">
        <v>3.79</v>
      </c>
      <c r="T2138">
        <v>2.61</v>
      </c>
      <c r="U2138">
        <v>4.33</v>
      </c>
      <c r="V2138">
        <v>3.78</v>
      </c>
      <c r="W2138">
        <v>2008</v>
      </c>
      <c r="X2138">
        <f t="shared" si="65"/>
        <v>0</v>
      </c>
    </row>
    <row r="2139" spans="1:24" ht="12.75" hidden="1" customHeight="1" x14ac:dyDescent="0.45">
      <c r="A2139">
        <v>99</v>
      </c>
      <c r="B2139" t="s">
        <v>152</v>
      </c>
      <c r="C2139" t="s">
        <v>174</v>
      </c>
      <c r="D2139" s="2" t="str">
        <f t="shared" si="64"/>
        <v>Middle Tennessee State2008</v>
      </c>
      <c r="F2139">
        <v>5</v>
      </c>
      <c r="G2139">
        <v>7</v>
      </c>
      <c r="H2139" s="2">
        <v>0</v>
      </c>
      <c r="I2139">
        <v>-5.13</v>
      </c>
      <c r="J2139">
        <v>-3.44</v>
      </c>
      <c r="K2139">
        <v>-8.58</v>
      </c>
      <c r="L2139" s="2">
        <f>_xlfn.RANK.EQ(I2139, INDEX(CFB!$I$2:$I$1048576, MATCH(W2139, CFB!$W$2:$W$1048576, 0)):INDEX(CFB!$I$2:$I$1048576, MATCH(W2139, CFB!$W$2:$W$1048576, 0) + COUNTIF(CFB!$W$2:$W$1048576, W2139) - 1), 0)</f>
        <v>99</v>
      </c>
      <c r="M2139" s="2">
        <f>_xlfn.RANK.EQ(J2139, INDEX(CFB!$J$2:$J$1048576, MATCH(W2139, CFB!$W$2:$W$1048576, 0)):INDEX(CFB!$J$2:$J$1048576, MATCH(W2139, CFB!$W$2:$W$1048576, 0) + COUNTIF(CFB!$W$2:$W$1048576, W2139) - 1))</f>
        <v>85</v>
      </c>
      <c r="N2139" s="2">
        <f>RANK(K2139, INDEX(CFB!$K$2:$K$1048576, MATCH(W2139, CFB!$W$2:$W$1048576, 0)):INDEX(CFB!$K$2:$K$1048576, MATCH(W2139, CFB!$W$2:$W$1048576, 0) + COUNTIF(CFB!$W$2:$W$1048576, W2139) - 1))</f>
        <v>99</v>
      </c>
      <c r="O2139">
        <v>30.77</v>
      </c>
      <c r="P2139">
        <v>16.77</v>
      </c>
      <c r="Q2139">
        <v>7.69</v>
      </c>
      <c r="R2139">
        <v>6.52</v>
      </c>
      <c r="S2139">
        <v>3.65</v>
      </c>
      <c r="T2139">
        <v>3.22</v>
      </c>
      <c r="U2139">
        <v>5.73</v>
      </c>
      <c r="V2139">
        <v>4.6399999999999997</v>
      </c>
      <c r="W2139">
        <v>2008</v>
      </c>
      <c r="X2139">
        <f t="shared" si="65"/>
        <v>0</v>
      </c>
    </row>
    <row r="2140" spans="1:24" ht="12.75" hidden="1" customHeight="1" x14ac:dyDescent="0.45">
      <c r="A2140">
        <v>100</v>
      </c>
      <c r="B2140" t="s">
        <v>21</v>
      </c>
      <c r="C2140" t="s">
        <v>10</v>
      </c>
      <c r="D2140" s="2" t="str">
        <f t="shared" si="64"/>
        <v>Indiana2008</v>
      </c>
      <c r="F2140">
        <v>3</v>
      </c>
      <c r="G2140">
        <v>9</v>
      </c>
      <c r="H2140" s="2">
        <v>0</v>
      </c>
      <c r="I2140">
        <v>-4.1100000000000003</v>
      </c>
      <c r="J2140">
        <v>-4.62</v>
      </c>
      <c r="K2140">
        <v>-8.73</v>
      </c>
      <c r="L2140" s="2">
        <f>_xlfn.RANK.EQ(I2140, INDEX(CFB!$I$2:$I$1048576, MATCH(W2140, CFB!$W$2:$W$1048576, 0)):INDEX(CFB!$I$2:$I$1048576, MATCH(W2140, CFB!$W$2:$W$1048576, 0) + COUNTIF(CFB!$W$2:$W$1048576, W2140) - 1), 0)</f>
        <v>92</v>
      </c>
      <c r="M2140" s="2">
        <f>_xlfn.RANK.EQ(J2140, INDEX(CFB!$J$2:$J$1048576, MATCH(W2140, CFB!$W$2:$W$1048576, 0)):INDEX(CFB!$J$2:$J$1048576, MATCH(W2140, CFB!$W$2:$W$1048576, 0) + COUNTIF(CFB!$W$2:$W$1048576, W2140) - 1))</f>
        <v>92</v>
      </c>
      <c r="N2140" s="2">
        <f>RANK(K2140, INDEX(CFB!$K$2:$K$1048576, MATCH(W2140, CFB!$W$2:$W$1048576, 0)):INDEX(CFB!$K$2:$K$1048576, MATCH(W2140, CFB!$W$2:$W$1048576, 0) + COUNTIF(CFB!$W$2:$W$1048576, W2140) - 1))</f>
        <v>100</v>
      </c>
      <c r="O2140">
        <v>34.86</v>
      </c>
      <c r="P2140">
        <v>21.89</v>
      </c>
      <c r="Q2140">
        <v>7.33</v>
      </c>
      <c r="R2140">
        <v>6.49</v>
      </c>
      <c r="S2140">
        <v>5.65</v>
      </c>
      <c r="T2140">
        <v>3.16</v>
      </c>
      <c r="U2140">
        <v>6.36</v>
      </c>
      <c r="V2140">
        <v>4.6100000000000003</v>
      </c>
      <c r="W2140">
        <v>2008</v>
      </c>
      <c r="X2140">
        <f t="shared" si="65"/>
        <v>0</v>
      </c>
    </row>
    <row r="2141" spans="1:24" ht="12.75" hidden="1" customHeight="1" x14ac:dyDescent="0.45">
      <c r="A2141">
        <v>101</v>
      </c>
      <c r="B2141" t="s">
        <v>64</v>
      </c>
      <c r="C2141" t="s">
        <v>162</v>
      </c>
      <c r="D2141" s="2" t="str">
        <f t="shared" si="64"/>
        <v>Ohio2008</v>
      </c>
      <c r="F2141">
        <v>4</v>
      </c>
      <c r="G2141">
        <v>8</v>
      </c>
      <c r="H2141" s="2">
        <v>0</v>
      </c>
      <c r="I2141">
        <v>-3.18</v>
      </c>
      <c r="J2141">
        <v>-5.62</v>
      </c>
      <c r="K2141">
        <v>-8.8000000000000007</v>
      </c>
      <c r="L2141" s="2">
        <f>_xlfn.RANK.EQ(I2141, INDEX(CFB!$I$2:$I$1048576, MATCH(W2141, CFB!$W$2:$W$1048576, 0)):INDEX(CFB!$I$2:$I$1048576, MATCH(W2141, CFB!$W$2:$W$1048576, 0) + COUNTIF(CFB!$W$2:$W$1048576, W2141) - 1), 0)</f>
        <v>89</v>
      </c>
      <c r="M2141" s="2">
        <f>_xlfn.RANK.EQ(J2141, INDEX(CFB!$J$2:$J$1048576, MATCH(W2141, CFB!$W$2:$W$1048576, 0)):INDEX(CFB!$J$2:$J$1048576, MATCH(W2141, CFB!$W$2:$W$1048576, 0) + COUNTIF(CFB!$W$2:$W$1048576, W2141) - 1))</f>
        <v>97</v>
      </c>
      <c r="N2141" s="2">
        <f>RANK(K2141, INDEX(CFB!$K$2:$K$1048576, MATCH(W2141, CFB!$W$2:$W$1048576, 0)):INDEX(CFB!$K$2:$K$1048576, MATCH(W2141, CFB!$W$2:$W$1048576, 0) + COUNTIF(CFB!$W$2:$W$1048576, W2141) - 1))</f>
        <v>101</v>
      </c>
      <c r="O2141">
        <v>34.75</v>
      </c>
      <c r="P2141">
        <v>17.649999999999999</v>
      </c>
      <c r="Q2141">
        <v>8.08</v>
      </c>
      <c r="R2141">
        <v>5.84</v>
      </c>
      <c r="S2141">
        <v>4.6100000000000003</v>
      </c>
      <c r="T2141">
        <v>3.49</v>
      </c>
      <c r="U2141">
        <v>6.43</v>
      </c>
      <c r="V2141">
        <v>4.3600000000000003</v>
      </c>
      <c r="W2141">
        <v>2008</v>
      </c>
      <c r="X2141">
        <f t="shared" si="65"/>
        <v>0</v>
      </c>
    </row>
    <row r="2142" spans="1:24" ht="12.75" hidden="1" customHeight="1" x14ac:dyDescent="0.45">
      <c r="A2142">
        <v>102</v>
      </c>
      <c r="B2142" t="s">
        <v>53</v>
      </c>
      <c r="C2142" t="s">
        <v>179</v>
      </c>
      <c r="D2142" s="2" t="str">
        <f t="shared" si="64"/>
        <v>Syracuse2008</v>
      </c>
      <c r="F2142">
        <v>3</v>
      </c>
      <c r="G2142">
        <v>9</v>
      </c>
      <c r="H2142" s="2">
        <v>0</v>
      </c>
      <c r="I2142">
        <v>-4.1399999999999997</v>
      </c>
      <c r="J2142">
        <v>-4.8600000000000003</v>
      </c>
      <c r="K2142">
        <v>-9</v>
      </c>
      <c r="L2142" s="2">
        <f>_xlfn.RANK.EQ(I2142, INDEX(CFB!$I$2:$I$1048576, MATCH(W2142, CFB!$W$2:$W$1048576, 0)):INDEX(CFB!$I$2:$I$1048576, MATCH(W2142, CFB!$W$2:$W$1048576, 0) + COUNTIF(CFB!$W$2:$W$1048576, W2142) - 1), 0)</f>
        <v>93</v>
      </c>
      <c r="M2142" s="2">
        <f>_xlfn.RANK.EQ(J2142, INDEX(CFB!$J$2:$J$1048576, MATCH(W2142, CFB!$W$2:$W$1048576, 0)):INDEX(CFB!$J$2:$J$1048576, MATCH(W2142, CFB!$W$2:$W$1048576, 0) + COUNTIF(CFB!$W$2:$W$1048576, W2142) - 1))</f>
        <v>93</v>
      </c>
      <c r="N2142" s="2">
        <f>RANK(K2142, INDEX(CFB!$K$2:$K$1048576, MATCH(W2142, CFB!$W$2:$W$1048576, 0)):INDEX(CFB!$K$2:$K$1048576, MATCH(W2142, CFB!$W$2:$W$1048576, 0) + COUNTIF(CFB!$W$2:$W$1048576, W2142) - 1))</f>
        <v>102</v>
      </c>
      <c r="O2142">
        <v>33.68</v>
      </c>
      <c r="P2142">
        <v>18.920000000000002</v>
      </c>
      <c r="Q2142">
        <v>6.04</v>
      </c>
      <c r="R2142">
        <v>5.94</v>
      </c>
      <c r="S2142">
        <v>6</v>
      </c>
      <c r="T2142">
        <v>3.88</v>
      </c>
      <c r="U2142">
        <v>6.01</v>
      </c>
      <c r="V2142">
        <v>4.76</v>
      </c>
      <c r="W2142">
        <v>2008</v>
      </c>
      <c r="X2142">
        <f t="shared" si="65"/>
        <v>0</v>
      </c>
    </row>
    <row r="2143" spans="1:24" ht="12.75" hidden="1" customHeight="1" x14ac:dyDescent="0.45">
      <c r="A2143">
        <v>103</v>
      </c>
      <c r="B2143" t="s">
        <v>133</v>
      </c>
      <c r="C2143" t="s">
        <v>178</v>
      </c>
      <c r="D2143" s="2" t="str">
        <f t="shared" si="64"/>
        <v>Utah State2008</v>
      </c>
      <c r="F2143">
        <v>3</v>
      </c>
      <c r="G2143">
        <v>9</v>
      </c>
      <c r="H2143" s="2">
        <v>0</v>
      </c>
      <c r="I2143">
        <v>-5.1100000000000003</v>
      </c>
      <c r="J2143">
        <v>-4.09</v>
      </c>
      <c r="K2143">
        <v>-9.1999999999999993</v>
      </c>
      <c r="L2143" s="2">
        <f>_xlfn.RANK.EQ(I2143, INDEX(CFB!$I$2:$I$1048576, MATCH(W2143, CFB!$W$2:$W$1048576, 0)):INDEX(CFB!$I$2:$I$1048576, MATCH(W2143, CFB!$W$2:$W$1048576, 0) + COUNTIF(CFB!$W$2:$W$1048576, W2143) - 1), 0)</f>
        <v>98</v>
      </c>
      <c r="M2143" s="2">
        <f>_xlfn.RANK.EQ(J2143, INDEX(CFB!$J$2:$J$1048576, MATCH(W2143, CFB!$W$2:$W$1048576, 0)):INDEX(CFB!$J$2:$J$1048576, MATCH(W2143, CFB!$W$2:$W$1048576, 0) + COUNTIF(CFB!$W$2:$W$1048576, W2143) - 1))</f>
        <v>89</v>
      </c>
      <c r="N2143" s="2">
        <f>RANK(K2143, INDEX(CFB!$K$2:$K$1048576, MATCH(W2143, CFB!$W$2:$W$1048576, 0)):INDEX(CFB!$K$2:$K$1048576, MATCH(W2143, CFB!$W$2:$W$1048576, 0) + COUNTIF(CFB!$W$2:$W$1048576, W2143) - 1))</f>
        <v>103</v>
      </c>
      <c r="O2143">
        <v>33.99</v>
      </c>
      <c r="P2143">
        <v>21.13</v>
      </c>
      <c r="Q2143">
        <v>7.85</v>
      </c>
      <c r="R2143">
        <v>5.97</v>
      </c>
      <c r="S2143">
        <v>4.54</v>
      </c>
      <c r="T2143">
        <v>3.74</v>
      </c>
      <c r="U2143">
        <v>6.09</v>
      </c>
      <c r="V2143">
        <v>4.6100000000000003</v>
      </c>
      <c r="W2143">
        <v>2008</v>
      </c>
      <c r="X2143">
        <f t="shared" si="65"/>
        <v>0</v>
      </c>
    </row>
    <row r="2144" spans="1:24" ht="12.75" hidden="1" customHeight="1" x14ac:dyDescent="0.45">
      <c r="A2144">
        <v>104</v>
      </c>
      <c r="B2144" t="s">
        <v>135</v>
      </c>
      <c r="C2144" t="s">
        <v>168</v>
      </c>
      <c r="D2144" s="2" t="str">
        <f t="shared" si="64"/>
        <v>UAB2008</v>
      </c>
      <c r="F2144">
        <v>4</v>
      </c>
      <c r="G2144">
        <v>8</v>
      </c>
      <c r="H2144" s="2">
        <v>0</v>
      </c>
      <c r="I2144">
        <v>-3.99</v>
      </c>
      <c r="J2144">
        <v>-5.79</v>
      </c>
      <c r="K2144">
        <v>-9.7799999999999994</v>
      </c>
      <c r="L2144" s="2">
        <f>_xlfn.RANK.EQ(I2144, INDEX(CFB!$I$2:$I$1048576, MATCH(W2144, CFB!$W$2:$W$1048576, 0)):INDEX(CFB!$I$2:$I$1048576, MATCH(W2144, CFB!$W$2:$W$1048576, 0) + COUNTIF(CFB!$W$2:$W$1048576, W2144) - 1), 0)</f>
        <v>91</v>
      </c>
      <c r="M2144" s="2">
        <f>_xlfn.RANK.EQ(J2144, INDEX(CFB!$J$2:$J$1048576, MATCH(W2144, CFB!$W$2:$W$1048576, 0)):INDEX(CFB!$J$2:$J$1048576, MATCH(W2144, CFB!$W$2:$W$1048576, 0) + COUNTIF(CFB!$W$2:$W$1048576, W2144) - 1))</f>
        <v>98</v>
      </c>
      <c r="N2144" s="2">
        <f>RANK(K2144, INDEX(CFB!$K$2:$K$1048576, MATCH(W2144, CFB!$W$2:$W$1048576, 0)):INDEX(CFB!$K$2:$K$1048576, MATCH(W2144, CFB!$W$2:$W$1048576, 0) + COUNTIF(CFB!$W$2:$W$1048576, W2144) - 1))</f>
        <v>104</v>
      </c>
      <c r="O2144">
        <v>34.04</v>
      </c>
      <c r="P2144">
        <v>21.25</v>
      </c>
      <c r="Q2144">
        <v>7.54</v>
      </c>
      <c r="R2144">
        <v>8.23</v>
      </c>
      <c r="S2144">
        <v>5.52</v>
      </c>
      <c r="T2144">
        <v>4.07</v>
      </c>
      <c r="U2144">
        <v>6.56</v>
      </c>
      <c r="V2144">
        <v>5.86</v>
      </c>
      <c r="W2144">
        <v>2008</v>
      </c>
      <c r="X2144">
        <f t="shared" si="65"/>
        <v>0</v>
      </c>
    </row>
    <row r="2145" spans="1:24" ht="12.75" hidden="1" customHeight="1" x14ac:dyDescent="0.45">
      <c r="A2145">
        <v>105</v>
      </c>
      <c r="B2145" t="s">
        <v>123</v>
      </c>
      <c r="C2145" t="s">
        <v>174</v>
      </c>
      <c r="D2145" s="2" t="str">
        <f t="shared" si="64"/>
        <v>Louisiana-Monroe2008</v>
      </c>
      <c r="F2145">
        <v>4</v>
      </c>
      <c r="G2145">
        <v>8</v>
      </c>
      <c r="H2145" s="2">
        <v>0</v>
      </c>
      <c r="I2145">
        <v>-3.16</v>
      </c>
      <c r="J2145">
        <v>-7.42</v>
      </c>
      <c r="K2145">
        <v>-10.58</v>
      </c>
      <c r="L2145" s="2">
        <f>_xlfn.RANK.EQ(I2145, INDEX(CFB!$I$2:$I$1048576, MATCH(W2145, CFB!$W$2:$W$1048576, 0)):INDEX(CFB!$I$2:$I$1048576, MATCH(W2145, CFB!$W$2:$W$1048576, 0) + COUNTIF(CFB!$W$2:$W$1048576, W2145) - 1), 0)</f>
        <v>88</v>
      </c>
      <c r="M2145" s="2">
        <f>_xlfn.RANK.EQ(J2145, INDEX(CFB!$J$2:$J$1048576, MATCH(W2145, CFB!$W$2:$W$1048576, 0)):INDEX(CFB!$J$2:$J$1048576, MATCH(W2145, CFB!$W$2:$W$1048576, 0) + COUNTIF(CFB!$W$2:$W$1048576, W2145) - 1))</f>
        <v>109</v>
      </c>
      <c r="N2145" s="2">
        <f>RANK(K2145, INDEX(CFB!$K$2:$K$1048576, MATCH(W2145, CFB!$W$2:$W$1048576, 0)):INDEX(CFB!$K$2:$K$1048576, MATCH(W2145, CFB!$W$2:$W$1048576, 0) + COUNTIF(CFB!$W$2:$W$1048576, W2145) - 1))</f>
        <v>105</v>
      </c>
      <c r="O2145">
        <v>32.51</v>
      </c>
      <c r="P2145">
        <v>22.99</v>
      </c>
      <c r="Q2145">
        <v>7.25</v>
      </c>
      <c r="R2145">
        <v>6.71</v>
      </c>
      <c r="S2145">
        <v>4.97</v>
      </c>
      <c r="T2145">
        <v>5.09</v>
      </c>
      <c r="U2145">
        <v>6.07</v>
      </c>
      <c r="V2145">
        <v>5.75</v>
      </c>
      <c r="W2145">
        <v>2008</v>
      </c>
      <c r="X2145">
        <f t="shared" si="65"/>
        <v>0</v>
      </c>
    </row>
    <row r="2146" spans="1:24" ht="12.75" hidden="1" customHeight="1" x14ac:dyDescent="0.45">
      <c r="A2146">
        <v>106</v>
      </c>
      <c r="B2146" t="s">
        <v>153</v>
      </c>
      <c r="C2146" t="s">
        <v>162</v>
      </c>
      <c r="D2146" s="2" t="str">
        <f t="shared" si="64"/>
        <v>Kent State2008</v>
      </c>
      <c r="F2146">
        <v>4</v>
      </c>
      <c r="G2146">
        <v>8</v>
      </c>
      <c r="H2146" s="2">
        <v>0</v>
      </c>
      <c r="I2146">
        <v>-2.48</v>
      </c>
      <c r="J2146">
        <v>-8.6199999999999992</v>
      </c>
      <c r="K2146">
        <v>-11.1</v>
      </c>
      <c r="L2146" s="2">
        <f>_xlfn.RANK.EQ(I2146, INDEX(CFB!$I$2:$I$1048576, MATCH(W2146, CFB!$W$2:$W$1048576, 0)):INDEX(CFB!$I$2:$I$1048576, MATCH(W2146, CFB!$W$2:$W$1048576, 0) + COUNTIF(CFB!$W$2:$W$1048576, W2146) - 1), 0)</f>
        <v>86</v>
      </c>
      <c r="M2146" s="2">
        <f>_xlfn.RANK.EQ(J2146, INDEX(CFB!$J$2:$J$1048576, MATCH(W2146, CFB!$W$2:$W$1048576, 0)):INDEX(CFB!$J$2:$J$1048576, MATCH(W2146, CFB!$W$2:$W$1048576, 0) + COUNTIF(CFB!$W$2:$W$1048576, W2146) - 1))</f>
        <v>111</v>
      </c>
      <c r="N2146" s="2">
        <f>RANK(K2146, INDEX(CFB!$K$2:$K$1048576, MATCH(W2146, CFB!$W$2:$W$1048576, 0)):INDEX(CFB!$K$2:$K$1048576, MATCH(W2146, CFB!$W$2:$W$1048576, 0) + COUNTIF(CFB!$W$2:$W$1048576, W2146) - 1))</f>
        <v>106</v>
      </c>
      <c r="O2146">
        <v>35.520000000000003</v>
      </c>
      <c r="P2146">
        <v>21.32</v>
      </c>
      <c r="Q2146">
        <v>7.55</v>
      </c>
      <c r="R2146">
        <v>7.08</v>
      </c>
      <c r="S2146">
        <v>5.74</v>
      </c>
      <c r="T2146">
        <v>3.89</v>
      </c>
      <c r="U2146">
        <v>6.54</v>
      </c>
      <c r="V2146">
        <v>5.08</v>
      </c>
      <c r="W2146">
        <v>2008</v>
      </c>
      <c r="X2146">
        <f t="shared" si="65"/>
        <v>0</v>
      </c>
    </row>
    <row r="2147" spans="1:24" ht="12.75" hidden="1" customHeight="1" x14ac:dyDescent="0.45">
      <c r="A2147">
        <v>107</v>
      </c>
      <c r="B2147" t="s">
        <v>138</v>
      </c>
      <c r="C2147" t="s">
        <v>31</v>
      </c>
      <c r="D2147" s="2" t="str">
        <f t="shared" si="64"/>
        <v>Wyoming2008</v>
      </c>
      <c r="F2147">
        <v>4</v>
      </c>
      <c r="G2147">
        <v>8</v>
      </c>
      <c r="H2147" s="2">
        <v>0</v>
      </c>
      <c r="I2147">
        <v>-11.79</v>
      </c>
      <c r="J2147">
        <v>0.35</v>
      </c>
      <c r="K2147">
        <v>-11.44</v>
      </c>
      <c r="L2147" s="2">
        <f>_xlfn.RANK.EQ(I2147, INDEX(CFB!$I$2:$I$1048576, MATCH(W2147, CFB!$W$2:$W$1048576, 0)):INDEX(CFB!$I$2:$I$1048576, MATCH(W2147, CFB!$W$2:$W$1048576, 0) + COUNTIF(CFB!$W$2:$W$1048576, W2147) - 1), 0)</f>
        <v>119</v>
      </c>
      <c r="M2147" s="2">
        <f>_xlfn.RANK.EQ(J2147, INDEX(CFB!$J$2:$J$1048576, MATCH(W2147, CFB!$W$2:$W$1048576, 0)):INDEX(CFB!$J$2:$J$1048576, MATCH(W2147, CFB!$W$2:$W$1048576, 0) + COUNTIF(CFB!$W$2:$W$1048576, W2147) - 1))</f>
        <v>64</v>
      </c>
      <c r="N2147" s="2">
        <f>RANK(K2147, INDEX(CFB!$K$2:$K$1048576, MATCH(W2147, CFB!$W$2:$W$1048576, 0)):INDEX(CFB!$K$2:$K$1048576, MATCH(W2147, CFB!$W$2:$W$1048576, 0) + COUNTIF(CFB!$W$2:$W$1048576, W2147) - 1))</f>
        <v>107</v>
      </c>
      <c r="O2147">
        <v>25.38</v>
      </c>
      <c r="P2147">
        <v>16.440000000000001</v>
      </c>
      <c r="Q2147">
        <v>5.99</v>
      </c>
      <c r="R2147">
        <v>5.48</v>
      </c>
      <c r="S2147">
        <v>5.29</v>
      </c>
      <c r="T2147">
        <v>3.01</v>
      </c>
      <c r="U2147">
        <v>5.67</v>
      </c>
      <c r="V2147">
        <v>4</v>
      </c>
      <c r="W2147">
        <v>2008</v>
      </c>
      <c r="X2147">
        <f t="shared" si="65"/>
        <v>0</v>
      </c>
    </row>
    <row r="2148" spans="1:24" ht="12.75" hidden="1" customHeight="1" x14ac:dyDescent="0.45">
      <c r="A2148">
        <v>108</v>
      </c>
      <c r="B2148" t="s">
        <v>149</v>
      </c>
      <c r="C2148" t="s">
        <v>178</v>
      </c>
      <c r="D2148" s="2" t="str">
        <f t="shared" si="64"/>
        <v>New Mexico State2008</v>
      </c>
      <c r="F2148">
        <v>3</v>
      </c>
      <c r="G2148">
        <v>9</v>
      </c>
      <c r="H2148" s="2">
        <v>0</v>
      </c>
      <c r="I2148">
        <v>-5.47</v>
      </c>
      <c r="J2148">
        <v>-6.53</v>
      </c>
      <c r="K2148">
        <v>-11.99</v>
      </c>
      <c r="L2148" s="2">
        <f>_xlfn.RANK.EQ(I2148, INDEX(CFB!$I$2:$I$1048576, MATCH(W2148, CFB!$W$2:$W$1048576, 0)):INDEX(CFB!$I$2:$I$1048576, MATCH(W2148, CFB!$W$2:$W$1048576, 0) + COUNTIF(CFB!$W$2:$W$1048576, W2148) - 1), 0)</f>
        <v>100</v>
      </c>
      <c r="M2148" s="2">
        <f>_xlfn.RANK.EQ(J2148, INDEX(CFB!$J$2:$J$1048576, MATCH(W2148, CFB!$W$2:$W$1048576, 0)):INDEX(CFB!$J$2:$J$1048576, MATCH(W2148, CFB!$W$2:$W$1048576, 0) + COUNTIF(CFB!$W$2:$W$1048576, W2148) - 1))</f>
        <v>100</v>
      </c>
      <c r="N2148" s="2">
        <f>RANK(K2148, INDEX(CFB!$K$2:$K$1048576, MATCH(W2148, CFB!$W$2:$W$1048576, 0)):INDEX(CFB!$K$2:$K$1048576, MATCH(W2148, CFB!$W$2:$W$1048576, 0) + COUNTIF(CFB!$W$2:$W$1048576, W2148) - 1))</f>
        <v>108</v>
      </c>
      <c r="O2148">
        <v>30.84</v>
      </c>
      <c r="P2148">
        <v>23.6</v>
      </c>
      <c r="Q2148">
        <v>8.0500000000000007</v>
      </c>
      <c r="R2148">
        <v>5.46</v>
      </c>
      <c r="S2148">
        <v>2.63</v>
      </c>
      <c r="T2148">
        <v>4.5</v>
      </c>
      <c r="U2148">
        <v>6.03</v>
      </c>
      <c r="V2148">
        <v>4.68</v>
      </c>
      <c r="W2148">
        <v>2008</v>
      </c>
      <c r="X2148">
        <f t="shared" si="65"/>
        <v>0</v>
      </c>
    </row>
    <row r="2149" spans="1:24" ht="12.75" hidden="1" customHeight="1" x14ac:dyDescent="0.45">
      <c r="A2149">
        <v>109</v>
      </c>
      <c r="B2149" t="s">
        <v>66</v>
      </c>
      <c r="C2149" t="s">
        <v>180</v>
      </c>
      <c r="D2149" s="2" t="str">
        <f t="shared" si="64"/>
        <v>Washington2008</v>
      </c>
      <c r="F2149">
        <v>0</v>
      </c>
      <c r="G2149">
        <v>12</v>
      </c>
      <c r="H2149" s="2">
        <v>0</v>
      </c>
      <c r="I2149">
        <v>-8.74</v>
      </c>
      <c r="J2149">
        <v>-3.34</v>
      </c>
      <c r="K2149">
        <v>-12.08</v>
      </c>
      <c r="L2149" s="2">
        <f>_xlfn.RANK.EQ(I2149, INDEX(CFB!$I$2:$I$1048576, MATCH(W2149, CFB!$W$2:$W$1048576, 0)):INDEX(CFB!$I$2:$I$1048576, MATCH(W2149, CFB!$W$2:$W$1048576, 0) + COUNTIF(CFB!$W$2:$W$1048576, W2149) - 1), 0)</f>
        <v>112</v>
      </c>
      <c r="M2149" s="2">
        <f>_xlfn.RANK.EQ(J2149, INDEX(CFB!$J$2:$J$1048576, MATCH(W2149, CFB!$W$2:$W$1048576, 0)):INDEX(CFB!$J$2:$J$1048576, MATCH(W2149, CFB!$W$2:$W$1048576, 0) + COUNTIF(CFB!$W$2:$W$1048576, W2149) - 1))</f>
        <v>84</v>
      </c>
      <c r="N2149" s="2">
        <f>RANK(K2149, INDEX(CFB!$K$2:$K$1048576, MATCH(W2149, CFB!$W$2:$W$1048576, 0)):INDEX(CFB!$K$2:$K$1048576, MATCH(W2149, CFB!$W$2:$W$1048576, 0) + COUNTIF(CFB!$W$2:$W$1048576, W2149) - 1))</f>
        <v>109</v>
      </c>
      <c r="O2149">
        <v>30.5</v>
      </c>
      <c r="P2149">
        <v>19.05</v>
      </c>
      <c r="Q2149">
        <v>7.33</v>
      </c>
      <c r="R2149">
        <v>6.26</v>
      </c>
      <c r="S2149">
        <v>4.13</v>
      </c>
      <c r="T2149">
        <v>4.57</v>
      </c>
      <c r="U2149">
        <v>5.67</v>
      </c>
      <c r="V2149">
        <v>5.01</v>
      </c>
      <c r="W2149">
        <v>2008</v>
      </c>
      <c r="X2149">
        <f t="shared" si="65"/>
        <v>0</v>
      </c>
    </row>
    <row r="2150" spans="1:24" ht="12.75" hidden="1" customHeight="1" x14ac:dyDescent="0.45">
      <c r="A2150">
        <v>110</v>
      </c>
      <c r="B2150" t="s">
        <v>94</v>
      </c>
      <c r="C2150" t="s">
        <v>161</v>
      </c>
      <c r="D2150" s="2" t="str">
        <f t="shared" si="64"/>
        <v>Toledo2008</v>
      </c>
      <c r="F2150">
        <v>3</v>
      </c>
      <c r="G2150">
        <v>9</v>
      </c>
      <c r="H2150" s="2">
        <v>0</v>
      </c>
      <c r="I2150">
        <v>-6.1</v>
      </c>
      <c r="J2150">
        <v>-6.12</v>
      </c>
      <c r="K2150">
        <v>-12.22</v>
      </c>
      <c r="L2150" s="2">
        <f>_xlfn.RANK.EQ(I2150, INDEX(CFB!$I$2:$I$1048576, MATCH(W2150, CFB!$W$2:$W$1048576, 0)):INDEX(CFB!$I$2:$I$1048576, MATCH(W2150, CFB!$W$2:$W$1048576, 0) + COUNTIF(CFB!$W$2:$W$1048576, W2150) - 1), 0)</f>
        <v>105</v>
      </c>
      <c r="M2150" s="2">
        <f>_xlfn.RANK.EQ(J2150, INDEX(CFB!$J$2:$J$1048576, MATCH(W2150, CFB!$W$2:$W$1048576, 0)):INDEX(CFB!$J$2:$J$1048576, MATCH(W2150, CFB!$W$2:$W$1048576, 0) + COUNTIF(CFB!$W$2:$W$1048576, W2150) - 1))</f>
        <v>99</v>
      </c>
      <c r="N2150" s="2">
        <f>RANK(K2150, INDEX(CFB!$K$2:$K$1048576, MATCH(W2150, CFB!$W$2:$W$1048576, 0)):INDEX(CFB!$K$2:$K$1048576, MATCH(W2150, CFB!$W$2:$W$1048576, 0) + COUNTIF(CFB!$W$2:$W$1048576, W2150) - 1))</f>
        <v>110</v>
      </c>
      <c r="O2150">
        <v>32.24</v>
      </c>
      <c r="P2150">
        <v>19.53</v>
      </c>
      <c r="Q2150">
        <v>6.71</v>
      </c>
      <c r="R2150">
        <v>6.12</v>
      </c>
      <c r="S2150">
        <v>5.17</v>
      </c>
      <c r="T2150">
        <v>3.8</v>
      </c>
      <c r="U2150">
        <v>6.07</v>
      </c>
      <c r="V2150">
        <v>4.58</v>
      </c>
      <c r="W2150">
        <v>2008</v>
      </c>
      <c r="X2150">
        <f t="shared" si="65"/>
        <v>0</v>
      </c>
    </row>
    <row r="2151" spans="1:24" ht="12.75" hidden="1" customHeight="1" x14ac:dyDescent="0.45">
      <c r="A2151">
        <v>111</v>
      </c>
      <c r="B2151" t="s">
        <v>48</v>
      </c>
      <c r="C2151" t="s">
        <v>12</v>
      </c>
      <c r="D2151" s="2" t="str">
        <f t="shared" si="64"/>
        <v>Army2008</v>
      </c>
      <c r="F2151">
        <v>3</v>
      </c>
      <c r="G2151">
        <v>9</v>
      </c>
      <c r="H2151" s="2">
        <v>0</v>
      </c>
      <c r="I2151">
        <v>-14.11</v>
      </c>
      <c r="J2151">
        <v>1.42</v>
      </c>
      <c r="K2151">
        <v>-12.69</v>
      </c>
      <c r="L2151" s="2">
        <f>_xlfn.RANK.EQ(I2151, INDEX(CFB!$I$2:$I$1048576, MATCH(W2151, CFB!$W$2:$W$1048576, 0)):INDEX(CFB!$I$2:$I$1048576, MATCH(W2151, CFB!$W$2:$W$1048576, 0) + COUNTIF(CFB!$W$2:$W$1048576, W2151) - 1), 0)</f>
        <v>120</v>
      </c>
      <c r="M2151" s="2">
        <f>_xlfn.RANK.EQ(J2151, INDEX(CFB!$J$2:$J$1048576, MATCH(W2151, CFB!$W$2:$W$1048576, 0)):INDEX(CFB!$J$2:$J$1048576, MATCH(W2151, CFB!$W$2:$W$1048576, 0) + COUNTIF(CFB!$W$2:$W$1048576, W2151) - 1))</f>
        <v>51</v>
      </c>
      <c r="N2151" s="2">
        <f>RANK(K2151, INDEX(CFB!$K$2:$K$1048576, MATCH(W2151, CFB!$W$2:$W$1048576, 0)):INDEX(CFB!$K$2:$K$1048576, MATCH(W2151, CFB!$W$2:$W$1048576, 0) + COUNTIF(CFB!$W$2:$W$1048576, W2151) - 1))</f>
        <v>111</v>
      </c>
      <c r="O2151">
        <v>23.57</v>
      </c>
      <c r="P2151">
        <v>12.09</v>
      </c>
      <c r="Q2151">
        <v>4.5199999999999996</v>
      </c>
      <c r="R2151">
        <v>7.02</v>
      </c>
      <c r="S2151">
        <v>5.05</v>
      </c>
      <c r="T2151">
        <v>3.41</v>
      </c>
      <c r="U2151">
        <v>5.0599999999999996</v>
      </c>
      <c r="V2151">
        <v>4.8099999999999996</v>
      </c>
      <c r="W2151">
        <v>2008</v>
      </c>
      <c r="X2151">
        <f t="shared" si="65"/>
        <v>0</v>
      </c>
    </row>
    <row r="2152" spans="1:24" ht="12.75" hidden="1" customHeight="1" x14ac:dyDescent="0.45">
      <c r="A2152">
        <v>112</v>
      </c>
      <c r="B2152" t="s">
        <v>110</v>
      </c>
      <c r="C2152" t="s">
        <v>12</v>
      </c>
      <c r="D2152" s="2" t="str">
        <f t="shared" si="64"/>
        <v>Western Kentucky2008</v>
      </c>
      <c r="F2152">
        <v>2</v>
      </c>
      <c r="G2152">
        <v>10</v>
      </c>
      <c r="H2152" s="2">
        <v>0</v>
      </c>
      <c r="I2152">
        <v>-10.07</v>
      </c>
      <c r="J2152">
        <v>-3.71</v>
      </c>
      <c r="K2152">
        <v>-13.78</v>
      </c>
      <c r="L2152" s="2">
        <f>_xlfn.RANK.EQ(I2152, INDEX(CFB!$I$2:$I$1048576, MATCH(W2152, CFB!$W$2:$W$1048576, 0)):INDEX(CFB!$I$2:$I$1048576, MATCH(W2152, CFB!$W$2:$W$1048576, 0) + COUNTIF(CFB!$W$2:$W$1048576, W2152) - 1), 0)</f>
        <v>115</v>
      </c>
      <c r="M2152" s="2">
        <f>_xlfn.RANK.EQ(J2152, INDEX(CFB!$J$2:$J$1048576, MATCH(W2152, CFB!$W$2:$W$1048576, 0)):INDEX(CFB!$J$2:$J$1048576, MATCH(W2152, CFB!$W$2:$W$1048576, 0) + COUNTIF(CFB!$W$2:$W$1048576, W2152) - 1))</f>
        <v>86</v>
      </c>
      <c r="N2152" s="2">
        <f>RANK(K2152, INDEX(CFB!$K$2:$K$1048576, MATCH(W2152, CFB!$W$2:$W$1048576, 0)):INDEX(CFB!$K$2:$K$1048576, MATCH(W2152, CFB!$W$2:$W$1048576, 0) + COUNTIF(CFB!$W$2:$W$1048576, W2152) - 1))</f>
        <v>112</v>
      </c>
      <c r="W2152">
        <v>2008</v>
      </c>
      <c r="X2152">
        <f t="shared" si="65"/>
        <v>0</v>
      </c>
    </row>
    <row r="2153" spans="1:24" ht="12.75" hidden="1" customHeight="1" x14ac:dyDescent="0.45">
      <c r="A2153">
        <v>113</v>
      </c>
      <c r="B2153" t="s">
        <v>85</v>
      </c>
      <c r="C2153" t="s">
        <v>180</v>
      </c>
      <c r="D2153" s="2" t="str">
        <f t="shared" si="64"/>
        <v>Washington State2008</v>
      </c>
      <c r="F2153">
        <v>2</v>
      </c>
      <c r="G2153">
        <v>11</v>
      </c>
      <c r="H2153" s="2">
        <v>0</v>
      </c>
      <c r="I2153">
        <v>-11.65</v>
      </c>
      <c r="J2153">
        <v>-2.17</v>
      </c>
      <c r="K2153">
        <v>-13.82</v>
      </c>
      <c r="L2153" s="2">
        <f>_xlfn.RANK.EQ(I2153, INDEX(CFB!$I$2:$I$1048576, MATCH(W2153, CFB!$W$2:$W$1048576, 0)):INDEX(CFB!$I$2:$I$1048576, MATCH(W2153, CFB!$W$2:$W$1048576, 0) + COUNTIF(CFB!$W$2:$W$1048576, W2153) - 1), 0)</f>
        <v>118</v>
      </c>
      <c r="M2153" s="2">
        <f>_xlfn.RANK.EQ(J2153, INDEX(CFB!$J$2:$J$1048576, MATCH(W2153, CFB!$W$2:$W$1048576, 0)):INDEX(CFB!$J$2:$J$1048576, MATCH(W2153, CFB!$W$2:$W$1048576, 0) + COUNTIF(CFB!$W$2:$W$1048576, W2153) - 1))</f>
        <v>77</v>
      </c>
      <c r="N2153" s="2">
        <f>RANK(K2153, INDEX(CFB!$K$2:$K$1048576, MATCH(W2153, CFB!$W$2:$W$1048576, 0)):INDEX(CFB!$K$2:$K$1048576, MATCH(W2153, CFB!$W$2:$W$1048576, 0) + COUNTIF(CFB!$W$2:$W$1048576, W2153) - 1))</f>
        <v>113</v>
      </c>
      <c r="O2153">
        <v>28.39</v>
      </c>
      <c r="P2153">
        <v>27.28</v>
      </c>
      <c r="Q2153">
        <v>6.98</v>
      </c>
      <c r="R2153">
        <v>6.07</v>
      </c>
      <c r="S2153">
        <v>3.92</v>
      </c>
      <c r="T2153">
        <v>4.63</v>
      </c>
      <c r="U2153">
        <v>5.37</v>
      </c>
      <c r="V2153">
        <v>5.05</v>
      </c>
      <c r="W2153">
        <v>2008</v>
      </c>
      <c r="X2153">
        <f t="shared" si="65"/>
        <v>0</v>
      </c>
    </row>
    <row r="2154" spans="1:24" ht="12.75" hidden="1" customHeight="1" x14ac:dyDescent="0.45">
      <c r="A2154">
        <v>114</v>
      </c>
      <c r="B2154" t="s">
        <v>134</v>
      </c>
      <c r="C2154" t="s">
        <v>161</v>
      </c>
      <c r="D2154" s="2" t="str">
        <f t="shared" si="64"/>
        <v>Eastern Michigan2008</v>
      </c>
      <c r="F2154">
        <v>3</v>
      </c>
      <c r="G2154">
        <v>9</v>
      </c>
      <c r="H2154" s="2">
        <v>0</v>
      </c>
      <c r="I2154">
        <v>-1.78</v>
      </c>
      <c r="J2154">
        <v>-12.11</v>
      </c>
      <c r="K2154">
        <v>-13.89</v>
      </c>
      <c r="L2154" s="2">
        <f>_xlfn.RANK.EQ(I2154, INDEX(CFB!$I$2:$I$1048576, MATCH(W2154, CFB!$W$2:$W$1048576, 0)):INDEX(CFB!$I$2:$I$1048576, MATCH(W2154, CFB!$W$2:$W$1048576, 0) + COUNTIF(CFB!$W$2:$W$1048576, W2154) - 1), 0)</f>
        <v>80</v>
      </c>
      <c r="M2154" s="2">
        <f>_xlfn.RANK.EQ(J2154, INDEX(CFB!$J$2:$J$1048576, MATCH(W2154, CFB!$W$2:$W$1048576, 0)):INDEX(CFB!$J$2:$J$1048576, MATCH(W2154, CFB!$W$2:$W$1048576, 0) + COUNTIF(CFB!$W$2:$W$1048576, W2154) - 1))</f>
        <v>118</v>
      </c>
      <c r="N2154" s="2">
        <f>RANK(K2154, INDEX(CFB!$K$2:$K$1048576, MATCH(W2154, CFB!$W$2:$W$1048576, 0)):INDEX(CFB!$K$2:$K$1048576, MATCH(W2154, CFB!$W$2:$W$1048576, 0) + COUNTIF(CFB!$W$2:$W$1048576, W2154) - 1))</f>
        <v>114</v>
      </c>
      <c r="O2154">
        <v>37.82</v>
      </c>
      <c r="P2154">
        <v>26.64</v>
      </c>
      <c r="Q2154">
        <v>7.28</v>
      </c>
      <c r="R2154">
        <v>7.99</v>
      </c>
      <c r="S2154">
        <v>5</v>
      </c>
      <c r="T2154">
        <v>4.6399999999999997</v>
      </c>
      <c r="U2154">
        <v>6.34</v>
      </c>
      <c r="V2154">
        <v>5.82</v>
      </c>
      <c r="W2154">
        <v>2008</v>
      </c>
      <c r="X2154">
        <f t="shared" si="65"/>
        <v>0</v>
      </c>
    </row>
    <row r="2155" spans="1:24" ht="12.75" hidden="1" customHeight="1" x14ac:dyDescent="0.45">
      <c r="A2155">
        <v>115</v>
      </c>
      <c r="B2155" t="s">
        <v>24</v>
      </c>
      <c r="C2155" t="s">
        <v>165</v>
      </c>
      <c r="D2155" s="2" t="str">
        <f t="shared" si="64"/>
        <v>SMU2008</v>
      </c>
      <c r="F2155">
        <v>1</v>
      </c>
      <c r="G2155">
        <v>11</v>
      </c>
      <c r="H2155" s="2">
        <v>0</v>
      </c>
      <c r="I2155">
        <v>-5.77</v>
      </c>
      <c r="J2155">
        <v>-8.73</v>
      </c>
      <c r="K2155">
        <v>-14.5</v>
      </c>
      <c r="L2155" s="2">
        <f>_xlfn.RANK.EQ(I2155, INDEX(CFB!$I$2:$I$1048576, MATCH(W2155, CFB!$W$2:$W$1048576, 0)):INDEX(CFB!$I$2:$I$1048576, MATCH(W2155, CFB!$W$2:$W$1048576, 0) + COUNTIF(CFB!$W$2:$W$1048576, W2155) - 1), 0)</f>
        <v>102</v>
      </c>
      <c r="M2155" s="2">
        <f>_xlfn.RANK.EQ(J2155, INDEX(CFB!$J$2:$J$1048576, MATCH(W2155, CFB!$W$2:$W$1048576, 0)):INDEX(CFB!$J$2:$J$1048576, MATCH(W2155, CFB!$W$2:$W$1048576, 0) + COUNTIF(CFB!$W$2:$W$1048576, W2155) - 1))</f>
        <v>113</v>
      </c>
      <c r="N2155" s="2">
        <f>RANK(K2155, INDEX(CFB!$K$2:$K$1048576, MATCH(W2155, CFB!$W$2:$W$1048576, 0)):INDEX(CFB!$K$2:$K$1048576, MATCH(W2155, CFB!$W$2:$W$1048576, 0) + COUNTIF(CFB!$W$2:$W$1048576, W2155) - 1))</f>
        <v>115</v>
      </c>
      <c r="O2155">
        <v>31.72</v>
      </c>
      <c r="P2155">
        <v>22.72</v>
      </c>
      <c r="Q2155">
        <v>7.47</v>
      </c>
      <c r="R2155">
        <v>7.91</v>
      </c>
      <c r="S2155">
        <v>2.91</v>
      </c>
      <c r="T2155">
        <v>3.98</v>
      </c>
      <c r="U2155">
        <v>6.2</v>
      </c>
      <c r="V2155">
        <v>5.35</v>
      </c>
      <c r="W2155">
        <v>2008</v>
      </c>
      <c r="X2155">
        <f t="shared" si="65"/>
        <v>0</v>
      </c>
    </row>
    <row r="2156" spans="1:24" ht="12.75" hidden="1" customHeight="1" x14ac:dyDescent="0.45">
      <c r="A2156">
        <v>116</v>
      </c>
      <c r="B2156" t="s">
        <v>146</v>
      </c>
      <c r="C2156" t="s">
        <v>31</v>
      </c>
      <c r="D2156" s="2" t="str">
        <f t="shared" si="64"/>
        <v>San Diego State2008</v>
      </c>
      <c r="F2156">
        <v>2</v>
      </c>
      <c r="G2156">
        <v>10</v>
      </c>
      <c r="H2156" s="2">
        <v>0</v>
      </c>
      <c r="I2156">
        <v>-6.1</v>
      </c>
      <c r="J2156">
        <v>-8.8800000000000008</v>
      </c>
      <c r="K2156">
        <v>-14.97</v>
      </c>
      <c r="L2156" s="2">
        <f>_xlfn.RANK.EQ(I2156, INDEX(CFB!$I$2:$I$1048576, MATCH(W2156, CFB!$W$2:$W$1048576, 0)):INDEX(CFB!$I$2:$I$1048576, MATCH(W2156, CFB!$W$2:$W$1048576, 0) + COUNTIF(CFB!$W$2:$W$1048576, W2156) - 1), 0)</f>
        <v>105</v>
      </c>
      <c r="M2156" s="2">
        <f>_xlfn.RANK.EQ(J2156, INDEX(CFB!$J$2:$J$1048576, MATCH(W2156, CFB!$W$2:$W$1048576, 0)):INDEX(CFB!$J$2:$J$1048576, MATCH(W2156, CFB!$W$2:$W$1048576, 0) + COUNTIF(CFB!$W$2:$W$1048576, W2156) - 1))</f>
        <v>114</v>
      </c>
      <c r="N2156" s="2">
        <f>RANK(K2156, INDEX(CFB!$K$2:$K$1048576, MATCH(W2156, CFB!$W$2:$W$1048576, 0)):INDEX(CFB!$K$2:$K$1048576, MATCH(W2156, CFB!$W$2:$W$1048576, 0) + COUNTIF(CFB!$W$2:$W$1048576, W2156) - 1))</f>
        <v>116</v>
      </c>
      <c r="O2156">
        <v>31.54</v>
      </c>
      <c r="P2156">
        <v>27.54</v>
      </c>
      <c r="Q2156">
        <v>6.92</v>
      </c>
      <c r="R2156">
        <v>7.51</v>
      </c>
      <c r="S2156">
        <v>3.99</v>
      </c>
      <c r="T2156">
        <v>4.46</v>
      </c>
      <c r="U2156">
        <v>5.93</v>
      </c>
      <c r="V2156">
        <v>5.45</v>
      </c>
      <c r="W2156">
        <v>2008</v>
      </c>
      <c r="X2156">
        <f t="shared" si="65"/>
        <v>0</v>
      </c>
    </row>
    <row r="2157" spans="1:24" ht="12.75" hidden="1" customHeight="1" x14ac:dyDescent="0.45">
      <c r="A2157">
        <v>117</v>
      </c>
      <c r="B2157" t="s">
        <v>58</v>
      </c>
      <c r="C2157" t="s">
        <v>165</v>
      </c>
      <c r="D2157" s="2" t="str">
        <f t="shared" si="64"/>
        <v>Tulane2008</v>
      </c>
      <c r="F2157">
        <v>2</v>
      </c>
      <c r="G2157">
        <v>10</v>
      </c>
      <c r="H2157" s="2">
        <v>0</v>
      </c>
      <c r="I2157">
        <v>-11.51</v>
      </c>
      <c r="J2157">
        <v>-4.2699999999999996</v>
      </c>
      <c r="K2157">
        <v>-15.77</v>
      </c>
      <c r="L2157" s="2">
        <f>_xlfn.RANK.EQ(I2157, INDEX(CFB!$I$2:$I$1048576, MATCH(W2157, CFB!$W$2:$W$1048576, 0)):INDEX(CFB!$I$2:$I$1048576, MATCH(W2157, CFB!$W$2:$W$1048576, 0) + COUNTIF(CFB!$W$2:$W$1048576, W2157) - 1), 0)</f>
        <v>117</v>
      </c>
      <c r="M2157" s="2">
        <f>_xlfn.RANK.EQ(J2157, INDEX(CFB!$J$2:$J$1048576, MATCH(W2157, CFB!$W$2:$W$1048576, 0)):INDEX(CFB!$J$2:$J$1048576, MATCH(W2157, CFB!$W$2:$W$1048576, 0) + COUNTIF(CFB!$W$2:$W$1048576, W2157) - 1))</f>
        <v>90</v>
      </c>
      <c r="N2157" s="2">
        <f>RANK(K2157, INDEX(CFB!$K$2:$K$1048576, MATCH(W2157, CFB!$W$2:$W$1048576, 0)):INDEX(CFB!$K$2:$K$1048576, MATCH(W2157, CFB!$W$2:$W$1048576, 0) + COUNTIF(CFB!$W$2:$W$1048576, W2157) - 1))</f>
        <v>117</v>
      </c>
      <c r="O2157">
        <v>26.28</v>
      </c>
      <c r="P2157">
        <v>20.440000000000001</v>
      </c>
      <c r="Q2157">
        <v>6.77</v>
      </c>
      <c r="R2157">
        <v>6.24</v>
      </c>
      <c r="S2157">
        <v>4.12</v>
      </c>
      <c r="T2157">
        <v>4.79</v>
      </c>
      <c r="U2157">
        <v>5.61</v>
      </c>
      <c r="V2157">
        <v>5.0999999999999996</v>
      </c>
      <c r="W2157">
        <v>2008</v>
      </c>
      <c r="X2157">
        <f t="shared" si="65"/>
        <v>0</v>
      </c>
    </row>
    <row r="2158" spans="1:24" ht="12.75" hidden="1" customHeight="1" x14ac:dyDescent="0.45">
      <c r="A2158">
        <v>118</v>
      </c>
      <c r="B2158" t="s">
        <v>86</v>
      </c>
      <c r="C2158" t="s">
        <v>162</v>
      </c>
      <c r="D2158" s="2" t="str">
        <f t="shared" si="64"/>
        <v>Miami (OH)2008</v>
      </c>
      <c r="F2158">
        <v>2</v>
      </c>
      <c r="G2158">
        <v>10</v>
      </c>
      <c r="H2158" s="2">
        <v>0</v>
      </c>
      <c r="I2158">
        <v>-7.79</v>
      </c>
      <c r="J2158">
        <v>-9.4499999999999993</v>
      </c>
      <c r="K2158">
        <v>-17.239999999999998</v>
      </c>
      <c r="L2158" s="2">
        <f>_xlfn.RANK.EQ(I2158, INDEX(CFB!$I$2:$I$1048576, MATCH(W2158, CFB!$W$2:$W$1048576, 0)):INDEX(CFB!$I$2:$I$1048576, MATCH(W2158, CFB!$W$2:$W$1048576, 0) + COUNTIF(CFB!$W$2:$W$1048576, W2158) - 1), 0)</f>
        <v>110</v>
      </c>
      <c r="M2158" s="2">
        <f>_xlfn.RANK.EQ(J2158, INDEX(CFB!$J$2:$J$1048576, MATCH(W2158, CFB!$W$2:$W$1048576, 0)):INDEX(CFB!$J$2:$J$1048576, MATCH(W2158, CFB!$W$2:$W$1048576, 0) + COUNTIF(CFB!$W$2:$W$1048576, W2158) - 1))</f>
        <v>116</v>
      </c>
      <c r="N2158" s="2">
        <f>RANK(K2158, INDEX(CFB!$K$2:$K$1048576, MATCH(W2158, CFB!$W$2:$W$1048576, 0)):INDEX(CFB!$K$2:$K$1048576, MATCH(W2158, CFB!$W$2:$W$1048576, 0) + COUNTIF(CFB!$W$2:$W$1048576, W2158) - 1))</f>
        <v>118</v>
      </c>
      <c r="O2158">
        <v>30.48</v>
      </c>
      <c r="P2158">
        <v>23.27</v>
      </c>
      <c r="Q2158">
        <v>6.66</v>
      </c>
      <c r="R2158">
        <v>7.02</v>
      </c>
      <c r="S2158">
        <v>4.2</v>
      </c>
      <c r="T2158">
        <v>4.79</v>
      </c>
      <c r="U2158">
        <v>5.66</v>
      </c>
      <c r="V2158">
        <v>5.58</v>
      </c>
      <c r="W2158">
        <v>2008</v>
      </c>
      <c r="X2158">
        <f t="shared" si="65"/>
        <v>0</v>
      </c>
    </row>
    <row r="2159" spans="1:24" ht="12.75" hidden="1" customHeight="1" x14ac:dyDescent="0.45">
      <c r="A2159">
        <v>119</v>
      </c>
      <c r="B2159" t="s">
        <v>175</v>
      </c>
      <c r="C2159" t="s">
        <v>178</v>
      </c>
      <c r="D2159" s="2" t="str">
        <f t="shared" si="64"/>
        <v>Idaho2008</v>
      </c>
      <c r="F2159">
        <v>2</v>
      </c>
      <c r="G2159">
        <v>10</v>
      </c>
      <c r="H2159" s="2">
        <v>0</v>
      </c>
      <c r="I2159">
        <v>-7.71</v>
      </c>
      <c r="J2159">
        <v>-12.16</v>
      </c>
      <c r="K2159">
        <v>-19.87</v>
      </c>
      <c r="L2159" s="2">
        <f>_xlfn.RANK.EQ(I2159, INDEX(CFB!$I$2:$I$1048576, MATCH(W2159, CFB!$W$2:$W$1048576, 0)):INDEX(CFB!$I$2:$I$1048576, MATCH(W2159, CFB!$W$2:$W$1048576, 0) + COUNTIF(CFB!$W$2:$W$1048576, W2159) - 1), 0)</f>
        <v>109</v>
      </c>
      <c r="M2159" s="2">
        <f>_xlfn.RANK.EQ(J2159, INDEX(CFB!$J$2:$J$1048576, MATCH(W2159, CFB!$W$2:$W$1048576, 0)):INDEX(CFB!$J$2:$J$1048576, MATCH(W2159, CFB!$W$2:$W$1048576, 0) + COUNTIF(CFB!$W$2:$W$1048576, W2159) - 1))</f>
        <v>119</v>
      </c>
      <c r="N2159" s="2">
        <f>RANK(K2159, INDEX(CFB!$K$2:$K$1048576, MATCH(W2159, CFB!$W$2:$W$1048576, 0)):INDEX(CFB!$K$2:$K$1048576, MATCH(W2159, CFB!$W$2:$W$1048576, 0) + COUNTIF(CFB!$W$2:$W$1048576, W2159) - 1))</f>
        <v>119</v>
      </c>
      <c r="O2159">
        <v>28.59</v>
      </c>
      <c r="P2159">
        <v>32.64</v>
      </c>
      <c r="Q2159">
        <v>6.82</v>
      </c>
      <c r="R2159">
        <v>6.88</v>
      </c>
      <c r="S2159">
        <v>4.37</v>
      </c>
      <c r="T2159">
        <v>5.21</v>
      </c>
      <c r="U2159">
        <v>5.64</v>
      </c>
      <c r="V2159">
        <v>5.74</v>
      </c>
      <c r="W2159">
        <v>2008</v>
      </c>
      <c r="X2159">
        <f t="shared" si="65"/>
        <v>0</v>
      </c>
    </row>
    <row r="2160" spans="1:24" ht="12.75" hidden="1" customHeight="1" x14ac:dyDescent="0.45">
      <c r="A2160">
        <v>120</v>
      </c>
      <c r="B2160" t="s">
        <v>113</v>
      </c>
      <c r="C2160" t="s">
        <v>174</v>
      </c>
      <c r="D2160" s="2" t="str">
        <f t="shared" si="64"/>
        <v>North Texas2008</v>
      </c>
      <c r="F2160">
        <v>1</v>
      </c>
      <c r="G2160">
        <v>11</v>
      </c>
      <c r="H2160" s="2">
        <v>0</v>
      </c>
      <c r="I2160">
        <v>-8.89</v>
      </c>
      <c r="J2160">
        <v>-13.31</v>
      </c>
      <c r="K2160">
        <v>-22.21</v>
      </c>
      <c r="L2160" s="2">
        <f>_xlfn.RANK.EQ(I2160, INDEX(CFB!$I$2:$I$1048576, MATCH(W2160, CFB!$W$2:$W$1048576, 0)):INDEX(CFB!$I$2:$I$1048576, MATCH(W2160, CFB!$W$2:$W$1048576, 0) + COUNTIF(CFB!$W$2:$W$1048576, W2160) - 1), 0)</f>
        <v>113</v>
      </c>
      <c r="M2160" s="2">
        <f>_xlfn.RANK.EQ(J2160, INDEX(CFB!$J$2:$J$1048576, MATCH(W2160, CFB!$W$2:$W$1048576, 0)):INDEX(CFB!$J$2:$J$1048576, MATCH(W2160, CFB!$W$2:$W$1048576, 0) + COUNTIF(CFB!$W$2:$W$1048576, W2160) - 1))</f>
        <v>120</v>
      </c>
      <c r="N2160" s="2">
        <f>RANK(K2160, INDEX(CFB!$K$2:$K$1048576, MATCH(W2160, CFB!$W$2:$W$1048576, 0)):INDEX(CFB!$K$2:$K$1048576, MATCH(W2160, CFB!$W$2:$W$1048576, 0) + COUNTIF(CFB!$W$2:$W$1048576, W2160) - 1))</f>
        <v>120</v>
      </c>
      <c r="O2160">
        <v>27.8</v>
      </c>
      <c r="P2160">
        <v>34.72</v>
      </c>
      <c r="Q2160">
        <v>6.22</v>
      </c>
      <c r="R2160">
        <v>7.76</v>
      </c>
      <c r="S2160">
        <v>4.6399999999999997</v>
      </c>
      <c r="T2160">
        <v>4.8499999999999996</v>
      </c>
      <c r="U2160">
        <v>5.63</v>
      </c>
      <c r="V2160">
        <v>6.09</v>
      </c>
      <c r="W2160">
        <v>2008</v>
      </c>
      <c r="X2160">
        <f t="shared" si="65"/>
        <v>0</v>
      </c>
    </row>
    <row r="2161" spans="1:24" ht="12.75" hidden="1" customHeight="1" x14ac:dyDescent="0.45">
      <c r="A2161">
        <v>1</v>
      </c>
      <c r="B2161" t="s">
        <v>89</v>
      </c>
      <c r="C2161" t="s">
        <v>179</v>
      </c>
      <c r="D2161" s="2" t="str">
        <f t="shared" si="64"/>
        <v>West Virginia2007</v>
      </c>
      <c r="E2161">
        <v>6</v>
      </c>
      <c r="F2161">
        <v>11</v>
      </c>
      <c r="G2161">
        <v>2</v>
      </c>
      <c r="H2161" s="2">
        <v>0</v>
      </c>
      <c r="I2161">
        <v>9.51</v>
      </c>
      <c r="J2161">
        <v>9.58</v>
      </c>
      <c r="K2161">
        <v>19.09</v>
      </c>
      <c r="L2161" s="2">
        <f>_xlfn.RANK.EQ(I2161, INDEX(CFB!$I$2:$I$1048576, MATCH(W2161, CFB!$W$2:$W$1048576, 0)):INDEX(CFB!$I$2:$I$1048576, MATCH(W2161, CFB!$W$2:$W$1048576, 0) + COUNTIF(CFB!$W$2:$W$1048576, W2161) - 1), 0)</f>
        <v>7</v>
      </c>
      <c r="M2161" s="2">
        <f>_xlfn.RANK.EQ(J2161, INDEX(CFB!$J$2:$J$1048576, MATCH(W2161, CFB!$W$2:$W$1048576, 0)):INDEX(CFB!$J$2:$J$1048576, MATCH(W2161, CFB!$W$2:$W$1048576, 0) + COUNTIF(CFB!$W$2:$W$1048576, W2161) - 1))</f>
        <v>7</v>
      </c>
      <c r="N2161" s="2">
        <f>RANK(K2161, INDEX(CFB!$K$2:$K$1048576, MATCH(W2161, CFB!$W$2:$W$1048576, 0)):INDEX(CFB!$K$2:$K$1048576, MATCH(W2161, CFB!$W$2:$W$1048576, 0) + COUNTIF(CFB!$W$2:$W$1048576, W2161) - 1))</f>
        <v>1</v>
      </c>
      <c r="O2161">
        <v>54.54</v>
      </c>
      <c r="P2161">
        <v>4.05</v>
      </c>
      <c r="Q2161">
        <v>9.1</v>
      </c>
      <c r="R2161">
        <v>4.83</v>
      </c>
      <c r="S2161">
        <v>6.8</v>
      </c>
      <c r="T2161">
        <v>2.62</v>
      </c>
      <c r="U2161">
        <v>7.66</v>
      </c>
      <c r="V2161">
        <v>3.52</v>
      </c>
      <c r="W2161">
        <v>2007</v>
      </c>
      <c r="X2161">
        <f t="shared" si="65"/>
        <v>0</v>
      </c>
    </row>
    <row r="2162" spans="1:24" ht="12.75" hidden="1" customHeight="1" x14ac:dyDescent="0.45">
      <c r="A2162">
        <v>2</v>
      </c>
      <c r="B2162" t="s">
        <v>27</v>
      </c>
      <c r="C2162" t="s">
        <v>157</v>
      </c>
      <c r="D2162" s="2" t="str">
        <f t="shared" si="64"/>
        <v>LSU2007</v>
      </c>
      <c r="E2162">
        <v>1</v>
      </c>
      <c r="F2162">
        <v>12</v>
      </c>
      <c r="G2162">
        <v>2</v>
      </c>
      <c r="H2162" s="2">
        <v>0</v>
      </c>
      <c r="I2162">
        <v>10.5</v>
      </c>
      <c r="J2162">
        <v>7.92</v>
      </c>
      <c r="K2162">
        <v>18.41</v>
      </c>
      <c r="L2162" s="2">
        <f>_xlfn.RANK.EQ(I2162, INDEX(CFB!$I$2:$I$1048576, MATCH(W2162, CFB!$W$2:$W$1048576, 0)):INDEX(CFB!$I$2:$I$1048576, MATCH(W2162, CFB!$W$2:$W$1048576, 0) + COUNTIF(CFB!$W$2:$W$1048576, W2162) - 1), 0)</f>
        <v>5</v>
      </c>
      <c r="M2162" s="2">
        <f>_xlfn.RANK.EQ(J2162, INDEX(CFB!$J$2:$J$1048576, MATCH(W2162, CFB!$W$2:$W$1048576, 0)):INDEX(CFB!$J$2:$J$1048576, MATCH(W2162, CFB!$W$2:$W$1048576, 0) + COUNTIF(CFB!$W$2:$W$1048576, W2162) - 1))</f>
        <v>11</v>
      </c>
      <c r="N2162" s="2">
        <f>RANK(K2162, INDEX(CFB!$K$2:$K$1048576, MATCH(W2162, CFB!$W$2:$W$1048576, 0)):INDEX(CFB!$K$2:$K$1048576, MATCH(W2162, CFB!$W$2:$W$1048576, 0) + COUNTIF(CFB!$W$2:$W$1048576, W2162) - 1))</f>
        <v>2</v>
      </c>
      <c r="O2162">
        <v>55.36</v>
      </c>
      <c r="P2162">
        <v>6.19</v>
      </c>
      <c r="Q2162">
        <v>8.66</v>
      </c>
      <c r="R2162">
        <v>4.51</v>
      </c>
      <c r="S2162">
        <v>5.86</v>
      </c>
      <c r="T2162">
        <v>2.42</v>
      </c>
      <c r="U2162">
        <v>7.09</v>
      </c>
      <c r="V2162">
        <v>3.44</v>
      </c>
      <c r="W2162">
        <v>2007</v>
      </c>
      <c r="X2162">
        <f t="shared" si="65"/>
        <v>1</v>
      </c>
    </row>
    <row r="2163" spans="1:24" ht="12.75" hidden="1" customHeight="1" x14ac:dyDescent="0.45">
      <c r="A2163">
        <v>3</v>
      </c>
      <c r="B2163" t="s">
        <v>38</v>
      </c>
      <c r="C2163" t="s">
        <v>180</v>
      </c>
      <c r="D2163" s="2" t="str">
        <f t="shared" si="64"/>
        <v>USC2007</v>
      </c>
      <c r="E2163">
        <v>3</v>
      </c>
      <c r="F2163">
        <v>11</v>
      </c>
      <c r="G2163">
        <v>2</v>
      </c>
      <c r="H2163" s="2">
        <v>0</v>
      </c>
      <c r="I2163">
        <v>5.53</v>
      </c>
      <c r="J2163">
        <v>12.57</v>
      </c>
      <c r="K2163">
        <v>18.100000000000001</v>
      </c>
      <c r="L2163" s="2">
        <f>_xlfn.RANK.EQ(I2163, INDEX(CFB!$I$2:$I$1048576, MATCH(W2163, CFB!$W$2:$W$1048576, 0)):INDEX(CFB!$I$2:$I$1048576, MATCH(W2163, CFB!$W$2:$W$1048576, 0) + COUNTIF(CFB!$W$2:$W$1048576, W2163) - 1), 0)</f>
        <v>28</v>
      </c>
      <c r="M2163" s="2">
        <f>_xlfn.RANK.EQ(J2163, INDEX(CFB!$J$2:$J$1048576, MATCH(W2163, CFB!$W$2:$W$1048576, 0)):INDEX(CFB!$J$2:$J$1048576, MATCH(W2163, CFB!$W$2:$W$1048576, 0) + COUNTIF(CFB!$W$2:$W$1048576, W2163) - 1))</f>
        <v>2</v>
      </c>
      <c r="N2163" s="2">
        <f>RANK(K2163, INDEX(CFB!$K$2:$K$1048576, MATCH(W2163, CFB!$W$2:$W$1048576, 0)):INDEX(CFB!$K$2:$K$1048576, MATCH(W2163, CFB!$W$2:$W$1048576, 0) + COUNTIF(CFB!$W$2:$W$1048576, W2163) - 1))</f>
        <v>3</v>
      </c>
      <c r="O2163">
        <v>47.39</v>
      </c>
      <c r="P2163">
        <v>0.92</v>
      </c>
      <c r="Q2163">
        <v>7.97</v>
      </c>
      <c r="R2163">
        <v>4.53</v>
      </c>
      <c r="S2163">
        <v>6.19</v>
      </c>
      <c r="T2163">
        <v>1.42</v>
      </c>
      <c r="U2163">
        <v>7.13</v>
      </c>
      <c r="V2163">
        <v>2.86</v>
      </c>
      <c r="W2163">
        <v>2007</v>
      </c>
      <c r="X2163">
        <f t="shared" si="65"/>
        <v>0</v>
      </c>
    </row>
    <row r="2164" spans="1:24" ht="12.75" hidden="1" customHeight="1" x14ac:dyDescent="0.45">
      <c r="A2164">
        <v>4</v>
      </c>
      <c r="B2164" t="s">
        <v>35</v>
      </c>
      <c r="C2164" t="s">
        <v>155</v>
      </c>
      <c r="D2164" s="2" t="str">
        <f t="shared" si="64"/>
        <v>Florida2007</v>
      </c>
      <c r="E2164">
        <v>13</v>
      </c>
      <c r="F2164">
        <v>9</v>
      </c>
      <c r="G2164">
        <v>4</v>
      </c>
      <c r="H2164" s="2">
        <v>0</v>
      </c>
      <c r="I2164">
        <v>15.18</v>
      </c>
      <c r="J2164">
        <v>2.88</v>
      </c>
      <c r="K2164">
        <v>18.059999999999999</v>
      </c>
      <c r="L2164" s="2">
        <f>_xlfn.RANK.EQ(I2164, INDEX(CFB!$I$2:$I$1048576, MATCH(W2164, CFB!$W$2:$W$1048576, 0)):INDEX(CFB!$I$2:$I$1048576, MATCH(W2164, CFB!$W$2:$W$1048576, 0) + COUNTIF(CFB!$W$2:$W$1048576, W2164) - 1), 0)</f>
        <v>1</v>
      </c>
      <c r="M2164" s="2">
        <f>_xlfn.RANK.EQ(J2164, INDEX(CFB!$J$2:$J$1048576, MATCH(W2164, CFB!$W$2:$W$1048576, 0)):INDEX(CFB!$J$2:$J$1048576, MATCH(W2164, CFB!$W$2:$W$1048576, 0) + COUNTIF(CFB!$W$2:$W$1048576, W2164) - 1))</f>
        <v>43</v>
      </c>
      <c r="N2164" s="2">
        <f>RANK(K2164, INDEX(CFB!$K$2:$K$1048576, MATCH(W2164, CFB!$W$2:$W$1048576, 0)):INDEX(CFB!$K$2:$K$1048576, MATCH(W2164, CFB!$W$2:$W$1048576, 0) + COUNTIF(CFB!$W$2:$W$1048576, W2164) - 1))</f>
        <v>4</v>
      </c>
      <c r="O2164">
        <v>58.65</v>
      </c>
      <c r="P2164">
        <v>11.67</v>
      </c>
      <c r="Q2164">
        <v>10.93</v>
      </c>
      <c r="R2164">
        <v>6.19</v>
      </c>
      <c r="S2164">
        <v>6.09</v>
      </c>
      <c r="T2164">
        <v>2.38</v>
      </c>
      <c r="U2164">
        <v>8.2200000000000006</v>
      </c>
      <c r="V2164">
        <v>4.2699999999999996</v>
      </c>
      <c r="W2164">
        <v>2007</v>
      </c>
      <c r="X2164">
        <f t="shared" si="65"/>
        <v>0</v>
      </c>
    </row>
    <row r="2165" spans="1:24" ht="12.75" hidden="1" customHeight="1" x14ac:dyDescent="0.45">
      <c r="A2165">
        <v>5</v>
      </c>
      <c r="B2165" t="s">
        <v>13</v>
      </c>
      <c r="C2165" t="s">
        <v>180</v>
      </c>
      <c r="D2165" s="2" t="str">
        <f t="shared" si="64"/>
        <v>Oregon2007</v>
      </c>
      <c r="E2165">
        <v>23</v>
      </c>
      <c r="F2165">
        <v>9</v>
      </c>
      <c r="G2165">
        <v>4</v>
      </c>
      <c r="H2165" s="2">
        <v>0</v>
      </c>
      <c r="I2165">
        <v>11.59</v>
      </c>
      <c r="J2165">
        <v>6.23</v>
      </c>
      <c r="K2165">
        <v>17.82</v>
      </c>
      <c r="L2165" s="2">
        <f>_xlfn.RANK.EQ(I2165, INDEX(CFB!$I$2:$I$1048576, MATCH(W2165, CFB!$W$2:$W$1048576, 0)):INDEX(CFB!$I$2:$I$1048576, MATCH(W2165, CFB!$W$2:$W$1048576, 0) + COUNTIF(CFB!$W$2:$W$1048576, W2165) - 1), 0)</f>
        <v>3</v>
      </c>
      <c r="M2165" s="2">
        <f>_xlfn.RANK.EQ(J2165, INDEX(CFB!$J$2:$J$1048576, MATCH(W2165, CFB!$W$2:$W$1048576, 0)):INDEX(CFB!$J$2:$J$1048576, MATCH(W2165, CFB!$W$2:$W$1048576, 0) + COUNTIF(CFB!$W$2:$W$1048576, W2165) - 1))</f>
        <v>23</v>
      </c>
      <c r="N2165" s="2">
        <f>RANK(K2165, INDEX(CFB!$K$2:$K$1048576, MATCH(W2165, CFB!$W$2:$W$1048576, 0)):INDEX(CFB!$K$2:$K$1048576, MATCH(W2165, CFB!$W$2:$W$1048576, 0) + COUNTIF(CFB!$W$2:$W$1048576, W2165) - 1))</f>
        <v>5</v>
      </c>
      <c r="O2165">
        <v>55.14</v>
      </c>
      <c r="P2165">
        <v>7.56</v>
      </c>
      <c r="Q2165">
        <v>8.2799999999999994</v>
      </c>
      <c r="R2165">
        <v>5.39</v>
      </c>
      <c r="S2165">
        <v>6.67</v>
      </c>
      <c r="T2165">
        <v>2.39</v>
      </c>
      <c r="U2165">
        <v>7.41</v>
      </c>
      <c r="V2165">
        <v>3.8</v>
      </c>
      <c r="W2165">
        <v>2007</v>
      </c>
      <c r="X2165">
        <f t="shared" si="65"/>
        <v>0</v>
      </c>
    </row>
    <row r="2166" spans="1:24" ht="12.75" hidden="1" customHeight="1" x14ac:dyDescent="0.45">
      <c r="A2166">
        <v>6</v>
      </c>
      <c r="B2166" t="s">
        <v>17</v>
      </c>
      <c r="C2166" t="s">
        <v>155</v>
      </c>
      <c r="D2166" s="2" t="str">
        <f t="shared" si="64"/>
        <v>Georgia2007</v>
      </c>
      <c r="E2166">
        <v>2</v>
      </c>
      <c r="F2166">
        <v>11</v>
      </c>
      <c r="G2166">
        <v>2</v>
      </c>
      <c r="H2166" s="2">
        <v>0</v>
      </c>
      <c r="I2166">
        <v>8.1</v>
      </c>
      <c r="J2166">
        <v>9.1</v>
      </c>
      <c r="K2166">
        <v>17.2</v>
      </c>
      <c r="L2166" s="2">
        <f>_xlfn.RANK.EQ(I2166, INDEX(CFB!$I$2:$I$1048576, MATCH(W2166, CFB!$W$2:$W$1048576, 0)):INDEX(CFB!$I$2:$I$1048576, MATCH(W2166, CFB!$W$2:$W$1048576, 0) + COUNTIF(CFB!$W$2:$W$1048576, W2166) - 1), 0)</f>
        <v>10</v>
      </c>
      <c r="M2166" s="2">
        <f>_xlfn.RANK.EQ(J2166, INDEX(CFB!$J$2:$J$1048576, MATCH(W2166, CFB!$W$2:$W$1048576, 0)):INDEX(CFB!$J$2:$J$1048576, MATCH(W2166, CFB!$W$2:$W$1048576, 0) + COUNTIF(CFB!$W$2:$W$1048576, W2166) - 1))</f>
        <v>8</v>
      </c>
      <c r="N2166" s="2">
        <f>RANK(K2166, INDEX(CFB!$K$2:$K$1048576, MATCH(W2166, CFB!$W$2:$W$1048576, 0)):INDEX(CFB!$K$2:$K$1048576, MATCH(W2166, CFB!$W$2:$W$1048576, 0) + COUNTIF(CFB!$W$2:$W$1048576, W2166) - 1))</f>
        <v>6</v>
      </c>
      <c r="O2166">
        <v>47.91</v>
      </c>
      <c r="P2166">
        <v>4.7</v>
      </c>
      <c r="Q2166">
        <v>8.3800000000000008</v>
      </c>
      <c r="R2166">
        <v>5.15</v>
      </c>
      <c r="S2166">
        <v>5.31</v>
      </c>
      <c r="T2166">
        <v>2.4300000000000002</v>
      </c>
      <c r="U2166">
        <v>6.67</v>
      </c>
      <c r="V2166">
        <v>3.62</v>
      </c>
      <c r="W2166">
        <v>2007</v>
      </c>
      <c r="X2166">
        <f t="shared" si="65"/>
        <v>0</v>
      </c>
    </row>
    <row r="2167" spans="1:24" ht="12.75" hidden="1" customHeight="1" x14ac:dyDescent="0.45">
      <c r="A2167">
        <v>7</v>
      </c>
      <c r="B2167" t="s">
        <v>46</v>
      </c>
      <c r="C2167" t="s">
        <v>182</v>
      </c>
      <c r="D2167" s="2" t="str">
        <f t="shared" si="64"/>
        <v>Missouri2007</v>
      </c>
      <c r="E2167">
        <v>4</v>
      </c>
      <c r="F2167">
        <v>12</v>
      </c>
      <c r="G2167">
        <v>2</v>
      </c>
      <c r="H2167" s="2">
        <v>0</v>
      </c>
      <c r="I2167">
        <v>11.56</v>
      </c>
      <c r="J2167">
        <v>5.21</v>
      </c>
      <c r="K2167">
        <v>16.77</v>
      </c>
      <c r="L2167" s="2">
        <f>_xlfn.RANK.EQ(I2167, INDEX(CFB!$I$2:$I$1048576, MATCH(W2167, CFB!$W$2:$W$1048576, 0)):INDEX(CFB!$I$2:$I$1048576, MATCH(W2167, CFB!$W$2:$W$1048576, 0) + COUNTIF(CFB!$W$2:$W$1048576, W2167) - 1), 0)</f>
        <v>4</v>
      </c>
      <c r="M2167" s="2">
        <f>_xlfn.RANK.EQ(J2167, INDEX(CFB!$J$2:$J$1048576, MATCH(W2167, CFB!$W$2:$W$1048576, 0)):INDEX(CFB!$J$2:$J$1048576, MATCH(W2167, CFB!$W$2:$W$1048576, 0) + COUNTIF(CFB!$W$2:$W$1048576, W2167) - 1))</f>
        <v>27</v>
      </c>
      <c r="N2167" s="2">
        <f>RANK(K2167, INDEX(CFB!$K$2:$K$1048576, MATCH(W2167, CFB!$W$2:$W$1048576, 0)):INDEX(CFB!$K$2:$K$1048576, MATCH(W2167, CFB!$W$2:$W$1048576, 0) + COUNTIF(CFB!$W$2:$W$1048576, W2167) - 1))</f>
        <v>7</v>
      </c>
      <c r="O2167">
        <v>54.14</v>
      </c>
      <c r="P2167">
        <v>6.86</v>
      </c>
      <c r="Q2167">
        <v>8.67</v>
      </c>
      <c r="R2167">
        <v>5.22</v>
      </c>
      <c r="S2167">
        <v>5.44</v>
      </c>
      <c r="T2167">
        <v>2.64</v>
      </c>
      <c r="U2167">
        <v>7.2</v>
      </c>
      <c r="V2167">
        <v>3.87</v>
      </c>
      <c r="W2167">
        <v>2007</v>
      </c>
      <c r="X2167">
        <f t="shared" si="65"/>
        <v>0</v>
      </c>
    </row>
    <row r="2168" spans="1:24" ht="12.75" hidden="1" customHeight="1" x14ac:dyDescent="0.45">
      <c r="A2168">
        <v>8</v>
      </c>
      <c r="B2168" t="s">
        <v>54</v>
      </c>
      <c r="C2168" t="s">
        <v>181</v>
      </c>
      <c r="D2168" s="2" t="str">
        <f t="shared" si="64"/>
        <v>Oklahoma2007</v>
      </c>
      <c r="E2168">
        <v>8</v>
      </c>
      <c r="F2168">
        <v>11</v>
      </c>
      <c r="G2168">
        <v>3</v>
      </c>
      <c r="H2168" s="2">
        <v>0</v>
      </c>
      <c r="I2168">
        <v>7.39</v>
      </c>
      <c r="J2168">
        <v>8.48</v>
      </c>
      <c r="K2168">
        <v>15.87</v>
      </c>
      <c r="L2168" s="2">
        <f>_xlfn.RANK.EQ(I2168, INDEX(CFB!$I$2:$I$1048576, MATCH(W2168, CFB!$W$2:$W$1048576, 0)):INDEX(CFB!$I$2:$I$1048576, MATCH(W2168, CFB!$W$2:$W$1048576, 0) + COUNTIF(CFB!$W$2:$W$1048576, W2168) - 1), 0)</f>
        <v>16</v>
      </c>
      <c r="M2168" s="2">
        <f>_xlfn.RANK.EQ(J2168, INDEX(CFB!$J$2:$J$1048576, MATCH(W2168, CFB!$W$2:$W$1048576, 0)):INDEX(CFB!$J$2:$J$1048576, MATCH(W2168, CFB!$W$2:$W$1048576, 0) + COUNTIF(CFB!$W$2:$W$1048576, W2168) - 1))</f>
        <v>9</v>
      </c>
      <c r="N2168" s="2">
        <f>RANK(K2168, INDEX(CFB!$K$2:$K$1048576, MATCH(W2168, CFB!$W$2:$W$1048576, 0)):INDEX(CFB!$K$2:$K$1048576, MATCH(W2168, CFB!$W$2:$W$1048576, 0) + COUNTIF(CFB!$W$2:$W$1048576, W2168) - 1))</f>
        <v>8</v>
      </c>
      <c r="O2168">
        <v>54.95</v>
      </c>
      <c r="P2168">
        <v>4.83</v>
      </c>
      <c r="Q2168">
        <v>9.8000000000000007</v>
      </c>
      <c r="R2168">
        <v>5.34</v>
      </c>
      <c r="S2168">
        <v>5.42</v>
      </c>
      <c r="T2168">
        <v>2.5499999999999998</v>
      </c>
      <c r="U2168">
        <v>7.35</v>
      </c>
      <c r="V2168">
        <v>3.79</v>
      </c>
      <c r="W2168">
        <v>2007</v>
      </c>
      <c r="X2168">
        <f t="shared" si="65"/>
        <v>0</v>
      </c>
    </row>
    <row r="2169" spans="1:24" ht="12.75" hidden="1" customHeight="1" x14ac:dyDescent="0.45">
      <c r="A2169">
        <v>9</v>
      </c>
      <c r="B2169" t="s">
        <v>9</v>
      </c>
      <c r="C2169" t="s">
        <v>10</v>
      </c>
      <c r="D2169" s="2" t="str">
        <f t="shared" si="64"/>
        <v>Ohio State2007</v>
      </c>
      <c r="E2169">
        <v>5</v>
      </c>
      <c r="F2169">
        <v>11</v>
      </c>
      <c r="G2169">
        <v>2</v>
      </c>
      <c r="H2169" s="2">
        <v>0</v>
      </c>
      <c r="I2169">
        <v>0.11</v>
      </c>
      <c r="J2169">
        <v>14.73</v>
      </c>
      <c r="K2169">
        <v>14.84</v>
      </c>
      <c r="L2169" s="2">
        <f>_xlfn.RANK.EQ(I2169, INDEX(CFB!$I$2:$I$1048576, MATCH(W2169, CFB!$W$2:$W$1048576, 0)):INDEX(CFB!$I$2:$I$1048576, MATCH(W2169, CFB!$W$2:$W$1048576, 0) + COUNTIF(CFB!$W$2:$W$1048576, W2169) - 1), 0)</f>
        <v>70</v>
      </c>
      <c r="M2169" s="2">
        <f>_xlfn.RANK.EQ(J2169, INDEX(CFB!$J$2:$J$1048576, MATCH(W2169, CFB!$W$2:$W$1048576, 0)):INDEX(CFB!$J$2:$J$1048576, MATCH(W2169, CFB!$W$2:$W$1048576, 0) + COUNTIF(CFB!$W$2:$W$1048576, W2169) - 1))</f>
        <v>1</v>
      </c>
      <c r="N2169" s="2">
        <f>RANK(K2169, INDEX(CFB!$K$2:$K$1048576, MATCH(W2169, CFB!$W$2:$W$1048576, 0)):INDEX(CFB!$K$2:$K$1048576, MATCH(W2169, CFB!$W$2:$W$1048576, 0) + COUNTIF(CFB!$W$2:$W$1048576, W2169) - 1))</f>
        <v>9</v>
      </c>
      <c r="O2169">
        <v>42.82</v>
      </c>
      <c r="P2169">
        <v>0.2</v>
      </c>
      <c r="Q2169">
        <v>8.56</v>
      </c>
      <c r="R2169">
        <v>3.95</v>
      </c>
      <c r="S2169">
        <v>5.14</v>
      </c>
      <c r="T2169">
        <v>1.55</v>
      </c>
      <c r="U2169">
        <v>6.51</v>
      </c>
      <c r="V2169">
        <v>2.68</v>
      </c>
      <c r="W2169">
        <v>2007</v>
      </c>
      <c r="X2169">
        <f t="shared" si="65"/>
        <v>0</v>
      </c>
    </row>
    <row r="2170" spans="1:24" ht="12.75" hidden="1" customHeight="1" x14ac:dyDescent="0.45">
      <c r="A2170">
        <v>10</v>
      </c>
      <c r="B2170" t="s">
        <v>55</v>
      </c>
      <c r="C2170" t="s">
        <v>182</v>
      </c>
      <c r="D2170" s="2" t="str">
        <f t="shared" si="64"/>
        <v>Kansas2007</v>
      </c>
      <c r="E2170">
        <v>7</v>
      </c>
      <c r="F2170">
        <v>12</v>
      </c>
      <c r="G2170">
        <v>1</v>
      </c>
      <c r="H2170" s="2">
        <v>0</v>
      </c>
      <c r="I2170">
        <v>3.73</v>
      </c>
      <c r="J2170">
        <v>10.72</v>
      </c>
      <c r="K2170">
        <v>14.45</v>
      </c>
      <c r="L2170" s="2">
        <f>_xlfn.RANK.EQ(I2170, INDEX(CFB!$I$2:$I$1048576, MATCH(W2170, CFB!$W$2:$W$1048576, 0)):INDEX(CFB!$I$2:$I$1048576, MATCH(W2170, CFB!$W$2:$W$1048576, 0) + COUNTIF(CFB!$W$2:$W$1048576, W2170) - 1), 0)</f>
        <v>37</v>
      </c>
      <c r="M2170" s="2">
        <f>_xlfn.RANK.EQ(J2170, INDEX(CFB!$J$2:$J$1048576, MATCH(W2170, CFB!$W$2:$W$1048576, 0)):INDEX(CFB!$J$2:$J$1048576, MATCH(W2170, CFB!$W$2:$W$1048576, 0) + COUNTIF(CFB!$W$2:$W$1048576, W2170) - 1))</f>
        <v>5</v>
      </c>
      <c r="N2170" s="2">
        <f>RANK(K2170, INDEX(CFB!$K$2:$K$1048576, MATCH(W2170, CFB!$W$2:$W$1048576, 0)):INDEX(CFB!$K$2:$K$1048576, MATCH(W2170, CFB!$W$2:$W$1048576, 0) + COUNTIF(CFB!$W$2:$W$1048576, W2170) - 1))</f>
        <v>10</v>
      </c>
      <c r="O2170">
        <v>52.16</v>
      </c>
      <c r="P2170">
        <v>3.72</v>
      </c>
      <c r="Q2170">
        <v>8.4499999999999993</v>
      </c>
      <c r="R2170">
        <v>4.7300000000000004</v>
      </c>
      <c r="S2170">
        <v>5.33</v>
      </c>
      <c r="T2170">
        <v>2.36</v>
      </c>
      <c r="U2170">
        <v>6.95</v>
      </c>
      <c r="V2170">
        <v>3.58</v>
      </c>
      <c r="W2170">
        <v>2007</v>
      </c>
      <c r="X2170">
        <f t="shared" si="65"/>
        <v>0</v>
      </c>
    </row>
    <row r="2171" spans="1:24" ht="12.75" hidden="1" customHeight="1" x14ac:dyDescent="0.45">
      <c r="A2171">
        <v>11</v>
      </c>
      <c r="B2171" t="s">
        <v>33</v>
      </c>
      <c r="C2171" t="s">
        <v>164</v>
      </c>
      <c r="D2171" s="2" t="str">
        <f t="shared" si="64"/>
        <v>Virginia Tech2007</v>
      </c>
      <c r="E2171">
        <v>9</v>
      </c>
      <c r="F2171">
        <v>11</v>
      </c>
      <c r="G2171">
        <v>3</v>
      </c>
      <c r="H2171" s="2">
        <v>0</v>
      </c>
      <c r="I2171">
        <v>2.42</v>
      </c>
      <c r="J2171">
        <v>11.8</v>
      </c>
      <c r="K2171">
        <v>14.22</v>
      </c>
      <c r="L2171" s="2">
        <f>_xlfn.RANK.EQ(I2171, INDEX(CFB!$I$2:$I$1048576, MATCH(W2171, CFB!$W$2:$W$1048576, 0)):INDEX(CFB!$I$2:$I$1048576, MATCH(W2171, CFB!$W$2:$W$1048576, 0) + COUNTIF(CFB!$W$2:$W$1048576, W2171) - 1), 0)</f>
        <v>49</v>
      </c>
      <c r="M2171" s="2">
        <f>_xlfn.RANK.EQ(J2171, INDEX(CFB!$J$2:$J$1048576, MATCH(W2171, CFB!$W$2:$W$1048576, 0)):INDEX(CFB!$J$2:$J$1048576, MATCH(W2171, CFB!$W$2:$W$1048576, 0) + COUNTIF(CFB!$W$2:$W$1048576, W2171) - 1))</f>
        <v>4</v>
      </c>
      <c r="N2171" s="2">
        <f>RANK(K2171, INDEX(CFB!$K$2:$K$1048576, MATCH(W2171, CFB!$W$2:$W$1048576, 0)):INDEX(CFB!$K$2:$K$1048576, MATCH(W2171, CFB!$W$2:$W$1048576, 0) + COUNTIF(CFB!$W$2:$W$1048576, W2171) - 1))</f>
        <v>11</v>
      </c>
      <c r="O2171">
        <v>42.73</v>
      </c>
      <c r="P2171">
        <v>3.28</v>
      </c>
      <c r="Q2171">
        <v>8.35</v>
      </c>
      <c r="R2171">
        <v>4.6500000000000004</v>
      </c>
      <c r="S2171">
        <v>4.33</v>
      </c>
      <c r="T2171">
        <v>2.35</v>
      </c>
      <c r="U2171">
        <v>5.93</v>
      </c>
      <c r="V2171">
        <v>3.53</v>
      </c>
      <c r="W2171">
        <v>2007</v>
      </c>
      <c r="X2171">
        <f t="shared" si="65"/>
        <v>0</v>
      </c>
    </row>
    <row r="2172" spans="1:24" ht="12.75" hidden="1" customHeight="1" x14ac:dyDescent="0.45">
      <c r="A2172">
        <v>12</v>
      </c>
      <c r="B2172" t="s">
        <v>28</v>
      </c>
      <c r="C2172" t="s">
        <v>180</v>
      </c>
      <c r="D2172" s="2" t="str">
        <f t="shared" si="64"/>
        <v>Arizona State2007</v>
      </c>
      <c r="E2172">
        <v>16</v>
      </c>
      <c r="F2172">
        <v>10</v>
      </c>
      <c r="G2172">
        <v>3</v>
      </c>
      <c r="H2172" s="2">
        <v>0</v>
      </c>
      <c r="I2172">
        <v>6.73</v>
      </c>
      <c r="J2172">
        <v>6.94</v>
      </c>
      <c r="K2172">
        <v>13.67</v>
      </c>
      <c r="L2172" s="2">
        <f>_xlfn.RANK.EQ(I2172, INDEX(CFB!$I$2:$I$1048576, MATCH(W2172, CFB!$W$2:$W$1048576, 0)):INDEX(CFB!$I$2:$I$1048576, MATCH(W2172, CFB!$W$2:$W$1048576, 0) + COUNTIF(CFB!$W$2:$W$1048576, W2172) - 1), 0)</f>
        <v>20</v>
      </c>
      <c r="M2172" s="2">
        <f>_xlfn.RANK.EQ(J2172, INDEX(CFB!$J$2:$J$1048576, MATCH(W2172, CFB!$W$2:$W$1048576, 0)):INDEX(CFB!$J$2:$J$1048576, MATCH(W2172, CFB!$W$2:$W$1048576, 0) + COUNTIF(CFB!$W$2:$W$1048576, W2172) - 1))</f>
        <v>16</v>
      </c>
      <c r="N2172" s="2">
        <f>RANK(K2172, INDEX(CFB!$K$2:$K$1048576, MATCH(W2172, CFB!$W$2:$W$1048576, 0)):INDEX(CFB!$K$2:$K$1048576, MATCH(W2172, CFB!$W$2:$W$1048576, 0) + COUNTIF(CFB!$W$2:$W$1048576, W2172) - 1))</f>
        <v>12</v>
      </c>
      <c r="O2172">
        <v>48.12</v>
      </c>
      <c r="P2172">
        <v>6.89</v>
      </c>
      <c r="Q2172">
        <v>9.23</v>
      </c>
      <c r="R2172">
        <v>5.01</v>
      </c>
      <c r="S2172">
        <v>4.55</v>
      </c>
      <c r="T2172">
        <v>2.5499999999999998</v>
      </c>
      <c r="U2172">
        <v>6.67</v>
      </c>
      <c r="V2172">
        <v>3.68</v>
      </c>
      <c r="W2172">
        <v>2007</v>
      </c>
      <c r="X2172">
        <f t="shared" si="65"/>
        <v>0</v>
      </c>
    </row>
    <row r="2173" spans="1:24" ht="12.75" hidden="1" customHeight="1" x14ac:dyDescent="0.45">
      <c r="A2173">
        <v>13</v>
      </c>
      <c r="B2173" t="s">
        <v>81</v>
      </c>
      <c r="C2173" t="s">
        <v>179</v>
      </c>
      <c r="D2173" s="2" t="str">
        <f t="shared" si="64"/>
        <v>Cincinnati2007</v>
      </c>
      <c r="E2173">
        <v>17</v>
      </c>
      <c r="F2173">
        <v>10</v>
      </c>
      <c r="G2173">
        <v>3</v>
      </c>
      <c r="H2173" s="2">
        <v>0</v>
      </c>
      <c r="I2173">
        <v>6.69</v>
      </c>
      <c r="J2173">
        <v>6.71</v>
      </c>
      <c r="K2173">
        <v>13.4</v>
      </c>
      <c r="L2173" s="2">
        <f>_xlfn.RANK.EQ(I2173, INDEX(CFB!$I$2:$I$1048576, MATCH(W2173, CFB!$W$2:$W$1048576, 0)):INDEX(CFB!$I$2:$I$1048576, MATCH(W2173, CFB!$W$2:$W$1048576, 0) + COUNTIF(CFB!$W$2:$W$1048576, W2173) - 1), 0)</f>
        <v>21</v>
      </c>
      <c r="M2173" s="2">
        <f>_xlfn.RANK.EQ(J2173, INDEX(CFB!$J$2:$J$1048576, MATCH(W2173, CFB!$W$2:$W$1048576, 0)):INDEX(CFB!$J$2:$J$1048576, MATCH(W2173, CFB!$W$2:$W$1048576, 0) + COUNTIF(CFB!$W$2:$W$1048576, W2173) - 1))</f>
        <v>19</v>
      </c>
      <c r="N2173" s="2">
        <f>RANK(K2173, INDEX(CFB!$K$2:$K$1048576, MATCH(W2173, CFB!$W$2:$W$1048576, 0)):INDEX(CFB!$K$2:$K$1048576, MATCH(W2173, CFB!$W$2:$W$1048576, 0) + COUNTIF(CFB!$W$2:$W$1048576, W2173) - 1))</f>
        <v>13</v>
      </c>
      <c r="O2173">
        <v>49.43</v>
      </c>
      <c r="P2173">
        <v>6.92</v>
      </c>
      <c r="Q2173">
        <v>9.18</v>
      </c>
      <c r="R2173">
        <v>5.51</v>
      </c>
      <c r="S2173">
        <v>4.62</v>
      </c>
      <c r="T2173">
        <v>2.6</v>
      </c>
      <c r="U2173">
        <v>6.95</v>
      </c>
      <c r="V2173">
        <v>4.03</v>
      </c>
      <c r="W2173">
        <v>2007</v>
      </c>
      <c r="X2173">
        <f t="shared" si="65"/>
        <v>0</v>
      </c>
    </row>
    <row r="2174" spans="1:24" ht="12.75" hidden="1" customHeight="1" x14ac:dyDescent="0.45">
      <c r="A2174">
        <v>14</v>
      </c>
      <c r="B2174" t="s">
        <v>102</v>
      </c>
      <c r="C2174" t="s">
        <v>179</v>
      </c>
      <c r="D2174" s="2" t="str">
        <f t="shared" si="64"/>
        <v>South Florida2007</v>
      </c>
      <c r="F2174">
        <v>9</v>
      </c>
      <c r="G2174">
        <v>4</v>
      </c>
      <c r="H2174" s="2">
        <v>0</v>
      </c>
      <c r="I2174">
        <v>7.42</v>
      </c>
      <c r="J2174">
        <v>4.95</v>
      </c>
      <c r="K2174">
        <v>12.37</v>
      </c>
      <c r="L2174" s="2">
        <f>_xlfn.RANK.EQ(I2174, INDEX(CFB!$I$2:$I$1048576, MATCH(W2174, CFB!$W$2:$W$1048576, 0)):INDEX(CFB!$I$2:$I$1048576, MATCH(W2174, CFB!$W$2:$W$1048576, 0) + COUNTIF(CFB!$W$2:$W$1048576, W2174) - 1), 0)</f>
        <v>15</v>
      </c>
      <c r="M2174" s="2">
        <f>_xlfn.RANK.EQ(J2174, INDEX(CFB!$J$2:$J$1048576, MATCH(W2174, CFB!$W$2:$W$1048576, 0)):INDEX(CFB!$J$2:$J$1048576, MATCH(W2174, CFB!$W$2:$W$1048576, 0) + COUNTIF(CFB!$W$2:$W$1048576, W2174) - 1))</f>
        <v>30</v>
      </c>
      <c r="N2174" s="2">
        <f>RANK(K2174, INDEX(CFB!$K$2:$K$1048576, MATCH(W2174, CFB!$W$2:$W$1048576, 0)):INDEX(CFB!$K$2:$K$1048576, MATCH(W2174, CFB!$W$2:$W$1048576, 0) + COUNTIF(CFB!$W$2:$W$1048576, W2174) - 1))</f>
        <v>14</v>
      </c>
      <c r="O2174">
        <v>49.82</v>
      </c>
      <c r="P2174">
        <v>9.1199999999999992</v>
      </c>
      <c r="Q2174">
        <v>8.4</v>
      </c>
      <c r="R2174">
        <v>4.3</v>
      </c>
      <c r="S2174">
        <v>5.05</v>
      </c>
      <c r="T2174">
        <v>3.07</v>
      </c>
      <c r="U2174">
        <v>6.58</v>
      </c>
      <c r="V2174">
        <v>3.69</v>
      </c>
      <c r="W2174">
        <v>2007</v>
      </c>
      <c r="X2174">
        <f t="shared" si="65"/>
        <v>0</v>
      </c>
    </row>
    <row r="2175" spans="1:24" ht="12.75" hidden="1" customHeight="1" x14ac:dyDescent="0.45">
      <c r="A2175">
        <v>15</v>
      </c>
      <c r="B2175" t="s">
        <v>67</v>
      </c>
      <c r="C2175" t="s">
        <v>157</v>
      </c>
      <c r="D2175" s="2" t="str">
        <f t="shared" si="64"/>
        <v>Auburn2007</v>
      </c>
      <c r="E2175">
        <v>15</v>
      </c>
      <c r="F2175">
        <v>9</v>
      </c>
      <c r="G2175">
        <v>4</v>
      </c>
      <c r="H2175" s="2">
        <v>0</v>
      </c>
      <c r="I2175">
        <v>-0.3</v>
      </c>
      <c r="J2175">
        <v>12.17</v>
      </c>
      <c r="K2175">
        <v>11.87</v>
      </c>
      <c r="L2175" s="2">
        <f>_xlfn.RANK.EQ(I2175, INDEX(CFB!$I$2:$I$1048576, MATCH(W2175, CFB!$W$2:$W$1048576, 0)):INDEX(CFB!$I$2:$I$1048576, MATCH(W2175, CFB!$W$2:$W$1048576, 0) + COUNTIF(CFB!$W$2:$W$1048576, W2175) - 1), 0)</f>
        <v>71</v>
      </c>
      <c r="M2175" s="2">
        <f>_xlfn.RANK.EQ(J2175, INDEX(CFB!$J$2:$J$1048576, MATCH(W2175, CFB!$W$2:$W$1048576, 0)):INDEX(CFB!$J$2:$J$1048576, MATCH(W2175, CFB!$W$2:$W$1048576, 0) + COUNTIF(CFB!$W$2:$W$1048576, W2175) - 1))</f>
        <v>3</v>
      </c>
      <c r="N2175" s="2">
        <f>RANK(K2175, INDEX(CFB!$K$2:$K$1048576, MATCH(W2175, CFB!$W$2:$W$1048576, 0)):INDEX(CFB!$K$2:$K$1048576, MATCH(W2175, CFB!$W$2:$W$1048576, 0) + COUNTIF(CFB!$W$2:$W$1048576, W2175) - 1))</f>
        <v>15</v>
      </c>
      <c r="O2175">
        <v>39.119999999999997</v>
      </c>
      <c r="P2175">
        <v>0.77</v>
      </c>
      <c r="Q2175">
        <v>7.82</v>
      </c>
      <c r="R2175">
        <v>4.42</v>
      </c>
      <c r="S2175">
        <v>4.7300000000000004</v>
      </c>
      <c r="T2175">
        <v>2.67</v>
      </c>
      <c r="U2175">
        <v>6.03</v>
      </c>
      <c r="V2175">
        <v>3.43</v>
      </c>
      <c r="W2175">
        <v>2007</v>
      </c>
      <c r="X2175">
        <f t="shared" si="65"/>
        <v>0</v>
      </c>
    </row>
    <row r="2176" spans="1:24" ht="12.75" hidden="1" customHeight="1" x14ac:dyDescent="0.45">
      <c r="A2176">
        <v>16</v>
      </c>
      <c r="B2176" t="s">
        <v>37</v>
      </c>
      <c r="C2176" t="s">
        <v>155</v>
      </c>
      <c r="D2176" s="2" t="str">
        <f t="shared" si="64"/>
        <v>Tennessee2007</v>
      </c>
      <c r="E2176">
        <v>12</v>
      </c>
      <c r="F2176">
        <v>10</v>
      </c>
      <c r="G2176">
        <v>4</v>
      </c>
      <c r="H2176" s="2">
        <v>0</v>
      </c>
      <c r="I2176">
        <v>8.0299999999999994</v>
      </c>
      <c r="J2176">
        <v>3.65</v>
      </c>
      <c r="K2176">
        <v>11.68</v>
      </c>
      <c r="L2176" s="2">
        <f>_xlfn.RANK.EQ(I2176, INDEX(CFB!$I$2:$I$1048576, MATCH(W2176, CFB!$W$2:$W$1048576, 0)):INDEX(CFB!$I$2:$I$1048576, MATCH(W2176, CFB!$W$2:$W$1048576, 0) + COUNTIF(CFB!$W$2:$W$1048576, W2176) - 1), 0)</f>
        <v>11</v>
      </c>
      <c r="M2176" s="2">
        <f>_xlfn.RANK.EQ(J2176, INDEX(CFB!$J$2:$J$1048576, MATCH(W2176, CFB!$W$2:$W$1048576, 0)):INDEX(CFB!$J$2:$J$1048576, MATCH(W2176, CFB!$W$2:$W$1048576, 0) + COUNTIF(CFB!$W$2:$W$1048576, W2176) - 1))</f>
        <v>38</v>
      </c>
      <c r="N2176" s="2">
        <f>RANK(K2176, INDEX(CFB!$K$2:$K$1048576, MATCH(W2176, CFB!$W$2:$W$1048576, 0)):INDEX(CFB!$K$2:$K$1048576, MATCH(W2176, CFB!$W$2:$W$1048576, 0) + COUNTIF(CFB!$W$2:$W$1048576, W2176) - 1))</f>
        <v>16</v>
      </c>
      <c r="O2176">
        <v>48.12</v>
      </c>
      <c r="P2176">
        <v>11.93</v>
      </c>
      <c r="Q2176">
        <v>8.33</v>
      </c>
      <c r="R2176">
        <v>5.67</v>
      </c>
      <c r="S2176">
        <v>5.12</v>
      </c>
      <c r="T2176">
        <v>3.1</v>
      </c>
      <c r="U2176">
        <v>6.89</v>
      </c>
      <c r="V2176">
        <v>4.3099999999999996</v>
      </c>
      <c r="W2176">
        <v>2007</v>
      </c>
      <c r="X2176">
        <f t="shared" si="65"/>
        <v>0</v>
      </c>
    </row>
    <row r="2177" spans="1:24" ht="12.75" hidden="1" customHeight="1" x14ac:dyDescent="0.45">
      <c r="A2177">
        <v>17</v>
      </c>
      <c r="B2177" t="s">
        <v>26</v>
      </c>
      <c r="C2177" t="s">
        <v>163</v>
      </c>
      <c r="D2177" s="2" t="str">
        <f t="shared" si="64"/>
        <v>Clemson2007</v>
      </c>
      <c r="E2177">
        <v>21</v>
      </c>
      <c r="F2177">
        <v>9</v>
      </c>
      <c r="G2177">
        <v>4</v>
      </c>
      <c r="H2177" s="2">
        <v>0</v>
      </c>
      <c r="I2177">
        <v>4.92</v>
      </c>
      <c r="J2177">
        <v>6.48</v>
      </c>
      <c r="K2177">
        <v>11.4</v>
      </c>
      <c r="L2177" s="2">
        <f>_xlfn.RANK.EQ(I2177, INDEX(CFB!$I$2:$I$1048576, MATCH(W2177, CFB!$W$2:$W$1048576, 0)):INDEX(CFB!$I$2:$I$1048576, MATCH(W2177, CFB!$W$2:$W$1048576, 0) + COUNTIF(CFB!$W$2:$W$1048576, W2177) - 1), 0)</f>
        <v>30</v>
      </c>
      <c r="M2177" s="2">
        <f>_xlfn.RANK.EQ(J2177, INDEX(CFB!$J$2:$J$1048576, MATCH(W2177, CFB!$W$2:$W$1048576, 0)):INDEX(CFB!$J$2:$J$1048576, MATCH(W2177, CFB!$W$2:$W$1048576, 0) + COUNTIF(CFB!$W$2:$W$1048576, W2177) - 1))</f>
        <v>22</v>
      </c>
      <c r="N2177" s="2">
        <f>RANK(K2177, INDEX(CFB!$K$2:$K$1048576, MATCH(W2177, CFB!$W$2:$W$1048576, 0)):INDEX(CFB!$K$2:$K$1048576, MATCH(W2177, CFB!$W$2:$W$1048576, 0) + COUNTIF(CFB!$W$2:$W$1048576, W2177) - 1))</f>
        <v>17</v>
      </c>
      <c r="O2177">
        <v>47.29</v>
      </c>
      <c r="P2177">
        <v>8.5399999999999991</v>
      </c>
      <c r="Q2177">
        <v>8.1</v>
      </c>
      <c r="R2177">
        <v>4.9000000000000004</v>
      </c>
      <c r="S2177">
        <v>4.87</v>
      </c>
      <c r="T2177">
        <v>3.18</v>
      </c>
      <c r="U2177">
        <v>6.37</v>
      </c>
      <c r="V2177">
        <v>3.96</v>
      </c>
      <c r="W2177">
        <v>2007</v>
      </c>
      <c r="X2177">
        <f t="shared" si="65"/>
        <v>0</v>
      </c>
    </row>
    <row r="2178" spans="1:24" ht="12.75" hidden="1" customHeight="1" x14ac:dyDescent="0.45">
      <c r="A2178">
        <v>18</v>
      </c>
      <c r="B2178" t="s">
        <v>32</v>
      </c>
      <c r="C2178" t="s">
        <v>31</v>
      </c>
      <c r="D2178" s="2" t="str">
        <f t="shared" si="64"/>
        <v>BYU2007</v>
      </c>
      <c r="E2178">
        <v>14</v>
      </c>
      <c r="F2178">
        <v>11</v>
      </c>
      <c r="G2178">
        <v>2</v>
      </c>
      <c r="H2178" s="2">
        <v>0</v>
      </c>
      <c r="I2178">
        <v>4.5</v>
      </c>
      <c r="J2178">
        <v>6.61</v>
      </c>
      <c r="K2178">
        <v>11.11</v>
      </c>
      <c r="L2178" s="2">
        <f>_xlfn.RANK.EQ(I2178, INDEX(CFB!$I$2:$I$1048576, MATCH(W2178, CFB!$W$2:$W$1048576, 0)):INDEX(CFB!$I$2:$I$1048576, MATCH(W2178, CFB!$W$2:$W$1048576, 0) + COUNTIF(CFB!$W$2:$W$1048576, W2178) - 1), 0)</f>
        <v>31</v>
      </c>
      <c r="M2178" s="2">
        <f>_xlfn.RANK.EQ(J2178, INDEX(CFB!$J$2:$J$1048576, MATCH(W2178, CFB!$W$2:$W$1048576, 0)):INDEX(CFB!$J$2:$J$1048576, MATCH(W2178, CFB!$W$2:$W$1048576, 0) + COUNTIF(CFB!$W$2:$W$1048576, W2178) - 1))</f>
        <v>21</v>
      </c>
      <c r="N2178" s="2">
        <f>RANK(K2178, INDEX(CFB!$K$2:$K$1048576, MATCH(W2178, CFB!$W$2:$W$1048576, 0)):INDEX(CFB!$K$2:$K$1048576, MATCH(W2178, CFB!$W$2:$W$1048576, 0) + COUNTIF(CFB!$W$2:$W$1048576, W2178) - 1))</f>
        <v>18</v>
      </c>
      <c r="O2178">
        <v>43.55</v>
      </c>
      <c r="P2178">
        <v>7.89</v>
      </c>
      <c r="Q2178">
        <v>8.92</v>
      </c>
      <c r="R2178">
        <v>5.05</v>
      </c>
      <c r="S2178">
        <v>4.75</v>
      </c>
      <c r="T2178">
        <v>2.38</v>
      </c>
      <c r="U2178">
        <v>6.95</v>
      </c>
      <c r="V2178">
        <v>3.66</v>
      </c>
      <c r="W2178">
        <v>2007</v>
      </c>
      <c r="X2178">
        <f t="shared" si="65"/>
        <v>0</v>
      </c>
    </row>
    <row r="2179" spans="1:24" ht="12.75" hidden="1" customHeight="1" x14ac:dyDescent="0.45">
      <c r="A2179">
        <v>19</v>
      </c>
      <c r="B2179" t="s">
        <v>14</v>
      </c>
      <c r="C2179" t="s">
        <v>181</v>
      </c>
      <c r="D2179" s="2" t="str">
        <f t="shared" ref="D2179:D2242" si="66">_xlfn.CONCAT(B2179, W2179)</f>
        <v>Texas2007</v>
      </c>
      <c r="E2179">
        <v>10</v>
      </c>
      <c r="F2179">
        <v>10</v>
      </c>
      <c r="G2179">
        <v>3</v>
      </c>
      <c r="H2179" s="2">
        <v>0</v>
      </c>
      <c r="I2179">
        <v>7.77</v>
      </c>
      <c r="J2179">
        <v>3.22</v>
      </c>
      <c r="K2179">
        <v>10.99</v>
      </c>
      <c r="L2179" s="2">
        <f>_xlfn.RANK.EQ(I2179, INDEX(CFB!$I$2:$I$1048576, MATCH(W2179, CFB!$W$2:$W$1048576, 0)):INDEX(CFB!$I$2:$I$1048576, MATCH(W2179, CFB!$W$2:$W$1048576, 0) + COUNTIF(CFB!$W$2:$W$1048576, W2179) - 1), 0)</f>
        <v>14</v>
      </c>
      <c r="M2179" s="2">
        <f>_xlfn.RANK.EQ(J2179, INDEX(CFB!$J$2:$J$1048576, MATCH(W2179, CFB!$W$2:$W$1048576, 0)):INDEX(CFB!$J$2:$J$1048576, MATCH(W2179, CFB!$W$2:$W$1048576, 0) + COUNTIF(CFB!$W$2:$W$1048576, W2179) - 1))</f>
        <v>41</v>
      </c>
      <c r="N2179" s="2">
        <f>RANK(K2179, INDEX(CFB!$K$2:$K$1048576, MATCH(W2179, CFB!$W$2:$W$1048576, 0)):INDEX(CFB!$K$2:$K$1048576, MATCH(W2179, CFB!$W$2:$W$1048576, 0) + COUNTIF(CFB!$W$2:$W$1048576, W2179) - 1))</f>
        <v>19</v>
      </c>
      <c r="O2179">
        <v>49.81</v>
      </c>
      <c r="P2179">
        <v>10.32</v>
      </c>
      <c r="Q2179">
        <v>8.49</v>
      </c>
      <c r="R2179">
        <v>5.9</v>
      </c>
      <c r="S2179">
        <v>5.87</v>
      </c>
      <c r="T2179">
        <v>2.1800000000000002</v>
      </c>
      <c r="U2179">
        <v>7.2</v>
      </c>
      <c r="V2179">
        <v>4.0199999999999996</v>
      </c>
      <c r="W2179">
        <v>2007</v>
      </c>
      <c r="X2179">
        <f t="shared" ref="X2179:X2242" si="67">IF(E2179=1, 1,0)</f>
        <v>0</v>
      </c>
    </row>
    <row r="2180" spans="1:24" ht="12.75" hidden="1" customHeight="1" x14ac:dyDescent="0.45">
      <c r="A2180">
        <v>20</v>
      </c>
      <c r="B2180" t="s">
        <v>119</v>
      </c>
      <c r="C2180" t="s">
        <v>180</v>
      </c>
      <c r="D2180" s="2" t="str">
        <f t="shared" si="66"/>
        <v>Oregon State2007</v>
      </c>
      <c r="E2180">
        <v>25</v>
      </c>
      <c r="F2180">
        <v>9</v>
      </c>
      <c r="G2180">
        <v>4</v>
      </c>
      <c r="H2180" s="2">
        <v>0</v>
      </c>
      <c r="I2180">
        <v>2.97</v>
      </c>
      <c r="J2180">
        <v>6.96</v>
      </c>
      <c r="K2180">
        <v>9.93</v>
      </c>
      <c r="L2180" s="2">
        <f>_xlfn.RANK.EQ(I2180, INDEX(CFB!$I$2:$I$1048576, MATCH(W2180, CFB!$W$2:$W$1048576, 0)):INDEX(CFB!$I$2:$I$1048576, MATCH(W2180, CFB!$W$2:$W$1048576, 0) + COUNTIF(CFB!$W$2:$W$1048576, W2180) - 1), 0)</f>
        <v>43</v>
      </c>
      <c r="M2180" s="2">
        <f>_xlfn.RANK.EQ(J2180, INDEX(CFB!$J$2:$J$1048576, MATCH(W2180, CFB!$W$2:$W$1048576, 0)):INDEX(CFB!$J$2:$J$1048576, MATCH(W2180, CFB!$W$2:$W$1048576, 0) + COUNTIF(CFB!$W$2:$W$1048576, W2180) - 1))</f>
        <v>15</v>
      </c>
      <c r="N2180" s="2">
        <f>RANK(K2180, INDEX(CFB!$K$2:$K$1048576, MATCH(W2180, CFB!$W$2:$W$1048576, 0)):INDEX(CFB!$K$2:$K$1048576, MATCH(W2180, CFB!$W$2:$W$1048576, 0) + COUNTIF(CFB!$W$2:$W$1048576, W2180) - 1))</f>
        <v>20</v>
      </c>
      <c r="O2180">
        <v>44.91</v>
      </c>
      <c r="P2180">
        <v>7.2</v>
      </c>
      <c r="Q2180">
        <v>7.27</v>
      </c>
      <c r="R2180">
        <v>5.62</v>
      </c>
      <c r="S2180">
        <v>5.46</v>
      </c>
      <c r="T2180">
        <v>0.99</v>
      </c>
      <c r="U2180">
        <v>6.32</v>
      </c>
      <c r="V2180">
        <v>3.2</v>
      </c>
      <c r="W2180">
        <v>2007</v>
      </c>
      <c r="X2180">
        <f t="shared" si="67"/>
        <v>0</v>
      </c>
    </row>
    <row r="2181" spans="1:24" ht="12.75" hidden="1" customHeight="1" x14ac:dyDescent="0.45">
      <c r="A2181">
        <v>21</v>
      </c>
      <c r="B2181" t="s">
        <v>57</v>
      </c>
      <c r="C2181" t="s">
        <v>163</v>
      </c>
      <c r="D2181" s="2" t="str">
        <f t="shared" si="66"/>
        <v>Boston College2007</v>
      </c>
      <c r="E2181">
        <v>10</v>
      </c>
      <c r="F2181">
        <v>11</v>
      </c>
      <c r="G2181">
        <v>3</v>
      </c>
      <c r="H2181" s="2">
        <v>0</v>
      </c>
      <c r="I2181">
        <v>5.05</v>
      </c>
      <c r="J2181">
        <v>4.7</v>
      </c>
      <c r="K2181">
        <v>9.75</v>
      </c>
      <c r="L2181" s="2">
        <f>_xlfn.RANK.EQ(I2181, INDEX(CFB!$I$2:$I$1048576, MATCH(W2181, CFB!$W$2:$W$1048576, 0)):INDEX(CFB!$I$2:$I$1048576, MATCH(W2181, CFB!$W$2:$W$1048576, 0) + COUNTIF(CFB!$W$2:$W$1048576, W2181) - 1), 0)</f>
        <v>29</v>
      </c>
      <c r="M2181" s="2">
        <f>_xlfn.RANK.EQ(J2181, INDEX(CFB!$J$2:$J$1048576, MATCH(W2181, CFB!$W$2:$W$1048576, 0)):INDEX(CFB!$J$2:$J$1048576, MATCH(W2181, CFB!$W$2:$W$1048576, 0) + COUNTIF(CFB!$W$2:$W$1048576, W2181) - 1))</f>
        <v>33</v>
      </c>
      <c r="N2181" s="2">
        <f>RANK(K2181, INDEX(CFB!$K$2:$K$1048576, MATCH(W2181, CFB!$W$2:$W$1048576, 0)):INDEX(CFB!$K$2:$K$1048576, MATCH(W2181, CFB!$W$2:$W$1048576, 0) + COUNTIF(CFB!$W$2:$W$1048576, W2181) - 1))</f>
        <v>21</v>
      </c>
      <c r="O2181">
        <v>42.46</v>
      </c>
      <c r="P2181">
        <v>10.34</v>
      </c>
      <c r="Q2181">
        <v>8.14</v>
      </c>
      <c r="R2181">
        <v>5.43</v>
      </c>
      <c r="S2181">
        <v>4.09</v>
      </c>
      <c r="T2181">
        <v>2.2599999999999998</v>
      </c>
      <c r="U2181">
        <v>6.55</v>
      </c>
      <c r="V2181">
        <v>4.16</v>
      </c>
      <c r="W2181">
        <v>2007</v>
      </c>
      <c r="X2181">
        <f t="shared" si="67"/>
        <v>0</v>
      </c>
    </row>
    <row r="2182" spans="1:24" ht="12.75" hidden="1" customHeight="1" x14ac:dyDescent="0.45">
      <c r="A2182">
        <v>22</v>
      </c>
      <c r="B2182" t="s">
        <v>74</v>
      </c>
      <c r="C2182" t="s">
        <v>155</v>
      </c>
      <c r="D2182" s="2" t="str">
        <f t="shared" si="66"/>
        <v>Kentucky2007</v>
      </c>
      <c r="F2182">
        <v>8</v>
      </c>
      <c r="G2182">
        <v>5</v>
      </c>
      <c r="H2182" s="2">
        <v>0</v>
      </c>
      <c r="I2182">
        <v>10.17</v>
      </c>
      <c r="J2182">
        <v>-0.73</v>
      </c>
      <c r="K2182">
        <v>9.43</v>
      </c>
      <c r="L2182" s="2">
        <f>_xlfn.RANK.EQ(I2182, INDEX(CFB!$I$2:$I$1048576, MATCH(W2182, CFB!$W$2:$W$1048576, 0)):INDEX(CFB!$I$2:$I$1048576, MATCH(W2182, CFB!$W$2:$W$1048576, 0) + COUNTIF(CFB!$W$2:$W$1048576, W2182) - 1), 0)</f>
        <v>6</v>
      </c>
      <c r="M2182" s="2">
        <f>_xlfn.RANK.EQ(J2182, INDEX(CFB!$J$2:$J$1048576, MATCH(W2182, CFB!$W$2:$W$1048576, 0)):INDEX(CFB!$J$2:$J$1048576, MATCH(W2182, CFB!$W$2:$W$1048576, 0) + COUNTIF(CFB!$W$2:$W$1048576, W2182) - 1))</f>
        <v>69</v>
      </c>
      <c r="N2182" s="2">
        <f>RANK(K2182, INDEX(CFB!$K$2:$K$1048576, MATCH(W2182, CFB!$W$2:$W$1048576, 0)):INDEX(CFB!$K$2:$K$1048576, MATCH(W2182, CFB!$W$2:$W$1048576, 0) + COUNTIF(CFB!$W$2:$W$1048576, W2182) - 1))</f>
        <v>22</v>
      </c>
      <c r="O2182">
        <v>50.81</v>
      </c>
      <c r="P2182">
        <v>14.46</v>
      </c>
      <c r="Q2182">
        <v>8.33</v>
      </c>
      <c r="R2182">
        <v>4.8499999999999996</v>
      </c>
      <c r="S2182">
        <v>4.97</v>
      </c>
      <c r="T2182">
        <v>3.8</v>
      </c>
      <c r="U2182">
        <v>6.75</v>
      </c>
      <c r="V2182">
        <v>4.18</v>
      </c>
      <c r="W2182">
        <v>2007</v>
      </c>
      <c r="X2182">
        <f t="shared" si="67"/>
        <v>0</v>
      </c>
    </row>
    <row r="2183" spans="1:24" ht="12.75" hidden="1" customHeight="1" x14ac:dyDescent="0.45">
      <c r="A2183">
        <v>23</v>
      </c>
      <c r="B2183" t="s">
        <v>16</v>
      </c>
      <c r="C2183" t="s">
        <v>10</v>
      </c>
      <c r="D2183" s="2" t="str">
        <f t="shared" si="66"/>
        <v>Penn State2007</v>
      </c>
      <c r="F2183">
        <v>9</v>
      </c>
      <c r="G2183">
        <v>4</v>
      </c>
      <c r="H2183" s="2">
        <v>0</v>
      </c>
      <c r="I2183">
        <v>2.39</v>
      </c>
      <c r="J2183">
        <v>6.7</v>
      </c>
      <c r="K2183">
        <v>9.09</v>
      </c>
      <c r="L2183" s="2">
        <f>_xlfn.RANK.EQ(I2183, INDEX(CFB!$I$2:$I$1048576, MATCH(W2183, CFB!$W$2:$W$1048576, 0)):INDEX(CFB!$I$2:$I$1048576, MATCH(W2183, CFB!$W$2:$W$1048576, 0) + COUNTIF(CFB!$W$2:$W$1048576, W2183) - 1), 0)</f>
        <v>50</v>
      </c>
      <c r="M2183" s="2">
        <f>_xlfn.RANK.EQ(J2183, INDEX(CFB!$J$2:$J$1048576, MATCH(W2183, CFB!$W$2:$W$1048576, 0)):INDEX(CFB!$J$2:$J$1048576, MATCH(W2183, CFB!$W$2:$W$1048576, 0) + COUNTIF(CFB!$W$2:$W$1048576, W2183) - 1))</f>
        <v>20</v>
      </c>
      <c r="N2183" s="2">
        <f>RANK(K2183, INDEX(CFB!$K$2:$K$1048576, MATCH(W2183, CFB!$W$2:$W$1048576, 0)):INDEX(CFB!$K$2:$K$1048576, MATCH(W2183, CFB!$W$2:$W$1048576, 0) + COUNTIF(CFB!$W$2:$W$1048576, W2183) - 1))</f>
        <v>23</v>
      </c>
      <c r="O2183">
        <v>44.07</v>
      </c>
      <c r="P2183">
        <v>8.08</v>
      </c>
      <c r="Q2183">
        <v>7.68</v>
      </c>
      <c r="R2183">
        <v>5.79</v>
      </c>
      <c r="S2183">
        <v>5.55</v>
      </c>
      <c r="T2183">
        <v>2.27</v>
      </c>
      <c r="U2183">
        <v>6.57</v>
      </c>
      <c r="V2183">
        <v>4</v>
      </c>
      <c r="W2183">
        <v>2007</v>
      </c>
      <c r="X2183">
        <f t="shared" si="67"/>
        <v>0</v>
      </c>
    </row>
    <row r="2184" spans="1:24" ht="12.75" hidden="1" customHeight="1" x14ac:dyDescent="0.45">
      <c r="A2184">
        <v>24</v>
      </c>
      <c r="B2184" t="s">
        <v>69</v>
      </c>
      <c r="C2184" t="s">
        <v>157</v>
      </c>
      <c r="D2184" s="2" t="str">
        <f t="shared" si="66"/>
        <v>Arkansas2007</v>
      </c>
      <c r="F2184">
        <v>8</v>
      </c>
      <c r="G2184">
        <v>5</v>
      </c>
      <c r="H2184" s="2">
        <v>0</v>
      </c>
      <c r="I2184">
        <v>7.99</v>
      </c>
      <c r="J2184">
        <v>0.92</v>
      </c>
      <c r="K2184">
        <v>8.91</v>
      </c>
      <c r="L2184" s="2">
        <f>_xlfn.RANK.EQ(I2184, INDEX(CFB!$I$2:$I$1048576, MATCH(W2184, CFB!$W$2:$W$1048576, 0)):INDEX(CFB!$I$2:$I$1048576, MATCH(W2184, CFB!$W$2:$W$1048576, 0) + COUNTIF(CFB!$W$2:$W$1048576, W2184) - 1), 0)</f>
        <v>12</v>
      </c>
      <c r="M2184" s="2">
        <f>_xlfn.RANK.EQ(J2184, INDEX(CFB!$J$2:$J$1048576, MATCH(W2184, CFB!$W$2:$W$1048576, 0)):INDEX(CFB!$J$2:$J$1048576, MATCH(W2184, CFB!$W$2:$W$1048576, 0) + COUNTIF(CFB!$W$2:$W$1048576, W2184) - 1))</f>
        <v>58</v>
      </c>
      <c r="N2184" s="2">
        <f>RANK(K2184, INDEX(CFB!$K$2:$K$1048576, MATCH(W2184, CFB!$W$2:$W$1048576, 0)):INDEX(CFB!$K$2:$K$1048576, MATCH(W2184, CFB!$W$2:$W$1048576, 0) + COUNTIF(CFB!$W$2:$W$1048576, W2184) - 1))</f>
        <v>24</v>
      </c>
      <c r="O2184">
        <v>50.75</v>
      </c>
      <c r="P2184">
        <v>13.63</v>
      </c>
      <c r="Q2184">
        <v>8.19</v>
      </c>
      <c r="R2184">
        <v>4.74</v>
      </c>
      <c r="S2184">
        <v>6.55</v>
      </c>
      <c r="T2184">
        <v>3.53</v>
      </c>
      <c r="U2184">
        <v>7.24</v>
      </c>
      <c r="V2184">
        <v>4</v>
      </c>
      <c r="W2184">
        <v>2007</v>
      </c>
      <c r="X2184">
        <f t="shared" si="67"/>
        <v>0</v>
      </c>
    </row>
    <row r="2185" spans="1:24" ht="12.75" hidden="1" customHeight="1" x14ac:dyDescent="0.45">
      <c r="A2185">
        <v>25</v>
      </c>
      <c r="B2185" t="s">
        <v>83</v>
      </c>
      <c r="C2185" t="s">
        <v>180</v>
      </c>
      <c r="D2185" s="2" t="str">
        <f t="shared" si="66"/>
        <v>California2007</v>
      </c>
      <c r="F2185">
        <v>7</v>
      </c>
      <c r="G2185">
        <v>6</v>
      </c>
      <c r="H2185" s="2">
        <v>0</v>
      </c>
      <c r="I2185">
        <v>5.85</v>
      </c>
      <c r="J2185">
        <v>2.6</v>
      </c>
      <c r="K2185">
        <v>8.4600000000000009</v>
      </c>
      <c r="L2185" s="2">
        <f>_xlfn.RANK.EQ(I2185, INDEX(CFB!$I$2:$I$1048576, MATCH(W2185, CFB!$W$2:$W$1048576, 0)):INDEX(CFB!$I$2:$I$1048576, MATCH(W2185, CFB!$W$2:$W$1048576, 0) + COUNTIF(CFB!$W$2:$W$1048576, W2185) - 1), 0)</f>
        <v>26</v>
      </c>
      <c r="M2185" s="2">
        <f>_xlfn.RANK.EQ(J2185, INDEX(CFB!$J$2:$J$1048576, MATCH(W2185, CFB!$W$2:$W$1048576, 0)):INDEX(CFB!$J$2:$J$1048576, MATCH(W2185, CFB!$W$2:$W$1048576, 0) + COUNTIF(CFB!$W$2:$W$1048576, W2185) - 1))</f>
        <v>46</v>
      </c>
      <c r="N2185" s="2">
        <f>RANK(K2185, INDEX(CFB!$K$2:$K$1048576, MATCH(W2185, CFB!$W$2:$W$1048576, 0)):INDEX(CFB!$K$2:$K$1048576, MATCH(W2185, CFB!$W$2:$W$1048576, 0) + COUNTIF(CFB!$W$2:$W$1048576, W2185) - 1))</f>
        <v>25</v>
      </c>
      <c r="O2185">
        <v>45.57</v>
      </c>
      <c r="P2185">
        <v>11.1</v>
      </c>
      <c r="Q2185">
        <v>8.1999999999999993</v>
      </c>
      <c r="R2185">
        <v>5.08</v>
      </c>
      <c r="S2185">
        <v>6.26</v>
      </c>
      <c r="T2185">
        <v>2.84</v>
      </c>
      <c r="U2185">
        <v>7.31</v>
      </c>
      <c r="V2185">
        <v>3.77</v>
      </c>
      <c r="W2185">
        <v>2007</v>
      </c>
      <c r="X2185">
        <f t="shared" si="67"/>
        <v>0</v>
      </c>
    </row>
    <row r="2186" spans="1:24" ht="12.75" hidden="1" customHeight="1" x14ac:dyDescent="0.45">
      <c r="A2186">
        <v>26</v>
      </c>
      <c r="B2186" t="s">
        <v>71</v>
      </c>
      <c r="C2186" t="s">
        <v>181</v>
      </c>
      <c r="D2186" s="2" t="str">
        <f t="shared" si="66"/>
        <v>Texas Tech2007</v>
      </c>
      <c r="E2186">
        <v>22</v>
      </c>
      <c r="F2186">
        <v>9</v>
      </c>
      <c r="G2186">
        <v>4</v>
      </c>
      <c r="H2186" s="2">
        <v>0</v>
      </c>
      <c r="I2186">
        <v>6.61</v>
      </c>
      <c r="J2186">
        <v>1.68</v>
      </c>
      <c r="K2186">
        <v>8.2799999999999994</v>
      </c>
      <c r="L2186" s="2">
        <f>_xlfn.RANK.EQ(I2186, INDEX(CFB!$I$2:$I$1048576, MATCH(W2186, CFB!$W$2:$W$1048576, 0)):INDEX(CFB!$I$2:$I$1048576, MATCH(W2186, CFB!$W$2:$W$1048576, 0) + COUNTIF(CFB!$W$2:$W$1048576, W2186) - 1), 0)</f>
        <v>23</v>
      </c>
      <c r="M2186" s="2">
        <f>_xlfn.RANK.EQ(J2186, INDEX(CFB!$J$2:$J$1048576, MATCH(W2186, CFB!$W$2:$W$1048576, 0)):INDEX(CFB!$J$2:$J$1048576, MATCH(W2186, CFB!$W$2:$W$1048576, 0) + COUNTIF(CFB!$W$2:$W$1048576, W2186) - 1))</f>
        <v>52</v>
      </c>
      <c r="N2186" s="2">
        <f>RANK(K2186, INDEX(CFB!$K$2:$K$1048576, MATCH(W2186, CFB!$W$2:$W$1048576, 0)):INDEX(CFB!$K$2:$K$1048576, MATCH(W2186, CFB!$W$2:$W$1048576, 0) + COUNTIF(CFB!$W$2:$W$1048576, W2186) - 1))</f>
        <v>26</v>
      </c>
      <c r="O2186">
        <v>51.76</v>
      </c>
      <c r="P2186">
        <v>12.57</v>
      </c>
      <c r="Q2186">
        <v>8.6199999999999992</v>
      </c>
      <c r="R2186">
        <v>5.15</v>
      </c>
      <c r="S2186">
        <v>3.82</v>
      </c>
      <c r="T2186">
        <v>3.23</v>
      </c>
      <c r="U2186">
        <v>7.58</v>
      </c>
      <c r="V2186">
        <v>3.86</v>
      </c>
      <c r="W2186">
        <v>2007</v>
      </c>
      <c r="X2186">
        <f t="shared" si="67"/>
        <v>0</v>
      </c>
    </row>
    <row r="2187" spans="1:24" ht="12.75" hidden="1" customHeight="1" x14ac:dyDescent="0.45">
      <c r="A2187">
        <v>27</v>
      </c>
      <c r="B2187" t="s">
        <v>18</v>
      </c>
      <c r="C2187" t="s">
        <v>157</v>
      </c>
      <c r="D2187" s="2" t="str">
        <f t="shared" si="66"/>
        <v>Alabama2007</v>
      </c>
      <c r="F2187">
        <v>7</v>
      </c>
      <c r="G2187">
        <v>6</v>
      </c>
      <c r="H2187" s="2">
        <v>0</v>
      </c>
      <c r="I2187">
        <v>3.18</v>
      </c>
      <c r="J2187">
        <v>4.91</v>
      </c>
      <c r="K2187">
        <v>8.09</v>
      </c>
      <c r="L2187" s="2">
        <f>_xlfn.RANK.EQ(I2187, INDEX(CFB!$I$2:$I$1048576, MATCH(W2187, CFB!$W$2:$W$1048576, 0)):INDEX(CFB!$I$2:$I$1048576, MATCH(W2187, CFB!$W$2:$W$1048576, 0) + COUNTIF(CFB!$W$2:$W$1048576, W2187) - 1), 0)</f>
        <v>41</v>
      </c>
      <c r="M2187" s="2">
        <f>_xlfn.RANK.EQ(J2187, INDEX(CFB!$J$2:$J$1048576, MATCH(W2187, CFB!$W$2:$W$1048576, 0)):INDEX(CFB!$J$2:$J$1048576, MATCH(W2187, CFB!$W$2:$W$1048576, 0) + COUNTIF(CFB!$W$2:$W$1048576, W2187) - 1))</f>
        <v>31</v>
      </c>
      <c r="N2187" s="2">
        <f>RANK(K2187, INDEX(CFB!$K$2:$K$1048576, MATCH(W2187, CFB!$W$2:$W$1048576, 0)):INDEX(CFB!$K$2:$K$1048576, MATCH(W2187, CFB!$W$2:$W$1048576, 0) + COUNTIF(CFB!$W$2:$W$1048576, W2187) - 1))</f>
        <v>27</v>
      </c>
      <c r="O2187">
        <v>42.74</v>
      </c>
      <c r="P2187">
        <v>8.98</v>
      </c>
      <c r="Q2187">
        <v>7.51</v>
      </c>
      <c r="R2187">
        <v>5.8</v>
      </c>
      <c r="S2187">
        <v>4.8600000000000003</v>
      </c>
      <c r="T2187">
        <v>2.56</v>
      </c>
      <c r="U2187">
        <v>6.2</v>
      </c>
      <c r="V2187">
        <v>4.0999999999999996</v>
      </c>
      <c r="W2187">
        <v>2007</v>
      </c>
      <c r="X2187">
        <f t="shared" si="67"/>
        <v>0</v>
      </c>
    </row>
    <row r="2188" spans="1:24" ht="12.75" hidden="1" customHeight="1" x14ac:dyDescent="0.45">
      <c r="A2188">
        <v>28</v>
      </c>
      <c r="B2188" t="s">
        <v>43</v>
      </c>
      <c r="C2188" t="s">
        <v>10</v>
      </c>
      <c r="D2188" s="2" t="str">
        <f t="shared" si="66"/>
        <v>Illinois2007</v>
      </c>
      <c r="E2188">
        <v>20</v>
      </c>
      <c r="F2188">
        <v>9</v>
      </c>
      <c r="G2188">
        <v>4</v>
      </c>
      <c r="H2188" s="2">
        <v>0</v>
      </c>
      <c r="I2188">
        <v>3.23</v>
      </c>
      <c r="J2188">
        <v>4.84</v>
      </c>
      <c r="K2188">
        <v>8.07</v>
      </c>
      <c r="L2188" s="2">
        <f>_xlfn.RANK.EQ(I2188, INDEX(CFB!$I$2:$I$1048576, MATCH(W2188, CFB!$W$2:$W$1048576, 0)):INDEX(CFB!$I$2:$I$1048576, MATCH(W2188, CFB!$W$2:$W$1048576, 0) + COUNTIF(CFB!$W$2:$W$1048576, W2188) - 1), 0)</f>
        <v>40</v>
      </c>
      <c r="M2188" s="2">
        <f>_xlfn.RANK.EQ(J2188, INDEX(CFB!$J$2:$J$1048576, MATCH(W2188, CFB!$W$2:$W$1048576, 0)):INDEX(CFB!$J$2:$J$1048576, MATCH(W2188, CFB!$W$2:$W$1048576, 0) + COUNTIF(CFB!$W$2:$W$1048576, W2188) - 1))</f>
        <v>32</v>
      </c>
      <c r="N2188" s="2">
        <f>RANK(K2188, INDEX(CFB!$K$2:$K$1048576, MATCH(W2188, CFB!$W$2:$W$1048576, 0)):INDEX(CFB!$K$2:$K$1048576, MATCH(W2188, CFB!$W$2:$W$1048576, 0) + COUNTIF(CFB!$W$2:$W$1048576, W2188) - 1))</f>
        <v>28</v>
      </c>
      <c r="O2188">
        <v>41.98</v>
      </c>
      <c r="P2188">
        <v>9.84</v>
      </c>
      <c r="Q2188">
        <v>7.78</v>
      </c>
      <c r="R2188">
        <v>5.63</v>
      </c>
      <c r="S2188">
        <v>6.51</v>
      </c>
      <c r="T2188">
        <v>3.12</v>
      </c>
      <c r="U2188">
        <v>7.01</v>
      </c>
      <c r="V2188">
        <v>4.33</v>
      </c>
      <c r="W2188">
        <v>2007</v>
      </c>
      <c r="X2188">
        <f t="shared" si="67"/>
        <v>0</v>
      </c>
    </row>
    <row r="2189" spans="1:24" ht="12.75" hidden="1" customHeight="1" x14ac:dyDescent="0.45">
      <c r="A2189">
        <v>29</v>
      </c>
      <c r="B2189" t="s">
        <v>73</v>
      </c>
      <c r="C2189" t="s">
        <v>180</v>
      </c>
      <c r="D2189" s="2" t="str">
        <f t="shared" si="66"/>
        <v>UCLA2007</v>
      </c>
      <c r="F2189">
        <v>6</v>
      </c>
      <c r="G2189">
        <v>7</v>
      </c>
      <c r="H2189" s="2">
        <v>0</v>
      </c>
      <c r="I2189">
        <v>0.28000000000000003</v>
      </c>
      <c r="J2189">
        <v>7.69</v>
      </c>
      <c r="K2189">
        <v>7.97</v>
      </c>
      <c r="L2189" s="2">
        <f>_xlfn.RANK.EQ(I2189, INDEX(CFB!$I$2:$I$1048576, MATCH(W2189, CFB!$W$2:$W$1048576, 0)):INDEX(CFB!$I$2:$I$1048576, MATCH(W2189, CFB!$W$2:$W$1048576, 0) + COUNTIF(CFB!$W$2:$W$1048576, W2189) - 1), 0)</f>
        <v>67</v>
      </c>
      <c r="M2189" s="2">
        <f>_xlfn.RANK.EQ(J2189, INDEX(CFB!$J$2:$J$1048576, MATCH(W2189, CFB!$W$2:$W$1048576, 0)):INDEX(CFB!$J$2:$J$1048576, MATCH(W2189, CFB!$W$2:$W$1048576, 0) + COUNTIF(CFB!$W$2:$W$1048576, W2189) - 1))</f>
        <v>12</v>
      </c>
      <c r="N2189" s="2">
        <f>RANK(K2189, INDEX(CFB!$K$2:$K$1048576, MATCH(W2189, CFB!$W$2:$W$1048576, 0)):INDEX(CFB!$K$2:$K$1048576, MATCH(W2189, CFB!$W$2:$W$1048576, 0) + COUNTIF(CFB!$W$2:$W$1048576, W2189) - 1))</f>
        <v>29</v>
      </c>
      <c r="O2189">
        <v>40.47</v>
      </c>
      <c r="P2189">
        <v>6.37</v>
      </c>
      <c r="Q2189">
        <v>7.75</v>
      </c>
      <c r="R2189">
        <v>4.9000000000000004</v>
      </c>
      <c r="S2189">
        <v>5.23</v>
      </c>
      <c r="T2189">
        <v>1.95</v>
      </c>
      <c r="U2189">
        <v>6.35</v>
      </c>
      <c r="V2189">
        <v>3.32</v>
      </c>
      <c r="W2189">
        <v>2007</v>
      </c>
      <c r="X2189">
        <f t="shared" si="67"/>
        <v>0</v>
      </c>
    </row>
    <row r="2190" spans="1:24" ht="12.75" hidden="1" customHeight="1" x14ac:dyDescent="0.45">
      <c r="A2190">
        <v>30</v>
      </c>
      <c r="B2190" t="s">
        <v>44</v>
      </c>
      <c r="C2190" t="s">
        <v>10</v>
      </c>
      <c r="D2190" s="2" t="str">
        <f t="shared" si="66"/>
        <v>Michigan2007</v>
      </c>
      <c r="E2190">
        <v>18</v>
      </c>
      <c r="F2190">
        <v>9</v>
      </c>
      <c r="G2190">
        <v>4</v>
      </c>
      <c r="H2190" s="2">
        <v>0</v>
      </c>
      <c r="I2190">
        <v>0.78</v>
      </c>
      <c r="J2190">
        <v>7.13</v>
      </c>
      <c r="K2190">
        <v>7.91</v>
      </c>
      <c r="L2190" s="2">
        <f>_xlfn.RANK.EQ(I2190, INDEX(CFB!$I$2:$I$1048576, MATCH(W2190, CFB!$W$2:$W$1048576, 0)):INDEX(CFB!$I$2:$I$1048576, MATCH(W2190, CFB!$W$2:$W$1048576, 0) + COUNTIF(CFB!$W$2:$W$1048576, W2190) - 1), 0)</f>
        <v>62</v>
      </c>
      <c r="M2190" s="2">
        <f>_xlfn.RANK.EQ(J2190, INDEX(CFB!$J$2:$J$1048576, MATCH(W2190, CFB!$W$2:$W$1048576, 0)):INDEX(CFB!$J$2:$J$1048576, MATCH(W2190, CFB!$W$2:$W$1048576, 0) + COUNTIF(CFB!$W$2:$W$1048576, W2190) - 1))</f>
        <v>14</v>
      </c>
      <c r="N2190" s="2">
        <f>RANK(K2190, INDEX(CFB!$K$2:$K$1048576, MATCH(W2190, CFB!$W$2:$W$1048576, 0)):INDEX(CFB!$K$2:$K$1048576, MATCH(W2190, CFB!$W$2:$W$1048576, 0) + COUNTIF(CFB!$W$2:$W$1048576, W2190) - 1))</f>
        <v>30</v>
      </c>
      <c r="O2190">
        <v>40</v>
      </c>
      <c r="P2190">
        <v>7.41</v>
      </c>
      <c r="Q2190">
        <v>7.77</v>
      </c>
      <c r="R2190">
        <v>4.88</v>
      </c>
      <c r="S2190">
        <v>4.74</v>
      </c>
      <c r="T2190">
        <v>3.06</v>
      </c>
      <c r="U2190">
        <v>6.09</v>
      </c>
      <c r="V2190">
        <v>3.84</v>
      </c>
      <c r="W2190">
        <v>2007</v>
      </c>
      <c r="X2190">
        <f t="shared" si="67"/>
        <v>0</v>
      </c>
    </row>
    <row r="2191" spans="1:24" ht="12.75" hidden="1" customHeight="1" x14ac:dyDescent="0.45">
      <c r="A2191">
        <v>31</v>
      </c>
      <c r="B2191" t="s">
        <v>84</v>
      </c>
      <c r="C2191" t="s">
        <v>31</v>
      </c>
      <c r="D2191" s="2" t="str">
        <f t="shared" si="66"/>
        <v>Utah2007</v>
      </c>
      <c r="F2191">
        <v>9</v>
      </c>
      <c r="G2191">
        <v>4</v>
      </c>
      <c r="H2191" s="2">
        <v>0</v>
      </c>
      <c r="I2191">
        <v>-3.13</v>
      </c>
      <c r="J2191">
        <v>10.51</v>
      </c>
      <c r="K2191">
        <v>7.37</v>
      </c>
      <c r="L2191" s="2">
        <f>_xlfn.RANK.EQ(I2191, INDEX(CFB!$I$2:$I$1048576, MATCH(W2191, CFB!$W$2:$W$1048576, 0)):INDEX(CFB!$I$2:$I$1048576, MATCH(W2191, CFB!$W$2:$W$1048576, 0) + COUNTIF(CFB!$W$2:$W$1048576, W2191) - 1), 0)</f>
        <v>85</v>
      </c>
      <c r="M2191" s="2">
        <f>_xlfn.RANK.EQ(J2191, INDEX(CFB!$J$2:$J$1048576, MATCH(W2191, CFB!$W$2:$W$1048576, 0)):INDEX(CFB!$J$2:$J$1048576, MATCH(W2191, CFB!$W$2:$W$1048576, 0) + COUNTIF(CFB!$W$2:$W$1048576, W2191) - 1))</f>
        <v>6</v>
      </c>
      <c r="N2191" s="2">
        <f>RANK(K2191, INDEX(CFB!$K$2:$K$1048576, MATCH(W2191, CFB!$W$2:$W$1048576, 0)):INDEX(CFB!$K$2:$K$1048576, MATCH(W2191, CFB!$W$2:$W$1048576, 0) + COUNTIF(CFB!$W$2:$W$1048576, W2191) - 1))</f>
        <v>31</v>
      </c>
      <c r="O2191">
        <v>38.729999999999997</v>
      </c>
      <c r="P2191">
        <v>4.72</v>
      </c>
      <c r="Q2191">
        <v>7.42</v>
      </c>
      <c r="R2191">
        <v>4.2300000000000004</v>
      </c>
      <c r="S2191">
        <v>4.91</v>
      </c>
      <c r="T2191">
        <v>3.16</v>
      </c>
      <c r="U2191">
        <v>6.11</v>
      </c>
      <c r="V2191">
        <v>3.68</v>
      </c>
      <c r="W2191">
        <v>2007</v>
      </c>
      <c r="X2191">
        <f t="shared" si="67"/>
        <v>0</v>
      </c>
    </row>
    <row r="2192" spans="1:24" ht="12.75" hidden="1" customHeight="1" x14ac:dyDescent="0.45">
      <c r="A2192">
        <v>32</v>
      </c>
      <c r="B2192" t="s">
        <v>20</v>
      </c>
      <c r="C2192" t="s">
        <v>155</v>
      </c>
      <c r="D2192" s="2" t="str">
        <f t="shared" si="66"/>
        <v>South Carolina2007</v>
      </c>
      <c r="F2192">
        <v>6</v>
      </c>
      <c r="G2192">
        <v>6</v>
      </c>
      <c r="H2192" s="2">
        <v>0</v>
      </c>
      <c r="I2192">
        <v>1.53</v>
      </c>
      <c r="J2192">
        <v>5.62</v>
      </c>
      <c r="K2192">
        <v>7.15</v>
      </c>
      <c r="L2192" s="2">
        <f>_xlfn.RANK.EQ(I2192, INDEX(CFB!$I$2:$I$1048576, MATCH(W2192, CFB!$W$2:$W$1048576, 0)):INDEX(CFB!$I$2:$I$1048576, MATCH(W2192, CFB!$W$2:$W$1048576, 0) + COUNTIF(CFB!$W$2:$W$1048576, W2192) - 1), 0)</f>
        <v>54</v>
      </c>
      <c r="M2192" s="2">
        <f>_xlfn.RANK.EQ(J2192, INDEX(CFB!$J$2:$J$1048576, MATCH(W2192, CFB!$W$2:$W$1048576, 0)):INDEX(CFB!$J$2:$J$1048576, MATCH(W2192, CFB!$W$2:$W$1048576, 0) + COUNTIF(CFB!$W$2:$W$1048576, W2192) - 1))</f>
        <v>26</v>
      </c>
      <c r="N2192" s="2">
        <f>RANK(K2192, INDEX(CFB!$K$2:$K$1048576, MATCH(W2192, CFB!$W$2:$W$1048576, 0)):INDEX(CFB!$K$2:$K$1048576, MATCH(W2192, CFB!$W$2:$W$1048576, 0) + COUNTIF(CFB!$W$2:$W$1048576, W2192) - 1))</f>
        <v>32</v>
      </c>
      <c r="O2192">
        <v>40.58</v>
      </c>
      <c r="P2192">
        <v>7.43</v>
      </c>
      <c r="Q2192">
        <v>8.3800000000000008</v>
      </c>
      <c r="R2192">
        <v>4.41</v>
      </c>
      <c r="S2192">
        <v>4.41</v>
      </c>
      <c r="T2192">
        <v>3.89</v>
      </c>
      <c r="U2192">
        <v>6.57</v>
      </c>
      <c r="V2192">
        <v>4.08</v>
      </c>
      <c r="W2192">
        <v>2007</v>
      </c>
      <c r="X2192">
        <f t="shared" si="67"/>
        <v>0</v>
      </c>
    </row>
    <row r="2193" spans="1:24" ht="12.75" hidden="1" customHeight="1" x14ac:dyDescent="0.45">
      <c r="A2193">
        <v>33</v>
      </c>
      <c r="B2193" t="s">
        <v>97</v>
      </c>
      <c r="C2193" t="s">
        <v>179</v>
      </c>
      <c r="D2193" s="2" t="str">
        <f t="shared" si="66"/>
        <v>Connecticut2007</v>
      </c>
      <c r="F2193">
        <v>9</v>
      </c>
      <c r="G2193">
        <v>4</v>
      </c>
      <c r="H2193" s="2">
        <v>0</v>
      </c>
      <c r="I2193">
        <v>-0.93</v>
      </c>
      <c r="J2193">
        <v>8</v>
      </c>
      <c r="K2193">
        <v>7.07</v>
      </c>
      <c r="L2193" s="2">
        <f>_xlfn.RANK.EQ(I2193, INDEX(CFB!$I$2:$I$1048576, MATCH(W2193, CFB!$W$2:$W$1048576, 0)):INDEX(CFB!$I$2:$I$1048576, MATCH(W2193, CFB!$W$2:$W$1048576, 0) + COUNTIF(CFB!$W$2:$W$1048576, W2193) - 1), 0)</f>
        <v>75</v>
      </c>
      <c r="M2193" s="2">
        <f>_xlfn.RANK.EQ(J2193, INDEX(CFB!$J$2:$J$1048576, MATCH(W2193, CFB!$W$2:$W$1048576, 0)):INDEX(CFB!$J$2:$J$1048576, MATCH(W2193, CFB!$W$2:$W$1048576, 0) + COUNTIF(CFB!$W$2:$W$1048576, W2193) - 1))</f>
        <v>10</v>
      </c>
      <c r="N2193" s="2">
        <f>RANK(K2193, INDEX(CFB!$K$2:$K$1048576, MATCH(W2193, CFB!$W$2:$W$1048576, 0)):INDEX(CFB!$K$2:$K$1048576, MATCH(W2193, CFB!$W$2:$W$1048576, 0) + COUNTIF(CFB!$W$2:$W$1048576, W2193) - 1))</f>
        <v>33</v>
      </c>
      <c r="O2193">
        <v>39.520000000000003</v>
      </c>
      <c r="P2193">
        <v>7.39</v>
      </c>
      <c r="Q2193">
        <v>7.9</v>
      </c>
      <c r="R2193">
        <v>4.6500000000000004</v>
      </c>
      <c r="S2193">
        <v>4.5599999999999996</v>
      </c>
      <c r="T2193">
        <v>4.26</v>
      </c>
      <c r="U2193">
        <v>5.99</v>
      </c>
      <c r="V2193">
        <v>4.38</v>
      </c>
      <c r="W2193">
        <v>2007</v>
      </c>
      <c r="X2193">
        <f t="shared" si="67"/>
        <v>0</v>
      </c>
    </row>
    <row r="2194" spans="1:24" ht="12.75" hidden="1" customHeight="1" x14ac:dyDescent="0.45">
      <c r="A2194">
        <v>34</v>
      </c>
      <c r="B2194" t="s">
        <v>106</v>
      </c>
      <c r="C2194" t="s">
        <v>163</v>
      </c>
      <c r="D2194" s="2" t="str">
        <f t="shared" si="66"/>
        <v>Wake Forest2007</v>
      </c>
      <c r="F2194">
        <v>9</v>
      </c>
      <c r="G2194">
        <v>4</v>
      </c>
      <c r="H2194" s="2">
        <v>0</v>
      </c>
      <c r="I2194">
        <v>2.5299999999999998</v>
      </c>
      <c r="J2194">
        <v>4.54</v>
      </c>
      <c r="K2194">
        <v>7.07</v>
      </c>
      <c r="L2194" s="2">
        <f>_xlfn.RANK.EQ(I2194, INDEX(CFB!$I$2:$I$1048576, MATCH(W2194, CFB!$W$2:$W$1048576, 0)):INDEX(CFB!$I$2:$I$1048576, MATCH(W2194, CFB!$W$2:$W$1048576, 0) + COUNTIF(CFB!$W$2:$W$1048576, W2194) - 1), 0)</f>
        <v>46</v>
      </c>
      <c r="M2194" s="2">
        <f>_xlfn.RANK.EQ(J2194, INDEX(CFB!$J$2:$J$1048576, MATCH(W2194, CFB!$W$2:$W$1048576, 0)):INDEX(CFB!$J$2:$J$1048576, MATCH(W2194, CFB!$W$2:$W$1048576, 0) + COUNTIF(CFB!$W$2:$W$1048576, W2194) - 1))</f>
        <v>35</v>
      </c>
      <c r="N2194" s="2">
        <f>RANK(K2194, INDEX(CFB!$K$2:$K$1048576, MATCH(W2194, CFB!$W$2:$W$1048576, 0)):INDEX(CFB!$K$2:$K$1048576, MATCH(W2194, CFB!$W$2:$W$1048576, 0) + COUNTIF(CFB!$W$2:$W$1048576, W2194) - 1))</f>
        <v>33</v>
      </c>
      <c r="O2194">
        <v>41.27</v>
      </c>
      <c r="P2194">
        <v>10.79</v>
      </c>
      <c r="Q2194">
        <v>7.61</v>
      </c>
      <c r="R2194">
        <v>4.74</v>
      </c>
      <c r="S2194">
        <v>3.94</v>
      </c>
      <c r="T2194">
        <v>2.99</v>
      </c>
      <c r="U2194">
        <v>5.55</v>
      </c>
      <c r="V2194">
        <v>3.96</v>
      </c>
      <c r="W2194">
        <v>2007</v>
      </c>
      <c r="X2194">
        <f t="shared" si="67"/>
        <v>0</v>
      </c>
    </row>
    <row r="2195" spans="1:24" ht="12.75" hidden="1" customHeight="1" x14ac:dyDescent="0.45">
      <c r="A2195">
        <v>35</v>
      </c>
      <c r="B2195" t="s">
        <v>56</v>
      </c>
      <c r="C2195" t="s">
        <v>179</v>
      </c>
      <c r="D2195" s="2" t="str">
        <f t="shared" si="66"/>
        <v>Rutgers2007</v>
      </c>
      <c r="F2195">
        <v>8</v>
      </c>
      <c r="G2195">
        <v>5</v>
      </c>
      <c r="H2195" s="2">
        <v>0</v>
      </c>
      <c r="I2195">
        <v>2.52</v>
      </c>
      <c r="J2195">
        <v>4.22</v>
      </c>
      <c r="K2195">
        <v>6.75</v>
      </c>
      <c r="L2195" s="2">
        <f>_xlfn.RANK.EQ(I2195, INDEX(CFB!$I$2:$I$1048576, MATCH(W2195, CFB!$W$2:$W$1048576, 0)):INDEX(CFB!$I$2:$I$1048576, MATCH(W2195, CFB!$W$2:$W$1048576, 0) + COUNTIF(CFB!$W$2:$W$1048576, W2195) - 1), 0)</f>
        <v>47</v>
      </c>
      <c r="M2195" s="2">
        <f>_xlfn.RANK.EQ(J2195, INDEX(CFB!$J$2:$J$1048576, MATCH(W2195, CFB!$W$2:$W$1048576, 0)):INDEX(CFB!$J$2:$J$1048576, MATCH(W2195, CFB!$W$2:$W$1048576, 0) + COUNTIF(CFB!$W$2:$W$1048576, W2195) - 1))</f>
        <v>36</v>
      </c>
      <c r="N2195" s="2">
        <f>RANK(K2195, INDEX(CFB!$K$2:$K$1048576, MATCH(W2195, CFB!$W$2:$W$1048576, 0)):INDEX(CFB!$K$2:$K$1048576, MATCH(W2195, CFB!$W$2:$W$1048576, 0) + COUNTIF(CFB!$W$2:$W$1048576, W2195) - 1))</f>
        <v>35</v>
      </c>
      <c r="O2195">
        <v>44.89</v>
      </c>
      <c r="P2195">
        <v>10.029999999999999</v>
      </c>
      <c r="Q2195">
        <v>9.5399999999999991</v>
      </c>
      <c r="R2195">
        <v>4.6399999999999997</v>
      </c>
      <c r="S2195">
        <v>5.18</v>
      </c>
      <c r="T2195">
        <v>3.64</v>
      </c>
      <c r="U2195">
        <v>7.12</v>
      </c>
      <c r="V2195">
        <v>4.0199999999999996</v>
      </c>
      <c r="W2195">
        <v>2007</v>
      </c>
      <c r="X2195">
        <f t="shared" si="67"/>
        <v>0</v>
      </c>
    </row>
    <row r="2196" spans="1:24" ht="12.75" hidden="1" customHeight="1" x14ac:dyDescent="0.45">
      <c r="A2196">
        <v>36</v>
      </c>
      <c r="B2196" t="s">
        <v>95</v>
      </c>
      <c r="C2196" t="s">
        <v>10</v>
      </c>
      <c r="D2196" s="2" t="str">
        <f t="shared" si="66"/>
        <v>Michigan State2007</v>
      </c>
      <c r="F2196">
        <v>7</v>
      </c>
      <c r="G2196">
        <v>6</v>
      </c>
      <c r="H2196" s="2">
        <v>0</v>
      </c>
      <c r="I2196">
        <v>8.6999999999999993</v>
      </c>
      <c r="J2196">
        <v>-2.0099999999999998</v>
      </c>
      <c r="K2196">
        <v>6.69</v>
      </c>
      <c r="L2196" s="2">
        <f>_xlfn.RANK.EQ(I2196, INDEX(CFB!$I$2:$I$1048576, MATCH(W2196, CFB!$W$2:$W$1048576, 0)):INDEX(CFB!$I$2:$I$1048576, MATCH(W2196, CFB!$W$2:$W$1048576, 0) + COUNTIF(CFB!$W$2:$W$1048576, W2196) - 1), 0)</f>
        <v>9</v>
      </c>
      <c r="M2196" s="2">
        <f>_xlfn.RANK.EQ(J2196, INDEX(CFB!$J$2:$J$1048576, MATCH(W2196, CFB!$W$2:$W$1048576, 0)):INDEX(CFB!$J$2:$J$1048576, MATCH(W2196, CFB!$W$2:$W$1048576, 0) + COUNTIF(CFB!$W$2:$W$1048576, W2196) - 1))</f>
        <v>77</v>
      </c>
      <c r="N2196" s="2">
        <f>RANK(K2196, INDEX(CFB!$K$2:$K$1048576, MATCH(W2196, CFB!$W$2:$W$1048576, 0)):INDEX(CFB!$K$2:$K$1048576, MATCH(W2196, CFB!$W$2:$W$1048576, 0) + COUNTIF(CFB!$W$2:$W$1048576, W2196) - 1))</f>
        <v>36</v>
      </c>
      <c r="O2196">
        <v>47.51</v>
      </c>
      <c r="P2196">
        <v>16.28</v>
      </c>
      <c r="Q2196">
        <v>8.56</v>
      </c>
      <c r="R2196">
        <v>6.16</v>
      </c>
      <c r="S2196">
        <v>5.4</v>
      </c>
      <c r="T2196">
        <v>3.33</v>
      </c>
      <c r="U2196">
        <v>6.74</v>
      </c>
      <c r="V2196">
        <v>4.58</v>
      </c>
      <c r="W2196">
        <v>2007</v>
      </c>
      <c r="X2196">
        <f t="shared" si="67"/>
        <v>0</v>
      </c>
    </row>
    <row r="2197" spans="1:24" ht="12.75" hidden="1" customHeight="1" x14ac:dyDescent="0.45">
      <c r="A2197">
        <v>37</v>
      </c>
      <c r="B2197" t="s">
        <v>121</v>
      </c>
      <c r="C2197" t="s">
        <v>181</v>
      </c>
      <c r="D2197" s="2" t="str">
        <f t="shared" si="66"/>
        <v>Oklahoma State2007</v>
      </c>
      <c r="F2197">
        <v>7</v>
      </c>
      <c r="G2197">
        <v>6</v>
      </c>
      <c r="H2197" s="2">
        <v>0</v>
      </c>
      <c r="I2197">
        <v>7.14</v>
      </c>
      <c r="J2197">
        <v>-0.47</v>
      </c>
      <c r="K2197">
        <v>6.67</v>
      </c>
      <c r="L2197" s="2">
        <f>_xlfn.RANK.EQ(I2197, INDEX(CFB!$I$2:$I$1048576, MATCH(W2197, CFB!$W$2:$W$1048576, 0)):INDEX(CFB!$I$2:$I$1048576, MATCH(W2197, CFB!$W$2:$W$1048576, 0) + COUNTIF(CFB!$W$2:$W$1048576, W2197) - 1), 0)</f>
        <v>18</v>
      </c>
      <c r="M2197" s="2">
        <f>_xlfn.RANK.EQ(J2197, INDEX(CFB!$J$2:$J$1048576, MATCH(W2197, CFB!$W$2:$W$1048576, 0)):INDEX(CFB!$J$2:$J$1048576, MATCH(W2197, CFB!$W$2:$W$1048576, 0) + COUNTIF(CFB!$W$2:$W$1048576, W2197) - 1))</f>
        <v>67</v>
      </c>
      <c r="N2197" s="2">
        <f>RANK(K2197, INDEX(CFB!$K$2:$K$1048576, MATCH(W2197, CFB!$W$2:$W$1048576, 0)):INDEX(CFB!$K$2:$K$1048576, MATCH(W2197, CFB!$W$2:$W$1048576, 0) + COUNTIF(CFB!$W$2:$W$1048576, W2197) - 1))</f>
        <v>37</v>
      </c>
      <c r="O2197">
        <v>47.9</v>
      </c>
      <c r="P2197">
        <v>12.82</v>
      </c>
      <c r="Q2197">
        <v>9.35</v>
      </c>
      <c r="R2197">
        <v>6.63</v>
      </c>
      <c r="S2197">
        <v>6.19</v>
      </c>
      <c r="T2197">
        <v>3.37</v>
      </c>
      <c r="U2197">
        <v>7.54</v>
      </c>
      <c r="V2197">
        <v>4.7300000000000004</v>
      </c>
      <c r="W2197">
        <v>2007</v>
      </c>
      <c r="X2197">
        <f t="shared" si="67"/>
        <v>0</v>
      </c>
    </row>
    <row r="2198" spans="1:24" ht="12.75" hidden="1" customHeight="1" x14ac:dyDescent="0.45">
      <c r="A2198">
        <v>38</v>
      </c>
      <c r="B2198" t="s">
        <v>126</v>
      </c>
      <c r="C2198" t="s">
        <v>178</v>
      </c>
      <c r="D2198" s="2" t="str">
        <f t="shared" si="66"/>
        <v>Hawaii2007</v>
      </c>
      <c r="E2198">
        <v>19</v>
      </c>
      <c r="F2198">
        <v>12</v>
      </c>
      <c r="G2198">
        <v>1</v>
      </c>
      <c r="H2198" s="2">
        <v>0</v>
      </c>
      <c r="I2198">
        <v>7.95</v>
      </c>
      <c r="J2198">
        <v>-1.59</v>
      </c>
      <c r="K2198">
        <v>6.36</v>
      </c>
      <c r="L2198" s="2">
        <f>_xlfn.RANK.EQ(I2198, INDEX(CFB!$I$2:$I$1048576, MATCH(W2198, CFB!$W$2:$W$1048576, 0)):INDEX(CFB!$I$2:$I$1048576, MATCH(W2198, CFB!$W$2:$W$1048576, 0) + COUNTIF(CFB!$W$2:$W$1048576, W2198) - 1), 0)</f>
        <v>13</v>
      </c>
      <c r="M2198" s="2">
        <f>_xlfn.RANK.EQ(J2198, INDEX(CFB!$J$2:$J$1048576, MATCH(W2198, CFB!$W$2:$W$1048576, 0)):INDEX(CFB!$J$2:$J$1048576, MATCH(W2198, CFB!$W$2:$W$1048576, 0) + COUNTIF(CFB!$W$2:$W$1048576, W2198) - 1))</f>
        <v>73</v>
      </c>
      <c r="N2198" s="2">
        <f>RANK(K2198, INDEX(CFB!$K$2:$K$1048576, MATCH(W2198, CFB!$W$2:$W$1048576, 0)):INDEX(CFB!$K$2:$K$1048576, MATCH(W2198, CFB!$W$2:$W$1048576, 0) + COUNTIF(CFB!$W$2:$W$1048576, W2198) - 1))</f>
        <v>38</v>
      </c>
      <c r="O2198">
        <v>51.29</v>
      </c>
      <c r="P2198">
        <v>17.18</v>
      </c>
      <c r="Q2198">
        <v>9.18</v>
      </c>
      <c r="R2198">
        <v>5.35</v>
      </c>
      <c r="S2198">
        <v>3.58</v>
      </c>
      <c r="T2198">
        <v>3.04</v>
      </c>
      <c r="U2198">
        <v>7.64</v>
      </c>
      <c r="V2198">
        <v>4.0199999999999996</v>
      </c>
      <c r="W2198">
        <v>2007</v>
      </c>
      <c r="X2198">
        <f t="shared" si="67"/>
        <v>0</v>
      </c>
    </row>
    <row r="2199" spans="1:24" ht="12.75" hidden="1" customHeight="1" x14ac:dyDescent="0.45">
      <c r="A2199">
        <v>39</v>
      </c>
      <c r="B2199" t="s">
        <v>30</v>
      </c>
      <c r="C2199" t="s">
        <v>178</v>
      </c>
      <c r="D2199" s="2" t="str">
        <f t="shared" si="66"/>
        <v>Boise State2007</v>
      </c>
      <c r="F2199">
        <v>10</v>
      </c>
      <c r="G2199">
        <v>3</v>
      </c>
      <c r="H2199" s="2">
        <v>0</v>
      </c>
      <c r="I2199">
        <v>3.99</v>
      </c>
      <c r="J2199">
        <v>2.3199999999999998</v>
      </c>
      <c r="K2199">
        <v>6.31</v>
      </c>
      <c r="L2199" s="2">
        <f>_xlfn.RANK.EQ(I2199, INDEX(CFB!$I$2:$I$1048576, MATCH(W2199, CFB!$W$2:$W$1048576, 0)):INDEX(CFB!$I$2:$I$1048576, MATCH(W2199, CFB!$W$2:$W$1048576, 0) + COUNTIF(CFB!$W$2:$W$1048576, W2199) - 1), 0)</f>
        <v>34</v>
      </c>
      <c r="M2199" s="2">
        <f>_xlfn.RANK.EQ(J2199, INDEX(CFB!$J$2:$J$1048576, MATCH(W2199, CFB!$W$2:$W$1048576, 0)):INDEX(CFB!$J$2:$J$1048576, MATCH(W2199, CFB!$W$2:$W$1048576, 0) + COUNTIF(CFB!$W$2:$W$1048576, W2199) - 1))</f>
        <v>47</v>
      </c>
      <c r="N2199" s="2">
        <f>RANK(K2199, INDEX(CFB!$K$2:$K$1048576, MATCH(W2199, CFB!$W$2:$W$1048576, 0)):INDEX(CFB!$K$2:$K$1048576, MATCH(W2199, CFB!$W$2:$W$1048576, 0) + COUNTIF(CFB!$W$2:$W$1048576, W2199) - 1))</f>
        <v>39</v>
      </c>
      <c r="O2199">
        <v>50.12</v>
      </c>
      <c r="P2199">
        <v>13.05</v>
      </c>
      <c r="Q2199">
        <v>8.5399999999999991</v>
      </c>
      <c r="R2199">
        <v>5.58</v>
      </c>
      <c r="S2199">
        <v>4.9800000000000004</v>
      </c>
      <c r="T2199">
        <v>3.41</v>
      </c>
      <c r="U2199">
        <v>6.84</v>
      </c>
      <c r="V2199">
        <v>4.24</v>
      </c>
      <c r="W2199">
        <v>2007</v>
      </c>
      <c r="X2199">
        <f t="shared" si="67"/>
        <v>0</v>
      </c>
    </row>
    <row r="2200" spans="1:24" ht="12.75" hidden="1" customHeight="1" x14ac:dyDescent="0.45">
      <c r="A2200">
        <v>40</v>
      </c>
      <c r="B2200" t="s">
        <v>82</v>
      </c>
      <c r="C2200" t="s">
        <v>168</v>
      </c>
      <c r="D2200" s="2" t="str">
        <f t="shared" si="66"/>
        <v>UCF2007</v>
      </c>
      <c r="F2200">
        <v>10</v>
      </c>
      <c r="G2200">
        <v>4</v>
      </c>
      <c r="H2200" s="2">
        <v>0</v>
      </c>
      <c r="I2200">
        <v>3.91</v>
      </c>
      <c r="J2200">
        <v>2.2200000000000002</v>
      </c>
      <c r="K2200">
        <v>6.13</v>
      </c>
      <c r="L2200" s="2">
        <f>_xlfn.RANK.EQ(I2200, INDEX(CFB!$I$2:$I$1048576, MATCH(W2200, CFB!$W$2:$W$1048576, 0)):INDEX(CFB!$I$2:$I$1048576, MATCH(W2200, CFB!$W$2:$W$1048576, 0) + COUNTIF(CFB!$W$2:$W$1048576, W2200) - 1), 0)</f>
        <v>35</v>
      </c>
      <c r="M2200" s="2">
        <f>_xlfn.RANK.EQ(J2200, INDEX(CFB!$J$2:$J$1048576, MATCH(W2200, CFB!$W$2:$W$1048576, 0)):INDEX(CFB!$J$2:$J$1048576, MATCH(W2200, CFB!$W$2:$W$1048576, 0) + COUNTIF(CFB!$W$2:$W$1048576, W2200) - 1))</f>
        <v>49</v>
      </c>
      <c r="N2200" s="2">
        <f>RANK(K2200, INDEX(CFB!$K$2:$K$1048576, MATCH(W2200, CFB!$W$2:$W$1048576, 0)):INDEX(CFB!$K$2:$K$1048576, MATCH(W2200, CFB!$W$2:$W$1048576, 0) + COUNTIF(CFB!$W$2:$W$1048576, W2200) - 1))</f>
        <v>40</v>
      </c>
      <c r="O2200">
        <v>43.68</v>
      </c>
      <c r="P2200">
        <v>15.07</v>
      </c>
      <c r="Q2200">
        <v>7.82</v>
      </c>
      <c r="R2200">
        <v>5.3</v>
      </c>
      <c r="S2200">
        <v>5.13</v>
      </c>
      <c r="T2200">
        <v>3.1</v>
      </c>
      <c r="U2200">
        <v>6.21</v>
      </c>
      <c r="V2200">
        <v>4.07</v>
      </c>
      <c r="W2200">
        <v>2007</v>
      </c>
      <c r="X2200">
        <f t="shared" si="67"/>
        <v>0</v>
      </c>
    </row>
    <row r="2201" spans="1:24" hidden="1" x14ac:dyDescent="0.45">
      <c r="A2201">
        <v>41</v>
      </c>
      <c r="B2201" t="s">
        <v>120</v>
      </c>
      <c r="C2201" t="s">
        <v>180</v>
      </c>
      <c r="D2201" s="2" t="str">
        <f t="shared" si="66"/>
        <v>Arizona2007</v>
      </c>
      <c r="F2201">
        <v>5</v>
      </c>
      <c r="G2201">
        <v>7</v>
      </c>
      <c r="H2201" s="2">
        <v>0</v>
      </c>
      <c r="I2201">
        <v>5.59</v>
      </c>
      <c r="J2201">
        <v>0.45</v>
      </c>
      <c r="K2201">
        <v>6.04</v>
      </c>
      <c r="L2201" s="2">
        <f>_xlfn.RANK.EQ(I2201, INDEX(CFB!$I$2:$I$1048576, MATCH(W2201, CFB!$W$2:$W$1048576, 0)):INDEX(CFB!$I$2:$I$1048576, MATCH(W2201, CFB!$W$2:$W$1048576, 0) + COUNTIF(CFB!$W$2:$W$1048576, W2201) - 1), 0)</f>
        <v>27</v>
      </c>
      <c r="M2201" s="2">
        <f>_xlfn.RANK.EQ(J2201, INDEX(CFB!$J$2:$J$1048576, MATCH(W2201, CFB!$W$2:$W$1048576, 0)):INDEX(CFB!$J$2:$J$1048576, MATCH(W2201, CFB!$W$2:$W$1048576, 0) + COUNTIF(CFB!$W$2:$W$1048576, W2201) - 1))</f>
        <v>60</v>
      </c>
      <c r="N2201" s="2">
        <f>RANK(K2201, INDEX(CFB!$K$2:$K$1048576, MATCH(W2201, CFB!$W$2:$W$1048576, 0)):INDEX(CFB!$K$2:$K$1048576, MATCH(W2201, CFB!$W$2:$W$1048576, 0) + COUNTIF(CFB!$W$2:$W$1048576, W2201) - 1))</f>
        <v>41</v>
      </c>
      <c r="O2201">
        <v>44.94</v>
      </c>
      <c r="P2201">
        <v>11.85</v>
      </c>
      <c r="Q2201">
        <v>8.34</v>
      </c>
      <c r="R2201">
        <v>5.07</v>
      </c>
      <c r="S2201">
        <v>4.37</v>
      </c>
      <c r="T2201">
        <v>2.42</v>
      </c>
      <c r="U2201">
        <v>6.93</v>
      </c>
      <c r="V2201">
        <v>3.64</v>
      </c>
      <c r="W2201">
        <v>2007</v>
      </c>
      <c r="X2201">
        <f t="shared" si="67"/>
        <v>0</v>
      </c>
    </row>
    <row r="2202" spans="1:24" ht="12.75" hidden="1" customHeight="1" x14ac:dyDescent="0.45">
      <c r="A2202">
        <v>42</v>
      </c>
      <c r="B2202" t="s">
        <v>93</v>
      </c>
      <c r="C2202" t="s">
        <v>164</v>
      </c>
      <c r="D2202" s="2" t="str">
        <f t="shared" si="66"/>
        <v>Virginia2007</v>
      </c>
      <c r="F2202">
        <v>9</v>
      </c>
      <c r="G2202">
        <v>4</v>
      </c>
      <c r="H2202" s="2">
        <v>0</v>
      </c>
      <c r="I2202">
        <v>0.83</v>
      </c>
      <c r="J2202">
        <v>5.0599999999999996</v>
      </c>
      <c r="K2202">
        <v>5.89</v>
      </c>
      <c r="L2202" s="2">
        <f>_xlfn.RANK.EQ(I2202, INDEX(CFB!$I$2:$I$1048576, MATCH(W2202, CFB!$W$2:$W$1048576, 0)):INDEX(CFB!$I$2:$I$1048576, MATCH(W2202, CFB!$W$2:$W$1048576, 0) + COUNTIF(CFB!$W$2:$W$1048576, W2202) - 1), 0)</f>
        <v>61</v>
      </c>
      <c r="M2202" s="2">
        <f>_xlfn.RANK.EQ(J2202, INDEX(CFB!$J$2:$J$1048576, MATCH(W2202, CFB!$W$2:$W$1048576, 0)):INDEX(CFB!$J$2:$J$1048576, MATCH(W2202, CFB!$W$2:$W$1048576, 0) + COUNTIF(CFB!$W$2:$W$1048576, W2202) - 1))</f>
        <v>28</v>
      </c>
      <c r="N2202" s="2">
        <f>RANK(K2202, INDEX(CFB!$K$2:$K$1048576, MATCH(W2202, CFB!$W$2:$W$1048576, 0)):INDEX(CFB!$K$2:$K$1048576, MATCH(W2202, CFB!$W$2:$W$1048576, 0) + COUNTIF(CFB!$W$2:$W$1048576, W2202) - 1))</f>
        <v>42</v>
      </c>
      <c r="O2202">
        <v>39.5</v>
      </c>
      <c r="P2202">
        <v>9.5500000000000007</v>
      </c>
      <c r="Q2202">
        <v>7.26</v>
      </c>
      <c r="R2202">
        <v>5.5</v>
      </c>
      <c r="S2202">
        <v>4.38</v>
      </c>
      <c r="T2202">
        <v>2.98</v>
      </c>
      <c r="U2202">
        <v>5.83</v>
      </c>
      <c r="V2202">
        <v>4.16</v>
      </c>
      <c r="W2202">
        <v>2007</v>
      </c>
      <c r="X2202">
        <f t="shared" si="67"/>
        <v>0</v>
      </c>
    </row>
    <row r="2203" spans="1:24" ht="12.75" hidden="1" customHeight="1" x14ac:dyDescent="0.45">
      <c r="A2203">
        <v>43</v>
      </c>
      <c r="B2203" t="s">
        <v>128</v>
      </c>
      <c r="C2203" t="s">
        <v>174</v>
      </c>
      <c r="D2203" s="2" t="str">
        <f t="shared" si="66"/>
        <v>Troy2007</v>
      </c>
      <c r="F2203">
        <v>8</v>
      </c>
      <c r="G2203">
        <v>4</v>
      </c>
      <c r="H2203" s="2">
        <v>0</v>
      </c>
      <c r="I2203">
        <v>3.56</v>
      </c>
      <c r="J2203">
        <v>2.0099999999999998</v>
      </c>
      <c r="K2203">
        <v>5.58</v>
      </c>
      <c r="L2203" s="2">
        <f>_xlfn.RANK.EQ(I2203, INDEX(CFB!$I$2:$I$1048576, MATCH(W2203, CFB!$W$2:$W$1048576, 0)):INDEX(CFB!$I$2:$I$1048576, MATCH(W2203, CFB!$W$2:$W$1048576, 0) + COUNTIF(CFB!$W$2:$W$1048576, W2203) - 1), 0)</f>
        <v>38</v>
      </c>
      <c r="M2203" s="2">
        <f>_xlfn.RANK.EQ(J2203, INDEX(CFB!$J$2:$J$1048576, MATCH(W2203, CFB!$W$2:$W$1048576, 0)):INDEX(CFB!$J$2:$J$1048576, MATCH(W2203, CFB!$W$2:$W$1048576, 0) + COUNTIF(CFB!$W$2:$W$1048576, W2203) - 1))</f>
        <v>50</v>
      </c>
      <c r="N2203" s="2">
        <f>RANK(K2203, INDEX(CFB!$K$2:$K$1048576, MATCH(W2203, CFB!$W$2:$W$1048576, 0)):INDEX(CFB!$K$2:$K$1048576, MATCH(W2203, CFB!$W$2:$W$1048576, 0) + COUNTIF(CFB!$W$2:$W$1048576, W2203) - 1))</f>
        <v>43</v>
      </c>
      <c r="O2203">
        <v>41.46</v>
      </c>
      <c r="P2203">
        <v>14.67</v>
      </c>
      <c r="Q2203">
        <v>6.93</v>
      </c>
      <c r="R2203">
        <v>4.87</v>
      </c>
      <c r="S2203">
        <v>5</v>
      </c>
      <c r="T2203">
        <v>4.24</v>
      </c>
      <c r="U2203">
        <v>6.08</v>
      </c>
      <c r="V2203">
        <v>4.49</v>
      </c>
      <c r="W2203">
        <v>2007</v>
      </c>
      <c r="X2203">
        <f t="shared" si="67"/>
        <v>0</v>
      </c>
    </row>
    <row r="2204" spans="1:24" ht="12.75" hidden="1" customHeight="1" x14ac:dyDescent="0.45">
      <c r="A2204">
        <v>44</v>
      </c>
      <c r="B2204" t="s">
        <v>34</v>
      </c>
      <c r="C2204" t="s">
        <v>181</v>
      </c>
      <c r="D2204" s="2" t="str">
        <f t="shared" si="66"/>
        <v>Texas A&amp;M2007</v>
      </c>
      <c r="F2204">
        <v>7</v>
      </c>
      <c r="G2204">
        <v>6</v>
      </c>
      <c r="H2204" s="2">
        <v>0</v>
      </c>
      <c r="I2204">
        <v>2.25</v>
      </c>
      <c r="J2204">
        <v>3.31</v>
      </c>
      <c r="K2204">
        <v>5.56</v>
      </c>
      <c r="L2204" s="2">
        <f>_xlfn.RANK.EQ(I2204, INDEX(CFB!$I$2:$I$1048576, MATCH(W2204, CFB!$W$2:$W$1048576, 0)):INDEX(CFB!$I$2:$I$1048576, MATCH(W2204, CFB!$W$2:$W$1048576, 0) + COUNTIF(CFB!$W$2:$W$1048576, W2204) - 1), 0)</f>
        <v>53</v>
      </c>
      <c r="M2204" s="2">
        <f>_xlfn.RANK.EQ(J2204, INDEX(CFB!$J$2:$J$1048576, MATCH(W2204, CFB!$W$2:$W$1048576, 0)):INDEX(CFB!$J$2:$J$1048576, MATCH(W2204, CFB!$W$2:$W$1048576, 0) + COUNTIF(CFB!$W$2:$W$1048576, W2204) - 1))</f>
        <v>40</v>
      </c>
      <c r="N2204" s="2">
        <f>RANK(K2204, INDEX(CFB!$K$2:$K$1048576, MATCH(W2204, CFB!$W$2:$W$1048576, 0)):INDEX(CFB!$K$2:$K$1048576, MATCH(W2204, CFB!$W$2:$W$1048576, 0) + COUNTIF(CFB!$W$2:$W$1048576, W2204) - 1))</f>
        <v>44</v>
      </c>
      <c r="O2204">
        <v>41.89</v>
      </c>
      <c r="P2204">
        <v>9.7899999999999991</v>
      </c>
      <c r="Q2204">
        <v>7.4</v>
      </c>
      <c r="R2204">
        <v>6.25</v>
      </c>
      <c r="S2204">
        <v>5.65</v>
      </c>
      <c r="T2204">
        <v>3.34</v>
      </c>
      <c r="U2204">
        <v>6.43</v>
      </c>
      <c r="V2204">
        <v>4.53</v>
      </c>
      <c r="W2204">
        <v>2007</v>
      </c>
      <c r="X2204">
        <f t="shared" si="67"/>
        <v>0</v>
      </c>
    </row>
    <row r="2205" spans="1:24" ht="12.75" hidden="1" customHeight="1" x14ac:dyDescent="0.45">
      <c r="A2205">
        <v>45</v>
      </c>
      <c r="B2205" t="s">
        <v>131</v>
      </c>
      <c r="C2205" t="s">
        <v>31</v>
      </c>
      <c r="D2205" s="2" t="str">
        <f t="shared" si="66"/>
        <v>Air Force2007</v>
      </c>
      <c r="F2205">
        <v>9</v>
      </c>
      <c r="G2205">
        <v>4</v>
      </c>
      <c r="H2205" s="2">
        <v>0</v>
      </c>
      <c r="I2205">
        <v>2.59</v>
      </c>
      <c r="J2205">
        <v>2.77</v>
      </c>
      <c r="K2205">
        <v>5.36</v>
      </c>
      <c r="L2205" s="2">
        <f>_xlfn.RANK.EQ(I2205, INDEX(CFB!$I$2:$I$1048576, MATCH(W2205, CFB!$W$2:$W$1048576, 0)):INDEX(CFB!$I$2:$I$1048576, MATCH(W2205, CFB!$W$2:$W$1048576, 0) + COUNTIF(CFB!$W$2:$W$1048576, W2205) - 1), 0)</f>
        <v>45</v>
      </c>
      <c r="M2205" s="2">
        <f>_xlfn.RANK.EQ(J2205, INDEX(CFB!$J$2:$J$1048576, MATCH(W2205, CFB!$W$2:$W$1048576, 0)):INDEX(CFB!$J$2:$J$1048576, MATCH(W2205, CFB!$W$2:$W$1048576, 0) + COUNTIF(CFB!$W$2:$W$1048576, W2205) - 1))</f>
        <v>44</v>
      </c>
      <c r="N2205" s="2">
        <f>RANK(K2205, INDEX(CFB!$K$2:$K$1048576, MATCH(W2205, CFB!$W$2:$W$1048576, 0)):INDEX(CFB!$K$2:$K$1048576, MATCH(W2205, CFB!$W$2:$W$1048576, 0) + COUNTIF(CFB!$W$2:$W$1048576, W2205) - 1))</f>
        <v>45</v>
      </c>
      <c r="O2205">
        <v>41.62</v>
      </c>
      <c r="P2205">
        <v>12.03</v>
      </c>
      <c r="Q2205">
        <v>8.41</v>
      </c>
      <c r="R2205">
        <v>6.19</v>
      </c>
      <c r="S2205">
        <v>6.05</v>
      </c>
      <c r="T2205">
        <v>3.04</v>
      </c>
      <c r="U2205">
        <v>6.85</v>
      </c>
      <c r="V2205">
        <v>4.45</v>
      </c>
      <c r="W2205">
        <v>2007</v>
      </c>
      <c r="X2205">
        <f t="shared" si="67"/>
        <v>0</v>
      </c>
    </row>
    <row r="2206" spans="1:24" ht="12.75" hidden="1" customHeight="1" x14ac:dyDescent="0.45">
      <c r="A2206">
        <v>46</v>
      </c>
      <c r="B2206" t="s">
        <v>72</v>
      </c>
      <c r="C2206" t="s">
        <v>10</v>
      </c>
      <c r="D2206" s="2" t="str">
        <f t="shared" si="66"/>
        <v>Wisconsin2007</v>
      </c>
      <c r="E2206">
        <v>24</v>
      </c>
      <c r="F2206">
        <v>9</v>
      </c>
      <c r="G2206">
        <v>4</v>
      </c>
      <c r="H2206" s="2">
        <v>0</v>
      </c>
      <c r="I2206">
        <v>3.06</v>
      </c>
      <c r="J2206">
        <v>2.25</v>
      </c>
      <c r="K2206">
        <v>5.31</v>
      </c>
      <c r="L2206" s="2">
        <f>_xlfn.RANK.EQ(I2206, INDEX(CFB!$I$2:$I$1048576, MATCH(W2206, CFB!$W$2:$W$1048576, 0)):INDEX(CFB!$I$2:$I$1048576, MATCH(W2206, CFB!$W$2:$W$1048576, 0) + COUNTIF(CFB!$W$2:$W$1048576, W2206) - 1), 0)</f>
        <v>42</v>
      </c>
      <c r="M2206" s="2">
        <f>_xlfn.RANK.EQ(J2206, INDEX(CFB!$J$2:$J$1048576, MATCH(W2206, CFB!$W$2:$W$1048576, 0)):INDEX(CFB!$J$2:$J$1048576, MATCH(W2206, CFB!$W$2:$W$1048576, 0) + COUNTIF(CFB!$W$2:$W$1048576, W2206) - 1))</f>
        <v>48</v>
      </c>
      <c r="N2206" s="2">
        <f>RANK(K2206, INDEX(CFB!$K$2:$K$1048576, MATCH(W2206, CFB!$W$2:$W$1048576, 0)):INDEX(CFB!$K$2:$K$1048576, MATCH(W2206, CFB!$W$2:$W$1048576, 0) + COUNTIF(CFB!$W$2:$W$1048576, W2206) - 1))</f>
        <v>46</v>
      </c>
      <c r="O2206">
        <v>42.45</v>
      </c>
      <c r="P2206">
        <v>12.54</v>
      </c>
      <c r="Q2206">
        <v>8.81</v>
      </c>
      <c r="R2206">
        <v>6.01</v>
      </c>
      <c r="S2206">
        <v>5.26</v>
      </c>
      <c r="T2206">
        <v>3.32</v>
      </c>
      <c r="U2206">
        <v>6.66</v>
      </c>
      <c r="V2206">
        <v>4.59</v>
      </c>
      <c r="W2206">
        <v>2007</v>
      </c>
      <c r="X2206">
        <f t="shared" si="67"/>
        <v>0</v>
      </c>
    </row>
    <row r="2207" spans="1:24" ht="12.75" hidden="1" customHeight="1" x14ac:dyDescent="0.45">
      <c r="A2207">
        <v>47</v>
      </c>
      <c r="B2207" t="s">
        <v>115</v>
      </c>
      <c r="C2207" t="s">
        <v>163</v>
      </c>
      <c r="D2207" s="2" t="str">
        <f t="shared" si="66"/>
        <v>Florida State2007</v>
      </c>
      <c r="F2207">
        <v>7</v>
      </c>
      <c r="G2207">
        <v>6</v>
      </c>
      <c r="H2207" s="2">
        <v>0</v>
      </c>
      <c r="I2207">
        <v>-0.72</v>
      </c>
      <c r="J2207">
        <v>5.74</v>
      </c>
      <c r="K2207">
        <v>5.0199999999999996</v>
      </c>
      <c r="L2207" s="2">
        <f>_xlfn.RANK.EQ(I2207, INDEX(CFB!$I$2:$I$1048576, MATCH(W2207, CFB!$W$2:$W$1048576, 0)):INDEX(CFB!$I$2:$I$1048576, MATCH(W2207, CFB!$W$2:$W$1048576, 0) + COUNTIF(CFB!$W$2:$W$1048576, W2207) - 1), 0)</f>
        <v>73</v>
      </c>
      <c r="M2207" s="2">
        <f>_xlfn.RANK.EQ(J2207, INDEX(CFB!$J$2:$J$1048576, MATCH(W2207, CFB!$W$2:$W$1048576, 0)):INDEX(CFB!$J$2:$J$1048576, MATCH(W2207, CFB!$W$2:$W$1048576, 0) + COUNTIF(CFB!$W$2:$W$1048576, W2207) - 1))</f>
        <v>24</v>
      </c>
      <c r="N2207" s="2">
        <f>RANK(K2207, INDEX(CFB!$K$2:$K$1048576, MATCH(W2207, CFB!$W$2:$W$1048576, 0)):INDEX(CFB!$K$2:$K$1048576, MATCH(W2207, CFB!$W$2:$W$1048576, 0) + COUNTIF(CFB!$W$2:$W$1048576, W2207) - 1))</f>
        <v>47</v>
      </c>
      <c r="O2207">
        <v>38.1</v>
      </c>
      <c r="P2207">
        <v>9.26</v>
      </c>
      <c r="Q2207">
        <v>8.02</v>
      </c>
      <c r="R2207">
        <v>5.77</v>
      </c>
      <c r="S2207">
        <v>4.5599999999999996</v>
      </c>
      <c r="T2207">
        <v>3.01</v>
      </c>
      <c r="U2207">
        <v>6.31</v>
      </c>
      <c r="V2207">
        <v>4.37</v>
      </c>
      <c r="W2207">
        <v>2007</v>
      </c>
      <c r="X2207">
        <f t="shared" si="67"/>
        <v>0</v>
      </c>
    </row>
    <row r="2208" spans="1:24" ht="12.75" hidden="1" customHeight="1" x14ac:dyDescent="0.45">
      <c r="A2208">
        <v>48</v>
      </c>
      <c r="B2208" t="s">
        <v>25</v>
      </c>
      <c r="C2208" t="s">
        <v>179</v>
      </c>
      <c r="D2208" s="2" t="str">
        <f t="shared" si="66"/>
        <v>Louisville2007</v>
      </c>
      <c r="F2208">
        <v>6</v>
      </c>
      <c r="G2208">
        <v>6</v>
      </c>
      <c r="H2208" s="2">
        <v>0</v>
      </c>
      <c r="I2208">
        <v>9.24</v>
      </c>
      <c r="J2208">
        <v>-4.22</v>
      </c>
      <c r="K2208">
        <v>5.0199999999999996</v>
      </c>
      <c r="L2208" s="2">
        <f>_xlfn.RANK.EQ(I2208, INDEX(CFB!$I$2:$I$1048576, MATCH(W2208, CFB!$W$2:$W$1048576, 0)):INDEX(CFB!$I$2:$I$1048576, MATCH(W2208, CFB!$W$2:$W$1048576, 0) + COUNTIF(CFB!$W$2:$W$1048576, W2208) - 1), 0)</f>
        <v>8</v>
      </c>
      <c r="M2208" s="2">
        <f>_xlfn.RANK.EQ(J2208, INDEX(CFB!$J$2:$J$1048576, MATCH(W2208, CFB!$W$2:$W$1048576, 0)):INDEX(CFB!$J$2:$J$1048576, MATCH(W2208, CFB!$W$2:$W$1048576, 0) + COUNTIF(CFB!$W$2:$W$1048576, W2208) - 1))</f>
        <v>90</v>
      </c>
      <c r="N2208" s="2">
        <f>RANK(K2208, INDEX(CFB!$K$2:$K$1048576, MATCH(W2208, CFB!$W$2:$W$1048576, 0)):INDEX(CFB!$K$2:$K$1048576, MATCH(W2208, CFB!$W$2:$W$1048576, 0) + COUNTIF(CFB!$W$2:$W$1048576, W2208) - 1))</f>
        <v>47</v>
      </c>
      <c r="O2208">
        <v>50.39</v>
      </c>
      <c r="P2208">
        <v>18.329999999999998</v>
      </c>
      <c r="Q2208">
        <v>10.039999999999999</v>
      </c>
      <c r="R2208">
        <v>6.9</v>
      </c>
      <c r="S2208">
        <v>4.79</v>
      </c>
      <c r="T2208">
        <v>4.03</v>
      </c>
      <c r="U2208">
        <v>7.62</v>
      </c>
      <c r="V2208">
        <v>5.28</v>
      </c>
      <c r="W2208">
        <v>2007</v>
      </c>
      <c r="X2208">
        <f t="shared" si="67"/>
        <v>0</v>
      </c>
    </row>
    <row r="2209" spans="1:24" ht="12.75" hidden="1" customHeight="1" x14ac:dyDescent="0.45">
      <c r="A2209">
        <v>49</v>
      </c>
      <c r="B2209" t="s">
        <v>109</v>
      </c>
      <c r="C2209" t="s">
        <v>157</v>
      </c>
      <c r="D2209" s="2" t="str">
        <f t="shared" si="66"/>
        <v>Mississippi State2007</v>
      </c>
      <c r="F2209">
        <v>8</v>
      </c>
      <c r="G2209">
        <v>5</v>
      </c>
      <c r="H2209" s="2">
        <v>0</v>
      </c>
      <c r="I2209">
        <v>-1.97</v>
      </c>
      <c r="J2209">
        <v>6.81</v>
      </c>
      <c r="K2209">
        <v>4.84</v>
      </c>
      <c r="L2209" s="2">
        <f>_xlfn.RANK.EQ(I2209, INDEX(CFB!$I$2:$I$1048576, MATCH(W2209, CFB!$W$2:$W$1048576, 0)):INDEX(CFB!$I$2:$I$1048576, MATCH(W2209, CFB!$W$2:$W$1048576, 0) + COUNTIF(CFB!$W$2:$W$1048576, W2209) - 1), 0)</f>
        <v>77</v>
      </c>
      <c r="M2209" s="2">
        <f>_xlfn.RANK.EQ(J2209, INDEX(CFB!$J$2:$J$1048576, MATCH(W2209, CFB!$W$2:$W$1048576, 0)):INDEX(CFB!$J$2:$J$1048576, MATCH(W2209, CFB!$W$2:$W$1048576, 0) + COUNTIF(CFB!$W$2:$W$1048576, W2209) - 1))</f>
        <v>17</v>
      </c>
      <c r="N2209" s="2">
        <f>RANK(K2209, INDEX(CFB!$K$2:$K$1048576, MATCH(W2209, CFB!$W$2:$W$1048576, 0)):INDEX(CFB!$K$2:$K$1048576, MATCH(W2209, CFB!$W$2:$W$1048576, 0) + COUNTIF(CFB!$W$2:$W$1048576, W2209) - 1))</f>
        <v>49</v>
      </c>
      <c r="O2209">
        <v>36.15</v>
      </c>
      <c r="P2209">
        <v>8.7100000000000009</v>
      </c>
      <c r="Q2209">
        <v>7</v>
      </c>
      <c r="R2209">
        <v>4.91</v>
      </c>
      <c r="S2209">
        <v>4.22</v>
      </c>
      <c r="T2209">
        <v>3.06</v>
      </c>
      <c r="U2209">
        <v>5.48</v>
      </c>
      <c r="V2209">
        <v>3.83</v>
      </c>
      <c r="W2209">
        <v>2007</v>
      </c>
      <c r="X2209">
        <f t="shared" si="67"/>
        <v>0</v>
      </c>
    </row>
    <row r="2210" spans="1:24" ht="12.75" hidden="1" customHeight="1" x14ac:dyDescent="0.45">
      <c r="A2210">
        <v>50</v>
      </c>
      <c r="B2210" t="s">
        <v>61</v>
      </c>
      <c r="C2210" t="s">
        <v>31</v>
      </c>
      <c r="D2210" s="2" t="str">
        <f t="shared" si="66"/>
        <v>Texas Christian2007</v>
      </c>
      <c r="F2210">
        <v>8</v>
      </c>
      <c r="G2210">
        <v>5</v>
      </c>
      <c r="H2210" s="2">
        <v>0</v>
      </c>
      <c r="I2210">
        <v>-1.21</v>
      </c>
      <c r="J2210">
        <v>5.66</v>
      </c>
      <c r="K2210">
        <v>4.45</v>
      </c>
      <c r="L2210" s="2">
        <f>_xlfn.RANK.EQ(I2210, INDEX(CFB!$I$2:$I$1048576, MATCH(W2210, CFB!$W$2:$W$1048576, 0)):INDEX(CFB!$I$2:$I$1048576, MATCH(W2210, CFB!$W$2:$W$1048576, 0) + COUNTIF(CFB!$W$2:$W$1048576, W2210) - 1), 0)</f>
        <v>76</v>
      </c>
      <c r="M2210" s="2">
        <f>_xlfn.RANK.EQ(J2210, INDEX(CFB!$J$2:$J$1048576, MATCH(W2210, CFB!$W$2:$W$1048576, 0)):INDEX(CFB!$J$2:$J$1048576, MATCH(W2210, CFB!$W$2:$W$1048576, 0) + COUNTIF(CFB!$W$2:$W$1048576, W2210) - 1))</f>
        <v>25</v>
      </c>
      <c r="N2210" s="2">
        <f>RANK(K2210, INDEX(CFB!$K$2:$K$1048576, MATCH(W2210, CFB!$W$2:$W$1048576, 0)):INDEX(CFB!$K$2:$K$1048576, MATCH(W2210, CFB!$W$2:$W$1048576, 0) + COUNTIF(CFB!$W$2:$W$1048576, W2210) - 1))</f>
        <v>50</v>
      </c>
      <c r="O2210">
        <v>38.369999999999997</v>
      </c>
      <c r="P2210">
        <v>8.24</v>
      </c>
      <c r="Q2210">
        <v>7.43</v>
      </c>
      <c r="R2210">
        <v>5.0999999999999996</v>
      </c>
      <c r="S2210">
        <v>4.4800000000000004</v>
      </c>
      <c r="T2210">
        <v>2.25</v>
      </c>
      <c r="U2210">
        <v>5.91</v>
      </c>
      <c r="V2210">
        <v>3.58</v>
      </c>
      <c r="W2210">
        <v>2007</v>
      </c>
      <c r="X2210">
        <f t="shared" si="67"/>
        <v>0</v>
      </c>
    </row>
    <row r="2211" spans="1:24" ht="12.75" hidden="1" customHeight="1" x14ac:dyDescent="0.45">
      <c r="A2211">
        <v>51</v>
      </c>
      <c r="B2211" t="s">
        <v>66</v>
      </c>
      <c r="C2211" t="s">
        <v>180</v>
      </c>
      <c r="D2211" s="2" t="str">
        <f t="shared" si="66"/>
        <v>Washington2007</v>
      </c>
      <c r="F2211">
        <v>4</v>
      </c>
      <c r="G2211">
        <v>9</v>
      </c>
      <c r="H2211" s="2">
        <v>0</v>
      </c>
      <c r="I2211">
        <v>6.68</v>
      </c>
      <c r="J2211">
        <v>-2.27</v>
      </c>
      <c r="K2211">
        <v>4.41</v>
      </c>
      <c r="L2211" s="2">
        <f>_xlfn.RANK.EQ(I2211, INDEX(CFB!$I$2:$I$1048576, MATCH(W2211, CFB!$W$2:$W$1048576, 0)):INDEX(CFB!$I$2:$I$1048576, MATCH(W2211, CFB!$W$2:$W$1048576, 0) + COUNTIF(CFB!$W$2:$W$1048576, W2211) - 1), 0)</f>
        <v>22</v>
      </c>
      <c r="M2211" s="2">
        <f>_xlfn.RANK.EQ(J2211, INDEX(CFB!$J$2:$J$1048576, MATCH(W2211, CFB!$W$2:$W$1048576, 0)):INDEX(CFB!$J$2:$J$1048576, MATCH(W2211, CFB!$W$2:$W$1048576, 0) + COUNTIF(CFB!$W$2:$W$1048576, W2211) - 1))</f>
        <v>80</v>
      </c>
      <c r="N2211" s="2">
        <f>RANK(K2211, INDEX(CFB!$K$2:$K$1048576, MATCH(W2211, CFB!$W$2:$W$1048576, 0)):INDEX(CFB!$K$2:$K$1048576, MATCH(W2211, CFB!$W$2:$W$1048576, 0) + COUNTIF(CFB!$W$2:$W$1048576, W2211) - 1))</f>
        <v>51</v>
      </c>
      <c r="O2211">
        <v>46.68</v>
      </c>
      <c r="P2211">
        <v>14.62</v>
      </c>
      <c r="Q2211">
        <v>7.97</v>
      </c>
      <c r="R2211">
        <v>6.02</v>
      </c>
      <c r="S2211">
        <v>6.52</v>
      </c>
      <c r="T2211">
        <v>4.0599999999999996</v>
      </c>
      <c r="U2211">
        <v>7.19</v>
      </c>
      <c r="V2211">
        <v>4.7699999999999996</v>
      </c>
      <c r="W2211">
        <v>2007</v>
      </c>
      <c r="X2211">
        <f t="shared" si="67"/>
        <v>0</v>
      </c>
    </row>
    <row r="2212" spans="1:24" ht="12.75" hidden="1" customHeight="1" x14ac:dyDescent="0.45">
      <c r="A2212">
        <v>52</v>
      </c>
      <c r="B2212" t="s">
        <v>96</v>
      </c>
      <c r="C2212" t="s">
        <v>163</v>
      </c>
      <c r="D2212" s="2" t="str">
        <f t="shared" si="66"/>
        <v>Maryland2007</v>
      </c>
      <c r="F2212">
        <v>6</v>
      </c>
      <c r="G2212">
        <v>7</v>
      </c>
      <c r="H2212" s="2">
        <v>0</v>
      </c>
      <c r="I2212">
        <v>0.28999999999999998</v>
      </c>
      <c r="J2212">
        <v>4.0199999999999996</v>
      </c>
      <c r="K2212">
        <v>4.3099999999999996</v>
      </c>
      <c r="L2212" s="2">
        <f>_xlfn.RANK.EQ(I2212, INDEX(CFB!$I$2:$I$1048576, MATCH(W2212, CFB!$W$2:$W$1048576, 0)):INDEX(CFB!$I$2:$I$1048576, MATCH(W2212, CFB!$W$2:$W$1048576, 0) + COUNTIF(CFB!$W$2:$W$1048576, W2212) - 1), 0)</f>
        <v>66</v>
      </c>
      <c r="M2212" s="2">
        <f>_xlfn.RANK.EQ(J2212, INDEX(CFB!$J$2:$J$1048576, MATCH(W2212, CFB!$W$2:$W$1048576, 0)):INDEX(CFB!$J$2:$J$1048576, MATCH(W2212, CFB!$W$2:$W$1048576, 0) + COUNTIF(CFB!$W$2:$W$1048576, W2212) - 1))</f>
        <v>37</v>
      </c>
      <c r="N2212" s="2">
        <f>RANK(K2212, INDEX(CFB!$K$2:$K$1048576, MATCH(W2212, CFB!$W$2:$W$1048576, 0)):INDEX(CFB!$K$2:$K$1048576, MATCH(W2212, CFB!$W$2:$W$1048576, 0) + COUNTIF(CFB!$W$2:$W$1048576, W2212) - 1))</f>
        <v>52</v>
      </c>
      <c r="O2212">
        <v>38.96</v>
      </c>
      <c r="P2212">
        <v>9.5500000000000007</v>
      </c>
      <c r="Q2212">
        <v>8.93</v>
      </c>
      <c r="R2212">
        <v>5.68</v>
      </c>
      <c r="S2212">
        <v>4.3600000000000003</v>
      </c>
      <c r="T2212">
        <v>3.56</v>
      </c>
      <c r="U2212">
        <v>6.18</v>
      </c>
      <c r="V2212">
        <v>4.49</v>
      </c>
      <c r="W2212">
        <v>2007</v>
      </c>
      <c r="X2212">
        <f t="shared" si="67"/>
        <v>0</v>
      </c>
    </row>
    <row r="2213" spans="1:24" ht="12.75" hidden="1" customHeight="1" x14ac:dyDescent="0.45">
      <c r="A2213">
        <v>53</v>
      </c>
      <c r="B2213" t="s">
        <v>124</v>
      </c>
      <c r="C2213" t="s">
        <v>10</v>
      </c>
      <c r="D2213" s="2" t="str">
        <f t="shared" si="66"/>
        <v>Purdue2007</v>
      </c>
      <c r="F2213">
        <v>8</v>
      </c>
      <c r="G2213">
        <v>5</v>
      </c>
      <c r="H2213" s="2">
        <v>0</v>
      </c>
      <c r="I2213">
        <v>4.4400000000000004</v>
      </c>
      <c r="J2213">
        <v>-0.2</v>
      </c>
      <c r="K2213">
        <v>4.24</v>
      </c>
      <c r="L2213" s="2">
        <f>_xlfn.RANK.EQ(I2213, INDEX(CFB!$I$2:$I$1048576, MATCH(W2213, CFB!$W$2:$W$1048576, 0)):INDEX(CFB!$I$2:$I$1048576, MATCH(W2213, CFB!$W$2:$W$1048576, 0) + COUNTIF(CFB!$W$2:$W$1048576, W2213) - 1), 0)</f>
        <v>32</v>
      </c>
      <c r="M2213" s="2">
        <f>_xlfn.RANK.EQ(J2213, INDEX(CFB!$J$2:$J$1048576, MATCH(W2213, CFB!$W$2:$W$1048576, 0)):INDEX(CFB!$J$2:$J$1048576, MATCH(W2213, CFB!$W$2:$W$1048576, 0) + COUNTIF(CFB!$W$2:$W$1048576, W2213) - 1))</f>
        <v>65</v>
      </c>
      <c r="N2213" s="2">
        <f>RANK(K2213, INDEX(CFB!$K$2:$K$1048576, MATCH(W2213, CFB!$W$2:$W$1048576, 0)):INDEX(CFB!$K$2:$K$1048576, MATCH(W2213, CFB!$W$2:$W$1048576, 0) + COUNTIF(CFB!$W$2:$W$1048576, W2213) - 1))</f>
        <v>53</v>
      </c>
      <c r="O2213">
        <v>43.77</v>
      </c>
      <c r="P2213">
        <v>15.3</v>
      </c>
      <c r="Q2213">
        <v>7.45</v>
      </c>
      <c r="R2213">
        <v>5.52</v>
      </c>
      <c r="S2213">
        <v>4.67</v>
      </c>
      <c r="T2213">
        <v>3.4</v>
      </c>
      <c r="U2213">
        <v>6.37</v>
      </c>
      <c r="V2213">
        <v>4.42</v>
      </c>
      <c r="W2213">
        <v>2007</v>
      </c>
      <c r="X2213">
        <f t="shared" si="67"/>
        <v>0</v>
      </c>
    </row>
    <row r="2214" spans="1:24" ht="12.75" hidden="1" customHeight="1" x14ac:dyDescent="0.45">
      <c r="A2214">
        <v>54</v>
      </c>
      <c r="B2214" t="s">
        <v>52</v>
      </c>
      <c r="C2214" t="s">
        <v>164</v>
      </c>
      <c r="D2214" s="2" t="str">
        <f t="shared" si="66"/>
        <v>Georgia Tech2007</v>
      </c>
      <c r="F2214">
        <v>7</v>
      </c>
      <c r="G2214">
        <v>6</v>
      </c>
      <c r="H2214" s="2">
        <v>0</v>
      </c>
      <c r="I2214">
        <v>0.34</v>
      </c>
      <c r="J2214">
        <v>3.59</v>
      </c>
      <c r="K2214">
        <v>3.94</v>
      </c>
      <c r="L2214" s="2">
        <f>_xlfn.RANK.EQ(I2214, INDEX(CFB!$I$2:$I$1048576, MATCH(W2214, CFB!$W$2:$W$1048576, 0)):INDEX(CFB!$I$2:$I$1048576, MATCH(W2214, CFB!$W$2:$W$1048576, 0) + COUNTIF(CFB!$W$2:$W$1048576, W2214) - 1), 0)</f>
        <v>65</v>
      </c>
      <c r="M2214" s="2">
        <f>_xlfn.RANK.EQ(J2214, INDEX(CFB!$J$2:$J$1048576, MATCH(W2214, CFB!$W$2:$W$1048576, 0)):INDEX(CFB!$J$2:$J$1048576, MATCH(W2214, CFB!$W$2:$W$1048576, 0) + COUNTIF(CFB!$W$2:$W$1048576, W2214) - 1))</f>
        <v>39</v>
      </c>
      <c r="N2214" s="2">
        <f>RANK(K2214, INDEX(CFB!$K$2:$K$1048576, MATCH(W2214, CFB!$W$2:$W$1048576, 0)):INDEX(CFB!$K$2:$K$1048576, MATCH(W2214, CFB!$W$2:$W$1048576, 0) + COUNTIF(CFB!$W$2:$W$1048576, W2214) - 1))</f>
        <v>54</v>
      </c>
      <c r="O2214">
        <v>40.659999999999997</v>
      </c>
      <c r="P2214">
        <v>11.01</v>
      </c>
      <c r="Q2214">
        <v>7.86</v>
      </c>
      <c r="R2214">
        <v>6.33</v>
      </c>
      <c r="S2214">
        <v>5.52</v>
      </c>
      <c r="T2214">
        <v>3.09</v>
      </c>
      <c r="U2214">
        <v>6.54</v>
      </c>
      <c r="V2214">
        <v>4.54</v>
      </c>
      <c r="W2214">
        <v>2007</v>
      </c>
      <c r="X2214">
        <f t="shared" si="67"/>
        <v>0</v>
      </c>
    </row>
    <row r="2215" spans="1:24" ht="12.75" hidden="1" customHeight="1" x14ac:dyDescent="0.45">
      <c r="A2215">
        <v>55</v>
      </c>
      <c r="B2215" t="s">
        <v>41</v>
      </c>
      <c r="C2215" t="s">
        <v>182</v>
      </c>
      <c r="D2215" s="2" t="str">
        <f t="shared" si="66"/>
        <v>Kansas State2007</v>
      </c>
      <c r="F2215">
        <v>5</v>
      </c>
      <c r="G2215">
        <v>7</v>
      </c>
      <c r="H2215" s="2">
        <v>0</v>
      </c>
      <c r="I2215">
        <v>6.48</v>
      </c>
      <c r="J2215">
        <v>-2.85</v>
      </c>
      <c r="K2215">
        <v>3.63</v>
      </c>
      <c r="L2215" s="2">
        <f>_xlfn.RANK.EQ(I2215, INDEX(CFB!$I$2:$I$1048576, MATCH(W2215, CFB!$W$2:$W$1048576, 0)):INDEX(CFB!$I$2:$I$1048576, MATCH(W2215, CFB!$W$2:$W$1048576, 0) + COUNTIF(CFB!$W$2:$W$1048576, W2215) - 1), 0)</f>
        <v>24</v>
      </c>
      <c r="M2215" s="2">
        <f>_xlfn.RANK.EQ(J2215, INDEX(CFB!$J$2:$J$1048576, MATCH(W2215, CFB!$W$2:$W$1048576, 0)):INDEX(CFB!$J$2:$J$1048576, MATCH(W2215, CFB!$W$2:$W$1048576, 0) + COUNTIF(CFB!$W$2:$W$1048576, W2215) - 1))</f>
        <v>82</v>
      </c>
      <c r="N2215" s="2">
        <f>RANK(K2215, INDEX(CFB!$K$2:$K$1048576, MATCH(W2215, CFB!$W$2:$W$1048576, 0)):INDEX(CFB!$K$2:$K$1048576, MATCH(W2215, CFB!$W$2:$W$1048576, 0) + COUNTIF(CFB!$W$2:$W$1048576, W2215) - 1))</f>
        <v>55</v>
      </c>
      <c r="O2215">
        <v>49</v>
      </c>
      <c r="P2215">
        <v>17.309999999999999</v>
      </c>
      <c r="Q2215">
        <v>7.78</v>
      </c>
      <c r="R2215">
        <v>6.45</v>
      </c>
      <c r="S2215">
        <v>5.29</v>
      </c>
      <c r="T2215">
        <v>2.92</v>
      </c>
      <c r="U2215">
        <v>6.81</v>
      </c>
      <c r="V2215">
        <v>4.43</v>
      </c>
      <c r="W2215">
        <v>2007</v>
      </c>
      <c r="X2215">
        <f t="shared" si="67"/>
        <v>0</v>
      </c>
    </row>
    <row r="2216" spans="1:24" ht="12.75" hidden="1" customHeight="1" x14ac:dyDescent="0.45">
      <c r="A2216">
        <v>56</v>
      </c>
      <c r="B2216" t="s">
        <v>59</v>
      </c>
      <c r="C2216" t="s">
        <v>155</v>
      </c>
      <c r="D2216" s="2" t="str">
        <f t="shared" si="66"/>
        <v>Vanderbilt2007</v>
      </c>
      <c r="F2216">
        <v>5</v>
      </c>
      <c r="G2216">
        <v>7</v>
      </c>
      <c r="H2216" s="2">
        <v>0</v>
      </c>
      <c r="I2216">
        <v>-1.98</v>
      </c>
      <c r="J2216">
        <v>5.0599999999999996</v>
      </c>
      <c r="K2216">
        <v>3.09</v>
      </c>
      <c r="L2216" s="2">
        <f>_xlfn.RANK.EQ(I2216, INDEX(CFB!$I$2:$I$1048576, MATCH(W2216, CFB!$W$2:$W$1048576, 0)):INDEX(CFB!$I$2:$I$1048576, MATCH(W2216, CFB!$W$2:$W$1048576, 0) + COUNTIF(CFB!$W$2:$W$1048576, W2216) - 1), 0)</f>
        <v>78</v>
      </c>
      <c r="M2216" s="2">
        <f>_xlfn.RANK.EQ(J2216, INDEX(CFB!$J$2:$J$1048576, MATCH(W2216, CFB!$W$2:$W$1048576, 0)):INDEX(CFB!$J$2:$J$1048576, MATCH(W2216, CFB!$W$2:$W$1048576, 0) + COUNTIF(CFB!$W$2:$W$1048576, W2216) - 1))</f>
        <v>28</v>
      </c>
      <c r="N2216" s="2">
        <f>RANK(K2216, INDEX(CFB!$K$2:$K$1048576, MATCH(W2216, CFB!$W$2:$W$1048576, 0)):INDEX(CFB!$K$2:$K$1048576, MATCH(W2216, CFB!$W$2:$W$1048576, 0) + COUNTIF(CFB!$W$2:$W$1048576, W2216) - 1))</f>
        <v>56</v>
      </c>
      <c r="O2216">
        <v>36.67</v>
      </c>
      <c r="P2216">
        <v>9.4499999999999993</v>
      </c>
      <c r="Q2216">
        <v>7.34</v>
      </c>
      <c r="R2216">
        <v>5.4</v>
      </c>
      <c r="S2216">
        <v>4.43</v>
      </c>
      <c r="T2216">
        <v>3.11</v>
      </c>
      <c r="U2216">
        <v>5.73</v>
      </c>
      <c r="V2216">
        <v>4.12</v>
      </c>
      <c r="W2216">
        <v>2007</v>
      </c>
      <c r="X2216">
        <f t="shared" si="67"/>
        <v>0</v>
      </c>
    </row>
    <row r="2217" spans="1:24" ht="12.75" hidden="1" customHeight="1" x14ac:dyDescent="0.45">
      <c r="A2217">
        <v>57</v>
      </c>
      <c r="B2217" t="s">
        <v>111</v>
      </c>
      <c r="C2217" t="s">
        <v>178</v>
      </c>
      <c r="D2217" s="2" t="str">
        <f t="shared" si="66"/>
        <v>Fresno State2007</v>
      </c>
      <c r="F2217">
        <v>9</v>
      </c>
      <c r="G2217">
        <v>4</v>
      </c>
      <c r="H2217" s="2">
        <v>0</v>
      </c>
      <c r="I2217">
        <v>3.91</v>
      </c>
      <c r="J2217">
        <v>-1.1599999999999999</v>
      </c>
      <c r="K2217">
        <v>2.75</v>
      </c>
      <c r="L2217" s="2">
        <f>_xlfn.RANK.EQ(I2217, INDEX(CFB!$I$2:$I$1048576, MATCH(W2217, CFB!$W$2:$W$1048576, 0)):INDEX(CFB!$I$2:$I$1048576, MATCH(W2217, CFB!$W$2:$W$1048576, 0) + COUNTIF(CFB!$W$2:$W$1048576, W2217) - 1), 0)</f>
        <v>35</v>
      </c>
      <c r="M2217" s="2">
        <f>_xlfn.RANK.EQ(J2217, INDEX(CFB!$J$2:$J$1048576, MATCH(W2217, CFB!$W$2:$W$1048576, 0)):INDEX(CFB!$J$2:$J$1048576, MATCH(W2217, CFB!$W$2:$W$1048576, 0) + COUNTIF(CFB!$W$2:$W$1048576, W2217) - 1))</f>
        <v>71</v>
      </c>
      <c r="N2217" s="2">
        <f>RANK(K2217, INDEX(CFB!$K$2:$K$1048576, MATCH(W2217, CFB!$W$2:$W$1048576, 0)):INDEX(CFB!$K$2:$K$1048576, MATCH(W2217, CFB!$W$2:$W$1048576, 0) + COUNTIF(CFB!$W$2:$W$1048576, W2217) - 1))</f>
        <v>57</v>
      </c>
      <c r="O2217">
        <v>42.02</v>
      </c>
      <c r="P2217">
        <v>15.44</v>
      </c>
      <c r="Q2217">
        <v>8.43</v>
      </c>
      <c r="R2217">
        <v>5.49</v>
      </c>
      <c r="S2217">
        <v>5.39</v>
      </c>
      <c r="T2217">
        <v>4.42</v>
      </c>
      <c r="U2217">
        <v>6.72</v>
      </c>
      <c r="V2217">
        <v>4.7</v>
      </c>
      <c r="W2217">
        <v>2007</v>
      </c>
      <c r="X2217">
        <f t="shared" si="67"/>
        <v>0</v>
      </c>
    </row>
    <row r="2218" spans="1:24" ht="12.75" hidden="1" customHeight="1" x14ac:dyDescent="0.45">
      <c r="A2218">
        <v>58</v>
      </c>
      <c r="B2218" t="s">
        <v>39</v>
      </c>
      <c r="C2218" t="s">
        <v>182</v>
      </c>
      <c r="D2218" s="2" t="str">
        <f t="shared" si="66"/>
        <v>Colorado2007</v>
      </c>
      <c r="F2218">
        <v>6</v>
      </c>
      <c r="G2218">
        <v>7</v>
      </c>
      <c r="H2218" s="2">
        <v>0</v>
      </c>
      <c r="I2218">
        <v>2.2799999999999998</v>
      </c>
      <c r="J2218">
        <v>0.37</v>
      </c>
      <c r="K2218">
        <v>2.65</v>
      </c>
      <c r="L2218" s="2">
        <f>_xlfn.RANK.EQ(I2218, INDEX(CFB!$I$2:$I$1048576, MATCH(W2218, CFB!$W$2:$W$1048576, 0)):INDEX(CFB!$I$2:$I$1048576, MATCH(W2218, CFB!$W$2:$W$1048576, 0) + COUNTIF(CFB!$W$2:$W$1048576, W2218) - 1), 0)</f>
        <v>51</v>
      </c>
      <c r="M2218" s="2">
        <f>_xlfn.RANK.EQ(J2218, INDEX(CFB!$J$2:$J$1048576, MATCH(W2218, CFB!$W$2:$W$1048576, 0)):INDEX(CFB!$J$2:$J$1048576, MATCH(W2218, CFB!$W$2:$W$1048576, 0) + COUNTIF(CFB!$W$2:$W$1048576, W2218) - 1))</f>
        <v>62</v>
      </c>
      <c r="N2218" s="2">
        <f>RANK(K2218, INDEX(CFB!$K$2:$K$1048576, MATCH(W2218, CFB!$W$2:$W$1048576, 0)):INDEX(CFB!$K$2:$K$1048576, MATCH(W2218, CFB!$W$2:$W$1048576, 0) + COUNTIF(CFB!$W$2:$W$1048576, W2218) - 1))</f>
        <v>58</v>
      </c>
      <c r="O2218">
        <v>42.27</v>
      </c>
      <c r="P2218">
        <v>13.53</v>
      </c>
      <c r="Q2218">
        <v>7.53</v>
      </c>
      <c r="R2218">
        <v>5.86</v>
      </c>
      <c r="S2218">
        <v>4.8</v>
      </c>
      <c r="T2218">
        <v>3.34</v>
      </c>
      <c r="U2218">
        <v>6.25</v>
      </c>
      <c r="V2218">
        <v>4.45</v>
      </c>
      <c r="W2218">
        <v>2007</v>
      </c>
      <c r="X2218">
        <f t="shared" si="67"/>
        <v>0</v>
      </c>
    </row>
    <row r="2219" spans="1:24" ht="12.75" hidden="1" customHeight="1" x14ac:dyDescent="0.45">
      <c r="A2219">
        <v>59</v>
      </c>
      <c r="B2219" t="s">
        <v>141</v>
      </c>
      <c r="C2219" t="s">
        <v>31</v>
      </c>
      <c r="D2219" s="2" t="str">
        <f t="shared" si="66"/>
        <v>New Mexico2007</v>
      </c>
      <c r="F2219">
        <v>9</v>
      </c>
      <c r="G2219">
        <v>4</v>
      </c>
      <c r="H2219" s="2">
        <v>0</v>
      </c>
      <c r="I2219">
        <v>-4.7</v>
      </c>
      <c r="J2219">
        <v>7.19</v>
      </c>
      <c r="K2219">
        <v>2.4900000000000002</v>
      </c>
      <c r="L2219" s="2">
        <f>_xlfn.RANK.EQ(I2219, INDEX(CFB!$I$2:$I$1048576, MATCH(W2219, CFB!$W$2:$W$1048576, 0)):INDEX(CFB!$I$2:$I$1048576, MATCH(W2219, CFB!$W$2:$W$1048576, 0) + COUNTIF(CFB!$W$2:$W$1048576, W2219) - 1), 0)</f>
        <v>93</v>
      </c>
      <c r="M2219" s="2">
        <f>_xlfn.RANK.EQ(J2219, INDEX(CFB!$J$2:$J$1048576, MATCH(W2219, CFB!$W$2:$W$1048576, 0)):INDEX(CFB!$J$2:$J$1048576, MATCH(W2219, CFB!$W$2:$W$1048576, 0) + COUNTIF(CFB!$W$2:$W$1048576, W2219) - 1))</f>
        <v>13</v>
      </c>
      <c r="N2219" s="2">
        <f>RANK(K2219, INDEX(CFB!$K$2:$K$1048576, MATCH(W2219, CFB!$W$2:$W$1048576, 0)):INDEX(CFB!$K$2:$K$1048576, MATCH(W2219, CFB!$W$2:$W$1048576, 0) + COUNTIF(CFB!$W$2:$W$1048576, W2219) - 1))</f>
        <v>59</v>
      </c>
      <c r="O2219">
        <v>35.130000000000003</v>
      </c>
      <c r="P2219">
        <v>8.84</v>
      </c>
      <c r="Q2219">
        <v>7.9</v>
      </c>
      <c r="R2219">
        <v>5.0599999999999996</v>
      </c>
      <c r="S2219">
        <v>4.0999999999999996</v>
      </c>
      <c r="T2219">
        <v>2.74</v>
      </c>
      <c r="U2219">
        <v>6.01</v>
      </c>
      <c r="V2219">
        <v>3.63</v>
      </c>
      <c r="W2219">
        <v>2007</v>
      </c>
      <c r="X2219">
        <f t="shared" si="67"/>
        <v>0</v>
      </c>
    </row>
    <row r="2220" spans="1:24" ht="12.75" hidden="1" customHeight="1" x14ac:dyDescent="0.45">
      <c r="A2220">
        <v>60</v>
      </c>
      <c r="B2220" t="s">
        <v>85</v>
      </c>
      <c r="C2220" t="s">
        <v>180</v>
      </c>
      <c r="D2220" s="2" t="str">
        <f t="shared" si="66"/>
        <v>Washington State2007</v>
      </c>
      <c r="F2220">
        <v>5</v>
      </c>
      <c r="G2220">
        <v>7</v>
      </c>
      <c r="H2220" s="2">
        <v>0</v>
      </c>
      <c r="I2220">
        <v>1.1100000000000001</v>
      </c>
      <c r="J2220">
        <v>0.56000000000000005</v>
      </c>
      <c r="K2220">
        <v>1.66</v>
      </c>
      <c r="L2220" s="2">
        <f>_xlfn.RANK.EQ(I2220, INDEX(CFB!$I$2:$I$1048576, MATCH(W2220, CFB!$W$2:$W$1048576, 0)):INDEX(CFB!$I$2:$I$1048576, MATCH(W2220, CFB!$W$2:$W$1048576, 0) + COUNTIF(CFB!$W$2:$W$1048576, W2220) - 1), 0)</f>
        <v>59</v>
      </c>
      <c r="M2220" s="2">
        <f>_xlfn.RANK.EQ(J2220, INDEX(CFB!$J$2:$J$1048576, MATCH(W2220, CFB!$W$2:$W$1048576, 0)):INDEX(CFB!$J$2:$J$1048576, MATCH(W2220, CFB!$W$2:$W$1048576, 0) + COUNTIF(CFB!$W$2:$W$1048576, W2220) - 1))</f>
        <v>59</v>
      </c>
      <c r="N2220" s="2">
        <f>RANK(K2220, INDEX(CFB!$K$2:$K$1048576, MATCH(W2220, CFB!$W$2:$W$1048576, 0)):INDEX(CFB!$K$2:$K$1048576, MATCH(W2220, CFB!$W$2:$W$1048576, 0) + COUNTIF(CFB!$W$2:$W$1048576, W2220) - 1))</f>
        <v>60</v>
      </c>
      <c r="O2220">
        <v>41.45</v>
      </c>
      <c r="P2220">
        <v>16.59</v>
      </c>
      <c r="Q2220">
        <v>8.52</v>
      </c>
      <c r="R2220">
        <v>6.04</v>
      </c>
      <c r="S2220">
        <v>5.0199999999999996</v>
      </c>
      <c r="T2220">
        <v>2.69</v>
      </c>
      <c r="U2220">
        <v>7.18</v>
      </c>
      <c r="V2220">
        <v>4.13</v>
      </c>
      <c r="W2220">
        <v>2007</v>
      </c>
      <c r="X2220">
        <f t="shared" si="67"/>
        <v>0</v>
      </c>
    </row>
    <row r="2221" spans="1:24" ht="12.75" hidden="1" customHeight="1" x14ac:dyDescent="0.45">
      <c r="A2221">
        <v>61</v>
      </c>
      <c r="B2221" t="s">
        <v>70</v>
      </c>
      <c r="C2221" t="s">
        <v>179</v>
      </c>
      <c r="D2221" s="2" t="str">
        <f t="shared" si="66"/>
        <v>Pitt2007</v>
      </c>
      <c r="F2221">
        <v>5</v>
      </c>
      <c r="G2221">
        <v>7</v>
      </c>
      <c r="H2221" s="2">
        <v>0</v>
      </c>
      <c r="I2221">
        <v>-2.94</v>
      </c>
      <c r="J2221">
        <v>4.58</v>
      </c>
      <c r="K2221">
        <v>1.64</v>
      </c>
      <c r="L2221" s="2">
        <f>_xlfn.RANK.EQ(I2221, INDEX(CFB!$I$2:$I$1048576, MATCH(W2221, CFB!$W$2:$W$1048576, 0)):INDEX(CFB!$I$2:$I$1048576, MATCH(W2221, CFB!$W$2:$W$1048576, 0) + COUNTIF(CFB!$W$2:$W$1048576, W2221) - 1), 0)</f>
        <v>84</v>
      </c>
      <c r="M2221" s="2">
        <f>_xlfn.RANK.EQ(J2221, INDEX(CFB!$J$2:$J$1048576, MATCH(W2221, CFB!$W$2:$W$1048576, 0)):INDEX(CFB!$J$2:$J$1048576, MATCH(W2221, CFB!$W$2:$W$1048576, 0) + COUNTIF(CFB!$W$2:$W$1048576, W2221) - 1))</f>
        <v>34</v>
      </c>
      <c r="N2221" s="2">
        <f>RANK(K2221, INDEX(CFB!$K$2:$K$1048576, MATCH(W2221, CFB!$W$2:$W$1048576, 0)):INDEX(CFB!$K$2:$K$1048576, MATCH(W2221, CFB!$W$2:$W$1048576, 0) + COUNTIF(CFB!$W$2:$W$1048576, W2221) - 1))</f>
        <v>61</v>
      </c>
      <c r="O2221">
        <v>35.18</v>
      </c>
      <c r="P2221">
        <v>8.94</v>
      </c>
      <c r="Q2221">
        <v>7.24</v>
      </c>
      <c r="R2221">
        <v>4.6100000000000003</v>
      </c>
      <c r="S2221">
        <v>4.05</v>
      </c>
      <c r="T2221">
        <v>2.52</v>
      </c>
      <c r="U2221">
        <v>5.49</v>
      </c>
      <c r="V2221">
        <v>3.34</v>
      </c>
      <c r="W2221">
        <v>2007</v>
      </c>
      <c r="X2221">
        <f t="shared" si="67"/>
        <v>0</v>
      </c>
    </row>
    <row r="2222" spans="1:24" ht="12.75" hidden="1" customHeight="1" x14ac:dyDescent="0.45">
      <c r="A2222">
        <v>62</v>
      </c>
      <c r="B2222" t="s">
        <v>47</v>
      </c>
      <c r="C2222" t="s">
        <v>182</v>
      </c>
      <c r="D2222" s="2" t="str">
        <f t="shared" si="66"/>
        <v>Nebraska2007</v>
      </c>
      <c r="F2222">
        <v>5</v>
      </c>
      <c r="G2222">
        <v>7</v>
      </c>
      <c r="H2222" s="2">
        <v>0</v>
      </c>
      <c r="I2222">
        <v>6.87</v>
      </c>
      <c r="J2222">
        <v>-5.39</v>
      </c>
      <c r="K2222">
        <v>1.48</v>
      </c>
      <c r="L2222" s="2">
        <f>_xlfn.RANK.EQ(I2222, INDEX(CFB!$I$2:$I$1048576, MATCH(W2222, CFB!$W$2:$W$1048576, 0)):INDEX(CFB!$I$2:$I$1048576, MATCH(W2222, CFB!$W$2:$W$1048576, 0) + COUNTIF(CFB!$W$2:$W$1048576, W2222) - 1), 0)</f>
        <v>19</v>
      </c>
      <c r="M2222" s="2">
        <f>_xlfn.RANK.EQ(J2222, INDEX(CFB!$J$2:$J$1048576, MATCH(W2222, CFB!$W$2:$W$1048576, 0)):INDEX(CFB!$J$2:$J$1048576, MATCH(W2222, CFB!$W$2:$W$1048576, 0) + COUNTIF(CFB!$W$2:$W$1048576, W2222) - 1))</f>
        <v>99</v>
      </c>
      <c r="N2222" s="2">
        <f>RANK(K2222, INDEX(CFB!$K$2:$K$1048576, MATCH(W2222, CFB!$W$2:$W$1048576, 0)):INDEX(CFB!$K$2:$K$1048576, MATCH(W2222, CFB!$W$2:$W$1048576, 0) + COUNTIF(CFB!$W$2:$W$1048576, W2222) - 1))</f>
        <v>62</v>
      </c>
      <c r="O2222">
        <v>49.18</v>
      </c>
      <c r="P2222">
        <v>21.04</v>
      </c>
      <c r="Q2222">
        <v>9.1</v>
      </c>
      <c r="R2222">
        <v>5.97</v>
      </c>
      <c r="S2222">
        <v>5.22</v>
      </c>
      <c r="T2222">
        <v>4.18</v>
      </c>
      <c r="U2222">
        <v>7.38</v>
      </c>
      <c r="V2222">
        <v>4.8499999999999996</v>
      </c>
      <c r="W2222">
        <v>2007</v>
      </c>
      <c r="X2222">
        <f t="shared" si="67"/>
        <v>0</v>
      </c>
    </row>
    <row r="2223" spans="1:24" ht="12.75" hidden="1" customHeight="1" x14ac:dyDescent="0.45">
      <c r="A2223">
        <v>63</v>
      </c>
      <c r="B2223" t="s">
        <v>108</v>
      </c>
      <c r="C2223" t="s">
        <v>168</v>
      </c>
      <c r="D2223" s="2" t="str">
        <f t="shared" si="66"/>
        <v>East Carolina2007</v>
      </c>
      <c r="F2223">
        <v>8</v>
      </c>
      <c r="G2223">
        <v>5</v>
      </c>
      <c r="H2223" s="2">
        <v>0</v>
      </c>
      <c r="I2223">
        <v>4</v>
      </c>
      <c r="J2223">
        <v>-2.99</v>
      </c>
      <c r="K2223">
        <v>1</v>
      </c>
      <c r="L2223" s="2">
        <f>_xlfn.RANK.EQ(I2223, INDEX(CFB!$I$2:$I$1048576, MATCH(W2223, CFB!$W$2:$W$1048576, 0)):INDEX(CFB!$I$2:$I$1048576, MATCH(W2223, CFB!$W$2:$W$1048576, 0) + COUNTIF(CFB!$W$2:$W$1048576, W2223) - 1), 0)</f>
        <v>33</v>
      </c>
      <c r="M2223" s="2">
        <f>_xlfn.RANK.EQ(J2223, INDEX(CFB!$J$2:$J$1048576, MATCH(W2223, CFB!$W$2:$W$1048576, 0)):INDEX(CFB!$J$2:$J$1048576, MATCH(W2223, CFB!$W$2:$W$1048576, 0) + COUNTIF(CFB!$W$2:$W$1048576, W2223) - 1))</f>
        <v>83</v>
      </c>
      <c r="N2223" s="2">
        <f>RANK(K2223, INDEX(CFB!$K$2:$K$1048576, MATCH(W2223, CFB!$W$2:$W$1048576, 0)):INDEX(CFB!$K$2:$K$1048576, MATCH(W2223, CFB!$W$2:$W$1048576, 0) + COUNTIF(CFB!$W$2:$W$1048576, W2223) - 1))</f>
        <v>63</v>
      </c>
      <c r="O2223">
        <v>42.14</v>
      </c>
      <c r="P2223">
        <v>19.18</v>
      </c>
      <c r="Q2223">
        <v>7.47</v>
      </c>
      <c r="R2223">
        <v>6.28</v>
      </c>
      <c r="S2223">
        <v>5.42</v>
      </c>
      <c r="T2223">
        <v>3.28</v>
      </c>
      <c r="U2223">
        <v>6.46</v>
      </c>
      <c r="V2223">
        <v>4.78</v>
      </c>
      <c r="W2223">
        <v>2007</v>
      </c>
      <c r="X2223">
        <f t="shared" si="67"/>
        <v>0</v>
      </c>
    </row>
    <row r="2224" spans="1:24" ht="12.75" hidden="1" customHeight="1" x14ac:dyDescent="0.45">
      <c r="A2224">
        <v>64</v>
      </c>
      <c r="B2224" t="s">
        <v>21</v>
      </c>
      <c r="C2224" t="s">
        <v>10</v>
      </c>
      <c r="D2224" s="2" t="str">
        <f t="shared" si="66"/>
        <v>Indiana2007</v>
      </c>
      <c r="F2224">
        <v>7</v>
      </c>
      <c r="G2224">
        <v>6</v>
      </c>
      <c r="H2224" s="2">
        <v>0</v>
      </c>
      <c r="I2224">
        <v>2.4300000000000002</v>
      </c>
      <c r="J2224">
        <v>-2.09</v>
      </c>
      <c r="K2224">
        <v>0.34</v>
      </c>
      <c r="L2224" s="2">
        <f>_xlfn.RANK.EQ(I2224, INDEX(CFB!$I$2:$I$1048576, MATCH(W2224, CFB!$W$2:$W$1048576, 0)):INDEX(CFB!$I$2:$I$1048576, MATCH(W2224, CFB!$W$2:$W$1048576, 0) + COUNTIF(CFB!$W$2:$W$1048576, W2224) - 1), 0)</f>
        <v>48</v>
      </c>
      <c r="M2224" s="2">
        <f>_xlfn.RANK.EQ(J2224, INDEX(CFB!$J$2:$J$1048576, MATCH(W2224, CFB!$W$2:$W$1048576, 0)):INDEX(CFB!$J$2:$J$1048576, MATCH(W2224, CFB!$W$2:$W$1048576, 0) + COUNTIF(CFB!$W$2:$W$1048576, W2224) - 1))</f>
        <v>78</v>
      </c>
      <c r="N2224" s="2">
        <f>RANK(K2224, INDEX(CFB!$K$2:$K$1048576, MATCH(W2224, CFB!$W$2:$W$1048576, 0)):INDEX(CFB!$K$2:$K$1048576, MATCH(W2224, CFB!$W$2:$W$1048576, 0) + COUNTIF(CFB!$W$2:$W$1048576, W2224) - 1))</f>
        <v>64</v>
      </c>
      <c r="O2224">
        <v>42.5</v>
      </c>
      <c r="P2224">
        <v>17.55</v>
      </c>
      <c r="Q2224">
        <v>7.48</v>
      </c>
      <c r="R2224">
        <v>5.88</v>
      </c>
      <c r="S2224">
        <v>4.72</v>
      </c>
      <c r="T2224">
        <v>3.1</v>
      </c>
      <c r="U2224">
        <v>6.11</v>
      </c>
      <c r="V2224">
        <v>4.29</v>
      </c>
      <c r="W2224">
        <v>2007</v>
      </c>
      <c r="X2224">
        <f t="shared" si="67"/>
        <v>0</v>
      </c>
    </row>
    <row r="2225" spans="1:24" ht="12.75" hidden="1" customHeight="1" x14ac:dyDescent="0.45">
      <c r="A2225">
        <v>65</v>
      </c>
      <c r="B2225" t="s">
        <v>147</v>
      </c>
      <c r="C2225" t="s">
        <v>165</v>
      </c>
      <c r="D2225" s="2" t="str">
        <f t="shared" si="66"/>
        <v>Tulsa2007</v>
      </c>
      <c r="F2225">
        <v>10</v>
      </c>
      <c r="G2225">
        <v>4</v>
      </c>
      <c r="H2225" s="2">
        <v>0</v>
      </c>
      <c r="I2225">
        <v>7.32</v>
      </c>
      <c r="J2225">
        <v>-7.22</v>
      </c>
      <c r="K2225">
        <v>0.1</v>
      </c>
      <c r="L2225" s="2">
        <f>_xlfn.RANK.EQ(I2225, INDEX(CFB!$I$2:$I$1048576, MATCH(W2225, CFB!$W$2:$W$1048576, 0)):INDEX(CFB!$I$2:$I$1048576, MATCH(W2225, CFB!$W$2:$W$1048576, 0) + COUNTIF(CFB!$W$2:$W$1048576, W2225) - 1), 0)</f>
        <v>17</v>
      </c>
      <c r="M2225" s="2">
        <f>_xlfn.RANK.EQ(J2225, INDEX(CFB!$J$2:$J$1048576, MATCH(W2225, CFB!$W$2:$W$1048576, 0)):INDEX(CFB!$J$2:$J$1048576, MATCH(W2225, CFB!$W$2:$W$1048576, 0) + COUNTIF(CFB!$W$2:$W$1048576, W2225) - 1))</f>
        <v>105</v>
      </c>
      <c r="N2225" s="2">
        <f>RANK(K2225, INDEX(CFB!$K$2:$K$1048576, MATCH(W2225, CFB!$W$2:$W$1048576, 0)):INDEX(CFB!$K$2:$K$1048576, MATCH(W2225, CFB!$W$2:$W$1048576, 0) + COUNTIF(CFB!$W$2:$W$1048576, W2225) - 1))</f>
        <v>65</v>
      </c>
      <c r="O2225">
        <v>48.9</v>
      </c>
      <c r="P2225">
        <v>23.52</v>
      </c>
      <c r="Q2225">
        <v>9.7100000000000009</v>
      </c>
      <c r="R2225">
        <v>6.91</v>
      </c>
      <c r="S2225">
        <v>4.63</v>
      </c>
      <c r="T2225">
        <v>3.93</v>
      </c>
      <c r="U2225">
        <v>7.31</v>
      </c>
      <c r="V2225">
        <v>5.15</v>
      </c>
      <c r="W2225">
        <v>2007</v>
      </c>
      <c r="X2225">
        <f t="shared" si="67"/>
        <v>0</v>
      </c>
    </row>
    <row r="2226" spans="1:24" ht="12.75" hidden="1" customHeight="1" x14ac:dyDescent="0.45">
      <c r="A2226">
        <v>66</v>
      </c>
      <c r="B2226" t="s">
        <v>112</v>
      </c>
      <c r="C2226" t="s">
        <v>180</v>
      </c>
      <c r="D2226" s="2" t="str">
        <f t="shared" si="66"/>
        <v>Stanford2007</v>
      </c>
      <c r="F2226">
        <v>4</v>
      </c>
      <c r="G2226">
        <v>8</v>
      </c>
      <c r="H2226" s="2">
        <v>0</v>
      </c>
      <c r="I2226">
        <v>-2.73</v>
      </c>
      <c r="J2226">
        <v>1.63</v>
      </c>
      <c r="K2226">
        <v>-1.1000000000000001</v>
      </c>
      <c r="L2226" s="2">
        <f>_xlfn.RANK.EQ(I2226, INDEX(CFB!$I$2:$I$1048576, MATCH(W2226, CFB!$W$2:$W$1048576, 0)):INDEX(CFB!$I$2:$I$1048576, MATCH(W2226, CFB!$W$2:$W$1048576, 0) + COUNTIF(CFB!$W$2:$W$1048576, W2226) - 1), 0)</f>
        <v>82</v>
      </c>
      <c r="M2226" s="2">
        <f>_xlfn.RANK.EQ(J2226, INDEX(CFB!$J$2:$J$1048576, MATCH(W2226, CFB!$W$2:$W$1048576, 0)):INDEX(CFB!$J$2:$J$1048576, MATCH(W2226, CFB!$W$2:$W$1048576, 0) + COUNTIF(CFB!$W$2:$W$1048576, W2226) - 1))</f>
        <v>53</v>
      </c>
      <c r="N2226" s="2">
        <f>RANK(K2226, INDEX(CFB!$K$2:$K$1048576, MATCH(W2226, CFB!$W$2:$W$1048576, 0)):INDEX(CFB!$K$2:$K$1048576, MATCH(W2226, CFB!$W$2:$W$1048576, 0) + COUNTIF(CFB!$W$2:$W$1048576, W2226) - 1))</f>
        <v>66</v>
      </c>
      <c r="O2226">
        <v>36.979999999999997</v>
      </c>
      <c r="P2226">
        <v>13.26</v>
      </c>
      <c r="Q2226">
        <v>7.63</v>
      </c>
      <c r="R2226">
        <v>6.65</v>
      </c>
      <c r="S2226">
        <v>4.51</v>
      </c>
      <c r="T2226">
        <v>3.26</v>
      </c>
      <c r="U2226">
        <v>6.09</v>
      </c>
      <c r="V2226">
        <v>4.68</v>
      </c>
      <c r="W2226">
        <v>2007</v>
      </c>
      <c r="X2226">
        <f t="shared" si="67"/>
        <v>0</v>
      </c>
    </row>
    <row r="2227" spans="1:24" ht="12.75" hidden="1" customHeight="1" x14ac:dyDescent="0.45">
      <c r="A2227">
        <v>67</v>
      </c>
      <c r="B2227" t="s">
        <v>22</v>
      </c>
      <c r="C2227" t="s">
        <v>164</v>
      </c>
      <c r="D2227" s="2" t="str">
        <f t="shared" si="66"/>
        <v>Miami (FL)2007</v>
      </c>
      <c r="F2227">
        <v>5</v>
      </c>
      <c r="G2227">
        <v>7</v>
      </c>
      <c r="H2227" s="2">
        <v>0</v>
      </c>
      <c r="I2227">
        <v>-3.89</v>
      </c>
      <c r="J2227">
        <v>2.66</v>
      </c>
      <c r="K2227">
        <v>-1.23</v>
      </c>
      <c r="L2227" s="2">
        <f>_xlfn.RANK.EQ(I2227, INDEX(CFB!$I$2:$I$1048576, MATCH(W2227, CFB!$W$2:$W$1048576, 0)):INDEX(CFB!$I$2:$I$1048576, MATCH(W2227, CFB!$W$2:$W$1048576, 0) + COUNTIF(CFB!$W$2:$W$1048576, W2227) - 1), 0)</f>
        <v>89</v>
      </c>
      <c r="M2227" s="2">
        <f>_xlfn.RANK.EQ(J2227, INDEX(CFB!$J$2:$J$1048576, MATCH(W2227, CFB!$W$2:$W$1048576, 0)):INDEX(CFB!$J$2:$J$1048576, MATCH(W2227, CFB!$W$2:$W$1048576, 0) + COUNTIF(CFB!$W$2:$W$1048576, W2227) - 1))</f>
        <v>45</v>
      </c>
      <c r="N2227" s="2">
        <f>RANK(K2227, INDEX(CFB!$K$2:$K$1048576, MATCH(W2227, CFB!$W$2:$W$1048576, 0)):INDEX(CFB!$K$2:$K$1048576, MATCH(W2227, CFB!$W$2:$W$1048576, 0) + COUNTIF(CFB!$W$2:$W$1048576, W2227) - 1))</f>
        <v>67</v>
      </c>
      <c r="O2227">
        <v>35</v>
      </c>
      <c r="P2227">
        <v>15.24</v>
      </c>
      <c r="Q2227">
        <v>7.73</v>
      </c>
      <c r="R2227">
        <v>6.41</v>
      </c>
      <c r="S2227">
        <v>4.49</v>
      </c>
      <c r="T2227">
        <v>3.14</v>
      </c>
      <c r="U2227">
        <v>5.78</v>
      </c>
      <c r="V2227">
        <v>4.3899999999999997</v>
      </c>
      <c r="W2227">
        <v>2007</v>
      </c>
      <c r="X2227">
        <f t="shared" si="67"/>
        <v>0</v>
      </c>
    </row>
    <row r="2228" spans="1:24" ht="12.75" hidden="1" customHeight="1" x14ac:dyDescent="0.45">
      <c r="A2228">
        <v>68</v>
      </c>
      <c r="B2228" t="s">
        <v>19</v>
      </c>
      <c r="C2228" t="s">
        <v>157</v>
      </c>
      <c r="D2228" s="2" t="str">
        <f t="shared" si="66"/>
        <v>Ole Miss2007</v>
      </c>
      <c r="F2228">
        <v>3</v>
      </c>
      <c r="G2228">
        <v>9</v>
      </c>
      <c r="H2228" s="2">
        <v>0</v>
      </c>
      <c r="I2228">
        <v>-2.56</v>
      </c>
      <c r="J2228">
        <v>1.25</v>
      </c>
      <c r="K2228">
        <v>-1.31</v>
      </c>
      <c r="L2228" s="2">
        <f>_xlfn.RANK.EQ(I2228, INDEX(CFB!$I$2:$I$1048576, MATCH(W2228, CFB!$W$2:$W$1048576, 0)):INDEX(CFB!$I$2:$I$1048576, MATCH(W2228, CFB!$W$2:$W$1048576, 0) + COUNTIF(CFB!$W$2:$W$1048576, W2228) - 1), 0)</f>
        <v>80</v>
      </c>
      <c r="M2228" s="2">
        <f>_xlfn.RANK.EQ(J2228, INDEX(CFB!$J$2:$J$1048576, MATCH(W2228, CFB!$W$2:$W$1048576, 0)):INDEX(CFB!$J$2:$J$1048576, MATCH(W2228, CFB!$W$2:$W$1048576, 0) + COUNTIF(CFB!$W$2:$W$1048576, W2228) - 1))</f>
        <v>56</v>
      </c>
      <c r="N2228" s="2">
        <f>RANK(K2228, INDEX(CFB!$K$2:$K$1048576, MATCH(W2228, CFB!$W$2:$W$1048576, 0)):INDEX(CFB!$K$2:$K$1048576, MATCH(W2228, CFB!$W$2:$W$1048576, 0) + COUNTIF(CFB!$W$2:$W$1048576, W2228) - 1))</f>
        <v>68</v>
      </c>
      <c r="O2228">
        <v>35.89</v>
      </c>
      <c r="P2228">
        <v>13.36</v>
      </c>
      <c r="Q2228">
        <v>7.91</v>
      </c>
      <c r="R2228">
        <v>5.74</v>
      </c>
      <c r="S2228">
        <v>5.19</v>
      </c>
      <c r="T2228">
        <v>3.82</v>
      </c>
      <c r="U2228">
        <v>6.59</v>
      </c>
      <c r="V2228">
        <v>4.63</v>
      </c>
      <c r="W2228">
        <v>2007</v>
      </c>
      <c r="X2228">
        <f t="shared" si="67"/>
        <v>0</v>
      </c>
    </row>
    <row r="2229" spans="1:24" ht="12.75" hidden="1" customHeight="1" x14ac:dyDescent="0.45">
      <c r="A2229">
        <v>69</v>
      </c>
      <c r="B2229" t="s">
        <v>107</v>
      </c>
      <c r="C2229" t="s">
        <v>165</v>
      </c>
      <c r="D2229" s="2" t="str">
        <f t="shared" si="66"/>
        <v>Houston2007</v>
      </c>
      <c r="F2229">
        <v>8</v>
      </c>
      <c r="G2229">
        <v>5</v>
      </c>
      <c r="H2229" s="2">
        <v>0</v>
      </c>
      <c r="I2229">
        <v>0.12</v>
      </c>
      <c r="J2229">
        <v>-1.62</v>
      </c>
      <c r="K2229">
        <v>-1.5</v>
      </c>
      <c r="L2229" s="2">
        <f>_xlfn.RANK.EQ(I2229, INDEX(CFB!$I$2:$I$1048576, MATCH(W2229, CFB!$W$2:$W$1048576, 0)):INDEX(CFB!$I$2:$I$1048576, MATCH(W2229, CFB!$W$2:$W$1048576, 0) + COUNTIF(CFB!$W$2:$W$1048576, W2229) - 1), 0)</f>
        <v>69</v>
      </c>
      <c r="M2229" s="2">
        <f>_xlfn.RANK.EQ(J2229, INDEX(CFB!$J$2:$J$1048576, MATCH(W2229, CFB!$W$2:$W$1048576, 0)):INDEX(CFB!$J$2:$J$1048576, MATCH(W2229, CFB!$W$2:$W$1048576, 0) + COUNTIF(CFB!$W$2:$W$1048576, W2229) - 1))</f>
        <v>74</v>
      </c>
      <c r="N2229" s="2">
        <f>RANK(K2229, INDEX(CFB!$K$2:$K$1048576, MATCH(W2229, CFB!$W$2:$W$1048576, 0)):INDEX(CFB!$K$2:$K$1048576, MATCH(W2229, CFB!$W$2:$W$1048576, 0) + COUNTIF(CFB!$W$2:$W$1048576, W2229) - 1))</f>
        <v>69</v>
      </c>
      <c r="O2229">
        <v>41.43</v>
      </c>
      <c r="P2229">
        <v>18.350000000000001</v>
      </c>
      <c r="Q2229">
        <v>8.6300000000000008</v>
      </c>
      <c r="R2229">
        <v>6.72</v>
      </c>
      <c r="S2229">
        <v>5.23</v>
      </c>
      <c r="T2229">
        <v>3.15</v>
      </c>
      <c r="U2229">
        <v>6.76</v>
      </c>
      <c r="V2229">
        <v>4.62</v>
      </c>
      <c r="W2229">
        <v>2007</v>
      </c>
      <c r="X2229">
        <f t="shared" si="67"/>
        <v>0</v>
      </c>
    </row>
    <row r="2230" spans="1:24" ht="12.75" hidden="1" customHeight="1" x14ac:dyDescent="0.45">
      <c r="A2230">
        <v>70</v>
      </c>
      <c r="B2230" t="s">
        <v>75</v>
      </c>
      <c r="C2230" t="s">
        <v>164</v>
      </c>
      <c r="D2230" s="2" t="str">
        <f t="shared" si="66"/>
        <v>North Carolina2007</v>
      </c>
      <c r="F2230">
        <v>4</v>
      </c>
      <c r="G2230">
        <v>8</v>
      </c>
      <c r="H2230" s="2">
        <v>0</v>
      </c>
      <c r="I2230">
        <v>-2.27</v>
      </c>
      <c r="J2230">
        <v>0.45</v>
      </c>
      <c r="K2230">
        <v>-1.82</v>
      </c>
      <c r="L2230" s="2">
        <f>_xlfn.RANK.EQ(I2230, INDEX(CFB!$I$2:$I$1048576, MATCH(W2230, CFB!$W$2:$W$1048576, 0)):INDEX(CFB!$I$2:$I$1048576, MATCH(W2230, CFB!$W$2:$W$1048576, 0) + COUNTIF(CFB!$W$2:$W$1048576, W2230) - 1), 0)</f>
        <v>79</v>
      </c>
      <c r="M2230" s="2">
        <f>_xlfn.RANK.EQ(J2230, INDEX(CFB!$J$2:$J$1048576, MATCH(W2230, CFB!$W$2:$W$1048576, 0)):INDEX(CFB!$J$2:$J$1048576, MATCH(W2230, CFB!$W$2:$W$1048576, 0) + COUNTIF(CFB!$W$2:$W$1048576, W2230) - 1))</f>
        <v>60</v>
      </c>
      <c r="N2230" s="2">
        <f>RANK(K2230, INDEX(CFB!$K$2:$K$1048576, MATCH(W2230, CFB!$W$2:$W$1048576, 0)):INDEX(CFB!$K$2:$K$1048576, MATCH(W2230, CFB!$W$2:$W$1048576, 0) + COUNTIF(CFB!$W$2:$W$1048576, W2230) - 1))</f>
        <v>70</v>
      </c>
      <c r="O2230">
        <v>35.54</v>
      </c>
      <c r="P2230">
        <v>13.46</v>
      </c>
      <c r="Q2230">
        <v>8.68</v>
      </c>
      <c r="R2230">
        <v>6.13</v>
      </c>
      <c r="S2230">
        <v>3.71</v>
      </c>
      <c r="T2230">
        <v>3.19</v>
      </c>
      <c r="U2230">
        <v>6.1</v>
      </c>
      <c r="V2230">
        <v>4.3899999999999997</v>
      </c>
      <c r="W2230">
        <v>2007</v>
      </c>
      <c r="X2230">
        <f t="shared" si="67"/>
        <v>0</v>
      </c>
    </row>
    <row r="2231" spans="1:24" ht="12.75" hidden="1" customHeight="1" x14ac:dyDescent="0.45">
      <c r="A2231">
        <v>71</v>
      </c>
      <c r="B2231" t="s">
        <v>150</v>
      </c>
      <c r="C2231" t="s">
        <v>168</v>
      </c>
      <c r="D2231" s="2" t="str">
        <f t="shared" si="66"/>
        <v>Southern Mississippi2007</v>
      </c>
      <c r="F2231">
        <v>7</v>
      </c>
      <c r="G2231">
        <v>6</v>
      </c>
      <c r="H2231" s="2">
        <v>0</v>
      </c>
      <c r="I2231">
        <v>-3.52</v>
      </c>
      <c r="J2231">
        <v>1.43</v>
      </c>
      <c r="K2231">
        <v>-2.09</v>
      </c>
      <c r="L2231" s="2">
        <f>_xlfn.RANK.EQ(I2231, INDEX(CFB!$I$2:$I$1048576, MATCH(W2231, CFB!$W$2:$W$1048576, 0)):INDEX(CFB!$I$2:$I$1048576, MATCH(W2231, CFB!$W$2:$W$1048576, 0) + COUNTIF(CFB!$W$2:$W$1048576, W2231) - 1), 0)</f>
        <v>87</v>
      </c>
      <c r="M2231" s="2">
        <f>_xlfn.RANK.EQ(J2231, INDEX(CFB!$J$2:$J$1048576, MATCH(W2231, CFB!$W$2:$W$1048576, 0)):INDEX(CFB!$J$2:$J$1048576, MATCH(W2231, CFB!$W$2:$W$1048576, 0) + COUNTIF(CFB!$W$2:$W$1048576, W2231) - 1))</f>
        <v>54</v>
      </c>
      <c r="N2231" s="2">
        <f>RANK(K2231, INDEX(CFB!$K$2:$K$1048576, MATCH(W2231, CFB!$W$2:$W$1048576, 0)):INDEX(CFB!$K$2:$K$1048576, MATCH(W2231, CFB!$W$2:$W$1048576, 0) + COUNTIF(CFB!$W$2:$W$1048576, W2231) - 1))</f>
        <v>71</v>
      </c>
      <c r="O2231">
        <v>34.520000000000003</v>
      </c>
      <c r="P2231">
        <v>13.14</v>
      </c>
      <c r="Q2231">
        <v>6.92</v>
      </c>
      <c r="R2231">
        <v>6.11</v>
      </c>
      <c r="S2231">
        <v>4.87</v>
      </c>
      <c r="T2231">
        <v>3.32</v>
      </c>
      <c r="U2231">
        <v>5.83</v>
      </c>
      <c r="V2231">
        <v>4.5</v>
      </c>
      <c r="W2231">
        <v>2007</v>
      </c>
      <c r="X2231">
        <f t="shared" si="67"/>
        <v>0</v>
      </c>
    </row>
    <row r="2232" spans="1:24" ht="12.75" hidden="1" customHeight="1" x14ac:dyDescent="0.45">
      <c r="A2232">
        <v>72</v>
      </c>
      <c r="B2232" t="s">
        <v>143</v>
      </c>
      <c r="C2232" t="s">
        <v>174</v>
      </c>
      <c r="D2232" s="2" t="str">
        <f t="shared" si="66"/>
        <v>Florida Atlantic2007</v>
      </c>
      <c r="F2232">
        <v>8</v>
      </c>
      <c r="G2232">
        <v>5</v>
      </c>
      <c r="H2232" s="2">
        <v>0</v>
      </c>
      <c r="I2232">
        <v>1.51</v>
      </c>
      <c r="J2232">
        <v>-3.94</v>
      </c>
      <c r="K2232">
        <v>-2.4300000000000002</v>
      </c>
      <c r="L2232" s="2">
        <f>_xlfn.RANK.EQ(I2232, INDEX(CFB!$I$2:$I$1048576, MATCH(W2232, CFB!$W$2:$W$1048576, 0)):INDEX(CFB!$I$2:$I$1048576, MATCH(W2232, CFB!$W$2:$W$1048576, 0) + COUNTIF(CFB!$W$2:$W$1048576, W2232) - 1), 0)</f>
        <v>55</v>
      </c>
      <c r="M2232" s="2">
        <f>_xlfn.RANK.EQ(J2232, INDEX(CFB!$J$2:$J$1048576, MATCH(W2232, CFB!$W$2:$W$1048576, 0)):INDEX(CFB!$J$2:$J$1048576, MATCH(W2232, CFB!$W$2:$W$1048576, 0) + COUNTIF(CFB!$W$2:$W$1048576, W2232) - 1))</f>
        <v>88</v>
      </c>
      <c r="N2232" s="2">
        <f>RANK(K2232, INDEX(CFB!$K$2:$K$1048576, MATCH(W2232, CFB!$W$2:$W$1048576, 0)):INDEX(CFB!$K$2:$K$1048576, MATCH(W2232, CFB!$W$2:$W$1048576, 0) + COUNTIF(CFB!$W$2:$W$1048576, W2232) - 1))</f>
        <v>72</v>
      </c>
      <c r="O2232">
        <v>38.46</v>
      </c>
      <c r="P2232">
        <v>22.25</v>
      </c>
      <c r="Q2232">
        <v>8.19</v>
      </c>
      <c r="R2232">
        <v>5.32</v>
      </c>
      <c r="S2232">
        <v>3.54</v>
      </c>
      <c r="T2232">
        <v>4.03</v>
      </c>
      <c r="U2232">
        <v>6.02</v>
      </c>
      <c r="V2232">
        <v>4.62</v>
      </c>
      <c r="W2232">
        <v>2007</v>
      </c>
      <c r="X2232">
        <f t="shared" si="67"/>
        <v>0</v>
      </c>
    </row>
    <row r="2233" spans="1:24" ht="12.75" hidden="1" customHeight="1" x14ac:dyDescent="0.45">
      <c r="A2233">
        <v>73</v>
      </c>
      <c r="B2233" t="s">
        <v>140</v>
      </c>
      <c r="C2233" t="s">
        <v>161</v>
      </c>
      <c r="D2233" s="2" t="str">
        <f t="shared" si="66"/>
        <v>Ball State2007</v>
      </c>
      <c r="F2233">
        <v>7</v>
      </c>
      <c r="G2233">
        <v>6</v>
      </c>
      <c r="H2233" s="2">
        <v>0</v>
      </c>
      <c r="I2233">
        <v>0.5</v>
      </c>
      <c r="J2233">
        <v>-3.38</v>
      </c>
      <c r="K2233">
        <v>-2.88</v>
      </c>
      <c r="L2233" s="2">
        <f>_xlfn.RANK.EQ(I2233, INDEX(CFB!$I$2:$I$1048576, MATCH(W2233, CFB!$W$2:$W$1048576, 0)):INDEX(CFB!$I$2:$I$1048576, MATCH(W2233, CFB!$W$2:$W$1048576, 0) + COUNTIF(CFB!$W$2:$W$1048576, W2233) - 1), 0)</f>
        <v>64</v>
      </c>
      <c r="M2233" s="2">
        <f>_xlfn.RANK.EQ(J2233, INDEX(CFB!$J$2:$J$1048576, MATCH(W2233, CFB!$W$2:$W$1048576, 0)):INDEX(CFB!$J$2:$J$1048576, MATCH(W2233, CFB!$W$2:$W$1048576, 0) + COUNTIF(CFB!$W$2:$W$1048576, W2233) - 1))</f>
        <v>87</v>
      </c>
      <c r="N2233" s="2">
        <f>RANK(K2233, INDEX(CFB!$K$2:$K$1048576, MATCH(W2233, CFB!$W$2:$W$1048576, 0)):INDEX(CFB!$K$2:$K$1048576, MATCH(W2233, CFB!$W$2:$W$1048576, 0) + COUNTIF(CFB!$W$2:$W$1048576, W2233) - 1))</f>
        <v>73</v>
      </c>
      <c r="O2233">
        <v>37.4</v>
      </c>
      <c r="P2233">
        <v>18.54</v>
      </c>
      <c r="Q2233">
        <v>8.09</v>
      </c>
      <c r="R2233">
        <v>7.03</v>
      </c>
      <c r="S2233">
        <v>4.0999999999999996</v>
      </c>
      <c r="T2233">
        <v>4.47</v>
      </c>
      <c r="U2233">
        <v>6.26</v>
      </c>
      <c r="V2233">
        <v>5.48</v>
      </c>
      <c r="W2233">
        <v>2007</v>
      </c>
      <c r="X2233">
        <f t="shared" si="67"/>
        <v>0</v>
      </c>
    </row>
    <row r="2234" spans="1:24" ht="12.75" hidden="1" customHeight="1" x14ac:dyDescent="0.45">
      <c r="A2234">
        <v>74</v>
      </c>
      <c r="B2234" t="s">
        <v>51</v>
      </c>
      <c r="C2234" t="s">
        <v>12</v>
      </c>
      <c r="D2234" s="2" t="str">
        <f t="shared" si="66"/>
        <v>Navy2007</v>
      </c>
      <c r="F2234">
        <v>8</v>
      </c>
      <c r="G2234">
        <v>5</v>
      </c>
      <c r="H2234" s="2">
        <v>0</v>
      </c>
      <c r="I2234">
        <v>12.74</v>
      </c>
      <c r="J2234">
        <v>-15.64</v>
      </c>
      <c r="K2234">
        <v>-2.9</v>
      </c>
      <c r="L2234" s="2">
        <f>_xlfn.RANK.EQ(I2234, INDEX(CFB!$I$2:$I$1048576, MATCH(W2234, CFB!$W$2:$W$1048576, 0)):INDEX(CFB!$I$2:$I$1048576, MATCH(W2234, CFB!$W$2:$W$1048576, 0) + COUNTIF(CFB!$W$2:$W$1048576, W2234) - 1), 0)</f>
        <v>2</v>
      </c>
      <c r="M2234" s="2">
        <f>_xlfn.RANK.EQ(J2234, INDEX(CFB!$J$2:$J$1048576, MATCH(W2234, CFB!$W$2:$W$1048576, 0)):INDEX(CFB!$J$2:$J$1048576, MATCH(W2234, CFB!$W$2:$W$1048576, 0) + COUNTIF(CFB!$W$2:$W$1048576, W2234) - 1))</f>
        <v>119</v>
      </c>
      <c r="N2234" s="2">
        <f>RANK(K2234, INDEX(CFB!$K$2:$K$1048576, MATCH(W2234, CFB!$W$2:$W$1048576, 0)):INDEX(CFB!$K$2:$K$1048576, MATCH(W2234, CFB!$W$2:$W$1048576, 0) + COUNTIF(CFB!$W$2:$W$1048576, W2234) - 1))</f>
        <v>74</v>
      </c>
      <c r="O2234">
        <v>49.56</v>
      </c>
      <c r="P2234">
        <v>30.65</v>
      </c>
      <c r="Q2234">
        <v>10.17</v>
      </c>
      <c r="R2234">
        <v>8.09</v>
      </c>
      <c r="S2234">
        <v>5.98</v>
      </c>
      <c r="T2234">
        <v>4.42</v>
      </c>
      <c r="U2234">
        <v>6.9</v>
      </c>
      <c r="V2234">
        <v>5.9</v>
      </c>
      <c r="W2234">
        <v>2007</v>
      </c>
      <c r="X2234">
        <f t="shared" si="67"/>
        <v>0</v>
      </c>
    </row>
    <row r="2235" spans="1:24" ht="12.75" hidden="1" customHeight="1" x14ac:dyDescent="0.45">
      <c r="A2235">
        <v>75</v>
      </c>
      <c r="B2235" t="s">
        <v>91</v>
      </c>
      <c r="C2235" t="s">
        <v>163</v>
      </c>
      <c r="D2235" s="2" t="str">
        <f t="shared" si="66"/>
        <v>North Carolina State2007</v>
      </c>
      <c r="F2235">
        <v>5</v>
      </c>
      <c r="G2235">
        <v>7</v>
      </c>
      <c r="H2235" s="2">
        <v>0</v>
      </c>
      <c r="I2235">
        <v>-2.92</v>
      </c>
      <c r="J2235">
        <v>-0.21</v>
      </c>
      <c r="K2235">
        <v>-3.13</v>
      </c>
      <c r="L2235" s="2">
        <f>_xlfn.RANK.EQ(I2235, INDEX(CFB!$I$2:$I$1048576, MATCH(W2235, CFB!$W$2:$W$1048576, 0)):INDEX(CFB!$I$2:$I$1048576, MATCH(W2235, CFB!$W$2:$W$1048576, 0) + COUNTIF(CFB!$W$2:$W$1048576, W2235) - 1), 0)</f>
        <v>83</v>
      </c>
      <c r="M2235" s="2">
        <f>_xlfn.RANK.EQ(J2235, INDEX(CFB!$J$2:$J$1048576, MATCH(W2235, CFB!$W$2:$W$1048576, 0)):INDEX(CFB!$J$2:$J$1048576, MATCH(W2235, CFB!$W$2:$W$1048576, 0) + COUNTIF(CFB!$W$2:$W$1048576, W2235) - 1))</f>
        <v>66</v>
      </c>
      <c r="N2235" s="2">
        <f>RANK(K2235, INDEX(CFB!$K$2:$K$1048576, MATCH(W2235, CFB!$W$2:$W$1048576, 0)):INDEX(CFB!$K$2:$K$1048576, MATCH(W2235, CFB!$W$2:$W$1048576, 0) + COUNTIF(CFB!$W$2:$W$1048576, W2235) - 1))</f>
        <v>75</v>
      </c>
      <c r="O2235">
        <v>34.520000000000003</v>
      </c>
      <c r="P2235">
        <v>15.85</v>
      </c>
      <c r="Q2235">
        <v>6.94</v>
      </c>
      <c r="R2235">
        <v>5.08</v>
      </c>
      <c r="S2235">
        <v>3.89</v>
      </c>
      <c r="T2235">
        <v>3.95</v>
      </c>
      <c r="U2235">
        <v>5.65</v>
      </c>
      <c r="V2235">
        <v>4.38</v>
      </c>
      <c r="W2235">
        <v>2007</v>
      </c>
      <c r="X2235">
        <f t="shared" si="67"/>
        <v>0</v>
      </c>
    </row>
    <row r="2236" spans="1:24" ht="12.75" hidden="1" customHeight="1" x14ac:dyDescent="0.45">
      <c r="A2236">
        <v>76</v>
      </c>
      <c r="B2236" t="s">
        <v>36</v>
      </c>
      <c r="C2236" t="s">
        <v>10</v>
      </c>
      <c r="D2236" s="2" t="str">
        <f t="shared" si="66"/>
        <v>Iowa2007</v>
      </c>
      <c r="F2236">
        <v>6</v>
      </c>
      <c r="G2236">
        <v>6</v>
      </c>
      <c r="H2236" s="2">
        <v>0</v>
      </c>
      <c r="I2236">
        <v>-10.19</v>
      </c>
      <c r="J2236">
        <v>6.76</v>
      </c>
      <c r="K2236">
        <v>-3.43</v>
      </c>
      <c r="L2236" s="2">
        <f>_xlfn.RANK.EQ(I2236, INDEX(CFB!$I$2:$I$1048576, MATCH(W2236, CFB!$W$2:$W$1048576, 0)):INDEX(CFB!$I$2:$I$1048576, MATCH(W2236, CFB!$W$2:$W$1048576, 0) + COUNTIF(CFB!$W$2:$W$1048576, W2236) - 1), 0)</f>
        <v>115</v>
      </c>
      <c r="M2236" s="2">
        <f>_xlfn.RANK.EQ(J2236, INDEX(CFB!$J$2:$J$1048576, MATCH(W2236, CFB!$W$2:$W$1048576, 0)):INDEX(CFB!$J$2:$J$1048576, MATCH(W2236, CFB!$W$2:$W$1048576, 0) + COUNTIF(CFB!$W$2:$W$1048576, W2236) - 1))</f>
        <v>18</v>
      </c>
      <c r="N2236" s="2">
        <f>RANK(K2236, INDEX(CFB!$K$2:$K$1048576, MATCH(W2236, CFB!$W$2:$W$1048576, 0)):INDEX(CFB!$K$2:$K$1048576, MATCH(W2236, CFB!$W$2:$W$1048576, 0) + COUNTIF(CFB!$W$2:$W$1048576, W2236) - 1))</f>
        <v>76</v>
      </c>
      <c r="O2236">
        <v>28.92</v>
      </c>
      <c r="P2236">
        <v>8.09</v>
      </c>
      <c r="Q2236">
        <v>6.69</v>
      </c>
      <c r="R2236">
        <v>5.64</v>
      </c>
      <c r="S2236">
        <v>3.95</v>
      </c>
      <c r="T2236">
        <v>2.71</v>
      </c>
      <c r="U2236">
        <v>5.28</v>
      </c>
      <c r="V2236">
        <v>4.01</v>
      </c>
      <c r="W2236">
        <v>2007</v>
      </c>
      <c r="X2236">
        <f t="shared" si="67"/>
        <v>0</v>
      </c>
    </row>
    <row r="2237" spans="1:24" ht="12.75" hidden="1" customHeight="1" x14ac:dyDescent="0.45">
      <c r="A2237">
        <v>77</v>
      </c>
      <c r="B2237" t="s">
        <v>138</v>
      </c>
      <c r="C2237" t="s">
        <v>31</v>
      </c>
      <c r="D2237" s="2" t="str">
        <f t="shared" si="66"/>
        <v>Wyoming2007</v>
      </c>
      <c r="F2237">
        <v>5</v>
      </c>
      <c r="G2237">
        <v>7</v>
      </c>
      <c r="H2237" s="2">
        <v>0</v>
      </c>
      <c r="I2237">
        <v>-5.24</v>
      </c>
      <c r="J2237">
        <v>1.73</v>
      </c>
      <c r="K2237">
        <v>-3.51</v>
      </c>
      <c r="L2237" s="2">
        <f>_xlfn.RANK.EQ(I2237, INDEX(CFB!$I$2:$I$1048576, MATCH(W2237, CFB!$W$2:$W$1048576, 0)):INDEX(CFB!$I$2:$I$1048576, MATCH(W2237, CFB!$W$2:$W$1048576, 0) + COUNTIF(CFB!$W$2:$W$1048576, W2237) - 1), 0)</f>
        <v>97</v>
      </c>
      <c r="M2237" s="2">
        <f>_xlfn.RANK.EQ(J2237, INDEX(CFB!$J$2:$J$1048576, MATCH(W2237, CFB!$W$2:$W$1048576, 0)):INDEX(CFB!$J$2:$J$1048576, MATCH(W2237, CFB!$W$2:$W$1048576, 0) + COUNTIF(CFB!$W$2:$W$1048576, W2237) - 1))</f>
        <v>51</v>
      </c>
      <c r="N2237" s="2">
        <f>RANK(K2237, INDEX(CFB!$K$2:$K$1048576, MATCH(W2237, CFB!$W$2:$W$1048576, 0)):INDEX(CFB!$K$2:$K$1048576, MATCH(W2237, CFB!$W$2:$W$1048576, 0) + COUNTIF(CFB!$W$2:$W$1048576, W2237) - 1))</f>
        <v>77</v>
      </c>
      <c r="O2237">
        <v>32.67</v>
      </c>
      <c r="P2237">
        <v>14.88</v>
      </c>
      <c r="Q2237">
        <v>6.78</v>
      </c>
      <c r="R2237">
        <v>5.74</v>
      </c>
      <c r="S2237">
        <v>3.94</v>
      </c>
      <c r="T2237">
        <v>2.52</v>
      </c>
      <c r="U2237">
        <v>5.4</v>
      </c>
      <c r="V2237">
        <v>3.81</v>
      </c>
      <c r="W2237">
        <v>2007</v>
      </c>
      <c r="X2237">
        <f t="shared" si="67"/>
        <v>0</v>
      </c>
    </row>
    <row r="2238" spans="1:24" ht="12.75" hidden="1" customHeight="1" x14ac:dyDescent="0.45">
      <c r="A2238">
        <v>78</v>
      </c>
      <c r="B2238" t="s">
        <v>103</v>
      </c>
      <c r="C2238" t="s">
        <v>10</v>
      </c>
      <c r="D2238" s="2" t="str">
        <f t="shared" si="66"/>
        <v>Northwestern2007</v>
      </c>
      <c r="F2238">
        <v>6</v>
      </c>
      <c r="G2238">
        <v>6</v>
      </c>
      <c r="H2238" s="2">
        <v>0</v>
      </c>
      <c r="I2238">
        <v>-0.54</v>
      </c>
      <c r="J2238">
        <v>-3.16</v>
      </c>
      <c r="K2238">
        <v>-3.7</v>
      </c>
      <c r="L2238" s="2">
        <f>_xlfn.RANK.EQ(I2238, INDEX(CFB!$I$2:$I$1048576, MATCH(W2238, CFB!$W$2:$W$1048576, 0)):INDEX(CFB!$I$2:$I$1048576, MATCH(W2238, CFB!$W$2:$W$1048576, 0) + COUNTIF(CFB!$W$2:$W$1048576, W2238) - 1), 0)</f>
        <v>72</v>
      </c>
      <c r="M2238" s="2">
        <f>_xlfn.RANK.EQ(J2238, INDEX(CFB!$J$2:$J$1048576, MATCH(W2238, CFB!$W$2:$W$1048576, 0)):INDEX(CFB!$J$2:$J$1048576, MATCH(W2238, CFB!$W$2:$W$1048576, 0) + COUNTIF(CFB!$W$2:$W$1048576, W2238) - 1))</f>
        <v>84</v>
      </c>
      <c r="N2238" s="2">
        <f>RANK(K2238, INDEX(CFB!$K$2:$K$1048576, MATCH(W2238, CFB!$W$2:$W$1048576, 0)):INDEX(CFB!$K$2:$K$1048576, MATCH(W2238, CFB!$W$2:$W$1048576, 0) + COUNTIF(CFB!$W$2:$W$1048576, W2238) - 1))</f>
        <v>78</v>
      </c>
      <c r="O2238">
        <v>37.119999999999997</v>
      </c>
      <c r="P2238">
        <v>20.47</v>
      </c>
      <c r="Q2238">
        <v>7.89</v>
      </c>
      <c r="R2238">
        <v>6.68</v>
      </c>
      <c r="S2238">
        <v>4.13</v>
      </c>
      <c r="T2238">
        <v>3.79</v>
      </c>
      <c r="U2238">
        <v>6.31</v>
      </c>
      <c r="V2238">
        <v>5.08</v>
      </c>
      <c r="W2238">
        <v>2007</v>
      </c>
      <c r="X2238">
        <f t="shared" si="67"/>
        <v>0</v>
      </c>
    </row>
    <row r="2239" spans="1:24" ht="12.75" hidden="1" customHeight="1" x14ac:dyDescent="0.45">
      <c r="A2239">
        <v>79</v>
      </c>
      <c r="B2239" t="s">
        <v>139</v>
      </c>
      <c r="C2239" t="s">
        <v>161</v>
      </c>
      <c r="D2239" s="2" t="str">
        <f t="shared" si="66"/>
        <v>Central Michigan2007</v>
      </c>
      <c r="F2239">
        <v>8</v>
      </c>
      <c r="G2239">
        <v>6</v>
      </c>
      <c r="H2239" s="2">
        <v>0</v>
      </c>
      <c r="I2239">
        <v>6.45</v>
      </c>
      <c r="J2239">
        <v>-10.45</v>
      </c>
      <c r="K2239">
        <v>-3.99</v>
      </c>
      <c r="L2239" s="2">
        <f>_xlfn.RANK.EQ(I2239, INDEX(CFB!$I$2:$I$1048576, MATCH(W2239, CFB!$W$2:$W$1048576, 0)):INDEX(CFB!$I$2:$I$1048576, MATCH(W2239, CFB!$W$2:$W$1048576, 0) + COUNTIF(CFB!$W$2:$W$1048576, W2239) - 1), 0)</f>
        <v>25</v>
      </c>
      <c r="M2239" s="2">
        <f>_xlfn.RANK.EQ(J2239, INDEX(CFB!$J$2:$J$1048576, MATCH(W2239, CFB!$W$2:$W$1048576, 0)):INDEX(CFB!$J$2:$J$1048576, MATCH(W2239, CFB!$W$2:$W$1048576, 0) + COUNTIF(CFB!$W$2:$W$1048576, W2239) - 1))</f>
        <v>112</v>
      </c>
      <c r="N2239" s="2">
        <f>RANK(K2239, INDEX(CFB!$K$2:$K$1048576, MATCH(W2239, CFB!$W$2:$W$1048576, 0)):INDEX(CFB!$K$2:$K$1048576, MATCH(W2239, CFB!$W$2:$W$1048576, 0) + COUNTIF(CFB!$W$2:$W$1048576, W2239) - 1))</f>
        <v>79</v>
      </c>
      <c r="O2239">
        <v>43.21</v>
      </c>
      <c r="P2239">
        <v>29.41</v>
      </c>
      <c r="Q2239">
        <v>7.33</v>
      </c>
      <c r="R2239">
        <v>7.53</v>
      </c>
      <c r="S2239">
        <v>4.91</v>
      </c>
      <c r="T2239">
        <v>3.87</v>
      </c>
      <c r="U2239">
        <v>6.28</v>
      </c>
      <c r="V2239">
        <v>5.53</v>
      </c>
      <c r="W2239">
        <v>2007</v>
      </c>
      <c r="X2239">
        <f t="shared" si="67"/>
        <v>0</v>
      </c>
    </row>
    <row r="2240" spans="1:24" ht="12.75" hidden="1" customHeight="1" x14ac:dyDescent="0.45">
      <c r="A2240">
        <v>80</v>
      </c>
      <c r="B2240" t="s">
        <v>110</v>
      </c>
      <c r="C2240" t="s">
        <v>12</v>
      </c>
      <c r="D2240" s="2" t="str">
        <f t="shared" si="66"/>
        <v>Western Kentucky2007</v>
      </c>
      <c r="F2240">
        <v>7</v>
      </c>
      <c r="G2240">
        <v>5</v>
      </c>
      <c r="H2240" s="2">
        <v>0</v>
      </c>
      <c r="I2240">
        <v>-6</v>
      </c>
      <c r="J2240">
        <v>1.1399999999999999</v>
      </c>
      <c r="K2240">
        <v>-4.8600000000000003</v>
      </c>
      <c r="L2240" s="2">
        <f>_xlfn.RANK.EQ(I2240, INDEX(CFB!$I$2:$I$1048576, MATCH(W2240, CFB!$W$2:$W$1048576, 0)):INDEX(CFB!$I$2:$I$1048576, MATCH(W2240, CFB!$W$2:$W$1048576, 0) + COUNTIF(CFB!$W$2:$W$1048576, W2240) - 1), 0)</f>
        <v>100</v>
      </c>
      <c r="M2240" s="2">
        <f>_xlfn.RANK.EQ(J2240, INDEX(CFB!$J$2:$J$1048576, MATCH(W2240, CFB!$W$2:$W$1048576, 0)):INDEX(CFB!$J$2:$J$1048576, MATCH(W2240, CFB!$W$2:$W$1048576, 0) + COUNTIF(CFB!$W$2:$W$1048576, W2240) - 1))</f>
        <v>57</v>
      </c>
      <c r="N2240" s="2">
        <f>RANK(K2240, INDEX(CFB!$K$2:$K$1048576, MATCH(W2240, CFB!$W$2:$W$1048576, 0)):INDEX(CFB!$K$2:$K$1048576, MATCH(W2240, CFB!$W$2:$W$1048576, 0) + COUNTIF(CFB!$W$2:$W$1048576, W2240) - 1))</f>
        <v>80</v>
      </c>
      <c r="W2240">
        <v>2007</v>
      </c>
      <c r="X2240">
        <f t="shared" si="67"/>
        <v>0</v>
      </c>
    </row>
    <row r="2241" spans="1:24" ht="12.75" hidden="1" customHeight="1" x14ac:dyDescent="0.45">
      <c r="A2241">
        <v>81</v>
      </c>
      <c r="B2241" t="s">
        <v>152</v>
      </c>
      <c r="C2241" t="s">
        <v>174</v>
      </c>
      <c r="D2241" s="2" t="str">
        <f t="shared" si="66"/>
        <v>Middle Tennessee State2007</v>
      </c>
      <c r="F2241">
        <v>5</v>
      </c>
      <c r="G2241">
        <v>7</v>
      </c>
      <c r="H2241" s="2">
        <v>0</v>
      </c>
      <c r="I2241">
        <v>-4.32</v>
      </c>
      <c r="J2241">
        <v>-0.64</v>
      </c>
      <c r="K2241">
        <v>-4.95</v>
      </c>
      <c r="L2241" s="2">
        <f>_xlfn.RANK.EQ(I2241, INDEX(CFB!$I$2:$I$1048576, MATCH(W2241, CFB!$W$2:$W$1048576, 0)):INDEX(CFB!$I$2:$I$1048576, MATCH(W2241, CFB!$W$2:$W$1048576, 0) + COUNTIF(CFB!$W$2:$W$1048576, W2241) - 1), 0)</f>
        <v>92</v>
      </c>
      <c r="M2241" s="2">
        <f>_xlfn.RANK.EQ(J2241, INDEX(CFB!$J$2:$J$1048576, MATCH(W2241, CFB!$W$2:$W$1048576, 0)):INDEX(CFB!$J$2:$J$1048576, MATCH(W2241, CFB!$W$2:$W$1048576, 0) + COUNTIF(CFB!$W$2:$W$1048576, W2241) - 1))</f>
        <v>68</v>
      </c>
      <c r="N2241" s="2">
        <f>RANK(K2241, INDEX(CFB!$K$2:$K$1048576, MATCH(W2241, CFB!$W$2:$W$1048576, 0)):INDEX(CFB!$K$2:$K$1048576, MATCH(W2241, CFB!$W$2:$W$1048576, 0) + COUNTIF(CFB!$W$2:$W$1048576, W2241) - 1))</f>
        <v>81</v>
      </c>
      <c r="O2241">
        <v>32.15</v>
      </c>
      <c r="P2241">
        <v>19.600000000000001</v>
      </c>
      <c r="Q2241">
        <v>8.15</v>
      </c>
      <c r="R2241">
        <v>6.24</v>
      </c>
      <c r="S2241">
        <v>3.6</v>
      </c>
      <c r="T2241">
        <v>4.47</v>
      </c>
      <c r="U2241">
        <v>5.59</v>
      </c>
      <c r="V2241">
        <v>5.09</v>
      </c>
      <c r="W2241">
        <v>2007</v>
      </c>
      <c r="X2241">
        <f t="shared" si="67"/>
        <v>0</v>
      </c>
    </row>
    <row r="2242" spans="1:24" ht="12.75" hidden="1" customHeight="1" x14ac:dyDescent="0.45">
      <c r="A2242">
        <v>82</v>
      </c>
      <c r="B2242" t="s">
        <v>11</v>
      </c>
      <c r="C2242" t="s">
        <v>12</v>
      </c>
      <c r="D2242" s="2" t="str">
        <f t="shared" si="66"/>
        <v>Notre Dame2007</v>
      </c>
      <c r="F2242">
        <v>3</v>
      </c>
      <c r="G2242">
        <v>9</v>
      </c>
      <c r="H2242" s="2">
        <v>0</v>
      </c>
      <c r="I2242">
        <v>-8</v>
      </c>
      <c r="J2242">
        <v>2.98</v>
      </c>
      <c r="K2242">
        <v>-5.03</v>
      </c>
      <c r="L2242" s="2">
        <f>_xlfn.RANK.EQ(I2242, INDEX(CFB!$I$2:$I$1048576, MATCH(W2242, CFB!$W$2:$W$1048576, 0)):INDEX(CFB!$I$2:$I$1048576, MATCH(W2242, CFB!$W$2:$W$1048576, 0) + COUNTIF(CFB!$W$2:$W$1048576, W2242) - 1), 0)</f>
        <v>112</v>
      </c>
      <c r="M2242" s="2">
        <f>_xlfn.RANK.EQ(J2242, INDEX(CFB!$J$2:$J$1048576, MATCH(W2242, CFB!$W$2:$W$1048576, 0)):INDEX(CFB!$J$2:$J$1048576, MATCH(W2242, CFB!$W$2:$W$1048576, 0) + COUNTIF(CFB!$W$2:$W$1048576, W2242) - 1))</f>
        <v>42</v>
      </c>
      <c r="N2242" s="2">
        <f>RANK(K2242, INDEX(CFB!$K$2:$K$1048576, MATCH(W2242, CFB!$W$2:$W$1048576, 0)):INDEX(CFB!$K$2:$K$1048576, MATCH(W2242, CFB!$W$2:$W$1048576, 0) + COUNTIF(CFB!$W$2:$W$1048576, W2242) - 1))</f>
        <v>82</v>
      </c>
      <c r="O2242">
        <v>31.38</v>
      </c>
      <c r="P2242">
        <v>14.25</v>
      </c>
      <c r="Q2242">
        <v>6.11</v>
      </c>
      <c r="R2242">
        <v>4.45</v>
      </c>
      <c r="S2242">
        <v>3.22</v>
      </c>
      <c r="T2242">
        <v>3.33</v>
      </c>
      <c r="U2242">
        <v>4.5999999999999996</v>
      </c>
      <c r="V2242">
        <v>3.76</v>
      </c>
      <c r="W2242">
        <v>2007</v>
      </c>
      <c r="X2242">
        <f t="shared" si="67"/>
        <v>0</v>
      </c>
    </row>
    <row r="2243" spans="1:24" ht="12.75" hidden="1" customHeight="1" x14ac:dyDescent="0.45">
      <c r="A2243">
        <v>83</v>
      </c>
      <c r="B2243" t="s">
        <v>80</v>
      </c>
      <c r="C2243" t="s">
        <v>162</v>
      </c>
      <c r="D2243" s="2" t="str">
        <f t="shared" ref="D2243:D2306" si="68">_xlfn.CONCAT(B2243, W2243)</f>
        <v>Bowling Green2007</v>
      </c>
      <c r="F2243">
        <v>8</v>
      </c>
      <c r="G2243">
        <v>5</v>
      </c>
      <c r="H2243" s="2">
        <v>0</v>
      </c>
      <c r="I2243">
        <v>-0.84</v>
      </c>
      <c r="J2243">
        <v>-4.1900000000000004</v>
      </c>
      <c r="K2243">
        <v>-5.04</v>
      </c>
      <c r="L2243" s="2">
        <f>_xlfn.RANK.EQ(I2243, INDEX(CFB!$I$2:$I$1048576, MATCH(W2243, CFB!$W$2:$W$1048576, 0)):INDEX(CFB!$I$2:$I$1048576, MATCH(W2243, CFB!$W$2:$W$1048576, 0) + COUNTIF(CFB!$W$2:$W$1048576, W2243) - 1), 0)</f>
        <v>74</v>
      </c>
      <c r="M2243" s="2">
        <f>_xlfn.RANK.EQ(J2243, INDEX(CFB!$J$2:$J$1048576, MATCH(W2243, CFB!$W$2:$W$1048576, 0)):INDEX(CFB!$J$2:$J$1048576, MATCH(W2243, CFB!$W$2:$W$1048576, 0) + COUNTIF(CFB!$W$2:$W$1048576, W2243) - 1))</f>
        <v>89</v>
      </c>
      <c r="N2243" s="2">
        <f>RANK(K2243, INDEX(CFB!$K$2:$K$1048576, MATCH(W2243, CFB!$W$2:$W$1048576, 0)):INDEX(CFB!$K$2:$K$1048576, MATCH(W2243, CFB!$W$2:$W$1048576, 0) + COUNTIF(CFB!$W$2:$W$1048576, W2243) - 1))</f>
        <v>83</v>
      </c>
      <c r="O2243">
        <v>35.58</v>
      </c>
      <c r="P2243">
        <v>24.91</v>
      </c>
      <c r="Q2243">
        <v>7.27</v>
      </c>
      <c r="R2243">
        <v>6.77</v>
      </c>
      <c r="S2243">
        <v>3.73</v>
      </c>
      <c r="T2243">
        <v>4.6399999999999997</v>
      </c>
      <c r="U2243">
        <v>5.79</v>
      </c>
      <c r="V2243">
        <v>5.32</v>
      </c>
      <c r="W2243">
        <v>2007</v>
      </c>
      <c r="X2243">
        <f t="shared" ref="X2243:X2306" si="69">IF(E2243=1, 1,0)</f>
        <v>0</v>
      </c>
    </row>
    <row r="2244" spans="1:24" ht="12.75" hidden="1" customHeight="1" x14ac:dyDescent="0.45">
      <c r="A2244">
        <v>84</v>
      </c>
      <c r="B2244" t="s">
        <v>130</v>
      </c>
      <c r="C2244" t="s">
        <v>178</v>
      </c>
      <c r="D2244" s="2" t="str">
        <f t="shared" si="68"/>
        <v>Nevada2007</v>
      </c>
      <c r="F2244">
        <v>6</v>
      </c>
      <c r="G2244">
        <v>7</v>
      </c>
      <c r="H2244" s="2">
        <v>0</v>
      </c>
      <c r="I2244">
        <v>3.25</v>
      </c>
      <c r="J2244">
        <v>-8.34</v>
      </c>
      <c r="K2244">
        <v>-5.09</v>
      </c>
      <c r="L2244" s="2">
        <f>_xlfn.RANK.EQ(I2244, INDEX(CFB!$I$2:$I$1048576, MATCH(W2244, CFB!$W$2:$W$1048576, 0)):INDEX(CFB!$I$2:$I$1048576, MATCH(W2244, CFB!$W$2:$W$1048576, 0) + COUNTIF(CFB!$W$2:$W$1048576, W2244) - 1), 0)</f>
        <v>39</v>
      </c>
      <c r="M2244" s="2">
        <f>_xlfn.RANK.EQ(J2244, INDEX(CFB!$J$2:$J$1048576, MATCH(W2244, CFB!$W$2:$W$1048576, 0)):INDEX(CFB!$J$2:$J$1048576, MATCH(W2244, CFB!$W$2:$W$1048576, 0) + COUNTIF(CFB!$W$2:$W$1048576, W2244) - 1))</f>
        <v>108</v>
      </c>
      <c r="N2244" s="2">
        <f>RANK(K2244, INDEX(CFB!$K$2:$K$1048576, MATCH(W2244, CFB!$W$2:$W$1048576, 0)):INDEX(CFB!$K$2:$K$1048576, MATCH(W2244, CFB!$W$2:$W$1048576, 0) + COUNTIF(CFB!$W$2:$W$1048576, W2244) - 1))</f>
        <v>84</v>
      </c>
      <c r="O2244">
        <v>41.58</v>
      </c>
      <c r="P2244">
        <v>23.19</v>
      </c>
      <c r="Q2244">
        <v>9.26</v>
      </c>
      <c r="R2244">
        <v>6.59</v>
      </c>
      <c r="S2244">
        <v>5.18</v>
      </c>
      <c r="T2244">
        <v>4.32</v>
      </c>
      <c r="U2244">
        <v>7.04</v>
      </c>
      <c r="V2244">
        <v>5.0199999999999996</v>
      </c>
      <c r="W2244">
        <v>2007</v>
      </c>
      <c r="X2244">
        <f t="shared" si="69"/>
        <v>0</v>
      </c>
    </row>
    <row r="2245" spans="1:24" ht="12.75" hidden="1" customHeight="1" x14ac:dyDescent="0.45">
      <c r="A2245">
        <v>85</v>
      </c>
      <c r="B2245" t="s">
        <v>104</v>
      </c>
      <c r="C2245" t="s">
        <v>31</v>
      </c>
      <c r="D2245" s="2" t="str">
        <f t="shared" si="68"/>
        <v>Colorado State2007</v>
      </c>
      <c r="F2245">
        <v>3</v>
      </c>
      <c r="G2245">
        <v>9</v>
      </c>
      <c r="H2245" s="2">
        <v>0</v>
      </c>
      <c r="I2245">
        <v>0.68</v>
      </c>
      <c r="J2245">
        <v>-6.83</v>
      </c>
      <c r="K2245">
        <v>-6.15</v>
      </c>
      <c r="L2245" s="2">
        <f>_xlfn.RANK.EQ(I2245, INDEX(CFB!$I$2:$I$1048576, MATCH(W2245, CFB!$W$2:$W$1048576, 0)):INDEX(CFB!$I$2:$I$1048576, MATCH(W2245, CFB!$W$2:$W$1048576, 0) + COUNTIF(CFB!$W$2:$W$1048576, W2245) - 1), 0)</f>
        <v>63</v>
      </c>
      <c r="M2245" s="2">
        <f>_xlfn.RANK.EQ(J2245, INDEX(CFB!$J$2:$J$1048576, MATCH(W2245, CFB!$W$2:$W$1048576, 0)):INDEX(CFB!$J$2:$J$1048576, MATCH(W2245, CFB!$W$2:$W$1048576, 0) + COUNTIF(CFB!$W$2:$W$1048576, W2245) - 1))</f>
        <v>103</v>
      </c>
      <c r="N2245" s="2">
        <f>RANK(K2245, INDEX(CFB!$K$2:$K$1048576, MATCH(W2245, CFB!$W$2:$W$1048576, 0)):INDEX(CFB!$K$2:$K$1048576, MATCH(W2245, CFB!$W$2:$W$1048576, 0) + COUNTIF(CFB!$W$2:$W$1048576, W2245) - 1))</f>
        <v>85</v>
      </c>
      <c r="O2245">
        <v>39.090000000000003</v>
      </c>
      <c r="P2245">
        <v>20.32</v>
      </c>
      <c r="Q2245">
        <v>9.24</v>
      </c>
      <c r="R2245">
        <v>6.57</v>
      </c>
      <c r="S2245">
        <v>4.75</v>
      </c>
      <c r="T2245">
        <v>4.2</v>
      </c>
      <c r="U2245">
        <v>6.58</v>
      </c>
      <c r="V2245">
        <v>5.03</v>
      </c>
      <c r="W2245">
        <v>2007</v>
      </c>
      <c r="X2245">
        <f t="shared" si="69"/>
        <v>0</v>
      </c>
    </row>
    <row r="2246" spans="1:24" ht="12.75" hidden="1" customHeight="1" x14ac:dyDescent="0.45">
      <c r="A2246">
        <v>86</v>
      </c>
      <c r="B2246" t="s">
        <v>146</v>
      </c>
      <c r="C2246" t="s">
        <v>31</v>
      </c>
      <c r="D2246" s="2" t="str">
        <f t="shared" si="68"/>
        <v>San Diego State2007</v>
      </c>
      <c r="F2246">
        <v>4</v>
      </c>
      <c r="G2246">
        <v>8</v>
      </c>
      <c r="H2246" s="2">
        <v>0</v>
      </c>
      <c r="I2246">
        <v>1.34</v>
      </c>
      <c r="J2246">
        <v>-7.94</v>
      </c>
      <c r="K2246">
        <v>-6.6</v>
      </c>
      <c r="L2246" s="2">
        <f>_xlfn.RANK.EQ(I2246, INDEX(CFB!$I$2:$I$1048576, MATCH(W2246, CFB!$W$2:$W$1048576, 0)):INDEX(CFB!$I$2:$I$1048576, MATCH(W2246, CFB!$W$2:$W$1048576, 0) + COUNTIF(CFB!$W$2:$W$1048576, W2246) - 1), 0)</f>
        <v>57</v>
      </c>
      <c r="M2246" s="2">
        <f>_xlfn.RANK.EQ(J2246, INDEX(CFB!$J$2:$J$1048576, MATCH(W2246, CFB!$W$2:$W$1048576, 0)):INDEX(CFB!$J$2:$J$1048576, MATCH(W2246, CFB!$W$2:$W$1048576, 0) + COUNTIF(CFB!$W$2:$W$1048576, W2246) - 1))</f>
        <v>106</v>
      </c>
      <c r="N2246" s="2">
        <f>RANK(K2246, INDEX(CFB!$K$2:$K$1048576, MATCH(W2246, CFB!$W$2:$W$1048576, 0)):INDEX(CFB!$K$2:$K$1048576, MATCH(W2246, CFB!$W$2:$W$1048576, 0) + COUNTIF(CFB!$W$2:$W$1048576, W2246) - 1))</f>
        <v>86</v>
      </c>
      <c r="O2246">
        <v>40.130000000000003</v>
      </c>
      <c r="P2246">
        <v>23.27</v>
      </c>
      <c r="Q2246">
        <v>8.44</v>
      </c>
      <c r="R2246">
        <v>6.55</v>
      </c>
      <c r="S2246">
        <v>4.55</v>
      </c>
      <c r="T2246">
        <v>4.75</v>
      </c>
      <c r="U2246">
        <v>6.8</v>
      </c>
      <c r="V2246">
        <v>5.41</v>
      </c>
      <c r="W2246">
        <v>2007</v>
      </c>
      <c r="X2246">
        <f t="shared" si="69"/>
        <v>0</v>
      </c>
    </row>
    <row r="2247" spans="1:24" ht="12.75" hidden="1" customHeight="1" x14ac:dyDescent="0.45">
      <c r="A2247">
        <v>87</v>
      </c>
      <c r="B2247" t="s">
        <v>123</v>
      </c>
      <c r="C2247" t="s">
        <v>174</v>
      </c>
      <c r="D2247" s="2" t="str">
        <f t="shared" si="68"/>
        <v>Louisiana-Monroe2007</v>
      </c>
      <c r="F2247">
        <v>6</v>
      </c>
      <c r="G2247">
        <v>6</v>
      </c>
      <c r="H2247" s="2">
        <v>0</v>
      </c>
      <c r="I2247">
        <v>-4.72</v>
      </c>
      <c r="J2247">
        <v>-1.92</v>
      </c>
      <c r="K2247">
        <v>-6.64</v>
      </c>
      <c r="L2247" s="2">
        <f>_xlfn.RANK.EQ(I2247, INDEX(CFB!$I$2:$I$1048576, MATCH(W2247, CFB!$W$2:$W$1048576, 0)):INDEX(CFB!$I$2:$I$1048576, MATCH(W2247, CFB!$W$2:$W$1048576, 0) + COUNTIF(CFB!$W$2:$W$1048576, W2247) - 1), 0)</f>
        <v>94</v>
      </c>
      <c r="M2247" s="2">
        <f>_xlfn.RANK.EQ(J2247, INDEX(CFB!$J$2:$J$1048576, MATCH(W2247, CFB!$W$2:$W$1048576, 0)):INDEX(CFB!$J$2:$J$1048576, MATCH(W2247, CFB!$W$2:$W$1048576, 0) + COUNTIF(CFB!$W$2:$W$1048576, W2247) - 1))</f>
        <v>75</v>
      </c>
      <c r="N2247" s="2">
        <f>RANK(K2247, INDEX(CFB!$K$2:$K$1048576, MATCH(W2247, CFB!$W$2:$W$1048576, 0)):INDEX(CFB!$K$2:$K$1048576, MATCH(W2247, CFB!$W$2:$W$1048576, 0) + COUNTIF(CFB!$W$2:$W$1048576, W2247) - 1))</f>
        <v>87</v>
      </c>
      <c r="O2247">
        <v>30.64</v>
      </c>
      <c r="P2247">
        <v>18.88</v>
      </c>
      <c r="Q2247">
        <v>7.01</v>
      </c>
      <c r="R2247">
        <v>6.59</v>
      </c>
      <c r="S2247">
        <v>4.6399999999999997</v>
      </c>
      <c r="T2247">
        <v>4</v>
      </c>
      <c r="U2247">
        <v>5.69</v>
      </c>
      <c r="V2247">
        <v>5.22</v>
      </c>
      <c r="W2247">
        <v>2007</v>
      </c>
      <c r="X2247">
        <f t="shared" si="69"/>
        <v>0</v>
      </c>
    </row>
    <row r="2248" spans="1:24" ht="12.75" hidden="1" customHeight="1" x14ac:dyDescent="0.45">
      <c r="A2248">
        <v>88</v>
      </c>
      <c r="B2248" t="s">
        <v>40</v>
      </c>
      <c r="C2248" t="s">
        <v>182</v>
      </c>
      <c r="D2248" s="2" t="str">
        <f t="shared" si="68"/>
        <v>Iowa State2007</v>
      </c>
      <c r="F2248">
        <v>3</v>
      </c>
      <c r="G2248">
        <v>9</v>
      </c>
      <c r="H2248" s="2">
        <v>0</v>
      </c>
      <c r="I2248">
        <v>-7.08</v>
      </c>
      <c r="J2248">
        <v>-0.14000000000000001</v>
      </c>
      <c r="K2248">
        <v>-7.21</v>
      </c>
      <c r="L2248" s="2">
        <f>_xlfn.RANK.EQ(I2248, INDEX(CFB!$I$2:$I$1048576, MATCH(W2248, CFB!$W$2:$W$1048576, 0)):INDEX(CFB!$I$2:$I$1048576, MATCH(W2248, CFB!$W$2:$W$1048576, 0) + COUNTIF(CFB!$W$2:$W$1048576, W2248) - 1), 0)</f>
        <v>108</v>
      </c>
      <c r="M2248" s="2">
        <f>_xlfn.RANK.EQ(J2248, INDEX(CFB!$J$2:$J$1048576, MATCH(W2248, CFB!$W$2:$W$1048576, 0)):INDEX(CFB!$J$2:$J$1048576, MATCH(W2248, CFB!$W$2:$W$1048576, 0) + COUNTIF(CFB!$W$2:$W$1048576, W2248) - 1))</f>
        <v>64</v>
      </c>
      <c r="N2248" s="2">
        <f>RANK(K2248, INDEX(CFB!$K$2:$K$1048576, MATCH(W2248, CFB!$W$2:$W$1048576, 0)):INDEX(CFB!$K$2:$K$1048576, MATCH(W2248, CFB!$W$2:$W$1048576, 0) + COUNTIF(CFB!$W$2:$W$1048576, W2248) - 1))</f>
        <v>88</v>
      </c>
      <c r="O2248">
        <v>30.83</v>
      </c>
      <c r="P2248">
        <v>15.45</v>
      </c>
      <c r="Q2248">
        <v>6.65</v>
      </c>
      <c r="R2248">
        <v>6.5</v>
      </c>
      <c r="S2248">
        <v>3.98</v>
      </c>
      <c r="T2248">
        <v>3.16</v>
      </c>
      <c r="U2248">
        <v>5.34</v>
      </c>
      <c r="V2248">
        <v>4.57</v>
      </c>
      <c r="W2248">
        <v>2007</v>
      </c>
      <c r="X2248">
        <f t="shared" si="69"/>
        <v>0</v>
      </c>
    </row>
    <row r="2249" spans="1:24" ht="12.75" hidden="1" customHeight="1" x14ac:dyDescent="0.45">
      <c r="A2249">
        <v>89</v>
      </c>
      <c r="B2249" t="s">
        <v>117</v>
      </c>
      <c r="C2249" t="s">
        <v>161</v>
      </c>
      <c r="D2249" s="2" t="str">
        <f t="shared" si="68"/>
        <v>Western Michigan2007</v>
      </c>
      <c r="F2249">
        <v>5</v>
      </c>
      <c r="G2249">
        <v>7</v>
      </c>
      <c r="H2249" s="2">
        <v>0</v>
      </c>
      <c r="I2249">
        <v>-3.13</v>
      </c>
      <c r="J2249">
        <v>-4.3099999999999996</v>
      </c>
      <c r="K2249">
        <v>-7.44</v>
      </c>
      <c r="L2249" s="2">
        <f>_xlfn.RANK.EQ(I2249, INDEX(CFB!$I$2:$I$1048576, MATCH(W2249, CFB!$W$2:$W$1048576, 0)):INDEX(CFB!$I$2:$I$1048576, MATCH(W2249, CFB!$W$2:$W$1048576, 0) + COUNTIF(CFB!$W$2:$W$1048576, W2249) - 1), 0)</f>
        <v>85</v>
      </c>
      <c r="M2249" s="2">
        <f>_xlfn.RANK.EQ(J2249, INDEX(CFB!$J$2:$J$1048576, MATCH(W2249, CFB!$W$2:$W$1048576, 0)):INDEX(CFB!$J$2:$J$1048576, MATCH(W2249, CFB!$W$2:$W$1048576, 0) + COUNTIF(CFB!$W$2:$W$1048576, W2249) - 1))</f>
        <v>93</v>
      </c>
      <c r="N2249" s="2">
        <f>RANK(K2249, INDEX(CFB!$K$2:$K$1048576, MATCH(W2249, CFB!$W$2:$W$1048576, 0)):INDEX(CFB!$K$2:$K$1048576, MATCH(W2249, CFB!$W$2:$W$1048576, 0) + COUNTIF(CFB!$W$2:$W$1048576, W2249) - 1))</f>
        <v>89</v>
      </c>
      <c r="O2249">
        <v>35.21</v>
      </c>
      <c r="P2249">
        <v>20.23</v>
      </c>
      <c r="Q2249">
        <v>7.55</v>
      </c>
      <c r="R2249">
        <v>6.33</v>
      </c>
      <c r="S2249">
        <v>3.58</v>
      </c>
      <c r="T2249">
        <v>4.2699999999999996</v>
      </c>
      <c r="U2249">
        <v>5.66</v>
      </c>
      <c r="V2249">
        <v>5.08</v>
      </c>
      <c r="W2249">
        <v>2007</v>
      </c>
      <c r="X2249">
        <f t="shared" si="69"/>
        <v>0</v>
      </c>
    </row>
    <row r="2250" spans="1:24" ht="12.75" hidden="1" customHeight="1" x14ac:dyDescent="0.45">
      <c r="A2250">
        <v>90</v>
      </c>
      <c r="B2250" t="s">
        <v>125</v>
      </c>
      <c r="C2250" t="s">
        <v>174</v>
      </c>
      <c r="D2250" s="2" t="str">
        <f t="shared" si="68"/>
        <v>Arkansas State2007</v>
      </c>
      <c r="F2250">
        <v>5</v>
      </c>
      <c r="G2250">
        <v>7</v>
      </c>
      <c r="H2250" s="2">
        <v>0</v>
      </c>
      <c r="I2250">
        <v>-5.44</v>
      </c>
      <c r="J2250">
        <v>-2.54</v>
      </c>
      <c r="K2250">
        <v>-7.98</v>
      </c>
      <c r="L2250" s="2">
        <f>_xlfn.RANK.EQ(I2250, INDEX(CFB!$I$2:$I$1048576, MATCH(W2250, CFB!$W$2:$W$1048576, 0)):INDEX(CFB!$I$2:$I$1048576, MATCH(W2250, CFB!$W$2:$W$1048576, 0) + COUNTIF(CFB!$W$2:$W$1048576, W2250) - 1), 0)</f>
        <v>98</v>
      </c>
      <c r="M2250" s="2">
        <f>_xlfn.RANK.EQ(J2250, INDEX(CFB!$J$2:$J$1048576, MATCH(W2250, CFB!$W$2:$W$1048576, 0)):INDEX(CFB!$J$2:$J$1048576, MATCH(W2250, CFB!$W$2:$W$1048576, 0) + COUNTIF(CFB!$W$2:$W$1048576, W2250) - 1))</f>
        <v>81</v>
      </c>
      <c r="N2250" s="2">
        <f>RANK(K2250, INDEX(CFB!$K$2:$K$1048576, MATCH(W2250, CFB!$W$2:$W$1048576, 0)):INDEX(CFB!$K$2:$K$1048576, MATCH(W2250, CFB!$W$2:$W$1048576, 0) + COUNTIF(CFB!$W$2:$W$1048576, W2250) - 1))</f>
        <v>90</v>
      </c>
      <c r="O2250">
        <v>30.51</v>
      </c>
      <c r="P2250">
        <v>19.25</v>
      </c>
      <c r="Q2250">
        <v>6.94</v>
      </c>
      <c r="R2250">
        <v>6.3</v>
      </c>
      <c r="S2250">
        <v>4.62</v>
      </c>
      <c r="T2250">
        <v>3.65</v>
      </c>
      <c r="U2250">
        <v>5.77</v>
      </c>
      <c r="V2250">
        <v>4.6100000000000003</v>
      </c>
      <c r="W2250">
        <v>2007</v>
      </c>
      <c r="X2250">
        <f t="shared" si="69"/>
        <v>0</v>
      </c>
    </row>
    <row r="2251" spans="1:24" ht="12.75" hidden="1" customHeight="1" x14ac:dyDescent="0.45">
      <c r="A2251">
        <v>91</v>
      </c>
      <c r="B2251" t="s">
        <v>68</v>
      </c>
      <c r="C2251" t="s">
        <v>168</v>
      </c>
      <c r="D2251" s="2" t="str">
        <f t="shared" si="68"/>
        <v>Memphis2007</v>
      </c>
      <c r="F2251">
        <v>7</v>
      </c>
      <c r="G2251">
        <v>6</v>
      </c>
      <c r="H2251" s="2">
        <v>0</v>
      </c>
      <c r="I2251">
        <v>0.14000000000000001</v>
      </c>
      <c r="J2251">
        <v>-8.5399999999999991</v>
      </c>
      <c r="K2251">
        <v>-8.4</v>
      </c>
      <c r="L2251" s="2">
        <f>_xlfn.RANK.EQ(I2251, INDEX(CFB!$I$2:$I$1048576, MATCH(W2251, CFB!$W$2:$W$1048576, 0)):INDEX(CFB!$I$2:$I$1048576, MATCH(W2251, CFB!$W$2:$W$1048576, 0) + COUNTIF(CFB!$W$2:$W$1048576, W2251) - 1), 0)</f>
        <v>68</v>
      </c>
      <c r="M2251" s="2">
        <f>_xlfn.RANK.EQ(J2251, INDEX(CFB!$J$2:$J$1048576, MATCH(W2251, CFB!$W$2:$W$1048576, 0)):INDEX(CFB!$J$2:$J$1048576, MATCH(W2251, CFB!$W$2:$W$1048576, 0) + COUNTIF(CFB!$W$2:$W$1048576, W2251) - 1))</f>
        <v>110</v>
      </c>
      <c r="N2251" s="2">
        <f>RANK(K2251, INDEX(CFB!$K$2:$K$1048576, MATCH(W2251, CFB!$W$2:$W$1048576, 0)):INDEX(CFB!$K$2:$K$1048576, MATCH(W2251, CFB!$W$2:$W$1048576, 0) + COUNTIF(CFB!$W$2:$W$1048576, W2251) - 1))</f>
        <v>91</v>
      </c>
      <c r="O2251">
        <v>35.53</v>
      </c>
      <c r="P2251">
        <v>25.25</v>
      </c>
      <c r="Q2251">
        <v>7.7</v>
      </c>
      <c r="R2251">
        <v>7</v>
      </c>
      <c r="S2251">
        <v>4.01</v>
      </c>
      <c r="T2251">
        <v>4.6500000000000004</v>
      </c>
      <c r="U2251">
        <v>6.09</v>
      </c>
      <c r="V2251">
        <v>5.58</v>
      </c>
      <c r="W2251">
        <v>2007</v>
      </c>
      <c r="X2251">
        <f t="shared" si="69"/>
        <v>0</v>
      </c>
    </row>
    <row r="2252" spans="1:24" ht="12.75" hidden="1" customHeight="1" x14ac:dyDescent="0.45">
      <c r="A2252">
        <v>92</v>
      </c>
      <c r="B2252" t="s">
        <v>137</v>
      </c>
      <c r="C2252" t="s">
        <v>178</v>
      </c>
      <c r="D2252" s="2" t="str">
        <f t="shared" si="68"/>
        <v>Louisiana Tech2007</v>
      </c>
      <c r="F2252">
        <v>5</v>
      </c>
      <c r="G2252">
        <v>7</v>
      </c>
      <c r="H2252" s="2">
        <v>0</v>
      </c>
      <c r="I2252">
        <v>-7</v>
      </c>
      <c r="J2252">
        <v>-1.46</v>
      </c>
      <c r="K2252">
        <v>-8.4499999999999993</v>
      </c>
      <c r="L2252" s="2">
        <f>_xlfn.RANK.EQ(I2252, INDEX(CFB!$I$2:$I$1048576, MATCH(W2252, CFB!$W$2:$W$1048576, 0)):INDEX(CFB!$I$2:$I$1048576, MATCH(W2252, CFB!$W$2:$W$1048576, 0) + COUNTIF(CFB!$W$2:$W$1048576, W2252) - 1), 0)</f>
        <v>107</v>
      </c>
      <c r="M2252" s="2">
        <f>_xlfn.RANK.EQ(J2252, INDEX(CFB!$J$2:$J$1048576, MATCH(W2252, CFB!$W$2:$W$1048576, 0)):INDEX(CFB!$J$2:$J$1048576, MATCH(W2252, CFB!$W$2:$W$1048576, 0) + COUNTIF(CFB!$W$2:$W$1048576, W2252) - 1))</f>
        <v>72</v>
      </c>
      <c r="N2252" s="2">
        <f>RANK(K2252, INDEX(CFB!$K$2:$K$1048576, MATCH(W2252, CFB!$W$2:$W$1048576, 0)):INDEX(CFB!$K$2:$K$1048576, MATCH(W2252, CFB!$W$2:$W$1048576, 0) + COUNTIF(CFB!$W$2:$W$1048576, W2252) - 1))</f>
        <v>92</v>
      </c>
      <c r="O2252">
        <v>29.92</v>
      </c>
      <c r="P2252">
        <v>18.989999999999998</v>
      </c>
      <c r="Q2252">
        <v>6.42</v>
      </c>
      <c r="R2252">
        <v>6.35</v>
      </c>
      <c r="S2252">
        <v>4.17</v>
      </c>
      <c r="T2252">
        <v>3.45</v>
      </c>
      <c r="U2252">
        <v>5.4</v>
      </c>
      <c r="V2252">
        <v>4.75</v>
      </c>
      <c r="W2252">
        <v>2007</v>
      </c>
      <c r="X2252">
        <f t="shared" si="69"/>
        <v>0</v>
      </c>
    </row>
    <row r="2253" spans="1:24" ht="12.75" hidden="1" customHeight="1" x14ac:dyDescent="0.45">
      <c r="A2253">
        <v>93</v>
      </c>
      <c r="B2253" t="s">
        <v>114</v>
      </c>
      <c r="C2253" t="s">
        <v>178</v>
      </c>
      <c r="D2253" s="2" t="str">
        <f t="shared" si="68"/>
        <v>San Jose State2007</v>
      </c>
      <c r="F2253">
        <v>5</v>
      </c>
      <c r="G2253">
        <v>7</v>
      </c>
      <c r="H2253" s="2">
        <v>0</v>
      </c>
      <c r="I2253">
        <v>-8.9</v>
      </c>
      <c r="J2253">
        <v>0.26</v>
      </c>
      <c r="K2253">
        <v>-8.64</v>
      </c>
      <c r="L2253" s="2">
        <f>_xlfn.RANK.EQ(I2253, INDEX(CFB!$I$2:$I$1048576, MATCH(W2253, CFB!$W$2:$W$1048576, 0)):INDEX(CFB!$I$2:$I$1048576, MATCH(W2253, CFB!$W$2:$W$1048576, 0) + COUNTIF(CFB!$W$2:$W$1048576, W2253) - 1), 0)</f>
        <v>114</v>
      </c>
      <c r="M2253" s="2">
        <f>_xlfn.RANK.EQ(J2253, INDEX(CFB!$J$2:$J$1048576, MATCH(W2253, CFB!$W$2:$W$1048576, 0)):INDEX(CFB!$J$2:$J$1048576, MATCH(W2253, CFB!$W$2:$W$1048576, 0) + COUNTIF(CFB!$W$2:$W$1048576, W2253) - 1))</f>
        <v>63</v>
      </c>
      <c r="N2253" s="2">
        <f>RANK(K2253, INDEX(CFB!$K$2:$K$1048576, MATCH(W2253, CFB!$W$2:$W$1048576, 0)):INDEX(CFB!$K$2:$K$1048576, MATCH(W2253, CFB!$W$2:$W$1048576, 0) + COUNTIF(CFB!$W$2:$W$1048576, W2253) - 1))</f>
        <v>93</v>
      </c>
      <c r="O2253">
        <v>28.92</v>
      </c>
      <c r="P2253">
        <v>17.8</v>
      </c>
      <c r="Q2253">
        <v>7.59</v>
      </c>
      <c r="R2253">
        <v>5.72</v>
      </c>
      <c r="S2253">
        <v>3.07</v>
      </c>
      <c r="T2253">
        <v>4.2</v>
      </c>
      <c r="U2253">
        <v>5.7</v>
      </c>
      <c r="V2253">
        <v>4.74</v>
      </c>
      <c r="W2253">
        <v>2007</v>
      </c>
      <c r="X2253">
        <f t="shared" si="69"/>
        <v>0</v>
      </c>
    </row>
    <row r="2254" spans="1:24" ht="12.75" hidden="1" customHeight="1" x14ac:dyDescent="0.45">
      <c r="A2254">
        <v>94</v>
      </c>
      <c r="B2254" t="s">
        <v>50</v>
      </c>
      <c r="C2254" t="s">
        <v>31</v>
      </c>
      <c r="D2254" s="2" t="str">
        <f t="shared" si="68"/>
        <v>Nevada-Las Vegas2007</v>
      </c>
      <c r="F2254">
        <v>2</v>
      </c>
      <c r="G2254">
        <v>10</v>
      </c>
      <c r="H2254" s="2">
        <v>0</v>
      </c>
      <c r="I2254">
        <v>-7.93</v>
      </c>
      <c r="J2254">
        <v>-1.08</v>
      </c>
      <c r="K2254">
        <v>-9.02</v>
      </c>
      <c r="L2254" s="2">
        <f>_xlfn.RANK.EQ(I2254, INDEX(CFB!$I$2:$I$1048576, MATCH(W2254, CFB!$W$2:$W$1048576, 0)):INDEX(CFB!$I$2:$I$1048576, MATCH(W2254, CFB!$W$2:$W$1048576, 0) + COUNTIF(CFB!$W$2:$W$1048576, W2254) - 1), 0)</f>
        <v>110</v>
      </c>
      <c r="M2254" s="2">
        <f>_xlfn.RANK.EQ(J2254, INDEX(CFB!$J$2:$J$1048576, MATCH(W2254, CFB!$W$2:$W$1048576, 0)):INDEX(CFB!$J$2:$J$1048576, MATCH(W2254, CFB!$W$2:$W$1048576, 0) + COUNTIF(CFB!$W$2:$W$1048576, W2254) - 1))</f>
        <v>70</v>
      </c>
      <c r="N2254" s="2">
        <f>RANK(K2254, INDEX(CFB!$K$2:$K$1048576, MATCH(W2254, CFB!$W$2:$W$1048576, 0)):INDEX(CFB!$K$2:$K$1048576, MATCH(W2254, CFB!$W$2:$W$1048576, 0) + COUNTIF(CFB!$W$2:$W$1048576, W2254) - 1))</f>
        <v>94</v>
      </c>
      <c r="O2254">
        <v>31.21</v>
      </c>
      <c r="P2254">
        <v>16.670000000000002</v>
      </c>
      <c r="Q2254">
        <v>7.35</v>
      </c>
      <c r="R2254">
        <v>5.76</v>
      </c>
      <c r="S2254">
        <v>4.62</v>
      </c>
      <c r="T2254">
        <v>4.09</v>
      </c>
      <c r="U2254">
        <v>6.08</v>
      </c>
      <c r="V2254">
        <v>4.6100000000000003</v>
      </c>
      <c r="W2254">
        <v>2007</v>
      </c>
      <c r="X2254">
        <f t="shared" si="69"/>
        <v>0</v>
      </c>
    </row>
    <row r="2255" spans="1:24" ht="12.75" hidden="1" customHeight="1" x14ac:dyDescent="0.45">
      <c r="A2255">
        <v>95</v>
      </c>
      <c r="B2255" t="s">
        <v>64</v>
      </c>
      <c r="C2255" t="s">
        <v>162</v>
      </c>
      <c r="D2255" s="2" t="str">
        <f t="shared" si="68"/>
        <v>Ohio2007</v>
      </c>
      <c r="F2255">
        <v>6</v>
      </c>
      <c r="G2255">
        <v>6</v>
      </c>
      <c r="H2255" s="2">
        <v>0</v>
      </c>
      <c r="I2255">
        <v>0.88</v>
      </c>
      <c r="J2255">
        <v>-9.9700000000000006</v>
      </c>
      <c r="K2255">
        <v>-9.09</v>
      </c>
      <c r="L2255" s="2">
        <f>_xlfn.RANK.EQ(I2255, INDEX(CFB!$I$2:$I$1048576, MATCH(W2255, CFB!$W$2:$W$1048576, 0)):INDEX(CFB!$I$2:$I$1048576, MATCH(W2255, CFB!$W$2:$W$1048576, 0) + COUNTIF(CFB!$W$2:$W$1048576, W2255) - 1), 0)</f>
        <v>60</v>
      </c>
      <c r="M2255" s="2">
        <f>_xlfn.RANK.EQ(J2255, INDEX(CFB!$J$2:$J$1048576, MATCH(W2255, CFB!$W$2:$W$1048576, 0)):INDEX(CFB!$J$2:$J$1048576, MATCH(W2255, CFB!$W$2:$W$1048576, 0) + COUNTIF(CFB!$W$2:$W$1048576, W2255) - 1))</f>
        <v>111</v>
      </c>
      <c r="N2255" s="2">
        <f>RANK(K2255, INDEX(CFB!$K$2:$K$1048576, MATCH(W2255, CFB!$W$2:$W$1048576, 0)):INDEX(CFB!$K$2:$K$1048576, MATCH(W2255, CFB!$W$2:$W$1048576, 0) + COUNTIF(CFB!$W$2:$W$1048576, W2255) - 1))</f>
        <v>95</v>
      </c>
      <c r="O2255">
        <v>36.74</v>
      </c>
      <c r="P2255">
        <v>25.87</v>
      </c>
      <c r="Q2255">
        <v>7.9</v>
      </c>
      <c r="R2255">
        <v>6.34</v>
      </c>
      <c r="S2255">
        <v>3.78</v>
      </c>
      <c r="T2255">
        <v>4.51</v>
      </c>
      <c r="U2255">
        <v>5.74</v>
      </c>
      <c r="V2255">
        <v>5.23</v>
      </c>
      <c r="W2255">
        <v>2007</v>
      </c>
      <c r="X2255">
        <f t="shared" si="69"/>
        <v>0</v>
      </c>
    </row>
    <row r="2256" spans="1:24" ht="12.75" hidden="1" customHeight="1" x14ac:dyDescent="0.45">
      <c r="A2256">
        <v>96</v>
      </c>
      <c r="B2256" t="s">
        <v>86</v>
      </c>
      <c r="C2256" t="s">
        <v>162</v>
      </c>
      <c r="D2256" s="2" t="str">
        <f t="shared" si="68"/>
        <v>Miami (OH)2007</v>
      </c>
      <c r="F2256">
        <v>6</v>
      </c>
      <c r="G2256">
        <v>7</v>
      </c>
      <c r="H2256" s="2">
        <v>0</v>
      </c>
      <c r="I2256">
        <v>-10.64</v>
      </c>
      <c r="J2256">
        <v>1.36</v>
      </c>
      <c r="K2256">
        <v>-9.2799999999999994</v>
      </c>
      <c r="L2256" s="2">
        <f>_xlfn.RANK.EQ(I2256, INDEX(CFB!$I$2:$I$1048576, MATCH(W2256, CFB!$W$2:$W$1048576, 0)):INDEX(CFB!$I$2:$I$1048576, MATCH(W2256, CFB!$W$2:$W$1048576, 0) + COUNTIF(CFB!$W$2:$W$1048576, W2256) - 1), 0)</f>
        <v>116</v>
      </c>
      <c r="M2256" s="2">
        <f>_xlfn.RANK.EQ(J2256, INDEX(CFB!$J$2:$J$1048576, MATCH(W2256, CFB!$W$2:$W$1048576, 0)):INDEX(CFB!$J$2:$J$1048576, MATCH(W2256, CFB!$W$2:$W$1048576, 0) + COUNTIF(CFB!$W$2:$W$1048576, W2256) - 1))</f>
        <v>55</v>
      </c>
      <c r="N2256" s="2">
        <f>RANK(K2256, INDEX(CFB!$K$2:$K$1048576, MATCH(W2256, CFB!$W$2:$W$1048576, 0)):INDEX(CFB!$K$2:$K$1048576, MATCH(W2256, CFB!$W$2:$W$1048576, 0) + COUNTIF(CFB!$W$2:$W$1048576, W2256) - 1))</f>
        <v>96</v>
      </c>
      <c r="O2256">
        <v>26.65</v>
      </c>
      <c r="P2256">
        <v>17.45</v>
      </c>
      <c r="Q2256">
        <v>6.7</v>
      </c>
      <c r="R2256">
        <v>5.78</v>
      </c>
      <c r="S2256">
        <v>3.84</v>
      </c>
      <c r="T2256">
        <v>4.25</v>
      </c>
      <c r="U2256">
        <v>5.45</v>
      </c>
      <c r="V2256">
        <v>4.74</v>
      </c>
      <c r="W2256">
        <v>2007</v>
      </c>
      <c r="X2256">
        <f t="shared" si="69"/>
        <v>0</v>
      </c>
    </row>
    <row r="2257" spans="1:24" ht="12.75" hidden="1" customHeight="1" x14ac:dyDescent="0.45">
      <c r="A2257">
        <v>97</v>
      </c>
      <c r="B2257" t="s">
        <v>148</v>
      </c>
      <c r="C2257" t="s">
        <v>165</v>
      </c>
      <c r="D2257" s="2" t="str">
        <f t="shared" si="68"/>
        <v>UTEP2007</v>
      </c>
      <c r="F2257">
        <v>4</v>
      </c>
      <c r="G2257">
        <v>8</v>
      </c>
      <c r="H2257" s="2">
        <v>0</v>
      </c>
      <c r="I2257">
        <v>2.97</v>
      </c>
      <c r="J2257">
        <v>-12.26</v>
      </c>
      <c r="K2257">
        <v>-9.3000000000000007</v>
      </c>
      <c r="L2257" s="2">
        <f>_xlfn.RANK.EQ(I2257, INDEX(CFB!$I$2:$I$1048576, MATCH(W2257, CFB!$W$2:$W$1048576, 0)):INDEX(CFB!$I$2:$I$1048576, MATCH(W2257, CFB!$W$2:$W$1048576, 0) + COUNTIF(CFB!$W$2:$W$1048576, W2257) - 1), 0)</f>
        <v>43</v>
      </c>
      <c r="M2257" s="2">
        <f>_xlfn.RANK.EQ(J2257, INDEX(CFB!$J$2:$J$1048576, MATCH(W2257, CFB!$W$2:$W$1048576, 0)):INDEX(CFB!$J$2:$J$1048576, MATCH(W2257, CFB!$W$2:$W$1048576, 0) + COUNTIF(CFB!$W$2:$W$1048576, W2257) - 1))</f>
        <v>115</v>
      </c>
      <c r="N2257" s="2">
        <f>RANK(K2257, INDEX(CFB!$K$2:$K$1048576, MATCH(W2257, CFB!$W$2:$W$1048576, 0)):INDEX(CFB!$K$2:$K$1048576, MATCH(W2257, CFB!$W$2:$W$1048576, 0) + COUNTIF(CFB!$W$2:$W$1048576, W2257) - 1))</f>
        <v>97</v>
      </c>
      <c r="O2257">
        <v>40.64</v>
      </c>
      <c r="P2257">
        <v>26.35</v>
      </c>
      <c r="Q2257">
        <v>7.94</v>
      </c>
      <c r="R2257">
        <v>6.85</v>
      </c>
      <c r="S2257">
        <v>4.76</v>
      </c>
      <c r="T2257">
        <v>4.4000000000000004</v>
      </c>
      <c r="U2257">
        <v>6.53</v>
      </c>
      <c r="V2257">
        <v>5.31</v>
      </c>
      <c r="W2257">
        <v>2007</v>
      </c>
      <c r="X2257">
        <f t="shared" si="69"/>
        <v>0</v>
      </c>
    </row>
    <row r="2258" spans="1:24" ht="12.75" hidden="1" customHeight="1" x14ac:dyDescent="0.45">
      <c r="A2258">
        <v>98</v>
      </c>
      <c r="B2258" t="s">
        <v>105</v>
      </c>
      <c r="C2258" t="s">
        <v>162</v>
      </c>
      <c r="D2258" s="2" t="str">
        <f t="shared" si="68"/>
        <v>Buffalo2007</v>
      </c>
      <c r="F2258">
        <v>5</v>
      </c>
      <c r="G2258">
        <v>7</v>
      </c>
      <c r="H2258" s="2">
        <v>0</v>
      </c>
      <c r="I2258">
        <v>-6.44</v>
      </c>
      <c r="J2258">
        <v>-3.29</v>
      </c>
      <c r="K2258">
        <v>-9.73</v>
      </c>
      <c r="L2258" s="2">
        <f>_xlfn.RANK.EQ(I2258, INDEX(CFB!$I$2:$I$1048576, MATCH(W2258, CFB!$W$2:$W$1048576, 0)):INDEX(CFB!$I$2:$I$1048576, MATCH(W2258, CFB!$W$2:$W$1048576, 0) + COUNTIF(CFB!$W$2:$W$1048576, W2258) - 1), 0)</f>
        <v>103</v>
      </c>
      <c r="M2258" s="2">
        <f>_xlfn.RANK.EQ(J2258, INDEX(CFB!$J$2:$J$1048576, MATCH(W2258, CFB!$W$2:$W$1048576, 0)):INDEX(CFB!$J$2:$J$1048576, MATCH(W2258, CFB!$W$2:$W$1048576, 0) + COUNTIF(CFB!$W$2:$W$1048576, W2258) - 1))</f>
        <v>85</v>
      </c>
      <c r="N2258" s="2">
        <f>RANK(K2258, INDEX(CFB!$K$2:$K$1048576, MATCH(W2258, CFB!$W$2:$W$1048576, 0)):INDEX(CFB!$K$2:$K$1048576, MATCH(W2258, CFB!$W$2:$W$1048576, 0) + COUNTIF(CFB!$W$2:$W$1048576, W2258) - 1))</f>
        <v>98</v>
      </c>
      <c r="O2258">
        <v>31.63</v>
      </c>
      <c r="P2258">
        <v>21</v>
      </c>
      <c r="Q2258">
        <v>7.31</v>
      </c>
      <c r="R2258">
        <v>6.39</v>
      </c>
      <c r="S2258">
        <v>3.67</v>
      </c>
      <c r="T2258">
        <v>4.38</v>
      </c>
      <c r="U2258">
        <v>5.57</v>
      </c>
      <c r="V2258">
        <v>5.08</v>
      </c>
      <c r="W2258">
        <v>2007</v>
      </c>
      <c r="X2258">
        <f t="shared" si="69"/>
        <v>0</v>
      </c>
    </row>
    <row r="2259" spans="1:24" ht="12.75" hidden="1" customHeight="1" x14ac:dyDescent="0.45">
      <c r="A2259">
        <v>99</v>
      </c>
      <c r="B2259" t="s">
        <v>62</v>
      </c>
      <c r="C2259" t="s">
        <v>168</v>
      </c>
      <c r="D2259" s="2" t="str">
        <f t="shared" si="68"/>
        <v>Marshall2007</v>
      </c>
      <c r="F2259">
        <v>3</v>
      </c>
      <c r="G2259">
        <v>9</v>
      </c>
      <c r="H2259" s="2">
        <v>0</v>
      </c>
      <c r="I2259">
        <v>-3.54</v>
      </c>
      <c r="J2259">
        <v>-6.39</v>
      </c>
      <c r="K2259">
        <v>-9.93</v>
      </c>
      <c r="L2259" s="2">
        <f>_xlfn.RANK.EQ(I2259, INDEX(CFB!$I$2:$I$1048576, MATCH(W2259, CFB!$W$2:$W$1048576, 0)):INDEX(CFB!$I$2:$I$1048576, MATCH(W2259, CFB!$W$2:$W$1048576, 0) + COUNTIF(CFB!$W$2:$W$1048576, W2259) - 1), 0)</f>
        <v>88</v>
      </c>
      <c r="M2259" s="2">
        <f>_xlfn.RANK.EQ(J2259, INDEX(CFB!$J$2:$J$1048576, MATCH(W2259, CFB!$W$2:$W$1048576, 0)):INDEX(CFB!$J$2:$J$1048576, MATCH(W2259, CFB!$W$2:$W$1048576, 0) + COUNTIF(CFB!$W$2:$W$1048576, W2259) - 1))</f>
        <v>101</v>
      </c>
      <c r="N2259" s="2">
        <f>RANK(K2259, INDEX(CFB!$K$2:$K$1048576, MATCH(W2259, CFB!$W$2:$W$1048576, 0)):INDEX(CFB!$K$2:$K$1048576, MATCH(W2259, CFB!$W$2:$W$1048576, 0) + COUNTIF(CFB!$W$2:$W$1048576, W2259) - 1))</f>
        <v>99</v>
      </c>
      <c r="O2259">
        <v>33.76</v>
      </c>
      <c r="P2259">
        <v>22</v>
      </c>
      <c r="Q2259">
        <v>8.06</v>
      </c>
      <c r="R2259">
        <v>6.9</v>
      </c>
      <c r="S2259">
        <v>4.68</v>
      </c>
      <c r="T2259">
        <v>4.1500000000000004</v>
      </c>
      <c r="U2259">
        <v>6.54</v>
      </c>
      <c r="V2259">
        <v>5.31</v>
      </c>
      <c r="W2259">
        <v>2007</v>
      </c>
      <c r="X2259">
        <f t="shared" si="69"/>
        <v>0</v>
      </c>
    </row>
    <row r="2260" spans="1:24" ht="12.75" hidden="1" customHeight="1" x14ac:dyDescent="0.45">
      <c r="A2260">
        <v>100</v>
      </c>
      <c r="B2260" t="s">
        <v>60</v>
      </c>
      <c r="C2260" t="s">
        <v>164</v>
      </c>
      <c r="D2260" s="2" t="str">
        <f t="shared" si="68"/>
        <v>Duke2007</v>
      </c>
      <c r="F2260">
        <v>1</v>
      </c>
      <c r="G2260">
        <v>11</v>
      </c>
      <c r="H2260" s="2">
        <v>0</v>
      </c>
      <c r="I2260">
        <v>-5.74</v>
      </c>
      <c r="J2260">
        <v>-4.5999999999999996</v>
      </c>
      <c r="K2260">
        <v>-10.34</v>
      </c>
      <c r="L2260" s="2">
        <f>_xlfn.RANK.EQ(I2260, INDEX(CFB!$I$2:$I$1048576, MATCH(W2260, CFB!$W$2:$W$1048576, 0)):INDEX(CFB!$I$2:$I$1048576, MATCH(W2260, CFB!$W$2:$W$1048576, 0) + COUNTIF(CFB!$W$2:$W$1048576, W2260) - 1), 0)</f>
        <v>99</v>
      </c>
      <c r="M2260" s="2">
        <f>_xlfn.RANK.EQ(J2260, INDEX(CFB!$J$2:$J$1048576, MATCH(W2260, CFB!$W$2:$W$1048576, 0)):INDEX(CFB!$J$2:$J$1048576, MATCH(W2260, CFB!$W$2:$W$1048576, 0) + COUNTIF(CFB!$W$2:$W$1048576, W2260) - 1))</f>
        <v>95</v>
      </c>
      <c r="N2260" s="2">
        <f>RANK(K2260, INDEX(CFB!$K$2:$K$1048576, MATCH(W2260, CFB!$W$2:$W$1048576, 0)):INDEX(CFB!$K$2:$K$1048576, MATCH(W2260, CFB!$W$2:$W$1048576, 0) + COUNTIF(CFB!$W$2:$W$1048576, W2260) - 1))</f>
        <v>100</v>
      </c>
      <c r="O2260">
        <v>32.79</v>
      </c>
      <c r="P2260">
        <v>21.13</v>
      </c>
      <c r="Q2260">
        <v>7.69</v>
      </c>
      <c r="R2260">
        <v>6.72</v>
      </c>
      <c r="S2260">
        <v>2.84</v>
      </c>
      <c r="T2260">
        <v>3.93</v>
      </c>
      <c r="U2260">
        <v>5.33</v>
      </c>
      <c r="V2260">
        <v>5.18</v>
      </c>
      <c r="W2260">
        <v>2007</v>
      </c>
      <c r="X2260">
        <f t="shared" si="69"/>
        <v>0</v>
      </c>
    </row>
    <row r="2261" spans="1:24" ht="12.75" hidden="1" customHeight="1" x14ac:dyDescent="0.45">
      <c r="A2261">
        <v>101</v>
      </c>
      <c r="B2261" t="s">
        <v>53</v>
      </c>
      <c r="C2261" t="s">
        <v>179</v>
      </c>
      <c r="D2261" s="2" t="str">
        <f t="shared" si="68"/>
        <v>Syracuse2007</v>
      </c>
      <c r="F2261">
        <v>2</v>
      </c>
      <c r="G2261">
        <v>10</v>
      </c>
      <c r="H2261" s="2">
        <v>0</v>
      </c>
      <c r="I2261">
        <v>-6.26</v>
      </c>
      <c r="J2261">
        <v>-4.46</v>
      </c>
      <c r="K2261">
        <v>-10.72</v>
      </c>
      <c r="L2261" s="2">
        <f>_xlfn.RANK.EQ(I2261, INDEX(CFB!$I$2:$I$1048576, MATCH(W2261, CFB!$W$2:$W$1048576, 0)):INDEX(CFB!$I$2:$I$1048576, MATCH(W2261, CFB!$W$2:$W$1048576, 0) + COUNTIF(CFB!$W$2:$W$1048576, W2261) - 1), 0)</f>
        <v>101</v>
      </c>
      <c r="M2261" s="2">
        <f>_xlfn.RANK.EQ(J2261, INDEX(CFB!$J$2:$J$1048576, MATCH(W2261, CFB!$W$2:$W$1048576, 0)):INDEX(CFB!$J$2:$J$1048576, MATCH(W2261, CFB!$W$2:$W$1048576, 0) + COUNTIF(CFB!$W$2:$W$1048576, W2261) - 1))</f>
        <v>94</v>
      </c>
      <c r="N2261" s="2">
        <f>RANK(K2261, INDEX(CFB!$K$2:$K$1048576, MATCH(W2261, CFB!$W$2:$W$1048576, 0)):INDEX(CFB!$K$2:$K$1048576, MATCH(W2261, CFB!$W$2:$W$1048576, 0) + COUNTIF(CFB!$W$2:$W$1048576, W2261) - 1))</f>
        <v>101</v>
      </c>
      <c r="O2261">
        <v>32.799999999999997</v>
      </c>
      <c r="P2261">
        <v>20.97</v>
      </c>
      <c r="Q2261">
        <v>8.67</v>
      </c>
      <c r="R2261">
        <v>6.71</v>
      </c>
      <c r="S2261">
        <v>2.68</v>
      </c>
      <c r="T2261">
        <v>3.99</v>
      </c>
      <c r="U2261">
        <v>5.77</v>
      </c>
      <c r="V2261">
        <v>5.12</v>
      </c>
      <c r="W2261">
        <v>2007</v>
      </c>
      <c r="X2261">
        <f t="shared" si="69"/>
        <v>0</v>
      </c>
    </row>
    <row r="2262" spans="1:24" ht="12.75" hidden="1" customHeight="1" x14ac:dyDescent="0.45">
      <c r="A2262">
        <v>102</v>
      </c>
      <c r="B2262" t="s">
        <v>45</v>
      </c>
      <c r="C2262" t="s">
        <v>181</v>
      </c>
      <c r="D2262" s="2" t="str">
        <f t="shared" si="68"/>
        <v>Baylor2007</v>
      </c>
      <c r="F2262">
        <v>3</v>
      </c>
      <c r="G2262">
        <v>9</v>
      </c>
      <c r="H2262" s="2">
        <v>0</v>
      </c>
      <c r="I2262">
        <v>-7.8</v>
      </c>
      <c r="J2262">
        <v>-3.35</v>
      </c>
      <c r="K2262">
        <v>-11.15</v>
      </c>
      <c r="L2262" s="2">
        <f>_xlfn.RANK.EQ(I2262, INDEX(CFB!$I$2:$I$1048576, MATCH(W2262, CFB!$W$2:$W$1048576, 0)):INDEX(CFB!$I$2:$I$1048576, MATCH(W2262, CFB!$W$2:$W$1048576, 0) + COUNTIF(CFB!$W$2:$W$1048576, W2262) - 1), 0)</f>
        <v>109</v>
      </c>
      <c r="M2262" s="2">
        <f>_xlfn.RANK.EQ(J2262, INDEX(CFB!$J$2:$J$1048576, MATCH(W2262, CFB!$W$2:$W$1048576, 0)):INDEX(CFB!$J$2:$J$1048576, MATCH(W2262, CFB!$W$2:$W$1048576, 0) + COUNTIF(CFB!$W$2:$W$1048576, W2262) - 1))</f>
        <v>86</v>
      </c>
      <c r="N2262" s="2">
        <f>RANK(K2262, INDEX(CFB!$K$2:$K$1048576, MATCH(W2262, CFB!$W$2:$W$1048576, 0)):INDEX(CFB!$K$2:$K$1048576, MATCH(W2262, CFB!$W$2:$W$1048576, 0) + COUNTIF(CFB!$W$2:$W$1048576, W2262) - 1))</f>
        <v>102</v>
      </c>
      <c r="O2262">
        <v>31.35</v>
      </c>
      <c r="P2262">
        <v>20.95</v>
      </c>
      <c r="Q2262">
        <v>6.72</v>
      </c>
      <c r="R2262">
        <v>6.65</v>
      </c>
      <c r="S2262">
        <v>4.0599999999999996</v>
      </c>
      <c r="T2262">
        <v>3.63</v>
      </c>
      <c r="U2262">
        <v>5.9</v>
      </c>
      <c r="V2262">
        <v>4.8</v>
      </c>
      <c r="W2262">
        <v>2007</v>
      </c>
      <c r="X2262">
        <f t="shared" si="69"/>
        <v>0</v>
      </c>
    </row>
    <row r="2263" spans="1:24" ht="12.75" hidden="1" customHeight="1" x14ac:dyDescent="0.45">
      <c r="A2263">
        <v>103</v>
      </c>
      <c r="B2263" t="s">
        <v>133</v>
      </c>
      <c r="C2263" t="s">
        <v>178</v>
      </c>
      <c r="D2263" s="2" t="str">
        <f t="shared" si="68"/>
        <v>Utah State2007</v>
      </c>
      <c r="F2263">
        <v>2</v>
      </c>
      <c r="G2263">
        <v>10</v>
      </c>
      <c r="H2263" s="2">
        <v>0</v>
      </c>
      <c r="I2263">
        <v>-6.45</v>
      </c>
      <c r="J2263">
        <v>-4.83</v>
      </c>
      <c r="K2263">
        <v>-11.29</v>
      </c>
      <c r="L2263" s="2">
        <f>_xlfn.RANK.EQ(I2263, INDEX(CFB!$I$2:$I$1048576, MATCH(W2263, CFB!$W$2:$W$1048576, 0)):INDEX(CFB!$I$2:$I$1048576, MATCH(W2263, CFB!$W$2:$W$1048576, 0) + COUNTIF(CFB!$W$2:$W$1048576, W2263) - 1), 0)</f>
        <v>104</v>
      </c>
      <c r="M2263" s="2">
        <f>_xlfn.RANK.EQ(J2263, INDEX(CFB!$J$2:$J$1048576, MATCH(W2263, CFB!$W$2:$W$1048576, 0)):INDEX(CFB!$J$2:$J$1048576, MATCH(W2263, CFB!$W$2:$W$1048576, 0) + COUNTIF(CFB!$W$2:$W$1048576, W2263) - 1))</f>
        <v>96</v>
      </c>
      <c r="N2263" s="2">
        <f>RANK(K2263, INDEX(CFB!$K$2:$K$1048576, MATCH(W2263, CFB!$W$2:$W$1048576, 0)):INDEX(CFB!$K$2:$K$1048576, MATCH(W2263, CFB!$W$2:$W$1048576, 0) + COUNTIF(CFB!$W$2:$W$1048576, W2263) - 1))</f>
        <v>103</v>
      </c>
      <c r="O2263">
        <v>31.51</v>
      </c>
      <c r="P2263">
        <v>22.88</v>
      </c>
      <c r="Q2263">
        <v>7.71</v>
      </c>
      <c r="R2263">
        <v>6.85</v>
      </c>
      <c r="S2263">
        <v>3.72</v>
      </c>
      <c r="T2263">
        <v>4.5599999999999996</v>
      </c>
      <c r="U2263">
        <v>5.42</v>
      </c>
      <c r="V2263">
        <v>5.29</v>
      </c>
      <c r="W2263">
        <v>2007</v>
      </c>
      <c r="X2263">
        <f t="shared" si="69"/>
        <v>0</v>
      </c>
    </row>
    <row r="2264" spans="1:24" ht="12.75" hidden="1" customHeight="1" x14ac:dyDescent="0.45">
      <c r="A2264">
        <v>104</v>
      </c>
      <c r="B2264" t="s">
        <v>42</v>
      </c>
      <c r="C2264" t="s">
        <v>10</v>
      </c>
      <c r="D2264" s="2" t="str">
        <f t="shared" si="68"/>
        <v>Minnesota2007</v>
      </c>
      <c r="F2264">
        <v>1</v>
      </c>
      <c r="G2264">
        <v>11</v>
      </c>
      <c r="H2264" s="2">
        <v>0</v>
      </c>
      <c r="I2264">
        <v>1.49</v>
      </c>
      <c r="J2264">
        <v>-13.17</v>
      </c>
      <c r="K2264">
        <v>-11.69</v>
      </c>
      <c r="L2264" s="2">
        <f>_xlfn.RANK.EQ(I2264, INDEX(CFB!$I$2:$I$1048576, MATCH(W2264, CFB!$W$2:$W$1048576, 0)):INDEX(CFB!$I$2:$I$1048576, MATCH(W2264, CFB!$W$2:$W$1048576, 0) + COUNTIF(CFB!$W$2:$W$1048576, W2264) - 1), 0)</f>
        <v>56</v>
      </c>
      <c r="M2264" s="2">
        <f>_xlfn.RANK.EQ(J2264, INDEX(CFB!$J$2:$J$1048576, MATCH(W2264, CFB!$W$2:$W$1048576, 0)):INDEX(CFB!$J$2:$J$1048576, MATCH(W2264, CFB!$W$2:$W$1048576, 0) + COUNTIF(CFB!$W$2:$W$1048576, W2264) - 1))</f>
        <v>117</v>
      </c>
      <c r="N2264" s="2">
        <f>RANK(K2264, INDEX(CFB!$K$2:$K$1048576, MATCH(W2264, CFB!$W$2:$W$1048576, 0)):INDEX(CFB!$K$2:$K$1048576, MATCH(W2264, CFB!$W$2:$W$1048576, 0) + COUNTIF(CFB!$W$2:$W$1048576, W2264) - 1))</f>
        <v>104</v>
      </c>
      <c r="O2264">
        <v>38.64</v>
      </c>
      <c r="P2264">
        <v>27.09</v>
      </c>
      <c r="Q2264">
        <v>7.64</v>
      </c>
      <c r="R2264">
        <v>7.35</v>
      </c>
      <c r="S2264">
        <v>5.17</v>
      </c>
      <c r="T2264">
        <v>5.28</v>
      </c>
      <c r="U2264">
        <v>6.48</v>
      </c>
      <c r="V2264">
        <v>6.15</v>
      </c>
      <c r="W2264">
        <v>2007</v>
      </c>
      <c r="X2264">
        <f t="shared" si="69"/>
        <v>0</v>
      </c>
    </row>
    <row r="2265" spans="1:24" ht="12.75" hidden="1" customHeight="1" x14ac:dyDescent="0.45">
      <c r="A2265">
        <v>105</v>
      </c>
      <c r="B2265" t="s">
        <v>134</v>
      </c>
      <c r="C2265" t="s">
        <v>161</v>
      </c>
      <c r="D2265" s="2" t="str">
        <f t="shared" si="68"/>
        <v>Eastern Michigan2007</v>
      </c>
      <c r="F2265">
        <v>4</v>
      </c>
      <c r="G2265">
        <v>8</v>
      </c>
      <c r="H2265" s="2">
        <v>0</v>
      </c>
      <c r="I2265">
        <v>-5.05</v>
      </c>
      <c r="J2265">
        <v>-6.83</v>
      </c>
      <c r="K2265">
        <v>-11.88</v>
      </c>
      <c r="L2265" s="2">
        <f>_xlfn.RANK.EQ(I2265, INDEX(CFB!$I$2:$I$1048576, MATCH(W2265, CFB!$W$2:$W$1048576, 0)):INDEX(CFB!$I$2:$I$1048576, MATCH(W2265, CFB!$W$2:$W$1048576, 0) + COUNTIF(CFB!$W$2:$W$1048576, W2265) - 1), 0)</f>
        <v>96</v>
      </c>
      <c r="M2265" s="2">
        <f>_xlfn.RANK.EQ(J2265, INDEX(CFB!$J$2:$J$1048576, MATCH(W2265, CFB!$W$2:$W$1048576, 0)):INDEX(CFB!$J$2:$J$1048576, MATCH(W2265, CFB!$W$2:$W$1048576, 0) + COUNTIF(CFB!$W$2:$W$1048576, W2265) - 1))</f>
        <v>103</v>
      </c>
      <c r="N2265" s="2">
        <f>RANK(K2265, INDEX(CFB!$K$2:$K$1048576, MATCH(W2265, CFB!$W$2:$W$1048576, 0)):INDEX(CFB!$K$2:$K$1048576, MATCH(W2265, CFB!$W$2:$W$1048576, 0) + COUNTIF(CFB!$W$2:$W$1048576, W2265) - 1))</f>
        <v>105</v>
      </c>
      <c r="O2265">
        <v>31.24</v>
      </c>
      <c r="P2265">
        <v>23.17</v>
      </c>
      <c r="Q2265">
        <v>6.53</v>
      </c>
      <c r="R2265">
        <v>6.63</v>
      </c>
      <c r="S2265">
        <v>4.22</v>
      </c>
      <c r="T2265">
        <v>5.12</v>
      </c>
      <c r="U2265">
        <v>5.39</v>
      </c>
      <c r="V2265">
        <v>5.66</v>
      </c>
      <c r="W2265">
        <v>2007</v>
      </c>
      <c r="X2265">
        <f t="shared" si="69"/>
        <v>0</v>
      </c>
    </row>
    <row r="2266" spans="1:24" ht="12.75" hidden="1" customHeight="1" x14ac:dyDescent="0.45">
      <c r="A2266">
        <v>106</v>
      </c>
      <c r="B2266" t="s">
        <v>94</v>
      </c>
      <c r="C2266" t="s">
        <v>161</v>
      </c>
      <c r="D2266" s="2" t="str">
        <f t="shared" si="68"/>
        <v>Toledo2007</v>
      </c>
      <c r="F2266">
        <v>5</v>
      </c>
      <c r="G2266">
        <v>7</v>
      </c>
      <c r="H2266" s="2">
        <v>0</v>
      </c>
      <c r="I2266">
        <v>2.2599999999999998</v>
      </c>
      <c r="J2266">
        <v>-14.16</v>
      </c>
      <c r="K2266">
        <v>-11.89</v>
      </c>
      <c r="L2266" s="2">
        <f>_xlfn.RANK.EQ(I2266, INDEX(CFB!$I$2:$I$1048576, MATCH(W2266, CFB!$W$2:$W$1048576, 0)):INDEX(CFB!$I$2:$I$1048576, MATCH(W2266, CFB!$W$2:$W$1048576, 0) + COUNTIF(CFB!$W$2:$W$1048576, W2266) - 1), 0)</f>
        <v>52</v>
      </c>
      <c r="M2266" s="2">
        <f>_xlfn.RANK.EQ(J2266, INDEX(CFB!$J$2:$J$1048576, MATCH(W2266, CFB!$W$2:$W$1048576, 0)):INDEX(CFB!$J$2:$J$1048576, MATCH(W2266, CFB!$W$2:$W$1048576, 0) + COUNTIF(CFB!$W$2:$W$1048576, W2266) - 1))</f>
        <v>118</v>
      </c>
      <c r="N2266" s="2">
        <f>RANK(K2266, INDEX(CFB!$K$2:$K$1048576, MATCH(W2266, CFB!$W$2:$W$1048576, 0)):INDEX(CFB!$K$2:$K$1048576, MATCH(W2266, CFB!$W$2:$W$1048576, 0) + COUNTIF(CFB!$W$2:$W$1048576, W2266) - 1))</f>
        <v>106</v>
      </c>
      <c r="O2266">
        <v>39.880000000000003</v>
      </c>
      <c r="P2266">
        <v>31.11</v>
      </c>
      <c r="Q2266">
        <v>7.43</v>
      </c>
      <c r="R2266">
        <v>7.46</v>
      </c>
      <c r="S2266">
        <v>5.0199999999999996</v>
      </c>
      <c r="T2266">
        <v>5.08</v>
      </c>
      <c r="U2266">
        <v>6.23</v>
      </c>
      <c r="V2266">
        <v>5.84</v>
      </c>
      <c r="W2266">
        <v>2007</v>
      </c>
      <c r="X2266">
        <f t="shared" si="69"/>
        <v>0</v>
      </c>
    </row>
    <row r="2267" spans="1:24" ht="12.75" hidden="1" customHeight="1" x14ac:dyDescent="0.45">
      <c r="A2267">
        <v>107</v>
      </c>
      <c r="B2267" t="s">
        <v>153</v>
      </c>
      <c r="C2267" t="s">
        <v>162</v>
      </c>
      <c r="D2267" s="2" t="str">
        <f t="shared" si="68"/>
        <v>Kent State2007</v>
      </c>
      <c r="F2267">
        <v>3</v>
      </c>
      <c r="G2267">
        <v>9</v>
      </c>
      <c r="H2267" s="2">
        <v>0</v>
      </c>
      <c r="I2267">
        <v>-7.99</v>
      </c>
      <c r="J2267">
        <v>-4.3</v>
      </c>
      <c r="K2267">
        <v>-12.29</v>
      </c>
      <c r="L2267" s="2">
        <f>_xlfn.RANK.EQ(I2267, INDEX(CFB!$I$2:$I$1048576, MATCH(W2267, CFB!$W$2:$W$1048576, 0)):INDEX(CFB!$I$2:$I$1048576, MATCH(W2267, CFB!$W$2:$W$1048576, 0) + COUNTIF(CFB!$W$2:$W$1048576, W2267) - 1), 0)</f>
        <v>111</v>
      </c>
      <c r="M2267" s="2">
        <f>_xlfn.RANK.EQ(J2267, INDEX(CFB!$J$2:$J$1048576, MATCH(W2267, CFB!$W$2:$W$1048576, 0)):INDEX(CFB!$J$2:$J$1048576, MATCH(W2267, CFB!$W$2:$W$1048576, 0) + COUNTIF(CFB!$W$2:$W$1048576, W2267) - 1))</f>
        <v>91</v>
      </c>
      <c r="N2267" s="2">
        <f>RANK(K2267, INDEX(CFB!$K$2:$K$1048576, MATCH(W2267, CFB!$W$2:$W$1048576, 0)):INDEX(CFB!$K$2:$K$1048576, MATCH(W2267, CFB!$W$2:$W$1048576, 0) + COUNTIF(CFB!$W$2:$W$1048576, W2267) - 1))</f>
        <v>107</v>
      </c>
      <c r="O2267">
        <v>29.05</v>
      </c>
      <c r="P2267">
        <v>23.27</v>
      </c>
      <c r="Q2267">
        <v>7.07</v>
      </c>
      <c r="R2267">
        <v>7.57</v>
      </c>
      <c r="S2267">
        <v>4.5599999999999996</v>
      </c>
      <c r="T2267">
        <v>3.91</v>
      </c>
      <c r="U2267">
        <v>5.67</v>
      </c>
      <c r="V2267">
        <v>5.24</v>
      </c>
      <c r="W2267">
        <v>2007</v>
      </c>
      <c r="X2267">
        <f t="shared" si="69"/>
        <v>0</v>
      </c>
    </row>
    <row r="2268" spans="1:24" ht="12.75" hidden="1" customHeight="1" x14ac:dyDescent="0.45">
      <c r="A2268">
        <v>108</v>
      </c>
      <c r="B2268" t="s">
        <v>149</v>
      </c>
      <c r="C2268" t="s">
        <v>178</v>
      </c>
      <c r="D2268" s="2" t="str">
        <f t="shared" si="68"/>
        <v>New Mexico State2007</v>
      </c>
      <c r="F2268">
        <v>4</v>
      </c>
      <c r="G2268">
        <v>9</v>
      </c>
      <c r="H2268" s="2">
        <v>0</v>
      </c>
      <c r="I2268">
        <v>-4.04</v>
      </c>
      <c r="J2268">
        <v>-8.27</v>
      </c>
      <c r="K2268">
        <v>-12.32</v>
      </c>
      <c r="L2268" s="2">
        <f>_xlfn.RANK.EQ(I2268, INDEX(CFB!$I$2:$I$1048576, MATCH(W2268, CFB!$W$2:$W$1048576, 0)):INDEX(CFB!$I$2:$I$1048576, MATCH(W2268, CFB!$W$2:$W$1048576, 0) + COUNTIF(CFB!$W$2:$W$1048576, W2268) - 1), 0)</f>
        <v>90</v>
      </c>
      <c r="M2268" s="2">
        <f>_xlfn.RANK.EQ(J2268, INDEX(CFB!$J$2:$J$1048576, MATCH(W2268, CFB!$W$2:$W$1048576, 0)):INDEX(CFB!$J$2:$J$1048576, MATCH(W2268, CFB!$W$2:$W$1048576, 0) + COUNTIF(CFB!$W$2:$W$1048576, W2268) - 1))</f>
        <v>107</v>
      </c>
      <c r="N2268" s="2">
        <f>RANK(K2268, INDEX(CFB!$K$2:$K$1048576, MATCH(W2268, CFB!$W$2:$W$1048576, 0)):INDEX(CFB!$K$2:$K$1048576, MATCH(W2268, CFB!$W$2:$W$1048576, 0) + COUNTIF(CFB!$W$2:$W$1048576, W2268) - 1))</f>
        <v>108</v>
      </c>
      <c r="O2268">
        <v>32.700000000000003</v>
      </c>
      <c r="P2268">
        <v>27.35</v>
      </c>
      <c r="Q2268">
        <v>7.71</v>
      </c>
      <c r="R2268">
        <v>7.6</v>
      </c>
      <c r="S2268">
        <v>3.56</v>
      </c>
      <c r="T2268">
        <v>4.16</v>
      </c>
      <c r="U2268">
        <v>6.28</v>
      </c>
      <c r="V2268">
        <v>5.5</v>
      </c>
      <c r="W2268">
        <v>2007</v>
      </c>
      <c r="X2268">
        <f t="shared" si="69"/>
        <v>0</v>
      </c>
    </row>
    <row r="2269" spans="1:24" ht="12.75" hidden="1" customHeight="1" x14ac:dyDescent="0.45">
      <c r="A2269">
        <v>109</v>
      </c>
      <c r="B2269" t="s">
        <v>127</v>
      </c>
      <c r="C2269" t="s">
        <v>162</v>
      </c>
      <c r="D2269" s="2" t="str">
        <f t="shared" si="68"/>
        <v>Akron2007</v>
      </c>
      <c r="F2269">
        <v>4</v>
      </c>
      <c r="G2269">
        <v>8</v>
      </c>
      <c r="H2269" s="2">
        <v>0</v>
      </c>
      <c r="I2269">
        <v>-6.34</v>
      </c>
      <c r="J2269">
        <v>-6.19</v>
      </c>
      <c r="K2269">
        <v>-12.52</v>
      </c>
      <c r="L2269" s="2">
        <f>_xlfn.RANK.EQ(I2269, INDEX(CFB!$I$2:$I$1048576, MATCH(W2269, CFB!$W$2:$W$1048576, 0)):INDEX(CFB!$I$2:$I$1048576, MATCH(W2269, CFB!$W$2:$W$1048576, 0) + COUNTIF(CFB!$W$2:$W$1048576, W2269) - 1), 0)</f>
        <v>102</v>
      </c>
      <c r="M2269" s="2">
        <f>_xlfn.RANK.EQ(J2269, INDEX(CFB!$J$2:$J$1048576, MATCH(W2269, CFB!$W$2:$W$1048576, 0)):INDEX(CFB!$J$2:$J$1048576, MATCH(W2269, CFB!$W$2:$W$1048576, 0) + COUNTIF(CFB!$W$2:$W$1048576, W2269) - 1))</f>
        <v>100</v>
      </c>
      <c r="N2269" s="2">
        <f>RANK(K2269, INDEX(CFB!$K$2:$K$1048576, MATCH(W2269, CFB!$W$2:$W$1048576, 0)):INDEX(CFB!$K$2:$K$1048576, MATCH(W2269, CFB!$W$2:$W$1048576, 0) + COUNTIF(CFB!$W$2:$W$1048576, W2269) - 1))</f>
        <v>109</v>
      </c>
      <c r="O2269">
        <v>29.98</v>
      </c>
      <c r="P2269">
        <v>22.57</v>
      </c>
      <c r="Q2269">
        <v>6.65</v>
      </c>
      <c r="R2269">
        <v>6.37</v>
      </c>
      <c r="S2269">
        <v>3.68</v>
      </c>
      <c r="T2269">
        <v>4.58</v>
      </c>
      <c r="U2269">
        <v>5.22</v>
      </c>
      <c r="V2269">
        <v>5.25</v>
      </c>
      <c r="W2269">
        <v>2007</v>
      </c>
      <c r="X2269">
        <f t="shared" si="69"/>
        <v>0</v>
      </c>
    </row>
    <row r="2270" spans="1:24" ht="12.75" hidden="1" customHeight="1" x14ac:dyDescent="0.45">
      <c r="A2270">
        <v>110</v>
      </c>
      <c r="B2270" t="s">
        <v>77</v>
      </c>
      <c r="C2270" t="s">
        <v>174</v>
      </c>
      <c r="D2270" s="2" t="str">
        <f t="shared" si="68"/>
        <v>Louisiana2007</v>
      </c>
      <c r="F2270">
        <v>3</v>
      </c>
      <c r="G2270">
        <v>9</v>
      </c>
      <c r="H2270" s="2">
        <v>0</v>
      </c>
      <c r="I2270">
        <v>-4.84</v>
      </c>
      <c r="J2270">
        <v>-8.52</v>
      </c>
      <c r="K2270">
        <v>-13.36</v>
      </c>
      <c r="L2270" s="2">
        <f>_xlfn.RANK.EQ(I2270, INDEX(CFB!$I$2:$I$1048576, MATCH(W2270, CFB!$W$2:$W$1048576, 0)):INDEX(CFB!$I$2:$I$1048576, MATCH(W2270, CFB!$W$2:$W$1048576, 0) + COUNTIF(CFB!$W$2:$W$1048576, W2270) - 1), 0)</f>
        <v>95</v>
      </c>
      <c r="M2270" s="2">
        <f>_xlfn.RANK.EQ(J2270, INDEX(CFB!$J$2:$J$1048576, MATCH(W2270, CFB!$W$2:$W$1048576, 0)):INDEX(CFB!$J$2:$J$1048576, MATCH(W2270, CFB!$W$2:$W$1048576, 0) + COUNTIF(CFB!$W$2:$W$1048576, W2270) - 1))</f>
        <v>109</v>
      </c>
      <c r="N2270" s="2">
        <f>RANK(K2270, INDEX(CFB!$K$2:$K$1048576, MATCH(W2270, CFB!$W$2:$W$1048576, 0)):INDEX(CFB!$K$2:$K$1048576, MATCH(W2270, CFB!$W$2:$W$1048576, 0) + COUNTIF(CFB!$W$2:$W$1048576, W2270) - 1))</f>
        <v>110</v>
      </c>
      <c r="O2270">
        <v>30.86</v>
      </c>
      <c r="P2270">
        <v>28.05</v>
      </c>
      <c r="Q2270">
        <v>6.89</v>
      </c>
      <c r="R2270">
        <v>6.76</v>
      </c>
      <c r="S2270">
        <v>5.64</v>
      </c>
      <c r="T2270">
        <v>4.87</v>
      </c>
      <c r="U2270">
        <v>6.25</v>
      </c>
      <c r="V2270">
        <v>5.48</v>
      </c>
      <c r="W2270">
        <v>2007</v>
      </c>
      <c r="X2270">
        <f t="shared" si="69"/>
        <v>0</v>
      </c>
    </row>
    <row r="2271" spans="1:24" ht="12.75" hidden="1" customHeight="1" x14ac:dyDescent="0.45">
      <c r="A2271">
        <v>111</v>
      </c>
      <c r="B2271" t="s">
        <v>58</v>
      </c>
      <c r="C2271" t="s">
        <v>165</v>
      </c>
      <c r="D2271" s="2" t="str">
        <f t="shared" si="68"/>
        <v>Tulane2007</v>
      </c>
      <c r="F2271">
        <v>4</v>
      </c>
      <c r="G2271">
        <v>8</v>
      </c>
      <c r="H2271" s="2">
        <v>0</v>
      </c>
      <c r="I2271">
        <v>-6.86</v>
      </c>
      <c r="J2271">
        <v>-6.71</v>
      </c>
      <c r="K2271">
        <v>-13.57</v>
      </c>
      <c r="L2271" s="2">
        <f>_xlfn.RANK.EQ(I2271, INDEX(CFB!$I$2:$I$1048576, MATCH(W2271, CFB!$W$2:$W$1048576, 0)):INDEX(CFB!$I$2:$I$1048576, MATCH(W2271, CFB!$W$2:$W$1048576, 0) + COUNTIF(CFB!$W$2:$W$1048576, W2271) - 1), 0)</f>
        <v>106</v>
      </c>
      <c r="M2271" s="2">
        <f>_xlfn.RANK.EQ(J2271, INDEX(CFB!$J$2:$J$1048576, MATCH(W2271, CFB!$W$2:$W$1048576, 0)):INDEX(CFB!$J$2:$J$1048576, MATCH(W2271, CFB!$W$2:$W$1048576, 0) + COUNTIF(CFB!$W$2:$W$1048576, W2271) - 1))</f>
        <v>102</v>
      </c>
      <c r="N2271" s="2">
        <f>RANK(K2271, INDEX(CFB!$K$2:$K$1048576, MATCH(W2271, CFB!$W$2:$W$1048576, 0)):INDEX(CFB!$K$2:$K$1048576, MATCH(W2271, CFB!$W$2:$W$1048576, 0) + COUNTIF(CFB!$W$2:$W$1048576, W2271) - 1))</f>
        <v>111</v>
      </c>
      <c r="O2271">
        <v>30.43</v>
      </c>
      <c r="P2271">
        <v>21.03</v>
      </c>
      <c r="Q2271">
        <v>6.94</v>
      </c>
      <c r="R2271">
        <v>7.31</v>
      </c>
      <c r="S2271">
        <v>5.12</v>
      </c>
      <c r="T2271">
        <v>3.49</v>
      </c>
      <c r="U2271">
        <v>6.05</v>
      </c>
      <c r="V2271">
        <v>5.3</v>
      </c>
      <c r="W2271">
        <v>2007</v>
      </c>
      <c r="X2271">
        <f t="shared" si="69"/>
        <v>0</v>
      </c>
    </row>
    <row r="2272" spans="1:24" ht="12.75" hidden="1" customHeight="1" x14ac:dyDescent="0.45">
      <c r="A2272">
        <v>112</v>
      </c>
      <c r="B2272" t="s">
        <v>48</v>
      </c>
      <c r="C2272" t="s">
        <v>12</v>
      </c>
      <c r="D2272" s="2" t="str">
        <f t="shared" si="68"/>
        <v>Army2007</v>
      </c>
      <c r="F2272">
        <v>3</v>
      </c>
      <c r="G2272">
        <v>9</v>
      </c>
      <c r="H2272" s="2">
        <v>0</v>
      </c>
      <c r="I2272">
        <v>-11.94</v>
      </c>
      <c r="J2272">
        <v>-1.96</v>
      </c>
      <c r="K2272">
        <v>-13.9</v>
      </c>
      <c r="L2272" s="2">
        <f>_xlfn.RANK.EQ(I2272, INDEX(CFB!$I$2:$I$1048576, MATCH(W2272, CFB!$W$2:$W$1048576, 0)):INDEX(CFB!$I$2:$I$1048576, MATCH(W2272, CFB!$W$2:$W$1048576, 0) + COUNTIF(CFB!$W$2:$W$1048576, W2272) - 1), 0)</f>
        <v>118</v>
      </c>
      <c r="M2272" s="2">
        <f>_xlfn.RANK.EQ(J2272, INDEX(CFB!$J$2:$J$1048576, MATCH(W2272, CFB!$W$2:$W$1048576, 0)):INDEX(CFB!$J$2:$J$1048576, MATCH(W2272, CFB!$W$2:$W$1048576, 0) + COUNTIF(CFB!$W$2:$W$1048576, W2272) - 1))</f>
        <v>76</v>
      </c>
      <c r="N2272" s="2">
        <f>RANK(K2272, INDEX(CFB!$K$2:$K$1048576, MATCH(W2272, CFB!$W$2:$W$1048576, 0)):INDEX(CFB!$K$2:$K$1048576, MATCH(W2272, CFB!$W$2:$W$1048576, 0) + COUNTIF(CFB!$W$2:$W$1048576, W2272) - 1))</f>
        <v>112</v>
      </c>
      <c r="O2272">
        <v>25.52</v>
      </c>
      <c r="P2272">
        <v>19.39</v>
      </c>
      <c r="Q2272">
        <v>6.45</v>
      </c>
      <c r="R2272">
        <v>6.41</v>
      </c>
      <c r="S2272">
        <v>3.1</v>
      </c>
      <c r="T2272">
        <v>4.22</v>
      </c>
      <c r="U2272">
        <v>4.76</v>
      </c>
      <c r="V2272">
        <v>4.8899999999999997</v>
      </c>
      <c r="W2272">
        <v>2007</v>
      </c>
      <c r="X2272">
        <f t="shared" si="69"/>
        <v>0</v>
      </c>
    </row>
    <row r="2273" spans="1:24" ht="12.75" hidden="1" customHeight="1" x14ac:dyDescent="0.45">
      <c r="A2273">
        <v>113</v>
      </c>
      <c r="B2273" t="s">
        <v>135</v>
      </c>
      <c r="C2273" t="s">
        <v>168</v>
      </c>
      <c r="D2273" s="2" t="str">
        <f t="shared" si="68"/>
        <v>UAB2007</v>
      </c>
      <c r="F2273">
        <v>2</v>
      </c>
      <c r="G2273">
        <v>10</v>
      </c>
      <c r="H2273" s="2">
        <v>0</v>
      </c>
      <c r="I2273">
        <v>-8.66</v>
      </c>
      <c r="J2273">
        <v>-5.32</v>
      </c>
      <c r="K2273">
        <v>-13.98</v>
      </c>
      <c r="L2273" s="2">
        <f>_xlfn.RANK.EQ(I2273, INDEX(CFB!$I$2:$I$1048576, MATCH(W2273, CFB!$W$2:$W$1048576, 0)):INDEX(CFB!$I$2:$I$1048576, MATCH(W2273, CFB!$W$2:$W$1048576, 0) + COUNTIF(CFB!$W$2:$W$1048576, W2273) - 1), 0)</f>
        <v>113</v>
      </c>
      <c r="M2273" s="2">
        <f>_xlfn.RANK.EQ(J2273, INDEX(CFB!$J$2:$J$1048576, MATCH(W2273, CFB!$W$2:$W$1048576, 0)):INDEX(CFB!$J$2:$J$1048576, MATCH(W2273, CFB!$W$2:$W$1048576, 0) + COUNTIF(CFB!$W$2:$W$1048576, W2273) - 1))</f>
        <v>98</v>
      </c>
      <c r="N2273" s="2">
        <f>RANK(K2273, INDEX(CFB!$K$2:$K$1048576, MATCH(W2273, CFB!$W$2:$W$1048576, 0)):INDEX(CFB!$K$2:$K$1048576, MATCH(W2273, CFB!$W$2:$W$1048576, 0) + COUNTIF(CFB!$W$2:$W$1048576, W2273) - 1))</f>
        <v>113</v>
      </c>
      <c r="O2273">
        <v>28.99</v>
      </c>
      <c r="P2273">
        <v>24.53</v>
      </c>
      <c r="Q2273">
        <v>6.31</v>
      </c>
      <c r="R2273">
        <v>6.78</v>
      </c>
      <c r="S2273">
        <v>4.26</v>
      </c>
      <c r="T2273">
        <v>5.04</v>
      </c>
      <c r="U2273">
        <v>5.46</v>
      </c>
      <c r="V2273">
        <v>5.65</v>
      </c>
      <c r="W2273">
        <v>2007</v>
      </c>
      <c r="X2273">
        <f t="shared" si="69"/>
        <v>0</v>
      </c>
    </row>
    <row r="2274" spans="1:24" ht="12.75" hidden="1" customHeight="1" x14ac:dyDescent="0.45">
      <c r="A2274">
        <v>114</v>
      </c>
      <c r="B2274" t="s">
        <v>129</v>
      </c>
      <c r="C2274" t="s">
        <v>165</v>
      </c>
      <c r="D2274" s="2" t="str">
        <f t="shared" si="68"/>
        <v>Rice2007</v>
      </c>
      <c r="F2274">
        <v>3</v>
      </c>
      <c r="G2274">
        <v>9</v>
      </c>
      <c r="H2274" s="2">
        <v>0</v>
      </c>
      <c r="I2274">
        <v>1.1599999999999999</v>
      </c>
      <c r="J2274">
        <v>-15.74</v>
      </c>
      <c r="K2274">
        <v>-14.59</v>
      </c>
      <c r="L2274" s="2">
        <f>_xlfn.RANK.EQ(I2274, INDEX(CFB!$I$2:$I$1048576, MATCH(W2274, CFB!$W$2:$W$1048576, 0)):INDEX(CFB!$I$2:$I$1048576, MATCH(W2274, CFB!$W$2:$W$1048576, 0) + COUNTIF(CFB!$W$2:$W$1048576, W2274) - 1), 0)</f>
        <v>58</v>
      </c>
      <c r="M2274" s="2">
        <f>_xlfn.RANK.EQ(J2274, INDEX(CFB!$J$2:$J$1048576, MATCH(W2274, CFB!$W$2:$W$1048576, 0)):INDEX(CFB!$J$2:$J$1048576, MATCH(W2274, CFB!$W$2:$W$1048576, 0) + COUNTIF(CFB!$W$2:$W$1048576, W2274) - 1))</f>
        <v>120</v>
      </c>
      <c r="N2274" s="2">
        <f>RANK(K2274, INDEX(CFB!$K$2:$K$1048576, MATCH(W2274, CFB!$W$2:$W$1048576, 0)):INDEX(CFB!$K$2:$K$1048576, MATCH(W2274, CFB!$W$2:$W$1048576, 0) + COUNTIF(CFB!$W$2:$W$1048576, W2274) - 1))</f>
        <v>114</v>
      </c>
      <c r="O2274">
        <v>38.29</v>
      </c>
      <c r="P2274">
        <v>32.25</v>
      </c>
      <c r="Q2274">
        <v>7</v>
      </c>
      <c r="R2274">
        <v>7.62</v>
      </c>
      <c r="S2274">
        <v>3.84</v>
      </c>
      <c r="T2274">
        <v>4.2</v>
      </c>
      <c r="U2274">
        <v>5.81</v>
      </c>
      <c r="V2274">
        <v>5.49</v>
      </c>
      <c r="W2274">
        <v>2007</v>
      </c>
      <c r="X2274">
        <f t="shared" si="69"/>
        <v>0</v>
      </c>
    </row>
    <row r="2275" spans="1:24" ht="12.75" hidden="1" customHeight="1" x14ac:dyDescent="0.45">
      <c r="A2275">
        <v>115</v>
      </c>
      <c r="B2275" t="s">
        <v>144</v>
      </c>
      <c r="C2275" t="s">
        <v>162</v>
      </c>
      <c r="D2275" s="2" t="str">
        <f t="shared" si="68"/>
        <v>Temple2007</v>
      </c>
      <c r="F2275">
        <v>4</v>
      </c>
      <c r="G2275">
        <v>8</v>
      </c>
      <c r="H2275" s="2">
        <v>0</v>
      </c>
      <c r="I2275">
        <v>-12.53</v>
      </c>
      <c r="J2275">
        <v>-2.2400000000000002</v>
      </c>
      <c r="K2275">
        <v>-14.76</v>
      </c>
      <c r="L2275" s="2">
        <f>_xlfn.RANK.EQ(I2275, INDEX(CFB!$I$2:$I$1048576, MATCH(W2275, CFB!$W$2:$W$1048576, 0)):INDEX(CFB!$I$2:$I$1048576, MATCH(W2275, CFB!$W$2:$W$1048576, 0) + COUNTIF(CFB!$W$2:$W$1048576, W2275) - 1), 0)</f>
        <v>119</v>
      </c>
      <c r="M2275" s="2">
        <f>_xlfn.RANK.EQ(J2275, INDEX(CFB!$J$2:$J$1048576, MATCH(W2275, CFB!$W$2:$W$1048576, 0)):INDEX(CFB!$J$2:$J$1048576, MATCH(W2275, CFB!$W$2:$W$1048576, 0) + COUNTIF(CFB!$W$2:$W$1048576, W2275) - 1))</f>
        <v>79</v>
      </c>
      <c r="N2275" s="2">
        <f>RANK(K2275, INDEX(CFB!$K$2:$K$1048576, MATCH(W2275, CFB!$W$2:$W$1048576, 0)):INDEX(CFB!$K$2:$K$1048576, MATCH(W2275, CFB!$W$2:$W$1048576, 0) + COUNTIF(CFB!$W$2:$W$1048576, W2275) - 1))</f>
        <v>115</v>
      </c>
      <c r="O2275">
        <v>23.75</v>
      </c>
      <c r="P2275">
        <v>20.04</v>
      </c>
      <c r="Q2275">
        <v>7.27</v>
      </c>
      <c r="R2275">
        <v>6.12</v>
      </c>
      <c r="S2275">
        <v>2.58</v>
      </c>
      <c r="T2275">
        <v>4.17</v>
      </c>
      <c r="U2275">
        <v>4.96</v>
      </c>
      <c r="V2275">
        <v>4.97</v>
      </c>
      <c r="W2275">
        <v>2007</v>
      </c>
      <c r="X2275">
        <f t="shared" si="69"/>
        <v>0</v>
      </c>
    </row>
    <row r="2276" spans="1:24" ht="12.75" hidden="1" customHeight="1" x14ac:dyDescent="0.45">
      <c r="A2276">
        <v>116</v>
      </c>
      <c r="B2276" t="s">
        <v>24</v>
      </c>
      <c r="C2276" t="s">
        <v>165</v>
      </c>
      <c r="D2276" s="2" t="str">
        <f t="shared" si="68"/>
        <v>SMU2007</v>
      </c>
      <c r="F2276">
        <v>1</v>
      </c>
      <c r="G2276">
        <v>11</v>
      </c>
      <c r="H2276" s="2">
        <v>0</v>
      </c>
      <c r="I2276">
        <v>-2.72</v>
      </c>
      <c r="J2276">
        <v>-12.73</v>
      </c>
      <c r="K2276">
        <v>-15.44</v>
      </c>
      <c r="L2276" s="2">
        <f>_xlfn.RANK.EQ(I2276, INDEX(CFB!$I$2:$I$1048576, MATCH(W2276, CFB!$W$2:$W$1048576, 0)):INDEX(CFB!$I$2:$I$1048576, MATCH(W2276, CFB!$W$2:$W$1048576, 0) + COUNTIF(CFB!$W$2:$W$1048576, W2276) - 1), 0)</f>
        <v>81</v>
      </c>
      <c r="M2276" s="2">
        <f>_xlfn.RANK.EQ(J2276, INDEX(CFB!$J$2:$J$1048576, MATCH(W2276, CFB!$W$2:$W$1048576, 0)):INDEX(CFB!$J$2:$J$1048576, MATCH(W2276, CFB!$W$2:$W$1048576, 0) + COUNTIF(CFB!$W$2:$W$1048576, W2276) - 1))</f>
        <v>116</v>
      </c>
      <c r="N2276" s="2">
        <f>RANK(K2276, INDEX(CFB!$K$2:$K$1048576, MATCH(W2276, CFB!$W$2:$W$1048576, 0)):INDEX(CFB!$K$2:$K$1048576, MATCH(W2276, CFB!$W$2:$W$1048576, 0) + COUNTIF(CFB!$W$2:$W$1048576, W2276) - 1))</f>
        <v>116</v>
      </c>
      <c r="O2276">
        <v>35.15</v>
      </c>
      <c r="P2276">
        <v>28.75</v>
      </c>
      <c r="Q2276">
        <v>7.44</v>
      </c>
      <c r="R2276">
        <v>6.56</v>
      </c>
      <c r="S2276">
        <v>4.76</v>
      </c>
      <c r="T2276">
        <v>4.62</v>
      </c>
      <c r="U2276">
        <v>6.19</v>
      </c>
      <c r="V2276">
        <v>5.35</v>
      </c>
      <c r="W2276">
        <v>2007</v>
      </c>
      <c r="X2276">
        <f t="shared" si="69"/>
        <v>0</v>
      </c>
    </row>
    <row r="2277" spans="1:24" ht="12.75" hidden="1" customHeight="1" x14ac:dyDescent="0.45">
      <c r="A2277">
        <v>117</v>
      </c>
      <c r="B2277" t="s">
        <v>142</v>
      </c>
      <c r="C2277" t="s">
        <v>174</v>
      </c>
      <c r="D2277" s="2" t="str">
        <f t="shared" si="68"/>
        <v>Florida International2007</v>
      </c>
      <c r="F2277">
        <v>1</v>
      </c>
      <c r="G2277">
        <v>11</v>
      </c>
      <c r="H2277" s="2">
        <v>0</v>
      </c>
      <c r="I2277">
        <v>-11.54</v>
      </c>
      <c r="J2277">
        <v>-4.3</v>
      </c>
      <c r="K2277">
        <v>-15.84</v>
      </c>
      <c r="L2277" s="2">
        <f>_xlfn.RANK.EQ(I2277, INDEX(CFB!$I$2:$I$1048576, MATCH(W2277, CFB!$W$2:$W$1048576, 0)):INDEX(CFB!$I$2:$I$1048576, MATCH(W2277, CFB!$W$2:$W$1048576, 0) + COUNTIF(CFB!$W$2:$W$1048576, W2277) - 1), 0)</f>
        <v>117</v>
      </c>
      <c r="M2277" s="2">
        <f>_xlfn.RANK.EQ(J2277, INDEX(CFB!$J$2:$J$1048576, MATCH(W2277, CFB!$W$2:$W$1048576, 0)):INDEX(CFB!$J$2:$J$1048576, MATCH(W2277, CFB!$W$2:$W$1048576, 0) + COUNTIF(CFB!$W$2:$W$1048576, W2277) - 1))</f>
        <v>91</v>
      </c>
      <c r="N2277" s="2">
        <f>RANK(K2277, INDEX(CFB!$K$2:$K$1048576, MATCH(W2277, CFB!$W$2:$W$1048576, 0)):INDEX(CFB!$K$2:$K$1048576, MATCH(W2277, CFB!$W$2:$W$1048576, 0) + COUNTIF(CFB!$W$2:$W$1048576, W2277) - 1))</f>
        <v>117</v>
      </c>
      <c r="O2277">
        <v>25.41</v>
      </c>
      <c r="P2277">
        <v>28.83</v>
      </c>
      <c r="Q2277">
        <v>6.22</v>
      </c>
      <c r="R2277">
        <v>6.96</v>
      </c>
      <c r="S2277">
        <v>3.67</v>
      </c>
      <c r="T2277">
        <v>4.4400000000000004</v>
      </c>
      <c r="U2277">
        <v>4.91</v>
      </c>
      <c r="V2277">
        <v>5.51</v>
      </c>
      <c r="W2277">
        <v>2007</v>
      </c>
      <c r="X2277">
        <f t="shared" si="69"/>
        <v>0</v>
      </c>
    </row>
    <row r="2278" spans="1:24" ht="12.75" hidden="1" customHeight="1" x14ac:dyDescent="0.45">
      <c r="A2278">
        <v>118</v>
      </c>
      <c r="B2278" t="s">
        <v>113</v>
      </c>
      <c r="C2278" t="s">
        <v>174</v>
      </c>
      <c r="D2278" s="2" t="str">
        <f t="shared" si="68"/>
        <v>North Texas2007</v>
      </c>
      <c r="F2278">
        <v>2</v>
      </c>
      <c r="G2278">
        <v>10</v>
      </c>
      <c r="H2278" s="2">
        <v>0</v>
      </c>
      <c r="I2278">
        <v>-4.25</v>
      </c>
      <c r="J2278">
        <v>-11.59</v>
      </c>
      <c r="K2278">
        <v>-15.84</v>
      </c>
      <c r="L2278" s="2">
        <f>_xlfn.RANK.EQ(I2278, INDEX(CFB!$I$2:$I$1048576, MATCH(W2278, CFB!$W$2:$W$1048576, 0)):INDEX(CFB!$I$2:$I$1048576, MATCH(W2278, CFB!$W$2:$W$1048576, 0) + COUNTIF(CFB!$W$2:$W$1048576, W2278) - 1), 0)</f>
        <v>91</v>
      </c>
      <c r="M2278" s="2">
        <f>_xlfn.RANK.EQ(J2278, INDEX(CFB!$J$2:$J$1048576, MATCH(W2278, CFB!$W$2:$W$1048576, 0)):INDEX(CFB!$J$2:$J$1048576, MATCH(W2278, CFB!$W$2:$W$1048576, 0) + COUNTIF(CFB!$W$2:$W$1048576, W2278) - 1))</f>
        <v>114</v>
      </c>
      <c r="N2278" s="2">
        <f>RANK(K2278, INDEX(CFB!$K$2:$K$1048576, MATCH(W2278, CFB!$W$2:$W$1048576, 0)):INDEX(CFB!$K$2:$K$1048576, MATCH(W2278, CFB!$W$2:$W$1048576, 0) + COUNTIF(CFB!$W$2:$W$1048576, W2278) - 1))</f>
        <v>117</v>
      </c>
      <c r="O2278">
        <v>31.1</v>
      </c>
      <c r="P2278">
        <v>35.549999999999997</v>
      </c>
      <c r="Q2278">
        <v>6.96</v>
      </c>
      <c r="R2278">
        <v>7.1</v>
      </c>
      <c r="S2278">
        <v>3.77</v>
      </c>
      <c r="T2278">
        <v>4.9800000000000004</v>
      </c>
      <c r="U2278">
        <v>5.7</v>
      </c>
      <c r="V2278">
        <v>5.97</v>
      </c>
      <c r="W2278">
        <v>2007</v>
      </c>
      <c r="X2278">
        <f t="shared" si="69"/>
        <v>0</v>
      </c>
    </row>
    <row r="2279" spans="1:24" ht="12.75" hidden="1" customHeight="1" x14ac:dyDescent="0.45">
      <c r="A2279">
        <v>119</v>
      </c>
      <c r="B2279" t="s">
        <v>175</v>
      </c>
      <c r="C2279" t="s">
        <v>178</v>
      </c>
      <c r="D2279" s="2" t="str">
        <f t="shared" si="68"/>
        <v>Idaho2007</v>
      </c>
      <c r="F2279">
        <v>1</v>
      </c>
      <c r="G2279">
        <v>11</v>
      </c>
      <c r="H2279" s="2">
        <v>0</v>
      </c>
      <c r="I2279">
        <v>-6.56</v>
      </c>
      <c r="J2279">
        <v>-10.5</v>
      </c>
      <c r="K2279">
        <v>-17.059999999999999</v>
      </c>
      <c r="L2279" s="2">
        <f>_xlfn.RANK.EQ(I2279, INDEX(CFB!$I$2:$I$1048576, MATCH(W2279, CFB!$W$2:$W$1048576, 0)):INDEX(CFB!$I$2:$I$1048576, MATCH(W2279, CFB!$W$2:$W$1048576, 0) + COUNTIF(CFB!$W$2:$W$1048576, W2279) - 1), 0)</f>
        <v>105</v>
      </c>
      <c r="M2279" s="2">
        <f>_xlfn.RANK.EQ(J2279, INDEX(CFB!$J$2:$J$1048576, MATCH(W2279, CFB!$W$2:$W$1048576, 0)):INDEX(CFB!$J$2:$J$1048576, MATCH(W2279, CFB!$W$2:$W$1048576, 0) + COUNTIF(CFB!$W$2:$W$1048576, W2279) - 1))</f>
        <v>113</v>
      </c>
      <c r="N2279" s="2">
        <f>RANK(K2279, INDEX(CFB!$K$2:$K$1048576, MATCH(W2279, CFB!$W$2:$W$1048576, 0)):INDEX(CFB!$K$2:$K$1048576, MATCH(W2279, CFB!$W$2:$W$1048576, 0) + COUNTIF(CFB!$W$2:$W$1048576, W2279) - 1))</f>
        <v>119</v>
      </c>
      <c r="O2279">
        <v>30.48</v>
      </c>
      <c r="P2279">
        <v>27.27</v>
      </c>
      <c r="Q2279">
        <v>6.61</v>
      </c>
      <c r="R2279">
        <v>7.42</v>
      </c>
      <c r="S2279">
        <v>4.43</v>
      </c>
      <c r="T2279">
        <v>3.59</v>
      </c>
      <c r="U2279">
        <v>5.59</v>
      </c>
      <c r="V2279">
        <v>4.88</v>
      </c>
      <c r="W2279">
        <v>2007</v>
      </c>
      <c r="X2279">
        <f t="shared" si="69"/>
        <v>0</v>
      </c>
    </row>
    <row r="2280" spans="1:24" ht="12.75" hidden="1" customHeight="1" x14ac:dyDescent="0.45">
      <c r="A2280">
        <v>120</v>
      </c>
      <c r="B2280" t="s">
        <v>87</v>
      </c>
      <c r="C2280" t="s">
        <v>161</v>
      </c>
      <c r="D2280" s="2" t="str">
        <f t="shared" si="68"/>
        <v>Northern Illinois2007</v>
      </c>
      <c r="F2280">
        <v>2</v>
      </c>
      <c r="G2280">
        <v>10</v>
      </c>
      <c r="H2280" s="2">
        <v>0</v>
      </c>
      <c r="I2280">
        <v>-12.95</v>
      </c>
      <c r="J2280">
        <v>-5.15</v>
      </c>
      <c r="K2280">
        <v>-18.11</v>
      </c>
      <c r="L2280" s="2">
        <f>_xlfn.RANK.EQ(I2280, INDEX(CFB!$I$2:$I$1048576, MATCH(W2280, CFB!$W$2:$W$1048576, 0)):INDEX(CFB!$I$2:$I$1048576, MATCH(W2280, CFB!$W$2:$W$1048576, 0) + COUNTIF(CFB!$W$2:$W$1048576, W2280) - 1), 0)</f>
        <v>120</v>
      </c>
      <c r="M2280" s="2">
        <f>_xlfn.RANK.EQ(J2280, INDEX(CFB!$J$2:$J$1048576, MATCH(W2280, CFB!$W$2:$W$1048576, 0)):INDEX(CFB!$J$2:$J$1048576, MATCH(W2280, CFB!$W$2:$W$1048576, 0) + COUNTIF(CFB!$W$2:$W$1048576, W2280) - 1))</f>
        <v>97</v>
      </c>
      <c r="N2280" s="2">
        <f>RANK(K2280, INDEX(CFB!$K$2:$K$1048576, MATCH(W2280, CFB!$W$2:$W$1048576, 0)):INDEX(CFB!$K$2:$K$1048576, MATCH(W2280, CFB!$W$2:$W$1048576, 0) + COUNTIF(CFB!$W$2:$W$1048576, W2280) - 1))</f>
        <v>120</v>
      </c>
      <c r="O2280">
        <v>24.12</v>
      </c>
      <c r="P2280">
        <v>23.68</v>
      </c>
      <c r="Q2280">
        <v>6.43</v>
      </c>
      <c r="R2280">
        <v>6.71</v>
      </c>
      <c r="S2280">
        <v>3.82</v>
      </c>
      <c r="T2280">
        <v>4.42</v>
      </c>
      <c r="U2280">
        <v>5.22</v>
      </c>
      <c r="V2280">
        <v>5.33</v>
      </c>
      <c r="W2280">
        <v>2007</v>
      </c>
      <c r="X2280">
        <f t="shared" si="69"/>
        <v>0</v>
      </c>
    </row>
    <row r="2281" spans="1:24" ht="12.75" hidden="1" customHeight="1" x14ac:dyDescent="0.45">
      <c r="A2281">
        <v>1</v>
      </c>
      <c r="B2281" t="s">
        <v>38</v>
      </c>
      <c r="C2281" t="s">
        <v>180</v>
      </c>
      <c r="D2281" s="2" t="str">
        <f t="shared" si="68"/>
        <v>USC2006</v>
      </c>
      <c r="E2281">
        <v>4</v>
      </c>
      <c r="F2281">
        <v>11</v>
      </c>
      <c r="G2281">
        <v>2</v>
      </c>
      <c r="H2281" s="2">
        <v>0</v>
      </c>
      <c r="I2281">
        <v>9.19</v>
      </c>
      <c r="J2281">
        <v>11.17</v>
      </c>
      <c r="K2281">
        <v>20.36</v>
      </c>
      <c r="L2281" s="2">
        <f>_xlfn.RANK.EQ(I2281, INDEX(CFB!$I$2:$I$1048576, MATCH(W2281, CFB!$W$2:$W$1048576, 0)):INDEX(CFB!$I$2:$I$1048576, MATCH(W2281, CFB!$W$2:$W$1048576, 0) + COUNTIF(CFB!$W$2:$W$1048576, W2281) - 1), 0)</f>
        <v>8</v>
      </c>
      <c r="M2281" s="2">
        <f>_xlfn.RANK.EQ(J2281, INDEX(CFB!$J$2:$J$1048576, MATCH(W2281, CFB!$W$2:$W$1048576, 0)):INDEX(CFB!$J$2:$J$1048576, MATCH(W2281, CFB!$W$2:$W$1048576, 0) + COUNTIF(CFB!$W$2:$W$1048576, W2281) - 1))</f>
        <v>4</v>
      </c>
      <c r="N2281" s="2">
        <f>RANK(K2281, INDEX(CFB!$K$2:$K$1048576, MATCH(W2281, CFB!$W$2:$W$1048576, 0)):INDEX(CFB!$K$2:$K$1048576, MATCH(W2281, CFB!$W$2:$W$1048576, 0) + COUNTIF(CFB!$W$2:$W$1048576, W2281) - 1))</f>
        <v>1</v>
      </c>
      <c r="O2281">
        <v>46.98</v>
      </c>
      <c r="P2281">
        <v>-1.86</v>
      </c>
      <c r="Q2281">
        <v>8.74</v>
      </c>
      <c r="R2281">
        <v>5.12</v>
      </c>
      <c r="S2281">
        <v>5.43</v>
      </c>
      <c r="T2281">
        <v>1.71</v>
      </c>
      <c r="U2281">
        <v>7.2</v>
      </c>
      <c r="V2281">
        <v>3.36</v>
      </c>
      <c r="W2281">
        <v>2006</v>
      </c>
      <c r="X2281">
        <f t="shared" si="69"/>
        <v>0</v>
      </c>
    </row>
    <row r="2282" spans="1:24" ht="12.75" hidden="1" customHeight="1" x14ac:dyDescent="0.45">
      <c r="A2282">
        <v>2</v>
      </c>
      <c r="B2282" t="s">
        <v>25</v>
      </c>
      <c r="C2282" t="s">
        <v>179</v>
      </c>
      <c r="D2282" s="2" t="str">
        <f t="shared" si="68"/>
        <v>Louisville2006</v>
      </c>
      <c r="E2282">
        <v>6</v>
      </c>
      <c r="F2282">
        <v>12</v>
      </c>
      <c r="G2282">
        <v>1</v>
      </c>
      <c r="H2282" s="2">
        <v>0</v>
      </c>
      <c r="I2282">
        <v>13.21</v>
      </c>
      <c r="J2282">
        <v>6.73</v>
      </c>
      <c r="K2282">
        <v>19.940000000000001</v>
      </c>
      <c r="L2282" s="2">
        <f>_xlfn.RANK.EQ(I2282, INDEX(CFB!$I$2:$I$1048576, MATCH(W2282, CFB!$W$2:$W$1048576, 0)):INDEX(CFB!$I$2:$I$1048576, MATCH(W2282, CFB!$W$2:$W$1048576, 0) + COUNTIF(CFB!$W$2:$W$1048576, W2282) - 1), 0)</f>
        <v>3</v>
      </c>
      <c r="M2282" s="2">
        <f>_xlfn.RANK.EQ(J2282, INDEX(CFB!$J$2:$J$1048576, MATCH(W2282, CFB!$W$2:$W$1048576, 0)):INDEX(CFB!$J$2:$J$1048576, MATCH(W2282, CFB!$W$2:$W$1048576, 0) + COUNTIF(CFB!$W$2:$W$1048576, W2282) - 1))</f>
        <v>15</v>
      </c>
      <c r="N2282" s="2">
        <f>RANK(K2282, INDEX(CFB!$K$2:$K$1048576, MATCH(W2282, CFB!$W$2:$W$1048576, 0)):INDEX(CFB!$K$2:$K$1048576, MATCH(W2282, CFB!$W$2:$W$1048576, 0) + COUNTIF(CFB!$W$2:$W$1048576, W2282) - 1))</f>
        <v>2</v>
      </c>
      <c r="O2282">
        <v>51.81</v>
      </c>
      <c r="P2282">
        <v>3.25</v>
      </c>
      <c r="Q2282">
        <v>10.81</v>
      </c>
      <c r="R2282">
        <v>5.56</v>
      </c>
      <c r="S2282">
        <v>6.13</v>
      </c>
      <c r="T2282">
        <v>2.4500000000000002</v>
      </c>
      <c r="U2282">
        <v>8.25</v>
      </c>
      <c r="V2282">
        <v>4.0599999999999996</v>
      </c>
      <c r="W2282">
        <v>2006</v>
      </c>
      <c r="X2282">
        <f t="shared" si="69"/>
        <v>0</v>
      </c>
    </row>
    <row r="2283" spans="1:24" ht="12.75" hidden="1" customHeight="1" x14ac:dyDescent="0.45">
      <c r="A2283">
        <v>3</v>
      </c>
      <c r="B2283" t="s">
        <v>35</v>
      </c>
      <c r="C2283" t="s">
        <v>155</v>
      </c>
      <c r="D2283" s="2" t="str">
        <f t="shared" si="68"/>
        <v>Florida2006</v>
      </c>
      <c r="E2283">
        <v>1</v>
      </c>
      <c r="F2283">
        <v>13</v>
      </c>
      <c r="G2283">
        <v>1</v>
      </c>
      <c r="H2283" s="2">
        <v>0</v>
      </c>
      <c r="I2283">
        <v>7.58</v>
      </c>
      <c r="J2283">
        <v>12.08</v>
      </c>
      <c r="K2283">
        <v>19.66</v>
      </c>
      <c r="L2283" s="2">
        <f>_xlfn.RANK.EQ(I2283, INDEX(CFB!$I$2:$I$1048576, MATCH(W2283, CFB!$W$2:$W$1048576, 0)):INDEX(CFB!$I$2:$I$1048576, MATCH(W2283, CFB!$W$2:$W$1048576, 0) + COUNTIF(CFB!$W$2:$W$1048576, W2283) - 1), 0)</f>
        <v>12</v>
      </c>
      <c r="M2283" s="2">
        <f>_xlfn.RANK.EQ(J2283, INDEX(CFB!$J$2:$J$1048576, MATCH(W2283, CFB!$W$2:$W$1048576, 0)):INDEX(CFB!$J$2:$J$1048576, MATCH(W2283, CFB!$W$2:$W$1048576, 0) + COUNTIF(CFB!$W$2:$W$1048576, W2283) - 1))</f>
        <v>1</v>
      </c>
      <c r="N2283" s="2">
        <f>RANK(K2283, INDEX(CFB!$K$2:$K$1048576, MATCH(W2283, CFB!$W$2:$W$1048576, 0)):INDEX(CFB!$K$2:$K$1048576, MATCH(W2283, CFB!$W$2:$W$1048576, 0) + COUNTIF(CFB!$W$2:$W$1048576, W2283) - 1))</f>
        <v>3</v>
      </c>
      <c r="O2283">
        <v>46.4</v>
      </c>
      <c r="P2283">
        <v>-2.58</v>
      </c>
      <c r="Q2283">
        <v>9.65</v>
      </c>
      <c r="R2283">
        <v>4.0599999999999996</v>
      </c>
      <c r="S2283">
        <v>5.8</v>
      </c>
      <c r="T2283">
        <v>1.54</v>
      </c>
      <c r="U2283">
        <v>7.7</v>
      </c>
      <c r="V2283">
        <v>2.81</v>
      </c>
      <c r="W2283">
        <v>2006</v>
      </c>
      <c r="X2283">
        <f t="shared" si="69"/>
        <v>1</v>
      </c>
    </row>
    <row r="2284" spans="1:24" ht="12.75" hidden="1" customHeight="1" x14ac:dyDescent="0.45">
      <c r="A2284">
        <v>4</v>
      </c>
      <c r="B2284" t="s">
        <v>27</v>
      </c>
      <c r="C2284" t="s">
        <v>157</v>
      </c>
      <c r="D2284" s="2" t="str">
        <f t="shared" si="68"/>
        <v>LSU2006</v>
      </c>
      <c r="E2284">
        <v>3</v>
      </c>
      <c r="F2284">
        <v>11</v>
      </c>
      <c r="G2284">
        <v>2</v>
      </c>
      <c r="H2284" s="2">
        <v>0</v>
      </c>
      <c r="I2284">
        <v>6.91</v>
      </c>
      <c r="J2284">
        <v>11.94</v>
      </c>
      <c r="K2284">
        <v>18.86</v>
      </c>
      <c r="L2284" s="2">
        <f>_xlfn.RANK.EQ(I2284, INDEX(CFB!$I$2:$I$1048576, MATCH(W2284, CFB!$W$2:$W$1048576, 0)):INDEX(CFB!$I$2:$I$1048576, MATCH(W2284, CFB!$W$2:$W$1048576, 0) + COUNTIF(CFB!$W$2:$W$1048576, W2284) - 1), 0)</f>
        <v>19</v>
      </c>
      <c r="M2284" s="2">
        <f>_xlfn.RANK.EQ(J2284, INDEX(CFB!$J$2:$J$1048576, MATCH(W2284, CFB!$W$2:$W$1048576, 0)):INDEX(CFB!$J$2:$J$1048576, MATCH(W2284, CFB!$W$2:$W$1048576, 0) + COUNTIF(CFB!$W$2:$W$1048576, W2284) - 1))</f>
        <v>2</v>
      </c>
      <c r="N2284" s="2">
        <f>RANK(K2284, INDEX(CFB!$K$2:$K$1048576, MATCH(W2284, CFB!$W$2:$W$1048576, 0)):INDEX(CFB!$K$2:$K$1048576, MATCH(W2284, CFB!$W$2:$W$1048576, 0) + COUNTIF(CFB!$W$2:$W$1048576, W2284) - 1))</f>
        <v>4</v>
      </c>
      <c r="O2284">
        <v>49.13</v>
      </c>
      <c r="P2284">
        <v>-1.47</v>
      </c>
      <c r="Q2284">
        <v>10</v>
      </c>
      <c r="R2284">
        <v>4.2300000000000004</v>
      </c>
      <c r="S2284">
        <v>5.92</v>
      </c>
      <c r="T2284">
        <v>2.2000000000000002</v>
      </c>
      <c r="U2284">
        <v>7.9</v>
      </c>
      <c r="V2284">
        <v>2.96</v>
      </c>
      <c r="W2284">
        <v>2006</v>
      </c>
      <c r="X2284">
        <f t="shared" si="69"/>
        <v>0</v>
      </c>
    </row>
    <row r="2285" spans="1:24" ht="12.75" hidden="1" customHeight="1" x14ac:dyDescent="0.45">
      <c r="A2285">
        <v>5</v>
      </c>
      <c r="B2285" t="s">
        <v>9</v>
      </c>
      <c r="C2285" t="s">
        <v>10</v>
      </c>
      <c r="D2285" s="2" t="str">
        <f t="shared" si="68"/>
        <v>Ohio State2006</v>
      </c>
      <c r="E2285">
        <v>2</v>
      </c>
      <c r="F2285">
        <v>12</v>
      </c>
      <c r="G2285">
        <v>1</v>
      </c>
      <c r="H2285" s="2">
        <v>0</v>
      </c>
      <c r="I2285">
        <v>7.4</v>
      </c>
      <c r="J2285">
        <v>11.36</v>
      </c>
      <c r="K2285">
        <v>18.760000000000002</v>
      </c>
      <c r="L2285" s="2">
        <f>_xlfn.RANK.EQ(I2285, INDEX(CFB!$I$2:$I$1048576, MATCH(W2285, CFB!$W$2:$W$1048576, 0)):INDEX(CFB!$I$2:$I$1048576, MATCH(W2285, CFB!$W$2:$W$1048576, 0) + COUNTIF(CFB!$W$2:$W$1048576, W2285) - 1), 0)</f>
        <v>16</v>
      </c>
      <c r="M2285" s="2">
        <f>_xlfn.RANK.EQ(J2285, INDEX(CFB!$J$2:$J$1048576, MATCH(W2285, CFB!$W$2:$W$1048576, 0)):INDEX(CFB!$J$2:$J$1048576, MATCH(W2285, CFB!$W$2:$W$1048576, 0) + COUNTIF(CFB!$W$2:$W$1048576, W2285) - 1))</f>
        <v>3</v>
      </c>
      <c r="N2285" s="2">
        <f>RANK(K2285, INDEX(CFB!$K$2:$K$1048576, MATCH(W2285, CFB!$W$2:$W$1048576, 0)):INDEX(CFB!$K$2:$K$1048576, MATCH(W2285, CFB!$W$2:$W$1048576, 0) + COUNTIF(CFB!$W$2:$W$1048576, W2285) - 1))</f>
        <v>5</v>
      </c>
      <c r="O2285">
        <v>48.01</v>
      </c>
      <c r="P2285">
        <v>-0.42</v>
      </c>
      <c r="Q2285">
        <v>9.0399999999999991</v>
      </c>
      <c r="R2285">
        <v>4.93</v>
      </c>
      <c r="S2285">
        <v>6</v>
      </c>
      <c r="T2285">
        <v>2.09</v>
      </c>
      <c r="U2285">
        <v>7.24</v>
      </c>
      <c r="V2285">
        <v>3.46</v>
      </c>
      <c r="W2285">
        <v>2006</v>
      </c>
      <c r="X2285">
        <f t="shared" si="69"/>
        <v>0</v>
      </c>
    </row>
    <row r="2286" spans="1:24" ht="12.75" hidden="1" customHeight="1" x14ac:dyDescent="0.45">
      <c r="A2286">
        <v>6</v>
      </c>
      <c r="B2286" t="s">
        <v>89</v>
      </c>
      <c r="C2286" t="s">
        <v>179</v>
      </c>
      <c r="D2286" s="2" t="str">
        <f t="shared" si="68"/>
        <v>West Virginia2006</v>
      </c>
      <c r="E2286">
        <v>10</v>
      </c>
      <c r="F2286">
        <v>11</v>
      </c>
      <c r="G2286">
        <v>2</v>
      </c>
      <c r="H2286" s="2">
        <v>0</v>
      </c>
      <c r="I2286">
        <v>15.22</v>
      </c>
      <c r="J2286">
        <v>1.58</v>
      </c>
      <c r="K2286">
        <v>16.8</v>
      </c>
      <c r="L2286" s="2">
        <f>_xlfn.RANK.EQ(I2286, INDEX(CFB!$I$2:$I$1048576, MATCH(W2286, CFB!$W$2:$W$1048576, 0)):INDEX(CFB!$I$2:$I$1048576, MATCH(W2286, CFB!$W$2:$W$1048576, 0) + COUNTIF(CFB!$W$2:$W$1048576, W2286) - 1), 0)</f>
        <v>1</v>
      </c>
      <c r="M2286" s="2">
        <f>_xlfn.RANK.EQ(J2286, INDEX(CFB!$J$2:$J$1048576, MATCH(W2286, CFB!$W$2:$W$1048576, 0)):INDEX(CFB!$J$2:$J$1048576, MATCH(W2286, CFB!$W$2:$W$1048576, 0) + COUNTIF(CFB!$W$2:$W$1048576, W2286) - 1))</f>
        <v>44</v>
      </c>
      <c r="N2286" s="2">
        <f>RANK(K2286, INDEX(CFB!$K$2:$K$1048576, MATCH(W2286, CFB!$W$2:$W$1048576, 0)):INDEX(CFB!$K$2:$K$1048576, MATCH(W2286, CFB!$W$2:$W$1048576, 0) + COUNTIF(CFB!$W$2:$W$1048576, W2286) - 1))</f>
        <v>6</v>
      </c>
      <c r="O2286">
        <v>52.88</v>
      </c>
      <c r="P2286">
        <v>8.77</v>
      </c>
      <c r="Q2286">
        <v>10.02</v>
      </c>
      <c r="R2286">
        <v>6.29</v>
      </c>
      <c r="S2286">
        <v>7.75</v>
      </c>
      <c r="T2286">
        <v>1.99</v>
      </c>
      <c r="U2286">
        <v>8.4600000000000009</v>
      </c>
      <c r="V2286">
        <v>4.1900000000000004</v>
      </c>
      <c r="W2286">
        <v>2006</v>
      </c>
      <c r="X2286">
        <f t="shared" si="69"/>
        <v>0</v>
      </c>
    </row>
    <row r="2287" spans="1:24" ht="12.75" hidden="1" customHeight="1" x14ac:dyDescent="0.45">
      <c r="A2287">
        <v>7</v>
      </c>
      <c r="B2287" t="s">
        <v>44</v>
      </c>
      <c r="C2287" t="s">
        <v>10</v>
      </c>
      <c r="D2287" s="2" t="str">
        <f t="shared" si="68"/>
        <v>Michigan2006</v>
      </c>
      <c r="E2287">
        <v>8</v>
      </c>
      <c r="F2287">
        <v>11</v>
      </c>
      <c r="G2287">
        <v>2</v>
      </c>
      <c r="H2287" s="2">
        <v>0</v>
      </c>
      <c r="I2287">
        <v>7.41</v>
      </c>
      <c r="J2287">
        <v>9.25</v>
      </c>
      <c r="K2287">
        <v>16.66</v>
      </c>
      <c r="L2287" s="2">
        <f>_xlfn.RANK.EQ(I2287, INDEX(CFB!$I$2:$I$1048576, MATCH(W2287, CFB!$W$2:$W$1048576, 0)):INDEX(CFB!$I$2:$I$1048576, MATCH(W2287, CFB!$W$2:$W$1048576, 0) + COUNTIF(CFB!$W$2:$W$1048576, W2287) - 1), 0)</f>
        <v>15</v>
      </c>
      <c r="M2287" s="2">
        <f>_xlfn.RANK.EQ(J2287, INDEX(CFB!$J$2:$J$1048576, MATCH(W2287, CFB!$W$2:$W$1048576, 0)):INDEX(CFB!$J$2:$J$1048576, MATCH(W2287, CFB!$W$2:$W$1048576, 0) + COUNTIF(CFB!$W$2:$W$1048576, W2287) - 1))</f>
        <v>8</v>
      </c>
      <c r="N2287" s="2">
        <f>RANK(K2287, INDEX(CFB!$K$2:$K$1048576, MATCH(W2287, CFB!$W$2:$W$1048576, 0)):INDEX(CFB!$K$2:$K$1048576, MATCH(W2287, CFB!$W$2:$W$1048576, 0) + COUNTIF(CFB!$W$2:$W$1048576, W2287) - 1))</f>
        <v>7</v>
      </c>
      <c r="O2287">
        <v>43.16</v>
      </c>
      <c r="P2287">
        <v>1.1599999999999999</v>
      </c>
      <c r="Q2287">
        <v>8.43</v>
      </c>
      <c r="R2287">
        <v>4.93</v>
      </c>
      <c r="S2287">
        <v>5.33</v>
      </c>
      <c r="T2287">
        <v>0.77</v>
      </c>
      <c r="U2287">
        <v>6.59</v>
      </c>
      <c r="V2287">
        <v>3.2</v>
      </c>
      <c r="W2287">
        <v>2006</v>
      </c>
      <c r="X2287">
        <f t="shared" si="69"/>
        <v>0</v>
      </c>
    </row>
    <row r="2288" spans="1:24" ht="12.75" hidden="1" customHeight="1" x14ac:dyDescent="0.45">
      <c r="A2288">
        <v>8</v>
      </c>
      <c r="B2288" t="s">
        <v>83</v>
      </c>
      <c r="C2288" t="s">
        <v>180</v>
      </c>
      <c r="D2288" s="2" t="str">
        <f t="shared" si="68"/>
        <v>California2006</v>
      </c>
      <c r="E2288">
        <v>14</v>
      </c>
      <c r="F2288">
        <v>10</v>
      </c>
      <c r="G2288">
        <v>3</v>
      </c>
      <c r="H2288" s="2">
        <v>0</v>
      </c>
      <c r="I2288">
        <v>11.2</v>
      </c>
      <c r="J2288">
        <v>5.16</v>
      </c>
      <c r="K2288">
        <v>16.36</v>
      </c>
      <c r="L2288" s="2">
        <f>_xlfn.RANK.EQ(I2288, INDEX(CFB!$I$2:$I$1048576, MATCH(W2288, CFB!$W$2:$W$1048576, 0)):INDEX(CFB!$I$2:$I$1048576, MATCH(W2288, CFB!$W$2:$W$1048576, 0) + COUNTIF(CFB!$W$2:$W$1048576, W2288) - 1), 0)</f>
        <v>4</v>
      </c>
      <c r="M2288" s="2">
        <f>_xlfn.RANK.EQ(J2288, INDEX(CFB!$J$2:$J$1048576, MATCH(W2288, CFB!$W$2:$W$1048576, 0)):INDEX(CFB!$J$2:$J$1048576, MATCH(W2288, CFB!$W$2:$W$1048576, 0) + COUNTIF(CFB!$W$2:$W$1048576, W2288) - 1))</f>
        <v>25</v>
      </c>
      <c r="N2288" s="2">
        <f>RANK(K2288, INDEX(CFB!$K$2:$K$1048576, MATCH(W2288, CFB!$W$2:$W$1048576, 0)):INDEX(CFB!$K$2:$K$1048576, MATCH(W2288, CFB!$W$2:$W$1048576, 0) + COUNTIF(CFB!$W$2:$W$1048576, W2288) - 1))</f>
        <v>8</v>
      </c>
      <c r="O2288">
        <v>47.98</v>
      </c>
      <c r="P2288">
        <v>4.71</v>
      </c>
      <c r="Q2288">
        <v>8.91</v>
      </c>
      <c r="R2288">
        <v>6.53</v>
      </c>
      <c r="S2288">
        <v>6.12</v>
      </c>
      <c r="T2288">
        <v>2.82</v>
      </c>
      <c r="U2288">
        <v>7.59</v>
      </c>
      <c r="V2288">
        <v>4.5199999999999996</v>
      </c>
      <c r="W2288">
        <v>2006</v>
      </c>
      <c r="X2288">
        <f t="shared" si="69"/>
        <v>0</v>
      </c>
    </row>
    <row r="2289" spans="1:24" ht="12.75" hidden="1" customHeight="1" x14ac:dyDescent="0.45">
      <c r="A2289">
        <v>9</v>
      </c>
      <c r="B2289" t="s">
        <v>32</v>
      </c>
      <c r="C2289" t="s">
        <v>31</v>
      </c>
      <c r="D2289" s="2" t="str">
        <f t="shared" si="68"/>
        <v>BYU2006</v>
      </c>
      <c r="E2289">
        <v>16</v>
      </c>
      <c r="F2289">
        <v>11</v>
      </c>
      <c r="G2289">
        <v>2</v>
      </c>
      <c r="H2289" s="2">
        <v>0</v>
      </c>
      <c r="I2289">
        <v>9.25</v>
      </c>
      <c r="J2289">
        <v>5.96</v>
      </c>
      <c r="K2289">
        <v>15.21</v>
      </c>
      <c r="L2289" s="2">
        <f>_xlfn.RANK.EQ(I2289, INDEX(CFB!$I$2:$I$1048576, MATCH(W2289, CFB!$W$2:$W$1048576, 0)):INDEX(CFB!$I$2:$I$1048576, MATCH(W2289, CFB!$W$2:$W$1048576, 0) + COUNTIF(CFB!$W$2:$W$1048576, W2289) - 1), 0)</f>
        <v>7</v>
      </c>
      <c r="M2289" s="2">
        <f>_xlfn.RANK.EQ(J2289, INDEX(CFB!$J$2:$J$1048576, MATCH(W2289, CFB!$W$2:$W$1048576, 0)):INDEX(CFB!$J$2:$J$1048576, MATCH(W2289, CFB!$W$2:$W$1048576, 0) + COUNTIF(CFB!$W$2:$W$1048576, W2289) - 1))</f>
        <v>20</v>
      </c>
      <c r="N2289" s="2">
        <f>RANK(K2289, INDEX(CFB!$K$2:$K$1048576, MATCH(W2289, CFB!$W$2:$W$1048576, 0)):INDEX(CFB!$K$2:$K$1048576, MATCH(W2289, CFB!$W$2:$W$1048576, 0) + COUNTIF(CFB!$W$2:$W$1048576, W2289) - 1))</f>
        <v>9</v>
      </c>
      <c r="O2289">
        <v>49.39</v>
      </c>
      <c r="P2289">
        <v>4.42</v>
      </c>
      <c r="Q2289">
        <v>10.119999999999999</v>
      </c>
      <c r="R2289">
        <v>5.5</v>
      </c>
      <c r="S2289">
        <v>5.08</v>
      </c>
      <c r="T2289">
        <v>3.09</v>
      </c>
      <c r="U2289">
        <v>7.85</v>
      </c>
      <c r="V2289">
        <v>4.25</v>
      </c>
      <c r="W2289">
        <v>2006</v>
      </c>
      <c r="X2289">
        <f t="shared" si="69"/>
        <v>0</v>
      </c>
    </row>
    <row r="2290" spans="1:24" ht="12.75" hidden="1" customHeight="1" x14ac:dyDescent="0.45">
      <c r="A2290">
        <v>10</v>
      </c>
      <c r="B2290" t="s">
        <v>30</v>
      </c>
      <c r="C2290" t="s">
        <v>178</v>
      </c>
      <c r="D2290" s="2" t="str">
        <f t="shared" si="68"/>
        <v>Boise State2006</v>
      </c>
      <c r="E2290">
        <v>5</v>
      </c>
      <c r="F2290">
        <v>13</v>
      </c>
      <c r="G2290">
        <v>0</v>
      </c>
      <c r="H2290" s="2">
        <v>0</v>
      </c>
      <c r="I2290">
        <v>10.210000000000001</v>
      </c>
      <c r="J2290">
        <v>4.4400000000000004</v>
      </c>
      <c r="K2290">
        <v>14.65</v>
      </c>
      <c r="L2290" s="2">
        <f>_xlfn.RANK.EQ(I2290, INDEX(CFB!$I$2:$I$1048576, MATCH(W2290, CFB!$W$2:$W$1048576, 0)):INDEX(CFB!$I$2:$I$1048576, MATCH(W2290, CFB!$W$2:$W$1048576, 0) + COUNTIF(CFB!$W$2:$W$1048576, W2290) - 1), 0)</f>
        <v>6</v>
      </c>
      <c r="M2290" s="2">
        <f>_xlfn.RANK.EQ(J2290, INDEX(CFB!$J$2:$J$1048576, MATCH(W2290, CFB!$W$2:$W$1048576, 0)):INDEX(CFB!$J$2:$J$1048576, MATCH(W2290, CFB!$W$2:$W$1048576, 0) + COUNTIF(CFB!$W$2:$W$1048576, W2290) - 1))</f>
        <v>32</v>
      </c>
      <c r="N2290" s="2">
        <f>RANK(K2290, INDEX(CFB!$K$2:$K$1048576, MATCH(W2290, CFB!$W$2:$W$1048576, 0)):INDEX(CFB!$K$2:$K$1048576, MATCH(W2290, CFB!$W$2:$W$1048576, 0) + COUNTIF(CFB!$W$2:$W$1048576, W2290) - 1))</f>
        <v>10</v>
      </c>
      <c r="O2290">
        <v>48.19</v>
      </c>
      <c r="P2290">
        <v>6.51</v>
      </c>
      <c r="Q2290">
        <v>9</v>
      </c>
      <c r="R2290">
        <v>5.77</v>
      </c>
      <c r="S2290">
        <v>5.67</v>
      </c>
      <c r="T2290">
        <v>2.4900000000000002</v>
      </c>
      <c r="U2290">
        <v>7.02</v>
      </c>
      <c r="V2290">
        <v>3.92</v>
      </c>
      <c r="W2290">
        <v>2006</v>
      </c>
      <c r="X2290">
        <f t="shared" si="69"/>
        <v>0</v>
      </c>
    </row>
    <row r="2291" spans="1:24" ht="12.75" hidden="1" customHeight="1" x14ac:dyDescent="0.45">
      <c r="A2291">
        <v>11</v>
      </c>
      <c r="B2291" t="s">
        <v>37</v>
      </c>
      <c r="C2291" t="s">
        <v>155</v>
      </c>
      <c r="D2291" s="2" t="str">
        <f t="shared" si="68"/>
        <v>Tennessee2006</v>
      </c>
      <c r="E2291">
        <v>25</v>
      </c>
      <c r="F2291">
        <v>9</v>
      </c>
      <c r="G2291">
        <v>4</v>
      </c>
      <c r="H2291" s="2">
        <v>0</v>
      </c>
      <c r="I2291">
        <v>7.82</v>
      </c>
      <c r="J2291">
        <v>6.34</v>
      </c>
      <c r="K2291">
        <v>14.15</v>
      </c>
      <c r="L2291" s="2">
        <f>_xlfn.RANK.EQ(I2291, INDEX(CFB!$I$2:$I$1048576, MATCH(W2291, CFB!$W$2:$W$1048576, 0)):INDEX(CFB!$I$2:$I$1048576, MATCH(W2291, CFB!$W$2:$W$1048576, 0) + COUNTIF(CFB!$W$2:$W$1048576, W2291) - 1), 0)</f>
        <v>11</v>
      </c>
      <c r="M2291" s="2">
        <f>_xlfn.RANK.EQ(J2291, INDEX(CFB!$J$2:$J$1048576, MATCH(W2291, CFB!$W$2:$W$1048576, 0)):INDEX(CFB!$J$2:$J$1048576, MATCH(W2291, CFB!$W$2:$W$1048576, 0) + COUNTIF(CFB!$W$2:$W$1048576, W2291) - 1))</f>
        <v>18</v>
      </c>
      <c r="N2291" s="2">
        <f>RANK(K2291, INDEX(CFB!$K$2:$K$1048576, MATCH(W2291, CFB!$W$2:$W$1048576, 0)):INDEX(CFB!$K$2:$K$1048576, MATCH(W2291, CFB!$W$2:$W$1048576, 0) + COUNTIF(CFB!$W$2:$W$1048576, W2291) - 1))</f>
        <v>11</v>
      </c>
      <c r="O2291">
        <v>44.27</v>
      </c>
      <c r="P2291">
        <v>2.66</v>
      </c>
      <c r="Q2291">
        <v>9.4</v>
      </c>
      <c r="R2291">
        <v>5.47</v>
      </c>
      <c r="S2291">
        <v>4.79</v>
      </c>
      <c r="T2291">
        <v>2.62</v>
      </c>
      <c r="U2291">
        <v>7.36</v>
      </c>
      <c r="V2291">
        <v>3.7</v>
      </c>
      <c r="W2291">
        <v>2006</v>
      </c>
      <c r="X2291">
        <f t="shared" si="69"/>
        <v>0</v>
      </c>
    </row>
    <row r="2292" spans="1:24" ht="12.75" hidden="1" customHeight="1" x14ac:dyDescent="0.45">
      <c r="A2292">
        <v>12</v>
      </c>
      <c r="B2292" t="s">
        <v>67</v>
      </c>
      <c r="C2292" t="s">
        <v>157</v>
      </c>
      <c r="D2292" s="2" t="str">
        <f t="shared" si="68"/>
        <v>Auburn2006</v>
      </c>
      <c r="E2292">
        <v>9</v>
      </c>
      <c r="F2292">
        <v>11</v>
      </c>
      <c r="G2292">
        <v>2</v>
      </c>
      <c r="H2292" s="2">
        <v>0</v>
      </c>
      <c r="I2292">
        <v>3.65</v>
      </c>
      <c r="J2292">
        <v>9.86</v>
      </c>
      <c r="K2292">
        <v>13.51</v>
      </c>
      <c r="L2292" s="2">
        <f>_xlfn.RANK.EQ(I2292, INDEX(CFB!$I$2:$I$1048576, MATCH(W2292, CFB!$W$2:$W$1048576, 0)):INDEX(CFB!$I$2:$I$1048576, MATCH(W2292, CFB!$W$2:$W$1048576, 0) + COUNTIF(CFB!$W$2:$W$1048576, W2292) - 1), 0)</f>
        <v>34</v>
      </c>
      <c r="M2292" s="2">
        <f>_xlfn.RANK.EQ(J2292, INDEX(CFB!$J$2:$J$1048576, MATCH(W2292, CFB!$W$2:$W$1048576, 0)):INDEX(CFB!$J$2:$J$1048576, MATCH(W2292, CFB!$W$2:$W$1048576, 0) + COUNTIF(CFB!$W$2:$W$1048576, W2292) - 1))</f>
        <v>6</v>
      </c>
      <c r="N2292" s="2">
        <f>RANK(K2292, INDEX(CFB!$K$2:$K$1048576, MATCH(W2292, CFB!$W$2:$W$1048576, 0)):INDEX(CFB!$K$2:$K$1048576, MATCH(W2292, CFB!$W$2:$W$1048576, 0) + COUNTIF(CFB!$W$2:$W$1048576, W2292) - 1))</f>
        <v>12</v>
      </c>
      <c r="O2292">
        <v>39.96</v>
      </c>
      <c r="P2292">
        <v>-0.13</v>
      </c>
      <c r="Q2292">
        <v>9.17</v>
      </c>
      <c r="R2292">
        <v>5.3</v>
      </c>
      <c r="S2292">
        <v>5.23</v>
      </c>
      <c r="T2292">
        <v>2.72</v>
      </c>
      <c r="U2292">
        <v>6.87</v>
      </c>
      <c r="V2292">
        <v>3.67</v>
      </c>
      <c r="W2292">
        <v>2006</v>
      </c>
      <c r="X2292">
        <f t="shared" si="69"/>
        <v>0</v>
      </c>
    </row>
    <row r="2293" spans="1:24" ht="12.75" hidden="1" customHeight="1" x14ac:dyDescent="0.45">
      <c r="A2293">
        <v>13</v>
      </c>
      <c r="B2293" t="s">
        <v>69</v>
      </c>
      <c r="C2293" t="s">
        <v>157</v>
      </c>
      <c r="D2293" s="2" t="str">
        <f t="shared" si="68"/>
        <v>Arkansas2006</v>
      </c>
      <c r="E2293">
        <v>15</v>
      </c>
      <c r="F2293">
        <v>10</v>
      </c>
      <c r="G2293">
        <v>4</v>
      </c>
      <c r="H2293" s="2">
        <v>0</v>
      </c>
      <c r="I2293">
        <v>7.46</v>
      </c>
      <c r="J2293">
        <v>5.66</v>
      </c>
      <c r="K2293">
        <v>13.12</v>
      </c>
      <c r="L2293" s="2">
        <f>_xlfn.RANK.EQ(I2293, INDEX(CFB!$I$2:$I$1048576, MATCH(W2293, CFB!$W$2:$W$1048576, 0)):INDEX(CFB!$I$2:$I$1048576, MATCH(W2293, CFB!$W$2:$W$1048576, 0) + COUNTIF(CFB!$W$2:$W$1048576, W2293) - 1), 0)</f>
        <v>14</v>
      </c>
      <c r="M2293" s="2">
        <f>_xlfn.RANK.EQ(J2293, INDEX(CFB!$J$2:$J$1048576, MATCH(W2293, CFB!$W$2:$W$1048576, 0)):INDEX(CFB!$J$2:$J$1048576, MATCH(W2293, CFB!$W$2:$W$1048576, 0) + COUNTIF(CFB!$W$2:$W$1048576, W2293) - 1))</f>
        <v>22</v>
      </c>
      <c r="N2293" s="2">
        <f>RANK(K2293, INDEX(CFB!$K$2:$K$1048576, MATCH(W2293, CFB!$W$2:$W$1048576, 0)):INDEX(CFB!$K$2:$K$1048576, MATCH(W2293, CFB!$W$2:$W$1048576, 0) + COUNTIF(CFB!$W$2:$W$1048576, W2293) - 1))</f>
        <v>13</v>
      </c>
      <c r="O2293">
        <v>45.56</v>
      </c>
      <c r="P2293">
        <v>4.84</v>
      </c>
      <c r="Q2293">
        <v>8.16</v>
      </c>
      <c r="R2293">
        <v>4.59</v>
      </c>
      <c r="S2293">
        <v>7.08</v>
      </c>
      <c r="T2293">
        <v>2.5099999999999998</v>
      </c>
      <c r="U2293">
        <v>7.65</v>
      </c>
      <c r="V2293">
        <v>3.43</v>
      </c>
      <c r="W2293">
        <v>2006</v>
      </c>
      <c r="X2293">
        <f t="shared" si="69"/>
        <v>0</v>
      </c>
    </row>
    <row r="2294" spans="1:24" ht="12.75" hidden="1" customHeight="1" x14ac:dyDescent="0.45">
      <c r="A2294">
        <v>14</v>
      </c>
      <c r="B2294" t="s">
        <v>56</v>
      </c>
      <c r="C2294" t="s">
        <v>179</v>
      </c>
      <c r="D2294" s="2" t="str">
        <f t="shared" si="68"/>
        <v>Rutgers2006</v>
      </c>
      <c r="E2294">
        <v>12</v>
      </c>
      <c r="F2294">
        <v>11</v>
      </c>
      <c r="G2294">
        <v>2</v>
      </c>
      <c r="H2294" s="2">
        <v>0</v>
      </c>
      <c r="I2294">
        <v>3.92</v>
      </c>
      <c r="J2294">
        <v>8.9600000000000009</v>
      </c>
      <c r="K2294">
        <v>12.88</v>
      </c>
      <c r="L2294" s="2">
        <f>_xlfn.RANK.EQ(I2294, INDEX(CFB!$I$2:$I$1048576, MATCH(W2294, CFB!$W$2:$W$1048576, 0)):INDEX(CFB!$I$2:$I$1048576, MATCH(W2294, CFB!$W$2:$W$1048576, 0) + COUNTIF(CFB!$W$2:$W$1048576, W2294) - 1), 0)</f>
        <v>32</v>
      </c>
      <c r="M2294" s="2">
        <f>_xlfn.RANK.EQ(J2294, INDEX(CFB!$J$2:$J$1048576, MATCH(W2294, CFB!$W$2:$W$1048576, 0)):INDEX(CFB!$J$2:$J$1048576, MATCH(W2294, CFB!$W$2:$W$1048576, 0) + COUNTIF(CFB!$W$2:$W$1048576, W2294) - 1))</f>
        <v>9</v>
      </c>
      <c r="N2294" s="2">
        <f>RANK(K2294, INDEX(CFB!$K$2:$K$1048576, MATCH(W2294, CFB!$W$2:$W$1048576, 0)):INDEX(CFB!$K$2:$K$1048576, MATCH(W2294, CFB!$W$2:$W$1048576, 0) + COUNTIF(CFB!$W$2:$W$1048576, W2294) - 1))</f>
        <v>14</v>
      </c>
      <c r="O2294">
        <v>42.46</v>
      </c>
      <c r="P2294">
        <v>1.2</v>
      </c>
      <c r="Q2294">
        <v>8.25</v>
      </c>
      <c r="R2294">
        <v>5.35</v>
      </c>
      <c r="S2294">
        <v>5.7</v>
      </c>
      <c r="T2294">
        <v>1.57</v>
      </c>
      <c r="U2294">
        <v>6.68</v>
      </c>
      <c r="V2294">
        <v>3.17</v>
      </c>
      <c r="W2294">
        <v>2006</v>
      </c>
      <c r="X2294">
        <f t="shared" si="69"/>
        <v>0</v>
      </c>
    </row>
    <row r="2295" spans="1:24" ht="12.75" hidden="1" customHeight="1" x14ac:dyDescent="0.45">
      <c r="A2295">
        <v>15</v>
      </c>
      <c r="B2295" t="s">
        <v>54</v>
      </c>
      <c r="C2295" t="s">
        <v>181</v>
      </c>
      <c r="D2295" s="2" t="str">
        <f t="shared" si="68"/>
        <v>Oklahoma2006</v>
      </c>
      <c r="E2295">
        <v>11</v>
      </c>
      <c r="F2295">
        <v>11</v>
      </c>
      <c r="G2295">
        <v>3</v>
      </c>
      <c r="H2295" s="2">
        <v>0</v>
      </c>
      <c r="I2295">
        <v>5.49</v>
      </c>
      <c r="J2295">
        <v>7.27</v>
      </c>
      <c r="K2295">
        <v>12.75</v>
      </c>
      <c r="L2295" s="2">
        <f>_xlfn.RANK.EQ(I2295, INDEX(CFB!$I$2:$I$1048576, MATCH(W2295, CFB!$W$2:$W$1048576, 0)):INDEX(CFB!$I$2:$I$1048576, MATCH(W2295, CFB!$W$2:$W$1048576, 0) + COUNTIF(CFB!$W$2:$W$1048576, W2295) - 1), 0)</f>
        <v>23</v>
      </c>
      <c r="M2295" s="2">
        <f>_xlfn.RANK.EQ(J2295, INDEX(CFB!$J$2:$J$1048576, MATCH(W2295, CFB!$W$2:$W$1048576, 0)):INDEX(CFB!$J$2:$J$1048576, MATCH(W2295, CFB!$W$2:$W$1048576, 0) + COUNTIF(CFB!$W$2:$W$1048576, W2295) - 1))</f>
        <v>14</v>
      </c>
      <c r="N2295" s="2">
        <f>RANK(K2295, INDEX(CFB!$K$2:$K$1048576, MATCH(W2295, CFB!$W$2:$W$1048576, 0)):INDEX(CFB!$K$2:$K$1048576, MATCH(W2295, CFB!$W$2:$W$1048576, 0) + COUNTIF(CFB!$W$2:$W$1048576, W2295) - 1))</f>
        <v>15</v>
      </c>
      <c r="O2295">
        <v>43.71</v>
      </c>
      <c r="P2295">
        <v>1.04</v>
      </c>
      <c r="Q2295">
        <v>8.73</v>
      </c>
      <c r="R2295">
        <v>5.0199999999999996</v>
      </c>
      <c r="S2295">
        <v>5.51</v>
      </c>
      <c r="T2295">
        <v>2.0699999999999998</v>
      </c>
      <c r="U2295">
        <v>6.81</v>
      </c>
      <c r="V2295">
        <v>3.41</v>
      </c>
      <c r="W2295">
        <v>2006</v>
      </c>
      <c r="X2295">
        <f t="shared" si="69"/>
        <v>0</v>
      </c>
    </row>
    <row r="2296" spans="1:24" ht="12.75" hidden="1" customHeight="1" x14ac:dyDescent="0.45">
      <c r="A2296">
        <v>16</v>
      </c>
      <c r="B2296" t="s">
        <v>33</v>
      </c>
      <c r="C2296" t="s">
        <v>164</v>
      </c>
      <c r="D2296" s="2" t="str">
        <f t="shared" si="68"/>
        <v>Virginia Tech2006</v>
      </c>
      <c r="E2296">
        <v>19</v>
      </c>
      <c r="F2296">
        <v>10</v>
      </c>
      <c r="G2296">
        <v>3</v>
      </c>
      <c r="H2296" s="2">
        <v>0</v>
      </c>
      <c r="I2296">
        <v>2.54</v>
      </c>
      <c r="J2296">
        <v>9.93</v>
      </c>
      <c r="K2296">
        <v>12.47</v>
      </c>
      <c r="L2296" s="2">
        <f>_xlfn.RANK.EQ(I2296, INDEX(CFB!$I$2:$I$1048576, MATCH(W2296, CFB!$W$2:$W$1048576, 0)):INDEX(CFB!$I$2:$I$1048576, MATCH(W2296, CFB!$W$2:$W$1048576, 0) + COUNTIF(CFB!$W$2:$W$1048576, W2296) - 1), 0)</f>
        <v>47</v>
      </c>
      <c r="M2296" s="2">
        <f>_xlfn.RANK.EQ(J2296, INDEX(CFB!$J$2:$J$1048576, MATCH(W2296, CFB!$W$2:$W$1048576, 0)):INDEX(CFB!$J$2:$J$1048576, MATCH(W2296, CFB!$W$2:$W$1048576, 0) + COUNTIF(CFB!$W$2:$W$1048576, W2296) - 1))</f>
        <v>5</v>
      </c>
      <c r="N2296" s="2">
        <f>RANK(K2296, INDEX(CFB!$K$2:$K$1048576, MATCH(W2296, CFB!$W$2:$W$1048576, 0)):INDEX(CFB!$K$2:$K$1048576, MATCH(W2296, CFB!$W$2:$W$1048576, 0) + COUNTIF(CFB!$W$2:$W$1048576, W2296) - 1))</f>
        <v>16</v>
      </c>
      <c r="O2296">
        <v>39.99</v>
      </c>
      <c r="P2296">
        <v>0.79</v>
      </c>
      <c r="Q2296">
        <v>8.5399999999999991</v>
      </c>
      <c r="R2296">
        <v>4.6399999999999997</v>
      </c>
      <c r="S2296">
        <v>4.41</v>
      </c>
      <c r="T2296">
        <v>1.94</v>
      </c>
      <c r="U2296">
        <v>6.21</v>
      </c>
      <c r="V2296">
        <v>3.05</v>
      </c>
      <c r="W2296">
        <v>2006</v>
      </c>
      <c r="X2296">
        <f t="shared" si="69"/>
        <v>0</v>
      </c>
    </row>
    <row r="2297" spans="1:24" ht="12.75" hidden="1" customHeight="1" x14ac:dyDescent="0.45">
      <c r="A2297">
        <v>17</v>
      </c>
      <c r="B2297" t="s">
        <v>14</v>
      </c>
      <c r="C2297" t="s">
        <v>181</v>
      </c>
      <c r="D2297" s="2" t="str">
        <f t="shared" si="68"/>
        <v>Texas2006</v>
      </c>
      <c r="E2297">
        <v>13</v>
      </c>
      <c r="F2297">
        <v>10</v>
      </c>
      <c r="G2297">
        <v>3</v>
      </c>
      <c r="H2297" s="2">
        <v>0</v>
      </c>
      <c r="I2297">
        <v>7.27</v>
      </c>
      <c r="J2297">
        <v>4.92</v>
      </c>
      <c r="K2297">
        <v>12.18</v>
      </c>
      <c r="L2297" s="2">
        <f>_xlfn.RANK.EQ(I2297, INDEX(CFB!$I$2:$I$1048576, MATCH(W2297, CFB!$W$2:$W$1048576, 0)):INDEX(CFB!$I$2:$I$1048576, MATCH(W2297, CFB!$W$2:$W$1048576, 0) + COUNTIF(CFB!$W$2:$W$1048576, W2297) - 1), 0)</f>
        <v>17</v>
      </c>
      <c r="M2297" s="2">
        <f>_xlfn.RANK.EQ(J2297, INDEX(CFB!$J$2:$J$1048576, MATCH(W2297, CFB!$W$2:$W$1048576, 0)):INDEX(CFB!$J$2:$J$1048576, MATCH(W2297, CFB!$W$2:$W$1048576, 0) + COUNTIF(CFB!$W$2:$W$1048576, W2297) - 1))</f>
        <v>29</v>
      </c>
      <c r="N2297" s="2">
        <f>RANK(K2297, INDEX(CFB!$K$2:$K$1048576, MATCH(W2297, CFB!$W$2:$W$1048576, 0)):INDEX(CFB!$K$2:$K$1048576, MATCH(W2297, CFB!$W$2:$W$1048576, 0) + COUNTIF(CFB!$W$2:$W$1048576, W2297) - 1))</f>
        <v>17</v>
      </c>
      <c r="O2297">
        <v>48.19</v>
      </c>
      <c r="P2297">
        <v>4.3600000000000003</v>
      </c>
      <c r="Q2297">
        <v>8.94</v>
      </c>
      <c r="R2297">
        <v>6.62</v>
      </c>
      <c r="S2297">
        <v>5.19</v>
      </c>
      <c r="T2297">
        <v>1.25</v>
      </c>
      <c r="U2297">
        <v>6.94</v>
      </c>
      <c r="V2297">
        <v>4.01</v>
      </c>
      <c r="W2297">
        <v>2006</v>
      </c>
      <c r="X2297">
        <f t="shared" si="69"/>
        <v>0</v>
      </c>
    </row>
    <row r="2298" spans="1:24" ht="12.75" hidden="1" customHeight="1" x14ac:dyDescent="0.45">
      <c r="A2298">
        <v>18</v>
      </c>
      <c r="B2298" t="s">
        <v>72</v>
      </c>
      <c r="C2298" t="s">
        <v>10</v>
      </c>
      <c r="D2298" s="2" t="str">
        <f t="shared" si="68"/>
        <v>Wisconsin2006</v>
      </c>
      <c r="E2298">
        <v>7</v>
      </c>
      <c r="F2298">
        <v>12</v>
      </c>
      <c r="G2298">
        <v>1</v>
      </c>
      <c r="H2298" s="2">
        <v>0</v>
      </c>
      <c r="I2298">
        <v>2.69</v>
      </c>
      <c r="J2298">
        <v>9.2799999999999994</v>
      </c>
      <c r="K2298">
        <v>11.97</v>
      </c>
      <c r="L2298" s="2">
        <f>_xlfn.RANK.EQ(I2298, INDEX(CFB!$I$2:$I$1048576, MATCH(W2298, CFB!$W$2:$W$1048576, 0)):INDEX(CFB!$I$2:$I$1048576, MATCH(W2298, CFB!$W$2:$W$1048576, 0) + COUNTIF(CFB!$W$2:$W$1048576, W2298) - 1), 0)</f>
        <v>43</v>
      </c>
      <c r="M2298" s="2">
        <f>_xlfn.RANK.EQ(J2298, INDEX(CFB!$J$2:$J$1048576, MATCH(W2298, CFB!$W$2:$W$1048576, 0)):INDEX(CFB!$J$2:$J$1048576, MATCH(W2298, CFB!$W$2:$W$1048576, 0) + COUNTIF(CFB!$W$2:$W$1048576, W2298) - 1))</f>
        <v>7</v>
      </c>
      <c r="N2298" s="2">
        <f>RANK(K2298, INDEX(CFB!$K$2:$K$1048576, MATCH(W2298, CFB!$W$2:$W$1048576, 0)):INDEX(CFB!$K$2:$K$1048576, MATCH(W2298, CFB!$W$2:$W$1048576, 0) + COUNTIF(CFB!$W$2:$W$1048576, W2298) - 1))</f>
        <v>18</v>
      </c>
      <c r="O2298">
        <v>38.75</v>
      </c>
      <c r="P2298">
        <v>1.97</v>
      </c>
      <c r="Q2298">
        <v>8.9700000000000006</v>
      </c>
      <c r="R2298">
        <v>4.26</v>
      </c>
      <c r="S2298">
        <v>4.75</v>
      </c>
      <c r="T2298">
        <v>2.78</v>
      </c>
      <c r="U2298">
        <v>6.47</v>
      </c>
      <c r="V2298">
        <v>3.38</v>
      </c>
      <c r="W2298">
        <v>2006</v>
      </c>
      <c r="X2298">
        <f t="shared" si="69"/>
        <v>0</v>
      </c>
    </row>
    <row r="2299" spans="1:24" ht="12.75" hidden="1" customHeight="1" x14ac:dyDescent="0.45">
      <c r="A2299">
        <v>19</v>
      </c>
      <c r="B2299" t="s">
        <v>11</v>
      </c>
      <c r="C2299" t="s">
        <v>12</v>
      </c>
      <c r="D2299" s="2" t="str">
        <f t="shared" si="68"/>
        <v>Notre Dame2006</v>
      </c>
      <c r="E2299">
        <v>17</v>
      </c>
      <c r="F2299">
        <v>10</v>
      </c>
      <c r="G2299">
        <v>3</v>
      </c>
      <c r="H2299" s="2">
        <v>0</v>
      </c>
      <c r="I2299">
        <v>10.8</v>
      </c>
      <c r="J2299">
        <v>0.53</v>
      </c>
      <c r="K2299">
        <v>11.32</v>
      </c>
      <c r="L2299" s="2">
        <f>_xlfn.RANK.EQ(I2299, INDEX(CFB!$I$2:$I$1048576, MATCH(W2299, CFB!$W$2:$W$1048576, 0)):INDEX(CFB!$I$2:$I$1048576, MATCH(W2299, CFB!$W$2:$W$1048576, 0) + COUNTIF(CFB!$W$2:$W$1048576, W2299) - 1), 0)</f>
        <v>5</v>
      </c>
      <c r="M2299" s="2">
        <f>_xlfn.RANK.EQ(J2299, INDEX(CFB!$J$2:$J$1048576, MATCH(W2299, CFB!$W$2:$W$1048576, 0)):INDEX(CFB!$J$2:$J$1048576, MATCH(W2299, CFB!$W$2:$W$1048576, 0) + COUNTIF(CFB!$W$2:$W$1048576, W2299) - 1))</f>
        <v>53</v>
      </c>
      <c r="N2299" s="2">
        <f>RANK(K2299, INDEX(CFB!$K$2:$K$1048576, MATCH(W2299, CFB!$W$2:$W$1048576, 0)):INDEX(CFB!$K$2:$K$1048576, MATCH(W2299, CFB!$W$2:$W$1048576, 0) + COUNTIF(CFB!$W$2:$W$1048576, W2299) - 1))</f>
        <v>19</v>
      </c>
      <c r="O2299">
        <v>45.94</v>
      </c>
      <c r="P2299">
        <v>10.24</v>
      </c>
      <c r="Q2299">
        <v>8.35</v>
      </c>
      <c r="R2299">
        <v>7.09</v>
      </c>
      <c r="S2299">
        <v>5.13</v>
      </c>
      <c r="T2299">
        <v>2.65</v>
      </c>
      <c r="U2299">
        <v>6.9</v>
      </c>
      <c r="V2299">
        <v>4.49</v>
      </c>
      <c r="W2299">
        <v>2006</v>
      </c>
      <c r="X2299">
        <f t="shared" si="69"/>
        <v>0</v>
      </c>
    </row>
    <row r="2300" spans="1:24" ht="12.75" hidden="1" customHeight="1" x14ac:dyDescent="0.45">
      <c r="A2300">
        <v>20</v>
      </c>
      <c r="B2300" t="s">
        <v>126</v>
      </c>
      <c r="C2300" t="s">
        <v>178</v>
      </c>
      <c r="D2300" s="2" t="str">
        <f t="shared" si="68"/>
        <v>Hawaii2006</v>
      </c>
      <c r="F2300">
        <v>11</v>
      </c>
      <c r="G2300">
        <v>3</v>
      </c>
      <c r="H2300" s="2">
        <v>0</v>
      </c>
      <c r="I2300">
        <v>13.47</v>
      </c>
      <c r="J2300">
        <v>-2.76</v>
      </c>
      <c r="K2300">
        <v>10.71</v>
      </c>
      <c r="L2300" s="2">
        <f>_xlfn.RANK.EQ(I2300, INDEX(CFB!$I$2:$I$1048576, MATCH(W2300, CFB!$W$2:$W$1048576, 0)):INDEX(CFB!$I$2:$I$1048576, MATCH(W2300, CFB!$W$2:$W$1048576, 0) + COUNTIF(CFB!$W$2:$W$1048576, W2300) - 1), 0)</f>
        <v>2</v>
      </c>
      <c r="M2300" s="2">
        <f>_xlfn.RANK.EQ(J2300, INDEX(CFB!$J$2:$J$1048576, MATCH(W2300, CFB!$W$2:$W$1048576, 0)):INDEX(CFB!$J$2:$J$1048576, MATCH(W2300, CFB!$W$2:$W$1048576, 0) + COUNTIF(CFB!$W$2:$W$1048576, W2300) - 1))</f>
        <v>83</v>
      </c>
      <c r="N2300" s="2">
        <f>RANK(K2300, INDEX(CFB!$K$2:$K$1048576, MATCH(W2300, CFB!$W$2:$W$1048576, 0)):INDEX(CFB!$K$2:$K$1048576, MATCH(W2300, CFB!$W$2:$W$1048576, 0) + COUNTIF(CFB!$W$2:$W$1048576, W2300) - 1))</f>
        <v>20</v>
      </c>
      <c r="O2300">
        <v>55.11</v>
      </c>
      <c r="P2300">
        <v>13.81</v>
      </c>
      <c r="Q2300">
        <v>10.220000000000001</v>
      </c>
      <c r="R2300">
        <v>7.04</v>
      </c>
      <c r="S2300">
        <v>6.06</v>
      </c>
      <c r="T2300">
        <v>3.26</v>
      </c>
      <c r="U2300">
        <v>9.18</v>
      </c>
      <c r="V2300">
        <v>4.84</v>
      </c>
      <c r="W2300">
        <v>2006</v>
      </c>
      <c r="X2300">
        <f t="shared" si="69"/>
        <v>0</v>
      </c>
    </row>
    <row r="2301" spans="1:24" ht="12.75" hidden="1" customHeight="1" x14ac:dyDescent="0.45">
      <c r="A2301">
        <v>21</v>
      </c>
      <c r="B2301" t="s">
        <v>17</v>
      </c>
      <c r="C2301" t="s">
        <v>155</v>
      </c>
      <c r="D2301" s="2" t="str">
        <f t="shared" si="68"/>
        <v>Georgia2006</v>
      </c>
      <c r="E2301">
        <v>23</v>
      </c>
      <c r="F2301">
        <v>9</v>
      </c>
      <c r="G2301">
        <v>4</v>
      </c>
      <c r="H2301" s="2">
        <v>0</v>
      </c>
      <c r="I2301">
        <v>5.18</v>
      </c>
      <c r="J2301">
        <v>5.03</v>
      </c>
      <c r="K2301">
        <v>10.210000000000001</v>
      </c>
      <c r="L2301" s="2">
        <f>_xlfn.RANK.EQ(I2301, INDEX(CFB!$I$2:$I$1048576, MATCH(W2301, CFB!$W$2:$W$1048576, 0)):INDEX(CFB!$I$2:$I$1048576, MATCH(W2301, CFB!$W$2:$W$1048576, 0) + COUNTIF(CFB!$W$2:$W$1048576, W2301) - 1), 0)</f>
        <v>24</v>
      </c>
      <c r="M2301" s="2">
        <f>_xlfn.RANK.EQ(J2301, INDEX(CFB!$J$2:$J$1048576, MATCH(W2301, CFB!$W$2:$W$1048576, 0)):INDEX(CFB!$J$2:$J$1048576, MATCH(W2301, CFB!$W$2:$W$1048576, 0) + COUNTIF(CFB!$W$2:$W$1048576, W2301) - 1))</f>
        <v>28</v>
      </c>
      <c r="N2301" s="2">
        <f>RANK(K2301, INDEX(CFB!$K$2:$K$1048576, MATCH(W2301, CFB!$W$2:$W$1048576, 0)):INDEX(CFB!$K$2:$K$1048576, MATCH(W2301, CFB!$W$2:$W$1048576, 0) + COUNTIF(CFB!$W$2:$W$1048576, W2301) - 1))</f>
        <v>21</v>
      </c>
      <c r="O2301">
        <v>41.36</v>
      </c>
      <c r="P2301">
        <v>4.78</v>
      </c>
      <c r="Q2301">
        <v>8.09</v>
      </c>
      <c r="R2301">
        <v>4.43</v>
      </c>
      <c r="S2301">
        <v>5.04</v>
      </c>
      <c r="T2301">
        <v>2.3199999999999998</v>
      </c>
      <c r="U2301">
        <v>6.56</v>
      </c>
      <c r="V2301">
        <v>3.14</v>
      </c>
      <c r="W2301">
        <v>2006</v>
      </c>
      <c r="X2301">
        <f t="shared" si="69"/>
        <v>0</v>
      </c>
    </row>
    <row r="2302" spans="1:24" ht="12.75" hidden="1" customHeight="1" x14ac:dyDescent="0.45">
      <c r="A2302">
        <v>22</v>
      </c>
      <c r="B2302" t="s">
        <v>57</v>
      </c>
      <c r="C2302" t="s">
        <v>163</v>
      </c>
      <c r="D2302" s="2" t="str">
        <f t="shared" si="68"/>
        <v>Boston College2006</v>
      </c>
      <c r="E2302">
        <v>20</v>
      </c>
      <c r="F2302">
        <v>10</v>
      </c>
      <c r="G2302">
        <v>3</v>
      </c>
      <c r="H2302" s="2">
        <v>0</v>
      </c>
      <c r="I2302">
        <v>3.55</v>
      </c>
      <c r="J2302">
        <v>6.41</v>
      </c>
      <c r="K2302">
        <v>9.9600000000000009</v>
      </c>
      <c r="L2302" s="2">
        <f>_xlfn.RANK.EQ(I2302, INDEX(CFB!$I$2:$I$1048576, MATCH(W2302, CFB!$W$2:$W$1048576, 0)):INDEX(CFB!$I$2:$I$1048576, MATCH(W2302, CFB!$W$2:$W$1048576, 0) + COUNTIF(CFB!$W$2:$W$1048576, W2302) - 1), 0)</f>
        <v>37</v>
      </c>
      <c r="M2302" s="2">
        <f>_xlfn.RANK.EQ(J2302, INDEX(CFB!$J$2:$J$1048576, MATCH(W2302, CFB!$W$2:$W$1048576, 0)):INDEX(CFB!$J$2:$J$1048576, MATCH(W2302, CFB!$W$2:$W$1048576, 0) + COUNTIF(CFB!$W$2:$W$1048576, W2302) - 1))</f>
        <v>17</v>
      </c>
      <c r="N2302" s="2">
        <f>RANK(K2302, INDEX(CFB!$K$2:$K$1048576, MATCH(W2302, CFB!$W$2:$W$1048576, 0)):INDEX(CFB!$K$2:$K$1048576, MATCH(W2302, CFB!$W$2:$W$1048576, 0) + COUNTIF(CFB!$W$2:$W$1048576, W2302) - 1))</f>
        <v>22</v>
      </c>
      <c r="O2302">
        <v>38.409999999999997</v>
      </c>
      <c r="P2302">
        <v>3.52</v>
      </c>
      <c r="Q2302">
        <v>7.54</v>
      </c>
      <c r="R2302">
        <v>4.99</v>
      </c>
      <c r="S2302">
        <v>4.4000000000000004</v>
      </c>
      <c r="T2302">
        <v>2.65</v>
      </c>
      <c r="U2302">
        <v>6.15</v>
      </c>
      <c r="V2302">
        <v>3.79</v>
      </c>
      <c r="W2302">
        <v>2006</v>
      </c>
      <c r="X2302">
        <f t="shared" si="69"/>
        <v>0</v>
      </c>
    </row>
    <row r="2303" spans="1:24" ht="12.75" hidden="1" customHeight="1" x14ac:dyDescent="0.45">
      <c r="A2303">
        <v>23</v>
      </c>
      <c r="B2303" t="s">
        <v>119</v>
      </c>
      <c r="C2303" t="s">
        <v>180</v>
      </c>
      <c r="D2303" s="2" t="str">
        <f t="shared" si="68"/>
        <v>Oregon State2006</v>
      </c>
      <c r="E2303">
        <v>21</v>
      </c>
      <c r="F2303">
        <v>10</v>
      </c>
      <c r="G2303">
        <v>4</v>
      </c>
      <c r="H2303" s="2">
        <v>0</v>
      </c>
      <c r="I2303">
        <v>5.74</v>
      </c>
      <c r="J2303">
        <v>3.93</v>
      </c>
      <c r="K2303">
        <v>9.67</v>
      </c>
      <c r="L2303" s="2">
        <f>_xlfn.RANK.EQ(I2303, INDEX(CFB!$I$2:$I$1048576, MATCH(W2303, CFB!$W$2:$W$1048576, 0)):INDEX(CFB!$I$2:$I$1048576, MATCH(W2303, CFB!$W$2:$W$1048576, 0) + COUNTIF(CFB!$W$2:$W$1048576, W2303) - 1), 0)</f>
        <v>22</v>
      </c>
      <c r="M2303" s="2">
        <f>_xlfn.RANK.EQ(J2303, INDEX(CFB!$J$2:$J$1048576, MATCH(W2303, CFB!$W$2:$W$1048576, 0)):INDEX(CFB!$J$2:$J$1048576, MATCH(W2303, CFB!$W$2:$W$1048576, 0) + COUNTIF(CFB!$W$2:$W$1048576, W2303) - 1))</f>
        <v>33</v>
      </c>
      <c r="N2303" s="2">
        <f>RANK(K2303, INDEX(CFB!$K$2:$K$1048576, MATCH(W2303, CFB!$W$2:$W$1048576, 0)):INDEX(CFB!$K$2:$K$1048576, MATCH(W2303, CFB!$W$2:$W$1048576, 0) + COUNTIF(CFB!$W$2:$W$1048576, W2303) - 1))</f>
        <v>23</v>
      </c>
      <c r="O2303">
        <v>41.6</v>
      </c>
      <c r="P2303">
        <v>6.47</v>
      </c>
      <c r="Q2303">
        <v>8.86</v>
      </c>
      <c r="R2303">
        <v>6.33</v>
      </c>
      <c r="S2303">
        <v>4.58</v>
      </c>
      <c r="T2303">
        <v>2.38</v>
      </c>
      <c r="U2303">
        <v>6.69</v>
      </c>
      <c r="V2303">
        <v>4.0999999999999996</v>
      </c>
      <c r="W2303">
        <v>2006</v>
      </c>
      <c r="X2303">
        <f t="shared" si="69"/>
        <v>0</v>
      </c>
    </row>
    <row r="2304" spans="1:24" ht="12.75" hidden="1" customHeight="1" x14ac:dyDescent="0.45">
      <c r="A2304">
        <v>24</v>
      </c>
      <c r="B2304" t="s">
        <v>20</v>
      </c>
      <c r="C2304" t="s">
        <v>155</v>
      </c>
      <c r="D2304" s="2" t="str">
        <f t="shared" si="68"/>
        <v>South Carolina2006</v>
      </c>
      <c r="F2304">
        <v>8</v>
      </c>
      <c r="G2304">
        <v>5</v>
      </c>
      <c r="H2304" s="2">
        <v>0</v>
      </c>
      <c r="I2304">
        <v>4.22</v>
      </c>
      <c r="J2304">
        <v>5.45</v>
      </c>
      <c r="K2304">
        <v>9.67</v>
      </c>
      <c r="L2304" s="2">
        <f>_xlfn.RANK.EQ(I2304, INDEX(CFB!$I$2:$I$1048576, MATCH(W2304, CFB!$W$2:$W$1048576, 0)):INDEX(CFB!$I$2:$I$1048576, MATCH(W2304, CFB!$W$2:$W$1048576, 0) + COUNTIF(CFB!$W$2:$W$1048576, W2304) - 1), 0)</f>
        <v>29</v>
      </c>
      <c r="M2304" s="2">
        <f>_xlfn.RANK.EQ(J2304, INDEX(CFB!$J$2:$J$1048576, MATCH(W2304, CFB!$W$2:$W$1048576, 0)):INDEX(CFB!$J$2:$J$1048576, MATCH(W2304, CFB!$W$2:$W$1048576, 0) + COUNTIF(CFB!$W$2:$W$1048576, W2304) - 1))</f>
        <v>23</v>
      </c>
      <c r="N2304" s="2">
        <f>RANK(K2304, INDEX(CFB!$K$2:$K$1048576, MATCH(W2304, CFB!$W$2:$W$1048576, 0)):INDEX(CFB!$K$2:$K$1048576, MATCH(W2304, CFB!$W$2:$W$1048576, 0) + COUNTIF(CFB!$W$2:$W$1048576, W2304) - 1))</f>
        <v>23</v>
      </c>
      <c r="O2304">
        <v>41.32</v>
      </c>
      <c r="P2304">
        <v>4.16</v>
      </c>
      <c r="Q2304">
        <v>9.58</v>
      </c>
      <c r="R2304">
        <v>6.56</v>
      </c>
      <c r="S2304">
        <v>5.59</v>
      </c>
      <c r="T2304">
        <v>3</v>
      </c>
      <c r="U2304">
        <v>7.65</v>
      </c>
      <c r="V2304">
        <v>4.2699999999999996</v>
      </c>
      <c r="W2304">
        <v>2006</v>
      </c>
      <c r="X2304">
        <f t="shared" si="69"/>
        <v>0</v>
      </c>
    </row>
    <row r="2305" spans="1:24" ht="12.75" hidden="1" customHeight="1" x14ac:dyDescent="0.45">
      <c r="A2305">
        <v>25</v>
      </c>
      <c r="B2305" t="s">
        <v>61</v>
      </c>
      <c r="C2305" t="s">
        <v>31</v>
      </c>
      <c r="D2305" s="2" t="str">
        <f t="shared" si="68"/>
        <v>Texas Christian2006</v>
      </c>
      <c r="E2305">
        <v>22</v>
      </c>
      <c r="F2305">
        <v>11</v>
      </c>
      <c r="G2305">
        <v>2</v>
      </c>
      <c r="H2305" s="2">
        <v>0</v>
      </c>
      <c r="I2305">
        <v>0.55000000000000004</v>
      </c>
      <c r="J2305">
        <v>8.7200000000000006</v>
      </c>
      <c r="K2305">
        <v>9.27</v>
      </c>
      <c r="L2305" s="2">
        <f>_xlfn.RANK.EQ(I2305, INDEX(CFB!$I$2:$I$1048576, MATCH(W2305, CFB!$W$2:$W$1048576, 0)):INDEX(CFB!$I$2:$I$1048576, MATCH(W2305, CFB!$W$2:$W$1048576, 0) + COUNTIF(CFB!$W$2:$W$1048576, W2305) - 1), 0)</f>
        <v>59</v>
      </c>
      <c r="M2305" s="2">
        <f>_xlfn.RANK.EQ(J2305, INDEX(CFB!$J$2:$J$1048576, MATCH(W2305, CFB!$W$2:$W$1048576, 0)):INDEX(CFB!$J$2:$J$1048576, MATCH(W2305, CFB!$W$2:$W$1048576, 0) + COUNTIF(CFB!$W$2:$W$1048576, W2305) - 1))</f>
        <v>11</v>
      </c>
      <c r="N2305" s="2">
        <f>RANK(K2305, INDEX(CFB!$K$2:$K$1048576, MATCH(W2305, CFB!$W$2:$W$1048576, 0)):INDEX(CFB!$K$2:$K$1048576, MATCH(W2305, CFB!$W$2:$W$1048576, 0) + COUNTIF(CFB!$W$2:$W$1048576, W2305) - 1))</f>
        <v>25</v>
      </c>
      <c r="O2305">
        <v>39.08</v>
      </c>
      <c r="P2305">
        <v>1.62</v>
      </c>
      <c r="Q2305">
        <v>8.4700000000000006</v>
      </c>
      <c r="R2305">
        <v>5.31</v>
      </c>
      <c r="S2305">
        <v>5.17</v>
      </c>
      <c r="T2305">
        <v>1.68</v>
      </c>
      <c r="U2305">
        <v>6.63</v>
      </c>
      <c r="V2305">
        <v>3.3</v>
      </c>
      <c r="W2305">
        <v>2006</v>
      </c>
      <c r="X2305">
        <f t="shared" si="69"/>
        <v>0</v>
      </c>
    </row>
    <row r="2306" spans="1:24" ht="12.75" hidden="1" customHeight="1" x14ac:dyDescent="0.45">
      <c r="A2306">
        <v>26</v>
      </c>
      <c r="B2306" t="s">
        <v>47</v>
      </c>
      <c r="C2306" t="s">
        <v>182</v>
      </c>
      <c r="D2306" s="2" t="str">
        <f t="shared" si="68"/>
        <v>Nebraska2006</v>
      </c>
      <c r="F2306">
        <v>9</v>
      </c>
      <c r="G2306">
        <v>5</v>
      </c>
      <c r="H2306" s="2">
        <v>0</v>
      </c>
      <c r="I2306">
        <v>3.79</v>
      </c>
      <c r="J2306">
        <v>5.13</v>
      </c>
      <c r="K2306">
        <v>8.92</v>
      </c>
      <c r="L2306" s="2">
        <f>_xlfn.RANK.EQ(I2306, INDEX(CFB!$I$2:$I$1048576, MATCH(W2306, CFB!$W$2:$W$1048576, 0)):INDEX(CFB!$I$2:$I$1048576, MATCH(W2306, CFB!$W$2:$W$1048576, 0) + COUNTIF(CFB!$W$2:$W$1048576, W2306) - 1), 0)</f>
        <v>33</v>
      </c>
      <c r="M2306" s="2">
        <f>_xlfn.RANK.EQ(J2306, INDEX(CFB!$J$2:$J$1048576, MATCH(W2306, CFB!$W$2:$W$1048576, 0)):INDEX(CFB!$J$2:$J$1048576, MATCH(W2306, CFB!$W$2:$W$1048576, 0) + COUNTIF(CFB!$W$2:$W$1048576, W2306) - 1))</f>
        <v>26</v>
      </c>
      <c r="N2306" s="2">
        <f>RANK(K2306, INDEX(CFB!$K$2:$K$1048576, MATCH(W2306, CFB!$W$2:$W$1048576, 0)):INDEX(CFB!$K$2:$K$1048576, MATCH(W2306, CFB!$W$2:$W$1048576, 0) + COUNTIF(CFB!$W$2:$W$1048576, W2306) - 1))</f>
        <v>26</v>
      </c>
      <c r="O2306">
        <v>43.93</v>
      </c>
      <c r="P2306">
        <v>4.16</v>
      </c>
      <c r="Q2306">
        <v>9.15</v>
      </c>
      <c r="R2306">
        <v>5.82</v>
      </c>
      <c r="S2306">
        <v>5.42</v>
      </c>
      <c r="T2306">
        <v>2.5499999999999998</v>
      </c>
      <c r="U2306">
        <v>7.05</v>
      </c>
      <c r="V2306">
        <v>4.13</v>
      </c>
      <c r="W2306">
        <v>2006</v>
      </c>
      <c r="X2306">
        <f t="shared" si="69"/>
        <v>0</v>
      </c>
    </row>
    <row r="2307" spans="1:24" ht="12.75" hidden="1" customHeight="1" x14ac:dyDescent="0.45">
      <c r="A2307">
        <v>27</v>
      </c>
      <c r="B2307" t="s">
        <v>73</v>
      </c>
      <c r="C2307" t="s">
        <v>180</v>
      </c>
      <c r="D2307" s="2" t="str">
        <f t="shared" ref="D2307:D2370" si="70">_xlfn.CONCAT(B2307, W2307)</f>
        <v>UCLA2006</v>
      </c>
      <c r="F2307">
        <v>7</v>
      </c>
      <c r="G2307">
        <v>6</v>
      </c>
      <c r="H2307" s="2">
        <v>0</v>
      </c>
      <c r="I2307">
        <v>2.15</v>
      </c>
      <c r="J2307">
        <v>6.57</v>
      </c>
      <c r="K2307">
        <v>8.7100000000000009</v>
      </c>
      <c r="L2307" s="2">
        <f>_xlfn.RANK.EQ(I2307, INDEX(CFB!$I$2:$I$1048576, MATCH(W2307, CFB!$W$2:$W$1048576, 0)):INDEX(CFB!$I$2:$I$1048576, MATCH(W2307, CFB!$W$2:$W$1048576, 0) + COUNTIF(CFB!$W$2:$W$1048576, W2307) - 1), 0)</f>
        <v>49</v>
      </c>
      <c r="M2307" s="2">
        <f>_xlfn.RANK.EQ(J2307, INDEX(CFB!$J$2:$J$1048576, MATCH(W2307, CFB!$W$2:$W$1048576, 0)):INDEX(CFB!$J$2:$J$1048576, MATCH(W2307, CFB!$W$2:$W$1048576, 0) + COUNTIF(CFB!$W$2:$W$1048576, W2307) - 1))</f>
        <v>16</v>
      </c>
      <c r="N2307" s="2">
        <f>RANK(K2307, INDEX(CFB!$K$2:$K$1048576, MATCH(W2307, CFB!$W$2:$W$1048576, 0)):INDEX(CFB!$K$2:$K$1048576, MATCH(W2307, CFB!$W$2:$W$1048576, 0) + COUNTIF(CFB!$W$2:$W$1048576, W2307) - 1))</f>
        <v>27</v>
      </c>
      <c r="O2307">
        <v>37.659999999999997</v>
      </c>
      <c r="P2307">
        <v>3.26</v>
      </c>
      <c r="Q2307">
        <v>7.29</v>
      </c>
      <c r="R2307">
        <v>6.02</v>
      </c>
      <c r="S2307">
        <v>5.03</v>
      </c>
      <c r="T2307">
        <v>1.8</v>
      </c>
      <c r="U2307">
        <v>6.22</v>
      </c>
      <c r="V2307">
        <v>3.71</v>
      </c>
      <c r="W2307">
        <v>2006</v>
      </c>
      <c r="X2307">
        <f t="shared" ref="X2307:X2370" si="71">IF(E2307=1, 1,0)</f>
        <v>0</v>
      </c>
    </row>
    <row r="2308" spans="1:24" ht="12.75" hidden="1" customHeight="1" x14ac:dyDescent="0.45">
      <c r="A2308">
        <v>28</v>
      </c>
      <c r="B2308" t="s">
        <v>26</v>
      </c>
      <c r="C2308" t="s">
        <v>163</v>
      </c>
      <c r="D2308" s="2" t="str">
        <f t="shared" si="70"/>
        <v>Clemson2006</v>
      </c>
      <c r="F2308">
        <v>8</v>
      </c>
      <c r="G2308">
        <v>5</v>
      </c>
      <c r="H2308" s="2">
        <v>0</v>
      </c>
      <c r="I2308">
        <v>3.15</v>
      </c>
      <c r="J2308">
        <v>5.04</v>
      </c>
      <c r="K2308">
        <v>8.19</v>
      </c>
      <c r="L2308" s="2">
        <f>_xlfn.RANK.EQ(I2308, INDEX(CFB!$I$2:$I$1048576, MATCH(W2308, CFB!$W$2:$W$1048576, 0)):INDEX(CFB!$I$2:$I$1048576, MATCH(W2308, CFB!$W$2:$W$1048576, 0) + COUNTIF(CFB!$W$2:$W$1048576, W2308) - 1), 0)</f>
        <v>40</v>
      </c>
      <c r="M2308" s="2">
        <f>_xlfn.RANK.EQ(J2308, INDEX(CFB!$J$2:$J$1048576, MATCH(W2308, CFB!$W$2:$W$1048576, 0)):INDEX(CFB!$J$2:$J$1048576, MATCH(W2308, CFB!$W$2:$W$1048576, 0) + COUNTIF(CFB!$W$2:$W$1048576, W2308) - 1))</f>
        <v>27</v>
      </c>
      <c r="N2308" s="2">
        <f>RANK(K2308, INDEX(CFB!$K$2:$K$1048576, MATCH(W2308, CFB!$W$2:$W$1048576, 0)):INDEX(CFB!$K$2:$K$1048576, MATCH(W2308, CFB!$W$2:$W$1048576, 0) + COUNTIF(CFB!$W$2:$W$1048576, W2308) - 1))</f>
        <v>28</v>
      </c>
      <c r="O2308">
        <v>44.47</v>
      </c>
      <c r="P2308">
        <v>5.05</v>
      </c>
      <c r="Q2308">
        <v>8.34</v>
      </c>
      <c r="R2308">
        <v>5.15</v>
      </c>
      <c r="S2308">
        <v>6.5</v>
      </c>
      <c r="T2308">
        <v>2.25</v>
      </c>
      <c r="U2308">
        <v>7.37</v>
      </c>
      <c r="V2308">
        <v>3.41</v>
      </c>
      <c r="W2308">
        <v>2006</v>
      </c>
      <c r="X2308">
        <f t="shared" si="71"/>
        <v>0</v>
      </c>
    </row>
    <row r="2309" spans="1:24" ht="12.75" hidden="1" customHeight="1" x14ac:dyDescent="0.45">
      <c r="A2309">
        <v>29</v>
      </c>
      <c r="B2309" t="s">
        <v>46</v>
      </c>
      <c r="C2309" t="s">
        <v>182</v>
      </c>
      <c r="D2309" s="2" t="str">
        <f t="shared" si="70"/>
        <v>Missouri2006</v>
      </c>
      <c r="F2309">
        <v>8</v>
      </c>
      <c r="G2309">
        <v>5</v>
      </c>
      <c r="H2309" s="2">
        <v>0</v>
      </c>
      <c r="I2309">
        <v>6.12</v>
      </c>
      <c r="J2309">
        <v>2.0299999999999998</v>
      </c>
      <c r="K2309">
        <v>8.15</v>
      </c>
      <c r="L2309" s="2">
        <f>_xlfn.RANK.EQ(I2309, INDEX(CFB!$I$2:$I$1048576, MATCH(W2309, CFB!$W$2:$W$1048576, 0)):INDEX(CFB!$I$2:$I$1048576, MATCH(W2309, CFB!$W$2:$W$1048576, 0) + COUNTIF(CFB!$W$2:$W$1048576, W2309) - 1), 0)</f>
        <v>20</v>
      </c>
      <c r="M2309" s="2">
        <f>_xlfn.RANK.EQ(J2309, INDEX(CFB!$J$2:$J$1048576, MATCH(W2309, CFB!$W$2:$W$1048576, 0)):INDEX(CFB!$J$2:$J$1048576, MATCH(W2309, CFB!$W$2:$W$1048576, 0) + COUNTIF(CFB!$W$2:$W$1048576, W2309) - 1))</f>
        <v>42</v>
      </c>
      <c r="N2309" s="2">
        <f>RANK(K2309, INDEX(CFB!$K$2:$K$1048576, MATCH(W2309, CFB!$W$2:$W$1048576, 0)):INDEX(CFB!$K$2:$K$1048576, MATCH(W2309, CFB!$W$2:$W$1048576, 0) + COUNTIF(CFB!$W$2:$W$1048576, W2309) - 1))</f>
        <v>29</v>
      </c>
      <c r="O2309">
        <v>43.8</v>
      </c>
      <c r="P2309">
        <v>7.51</v>
      </c>
      <c r="Q2309">
        <v>8.81</v>
      </c>
      <c r="R2309">
        <v>5.41</v>
      </c>
      <c r="S2309">
        <v>5.28</v>
      </c>
      <c r="T2309">
        <v>2.73</v>
      </c>
      <c r="U2309">
        <v>7.13</v>
      </c>
      <c r="V2309">
        <v>3.86</v>
      </c>
      <c r="W2309">
        <v>2006</v>
      </c>
      <c r="X2309">
        <f t="shared" si="71"/>
        <v>0</v>
      </c>
    </row>
    <row r="2310" spans="1:24" ht="12.75" hidden="1" customHeight="1" x14ac:dyDescent="0.45">
      <c r="A2310">
        <v>30</v>
      </c>
      <c r="B2310" t="s">
        <v>106</v>
      </c>
      <c r="C2310" t="s">
        <v>163</v>
      </c>
      <c r="D2310" s="2" t="str">
        <f t="shared" si="70"/>
        <v>Wake Forest2006</v>
      </c>
      <c r="E2310">
        <v>18</v>
      </c>
      <c r="F2310">
        <v>11</v>
      </c>
      <c r="G2310">
        <v>3</v>
      </c>
      <c r="H2310" s="2">
        <v>0</v>
      </c>
      <c r="I2310">
        <v>0.37</v>
      </c>
      <c r="J2310">
        <v>7.59</v>
      </c>
      <c r="K2310">
        <v>7.95</v>
      </c>
      <c r="L2310" s="2">
        <f>_xlfn.RANK.EQ(I2310, INDEX(CFB!$I$2:$I$1048576, MATCH(W2310, CFB!$W$2:$W$1048576, 0)):INDEX(CFB!$I$2:$I$1048576, MATCH(W2310, CFB!$W$2:$W$1048576, 0) + COUNTIF(CFB!$W$2:$W$1048576, W2310) - 1), 0)</f>
        <v>62</v>
      </c>
      <c r="M2310" s="2">
        <f>_xlfn.RANK.EQ(J2310, INDEX(CFB!$J$2:$J$1048576, MATCH(W2310, CFB!$W$2:$W$1048576, 0)):INDEX(CFB!$J$2:$J$1048576, MATCH(W2310, CFB!$W$2:$W$1048576, 0) + COUNTIF(CFB!$W$2:$W$1048576, W2310) - 1))</f>
        <v>13</v>
      </c>
      <c r="N2310" s="2">
        <f>RANK(K2310, INDEX(CFB!$K$2:$K$1048576, MATCH(W2310, CFB!$W$2:$W$1048576, 0)):INDEX(CFB!$K$2:$K$1048576, MATCH(W2310, CFB!$W$2:$W$1048576, 0) + COUNTIF(CFB!$W$2:$W$1048576, W2310) - 1))</f>
        <v>30</v>
      </c>
      <c r="O2310">
        <v>34.99</v>
      </c>
      <c r="P2310">
        <v>2.82</v>
      </c>
      <c r="Q2310">
        <v>8.73</v>
      </c>
      <c r="R2310">
        <v>6.15</v>
      </c>
      <c r="S2310">
        <v>4.91</v>
      </c>
      <c r="T2310">
        <v>2.12</v>
      </c>
      <c r="U2310">
        <v>6.33</v>
      </c>
      <c r="V2310">
        <v>3.98</v>
      </c>
      <c r="W2310">
        <v>2006</v>
      </c>
      <c r="X2310">
        <f t="shared" si="71"/>
        <v>0</v>
      </c>
    </row>
    <row r="2311" spans="1:24" ht="12.75" hidden="1" customHeight="1" x14ac:dyDescent="0.45">
      <c r="A2311">
        <v>31</v>
      </c>
      <c r="B2311" t="s">
        <v>16</v>
      </c>
      <c r="C2311" t="s">
        <v>10</v>
      </c>
      <c r="D2311" s="2" t="str">
        <f t="shared" si="70"/>
        <v>Penn State2006</v>
      </c>
      <c r="E2311">
        <v>24</v>
      </c>
      <c r="F2311">
        <v>9</v>
      </c>
      <c r="G2311">
        <v>4</v>
      </c>
      <c r="H2311" s="2">
        <v>0</v>
      </c>
      <c r="I2311">
        <v>-2.04</v>
      </c>
      <c r="J2311">
        <v>8.93</v>
      </c>
      <c r="K2311">
        <v>6.89</v>
      </c>
      <c r="L2311" s="2">
        <f>_xlfn.RANK.EQ(I2311, INDEX(CFB!$I$2:$I$1048576, MATCH(W2311, CFB!$W$2:$W$1048576, 0)):INDEX(CFB!$I$2:$I$1048576, MATCH(W2311, CFB!$W$2:$W$1048576, 0) + COUNTIF(CFB!$W$2:$W$1048576, W2311) - 1), 0)</f>
        <v>81</v>
      </c>
      <c r="M2311" s="2">
        <f>_xlfn.RANK.EQ(J2311, INDEX(CFB!$J$2:$J$1048576, MATCH(W2311, CFB!$W$2:$W$1048576, 0)):INDEX(CFB!$J$2:$J$1048576, MATCH(W2311, CFB!$W$2:$W$1048576, 0) + COUNTIF(CFB!$W$2:$W$1048576, W2311) - 1))</f>
        <v>10</v>
      </c>
      <c r="N2311" s="2">
        <f>RANK(K2311, INDEX(CFB!$K$2:$K$1048576, MATCH(W2311, CFB!$W$2:$W$1048576, 0)):INDEX(CFB!$K$2:$K$1048576, MATCH(W2311, CFB!$W$2:$W$1048576, 0) + COUNTIF(CFB!$W$2:$W$1048576, W2311) - 1))</f>
        <v>31</v>
      </c>
      <c r="O2311">
        <v>33.69</v>
      </c>
      <c r="P2311">
        <v>1.83</v>
      </c>
      <c r="Q2311">
        <v>6.88</v>
      </c>
      <c r="R2311">
        <v>4.88</v>
      </c>
      <c r="S2311">
        <v>5.28</v>
      </c>
      <c r="T2311">
        <v>1.99</v>
      </c>
      <c r="U2311">
        <v>6.15</v>
      </c>
      <c r="V2311">
        <v>3.37</v>
      </c>
      <c r="W2311">
        <v>2006</v>
      </c>
      <c r="X2311">
        <f t="shared" si="71"/>
        <v>0</v>
      </c>
    </row>
    <row r="2312" spans="1:24" ht="12.75" hidden="1" customHeight="1" x14ac:dyDescent="0.45">
      <c r="A2312">
        <v>32</v>
      </c>
      <c r="B2312" t="s">
        <v>74</v>
      </c>
      <c r="C2312" t="s">
        <v>155</v>
      </c>
      <c r="D2312" s="2" t="str">
        <f t="shared" si="70"/>
        <v>Kentucky2006</v>
      </c>
      <c r="F2312">
        <v>8</v>
      </c>
      <c r="G2312">
        <v>5</v>
      </c>
      <c r="H2312" s="2">
        <v>0</v>
      </c>
      <c r="I2312">
        <v>7.48</v>
      </c>
      <c r="J2312">
        <v>-0.83</v>
      </c>
      <c r="K2312">
        <v>6.65</v>
      </c>
      <c r="L2312" s="2">
        <f>_xlfn.RANK.EQ(I2312, INDEX(CFB!$I$2:$I$1048576, MATCH(W2312, CFB!$W$2:$W$1048576, 0)):INDEX(CFB!$I$2:$I$1048576, MATCH(W2312, CFB!$W$2:$W$1048576, 0) + COUNTIF(CFB!$W$2:$W$1048576, W2312) - 1), 0)</f>
        <v>13</v>
      </c>
      <c r="M2312" s="2">
        <f>_xlfn.RANK.EQ(J2312, INDEX(CFB!$J$2:$J$1048576, MATCH(W2312, CFB!$W$2:$W$1048576, 0)):INDEX(CFB!$J$2:$J$1048576, MATCH(W2312, CFB!$W$2:$W$1048576, 0) + COUNTIF(CFB!$W$2:$W$1048576, W2312) - 1))</f>
        <v>65</v>
      </c>
      <c r="N2312" s="2">
        <f>RANK(K2312, INDEX(CFB!$K$2:$K$1048576, MATCH(W2312, CFB!$W$2:$W$1048576, 0)):INDEX(CFB!$K$2:$K$1048576, MATCH(W2312, CFB!$W$2:$W$1048576, 0) + COUNTIF(CFB!$W$2:$W$1048576, W2312) - 1))</f>
        <v>32</v>
      </c>
      <c r="O2312">
        <v>42.84</v>
      </c>
      <c r="P2312">
        <v>12.82</v>
      </c>
      <c r="Q2312">
        <v>9.6</v>
      </c>
      <c r="R2312">
        <v>7.04</v>
      </c>
      <c r="S2312">
        <v>4.32</v>
      </c>
      <c r="T2312">
        <v>3.8</v>
      </c>
      <c r="U2312">
        <v>7.17</v>
      </c>
      <c r="V2312">
        <v>5.16</v>
      </c>
      <c r="W2312">
        <v>2006</v>
      </c>
      <c r="X2312">
        <f t="shared" si="71"/>
        <v>0</v>
      </c>
    </row>
    <row r="2313" spans="1:24" ht="12.75" hidden="1" customHeight="1" x14ac:dyDescent="0.45">
      <c r="A2313">
        <v>33</v>
      </c>
      <c r="B2313" t="s">
        <v>34</v>
      </c>
      <c r="C2313" t="s">
        <v>181</v>
      </c>
      <c r="D2313" s="2" t="str">
        <f t="shared" si="70"/>
        <v>Texas A&amp;M2006</v>
      </c>
      <c r="F2313">
        <v>9</v>
      </c>
      <c r="G2313">
        <v>4</v>
      </c>
      <c r="H2313" s="2">
        <v>0</v>
      </c>
      <c r="I2313">
        <v>2.61</v>
      </c>
      <c r="J2313">
        <v>3.92</v>
      </c>
      <c r="K2313">
        <v>6.53</v>
      </c>
      <c r="L2313" s="2">
        <f>_xlfn.RANK.EQ(I2313, INDEX(CFB!$I$2:$I$1048576, MATCH(W2313, CFB!$W$2:$W$1048576, 0)):INDEX(CFB!$I$2:$I$1048576, MATCH(W2313, CFB!$W$2:$W$1048576, 0) + COUNTIF(CFB!$W$2:$W$1048576, W2313) - 1), 0)</f>
        <v>45</v>
      </c>
      <c r="M2313" s="2">
        <f>_xlfn.RANK.EQ(J2313, INDEX(CFB!$J$2:$J$1048576, MATCH(W2313, CFB!$W$2:$W$1048576, 0)):INDEX(CFB!$J$2:$J$1048576, MATCH(W2313, CFB!$W$2:$W$1048576, 0) + COUNTIF(CFB!$W$2:$W$1048576, W2313) - 1))</f>
        <v>34</v>
      </c>
      <c r="N2313" s="2">
        <f>RANK(K2313, INDEX(CFB!$K$2:$K$1048576, MATCH(W2313, CFB!$W$2:$W$1048576, 0)):INDEX(CFB!$K$2:$K$1048576, MATCH(W2313, CFB!$W$2:$W$1048576, 0) + COUNTIF(CFB!$W$2:$W$1048576, W2313) - 1))</f>
        <v>33</v>
      </c>
      <c r="O2313">
        <v>38.770000000000003</v>
      </c>
      <c r="P2313">
        <v>5.03</v>
      </c>
      <c r="Q2313">
        <v>8.14</v>
      </c>
      <c r="R2313">
        <v>5.84</v>
      </c>
      <c r="S2313">
        <v>5.88</v>
      </c>
      <c r="T2313">
        <v>3.16</v>
      </c>
      <c r="U2313">
        <v>6.78</v>
      </c>
      <c r="V2313">
        <v>4.24</v>
      </c>
      <c r="W2313">
        <v>2006</v>
      </c>
      <c r="X2313">
        <f t="shared" si="71"/>
        <v>0</v>
      </c>
    </row>
    <row r="2314" spans="1:24" ht="12.75" hidden="1" customHeight="1" x14ac:dyDescent="0.45">
      <c r="A2314">
        <v>34</v>
      </c>
      <c r="B2314" t="s">
        <v>52</v>
      </c>
      <c r="C2314" t="s">
        <v>164</v>
      </c>
      <c r="D2314" s="2" t="str">
        <f t="shared" si="70"/>
        <v>Georgia Tech2006</v>
      </c>
      <c r="F2314">
        <v>9</v>
      </c>
      <c r="G2314">
        <v>5</v>
      </c>
      <c r="H2314" s="2">
        <v>0</v>
      </c>
      <c r="I2314">
        <v>2.75</v>
      </c>
      <c r="J2314">
        <v>3.75</v>
      </c>
      <c r="K2314">
        <v>6.5</v>
      </c>
      <c r="L2314" s="2">
        <f>_xlfn.RANK.EQ(I2314, INDEX(CFB!$I$2:$I$1048576, MATCH(W2314, CFB!$W$2:$W$1048576, 0)):INDEX(CFB!$I$2:$I$1048576, MATCH(W2314, CFB!$W$2:$W$1048576, 0) + COUNTIF(CFB!$W$2:$W$1048576, W2314) - 1), 0)</f>
        <v>42</v>
      </c>
      <c r="M2314" s="2">
        <f>_xlfn.RANK.EQ(J2314, INDEX(CFB!$J$2:$J$1048576, MATCH(W2314, CFB!$W$2:$W$1048576, 0)):INDEX(CFB!$J$2:$J$1048576, MATCH(W2314, CFB!$W$2:$W$1048576, 0) + COUNTIF(CFB!$W$2:$W$1048576, W2314) - 1))</f>
        <v>36</v>
      </c>
      <c r="N2314" s="2">
        <f>RANK(K2314, INDEX(CFB!$K$2:$K$1048576, MATCH(W2314, CFB!$W$2:$W$1048576, 0)):INDEX(CFB!$K$2:$K$1048576, MATCH(W2314, CFB!$W$2:$W$1048576, 0) + COUNTIF(CFB!$W$2:$W$1048576, W2314) - 1))</f>
        <v>34</v>
      </c>
      <c r="O2314">
        <v>38.32</v>
      </c>
      <c r="P2314">
        <v>5.93</v>
      </c>
      <c r="Q2314">
        <v>7.24</v>
      </c>
      <c r="R2314">
        <v>5.12</v>
      </c>
      <c r="S2314">
        <v>5.56</v>
      </c>
      <c r="T2314">
        <v>2.2400000000000002</v>
      </c>
      <c r="U2314">
        <v>6.36</v>
      </c>
      <c r="V2314">
        <v>3.65</v>
      </c>
      <c r="W2314">
        <v>2006</v>
      </c>
      <c r="X2314">
        <f t="shared" si="71"/>
        <v>0</v>
      </c>
    </row>
    <row r="2315" spans="1:24" ht="12.75" hidden="1" customHeight="1" x14ac:dyDescent="0.45">
      <c r="A2315">
        <v>35</v>
      </c>
      <c r="B2315" t="s">
        <v>28</v>
      </c>
      <c r="C2315" t="s">
        <v>180</v>
      </c>
      <c r="D2315" s="2" t="str">
        <f t="shared" si="70"/>
        <v>Arizona State2006</v>
      </c>
      <c r="F2315">
        <v>7</v>
      </c>
      <c r="G2315">
        <v>6</v>
      </c>
      <c r="H2315" s="2">
        <v>0</v>
      </c>
      <c r="I2315">
        <v>4.68</v>
      </c>
      <c r="J2315">
        <v>1.59</v>
      </c>
      <c r="K2315">
        <v>6.28</v>
      </c>
      <c r="L2315" s="2">
        <f>_xlfn.RANK.EQ(I2315, INDEX(CFB!$I$2:$I$1048576, MATCH(W2315, CFB!$W$2:$W$1048576, 0)):INDEX(CFB!$I$2:$I$1048576, MATCH(W2315, CFB!$W$2:$W$1048576, 0) + COUNTIF(CFB!$W$2:$W$1048576, W2315) - 1), 0)</f>
        <v>26</v>
      </c>
      <c r="M2315" s="2">
        <f>_xlfn.RANK.EQ(J2315, INDEX(CFB!$J$2:$J$1048576, MATCH(W2315, CFB!$W$2:$W$1048576, 0)):INDEX(CFB!$J$2:$J$1048576, MATCH(W2315, CFB!$W$2:$W$1048576, 0) + COUNTIF(CFB!$W$2:$W$1048576, W2315) - 1))</f>
        <v>43</v>
      </c>
      <c r="N2315" s="2">
        <f>RANK(K2315, INDEX(CFB!$K$2:$K$1048576, MATCH(W2315, CFB!$W$2:$W$1048576, 0)):INDEX(CFB!$K$2:$K$1048576, MATCH(W2315, CFB!$W$2:$W$1048576, 0) + COUNTIF(CFB!$W$2:$W$1048576, W2315) - 1))</f>
        <v>35</v>
      </c>
      <c r="O2315">
        <v>41.61</v>
      </c>
      <c r="P2315">
        <v>10.15</v>
      </c>
      <c r="Q2315">
        <v>8.1999999999999993</v>
      </c>
      <c r="R2315">
        <v>6.25</v>
      </c>
      <c r="S2315">
        <v>5.58</v>
      </c>
      <c r="T2315">
        <v>2.54</v>
      </c>
      <c r="U2315">
        <v>6.73</v>
      </c>
      <c r="V2315">
        <v>4.09</v>
      </c>
      <c r="W2315">
        <v>2006</v>
      </c>
      <c r="X2315">
        <f t="shared" si="71"/>
        <v>0</v>
      </c>
    </row>
    <row r="2316" spans="1:24" ht="12.75" hidden="1" customHeight="1" x14ac:dyDescent="0.45">
      <c r="A2316">
        <v>36</v>
      </c>
      <c r="B2316" t="s">
        <v>115</v>
      </c>
      <c r="C2316" t="s">
        <v>163</v>
      </c>
      <c r="D2316" s="2" t="str">
        <f t="shared" si="70"/>
        <v>Florida State2006</v>
      </c>
      <c r="F2316">
        <v>7</v>
      </c>
      <c r="G2316">
        <v>6</v>
      </c>
      <c r="H2316" s="2">
        <v>0</v>
      </c>
      <c r="I2316">
        <v>3.57</v>
      </c>
      <c r="J2316">
        <v>2.63</v>
      </c>
      <c r="K2316">
        <v>6.19</v>
      </c>
      <c r="L2316" s="2">
        <f>_xlfn.RANK.EQ(I2316, INDEX(CFB!$I$2:$I$1048576, MATCH(W2316, CFB!$W$2:$W$1048576, 0)):INDEX(CFB!$I$2:$I$1048576, MATCH(W2316, CFB!$W$2:$W$1048576, 0) + COUNTIF(CFB!$W$2:$W$1048576, W2316) - 1), 0)</f>
        <v>36</v>
      </c>
      <c r="M2316" s="2">
        <f>_xlfn.RANK.EQ(J2316, INDEX(CFB!$J$2:$J$1048576, MATCH(W2316, CFB!$W$2:$W$1048576, 0)):INDEX(CFB!$J$2:$J$1048576, MATCH(W2316, CFB!$W$2:$W$1048576, 0) + COUNTIF(CFB!$W$2:$W$1048576, W2316) - 1))</f>
        <v>38</v>
      </c>
      <c r="N2316" s="2">
        <f>RANK(K2316, INDEX(CFB!$K$2:$K$1048576, MATCH(W2316, CFB!$W$2:$W$1048576, 0)):INDEX(CFB!$K$2:$K$1048576, MATCH(W2316, CFB!$W$2:$W$1048576, 0) + COUNTIF(CFB!$W$2:$W$1048576, W2316) - 1))</f>
        <v>36</v>
      </c>
      <c r="O2316">
        <v>41.3</v>
      </c>
      <c r="P2316">
        <v>8.18</v>
      </c>
      <c r="Q2316">
        <v>7.81</v>
      </c>
      <c r="R2316">
        <v>5.69</v>
      </c>
      <c r="S2316">
        <v>4.72</v>
      </c>
      <c r="T2316">
        <v>1.96</v>
      </c>
      <c r="U2316">
        <v>6.56</v>
      </c>
      <c r="V2316">
        <v>3.68</v>
      </c>
      <c r="W2316">
        <v>2006</v>
      </c>
      <c r="X2316">
        <f t="shared" si="71"/>
        <v>0</v>
      </c>
    </row>
    <row r="2317" spans="1:24" ht="12.75" hidden="1" customHeight="1" x14ac:dyDescent="0.45">
      <c r="A2317">
        <v>37</v>
      </c>
      <c r="B2317" t="s">
        <v>121</v>
      </c>
      <c r="C2317" t="s">
        <v>181</v>
      </c>
      <c r="D2317" s="2" t="str">
        <f t="shared" si="70"/>
        <v>Oklahoma State2006</v>
      </c>
      <c r="F2317">
        <v>7</v>
      </c>
      <c r="G2317">
        <v>6</v>
      </c>
      <c r="H2317" s="2">
        <v>0</v>
      </c>
      <c r="I2317">
        <v>8.93</v>
      </c>
      <c r="J2317">
        <v>-2.89</v>
      </c>
      <c r="K2317">
        <v>6.04</v>
      </c>
      <c r="L2317" s="2">
        <f>_xlfn.RANK.EQ(I2317, INDEX(CFB!$I$2:$I$1048576, MATCH(W2317, CFB!$W$2:$W$1048576, 0)):INDEX(CFB!$I$2:$I$1048576, MATCH(W2317, CFB!$W$2:$W$1048576, 0) + COUNTIF(CFB!$W$2:$W$1048576, W2317) - 1), 0)</f>
        <v>9</v>
      </c>
      <c r="M2317" s="2">
        <f>_xlfn.RANK.EQ(J2317, INDEX(CFB!$J$2:$J$1048576, MATCH(W2317, CFB!$W$2:$W$1048576, 0)):INDEX(CFB!$J$2:$J$1048576, MATCH(W2317, CFB!$W$2:$W$1048576, 0) + COUNTIF(CFB!$W$2:$W$1048576, W2317) - 1))</f>
        <v>84</v>
      </c>
      <c r="N2317" s="2">
        <f>RANK(K2317, INDEX(CFB!$K$2:$K$1048576, MATCH(W2317, CFB!$W$2:$W$1048576, 0)):INDEX(CFB!$K$2:$K$1048576, MATCH(W2317, CFB!$W$2:$W$1048576, 0) + COUNTIF(CFB!$W$2:$W$1048576, W2317) - 1))</f>
        <v>37</v>
      </c>
      <c r="O2317">
        <v>48.19</v>
      </c>
      <c r="P2317">
        <v>12.1</v>
      </c>
      <c r="Q2317">
        <v>9.16</v>
      </c>
      <c r="R2317">
        <v>6.73</v>
      </c>
      <c r="S2317">
        <v>6.08</v>
      </c>
      <c r="T2317">
        <v>3.08</v>
      </c>
      <c r="U2317">
        <v>7.32</v>
      </c>
      <c r="V2317">
        <v>4.49</v>
      </c>
      <c r="W2317">
        <v>2006</v>
      </c>
      <c r="X2317">
        <f t="shared" si="71"/>
        <v>0</v>
      </c>
    </row>
    <row r="2318" spans="1:24" ht="12.75" hidden="1" customHeight="1" x14ac:dyDescent="0.45">
      <c r="A2318">
        <v>38</v>
      </c>
      <c r="B2318" t="s">
        <v>13</v>
      </c>
      <c r="C2318" t="s">
        <v>180</v>
      </c>
      <c r="D2318" s="2" t="str">
        <f t="shared" si="70"/>
        <v>Oregon2006</v>
      </c>
      <c r="F2318">
        <v>7</v>
      </c>
      <c r="G2318">
        <v>6</v>
      </c>
      <c r="H2318" s="2">
        <v>0</v>
      </c>
      <c r="I2318">
        <v>7.07</v>
      </c>
      <c r="J2318">
        <v>-1.1299999999999999</v>
      </c>
      <c r="K2318">
        <v>5.94</v>
      </c>
      <c r="L2318" s="2">
        <f>_xlfn.RANK.EQ(I2318, INDEX(CFB!$I$2:$I$1048576, MATCH(W2318, CFB!$W$2:$W$1048576, 0)):INDEX(CFB!$I$2:$I$1048576, MATCH(W2318, CFB!$W$2:$W$1048576, 0) + COUNTIF(CFB!$W$2:$W$1048576, W2318) - 1), 0)</f>
        <v>18</v>
      </c>
      <c r="M2318" s="2">
        <f>_xlfn.RANK.EQ(J2318, INDEX(CFB!$J$2:$J$1048576, MATCH(W2318, CFB!$W$2:$W$1048576, 0)):INDEX(CFB!$J$2:$J$1048576, MATCH(W2318, CFB!$W$2:$W$1048576, 0) + COUNTIF(CFB!$W$2:$W$1048576, W2318) - 1))</f>
        <v>68</v>
      </c>
      <c r="N2318" s="2">
        <f>RANK(K2318, INDEX(CFB!$K$2:$K$1048576, MATCH(W2318, CFB!$W$2:$W$1048576, 0)):INDEX(CFB!$K$2:$K$1048576, MATCH(W2318, CFB!$W$2:$W$1048576, 0) + COUNTIF(CFB!$W$2:$W$1048576, W2318) - 1))</f>
        <v>38</v>
      </c>
      <c r="O2318">
        <v>45.2</v>
      </c>
      <c r="P2318">
        <v>11.65</v>
      </c>
      <c r="Q2318">
        <v>7.41</v>
      </c>
      <c r="R2318">
        <v>5.3</v>
      </c>
      <c r="S2318">
        <v>6.25</v>
      </c>
      <c r="T2318">
        <v>3.3</v>
      </c>
      <c r="U2318">
        <v>6.91</v>
      </c>
      <c r="V2318">
        <v>4.03</v>
      </c>
      <c r="W2318">
        <v>2006</v>
      </c>
      <c r="X2318">
        <f t="shared" si="71"/>
        <v>0</v>
      </c>
    </row>
    <row r="2319" spans="1:24" ht="12.75" hidden="1" customHeight="1" x14ac:dyDescent="0.45">
      <c r="A2319">
        <v>39</v>
      </c>
      <c r="B2319" t="s">
        <v>102</v>
      </c>
      <c r="C2319" t="s">
        <v>179</v>
      </c>
      <c r="D2319" s="2" t="str">
        <f t="shared" si="70"/>
        <v>South Florida2006</v>
      </c>
      <c r="F2319">
        <v>9</v>
      </c>
      <c r="G2319">
        <v>4</v>
      </c>
      <c r="H2319" s="2">
        <v>0</v>
      </c>
      <c r="I2319">
        <v>0.12</v>
      </c>
      <c r="J2319">
        <v>5.83</v>
      </c>
      <c r="K2319">
        <v>5.94</v>
      </c>
      <c r="L2319" s="2">
        <f>_xlfn.RANK.EQ(I2319, INDEX(CFB!$I$2:$I$1048576, MATCH(W2319, CFB!$W$2:$W$1048576, 0)):INDEX(CFB!$I$2:$I$1048576, MATCH(W2319, CFB!$W$2:$W$1048576, 0) + COUNTIF(CFB!$W$2:$W$1048576, W2319) - 1), 0)</f>
        <v>65</v>
      </c>
      <c r="M2319" s="2">
        <f>_xlfn.RANK.EQ(J2319, INDEX(CFB!$J$2:$J$1048576, MATCH(W2319, CFB!$W$2:$W$1048576, 0)):INDEX(CFB!$J$2:$J$1048576, MATCH(W2319, CFB!$W$2:$W$1048576, 0) + COUNTIF(CFB!$W$2:$W$1048576, W2319) - 1))</f>
        <v>21</v>
      </c>
      <c r="N2319" s="2">
        <f>RANK(K2319, INDEX(CFB!$K$2:$K$1048576, MATCH(W2319, CFB!$W$2:$W$1048576, 0)):INDEX(CFB!$K$2:$K$1048576, MATCH(W2319, CFB!$W$2:$W$1048576, 0) + COUNTIF(CFB!$W$2:$W$1048576, W2319) - 1))</f>
        <v>38</v>
      </c>
      <c r="O2319">
        <v>34.880000000000003</v>
      </c>
      <c r="P2319">
        <v>4.0999999999999996</v>
      </c>
      <c r="Q2319">
        <v>8.99</v>
      </c>
      <c r="R2319">
        <v>5.07</v>
      </c>
      <c r="S2319">
        <v>4.87</v>
      </c>
      <c r="T2319">
        <v>2.21</v>
      </c>
      <c r="U2319">
        <v>6.63</v>
      </c>
      <c r="V2319">
        <v>3.48</v>
      </c>
      <c r="W2319">
        <v>2006</v>
      </c>
      <c r="X2319">
        <f t="shared" si="71"/>
        <v>0</v>
      </c>
    </row>
    <row r="2320" spans="1:24" ht="12.75" hidden="1" customHeight="1" x14ac:dyDescent="0.45">
      <c r="A2320">
        <v>40</v>
      </c>
      <c r="B2320" t="s">
        <v>120</v>
      </c>
      <c r="C2320" t="s">
        <v>180</v>
      </c>
      <c r="D2320" s="2" t="str">
        <f t="shared" si="70"/>
        <v>Arizona2006</v>
      </c>
      <c r="F2320">
        <v>6</v>
      </c>
      <c r="G2320">
        <v>6</v>
      </c>
      <c r="H2320" s="2">
        <v>0</v>
      </c>
      <c r="I2320">
        <v>-2.33</v>
      </c>
      <c r="J2320">
        <v>8.17</v>
      </c>
      <c r="K2320">
        <v>5.84</v>
      </c>
      <c r="L2320" s="2">
        <f>_xlfn.RANK.EQ(I2320, INDEX(CFB!$I$2:$I$1048576, MATCH(W2320, CFB!$W$2:$W$1048576, 0)):INDEX(CFB!$I$2:$I$1048576, MATCH(W2320, CFB!$W$2:$W$1048576, 0) + COUNTIF(CFB!$W$2:$W$1048576, W2320) - 1), 0)</f>
        <v>83</v>
      </c>
      <c r="M2320" s="2">
        <f>_xlfn.RANK.EQ(J2320, INDEX(CFB!$J$2:$J$1048576, MATCH(W2320, CFB!$W$2:$W$1048576, 0)):INDEX(CFB!$J$2:$J$1048576, MATCH(W2320, CFB!$W$2:$W$1048576, 0) + COUNTIF(CFB!$W$2:$W$1048576, W2320) - 1))</f>
        <v>12</v>
      </c>
      <c r="N2320" s="2">
        <f>RANK(K2320, INDEX(CFB!$K$2:$K$1048576, MATCH(W2320, CFB!$W$2:$W$1048576, 0)):INDEX(CFB!$K$2:$K$1048576, MATCH(W2320, CFB!$W$2:$W$1048576, 0) + COUNTIF(CFB!$W$2:$W$1048576, W2320) - 1))</f>
        <v>40</v>
      </c>
      <c r="O2320">
        <v>32.35</v>
      </c>
      <c r="P2320">
        <v>2.66</v>
      </c>
      <c r="Q2320">
        <v>6.77</v>
      </c>
      <c r="R2320">
        <v>5.69</v>
      </c>
      <c r="S2320">
        <v>3.9</v>
      </c>
      <c r="T2320">
        <v>2.74</v>
      </c>
      <c r="U2320">
        <v>5.36</v>
      </c>
      <c r="V2320">
        <v>4.0199999999999996</v>
      </c>
      <c r="W2320">
        <v>2006</v>
      </c>
      <c r="X2320">
        <f t="shared" si="71"/>
        <v>0</v>
      </c>
    </row>
    <row r="2321" spans="1:24" ht="12.75" hidden="1" customHeight="1" x14ac:dyDescent="0.45">
      <c r="A2321">
        <v>41</v>
      </c>
      <c r="B2321" t="s">
        <v>85</v>
      </c>
      <c r="C2321" t="s">
        <v>180</v>
      </c>
      <c r="D2321" s="2" t="str">
        <f t="shared" si="70"/>
        <v>Washington State2006</v>
      </c>
      <c r="F2321">
        <v>6</v>
      </c>
      <c r="G2321">
        <v>6</v>
      </c>
      <c r="H2321" s="2">
        <v>0</v>
      </c>
      <c r="I2321">
        <v>3.28</v>
      </c>
      <c r="J2321">
        <v>2.5299999999999998</v>
      </c>
      <c r="K2321">
        <v>5.81</v>
      </c>
      <c r="L2321" s="2">
        <f>_xlfn.RANK.EQ(I2321, INDEX(CFB!$I$2:$I$1048576, MATCH(W2321, CFB!$W$2:$W$1048576, 0)):INDEX(CFB!$I$2:$I$1048576, MATCH(W2321, CFB!$W$2:$W$1048576, 0) + COUNTIF(CFB!$W$2:$W$1048576, W2321) - 1), 0)</f>
        <v>38</v>
      </c>
      <c r="M2321" s="2">
        <f>_xlfn.RANK.EQ(J2321, INDEX(CFB!$J$2:$J$1048576, MATCH(W2321, CFB!$W$2:$W$1048576, 0)):INDEX(CFB!$J$2:$J$1048576, MATCH(W2321, CFB!$W$2:$W$1048576, 0) + COUNTIF(CFB!$W$2:$W$1048576, W2321) - 1))</f>
        <v>39</v>
      </c>
      <c r="N2321" s="2">
        <f>RANK(K2321, INDEX(CFB!$K$2:$K$1048576, MATCH(W2321, CFB!$W$2:$W$1048576, 0)):INDEX(CFB!$K$2:$K$1048576, MATCH(W2321, CFB!$W$2:$W$1048576, 0) + COUNTIF(CFB!$W$2:$W$1048576, W2321) - 1))</f>
        <v>41</v>
      </c>
      <c r="O2321">
        <v>39.72</v>
      </c>
      <c r="P2321">
        <v>8.3699999999999992</v>
      </c>
      <c r="Q2321">
        <v>8.2799999999999994</v>
      </c>
      <c r="R2321">
        <v>6.81</v>
      </c>
      <c r="S2321">
        <v>5.05</v>
      </c>
      <c r="T2321">
        <v>2.56</v>
      </c>
      <c r="U2321">
        <v>6.85</v>
      </c>
      <c r="V2321">
        <v>4.4400000000000004</v>
      </c>
      <c r="W2321">
        <v>2006</v>
      </c>
      <c r="X2321">
        <f t="shared" si="71"/>
        <v>0</v>
      </c>
    </row>
    <row r="2322" spans="1:24" ht="12.75" hidden="1" customHeight="1" x14ac:dyDescent="0.45">
      <c r="A2322">
        <v>42</v>
      </c>
      <c r="B2322" t="s">
        <v>18</v>
      </c>
      <c r="C2322" t="s">
        <v>157</v>
      </c>
      <c r="D2322" s="2" t="str">
        <f t="shared" si="70"/>
        <v>Alabama2006</v>
      </c>
      <c r="F2322">
        <v>6</v>
      </c>
      <c r="G2322">
        <v>7</v>
      </c>
      <c r="H2322" s="2">
        <v>0</v>
      </c>
      <c r="I2322">
        <v>1.05</v>
      </c>
      <c r="J2322">
        <v>4.59</v>
      </c>
      <c r="K2322">
        <v>5.64</v>
      </c>
      <c r="L2322" s="2">
        <f>_xlfn.RANK.EQ(I2322, INDEX(CFB!$I$2:$I$1048576, MATCH(W2322, CFB!$W$2:$W$1048576, 0)):INDEX(CFB!$I$2:$I$1048576, MATCH(W2322, CFB!$W$2:$W$1048576, 0) + COUNTIF(CFB!$W$2:$W$1048576, W2322) - 1), 0)</f>
        <v>55</v>
      </c>
      <c r="M2322" s="2">
        <f>_xlfn.RANK.EQ(J2322, INDEX(CFB!$J$2:$J$1048576, MATCH(W2322, CFB!$W$2:$W$1048576, 0)):INDEX(CFB!$J$2:$J$1048576, MATCH(W2322, CFB!$W$2:$W$1048576, 0) + COUNTIF(CFB!$W$2:$W$1048576, W2322) - 1))</f>
        <v>31</v>
      </c>
      <c r="N2322" s="2">
        <f>RANK(K2322, INDEX(CFB!$K$2:$K$1048576, MATCH(W2322, CFB!$W$2:$W$1048576, 0)):INDEX(CFB!$K$2:$K$1048576, MATCH(W2322, CFB!$W$2:$W$1048576, 0) + COUNTIF(CFB!$W$2:$W$1048576, W2322) - 1))</f>
        <v>42</v>
      </c>
      <c r="O2322">
        <v>37.729999999999997</v>
      </c>
      <c r="P2322">
        <v>3.74</v>
      </c>
      <c r="Q2322">
        <v>8.26</v>
      </c>
      <c r="R2322">
        <v>5.39</v>
      </c>
      <c r="S2322">
        <v>4.6399999999999997</v>
      </c>
      <c r="T2322">
        <v>2.76</v>
      </c>
      <c r="U2322">
        <v>6.49</v>
      </c>
      <c r="V2322">
        <v>3.73</v>
      </c>
      <c r="W2322">
        <v>2006</v>
      </c>
      <c r="X2322">
        <f t="shared" si="71"/>
        <v>0</v>
      </c>
    </row>
    <row r="2323" spans="1:24" ht="12.75" hidden="1" customHeight="1" x14ac:dyDescent="0.45">
      <c r="A2323">
        <v>43</v>
      </c>
      <c r="B2323" t="s">
        <v>107</v>
      </c>
      <c r="C2323" t="s">
        <v>165</v>
      </c>
      <c r="D2323" s="2" t="str">
        <f t="shared" si="70"/>
        <v>Houston2006</v>
      </c>
      <c r="F2323">
        <v>10</v>
      </c>
      <c r="G2323">
        <v>4</v>
      </c>
      <c r="H2323" s="2">
        <v>0</v>
      </c>
      <c r="I2323">
        <v>7.87</v>
      </c>
      <c r="J2323">
        <v>-2.4700000000000002</v>
      </c>
      <c r="K2323">
        <v>5.4</v>
      </c>
      <c r="L2323" s="2">
        <f>_xlfn.RANK.EQ(I2323, INDEX(CFB!$I$2:$I$1048576, MATCH(W2323, CFB!$W$2:$W$1048576, 0)):INDEX(CFB!$I$2:$I$1048576, MATCH(W2323, CFB!$W$2:$W$1048576, 0) + COUNTIF(CFB!$W$2:$W$1048576, W2323) - 1), 0)</f>
        <v>10</v>
      </c>
      <c r="M2323" s="2">
        <f>_xlfn.RANK.EQ(J2323, INDEX(CFB!$J$2:$J$1048576, MATCH(W2323, CFB!$W$2:$W$1048576, 0)):INDEX(CFB!$J$2:$J$1048576, MATCH(W2323, CFB!$W$2:$W$1048576, 0) + COUNTIF(CFB!$W$2:$W$1048576, W2323) - 1))</f>
        <v>81</v>
      </c>
      <c r="N2323" s="2">
        <f>RANK(K2323, INDEX(CFB!$K$2:$K$1048576, MATCH(W2323, CFB!$W$2:$W$1048576, 0)):INDEX(CFB!$K$2:$K$1048576, MATCH(W2323, CFB!$W$2:$W$1048576, 0) + COUNTIF(CFB!$W$2:$W$1048576, W2323) - 1))</f>
        <v>43</v>
      </c>
      <c r="O2323">
        <v>42.18</v>
      </c>
      <c r="P2323">
        <v>12.56</v>
      </c>
      <c r="Q2323">
        <v>9.26</v>
      </c>
      <c r="R2323">
        <v>6.33</v>
      </c>
      <c r="S2323">
        <v>5.39</v>
      </c>
      <c r="T2323">
        <v>3.58</v>
      </c>
      <c r="U2323">
        <v>7.43</v>
      </c>
      <c r="V2323">
        <v>4.62</v>
      </c>
      <c r="W2323">
        <v>2006</v>
      </c>
      <c r="X2323">
        <f t="shared" si="71"/>
        <v>0</v>
      </c>
    </row>
    <row r="2324" spans="1:24" ht="12.75" hidden="1" customHeight="1" x14ac:dyDescent="0.45">
      <c r="A2324">
        <v>44</v>
      </c>
      <c r="B2324" t="s">
        <v>81</v>
      </c>
      <c r="C2324" t="s">
        <v>179</v>
      </c>
      <c r="D2324" s="2" t="str">
        <f t="shared" si="70"/>
        <v>Cincinnati2006</v>
      </c>
      <c r="F2324">
        <v>8</v>
      </c>
      <c r="G2324">
        <v>5</v>
      </c>
      <c r="H2324" s="2">
        <v>0</v>
      </c>
      <c r="I2324">
        <v>0.42</v>
      </c>
      <c r="J2324">
        <v>4.87</v>
      </c>
      <c r="K2324">
        <v>5.29</v>
      </c>
      <c r="L2324" s="2">
        <f>_xlfn.RANK.EQ(I2324, INDEX(CFB!$I$2:$I$1048576, MATCH(W2324, CFB!$W$2:$W$1048576, 0)):INDEX(CFB!$I$2:$I$1048576, MATCH(W2324, CFB!$W$2:$W$1048576, 0) + COUNTIF(CFB!$W$2:$W$1048576, W2324) - 1), 0)</f>
        <v>61</v>
      </c>
      <c r="M2324" s="2">
        <f>_xlfn.RANK.EQ(J2324, INDEX(CFB!$J$2:$J$1048576, MATCH(W2324, CFB!$W$2:$W$1048576, 0)):INDEX(CFB!$J$2:$J$1048576, MATCH(W2324, CFB!$W$2:$W$1048576, 0) + COUNTIF(CFB!$W$2:$W$1048576, W2324) - 1))</f>
        <v>30</v>
      </c>
      <c r="N2324" s="2">
        <f>RANK(K2324, INDEX(CFB!$K$2:$K$1048576, MATCH(W2324, CFB!$W$2:$W$1048576, 0)):INDEX(CFB!$K$2:$K$1048576, MATCH(W2324, CFB!$W$2:$W$1048576, 0) + COUNTIF(CFB!$W$2:$W$1048576, W2324) - 1))</f>
        <v>44</v>
      </c>
      <c r="O2324">
        <v>35.36</v>
      </c>
      <c r="P2324">
        <v>5.41</v>
      </c>
      <c r="Q2324">
        <v>8.91</v>
      </c>
      <c r="R2324">
        <v>5.04</v>
      </c>
      <c r="S2324">
        <v>4.57</v>
      </c>
      <c r="T2324">
        <v>2.69</v>
      </c>
      <c r="U2324">
        <v>6.36</v>
      </c>
      <c r="V2324">
        <v>3.92</v>
      </c>
      <c r="W2324">
        <v>2006</v>
      </c>
      <c r="X2324">
        <f t="shared" si="71"/>
        <v>0</v>
      </c>
    </row>
    <row r="2325" spans="1:24" ht="12.75" hidden="1" customHeight="1" x14ac:dyDescent="0.45">
      <c r="A2325">
        <v>45</v>
      </c>
      <c r="B2325" t="s">
        <v>70</v>
      </c>
      <c r="C2325" t="s">
        <v>179</v>
      </c>
      <c r="D2325" s="2" t="str">
        <f t="shared" si="70"/>
        <v>Pitt2006</v>
      </c>
      <c r="F2325">
        <v>6</v>
      </c>
      <c r="G2325">
        <v>6</v>
      </c>
      <c r="H2325" s="2">
        <v>0</v>
      </c>
      <c r="I2325">
        <v>4.83</v>
      </c>
      <c r="J2325">
        <v>-0.26</v>
      </c>
      <c r="K2325">
        <v>4.57</v>
      </c>
      <c r="L2325" s="2">
        <f>_xlfn.RANK.EQ(I2325, INDEX(CFB!$I$2:$I$1048576, MATCH(W2325, CFB!$W$2:$W$1048576, 0)):INDEX(CFB!$I$2:$I$1048576, MATCH(W2325, CFB!$W$2:$W$1048576, 0) + COUNTIF(CFB!$W$2:$W$1048576, W2325) - 1), 0)</f>
        <v>25</v>
      </c>
      <c r="M2325" s="2">
        <f>_xlfn.RANK.EQ(J2325, INDEX(CFB!$J$2:$J$1048576, MATCH(W2325, CFB!$W$2:$W$1048576, 0)):INDEX(CFB!$J$2:$J$1048576, MATCH(W2325, CFB!$W$2:$W$1048576, 0) + COUNTIF(CFB!$W$2:$W$1048576, W2325) - 1))</f>
        <v>60</v>
      </c>
      <c r="N2325" s="2">
        <f>RANK(K2325, INDEX(CFB!$K$2:$K$1048576, MATCH(W2325, CFB!$W$2:$W$1048576, 0)):INDEX(CFB!$K$2:$K$1048576, MATCH(W2325, CFB!$W$2:$W$1048576, 0) + COUNTIF(CFB!$W$2:$W$1048576, W2325) - 1))</f>
        <v>45</v>
      </c>
      <c r="O2325">
        <v>44.81</v>
      </c>
      <c r="P2325">
        <v>10.34</v>
      </c>
      <c r="Q2325">
        <v>9.9499999999999993</v>
      </c>
      <c r="R2325">
        <v>5.49</v>
      </c>
      <c r="S2325">
        <v>5.01</v>
      </c>
      <c r="T2325">
        <v>3.42</v>
      </c>
      <c r="U2325">
        <v>7.36</v>
      </c>
      <c r="V2325">
        <v>4.3099999999999996</v>
      </c>
      <c r="W2325">
        <v>2006</v>
      </c>
      <c r="X2325">
        <f t="shared" si="71"/>
        <v>0</v>
      </c>
    </row>
    <row r="2326" spans="1:24" ht="12.75" hidden="1" customHeight="1" x14ac:dyDescent="0.45">
      <c r="A2326">
        <v>46</v>
      </c>
      <c r="B2326" t="s">
        <v>71</v>
      </c>
      <c r="C2326" t="s">
        <v>181</v>
      </c>
      <c r="D2326" s="2" t="str">
        <f t="shared" si="70"/>
        <v>Texas Tech2006</v>
      </c>
      <c r="F2326">
        <v>8</v>
      </c>
      <c r="G2326">
        <v>5</v>
      </c>
      <c r="H2326" s="2">
        <v>0</v>
      </c>
      <c r="I2326">
        <v>5.79</v>
      </c>
      <c r="J2326">
        <v>-1.59</v>
      </c>
      <c r="K2326">
        <v>4.2</v>
      </c>
      <c r="L2326" s="2">
        <f>_xlfn.RANK.EQ(I2326, INDEX(CFB!$I$2:$I$1048576, MATCH(W2326, CFB!$W$2:$W$1048576, 0)):INDEX(CFB!$I$2:$I$1048576, MATCH(W2326, CFB!$W$2:$W$1048576, 0) + COUNTIF(CFB!$W$2:$W$1048576, W2326) - 1), 0)</f>
        <v>21</v>
      </c>
      <c r="M2326" s="2">
        <f>_xlfn.RANK.EQ(J2326, INDEX(CFB!$J$2:$J$1048576, MATCH(W2326, CFB!$W$2:$W$1048576, 0)):INDEX(CFB!$J$2:$J$1048576, MATCH(W2326, CFB!$W$2:$W$1048576, 0) + COUNTIF(CFB!$W$2:$W$1048576, W2326) - 1))</f>
        <v>72</v>
      </c>
      <c r="N2326" s="2">
        <f>RANK(K2326, INDEX(CFB!$K$2:$K$1048576, MATCH(W2326, CFB!$W$2:$W$1048576, 0)):INDEX(CFB!$K$2:$K$1048576, MATCH(W2326, CFB!$W$2:$W$1048576, 0) + COUNTIF(CFB!$W$2:$W$1048576, W2326) - 1))</f>
        <v>46</v>
      </c>
      <c r="O2326">
        <v>44.81</v>
      </c>
      <c r="P2326">
        <v>10.72</v>
      </c>
      <c r="Q2326">
        <v>8.1</v>
      </c>
      <c r="R2326">
        <v>5.31</v>
      </c>
      <c r="S2326">
        <v>5.75</v>
      </c>
      <c r="T2326">
        <v>3.03</v>
      </c>
      <c r="U2326">
        <v>7.69</v>
      </c>
      <c r="V2326">
        <v>3.79</v>
      </c>
      <c r="W2326">
        <v>2006</v>
      </c>
      <c r="X2326">
        <f t="shared" si="71"/>
        <v>0</v>
      </c>
    </row>
    <row r="2327" spans="1:24" ht="12.75" hidden="1" customHeight="1" x14ac:dyDescent="0.45">
      <c r="A2327">
        <v>47</v>
      </c>
      <c r="B2327" t="s">
        <v>150</v>
      </c>
      <c r="C2327" t="s">
        <v>168</v>
      </c>
      <c r="D2327" s="2" t="str">
        <f t="shared" si="70"/>
        <v>Southern Mississippi2006</v>
      </c>
      <c r="F2327">
        <v>9</v>
      </c>
      <c r="G2327">
        <v>5</v>
      </c>
      <c r="H2327" s="2">
        <v>0</v>
      </c>
      <c r="I2327">
        <v>-0.16</v>
      </c>
      <c r="J2327">
        <v>3.82</v>
      </c>
      <c r="K2327">
        <v>3.65</v>
      </c>
      <c r="L2327" s="2">
        <f>_xlfn.RANK.EQ(I2327, INDEX(CFB!$I$2:$I$1048576, MATCH(W2327, CFB!$W$2:$W$1048576, 0)):INDEX(CFB!$I$2:$I$1048576, MATCH(W2327, CFB!$W$2:$W$1048576, 0) + COUNTIF(CFB!$W$2:$W$1048576, W2327) - 1), 0)</f>
        <v>66</v>
      </c>
      <c r="M2327" s="2">
        <f>_xlfn.RANK.EQ(J2327, INDEX(CFB!$J$2:$J$1048576, MATCH(W2327, CFB!$W$2:$W$1048576, 0)):INDEX(CFB!$J$2:$J$1048576, MATCH(W2327, CFB!$W$2:$W$1048576, 0) + COUNTIF(CFB!$W$2:$W$1048576, W2327) - 1))</f>
        <v>35</v>
      </c>
      <c r="N2327" s="2">
        <f>RANK(K2327, INDEX(CFB!$K$2:$K$1048576, MATCH(W2327, CFB!$W$2:$W$1048576, 0)):INDEX(CFB!$K$2:$K$1048576, MATCH(W2327, CFB!$W$2:$W$1048576, 0) + COUNTIF(CFB!$W$2:$W$1048576, W2327) - 1))</f>
        <v>47</v>
      </c>
      <c r="O2327">
        <v>36.520000000000003</v>
      </c>
      <c r="P2327">
        <v>7.98</v>
      </c>
      <c r="Q2327">
        <v>7.24</v>
      </c>
      <c r="R2327">
        <v>5.41</v>
      </c>
      <c r="S2327">
        <v>5.1100000000000003</v>
      </c>
      <c r="T2327">
        <v>3.21</v>
      </c>
      <c r="U2327">
        <v>6.15</v>
      </c>
      <c r="V2327">
        <v>4.0599999999999996</v>
      </c>
      <c r="W2327">
        <v>2006</v>
      </c>
      <c r="X2327">
        <f t="shared" si="71"/>
        <v>0</v>
      </c>
    </row>
    <row r="2328" spans="1:24" ht="12.75" hidden="1" customHeight="1" x14ac:dyDescent="0.45">
      <c r="A2328">
        <v>48</v>
      </c>
      <c r="B2328" t="s">
        <v>130</v>
      </c>
      <c r="C2328" t="s">
        <v>178</v>
      </c>
      <c r="D2328" s="2" t="str">
        <f t="shared" si="70"/>
        <v>Nevada2006</v>
      </c>
      <c r="F2328">
        <v>8</v>
      </c>
      <c r="G2328">
        <v>5</v>
      </c>
      <c r="H2328" s="2">
        <v>0</v>
      </c>
      <c r="I2328">
        <v>0.45</v>
      </c>
      <c r="J2328">
        <v>3</v>
      </c>
      <c r="K2328">
        <v>3.45</v>
      </c>
      <c r="L2328" s="2">
        <f>_xlfn.RANK.EQ(I2328, INDEX(CFB!$I$2:$I$1048576, MATCH(W2328, CFB!$W$2:$W$1048576, 0)):INDEX(CFB!$I$2:$I$1048576, MATCH(W2328, CFB!$W$2:$W$1048576, 0) + COUNTIF(CFB!$W$2:$W$1048576, W2328) - 1), 0)</f>
        <v>60</v>
      </c>
      <c r="M2328" s="2">
        <f>_xlfn.RANK.EQ(J2328, INDEX(CFB!$J$2:$J$1048576, MATCH(W2328, CFB!$W$2:$W$1048576, 0)):INDEX(CFB!$J$2:$J$1048576, MATCH(W2328, CFB!$W$2:$W$1048576, 0) + COUNTIF(CFB!$W$2:$W$1048576, W2328) - 1))</f>
        <v>37</v>
      </c>
      <c r="N2328" s="2">
        <f>RANK(K2328, INDEX(CFB!$K$2:$K$1048576, MATCH(W2328, CFB!$W$2:$W$1048576, 0)):INDEX(CFB!$K$2:$K$1048576, MATCH(W2328, CFB!$W$2:$W$1048576, 0) + COUNTIF(CFB!$W$2:$W$1048576, W2328) - 1))</f>
        <v>48</v>
      </c>
      <c r="O2328">
        <v>38.159999999999997</v>
      </c>
      <c r="P2328">
        <v>8.73</v>
      </c>
      <c r="Q2328">
        <v>7.19</v>
      </c>
      <c r="R2328">
        <v>6.36</v>
      </c>
      <c r="S2328">
        <v>4.97</v>
      </c>
      <c r="T2328">
        <v>3.35</v>
      </c>
      <c r="U2328">
        <v>6.08</v>
      </c>
      <c r="V2328">
        <v>4.45</v>
      </c>
      <c r="W2328">
        <v>2006</v>
      </c>
      <c r="X2328">
        <f t="shared" si="71"/>
        <v>0</v>
      </c>
    </row>
    <row r="2329" spans="1:24" ht="12.75" hidden="1" customHeight="1" x14ac:dyDescent="0.45">
      <c r="A2329">
        <v>49</v>
      </c>
      <c r="B2329" t="s">
        <v>84</v>
      </c>
      <c r="C2329" t="s">
        <v>31</v>
      </c>
      <c r="D2329" s="2" t="str">
        <f t="shared" si="70"/>
        <v>Utah2006</v>
      </c>
      <c r="F2329">
        <v>8</v>
      </c>
      <c r="G2329">
        <v>5</v>
      </c>
      <c r="H2329" s="2">
        <v>0</v>
      </c>
      <c r="I2329">
        <v>2.1800000000000002</v>
      </c>
      <c r="J2329">
        <v>1.1399999999999999</v>
      </c>
      <c r="K2329">
        <v>3.32</v>
      </c>
      <c r="L2329" s="2">
        <f>_xlfn.RANK.EQ(I2329, INDEX(CFB!$I$2:$I$1048576, MATCH(W2329, CFB!$W$2:$W$1048576, 0)):INDEX(CFB!$I$2:$I$1048576, MATCH(W2329, CFB!$W$2:$W$1048576, 0) + COUNTIF(CFB!$W$2:$W$1048576, W2329) - 1), 0)</f>
        <v>48</v>
      </c>
      <c r="M2329" s="2">
        <f>_xlfn.RANK.EQ(J2329, INDEX(CFB!$J$2:$J$1048576, MATCH(W2329, CFB!$W$2:$W$1048576, 0)):INDEX(CFB!$J$2:$J$1048576, MATCH(W2329, CFB!$W$2:$W$1048576, 0) + COUNTIF(CFB!$W$2:$W$1048576, W2329) - 1))</f>
        <v>48</v>
      </c>
      <c r="N2329" s="2">
        <f>RANK(K2329, INDEX(CFB!$K$2:$K$1048576, MATCH(W2329, CFB!$W$2:$W$1048576, 0)):INDEX(CFB!$K$2:$K$1048576, MATCH(W2329, CFB!$W$2:$W$1048576, 0) + COUNTIF(CFB!$W$2:$W$1048576, W2329) - 1))</f>
        <v>49</v>
      </c>
      <c r="O2329">
        <v>39.71</v>
      </c>
      <c r="P2329">
        <v>9.34</v>
      </c>
      <c r="Q2329">
        <v>7.91</v>
      </c>
      <c r="R2329">
        <v>6.88</v>
      </c>
      <c r="S2329">
        <v>4.9000000000000004</v>
      </c>
      <c r="T2329">
        <v>2.52</v>
      </c>
      <c r="U2329">
        <v>6.52</v>
      </c>
      <c r="V2329">
        <v>4.41</v>
      </c>
      <c r="W2329">
        <v>2006</v>
      </c>
      <c r="X2329">
        <f t="shared" si="71"/>
        <v>0</v>
      </c>
    </row>
    <row r="2330" spans="1:24" ht="12.75" hidden="1" customHeight="1" x14ac:dyDescent="0.45">
      <c r="A2330">
        <v>50</v>
      </c>
      <c r="B2330" t="s">
        <v>22</v>
      </c>
      <c r="C2330" t="s">
        <v>164</v>
      </c>
      <c r="D2330" s="2" t="str">
        <f t="shared" si="70"/>
        <v>Miami (FL)2006</v>
      </c>
      <c r="F2330">
        <v>7</v>
      </c>
      <c r="G2330">
        <v>6</v>
      </c>
      <c r="H2330" s="2">
        <v>0</v>
      </c>
      <c r="I2330">
        <v>-3.31</v>
      </c>
      <c r="J2330">
        <v>6.33</v>
      </c>
      <c r="K2330">
        <v>3.02</v>
      </c>
      <c r="L2330" s="2">
        <f>_xlfn.RANK.EQ(I2330, INDEX(CFB!$I$2:$I$1048576, MATCH(W2330, CFB!$W$2:$W$1048576, 0)):INDEX(CFB!$I$2:$I$1048576, MATCH(W2330, CFB!$W$2:$W$1048576, 0) + COUNTIF(CFB!$W$2:$W$1048576, W2330) - 1), 0)</f>
        <v>89</v>
      </c>
      <c r="M2330" s="2">
        <f>_xlfn.RANK.EQ(J2330, INDEX(CFB!$J$2:$J$1048576, MATCH(W2330, CFB!$W$2:$W$1048576, 0)):INDEX(CFB!$J$2:$J$1048576, MATCH(W2330, CFB!$W$2:$W$1048576, 0) + COUNTIF(CFB!$W$2:$W$1048576, W2330) - 1))</f>
        <v>19</v>
      </c>
      <c r="N2330" s="2">
        <f>RANK(K2330, INDEX(CFB!$K$2:$K$1048576, MATCH(W2330, CFB!$W$2:$W$1048576, 0)):INDEX(CFB!$K$2:$K$1048576, MATCH(W2330, CFB!$W$2:$W$1048576, 0) + COUNTIF(CFB!$W$2:$W$1048576, W2330) - 1))</f>
        <v>50</v>
      </c>
      <c r="O2330">
        <v>32.18</v>
      </c>
      <c r="P2330">
        <v>3.68</v>
      </c>
      <c r="Q2330">
        <v>8.1300000000000008</v>
      </c>
      <c r="R2330">
        <v>6.04</v>
      </c>
      <c r="S2330">
        <v>4.49</v>
      </c>
      <c r="T2330">
        <v>1.51</v>
      </c>
      <c r="U2330">
        <v>6.25</v>
      </c>
      <c r="V2330">
        <v>3.53</v>
      </c>
      <c r="W2330">
        <v>2006</v>
      </c>
      <c r="X2330">
        <f t="shared" si="71"/>
        <v>0</v>
      </c>
    </row>
    <row r="2331" spans="1:24" hidden="1" x14ac:dyDescent="0.45">
      <c r="A2331">
        <v>51</v>
      </c>
      <c r="B2331" t="s">
        <v>66</v>
      </c>
      <c r="C2331" t="s">
        <v>180</v>
      </c>
      <c r="D2331" s="2" t="str">
        <f t="shared" si="70"/>
        <v>Washington2006</v>
      </c>
      <c r="F2331">
        <v>5</v>
      </c>
      <c r="G2331">
        <v>7</v>
      </c>
      <c r="H2331" s="2">
        <v>0</v>
      </c>
      <c r="I2331">
        <v>3.59</v>
      </c>
      <c r="J2331">
        <v>-0.78</v>
      </c>
      <c r="K2331">
        <v>2.81</v>
      </c>
      <c r="L2331" s="2">
        <f>_xlfn.RANK.EQ(I2331, INDEX(CFB!$I$2:$I$1048576, MATCH(W2331, CFB!$W$2:$W$1048576, 0)):INDEX(CFB!$I$2:$I$1048576, MATCH(W2331, CFB!$W$2:$W$1048576, 0) + COUNTIF(CFB!$W$2:$W$1048576, W2331) - 1), 0)</f>
        <v>35</v>
      </c>
      <c r="M2331" s="2">
        <f>_xlfn.RANK.EQ(J2331, INDEX(CFB!$J$2:$J$1048576, MATCH(W2331, CFB!$W$2:$W$1048576, 0)):INDEX(CFB!$J$2:$J$1048576, MATCH(W2331, CFB!$W$2:$W$1048576, 0) + COUNTIF(CFB!$W$2:$W$1048576, W2331) - 1))</f>
        <v>64</v>
      </c>
      <c r="N2331" s="2">
        <f>RANK(K2331, INDEX(CFB!$K$2:$K$1048576, MATCH(W2331, CFB!$W$2:$W$1048576, 0)):INDEX(CFB!$K$2:$K$1048576, MATCH(W2331, CFB!$W$2:$W$1048576, 0) + COUNTIF(CFB!$W$2:$W$1048576, W2331) - 1))</f>
        <v>51</v>
      </c>
      <c r="O2331">
        <v>38.25</v>
      </c>
      <c r="P2331">
        <v>10.66</v>
      </c>
      <c r="Q2331">
        <v>7.3</v>
      </c>
      <c r="R2331">
        <v>6.56</v>
      </c>
      <c r="S2331">
        <v>5.09</v>
      </c>
      <c r="T2331">
        <v>2.84</v>
      </c>
      <c r="U2331">
        <v>6.27</v>
      </c>
      <c r="V2331">
        <v>4.51</v>
      </c>
      <c r="W2331">
        <v>2006</v>
      </c>
      <c r="X2331">
        <f t="shared" si="71"/>
        <v>0</v>
      </c>
    </row>
    <row r="2332" spans="1:24" ht="12.75" hidden="1" customHeight="1" x14ac:dyDescent="0.45">
      <c r="A2332">
        <v>52</v>
      </c>
      <c r="B2332" t="s">
        <v>96</v>
      </c>
      <c r="C2332" t="s">
        <v>163</v>
      </c>
      <c r="D2332" s="2" t="str">
        <f t="shared" si="70"/>
        <v>Maryland2006</v>
      </c>
      <c r="F2332">
        <v>9</v>
      </c>
      <c r="G2332">
        <v>4</v>
      </c>
      <c r="H2332" s="2">
        <v>0</v>
      </c>
      <c r="I2332">
        <v>2.95</v>
      </c>
      <c r="J2332">
        <v>-0.24</v>
      </c>
      <c r="K2332">
        <v>2.7</v>
      </c>
      <c r="L2332" s="2">
        <f>_xlfn.RANK.EQ(I2332, INDEX(CFB!$I$2:$I$1048576, MATCH(W2332, CFB!$W$2:$W$1048576, 0)):INDEX(CFB!$I$2:$I$1048576, MATCH(W2332, CFB!$W$2:$W$1048576, 0) + COUNTIF(CFB!$W$2:$W$1048576, W2332) - 1), 0)</f>
        <v>41</v>
      </c>
      <c r="M2332" s="2">
        <f>_xlfn.RANK.EQ(J2332, INDEX(CFB!$J$2:$J$1048576, MATCH(W2332, CFB!$W$2:$W$1048576, 0)):INDEX(CFB!$J$2:$J$1048576, MATCH(W2332, CFB!$W$2:$W$1048576, 0) + COUNTIF(CFB!$W$2:$W$1048576, W2332) - 1))</f>
        <v>59</v>
      </c>
      <c r="N2332" s="2">
        <f>RANK(K2332, INDEX(CFB!$K$2:$K$1048576, MATCH(W2332, CFB!$W$2:$W$1048576, 0)):INDEX(CFB!$K$2:$K$1048576, MATCH(W2332, CFB!$W$2:$W$1048576, 0) + COUNTIF(CFB!$W$2:$W$1048576, W2332) - 1))</f>
        <v>52</v>
      </c>
      <c r="O2332">
        <v>35.68</v>
      </c>
      <c r="P2332">
        <v>10.59</v>
      </c>
      <c r="Q2332">
        <v>8.08</v>
      </c>
      <c r="R2332">
        <v>6.43</v>
      </c>
      <c r="S2332">
        <v>5.09</v>
      </c>
      <c r="T2332">
        <v>3.63</v>
      </c>
      <c r="U2332">
        <v>6.44</v>
      </c>
      <c r="V2332">
        <v>4.76</v>
      </c>
      <c r="W2332">
        <v>2006</v>
      </c>
      <c r="X2332">
        <f t="shared" si="71"/>
        <v>0</v>
      </c>
    </row>
    <row r="2333" spans="1:24" ht="12.75" hidden="1" customHeight="1" x14ac:dyDescent="0.45">
      <c r="A2333">
        <v>53</v>
      </c>
      <c r="B2333" t="s">
        <v>147</v>
      </c>
      <c r="C2333" t="s">
        <v>165</v>
      </c>
      <c r="D2333" s="2" t="str">
        <f t="shared" si="70"/>
        <v>Tulsa2006</v>
      </c>
      <c r="F2333">
        <v>8</v>
      </c>
      <c r="G2333">
        <v>5</v>
      </c>
      <c r="H2333" s="2">
        <v>0</v>
      </c>
      <c r="I2333">
        <v>0.6</v>
      </c>
      <c r="J2333">
        <v>2.04</v>
      </c>
      <c r="K2333">
        <v>2.64</v>
      </c>
      <c r="L2333" s="2">
        <f>_xlfn.RANK.EQ(I2333, INDEX(CFB!$I$2:$I$1048576, MATCH(W2333, CFB!$W$2:$W$1048576, 0)):INDEX(CFB!$I$2:$I$1048576, MATCH(W2333, CFB!$W$2:$W$1048576, 0) + COUNTIF(CFB!$W$2:$W$1048576, W2333) - 1), 0)</f>
        <v>58</v>
      </c>
      <c r="M2333" s="2">
        <f>_xlfn.RANK.EQ(J2333, INDEX(CFB!$J$2:$J$1048576, MATCH(W2333, CFB!$W$2:$W$1048576, 0)):INDEX(CFB!$J$2:$J$1048576, MATCH(W2333, CFB!$W$2:$W$1048576, 0) + COUNTIF(CFB!$W$2:$W$1048576, W2333) - 1))</f>
        <v>41</v>
      </c>
      <c r="N2333" s="2">
        <f>RANK(K2333, INDEX(CFB!$K$2:$K$1048576, MATCH(W2333, CFB!$W$2:$W$1048576, 0)):INDEX(CFB!$K$2:$K$1048576, MATCH(W2333, CFB!$W$2:$W$1048576, 0) + COUNTIF(CFB!$W$2:$W$1048576, W2333) - 1))</f>
        <v>53</v>
      </c>
      <c r="O2333">
        <v>36.270000000000003</v>
      </c>
      <c r="P2333">
        <v>9.0299999999999994</v>
      </c>
      <c r="Q2333">
        <v>8.5299999999999994</v>
      </c>
      <c r="R2333">
        <v>5.23</v>
      </c>
      <c r="S2333">
        <v>4.8899999999999997</v>
      </c>
      <c r="T2333">
        <v>3.77</v>
      </c>
      <c r="U2333">
        <v>6.62</v>
      </c>
      <c r="V2333">
        <v>4.1399999999999997</v>
      </c>
      <c r="W2333">
        <v>2006</v>
      </c>
      <c r="X2333">
        <f t="shared" si="71"/>
        <v>0</v>
      </c>
    </row>
    <row r="2334" spans="1:24" ht="12.75" hidden="1" customHeight="1" x14ac:dyDescent="0.45">
      <c r="A2334">
        <v>54</v>
      </c>
      <c r="B2334" t="s">
        <v>51</v>
      </c>
      <c r="C2334" t="s">
        <v>12</v>
      </c>
      <c r="D2334" s="2" t="str">
        <f t="shared" si="70"/>
        <v>Navy2006</v>
      </c>
      <c r="F2334">
        <v>9</v>
      </c>
      <c r="G2334">
        <v>4</v>
      </c>
      <c r="H2334" s="2">
        <v>0</v>
      </c>
      <c r="I2334">
        <v>3.23</v>
      </c>
      <c r="J2334">
        <v>-0.65</v>
      </c>
      <c r="K2334">
        <v>2.58</v>
      </c>
      <c r="L2334" s="2">
        <f>_xlfn.RANK.EQ(I2334, INDEX(CFB!$I$2:$I$1048576, MATCH(W2334, CFB!$W$2:$W$1048576, 0)):INDEX(CFB!$I$2:$I$1048576, MATCH(W2334, CFB!$W$2:$W$1048576, 0) + COUNTIF(CFB!$W$2:$W$1048576, W2334) - 1), 0)</f>
        <v>39</v>
      </c>
      <c r="M2334" s="2">
        <f>_xlfn.RANK.EQ(J2334, INDEX(CFB!$J$2:$J$1048576, MATCH(W2334, CFB!$W$2:$W$1048576, 0)):INDEX(CFB!$J$2:$J$1048576, MATCH(W2334, CFB!$W$2:$W$1048576, 0) + COUNTIF(CFB!$W$2:$W$1048576, W2334) - 1))</f>
        <v>62</v>
      </c>
      <c r="N2334" s="2">
        <f>RANK(K2334, INDEX(CFB!$K$2:$K$1048576, MATCH(W2334, CFB!$W$2:$W$1048576, 0)):INDEX(CFB!$K$2:$K$1048576, MATCH(W2334, CFB!$W$2:$W$1048576, 0) + COUNTIF(CFB!$W$2:$W$1048576, W2334) - 1))</f>
        <v>54</v>
      </c>
      <c r="O2334">
        <v>37.659999999999997</v>
      </c>
      <c r="P2334">
        <v>11.42</v>
      </c>
      <c r="Q2334">
        <v>7.13</v>
      </c>
      <c r="R2334">
        <v>6.89</v>
      </c>
      <c r="S2334">
        <v>6.13</v>
      </c>
      <c r="T2334">
        <v>3.21</v>
      </c>
      <c r="U2334">
        <v>6.46</v>
      </c>
      <c r="V2334">
        <v>4.96</v>
      </c>
      <c r="W2334">
        <v>2006</v>
      </c>
      <c r="X2334">
        <f t="shared" si="71"/>
        <v>0</v>
      </c>
    </row>
    <row r="2335" spans="1:24" ht="12.75" hidden="1" customHeight="1" x14ac:dyDescent="0.45">
      <c r="A2335">
        <v>55</v>
      </c>
      <c r="B2335" t="s">
        <v>139</v>
      </c>
      <c r="C2335" t="s">
        <v>161</v>
      </c>
      <c r="D2335" s="2" t="str">
        <f t="shared" si="70"/>
        <v>Central Michigan2006</v>
      </c>
      <c r="F2335">
        <v>10</v>
      </c>
      <c r="G2335">
        <v>4</v>
      </c>
      <c r="H2335" s="2">
        <v>0</v>
      </c>
      <c r="I2335">
        <v>4.53</v>
      </c>
      <c r="J2335">
        <v>-2.17</v>
      </c>
      <c r="K2335">
        <v>2.35</v>
      </c>
      <c r="L2335" s="2">
        <f>_xlfn.RANK.EQ(I2335, INDEX(CFB!$I$2:$I$1048576, MATCH(W2335, CFB!$W$2:$W$1048576, 0)):INDEX(CFB!$I$2:$I$1048576, MATCH(W2335, CFB!$W$2:$W$1048576, 0) + COUNTIF(CFB!$W$2:$W$1048576, W2335) - 1), 0)</f>
        <v>28</v>
      </c>
      <c r="M2335" s="2">
        <f>_xlfn.RANK.EQ(J2335, INDEX(CFB!$J$2:$J$1048576, MATCH(W2335, CFB!$W$2:$W$1048576, 0)):INDEX(CFB!$J$2:$J$1048576, MATCH(W2335, CFB!$W$2:$W$1048576, 0) + COUNTIF(CFB!$W$2:$W$1048576, W2335) - 1))</f>
        <v>77</v>
      </c>
      <c r="N2335" s="2">
        <f>RANK(K2335, INDEX(CFB!$K$2:$K$1048576, MATCH(W2335, CFB!$W$2:$W$1048576, 0)):INDEX(CFB!$K$2:$K$1048576, MATCH(W2335, CFB!$W$2:$W$1048576, 0) + COUNTIF(CFB!$W$2:$W$1048576, W2335) - 1))</f>
        <v>55</v>
      </c>
      <c r="O2335">
        <v>37.42</v>
      </c>
      <c r="P2335">
        <v>14.37</v>
      </c>
      <c r="Q2335">
        <v>7.98</v>
      </c>
      <c r="R2335">
        <v>6.09</v>
      </c>
      <c r="S2335">
        <v>4.84</v>
      </c>
      <c r="T2335">
        <v>3.31</v>
      </c>
      <c r="U2335">
        <v>6.6</v>
      </c>
      <c r="V2335">
        <v>4.47</v>
      </c>
      <c r="W2335">
        <v>2006</v>
      </c>
      <c r="X2335">
        <f t="shared" si="71"/>
        <v>0</v>
      </c>
    </row>
    <row r="2336" spans="1:24" ht="12.75" hidden="1" customHeight="1" x14ac:dyDescent="0.45">
      <c r="A2336">
        <v>56</v>
      </c>
      <c r="B2336" t="s">
        <v>36</v>
      </c>
      <c r="C2336" t="s">
        <v>10</v>
      </c>
      <c r="D2336" s="2" t="str">
        <f t="shared" si="70"/>
        <v>Iowa2006</v>
      </c>
      <c r="F2336">
        <v>6</v>
      </c>
      <c r="G2336">
        <v>7</v>
      </c>
      <c r="H2336" s="2">
        <v>0</v>
      </c>
      <c r="I2336">
        <v>0.31</v>
      </c>
      <c r="J2336">
        <v>1.54</v>
      </c>
      <c r="K2336">
        <v>1.86</v>
      </c>
      <c r="L2336" s="2">
        <f>_xlfn.RANK.EQ(I2336, INDEX(CFB!$I$2:$I$1048576, MATCH(W2336, CFB!$W$2:$W$1048576, 0)):INDEX(CFB!$I$2:$I$1048576, MATCH(W2336, CFB!$W$2:$W$1048576, 0) + COUNTIF(CFB!$W$2:$W$1048576, W2336) - 1), 0)</f>
        <v>64</v>
      </c>
      <c r="M2336" s="2">
        <f>_xlfn.RANK.EQ(J2336, INDEX(CFB!$J$2:$J$1048576, MATCH(W2336, CFB!$W$2:$W$1048576, 0)):INDEX(CFB!$J$2:$J$1048576, MATCH(W2336, CFB!$W$2:$W$1048576, 0) + COUNTIF(CFB!$W$2:$W$1048576, W2336) - 1))</f>
        <v>46</v>
      </c>
      <c r="N2336" s="2">
        <f>RANK(K2336, INDEX(CFB!$K$2:$K$1048576, MATCH(W2336, CFB!$W$2:$W$1048576, 0)):INDEX(CFB!$K$2:$K$1048576, MATCH(W2336, CFB!$W$2:$W$1048576, 0) + COUNTIF(CFB!$W$2:$W$1048576, W2336) - 1))</f>
        <v>56</v>
      </c>
      <c r="O2336">
        <v>36.04</v>
      </c>
      <c r="P2336">
        <v>7.84</v>
      </c>
      <c r="Q2336">
        <v>8.0399999999999991</v>
      </c>
      <c r="R2336">
        <v>5.61</v>
      </c>
      <c r="S2336">
        <v>5.4</v>
      </c>
      <c r="T2336">
        <v>2.5499999999999998</v>
      </c>
      <c r="U2336">
        <v>6.74</v>
      </c>
      <c r="V2336">
        <v>3.93</v>
      </c>
      <c r="W2336">
        <v>2006</v>
      </c>
      <c r="X2336">
        <f t="shared" si="71"/>
        <v>0</v>
      </c>
    </row>
    <row r="2337" spans="1:24" ht="12.75" hidden="1" customHeight="1" x14ac:dyDescent="0.45">
      <c r="A2337">
        <v>57</v>
      </c>
      <c r="B2337" t="s">
        <v>42</v>
      </c>
      <c r="C2337" t="s">
        <v>10</v>
      </c>
      <c r="D2337" s="2" t="str">
        <f t="shared" si="70"/>
        <v>Minnesota2006</v>
      </c>
      <c r="F2337">
        <v>6</v>
      </c>
      <c r="G2337">
        <v>7</v>
      </c>
      <c r="H2337" s="2">
        <v>0</v>
      </c>
      <c r="I2337">
        <v>2.65</v>
      </c>
      <c r="J2337">
        <v>-1.2</v>
      </c>
      <c r="K2337">
        <v>1.45</v>
      </c>
      <c r="L2337" s="2">
        <f>_xlfn.RANK.EQ(I2337, INDEX(CFB!$I$2:$I$1048576, MATCH(W2337, CFB!$W$2:$W$1048576, 0)):INDEX(CFB!$I$2:$I$1048576, MATCH(W2337, CFB!$W$2:$W$1048576, 0) + COUNTIF(CFB!$W$2:$W$1048576, W2337) - 1), 0)</f>
        <v>44</v>
      </c>
      <c r="M2337" s="2">
        <f>_xlfn.RANK.EQ(J2337, INDEX(CFB!$J$2:$J$1048576, MATCH(W2337, CFB!$W$2:$W$1048576, 0)):INDEX(CFB!$J$2:$J$1048576, MATCH(W2337, CFB!$W$2:$W$1048576, 0) + COUNTIF(CFB!$W$2:$W$1048576, W2337) - 1))</f>
        <v>69</v>
      </c>
      <c r="N2337" s="2">
        <f>RANK(K2337, INDEX(CFB!$K$2:$K$1048576, MATCH(W2337, CFB!$W$2:$W$1048576, 0)):INDEX(CFB!$K$2:$K$1048576, MATCH(W2337, CFB!$W$2:$W$1048576, 0) + COUNTIF(CFB!$W$2:$W$1048576, W2337) - 1))</f>
        <v>57</v>
      </c>
      <c r="O2337">
        <v>41.44</v>
      </c>
      <c r="P2337">
        <v>13.55</v>
      </c>
      <c r="Q2337">
        <v>8.6999999999999993</v>
      </c>
      <c r="R2337">
        <v>7.21</v>
      </c>
      <c r="S2337">
        <v>5.28</v>
      </c>
      <c r="T2337">
        <v>3.28</v>
      </c>
      <c r="U2337">
        <v>6.86</v>
      </c>
      <c r="V2337">
        <v>4.99</v>
      </c>
      <c r="W2337">
        <v>2006</v>
      </c>
      <c r="X2337">
        <f t="shared" si="71"/>
        <v>0</v>
      </c>
    </row>
    <row r="2338" spans="1:24" ht="12.75" hidden="1" customHeight="1" x14ac:dyDescent="0.45">
      <c r="A2338">
        <v>58</v>
      </c>
      <c r="B2338" t="s">
        <v>59</v>
      </c>
      <c r="C2338" t="s">
        <v>155</v>
      </c>
      <c r="D2338" s="2" t="str">
        <f t="shared" si="70"/>
        <v>Vanderbilt2006</v>
      </c>
      <c r="F2338">
        <v>4</v>
      </c>
      <c r="G2338">
        <v>8</v>
      </c>
      <c r="H2338" s="2">
        <v>0</v>
      </c>
      <c r="I2338">
        <v>1.27</v>
      </c>
      <c r="J2338">
        <v>-0.1</v>
      </c>
      <c r="K2338">
        <v>1.17</v>
      </c>
      <c r="L2338" s="2">
        <f>_xlfn.RANK.EQ(I2338, INDEX(CFB!$I$2:$I$1048576, MATCH(W2338, CFB!$W$2:$W$1048576, 0)):INDEX(CFB!$I$2:$I$1048576, MATCH(W2338, CFB!$W$2:$W$1048576, 0) + COUNTIF(CFB!$W$2:$W$1048576, W2338) - 1), 0)</f>
        <v>53</v>
      </c>
      <c r="M2338" s="2">
        <f>_xlfn.RANK.EQ(J2338, INDEX(CFB!$J$2:$J$1048576, MATCH(W2338, CFB!$W$2:$W$1048576, 0)):INDEX(CFB!$J$2:$J$1048576, MATCH(W2338, CFB!$W$2:$W$1048576, 0) + COUNTIF(CFB!$W$2:$W$1048576, W2338) - 1))</f>
        <v>58</v>
      </c>
      <c r="N2338" s="2">
        <f>RANK(K2338, INDEX(CFB!$K$2:$K$1048576, MATCH(W2338, CFB!$W$2:$W$1048576, 0)):INDEX(CFB!$K$2:$K$1048576, MATCH(W2338, CFB!$W$2:$W$1048576, 0) + COUNTIF(CFB!$W$2:$W$1048576, W2338) - 1))</f>
        <v>58</v>
      </c>
      <c r="O2338">
        <v>36.06</v>
      </c>
      <c r="P2338">
        <v>9.92</v>
      </c>
      <c r="Q2338">
        <v>8.39</v>
      </c>
      <c r="R2338">
        <v>6.81</v>
      </c>
      <c r="S2338">
        <v>5.72</v>
      </c>
      <c r="T2338">
        <v>3.26</v>
      </c>
      <c r="U2338">
        <v>7.05</v>
      </c>
      <c r="V2338">
        <v>4.47</v>
      </c>
      <c r="W2338">
        <v>2006</v>
      </c>
      <c r="X2338">
        <f t="shared" si="71"/>
        <v>0</v>
      </c>
    </row>
    <row r="2339" spans="1:24" ht="12.75" hidden="1" customHeight="1" x14ac:dyDescent="0.45">
      <c r="A2339">
        <v>59</v>
      </c>
      <c r="B2339" t="s">
        <v>55</v>
      </c>
      <c r="C2339" t="s">
        <v>182</v>
      </c>
      <c r="D2339" s="2" t="str">
        <f t="shared" si="70"/>
        <v>Kansas2006</v>
      </c>
      <c r="F2339">
        <v>6</v>
      </c>
      <c r="G2339">
        <v>6</v>
      </c>
      <c r="H2339" s="2">
        <v>0</v>
      </c>
      <c r="I2339">
        <v>4.66</v>
      </c>
      <c r="J2339">
        <v>-4.13</v>
      </c>
      <c r="K2339">
        <v>0.53</v>
      </c>
      <c r="L2339" s="2">
        <f>_xlfn.RANK.EQ(I2339, INDEX(CFB!$I$2:$I$1048576, MATCH(W2339, CFB!$W$2:$W$1048576, 0)):INDEX(CFB!$I$2:$I$1048576, MATCH(W2339, CFB!$W$2:$W$1048576, 0) + COUNTIF(CFB!$W$2:$W$1048576, W2339) - 1), 0)</f>
        <v>27</v>
      </c>
      <c r="M2339" s="2">
        <f>_xlfn.RANK.EQ(J2339, INDEX(CFB!$J$2:$J$1048576, MATCH(W2339, CFB!$W$2:$W$1048576, 0)):INDEX(CFB!$J$2:$J$1048576, MATCH(W2339, CFB!$W$2:$W$1048576, 0) + COUNTIF(CFB!$W$2:$W$1048576, W2339) - 1))</f>
        <v>92</v>
      </c>
      <c r="N2339" s="2">
        <f>RANK(K2339, INDEX(CFB!$K$2:$K$1048576, MATCH(W2339, CFB!$W$2:$W$1048576, 0)):INDEX(CFB!$K$2:$K$1048576, MATCH(W2339, CFB!$W$2:$W$1048576, 0) + COUNTIF(CFB!$W$2:$W$1048576, W2339) - 1))</f>
        <v>59</v>
      </c>
      <c r="O2339">
        <v>40.770000000000003</v>
      </c>
      <c r="P2339">
        <v>13.53</v>
      </c>
      <c r="Q2339">
        <v>7.43</v>
      </c>
      <c r="R2339">
        <v>6.07</v>
      </c>
      <c r="S2339">
        <v>5.69</v>
      </c>
      <c r="T2339">
        <v>2.56</v>
      </c>
      <c r="U2339">
        <v>6.58</v>
      </c>
      <c r="V2339">
        <v>4.4000000000000004</v>
      </c>
      <c r="W2339">
        <v>2006</v>
      </c>
      <c r="X2339">
        <f t="shared" si="71"/>
        <v>0</v>
      </c>
    </row>
    <row r="2340" spans="1:24" ht="12.75" hidden="1" customHeight="1" x14ac:dyDescent="0.45">
      <c r="A2340">
        <v>60</v>
      </c>
      <c r="B2340" t="s">
        <v>41</v>
      </c>
      <c r="C2340" t="s">
        <v>182</v>
      </c>
      <c r="D2340" s="2" t="str">
        <f t="shared" si="70"/>
        <v>Kansas State2006</v>
      </c>
      <c r="F2340">
        <v>7</v>
      </c>
      <c r="G2340">
        <v>6</v>
      </c>
      <c r="H2340" s="2">
        <v>0</v>
      </c>
      <c r="I2340">
        <v>-0.75</v>
      </c>
      <c r="J2340">
        <v>0.68</v>
      </c>
      <c r="K2340">
        <v>-7.0000000000000007E-2</v>
      </c>
      <c r="L2340" s="2">
        <f>_xlfn.RANK.EQ(I2340, INDEX(CFB!$I$2:$I$1048576, MATCH(W2340, CFB!$W$2:$W$1048576, 0)):INDEX(CFB!$I$2:$I$1048576, MATCH(W2340, CFB!$W$2:$W$1048576, 0) + COUNTIF(CFB!$W$2:$W$1048576, W2340) - 1), 0)</f>
        <v>70</v>
      </c>
      <c r="M2340" s="2">
        <f>_xlfn.RANK.EQ(J2340, INDEX(CFB!$J$2:$J$1048576, MATCH(W2340, CFB!$W$2:$W$1048576, 0)):INDEX(CFB!$J$2:$J$1048576, MATCH(W2340, CFB!$W$2:$W$1048576, 0) + COUNTIF(CFB!$W$2:$W$1048576, W2340) - 1))</f>
        <v>51</v>
      </c>
      <c r="N2340" s="2">
        <f>RANK(K2340, INDEX(CFB!$K$2:$K$1048576, MATCH(W2340, CFB!$W$2:$W$1048576, 0)):INDEX(CFB!$K$2:$K$1048576, MATCH(W2340, CFB!$W$2:$W$1048576, 0) + COUNTIF(CFB!$W$2:$W$1048576, W2340) - 1))</f>
        <v>60</v>
      </c>
      <c r="O2340">
        <v>35.090000000000003</v>
      </c>
      <c r="P2340">
        <v>8.92</v>
      </c>
      <c r="Q2340">
        <v>7.06</v>
      </c>
      <c r="R2340">
        <v>5.48</v>
      </c>
      <c r="S2340">
        <v>5.12</v>
      </c>
      <c r="T2340">
        <v>2.99</v>
      </c>
      <c r="U2340">
        <v>6.18</v>
      </c>
      <c r="V2340">
        <v>4.01</v>
      </c>
      <c r="W2340">
        <v>2006</v>
      </c>
      <c r="X2340">
        <f t="shared" si="71"/>
        <v>0</v>
      </c>
    </row>
    <row r="2341" spans="1:24" ht="12.75" hidden="1" customHeight="1" x14ac:dyDescent="0.45">
      <c r="A2341">
        <v>61</v>
      </c>
      <c r="B2341" t="s">
        <v>138</v>
      </c>
      <c r="C2341" t="s">
        <v>31</v>
      </c>
      <c r="D2341" s="2" t="str">
        <f t="shared" si="70"/>
        <v>Wyoming2006</v>
      </c>
      <c r="F2341">
        <v>6</v>
      </c>
      <c r="G2341">
        <v>6</v>
      </c>
      <c r="H2341" s="2">
        <v>0</v>
      </c>
      <c r="I2341">
        <v>-0.68</v>
      </c>
      <c r="J2341">
        <v>0.27</v>
      </c>
      <c r="K2341">
        <v>-0.41</v>
      </c>
      <c r="L2341" s="2">
        <f>_xlfn.RANK.EQ(I2341, INDEX(CFB!$I$2:$I$1048576, MATCH(W2341, CFB!$W$2:$W$1048576, 0)):INDEX(CFB!$I$2:$I$1048576, MATCH(W2341, CFB!$W$2:$W$1048576, 0) + COUNTIF(CFB!$W$2:$W$1048576, W2341) - 1), 0)</f>
        <v>69</v>
      </c>
      <c r="M2341" s="2">
        <f>_xlfn.RANK.EQ(J2341, INDEX(CFB!$J$2:$J$1048576, MATCH(W2341, CFB!$W$2:$W$1048576, 0)):INDEX(CFB!$J$2:$J$1048576, MATCH(W2341, CFB!$W$2:$W$1048576, 0) + COUNTIF(CFB!$W$2:$W$1048576, W2341) - 1))</f>
        <v>56</v>
      </c>
      <c r="N2341" s="2">
        <f>RANK(K2341, INDEX(CFB!$K$2:$K$1048576, MATCH(W2341, CFB!$W$2:$W$1048576, 0)):INDEX(CFB!$K$2:$K$1048576, MATCH(W2341, CFB!$W$2:$W$1048576, 0) + COUNTIF(CFB!$W$2:$W$1048576, W2341) - 1))</f>
        <v>61</v>
      </c>
      <c r="O2341">
        <v>34.119999999999997</v>
      </c>
      <c r="P2341">
        <v>11.23</v>
      </c>
      <c r="Q2341">
        <v>6.71</v>
      </c>
      <c r="R2341">
        <v>5.09</v>
      </c>
      <c r="S2341">
        <v>4.49</v>
      </c>
      <c r="T2341">
        <v>2.6</v>
      </c>
      <c r="U2341">
        <v>5.67</v>
      </c>
      <c r="V2341">
        <v>3.63</v>
      </c>
      <c r="W2341">
        <v>2006</v>
      </c>
      <c r="X2341">
        <f t="shared" si="71"/>
        <v>0</v>
      </c>
    </row>
    <row r="2342" spans="1:24" ht="12.75" hidden="1" customHeight="1" x14ac:dyDescent="0.45">
      <c r="A2342">
        <v>62</v>
      </c>
      <c r="B2342" t="s">
        <v>114</v>
      </c>
      <c r="C2342" t="s">
        <v>178</v>
      </c>
      <c r="D2342" s="2" t="str">
        <f t="shared" si="70"/>
        <v>San Jose State2006</v>
      </c>
      <c r="F2342">
        <v>9</v>
      </c>
      <c r="G2342">
        <v>4</v>
      </c>
      <c r="H2342" s="2">
        <v>0</v>
      </c>
      <c r="I2342">
        <v>-1.0900000000000001</v>
      </c>
      <c r="J2342">
        <v>0.6</v>
      </c>
      <c r="K2342">
        <v>-0.49</v>
      </c>
      <c r="L2342" s="2">
        <f>_xlfn.RANK.EQ(I2342, INDEX(CFB!$I$2:$I$1048576, MATCH(W2342, CFB!$W$2:$W$1048576, 0)):INDEX(CFB!$I$2:$I$1048576, MATCH(W2342, CFB!$W$2:$W$1048576, 0) + COUNTIF(CFB!$W$2:$W$1048576, W2342) - 1), 0)</f>
        <v>73</v>
      </c>
      <c r="M2342" s="2">
        <f>_xlfn.RANK.EQ(J2342, INDEX(CFB!$J$2:$J$1048576, MATCH(W2342, CFB!$W$2:$W$1048576, 0)):INDEX(CFB!$J$2:$J$1048576, MATCH(W2342, CFB!$W$2:$W$1048576, 0) + COUNTIF(CFB!$W$2:$W$1048576, W2342) - 1))</f>
        <v>52</v>
      </c>
      <c r="N2342" s="2">
        <f>RANK(K2342, INDEX(CFB!$K$2:$K$1048576, MATCH(W2342, CFB!$W$2:$W$1048576, 0)):INDEX(CFB!$K$2:$K$1048576, MATCH(W2342, CFB!$W$2:$W$1048576, 0) + COUNTIF(CFB!$W$2:$W$1048576, W2342) - 1))</f>
        <v>62</v>
      </c>
      <c r="O2342">
        <v>31.81</v>
      </c>
      <c r="P2342">
        <v>11.12</v>
      </c>
      <c r="Q2342">
        <v>8.24</v>
      </c>
      <c r="R2342">
        <v>6.47</v>
      </c>
      <c r="S2342">
        <v>5.0599999999999996</v>
      </c>
      <c r="T2342">
        <v>3.52</v>
      </c>
      <c r="U2342">
        <v>6.46</v>
      </c>
      <c r="V2342">
        <v>4.57</v>
      </c>
      <c r="W2342">
        <v>2006</v>
      </c>
      <c r="X2342">
        <f t="shared" si="71"/>
        <v>0</v>
      </c>
    </row>
    <row r="2343" spans="1:24" ht="12.75" hidden="1" customHeight="1" x14ac:dyDescent="0.45">
      <c r="A2343">
        <v>63</v>
      </c>
      <c r="B2343" t="s">
        <v>108</v>
      </c>
      <c r="C2343" t="s">
        <v>168</v>
      </c>
      <c r="D2343" s="2" t="str">
        <f t="shared" si="70"/>
        <v>East Carolina2006</v>
      </c>
      <c r="F2343">
        <v>7</v>
      </c>
      <c r="G2343">
        <v>6</v>
      </c>
      <c r="H2343" s="2">
        <v>0</v>
      </c>
      <c r="I2343">
        <v>-1.84</v>
      </c>
      <c r="J2343">
        <v>1.24</v>
      </c>
      <c r="K2343">
        <v>-0.6</v>
      </c>
      <c r="L2343" s="2">
        <f>_xlfn.RANK.EQ(I2343, INDEX(CFB!$I$2:$I$1048576, MATCH(W2343, CFB!$W$2:$W$1048576, 0)):INDEX(CFB!$I$2:$I$1048576, MATCH(W2343, CFB!$W$2:$W$1048576, 0) + COUNTIF(CFB!$W$2:$W$1048576, W2343) - 1), 0)</f>
        <v>78</v>
      </c>
      <c r="M2343" s="2">
        <f>_xlfn.RANK.EQ(J2343, INDEX(CFB!$J$2:$J$1048576, MATCH(W2343, CFB!$W$2:$W$1048576, 0)):INDEX(CFB!$J$2:$J$1048576, MATCH(W2343, CFB!$W$2:$W$1048576, 0) + COUNTIF(CFB!$W$2:$W$1048576, W2343) - 1))</f>
        <v>47</v>
      </c>
      <c r="N2343" s="2">
        <f>RANK(K2343, INDEX(CFB!$K$2:$K$1048576, MATCH(W2343, CFB!$W$2:$W$1048576, 0)):INDEX(CFB!$K$2:$K$1048576, MATCH(W2343, CFB!$W$2:$W$1048576, 0) + COUNTIF(CFB!$W$2:$W$1048576, W2343) - 1))</f>
        <v>63</v>
      </c>
      <c r="O2343">
        <v>32.53</v>
      </c>
      <c r="P2343">
        <v>9.24</v>
      </c>
      <c r="Q2343">
        <v>7.59</v>
      </c>
      <c r="R2343">
        <v>5.5</v>
      </c>
      <c r="S2343">
        <v>4.03</v>
      </c>
      <c r="T2343">
        <v>2.9</v>
      </c>
      <c r="U2343">
        <v>5.96</v>
      </c>
      <c r="V2343">
        <v>3.99</v>
      </c>
      <c r="W2343">
        <v>2006</v>
      </c>
      <c r="X2343">
        <f t="shared" si="71"/>
        <v>0</v>
      </c>
    </row>
    <row r="2344" spans="1:24" ht="12.75" hidden="1" customHeight="1" x14ac:dyDescent="0.45">
      <c r="A2344">
        <v>64</v>
      </c>
      <c r="B2344" t="s">
        <v>124</v>
      </c>
      <c r="C2344" t="s">
        <v>10</v>
      </c>
      <c r="D2344" s="2" t="str">
        <f t="shared" si="70"/>
        <v>Purdue2006</v>
      </c>
      <c r="F2344">
        <v>8</v>
      </c>
      <c r="G2344">
        <v>6</v>
      </c>
      <c r="H2344" s="2">
        <v>0</v>
      </c>
      <c r="I2344">
        <v>2.14</v>
      </c>
      <c r="J2344">
        <v>-2.75</v>
      </c>
      <c r="K2344">
        <v>-0.61</v>
      </c>
      <c r="L2344" s="2">
        <f>_xlfn.RANK.EQ(I2344, INDEX(CFB!$I$2:$I$1048576, MATCH(W2344, CFB!$W$2:$W$1048576, 0)):INDEX(CFB!$I$2:$I$1048576, MATCH(W2344, CFB!$W$2:$W$1048576, 0) + COUNTIF(CFB!$W$2:$W$1048576, W2344) - 1), 0)</f>
        <v>50</v>
      </c>
      <c r="M2344" s="2">
        <f>_xlfn.RANK.EQ(J2344, INDEX(CFB!$J$2:$J$1048576, MATCH(W2344, CFB!$W$2:$W$1048576, 0)):INDEX(CFB!$J$2:$J$1048576, MATCH(W2344, CFB!$W$2:$W$1048576, 0) + COUNTIF(CFB!$W$2:$W$1048576, W2344) - 1))</f>
        <v>82</v>
      </c>
      <c r="N2344" s="2">
        <f>RANK(K2344, INDEX(CFB!$K$2:$K$1048576, MATCH(W2344, CFB!$W$2:$W$1048576, 0)):INDEX(CFB!$K$2:$K$1048576, MATCH(W2344, CFB!$W$2:$W$1048576, 0) + COUNTIF(CFB!$W$2:$W$1048576, W2344) - 1))</f>
        <v>64</v>
      </c>
      <c r="O2344">
        <v>36.36</v>
      </c>
      <c r="P2344">
        <v>14.25</v>
      </c>
      <c r="Q2344">
        <v>8.0299999999999994</v>
      </c>
      <c r="R2344">
        <v>6.6</v>
      </c>
      <c r="S2344">
        <v>5.0999999999999996</v>
      </c>
      <c r="T2344">
        <v>4.0199999999999996</v>
      </c>
      <c r="U2344">
        <v>6.94</v>
      </c>
      <c r="V2344">
        <v>4.9800000000000004</v>
      </c>
      <c r="W2344">
        <v>2006</v>
      </c>
      <c r="X2344">
        <f t="shared" si="71"/>
        <v>0</v>
      </c>
    </row>
    <row r="2345" spans="1:24" ht="12.75" hidden="1" customHeight="1" x14ac:dyDescent="0.45">
      <c r="A2345">
        <v>65</v>
      </c>
      <c r="B2345" t="s">
        <v>19</v>
      </c>
      <c r="C2345" t="s">
        <v>157</v>
      </c>
      <c r="D2345" s="2" t="str">
        <f t="shared" si="70"/>
        <v>Ole Miss2006</v>
      </c>
      <c r="F2345">
        <v>4</v>
      </c>
      <c r="G2345">
        <v>8</v>
      </c>
      <c r="H2345" s="2">
        <v>0</v>
      </c>
      <c r="I2345">
        <v>-3.89</v>
      </c>
      <c r="J2345">
        <v>2.15</v>
      </c>
      <c r="K2345">
        <v>-1.74</v>
      </c>
      <c r="L2345" s="2">
        <f>_xlfn.RANK.EQ(I2345, INDEX(CFB!$I$2:$I$1048576, MATCH(W2345, CFB!$W$2:$W$1048576, 0)):INDEX(CFB!$I$2:$I$1048576, MATCH(W2345, CFB!$W$2:$W$1048576, 0) + COUNTIF(CFB!$W$2:$W$1048576, W2345) - 1), 0)</f>
        <v>92</v>
      </c>
      <c r="M2345" s="2">
        <f>_xlfn.RANK.EQ(J2345, INDEX(CFB!$J$2:$J$1048576, MATCH(W2345, CFB!$W$2:$W$1048576, 0)):INDEX(CFB!$J$2:$J$1048576, MATCH(W2345, CFB!$W$2:$W$1048576, 0) + COUNTIF(CFB!$W$2:$W$1048576, W2345) - 1))</f>
        <v>40</v>
      </c>
      <c r="N2345" s="2">
        <f>RANK(K2345, INDEX(CFB!$K$2:$K$1048576, MATCH(W2345, CFB!$W$2:$W$1048576, 0)):INDEX(CFB!$K$2:$K$1048576, MATCH(W2345, CFB!$W$2:$W$1048576, 0) + COUNTIF(CFB!$W$2:$W$1048576, W2345) - 1))</f>
        <v>65</v>
      </c>
      <c r="O2345">
        <v>30.99</v>
      </c>
      <c r="P2345">
        <v>8.1</v>
      </c>
      <c r="Q2345">
        <v>6.95</v>
      </c>
      <c r="R2345">
        <v>5.45</v>
      </c>
      <c r="S2345">
        <v>4.66</v>
      </c>
      <c r="T2345">
        <v>3.12</v>
      </c>
      <c r="U2345">
        <v>5.75</v>
      </c>
      <c r="V2345">
        <v>3.98</v>
      </c>
      <c r="W2345">
        <v>2006</v>
      </c>
      <c r="X2345">
        <f t="shared" si="71"/>
        <v>0</v>
      </c>
    </row>
    <row r="2346" spans="1:24" ht="12.75" hidden="1" customHeight="1" x14ac:dyDescent="0.45">
      <c r="A2346">
        <v>66</v>
      </c>
      <c r="B2346" t="s">
        <v>152</v>
      </c>
      <c r="C2346" t="s">
        <v>174</v>
      </c>
      <c r="D2346" s="2" t="str">
        <f t="shared" si="70"/>
        <v>Middle Tennessee State2006</v>
      </c>
      <c r="F2346">
        <v>7</v>
      </c>
      <c r="G2346">
        <v>6</v>
      </c>
      <c r="H2346" s="2">
        <v>0</v>
      </c>
      <c r="I2346">
        <v>-2.79</v>
      </c>
      <c r="J2346">
        <v>0.92</v>
      </c>
      <c r="K2346">
        <v>-1.87</v>
      </c>
      <c r="L2346" s="2">
        <f>_xlfn.RANK.EQ(I2346, INDEX(CFB!$I$2:$I$1048576, MATCH(W2346, CFB!$W$2:$W$1048576, 0)):INDEX(CFB!$I$2:$I$1048576, MATCH(W2346, CFB!$W$2:$W$1048576, 0) + COUNTIF(CFB!$W$2:$W$1048576, W2346) - 1), 0)</f>
        <v>84</v>
      </c>
      <c r="M2346" s="2">
        <f>_xlfn.RANK.EQ(J2346, INDEX(CFB!$J$2:$J$1048576, MATCH(W2346, CFB!$W$2:$W$1048576, 0)):INDEX(CFB!$J$2:$J$1048576, MATCH(W2346, CFB!$W$2:$W$1048576, 0) + COUNTIF(CFB!$W$2:$W$1048576, W2346) - 1))</f>
        <v>50</v>
      </c>
      <c r="N2346" s="2">
        <f>RANK(K2346, INDEX(CFB!$K$2:$K$1048576, MATCH(W2346, CFB!$W$2:$W$1048576, 0)):INDEX(CFB!$K$2:$K$1048576, MATCH(W2346, CFB!$W$2:$W$1048576, 0) + COUNTIF(CFB!$W$2:$W$1048576, W2346) - 1))</f>
        <v>66</v>
      </c>
      <c r="O2346">
        <v>32.74</v>
      </c>
      <c r="P2346">
        <v>15.21</v>
      </c>
      <c r="Q2346">
        <v>7.06</v>
      </c>
      <c r="R2346">
        <v>6.63</v>
      </c>
      <c r="S2346">
        <v>4.22</v>
      </c>
      <c r="T2346">
        <v>2.94</v>
      </c>
      <c r="U2346">
        <v>5.46</v>
      </c>
      <c r="V2346">
        <v>4.5599999999999996</v>
      </c>
      <c r="W2346">
        <v>2006</v>
      </c>
      <c r="X2346">
        <f t="shared" si="71"/>
        <v>0</v>
      </c>
    </row>
    <row r="2347" spans="1:24" ht="12.75" hidden="1" customHeight="1" x14ac:dyDescent="0.45">
      <c r="A2347">
        <v>67</v>
      </c>
      <c r="B2347" t="s">
        <v>53</v>
      </c>
      <c r="C2347" t="s">
        <v>179</v>
      </c>
      <c r="D2347" s="2" t="str">
        <f t="shared" si="70"/>
        <v>Syracuse2006</v>
      </c>
      <c r="F2347">
        <v>4</v>
      </c>
      <c r="G2347">
        <v>8</v>
      </c>
      <c r="H2347" s="2">
        <v>0</v>
      </c>
      <c r="I2347">
        <v>-3.16</v>
      </c>
      <c r="J2347">
        <v>1.08</v>
      </c>
      <c r="K2347">
        <v>-2.08</v>
      </c>
      <c r="L2347" s="2">
        <f>_xlfn.RANK.EQ(I2347, INDEX(CFB!$I$2:$I$1048576, MATCH(W2347, CFB!$W$2:$W$1048576, 0)):INDEX(CFB!$I$2:$I$1048576, MATCH(W2347, CFB!$W$2:$W$1048576, 0) + COUNTIF(CFB!$W$2:$W$1048576, W2347) - 1), 0)</f>
        <v>88</v>
      </c>
      <c r="M2347" s="2">
        <f>_xlfn.RANK.EQ(J2347, INDEX(CFB!$J$2:$J$1048576, MATCH(W2347, CFB!$W$2:$W$1048576, 0)):INDEX(CFB!$J$2:$J$1048576, MATCH(W2347, CFB!$W$2:$W$1048576, 0) + COUNTIF(CFB!$W$2:$W$1048576, W2347) - 1))</f>
        <v>49</v>
      </c>
      <c r="N2347" s="2">
        <f>RANK(K2347, INDEX(CFB!$K$2:$K$1048576, MATCH(W2347, CFB!$W$2:$W$1048576, 0)):INDEX(CFB!$K$2:$K$1048576, MATCH(W2347, CFB!$W$2:$W$1048576, 0) + COUNTIF(CFB!$W$2:$W$1048576, W2347) - 1))</f>
        <v>67</v>
      </c>
      <c r="O2347">
        <v>32.64</v>
      </c>
      <c r="P2347">
        <v>9.75</v>
      </c>
      <c r="Q2347">
        <v>7.38</v>
      </c>
      <c r="R2347">
        <v>6.06</v>
      </c>
      <c r="S2347">
        <v>4.3899999999999997</v>
      </c>
      <c r="T2347">
        <v>3.41</v>
      </c>
      <c r="U2347">
        <v>5.69</v>
      </c>
      <c r="V2347">
        <v>4.57</v>
      </c>
      <c r="W2347">
        <v>2006</v>
      </c>
      <c r="X2347">
        <f t="shared" si="71"/>
        <v>0</v>
      </c>
    </row>
    <row r="2348" spans="1:24" ht="12.75" hidden="1" customHeight="1" x14ac:dyDescent="0.45">
      <c r="A2348">
        <v>68</v>
      </c>
      <c r="B2348" t="s">
        <v>87</v>
      </c>
      <c r="C2348" t="s">
        <v>161</v>
      </c>
      <c r="D2348" s="2" t="str">
        <f t="shared" si="70"/>
        <v>Northern Illinois2006</v>
      </c>
      <c r="F2348">
        <v>7</v>
      </c>
      <c r="G2348">
        <v>6</v>
      </c>
      <c r="H2348" s="2">
        <v>0</v>
      </c>
      <c r="I2348">
        <v>-0.18</v>
      </c>
      <c r="J2348">
        <v>-2.16</v>
      </c>
      <c r="K2348">
        <v>-2.33</v>
      </c>
      <c r="L2348" s="2">
        <f>_xlfn.RANK.EQ(I2348, INDEX(CFB!$I$2:$I$1048576, MATCH(W2348, CFB!$W$2:$W$1048576, 0)):INDEX(CFB!$I$2:$I$1048576, MATCH(W2348, CFB!$W$2:$W$1048576, 0) + COUNTIF(CFB!$W$2:$W$1048576, W2348) - 1), 0)</f>
        <v>67</v>
      </c>
      <c r="M2348" s="2">
        <f>_xlfn.RANK.EQ(J2348, INDEX(CFB!$J$2:$J$1048576, MATCH(W2348, CFB!$W$2:$W$1048576, 0)):INDEX(CFB!$J$2:$J$1048576, MATCH(W2348, CFB!$W$2:$W$1048576, 0) + COUNTIF(CFB!$W$2:$W$1048576, W2348) - 1))</f>
        <v>76</v>
      </c>
      <c r="N2348" s="2">
        <f>RANK(K2348, INDEX(CFB!$K$2:$K$1048576, MATCH(W2348, CFB!$W$2:$W$1048576, 0)):INDEX(CFB!$K$2:$K$1048576, MATCH(W2348, CFB!$W$2:$W$1048576, 0) + COUNTIF(CFB!$W$2:$W$1048576, W2348) - 1))</f>
        <v>68</v>
      </c>
      <c r="O2348">
        <v>33.479999999999997</v>
      </c>
      <c r="P2348">
        <v>13.5</v>
      </c>
      <c r="Q2348">
        <v>7.17</v>
      </c>
      <c r="R2348">
        <v>7.53</v>
      </c>
      <c r="S2348">
        <v>5.32</v>
      </c>
      <c r="T2348">
        <v>3.32</v>
      </c>
      <c r="U2348">
        <v>6.33</v>
      </c>
      <c r="V2348">
        <v>5.19</v>
      </c>
      <c r="W2348">
        <v>2006</v>
      </c>
      <c r="X2348">
        <f t="shared" si="71"/>
        <v>0</v>
      </c>
    </row>
    <row r="2349" spans="1:24" ht="12.75" hidden="1" customHeight="1" x14ac:dyDescent="0.45">
      <c r="A2349">
        <v>69</v>
      </c>
      <c r="B2349" t="s">
        <v>93</v>
      </c>
      <c r="C2349" t="s">
        <v>164</v>
      </c>
      <c r="D2349" s="2" t="str">
        <f t="shared" si="70"/>
        <v>Virginia2006</v>
      </c>
      <c r="F2349">
        <v>5</v>
      </c>
      <c r="G2349">
        <v>7</v>
      </c>
      <c r="H2349" s="2">
        <v>0</v>
      </c>
      <c r="I2349">
        <v>-7.73</v>
      </c>
      <c r="J2349">
        <v>5.23</v>
      </c>
      <c r="K2349">
        <v>-2.5</v>
      </c>
      <c r="L2349" s="2">
        <f>_xlfn.RANK.EQ(I2349, INDEX(CFB!$I$2:$I$1048576, MATCH(W2349, CFB!$W$2:$W$1048576, 0)):INDEX(CFB!$I$2:$I$1048576, MATCH(W2349, CFB!$W$2:$W$1048576, 0) + COUNTIF(CFB!$W$2:$W$1048576, W2349) - 1), 0)</f>
        <v>108</v>
      </c>
      <c r="M2349" s="2">
        <f>_xlfn.RANK.EQ(J2349, INDEX(CFB!$J$2:$J$1048576, MATCH(W2349, CFB!$W$2:$W$1048576, 0)):INDEX(CFB!$J$2:$J$1048576, MATCH(W2349, CFB!$W$2:$W$1048576, 0) + COUNTIF(CFB!$W$2:$W$1048576, W2349) - 1))</f>
        <v>24</v>
      </c>
      <c r="N2349" s="2">
        <f>RANK(K2349, INDEX(CFB!$K$2:$K$1048576, MATCH(W2349, CFB!$W$2:$W$1048576, 0)):INDEX(CFB!$K$2:$K$1048576, MATCH(W2349, CFB!$W$2:$W$1048576, 0) + COUNTIF(CFB!$W$2:$W$1048576, W2349) - 1))</f>
        <v>69</v>
      </c>
      <c r="O2349">
        <v>28.38</v>
      </c>
      <c r="P2349">
        <v>6.11</v>
      </c>
      <c r="Q2349">
        <v>6.53</v>
      </c>
      <c r="R2349">
        <v>6.39</v>
      </c>
      <c r="S2349">
        <v>4.53</v>
      </c>
      <c r="T2349">
        <v>2.62</v>
      </c>
      <c r="U2349">
        <v>5.62</v>
      </c>
      <c r="V2349">
        <v>4.01</v>
      </c>
      <c r="W2349">
        <v>2006</v>
      </c>
      <c r="X2349">
        <f t="shared" si="71"/>
        <v>0</v>
      </c>
    </row>
    <row r="2350" spans="1:24" ht="12.75" hidden="1" customHeight="1" x14ac:dyDescent="0.45">
      <c r="A2350">
        <v>70</v>
      </c>
      <c r="B2350" t="s">
        <v>109</v>
      </c>
      <c r="C2350" t="s">
        <v>157</v>
      </c>
      <c r="D2350" s="2" t="str">
        <f t="shared" si="70"/>
        <v>Mississippi State2006</v>
      </c>
      <c r="F2350">
        <v>3</v>
      </c>
      <c r="G2350">
        <v>9</v>
      </c>
      <c r="H2350" s="2">
        <v>0</v>
      </c>
      <c r="I2350">
        <v>-2.2000000000000002</v>
      </c>
      <c r="J2350">
        <v>-0.44</v>
      </c>
      <c r="K2350">
        <v>-2.64</v>
      </c>
      <c r="L2350" s="2">
        <f>_xlfn.RANK.EQ(I2350, INDEX(CFB!$I$2:$I$1048576, MATCH(W2350, CFB!$W$2:$W$1048576, 0)):INDEX(CFB!$I$2:$I$1048576, MATCH(W2350, CFB!$W$2:$W$1048576, 0) + COUNTIF(CFB!$W$2:$W$1048576, W2350) - 1), 0)</f>
        <v>82</v>
      </c>
      <c r="M2350" s="2">
        <f>_xlfn.RANK.EQ(J2350, INDEX(CFB!$J$2:$J$1048576, MATCH(W2350, CFB!$W$2:$W$1048576, 0)):INDEX(CFB!$J$2:$J$1048576, MATCH(W2350, CFB!$W$2:$W$1048576, 0) + COUNTIF(CFB!$W$2:$W$1048576, W2350) - 1))</f>
        <v>61</v>
      </c>
      <c r="N2350" s="2">
        <f>RANK(K2350, INDEX(CFB!$K$2:$K$1048576, MATCH(W2350, CFB!$W$2:$W$1048576, 0)):INDEX(CFB!$K$2:$K$1048576, MATCH(W2350, CFB!$W$2:$W$1048576, 0) + COUNTIF(CFB!$W$2:$W$1048576, W2350) - 1))</f>
        <v>70</v>
      </c>
      <c r="O2350">
        <v>33.51</v>
      </c>
      <c r="P2350">
        <v>10.8</v>
      </c>
      <c r="Q2350">
        <v>7.57</v>
      </c>
      <c r="R2350">
        <v>6.48</v>
      </c>
      <c r="S2350">
        <v>3.89</v>
      </c>
      <c r="T2350">
        <v>2.2200000000000002</v>
      </c>
      <c r="U2350">
        <v>5.78</v>
      </c>
      <c r="V2350">
        <v>3.95</v>
      </c>
      <c r="W2350">
        <v>2006</v>
      </c>
      <c r="X2350">
        <f t="shared" si="71"/>
        <v>0</v>
      </c>
    </row>
    <row r="2351" spans="1:24" ht="12.75" hidden="1" customHeight="1" x14ac:dyDescent="0.45">
      <c r="A2351">
        <v>71</v>
      </c>
      <c r="B2351" t="s">
        <v>117</v>
      </c>
      <c r="C2351" t="s">
        <v>161</v>
      </c>
      <c r="D2351" s="2" t="str">
        <f t="shared" si="70"/>
        <v>Western Michigan2006</v>
      </c>
      <c r="F2351">
        <v>8</v>
      </c>
      <c r="G2351">
        <v>5</v>
      </c>
      <c r="H2351" s="2">
        <v>0</v>
      </c>
      <c r="I2351">
        <v>-1.88</v>
      </c>
      <c r="J2351">
        <v>-0.88</v>
      </c>
      <c r="K2351">
        <v>-2.77</v>
      </c>
      <c r="L2351" s="2">
        <f>_xlfn.RANK.EQ(I2351, INDEX(CFB!$I$2:$I$1048576, MATCH(W2351, CFB!$W$2:$W$1048576, 0)):INDEX(CFB!$I$2:$I$1048576, MATCH(W2351, CFB!$W$2:$W$1048576, 0) + COUNTIF(CFB!$W$2:$W$1048576, W2351) - 1), 0)</f>
        <v>79</v>
      </c>
      <c r="M2351" s="2">
        <f>_xlfn.RANK.EQ(J2351, INDEX(CFB!$J$2:$J$1048576, MATCH(W2351, CFB!$W$2:$W$1048576, 0)):INDEX(CFB!$J$2:$J$1048576, MATCH(W2351, CFB!$W$2:$W$1048576, 0) + COUNTIF(CFB!$W$2:$W$1048576, W2351) - 1))</f>
        <v>66</v>
      </c>
      <c r="N2351" s="2">
        <f>RANK(K2351, INDEX(CFB!$K$2:$K$1048576, MATCH(W2351, CFB!$W$2:$W$1048576, 0)):INDEX(CFB!$K$2:$K$1048576, MATCH(W2351, CFB!$W$2:$W$1048576, 0) + COUNTIF(CFB!$W$2:$W$1048576, W2351) - 1))</f>
        <v>71</v>
      </c>
      <c r="O2351">
        <v>31.28</v>
      </c>
      <c r="P2351">
        <v>12.58</v>
      </c>
      <c r="Q2351">
        <v>6.27</v>
      </c>
      <c r="R2351">
        <v>6.67</v>
      </c>
      <c r="S2351">
        <v>4.21</v>
      </c>
      <c r="T2351">
        <v>2.4</v>
      </c>
      <c r="U2351">
        <v>5.32</v>
      </c>
      <c r="V2351">
        <v>4.3099999999999996</v>
      </c>
      <c r="W2351">
        <v>2006</v>
      </c>
      <c r="X2351">
        <f t="shared" si="71"/>
        <v>0</v>
      </c>
    </row>
    <row r="2352" spans="1:24" ht="12.75" hidden="1" customHeight="1" x14ac:dyDescent="0.45">
      <c r="A2352">
        <v>72</v>
      </c>
      <c r="B2352" t="s">
        <v>131</v>
      </c>
      <c r="C2352" t="s">
        <v>31</v>
      </c>
      <c r="D2352" s="2" t="str">
        <f t="shared" si="70"/>
        <v>Air Force2006</v>
      </c>
      <c r="F2352">
        <v>4</v>
      </c>
      <c r="G2352">
        <v>8</v>
      </c>
      <c r="H2352" s="2">
        <v>0</v>
      </c>
      <c r="I2352">
        <v>0.35</v>
      </c>
      <c r="J2352">
        <v>-3.29</v>
      </c>
      <c r="K2352">
        <v>-2.94</v>
      </c>
      <c r="L2352" s="2">
        <f>_xlfn.RANK.EQ(I2352, INDEX(CFB!$I$2:$I$1048576, MATCH(W2352, CFB!$W$2:$W$1048576, 0)):INDEX(CFB!$I$2:$I$1048576, MATCH(W2352, CFB!$W$2:$W$1048576, 0) + COUNTIF(CFB!$W$2:$W$1048576, W2352) - 1), 0)</f>
        <v>63</v>
      </c>
      <c r="M2352" s="2">
        <f>_xlfn.RANK.EQ(J2352, INDEX(CFB!$J$2:$J$1048576, MATCH(W2352, CFB!$W$2:$W$1048576, 0)):INDEX(CFB!$J$2:$J$1048576, MATCH(W2352, CFB!$W$2:$W$1048576, 0) + COUNTIF(CFB!$W$2:$W$1048576, W2352) - 1))</f>
        <v>86</v>
      </c>
      <c r="N2352" s="2">
        <f>RANK(K2352, INDEX(CFB!$K$2:$K$1048576, MATCH(W2352, CFB!$W$2:$W$1048576, 0)):INDEX(CFB!$K$2:$K$1048576, MATCH(W2352, CFB!$W$2:$W$1048576, 0) + COUNTIF(CFB!$W$2:$W$1048576, W2352) - 1))</f>
        <v>72</v>
      </c>
      <c r="O2352">
        <v>36.299999999999997</v>
      </c>
      <c r="P2352">
        <v>12.37</v>
      </c>
      <c r="Q2352">
        <v>9.1199999999999992</v>
      </c>
      <c r="R2352">
        <v>7.73</v>
      </c>
      <c r="S2352">
        <v>5.13</v>
      </c>
      <c r="T2352">
        <v>3.43</v>
      </c>
      <c r="U2352">
        <v>5.97</v>
      </c>
      <c r="V2352">
        <v>5.0199999999999996</v>
      </c>
      <c r="W2352">
        <v>2006</v>
      </c>
      <c r="X2352">
        <f t="shared" si="71"/>
        <v>0</v>
      </c>
    </row>
    <row r="2353" spans="1:24" ht="12.75" hidden="1" customHeight="1" x14ac:dyDescent="0.45">
      <c r="A2353">
        <v>73</v>
      </c>
      <c r="B2353" t="s">
        <v>97</v>
      </c>
      <c r="C2353" t="s">
        <v>179</v>
      </c>
      <c r="D2353" s="2" t="str">
        <f t="shared" si="70"/>
        <v>Connecticut2006</v>
      </c>
      <c r="F2353">
        <v>4</v>
      </c>
      <c r="G2353">
        <v>8</v>
      </c>
      <c r="H2353" s="2">
        <v>0</v>
      </c>
      <c r="I2353">
        <v>-0.79</v>
      </c>
      <c r="J2353">
        <v>-2.2200000000000002</v>
      </c>
      <c r="K2353">
        <v>-3.02</v>
      </c>
      <c r="L2353" s="2">
        <f>_xlfn.RANK.EQ(I2353, INDEX(CFB!$I$2:$I$1048576, MATCH(W2353, CFB!$W$2:$W$1048576, 0)):INDEX(CFB!$I$2:$I$1048576, MATCH(W2353, CFB!$W$2:$W$1048576, 0) + COUNTIF(CFB!$W$2:$W$1048576, W2353) - 1), 0)</f>
        <v>71</v>
      </c>
      <c r="M2353" s="2">
        <f>_xlfn.RANK.EQ(J2353, INDEX(CFB!$J$2:$J$1048576, MATCH(W2353, CFB!$W$2:$W$1048576, 0)):INDEX(CFB!$J$2:$J$1048576, MATCH(W2353, CFB!$W$2:$W$1048576, 0) + COUNTIF(CFB!$W$2:$W$1048576, W2353) - 1))</f>
        <v>78</v>
      </c>
      <c r="N2353" s="2">
        <f>RANK(K2353, INDEX(CFB!$K$2:$K$1048576, MATCH(W2353, CFB!$W$2:$W$1048576, 0)):INDEX(CFB!$K$2:$K$1048576, MATCH(W2353, CFB!$W$2:$W$1048576, 0) + COUNTIF(CFB!$W$2:$W$1048576, W2353) - 1))</f>
        <v>73</v>
      </c>
      <c r="O2353">
        <v>35.229999999999997</v>
      </c>
      <c r="P2353">
        <v>12.76</v>
      </c>
      <c r="Q2353">
        <v>6.33</v>
      </c>
      <c r="R2353">
        <v>6.37</v>
      </c>
      <c r="S2353">
        <v>5.61</v>
      </c>
      <c r="T2353">
        <v>3.29</v>
      </c>
      <c r="U2353">
        <v>5.89</v>
      </c>
      <c r="V2353">
        <v>4.49</v>
      </c>
      <c r="W2353">
        <v>2006</v>
      </c>
      <c r="X2353">
        <f t="shared" si="71"/>
        <v>0</v>
      </c>
    </row>
    <row r="2354" spans="1:24" ht="12.75" hidden="1" customHeight="1" x14ac:dyDescent="0.45">
      <c r="A2354">
        <v>74</v>
      </c>
      <c r="B2354" t="s">
        <v>95</v>
      </c>
      <c r="C2354" t="s">
        <v>10</v>
      </c>
      <c r="D2354" s="2" t="str">
        <f t="shared" si="70"/>
        <v>Michigan State2006</v>
      </c>
      <c r="F2354">
        <v>4</v>
      </c>
      <c r="G2354">
        <v>8</v>
      </c>
      <c r="H2354" s="2">
        <v>0</v>
      </c>
      <c r="I2354">
        <v>2.56</v>
      </c>
      <c r="J2354">
        <v>-5.71</v>
      </c>
      <c r="K2354">
        <v>-3.14</v>
      </c>
      <c r="L2354" s="2">
        <f>_xlfn.RANK.EQ(I2354, INDEX(CFB!$I$2:$I$1048576, MATCH(W2354, CFB!$W$2:$W$1048576, 0)):INDEX(CFB!$I$2:$I$1048576, MATCH(W2354, CFB!$W$2:$W$1048576, 0) + COUNTIF(CFB!$W$2:$W$1048576, W2354) - 1), 0)</f>
        <v>46</v>
      </c>
      <c r="M2354" s="2">
        <f>_xlfn.RANK.EQ(J2354, INDEX(CFB!$J$2:$J$1048576, MATCH(W2354, CFB!$W$2:$W$1048576, 0)):INDEX(CFB!$J$2:$J$1048576, MATCH(W2354, CFB!$W$2:$W$1048576, 0) + COUNTIF(CFB!$W$2:$W$1048576, W2354) - 1))</f>
        <v>101</v>
      </c>
      <c r="N2354" s="2">
        <f>RANK(K2354, INDEX(CFB!$K$2:$K$1048576, MATCH(W2354, CFB!$W$2:$W$1048576, 0)):INDEX(CFB!$K$2:$K$1048576, MATCH(W2354, CFB!$W$2:$W$1048576, 0) + COUNTIF(CFB!$W$2:$W$1048576, W2354) - 1))</f>
        <v>74</v>
      </c>
      <c r="O2354">
        <v>36.950000000000003</v>
      </c>
      <c r="P2354">
        <v>15.59</v>
      </c>
      <c r="Q2354">
        <v>7.27</v>
      </c>
      <c r="R2354">
        <v>7.1</v>
      </c>
      <c r="S2354">
        <v>5.0199999999999996</v>
      </c>
      <c r="T2354">
        <v>2.72</v>
      </c>
      <c r="U2354">
        <v>6.29</v>
      </c>
      <c r="V2354">
        <v>4.6100000000000003</v>
      </c>
      <c r="W2354">
        <v>2006</v>
      </c>
      <c r="X2354">
        <f t="shared" si="71"/>
        <v>0</v>
      </c>
    </row>
    <row r="2355" spans="1:24" ht="12.75" hidden="1" customHeight="1" x14ac:dyDescent="0.45">
      <c r="A2355">
        <v>75</v>
      </c>
      <c r="B2355" t="s">
        <v>128</v>
      </c>
      <c r="C2355" t="s">
        <v>174</v>
      </c>
      <c r="D2355" s="2" t="str">
        <f t="shared" si="70"/>
        <v>Troy2006</v>
      </c>
      <c r="F2355">
        <v>8</v>
      </c>
      <c r="G2355">
        <v>5</v>
      </c>
      <c r="H2355" s="2">
        <v>0</v>
      </c>
      <c r="I2355">
        <v>-2</v>
      </c>
      <c r="J2355">
        <v>-1.44</v>
      </c>
      <c r="K2355">
        <v>-3.44</v>
      </c>
      <c r="L2355" s="2">
        <f>_xlfn.RANK.EQ(I2355, INDEX(CFB!$I$2:$I$1048576, MATCH(W2355, CFB!$W$2:$W$1048576, 0)):INDEX(CFB!$I$2:$I$1048576, MATCH(W2355, CFB!$W$2:$W$1048576, 0) + COUNTIF(CFB!$W$2:$W$1048576, W2355) - 1), 0)</f>
        <v>80</v>
      </c>
      <c r="M2355" s="2">
        <f>_xlfn.RANK.EQ(J2355, INDEX(CFB!$J$2:$J$1048576, MATCH(W2355, CFB!$W$2:$W$1048576, 0)):INDEX(CFB!$J$2:$J$1048576, MATCH(W2355, CFB!$W$2:$W$1048576, 0) + COUNTIF(CFB!$W$2:$W$1048576, W2355) - 1))</f>
        <v>71</v>
      </c>
      <c r="N2355" s="2">
        <f>RANK(K2355, INDEX(CFB!$K$2:$K$1048576, MATCH(W2355, CFB!$W$2:$W$1048576, 0)):INDEX(CFB!$K$2:$K$1048576, MATCH(W2355, CFB!$W$2:$W$1048576, 0) + COUNTIF(CFB!$W$2:$W$1048576, W2355) - 1))</f>
        <v>75</v>
      </c>
      <c r="O2355">
        <v>31.25</v>
      </c>
      <c r="P2355">
        <v>15.61</v>
      </c>
      <c r="Q2355">
        <v>6.61</v>
      </c>
      <c r="R2355">
        <v>6.54</v>
      </c>
      <c r="S2355">
        <v>4.4000000000000004</v>
      </c>
      <c r="T2355">
        <v>3.19</v>
      </c>
      <c r="U2355">
        <v>5.59</v>
      </c>
      <c r="V2355">
        <v>4.6900000000000004</v>
      </c>
      <c r="W2355">
        <v>2006</v>
      </c>
      <c r="X2355">
        <f t="shared" si="71"/>
        <v>0</v>
      </c>
    </row>
    <row r="2356" spans="1:24" ht="12.75" hidden="1" customHeight="1" x14ac:dyDescent="0.45">
      <c r="A2356">
        <v>76</v>
      </c>
      <c r="B2356" t="s">
        <v>21</v>
      </c>
      <c r="C2356" t="s">
        <v>10</v>
      </c>
      <c r="D2356" s="2" t="str">
        <f t="shared" si="70"/>
        <v>Indiana2006</v>
      </c>
      <c r="F2356">
        <v>5</v>
      </c>
      <c r="G2356">
        <v>7</v>
      </c>
      <c r="H2356" s="2">
        <v>0</v>
      </c>
      <c r="I2356">
        <v>1.68</v>
      </c>
      <c r="J2356">
        <v>-5.22</v>
      </c>
      <c r="K2356">
        <v>-3.53</v>
      </c>
      <c r="L2356" s="2">
        <f>_xlfn.RANK.EQ(I2356, INDEX(CFB!$I$2:$I$1048576, MATCH(W2356, CFB!$W$2:$W$1048576, 0)):INDEX(CFB!$I$2:$I$1048576, MATCH(W2356, CFB!$W$2:$W$1048576, 0) + COUNTIF(CFB!$W$2:$W$1048576, W2356) - 1), 0)</f>
        <v>51</v>
      </c>
      <c r="M2356" s="2">
        <f>_xlfn.RANK.EQ(J2356, INDEX(CFB!$J$2:$J$1048576, MATCH(W2356, CFB!$W$2:$W$1048576, 0)):INDEX(CFB!$J$2:$J$1048576, MATCH(W2356, CFB!$W$2:$W$1048576, 0) + COUNTIF(CFB!$W$2:$W$1048576, W2356) - 1))</f>
        <v>98</v>
      </c>
      <c r="N2356" s="2">
        <f>RANK(K2356, INDEX(CFB!$K$2:$K$1048576, MATCH(W2356, CFB!$W$2:$W$1048576, 0)):INDEX(CFB!$K$2:$K$1048576, MATCH(W2356, CFB!$W$2:$W$1048576, 0) + COUNTIF(CFB!$W$2:$W$1048576, W2356) - 1))</f>
        <v>76</v>
      </c>
      <c r="O2356">
        <v>35.35</v>
      </c>
      <c r="P2356">
        <v>20.04</v>
      </c>
      <c r="Q2356">
        <v>7.02</v>
      </c>
      <c r="R2356">
        <v>7.86</v>
      </c>
      <c r="S2356">
        <v>4.5599999999999996</v>
      </c>
      <c r="T2356">
        <v>3.55</v>
      </c>
      <c r="U2356">
        <v>5.89</v>
      </c>
      <c r="V2356">
        <v>5.26</v>
      </c>
      <c r="W2356">
        <v>2006</v>
      </c>
      <c r="X2356">
        <f t="shared" si="71"/>
        <v>0</v>
      </c>
    </row>
    <row r="2357" spans="1:24" ht="12.75" hidden="1" customHeight="1" x14ac:dyDescent="0.45">
      <c r="A2357">
        <v>77</v>
      </c>
      <c r="B2357" t="s">
        <v>141</v>
      </c>
      <c r="C2357" t="s">
        <v>31</v>
      </c>
      <c r="D2357" s="2" t="str">
        <f t="shared" si="70"/>
        <v>New Mexico2006</v>
      </c>
      <c r="F2357">
        <v>6</v>
      </c>
      <c r="G2357">
        <v>7</v>
      </c>
      <c r="H2357" s="2">
        <v>0</v>
      </c>
      <c r="I2357">
        <v>-1.48</v>
      </c>
      <c r="J2357">
        <v>-2.27</v>
      </c>
      <c r="K2357">
        <v>-3.75</v>
      </c>
      <c r="L2357" s="2">
        <f>_xlfn.RANK.EQ(I2357, INDEX(CFB!$I$2:$I$1048576, MATCH(W2357, CFB!$W$2:$W$1048576, 0)):INDEX(CFB!$I$2:$I$1048576, MATCH(W2357, CFB!$W$2:$W$1048576, 0) + COUNTIF(CFB!$W$2:$W$1048576, W2357) - 1), 0)</f>
        <v>76</v>
      </c>
      <c r="M2357" s="2">
        <f>_xlfn.RANK.EQ(J2357, INDEX(CFB!$J$2:$J$1048576, MATCH(W2357, CFB!$W$2:$W$1048576, 0)):INDEX(CFB!$J$2:$J$1048576, MATCH(W2357, CFB!$W$2:$W$1048576, 0) + COUNTIF(CFB!$W$2:$W$1048576, W2357) - 1))</f>
        <v>79</v>
      </c>
      <c r="N2357" s="2">
        <f>RANK(K2357, INDEX(CFB!$K$2:$K$1048576, MATCH(W2357, CFB!$W$2:$W$1048576, 0)):INDEX(CFB!$K$2:$K$1048576, MATCH(W2357, CFB!$W$2:$W$1048576, 0) + COUNTIF(CFB!$W$2:$W$1048576, W2357) - 1))</f>
        <v>77</v>
      </c>
      <c r="O2357">
        <v>32.51</v>
      </c>
      <c r="P2357">
        <v>12.59</v>
      </c>
      <c r="Q2357">
        <v>7.46</v>
      </c>
      <c r="R2357">
        <v>6.19</v>
      </c>
      <c r="S2357">
        <v>4.09</v>
      </c>
      <c r="T2357">
        <v>3.09</v>
      </c>
      <c r="U2357">
        <v>5.88</v>
      </c>
      <c r="V2357">
        <v>4.3899999999999997</v>
      </c>
      <c r="W2357">
        <v>2006</v>
      </c>
      <c r="X2357">
        <f t="shared" si="71"/>
        <v>0</v>
      </c>
    </row>
    <row r="2358" spans="1:24" ht="12.75" hidden="1" customHeight="1" x14ac:dyDescent="0.45">
      <c r="A2358">
        <v>78</v>
      </c>
      <c r="B2358" t="s">
        <v>129</v>
      </c>
      <c r="C2358" t="s">
        <v>165</v>
      </c>
      <c r="D2358" s="2" t="str">
        <f t="shared" si="70"/>
        <v>Rice2006</v>
      </c>
      <c r="F2358">
        <v>7</v>
      </c>
      <c r="G2358">
        <v>6</v>
      </c>
      <c r="H2358" s="2">
        <v>0</v>
      </c>
      <c r="I2358">
        <v>3.99</v>
      </c>
      <c r="J2358">
        <v>-7.87</v>
      </c>
      <c r="K2358">
        <v>-3.89</v>
      </c>
      <c r="L2358" s="2">
        <f>_xlfn.RANK.EQ(I2358, INDEX(CFB!$I$2:$I$1048576, MATCH(W2358, CFB!$W$2:$W$1048576, 0)):INDEX(CFB!$I$2:$I$1048576, MATCH(W2358, CFB!$W$2:$W$1048576, 0) + COUNTIF(CFB!$W$2:$W$1048576, W2358) - 1), 0)</f>
        <v>31</v>
      </c>
      <c r="M2358" s="2">
        <f>_xlfn.RANK.EQ(J2358, INDEX(CFB!$J$2:$J$1048576, MATCH(W2358, CFB!$W$2:$W$1048576, 0)):INDEX(CFB!$J$2:$J$1048576, MATCH(W2358, CFB!$W$2:$W$1048576, 0) + COUNTIF(CFB!$W$2:$W$1048576, W2358) - 1))</f>
        <v>112</v>
      </c>
      <c r="N2358" s="2">
        <f>RANK(K2358, INDEX(CFB!$K$2:$K$1048576, MATCH(W2358, CFB!$W$2:$W$1048576, 0)):INDEX(CFB!$K$2:$K$1048576, MATCH(W2358, CFB!$W$2:$W$1048576, 0) + COUNTIF(CFB!$W$2:$W$1048576, W2358) - 1))</f>
        <v>78</v>
      </c>
      <c r="O2358">
        <v>37.82</v>
      </c>
      <c r="P2358">
        <v>21.87</v>
      </c>
      <c r="Q2358">
        <v>7.16</v>
      </c>
      <c r="R2358">
        <v>7.36</v>
      </c>
      <c r="S2358">
        <v>4.8</v>
      </c>
      <c r="T2358">
        <v>4.8600000000000003</v>
      </c>
      <c r="U2358">
        <v>6.09</v>
      </c>
      <c r="V2358">
        <v>5.67</v>
      </c>
      <c r="W2358">
        <v>2006</v>
      </c>
      <c r="X2358">
        <f t="shared" si="71"/>
        <v>0</v>
      </c>
    </row>
    <row r="2359" spans="1:24" ht="12.75" hidden="1" customHeight="1" x14ac:dyDescent="0.45">
      <c r="A2359">
        <v>79</v>
      </c>
      <c r="B2359" t="s">
        <v>91</v>
      </c>
      <c r="C2359" t="s">
        <v>163</v>
      </c>
      <c r="D2359" s="2" t="str">
        <f t="shared" si="70"/>
        <v>North Carolina State2006</v>
      </c>
      <c r="F2359">
        <v>3</v>
      </c>
      <c r="G2359">
        <v>9</v>
      </c>
      <c r="H2359" s="2">
        <v>0</v>
      </c>
      <c r="I2359">
        <v>-2.99</v>
      </c>
      <c r="J2359">
        <v>-1.1200000000000001</v>
      </c>
      <c r="K2359">
        <v>-4.1100000000000003</v>
      </c>
      <c r="L2359" s="2">
        <f>_xlfn.RANK.EQ(I2359, INDEX(CFB!$I$2:$I$1048576, MATCH(W2359, CFB!$W$2:$W$1048576, 0)):INDEX(CFB!$I$2:$I$1048576, MATCH(W2359, CFB!$W$2:$W$1048576, 0) + COUNTIF(CFB!$W$2:$W$1048576, W2359) - 1), 0)</f>
        <v>85</v>
      </c>
      <c r="M2359" s="2">
        <f>_xlfn.RANK.EQ(J2359, INDEX(CFB!$J$2:$J$1048576, MATCH(W2359, CFB!$W$2:$W$1048576, 0)):INDEX(CFB!$J$2:$J$1048576, MATCH(W2359, CFB!$W$2:$W$1048576, 0) + COUNTIF(CFB!$W$2:$W$1048576, W2359) - 1))</f>
        <v>67</v>
      </c>
      <c r="N2359" s="2">
        <f>RANK(K2359, INDEX(CFB!$K$2:$K$1048576, MATCH(W2359, CFB!$W$2:$W$1048576, 0)):INDEX(CFB!$K$2:$K$1048576, MATCH(W2359, CFB!$W$2:$W$1048576, 0) + COUNTIF(CFB!$W$2:$W$1048576, W2359) - 1))</f>
        <v>79</v>
      </c>
      <c r="O2359">
        <v>31.28</v>
      </c>
      <c r="P2359">
        <v>10.87</v>
      </c>
      <c r="Q2359">
        <v>6.84</v>
      </c>
      <c r="R2359">
        <v>6.86</v>
      </c>
      <c r="S2359">
        <v>4.97</v>
      </c>
      <c r="T2359">
        <v>2.96</v>
      </c>
      <c r="U2359">
        <v>6.01</v>
      </c>
      <c r="V2359">
        <v>4.24</v>
      </c>
      <c r="W2359">
        <v>2006</v>
      </c>
      <c r="X2359">
        <f t="shared" si="71"/>
        <v>0</v>
      </c>
    </row>
    <row r="2360" spans="1:24" ht="12.75" hidden="1" customHeight="1" x14ac:dyDescent="0.45">
      <c r="A2360">
        <v>80</v>
      </c>
      <c r="B2360" t="s">
        <v>45</v>
      </c>
      <c r="C2360" t="s">
        <v>181</v>
      </c>
      <c r="D2360" s="2" t="str">
        <f t="shared" si="70"/>
        <v>Baylor2006</v>
      </c>
      <c r="F2360">
        <v>4</v>
      </c>
      <c r="G2360">
        <v>8</v>
      </c>
      <c r="H2360" s="2">
        <v>0</v>
      </c>
      <c r="I2360">
        <v>1.49</v>
      </c>
      <c r="J2360">
        <v>-6.11</v>
      </c>
      <c r="K2360">
        <v>-4.62</v>
      </c>
      <c r="L2360" s="2">
        <f>_xlfn.RANK.EQ(I2360, INDEX(CFB!$I$2:$I$1048576, MATCH(W2360, CFB!$W$2:$W$1048576, 0)):INDEX(CFB!$I$2:$I$1048576, MATCH(W2360, CFB!$W$2:$W$1048576, 0) + COUNTIF(CFB!$W$2:$W$1048576, W2360) - 1), 0)</f>
        <v>52</v>
      </c>
      <c r="M2360" s="2">
        <f>_xlfn.RANK.EQ(J2360, INDEX(CFB!$J$2:$J$1048576, MATCH(W2360, CFB!$W$2:$W$1048576, 0)):INDEX(CFB!$J$2:$J$1048576, MATCH(W2360, CFB!$W$2:$W$1048576, 0) + COUNTIF(CFB!$W$2:$W$1048576, W2360) - 1))</f>
        <v>105</v>
      </c>
      <c r="N2360" s="2">
        <f>RANK(K2360, INDEX(CFB!$K$2:$K$1048576, MATCH(W2360, CFB!$W$2:$W$1048576, 0)):INDEX(CFB!$K$2:$K$1048576, MATCH(W2360, CFB!$W$2:$W$1048576, 0) + COUNTIF(CFB!$W$2:$W$1048576, W2360) - 1))</f>
        <v>80</v>
      </c>
      <c r="O2360">
        <v>37.69</v>
      </c>
      <c r="P2360">
        <v>17.96</v>
      </c>
      <c r="Q2360">
        <v>7.44</v>
      </c>
      <c r="R2360">
        <v>6.36</v>
      </c>
      <c r="S2360">
        <v>3.29</v>
      </c>
      <c r="T2360">
        <v>3.68</v>
      </c>
      <c r="U2360">
        <v>6.25</v>
      </c>
      <c r="V2360">
        <v>4.79</v>
      </c>
      <c r="W2360">
        <v>2006</v>
      </c>
      <c r="X2360">
        <f t="shared" si="71"/>
        <v>0</v>
      </c>
    </row>
    <row r="2361" spans="1:24" ht="12.75" hidden="1" customHeight="1" x14ac:dyDescent="0.45">
      <c r="A2361">
        <v>81</v>
      </c>
      <c r="B2361" t="s">
        <v>64</v>
      </c>
      <c r="C2361" t="s">
        <v>162</v>
      </c>
      <c r="D2361" s="2" t="str">
        <f t="shared" si="70"/>
        <v>Ohio2006</v>
      </c>
      <c r="F2361">
        <v>9</v>
      </c>
      <c r="G2361">
        <v>5</v>
      </c>
      <c r="H2361" s="2">
        <v>0</v>
      </c>
      <c r="I2361">
        <v>-6.44</v>
      </c>
      <c r="J2361">
        <v>1.55</v>
      </c>
      <c r="K2361">
        <v>-4.8899999999999997</v>
      </c>
      <c r="L2361" s="2">
        <f>_xlfn.RANK.EQ(I2361, INDEX(CFB!$I$2:$I$1048576, MATCH(W2361, CFB!$W$2:$W$1048576, 0)):INDEX(CFB!$I$2:$I$1048576, MATCH(W2361, CFB!$W$2:$W$1048576, 0) + COUNTIF(CFB!$W$2:$W$1048576, W2361) - 1), 0)</f>
        <v>104</v>
      </c>
      <c r="M2361" s="2">
        <f>_xlfn.RANK.EQ(J2361, INDEX(CFB!$J$2:$J$1048576, MATCH(W2361, CFB!$W$2:$W$1048576, 0)):INDEX(CFB!$J$2:$J$1048576, MATCH(W2361, CFB!$W$2:$W$1048576, 0) + COUNTIF(CFB!$W$2:$W$1048576, W2361) - 1))</f>
        <v>45</v>
      </c>
      <c r="N2361" s="2">
        <f>RANK(K2361, INDEX(CFB!$K$2:$K$1048576, MATCH(W2361, CFB!$W$2:$W$1048576, 0)):INDEX(CFB!$K$2:$K$1048576, MATCH(W2361, CFB!$W$2:$W$1048576, 0) + COUNTIF(CFB!$W$2:$W$1048576, W2361) - 1))</f>
        <v>81</v>
      </c>
      <c r="O2361">
        <v>28.03</v>
      </c>
      <c r="P2361">
        <v>10.49</v>
      </c>
      <c r="Q2361">
        <v>5.96</v>
      </c>
      <c r="R2361">
        <v>5.64</v>
      </c>
      <c r="S2361">
        <v>4.58</v>
      </c>
      <c r="T2361">
        <v>3.49</v>
      </c>
      <c r="U2361">
        <v>5.3</v>
      </c>
      <c r="V2361">
        <v>4.3499999999999996</v>
      </c>
      <c r="W2361">
        <v>2006</v>
      </c>
      <c r="X2361">
        <f t="shared" si="71"/>
        <v>0</v>
      </c>
    </row>
    <row r="2362" spans="1:24" ht="12.75" hidden="1" customHeight="1" x14ac:dyDescent="0.45">
      <c r="A2362">
        <v>82</v>
      </c>
      <c r="B2362" t="s">
        <v>62</v>
      </c>
      <c r="C2362" t="s">
        <v>168</v>
      </c>
      <c r="D2362" s="2" t="str">
        <f t="shared" si="70"/>
        <v>Marshall2006</v>
      </c>
      <c r="F2362">
        <v>5</v>
      </c>
      <c r="G2362">
        <v>7</v>
      </c>
      <c r="H2362" s="2">
        <v>0</v>
      </c>
      <c r="I2362">
        <v>0.78</v>
      </c>
      <c r="J2362">
        <v>-5.77</v>
      </c>
      <c r="K2362">
        <v>-4.9800000000000004</v>
      </c>
      <c r="L2362" s="2">
        <f>_xlfn.RANK.EQ(I2362, INDEX(CFB!$I$2:$I$1048576, MATCH(W2362, CFB!$W$2:$W$1048576, 0)):INDEX(CFB!$I$2:$I$1048576, MATCH(W2362, CFB!$W$2:$W$1048576, 0) + COUNTIF(CFB!$W$2:$W$1048576, W2362) - 1), 0)</f>
        <v>57</v>
      </c>
      <c r="M2362" s="2">
        <f>_xlfn.RANK.EQ(J2362, INDEX(CFB!$J$2:$J$1048576, MATCH(W2362, CFB!$W$2:$W$1048576, 0)):INDEX(CFB!$J$2:$J$1048576, MATCH(W2362, CFB!$W$2:$W$1048576, 0) + COUNTIF(CFB!$W$2:$W$1048576, W2362) - 1))</f>
        <v>102</v>
      </c>
      <c r="N2362" s="2">
        <f>RANK(K2362, INDEX(CFB!$K$2:$K$1048576, MATCH(W2362, CFB!$W$2:$W$1048576, 0)):INDEX(CFB!$K$2:$K$1048576, MATCH(W2362, CFB!$W$2:$W$1048576, 0) + COUNTIF(CFB!$W$2:$W$1048576, W2362) - 1))</f>
        <v>82</v>
      </c>
      <c r="O2362">
        <v>35.56</v>
      </c>
      <c r="P2362">
        <v>18.25</v>
      </c>
      <c r="Q2362">
        <v>8.2799999999999994</v>
      </c>
      <c r="R2362">
        <v>6.55</v>
      </c>
      <c r="S2362">
        <v>5.66</v>
      </c>
      <c r="T2362">
        <v>3.59</v>
      </c>
      <c r="U2362">
        <v>6.9</v>
      </c>
      <c r="V2362">
        <v>4.82</v>
      </c>
      <c r="W2362">
        <v>2006</v>
      </c>
      <c r="X2362">
        <f t="shared" si="71"/>
        <v>0</v>
      </c>
    </row>
    <row r="2363" spans="1:24" ht="12.75" hidden="1" customHeight="1" x14ac:dyDescent="0.45">
      <c r="A2363">
        <v>83</v>
      </c>
      <c r="B2363" t="s">
        <v>24</v>
      </c>
      <c r="C2363" t="s">
        <v>165</v>
      </c>
      <c r="D2363" s="2" t="str">
        <f t="shared" si="70"/>
        <v>SMU2006</v>
      </c>
      <c r="F2363">
        <v>6</v>
      </c>
      <c r="G2363">
        <v>6</v>
      </c>
      <c r="H2363" s="2">
        <v>0</v>
      </c>
      <c r="I2363">
        <v>-1.42</v>
      </c>
      <c r="J2363">
        <v>-3.71</v>
      </c>
      <c r="K2363">
        <v>-5.13</v>
      </c>
      <c r="L2363" s="2">
        <f>_xlfn.RANK.EQ(I2363, INDEX(CFB!$I$2:$I$1048576, MATCH(W2363, CFB!$W$2:$W$1048576, 0)):INDEX(CFB!$I$2:$I$1048576, MATCH(W2363, CFB!$W$2:$W$1048576, 0) + COUNTIF(CFB!$W$2:$W$1048576, W2363) - 1), 0)</f>
        <v>75</v>
      </c>
      <c r="M2363" s="2">
        <f>_xlfn.RANK.EQ(J2363, INDEX(CFB!$J$2:$J$1048576, MATCH(W2363, CFB!$W$2:$W$1048576, 0)):INDEX(CFB!$J$2:$J$1048576, MATCH(W2363, CFB!$W$2:$W$1048576, 0) + COUNTIF(CFB!$W$2:$W$1048576, W2363) - 1))</f>
        <v>90</v>
      </c>
      <c r="N2363" s="2">
        <f>RANK(K2363, INDEX(CFB!$K$2:$K$1048576, MATCH(W2363, CFB!$W$2:$W$1048576, 0)):INDEX(CFB!$K$2:$K$1048576, MATCH(W2363, CFB!$W$2:$W$1048576, 0) + COUNTIF(CFB!$W$2:$W$1048576, W2363) - 1))</f>
        <v>83</v>
      </c>
      <c r="O2363">
        <v>34.58</v>
      </c>
      <c r="P2363">
        <v>15.72</v>
      </c>
      <c r="Q2363">
        <v>7.96</v>
      </c>
      <c r="R2363">
        <v>6.37</v>
      </c>
      <c r="S2363">
        <v>4</v>
      </c>
      <c r="T2363">
        <v>2.7</v>
      </c>
      <c r="U2363">
        <v>5.96</v>
      </c>
      <c r="V2363">
        <v>4.29</v>
      </c>
      <c r="W2363">
        <v>2006</v>
      </c>
      <c r="X2363">
        <f t="shared" si="71"/>
        <v>0</v>
      </c>
    </row>
    <row r="2364" spans="1:24" ht="12.75" hidden="1" customHeight="1" x14ac:dyDescent="0.45">
      <c r="A2364">
        <v>84</v>
      </c>
      <c r="B2364" t="s">
        <v>140</v>
      </c>
      <c r="C2364" t="s">
        <v>161</v>
      </c>
      <c r="D2364" s="2" t="str">
        <f t="shared" si="70"/>
        <v>Ball State2006</v>
      </c>
      <c r="F2364">
        <v>5</v>
      </c>
      <c r="G2364">
        <v>7</v>
      </c>
      <c r="H2364" s="2">
        <v>0</v>
      </c>
      <c r="I2364">
        <v>1.1499999999999999</v>
      </c>
      <c r="J2364">
        <v>-6.66</v>
      </c>
      <c r="K2364">
        <v>-5.52</v>
      </c>
      <c r="L2364" s="2">
        <f>_xlfn.RANK.EQ(I2364, INDEX(CFB!$I$2:$I$1048576, MATCH(W2364, CFB!$W$2:$W$1048576, 0)):INDEX(CFB!$I$2:$I$1048576, MATCH(W2364, CFB!$W$2:$W$1048576, 0) + COUNTIF(CFB!$W$2:$W$1048576, W2364) - 1), 0)</f>
        <v>54</v>
      </c>
      <c r="M2364" s="2">
        <f>_xlfn.RANK.EQ(J2364, INDEX(CFB!$J$2:$J$1048576, MATCH(W2364, CFB!$W$2:$W$1048576, 0)):INDEX(CFB!$J$2:$J$1048576, MATCH(W2364, CFB!$W$2:$W$1048576, 0) + COUNTIF(CFB!$W$2:$W$1048576, W2364) - 1))</f>
        <v>106</v>
      </c>
      <c r="N2364" s="2">
        <f>RANK(K2364, INDEX(CFB!$K$2:$K$1048576, MATCH(W2364, CFB!$W$2:$W$1048576, 0)):INDEX(CFB!$K$2:$K$1048576, MATCH(W2364, CFB!$W$2:$W$1048576, 0) + COUNTIF(CFB!$W$2:$W$1048576, W2364) - 1))</f>
        <v>84</v>
      </c>
      <c r="O2364">
        <v>34.26</v>
      </c>
      <c r="P2364">
        <v>18.45</v>
      </c>
      <c r="Q2364">
        <v>8.61</v>
      </c>
      <c r="R2364">
        <v>7.84</v>
      </c>
      <c r="S2364">
        <v>3.54</v>
      </c>
      <c r="T2364">
        <v>4.57</v>
      </c>
      <c r="U2364">
        <v>6.26</v>
      </c>
      <c r="V2364">
        <v>5.96</v>
      </c>
      <c r="W2364">
        <v>2006</v>
      </c>
      <c r="X2364">
        <f t="shared" si="71"/>
        <v>0</v>
      </c>
    </row>
    <row r="2365" spans="1:24" ht="12.75" hidden="1" customHeight="1" x14ac:dyDescent="0.45">
      <c r="A2365">
        <v>85</v>
      </c>
      <c r="B2365" t="s">
        <v>111</v>
      </c>
      <c r="C2365" t="s">
        <v>178</v>
      </c>
      <c r="D2365" s="2" t="str">
        <f t="shared" si="70"/>
        <v>Fresno State2006</v>
      </c>
      <c r="F2365">
        <v>4</v>
      </c>
      <c r="G2365">
        <v>8</v>
      </c>
      <c r="H2365" s="2">
        <v>0</v>
      </c>
      <c r="I2365">
        <v>-1.55</v>
      </c>
      <c r="J2365">
        <v>-4.21</v>
      </c>
      <c r="K2365">
        <v>-5.76</v>
      </c>
      <c r="L2365" s="2">
        <f>_xlfn.RANK.EQ(I2365, INDEX(CFB!$I$2:$I$1048576, MATCH(W2365, CFB!$W$2:$W$1048576, 0)):INDEX(CFB!$I$2:$I$1048576, MATCH(W2365, CFB!$W$2:$W$1048576, 0) + COUNTIF(CFB!$W$2:$W$1048576, W2365) - 1), 0)</f>
        <v>77</v>
      </c>
      <c r="M2365" s="2">
        <f>_xlfn.RANK.EQ(J2365, INDEX(CFB!$J$2:$J$1048576, MATCH(W2365, CFB!$W$2:$W$1048576, 0)):INDEX(CFB!$J$2:$J$1048576, MATCH(W2365, CFB!$W$2:$W$1048576, 0) + COUNTIF(CFB!$W$2:$W$1048576, W2365) - 1))</f>
        <v>93</v>
      </c>
      <c r="N2365" s="2">
        <f>RANK(K2365, INDEX(CFB!$K$2:$K$1048576, MATCH(W2365, CFB!$W$2:$W$1048576, 0)):INDEX(CFB!$K$2:$K$1048576, MATCH(W2365, CFB!$W$2:$W$1048576, 0) + COUNTIF(CFB!$W$2:$W$1048576, W2365) - 1))</f>
        <v>85</v>
      </c>
      <c r="O2365">
        <v>32.56</v>
      </c>
      <c r="P2365">
        <v>14.73</v>
      </c>
      <c r="Q2365">
        <v>6.26</v>
      </c>
      <c r="R2365">
        <v>6.38</v>
      </c>
      <c r="S2365">
        <v>5.58</v>
      </c>
      <c r="T2365">
        <v>3.3</v>
      </c>
      <c r="U2365">
        <v>6.1</v>
      </c>
      <c r="V2365">
        <v>4.46</v>
      </c>
      <c r="W2365">
        <v>2006</v>
      </c>
      <c r="X2365">
        <f t="shared" si="71"/>
        <v>0</v>
      </c>
    </row>
    <row r="2366" spans="1:24" ht="12.75" hidden="1" customHeight="1" x14ac:dyDescent="0.45">
      <c r="A2366">
        <v>86</v>
      </c>
      <c r="B2366" t="s">
        <v>43</v>
      </c>
      <c r="C2366" t="s">
        <v>10</v>
      </c>
      <c r="D2366" s="2" t="str">
        <f t="shared" si="70"/>
        <v>Illinois2006</v>
      </c>
      <c r="F2366">
        <v>2</v>
      </c>
      <c r="G2366">
        <v>10</v>
      </c>
      <c r="H2366" s="2">
        <v>0</v>
      </c>
      <c r="I2366">
        <v>-1.1000000000000001</v>
      </c>
      <c r="J2366">
        <v>-4.78</v>
      </c>
      <c r="K2366">
        <v>-5.87</v>
      </c>
      <c r="L2366" s="2">
        <f>_xlfn.RANK.EQ(I2366, INDEX(CFB!$I$2:$I$1048576, MATCH(W2366, CFB!$W$2:$W$1048576, 0)):INDEX(CFB!$I$2:$I$1048576, MATCH(W2366, CFB!$W$2:$W$1048576, 0) + COUNTIF(CFB!$W$2:$W$1048576, W2366) - 1), 0)</f>
        <v>74</v>
      </c>
      <c r="M2366" s="2">
        <f>_xlfn.RANK.EQ(J2366, INDEX(CFB!$J$2:$J$1048576, MATCH(W2366, CFB!$W$2:$W$1048576, 0)):INDEX(CFB!$J$2:$J$1048576, MATCH(W2366, CFB!$W$2:$W$1048576, 0) + COUNTIF(CFB!$W$2:$W$1048576, W2366) - 1))</f>
        <v>97</v>
      </c>
      <c r="N2366" s="2">
        <f>RANK(K2366, INDEX(CFB!$K$2:$K$1048576, MATCH(W2366, CFB!$W$2:$W$1048576, 0)):INDEX(CFB!$K$2:$K$1048576, MATCH(W2366, CFB!$W$2:$W$1048576, 0) + COUNTIF(CFB!$W$2:$W$1048576, W2366) - 1))</f>
        <v>86</v>
      </c>
      <c r="O2366">
        <v>33.14</v>
      </c>
      <c r="P2366">
        <v>15.35</v>
      </c>
      <c r="Q2366">
        <v>6.69</v>
      </c>
      <c r="R2366">
        <v>5.97</v>
      </c>
      <c r="S2366">
        <v>6.23</v>
      </c>
      <c r="T2366">
        <v>2.31</v>
      </c>
      <c r="U2366">
        <v>6.51</v>
      </c>
      <c r="V2366">
        <v>3.8</v>
      </c>
      <c r="W2366">
        <v>2006</v>
      </c>
      <c r="X2366">
        <f t="shared" si="71"/>
        <v>0</v>
      </c>
    </row>
    <row r="2367" spans="1:24" ht="12.75" hidden="1" customHeight="1" x14ac:dyDescent="0.45">
      <c r="A2367">
        <v>87</v>
      </c>
      <c r="B2367" t="s">
        <v>39</v>
      </c>
      <c r="C2367" t="s">
        <v>182</v>
      </c>
      <c r="D2367" s="2" t="str">
        <f t="shared" si="70"/>
        <v>Colorado2006</v>
      </c>
      <c r="F2367">
        <v>2</v>
      </c>
      <c r="G2367">
        <v>10</v>
      </c>
      <c r="H2367" s="2">
        <v>0</v>
      </c>
      <c r="I2367">
        <v>-6.7</v>
      </c>
      <c r="J2367">
        <v>0.52</v>
      </c>
      <c r="K2367">
        <v>-6.18</v>
      </c>
      <c r="L2367" s="2">
        <f>_xlfn.RANK.EQ(I2367, INDEX(CFB!$I$2:$I$1048576, MATCH(W2367, CFB!$W$2:$W$1048576, 0)):INDEX(CFB!$I$2:$I$1048576, MATCH(W2367, CFB!$W$2:$W$1048576, 0) + COUNTIF(CFB!$W$2:$W$1048576, W2367) - 1), 0)</f>
        <v>106</v>
      </c>
      <c r="M2367" s="2">
        <f>_xlfn.RANK.EQ(J2367, INDEX(CFB!$J$2:$J$1048576, MATCH(W2367, CFB!$W$2:$W$1048576, 0)):INDEX(CFB!$J$2:$J$1048576, MATCH(W2367, CFB!$W$2:$W$1048576, 0) + COUNTIF(CFB!$W$2:$W$1048576, W2367) - 1))</f>
        <v>54</v>
      </c>
      <c r="N2367" s="2">
        <f>RANK(K2367, INDEX(CFB!$K$2:$K$1048576, MATCH(W2367, CFB!$W$2:$W$1048576, 0)):INDEX(CFB!$K$2:$K$1048576, MATCH(W2367, CFB!$W$2:$W$1048576, 0) + COUNTIF(CFB!$W$2:$W$1048576, W2367) - 1))</f>
        <v>87</v>
      </c>
      <c r="O2367">
        <v>29.13</v>
      </c>
      <c r="P2367">
        <v>7.89</v>
      </c>
      <c r="Q2367">
        <v>6.75</v>
      </c>
      <c r="R2367">
        <v>6.08</v>
      </c>
      <c r="S2367">
        <v>5.54</v>
      </c>
      <c r="T2367">
        <v>2.4</v>
      </c>
      <c r="U2367">
        <v>6.05</v>
      </c>
      <c r="V2367">
        <v>3.97</v>
      </c>
      <c r="W2367">
        <v>2006</v>
      </c>
      <c r="X2367">
        <f t="shared" si="71"/>
        <v>0</v>
      </c>
    </row>
    <row r="2368" spans="1:24" ht="12.75" hidden="1" customHeight="1" x14ac:dyDescent="0.45">
      <c r="A2368">
        <v>88</v>
      </c>
      <c r="B2368" t="s">
        <v>123</v>
      </c>
      <c r="C2368" t="s">
        <v>174</v>
      </c>
      <c r="D2368" s="2" t="str">
        <f t="shared" si="70"/>
        <v>Louisiana-Monroe2006</v>
      </c>
      <c r="F2368">
        <v>4</v>
      </c>
      <c r="G2368">
        <v>8</v>
      </c>
      <c r="H2368" s="2">
        <v>0</v>
      </c>
      <c r="I2368">
        <v>-3.11</v>
      </c>
      <c r="J2368">
        <v>-3.17</v>
      </c>
      <c r="K2368">
        <v>-6.28</v>
      </c>
      <c r="L2368" s="2">
        <f>_xlfn.RANK.EQ(I2368, INDEX(CFB!$I$2:$I$1048576, MATCH(W2368, CFB!$W$2:$W$1048576, 0)):INDEX(CFB!$I$2:$I$1048576, MATCH(W2368, CFB!$W$2:$W$1048576, 0) + COUNTIF(CFB!$W$2:$W$1048576, W2368) - 1), 0)</f>
        <v>87</v>
      </c>
      <c r="M2368" s="2">
        <f>_xlfn.RANK.EQ(J2368, INDEX(CFB!$J$2:$J$1048576, MATCH(W2368, CFB!$W$2:$W$1048576, 0)):INDEX(CFB!$J$2:$J$1048576, MATCH(W2368, CFB!$W$2:$W$1048576, 0) + COUNTIF(CFB!$W$2:$W$1048576, W2368) - 1))</f>
        <v>85</v>
      </c>
      <c r="N2368" s="2">
        <f>RANK(K2368, INDEX(CFB!$K$2:$K$1048576, MATCH(W2368, CFB!$W$2:$W$1048576, 0)):INDEX(CFB!$K$2:$K$1048576, MATCH(W2368, CFB!$W$2:$W$1048576, 0) + COUNTIF(CFB!$W$2:$W$1048576, W2368) - 1))</f>
        <v>88</v>
      </c>
      <c r="O2368">
        <v>30.52</v>
      </c>
      <c r="P2368">
        <v>14.97</v>
      </c>
      <c r="Q2368">
        <v>8.0299999999999994</v>
      </c>
      <c r="R2368">
        <v>6.46</v>
      </c>
      <c r="S2368">
        <v>4.83</v>
      </c>
      <c r="T2368">
        <v>3.68</v>
      </c>
      <c r="U2368">
        <v>6.25</v>
      </c>
      <c r="V2368">
        <v>4.82</v>
      </c>
      <c r="W2368">
        <v>2006</v>
      </c>
      <c r="X2368">
        <f t="shared" si="71"/>
        <v>0</v>
      </c>
    </row>
    <row r="2369" spans="1:24" ht="12.75" hidden="1" customHeight="1" x14ac:dyDescent="0.45">
      <c r="A2369">
        <v>89</v>
      </c>
      <c r="B2369" t="s">
        <v>149</v>
      </c>
      <c r="C2369" t="s">
        <v>178</v>
      </c>
      <c r="D2369" s="2" t="str">
        <f t="shared" si="70"/>
        <v>New Mexico State2006</v>
      </c>
      <c r="F2369">
        <v>4</v>
      </c>
      <c r="G2369">
        <v>8</v>
      </c>
      <c r="H2369" s="2">
        <v>0</v>
      </c>
      <c r="I2369">
        <v>4.03</v>
      </c>
      <c r="J2369">
        <v>-10.33</v>
      </c>
      <c r="K2369">
        <v>-6.3</v>
      </c>
      <c r="L2369" s="2">
        <f>_xlfn.RANK.EQ(I2369, INDEX(CFB!$I$2:$I$1048576, MATCH(W2369, CFB!$W$2:$W$1048576, 0)):INDEX(CFB!$I$2:$I$1048576, MATCH(W2369, CFB!$W$2:$W$1048576, 0) + COUNTIF(CFB!$W$2:$W$1048576, W2369) - 1), 0)</f>
        <v>30</v>
      </c>
      <c r="M2369" s="2">
        <f>_xlfn.RANK.EQ(J2369, INDEX(CFB!$J$2:$J$1048576, MATCH(W2369, CFB!$W$2:$W$1048576, 0)):INDEX(CFB!$J$2:$J$1048576, MATCH(W2369, CFB!$W$2:$W$1048576, 0) + COUNTIF(CFB!$W$2:$W$1048576, W2369) - 1))</f>
        <v>117</v>
      </c>
      <c r="N2369" s="2">
        <f>RANK(K2369, INDEX(CFB!$K$2:$K$1048576, MATCH(W2369, CFB!$W$2:$W$1048576, 0)):INDEX(CFB!$K$2:$K$1048576, MATCH(W2369, CFB!$W$2:$W$1048576, 0) + COUNTIF(CFB!$W$2:$W$1048576, W2369) - 1))</f>
        <v>89</v>
      </c>
      <c r="O2369">
        <v>37.29</v>
      </c>
      <c r="P2369">
        <v>21.5</v>
      </c>
      <c r="Q2369">
        <v>8.0299999999999994</v>
      </c>
      <c r="R2369">
        <v>7.85</v>
      </c>
      <c r="S2369">
        <v>3.18</v>
      </c>
      <c r="T2369">
        <v>3.93</v>
      </c>
      <c r="U2369">
        <v>6.6</v>
      </c>
      <c r="V2369">
        <v>5.4</v>
      </c>
      <c r="W2369">
        <v>2006</v>
      </c>
      <c r="X2369">
        <f t="shared" si="71"/>
        <v>0</v>
      </c>
    </row>
    <row r="2370" spans="1:24" ht="12.75" hidden="1" customHeight="1" x14ac:dyDescent="0.45">
      <c r="A2370">
        <v>90</v>
      </c>
      <c r="B2370" t="s">
        <v>82</v>
      </c>
      <c r="C2370" t="s">
        <v>168</v>
      </c>
      <c r="D2370" s="2" t="str">
        <f t="shared" si="70"/>
        <v>UCF2006</v>
      </c>
      <c r="F2370">
        <v>4</v>
      </c>
      <c r="G2370">
        <v>8</v>
      </c>
      <c r="H2370" s="2">
        <v>0</v>
      </c>
      <c r="I2370">
        <v>-3.84</v>
      </c>
      <c r="J2370">
        <v>-3.32</v>
      </c>
      <c r="K2370">
        <v>-7.16</v>
      </c>
      <c r="L2370" s="2">
        <f>_xlfn.RANK.EQ(I2370, INDEX(CFB!$I$2:$I$1048576, MATCH(W2370, CFB!$W$2:$W$1048576, 0)):INDEX(CFB!$I$2:$I$1048576, MATCH(W2370, CFB!$W$2:$W$1048576, 0) + COUNTIF(CFB!$W$2:$W$1048576, W2370) - 1), 0)</f>
        <v>90</v>
      </c>
      <c r="M2370" s="2">
        <f>_xlfn.RANK.EQ(J2370, INDEX(CFB!$J$2:$J$1048576, MATCH(W2370, CFB!$W$2:$W$1048576, 0)):INDEX(CFB!$J$2:$J$1048576, MATCH(W2370, CFB!$W$2:$W$1048576, 0) + COUNTIF(CFB!$W$2:$W$1048576, W2370) - 1))</f>
        <v>87</v>
      </c>
      <c r="N2370" s="2">
        <f>RANK(K2370, INDEX(CFB!$K$2:$K$1048576, MATCH(W2370, CFB!$W$2:$W$1048576, 0)):INDEX(CFB!$K$2:$K$1048576, MATCH(W2370, CFB!$W$2:$W$1048576, 0) + COUNTIF(CFB!$W$2:$W$1048576, W2370) - 1))</f>
        <v>90</v>
      </c>
      <c r="O2370">
        <v>29.68</v>
      </c>
      <c r="P2370">
        <v>16.899999999999999</v>
      </c>
      <c r="Q2370">
        <v>8.16</v>
      </c>
      <c r="R2370">
        <v>6.43</v>
      </c>
      <c r="S2370">
        <v>4.38</v>
      </c>
      <c r="T2370">
        <v>3.72</v>
      </c>
      <c r="U2370">
        <v>6.28</v>
      </c>
      <c r="V2370">
        <v>4.92</v>
      </c>
      <c r="W2370">
        <v>2006</v>
      </c>
      <c r="X2370">
        <f t="shared" si="71"/>
        <v>0</v>
      </c>
    </row>
    <row r="2371" spans="1:24" ht="12.75" hidden="1" customHeight="1" x14ac:dyDescent="0.45">
      <c r="A2371">
        <v>91</v>
      </c>
      <c r="B2371" t="s">
        <v>135</v>
      </c>
      <c r="C2371" t="s">
        <v>168</v>
      </c>
      <c r="D2371" s="2" t="str">
        <f t="shared" ref="D2371:D2434" si="72">_xlfn.CONCAT(B2371, W2371)</f>
        <v>UAB2006</v>
      </c>
      <c r="F2371">
        <v>3</v>
      </c>
      <c r="G2371">
        <v>9</v>
      </c>
      <c r="H2371" s="2">
        <v>0</v>
      </c>
      <c r="I2371">
        <v>-5.61</v>
      </c>
      <c r="J2371">
        <v>-1.66</v>
      </c>
      <c r="K2371">
        <v>-7.28</v>
      </c>
      <c r="L2371" s="2">
        <f>_xlfn.RANK.EQ(I2371, INDEX(CFB!$I$2:$I$1048576, MATCH(W2371, CFB!$W$2:$W$1048576, 0)):INDEX(CFB!$I$2:$I$1048576, MATCH(W2371, CFB!$W$2:$W$1048576, 0) + COUNTIF(CFB!$W$2:$W$1048576, W2371) - 1), 0)</f>
        <v>102</v>
      </c>
      <c r="M2371" s="2">
        <f>_xlfn.RANK.EQ(J2371, INDEX(CFB!$J$2:$J$1048576, MATCH(W2371, CFB!$W$2:$W$1048576, 0)):INDEX(CFB!$J$2:$J$1048576, MATCH(W2371, CFB!$W$2:$W$1048576, 0) + COUNTIF(CFB!$W$2:$W$1048576, W2371) - 1))</f>
        <v>73</v>
      </c>
      <c r="N2371" s="2">
        <f>RANK(K2371, INDEX(CFB!$K$2:$K$1048576, MATCH(W2371, CFB!$W$2:$W$1048576, 0)):INDEX(CFB!$K$2:$K$1048576, MATCH(W2371, CFB!$W$2:$W$1048576, 0) + COUNTIF(CFB!$W$2:$W$1048576, W2371) - 1))</f>
        <v>91</v>
      </c>
      <c r="O2371">
        <v>28.83</v>
      </c>
      <c r="P2371">
        <v>13.03</v>
      </c>
      <c r="Q2371">
        <v>8.09</v>
      </c>
      <c r="R2371">
        <v>7.25</v>
      </c>
      <c r="S2371">
        <v>4.26</v>
      </c>
      <c r="T2371">
        <v>3.81</v>
      </c>
      <c r="U2371">
        <v>6.01</v>
      </c>
      <c r="V2371">
        <v>5.07</v>
      </c>
      <c r="W2371">
        <v>2006</v>
      </c>
      <c r="X2371">
        <f t="shared" ref="X2371:X2434" si="73">IF(E2371=1, 1,0)</f>
        <v>0</v>
      </c>
    </row>
    <row r="2372" spans="1:24" ht="12.75" hidden="1" customHeight="1" x14ac:dyDescent="0.45">
      <c r="A2372">
        <v>92</v>
      </c>
      <c r="B2372" t="s">
        <v>103</v>
      </c>
      <c r="C2372" t="s">
        <v>10</v>
      </c>
      <c r="D2372" s="2" t="str">
        <f t="shared" si="72"/>
        <v>Northwestern2006</v>
      </c>
      <c r="F2372">
        <v>4</v>
      </c>
      <c r="G2372">
        <v>8</v>
      </c>
      <c r="H2372" s="2">
        <v>0</v>
      </c>
      <c r="I2372">
        <v>-5.25</v>
      </c>
      <c r="J2372">
        <v>-2.14</v>
      </c>
      <c r="K2372">
        <v>-7.39</v>
      </c>
      <c r="L2372" s="2">
        <f>_xlfn.RANK.EQ(I2372, INDEX(CFB!$I$2:$I$1048576, MATCH(W2372, CFB!$W$2:$W$1048576, 0)):INDEX(CFB!$I$2:$I$1048576, MATCH(W2372, CFB!$W$2:$W$1048576, 0) + COUNTIF(CFB!$W$2:$W$1048576, W2372) - 1), 0)</f>
        <v>100</v>
      </c>
      <c r="M2372" s="2">
        <f>_xlfn.RANK.EQ(J2372, INDEX(CFB!$J$2:$J$1048576, MATCH(W2372, CFB!$W$2:$W$1048576, 0)):INDEX(CFB!$J$2:$J$1048576, MATCH(W2372, CFB!$W$2:$W$1048576, 0) + COUNTIF(CFB!$W$2:$W$1048576, W2372) - 1))</f>
        <v>75</v>
      </c>
      <c r="N2372" s="2">
        <f>RANK(K2372, INDEX(CFB!$K$2:$K$1048576, MATCH(W2372, CFB!$W$2:$W$1048576, 0)):INDEX(CFB!$K$2:$K$1048576, MATCH(W2372, CFB!$W$2:$W$1048576, 0) + COUNTIF(CFB!$W$2:$W$1048576, W2372) - 1))</f>
        <v>92</v>
      </c>
      <c r="O2372">
        <v>29.55</v>
      </c>
      <c r="P2372">
        <v>15.16</v>
      </c>
      <c r="Q2372">
        <v>7.19</v>
      </c>
      <c r="R2372">
        <v>6.69</v>
      </c>
      <c r="S2372">
        <v>5.09</v>
      </c>
      <c r="T2372">
        <v>3.32</v>
      </c>
      <c r="U2372">
        <v>6.08</v>
      </c>
      <c r="V2372">
        <v>4.68</v>
      </c>
      <c r="W2372">
        <v>2006</v>
      </c>
      <c r="X2372">
        <f t="shared" si="73"/>
        <v>0</v>
      </c>
    </row>
    <row r="2373" spans="1:24" ht="12.75" hidden="1" customHeight="1" x14ac:dyDescent="0.45">
      <c r="A2373">
        <v>93</v>
      </c>
      <c r="B2373" t="s">
        <v>104</v>
      </c>
      <c r="C2373" t="s">
        <v>31</v>
      </c>
      <c r="D2373" s="2" t="str">
        <f t="shared" si="72"/>
        <v>Colorado State2006</v>
      </c>
      <c r="F2373">
        <v>4</v>
      </c>
      <c r="G2373">
        <v>8</v>
      </c>
      <c r="H2373" s="2">
        <v>0</v>
      </c>
      <c r="I2373">
        <v>-6.08</v>
      </c>
      <c r="J2373">
        <v>-1.35</v>
      </c>
      <c r="K2373">
        <v>-7.43</v>
      </c>
      <c r="L2373" s="2">
        <f>_xlfn.RANK.EQ(I2373, INDEX(CFB!$I$2:$I$1048576, MATCH(W2373, CFB!$W$2:$W$1048576, 0)):INDEX(CFB!$I$2:$I$1048576, MATCH(W2373, CFB!$W$2:$W$1048576, 0) + COUNTIF(CFB!$W$2:$W$1048576, W2373) - 1), 0)</f>
        <v>103</v>
      </c>
      <c r="M2373" s="2">
        <f>_xlfn.RANK.EQ(J2373, INDEX(CFB!$J$2:$J$1048576, MATCH(W2373, CFB!$W$2:$W$1048576, 0)):INDEX(CFB!$J$2:$J$1048576, MATCH(W2373, CFB!$W$2:$W$1048576, 0) + COUNTIF(CFB!$W$2:$W$1048576, W2373) - 1))</f>
        <v>70</v>
      </c>
      <c r="N2373" s="2">
        <f>RANK(K2373, INDEX(CFB!$K$2:$K$1048576, MATCH(W2373, CFB!$W$2:$W$1048576, 0)):INDEX(CFB!$K$2:$K$1048576, MATCH(W2373, CFB!$W$2:$W$1048576, 0) + COUNTIF(CFB!$W$2:$W$1048576, W2373) - 1))</f>
        <v>93</v>
      </c>
      <c r="O2373">
        <v>28.69</v>
      </c>
      <c r="P2373">
        <v>11.27</v>
      </c>
      <c r="Q2373">
        <v>7.91</v>
      </c>
      <c r="R2373">
        <v>6.44</v>
      </c>
      <c r="S2373">
        <v>3.37</v>
      </c>
      <c r="T2373">
        <v>3.3</v>
      </c>
      <c r="U2373">
        <v>5.79</v>
      </c>
      <c r="V2373">
        <v>4.54</v>
      </c>
      <c r="W2373">
        <v>2006</v>
      </c>
      <c r="X2373">
        <f t="shared" si="73"/>
        <v>0</v>
      </c>
    </row>
    <row r="2374" spans="1:24" ht="12.75" hidden="1" customHeight="1" x14ac:dyDescent="0.45">
      <c r="A2374">
        <v>94</v>
      </c>
      <c r="B2374" t="s">
        <v>75</v>
      </c>
      <c r="C2374" t="s">
        <v>164</v>
      </c>
      <c r="D2374" s="2" t="str">
        <f t="shared" si="72"/>
        <v>North Carolina2006</v>
      </c>
      <c r="F2374">
        <v>3</v>
      </c>
      <c r="G2374">
        <v>9</v>
      </c>
      <c r="H2374" s="2">
        <v>0</v>
      </c>
      <c r="I2374">
        <v>-0.83</v>
      </c>
      <c r="J2374">
        <v>-6.71</v>
      </c>
      <c r="K2374">
        <v>-7.54</v>
      </c>
      <c r="L2374" s="2">
        <f>_xlfn.RANK.EQ(I2374, INDEX(CFB!$I$2:$I$1048576, MATCH(W2374, CFB!$W$2:$W$1048576, 0)):INDEX(CFB!$I$2:$I$1048576, MATCH(W2374, CFB!$W$2:$W$1048576, 0) + COUNTIF(CFB!$W$2:$W$1048576, W2374) - 1), 0)</f>
        <v>72</v>
      </c>
      <c r="M2374" s="2">
        <f>_xlfn.RANK.EQ(J2374, INDEX(CFB!$J$2:$J$1048576, MATCH(W2374, CFB!$W$2:$W$1048576, 0)):INDEX(CFB!$J$2:$J$1048576, MATCH(W2374, CFB!$W$2:$W$1048576, 0) + COUNTIF(CFB!$W$2:$W$1048576, W2374) - 1))</f>
        <v>107</v>
      </c>
      <c r="N2374" s="2">
        <f>RANK(K2374, INDEX(CFB!$K$2:$K$1048576, MATCH(W2374, CFB!$W$2:$W$1048576, 0)):INDEX(CFB!$K$2:$K$1048576, MATCH(W2374, CFB!$W$2:$W$1048576, 0) + COUNTIF(CFB!$W$2:$W$1048576, W2374) - 1))</f>
        <v>94</v>
      </c>
      <c r="O2374">
        <v>33.6</v>
      </c>
      <c r="P2374">
        <v>18.649999999999999</v>
      </c>
      <c r="Q2374">
        <v>7.49</v>
      </c>
      <c r="R2374">
        <v>6.85</v>
      </c>
      <c r="S2374">
        <v>5.05</v>
      </c>
      <c r="T2374">
        <v>3.5</v>
      </c>
      <c r="U2374">
        <v>6.32</v>
      </c>
      <c r="V2374">
        <v>4.82</v>
      </c>
      <c r="W2374">
        <v>2006</v>
      </c>
      <c r="X2374">
        <f t="shared" si="73"/>
        <v>0</v>
      </c>
    </row>
    <row r="2375" spans="1:24" ht="12.75" hidden="1" customHeight="1" x14ac:dyDescent="0.45">
      <c r="A2375">
        <v>95</v>
      </c>
      <c r="B2375" t="s">
        <v>77</v>
      </c>
      <c r="C2375" t="s">
        <v>174</v>
      </c>
      <c r="D2375" s="2" t="str">
        <f t="shared" si="72"/>
        <v>Louisiana2006</v>
      </c>
      <c r="F2375">
        <v>6</v>
      </c>
      <c r="G2375">
        <v>6</v>
      </c>
      <c r="H2375" s="2">
        <v>0</v>
      </c>
      <c r="I2375">
        <v>-4.13</v>
      </c>
      <c r="J2375">
        <v>-3.59</v>
      </c>
      <c r="K2375">
        <v>-7.72</v>
      </c>
      <c r="L2375" s="2">
        <f>_xlfn.RANK.EQ(I2375, INDEX(CFB!$I$2:$I$1048576, MATCH(W2375, CFB!$W$2:$W$1048576, 0)):INDEX(CFB!$I$2:$I$1048576, MATCH(W2375, CFB!$W$2:$W$1048576, 0) + COUNTIF(CFB!$W$2:$W$1048576, W2375) - 1), 0)</f>
        <v>94</v>
      </c>
      <c r="M2375" s="2">
        <f>_xlfn.RANK.EQ(J2375, INDEX(CFB!$J$2:$J$1048576, MATCH(W2375, CFB!$W$2:$W$1048576, 0)):INDEX(CFB!$J$2:$J$1048576, MATCH(W2375, CFB!$W$2:$W$1048576, 0) + COUNTIF(CFB!$W$2:$W$1048576, W2375) - 1))</f>
        <v>89</v>
      </c>
      <c r="N2375" s="2">
        <f>RANK(K2375, INDEX(CFB!$K$2:$K$1048576, MATCH(W2375, CFB!$W$2:$W$1048576, 0)):INDEX(CFB!$K$2:$K$1048576, MATCH(W2375, CFB!$W$2:$W$1048576, 0) + COUNTIF(CFB!$W$2:$W$1048576, W2375) - 1))</f>
        <v>95</v>
      </c>
      <c r="O2375">
        <v>29.64</v>
      </c>
      <c r="P2375">
        <v>18.55</v>
      </c>
      <c r="Q2375">
        <v>6.3</v>
      </c>
      <c r="R2375">
        <v>7.36</v>
      </c>
      <c r="S2375">
        <v>5.23</v>
      </c>
      <c r="T2375">
        <v>3.4</v>
      </c>
      <c r="U2375">
        <v>5.8</v>
      </c>
      <c r="V2375">
        <v>5.1100000000000003</v>
      </c>
      <c r="W2375">
        <v>2006</v>
      </c>
      <c r="X2375">
        <f t="shared" si="73"/>
        <v>0</v>
      </c>
    </row>
    <row r="2376" spans="1:24" ht="12.75" hidden="1" customHeight="1" x14ac:dyDescent="0.45">
      <c r="A2376">
        <v>96</v>
      </c>
      <c r="B2376" t="s">
        <v>148</v>
      </c>
      <c r="C2376" t="s">
        <v>165</v>
      </c>
      <c r="D2376" s="2" t="str">
        <f t="shared" si="72"/>
        <v>UTEP2006</v>
      </c>
      <c r="F2376">
        <v>5</v>
      </c>
      <c r="G2376">
        <v>7</v>
      </c>
      <c r="H2376" s="2">
        <v>0</v>
      </c>
      <c r="I2376">
        <v>0.79</v>
      </c>
      <c r="J2376">
        <v>-8.57</v>
      </c>
      <c r="K2376">
        <v>-7.78</v>
      </c>
      <c r="L2376" s="2">
        <f>_xlfn.RANK.EQ(I2376, INDEX(CFB!$I$2:$I$1048576, MATCH(W2376, CFB!$W$2:$W$1048576, 0)):INDEX(CFB!$I$2:$I$1048576, MATCH(W2376, CFB!$W$2:$W$1048576, 0) + COUNTIF(CFB!$W$2:$W$1048576, W2376) - 1), 0)</f>
        <v>56</v>
      </c>
      <c r="M2376" s="2">
        <f>_xlfn.RANK.EQ(J2376, INDEX(CFB!$J$2:$J$1048576, MATCH(W2376, CFB!$W$2:$W$1048576, 0)):INDEX(CFB!$J$2:$J$1048576, MATCH(W2376, CFB!$W$2:$W$1048576, 0) + COUNTIF(CFB!$W$2:$W$1048576, W2376) - 1))</f>
        <v>113</v>
      </c>
      <c r="N2376" s="2">
        <f>RANK(K2376, INDEX(CFB!$K$2:$K$1048576, MATCH(W2376, CFB!$W$2:$W$1048576, 0)):INDEX(CFB!$K$2:$K$1048576, MATCH(W2376, CFB!$W$2:$W$1048576, 0) + COUNTIF(CFB!$W$2:$W$1048576, W2376) - 1))</f>
        <v>96</v>
      </c>
      <c r="O2376">
        <v>34.979999999999997</v>
      </c>
      <c r="P2376">
        <v>19.97</v>
      </c>
      <c r="Q2376">
        <v>8.84</v>
      </c>
      <c r="R2376">
        <v>6.45</v>
      </c>
      <c r="S2376">
        <v>2.72</v>
      </c>
      <c r="T2376">
        <v>3.63</v>
      </c>
      <c r="U2376">
        <v>6.68</v>
      </c>
      <c r="V2376">
        <v>4.63</v>
      </c>
      <c r="W2376">
        <v>2006</v>
      </c>
      <c r="X2376">
        <f t="shared" si="73"/>
        <v>0</v>
      </c>
    </row>
    <row r="2377" spans="1:24" ht="12.75" hidden="1" customHeight="1" x14ac:dyDescent="0.45">
      <c r="A2377">
        <v>97</v>
      </c>
      <c r="B2377" t="s">
        <v>143</v>
      </c>
      <c r="C2377" t="s">
        <v>174</v>
      </c>
      <c r="D2377" s="2" t="str">
        <f t="shared" si="72"/>
        <v>Florida Atlantic2006</v>
      </c>
      <c r="F2377">
        <v>5</v>
      </c>
      <c r="G2377">
        <v>7</v>
      </c>
      <c r="H2377" s="2">
        <v>0</v>
      </c>
      <c r="I2377">
        <v>-9.16</v>
      </c>
      <c r="J2377">
        <v>0.49</v>
      </c>
      <c r="K2377">
        <v>-8.67</v>
      </c>
      <c r="L2377" s="2">
        <f>_xlfn.RANK.EQ(I2377, INDEX(CFB!$I$2:$I$1048576, MATCH(W2377, CFB!$W$2:$W$1048576, 0)):INDEX(CFB!$I$2:$I$1048576, MATCH(W2377, CFB!$W$2:$W$1048576, 0) + COUNTIF(CFB!$W$2:$W$1048576, W2377) - 1), 0)</f>
        <v>112</v>
      </c>
      <c r="M2377" s="2">
        <f>_xlfn.RANK.EQ(J2377, INDEX(CFB!$J$2:$J$1048576, MATCH(W2377, CFB!$W$2:$W$1048576, 0)):INDEX(CFB!$J$2:$J$1048576, MATCH(W2377, CFB!$W$2:$W$1048576, 0) + COUNTIF(CFB!$W$2:$W$1048576, W2377) - 1))</f>
        <v>55</v>
      </c>
      <c r="N2377" s="2">
        <f>RANK(K2377, INDEX(CFB!$K$2:$K$1048576, MATCH(W2377, CFB!$W$2:$W$1048576, 0)):INDEX(CFB!$K$2:$K$1048576, MATCH(W2377, CFB!$W$2:$W$1048576, 0) + COUNTIF(CFB!$W$2:$W$1048576, W2377) - 1))</f>
        <v>97</v>
      </c>
      <c r="O2377">
        <v>24.33</v>
      </c>
      <c r="P2377">
        <v>16.940000000000001</v>
      </c>
      <c r="Q2377">
        <v>6.98</v>
      </c>
      <c r="R2377">
        <v>6.5</v>
      </c>
      <c r="S2377">
        <v>3.61</v>
      </c>
      <c r="T2377">
        <v>4.13</v>
      </c>
      <c r="U2377">
        <v>5.24</v>
      </c>
      <c r="V2377">
        <v>5.0999999999999996</v>
      </c>
      <c r="W2377">
        <v>2006</v>
      </c>
      <c r="X2377">
        <f t="shared" si="73"/>
        <v>0</v>
      </c>
    </row>
    <row r="2378" spans="1:24" ht="12.75" hidden="1" customHeight="1" x14ac:dyDescent="0.45">
      <c r="A2378">
        <v>98</v>
      </c>
      <c r="B2378" t="s">
        <v>112</v>
      </c>
      <c r="C2378" t="s">
        <v>180</v>
      </c>
      <c r="D2378" s="2" t="str">
        <f t="shared" si="72"/>
        <v>Stanford2006</v>
      </c>
      <c r="F2378">
        <v>1</v>
      </c>
      <c r="G2378">
        <v>11</v>
      </c>
      <c r="H2378" s="2">
        <v>0</v>
      </c>
      <c r="I2378">
        <v>-8.92</v>
      </c>
      <c r="J2378">
        <v>0.18</v>
      </c>
      <c r="K2378">
        <v>-8.73</v>
      </c>
      <c r="L2378" s="2">
        <f>_xlfn.RANK.EQ(I2378, INDEX(CFB!$I$2:$I$1048576, MATCH(W2378, CFB!$W$2:$W$1048576, 0)):INDEX(CFB!$I$2:$I$1048576, MATCH(W2378, CFB!$W$2:$W$1048576, 0) + COUNTIF(CFB!$W$2:$W$1048576, W2378) - 1), 0)</f>
        <v>111</v>
      </c>
      <c r="M2378" s="2">
        <f>_xlfn.RANK.EQ(J2378, INDEX(CFB!$J$2:$J$1048576, MATCH(W2378, CFB!$W$2:$W$1048576, 0)):INDEX(CFB!$J$2:$J$1048576, MATCH(W2378, CFB!$W$2:$W$1048576, 0) + COUNTIF(CFB!$W$2:$W$1048576, W2378) - 1))</f>
        <v>57</v>
      </c>
      <c r="N2378" s="2">
        <f>RANK(K2378, INDEX(CFB!$K$2:$K$1048576, MATCH(W2378, CFB!$W$2:$W$1048576, 0)):INDEX(CFB!$K$2:$K$1048576, MATCH(W2378, CFB!$W$2:$W$1048576, 0) + COUNTIF(CFB!$W$2:$W$1048576, W2378) - 1))</f>
        <v>98</v>
      </c>
      <c r="O2378">
        <v>26.85</v>
      </c>
      <c r="P2378">
        <v>14.59</v>
      </c>
      <c r="Q2378">
        <v>7.11</v>
      </c>
      <c r="R2378">
        <v>5.61</v>
      </c>
      <c r="S2378">
        <v>3.42</v>
      </c>
      <c r="T2378">
        <v>3.56</v>
      </c>
      <c r="U2378">
        <v>5.2</v>
      </c>
      <c r="V2378">
        <v>4.24</v>
      </c>
      <c r="W2378">
        <v>2006</v>
      </c>
      <c r="X2378">
        <f t="shared" si="73"/>
        <v>0</v>
      </c>
    </row>
    <row r="2379" spans="1:24" ht="12.75" hidden="1" customHeight="1" x14ac:dyDescent="0.45">
      <c r="A2379">
        <v>99</v>
      </c>
      <c r="B2379" t="s">
        <v>127</v>
      </c>
      <c r="C2379" t="s">
        <v>162</v>
      </c>
      <c r="D2379" s="2" t="str">
        <f t="shared" si="72"/>
        <v>Akron2006</v>
      </c>
      <c r="F2379">
        <v>5</v>
      </c>
      <c r="G2379">
        <v>7</v>
      </c>
      <c r="H2379" s="2">
        <v>0</v>
      </c>
      <c r="I2379">
        <v>-5.1100000000000003</v>
      </c>
      <c r="J2379">
        <v>-4.59</v>
      </c>
      <c r="K2379">
        <v>-9.6999999999999993</v>
      </c>
      <c r="L2379" s="2">
        <f>_xlfn.RANK.EQ(I2379, INDEX(CFB!$I$2:$I$1048576, MATCH(W2379, CFB!$W$2:$W$1048576, 0)):INDEX(CFB!$I$2:$I$1048576, MATCH(W2379, CFB!$W$2:$W$1048576, 0) + COUNTIF(CFB!$W$2:$W$1048576, W2379) - 1), 0)</f>
        <v>99</v>
      </c>
      <c r="M2379" s="2">
        <f>_xlfn.RANK.EQ(J2379, INDEX(CFB!$J$2:$J$1048576, MATCH(W2379, CFB!$W$2:$W$1048576, 0)):INDEX(CFB!$J$2:$J$1048576, MATCH(W2379, CFB!$W$2:$W$1048576, 0) + COUNTIF(CFB!$W$2:$W$1048576, W2379) - 1))</f>
        <v>96</v>
      </c>
      <c r="N2379" s="2">
        <f>RANK(K2379, INDEX(CFB!$K$2:$K$1048576, MATCH(W2379, CFB!$W$2:$W$1048576, 0)):INDEX(CFB!$K$2:$K$1048576, MATCH(W2379, CFB!$W$2:$W$1048576, 0) + COUNTIF(CFB!$W$2:$W$1048576, W2379) - 1))</f>
        <v>99</v>
      </c>
      <c r="O2379">
        <v>28.6</v>
      </c>
      <c r="P2379">
        <v>16.79</v>
      </c>
      <c r="Q2379">
        <v>7.74</v>
      </c>
      <c r="R2379">
        <v>6.83</v>
      </c>
      <c r="S2379">
        <v>3.35</v>
      </c>
      <c r="T2379">
        <v>3.02</v>
      </c>
      <c r="U2379">
        <v>5.81</v>
      </c>
      <c r="V2379">
        <v>4.49</v>
      </c>
      <c r="W2379">
        <v>2006</v>
      </c>
      <c r="X2379">
        <f t="shared" si="73"/>
        <v>0</v>
      </c>
    </row>
    <row r="2380" spans="1:24" ht="12.75" hidden="1" customHeight="1" x14ac:dyDescent="0.45">
      <c r="A2380">
        <v>100</v>
      </c>
      <c r="B2380" t="s">
        <v>40</v>
      </c>
      <c r="C2380" t="s">
        <v>182</v>
      </c>
      <c r="D2380" s="2" t="str">
        <f t="shared" si="72"/>
        <v>Iowa State2006</v>
      </c>
      <c r="F2380">
        <v>4</v>
      </c>
      <c r="G2380">
        <v>8</v>
      </c>
      <c r="H2380" s="2">
        <v>0</v>
      </c>
      <c r="I2380">
        <v>-3.02</v>
      </c>
      <c r="J2380">
        <v>-6.89</v>
      </c>
      <c r="K2380">
        <v>-9.91</v>
      </c>
      <c r="L2380" s="2">
        <f>_xlfn.RANK.EQ(I2380, INDEX(CFB!$I$2:$I$1048576, MATCH(W2380, CFB!$W$2:$W$1048576, 0)):INDEX(CFB!$I$2:$I$1048576, MATCH(W2380, CFB!$W$2:$W$1048576, 0) + COUNTIF(CFB!$W$2:$W$1048576, W2380) - 1), 0)</f>
        <v>86</v>
      </c>
      <c r="M2380" s="2">
        <f>_xlfn.RANK.EQ(J2380, INDEX(CFB!$J$2:$J$1048576, MATCH(W2380, CFB!$W$2:$W$1048576, 0)):INDEX(CFB!$J$2:$J$1048576, MATCH(W2380, CFB!$W$2:$W$1048576, 0) + COUNTIF(CFB!$W$2:$W$1048576, W2380) - 1))</f>
        <v>108</v>
      </c>
      <c r="N2380" s="2">
        <f>RANK(K2380, INDEX(CFB!$K$2:$K$1048576, MATCH(W2380, CFB!$W$2:$W$1048576, 0)):INDEX(CFB!$K$2:$K$1048576, MATCH(W2380, CFB!$W$2:$W$1048576, 0) + COUNTIF(CFB!$W$2:$W$1048576, W2380) - 1))</f>
        <v>100</v>
      </c>
      <c r="O2380">
        <v>31.78</v>
      </c>
      <c r="P2380">
        <v>16.829999999999998</v>
      </c>
      <c r="Q2380">
        <v>7.86</v>
      </c>
      <c r="R2380">
        <v>6.97</v>
      </c>
      <c r="S2380">
        <v>4.2699999999999996</v>
      </c>
      <c r="T2380">
        <v>3.43</v>
      </c>
      <c r="U2380">
        <v>6.07</v>
      </c>
      <c r="V2380">
        <v>4.97</v>
      </c>
      <c r="W2380">
        <v>2006</v>
      </c>
      <c r="X2380">
        <f t="shared" si="73"/>
        <v>0</v>
      </c>
    </row>
    <row r="2381" spans="1:24" ht="12.75" hidden="1" customHeight="1" x14ac:dyDescent="0.45">
      <c r="A2381">
        <v>101</v>
      </c>
      <c r="B2381" t="s">
        <v>58</v>
      </c>
      <c r="C2381" t="s">
        <v>165</v>
      </c>
      <c r="D2381" s="2" t="str">
        <f t="shared" si="72"/>
        <v>Tulane2006</v>
      </c>
      <c r="F2381">
        <v>4</v>
      </c>
      <c r="G2381">
        <v>8</v>
      </c>
      <c r="H2381" s="2">
        <v>0</v>
      </c>
      <c r="I2381">
        <v>-3.85</v>
      </c>
      <c r="J2381">
        <v>-6.06</v>
      </c>
      <c r="K2381">
        <v>-9.91</v>
      </c>
      <c r="L2381" s="2">
        <f>_xlfn.RANK.EQ(I2381, INDEX(CFB!$I$2:$I$1048576, MATCH(W2381, CFB!$W$2:$W$1048576, 0)):INDEX(CFB!$I$2:$I$1048576, MATCH(W2381, CFB!$W$2:$W$1048576, 0) + COUNTIF(CFB!$W$2:$W$1048576, W2381) - 1), 0)</f>
        <v>91</v>
      </c>
      <c r="M2381" s="2">
        <f>_xlfn.RANK.EQ(J2381, INDEX(CFB!$J$2:$J$1048576, MATCH(W2381, CFB!$W$2:$W$1048576, 0)):INDEX(CFB!$J$2:$J$1048576, MATCH(W2381, CFB!$W$2:$W$1048576, 0) + COUNTIF(CFB!$W$2:$W$1048576, W2381) - 1))</f>
        <v>104</v>
      </c>
      <c r="N2381" s="2">
        <f>RANK(K2381, INDEX(CFB!$K$2:$K$1048576, MATCH(W2381, CFB!$W$2:$W$1048576, 0)):INDEX(CFB!$K$2:$K$1048576, MATCH(W2381, CFB!$W$2:$W$1048576, 0) + COUNTIF(CFB!$W$2:$W$1048576, W2381) - 1))</f>
        <v>100</v>
      </c>
      <c r="O2381">
        <v>29.92</v>
      </c>
      <c r="P2381">
        <v>20.46</v>
      </c>
      <c r="Q2381">
        <v>7.7</v>
      </c>
      <c r="R2381">
        <v>6.64</v>
      </c>
      <c r="S2381">
        <v>3.75</v>
      </c>
      <c r="T2381">
        <v>3.48</v>
      </c>
      <c r="U2381">
        <v>6.11</v>
      </c>
      <c r="V2381">
        <v>4.78</v>
      </c>
      <c r="W2381">
        <v>2006</v>
      </c>
      <c r="X2381">
        <f t="shared" si="73"/>
        <v>0</v>
      </c>
    </row>
    <row r="2382" spans="1:24" ht="12.75" hidden="1" customHeight="1" x14ac:dyDescent="0.45">
      <c r="A2382">
        <v>102</v>
      </c>
      <c r="B2382" t="s">
        <v>68</v>
      </c>
      <c r="C2382" t="s">
        <v>168</v>
      </c>
      <c r="D2382" s="2" t="str">
        <f t="shared" si="72"/>
        <v>Memphis2006</v>
      </c>
      <c r="F2382">
        <v>2</v>
      </c>
      <c r="G2382">
        <v>10</v>
      </c>
      <c r="H2382" s="2">
        <v>0</v>
      </c>
      <c r="I2382">
        <v>-0.43</v>
      </c>
      <c r="J2382">
        <v>-9.91</v>
      </c>
      <c r="K2382">
        <v>-10.33</v>
      </c>
      <c r="L2382" s="2">
        <f>_xlfn.RANK.EQ(I2382, INDEX(CFB!$I$2:$I$1048576, MATCH(W2382, CFB!$W$2:$W$1048576, 0)):INDEX(CFB!$I$2:$I$1048576, MATCH(W2382, CFB!$W$2:$W$1048576, 0) + COUNTIF(CFB!$W$2:$W$1048576, W2382) - 1), 0)</f>
        <v>68</v>
      </c>
      <c r="M2382" s="2">
        <f>_xlfn.RANK.EQ(J2382, INDEX(CFB!$J$2:$J$1048576, MATCH(W2382, CFB!$W$2:$W$1048576, 0)):INDEX(CFB!$J$2:$J$1048576, MATCH(W2382, CFB!$W$2:$W$1048576, 0) + COUNTIF(CFB!$W$2:$W$1048576, W2382) - 1))</f>
        <v>115</v>
      </c>
      <c r="N2382" s="2">
        <f>RANK(K2382, INDEX(CFB!$K$2:$K$1048576, MATCH(W2382, CFB!$W$2:$W$1048576, 0)):INDEX(CFB!$K$2:$K$1048576, MATCH(W2382, CFB!$W$2:$W$1048576, 0) + COUNTIF(CFB!$W$2:$W$1048576, W2382) - 1))</f>
        <v>102</v>
      </c>
      <c r="O2382">
        <v>33.909999999999997</v>
      </c>
      <c r="P2382">
        <v>20.92</v>
      </c>
      <c r="Q2382">
        <v>7.71</v>
      </c>
      <c r="R2382">
        <v>8.08</v>
      </c>
      <c r="S2382">
        <v>4.07</v>
      </c>
      <c r="T2382">
        <v>3.9</v>
      </c>
      <c r="U2382">
        <v>6.09</v>
      </c>
      <c r="V2382">
        <v>5.29</v>
      </c>
      <c r="W2382">
        <v>2006</v>
      </c>
      <c r="X2382">
        <f t="shared" si="73"/>
        <v>0</v>
      </c>
    </row>
    <row r="2383" spans="1:24" ht="12.75" hidden="1" customHeight="1" x14ac:dyDescent="0.45">
      <c r="A2383">
        <v>103</v>
      </c>
      <c r="B2383" t="s">
        <v>153</v>
      </c>
      <c r="C2383" t="s">
        <v>162</v>
      </c>
      <c r="D2383" s="2" t="str">
        <f t="shared" si="72"/>
        <v>Kent State2006</v>
      </c>
      <c r="F2383">
        <v>6</v>
      </c>
      <c r="G2383">
        <v>6</v>
      </c>
      <c r="H2383" s="2">
        <v>0</v>
      </c>
      <c r="I2383">
        <v>-9.8000000000000007</v>
      </c>
      <c r="J2383">
        <v>-0.67</v>
      </c>
      <c r="K2383">
        <v>-10.47</v>
      </c>
      <c r="L2383" s="2">
        <f>_xlfn.RANK.EQ(I2383, INDEX(CFB!$I$2:$I$1048576, MATCH(W2383, CFB!$W$2:$W$1048576, 0)):INDEX(CFB!$I$2:$I$1048576, MATCH(W2383, CFB!$W$2:$W$1048576, 0) + COUNTIF(CFB!$W$2:$W$1048576, W2383) - 1), 0)</f>
        <v>114</v>
      </c>
      <c r="M2383" s="2">
        <f>_xlfn.RANK.EQ(J2383, INDEX(CFB!$J$2:$J$1048576, MATCH(W2383, CFB!$W$2:$W$1048576, 0)):INDEX(CFB!$J$2:$J$1048576, MATCH(W2383, CFB!$W$2:$W$1048576, 0) + COUNTIF(CFB!$W$2:$W$1048576, W2383) - 1))</f>
        <v>63</v>
      </c>
      <c r="N2383" s="2">
        <f>RANK(K2383, INDEX(CFB!$K$2:$K$1048576, MATCH(W2383, CFB!$W$2:$W$1048576, 0)):INDEX(CFB!$K$2:$K$1048576, MATCH(W2383, CFB!$W$2:$W$1048576, 0) + COUNTIF(CFB!$W$2:$W$1048576, W2383) - 1))</f>
        <v>103</v>
      </c>
      <c r="O2383">
        <v>23.59</v>
      </c>
      <c r="P2383">
        <v>13.92</v>
      </c>
      <c r="Q2383">
        <v>7.56</v>
      </c>
      <c r="R2383">
        <v>5.88</v>
      </c>
      <c r="S2383">
        <v>4.09</v>
      </c>
      <c r="T2383">
        <v>3.69</v>
      </c>
      <c r="U2383">
        <v>5.56</v>
      </c>
      <c r="V2383">
        <v>4.42</v>
      </c>
      <c r="W2383">
        <v>2006</v>
      </c>
      <c r="X2383">
        <f t="shared" si="73"/>
        <v>0</v>
      </c>
    </row>
    <row r="2384" spans="1:24" ht="12.75" hidden="1" customHeight="1" x14ac:dyDescent="0.45">
      <c r="A2384">
        <v>104</v>
      </c>
      <c r="B2384" t="s">
        <v>94</v>
      </c>
      <c r="C2384" t="s">
        <v>161</v>
      </c>
      <c r="D2384" s="2" t="str">
        <f t="shared" si="72"/>
        <v>Toledo2006</v>
      </c>
      <c r="F2384">
        <v>5</v>
      </c>
      <c r="G2384">
        <v>7</v>
      </c>
      <c r="H2384" s="2">
        <v>0</v>
      </c>
      <c r="I2384">
        <v>-3.93</v>
      </c>
      <c r="J2384">
        <v>-7.06</v>
      </c>
      <c r="K2384">
        <v>-10.99</v>
      </c>
      <c r="L2384" s="2">
        <f>_xlfn.RANK.EQ(I2384, INDEX(CFB!$I$2:$I$1048576, MATCH(W2384, CFB!$W$2:$W$1048576, 0)):INDEX(CFB!$I$2:$I$1048576, MATCH(W2384, CFB!$W$2:$W$1048576, 0) + COUNTIF(CFB!$W$2:$W$1048576, W2384) - 1), 0)</f>
        <v>93</v>
      </c>
      <c r="M2384" s="2">
        <f>_xlfn.RANK.EQ(J2384, INDEX(CFB!$J$2:$J$1048576, MATCH(W2384, CFB!$W$2:$W$1048576, 0)):INDEX(CFB!$J$2:$J$1048576, MATCH(W2384, CFB!$W$2:$W$1048576, 0) + COUNTIF(CFB!$W$2:$W$1048576, W2384) - 1))</f>
        <v>109</v>
      </c>
      <c r="N2384" s="2">
        <f>RANK(K2384, INDEX(CFB!$K$2:$K$1048576, MATCH(W2384, CFB!$W$2:$W$1048576, 0)):INDEX(CFB!$K$2:$K$1048576, MATCH(W2384, CFB!$W$2:$W$1048576, 0) + COUNTIF(CFB!$W$2:$W$1048576, W2384) - 1))</f>
        <v>104</v>
      </c>
      <c r="O2384">
        <v>30.79</v>
      </c>
      <c r="P2384">
        <v>19.829999999999998</v>
      </c>
      <c r="Q2384">
        <v>5.62</v>
      </c>
      <c r="R2384">
        <v>6.4</v>
      </c>
      <c r="S2384">
        <v>4.47</v>
      </c>
      <c r="T2384">
        <v>3.43</v>
      </c>
      <c r="U2384">
        <v>5.0999999999999996</v>
      </c>
      <c r="V2384">
        <v>4.57</v>
      </c>
      <c r="W2384">
        <v>2006</v>
      </c>
      <c r="X2384">
        <f t="shared" si="73"/>
        <v>0</v>
      </c>
    </row>
    <row r="2385" spans="1:24" ht="12.75" hidden="1" customHeight="1" x14ac:dyDescent="0.45">
      <c r="A2385">
        <v>105</v>
      </c>
      <c r="B2385" t="s">
        <v>146</v>
      </c>
      <c r="C2385" t="s">
        <v>31</v>
      </c>
      <c r="D2385" s="2" t="str">
        <f t="shared" si="72"/>
        <v>San Diego State2006</v>
      </c>
      <c r="F2385">
        <v>3</v>
      </c>
      <c r="G2385">
        <v>9</v>
      </c>
      <c r="H2385" s="2">
        <v>0</v>
      </c>
      <c r="I2385">
        <v>-8.75</v>
      </c>
      <c r="J2385">
        <v>-2.27</v>
      </c>
      <c r="K2385">
        <v>-11.03</v>
      </c>
      <c r="L2385" s="2">
        <f>_xlfn.RANK.EQ(I2385, INDEX(CFB!$I$2:$I$1048576, MATCH(W2385, CFB!$W$2:$W$1048576, 0)):INDEX(CFB!$I$2:$I$1048576, MATCH(W2385, CFB!$W$2:$W$1048576, 0) + COUNTIF(CFB!$W$2:$W$1048576, W2385) - 1), 0)</f>
        <v>110</v>
      </c>
      <c r="M2385" s="2">
        <f>_xlfn.RANK.EQ(J2385, INDEX(CFB!$J$2:$J$1048576, MATCH(W2385, CFB!$W$2:$W$1048576, 0)):INDEX(CFB!$J$2:$J$1048576, MATCH(W2385, CFB!$W$2:$W$1048576, 0) + COUNTIF(CFB!$W$2:$W$1048576, W2385) - 1))</f>
        <v>79</v>
      </c>
      <c r="N2385" s="2">
        <f>RANK(K2385, INDEX(CFB!$K$2:$K$1048576, MATCH(W2385, CFB!$W$2:$W$1048576, 0)):INDEX(CFB!$K$2:$K$1048576, MATCH(W2385, CFB!$W$2:$W$1048576, 0) + COUNTIF(CFB!$W$2:$W$1048576, W2385) - 1))</f>
        <v>105</v>
      </c>
      <c r="O2385">
        <v>26.26</v>
      </c>
      <c r="P2385">
        <v>15.76</v>
      </c>
      <c r="Q2385">
        <v>6.93</v>
      </c>
      <c r="R2385">
        <v>5.88</v>
      </c>
      <c r="S2385">
        <v>4.2699999999999996</v>
      </c>
      <c r="T2385">
        <v>4.01</v>
      </c>
      <c r="U2385">
        <v>5.52</v>
      </c>
      <c r="V2385">
        <v>4.51</v>
      </c>
      <c r="W2385">
        <v>2006</v>
      </c>
      <c r="X2385">
        <f t="shared" si="73"/>
        <v>0</v>
      </c>
    </row>
    <row r="2386" spans="1:24" ht="12.75" hidden="1" customHeight="1" x14ac:dyDescent="0.45">
      <c r="A2386">
        <v>106</v>
      </c>
      <c r="B2386" t="s">
        <v>125</v>
      </c>
      <c r="C2386" t="s">
        <v>174</v>
      </c>
      <c r="D2386" s="2" t="str">
        <f t="shared" si="72"/>
        <v>Arkansas State2006</v>
      </c>
      <c r="F2386">
        <v>6</v>
      </c>
      <c r="G2386">
        <v>6</v>
      </c>
      <c r="H2386" s="2">
        <v>0</v>
      </c>
      <c r="I2386">
        <v>-9.26</v>
      </c>
      <c r="J2386">
        <v>-1.87</v>
      </c>
      <c r="K2386">
        <v>-11.13</v>
      </c>
      <c r="L2386" s="2">
        <f>_xlfn.RANK.EQ(I2386, INDEX(CFB!$I$2:$I$1048576, MATCH(W2386, CFB!$W$2:$W$1048576, 0)):INDEX(CFB!$I$2:$I$1048576, MATCH(W2386, CFB!$W$2:$W$1048576, 0) + COUNTIF(CFB!$W$2:$W$1048576, W2386) - 1), 0)</f>
        <v>113</v>
      </c>
      <c r="M2386" s="2">
        <f>_xlfn.RANK.EQ(J2386, INDEX(CFB!$J$2:$J$1048576, MATCH(W2386, CFB!$W$2:$W$1048576, 0)):INDEX(CFB!$J$2:$J$1048576, MATCH(W2386, CFB!$W$2:$W$1048576, 0) + COUNTIF(CFB!$W$2:$W$1048576, W2386) - 1))</f>
        <v>74</v>
      </c>
      <c r="N2386" s="2">
        <f>RANK(K2386, INDEX(CFB!$K$2:$K$1048576, MATCH(W2386, CFB!$W$2:$W$1048576, 0)):INDEX(CFB!$K$2:$K$1048576, MATCH(W2386, CFB!$W$2:$W$1048576, 0) + COUNTIF(CFB!$W$2:$W$1048576, W2386) - 1))</f>
        <v>106</v>
      </c>
      <c r="O2386">
        <v>23.37</v>
      </c>
      <c r="P2386">
        <v>16.61</v>
      </c>
      <c r="Q2386">
        <v>6.22</v>
      </c>
      <c r="R2386">
        <v>6.79</v>
      </c>
      <c r="S2386">
        <v>4.58</v>
      </c>
      <c r="T2386">
        <v>4.1100000000000003</v>
      </c>
      <c r="U2386">
        <v>5.37</v>
      </c>
      <c r="V2386">
        <v>5.15</v>
      </c>
      <c r="W2386">
        <v>2006</v>
      </c>
      <c r="X2386">
        <f t="shared" si="73"/>
        <v>0</v>
      </c>
    </row>
    <row r="2387" spans="1:24" ht="12.75" hidden="1" customHeight="1" x14ac:dyDescent="0.45">
      <c r="A2387">
        <v>107</v>
      </c>
      <c r="B2387" t="s">
        <v>48</v>
      </c>
      <c r="C2387" t="s">
        <v>12</v>
      </c>
      <c r="D2387" s="2" t="str">
        <f t="shared" si="72"/>
        <v>Army2006</v>
      </c>
      <c r="F2387">
        <v>3</v>
      </c>
      <c r="G2387">
        <v>9</v>
      </c>
      <c r="H2387" s="2">
        <v>0</v>
      </c>
      <c r="I2387">
        <v>-7.39</v>
      </c>
      <c r="J2387">
        <v>-3.98</v>
      </c>
      <c r="K2387">
        <v>-11.37</v>
      </c>
      <c r="L2387" s="2">
        <f>_xlfn.RANK.EQ(I2387, INDEX(CFB!$I$2:$I$1048576, MATCH(W2387, CFB!$W$2:$W$1048576, 0)):INDEX(CFB!$I$2:$I$1048576, MATCH(W2387, CFB!$W$2:$W$1048576, 0) + COUNTIF(CFB!$W$2:$W$1048576, W2387) - 1), 0)</f>
        <v>107</v>
      </c>
      <c r="M2387" s="2">
        <f>_xlfn.RANK.EQ(J2387, INDEX(CFB!$J$2:$J$1048576, MATCH(W2387, CFB!$W$2:$W$1048576, 0)):INDEX(CFB!$J$2:$J$1048576, MATCH(W2387, CFB!$W$2:$W$1048576, 0) + COUNTIF(CFB!$W$2:$W$1048576, W2387) - 1))</f>
        <v>91</v>
      </c>
      <c r="N2387" s="2">
        <f>RANK(K2387, INDEX(CFB!$K$2:$K$1048576, MATCH(W2387, CFB!$W$2:$W$1048576, 0)):INDEX(CFB!$K$2:$K$1048576, MATCH(W2387, CFB!$W$2:$W$1048576, 0) + COUNTIF(CFB!$W$2:$W$1048576, W2387) - 1))</f>
        <v>107</v>
      </c>
      <c r="O2387">
        <v>28.99</v>
      </c>
      <c r="P2387">
        <v>17.57</v>
      </c>
      <c r="Q2387">
        <v>5.89</v>
      </c>
      <c r="R2387">
        <v>6.46</v>
      </c>
      <c r="S2387">
        <v>4.2</v>
      </c>
      <c r="T2387">
        <v>3.96</v>
      </c>
      <c r="U2387">
        <v>5.05</v>
      </c>
      <c r="V2387">
        <v>4.8099999999999996</v>
      </c>
      <c r="W2387">
        <v>2006</v>
      </c>
      <c r="X2387">
        <f t="shared" si="73"/>
        <v>0</v>
      </c>
    </row>
    <row r="2388" spans="1:24" ht="12.75" hidden="1" customHeight="1" x14ac:dyDescent="0.45">
      <c r="A2388">
        <v>108</v>
      </c>
      <c r="B2388" t="s">
        <v>175</v>
      </c>
      <c r="C2388" t="s">
        <v>178</v>
      </c>
      <c r="D2388" s="2" t="str">
        <f t="shared" si="72"/>
        <v>Idaho2006</v>
      </c>
      <c r="F2388">
        <v>4</v>
      </c>
      <c r="G2388">
        <v>8</v>
      </c>
      <c r="H2388" s="2">
        <v>0</v>
      </c>
      <c r="I2388">
        <v>-7.88</v>
      </c>
      <c r="J2388">
        <v>-3.5</v>
      </c>
      <c r="K2388">
        <v>-11.37</v>
      </c>
      <c r="L2388" s="2">
        <f>_xlfn.RANK.EQ(I2388, INDEX(CFB!$I$2:$I$1048576, MATCH(W2388, CFB!$W$2:$W$1048576, 0)):INDEX(CFB!$I$2:$I$1048576, MATCH(W2388, CFB!$W$2:$W$1048576, 0) + COUNTIF(CFB!$W$2:$W$1048576, W2388) - 1), 0)</f>
        <v>109</v>
      </c>
      <c r="M2388" s="2">
        <f>_xlfn.RANK.EQ(J2388, INDEX(CFB!$J$2:$J$1048576, MATCH(W2388, CFB!$W$2:$W$1048576, 0)):INDEX(CFB!$J$2:$J$1048576, MATCH(W2388, CFB!$W$2:$W$1048576, 0) + COUNTIF(CFB!$W$2:$W$1048576, W2388) - 1))</f>
        <v>88</v>
      </c>
      <c r="N2388" s="2">
        <f>RANK(K2388, INDEX(CFB!$K$2:$K$1048576, MATCH(W2388, CFB!$W$2:$W$1048576, 0)):INDEX(CFB!$K$2:$K$1048576, MATCH(W2388, CFB!$W$2:$W$1048576, 0) + COUNTIF(CFB!$W$2:$W$1048576, W2388) - 1))</f>
        <v>107</v>
      </c>
      <c r="O2388">
        <v>25.26</v>
      </c>
      <c r="P2388">
        <v>22.24</v>
      </c>
      <c r="Q2388">
        <v>6.81</v>
      </c>
      <c r="R2388">
        <v>6.96</v>
      </c>
      <c r="S2388">
        <v>4.05</v>
      </c>
      <c r="T2388">
        <v>4.01</v>
      </c>
      <c r="U2388">
        <v>5.55</v>
      </c>
      <c r="V2388">
        <v>5.08</v>
      </c>
      <c r="W2388">
        <v>2006</v>
      </c>
      <c r="X2388">
        <f t="shared" si="73"/>
        <v>0</v>
      </c>
    </row>
    <row r="2389" spans="1:24" ht="12.75" hidden="1" customHeight="1" x14ac:dyDescent="0.45">
      <c r="A2389">
        <v>109</v>
      </c>
      <c r="B2389" t="s">
        <v>50</v>
      </c>
      <c r="C2389" t="s">
        <v>31</v>
      </c>
      <c r="D2389" s="2" t="str">
        <f t="shared" si="72"/>
        <v>Nevada-Las Vegas2006</v>
      </c>
      <c r="F2389">
        <v>2</v>
      </c>
      <c r="G2389">
        <v>10</v>
      </c>
      <c r="H2389" s="2">
        <v>0</v>
      </c>
      <c r="I2389">
        <v>-4.6500000000000004</v>
      </c>
      <c r="J2389">
        <v>-7.49</v>
      </c>
      <c r="K2389">
        <v>-12.14</v>
      </c>
      <c r="L2389" s="2">
        <f>_xlfn.RANK.EQ(I2389, INDEX(CFB!$I$2:$I$1048576, MATCH(W2389, CFB!$W$2:$W$1048576, 0)):INDEX(CFB!$I$2:$I$1048576, MATCH(W2389, CFB!$W$2:$W$1048576, 0) + COUNTIF(CFB!$W$2:$W$1048576, W2389) - 1), 0)</f>
        <v>95</v>
      </c>
      <c r="M2389" s="2">
        <f>_xlfn.RANK.EQ(J2389, INDEX(CFB!$J$2:$J$1048576, MATCH(W2389, CFB!$W$2:$W$1048576, 0)):INDEX(CFB!$J$2:$J$1048576, MATCH(W2389, CFB!$W$2:$W$1048576, 0) + COUNTIF(CFB!$W$2:$W$1048576, W2389) - 1))</f>
        <v>111</v>
      </c>
      <c r="N2389" s="2">
        <f>RANK(K2389, INDEX(CFB!$K$2:$K$1048576, MATCH(W2389, CFB!$W$2:$W$1048576, 0)):INDEX(CFB!$K$2:$K$1048576, MATCH(W2389, CFB!$W$2:$W$1048576, 0) + COUNTIF(CFB!$W$2:$W$1048576, W2389) - 1))</f>
        <v>109</v>
      </c>
      <c r="O2389">
        <v>31.69</v>
      </c>
      <c r="P2389">
        <v>19.34</v>
      </c>
      <c r="Q2389">
        <v>6.85</v>
      </c>
      <c r="R2389">
        <v>7.56</v>
      </c>
      <c r="S2389">
        <v>3.94</v>
      </c>
      <c r="T2389">
        <v>3.39</v>
      </c>
      <c r="U2389">
        <v>5.73</v>
      </c>
      <c r="V2389">
        <v>4.8600000000000003</v>
      </c>
      <c r="W2389">
        <v>2006</v>
      </c>
      <c r="X2389">
        <f t="shared" si="73"/>
        <v>0</v>
      </c>
    </row>
    <row r="2390" spans="1:24" ht="12.75" hidden="1" customHeight="1" x14ac:dyDescent="0.45">
      <c r="A2390">
        <v>110</v>
      </c>
      <c r="B2390" t="s">
        <v>86</v>
      </c>
      <c r="C2390" t="s">
        <v>162</v>
      </c>
      <c r="D2390" s="2" t="str">
        <f t="shared" si="72"/>
        <v>Miami (OH)2006</v>
      </c>
      <c r="F2390">
        <v>2</v>
      </c>
      <c r="G2390">
        <v>10</v>
      </c>
      <c r="H2390" s="2">
        <v>0</v>
      </c>
      <c r="I2390">
        <v>-6.53</v>
      </c>
      <c r="J2390">
        <v>-7.32</v>
      </c>
      <c r="K2390">
        <v>-13.85</v>
      </c>
      <c r="L2390" s="2">
        <f>_xlfn.RANK.EQ(I2390, INDEX(CFB!$I$2:$I$1048576, MATCH(W2390, CFB!$W$2:$W$1048576, 0)):INDEX(CFB!$I$2:$I$1048576, MATCH(W2390, CFB!$W$2:$W$1048576, 0) + COUNTIF(CFB!$W$2:$W$1048576, W2390) - 1), 0)</f>
        <v>105</v>
      </c>
      <c r="M2390" s="2">
        <f>_xlfn.RANK.EQ(J2390, INDEX(CFB!$J$2:$J$1048576, MATCH(W2390, CFB!$W$2:$W$1048576, 0)):INDEX(CFB!$J$2:$J$1048576, MATCH(W2390, CFB!$W$2:$W$1048576, 0) + COUNTIF(CFB!$W$2:$W$1048576, W2390) - 1))</f>
        <v>110</v>
      </c>
      <c r="N2390" s="2">
        <f>RANK(K2390, INDEX(CFB!$K$2:$K$1048576, MATCH(W2390, CFB!$W$2:$W$1048576, 0)):INDEX(CFB!$K$2:$K$1048576, MATCH(W2390, CFB!$W$2:$W$1048576, 0) + COUNTIF(CFB!$W$2:$W$1048576, W2390) - 1))</f>
        <v>110</v>
      </c>
      <c r="O2390">
        <v>27.09</v>
      </c>
      <c r="P2390">
        <v>18.350000000000001</v>
      </c>
      <c r="Q2390">
        <v>6.96</v>
      </c>
      <c r="R2390">
        <v>6.59</v>
      </c>
      <c r="S2390">
        <v>3.12</v>
      </c>
      <c r="T2390">
        <v>4.3899999999999997</v>
      </c>
      <c r="U2390">
        <v>5.29</v>
      </c>
      <c r="V2390">
        <v>5.09</v>
      </c>
      <c r="W2390">
        <v>2006</v>
      </c>
      <c r="X2390">
        <f t="shared" si="73"/>
        <v>0</v>
      </c>
    </row>
    <row r="2391" spans="1:24" ht="12.75" hidden="1" customHeight="1" x14ac:dyDescent="0.45">
      <c r="A2391">
        <v>111</v>
      </c>
      <c r="B2391" t="s">
        <v>80</v>
      </c>
      <c r="C2391" t="s">
        <v>162</v>
      </c>
      <c r="D2391" s="2" t="str">
        <f t="shared" si="72"/>
        <v>Bowling Green2006</v>
      </c>
      <c r="F2391">
        <v>4</v>
      </c>
      <c r="G2391">
        <v>8</v>
      </c>
      <c r="H2391" s="2">
        <v>0</v>
      </c>
      <c r="I2391">
        <v>-4.97</v>
      </c>
      <c r="J2391">
        <v>-9.9</v>
      </c>
      <c r="K2391">
        <v>-14.87</v>
      </c>
      <c r="L2391" s="2">
        <f>_xlfn.RANK.EQ(I2391, INDEX(CFB!$I$2:$I$1048576, MATCH(W2391, CFB!$W$2:$W$1048576, 0)):INDEX(CFB!$I$2:$I$1048576, MATCH(W2391, CFB!$W$2:$W$1048576, 0) + COUNTIF(CFB!$W$2:$W$1048576, W2391) - 1), 0)</f>
        <v>97</v>
      </c>
      <c r="M2391" s="2">
        <f>_xlfn.RANK.EQ(J2391, INDEX(CFB!$J$2:$J$1048576, MATCH(W2391, CFB!$W$2:$W$1048576, 0)):INDEX(CFB!$J$2:$J$1048576, MATCH(W2391, CFB!$W$2:$W$1048576, 0) + COUNTIF(CFB!$W$2:$W$1048576, W2391) - 1))</f>
        <v>114</v>
      </c>
      <c r="N2391" s="2">
        <f>RANK(K2391, INDEX(CFB!$K$2:$K$1048576, MATCH(W2391, CFB!$W$2:$W$1048576, 0)):INDEX(CFB!$K$2:$K$1048576, MATCH(W2391, CFB!$W$2:$W$1048576, 0) + COUNTIF(CFB!$W$2:$W$1048576, W2391) - 1))</f>
        <v>111</v>
      </c>
      <c r="O2391">
        <v>27.17</v>
      </c>
      <c r="P2391">
        <v>22.54</v>
      </c>
      <c r="Q2391">
        <v>6.59</v>
      </c>
      <c r="R2391">
        <v>7.06</v>
      </c>
      <c r="S2391">
        <v>4.6100000000000003</v>
      </c>
      <c r="T2391">
        <v>4.09</v>
      </c>
      <c r="U2391">
        <v>5.65</v>
      </c>
      <c r="V2391">
        <v>5.14</v>
      </c>
      <c r="W2391">
        <v>2006</v>
      </c>
      <c r="X2391">
        <f t="shared" si="73"/>
        <v>0</v>
      </c>
    </row>
    <row r="2392" spans="1:24" ht="12.75" hidden="1" customHeight="1" x14ac:dyDescent="0.45">
      <c r="A2392">
        <v>112</v>
      </c>
      <c r="B2392" t="s">
        <v>60</v>
      </c>
      <c r="C2392" t="s">
        <v>164</v>
      </c>
      <c r="D2392" s="2" t="str">
        <f t="shared" si="72"/>
        <v>Duke2006</v>
      </c>
      <c r="F2392">
        <v>0</v>
      </c>
      <c r="G2392">
        <v>12</v>
      </c>
      <c r="H2392" s="2">
        <v>0</v>
      </c>
      <c r="I2392">
        <v>-5.01</v>
      </c>
      <c r="J2392">
        <v>-9.9700000000000006</v>
      </c>
      <c r="K2392">
        <v>-14.98</v>
      </c>
      <c r="L2392" s="2">
        <f>_xlfn.RANK.EQ(I2392, INDEX(CFB!$I$2:$I$1048576, MATCH(W2392, CFB!$W$2:$W$1048576, 0)):INDEX(CFB!$I$2:$I$1048576, MATCH(W2392, CFB!$W$2:$W$1048576, 0) + COUNTIF(CFB!$W$2:$W$1048576, W2392) - 1), 0)</f>
        <v>98</v>
      </c>
      <c r="M2392" s="2">
        <f>_xlfn.RANK.EQ(J2392, INDEX(CFB!$J$2:$J$1048576, MATCH(W2392, CFB!$W$2:$W$1048576, 0)):INDEX(CFB!$J$2:$J$1048576, MATCH(W2392, CFB!$W$2:$W$1048576, 0) + COUNTIF(CFB!$W$2:$W$1048576, W2392) - 1))</f>
        <v>116</v>
      </c>
      <c r="N2392" s="2">
        <f>RANK(K2392, INDEX(CFB!$K$2:$K$1048576, MATCH(W2392, CFB!$W$2:$W$1048576, 0)):INDEX(CFB!$K$2:$K$1048576, MATCH(W2392, CFB!$W$2:$W$1048576, 0) + COUNTIF(CFB!$W$2:$W$1048576, W2392) - 1))</f>
        <v>112</v>
      </c>
      <c r="O2392">
        <v>30.39</v>
      </c>
      <c r="P2392">
        <v>22.37</v>
      </c>
      <c r="Q2392">
        <v>7.24</v>
      </c>
      <c r="R2392">
        <v>7.25</v>
      </c>
      <c r="S2392">
        <v>4.1900000000000004</v>
      </c>
      <c r="T2392">
        <v>3.67</v>
      </c>
      <c r="U2392">
        <v>5.69</v>
      </c>
      <c r="V2392">
        <v>5.16</v>
      </c>
      <c r="W2392">
        <v>2006</v>
      </c>
      <c r="X2392">
        <f t="shared" si="73"/>
        <v>0</v>
      </c>
    </row>
    <row r="2393" spans="1:24" ht="12.75" hidden="1" customHeight="1" x14ac:dyDescent="0.45">
      <c r="A2393">
        <v>113</v>
      </c>
      <c r="B2393" t="s">
        <v>137</v>
      </c>
      <c r="C2393" t="s">
        <v>178</v>
      </c>
      <c r="D2393" s="2" t="str">
        <f t="shared" si="72"/>
        <v>Louisiana Tech2006</v>
      </c>
      <c r="F2393">
        <v>3</v>
      </c>
      <c r="G2393">
        <v>10</v>
      </c>
      <c r="H2393" s="2">
        <v>0</v>
      </c>
      <c r="I2393">
        <v>-4.78</v>
      </c>
      <c r="J2393">
        <v>-10.62</v>
      </c>
      <c r="K2393">
        <v>-15.4</v>
      </c>
      <c r="L2393" s="2">
        <f>_xlfn.RANK.EQ(I2393, INDEX(CFB!$I$2:$I$1048576, MATCH(W2393, CFB!$W$2:$W$1048576, 0)):INDEX(CFB!$I$2:$I$1048576, MATCH(W2393, CFB!$W$2:$W$1048576, 0) + COUNTIF(CFB!$W$2:$W$1048576, W2393) - 1), 0)</f>
        <v>96</v>
      </c>
      <c r="M2393" s="2">
        <f>_xlfn.RANK.EQ(J2393, INDEX(CFB!$J$2:$J$1048576, MATCH(W2393, CFB!$W$2:$W$1048576, 0)):INDEX(CFB!$J$2:$J$1048576, MATCH(W2393, CFB!$W$2:$W$1048576, 0) + COUNTIF(CFB!$W$2:$W$1048576, W2393) - 1))</f>
        <v>118</v>
      </c>
      <c r="N2393" s="2">
        <f>RANK(K2393, INDEX(CFB!$K$2:$K$1048576, MATCH(W2393, CFB!$W$2:$W$1048576, 0)):INDEX(CFB!$K$2:$K$1048576, MATCH(W2393, CFB!$W$2:$W$1048576, 0) + COUNTIF(CFB!$W$2:$W$1048576, W2393) - 1))</f>
        <v>113</v>
      </c>
      <c r="O2393">
        <v>28.56</v>
      </c>
      <c r="P2393">
        <v>29.97</v>
      </c>
      <c r="Q2393">
        <v>7.15</v>
      </c>
      <c r="R2393">
        <v>8.4600000000000009</v>
      </c>
      <c r="S2393">
        <v>4.72</v>
      </c>
      <c r="T2393">
        <v>4.7300000000000004</v>
      </c>
      <c r="U2393">
        <v>6.15</v>
      </c>
      <c r="V2393">
        <v>6.09</v>
      </c>
      <c r="W2393">
        <v>2006</v>
      </c>
      <c r="X2393">
        <f t="shared" si="73"/>
        <v>0</v>
      </c>
    </row>
    <row r="2394" spans="1:24" ht="12.75" hidden="1" customHeight="1" x14ac:dyDescent="0.45">
      <c r="A2394">
        <v>114</v>
      </c>
      <c r="B2394" t="s">
        <v>113</v>
      </c>
      <c r="C2394" t="s">
        <v>174</v>
      </c>
      <c r="D2394" s="2" t="str">
        <f t="shared" si="72"/>
        <v>North Texas2006</v>
      </c>
      <c r="F2394">
        <v>3</v>
      </c>
      <c r="G2394">
        <v>9</v>
      </c>
      <c r="H2394" s="2">
        <v>0</v>
      </c>
      <c r="I2394">
        <v>-11.66</v>
      </c>
      <c r="J2394">
        <v>-4.4000000000000004</v>
      </c>
      <c r="K2394">
        <v>-16.059999999999999</v>
      </c>
      <c r="L2394" s="2">
        <f>_xlfn.RANK.EQ(I2394, INDEX(CFB!$I$2:$I$1048576, MATCH(W2394, CFB!$W$2:$W$1048576, 0)):INDEX(CFB!$I$2:$I$1048576, MATCH(W2394, CFB!$W$2:$W$1048576, 0) + COUNTIF(CFB!$W$2:$W$1048576, W2394) - 1), 0)</f>
        <v>115</v>
      </c>
      <c r="M2394" s="2">
        <f>_xlfn.RANK.EQ(J2394, INDEX(CFB!$J$2:$J$1048576, MATCH(W2394, CFB!$W$2:$W$1048576, 0)):INDEX(CFB!$J$2:$J$1048576, MATCH(W2394, CFB!$W$2:$W$1048576, 0) + COUNTIF(CFB!$W$2:$W$1048576, W2394) - 1))</f>
        <v>95</v>
      </c>
      <c r="N2394" s="2">
        <f>RANK(K2394, INDEX(CFB!$K$2:$K$1048576, MATCH(W2394, CFB!$W$2:$W$1048576, 0)):INDEX(CFB!$K$2:$K$1048576, MATCH(W2394, CFB!$W$2:$W$1048576, 0) + COUNTIF(CFB!$W$2:$W$1048576, W2394) - 1))</f>
        <v>114</v>
      </c>
      <c r="O2394">
        <v>20.38</v>
      </c>
      <c r="P2394">
        <v>18.399999999999999</v>
      </c>
      <c r="Q2394">
        <v>5.87</v>
      </c>
      <c r="R2394">
        <v>6.91</v>
      </c>
      <c r="S2394">
        <v>3.85</v>
      </c>
      <c r="T2394">
        <v>3.49</v>
      </c>
      <c r="U2394">
        <v>4.6900000000000004</v>
      </c>
      <c r="V2394">
        <v>4.7300000000000004</v>
      </c>
      <c r="W2394">
        <v>2006</v>
      </c>
      <c r="X2394">
        <f t="shared" si="73"/>
        <v>0</v>
      </c>
    </row>
    <row r="2395" spans="1:24" ht="12.75" hidden="1" customHeight="1" x14ac:dyDescent="0.45">
      <c r="A2395">
        <v>115</v>
      </c>
      <c r="B2395" t="s">
        <v>133</v>
      </c>
      <c r="C2395" t="s">
        <v>178</v>
      </c>
      <c r="D2395" s="2" t="str">
        <f t="shared" si="72"/>
        <v>Utah State2006</v>
      </c>
      <c r="F2395">
        <v>1</v>
      </c>
      <c r="G2395">
        <v>11</v>
      </c>
      <c r="H2395" s="2">
        <v>0</v>
      </c>
      <c r="I2395">
        <v>-12.17</v>
      </c>
      <c r="J2395">
        <v>-4.3499999999999996</v>
      </c>
      <c r="K2395">
        <v>-16.52</v>
      </c>
      <c r="L2395" s="2">
        <f>_xlfn.RANK.EQ(I2395, INDEX(CFB!$I$2:$I$1048576, MATCH(W2395, CFB!$W$2:$W$1048576, 0)):INDEX(CFB!$I$2:$I$1048576, MATCH(W2395, CFB!$W$2:$W$1048576, 0) + COUNTIF(CFB!$W$2:$W$1048576, W2395) - 1), 0)</f>
        <v>117</v>
      </c>
      <c r="M2395" s="2">
        <f>_xlfn.RANK.EQ(J2395, INDEX(CFB!$J$2:$J$1048576, MATCH(W2395, CFB!$W$2:$W$1048576, 0)):INDEX(CFB!$J$2:$J$1048576, MATCH(W2395, CFB!$W$2:$W$1048576, 0) + COUNTIF(CFB!$W$2:$W$1048576, W2395) - 1))</f>
        <v>94</v>
      </c>
      <c r="N2395" s="2">
        <f>RANK(K2395, INDEX(CFB!$K$2:$K$1048576, MATCH(W2395, CFB!$W$2:$W$1048576, 0)):INDEX(CFB!$K$2:$K$1048576, MATCH(W2395, CFB!$W$2:$W$1048576, 0) + COUNTIF(CFB!$W$2:$W$1048576, W2395) - 1))</f>
        <v>115</v>
      </c>
      <c r="O2395">
        <v>21.3</v>
      </c>
      <c r="P2395">
        <v>23.42</v>
      </c>
      <c r="Q2395">
        <v>6.21</v>
      </c>
      <c r="R2395">
        <v>8.6</v>
      </c>
      <c r="S2395">
        <v>3.89</v>
      </c>
      <c r="T2395">
        <v>3.95</v>
      </c>
      <c r="U2395">
        <v>5.01</v>
      </c>
      <c r="V2395">
        <v>5.54</v>
      </c>
      <c r="W2395">
        <v>2006</v>
      </c>
      <c r="X2395">
        <f t="shared" si="73"/>
        <v>0</v>
      </c>
    </row>
    <row r="2396" spans="1:24" ht="12.75" hidden="1" customHeight="1" x14ac:dyDescent="0.45">
      <c r="A2396">
        <v>116</v>
      </c>
      <c r="B2396" t="s">
        <v>105</v>
      </c>
      <c r="C2396" t="s">
        <v>162</v>
      </c>
      <c r="D2396" s="2" t="str">
        <f t="shared" si="72"/>
        <v>Buffalo2006</v>
      </c>
      <c r="F2396">
        <v>2</v>
      </c>
      <c r="G2396">
        <v>10</v>
      </c>
      <c r="H2396" s="2">
        <v>0</v>
      </c>
      <c r="I2396">
        <v>-5.46</v>
      </c>
      <c r="J2396">
        <v>-11.43</v>
      </c>
      <c r="K2396">
        <v>-16.89</v>
      </c>
      <c r="L2396" s="2">
        <f>_xlfn.RANK.EQ(I2396, INDEX(CFB!$I$2:$I$1048576, MATCH(W2396, CFB!$W$2:$W$1048576, 0)):INDEX(CFB!$I$2:$I$1048576, MATCH(W2396, CFB!$W$2:$W$1048576, 0) + COUNTIF(CFB!$W$2:$W$1048576, W2396) - 1), 0)</f>
        <v>101</v>
      </c>
      <c r="M2396" s="2">
        <f>_xlfn.RANK.EQ(J2396, INDEX(CFB!$J$2:$J$1048576, MATCH(W2396, CFB!$W$2:$W$1048576, 0)):INDEX(CFB!$J$2:$J$1048576, MATCH(W2396, CFB!$W$2:$W$1048576, 0) + COUNTIF(CFB!$W$2:$W$1048576, W2396) - 1))</f>
        <v>119</v>
      </c>
      <c r="N2396" s="2">
        <f>RANK(K2396, INDEX(CFB!$K$2:$K$1048576, MATCH(W2396, CFB!$W$2:$W$1048576, 0)):INDEX(CFB!$K$2:$K$1048576, MATCH(W2396, CFB!$W$2:$W$1048576, 0) + COUNTIF(CFB!$W$2:$W$1048576, W2396) - 1))</f>
        <v>116</v>
      </c>
      <c r="O2396">
        <v>28.38</v>
      </c>
      <c r="P2396">
        <v>28.1</v>
      </c>
      <c r="Q2396">
        <v>6.77</v>
      </c>
      <c r="R2396">
        <v>8.42</v>
      </c>
      <c r="S2396">
        <v>3.24</v>
      </c>
      <c r="T2396">
        <v>4.45</v>
      </c>
      <c r="U2396">
        <v>5.0999999999999996</v>
      </c>
      <c r="V2396">
        <v>5.71</v>
      </c>
      <c r="W2396">
        <v>2006</v>
      </c>
      <c r="X2396">
        <f t="shared" si="73"/>
        <v>0</v>
      </c>
    </row>
    <row r="2397" spans="1:24" ht="12.75" hidden="1" customHeight="1" x14ac:dyDescent="0.45">
      <c r="A2397">
        <v>117</v>
      </c>
      <c r="B2397" t="s">
        <v>134</v>
      </c>
      <c r="C2397" t="s">
        <v>161</v>
      </c>
      <c r="D2397" s="2" t="str">
        <f t="shared" si="72"/>
        <v>Eastern Michigan2006</v>
      </c>
      <c r="F2397">
        <v>1</v>
      </c>
      <c r="G2397">
        <v>11</v>
      </c>
      <c r="H2397" s="2">
        <v>0</v>
      </c>
      <c r="I2397">
        <v>-11.81</v>
      </c>
      <c r="J2397">
        <v>-5.79</v>
      </c>
      <c r="K2397">
        <v>-17.600000000000001</v>
      </c>
      <c r="L2397" s="2">
        <f>_xlfn.RANK.EQ(I2397, INDEX(CFB!$I$2:$I$1048576, MATCH(W2397, CFB!$W$2:$W$1048576, 0)):INDEX(CFB!$I$2:$I$1048576, MATCH(W2397, CFB!$W$2:$W$1048576, 0) + COUNTIF(CFB!$W$2:$W$1048576, W2397) - 1), 0)</f>
        <v>116</v>
      </c>
      <c r="M2397" s="2">
        <f>_xlfn.RANK.EQ(J2397, INDEX(CFB!$J$2:$J$1048576, MATCH(W2397, CFB!$W$2:$W$1048576, 0)):INDEX(CFB!$J$2:$J$1048576, MATCH(W2397, CFB!$W$2:$W$1048576, 0) + COUNTIF(CFB!$W$2:$W$1048576, W2397) - 1))</f>
        <v>103</v>
      </c>
      <c r="N2397" s="2">
        <f>RANK(K2397, INDEX(CFB!$K$2:$K$1048576, MATCH(W2397, CFB!$W$2:$W$1048576, 0)):INDEX(CFB!$K$2:$K$1048576, MATCH(W2397, CFB!$W$2:$W$1048576, 0) + COUNTIF(CFB!$W$2:$W$1048576, W2397) - 1))</f>
        <v>117</v>
      </c>
      <c r="O2397">
        <v>22.05</v>
      </c>
      <c r="P2397">
        <v>18.920000000000002</v>
      </c>
      <c r="Q2397">
        <v>5.8</v>
      </c>
      <c r="R2397">
        <v>7.1</v>
      </c>
      <c r="S2397">
        <v>3.95</v>
      </c>
      <c r="T2397">
        <v>4.03</v>
      </c>
      <c r="U2397">
        <v>5.01</v>
      </c>
      <c r="V2397">
        <v>5.16</v>
      </c>
      <c r="W2397">
        <v>2006</v>
      </c>
      <c r="X2397">
        <f t="shared" si="73"/>
        <v>0</v>
      </c>
    </row>
    <row r="2398" spans="1:24" ht="12.75" hidden="1" customHeight="1" x14ac:dyDescent="0.45">
      <c r="A2398">
        <v>118</v>
      </c>
      <c r="B2398" t="s">
        <v>144</v>
      </c>
      <c r="C2398" t="s">
        <v>12</v>
      </c>
      <c r="D2398" s="2" t="str">
        <f t="shared" si="72"/>
        <v>Temple2006</v>
      </c>
      <c r="F2398">
        <v>1</v>
      </c>
      <c r="G2398">
        <v>11</v>
      </c>
      <c r="H2398" s="2">
        <v>0</v>
      </c>
      <c r="I2398">
        <v>-12.43</v>
      </c>
      <c r="J2398">
        <v>-5.47</v>
      </c>
      <c r="K2398">
        <v>-17.899999999999999</v>
      </c>
      <c r="L2398" s="2">
        <f>_xlfn.RANK.EQ(I2398, INDEX(CFB!$I$2:$I$1048576, MATCH(W2398, CFB!$W$2:$W$1048576, 0)):INDEX(CFB!$I$2:$I$1048576, MATCH(W2398, CFB!$W$2:$W$1048576, 0) + COUNTIF(CFB!$W$2:$W$1048576, W2398) - 1), 0)</f>
        <v>118</v>
      </c>
      <c r="M2398" s="2">
        <f>_xlfn.RANK.EQ(J2398, INDEX(CFB!$J$2:$J$1048576, MATCH(W2398, CFB!$W$2:$W$1048576, 0)):INDEX(CFB!$J$2:$J$1048576, MATCH(W2398, CFB!$W$2:$W$1048576, 0) + COUNTIF(CFB!$W$2:$W$1048576, W2398) - 1))</f>
        <v>99</v>
      </c>
      <c r="N2398" s="2">
        <f>RANK(K2398, INDEX(CFB!$K$2:$K$1048576, MATCH(W2398, CFB!$W$2:$W$1048576, 0)):INDEX(CFB!$K$2:$K$1048576, MATCH(W2398, CFB!$W$2:$W$1048576, 0) + COUNTIF(CFB!$W$2:$W$1048576, W2398) - 1))</f>
        <v>118</v>
      </c>
      <c r="O2398">
        <v>22.07</v>
      </c>
      <c r="P2398">
        <v>29.54</v>
      </c>
      <c r="Q2398">
        <v>6.83</v>
      </c>
      <c r="R2398">
        <v>7.48</v>
      </c>
      <c r="S2398">
        <v>2.69</v>
      </c>
      <c r="T2398">
        <v>4.83</v>
      </c>
      <c r="U2398">
        <v>4.78</v>
      </c>
      <c r="V2398">
        <v>5.79</v>
      </c>
      <c r="W2398">
        <v>2006</v>
      </c>
      <c r="X2398">
        <f t="shared" si="73"/>
        <v>0</v>
      </c>
    </row>
    <row r="2399" spans="1:24" ht="12.75" hidden="1" customHeight="1" x14ac:dyDescent="0.45">
      <c r="A2399">
        <v>119</v>
      </c>
      <c r="B2399" t="s">
        <v>142</v>
      </c>
      <c r="C2399" t="s">
        <v>174</v>
      </c>
      <c r="D2399" s="2" t="str">
        <f t="shared" si="72"/>
        <v>Florida International2006</v>
      </c>
      <c r="F2399">
        <v>0</v>
      </c>
      <c r="G2399">
        <v>12</v>
      </c>
      <c r="H2399" s="2">
        <v>0</v>
      </c>
      <c r="I2399">
        <v>-13.6</v>
      </c>
      <c r="J2399">
        <v>-5.63</v>
      </c>
      <c r="K2399">
        <v>-19.23</v>
      </c>
      <c r="L2399" s="2">
        <f>_xlfn.RANK.EQ(I2399, INDEX(CFB!$I$2:$I$1048576, MATCH(W2399, CFB!$W$2:$W$1048576, 0)):INDEX(CFB!$I$2:$I$1048576, MATCH(W2399, CFB!$W$2:$W$1048576, 0) + COUNTIF(CFB!$W$2:$W$1048576, W2399) - 1), 0)</f>
        <v>119</v>
      </c>
      <c r="M2399" s="2">
        <f>_xlfn.RANK.EQ(J2399, INDEX(CFB!$J$2:$J$1048576, MATCH(W2399, CFB!$W$2:$W$1048576, 0)):INDEX(CFB!$J$2:$J$1048576, MATCH(W2399, CFB!$W$2:$W$1048576, 0) + COUNTIF(CFB!$W$2:$W$1048576, W2399) - 1))</f>
        <v>100</v>
      </c>
      <c r="N2399" s="2">
        <f>RANK(K2399, INDEX(CFB!$K$2:$K$1048576, MATCH(W2399, CFB!$W$2:$W$1048576, 0)):INDEX(CFB!$K$2:$K$1048576, MATCH(W2399, CFB!$W$2:$W$1048576, 0) + COUNTIF(CFB!$W$2:$W$1048576, W2399) - 1))</f>
        <v>119</v>
      </c>
      <c r="O2399">
        <v>19.84</v>
      </c>
      <c r="P2399">
        <v>19.829999999999998</v>
      </c>
      <c r="Q2399">
        <v>5.78</v>
      </c>
      <c r="R2399">
        <v>5.74</v>
      </c>
      <c r="S2399">
        <v>2.99</v>
      </c>
      <c r="T2399">
        <v>3.08</v>
      </c>
      <c r="U2399">
        <v>4.75</v>
      </c>
      <c r="V2399">
        <v>4.05</v>
      </c>
      <c r="W2399">
        <v>2006</v>
      </c>
      <c r="X2399">
        <f t="shared" si="73"/>
        <v>0</v>
      </c>
    </row>
    <row r="2400" spans="1:24" ht="12.75" hidden="1" customHeight="1" x14ac:dyDescent="0.45">
      <c r="A2400">
        <v>1</v>
      </c>
      <c r="B2400" t="s">
        <v>14</v>
      </c>
      <c r="C2400" t="s">
        <v>181</v>
      </c>
      <c r="D2400" s="2" t="str">
        <f t="shared" si="72"/>
        <v>Texas2005</v>
      </c>
      <c r="E2400">
        <v>1</v>
      </c>
      <c r="F2400">
        <v>13</v>
      </c>
      <c r="G2400">
        <v>0</v>
      </c>
      <c r="H2400" s="2">
        <v>0</v>
      </c>
      <c r="I2400">
        <v>14.05</v>
      </c>
      <c r="J2400">
        <v>10.93</v>
      </c>
      <c r="K2400">
        <v>24.98</v>
      </c>
      <c r="L2400" s="2">
        <f>_xlfn.RANK.EQ(I2400, INDEX(CFB!$I$2:$I$1048576, MATCH(W2400, CFB!$W$2:$W$1048576, 0)):INDEX(CFB!$I$2:$I$1048576, MATCH(W2400, CFB!$W$2:$W$1048576, 0) + COUNTIF(CFB!$W$2:$W$1048576, W2400) - 1), 0)</f>
        <v>3</v>
      </c>
      <c r="M2400" s="2">
        <f>_xlfn.RANK.EQ(J2400, INDEX(CFB!$J$2:$J$1048576, MATCH(W2400, CFB!$W$2:$W$1048576, 0)):INDEX(CFB!$J$2:$J$1048576, MATCH(W2400, CFB!$W$2:$W$1048576, 0) + COUNTIF(CFB!$W$2:$W$1048576, W2400) - 1))</f>
        <v>6</v>
      </c>
      <c r="N2400" s="2">
        <f>RANK(K2400, INDEX(CFB!$K$2:$K$1048576, MATCH(W2400, CFB!$W$2:$W$1048576, 0)):INDEX(CFB!$K$2:$K$1048576, MATCH(W2400, CFB!$W$2:$W$1048576, 0) + COUNTIF(CFB!$W$2:$W$1048576, W2400) - 1))</f>
        <v>1</v>
      </c>
      <c r="O2400">
        <v>64.569999999999993</v>
      </c>
      <c r="P2400">
        <v>1.46</v>
      </c>
      <c r="Q2400">
        <v>10.44</v>
      </c>
      <c r="R2400">
        <v>4.25</v>
      </c>
      <c r="S2400">
        <v>7.02</v>
      </c>
      <c r="T2400">
        <v>2.57</v>
      </c>
      <c r="U2400">
        <v>8.19</v>
      </c>
      <c r="V2400">
        <v>3.34</v>
      </c>
      <c r="W2400">
        <v>2005</v>
      </c>
      <c r="X2400">
        <f t="shared" si="73"/>
        <v>1</v>
      </c>
    </row>
    <row r="2401" spans="1:24" ht="12.75" hidden="1" customHeight="1" x14ac:dyDescent="0.45">
      <c r="A2401">
        <v>2</v>
      </c>
      <c r="B2401" t="s">
        <v>38</v>
      </c>
      <c r="C2401" t="s">
        <v>180</v>
      </c>
      <c r="D2401" s="2" t="str">
        <f t="shared" si="72"/>
        <v>USC2005</v>
      </c>
      <c r="E2401">
        <v>2</v>
      </c>
      <c r="F2401">
        <v>12</v>
      </c>
      <c r="G2401">
        <v>1</v>
      </c>
      <c r="H2401" s="2">
        <v>0</v>
      </c>
      <c r="I2401">
        <v>17.059999999999999</v>
      </c>
      <c r="J2401">
        <v>7.51</v>
      </c>
      <c r="K2401">
        <v>24.57</v>
      </c>
      <c r="L2401" s="2">
        <f>_xlfn.RANK.EQ(I2401, INDEX(CFB!$I$2:$I$1048576, MATCH(W2401, CFB!$W$2:$W$1048576, 0)):INDEX(CFB!$I$2:$I$1048576, MATCH(W2401, CFB!$W$2:$W$1048576, 0) + COUNTIF(CFB!$W$2:$W$1048576, W2401) - 1), 0)</f>
        <v>1</v>
      </c>
      <c r="M2401" s="2">
        <f>_xlfn.RANK.EQ(J2401, INDEX(CFB!$J$2:$J$1048576, MATCH(W2401, CFB!$W$2:$W$1048576, 0)):INDEX(CFB!$J$2:$J$1048576, MATCH(W2401, CFB!$W$2:$W$1048576, 0) + COUNTIF(CFB!$W$2:$W$1048576, W2401) - 1))</f>
        <v>15</v>
      </c>
      <c r="N2401" s="2">
        <f>RANK(K2401, INDEX(CFB!$K$2:$K$1048576, MATCH(W2401, CFB!$W$2:$W$1048576, 0)):INDEX(CFB!$K$2:$K$1048576, MATCH(W2401, CFB!$W$2:$W$1048576, 0) + COUNTIF(CFB!$W$2:$W$1048576, W2401) - 1))</f>
        <v>2</v>
      </c>
      <c r="O2401">
        <v>63.11</v>
      </c>
      <c r="P2401">
        <v>4.34</v>
      </c>
      <c r="Q2401">
        <v>9.9700000000000006</v>
      </c>
      <c r="R2401">
        <v>4.6399999999999997</v>
      </c>
      <c r="S2401">
        <v>7.13</v>
      </c>
      <c r="T2401">
        <v>2.82</v>
      </c>
      <c r="U2401">
        <v>8.49</v>
      </c>
      <c r="V2401">
        <v>3.67</v>
      </c>
      <c r="W2401">
        <v>2005</v>
      </c>
      <c r="X2401">
        <f t="shared" si="73"/>
        <v>0</v>
      </c>
    </row>
    <row r="2402" spans="1:24" ht="12.75" hidden="1" customHeight="1" x14ac:dyDescent="0.45">
      <c r="A2402">
        <v>3</v>
      </c>
      <c r="B2402" t="s">
        <v>9</v>
      </c>
      <c r="C2402" t="s">
        <v>10</v>
      </c>
      <c r="D2402" s="2" t="str">
        <f t="shared" si="72"/>
        <v>Ohio State2005</v>
      </c>
      <c r="E2402">
        <v>4</v>
      </c>
      <c r="F2402">
        <v>10</v>
      </c>
      <c r="G2402">
        <v>2</v>
      </c>
      <c r="H2402" s="2">
        <v>0</v>
      </c>
      <c r="I2402">
        <v>7.09</v>
      </c>
      <c r="J2402">
        <v>15.88</v>
      </c>
      <c r="K2402">
        <v>22.97</v>
      </c>
      <c r="L2402" s="2">
        <f>_xlfn.RANK.EQ(I2402, INDEX(CFB!$I$2:$I$1048576, MATCH(W2402, CFB!$W$2:$W$1048576, 0)):INDEX(CFB!$I$2:$I$1048576, MATCH(W2402, CFB!$W$2:$W$1048576, 0) + COUNTIF(CFB!$W$2:$W$1048576, W2402) - 1), 0)</f>
        <v>13</v>
      </c>
      <c r="M2402" s="2">
        <f>_xlfn.RANK.EQ(J2402, INDEX(CFB!$J$2:$J$1048576, MATCH(W2402, CFB!$W$2:$W$1048576, 0)):INDEX(CFB!$J$2:$J$1048576, MATCH(W2402, CFB!$W$2:$W$1048576, 0) + COUNTIF(CFB!$W$2:$W$1048576, W2402) - 1))</f>
        <v>1</v>
      </c>
      <c r="N2402" s="2">
        <f>RANK(K2402, INDEX(CFB!$K$2:$K$1048576, MATCH(W2402, CFB!$W$2:$W$1048576, 0)):INDEX(CFB!$K$2:$K$1048576, MATCH(W2402, CFB!$W$2:$W$1048576, 0) + COUNTIF(CFB!$W$2:$W$1048576, W2402) - 1))</f>
        <v>3</v>
      </c>
      <c r="O2402">
        <v>47.44</v>
      </c>
      <c r="P2402">
        <v>-4.18</v>
      </c>
      <c r="Q2402">
        <v>10.58</v>
      </c>
      <c r="R2402">
        <v>4.3899999999999997</v>
      </c>
      <c r="S2402">
        <v>5.3</v>
      </c>
      <c r="T2402">
        <v>1.1399999999999999</v>
      </c>
      <c r="U2402">
        <v>7.27</v>
      </c>
      <c r="V2402">
        <v>2.92</v>
      </c>
      <c r="W2402">
        <v>2005</v>
      </c>
      <c r="X2402">
        <f t="shared" si="73"/>
        <v>0</v>
      </c>
    </row>
    <row r="2403" spans="1:24" ht="12.75" hidden="1" customHeight="1" x14ac:dyDescent="0.45">
      <c r="A2403">
        <v>4</v>
      </c>
      <c r="B2403" t="s">
        <v>16</v>
      </c>
      <c r="C2403" t="s">
        <v>10</v>
      </c>
      <c r="D2403" s="2" t="str">
        <f t="shared" si="72"/>
        <v>Penn State2005</v>
      </c>
      <c r="E2403">
        <v>3</v>
      </c>
      <c r="F2403">
        <v>11</v>
      </c>
      <c r="G2403">
        <v>1</v>
      </c>
      <c r="H2403" s="2">
        <v>0</v>
      </c>
      <c r="I2403">
        <v>8.75</v>
      </c>
      <c r="J2403">
        <v>11.66</v>
      </c>
      <c r="K2403">
        <v>20.41</v>
      </c>
      <c r="L2403" s="2">
        <f>_xlfn.RANK.EQ(I2403, INDEX(CFB!$I$2:$I$1048576, MATCH(W2403, CFB!$W$2:$W$1048576, 0)):INDEX(CFB!$I$2:$I$1048576, MATCH(W2403, CFB!$W$2:$W$1048576, 0) + COUNTIF(CFB!$W$2:$W$1048576, W2403) - 1), 0)</f>
        <v>9</v>
      </c>
      <c r="M2403" s="2">
        <f>_xlfn.RANK.EQ(J2403, INDEX(CFB!$J$2:$J$1048576, MATCH(W2403, CFB!$W$2:$W$1048576, 0)):INDEX(CFB!$J$2:$J$1048576, MATCH(W2403, CFB!$W$2:$W$1048576, 0) + COUNTIF(CFB!$W$2:$W$1048576, W2403) - 1))</f>
        <v>4</v>
      </c>
      <c r="N2403" s="2">
        <f>RANK(K2403, INDEX(CFB!$K$2:$K$1048576, MATCH(W2403, CFB!$W$2:$W$1048576, 0)):INDEX(CFB!$K$2:$K$1048576, MATCH(W2403, CFB!$W$2:$W$1048576, 0) + COUNTIF(CFB!$W$2:$W$1048576, W2403) - 1))</f>
        <v>4</v>
      </c>
      <c r="O2403">
        <v>49.61</v>
      </c>
      <c r="P2403">
        <v>1.08</v>
      </c>
      <c r="Q2403">
        <v>8.92</v>
      </c>
      <c r="R2403">
        <v>4.22</v>
      </c>
      <c r="S2403">
        <v>5.88</v>
      </c>
      <c r="T2403">
        <v>1.54</v>
      </c>
      <c r="U2403">
        <v>7.03</v>
      </c>
      <c r="V2403">
        <v>2.98</v>
      </c>
      <c r="W2403">
        <v>2005</v>
      </c>
      <c r="X2403">
        <f t="shared" si="73"/>
        <v>0</v>
      </c>
    </row>
    <row r="2404" spans="1:24" ht="12.75" hidden="1" customHeight="1" x14ac:dyDescent="0.45">
      <c r="A2404">
        <v>5</v>
      </c>
      <c r="B2404" t="s">
        <v>33</v>
      </c>
      <c r="C2404" t="s">
        <v>164</v>
      </c>
      <c r="D2404" s="2" t="str">
        <f t="shared" si="72"/>
        <v>Virginia Tech2005</v>
      </c>
      <c r="E2404">
        <v>7</v>
      </c>
      <c r="F2404">
        <v>11</v>
      </c>
      <c r="G2404">
        <v>2</v>
      </c>
      <c r="H2404" s="2">
        <v>0</v>
      </c>
      <c r="I2404">
        <v>6.14</v>
      </c>
      <c r="J2404">
        <v>12.83</v>
      </c>
      <c r="K2404">
        <v>18.96</v>
      </c>
      <c r="L2404" s="2">
        <f>_xlfn.RANK.EQ(I2404, INDEX(CFB!$I$2:$I$1048576, MATCH(W2404, CFB!$W$2:$W$1048576, 0)):INDEX(CFB!$I$2:$I$1048576, MATCH(W2404, CFB!$W$2:$W$1048576, 0) + COUNTIF(CFB!$W$2:$W$1048576, W2404) - 1), 0)</f>
        <v>17</v>
      </c>
      <c r="M2404" s="2">
        <f>_xlfn.RANK.EQ(J2404, INDEX(CFB!$J$2:$J$1048576, MATCH(W2404, CFB!$W$2:$W$1048576, 0)):INDEX(CFB!$J$2:$J$1048576, MATCH(W2404, CFB!$W$2:$W$1048576, 0) + COUNTIF(CFB!$W$2:$W$1048576, W2404) - 1))</f>
        <v>2</v>
      </c>
      <c r="N2404" s="2">
        <f>RANK(K2404, INDEX(CFB!$K$2:$K$1048576, MATCH(W2404, CFB!$W$2:$W$1048576, 0)):INDEX(CFB!$K$2:$K$1048576, MATCH(W2404, CFB!$W$2:$W$1048576, 0) + COUNTIF(CFB!$W$2:$W$1048576, W2404) - 1))</f>
        <v>5</v>
      </c>
      <c r="O2404">
        <v>48.98</v>
      </c>
      <c r="P2404">
        <v>0.75</v>
      </c>
      <c r="Q2404">
        <v>9.7100000000000009</v>
      </c>
      <c r="R2404">
        <v>3.9</v>
      </c>
      <c r="S2404">
        <v>5.14</v>
      </c>
      <c r="T2404">
        <v>2.44</v>
      </c>
      <c r="U2404">
        <v>6.72</v>
      </c>
      <c r="V2404">
        <v>3.19</v>
      </c>
      <c r="W2404">
        <v>2005</v>
      </c>
      <c r="X2404">
        <f t="shared" si="73"/>
        <v>0</v>
      </c>
    </row>
    <row r="2405" spans="1:24" ht="12.75" hidden="1" customHeight="1" x14ac:dyDescent="0.45">
      <c r="A2405">
        <v>6</v>
      </c>
      <c r="B2405" t="s">
        <v>11</v>
      </c>
      <c r="C2405" t="s">
        <v>12</v>
      </c>
      <c r="D2405" s="2" t="str">
        <f t="shared" si="72"/>
        <v>Notre Dame2005</v>
      </c>
      <c r="E2405">
        <v>9</v>
      </c>
      <c r="F2405">
        <v>9</v>
      </c>
      <c r="G2405">
        <v>3</v>
      </c>
      <c r="H2405" s="2">
        <v>0</v>
      </c>
      <c r="I2405">
        <v>14.72</v>
      </c>
      <c r="J2405">
        <v>2.74</v>
      </c>
      <c r="K2405">
        <v>17.46</v>
      </c>
      <c r="L2405" s="2">
        <f>_xlfn.RANK.EQ(I2405, INDEX(CFB!$I$2:$I$1048576, MATCH(W2405, CFB!$W$2:$W$1048576, 0)):INDEX(CFB!$I$2:$I$1048576, MATCH(W2405, CFB!$W$2:$W$1048576, 0) + COUNTIF(CFB!$W$2:$W$1048576, W2405) - 1), 0)</f>
        <v>2</v>
      </c>
      <c r="M2405" s="2">
        <f>_xlfn.RANK.EQ(J2405, INDEX(CFB!$J$2:$J$1048576, MATCH(W2405, CFB!$W$2:$W$1048576, 0)):INDEX(CFB!$J$2:$J$1048576, MATCH(W2405, CFB!$W$2:$W$1048576, 0) + COUNTIF(CFB!$W$2:$W$1048576, W2405) - 1))</f>
        <v>38</v>
      </c>
      <c r="N2405" s="2">
        <f>RANK(K2405, INDEX(CFB!$K$2:$K$1048576, MATCH(W2405, CFB!$W$2:$W$1048576, 0)):INDEX(CFB!$K$2:$K$1048576, MATCH(W2405, CFB!$W$2:$W$1048576, 0) + COUNTIF(CFB!$W$2:$W$1048576, W2405) - 1))</f>
        <v>6</v>
      </c>
      <c r="O2405">
        <v>53.33</v>
      </c>
      <c r="P2405">
        <v>9.09</v>
      </c>
      <c r="Q2405">
        <v>10.27</v>
      </c>
      <c r="R2405">
        <v>6.05</v>
      </c>
      <c r="S2405">
        <v>4.6100000000000003</v>
      </c>
      <c r="T2405">
        <v>3.04</v>
      </c>
      <c r="U2405">
        <v>7.26</v>
      </c>
      <c r="V2405">
        <v>4.7</v>
      </c>
      <c r="W2405">
        <v>2005</v>
      </c>
      <c r="X2405">
        <f t="shared" si="73"/>
        <v>0</v>
      </c>
    </row>
    <row r="2406" spans="1:24" ht="12.75" hidden="1" customHeight="1" x14ac:dyDescent="0.45">
      <c r="A2406">
        <v>7</v>
      </c>
      <c r="B2406" t="s">
        <v>22</v>
      </c>
      <c r="C2406" t="s">
        <v>164</v>
      </c>
      <c r="D2406" s="2" t="str">
        <f t="shared" si="72"/>
        <v>Miami (FL)2005</v>
      </c>
      <c r="E2406">
        <v>17</v>
      </c>
      <c r="F2406">
        <v>9</v>
      </c>
      <c r="G2406">
        <v>3</v>
      </c>
      <c r="H2406" s="2">
        <v>0</v>
      </c>
      <c r="I2406">
        <v>3.83</v>
      </c>
      <c r="J2406">
        <v>11.26</v>
      </c>
      <c r="K2406">
        <v>15.09</v>
      </c>
      <c r="L2406" s="2">
        <f>_xlfn.RANK.EQ(I2406, INDEX(CFB!$I$2:$I$1048576, MATCH(W2406, CFB!$W$2:$W$1048576, 0)):INDEX(CFB!$I$2:$I$1048576, MATCH(W2406, CFB!$W$2:$W$1048576, 0) + COUNTIF(CFB!$W$2:$W$1048576, W2406) - 1), 0)</f>
        <v>37</v>
      </c>
      <c r="M2406" s="2">
        <f>_xlfn.RANK.EQ(J2406, INDEX(CFB!$J$2:$J$1048576, MATCH(W2406, CFB!$W$2:$W$1048576, 0)):INDEX(CFB!$J$2:$J$1048576, MATCH(W2406, CFB!$W$2:$W$1048576, 0) + COUNTIF(CFB!$W$2:$W$1048576, W2406) - 1))</f>
        <v>5</v>
      </c>
      <c r="N2406" s="2">
        <f>RANK(K2406, INDEX(CFB!$K$2:$K$1048576, MATCH(W2406, CFB!$W$2:$W$1048576, 0)):INDEX(CFB!$K$2:$K$1048576, MATCH(W2406, CFB!$W$2:$W$1048576, 0) + COUNTIF(CFB!$W$2:$W$1048576, W2406) - 1))</f>
        <v>7</v>
      </c>
      <c r="O2406">
        <v>42.19</v>
      </c>
      <c r="P2406">
        <v>2.56</v>
      </c>
      <c r="Q2406">
        <v>9.34</v>
      </c>
      <c r="R2406">
        <v>4.0599999999999996</v>
      </c>
      <c r="S2406">
        <v>4.6900000000000004</v>
      </c>
      <c r="T2406">
        <v>2.52</v>
      </c>
      <c r="U2406">
        <v>6.63</v>
      </c>
      <c r="V2406">
        <v>3.2</v>
      </c>
      <c r="W2406">
        <v>2005</v>
      </c>
      <c r="X2406">
        <f t="shared" si="73"/>
        <v>0</v>
      </c>
    </row>
    <row r="2407" spans="1:24" ht="12.75" hidden="1" customHeight="1" x14ac:dyDescent="0.45">
      <c r="A2407">
        <v>8</v>
      </c>
      <c r="B2407" t="s">
        <v>44</v>
      </c>
      <c r="C2407" t="s">
        <v>10</v>
      </c>
      <c r="D2407" s="2" t="str">
        <f t="shared" si="72"/>
        <v>Michigan2005</v>
      </c>
      <c r="F2407">
        <v>7</v>
      </c>
      <c r="G2407">
        <v>5</v>
      </c>
      <c r="H2407" s="2">
        <v>0</v>
      </c>
      <c r="I2407">
        <v>5.19</v>
      </c>
      <c r="J2407">
        <v>9.67</v>
      </c>
      <c r="K2407">
        <v>14.86</v>
      </c>
      <c r="L2407" s="2">
        <f>_xlfn.RANK.EQ(I2407, INDEX(CFB!$I$2:$I$1048576, MATCH(W2407, CFB!$W$2:$W$1048576, 0)):INDEX(CFB!$I$2:$I$1048576, MATCH(W2407, CFB!$W$2:$W$1048576, 0) + COUNTIF(CFB!$W$2:$W$1048576, W2407) - 1), 0)</f>
        <v>25</v>
      </c>
      <c r="M2407" s="2">
        <f>_xlfn.RANK.EQ(J2407, INDEX(CFB!$J$2:$J$1048576, MATCH(W2407, CFB!$W$2:$W$1048576, 0)):INDEX(CFB!$J$2:$J$1048576, MATCH(W2407, CFB!$W$2:$W$1048576, 0) + COUNTIF(CFB!$W$2:$W$1048576, W2407) - 1))</f>
        <v>9</v>
      </c>
      <c r="N2407" s="2">
        <f>RANK(K2407, INDEX(CFB!$K$2:$K$1048576, MATCH(W2407, CFB!$W$2:$W$1048576, 0)):INDEX(CFB!$K$2:$K$1048576, MATCH(W2407, CFB!$W$2:$W$1048576, 0) + COUNTIF(CFB!$W$2:$W$1048576, W2407) - 1))</f>
        <v>8</v>
      </c>
      <c r="O2407">
        <v>44.71</v>
      </c>
      <c r="P2407">
        <v>2.34</v>
      </c>
      <c r="Q2407">
        <v>8.09</v>
      </c>
      <c r="R2407">
        <v>4.3600000000000003</v>
      </c>
      <c r="S2407">
        <v>4.63</v>
      </c>
      <c r="T2407">
        <v>2.8</v>
      </c>
      <c r="U2407">
        <v>6.09</v>
      </c>
      <c r="V2407">
        <v>3.66</v>
      </c>
      <c r="W2407">
        <v>2005</v>
      </c>
      <c r="X2407">
        <f t="shared" si="73"/>
        <v>0</v>
      </c>
    </row>
    <row r="2408" spans="1:24" ht="12.75" hidden="1" customHeight="1" x14ac:dyDescent="0.45">
      <c r="A2408">
        <v>9</v>
      </c>
      <c r="B2408" t="s">
        <v>27</v>
      </c>
      <c r="C2408" t="s">
        <v>157</v>
      </c>
      <c r="D2408" s="2" t="str">
        <f t="shared" si="72"/>
        <v>LSU2005</v>
      </c>
      <c r="E2408">
        <v>6</v>
      </c>
      <c r="F2408">
        <v>11</v>
      </c>
      <c r="G2408">
        <v>2</v>
      </c>
      <c r="H2408" s="2">
        <v>0</v>
      </c>
      <c r="I2408">
        <v>4.3499999999999996</v>
      </c>
      <c r="J2408">
        <v>9.83</v>
      </c>
      <c r="K2408">
        <v>14.18</v>
      </c>
      <c r="L2408" s="2">
        <f>_xlfn.RANK.EQ(I2408, INDEX(CFB!$I$2:$I$1048576, MATCH(W2408, CFB!$W$2:$W$1048576, 0)):INDEX(CFB!$I$2:$I$1048576, MATCH(W2408, CFB!$W$2:$W$1048576, 0) + COUNTIF(CFB!$W$2:$W$1048576, W2408) - 1), 0)</f>
        <v>34</v>
      </c>
      <c r="M2408" s="2">
        <f>_xlfn.RANK.EQ(J2408, INDEX(CFB!$J$2:$J$1048576, MATCH(W2408, CFB!$W$2:$W$1048576, 0)):INDEX(CFB!$J$2:$J$1048576, MATCH(W2408, CFB!$W$2:$W$1048576, 0) + COUNTIF(CFB!$W$2:$W$1048576, W2408) - 1))</f>
        <v>8</v>
      </c>
      <c r="N2408" s="2">
        <f>RANK(K2408, INDEX(CFB!$K$2:$K$1048576, MATCH(W2408, CFB!$W$2:$W$1048576, 0)):INDEX(CFB!$K$2:$K$1048576, MATCH(W2408, CFB!$W$2:$W$1048576, 0) + COUNTIF(CFB!$W$2:$W$1048576, W2408) - 1))</f>
        <v>9</v>
      </c>
      <c r="O2408">
        <v>44.3</v>
      </c>
      <c r="P2408">
        <v>3.62</v>
      </c>
      <c r="Q2408">
        <v>9.33</v>
      </c>
      <c r="R2408">
        <v>4.1500000000000004</v>
      </c>
      <c r="S2408">
        <v>4.59</v>
      </c>
      <c r="T2408">
        <v>2.39</v>
      </c>
      <c r="U2408">
        <v>6.63</v>
      </c>
      <c r="V2408">
        <v>3.27</v>
      </c>
      <c r="W2408">
        <v>2005</v>
      </c>
      <c r="X2408">
        <f t="shared" si="73"/>
        <v>0</v>
      </c>
    </row>
    <row r="2409" spans="1:24" ht="12.75" hidden="1" customHeight="1" x14ac:dyDescent="0.45">
      <c r="A2409">
        <v>10</v>
      </c>
      <c r="B2409" t="s">
        <v>17</v>
      </c>
      <c r="C2409" t="s">
        <v>155</v>
      </c>
      <c r="D2409" s="2" t="str">
        <f t="shared" si="72"/>
        <v>Georgia2005</v>
      </c>
      <c r="E2409">
        <v>10</v>
      </c>
      <c r="F2409">
        <v>10</v>
      </c>
      <c r="G2409">
        <v>3</v>
      </c>
      <c r="H2409" s="2">
        <v>0</v>
      </c>
      <c r="I2409">
        <v>5.0999999999999996</v>
      </c>
      <c r="J2409">
        <v>8.65</v>
      </c>
      <c r="K2409">
        <v>13.75</v>
      </c>
      <c r="L2409" s="2">
        <f>_xlfn.RANK.EQ(I2409, INDEX(CFB!$I$2:$I$1048576, MATCH(W2409, CFB!$W$2:$W$1048576, 0)):INDEX(CFB!$I$2:$I$1048576, MATCH(W2409, CFB!$W$2:$W$1048576, 0) + COUNTIF(CFB!$W$2:$W$1048576, W2409) - 1), 0)</f>
        <v>27</v>
      </c>
      <c r="M2409" s="2">
        <f>_xlfn.RANK.EQ(J2409, INDEX(CFB!$J$2:$J$1048576, MATCH(W2409, CFB!$W$2:$W$1048576, 0)):INDEX(CFB!$J$2:$J$1048576, MATCH(W2409, CFB!$W$2:$W$1048576, 0) + COUNTIF(CFB!$W$2:$W$1048576, W2409) - 1))</f>
        <v>10</v>
      </c>
      <c r="N2409" s="2">
        <f>RANK(K2409, INDEX(CFB!$K$2:$K$1048576, MATCH(W2409, CFB!$W$2:$W$1048576, 0)):INDEX(CFB!$K$2:$K$1048576, MATCH(W2409, CFB!$W$2:$W$1048576, 0) + COUNTIF(CFB!$W$2:$W$1048576, W2409) - 1))</f>
        <v>10</v>
      </c>
      <c r="O2409">
        <v>43.8</v>
      </c>
      <c r="P2409">
        <v>4.01</v>
      </c>
      <c r="Q2409">
        <v>9.66</v>
      </c>
      <c r="R2409">
        <v>5.04</v>
      </c>
      <c r="S2409">
        <v>5.5</v>
      </c>
      <c r="T2409">
        <v>3.14</v>
      </c>
      <c r="U2409">
        <v>7.34</v>
      </c>
      <c r="V2409">
        <v>3.93</v>
      </c>
      <c r="W2409">
        <v>2005</v>
      </c>
      <c r="X2409">
        <f t="shared" si="73"/>
        <v>0</v>
      </c>
    </row>
    <row r="2410" spans="1:24" ht="12.75" hidden="1" customHeight="1" x14ac:dyDescent="0.45">
      <c r="A2410">
        <v>11</v>
      </c>
      <c r="B2410" t="s">
        <v>67</v>
      </c>
      <c r="C2410" t="s">
        <v>157</v>
      </c>
      <c r="D2410" s="2" t="str">
        <f t="shared" si="72"/>
        <v>Auburn2005</v>
      </c>
      <c r="E2410">
        <v>14</v>
      </c>
      <c r="F2410">
        <v>9</v>
      </c>
      <c r="G2410">
        <v>3</v>
      </c>
      <c r="H2410" s="2">
        <v>0</v>
      </c>
      <c r="I2410">
        <v>5.62</v>
      </c>
      <c r="J2410">
        <v>8.01</v>
      </c>
      <c r="K2410">
        <v>13.63</v>
      </c>
      <c r="L2410" s="2">
        <f>_xlfn.RANK.EQ(I2410, INDEX(CFB!$I$2:$I$1048576, MATCH(W2410, CFB!$W$2:$W$1048576, 0)):INDEX(CFB!$I$2:$I$1048576, MATCH(W2410, CFB!$W$2:$W$1048576, 0) + COUNTIF(CFB!$W$2:$W$1048576, W2410) - 1), 0)</f>
        <v>19</v>
      </c>
      <c r="M2410" s="2">
        <f>_xlfn.RANK.EQ(J2410, INDEX(CFB!$J$2:$J$1048576, MATCH(W2410, CFB!$W$2:$W$1048576, 0)):INDEX(CFB!$J$2:$J$1048576, MATCH(W2410, CFB!$W$2:$W$1048576, 0) + COUNTIF(CFB!$W$2:$W$1048576, W2410) - 1))</f>
        <v>13</v>
      </c>
      <c r="N2410" s="2">
        <f>RANK(K2410, INDEX(CFB!$K$2:$K$1048576, MATCH(W2410, CFB!$W$2:$W$1048576, 0)):INDEX(CFB!$K$2:$K$1048576, MATCH(W2410, CFB!$W$2:$W$1048576, 0) + COUNTIF(CFB!$W$2:$W$1048576, W2410) - 1))</f>
        <v>11</v>
      </c>
      <c r="O2410">
        <v>46.14</v>
      </c>
      <c r="P2410">
        <v>5.58</v>
      </c>
      <c r="Q2410">
        <v>9.16</v>
      </c>
      <c r="R2410">
        <v>5.54</v>
      </c>
      <c r="S2410">
        <v>5.49</v>
      </c>
      <c r="T2410">
        <v>3.13</v>
      </c>
      <c r="U2410">
        <v>7.07</v>
      </c>
      <c r="V2410">
        <v>4.3099999999999996</v>
      </c>
      <c r="W2410">
        <v>2005</v>
      </c>
      <c r="X2410">
        <f t="shared" si="73"/>
        <v>0</v>
      </c>
    </row>
    <row r="2411" spans="1:24" ht="12.75" hidden="1" customHeight="1" x14ac:dyDescent="0.45">
      <c r="A2411">
        <v>12</v>
      </c>
      <c r="B2411" t="s">
        <v>13</v>
      </c>
      <c r="C2411" t="s">
        <v>180</v>
      </c>
      <c r="D2411" s="2" t="str">
        <f t="shared" si="72"/>
        <v>Oregon2005</v>
      </c>
      <c r="E2411">
        <v>12</v>
      </c>
      <c r="F2411">
        <v>10</v>
      </c>
      <c r="G2411">
        <v>2</v>
      </c>
      <c r="H2411" s="2">
        <v>0</v>
      </c>
      <c r="I2411">
        <v>8.2200000000000006</v>
      </c>
      <c r="J2411">
        <v>4.91</v>
      </c>
      <c r="K2411">
        <v>13.13</v>
      </c>
      <c r="L2411" s="2">
        <f>_xlfn.RANK.EQ(I2411, INDEX(CFB!$I$2:$I$1048576, MATCH(W2411, CFB!$W$2:$W$1048576, 0)):INDEX(CFB!$I$2:$I$1048576, MATCH(W2411, CFB!$W$2:$W$1048576, 0) + COUNTIF(CFB!$W$2:$W$1048576, W2411) - 1), 0)</f>
        <v>10</v>
      </c>
      <c r="M2411" s="2">
        <f>_xlfn.RANK.EQ(J2411, INDEX(CFB!$J$2:$J$1048576, MATCH(W2411, CFB!$W$2:$W$1048576, 0)):INDEX(CFB!$J$2:$J$1048576, MATCH(W2411, CFB!$W$2:$W$1048576, 0) + COUNTIF(CFB!$W$2:$W$1048576, W2411) - 1))</f>
        <v>28</v>
      </c>
      <c r="N2411" s="2">
        <f>RANK(K2411, INDEX(CFB!$K$2:$K$1048576, MATCH(W2411, CFB!$W$2:$W$1048576, 0)):INDEX(CFB!$K$2:$K$1048576, MATCH(W2411, CFB!$W$2:$W$1048576, 0) + COUNTIF(CFB!$W$2:$W$1048576, W2411) - 1))</f>
        <v>12</v>
      </c>
      <c r="O2411">
        <v>47.79</v>
      </c>
      <c r="P2411">
        <v>8.4</v>
      </c>
      <c r="Q2411">
        <v>8.74</v>
      </c>
      <c r="R2411">
        <v>4.46</v>
      </c>
      <c r="S2411">
        <v>4.6100000000000003</v>
      </c>
      <c r="T2411">
        <v>3.08</v>
      </c>
      <c r="U2411">
        <v>6.78</v>
      </c>
      <c r="V2411">
        <v>3.77</v>
      </c>
      <c r="W2411">
        <v>2005</v>
      </c>
      <c r="X2411">
        <f t="shared" si="73"/>
        <v>0</v>
      </c>
    </row>
    <row r="2412" spans="1:24" ht="12.75" hidden="1" customHeight="1" x14ac:dyDescent="0.45">
      <c r="A2412">
        <v>13</v>
      </c>
      <c r="B2412" t="s">
        <v>89</v>
      </c>
      <c r="C2412" t="s">
        <v>179</v>
      </c>
      <c r="D2412" s="2" t="str">
        <f t="shared" si="72"/>
        <v>West Virginia2005</v>
      </c>
      <c r="E2412">
        <v>5</v>
      </c>
      <c r="F2412">
        <v>11</v>
      </c>
      <c r="G2412">
        <v>1</v>
      </c>
      <c r="H2412" s="2">
        <v>0</v>
      </c>
      <c r="I2412">
        <v>6.53</v>
      </c>
      <c r="J2412">
        <v>6.52</v>
      </c>
      <c r="K2412">
        <v>13.05</v>
      </c>
      <c r="L2412" s="2">
        <f>_xlfn.RANK.EQ(I2412, INDEX(CFB!$I$2:$I$1048576, MATCH(W2412, CFB!$W$2:$W$1048576, 0)):INDEX(CFB!$I$2:$I$1048576, MATCH(W2412, CFB!$W$2:$W$1048576, 0) + COUNTIF(CFB!$W$2:$W$1048576, W2412) - 1), 0)</f>
        <v>15</v>
      </c>
      <c r="M2412" s="2">
        <f>_xlfn.RANK.EQ(J2412, INDEX(CFB!$J$2:$J$1048576, MATCH(W2412, CFB!$W$2:$W$1048576, 0)):INDEX(CFB!$J$2:$J$1048576, MATCH(W2412, CFB!$W$2:$W$1048576, 0) + COUNTIF(CFB!$W$2:$W$1048576, W2412) - 1))</f>
        <v>22</v>
      </c>
      <c r="N2412" s="2">
        <f>RANK(K2412, INDEX(CFB!$K$2:$K$1048576, MATCH(W2412, CFB!$W$2:$W$1048576, 0)):INDEX(CFB!$K$2:$K$1048576, MATCH(W2412, CFB!$W$2:$W$1048576, 0) + COUNTIF(CFB!$W$2:$W$1048576, W2412) - 1))</f>
        <v>13</v>
      </c>
      <c r="O2412">
        <v>45.89</v>
      </c>
      <c r="P2412">
        <v>5.87</v>
      </c>
      <c r="Q2412">
        <v>8.6199999999999992</v>
      </c>
      <c r="R2412">
        <v>5.14</v>
      </c>
      <c r="S2412">
        <v>5.88</v>
      </c>
      <c r="T2412">
        <v>2.36</v>
      </c>
      <c r="U2412">
        <v>6.73</v>
      </c>
      <c r="V2412">
        <v>3.66</v>
      </c>
      <c r="W2412">
        <v>2005</v>
      </c>
      <c r="X2412">
        <f t="shared" si="73"/>
        <v>0</v>
      </c>
    </row>
    <row r="2413" spans="1:24" ht="12.75" hidden="1" customHeight="1" x14ac:dyDescent="0.45">
      <c r="A2413">
        <v>14</v>
      </c>
      <c r="B2413" t="s">
        <v>18</v>
      </c>
      <c r="C2413" t="s">
        <v>157</v>
      </c>
      <c r="D2413" s="2" t="str">
        <f t="shared" si="72"/>
        <v>Alabama2005</v>
      </c>
      <c r="E2413">
        <v>8</v>
      </c>
      <c r="F2413">
        <v>10</v>
      </c>
      <c r="G2413">
        <v>2</v>
      </c>
      <c r="H2413" s="2">
        <v>0</v>
      </c>
      <c r="I2413">
        <v>0.15</v>
      </c>
      <c r="J2413">
        <v>12.74</v>
      </c>
      <c r="K2413">
        <v>12.89</v>
      </c>
      <c r="L2413" s="2">
        <f>_xlfn.RANK.EQ(I2413, INDEX(CFB!$I$2:$I$1048576, MATCH(W2413, CFB!$W$2:$W$1048576, 0)):INDEX(CFB!$I$2:$I$1048576, MATCH(W2413, CFB!$W$2:$W$1048576, 0) + COUNTIF(CFB!$W$2:$W$1048576, W2413) - 1), 0)</f>
        <v>66</v>
      </c>
      <c r="M2413" s="2">
        <f>_xlfn.RANK.EQ(J2413, INDEX(CFB!$J$2:$J$1048576, MATCH(W2413, CFB!$W$2:$W$1048576, 0)):INDEX(CFB!$J$2:$J$1048576, MATCH(W2413, CFB!$W$2:$W$1048576, 0) + COUNTIF(CFB!$W$2:$W$1048576, W2413) - 1))</f>
        <v>3</v>
      </c>
      <c r="N2413" s="2">
        <f>RANK(K2413, INDEX(CFB!$K$2:$K$1048576, MATCH(W2413, CFB!$W$2:$W$1048576, 0)):INDEX(CFB!$K$2:$K$1048576, MATCH(W2413, CFB!$W$2:$W$1048576, 0) + COUNTIF(CFB!$W$2:$W$1048576, W2413) - 1))</f>
        <v>14</v>
      </c>
      <c r="O2413">
        <v>37.119999999999997</v>
      </c>
      <c r="P2413">
        <v>0.02</v>
      </c>
      <c r="Q2413">
        <v>8.81</v>
      </c>
      <c r="R2413">
        <v>4.38</v>
      </c>
      <c r="S2413">
        <v>4.58</v>
      </c>
      <c r="T2413">
        <v>2.94</v>
      </c>
      <c r="U2413">
        <v>6.46</v>
      </c>
      <c r="V2413">
        <v>3.57</v>
      </c>
      <c r="W2413">
        <v>2005</v>
      </c>
      <c r="X2413">
        <f t="shared" si="73"/>
        <v>0</v>
      </c>
    </row>
    <row r="2414" spans="1:24" ht="12.75" hidden="1" customHeight="1" x14ac:dyDescent="0.45">
      <c r="A2414">
        <v>15</v>
      </c>
      <c r="B2414" t="s">
        <v>35</v>
      </c>
      <c r="C2414" t="s">
        <v>155</v>
      </c>
      <c r="D2414" s="2" t="str">
        <f t="shared" si="72"/>
        <v>Florida2005</v>
      </c>
      <c r="E2414">
        <v>12</v>
      </c>
      <c r="F2414">
        <v>9</v>
      </c>
      <c r="G2414">
        <v>3</v>
      </c>
      <c r="H2414" s="2">
        <v>0</v>
      </c>
      <c r="I2414">
        <v>5.4</v>
      </c>
      <c r="J2414">
        <v>6.92</v>
      </c>
      <c r="K2414">
        <v>12.32</v>
      </c>
      <c r="L2414" s="2">
        <f>_xlfn.RANK.EQ(I2414, INDEX(CFB!$I$2:$I$1048576, MATCH(W2414, CFB!$W$2:$W$1048576, 0)):INDEX(CFB!$I$2:$I$1048576, MATCH(W2414, CFB!$W$2:$W$1048576, 0) + COUNTIF(CFB!$W$2:$W$1048576, W2414) - 1), 0)</f>
        <v>21</v>
      </c>
      <c r="M2414" s="2">
        <f>_xlfn.RANK.EQ(J2414, INDEX(CFB!$J$2:$J$1048576, MATCH(W2414, CFB!$W$2:$W$1048576, 0)):INDEX(CFB!$J$2:$J$1048576, MATCH(W2414, CFB!$W$2:$W$1048576, 0) + COUNTIF(CFB!$W$2:$W$1048576, W2414) - 1))</f>
        <v>19</v>
      </c>
      <c r="N2414" s="2">
        <f>RANK(K2414, INDEX(CFB!$K$2:$K$1048576, MATCH(W2414, CFB!$W$2:$W$1048576, 0)):INDEX(CFB!$K$2:$K$1048576, MATCH(W2414, CFB!$W$2:$W$1048576, 0) + COUNTIF(CFB!$W$2:$W$1048576, W2414) - 1))</f>
        <v>15</v>
      </c>
      <c r="O2414">
        <v>44.16</v>
      </c>
      <c r="P2414">
        <v>7.01</v>
      </c>
      <c r="Q2414">
        <v>8.74</v>
      </c>
      <c r="R2414">
        <v>5.28</v>
      </c>
      <c r="S2414">
        <v>4.7300000000000004</v>
      </c>
      <c r="T2414">
        <v>2.58</v>
      </c>
      <c r="U2414">
        <v>6.56</v>
      </c>
      <c r="V2414">
        <v>3.87</v>
      </c>
      <c r="W2414">
        <v>2005</v>
      </c>
      <c r="X2414">
        <f t="shared" si="73"/>
        <v>0</v>
      </c>
    </row>
    <row r="2415" spans="1:24" ht="12.75" hidden="1" customHeight="1" x14ac:dyDescent="0.45">
      <c r="A2415">
        <v>16</v>
      </c>
      <c r="B2415" t="s">
        <v>57</v>
      </c>
      <c r="C2415" t="s">
        <v>163</v>
      </c>
      <c r="D2415" s="2" t="str">
        <f t="shared" si="72"/>
        <v>Boston College2005</v>
      </c>
      <c r="E2415">
        <v>18</v>
      </c>
      <c r="F2415">
        <v>9</v>
      </c>
      <c r="G2415">
        <v>3</v>
      </c>
      <c r="H2415" s="2">
        <v>0</v>
      </c>
      <c r="I2415">
        <v>1.21</v>
      </c>
      <c r="J2415">
        <v>10.8</v>
      </c>
      <c r="K2415">
        <v>12.01</v>
      </c>
      <c r="L2415" s="2">
        <f>_xlfn.RANK.EQ(I2415, INDEX(CFB!$I$2:$I$1048576, MATCH(W2415, CFB!$W$2:$W$1048576, 0)):INDEX(CFB!$I$2:$I$1048576, MATCH(W2415, CFB!$W$2:$W$1048576, 0) + COUNTIF(CFB!$W$2:$W$1048576, W2415) - 1), 0)</f>
        <v>60</v>
      </c>
      <c r="M2415" s="2">
        <f>_xlfn.RANK.EQ(J2415, INDEX(CFB!$J$2:$J$1048576, MATCH(W2415, CFB!$W$2:$W$1048576, 0)):INDEX(CFB!$J$2:$J$1048576, MATCH(W2415, CFB!$W$2:$W$1048576, 0) + COUNTIF(CFB!$W$2:$W$1048576, W2415) - 1))</f>
        <v>7</v>
      </c>
      <c r="N2415" s="2">
        <f>RANK(K2415, INDEX(CFB!$K$2:$K$1048576, MATCH(W2415, CFB!$W$2:$W$1048576, 0)):INDEX(CFB!$K$2:$K$1048576, MATCH(W2415, CFB!$W$2:$W$1048576, 0) + COUNTIF(CFB!$W$2:$W$1048576, W2415) - 1))</f>
        <v>16</v>
      </c>
      <c r="O2415">
        <v>39.33</v>
      </c>
      <c r="P2415">
        <v>2.58</v>
      </c>
      <c r="Q2415">
        <v>8.5299999999999994</v>
      </c>
      <c r="R2415">
        <v>4.8</v>
      </c>
      <c r="S2415">
        <v>4.6500000000000004</v>
      </c>
      <c r="T2415">
        <v>2.08</v>
      </c>
      <c r="U2415">
        <v>6.45</v>
      </c>
      <c r="V2415">
        <v>3.54</v>
      </c>
      <c r="W2415">
        <v>2005</v>
      </c>
      <c r="X2415">
        <f t="shared" si="73"/>
        <v>0</v>
      </c>
    </row>
    <row r="2416" spans="1:24" ht="12.75" hidden="1" customHeight="1" x14ac:dyDescent="0.45">
      <c r="A2416">
        <v>17</v>
      </c>
      <c r="B2416" t="s">
        <v>72</v>
      </c>
      <c r="C2416" t="s">
        <v>10</v>
      </c>
      <c r="D2416" s="2" t="str">
        <f t="shared" si="72"/>
        <v>Wisconsin2005</v>
      </c>
      <c r="E2416">
        <v>15</v>
      </c>
      <c r="F2416">
        <v>10</v>
      </c>
      <c r="G2416">
        <v>3</v>
      </c>
      <c r="H2416" s="2">
        <v>0</v>
      </c>
      <c r="I2416">
        <v>8.09</v>
      </c>
      <c r="J2416">
        <v>3.71</v>
      </c>
      <c r="K2416">
        <v>11.81</v>
      </c>
      <c r="L2416" s="2">
        <f>_xlfn.RANK.EQ(I2416, INDEX(CFB!$I$2:$I$1048576, MATCH(W2416, CFB!$W$2:$W$1048576, 0)):INDEX(CFB!$I$2:$I$1048576, MATCH(W2416, CFB!$W$2:$W$1048576, 0) + COUNTIF(CFB!$W$2:$W$1048576, W2416) - 1), 0)</f>
        <v>11</v>
      </c>
      <c r="M2416" s="2">
        <f>_xlfn.RANK.EQ(J2416, INDEX(CFB!$J$2:$J$1048576, MATCH(W2416, CFB!$W$2:$W$1048576, 0)):INDEX(CFB!$J$2:$J$1048576, MATCH(W2416, CFB!$W$2:$W$1048576, 0) + COUNTIF(CFB!$W$2:$W$1048576, W2416) - 1))</f>
        <v>33</v>
      </c>
      <c r="N2416" s="2">
        <f>RANK(K2416, INDEX(CFB!$K$2:$K$1048576, MATCH(W2416, CFB!$W$2:$W$1048576, 0)):INDEX(CFB!$K$2:$K$1048576, MATCH(W2416, CFB!$W$2:$W$1048576, 0) + COUNTIF(CFB!$W$2:$W$1048576, W2416) - 1))</f>
        <v>17</v>
      </c>
      <c r="O2416">
        <v>46.42</v>
      </c>
      <c r="P2416">
        <v>9.36</v>
      </c>
      <c r="Q2416">
        <v>10</v>
      </c>
      <c r="R2416">
        <v>5.52</v>
      </c>
      <c r="S2416">
        <v>4.42</v>
      </c>
      <c r="T2416">
        <v>3.83</v>
      </c>
      <c r="U2416">
        <v>6.5</v>
      </c>
      <c r="V2416">
        <v>4.67</v>
      </c>
      <c r="W2416">
        <v>2005</v>
      </c>
      <c r="X2416">
        <f t="shared" si="73"/>
        <v>0</v>
      </c>
    </row>
    <row r="2417" spans="1:24" ht="12.75" hidden="1" customHeight="1" x14ac:dyDescent="0.45">
      <c r="A2417">
        <v>18</v>
      </c>
      <c r="B2417" t="s">
        <v>71</v>
      </c>
      <c r="C2417" t="s">
        <v>181</v>
      </c>
      <c r="D2417" s="2" t="str">
        <f t="shared" si="72"/>
        <v>Texas Tech2005</v>
      </c>
      <c r="E2417">
        <v>20</v>
      </c>
      <c r="F2417">
        <v>9</v>
      </c>
      <c r="G2417">
        <v>3</v>
      </c>
      <c r="H2417" s="2">
        <v>0</v>
      </c>
      <c r="I2417">
        <v>5.26</v>
      </c>
      <c r="J2417">
        <v>6.15</v>
      </c>
      <c r="K2417">
        <v>11.4</v>
      </c>
      <c r="L2417" s="2">
        <f>_xlfn.RANK.EQ(I2417, INDEX(CFB!$I$2:$I$1048576, MATCH(W2417, CFB!$W$2:$W$1048576, 0)):INDEX(CFB!$I$2:$I$1048576, MATCH(W2417, CFB!$W$2:$W$1048576, 0) + COUNTIF(CFB!$W$2:$W$1048576, W2417) - 1), 0)</f>
        <v>24</v>
      </c>
      <c r="M2417" s="2">
        <f>_xlfn.RANK.EQ(J2417, INDEX(CFB!$J$2:$J$1048576, MATCH(W2417, CFB!$W$2:$W$1048576, 0)):INDEX(CFB!$J$2:$J$1048576, MATCH(W2417, CFB!$W$2:$W$1048576, 0) + COUNTIF(CFB!$W$2:$W$1048576, W2417) - 1))</f>
        <v>25</v>
      </c>
      <c r="N2417" s="2">
        <f>RANK(K2417, INDEX(CFB!$K$2:$K$1048576, MATCH(W2417, CFB!$W$2:$W$1048576, 0)):INDEX(CFB!$K$2:$K$1048576, MATCH(W2417, CFB!$W$2:$W$1048576, 0) + COUNTIF(CFB!$W$2:$W$1048576, W2417) - 1))</f>
        <v>18</v>
      </c>
      <c r="O2417">
        <v>51.79</v>
      </c>
      <c r="P2417">
        <v>7.5</v>
      </c>
      <c r="Q2417">
        <v>8.94</v>
      </c>
      <c r="R2417">
        <v>4.95</v>
      </c>
      <c r="S2417">
        <v>5.07</v>
      </c>
      <c r="T2417">
        <v>3.23</v>
      </c>
      <c r="U2417">
        <v>7.59</v>
      </c>
      <c r="V2417">
        <v>4.0199999999999996</v>
      </c>
      <c r="W2417">
        <v>2005</v>
      </c>
      <c r="X2417">
        <f t="shared" si="73"/>
        <v>0</v>
      </c>
    </row>
    <row r="2418" spans="1:24" ht="12.75" hidden="1" customHeight="1" x14ac:dyDescent="0.45">
      <c r="A2418">
        <v>19</v>
      </c>
      <c r="B2418" t="s">
        <v>42</v>
      </c>
      <c r="C2418" t="s">
        <v>10</v>
      </c>
      <c r="D2418" s="2" t="str">
        <f t="shared" si="72"/>
        <v>Minnesota2005</v>
      </c>
      <c r="F2418">
        <v>7</v>
      </c>
      <c r="G2418">
        <v>5</v>
      </c>
      <c r="H2418" s="2">
        <v>0</v>
      </c>
      <c r="I2418">
        <v>12.31</v>
      </c>
      <c r="J2418">
        <v>-1</v>
      </c>
      <c r="K2418">
        <v>11.31</v>
      </c>
      <c r="L2418" s="2">
        <f>_xlfn.RANK.EQ(I2418, INDEX(CFB!$I$2:$I$1048576, MATCH(W2418, CFB!$W$2:$W$1048576, 0)):INDEX(CFB!$I$2:$I$1048576, MATCH(W2418, CFB!$W$2:$W$1048576, 0) + COUNTIF(CFB!$W$2:$W$1048576, W2418) - 1), 0)</f>
        <v>5</v>
      </c>
      <c r="M2418" s="2">
        <f>_xlfn.RANK.EQ(J2418, INDEX(CFB!$J$2:$J$1048576, MATCH(W2418, CFB!$W$2:$W$1048576, 0)):INDEX(CFB!$J$2:$J$1048576, MATCH(W2418, CFB!$W$2:$W$1048576, 0) + COUNTIF(CFB!$W$2:$W$1048576, W2418) - 1))</f>
        <v>61</v>
      </c>
      <c r="N2418" s="2">
        <f>RANK(K2418, INDEX(CFB!$K$2:$K$1048576, MATCH(W2418, CFB!$W$2:$W$1048576, 0)):INDEX(CFB!$K$2:$K$1048576, MATCH(W2418, CFB!$W$2:$W$1048576, 0) + COUNTIF(CFB!$W$2:$W$1048576, W2418) - 1))</f>
        <v>19</v>
      </c>
      <c r="O2418">
        <v>51.66</v>
      </c>
      <c r="P2418">
        <v>13.98</v>
      </c>
      <c r="Q2418">
        <v>9.67</v>
      </c>
      <c r="R2418">
        <v>5.79</v>
      </c>
      <c r="S2418">
        <v>6.14</v>
      </c>
      <c r="T2418">
        <v>3.59</v>
      </c>
      <c r="U2418">
        <v>7.38</v>
      </c>
      <c r="V2418">
        <v>4.79</v>
      </c>
      <c r="W2418">
        <v>2005</v>
      </c>
      <c r="X2418">
        <f t="shared" si="73"/>
        <v>0</v>
      </c>
    </row>
    <row r="2419" spans="1:24" ht="12.75" hidden="1" customHeight="1" x14ac:dyDescent="0.45">
      <c r="A2419">
        <v>20</v>
      </c>
      <c r="B2419" t="s">
        <v>36</v>
      </c>
      <c r="C2419" t="s">
        <v>10</v>
      </c>
      <c r="D2419" s="2" t="str">
        <f t="shared" si="72"/>
        <v>Iowa2005</v>
      </c>
      <c r="F2419">
        <v>7</v>
      </c>
      <c r="G2419">
        <v>5</v>
      </c>
      <c r="H2419" s="2">
        <v>0</v>
      </c>
      <c r="I2419">
        <v>3.66</v>
      </c>
      <c r="J2419">
        <v>7.64</v>
      </c>
      <c r="K2419">
        <v>11.3</v>
      </c>
      <c r="L2419" s="2">
        <f>_xlfn.RANK.EQ(I2419, INDEX(CFB!$I$2:$I$1048576, MATCH(W2419, CFB!$W$2:$W$1048576, 0)):INDEX(CFB!$I$2:$I$1048576, MATCH(W2419, CFB!$W$2:$W$1048576, 0) + COUNTIF(CFB!$W$2:$W$1048576, W2419) - 1), 0)</f>
        <v>39</v>
      </c>
      <c r="M2419" s="2">
        <f>_xlfn.RANK.EQ(J2419, INDEX(CFB!$J$2:$J$1048576, MATCH(W2419, CFB!$W$2:$W$1048576, 0)):INDEX(CFB!$J$2:$J$1048576, MATCH(W2419, CFB!$W$2:$W$1048576, 0) + COUNTIF(CFB!$W$2:$W$1048576, W2419) - 1))</f>
        <v>14</v>
      </c>
      <c r="N2419" s="2">
        <f>RANK(K2419, INDEX(CFB!$K$2:$K$1048576, MATCH(W2419, CFB!$W$2:$W$1048576, 0)):INDEX(CFB!$K$2:$K$1048576, MATCH(W2419, CFB!$W$2:$W$1048576, 0) + COUNTIF(CFB!$W$2:$W$1048576, W2419) - 1))</f>
        <v>20</v>
      </c>
      <c r="O2419">
        <v>42.98</v>
      </c>
      <c r="P2419">
        <v>5.12</v>
      </c>
      <c r="Q2419">
        <v>8.85</v>
      </c>
      <c r="R2419">
        <v>5.51</v>
      </c>
      <c r="S2419">
        <v>5.5</v>
      </c>
      <c r="T2419">
        <v>2.5</v>
      </c>
      <c r="U2419">
        <v>7.01</v>
      </c>
      <c r="V2419">
        <v>4.1100000000000003</v>
      </c>
      <c r="W2419">
        <v>2005</v>
      </c>
      <c r="X2419">
        <f t="shared" si="73"/>
        <v>0</v>
      </c>
    </row>
    <row r="2420" spans="1:24" ht="12.75" hidden="1" customHeight="1" x14ac:dyDescent="0.45">
      <c r="A2420">
        <v>21</v>
      </c>
      <c r="B2420" t="s">
        <v>54</v>
      </c>
      <c r="C2420" t="s">
        <v>181</v>
      </c>
      <c r="D2420" s="2" t="str">
        <f t="shared" si="72"/>
        <v>Oklahoma2005</v>
      </c>
      <c r="E2420">
        <v>22</v>
      </c>
      <c r="F2420">
        <v>8</v>
      </c>
      <c r="G2420">
        <v>4</v>
      </c>
      <c r="H2420" s="2">
        <v>0</v>
      </c>
      <c r="I2420">
        <v>4.6500000000000004</v>
      </c>
      <c r="J2420">
        <v>6.59</v>
      </c>
      <c r="K2420">
        <v>11.24</v>
      </c>
      <c r="L2420" s="2">
        <f>_xlfn.RANK.EQ(I2420, INDEX(CFB!$I$2:$I$1048576, MATCH(W2420, CFB!$W$2:$W$1048576, 0)):INDEX(CFB!$I$2:$I$1048576, MATCH(W2420, CFB!$W$2:$W$1048576, 0) + COUNTIF(CFB!$W$2:$W$1048576, W2420) - 1), 0)</f>
        <v>32</v>
      </c>
      <c r="M2420" s="2">
        <f>_xlfn.RANK.EQ(J2420, INDEX(CFB!$J$2:$J$1048576, MATCH(W2420, CFB!$W$2:$W$1048576, 0)):INDEX(CFB!$J$2:$J$1048576, MATCH(W2420, CFB!$W$2:$W$1048576, 0) + COUNTIF(CFB!$W$2:$W$1048576, W2420) - 1))</f>
        <v>21</v>
      </c>
      <c r="N2420" s="2">
        <f>RANK(K2420, INDEX(CFB!$K$2:$K$1048576, MATCH(W2420, CFB!$W$2:$W$1048576, 0)):INDEX(CFB!$K$2:$K$1048576, MATCH(W2420, CFB!$W$2:$W$1048576, 0) + COUNTIF(CFB!$W$2:$W$1048576, W2420) - 1))</f>
        <v>21</v>
      </c>
      <c r="O2420">
        <v>41.59</v>
      </c>
      <c r="P2420">
        <v>5.32</v>
      </c>
      <c r="Q2420">
        <v>7.81</v>
      </c>
      <c r="R2420">
        <v>4.6900000000000004</v>
      </c>
      <c r="S2420">
        <v>4.92</v>
      </c>
      <c r="T2420">
        <v>1.77</v>
      </c>
      <c r="U2420">
        <v>6.07</v>
      </c>
      <c r="V2420">
        <v>3.27</v>
      </c>
      <c r="W2420">
        <v>2005</v>
      </c>
      <c r="X2420">
        <f t="shared" si="73"/>
        <v>0</v>
      </c>
    </row>
    <row r="2421" spans="1:24" ht="12.75" hidden="1" customHeight="1" x14ac:dyDescent="0.45">
      <c r="A2421">
        <v>22</v>
      </c>
      <c r="B2421" t="s">
        <v>73</v>
      </c>
      <c r="C2421" t="s">
        <v>180</v>
      </c>
      <c r="D2421" s="2" t="str">
        <f t="shared" si="72"/>
        <v>UCLA2005</v>
      </c>
      <c r="E2421">
        <v>16</v>
      </c>
      <c r="F2421">
        <v>10</v>
      </c>
      <c r="G2421">
        <v>2</v>
      </c>
      <c r="H2421" s="2">
        <v>0</v>
      </c>
      <c r="I2421">
        <v>13.68</v>
      </c>
      <c r="J2421">
        <v>-2.46</v>
      </c>
      <c r="K2421">
        <v>11.22</v>
      </c>
      <c r="L2421" s="2">
        <f>_xlfn.RANK.EQ(I2421, INDEX(CFB!$I$2:$I$1048576, MATCH(W2421, CFB!$W$2:$W$1048576, 0)):INDEX(CFB!$I$2:$I$1048576, MATCH(W2421, CFB!$W$2:$W$1048576, 0) + COUNTIF(CFB!$W$2:$W$1048576, W2421) - 1), 0)</f>
        <v>4</v>
      </c>
      <c r="M2421" s="2">
        <f>_xlfn.RANK.EQ(J2421, INDEX(CFB!$J$2:$J$1048576, MATCH(W2421, CFB!$W$2:$W$1048576, 0)):INDEX(CFB!$J$2:$J$1048576, MATCH(W2421, CFB!$W$2:$W$1048576, 0) + COUNTIF(CFB!$W$2:$W$1048576, W2421) - 1))</f>
        <v>74</v>
      </c>
      <c r="N2421" s="2">
        <f>RANK(K2421, INDEX(CFB!$K$2:$K$1048576, MATCH(W2421, CFB!$W$2:$W$1048576, 0)):INDEX(CFB!$K$2:$K$1048576, MATCH(W2421, CFB!$W$2:$W$1048576, 0) + COUNTIF(CFB!$W$2:$W$1048576, W2421) - 1))</f>
        <v>22</v>
      </c>
      <c r="O2421">
        <v>52.23</v>
      </c>
      <c r="P2421">
        <v>18.78</v>
      </c>
      <c r="Q2421">
        <v>9.52</v>
      </c>
      <c r="R2421">
        <v>5.39</v>
      </c>
      <c r="S2421">
        <v>5.23</v>
      </c>
      <c r="T2421">
        <v>4.4000000000000004</v>
      </c>
      <c r="U2421">
        <v>7.25</v>
      </c>
      <c r="V2421">
        <v>4.7699999999999996</v>
      </c>
      <c r="W2421">
        <v>2005</v>
      </c>
      <c r="X2421">
        <f t="shared" si="73"/>
        <v>0</v>
      </c>
    </row>
    <row r="2422" spans="1:24" ht="12.75" hidden="1" customHeight="1" x14ac:dyDescent="0.45">
      <c r="A2422">
        <v>23</v>
      </c>
      <c r="B2422" t="s">
        <v>61</v>
      </c>
      <c r="C2422" t="s">
        <v>31</v>
      </c>
      <c r="D2422" s="2" t="str">
        <f t="shared" si="72"/>
        <v>Texas Christian2005</v>
      </c>
      <c r="E2422">
        <v>11</v>
      </c>
      <c r="F2422">
        <v>11</v>
      </c>
      <c r="G2422">
        <v>1</v>
      </c>
      <c r="H2422" s="2">
        <v>0</v>
      </c>
      <c r="I2422">
        <v>4.83</v>
      </c>
      <c r="J2422">
        <v>6.38</v>
      </c>
      <c r="K2422">
        <v>11.21</v>
      </c>
      <c r="L2422" s="2">
        <f>_xlfn.RANK.EQ(I2422, INDEX(CFB!$I$2:$I$1048576, MATCH(W2422, CFB!$W$2:$W$1048576, 0)):INDEX(CFB!$I$2:$I$1048576, MATCH(W2422, CFB!$W$2:$W$1048576, 0) + COUNTIF(CFB!$W$2:$W$1048576, W2422) - 1), 0)</f>
        <v>30</v>
      </c>
      <c r="M2422" s="2">
        <f>_xlfn.RANK.EQ(J2422, INDEX(CFB!$J$2:$J$1048576, MATCH(W2422, CFB!$W$2:$W$1048576, 0)):INDEX(CFB!$J$2:$J$1048576, MATCH(W2422, CFB!$W$2:$W$1048576, 0) + COUNTIF(CFB!$W$2:$W$1048576, W2422) - 1))</f>
        <v>23</v>
      </c>
      <c r="N2422" s="2">
        <f>RANK(K2422, INDEX(CFB!$K$2:$K$1048576, MATCH(W2422, CFB!$W$2:$W$1048576, 0)):INDEX(CFB!$K$2:$K$1048576, MATCH(W2422, CFB!$W$2:$W$1048576, 0) + COUNTIF(CFB!$W$2:$W$1048576, W2422) - 1))</f>
        <v>23</v>
      </c>
      <c r="O2422">
        <v>43.26</v>
      </c>
      <c r="P2422">
        <v>8.58</v>
      </c>
      <c r="Q2422">
        <v>7.55</v>
      </c>
      <c r="R2422">
        <v>5.0199999999999996</v>
      </c>
      <c r="S2422">
        <v>4.91</v>
      </c>
      <c r="T2422">
        <v>2.5099999999999998</v>
      </c>
      <c r="U2422">
        <v>6.01</v>
      </c>
      <c r="V2422">
        <v>3.79</v>
      </c>
      <c r="W2422">
        <v>2005</v>
      </c>
      <c r="X2422">
        <f t="shared" si="73"/>
        <v>0</v>
      </c>
    </row>
    <row r="2423" spans="1:24" ht="12.75" hidden="1" customHeight="1" x14ac:dyDescent="0.45">
      <c r="A2423">
        <v>24</v>
      </c>
      <c r="B2423" t="s">
        <v>25</v>
      </c>
      <c r="C2423" t="s">
        <v>179</v>
      </c>
      <c r="D2423" s="2" t="str">
        <f t="shared" si="72"/>
        <v>Louisville2005</v>
      </c>
      <c r="E2423">
        <v>19</v>
      </c>
      <c r="F2423">
        <v>9</v>
      </c>
      <c r="G2423">
        <v>3</v>
      </c>
      <c r="H2423" s="2">
        <v>0</v>
      </c>
      <c r="I2423">
        <v>11.63</v>
      </c>
      <c r="J2423">
        <v>-0.51</v>
      </c>
      <c r="K2423">
        <v>11.12</v>
      </c>
      <c r="L2423" s="2">
        <f>_xlfn.RANK.EQ(I2423, INDEX(CFB!$I$2:$I$1048576, MATCH(W2423, CFB!$W$2:$W$1048576, 0)):INDEX(CFB!$I$2:$I$1048576, MATCH(W2423, CFB!$W$2:$W$1048576, 0) + COUNTIF(CFB!$W$2:$W$1048576, W2423) - 1), 0)</f>
        <v>6</v>
      </c>
      <c r="M2423" s="2">
        <f>_xlfn.RANK.EQ(J2423, INDEX(CFB!$J$2:$J$1048576, MATCH(W2423, CFB!$W$2:$W$1048576, 0)):INDEX(CFB!$J$2:$J$1048576, MATCH(W2423, CFB!$W$2:$W$1048576, 0) + COUNTIF(CFB!$W$2:$W$1048576, W2423) - 1))</f>
        <v>55</v>
      </c>
      <c r="N2423" s="2">
        <f>RANK(K2423, INDEX(CFB!$K$2:$K$1048576, MATCH(W2423, CFB!$W$2:$W$1048576, 0)):INDEX(CFB!$K$2:$K$1048576, MATCH(W2423, CFB!$W$2:$W$1048576, 0) + COUNTIF(CFB!$W$2:$W$1048576, W2423) - 1))</f>
        <v>24</v>
      </c>
      <c r="O2423">
        <v>56.8</v>
      </c>
      <c r="P2423">
        <v>13.9</v>
      </c>
      <c r="Q2423">
        <v>10.79</v>
      </c>
      <c r="R2423">
        <v>5.95</v>
      </c>
      <c r="S2423">
        <v>5.53</v>
      </c>
      <c r="T2423">
        <v>2.62</v>
      </c>
      <c r="U2423">
        <v>7.9</v>
      </c>
      <c r="V2423">
        <v>4.16</v>
      </c>
      <c r="W2423">
        <v>2005</v>
      </c>
      <c r="X2423">
        <f t="shared" si="73"/>
        <v>0</v>
      </c>
    </row>
    <row r="2424" spans="1:24" ht="12.75" hidden="1" customHeight="1" x14ac:dyDescent="0.45">
      <c r="A2424">
        <v>25</v>
      </c>
      <c r="B2424" t="s">
        <v>26</v>
      </c>
      <c r="C2424" t="s">
        <v>163</v>
      </c>
      <c r="D2424" s="2" t="str">
        <f t="shared" si="72"/>
        <v>Clemson2005</v>
      </c>
      <c r="E2424">
        <v>21</v>
      </c>
      <c r="F2424">
        <v>8</v>
      </c>
      <c r="G2424">
        <v>4</v>
      </c>
      <c r="H2424" s="2">
        <v>0</v>
      </c>
      <c r="I2424">
        <v>4.87</v>
      </c>
      <c r="J2424">
        <v>6.22</v>
      </c>
      <c r="K2424">
        <v>11.09</v>
      </c>
      <c r="L2424" s="2">
        <f>_xlfn.RANK.EQ(I2424, INDEX(CFB!$I$2:$I$1048576, MATCH(W2424, CFB!$W$2:$W$1048576, 0)):INDEX(CFB!$I$2:$I$1048576, MATCH(W2424, CFB!$W$2:$W$1048576, 0) + COUNTIF(CFB!$W$2:$W$1048576, W2424) - 1), 0)</f>
        <v>29</v>
      </c>
      <c r="M2424" s="2">
        <f>_xlfn.RANK.EQ(J2424, INDEX(CFB!$J$2:$J$1048576, MATCH(W2424, CFB!$W$2:$W$1048576, 0)):INDEX(CFB!$J$2:$J$1048576, MATCH(W2424, CFB!$W$2:$W$1048576, 0) + COUNTIF(CFB!$W$2:$W$1048576, W2424) - 1))</f>
        <v>24</v>
      </c>
      <c r="N2424" s="2">
        <f>RANK(K2424, INDEX(CFB!$K$2:$K$1048576, MATCH(W2424, CFB!$W$2:$W$1048576, 0)):INDEX(CFB!$K$2:$K$1048576, MATCH(W2424, CFB!$W$2:$W$1048576, 0) + COUNTIF(CFB!$W$2:$W$1048576, W2424) - 1))</f>
        <v>25</v>
      </c>
      <c r="O2424">
        <v>40.33</v>
      </c>
      <c r="P2424">
        <v>6.11</v>
      </c>
      <c r="Q2424">
        <v>8.85</v>
      </c>
      <c r="R2424">
        <v>5.16</v>
      </c>
      <c r="S2424">
        <v>5.15</v>
      </c>
      <c r="T2424">
        <v>2.86</v>
      </c>
      <c r="U2424">
        <v>6.77</v>
      </c>
      <c r="V2424">
        <v>3.92</v>
      </c>
      <c r="W2424">
        <v>2005</v>
      </c>
      <c r="X2424">
        <f t="shared" si="73"/>
        <v>0</v>
      </c>
    </row>
    <row r="2425" spans="1:24" ht="12.75" hidden="1" customHeight="1" x14ac:dyDescent="0.45">
      <c r="A2425">
        <v>26</v>
      </c>
      <c r="B2425" t="s">
        <v>28</v>
      </c>
      <c r="C2425" t="s">
        <v>180</v>
      </c>
      <c r="D2425" s="2" t="str">
        <f t="shared" si="72"/>
        <v>Arizona State2005</v>
      </c>
      <c r="F2425">
        <v>7</v>
      </c>
      <c r="G2425">
        <v>5</v>
      </c>
      <c r="H2425" s="2">
        <v>0</v>
      </c>
      <c r="I2425">
        <v>11.21</v>
      </c>
      <c r="J2425">
        <v>-1.59</v>
      </c>
      <c r="K2425">
        <v>9.6300000000000008</v>
      </c>
      <c r="L2425" s="2">
        <f>_xlfn.RANK.EQ(I2425, INDEX(CFB!$I$2:$I$1048576, MATCH(W2425, CFB!$W$2:$W$1048576, 0)):INDEX(CFB!$I$2:$I$1048576, MATCH(W2425, CFB!$W$2:$W$1048576, 0) + COUNTIF(CFB!$W$2:$W$1048576, W2425) - 1), 0)</f>
        <v>8</v>
      </c>
      <c r="M2425" s="2">
        <f>_xlfn.RANK.EQ(J2425, INDEX(CFB!$J$2:$J$1048576, MATCH(W2425, CFB!$W$2:$W$1048576, 0)):INDEX(CFB!$J$2:$J$1048576, MATCH(W2425, CFB!$W$2:$W$1048576, 0) + COUNTIF(CFB!$W$2:$W$1048576, W2425) - 1))</f>
        <v>65</v>
      </c>
      <c r="N2425" s="2">
        <f>RANK(K2425, INDEX(CFB!$K$2:$K$1048576, MATCH(W2425, CFB!$W$2:$W$1048576, 0)):INDEX(CFB!$K$2:$K$1048576, MATCH(W2425, CFB!$W$2:$W$1048576, 0) + COUNTIF(CFB!$W$2:$W$1048576, W2425) - 1))</f>
        <v>26</v>
      </c>
      <c r="O2425">
        <v>49.41</v>
      </c>
      <c r="P2425">
        <v>14.11</v>
      </c>
      <c r="Q2425">
        <v>10.45</v>
      </c>
      <c r="R2425">
        <v>6.68</v>
      </c>
      <c r="S2425">
        <v>4.72</v>
      </c>
      <c r="T2425">
        <v>3.65</v>
      </c>
      <c r="U2425">
        <v>7.67</v>
      </c>
      <c r="V2425">
        <v>4.95</v>
      </c>
      <c r="W2425">
        <v>2005</v>
      </c>
      <c r="X2425">
        <f t="shared" si="73"/>
        <v>0</v>
      </c>
    </row>
    <row r="2426" spans="1:24" ht="12.75" hidden="1" customHeight="1" x14ac:dyDescent="0.45">
      <c r="A2426">
        <v>27</v>
      </c>
      <c r="B2426" t="s">
        <v>115</v>
      </c>
      <c r="C2426" t="s">
        <v>163</v>
      </c>
      <c r="D2426" s="2" t="str">
        <f t="shared" si="72"/>
        <v>Florida State2005</v>
      </c>
      <c r="E2426">
        <v>23</v>
      </c>
      <c r="F2426">
        <v>8</v>
      </c>
      <c r="G2426">
        <v>5</v>
      </c>
      <c r="H2426" s="2">
        <v>0</v>
      </c>
      <c r="I2426">
        <v>5.93</v>
      </c>
      <c r="J2426">
        <v>3.43</v>
      </c>
      <c r="K2426">
        <v>9.36</v>
      </c>
      <c r="L2426" s="2">
        <f>_xlfn.RANK.EQ(I2426, INDEX(CFB!$I$2:$I$1048576, MATCH(W2426, CFB!$W$2:$W$1048576, 0)):INDEX(CFB!$I$2:$I$1048576, MATCH(W2426, CFB!$W$2:$W$1048576, 0) + COUNTIF(CFB!$W$2:$W$1048576, W2426) - 1), 0)</f>
        <v>18</v>
      </c>
      <c r="M2426" s="2">
        <f>_xlfn.RANK.EQ(J2426, INDEX(CFB!$J$2:$J$1048576, MATCH(W2426, CFB!$W$2:$W$1048576, 0)):INDEX(CFB!$J$2:$J$1048576, MATCH(W2426, CFB!$W$2:$W$1048576, 0) + COUNTIF(CFB!$W$2:$W$1048576, W2426) - 1))</f>
        <v>34</v>
      </c>
      <c r="N2426" s="2">
        <f>RANK(K2426, INDEX(CFB!$K$2:$K$1048576, MATCH(W2426, CFB!$W$2:$W$1048576, 0)):INDEX(CFB!$K$2:$K$1048576, MATCH(W2426, CFB!$W$2:$W$1048576, 0) + COUNTIF(CFB!$W$2:$W$1048576, W2426) - 1))</f>
        <v>27</v>
      </c>
      <c r="O2426">
        <v>45.08</v>
      </c>
      <c r="P2426">
        <v>9.41</v>
      </c>
      <c r="Q2426">
        <v>8.74</v>
      </c>
      <c r="R2426">
        <v>5.09</v>
      </c>
      <c r="S2426">
        <v>4.2300000000000004</v>
      </c>
      <c r="T2426">
        <v>2.2000000000000002</v>
      </c>
      <c r="U2426">
        <v>6.72</v>
      </c>
      <c r="V2426">
        <v>3.62</v>
      </c>
      <c r="W2426">
        <v>2005</v>
      </c>
      <c r="X2426">
        <f t="shared" si="73"/>
        <v>0</v>
      </c>
    </row>
    <row r="2427" spans="1:24" ht="12.75" hidden="1" customHeight="1" x14ac:dyDescent="0.45">
      <c r="A2427">
        <v>28</v>
      </c>
      <c r="B2427" t="s">
        <v>103</v>
      </c>
      <c r="C2427" t="s">
        <v>10</v>
      </c>
      <c r="D2427" s="2" t="str">
        <f t="shared" si="72"/>
        <v>Northwestern2005</v>
      </c>
      <c r="F2427">
        <v>7</v>
      </c>
      <c r="G2427">
        <v>5</v>
      </c>
      <c r="H2427" s="2">
        <v>0</v>
      </c>
      <c r="I2427">
        <v>11.28</v>
      </c>
      <c r="J2427">
        <v>-2.0099999999999998</v>
      </c>
      <c r="K2427">
        <v>9.27</v>
      </c>
      <c r="L2427" s="2">
        <f>_xlfn.RANK.EQ(I2427, INDEX(CFB!$I$2:$I$1048576, MATCH(W2427, CFB!$W$2:$W$1048576, 0)):INDEX(CFB!$I$2:$I$1048576, MATCH(W2427, CFB!$W$2:$W$1048576, 0) + COUNTIF(CFB!$W$2:$W$1048576, W2427) - 1), 0)</f>
        <v>7</v>
      </c>
      <c r="M2427" s="2">
        <f>_xlfn.RANK.EQ(J2427, INDEX(CFB!$J$2:$J$1048576, MATCH(W2427, CFB!$W$2:$W$1048576, 0)):INDEX(CFB!$J$2:$J$1048576, MATCH(W2427, CFB!$W$2:$W$1048576, 0) + COUNTIF(CFB!$W$2:$W$1048576, W2427) - 1))</f>
        <v>69</v>
      </c>
      <c r="N2427" s="2">
        <f>RANK(K2427, INDEX(CFB!$K$2:$K$1048576, MATCH(W2427, CFB!$W$2:$W$1048576, 0)):INDEX(CFB!$K$2:$K$1048576, MATCH(W2427, CFB!$W$2:$W$1048576, 0) + COUNTIF(CFB!$W$2:$W$1048576, W2427) - 1))</f>
        <v>28</v>
      </c>
      <c r="O2427">
        <v>47.81</v>
      </c>
      <c r="P2427">
        <v>16.649999999999999</v>
      </c>
      <c r="Q2427">
        <v>8.5399999999999991</v>
      </c>
      <c r="R2427">
        <v>5.47</v>
      </c>
      <c r="S2427">
        <v>5.78</v>
      </c>
      <c r="T2427">
        <v>4.05</v>
      </c>
      <c r="U2427">
        <v>7.13</v>
      </c>
      <c r="V2427">
        <v>4.79</v>
      </c>
      <c r="W2427">
        <v>2005</v>
      </c>
      <c r="X2427">
        <f t="shared" si="73"/>
        <v>0</v>
      </c>
    </row>
    <row r="2428" spans="1:24" ht="12.75" hidden="1" customHeight="1" x14ac:dyDescent="0.45">
      <c r="A2428">
        <v>29</v>
      </c>
      <c r="B2428" t="s">
        <v>83</v>
      </c>
      <c r="C2428" t="s">
        <v>180</v>
      </c>
      <c r="D2428" s="2" t="str">
        <f t="shared" si="72"/>
        <v>California2005</v>
      </c>
      <c r="E2428">
        <v>25</v>
      </c>
      <c r="F2428">
        <v>8</v>
      </c>
      <c r="G2428">
        <v>4</v>
      </c>
      <c r="H2428" s="2">
        <v>0</v>
      </c>
      <c r="I2428">
        <v>3.58</v>
      </c>
      <c r="J2428">
        <v>5.07</v>
      </c>
      <c r="K2428">
        <v>8.64</v>
      </c>
      <c r="L2428" s="2">
        <f>_xlfn.RANK.EQ(I2428, INDEX(CFB!$I$2:$I$1048576, MATCH(W2428, CFB!$W$2:$W$1048576, 0)):INDEX(CFB!$I$2:$I$1048576, MATCH(W2428, CFB!$W$2:$W$1048576, 0) + COUNTIF(CFB!$W$2:$W$1048576, W2428) - 1), 0)</f>
        <v>41</v>
      </c>
      <c r="M2428" s="2">
        <f>_xlfn.RANK.EQ(J2428, INDEX(CFB!$J$2:$J$1048576, MATCH(W2428, CFB!$W$2:$W$1048576, 0)):INDEX(CFB!$J$2:$J$1048576, MATCH(W2428, CFB!$W$2:$W$1048576, 0) + COUNTIF(CFB!$W$2:$W$1048576, W2428) - 1))</f>
        <v>26</v>
      </c>
      <c r="N2428" s="2">
        <f>RANK(K2428, INDEX(CFB!$K$2:$K$1048576, MATCH(W2428, CFB!$W$2:$W$1048576, 0)):INDEX(CFB!$K$2:$K$1048576, MATCH(W2428, CFB!$W$2:$W$1048576, 0) + COUNTIF(CFB!$W$2:$W$1048576, W2428) - 1))</f>
        <v>29</v>
      </c>
      <c r="O2428">
        <v>42.92</v>
      </c>
      <c r="P2428">
        <v>7.66</v>
      </c>
      <c r="Q2428">
        <v>8.19</v>
      </c>
      <c r="R2428">
        <v>5.01</v>
      </c>
      <c r="S2428">
        <v>6.39</v>
      </c>
      <c r="T2428">
        <v>2.65</v>
      </c>
      <c r="U2428">
        <v>7.13</v>
      </c>
      <c r="V2428">
        <v>3.78</v>
      </c>
      <c r="W2428">
        <v>2005</v>
      </c>
      <c r="X2428">
        <f t="shared" si="73"/>
        <v>0</v>
      </c>
    </row>
    <row r="2429" spans="1:24" ht="12.75" hidden="1" customHeight="1" x14ac:dyDescent="0.45">
      <c r="A2429">
        <v>30</v>
      </c>
      <c r="B2429" t="s">
        <v>40</v>
      </c>
      <c r="C2429" t="s">
        <v>182</v>
      </c>
      <c r="D2429" s="2" t="str">
        <f t="shared" si="72"/>
        <v>Iowa State2005</v>
      </c>
      <c r="F2429">
        <v>7</v>
      </c>
      <c r="G2429">
        <v>5</v>
      </c>
      <c r="H2429" s="2">
        <v>0</v>
      </c>
      <c r="I2429">
        <v>3.52</v>
      </c>
      <c r="J2429">
        <v>4.96</v>
      </c>
      <c r="K2429">
        <v>8.48</v>
      </c>
      <c r="L2429" s="2">
        <f>_xlfn.RANK.EQ(I2429, INDEX(CFB!$I$2:$I$1048576, MATCH(W2429, CFB!$W$2:$W$1048576, 0)):INDEX(CFB!$I$2:$I$1048576, MATCH(W2429, CFB!$W$2:$W$1048576, 0) + COUNTIF(CFB!$W$2:$W$1048576, W2429) - 1), 0)</f>
        <v>42</v>
      </c>
      <c r="M2429" s="2">
        <f>_xlfn.RANK.EQ(J2429, INDEX(CFB!$J$2:$J$1048576, MATCH(W2429, CFB!$W$2:$W$1048576, 0)):INDEX(CFB!$J$2:$J$1048576, MATCH(W2429, CFB!$W$2:$W$1048576, 0) + COUNTIF(CFB!$W$2:$W$1048576, W2429) - 1))</f>
        <v>27</v>
      </c>
      <c r="N2429" s="2">
        <f>RANK(K2429, INDEX(CFB!$K$2:$K$1048576, MATCH(W2429, CFB!$W$2:$W$1048576, 0)):INDEX(CFB!$K$2:$K$1048576, MATCH(W2429, CFB!$W$2:$W$1048576, 0) + COUNTIF(CFB!$W$2:$W$1048576, W2429) - 1))</f>
        <v>30</v>
      </c>
      <c r="O2429">
        <v>40.89</v>
      </c>
      <c r="P2429">
        <v>7.63</v>
      </c>
      <c r="Q2429">
        <v>8.9600000000000009</v>
      </c>
      <c r="R2429">
        <v>5.97</v>
      </c>
      <c r="S2429">
        <v>3.71</v>
      </c>
      <c r="T2429">
        <v>2.2000000000000002</v>
      </c>
      <c r="U2429">
        <v>5.88</v>
      </c>
      <c r="V2429">
        <v>4.16</v>
      </c>
      <c r="W2429">
        <v>2005</v>
      </c>
      <c r="X2429">
        <f t="shared" si="73"/>
        <v>0</v>
      </c>
    </row>
    <row r="2430" spans="1:24" ht="12.75" hidden="1" customHeight="1" x14ac:dyDescent="0.45">
      <c r="A2430">
        <v>31</v>
      </c>
      <c r="B2430" t="s">
        <v>95</v>
      </c>
      <c r="C2430" t="s">
        <v>10</v>
      </c>
      <c r="D2430" s="2" t="str">
        <f t="shared" si="72"/>
        <v>Michigan State2005</v>
      </c>
      <c r="F2430">
        <v>5</v>
      </c>
      <c r="G2430">
        <v>6</v>
      </c>
      <c r="H2430" s="2">
        <v>0</v>
      </c>
      <c r="I2430">
        <v>6.81</v>
      </c>
      <c r="J2430">
        <v>1.52</v>
      </c>
      <c r="K2430">
        <v>8.32</v>
      </c>
      <c r="L2430" s="2">
        <f>_xlfn.RANK.EQ(I2430, INDEX(CFB!$I$2:$I$1048576, MATCH(W2430, CFB!$W$2:$W$1048576, 0)):INDEX(CFB!$I$2:$I$1048576, MATCH(W2430, CFB!$W$2:$W$1048576, 0) + COUNTIF(CFB!$W$2:$W$1048576, W2430) - 1), 0)</f>
        <v>14</v>
      </c>
      <c r="M2430" s="2">
        <f>_xlfn.RANK.EQ(J2430, INDEX(CFB!$J$2:$J$1048576, MATCH(W2430, CFB!$W$2:$W$1048576, 0)):INDEX(CFB!$J$2:$J$1048576, MATCH(W2430, CFB!$W$2:$W$1048576, 0) + COUNTIF(CFB!$W$2:$W$1048576, W2430) - 1))</f>
        <v>45</v>
      </c>
      <c r="N2430" s="2">
        <f>RANK(K2430, INDEX(CFB!$K$2:$K$1048576, MATCH(W2430, CFB!$W$2:$W$1048576, 0)):INDEX(CFB!$K$2:$K$1048576, MATCH(W2430, CFB!$W$2:$W$1048576, 0) + COUNTIF(CFB!$W$2:$W$1048576, W2430) - 1))</f>
        <v>31</v>
      </c>
      <c r="O2430">
        <v>47.52</v>
      </c>
      <c r="P2430">
        <v>12.49</v>
      </c>
      <c r="Q2430">
        <v>9.91</v>
      </c>
      <c r="R2430">
        <v>5.62</v>
      </c>
      <c r="S2430">
        <v>5.69</v>
      </c>
      <c r="T2430">
        <v>3.78</v>
      </c>
      <c r="U2430">
        <v>7.53</v>
      </c>
      <c r="V2430">
        <v>4.6399999999999997</v>
      </c>
      <c r="W2430">
        <v>2005</v>
      </c>
      <c r="X2430">
        <f t="shared" si="73"/>
        <v>0</v>
      </c>
    </row>
    <row r="2431" spans="1:24" ht="12.75" hidden="1" customHeight="1" x14ac:dyDescent="0.45">
      <c r="A2431">
        <v>32</v>
      </c>
      <c r="B2431" t="s">
        <v>47</v>
      </c>
      <c r="C2431" t="s">
        <v>182</v>
      </c>
      <c r="D2431" s="2" t="str">
        <f t="shared" si="72"/>
        <v>Nebraska2005</v>
      </c>
      <c r="E2431">
        <v>24</v>
      </c>
      <c r="F2431">
        <v>8</v>
      </c>
      <c r="G2431">
        <v>4</v>
      </c>
      <c r="H2431" s="2">
        <v>0</v>
      </c>
      <c r="I2431">
        <v>2.97</v>
      </c>
      <c r="J2431">
        <v>4.5999999999999996</v>
      </c>
      <c r="K2431">
        <v>7.57</v>
      </c>
      <c r="L2431" s="2">
        <f>_xlfn.RANK.EQ(I2431, INDEX(CFB!$I$2:$I$1048576, MATCH(W2431, CFB!$W$2:$W$1048576, 0)):INDEX(CFB!$I$2:$I$1048576, MATCH(W2431, CFB!$W$2:$W$1048576, 0) + COUNTIF(CFB!$W$2:$W$1048576, W2431) - 1), 0)</f>
        <v>44</v>
      </c>
      <c r="M2431" s="2">
        <f>_xlfn.RANK.EQ(J2431, INDEX(CFB!$J$2:$J$1048576, MATCH(W2431, CFB!$W$2:$W$1048576, 0)):INDEX(CFB!$J$2:$J$1048576, MATCH(W2431, CFB!$W$2:$W$1048576, 0) + COUNTIF(CFB!$W$2:$W$1048576, W2431) - 1))</f>
        <v>29</v>
      </c>
      <c r="N2431" s="2">
        <f>RANK(K2431, INDEX(CFB!$K$2:$K$1048576, MATCH(W2431, CFB!$W$2:$W$1048576, 0)):INDEX(CFB!$K$2:$K$1048576, MATCH(W2431, CFB!$W$2:$W$1048576, 0) + COUNTIF(CFB!$W$2:$W$1048576, W2431) - 1))</f>
        <v>32</v>
      </c>
      <c r="O2431">
        <v>39.35</v>
      </c>
      <c r="P2431">
        <v>7.86</v>
      </c>
      <c r="Q2431">
        <v>7.59</v>
      </c>
      <c r="R2431">
        <v>5.23</v>
      </c>
      <c r="S2431">
        <v>3.87</v>
      </c>
      <c r="T2431">
        <v>2.69</v>
      </c>
      <c r="U2431">
        <v>5.66</v>
      </c>
      <c r="V2431">
        <v>3.87</v>
      </c>
      <c r="W2431">
        <v>2005</v>
      </c>
      <c r="X2431">
        <f t="shared" si="73"/>
        <v>0</v>
      </c>
    </row>
    <row r="2432" spans="1:24" ht="12.75" hidden="1" customHeight="1" x14ac:dyDescent="0.45">
      <c r="A2432">
        <v>33</v>
      </c>
      <c r="B2432" t="s">
        <v>52</v>
      </c>
      <c r="C2432" t="s">
        <v>164</v>
      </c>
      <c r="D2432" s="2" t="str">
        <f t="shared" si="72"/>
        <v>Georgia Tech2005</v>
      </c>
      <c r="F2432">
        <v>7</v>
      </c>
      <c r="G2432">
        <v>5</v>
      </c>
      <c r="H2432" s="2">
        <v>0</v>
      </c>
      <c r="I2432">
        <v>-1.03</v>
      </c>
      <c r="J2432">
        <v>8.35</v>
      </c>
      <c r="K2432">
        <v>7.31</v>
      </c>
      <c r="L2432" s="2">
        <f>_xlfn.RANK.EQ(I2432, INDEX(CFB!$I$2:$I$1048576, MATCH(W2432, CFB!$W$2:$W$1048576, 0)):INDEX(CFB!$I$2:$I$1048576, MATCH(W2432, CFB!$W$2:$W$1048576, 0) + COUNTIF(CFB!$W$2:$W$1048576, W2432) - 1), 0)</f>
        <v>72</v>
      </c>
      <c r="M2432" s="2">
        <f>_xlfn.RANK.EQ(J2432, INDEX(CFB!$J$2:$J$1048576, MATCH(W2432, CFB!$W$2:$W$1048576, 0)):INDEX(CFB!$J$2:$J$1048576, MATCH(W2432, CFB!$W$2:$W$1048576, 0) + COUNTIF(CFB!$W$2:$W$1048576, W2432) - 1))</f>
        <v>11</v>
      </c>
      <c r="N2432" s="2">
        <f>RANK(K2432, INDEX(CFB!$K$2:$K$1048576, MATCH(W2432, CFB!$W$2:$W$1048576, 0)):INDEX(CFB!$K$2:$K$1048576, MATCH(W2432, CFB!$W$2:$W$1048576, 0) + COUNTIF(CFB!$W$2:$W$1048576, W2432) - 1))</f>
        <v>33</v>
      </c>
      <c r="O2432">
        <v>35.15</v>
      </c>
      <c r="P2432">
        <v>6.39</v>
      </c>
      <c r="Q2432">
        <v>7.42</v>
      </c>
      <c r="R2432">
        <v>5.1100000000000003</v>
      </c>
      <c r="S2432">
        <v>4.84</v>
      </c>
      <c r="T2432">
        <v>2.27</v>
      </c>
      <c r="U2432">
        <v>6.02</v>
      </c>
      <c r="V2432">
        <v>3.78</v>
      </c>
      <c r="W2432">
        <v>2005</v>
      </c>
      <c r="X2432">
        <f t="shared" si="73"/>
        <v>0</v>
      </c>
    </row>
    <row r="2433" spans="1:24" ht="12.75" hidden="1" customHeight="1" x14ac:dyDescent="0.45">
      <c r="A2433">
        <v>34</v>
      </c>
      <c r="B2433" t="s">
        <v>124</v>
      </c>
      <c r="C2433" t="s">
        <v>10</v>
      </c>
      <c r="D2433" s="2" t="str">
        <f t="shared" si="72"/>
        <v>Purdue2005</v>
      </c>
      <c r="F2433">
        <v>5</v>
      </c>
      <c r="G2433">
        <v>6</v>
      </c>
      <c r="H2433" s="2">
        <v>0</v>
      </c>
      <c r="I2433">
        <v>5.31</v>
      </c>
      <c r="J2433">
        <v>1.82</v>
      </c>
      <c r="K2433">
        <v>7.13</v>
      </c>
      <c r="L2433" s="2">
        <f>_xlfn.RANK.EQ(I2433, INDEX(CFB!$I$2:$I$1048576, MATCH(W2433, CFB!$W$2:$W$1048576, 0)):INDEX(CFB!$I$2:$I$1048576, MATCH(W2433, CFB!$W$2:$W$1048576, 0) + COUNTIF(CFB!$W$2:$W$1048576, W2433) - 1), 0)</f>
        <v>23</v>
      </c>
      <c r="M2433" s="2">
        <f>_xlfn.RANK.EQ(J2433, INDEX(CFB!$J$2:$J$1048576, MATCH(W2433, CFB!$W$2:$W$1048576, 0)):INDEX(CFB!$J$2:$J$1048576, MATCH(W2433, CFB!$W$2:$W$1048576, 0) + COUNTIF(CFB!$W$2:$W$1048576, W2433) - 1))</f>
        <v>44</v>
      </c>
      <c r="N2433" s="2">
        <f>RANK(K2433, INDEX(CFB!$K$2:$K$1048576, MATCH(W2433, CFB!$W$2:$W$1048576, 0)):INDEX(CFB!$K$2:$K$1048576, MATCH(W2433, CFB!$W$2:$W$1048576, 0) + COUNTIF(CFB!$W$2:$W$1048576, W2433) - 1))</f>
        <v>34</v>
      </c>
      <c r="O2433">
        <v>43.82</v>
      </c>
      <c r="P2433">
        <v>11.17</v>
      </c>
      <c r="Q2433">
        <v>7.54</v>
      </c>
      <c r="R2433">
        <v>6.28</v>
      </c>
      <c r="S2433">
        <v>5.46</v>
      </c>
      <c r="T2433">
        <v>2.56</v>
      </c>
      <c r="U2433">
        <v>6.41</v>
      </c>
      <c r="V2433">
        <v>4.37</v>
      </c>
      <c r="W2433">
        <v>2005</v>
      </c>
      <c r="X2433">
        <f t="shared" si="73"/>
        <v>0</v>
      </c>
    </row>
    <row r="2434" spans="1:24" ht="12.75" hidden="1" customHeight="1" x14ac:dyDescent="0.45">
      <c r="A2434">
        <v>35</v>
      </c>
      <c r="B2434" t="s">
        <v>39</v>
      </c>
      <c r="C2434" t="s">
        <v>182</v>
      </c>
      <c r="D2434" s="2" t="str">
        <f t="shared" si="72"/>
        <v>Colorado2005</v>
      </c>
      <c r="F2434">
        <v>7</v>
      </c>
      <c r="G2434">
        <v>6</v>
      </c>
      <c r="H2434" s="2">
        <v>0</v>
      </c>
      <c r="I2434">
        <v>-1.66</v>
      </c>
      <c r="J2434">
        <v>8.26</v>
      </c>
      <c r="K2434">
        <v>6.6</v>
      </c>
      <c r="L2434" s="2">
        <f>_xlfn.RANK.EQ(I2434, INDEX(CFB!$I$2:$I$1048576, MATCH(W2434, CFB!$W$2:$W$1048576, 0)):INDEX(CFB!$I$2:$I$1048576, MATCH(W2434, CFB!$W$2:$W$1048576, 0) + COUNTIF(CFB!$W$2:$W$1048576, W2434) - 1), 0)</f>
        <v>76</v>
      </c>
      <c r="M2434" s="2">
        <f>_xlfn.RANK.EQ(J2434, INDEX(CFB!$J$2:$J$1048576, MATCH(W2434, CFB!$W$2:$W$1048576, 0)):INDEX(CFB!$J$2:$J$1048576, MATCH(W2434, CFB!$W$2:$W$1048576, 0) + COUNTIF(CFB!$W$2:$W$1048576, W2434) - 1))</f>
        <v>12</v>
      </c>
      <c r="N2434" s="2">
        <f>RANK(K2434, INDEX(CFB!$K$2:$K$1048576, MATCH(W2434, CFB!$W$2:$W$1048576, 0)):INDEX(CFB!$K$2:$K$1048576, MATCH(W2434, CFB!$W$2:$W$1048576, 0) + COUNTIF(CFB!$W$2:$W$1048576, W2434) - 1))</f>
        <v>35</v>
      </c>
      <c r="O2434">
        <v>37.93</v>
      </c>
      <c r="P2434">
        <v>7.68</v>
      </c>
      <c r="Q2434">
        <v>7.67</v>
      </c>
      <c r="R2434">
        <v>5.27</v>
      </c>
      <c r="S2434">
        <v>4.3</v>
      </c>
      <c r="T2434">
        <v>1.81</v>
      </c>
      <c r="U2434">
        <v>6.01</v>
      </c>
      <c r="V2434">
        <v>3.66</v>
      </c>
      <c r="W2434">
        <v>2005</v>
      </c>
      <c r="X2434">
        <f t="shared" si="73"/>
        <v>0</v>
      </c>
    </row>
    <row r="2435" spans="1:24" ht="12.75" hidden="1" customHeight="1" x14ac:dyDescent="0.45">
      <c r="A2435">
        <v>36</v>
      </c>
      <c r="B2435" t="s">
        <v>91</v>
      </c>
      <c r="C2435" t="s">
        <v>163</v>
      </c>
      <c r="D2435" s="2" t="str">
        <f t="shared" ref="D2435:D2498" si="74">_xlfn.CONCAT(B2435, W2435)</f>
        <v>North Carolina State2005</v>
      </c>
      <c r="F2435">
        <v>7</v>
      </c>
      <c r="G2435">
        <v>5</v>
      </c>
      <c r="H2435" s="2">
        <v>0</v>
      </c>
      <c r="I2435">
        <v>-1.59</v>
      </c>
      <c r="J2435">
        <v>7.32</v>
      </c>
      <c r="K2435">
        <v>5.73</v>
      </c>
      <c r="L2435" s="2">
        <f>_xlfn.RANK.EQ(I2435, INDEX(CFB!$I$2:$I$1048576, MATCH(W2435, CFB!$W$2:$W$1048576, 0)):INDEX(CFB!$I$2:$I$1048576, MATCH(W2435, CFB!$W$2:$W$1048576, 0) + COUNTIF(CFB!$W$2:$W$1048576, W2435) - 1), 0)</f>
        <v>75</v>
      </c>
      <c r="M2435" s="2">
        <f>_xlfn.RANK.EQ(J2435, INDEX(CFB!$J$2:$J$1048576, MATCH(W2435, CFB!$W$2:$W$1048576, 0)):INDEX(CFB!$J$2:$J$1048576, MATCH(W2435, CFB!$W$2:$W$1048576, 0) + COUNTIF(CFB!$W$2:$W$1048576, W2435) - 1))</f>
        <v>17</v>
      </c>
      <c r="N2435" s="2">
        <f>RANK(K2435, INDEX(CFB!$K$2:$K$1048576, MATCH(W2435, CFB!$W$2:$W$1048576, 0)):INDEX(CFB!$K$2:$K$1048576, MATCH(W2435, CFB!$W$2:$W$1048576, 0) + COUNTIF(CFB!$W$2:$W$1048576, W2435) - 1))</f>
        <v>36</v>
      </c>
      <c r="O2435">
        <v>36.35</v>
      </c>
      <c r="P2435">
        <v>6.34</v>
      </c>
      <c r="Q2435">
        <v>8.27</v>
      </c>
      <c r="R2435">
        <v>4.84</v>
      </c>
      <c r="S2435">
        <v>4.3600000000000003</v>
      </c>
      <c r="T2435">
        <v>2.41</v>
      </c>
      <c r="U2435">
        <v>6.02</v>
      </c>
      <c r="V2435">
        <v>3.51</v>
      </c>
      <c r="W2435">
        <v>2005</v>
      </c>
      <c r="X2435">
        <f t="shared" ref="X2435:X2498" si="75">IF(E2435=1, 1,0)</f>
        <v>0</v>
      </c>
    </row>
    <row r="2436" spans="1:24" ht="12.75" hidden="1" customHeight="1" x14ac:dyDescent="0.45">
      <c r="A2436">
        <v>37</v>
      </c>
      <c r="B2436" t="s">
        <v>111</v>
      </c>
      <c r="C2436" t="s">
        <v>178</v>
      </c>
      <c r="D2436" s="2" t="str">
        <f t="shared" si="74"/>
        <v>Fresno State2005</v>
      </c>
      <c r="F2436">
        <v>8</v>
      </c>
      <c r="G2436">
        <v>5</v>
      </c>
      <c r="H2436" s="2">
        <v>0</v>
      </c>
      <c r="I2436">
        <v>4.43</v>
      </c>
      <c r="J2436">
        <v>1.28</v>
      </c>
      <c r="K2436">
        <v>5.72</v>
      </c>
      <c r="L2436" s="2">
        <f>_xlfn.RANK.EQ(I2436, INDEX(CFB!$I$2:$I$1048576, MATCH(W2436, CFB!$W$2:$W$1048576, 0)):INDEX(CFB!$I$2:$I$1048576, MATCH(W2436, CFB!$W$2:$W$1048576, 0) + COUNTIF(CFB!$W$2:$W$1048576, W2436) - 1), 0)</f>
        <v>33</v>
      </c>
      <c r="M2436" s="2">
        <f>_xlfn.RANK.EQ(J2436, INDEX(CFB!$J$2:$J$1048576, MATCH(W2436, CFB!$W$2:$W$1048576, 0)):INDEX(CFB!$J$2:$J$1048576, MATCH(W2436, CFB!$W$2:$W$1048576, 0) + COUNTIF(CFB!$W$2:$W$1048576, W2436) - 1))</f>
        <v>50</v>
      </c>
      <c r="N2436" s="2">
        <f>RANK(K2436, INDEX(CFB!$K$2:$K$1048576, MATCH(W2436, CFB!$W$2:$W$1048576, 0)):INDEX(CFB!$K$2:$K$1048576, MATCH(W2436, CFB!$W$2:$W$1048576, 0) + COUNTIF(CFB!$W$2:$W$1048576, W2436) - 1))</f>
        <v>37</v>
      </c>
      <c r="O2436">
        <v>43.84</v>
      </c>
      <c r="P2436">
        <v>12.19</v>
      </c>
      <c r="Q2436">
        <v>8.64</v>
      </c>
      <c r="R2436">
        <v>5.5</v>
      </c>
      <c r="S2436">
        <v>4.67</v>
      </c>
      <c r="T2436">
        <v>3.89</v>
      </c>
      <c r="U2436">
        <v>6.61</v>
      </c>
      <c r="V2436">
        <v>4.45</v>
      </c>
      <c r="W2436">
        <v>2005</v>
      </c>
      <c r="X2436">
        <f t="shared" si="75"/>
        <v>0</v>
      </c>
    </row>
    <row r="2437" spans="1:24" ht="12.75" hidden="1" customHeight="1" x14ac:dyDescent="0.45">
      <c r="A2437">
        <v>38</v>
      </c>
      <c r="B2437" t="s">
        <v>93</v>
      </c>
      <c r="C2437" t="s">
        <v>164</v>
      </c>
      <c r="D2437" s="2" t="str">
        <f t="shared" si="74"/>
        <v>Virginia2005</v>
      </c>
      <c r="F2437">
        <v>7</v>
      </c>
      <c r="G2437">
        <v>5</v>
      </c>
      <c r="H2437" s="2">
        <v>0</v>
      </c>
      <c r="I2437">
        <v>2.71</v>
      </c>
      <c r="J2437">
        <v>2.9</v>
      </c>
      <c r="K2437">
        <v>5.61</v>
      </c>
      <c r="L2437" s="2">
        <f>_xlfn.RANK.EQ(I2437, INDEX(CFB!$I$2:$I$1048576, MATCH(W2437, CFB!$W$2:$W$1048576, 0)):INDEX(CFB!$I$2:$I$1048576, MATCH(W2437, CFB!$W$2:$W$1048576, 0) + COUNTIF(CFB!$W$2:$W$1048576, W2437) - 1), 0)</f>
        <v>45</v>
      </c>
      <c r="M2437" s="2">
        <f>_xlfn.RANK.EQ(J2437, INDEX(CFB!$J$2:$J$1048576, MATCH(W2437, CFB!$W$2:$W$1048576, 0)):INDEX(CFB!$J$2:$J$1048576, MATCH(W2437, CFB!$W$2:$W$1048576, 0) + COUNTIF(CFB!$W$2:$W$1048576, W2437) - 1))</f>
        <v>37</v>
      </c>
      <c r="N2437" s="2">
        <f>RANK(K2437, INDEX(CFB!$K$2:$K$1048576, MATCH(W2437, CFB!$W$2:$W$1048576, 0)):INDEX(CFB!$K$2:$K$1048576, MATCH(W2437, CFB!$W$2:$W$1048576, 0) + COUNTIF(CFB!$W$2:$W$1048576, W2437) - 1))</f>
        <v>38</v>
      </c>
      <c r="O2437">
        <v>40.17</v>
      </c>
      <c r="P2437">
        <v>11.62</v>
      </c>
      <c r="Q2437">
        <v>8.9499999999999993</v>
      </c>
      <c r="R2437">
        <v>5.44</v>
      </c>
      <c r="S2437">
        <v>4.67</v>
      </c>
      <c r="T2437">
        <v>3.64</v>
      </c>
      <c r="U2437">
        <v>6.55</v>
      </c>
      <c r="V2437">
        <v>4.54</v>
      </c>
      <c r="W2437">
        <v>2005</v>
      </c>
      <c r="X2437">
        <f t="shared" si="75"/>
        <v>0</v>
      </c>
    </row>
    <row r="2438" spans="1:24" ht="12.75" hidden="1" customHeight="1" x14ac:dyDescent="0.45">
      <c r="A2438">
        <v>39</v>
      </c>
      <c r="B2438" t="s">
        <v>20</v>
      </c>
      <c r="C2438" t="s">
        <v>155</v>
      </c>
      <c r="D2438" s="2" t="str">
        <f t="shared" si="74"/>
        <v>South Carolina2005</v>
      </c>
      <c r="F2438">
        <v>7</v>
      </c>
      <c r="G2438">
        <v>5</v>
      </c>
      <c r="H2438" s="2">
        <v>0</v>
      </c>
      <c r="I2438">
        <v>1.04</v>
      </c>
      <c r="J2438">
        <v>4.21</v>
      </c>
      <c r="K2438">
        <v>5.24</v>
      </c>
      <c r="L2438" s="2">
        <f>_xlfn.RANK.EQ(I2438, INDEX(CFB!$I$2:$I$1048576, MATCH(W2438, CFB!$W$2:$W$1048576, 0)):INDEX(CFB!$I$2:$I$1048576, MATCH(W2438, CFB!$W$2:$W$1048576, 0) + COUNTIF(CFB!$W$2:$W$1048576, W2438) - 1), 0)</f>
        <v>61</v>
      </c>
      <c r="M2438" s="2">
        <f>_xlfn.RANK.EQ(J2438, INDEX(CFB!$J$2:$J$1048576, MATCH(W2438, CFB!$W$2:$W$1048576, 0)):INDEX(CFB!$J$2:$J$1048576, MATCH(W2438, CFB!$W$2:$W$1048576, 0) + COUNTIF(CFB!$W$2:$W$1048576, W2438) - 1))</f>
        <v>31</v>
      </c>
      <c r="N2438" s="2">
        <f>RANK(K2438, INDEX(CFB!$K$2:$K$1048576, MATCH(W2438, CFB!$W$2:$W$1048576, 0)):INDEX(CFB!$K$2:$K$1048576, MATCH(W2438, CFB!$W$2:$W$1048576, 0) + COUNTIF(CFB!$W$2:$W$1048576, W2438) - 1))</f>
        <v>39</v>
      </c>
      <c r="O2438">
        <v>38.25</v>
      </c>
      <c r="P2438">
        <v>10.92</v>
      </c>
      <c r="Q2438">
        <v>8.85</v>
      </c>
      <c r="R2438">
        <v>5.03</v>
      </c>
      <c r="S2438">
        <v>3.81</v>
      </c>
      <c r="T2438">
        <v>3.41</v>
      </c>
      <c r="U2438">
        <v>6.29</v>
      </c>
      <c r="V2438">
        <v>4.05</v>
      </c>
      <c r="W2438">
        <v>2005</v>
      </c>
      <c r="X2438">
        <f t="shared" si="75"/>
        <v>0</v>
      </c>
    </row>
    <row r="2439" spans="1:24" ht="12.75" hidden="1" customHeight="1" x14ac:dyDescent="0.45">
      <c r="A2439">
        <v>40</v>
      </c>
      <c r="B2439" t="s">
        <v>55</v>
      </c>
      <c r="C2439" t="s">
        <v>182</v>
      </c>
      <c r="D2439" s="2" t="str">
        <f t="shared" si="74"/>
        <v>Kansas2005</v>
      </c>
      <c r="F2439">
        <v>7</v>
      </c>
      <c r="G2439">
        <v>5</v>
      </c>
      <c r="H2439" s="2">
        <v>0</v>
      </c>
      <c r="I2439">
        <v>-1.76</v>
      </c>
      <c r="J2439">
        <v>6.98</v>
      </c>
      <c r="K2439">
        <v>5.22</v>
      </c>
      <c r="L2439" s="2">
        <f>_xlfn.RANK.EQ(I2439, INDEX(CFB!$I$2:$I$1048576, MATCH(W2439, CFB!$W$2:$W$1048576, 0)):INDEX(CFB!$I$2:$I$1048576, MATCH(W2439, CFB!$W$2:$W$1048576, 0) + COUNTIF(CFB!$W$2:$W$1048576, W2439) - 1), 0)</f>
        <v>77</v>
      </c>
      <c r="M2439" s="2">
        <f>_xlfn.RANK.EQ(J2439, INDEX(CFB!$J$2:$J$1048576, MATCH(W2439, CFB!$W$2:$W$1048576, 0)):INDEX(CFB!$J$2:$J$1048576, MATCH(W2439, CFB!$W$2:$W$1048576, 0) + COUNTIF(CFB!$W$2:$W$1048576, W2439) - 1))</f>
        <v>18</v>
      </c>
      <c r="N2439" s="2">
        <f>RANK(K2439, INDEX(CFB!$K$2:$K$1048576, MATCH(W2439, CFB!$W$2:$W$1048576, 0)):INDEX(CFB!$K$2:$K$1048576, MATCH(W2439, CFB!$W$2:$W$1048576, 0) + COUNTIF(CFB!$W$2:$W$1048576, W2439) - 1))</f>
        <v>40</v>
      </c>
      <c r="O2439">
        <v>35.33</v>
      </c>
      <c r="P2439">
        <v>8.61</v>
      </c>
      <c r="Q2439">
        <v>7.21</v>
      </c>
      <c r="R2439">
        <v>5.29</v>
      </c>
      <c r="S2439">
        <v>4.66</v>
      </c>
      <c r="T2439">
        <v>1.84</v>
      </c>
      <c r="U2439">
        <v>5.84</v>
      </c>
      <c r="V2439">
        <v>3.56</v>
      </c>
      <c r="W2439">
        <v>2005</v>
      </c>
      <c r="X2439">
        <f t="shared" si="75"/>
        <v>0</v>
      </c>
    </row>
    <row r="2440" spans="1:24" ht="12.75" hidden="1" customHeight="1" x14ac:dyDescent="0.45">
      <c r="A2440">
        <v>41</v>
      </c>
      <c r="B2440" t="s">
        <v>96</v>
      </c>
      <c r="C2440" t="s">
        <v>163</v>
      </c>
      <c r="D2440" s="2" t="str">
        <f t="shared" si="74"/>
        <v>Maryland2005</v>
      </c>
      <c r="F2440">
        <v>5</v>
      </c>
      <c r="G2440">
        <v>6</v>
      </c>
      <c r="H2440" s="2">
        <v>0</v>
      </c>
      <c r="I2440">
        <v>3.82</v>
      </c>
      <c r="J2440">
        <v>1.29</v>
      </c>
      <c r="K2440">
        <v>5.1100000000000003</v>
      </c>
      <c r="L2440" s="2">
        <f>_xlfn.RANK.EQ(I2440, INDEX(CFB!$I$2:$I$1048576, MATCH(W2440, CFB!$W$2:$W$1048576, 0)):INDEX(CFB!$I$2:$I$1048576, MATCH(W2440, CFB!$W$2:$W$1048576, 0) + COUNTIF(CFB!$W$2:$W$1048576, W2440) - 1), 0)</f>
        <v>38</v>
      </c>
      <c r="M2440" s="2">
        <f>_xlfn.RANK.EQ(J2440, INDEX(CFB!$J$2:$J$1048576, MATCH(W2440, CFB!$W$2:$W$1048576, 0)):INDEX(CFB!$J$2:$J$1048576, MATCH(W2440, CFB!$W$2:$W$1048576, 0) + COUNTIF(CFB!$W$2:$W$1048576, W2440) - 1))</f>
        <v>49</v>
      </c>
      <c r="N2440" s="2">
        <f>RANK(K2440, INDEX(CFB!$K$2:$K$1048576, MATCH(W2440, CFB!$W$2:$W$1048576, 0)):INDEX(CFB!$K$2:$K$1048576, MATCH(W2440, CFB!$W$2:$W$1048576, 0) + COUNTIF(CFB!$W$2:$W$1048576, W2440) - 1))</f>
        <v>41</v>
      </c>
      <c r="O2440">
        <v>39.99</v>
      </c>
      <c r="P2440">
        <v>11.92</v>
      </c>
      <c r="Q2440">
        <v>9.4700000000000006</v>
      </c>
      <c r="R2440">
        <v>5.79</v>
      </c>
      <c r="S2440">
        <v>4.47</v>
      </c>
      <c r="T2440">
        <v>3.29</v>
      </c>
      <c r="U2440">
        <v>6.67</v>
      </c>
      <c r="V2440">
        <v>4.3099999999999996</v>
      </c>
      <c r="W2440">
        <v>2005</v>
      </c>
      <c r="X2440">
        <f t="shared" si="75"/>
        <v>0</v>
      </c>
    </row>
    <row r="2441" spans="1:24" ht="12.75" hidden="1" customHeight="1" x14ac:dyDescent="0.45">
      <c r="A2441">
        <v>42</v>
      </c>
      <c r="B2441" t="s">
        <v>102</v>
      </c>
      <c r="C2441" t="s">
        <v>179</v>
      </c>
      <c r="D2441" s="2" t="str">
        <f t="shared" si="74"/>
        <v>South Florida2005</v>
      </c>
      <c r="F2441">
        <v>6</v>
      </c>
      <c r="G2441">
        <v>6</v>
      </c>
      <c r="H2441" s="2">
        <v>0</v>
      </c>
      <c r="I2441">
        <v>-1.79</v>
      </c>
      <c r="J2441">
        <v>6.86</v>
      </c>
      <c r="K2441">
        <v>5.07</v>
      </c>
      <c r="L2441" s="2">
        <f>_xlfn.RANK.EQ(I2441, INDEX(CFB!$I$2:$I$1048576, MATCH(W2441, CFB!$W$2:$W$1048576, 0)):INDEX(CFB!$I$2:$I$1048576, MATCH(W2441, CFB!$W$2:$W$1048576, 0) + COUNTIF(CFB!$W$2:$W$1048576, W2441) - 1), 0)</f>
        <v>79</v>
      </c>
      <c r="M2441" s="2">
        <f>_xlfn.RANK.EQ(J2441, INDEX(CFB!$J$2:$J$1048576, MATCH(W2441, CFB!$W$2:$W$1048576, 0)):INDEX(CFB!$J$2:$J$1048576, MATCH(W2441, CFB!$W$2:$W$1048576, 0) + COUNTIF(CFB!$W$2:$W$1048576, W2441) - 1))</f>
        <v>20</v>
      </c>
      <c r="N2441" s="2">
        <f>RANK(K2441, INDEX(CFB!$K$2:$K$1048576, MATCH(W2441, CFB!$W$2:$W$1048576, 0)):INDEX(CFB!$K$2:$K$1048576, MATCH(W2441, CFB!$W$2:$W$1048576, 0) + COUNTIF(CFB!$W$2:$W$1048576, W2441) - 1))</f>
        <v>42</v>
      </c>
      <c r="O2441">
        <v>37.28</v>
      </c>
      <c r="P2441">
        <v>5.39</v>
      </c>
      <c r="Q2441">
        <v>7.17</v>
      </c>
      <c r="R2441">
        <v>5.12</v>
      </c>
      <c r="S2441">
        <v>5.13</v>
      </c>
      <c r="T2441">
        <v>3.37</v>
      </c>
      <c r="U2441">
        <v>5.9</v>
      </c>
      <c r="V2441">
        <v>4.13</v>
      </c>
      <c r="W2441">
        <v>2005</v>
      </c>
      <c r="X2441">
        <f t="shared" si="75"/>
        <v>0</v>
      </c>
    </row>
    <row r="2442" spans="1:24" ht="12.75" hidden="1" customHeight="1" x14ac:dyDescent="0.45">
      <c r="A2442">
        <v>43</v>
      </c>
      <c r="B2442" t="s">
        <v>37</v>
      </c>
      <c r="C2442" t="s">
        <v>155</v>
      </c>
      <c r="D2442" s="2" t="str">
        <f t="shared" si="74"/>
        <v>Tennessee2005</v>
      </c>
      <c r="F2442">
        <v>5</v>
      </c>
      <c r="G2442">
        <v>6</v>
      </c>
      <c r="H2442" s="2">
        <v>0</v>
      </c>
      <c r="I2442">
        <v>-3.25</v>
      </c>
      <c r="J2442">
        <v>7.5</v>
      </c>
      <c r="K2442">
        <v>4.25</v>
      </c>
      <c r="L2442" s="2">
        <f>_xlfn.RANK.EQ(I2442, INDEX(CFB!$I$2:$I$1048576, MATCH(W2442, CFB!$W$2:$W$1048576, 0)):INDEX(CFB!$I$2:$I$1048576, MATCH(W2442, CFB!$W$2:$W$1048576, 0) + COUNTIF(CFB!$W$2:$W$1048576, W2442) - 1), 0)</f>
        <v>87</v>
      </c>
      <c r="M2442" s="2">
        <f>_xlfn.RANK.EQ(J2442, INDEX(CFB!$J$2:$J$1048576, MATCH(W2442, CFB!$W$2:$W$1048576, 0)):INDEX(CFB!$J$2:$J$1048576, MATCH(W2442, CFB!$W$2:$W$1048576, 0) + COUNTIF(CFB!$W$2:$W$1048576, W2442) - 1))</f>
        <v>16</v>
      </c>
      <c r="N2442" s="2">
        <f>RANK(K2442, INDEX(CFB!$K$2:$K$1048576, MATCH(W2442, CFB!$W$2:$W$1048576, 0)):INDEX(CFB!$K$2:$K$1048576, MATCH(W2442, CFB!$W$2:$W$1048576, 0) + COUNTIF(CFB!$W$2:$W$1048576, W2442) - 1))</f>
        <v>43</v>
      </c>
      <c r="O2442">
        <v>33.81</v>
      </c>
      <c r="P2442">
        <v>5.21</v>
      </c>
      <c r="Q2442">
        <v>7.5</v>
      </c>
      <c r="R2442">
        <v>4.88</v>
      </c>
      <c r="S2442">
        <v>4.1900000000000004</v>
      </c>
      <c r="T2442">
        <v>2.0299999999999998</v>
      </c>
      <c r="U2442">
        <v>5.75</v>
      </c>
      <c r="V2442">
        <v>3.43</v>
      </c>
      <c r="W2442">
        <v>2005</v>
      </c>
      <c r="X2442">
        <f t="shared" si="75"/>
        <v>0</v>
      </c>
    </row>
    <row r="2443" spans="1:24" ht="12.75" hidden="1" customHeight="1" x14ac:dyDescent="0.45">
      <c r="A2443">
        <v>44</v>
      </c>
      <c r="B2443" t="s">
        <v>147</v>
      </c>
      <c r="C2443" t="s">
        <v>165</v>
      </c>
      <c r="D2443" s="2" t="str">
        <f t="shared" si="74"/>
        <v>Tulsa2005</v>
      </c>
      <c r="F2443">
        <v>9</v>
      </c>
      <c r="G2443">
        <v>4</v>
      </c>
      <c r="H2443" s="2">
        <v>0</v>
      </c>
      <c r="I2443">
        <v>2.58</v>
      </c>
      <c r="J2443">
        <v>1.37</v>
      </c>
      <c r="K2443">
        <v>3.95</v>
      </c>
      <c r="L2443" s="2">
        <f>_xlfn.RANK.EQ(I2443, INDEX(CFB!$I$2:$I$1048576, MATCH(W2443, CFB!$W$2:$W$1048576, 0)):INDEX(CFB!$I$2:$I$1048576, MATCH(W2443, CFB!$W$2:$W$1048576, 0) + COUNTIF(CFB!$W$2:$W$1048576, W2443) - 1), 0)</f>
        <v>47</v>
      </c>
      <c r="M2443" s="2">
        <f>_xlfn.RANK.EQ(J2443, INDEX(CFB!$J$2:$J$1048576, MATCH(W2443, CFB!$W$2:$W$1048576, 0)):INDEX(CFB!$J$2:$J$1048576, MATCH(W2443, CFB!$W$2:$W$1048576, 0) + COUNTIF(CFB!$W$2:$W$1048576, W2443) - 1))</f>
        <v>48</v>
      </c>
      <c r="N2443" s="2">
        <f>RANK(K2443, INDEX(CFB!$K$2:$K$1048576, MATCH(W2443, CFB!$W$2:$W$1048576, 0)):INDEX(CFB!$K$2:$K$1048576, MATCH(W2443, CFB!$W$2:$W$1048576, 0) + COUNTIF(CFB!$W$2:$W$1048576, W2443) - 1))</f>
        <v>44</v>
      </c>
      <c r="O2443">
        <v>41.47</v>
      </c>
      <c r="P2443">
        <v>13.69</v>
      </c>
      <c r="Q2443">
        <v>8.14</v>
      </c>
      <c r="R2443">
        <v>5.94</v>
      </c>
      <c r="S2443">
        <v>4.46</v>
      </c>
      <c r="T2443">
        <v>4.01</v>
      </c>
      <c r="U2443">
        <v>6.23</v>
      </c>
      <c r="V2443">
        <v>4.7</v>
      </c>
      <c r="W2443">
        <v>2005</v>
      </c>
      <c r="X2443">
        <f t="shared" si="75"/>
        <v>0</v>
      </c>
    </row>
    <row r="2444" spans="1:24" ht="12.75" hidden="1" customHeight="1" x14ac:dyDescent="0.45">
      <c r="A2444">
        <v>45</v>
      </c>
      <c r="B2444" t="s">
        <v>46</v>
      </c>
      <c r="C2444" t="s">
        <v>182</v>
      </c>
      <c r="D2444" s="2" t="str">
        <f t="shared" si="74"/>
        <v>Missouri2005</v>
      </c>
      <c r="F2444">
        <v>7</v>
      </c>
      <c r="G2444">
        <v>5</v>
      </c>
      <c r="H2444" s="2">
        <v>0</v>
      </c>
      <c r="I2444">
        <v>7.23</v>
      </c>
      <c r="J2444">
        <v>-3.55</v>
      </c>
      <c r="K2444">
        <v>3.68</v>
      </c>
      <c r="L2444" s="2">
        <f>_xlfn.RANK.EQ(I2444, INDEX(CFB!$I$2:$I$1048576, MATCH(W2444, CFB!$W$2:$W$1048576, 0)):INDEX(CFB!$I$2:$I$1048576, MATCH(W2444, CFB!$W$2:$W$1048576, 0) + COUNTIF(CFB!$W$2:$W$1048576, W2444) - 1), 0)</f>
        <v>12</v>
      </c>
      <c r="M2444" s="2">
        <f>_xlfn.RANK.EQ(J2444, INDEX(CFB!$J$2:$J$1048576, MATCH(W2444, CFB!$W$2:$W$1048576, 0)):INDEX(CFB!$J$2:$J$1048576, MATCH(W2444, CFB!$W$2:$W$1048576, 0) + COUNTIF(CFB!$W$2:$W$1048576, W2444) - 1))</f>
        <v>84</v>
      </c>
      <c r="N2444" s="2">
        <f>RANK(K2444, INDEX(CFB!$K$2:$K$1048576, MATCH(W2444, CFB!$W$2:$W$1048576, 0)):INDEX(CFB!$K$2:$K$1048576, MATCH(W2444, CFB!$W$2:$W$1048576, 0) + COUNTIF(CFB!$W$2:$W$1048576, W2444) - 1))</f>
        <v>45</v>
      </c>
      <c r="O2444">
        <v>44.31</v>
      </c>
      <c r="P2444">
        <v>18.059999999999999</v>
      </c>
      <c r="Q2444">
        <v>7</v>
      </c>
      <c r="R2444">
        <v>5.88</v>
      </c>
      <c r="S2444">
        <v>5.82</v>
      </c>
      <c r="T2444">
        <v>3.42</v>
      </c>
      <c r="U2444">
        <v>6.36</v>
      </c>
      <c r="V2444">
        <v>4.55</v>
      </c>
      <c r="W2444">
        <v>2005</v>
      </c>
      <c r="X2444">
        <f t="shared" si="75"/>
        <v>0</v>
      </c>
    </row>
    <row r="2445" spans="1:24" ht="12.75" hidden="1" customHeight="1" x14ac:dyDescent="0.45">
      <c r="A2445">
        <v>46</v>
      </c>
      <c r="B2445" t="s">
        <v>94</v>
      </c>
      <c r="C2445" t="s">
        <v>161</v>
      </c>
      <c r="D2445" s="2" t="str">
        <f t="shared" si="74"/>
        <v>Toledo2005</v>
      </c>
      <c r="F2445">
        <v>9</v>
      </c>
      <c r="G2445">
        <v>3</v>
      </c>
      <c r="H2445" s="2">
        <v>0</v>
      </c>
      <c r="I2445">
        <v>4.0199999999999996</v>
      </c>
      <c r="J2445">
        <v>-0.44</v>
      </c>
      <c r="K2445">
        <v>3.58</v>
      </c>
      <c r="L2445" s="2">
        <f>_xlfn.RANK.EQ(I2445, INDEX(CFB!$I$2:$I$1048576, MATCH(W2445, CFB!$W$2:$W$1048576, 0)):INDEX(CFB!$I$2:$I$1048576, MATCH(W2445, CFB!$W$2:$W$1048576, 0) + COUNTIF(CFB!$W$2:$W$1048576, W2445) - 1), 0)</f>
        <v>36</v>
      </c>
      <c r="M2445" s="2">
        <f>_xlfn.RANK.EQ(J2445, INDEX(CFB!$J$2:$J$1048576, MATCH(W2445, CFB!$W$2:$W$1048576, 0)):INDEX(CFB!$J$2:$J$1048576, MATCH(W2445, CFB!$W$2:$W$1048576, 0) + COUNTIF(CFB!$W$2:$W$1048576, W2445) - 1))</f>
        <v>54</v>
      </c>
      <c r="N2445" s="2">
        <f>RANK(K2445, INDEX(CFB!$K$2:$K$1048576, MATCH(W2445, CFB!$W$2:$W$1048576, 0)):INDEX(CFB!$K$2:$K$1048576, MATCH(W2445, CFB!$W$2:$W$1048576, 0) + COUNTIF(CFB!$W$2:$W$1048576, W2445) - 1))</f>
        <v>46</v>
      </c>
      <c r="O2445">
        <v>41.01</v>
      </c>
      <c r="P2445">
        <v>15.86</v>
      </c>
      <c r="Q2445">
        <v>7.93</v>
      </c>
      <c r="R2445">
        <v>5.27</v>
      </c>
      <c r="S2445">
        <v>5.15</v>
      </c>
      <c r="T2445">
        <v>3.61</v>
      </c>
      <c r="U2445">
        <v>6.49</v>
      </c>
      <c r="V2445">
        <v>4.2699999999999996</v>
      </c>
      <c r="W2445">
        <v>2005</v>
      </c>
      <c r="X2445">
        <f t="shared" si="75"/>
        <v>0</v>
      </c>
    </row>
    <row r="2446" spans="1:24" ht="12.75" hidden="1" customHeight="1" x14ac:dyDescent="0.45">
      <c r="A2446">
        <v>47</v>
      </c>
      <c r="B2446" t="s">
        <v>69</v>
      </c>
      <c r="C2446" t="s">
        <v>157</v>
      </c>
      <c r="D2446" s="2" t="str">
        <f t="shared" si="74"/>
        <v>Arkansas2005</v>
      </c>
      <c r="F2446">
        <v>4</v>
      </c>
      <c r="G2446">
        <v>7</v>
      </c>
      <c r="H2446" s="2">
        <v>0</v>
      </c>
      <c r="I2446">
        <v>1.52</v>
      </c>
      <c r="J2446">
        <v>1.92</v>
      </c>
      <c r="K2446">
        <v>3.44</v>
      </c>
      <c r="L2446" s="2">
        <f>_xlfn.RANK.EQ(I2446, INDEX(CFB!$I$2:$I$1048576, MATCH(W2446, CFB!$W$2:$W$1048576, 0)):INDEX(CFB!$I$2:$I$1048576, MATCH(W2446, CFB!$W$2:$W$1048576, 0) + COUNTIF(CFB!$W$2:$W$1048576, W2446) - 1), 0)</f>
        <v>59</v>
      </c>
      <c r="M2446" s="2">
        <f>_xlfn.RANK.EQ(J2446, INDEX(CFB!$J$2:$J$1048576, MATCH(W2446, CFB!$W$2:$W$1048576, 0)):INDEX(CFB!$J$2:$J$1048576, MATCH(W2446, CFB!$W$2:$W$1048576, 0) + COUNTIF(CFB!$W$2:$W$1048576, W2446) - 1))</f>
        <v>43</v>
      </c>
      <c r="N2446" s="2">
        <f>RANK(K2446, INDEX(CFB!$K$2:$K$1048576, MATCH(W2446, CFB!$W$2:$W$1048576, 0)):INDEX(CFB!$K$2:$K$1048576, MATCH(W2446, CFB!$W$2:$W$1048576, 0) + COUNTIF(CFB!$W$2:$W$1048576, W2446) - 1))</f>
        <v>47</v>
      </c>
      <c r="O2446">
        <v>40.450000000000003</v>
      </c>
      <c r="P2446">
        <v>12.52</v>
      </c>
      <c r="Q2446">
        <v>7.09</v>
      </c>
      <c r="R2446">
        <v>5.55</v>
      </c>
      <c r="S2446">
        <v>5.62</v>
      </c>
      <c r="T2446">
        <v>3</v>
      </c>
      <c r="U2446">
        <v>6.28</v>
      </c>
      <c r="V2446">
        <v>4.07</v>
      </c>
      <c r="W2446">
        <v>2005</v>
      </c>
      <c r="X2446">
        <f t="shared" si="75"/>
        <v>0</v>
      </c>
    </row>
    <row r="2447" spans="1:24" ht="12.75" hidden="1" customHeight="1" x14ac:dyDescent="0.45">
      <c r="A2447">
        <v>48</v>
      </c>
      <c r="B2447" t="s">
        <v>75</v>
      </c>
      <c r="C2447" t="s">
        <v>164</v>
      </c>
      <c r="D2447" s="2" t="str">
        <f t="shared" si="74"/>
        <v>North Carolina2005</v>
      </c>
      <c r="F2447">
        <v>5</v>
      </c>
      <c r="G2447">
        <v>6</v>
      </c>
      <c r="H2447" s="2">
        <v>0</v>
      </c>
      <c r="I2447">
        <v>-1.05</v>
      </c>
      <c r="J2447">
        <v>4.49</v>
      </c>
      <c r="K2447">
        <v>3.44</v>
      </c>
      <c r="L2447" s="2">
        <f>_xlfn.RANK.EQ(I2447, INDEX(CFB!$I$2:$I$1048576, MATCH(W2447, CFB!$W$2:$W$1048576, 0)):INDEX(CFB!$I$2:$I$1048576, MATCH(W2447, CFB!$W$2:$W$1048576, 0) + COUNTIF(CFB!$W$2:$W$1048576, W2447) - 1), 0)</f>
        <v>73</v>
      </c>
      <c r="M2447" s="2">
        <f>_xlfn.RANK.EQ(J2447, INDEX(CFB!$J$2:$J$1048576, MATCH(W2447, CFB!$W$2:$W$1048576, 0)):INDEX(CFB!$J$2:$J$1048576, MATCH(W2447, CFB!$W$2:$W$1048576, 0) + COUNTIF(CFB!$W$2:$W$1048576, W2447) - 1))</f>
        <v>30</v>
      </c>
      <c r="N2447" s="2">
        <f>RANK(K2447, INDEX(CFB!$K$2:$K$1048576, MATCH(W2447, CFB!$W$2:$W$1048576, 0)):INDEX(CFB!$K$2:$K$1048576, MATCH(W2447, CFB!$W$2:$W$1048576, 0) + COUNTIF(CFB!$W$2:$W$1048576, W2447) - 1))</f>
        <v>47</v>
      </c>
      <c r="O2447">
        <v>34.65</v>
      </c>
      <c r="P2447">
        <v>11.07</v>
      </c>
      <c r="Q2447">
        <v>8.39</v>
      </c>
      <c r="R2447">
        <v>5.12</v>
      </c>
      <c r="S2447">
        <v>3.74</v>
      </c>
      <c r="T2447">
        <v>2.8</v>
      </c>
      <c r="U2447">
        <v>5.85</v>
      </c>
      <c r="V2447">
        <v>3.9</v>
      </c>
      <c r="W2447">
        <v>2005</v>
      </c>
      <c r="X2447">
        <f t="shared" si="75"/>
        <v>0</v>
      </c>
    </row>
    <row r="2448" spans="1:24" ht="12.75" hidden="1" customHeight="1" x14ac:dyDescent="0.45">
      <c r="A2448">
        <v>49</v>
      </c>
      <c r="B2448" t="s">
        <v>87</v>
      </c>
      <c r="C2448" t="s">
        <v>161</v>
      </c>
      <c r="D2448" s="2" t="str">
        <f t="shared" si="74"/>
        <v>Northern Illinois2005</v>
      </c>
      <c r="F2448">
        <v>7</v>
      </c>
      <c r="G2448">
        <v>5</v>
      </c>
      <c r="H2448" s="2">
        <v>0</v>
      </c>
      <c r="I2448">
        <v>2.54</v>
      </c>
      <c r="J2448">
        <v>0.28999999999999998</v>
      </c>
      <c r="K2448">
        <v>2.83</v>
      </c>
      <c r="L2448" s="2">
        <f>_xlfn.RANK.EQ(I2448, INDEX(CFB!$I$2:$I$1048576, MATCH(W2448, CFB!$W$2:$W$1048576, 0)):INDEX(CFB!$I$2:$I$1048576, MATCH(W2448, CFB!$W$2:$W$1048576, 0) + COUNTIF(CFB!$W$2:$W$1048576, W2448) - 1), 0)</f>
        <v>48</v>
      </c>
      <c r="M2448" s="2">
        <f>_xlfn.RANK.EQ(J2448, INDEX(CFB!$J$2:$J$1048576, MATCH(W2448, CFB!$W$2:$W$1048576, 0)):INDEX(CFB!$J$2:$J$1048576, MATCH(W2448, CFB!$W$2:$W$1048576, 0) + COUNTIF(CFB!$W$2:$W$1048576, W2448) - 1))</f>
        <v>52</v>
      </c>
      <c r="N2448" s="2">
        <f>RANK(K2448, INDEX(CFB!$K$2:$K$1048576, MATCH(W2448, CFB!$W$2:$W$1048576, 0)):INDEX(CFB!$K$2:$K$1048576, MATCH(W2448, CFB!$W$2:$W$1048576, 0) + COUNTIF(CFB!$W$2:$W$1048576, W2448) - 1))</f>
        <v>49</v>
      </c>
      <c r="O2448">
        <v>40.03</v>
      </c>
      <c r="P2448">
        <v>14.08</v>
      </c>
      <c r="Q2448">
        <v>9.5399999999999991</v>
      </c>
      <c r="R2448">
        <v>5.4</v>
      </c>
      <c r="S2448">
        <v>5.28</v>
      </c>
      <c r="T2448">
        <v>4.0599999999999996</v>
      </c>
      <c r="U2448">
        <v>7.13</v>
      </c>
      <c r="V2448">
        <v>4.53</v>
      </c>
      <c r="W2448">
        <v>2005</v>
      </c>
      <c r="X2448">
        <f t="shared" si="75"/>
        <v>0</v>
      </c>
    </row>
    <row r="2449" spans="1:24" ht="12.75" hidden="1" customHeight="1" x14ac:dyDescent="0.45">
      <c r="A2449">
        <v>50</v>
      </c>
      <c r="B2449" t="s">
        <v>84</v>
      </c>
      <c r="C2449" t="s">
        <v>31</v>
      </c>
      <c r="D2449" s="2" t="str">
        <f t="shared" si="74"/>
        <v>Utah2005</v>
      </c>
      <c r="F2449">
        <v>7</v>
      </c>
      <c r="G2449">
        <v>5</v>
      </c>
      <c r="H2449" s="2">
        <v>0</v>
      </c>
      <c r="I2449">
        <v>3.65</v>
      </c>
      <c r="J2449">
        <v>-0.81</v>
      </c>
      <c r="K2449">
        <v>2.83</v>
      </c>
      <c r="L2449" s="2">
        <f>_xlfn.RANK.EQ(I2449, INDEX(CFB!$I$2:$I$1048576, MATCH(W2449, CFB!$W$2:$W$1048576, 0)):INDEX(CFB!$I$2:$I$1048576, MATCH(W2449, CFB!$W$2:$W$1048576, 0) + COUNTIF(CFB!$W$2:$W$1048576, W2449) - 1), 0)</f>
        <v>40</v>
      </c>
      <c r="M2449" s="2">
        <f>_xlfn.RANK.EQ(J2449, INDEX(CFB!$J$2:$J$1048576, MATCH(W2449, CFB!$W$2:$W$1048576, 0)):INDEX(CFB!$J$2:$J$1048576, MATCH(W2449, CFB!$W$2:$W$1048576, 0) + COUNTIF(CFB!$W$2:$W$1048576, W2449) - 1))</f>
        <v>58</v>
      </c>
      <c r="N2449" s="2">
        <f>RANK(K2449, INDEX(CFB!$K$2:$K$1048576, MATCH(W2449, CFB!$W$2:$W$1048576, 0)):INDEX(CFB!$K$2:$K$1048576, MATCH(W2449, CFB!$W$2:$W$1048576, 0) + COUNTIF(CFB!$W$2:$W$1048576, W2449) - 1))</f>
        <v>49</v>
      </c>
      <c r="O2449">
        <v>40.11</v>
      </c>
      <c r="P2449">
        <v>14.89</v>
      </c>
      <c r="Q2449">
        <v>9.48</v>
      </c>
      <c r="R2449">
        <v>5.68</v>
      </c>
      <c r="S2449">
        <v>4.95</v>
      </c>
      <c r="T2449">
        <v>3.67</v>
      </c>
      <c r="U2449">
        <v>7.04</v>
      </c>
      <c r="V2449">
        <v>4.63</v>
      </c>
      <c r="W2449">
        <v>2005</v>
      </c>
      <c r="X2449">
        <f t="shared" si="75"/>
        <v>0</v>
      </c>
    </row>
    <row r="2450" spans="1:24" ht="12.75" hidden="1" customHeight="1" x14ac:dyDescent="0.45">
      <c r="A2450">
        <v>51</v>
      </c>
      <c r="B2450" t="s">
        <v>34</v>
      </c>
      <c r="C2450" t="s">
        <v>181</v>
      </c>
      <c r="D2450" s="2" t="str">
        <f t="shared" si="74"/>
        <v>Texas A&amp;M2005</v>
      </c>
      <c r="F2450">
        <v>5</v>
      </c>
      <c r="G2450">
        <v>6</v>
      </c>
      <c r="H2450" s="2">
        <v>0</v>
      </c>
      <c r="I2450">
        <v>6.47</v>
      </c>
      <c r="J2450">
        <v>-4.3</v>
      </c>
      <c r="K2450">
        <v>2.16</v>
      </c>
      <c r="L2450" s="2">
        <f>_xlfn.RANK.EQ(I2450, INDEX(CFB!$I$2:$I$1048576, MATCH(W2450, CFB!$W$2:$W$1048576, 0)):INDEX(CFB!$I$2:$I$1048576, MATCH(W2450, CFB!$W$2:$W$1048576, 0) + COUNTIF(CFB!$W$2:$W$1048576, W2450) - 1), 0)</f>
        <v>16</v>
      </c>
      <c r="M2450" s="2">
        <f>_xlfn.RANK.EQ(J2450, INDEX(CFB!$J$2:$J$1048576, MATCH(W2450, CFB!$W$2:$W$1048576, 0)):INDEX(CFB!$J$2:$J$1048576, MATCH(W2450, CFB!$W$2:$W$1048576, 0) + COUNTIF(CFB!$W$2:$W$1048576, W2450) - 1))</f>
        <v>93</v>
      </c>
      <c r="N2450" s="2">
        <f>RANK(K2450, INDEX(CFB!$K$2:$K$1048576, MATCH(W2450, CFB!$W$2:$W$1048576, 0)):INDEX(CFB!$K$2:$K$1048576, MATCH(W2450, CFB!$W$2:$W$1048576, 0) + COUNTIF(CFB!$W$2:$W$1048576, W2450) - 1))</f>
        <v>51</v>
      </c>
      <c r="O2450">
        <v>46.98</v>
      </c>
      <c r="P2450">
        <v>17.600000000000001</v>
      </c>
      <c r="Q2450">
        <v>8.48</v>
      </c>
      <c r="R2450">
        <v>7.38</v>
      </c>
      <c r="S2450">
        <v>6.81</v>
      </c>
      <c r="T2450">
        <v>2.99</v>
      </c>
      <c r="U2450">
        <v>7.46</v>
      </c>
      <c r="V2450">
        <v>5.13</v>
      </c>
      <c r="W2450">
        <v>2005</v>
      </c>
      <c r="X2450">
        <f t="shared" si="75"/>
        <v>0</v>
      </c>
    </row>
    <row r="2451" spans="1:24" ht="12.75" hidden="1" customHeight="1" x14ac:dyDescent="0.45">
      <c r="A2451">
        <v>52</v>
      </c>
      <c r="B2451" t="s">
        <v>30</v>
      </c>
      <c r="C2451" t="s">
        <v>178</v>
      </c>
      <c r="D2451" s="2" t="str">
        <f t="shared" si="74"/>
        <v>Boise State2005</v>
      </c>
      <c r="F2451">
        <v>9</v>
      </c>
      <c r="G2451">
        <v>4</v>
      </c>
      <c r="H2451" s="2">
        <v>0</v>
      </c>
      <c r="I2451">
        <v>3.27</v>
      </c>
      <c r="J2451">
        <v>-1.1599999999999999</v>
      </c>
      <c r="K2451">
        <v>2.11</v>
      </c>
      <c r="L2451" s="2">
        <f>_xlfn.RANK.EQ(I2451, INDEX(CFB!$I$2:$I$1048576, MATCH(W2451, CFB!$W$2:$W$1048576, 0)):INDEX(CFB!$I$2:$I$1048576, MATCH(W2451, CFB!$W$2:$W$1048576, 0) + COUNTIF(CFB!$W$2:$W$1048576, W2451) - 1), 0)</f>
        <v>43</v>
      </c>
      <c r="M2451" s="2">
        <f>_xlfn.RANK.EQ(J2451, INDEX(CFB!$J$2:$J$1048576, MATCH(W2451, CFB!$W$2:$W$1048576, 0)):INDEX(CFB!$J$2:$J$1048576, MATCH(W2451, CFB!$W$2:$W$1048576, 0) + COUNTIF(CFB!$W$2:$W$1048576, W2451) - 1))</f>
        <v>62</v>
      </c>
      <c r="N2451" s="2">
        <f>RANK(K2451, INDEX(CFB!$K$2:$K$1048576, MATCH(W2451, CFB!$W$2:$W$1048576, 0)):INDEX(CFB!$K$2:$K$1048576, MATCH(W2451, CFB!$W$2:$W$1048576, 0) + COUNTIF(CFB!$W$2:$W$1048576, W2451) - 1))</f>
        <v>52</v>
      </c>
      <c r="O2451">
        <v>42.3</v>
      </c>
      <c r="P2451">
        <v>16.47</v>
      </c>
      <c r="Q2451">
        <v>7.98</v>
      </c>
      <c r="R2451">
        <v>5.82</v>
      </c>
      <c r="S2451">
        <v>4.96</v>
      </c>
      <c r="T2451">
        <v>3.32</v>
      </c>
      <c r="U2451">
        <v>6.29</v>
      </c>
      <c r="V2451">
        <v>4.55</v>
      </c>
      <c r="W2451">
        <v>2005</v>
      </c>
      <c r="X2451">
        <f t="shared" si="75"/>
        <v>0</v>
      </c>
    </row>
    <row r="2452" spans="1:24" ht="12.75" hidden="1" customHeight="1" x14ac:dyDescent="0.45">
      <c r="A2452">
        <v>53</v>
      </c>
      <c r="B2452" t="s">
        <v>51</v>
      </c>
      <c r="C2452" t="s">
        <v>12</v>
      </c>
      <c r="D2452" s="2" t="str">
        <f t="shared" si="74"/>
        <v>Navy2005</v>
      </c>
      <c r="F2452">
        <v>8</v>
      </c>
      <c r="G2452">
        <v>4</v>
      </c>
      <c r="H2452" s="2">
        <v>0</v>
      </c>
      <c r="I2452">
        <v>5.62</v>
      </c>
      <c r="J2452">
        <v>-3.85</v>
      </c>
      <c r="K2452">
        <v>1.77</v>
      </c>
      <c r="L2452" s="2">
        <f>_xlfn.RANK.EQ(I2452, INDEX(CFB!$I$2:$I$1048576, MATCH(W2452, CFB!$W$2:$W$1048576, 0)):INDEX(CFB!$I$2:$I$1048576, MATCH(W2452, CFB!$W$2:$W$1048576, 0) + COUNTIF(CFB!$W$2:$W$1048576, W2452) - 1), 0)</f>
        <v>19</v>
      </c>
      <c r="M2452" s="2">
        <f>_xlfn.RANK.EQ(J2452, INDEX(CFB!$J$2:$J$1048576, MATCH(W2452, CFB!$W$2:$W$1048576, 0)):INDEX(CFB!$J$2:$J$1048576, MATCH(W2452, CFB!$W$2:$W$1048576, 0) + COUNTIF(CFB!$W$2:$W$1048576, W2452) - 1))</f>
        <v>90</v>
      </c>
      <c r="N2452" s="2">
        <f>RANK(K2452, INDEX(CFB!$K$2:$K$1048576, MATCH(W2452, CFB!$W$2:$W$1048576, 0)):INDEX(CFB!$K$2:$K$1048576, MATCH(W2452, CFB!$W$2:$W$1048576, 0) + COUNTIF(CFB!$W$2:$W$1048576, W2452) - 1))</f>
        <v>53</v>
      </c>
      <c r="O2452">
        <v>41.06</v>
      </c>
      <c r="P2452">
        <v>17.98</v>
      </c>
      <c r="Q2452">
        <v>10.210000000000001</v>
      </c>
      <c r="R2452">
        <v>6.33</v>
      </c>
      <c r="S2452">
        <v>5.88</v>
      </c>
      <c r="T2452">
        <v>4.01</v>
      </c>
      <c r="U2452">
        <v>6.85</v>
      </c>
      <c r="V2452">
        <v>4.9400000000000004</v>
      </c>
      <c r="W2452">
        <v>2005</v>
      </c>
      <c r="X2452">
        <f t="shared" si="75"/>
        <v>0</v>
      </c>
    </row>
    <row r="2453" spans="1:24" ht="12.75" hidden="1" customHeight="1" x14ac:dyDescent="0.45">
      <c r="A2453">
        <v>54</v>
      </c>
      <c r="B2453" t="s">
        <v>85</v>
      </c>
      <c r="C2453" t="s">
        <v>180</v>
      </c>
      <c r="D2453" s="2" t="str">
        <f t="shared" si="74"/>
        <v>Washington State2005</v>
      </c>
      <c r="F2453">
        <v>4</v>
      </c>
      <c r="G2453">
        <v>7</v>
      </c>
      <c r="H2453" s="2">
        <v>0</v>
      </c>
      <c r="I2453">
        <v>4.8</v>
      </c>
      <c r="J2453">
        <v>-3.19</v>
      </c>
      <c r="K2453">
        <v>1.6</v>
      </c>
      <c r="L2453" s="2">
        <f>_xlfn.RANK.EQ(I2453, INDEX(CFB!$I$2:$I$1048576, MATCH(W2453, CFB!$W$2:$W$1048576, 0)):INDEX(CFB!$I$2:$I$1048576, MATCH(W2453, CFB!$W$2:$W$1048576, 0) + COUNTIF(CFB!$W$2:$W$1048576, W2453) - 1), 0)</f>
        <v>31</v>
      </c>
      <c r="M2453" s="2">
        <f>_xlfn.RANK.EQ(J2453, INDEX(CFB!$J$2:$J$1048576, MATCH(W2453, CFB!$W$2:$W$1048576, 0)):INDEX(CFB!$J$2:$J$1048576, MATCH(W2453, CFB!$W$2:$W$1048576, 0) + COUNTIF(CFB!$W$2:$W$1048576, W2453) - 1))</f>
        <v>80</v>
      </c>
      <c r="N2453" s="2">
        <f>RANK(K2453, INDEX(CFB!$K$2:$K$1048576, MATCH(W2453, CFB!$W$2:$W$1048576, 0)):INDEX(CFB!$K$2:$K$1048576, MATCH(W2453, CFB!$W$2:$W$1048576, 0) + COUNTIF(CFB!$W$2:$W$1048576, W2453) - 1))</f>
        <v>54</v>
      </c>
      <c r="O2453">
        <v>43.7</v>
      </c>
      <c r="P2453">
        <v>16.22</v>
      </c>
      <c r="Q2453">
        <v>9.06</v>
      </c>
      <c r="R2453">
        <v>6.12</v>
      </c>
      <c r="S2453">
        <v>5.9</v>
      </c>
      <c r="T2453">
        <v>3.15</v>
      </c>
      <c r="U2453">
        <v>7.36</v>
      </c>
      <c r="V2453">
        <v>4.46</v>
      </c>
      <c r="W2453">
        <v>2005</v>
      </c>
      <c r="X2453">
        <f t="shared" si="75"/>
        <v>0</v>
      </c>
    </row>
    <row r="2454" spans="1:24" ht="12.75" hidden="1" customHeight="1" x14ac:dyDescent="0.45">
      <c r="A2454">
        <v>55</v>
      </c>
      <c r="B2454" t="s">
        <v>32</v>
      </c>
      <c r="C2454" t="s">
        <v>31</v>
      </c>
      <c r="D2454" s="2" t="str">
        <f t="shared" si="74"/>
        <v>BYU2005</v>
      </c>
      <c r="F2454">
        <v>6</v>
      </c>
      <c r="G2454">
        <v>6</v>
      </c>
      <c r="H2454" s="2">
        <v>0</v>
      </c>
      <c r="I2454">
        <v>5.34</v>
      </c>
      <c r="J2454">
        <v>-3.75</v>
      </c>
      <c r="K2454">
        <v>1.58</v>
      </c>
      <c r="L2454" s="2">
        <f>_xlfn.RANK.EQ(I2454, INDEX(CFB!$I$2:$I$1048576, MATCH(W2454, CFB!$W$2:$W$1048576, 0)):INDEX(CFB!$I$2:$I$1048576, MATCH(W2454, CFB!$W$2:$W$1048576, 0) + COUNTIF(CFB!$W$2:$W$1048576, W2454) - 1), 0)</f>
        <v>22</v>
      </c>
      <c r="M2454" s="2">
        <f>_xlfn.RANK.EQ(J2454, INDEX(CFB!$J$2:$J$1048576, MATCH(W2454, CFB!$W$2:$W$1048576, 0)):INDEX(CFB!$J$2:$J$1048576, MATCH(W2454, CFB!$W$2:$W$1048576, 0) + COUNTIF(CFB!$W$2:$W$1048576, W2454) - 1))</f>
        <v>88</v>
      </c>
      <c r="N2454" s="2">
        <f>RANK(K2454, INDEX(CFB!$K$2:$K$1048576, MATCH(W2454, CFB!$W$2:$W$1048576, 0)):INDEX(CFB!$K$2:$K$1048576, MATCH(W2454, CFB!$W$2:$W$1048576, 0) + COUNTIF(CFB!$W$2:$W$1048576, W2454) - 1))</f>
        <v>55</v>
      </c>
      <c r="O2454">
        <v>43.86</v>
      </c>
      <c r="P2454">
        <v>17.77</v>
      </c>
      <c r="Q2454">
        <v>8.2200000000000006</v>
      </c>
      <c r="R2454">
        <v>6.42</v>
      </c>
      <c r="S2454">
        <v>5.04</v>
      </c>
      <c r="T2454">
        <v>3.62</v>
      </c>
      <c r="U2454">
        <v>6.75</v>
      </c>
      <c r="V2454">
        <v>5.07</v>
      </c>
      <c r="W2454">
        <v>2005</v>
      </c>
      <c r="X2454">
        <f t="shared" si="75"/>
        <v>0</v>
      </c>
    </row>
    <row r="2455" spans="1:24" ht="12.75" hidden="1" customHeight="1" x14ac:dyDescent="0.45">
      <c r="A2455">
        <v>56</v>
      </c>
      <c r="B2455" t="s">
        <v>86</v>
      </c>
      <c r="C2455" t="s">
        <v>162</v>
      </c>
      <c r="D2455" s="2" t="str">
        <f t="shared" si="74"/>
        <v>Miami (OH)2005</v>
      </c>
      <c r="F2455">
        <v>7</v>
      </c>
      <c r="G2455">
        <v>4</v>
      </c>
      <c r="H2455" s="2">
        <v>0</v>
      </c>
      <c r="I2455">
        <v>5.17</v>
      </c>
      <c r="J2455">
        <v>-3.82</v>
      </c>
      <c r="K2455">
        <v>1.35</v>
      </c>
      <c r="L2455" s="2">
        <f>_xlfn.RANK.EQ(I2455, INDEX(CFB!$I$2:$I$1048576, MATCH(W2455, CFB!$W$2:$W$1048576, 0)):INDEX(CFB!$I$2:$I$1048576, MATCH(W2455, CFB!$W$2:$W$1048576, 0) + COUNTIF(CFB!$W$2:$W$1048576, W2455) - 1), 0)</f>
        <v>26</v>
      </c>
      <c r="M2455" s="2">
        <f>_xlfn.RANK.EQ(J2455, INDEX(CFB!$J$2:$J$1048576, MATCH(W2455, CFB!$W$2:$W$1048576, 0)):INDEX(CFB!$J$2:$J$1048576, MATCH(W2455, CFB!$W$2:$W$1048576, 0) + COUNTIF(CFB!$W$2:$W$1048576, W2455) - 1))</f>
        <v>89</v>
      </c>
      <c r="N2455" s="2">
        <f>RANK(K2455, INDEX(CFB!$K$2:$K$1048576, MATCH(W2455, CFB!$W$2:$W$1048576, 0)):INDEX(CFB!$K$2:$K$1048576, MATCH(W2455, CFB!$W$2:$W$1048576, 0) + COUNTIF(CFB!$W$2:$W$1048576, W2455) - 1))</f>
        <v>56</v>
      </c>
      <c r="O2455">
        <v>42.27</v>
      </c>
      <c r="P2455">
        <v>18.809999999999999</v>
      </c>
      <c r="Q2455">
        <v>8.17</v>
      </c>
      <c r="R2455">
        <v>5.49</v>
      </c>
      <c r="S2455">
        <v>3.7</v>
      </c>
      <c r="T2455">
        <v>4.3600000000000003</v>
      </c>
      <c r="U2455">
        <v>6.07</v>
      </c>
      <c r="V2455">
        <v>4.82</v>
      </c>
      <c r="W2455">
        <v>2005</v>
      </c>
      <c r="X2455">
        <f t="shared" si="75"/>
        <v>0</v>
      </c>
    </row>
    <row r="2456" spans="1:24" ht="12.75" hidden="1" customHeight="1" x14ac:dyDescent="0.45">
      <c r="A2456">
        <v>57</v>
      </c>
      <c r="B2456" t="s">
        <v>56</v>
      </c>
      <c r="C2456" t="s">
        <v>179</v>
      </c>
      <c r="D2456" s="2" t="str">
        <f t="shared" si="74"/>
        <v>Rutgers2005</v>
      </c>
      <c r="F2456">
        <v>7</v>
      </c>
      <c r="G2456">
        <v>5</v>
      </c>
      <c r="H2456" s="2">
        <v>0</v>
      </c>
      <c r="I2456">
        <v>1.93</v>
      </c>
      <c r="J2456">
        <v>-0.63</v>
      </c>
      <c r="K2456">
        <v>1.3</v>
      </c>
      <c r="L2456" s="2">
        <f>_xlfn.RANK.EQ(I2456, INDEX(CFB!$I$2:$I$1048576, MATCH(W2456, CFB!$W$2:$W$1048576, 0)):INDEX(CFB!$I$2:$I$1048576, MATCH(W2456, CFB!$W$2:$W$1048576, 0) + COUNTIF(CFB!$W$2:$W$1048576, W2456) - 1), 0)</f>
        <v>53</v>
      </c>
      <c r="M2456" s="2">
        <f>_xlfn.RANK.EQ(J2456, INDEX(CFB!$J$2:$J$1048576, MATCH(W2456, CFB!$W$2:$W$1048576, 0)):INDEX(CFB!$J$2:$J$1048576, MATCH(W2456, CFB!$W$2:$W$1048576, 0) + COUNTIF(CFB!$W$2:$W$1048576, W2456) - 1))</f>
        <v>56</v>
      </c>
      <c r="N2456" s="2">
        <f>RANK(K2456, INDEX(CFB!$K$2:$K$1048576, MATCH(W2456, CFB!$W$2:$W$1048576, 0)):INDEX(CFB!$K$2:$K$1048576, MATCH(W2456, CFB!$W$2:$W$1048576, 0) + COUNTIF(CFB!$W$2:$W$1048576, W2456) - 1))</f>
        <v>57</v>
      </c>
      <c r="O2456">
        <v>39.83</v>
      </c>
      <c r="P2456">
        <v>15.22</v>
      </c>
      <c r="Q2456">
        <v>8.99</v>
      </c>
      <c r="R2456">
        <v>6.15</v>
      </c>
      <c r="S2456">
        <v>4.66</v>
      </c>
      <c r="T2456">
        <v>2.7</v>
      </c>
      <c r="U2456">
        <v>6.65</v>
      </c>
      <c r="V2456">
        <v>4.3499999999999996</v>
      </c>
      <c r="W2456">
        <v>2005</v>
      </c>
      <c r="X2456">
        <f t="shared" si="75"/>
        <v>0</v>
      </c>
    </row>
    <row r="2457" spans="1:24" ht="12.75" hidden="1" customHeight="1" x14ac:dyDescent="0.45">
      <c r="A2457">
        <v>58</v>
      </c>
      <c r="B2457" t="s">
        <v>150</v>
      </c>
      <c r="C2457" t="s">
        <v>168</v>
      </c>
      <c r="D2457" s="2" t="str">
        <f t="shared" si="74"/>
        <v>Southern Mississippi2005</v>
      </c>
      <c r="F2457">
        <v>7</v>
      </c>
      <c r="G2457">
        <v>5</v>
      </c>
      <c r="H2457" s="2">
        <v>0</v>
      </c>
      <c r="I2457">
        <v>2.4700000000000002</v>
      </c>
      <c r="J2457">
        <v>-1.22</v>
      </c>
      <c r="K2457">
        <v>1.26</v>
      </c>
      <c r="L2457" s="2">
        <f>_xlfn.RANK.EQ(I2457, INDEX(CFB!$I$2:$I$1048576, MATCH(W2457, CFB!$W$2:$W$1048576, 0)):INDEX(CFB!$I$2:$I$1048576, MATCH(W2457, CFB!$W$2:$W$1048576, 0) + COUNTIF(CFB!$W$2:$W$1048576, W2457) - 1), 0)</f>
        <v>50</v>
      </c>
      <c r="M2457" s="2">
        <f>_xlfn.RANK.EQ(J2457, INDEX(CFB!$J$2:$J$1048576, MATCH(W2457, CFB!$W$2:$W$1048576, 0)):INDEX(CFB!$J$2:$J$1048576, MATCH(W2457, CFB!$W$2:$W$1048576, 0) + COUNTIF(CFB!$W$2:$W$1048576, W2457) - 1))</f>
        <v>64</v>
      </c>
      <c r="N2457" s="2">
        <f>RANK(K2457, INDEX(CFB!$K$2:$K$1048576, MATCH(W2457, CFB!$W$2:$W$1048576, 0)):INDEX(CFB!$K$2:$K$1048576, MATCH(W2457, CFB!$W$2:$W$1048576, 0) + COUNTIF(CFB!$W$2:$W$1048576, W2457) - 1))</f>
        <v>58</v>
      </c>
      <c r="O2457">
        <v>39.119999999999997</v>
      </c>
      <c r="P2457">
        <v>15.05</v>
      </c>
      <c r="Q2457">
        <v>7.98</v>
      </c>
      <c r="R2457">
        <v>6.76</v>
      </c>
      <c r="S2457">
        <v>3.34</v>
      </c>
      <c r="T2457">
        <v>3.64</v>
      </c>
      <c r="U2457">
        <v>5.75</v>
      </c>
      <c r="V2457">
        <v>4.8499999999999996</v>
      </c>
      <c r="W2457">
        <v>2005</v>
      </c>
      <c r="X2457">
        <f t="shared" si="75"/>
        <v>0</v>
      </c>
    </row>
    <row r="2458" spans="1:24" ht="12.75" hidden="1" customHeight="1" x14ac:dyDescent="0.45">
      <c r="A2458">
        <v>59</v>
      </c>
      <c r="B2458" t="s">
        <v>112</v>
      </c>
      <c r="C2458" t="s">
        <v>180</v>
      </c>
      <c r="D2458" s="2" t="str">
        <f t="shared" si="74"/>
        <v>Stanford2005</v>
      </c>
      <c r="F2458">
        <v>5</v>
      </c>
      <c r="G2458">
        <v>6</v>
      </c>
      <c r="H2458" s="2">
        <v>0</v>
      </c>
      <c r="I2458">
        <v>0.83</v>
      </c>
      <c r="J2458">
        <v>0.36</v>
      </c>
      <c r="K2458">
        <v>1.19</v>
      </c>
      <c r="L2458" s="2">
        <f>_xlfn.RANK.EQ(I2458, INDEX(CFB!$I$2:$I$1048576, MATCH(W2458, CFB!$W$2:$W$1048576, 0)):INDEX(CFB!$I$2:$I$1048576, MATCH(W2458, CFB!$W$2:$W$1048576, 0) + COUNTIF(CFB!$W$2:$W$1048576, W2458) - 1), 0)</f>
        <v>63</v>
      </c>
      <c r="M2458" s="2">
        <f>_xlfn.RANK.EQ(J2458, INDEX(CFB!$J$2:$J$1048576, MATCH(W2458, CFB!$W$2:$W$1048576, 0)):INDEX(CFB!$J$2:$J$1048576, MATCH(W2458, CFB!$W$2:$W$1048576, 0) + COUNTIF(CFB!$W$2:$W$1048576, W2458) - 1))</f>
        <v>51</v>
      </c>
      <c r="N2458" s="2">
        <f>RANK(K2458, INDEX(CFB!$K$2:$K$1048576, MATCH(W2458, CFB!$W$2:$W$1048576, 0)):INDEX(CFB!$K$2:$K$1048576, MATCH(W2458, CFB!$W$2:$W$1048576, 0) + COUNTIF(CFB!$W$2:$W$1048576, W2458) - 1))</f>
        <v>59</v>
      </c>
      <c r="O2458">
        <v>37.08</v>
      </c>
      <c r="P2458">
        <v>12.03</v>
      </c>
      <c r="Q2458">
        <v>8.4600000000000009</v>
      </c>
      <c r="R2458">
        <v>6.02</v>
      </c>
      <c r="S2458">
        <v>3.29</v>
      </c>
      <c r="T2458">
        <v>2.8</v>
      </c>
      <c r="U2458">
        <v>5.67</v>
      </c>
      <c r="V2458">
        <v>4.32</v>
      </c>
      <c r="W2458">
        <v>2005</v>
      </c>
      <c r="X2458">
        <f t="shared" si="75"/>
        <v>0</v>
      </c>
    </row>
    <row r="2459" spans="1:24" ht="12.75" hidden="1" customHeight="1" x14ac:dyDescent="0.45">
      <c r="A2459">
        <v>60</v>
      </c>
      <c r="B2459" t="s">
        <v>70</v>
      </c>
      <c r="C2459" t="s">
        <v>179</v>
      </c>
      <c r="D2459" s="2" t="str">
        <f t="shared" si="74"/>
        <v>Pitt2005</v>
      </c>
      <c r="F2459">
        <v>5</v>
      </c>
      <c r="G2459">
        <v>6</v>
      </c>
      <c r="H2459" s="2">
        <v>0</v>
      </c>
      <c r="I2459">
        <v>-1.77</v>
      </c>
      <c r="J2459">
        <v>2.74</v>
      </c>
      <c r="K2459">
        <v>0.97</v>
      </c>
      <c r="L2459" s="2">
        <f>_xlfn.RANK.EQ(I2459, INDEX(CFB!$I$2:$I$1048576, MATCH(W2459, CFB!$W$2:$W$1048576, 0)):INDEX(CFB!$I$2:$I$1048576, MATCH(W2459, CFB!$W$2:$W$1048576, 0) + COUNTIF(CFB!$W$2:$W$1048576, W2459) - 1), 0)</f>
        <v>78</v>
      </c>
      <c r="M2459" s="2">
        <f>_xlfn.RANK.EQ(J2459, INDEX(CFB!$J$2:$J$1048576, MATCH(W2459, CFB!$W$2:$W$1048576, 0)):INDEX(CFB!$J$2:$J$1048576, MATCH(W2459, CFB!$W$2:$W$1048576, 0) + COUNTIF(CFB!$W$2:$W$1048576, W2459) - 1))</f>
        <v>38</v>
      </c>
      <c r="N2459" s="2">
        <f>RANK(K2459, INDEX(CFB!$K$2:$K$1048576, MATCH(W2459, CFB!$W$2:$W$1048576, 0)):INDEX(CFB!$K$2:$K$1048576, MATCH(W2459, CFB!$W$2:$W$1048576, 0) + COUNTIF(CFB!$W$2:$W$1048576, W2459) - 1))</f>
        <v>60</v>
      </c>
      <c r="O2459">
        <v>37.159999999999997</v>
      </c>
      <c r="P2459">
        <v>10.08</v>
      </c>
      <c r="Q2459">
        <v>7.98</v>
      </c>
      <c r="R2459">
        <v>4.67</v>
      </c>
      <c r="S2459">
        <v>3.95</v>
      </c>
      <c r="T2459">
        <v>3.68</v>
      </c>
      <c r="U2459">
        <v>5.82</v>
      </c>
      <c r="V2459">
        <v>4.0599999999999996</v>
      </c>
      <c r="W2459">
        <v>2005</v>
      </c>
      <c r="X2459">
        <f t="shared" si="75"/>
        <v>0</v>
      </c>
    </row>
    <row r="2460" spans="1:24" ht="12.75" hidden="1" customHeight="1" x14ac:dyDescent="0.45">
      <c r="A2460">
        <v>61</v>
      </c>
      <c r="B2460" t="s">
        <v>45</v>
      </c>
      <c r="C2460" t="s">
        <v>181</v>
      </c>
      <c r="D2460" s="2" t="str">
        <f t="shared" si="74"/>
        <v>Baylor2005</v>
      </c>
      <c r="F2460">
        <v>5</v>
      </c>
      <c r="G2460">
        <v>6</v>
      </c>
      <c r="H2460" s="2">
        <v>0</v>
      </c>
      <c r="I2460">
        <v>-3.03</v>
      </c>
      <c r="J2460">
        <v>3.79</v>
      </c>
      <c r="K2460">
        <v>0.76</v>
      </c>
      <c r="L2460" s="2">
        <f>_xlfn.RANK.EQ(I2460, INDEX(CFB!$I$2:$I$1048576, MATCH(W2460, CFB!$W$2:$W$1048576, 0)):INDEX(CFB!$I$2:$I$1048576, MATCH(W2460, CFB!$W$2:$W$1048576, 0) + COUNTIF(CFB!$W$2:$W$1048576, W2460) - 1), 0)</f>
        <v>85</v>
      </c>
      <c r="M2460" s="2">
        <f>_xlfn.RANK.EQ(J2460, INDEX(CFB!$J$2:$J$1048576, MATCH(W2460, CFB!$W$2:$W$1048576, 0)):INDEX(CFB!$J$2:$J$1048576, MATCH(W2460, CFB!$W$2:$W$1048576, 0) + COUNTIF(CFB!$W$2:$W$1048576, W2460) - 1))</f>
        <v>32</v>
      </c>
      <c r="N2460" s="2">
        <f>RANK(K2460, INDEX(CFB!$K$2:$K$1048576, MATCH(W2460, CFB!$W$2:$W$1048576, 0)):INDEX(CFB!$K$2:$K$1048576, MATCH(W2460, CFB!$W$2:$W$1048576, 0) + COUNTIF(CFB!$W$2:$W$1048576, W2460) - 1))</f>
        <v>61</v>
      </c>
      <c r="O2460">
        <v>34.76</v>
      </c>
      <c r="P2460">
        <v>11.91</v>
      </c>
      <c r="Q2460">
        <v>7.04</v>
      </c>
      <c r="R2460">
        <v>5.16</v>
      </c>
      <c r="S2460">
        <v>4.0199999999999996</v>
      </c>
      <c r="T2460">
        <v>3.18</v>
      </c>
      <c r="U2460">
        <v>5.49</v>
      </c>
      <c r="V2460">
        <v>4.13</v>
      </c>
      <c r="W2460">
        <v>2005</v>
      </c>
      <c r="X2460">
        <f t="shared" si="75"/>
        <v>0</v>
      </c>
    </row>
    <row r="2461" spans="1:24" ht="12.75" hidden="1" customHeight="1" x14ac:dyDescent="0.45">
      <c r="A2461">
        <v>62</v>
      </c>
      <c r="B2461" t="s">
        <v>106</v>
      </c>
      <c r="C2461" t="s">
        <v>163</v>
      </c>
      <c r="D2461" s="2" t="str">
        <f t="shared" si="74"/>
        <v>Wake Forest2005</v>
      </c>
      <c r="F2461">
        <v>4</v>
      </c>
      <c r="G2461">
        <v>7</v>
      </c>
      <c r="H2461" s="2">
        <v>0</v>
      </c>
      <c r="I2461">
        <v>1.87</v>
      </c>
      <c r="J2461">
        <v>-1.66</v>
      </c>
      <c r="K2461">
        <v>0.21</v>
      </c>
      <c r="L2461" s="2">
        <f>_xlfn.RANK.EQ(I2461, INDEX(CFB!$I$2:$I$1048576, MATCH(W2461, CFB!$W$2:$W$1048576, 0)):INDEX(CFB!$I$2:$I$1048576, MATCH(W2461, CFB!$W$2:$W$1048576, 0) + COUNTIF(CFB!$W$2:$W$1048576, W2461) - 1), 0)</f>
        <v>54</v>
      </c>
      <c r="M2461" s="2">
        <f>_xlfn.RANK.EQ(J2461, INDEX(CFB!$J$2:$J$1048576, MATCH(W2461, CFB!$W$2:$W$1048576, 0)):INDEX(CFB!$J$2:$J$1048576, MATCH(W2461, CFB!$W$2:$W$1048576, 0) + COUNTIF(CFB!$W$2:$W$1048576, W2461) - 1))</f>
        <v>66</v>
      </c>
      <c r="N2461" s="2">
        <f>RANK(K2461, INDEX(CFB!$K$2:$K$1048576, MATCH(W2461, CFB!$W$2:$W$1048576, 0)):INDEX(CFB!$K$2:$K$1048576, MATCH(W2461, CFB!$W$2:$W$1048576, 0) + COUNTIF(CFB!$W$2:$W$1048576, W2461) - 1))</f>
        <v>62</v>
      </c>
      <c r="O2461">
        <v>40.090000000000003</v>
      </c>
      <c r="P2461">
        <v>16.63</v>
      </c>
      <c r="Q2461">
        <v>7.68</v>
      </c>
      <c r="R2461">
        <v>5.73</v>
      </c>
      <c r="S2461">
        <v>5.0999999999999996</v>
      </c>
      <c r="T2461">
        <v>3.56</v>
      </c>
      <c r="U2461">
        <v>6.07</v>
      </c>
      <c r="V2461">
        <v>4.68</v>
      </c>
      <c r="W2461">
        <v>2005</v>
      </c>
      <c r="X2461">
        <f t="shared" si="75"/>
        <v>0</v>
      </c>
    </row>
    <row r="2462" spans="1:24" hidden="1" x14ac:dyDescent="0.45">
      <c r="A2462">
        <v>63</v>
      </c>
      <c r="B2462" t="s">
        <v>120</v>
      </c>
      <c r="C2462" t="s">
        <v>180</v>
      </c>
      <c r="D2462" s="2" t="str">
        <f t="shared" si="74"/>
        <v>Arizona2005</v>
      </c>
      <c r="F2462">
        <v>3</v>
      </c>
      <c r="G2462">
        <v>8</v>
      </c>
      <c r="H2462" s="2">
        <v>0</v>
      </c>
      <c r="I2462">
        <v>-2.5</v>
      </c>
      <c r="J2462">
        <v>2.6</v>
      </c>
      <c r="K2462">
        <v>0.11</v>
      </c>
      <c r="L2462" s="2">
        <f>_xlfn.RANK.EQ(I2462, INDEX(CFB!$I$2:$I$1048576, MATCH(W2462, CFB!$W$2:$W$1048576, 0)):INDEX(CFB!$I$2:$I$1048576, MATCH(W2462, CFB!$W$2:$W$1048576, 0) + COUNTIF(CFB!$W$2:$W$1048576, W2462) - 1), 0)</f>
        <v>84</v>
      </c>
      <c r="M2462" s="2">
        <f>_xlfn.RANK.EQ(J2462, INDEX(CFB!$J$2:$J$1048576, MATCH(W2462, CFB!$W$2:$W$1048576, 0)):INDEX(CFB!$J$2:$J$1048576, MATCH(W2462, CFB!$W$2:$W$1048576, 0) + COUNTIF(CFB!$W$2:$W$1048576, W2462) - 1))</f>
        <v>40</v>
      </c>
      <c r="N2462" s="2">
        <f>RANK(K2462, INDEX(CFB!$K$2:$K$1048576, MATCH(W2462, CFB!$W$2:$W$1048576, 0)):INDEX(CFB!$K$2:$K$1048576, MATCH(W2462, CFB!$W$2:$W$1048576, 0) + COUNTIF(CFB!$W$2:$W$1048576, W2462) - 1))</f>
        <v>63</v>
      </c>
      <c r="O2462">
        <v>35.770000000000003</v>
      </c>
      <c r="P2462">
        <v>9.52</v>
      </c>
      <c r="Q2462">
        <v>8.02</v>
      </c>
      <c r="R2462">
        <v>5.49</v>
      </c>
      <c r="S2462">
        <v>4.3600000000000003</v>
      </c>
      <c r="T2462">
        <v>3.66</v>
      </c>
      <c r="U2462">
        <v>6.1</v>
      </c>
      <c r="V2462">
        <v>4.34</v>
      </c>
      <c r="W2462">
        <v>2005</v>
      </c>
      <c r="X2462">
        <f t="shared" si="75"/>
        <v>0</v>
      </c>
    </row>
    <row r="2463" spans="1:24" ht="12.75" hidden="1" customHeight="1" x14ac:dyDescent="0.45">
      <c r="A2463">
        <v>64</v>
      </c>
      <c r="B2463" t="s">
        <v>139</v>
      </c>
      <c r="C2463" t="s">
        <v>161</v>
      </c>
      <c r="D2463" s="2" t="str">
        <f t="shared" si="74"/>
        <v>Central Michigan2005</v>
      </c>
      <c r="F2463">
        <v>6</v>
      </c>
      <c r="G2463">
        <v>5</v>
      </c>
      <c r="H2463" s="2">
        <v>0</v>
      </c>
      <c r="I2463">
        <v>-2.4</v>
      </c>
      <c r="J2463">
        <v>1.98</v>
      </c>
      <c r="K2463">
        <v>-0.42</v>
      </c>
      <c r="L2463" s="2">
        <f>_xlfn.RANK.EQ(I2463, INDEX(CFB!$I$2:$I$1048576, MATCH(W2463, CFB!$W$2:$W$1048576, 0)):INDEX(CFB!$I$2:$I$1048576, MATCH(W2463, CFB!$W$2:$W$1048576, 0) + COUNTIF(CFB!$W$2:$W$1048576, W2463) - 1), 0)</f>
        <v>81</v>
      </c>
      <c r="M2463" s="2">
        <f>_xlfn.RANK.EQ(J2463, INDEX(CFB!$J$2:$J$1048576, MATCH(W2463, CFB!$W$2:$W$1048576, 0)):INDEX(CFB!$J$2:$J$1048576, MATCH(W2463, CFB!$W$2:$W$1048576, 0) + COUNTIF(CFB!$W$2:$W$1048576, W2463) - 1))</f>
        <v>42</v>
      </c>
      <c r="N2463" s="2">
        <f>RANK(K2463, INDEX(CFB!$K$2:$K$1048576, MATCH(W2463, CFB!$W$2:$W$1048576, 0)):INDEX(CFB!$K$2:$K$1048576, MATCH(W2463, CFB!$W$2:$W$1048576, 0) + COUNTIF(CFB!$W$2:$W$1048576, W2463) - 1))</f>
        <v>64</v>
      </c>
      <c r="O2463">
        <v>32</v>
      </c>
      <c r="P2463">
        <v>13.6</v>
      </c>
      <c r="Q2463">
        <v>7.86</v>
      </c>
      <c r="R2463">
        <v>6.37</v>
      </c>
      <c r="S2463">
        <v>4.0999999999999996</v>
      </c>
      <c r="T2463">
        <v>3</v>
      </c>
      <c r="U2463">
        <v>5.97</v>
      </c>
      <c r="V2463">
        <v>4.75</v>
      </c>
      <c r="W2463">
        <v>2005</v>
      </c>
      <c r="X2463">
        <f t="shared" si="75"/>
        <v>0</v>
      </c>
    </row>
    <row r="2464" spans="1:24" ht="12.75" hidden="1" customHeight="1" x14ac:dyDescent="0.45">
      <c r="A2464">
        <v>65</v>
      </c>
      <c r="B2464" t="s">
        <v>59</v>
      </c>
      <c r="C2464" t="s">
        <v>155</v>
      </c>
      <c r="D2464" s="2" t="str">
        <f t="shared" si="74"/>
        <v>Vanderbilt2005</v>
      </c>
      <c r="F2464">
        <v>5</v>
      </c>
      <c r="G2464">
        <v>6</v>
      </c>
      <c r="H2464" s="2">
        <v>0</v>
      </c>
      <c r="I2464">
        <v>5</v>
      </c>
      <c r="J2464">
        <v>-5.75</v>
      </c>
      <c r="K2464">
        <v>-0.75</v>
      </c>
      <c r="L2464" s="2">
        <f>_xlfn.RANK.EQ(I2464, INDEX(CFB!$I$2:$I$1048576, MATCH(W2464, CFB!$W$2:$W$1048576, 0)):INDEX(CFB!$I$2:$I$1048576, MATCH(W2464, CFB!$W$2:$W$1048576, 0) + COUNTIF(CFB!$W$2:$W$1048576, W2464) - 1), 0)</f>
        <v>28</v>
      </c>
      <c r="M2464" s="2">
        <f>_xlfn.RANK.EQ(J2464, INDEX(CFB!$J$2:$J$1048576, MATCH(W2464, CFB!$W$2:$W$1048576, 0)):INDEX(CFB!$J$2:$J$1048576, MATCH(W2464, CFB!$W$2:$W$1048576, 0) + COUNTIF(CFB!$W$2:$W$1048576, W2464) - 1))</f>
        <v>105</v>
      </c>
      <c r="N2464" s="2">
        <f>RANK(K2464, INDEX(CFB!$K$2:$K$1048576, MATCH(W2464, CFB!$W$2:$W$1048576, 0)):INDEX(CFB!$K$2:$K$1048576, MATCH(W2464, CFB!$W$2:$W$1048576, 0) + COUNTIF(CFB!$W$2:$W$1048576, W2464) - 1))</f>
        <v>65</v>
      </c>
      <c r="O2464">
        <v>41.04</v>
      </c>
      <c r="P2464">
        <v>19.190000000000001</v>
      </c>
      <c r="Q2464">
        <v>8.09</v>
      </c>
      <c r="R2464">
        <v>6.52</v>
      </c>
      <c r="S2464">
        <v>4.28</v>
      </c>
      <c r="T2464">
        <v>4.1399999999999997</v>
      </c>
      <c r="U2464">
        <v>6.37</v>
      </c>
      <c r="V2464">
        <v>5.15</v>
      </c>
      <c r="W2464">
        <v>2005</v>
      </c>
      <c r="X2464">
        <f t="shared" si="75"/>
        <v>0</v>
      </c>
    </row>
    <row r="2465" spans="1:24" ht="12.75" hidden="1" customHeight="1" x14ac:dyDescent="0.45">
      <c r="A2465">
        <v>66</v>
      </c>
      <c r="B2465" t="s">
        <v>119</v>
      </c>
      <c r="C2465" t="s">
        <v>180</v>
      </c>
      <c r="D2465" s="2" t="str">
        <f t="shared" si="74"/>
        <v>Oregon State2005</v>
      </c>
      <c r="F2465">
        <v>5</v>
      </c>
      <c r="G2465">
        <v>6</v>
      </c>
      <c r="H2465" s="2">
        <v>0</v>
      </c>
      <c r="I2465">
        <v>1.76</v>
      </c>
      <c r="J2465">
        <v>-2.63</v>
      </c>
      <c r="K2465">
        <v>-0.87</v>
      </c>
      <c r="L2465" s="2">
        <f>_xlfn.RANK.EQ(I2465, INDEX(CFB!$I$2:$I$1048576, MATCH(W2465, CFB!$W$2:$W$1048576, 0)):INDEX(CFB!$I$2:$I$1048576, MATCH(W2465, CFB!$W$2:$W$1048576, 0) + COUNTIF(CFB!$W$2:$W$1048576, W2465) - 1), 0)</f>
        <v>56</v>
      </c>
      <c r="M2465" s="2">
        <f>_xlfn.RANK.EQ(J2465, INDEX(CFB!$J$2:$J$1048576, MATCH(W2465, CFB!$W$2:$W$1048576, 0)):INDEX(CFB!$J$2:$J$1048576, MATCH(W2465, CFB!$W$2:$W$1048576, 0) + COUNTIF(CFB!$W$2:$W$1048576, W2465) - 1))</f>
        <v>76</v>
      </c>
      <c r="N2465" s="2">
        <f>RANK(K2465, INDEX(CFB!$K$2:$K$1048576, MATCH(W2465, CFB!$W$2:$W$1048576, 0)):INDEX(CFB!$K$2:$K$1048576, MATCH(W2465, CFB!$W$2:$W$1048576, 0) + COUNTIF(CFB!$W$2:$W$1048576, W2465) - 1))</f>
        <v>66</v>
      </c>
      <c r="O2465">
        <v>38.72</v>
      </c>
      <c r="P2465">
        <v>16.989999999999998</v>
      </c>
      <c r="Q2465">
        <v>8.27</v>
      </c>
      <c r="R2465">
        <v>6.75</v>
      </c>
      <c r="S2465">
        <v>3.96</v>
      </c>
      <c r="T2465">
        <v>2.2200000000000002</v>
      </c>
      <c r="U2465">
        <v>6.19</v>
      </c>
      <c r="V2465">
        <v>4.46</v>
      </c>
      <c r="W2465">
        <v>2005</v>
      </c>
      <c r="X2465">
        <f t="shared" si="75"/>
        <v>0</v>
      </c>
    </row>
    <row r="2466" spans="1:24" ht="12.75" hidden="1" customHeight="1" x14ac:dyDescent="0.45">
      <c r="A2466">
        <v>67</v>
      </c>
      <c r="B2466" t="s">
        <v>41</v>
      </c>
      <c r="C2466" t="s">
        <v>182</v>
      </c>
      <c r="D2466" s="2" t="str">
        <f t="shared" si="74"/>
        <v>Kansas State2005</v>
      </c>
      <c r="F2466">
        <v>5</v>
      </c>
      <c r="G2466">
        <v>6</v>
      </c>
      <c r="H2466" s="2">
        <v>0</v>
      </c>
      <c r="I2466">
        <v>0.8</v>
      </c>
      <c r="J2466">
        <v>-2.2200000000000002</v>
      </c>
      <c r="K2466">
        <v>-1.42</v>
      </c>
      <c r="L2466" s="2">
        <f>_xlfn.RANK.EQ(I2466, INDEX(CFB!$I$2:$I$1048576, MATCH(W2466, CFB!$W$2:$W$1048576, 0)):INDEX(CFB!$I$2:$I$1048576, MATCH(W2466, CFB!$W$2:$W$1048576, 0) + COUNTIF(CFB!$W$2:$W$1048576, W2466) - 1), 0)</f>
        <v>64</v>
      </c>
      <c r="M2466" s="2">
        <f>_xlfn.RANK.EQ(J2466, INDEX(CFB!$J$2:$J$1048576, MATCH(W2466, CFB!$W$2:$W$1048576, 0)):INDEX(CFB!$J$2:$J$1048576, MATCH(W2466, CFB!$W$2:$W$1048576, 0) + COUNTIF(CFB!$W$2:$W$1048576, W2466) - 1))</f>
        <v>72</v>
      </c>
      <c r="N2466" s="2">
        <f>RANK(K2466, INDEX(CFB!$K$2:$K$1048576, MATCH(W2466, CFB!$W$2:$W$1048576, 0)):INDEX(CFB!$K$2:$K$1048576, MATCH(W2466, CFB!$W$2:$W$1048576, 0) + COUNTIF(CFB!$W$2:$W$1048576, W2466) - 1))</f>
        <v>67</v>
      </c>
      <c r="O2466">
        <v>38.83</v>
      </c>
      <c r="P2466">
        <v>16.34</v>
      </c>
      <c r="Q2466">
        <v>7.77</v>
      </c>
      <c r="R2466">
        <v>6.25</v>
      </c>
      <c r="S2466">
        <v>4.54</v>
      </c>
      <c r="T2466">
        <v>2.92</v>
      </c>
      <c r="U2466">
        <v>5.91</v>
      </c>
      <c r="V2466">
        <v>4.41</v>
      </c>
      <c r="W2466">
        <v>2005</v>
      </c>
      <c r="X2466">
        <f t="shared" si="75"/>
        <v>0</v>
      </c>
    </row>
    <row r="2467" spans="1:24" ht="12.75" hidden="1" customHeight="1" x14ac:dyDescent="0.45">
      <c r="A2467">
        <v>68</v>
      </c>
      <c r="B2467" t="s">
        <v>146</v>
      </c>
      <c r="C2467" t="s">
        <v>31</v>
      </c>
      <c r="D2467" s="2" t="str">
        <f t="shared" si="74"/>
        <v>San Diego State2005</v>
      </c>
      <c r="F2467">
        <v>5</v>
      </c>
      <c r="G2467">
        <v>7</v>
      </c>
      <c r="H2467" s="2">
        <v>0</v>
      </c>
      <c r="I2467">
        <v>-0.72</v>
      </c>
      <c r="J2467">
        <v>-0.85</v>
      </c>
      <c r="K2467">
        <v>-1.57</v>
      </c>
      <c r="L2467" s="2">
        <f>_xlfn.RANK.EQ(I2467, INDEX(CFB!$I$2:$I$1048576, MATCH(W2467, CFB!$W$2:$W$1048576, 0)):INDEX(CFB!$I$2:$I$1048576, MATCH(W2467, CFB!$W$2:$W$1048576, 0) + COUNTIF(CFB!$W$2:$W$1048576, W2467) - 1), 0)</f>
        <v>69</v>
      </c>
      <c r="M2467" s="2">
        <f>_xlfn.RANK.EQ(J2467, INDEX(CFB!$J$2:$J$1048576, MATCH(W2467, CFB!$W$2:$W$1048576, 0)):INDEX(CFB!$J$2:$J$1048576, MATCH(W2467, CFB!$W$2:$W$1048576, 0) + COUNTIF(CFB!$W$2:$W$1048576, W2467) - 1))</f>
        <v>60</v>
      </c>
      <c r="N2467" s="2">
        <f>RANK(K2467, INDEX(CFB!$K$2:$K$1048576, MATCH(W2467, CFB!$W$2:$W$1048576, 0)):INDEX(CFB!$K$2:$K$1048576, MATCH(W2467, CFB!$W$2:$W$1048576, 0) + COUNTIF(CFB!$W$2:$W$1048576, W2467) - 1))</f>
        <v>68</v>
      </c>
      <c r="O2467">
        <v>35.979999999999997</v>
      </c>
      <c r="P2467">
        <v>14.72</v>
      </c>
      <c r="Q2467">
        <v>7.72</v>
      </c>
      <c r="R2467">
        <v>4.87</v>
      </c>
      <c r="S2467">
        <v>4.43</v>
      </c>
      <c r="T2467">
        <v>3.76</v>
      </c>
      <c r="U2467">
        <v>5.98</v>
      </c>
      <c r="V2467">
        <v>4.1900000000000004</v>
      </c>
      <c r="W2467">
        <v>2005</v>
      </c>
      <c r="X2467">
        <f t="shared" si="75"/>
        <v>0</v>
      </c>
    </row>
    <row r="2468" spans="1:24" ht="12.75" hidden="1" customHeight="1" x14ac:dyDescent="0.45">
      <c r="A2468">
        <v>69</v>
      </c>
      <c r="B2468" t="s">
        <v>68</v>
      </c>
      <c r="C2468" t="s">
        <v>168</v>
      </c>
      <c r="D2468" s="2" t="str">
        <f t="shared" si="74"/>
        <v>Memphis2005</v>
      </c>
      <c r="F2468">
        <v>7</v>
      </c>
      <c r="G2468">
        <v>5</v>
      </c>
      <c r="H2468" s="2">
        <v>0</v>
      </c>
      <c r="I2468">
        <v>-1</v>
      </c>
      <c r="J2468">
        <v>-0.76</v>
      </c>
      <c r="K2468">
        <v>-1.76</v>
      </c>
      <c r="L2468" s="2">
        <f>_xlfn.RANK.EQ(I2468, INDEX(CFB!$I$2:$I$1048576, MATCH(W2468, CFB!$W$2:$W$1048576, 0)):INDEX(CFB!$I$2:$I$1048576, MATCH(W2468, CFB!$W$2:$W$1048576, 0) + COUNTIF(CFB!$W$2:$W$1048576, W2468) - 1), 0)</f>
        <v>70</v>
      </c>
      <c r="M2468" s="2">
        <f>_xlfn.RANK.EQ(J2468, INDEX(CFB!$J$2:$J$1048576, MATCH(W2468, CFB!$W$2:$W$1048576, 0)):INDEX(CFB!$J$2:$J$1048576, MATCH(W2468, CFB!$W$2:$W$1048576, 0) + COUNTIF(CFB!$W$2:$W$1048576, W2468) - 1))</f>
        <v>57</v>
      </c>
      <c r="N2468" s="2">
        <f>RANK(K2468, INDEX(CFB!$K$2:$K$1048576, MATCH(W2468, CFB!$W$2:$W$1048576, 0)):INDEX(CFB!$K$2:$K$1048576, MATCH(W2468, CFB!$W$2:$W$1048576, 0) + COUNTIF(CFB!$W$2:$W$1048576, W2468) - 1))</f>
        <v>69</v>
      </c>
      <c r="O2468">
        <v>36.61</v>
      </c>
      <c r="P2468">
        <v>15.25</v>
      </c>
      <c r="Q2468">
        <v>7.32</v>
      </c>
      <c r="R2468">
        <v>6.93</v>
      </c>
      <c r="S2468">
        <v>5.59</v>
      </c>
      <c r="T2468">
        <v>3.69</v>
      </c>
      <c r="U2468">
        <v>6.32</v>
      </c>
      <c r="V2468">
        <v>5.17</v>
      </c>
      <c r="W2468">
        <v>2005</v>
      </c>
      <c r="X2468">
        <f t="shared" si="75"/>
        <v>0</v>
      </c>
    </row>
    <row r="2469" spans="1:24" ht="12.75" hidden="1" customHeight="1" x14ac:dyDescent="0.45">
      <c r="A2469">
        <v>70</v>
      </c>
      <c r="B2469" t="s">
        <v>97</v>
      </c>
      <c r="C2469" t="s">
        <v>179</v>
      </c>
      <c r="D2469" s="2" t="str">
        <f t="shared" si="74"/>
        <v>Connecticut2005</v>
      </c>
      <c r="F2469">
        <v>5</v>
      </c>
      <c r="G2469">
        <v>6</v>
      </c>
      <c r="H2469" s="2">
        <v>0</v>
      </c>
      <c r="I2469">
        <v>-5.0199999999999996</v>
      </c>
      <c r="J2469">
        <v>3.14</v>
      </c>
      <c r="K2469">
        <v>-1.88</v>
      </c>
      <c r="L2469" s="2">
        <f>_xlfn.RANK.EQ(I2469, INDEX(CFB!$I$2:$I$1048576, MATCH(W2469, CFB!$W$2:$W$1048576, 0)):INDEX(CFB!$I$2:$I$1048576, MATCH(W2469, CFB!$W$2:$W$1048576, 0) + COUNTIF(CFB!$W$2:$W$1048576, W2469) - 1), 0)</f>
        <v>93</v>
      </c>
      <c r="M2469" s="2">
        <f>_xlfn.RANK.EQ(J2469, INDEX(CFB!$J$2:$J$1048576, MATCH(W2469, CFB!$W$2:$W$1048576, 0)):INDEX(CFB!$J$2:$J$1048576, MATCH(W2469, CFB!$W$2:$W$1048576, 0) + COUNTIF(CFB!$W$2:$W$1048576, W2469) - 1))</f>
        <v>35</v>
      </c>
      <c r="N2469" s="2">
        <f>RANK(K2469, INDEX(CFB!$K$2:$K$1048576, MATCH(W2469, CFB!$W$2:$W$1048576, 0)):INDEX(CFB!$K$2:$K$1048576, MATCH(W2469, CFB!$W$2:$W$1048576, 0) + COUNTIF(CFB!$W$2:$W$1048576, W2469) - 1))</f>
        <v>70</v>
      </c>
      <c r="O2469">
        <v>36.97</v>
      </c>
      <c r="P2469">
        <v>10.31</v>
      </c>
      <c r="Q2469">
        <v>6.69</v>
      </c>
      <c r="R2469">
        <v>5.26</v>
      </c>
      <c r="S2469">
        <v>4.54</v>
      </c>
      <c r="T2469">
        <v>2.99</v>
      </c>
      <c r="U2469">
        <v>5.44</v>
      </c>
      <c r="V2469">
        <v>3.89</v>
      </c>
      <c r="W2469">
        <v>2005</v>
      </c>
      <c r="X2469">
        <f t="shared" si="75"/>
        <v>0</v>
      </c>
    </row>
    <row r="2470" spans="1:24" ht="12.75" hidden="1" customHeight="1" x14ac:dyDescent="0.45">
      <c r="A2470">
        <v>71</v>
      </c>
      <c r="B2470" t="s">
        <v>148</v>
      </c>
      <c r="C2470" t="s">
        <v>165</v>
      </c>
      <c r="D2470" s="2" t="str">
        <f t="shared" si="74"/>
        <v>UTEP2005</v>
      </c>
      <c r="F2470">
        <v>8</v>
      </c>
      <c r="G2470">
        <v>4</v>
      </c>
      <c r="H2470" s="2">
        <v>0</v>
      </c>
      <c r="I2470">
        <v>0.96</v>
      </c>
      <c r="J2470">
        <v>-3.42</v>
      </c>
      <c r="K2470">
        <v>-2.4500000000000002</v>
      </c>
      <c r="L2470" s="2">
        <f>_xlfn.RANK.EQ(I2470, INDEX(CFB!$I$2:$I$1048576, MATCH(W2470, CFB!$W$2:$W$1048576, 0)):INDEX(CFB!$I$2:$I$1048576, MATCH(W2470, CFB!$W$2:$W$1048576, 0) + COUNTIF(CFB!$W$2:$W$1048576, W2470) - 1), 0)</f>
        <v>62</v>
      </c>
      <c r="M2470" s="2">
        <f>_xlfn.RANK.EQ(J2470, INDEX(CFB!$J$2:$J$1048576, MATCH(W2470, CFB!$W$2:$W$1048576, 0)):INDEX(CFB!$J$2:$J$1048576, MATCH(W2470, CFB!$W$2:$W$1048576, 0) + COUNTIF(CFB!$W$2:$W$1048576, W2470) - 1))</f>
        <v>82</v>
      </c>
      <c r="N2470" s="2">
        <f>RANK(K2470, INDEX(CFB!$K$2:$K$1048576, MATCH(W2470, CFB!$W$2:$W$1048576, 0)):INDEX(CFB!$K$2:$K$1048576, MATCH(W2470, CFB!$W$2:$W$1048576, 0) + COUNTIF(CFB!$W$2:$W$1048576, W2470) - 1))</f>
        <v>71</v>
      </c>
      <c r="O2470">
        <v>38.14</v>
      </c>
      <c r="P2470">
        <v>19.18</v>
      </c>
      <c r="Q2470">
        <v>8.3800000000000008</v>
      </c>
      <c r="R2470">
        <v>6.04</v>
      </c>
      <c r="S2470">
        <v>3.69</v>
      </c>
      <c r="T2470">
        <v>3.64</v>
      </c>
      <c r="U2470">
        <v>6.29</v>
      </c>
      <c r="V2470">
        <v>4.57</v>
      </c>
      <c r="W2470">
        <v>2005</v>
      </c>
      <c r="X2470">
        <f t="shared" si="75"/>
        <v>0</v>
      </c>
    </row>
    <row r="2471" spans="1:24" ht="12.75" hidden="1" customHeight="1" x14ac:dyDescent="0.45">
      <c r="A2471">
        <v>72</v>
      </c>
      <c r="B2471" t="s">
        <v>141</v>
      </c>
      <c r="C2471" t="s">
        <v>31</v>
      </c>
      <c r="D2471" s="2" t="str">
        <f t="shared" si="74"/>
        <v>New Mexico2005</v>
      </c>
      <c r="F2471">
        <v>6</v>
      </c>
      <c r="G2471">
        <v>5</v>
      </c>
      <c r="H2471" s="2">
        <v>0</v>
      </c>
      <c r="I2471">
        <v>2.52</v>
      </c>
      <c r="J2471">
        <v>-5.03</v>
      </c>
      <c r="K2471">
        <v>-2.5099999999999998</v>
      </c>
      <c r="L2471" s="2">
        <f>_xlfn.RANK.EQ(I2471, INDEX(CFB!$I$2:$I$1048576, MATCH(W2471, CFB!$W$2:$W$1048576, 0)):INDEX(CFB!$I$2:$I$1048576, MATCH(W2471, CFB!$W$2:$W$1048576, 0) + COUNTIF(CFB!$W$2:$W$1048576, W2471) - 1), 0)</f>
        <v>49</v>
      </c>
      <c r="M2471" s="2">
        <f>_xlfn.RANK.EQ(J2471, INDEX(CFB!$J$2:$J$1048576, MATCH(W2471, CFB!$W$2:$W$1048576, 0)):INDEX(CFB!$J$2:$J$1048576, MATCH(W2471, CFB!$W$2:$W$1048576, 0) + COUNTIF(CFB!$W$2:$W$1048576, W2471) - 1))</f>
        <v>102</v>
      </c>
      <c r="N2471" s="2">
        <f>RANK(K2471, INDEX(CFB!$K$2:$K$1048576, MATCH(W2471, CFB!$W$2:$W$1048576, 0)):INDEX(CFB!$K$2:$K$1048576, MATCH(W2471, CFB!$W$2:$W$1048576, 0) + COUNTIF(CFB!$W$2:$W$1048576, W2471) - 1))</f>
        <v>72</v>
      </c>
      <c r="O2471">
        <v>37.36</v>
      </c>
      <c r="P2471">
        <v>19.3</v>
      </c>
      <c r="Q2471">
        <v>7.8</v>
      </c>
      <c r="R2471">
        <v>6.34</v>
      </c>
      <c r="S2471">
        <v>4.5199999999999996</v>
      </c>
      <c r="T2471">
        <v>3.32</v>
      </c>
      <c r="U2471">
        <v>5.84</v>
      </c>
      <c r="V2471">
        <v>4.74</v>
      </c>
      <c r="W2471">
        <v>2005</v>
      </c>
      <c r="X2471">
        <f t="shared" si="75"/>
        <v>0</v>
      </c>
    </row>
    <row r="2472" spans="1:24" ht="12.75" hidden="1" customHeight="1" x14ac:dyDescent="0.45">
      <c r="A2472">
        <v>73</v>
      </c>
      <c r="B2472" t="s">
        <v>104</v>
      </c>
      <c r="C2472" t="s">
        <v>31</v>
      </c>
      <c r="D2472" s="2" t="str">
        <f t="shared" si="74"/>
        <v>Colorado State2005</v>
      </c>
      <c r="F2472">
        <v>6</v>
      </c>
      <c r="G2472">
        <v>6</v>
      </c>
      <c r="H2472" s="2">
        <v>0</v>
      </c>
      <c r="I2472">
        <v>0.27</v>
      </c>
      <c r="J2472">
        <v>-3.03</v>
      </c>
      <c r="K2472">
        <v>-2.76</v>
      </c>
      <c r="L2472" s="2">
        <f>_xlfn.RANK.EQ(I2472, INDEX(CFB!$I$2:$I$1048576, MATCH(W2472, CFB!$W$2:$W$1048576, 0)):INDEX(CFB!$I$2:$I$1048576, MATCH(W2472, CFB!$W$2:$W$1048576, 0) + COUNTIF(CFB!$W$2:$W$1048576, W2472) - 1), 0)</f>
        <v>65</v>
      </c>
      <c r="M2472" s="2">
        <f>_xlfn.RANK.EQ(J2472, INDEX(CFB!$J$2:$J$1048576, MATCH(W2472, CFB!$W$2:$W$1048576, 0)):INDEX(CFB!$J$2:$J$1048576, MATCH(W2472, CFB!$W$2:$W$1048576, 0) + COUNTIF(CFB!$W$2:$W$1048576, W2472) - 1))</f>
        <v>79</v>
      </c>
      <c r="N2472" s="2">
        <f>RANK(K2472, INDEX(CFB!$K$2:$K$1048576, MATCH(W2472, CFB!$W$2:$W$1048576, 0)):INDEX(CFB!$K$2:$K$1048576, MATCH(W2472, CFB!$W$2:$W$1048576, 0) + COUNTIF(CFB!$W$2:$W$1048576, W2472) - 1))</f>
        <v>73</v>
      </c>
      <c r="O2472">
        <v>36.06</v>
      </c>
      <c r="P2472">
        <v>18</v>
      </c>
      <c r="Q2472">
        <v>9.49</v>
      </c>
      <c r="R2472">
        <v>6.63</v>
      </c>
      <c r="S2472">
        <v>4.04</v>
      </c>
      <c r="T2472">
        <v>4.29</v>
      </c>
      <c r="U2472">
        <v>6.67</v>
      </c>
      <c r="V2472">
        <v>5.21</v>
      </c>
      <c r="W2472">
        <v>2005</v>
      </c>
      <c r="X2472">
        <f t="shared" si="75"/>
        <v>0</v>
      </c>
    </row>
    <row r="2473" spans="1:24" ht="12.75" hidden="1" customHeight="1" x14ac:dyDescent="0.45">
      <c r="A2473">
        <v>74</v>
      </c>
      <c r="B2473" t="s">
        <v>107</v>
      </c>
      <c r="C2473" t="s">
        <v>165</v>
      </c>
      <c r="D2473" s="2" t="str">
        <f t="shared" si="74"/>
        <v>Houston2005</v>
      </c>
      <c r="F2473">
        <v>6</v>
      </c>
      <c r="G2473">
        <v>6</v>
      </c>
      <c r="H2473" s="2">
        <v>0</v>
      </c>
      <c r="I2473">
        <v>1.69</v>
      </c>
      <c r="J2473">
        <v>-4.62</v>
      </c>
      <c r="K2473">
        <v>-2.93</v>
      </c>
      <c r="L2473" s="2">
        <f>_xlfn.RANK.EQ(I2473, INDEX(CFB!$I$2:$I$1048576, MATCH(W2473, CFB!$W$2:$W$1048576, 0)):INDEX(CFB!$I$2:$I$1048576, MATCH(W2473, CFB!$W$2:$W$1048576, 0) + COUNTIF(CFB!$W$2:$W$1048576, W2473) - 1), 0)</f>
        <v>58</v>
      </c>
      <c r="M2473" s="2">
        <f>_xlfn.RANK.EQ(J2473, INDEX(CFB!$J$2:$J$1048576, MATCH(W2473, CFB!$W$2:$W$1048576, 0)):INDEX(CFB!$J$2:$J$1048576, MATCH(W2473, CFB!$W$2:$W$1048576, 0) + COUNTIF(CFB!$W$2:$W$1048576, W2473) - 1))</f>
        <v>96</v>
      </c>
      <c r="N2473" s="2">
        <f>RANK(K2473, INDEX(CFB!$K$2:$K$1048576, MATCH(W2473, CFB!$W$2:$W$1048576, 0)):INDEX(CFB!$K$2:$K$1048576, MATCH(W2473, CFB!$W$2:$W$1048576, 0) + COUNTIF(CFB!$W$2:$W$1048576, W2473) - 1))</f>
        <v>74</v>
      </c>
      <c r="O2473">
        <v>37.21</v>
      </c>
      <c r="P2473">
        <v>18.38</v>
      </c>
      <c r="Q2473">
        <v>8.4600000000000009</v>
      </c>
      <c r="R2473">
        <v>5.9</v>
      </c>
      <c r="S2473">
        <v>4.49</v>
      </c>
      <c r="T2473">
        <v>4.49</v>
      </c>
      <c r="U2473">
        <v>6.44</v>
      </c>
      <c r="V2473">
        <v>5.04</v>
      </c>
      <c r="W2473">
        <v>2005</v>
      </c>
      <c r="X2473">
        <f t="shared" si="75"/>
        <v>0</v>
      </c>
    </row>
    <row r="2474" spans="1:24" ht="12.75" hidden="1" customHeight="1" x14ac:dyDescent="0.45">
      <c r="A2474">
        <v>75</v>
      </c>
      <c r="B2474" t="s">
        <v>66</v>
      </c>
      <c r="C2474" t="s">
        <v>180</v>
      </c>
      <c r="D2474" s="2" t="str">
        <f t="shared" si="74"/>
        <v>Washington2005</v>
      </c>
      <c r="F2474">
        <v>2</v>
      </c>
      <c r="G2474">
        <v>9</v>
      </c>
      <c r="H2474" s="2">
        <v>0</v>
      </c>
      <c r="I2474">
        <v>-4.49</v>
      </c>
      <c r="J2474">
        <v>1.38</v>
      </c>
      <c r="K2474">
        <v>-3.11</v>
      </c>
      <c r="L2474" s="2">
        <f>_xlfn.RANK.EQ(I2474, INDEX(CFB!$I$2:$I$1048576, MATCH(W2474, CFB!$W$2:$W$1048576, 0)):INDEX(CFB!$I$2:$I$1048576, MATCH(W2474, CFB!$W$2:$W$1048576, 0) + COUNTIF(CFB!$W$2:$W$1048576, W2474) - 1), 0)</f>
        <v>90</v>
      </c>
      <c r="M2474" s="2">
        <f>_xlfn.RANK.EQ(J2474, INDEX(CFB!$J$2:$J$1048576, MATCH(W2474, CFB!$W$2:$W$1048576, 0)):INDEX(CFB!$J$2:$J$1048576, MATCH(W2474, CFB!$W$2:$W$1048576, 0) + COUNTIF(CFB!$W$2:$W$1048576, W2474) - 1))</f>
        <v>47</v>
      </c>
      <c r="N2474" s="2">
        <f>RANK(K2474, INDEX(CFB!$K$2:$K$1048576, MATCH(W2474, CFB!$W$2:$W$1048576, 0)):INDEX(CFB!$K$2:$K$1048576, MATCH(W2474, CFB!$W$2:$W$1048576, 0) + COUNTIF(CFB!$W$2:$W$1048576, W2474) - 1))</f>
        <v>75</v>
      </c>
      <c r="O2474">
        <v>33.479999999999997</v>
      </c>
      <c r="P2474">
        <v>12.05</v>
      </c>
      <c r="Q2474">
        <v>8.65</v>
      </c>
      <c r="R2474">
        <v>5.9</v>
      </c>
      <c r="S2474">
        <v>4.54</v>
      </c>
      <c r="T2474">
        <v>2.79</v>
      </c>
      <c r="U2474">
        <v>6.43</v>
      </c>
      <c r="V2474">
        <v>4.22</v>
      </c>
      <c r="W2474">
        <v>2005</v>
      </c>
      <c r="X2474">
        <f t="shared" si="75"/>
        <v>0</v>
      </c>
    </row>
    <row r="2475" spans="1:24" ht="12.75" hidden="1" customHeight="1" x14ac:dyDescent="0.45">
      <c r="A2475">
        <v>76</v>
      </c>
      <c r="B2475" t="s">
        <v>80</v>
      </c>
      <c r="C2475" t="s">
        <v>162</v>
      </c>
      <c r="D2475" s="2" t="str">
        <f t="shared" si="74"/>
        <v>Bowling Green2005</v>
      </c>
      <c r="F2475">
        <v>6</v>
      </c>
      <c r="G2475">
        <v>5</v>
      </c>
      <c r="H2475" s="2">
        <v>0</v>
      </c>
      <c r="I2475">
        <v>1.86</v>
      </c>
      <c r="J2475">
        <v>-5.0199999999999996</v>
      </c>
      <c r="K2475">
        <v>-3.17</v>
      </c>
      <c r="L2475" s="2">
        <f>_xlfn.RANK.EQ(I2475, INDEX(CFB!$I$2:$I$1048576, MATCH(W2475, CFB!$W$2:$W$1048576, 0)):INDEX(CFB!$I$2:$I$1048576, MATCH(W2475, CFB!$W$2:$W$1048576, 0) + COUNTIF(CFB!$W$2:$W$1048576, W2475) - 1), 0)</f>
        <v>55</v>
      </c>
      <c r="M2475" s="2">
        <f>_xlfn.RANK.EQ(J2475, INDEX(CFB!$J$2:$J$1048576, MATCH(W2475, CFB!$W$2:$W$1048576, 0)):INDEX(CFB!$J$2:$J$1048576, MATCH(W2475, CFB!$W$2:$W$1048576, 0) + COUNTIF(CFB!$W$2:$W$1048576, W2475) - 1))</f>
        <v>101</v>
      </c>
      <c r="N2475" s="2">
        <f>RANK(K2475, INDEX(CFB!$K$2:$K$1048576, MATCH(W2475, CFB!$W$2:$W$1048576, 0)):INDEX(CFB!$K$2:$K$1048576, MATCH(W2475, CFB!$W$2:$W$1048576, 0) + COUNTIF(CFB!$W$2:$W$1048576, W2475) - 1))</f>
        <v>76</v>
      </c>
      <c r="O2475">
        <v>39.49</v>
      </c>
      <c r="P2475">
        <v>20.85</v>
      </c>
      <c r="Q2475">
        <v>8.5</v>
      </c>
      <c r="R2475">
        <v>6.72</v>
      </c>
      <c r="S2475">
        <v>3.69</v>
      </c>
      <c r="T2475">
        <v>4.4400000000000004</v>
      </c>
      <c r="U2475">
        <v>6.12</v>
      </c>
      <c r="V2475">
        <v>5.16</v>
      </c>
      <c r="W2475">
        <v>2005</v>
      </c>
      <c r="X2475">
        <f t="shared" si="75"/>
        <v>0</v>
      </c>
    </row>
    <row r="2476" spans="1:24" ht="12.75" hidden="1" customHeight="1" x14ac:dyDescent="0.45">
      <c r="A2476">
        <v>77</v>
      </c>
      <c r="B2476" t="s">
        <v>137</v>
      </c>
      <c r="C2476" t="s">
        <v>178</v>
      </c>
      <c r="D2476" s="2" t="str">
        <f t="shared" si="74"/>
        <v>Louisiana Tech2005</v>
      </c>
      <c r="F2476">
        <v>7</v>
      </c>
      <c r="G2476">
        <v>4</v>
      </c>
      <c r="H2476" s="2">
        <v>0</v>
      </c>
      <c r="I2476">
        <v>-1.1100000000000001</v>
      </c>
      <c r="J2476">
        <v>-2.2799999999999998</v>
      </c>
      <c r="K2476">
        <v>-3.39</v>
      </c>
      <c r="L2476" s="2">
        <f>_xlfn.RANK.EQ(I2476, INDEX(CFB!$I$2:$I$1048576, MATCH(W2476, CFB!$W$2:$W$1048576, 0)):INDEX(CFB!$I$2:$I$1048576, MATCH(W2476, CFB!$W$2:$W$1048576, 0) + COUNTIF(CFB!$W$2:$W$1048576, W2476) - 1), 0)</f>
        <v>74</v>
      </c>
      <c r="M2476" s="2">
        <f>_xlfn.RANK.EQ(J2476, INDEX(CFB!$J$2:$J$1048576, MATCH(W2476, CFB!$W$2:$W$1048576, 0)):INDEX(CFB!$J$2:$J$1048576, MATCH(W2476, CFB!$W$2:$W$1048576, 0) + COUNTIF(CFB!$W$2:$W$1048576, W2476) - 1))</f>
        <v>73</v>
      </c>
      <c r="N2476" s="2">
        <f>RANK(K2476, INDEX(CFB!$K$2:$K$1048576, MATCH(W2476, CFB!$W$2:$W$1048576, 0)):INDEX(CFB!$K$2:$K$1048576, MATCH(W2476, CFB!$W$2:$W$1048576, 0) + COUNTIF(CFB!$W$2:$W$1048576, W2476) - 1))</f>
        <v>77</v>
      </c>
      <c r="O2476">
        <v>34.090000000000003</v>
      </c>
      <c r="P2476">
        <v>18.559999999999999</v>
      </c>
      <c r="Q2476">
        <v>7.25</v>
      </c>
      <c r="R2476">
        <v>6.27</v>
      </c>
      <c r="S2476">
        <v>4.0199999999999996</v>
      </c>
      <c r="T2476">
        <v>3.77</v>
      </c>
      <c r="U2476">
        <v>5.58</v>
      </c>
      <c r="V2476">
        <v>4.87</v>
      </c>
      <c r="W2476">
        <v>2005</v>
      </c>
      <c r="X2476">
        <f t="shared" si="75"/>
        <v>0</v>
      </c>
    </row>
    <row r="2477" spans="1:24" ht="12.75" hidden="1" customHeight="1" x14ac:dyDescent="0.45">
      <c r="A2477">
        <v>78</v>
      </c>
      <c r="B2477" t="s">
        <v>21</v>
      </c>
      <c r="C2477" t="s">
        <v>10</v>
      </c>
      <c r="D2477" s="2" t="str">
        <f t="shared" si="74"/>
        <v>Indiana2005</v>
      </c>
      <c r="F2477">
        <v>4</v>
      </c>
      <c r="G2477">
        <v>7</v>
      </c>
      <c r="H2477" s="2">
        <v>0</v>
      </c>
      <c r="I2477">
        <v>-0.24</v>
      </c>
      <c r="J2477">
        <v>-3.26</v>
      </c>
      <c r="K2477">
        <v>-3.5</v>
      </c>
      <c r="L2477" s="2">
        <f>_xlfn.RANK.EQ(I2477, INDEX(CFB!$I$2:$I$1048576, MATCH(W2477, CFB!$W$2:$W$1048576, 0)):INDEX(CFB!$I$2:$I$1048576, MATCH(W2477, CFB!$W$2:$W$1048576, 0) + COUNTIF(CFB!$W$2:$W$1048576, W2477) - 1), 0)</f>
        <v>68</v>
      </c>
      <c r="M2477" s="2">
        <f>_xlfn.RANK.EQ(J2477, INDEX(CFB!$J$2:$J$1048576, MATCH(W2477, CFB!$W$2:$W$1048576, 0)):INDEX(CFB!$J$2:$J$1048576, MATCH(W2477, CFB!$W$2:$W$1048576, 0) + COUNTIF(CFB!$W$2:$W$1048576, W2477) - 1))</f>
        <v>81</v>
      </c>
      <c r="N2477" s="2">
        <f>RANK(K2477, INDEX(CFB!$K$2:$K$1048576, MATCH(W2477, CFB!$W$2:$W$1048576, 0)):INDEX(CFB!$K$2:$K$1048576, MATCH(W2477, CFB!$W$2:$W$1048576, 0) + COUNTIF(CFB!$W$2:$W$1048576, W2477) - 1))</f>
        <v>78</v>
      </c>
      <c r="O2477">
        <v>36.44</v>
      </c>
      <c r="P2477">
        <v>18.170000000000002</v>
      </c>
      <c r="Q2477">
        <v>7.22</v>
      </c>
      <c r="R2477">
        <v>5.82</v>
      </c>
      <c r="S2477">
        <v>4.13</v>
      </c>
      <c r="T2477">
        <v>4.0599999999999996</v>
      </c>
      <c r="U2477">
        <v>5.5</v>
      </c>
      <c r="V2477">
        <v>4.83</v>
      </c>
      <c r="W2477">
        <v>2005</v>
      </c>
      <c r="X2477">
        <f t="shared" si="75"/>
        <v>0</v>
      </c>
    </row>
    <row r="2478" spans="1:24" ht="12.75" hidden="1" customHeight="1" x14ac:dyDescent="0.45">
      <c r="A2478">
        <v>79</v>
      </c>
      <c r="B2478" t="s">
        <v>82</v>
      </c>
      <c r="C2478" t="s">
        <v>168</v>
      </c>
      <c r="D2478" s="2" t="str">
        <f t="shared" si="74"/>
        <v>UCF2005</v>
      </c>
      <c r="F2478">
        <v>8</v>
      </c>
      <c r="G2478">
        <v>5</v>
      </c>
      <c r="H2478" s="2">
        <v>0</v>
      </c>
      <c r="I2478">
        <v>1.71</v>
      </c>
      <c r="J2478">
        <v>-5.31</v>
      </c>
      <c r="K2478">
        <v>-3.6</v>
      </c>
      <c r="L2478" s="2">
        <f>_xlfn.RANK.EQ(I2478, INDEX(CFB!$I$2:$I$1048576, MATCH(W2478, CFB!$W$2:$W$1048576, 0)):INDEX(CFB!$I$2:$I$1048576, MATCH(W2478, CFB!$W$2:$W$1048576, 0) + COUNTIF(CFB!$W$2:$W$1048576, W2478) - 1), 0)</f>
        <v>57</v>
      </c>
      <c r="M2478" s="2">
        <f>_xlfn.RANK.EQ(J2478, INDEX(CFB!$J$2:$J$1048576, MATCH(W2478, CFB!$W$2:$W$1048576, 0)):INDEX(CFB!$J$2:$J$1048576, MATCH(W2478, CFB!$W$2:$W$1048576, 0) + COUNTIF(CFB!$W$2:$W$1048576, W2478) - 1))</f>
        <v>103</v>
      </c>
      <c r="N2478" s="2">
        <f>RANK(K2478, INDEX(CFB!$K$2:$K$1048576, MATCH(W2478, CFB!$W$2:$W$1048576, 0)):INDEX(CFB!$K$2:$K$1048576, MATCH(W2478, CFB!$W$2:$W$1048576, 0) + COUNTIF(CFB!$W$2:$W$1048576, W2478) - 1))</f>
        <v>79</v>
      </c>
      <c r="O2478">
        <v>37.049999999999997</v>
      </c>
      <c r="P2478">
        <v>19.850000000000001</v>
      </c>
      <c r="Q2478">
        <v>8.36</v>
      </c>
      <c r="R2478">
        <v>6.92</v>
      </c>
      <c r="S2478">
        <v>3.82</v>
      </c>
      <c r="T2478">
        <v>4.5599999999999996</v>
      </c>
      <c r="U2478">
        <v>5.87</v>
      </c>
      <c r="V2478">
        <v>5.53</v>
      </c>
      <c r="W2478">
        <v>2005</v>
      </c>
      <c r="X2478">
        <f t="shared" si="75"/>
        <v>0</v>
      </c>
    </row>
    <row r="2479" spans="1:24" ht="12.75" hidden="1" customHeight="1" x14ac:dyDescent="0.45">
      <c r="A2479">
        <v>80</v>
      </c>
      <c r="B2479" t="s">
        <v>135</v>
      </c>
      <c r="C2479" t="s">
        <v>168</v>
      </c>
      <c r="D2479" s="2" t="str">
        <f t="shared" si="74"/>
        <v>UAB2005</v>
      </c>
      <c r="F2479">
        <v>5</v>
      </c>
      <c r="G2479">
        <v>6</v>
      </c>
      <c r="H2479" s="2">
        <v>0</v>
      </c>
      <c r="I2479">
        <v>0.1</v>
      </c>
      <c r="J2479">
        <v>-4.1399999999999997</v>
      </c>
      <c r="K2479">
        <v>-4.04</v>
      </c>
      <c r="L2479" s="2">
        <f>_xlfn.RANK.EQ(I2479, INDEX(CFB!$I$2:$I$1048576, MATCH(W2479, CFB!$W$2:$W$1048576, 0)):INDEX(CFB!$I$2:$I$1048576, MATCH(W2479, CFB!$W$2:$W$1048576, 0) + COUNTIF(CFB!$W$2:$W$1048576, W2479) - 1), 0)</f>
        <v>67</v>
      </c>
      <c r="M2479" s="2">
        <f>_xlfn.RANK.EQ(J2479, INDEX(CFB!$J$2:$J$1048576, MATCH(W2479, CFB!$W$2:$W$1048576, 0)):INDEX(CFB!$J$2:$J$1048576, MATCH(W2479, CFB!$W$2:$W$1048576, 0) + COUNTIF(CFB!$W$2:$W$1048576, W2479) - 1))</f>
        <v>92</v>
      </c>
      <c r="N2479" s="2">
        <f>RANK(K2479, INDEX(CFB!$K$2:$K$1048576, MATCH(W2479, CFB!$W$2:$W$1048576, 0)):INDEX(CFB!$K$2:$K$1048576, MATCH(W2479, CFB!$W$2:$W$1048576, 0) + COUNTIF(CFB!$W$2:$W$1048576, W2479) - 1))</f>
        <v>80</v>
      </c>
      <c r="O2479">
        <v>36.049999999999997</v>
      </c>
      <c r="P2479">
        <v>18.27</v>
      </c>
      <c r="Q2479">
        <v>8.77</v>
      </c>
      <c r="R2479">
        <v>6.81</v>
      </c>
      <c r="S2479">
        <v>4.5199999999999996</v>
      </c>
      <c r="T2479">
        <v>3.95</v>
      </c>
      <c r="U2479">
        <v>6.82</v>
      </c>
      <c r="V2479">
        <v>5.14</v>
      </c>
      <c r="W2479">
        <v>2005</v>
      </c>
      <c r="X2479">
        <f t="shared" si="75"/>
        <v>0</v>
      </c>
    </row>
    <row r="2480" spans="1:24" ht="12.75" hidden="1" customHeight="1" x14ac:dyDescent="0.45">
      <c r="A2480">
        <v>81</v>
      </c>
      <c r="B2480" t="s">
        <v>131</v>
      </c>
      <c r="C2480" t="s">
        <v>31</v>
      </c>
      <c r="D2480" s="2" t="str">
        <f t="shared" si="74"/>
        <v>Air Force2005</v>
      </c>
      <c r="F2480">
        <v>4</v>
      </c>
      <c r="G2480">
        <v>7</v>
      </c>
      <c r="H2480" s="2">
        <v>0</v>
      </c>
      <c r="I2480">
        <v>2.63</v>
      </c>
      <c r="J2480">
        <v>-7</v>
      </c>
      <c r="K2480">
        <v>-4.38</v>
      </c>
      <c r="L2480" s="2">
        <f>_xlfn.RANK.EQ(I2480, INDEX(CFB!$I$2:$I$1048576, MATCH(W2480, CFB!$W$2:$W$1048576, 0)):INDEX(CFB!$I$2:$I$1048576, MATCH(W2480, CFB!$W$2:$W$1048576, 0) + COUNTIF(CFB!$W$2:$W$1048576, W2480) - 1), 0)</f>
        <v>46</v>
      </c>
      <c r="M2480" s="2">
        <f>_xlfn.RANK.EQ(J2480, INDEX(CFB!$J$2:$J$1048576, MATCH(W2480, CFB!$W$2:$W$1048576, 0)):INDEX(CFB!$J$2:$J$1048576, MATCH(W2480, CFB!$W$2:$W$1048576, 0) + COUNTIF(CFB!$W$2:$W$1048576, W2480) - 1))</f>
        <v>107</v>
      </c>
      <c r="N2480" s="2">
        <f>RANK(K2480, INDEX(CFB!$K$2:$K$1048576, MATCH(W2480, CFB!$W$2:$W$1048576, 0)):INDEX(CFB!$K$2:$K$1048576, MATCH(W2480, CFB!$W$2:$W$1048576, 0) + COUNTIF(CFB!$W$2:$W$1048576, W2480) - 1))</f>
        <v>81</v>
      </c>
      <c r="O2480">
        <v>39.659999999999997</v>
      </c>
      <c r="P2480">
        <v>21.49</v>
      </c>
      <c r="Q2480">
        <v>10.199999999999999</v>
      </c>
      <c r="R2480">
        <v>7.35</v>
      </c>
      <c r="S2480">
        <v>5.09</v>
      </c>
      <c r="T2480">
        <v>3.78</v>
      </c>
      <c r="U2480">
        <v>6.54</v>
      </c>
      <c r="V2480">
        <v>5.31</v>
      </c>
      <c r="W2480">
        <v>2005</v>
      </c>
      <c r="X2480">
        <f t="shared" si="75"/>
        <v>0</v>
      </c>
    </row>
    <row r="2481" spans="1:24" ht="12.75" hidden="1" customHeight="1" x14ac:dyDescent="0.45">
      <c r="A2481">
        <v>82</v>
      </c>
      <c r="B2481" t="s">
        <v>24</v>
      </c>
      <c r="C2481" t="s">
        <v>165</v>
      </c>
      <c r="D2481" s="2" t="str">
        <f t="shared" si="74"/>
        <v>SMU2005</v>
      </c>
      <c r="F2481">
        <v>5</v>
      </c>
      <c r="G2481">
        <v>6</v>
      </c>
      <c r="H2481" s="2">
        <v>0</v>
      </c>
      <c r="I2481">
        <v>-6.34</v>
      </c>
      <c r="J2481">
        <v>1.48</v>
      </c>
      <c r="K2481">
        <v>-4.87</v>
      </c>
      <c r="L2481" s="2">
        <f>_xlfn.RANK.EQ(I2481, INDEX(CFB!$I$2:$I$1048576, MATCH(W2481, CFB!$W$2:$W$1048576, 0)):INDEX(CFB!$I$2:$I$1048576, MATCH(W2481, CFB!$W$2:$W$1048576, 0) + COUNTIF(CFB!$W$2:$W$1048576, W2481) - 1), 0)</f>
        <v>99</v>
      </c>
      <c r="M2481" s="2">
        <f>_xlfn.RANK.EQ(J2481, INDEX(CFB!$J$2:$J$1048576, MATCH(W2481, CFB!$W$2:$W$1048576, 0)):INDEX(CFB!$J$2:$J$1048576, MATCH(W2481, CFB!$W$2:$W$1048576, 0) + COUNTIF(CFB!$W$2:$W$1048576, W2481) - 1))</f>
        <v>46</v>
      </c>
      <c r="N2481" s="2">
        <f>RANK(K2481, INDEX(CFB!$K$2:$K$1048576, MATCH(W2481, CFB!$W$2:$W$1048576, 0)):INDEX(CFB!$K$2:$K$1048576, MATCH(W2481, CFB!$W$2:$W$1048576, 0) + COUNTIF(CFB!$W$2:$W$1048576, W2481) - 1))</f>
        <v>82</v>
      </c>
      <c r="O2481">
        <v>29.38</v>
      </c>
      <c r="P2481">
        <v>15.5</v>
      </c>
      <c r="Q2481">
        <v>6.72</v>
      </c>
      <c r="R2481">
        <v>6.2</v>
      </c>
      <c r="S2481">
        <v>3.64</v>
      </c>
      <c r="T2481">
        <v>3.3</v>
      </c>
      <c r="U2481">
        <v>5.0999999999999996</v>
      </c>
      <c r="V2481">
        <v>4.55</v>
      </c>
      <c r="W2481">
        <v>2005</v>
      </c>
      <c r="X2481">
        <f t="shared" si="75"/>
        <v>0</v>
      </c>
    </row>
    <row r="2482" spans="1:24" ht="12.75" hidden="1" customHeight="1" x14ac:dyDescent="0.45">
      <c r="A2482">
        <v>83</v>
      </c>
      <c r="B2482" t="s">
        <v>138</v>
      </c>
      <c r="C2482" t="s">
        <v>31</v>
      </c>
      <c r="D2482" s="2" t="str">
        <f t="shared" si="74"/>
        <v>Wyoming2005</v>
      </c>
      <c r="F2482">
        <v>4</v>
      </c>
      <c r="G2482">
        <v>7</v>
      </c>
      <c r="H2482" s="2">
        <v>0</v>
      </c>
      <c r="I2482">
        <v>-3.11</v>
      </c>
      <c r="J2482">
        <v>-1.76</v>
      </c>
      <c r="K2482">
        <v>-4.88</v>
      </c>
      <c r="L2482" s="2">
        <f>_xlfn.RANK.EQ(I2482, INDEX(CFB!$I$2:$I$1048576, MATCH(W2482, CFB!$W$2:$W$1048576, 0)):INDEX(CFB!$I$2:$I$1048576, MATCH(W2482, CFB!$W$2:$W$1048576, 0) + COUNTIF(CFB!$W$2:$W$1048576, W2482) - 1), 0)</f>
        <v>86</v>
      </c>
      <c r="M2482" s="2">
        <f>_xlfn.RANK.EQ(J2482, INDEX(CFB!$J$2:$J$1048576, MATCH(W2482, CFB!$W$2:$W$1048576, 0)):INDEX(CFB!$J$2:$J$1048576, MATCH(W2482, CFB!$W$2:$W$1048576, 0) + COUNTIF(CFB!$W$2:$W$1048576, W2482) - 1))</f>
        <v>67</v>
      </c>
      <c r="N2482" s="2">
        <f>RANK(K2482, INDEX(CFB!$K$2:$K$1048576, MATCH(W2482, CFB!$W$2:$W$1048576, 0)):INDEX(CFB!$K$2:$K$1048576, MATCH(W2482, CFB!$W$2:$W$1048576, 0) + COUNTIF(CFB!$W$2:$W$1048576, W2482) - 1))</f>
        <v>83</v>
      </c>
      <c r="O2482">
        <v>33.89</v>
      </c>
      <c r="P2482">
        <v>16.87</v>
      </c>
      <c r="Q2482">
        <v>7.98</v>
      </c>
      <c r="R2482">
        <v>5.38</v>
      </c>
      <c r="S2482">
        <v>4.1399999999999997</v>
      </c>
      <c r="T2482">
        <v>3.48</v>
      </c>
      <c r="U2482">
        <v>6.13</v>
      </c>
      <c r="V2482">
        <v>4.2300000000000004</v>
      </c>
      <c r="W2482">
        <v>2005</v>
      </c>
      <c r="X2482">
        <f t="shared" si="75"/>
        <v>0</v>
      </c>
    </row>
    <row r="2483" spans="1:24" ht="12.75" hidden="1" customHeight="1" x14ac:dyDescent="0.45">
      <c r="A2483">
        <v>84</v>
      </c>
      <c r="B2483" t="s">
        <v>130</v>
      </c>
      <c r="C2483" t="s">
        <v>178</v>
      </c>
      <c r="D2483" s="2" t="str">
        <f t="shared" si="74"/>
        <v>Nevada2005</v>
      </c>
      <c r="F2483">
        <v>9</v>
      </c>
      <c r="G2483">
        <v>3</v>
      </c>
      <c r="H2483" s="2">
        <v>0</v>
      </c>
      <c r="I2483">
        <v>2.4300000000000002</v>
      </c>
      <c r="J2483">
        <v>-7.64</v>
      </c>
      <c r="K2483">
        <v>-5.21</v>
      </c>
      <c r="L2483" s="2">
        <f>_xlfn.RANK.EQ(I2483, INDEX(CFB!$I$2:$I$1048576, MATCH(W2483, CFB!$W$2:$W$1048576, 0)):INDEX(CFB!$I$2:$I$1048576, MATCH(W2483, CFB!$W$2:$W$1048576, 0) + COUNTIF(CFB!$W$2:$W$1048576, W2483) - 1), 0)</f>
        <v>51</v>
      </c>
      <c r="M2483" s="2">
        <f>_xlfn.RANK.EQ(J2483, INDEX(CFB!$J$2:$J$1048576, MATCH(W2483, CFB!$W$2:$W$1048576, 0)):INDEX(CFB!$J$2:$J$1048576, MATCH(W2483, CFB!$W$2:$W$1048576, 0) + COUNTIF(CFB!$W$2:$W$1048576, W2483) - 1))</f>
        <v>108</v>
      </c>
      <c r="N2483" s="2">
        <f>RANK(K2483, INDEX(CFB!$K$2:$K$1048576, MATCH(W2483, CFB!$W$2:$W$1048576, 0)):INDEX(CFB!$K$2:$K$1048576, MATCH(W2483, CFB!$W$2:$W$1048576, 0) + COUNTIF(CFB!$W$2:$W$1048576, W2483) - 1))</f>
        <v>84</v>
      </c>
      <c r="O2483">
        <v>38.75</v>
      </c>
      <c r="P2483">
        <v>24.6</v>
      </c>
      <c r="Q2483">
        <v>7.74</v>
      </c>
      <c r="R2483">
        <v>6.45</v>
      </c>
      <c r="S2483">
        <v>4.54</v>
      </c>
      <c r="T2483">
        <v>4.33</v>
      </c>
      <c r="U2483">
        <v>6.05</v>
      </c>
      <c r="V2483">
        <v>5.3</v>
      </c>
      <c r="W2483">
        <v>2005</v>
      </c>
      <c r="X2483">
        <f t="shared" si="75"/>
        <v>0</v>
      </c>
    </row>
    <row r="2484" spans="1:24" ht="12.75" hidden="1" customHeight="1" x14ac:dyDescent="0.45">
      <c r="A2484">
        <v>85</v>
      </c>
      <c r="B2484" t="s">
        <v>127</v>
      </c>
      <c r="C2484" t="s">
        <v>162</v>
      </c>
      <c r="D2484" s="2" t="str">
        <f t="shared" si="74"/>
        <v>Akron2005</v>
      </c>
      <c r="F2484">
        <v>7</v>
      </c>
      <c r="G2484">
        <v>6</v>
      </c>
      <c r="H2484" s="2">
        <v>0</v>
      </c>
      <c r="I2484">
        <v>-3.34</v>
      </c>
      <c r="J2484">
        <v>-2.16</v>
      </c>
      <c r="K2484">
        <v>-5.5</v>
      </c>
      <c r="L2484" s="2">
        <f>_xlfn.RANK.EQ(I2484, INDEX(CFB!$I$2:$I$1048576, MATCH(W2484, CFB!$W$2:$W$1048576, 0)):INDEX(CFB!$I$2:$I$1048576, MATCH(W2484, CFB!$W$2:$W$1048576, 0) + COUNTIF(CFB!$W$2:$W$1048576, W2484) - 1), 0)</f>
        <v>89</v>
      </c>
      <c r="M2484" s="2">
        <f>_xlfn.RANK.EQ(J2484, INDEX(CFB!$J$2:$J$1048576, MATCH(W2484, CFB!$W$2:$W$1048576, 0)):INDEX(CFB!$J$2:$J$1048576, MATCH(W2484, CFB!$W$2:$W$1048576, 0) + COUNTIF(CFB!$W$2:$W$1048576, W2484) - 1))</f>
        <v>71</v>
      </c>
      <c r="N2484" s="2">
        <f>RANK(K2484, INDEX(CFB!$K$2:$K$1048576, MATCH(W2484, CFB!$W$2:$W$1048576, 0)):INDEX(CFB!$K$2:$K$1048576, MATCH(W2484, CFB!$W$2:$W$1048576, 0) + COUNTIF(CFB!$W$2:$W$1048576, W2484) - 1))</f>
        <v>85</v>
      </c>
      <c r="O2484">
        <v>31.94</v>
      </c>
      <c r="P2484">
        <v>17.57</v>
      </c>
      <c r="Q2484">
        <v>7.51</v>
      </c>
      <c r="R2484">
        <v>5.77</v>
      </c>
      <c r="S2484">
        <v>3.31</v>
      </c>
      <c r="T2484">
        <v>3.89</v>
      </c>
      <c r="U2484">
        <v>5.66</v>
      </c>
      <c r="V2484">
        <v>4.5199999999999996</v>
      </c>
      <c r="W2484">
        <v>2005</v>
      </c>
      <c r="X2484">
        <f t="shared" si="75"/>
        <v>0</v>
      </c>
    </row>
    <row r="2485" spans="1:24" ht="12.75" hidden="1" customHeight="1" x14ac:dyDescent="0.45">
      <c r="A2485">
        <v>86</v>
      </c>
      <c r="B2485" t="s">
        <v>117</v>
      </c>
      <c r="C2485" t="s">
        <v>161</v>
      </c>
      <c r="D2485" s="2" t="str">
        <f t="shared" si="74"/>
        <v>Western Michigan2005</v>
      </c>
      <c r="F2485">
        <v>7</v>
      </c>
      <c r="G2485">
        <v>4</v>
      </c>
      <c r="H2485" s="2">
        <v>0</v>
      </c>
      <c r="I2485">
        <v>4.03</v>
      </c>
      <c r="J2485">
        <v>-9.58</v>
      </c>
      <c r="K2485">
        <v>-5.55</v>
      </c>
      <c r="L2485" s="2">
        <f>_xlfn.RANK.EQ(I2485, INDEX(CFB!$I$2:$I$1048576, MATCH(W2485, CFB!$W$2:$W$1048576, 0)):INDEX(CFB!$I$2:$I$1048576, MATCH(W2485, CFB!$W$2:$W$1048576, 0) + COUNTIF(CFB!$W$2:$W$1048576, W2485) - 1), 0)</f>
        <v>35</v>
      </c>
      <c r="M2485" s="2">
        <f>_xlfn.RANK.EQ(J2485, INDEX(CFB!$J$2:$J$1048576, MATCH(W2485, CFB!$W$2:$W$1048576, 0)):INDEX(CFB!$J$2:$J$1048576, MATCH(W2485, CFB!$W$2:$W$1048576, 0) + COUNTIF(CFB!$W$2:$W$1048576, W2485) - 1))</f>
        <v>115</v>
      </c>
      <c r="N2485" s="2">
        <f>RANK(K2485, INDEX(CFB!$K$2:$K$1048576, MATCH(W2485, CFB!$W$2:$W$1048576, 0)):INDEX(CFB!$K$2:$K$1048576, MATCH(W2485, CFB!$W$2:$W$1048576, 0) + COUNTIF(CFB!$W$2:$W$1048576, W2485) - 1))</f>
        <v>86</v>
      </c>
      <c r="O2485">
        <v>38.200000000000003</v>
      </c>
      <c r="P2485">
        <v>26.17</v>
      </c>
      <c r="Q2485">
        <v>7.97</v>
      </c>
      <c r="R2485">
        <v>7.04</v>
      </c>
      <c r="S2485">
        <v>3.65</v>
      </c>
      <c r="T2485">
        <v>3.97</v>
      </c>
      <c r="U2485">
        <v>5.78</v>
      </c>
      <c r="V2485">
        <v>5.4</v>
      </c>
      <c r="W2485">
        <v>2005</v>
      </c>
      <c r="X2485">
        <f t="shared" si="75"/>
        <v>0</v>
      </c>
    </row>
    <row r="2486" spans="1:24" ht="12.75" hidden="1" customHeight="1" x14ac:dyDescent="0.45">
      <c r="A2486">
        <v>87</v>
      </c>
      <c r="B2486" t="s">
        <v>126</v>
      </c>
      <c r="C2486" t="s">
        <v>178</v>
      </c>
      <c r="D2486" s="2" t="str">
        <f t="shared" si="74"/>
        <v>Hawaii2005</v>
      </c>
      <c r="F2486">
        <v>5</v>
      </c>
      <c r="G2486">
        <v>7</v>
      </c>
      <c r="H2486" s="2">
        <v>0</v>
      </c>
      <c r="I2486">
        <v>2.1800000000000002</v>
      </c>
      <c r="J2486">
        <v>-7.79</v>
      </c>
      <c r="K2486">
        <v>-5.61</v>
      </c>
      <c r="L2486" s="2">
        <f>_xlfn.RANK.EQ(I2486, INDEX(CFB!$I$2:$I$1048576, MATCH(W2486, CFB!$W$2:$W$1048576, 0)):INDEX(CFB!$I$2:$I$1048576, MATCH(W2486, CFB!$W$2:$W$1048576, 0) + COUNTIF(CFB!$W$2:$W$1048576, W2486) - 1), 0)</f>
        <v>52</v>
      </c>
      <c r="M2486" s="2">
        <f>_xlfn.RANK.EQ(J2486, INDEX(CFB!$J$2:$J$1048576, MATCH(W2486, CFB!$W$2:$W$1048576, 0)):INDEX(CFB!$J$2:$J$1048576, MATCH(W2486, CFB!$W$2:$W$1048576, 0) + COUNTIF(CFB!$W$2:$W$1048576, W2486) - 1))</f>
        <v>109</v>
      </c>
      <c r="N2486" s="2">
        <f>RANK(K2486, INDEX(CFB!$K$2:$K$1048576, MATCH(W2486, CFB!$W$2:$W$1048576, 0)):INDEX(CFB!$K$2:$K$1048576, MATCH(W2486, CFB!$W$2:$W$1048576, 0) + COUNTIF(CFB!$W$2:$W$1048576, W2486) - 1))</f>
        <v>87</v>
      </c>
      <c r="O2486">
        <v>38.340000000000003</v>
      </c>
      <c r="P2486">
        <v>24.12</v>
      </c>
      <c r="Q2486">
        <v>8.89</v>
      </c>
      <c r="R2486">
        <v>6.76</v>
      </c>
      <c r="S2486">
        <v>4.12</v>
      </c>
      <c r="T2486">
        <v>4.2699999999999996</v>
      </c>
      <c r="U2486">
        <v>7.23</v>
      </c>
      <c r="V2486">
        <v>5.28</v>
      </c>
      <c r="W2486">
        <v>2005</v>
      </c>
      <c r="X2486">
        <f t="shared" si="75"/>
        <v>0</v>
      </c>
    </row>
    <row r="2487" spans="1:24" ht="12.75" hidden="1" customHeight="1" x14ac:dyDescent="0.45">
      <c r="A2487">
        <v>88</v>
      </c>
      <c r="B2487" t="s">
        <v>48</v>
      </c>
      <c r="C2487" t="s">
        <v>12</v>
      </c>
      <c r="D2487" s="2" t="str">
        <f t="shared" si="74"/>
        <v>Army2005</v>
      </c>
      <c r="F2487">
        <v>4</v>
      </c>
      <c r="G2487">
        <v>7</v>
      </c>
      <c r="H2487" s="2">
        <v>0</v>
      </c>
      <c r="I2487">
        <v>-4.62</v>
      </c>
      <c r="J2487">
        <v>-1.19</v>
      </c>
      <c r="K2487">
        <v>-5.81</v>
      </c>
      <c r="L2487" s="2">
        <f>_xlfn.RANK.EQ(I2487, INDEX(CFB!$I$2:$I$1048576, MATCH(W2487, CFB!$W$2:$W$1048576, 0)):INDEX(CFB!$I$2:$I$1048576, MATCH(W2487, CFB!$W$2:$W$1048576, 0) + COUNTIF(CFB!$W$2:$W$1048576, W2487) - 1), 0)</f>
        <v>91</v>
      </c>
      <c r="M2487" s="2">
        <f>_xlfn.RANK.EQ(J2487, INDEX(CFB!$J$2:$J$1048576, MATCH(W2487, CFB!$W$2:$W$1048576, 0)):INDEX(CFB!$J$2:$J$1048576, MATCH(W2487, CFB!$W$2:$W$1048576, 0) + COUNTIF(CFB!$W$2:$W$1048576, W2487) - 1))</f>
        <v>63</v>
      </c>
      <c r="N2487" s="2">
        <f>RANK(K2487, INDEX(CFB!$K$2:$K$1048576, MATCH(W2487, CFB!$W$2:$W$1048576, 0)):INDEX(CFB!$K$2:$K$1048576, MATCH(W2487, CFB!$W$2:$W$1048576, 0) + COUNTIF(CFB!$W$2:$W$1048576, W2487) - 1))</f>
        <v>88</v>
      </c>
      <c r="O2487">
        <v>31.61</v>
      </c>
      <c r="P2487">
        <v>17.14</v>
      </c>
      <c r="Q2487">
        <v>7.16</v>
      </c>
      <c r="R2487">
        <v>5.19</v>
      </c>
      <c r="S2487">
        <v>4</v>
      </c>
      <c r="T2487">
        <v>3.97</v>
      </c>
      <c r="U2487">
        <v>5.26</v>
      </c>
      <c r="V2487">
        <v>4.59</v>
      </c>
      <c r="W2487">
        <v>2005</v>
      </c>
      <c r="X2487">
        <f t="shared" si="75"/>
        <v>0</v>
      </c>
    </row>
    <row r="2488" spans="1:24" ht="12.75" hidden="1" customHeight="1" x14ac:dyDescent="0.45">
      <c r="A2488">
        <v>89</v>
      </c>
      <c r="B2488" t="s">
        <v>121</v>
      </c>
      <c r="C2488" t="s">
        <v>181</v>
      </c>
      <c r="D2488" s="2" t="str">
        <f t="shared" si="74"/>
        <v>Oklahoma State2005</v>
      </c>
      <c r="F2488">
        <v>4</v>
      </c>
      <c r="G2488">
        <v>7</v>
      </c>
      <c r="H2488" s="2">
        <v>0</v>
      </c>
      <c r="I2488">
        <v>-3.27</v>
      </c>
      <c r="J2488">
        <v>-3.02</v>
      </c>
      <c r="K2488">
        <v>-6.28</v>
      </c>
      <c r="L2488" s="2">
        <f>_xlfn.RANK.EQ(I2488, INDEX(CFB!$I$2:$I$1048576, MATCH(W2488, CFB!$W$2:$W$1048576, 0)):INDEX(CFB!$I$2:$I$1048576, MATCH(W2488, CFB!$W$2:$W$1048576, 0) + COUNTIF(CFB!$W$2:$W$1048576, W2488) - 1), 0)</f>
        <v>88</v>
      </c>
      <c r="M2488" s="2">
        <f>_xlfn.RANK.EQ(J2488, INDEX(CFB!$J$2:$J$1048576, MATCH(W2488, CFB!$W$2:$W$1048576, 0)):INDEX(CFB!$J$2:$J$1048576, MATCH(W2488, CFB!$W$2:$W$1048576, 0) + COUNTIF(CFB!$W$2:$W$1048576, W2488) - 1))</f>
        <v>78</v>
      </c>
      <c r="N2488" s="2">
        <f>RANK(K2488, INDEX(CFB!$K$2:$K$1048576, MATCH(W2488, CFB!$W$2:$W$1048576, 0)):INDEX(CFB!$K$2:$K$1048576, MATCH(W2488, CFB!$W$2:$W$1048576, 0) + COUNTIF(CFB!$W$2:$W$1048576, W2488) - 1))</f>
        <v>89</v>
      </c>
      <c r="O2488">
        <v>32.72</v>
      </c>
      <c r="P2488">
        <v>17.78</v>
      </c>
      <c r="Q2488">
        <v>6.98</v>
      </c>
      <c r="R2488">
        <v>6.63</v>
      </c>
      <c r="S2488">
        <v>4.82</v>
      </c>
      <c r="T2488">
        <v>4.09</v>
      </c>
      <c r="U2488">
        <v>5.7</v>
      </c>
      <c r="V2488">
        <v>5.0999999999999996</v>
      </c>
      <c r="W2488">
        <v>2005</v>
      </c>
      <c r="X2488">
        <f t="shared" si="75"/>
        <v>0</v>
      </c>
    </row>
    <row r="2489" spans="1:24" ht="12.75" hidden="1" customHeight="1" x14ac:dyDescent="0.45">
      <c r="A2489">
        <v>90</v>
      </c>
      <c r="B2489" t="s">
        <v>108</v>
      </c>
      <c r="C2489" t="s">
        <v>168</v>
      </c>
      <c r="D2489" s="2" t="str">
        <f t="shared" si="74"/>
        <v>East Carolina2005</v>
      </c>
      <c r="F2489">
        <v>5</v>
      </c>
      <c r="G2489">
        <v>6</v>
      </c>
      <c r="H2489" s="2">
        <v>0</v>
      </c>
      <c r="I2489">
        <v>-2.15</v>
      </c>
      <c r="J2489">
        <v>-4.34</v>
      </c>
      <c r="K2489">
        <v>-6.49</v>
      </c>
      <c r="L2489" s="2">
        <f>_xlfn.RANK.EQ(I2489, INDEX(CFB!$I$2:$I$1048576, MATCH(W2489, CFB!$W$2:$W$1048576, 0)):INDEX(CFB!$I$2:$I$1048576, MATCH(W2489, CFB!$W$2:$W$1048576, 0) + COUNTIF(CFB!$W$2:$W$1048576, W2489) - 1), 0)</f>
        <v>80</v>
      </c>
      <c r="M2489" s="2">
        <f>_xlfn.RANK.EQ(J2489, INDEX(CFB!$J$2:$J$1048576, MATCH(W2489, CFB!$W$2:$W$1048576, 0)):INDEX(CFB!$J$2:$J$1048576, MATCH(W2489, CFB!$W$2:$W$1048576, 0) + COUNTIF(CFB!$W$2:$W$1048576, W2489) - 1))</f>
        <v>94</v>
      </c>
      <c r="N2489" s="2">
        <f>RANK(K2489, INDEX(CFB!$K$2:$K$1048576, MATCH(W2489, CFB!$W$2:$W$1048576, 0)):INDEX(CFB!$K$2:$K$1048576, MATCH(W2489, CFB!$W$2:$W$1048576, 0) + COUNTIF(CFB!$W$2:$W$1048576, W2489) - 1))</f>
        <v>90</v>
      </c>
      <c r="O2489">
        <v>33.369999999999997</v>
      </c>
      <c r="P2489">
        <v>19.239999999999998</v>
      </c>
      <c r="Q2489">
        <v>8.16</v>
      </c>
      <c r="R2489">
        <v>6.13</v>
      </c>
      <c r="S2489">
        <v>3.99</v>
      </c>
      <c r="T2489">
        <v>4.43</v>
      </c>
      <c r="U2489">
        <v>6.1</v>
      </c>
      <c r="V2489">
        <v>5.05</v>
      </c>
      <c r="W2489">
        <v>2005</v>
      </c>
      <c r="X2489">
        <f t="shared" si="75"/>
        <v>0</v>
      </c>
    </row>
    <row r="2490" spans="1:24" ht="12.75" hidden="1" customHeight="1" x14ac:dyDescent="0.45">
      <c r="A2490">
        <v>91</v>
      </c>
      <c r="B2490" t="s">
        <v>109</v>
      </c>
      <c r="C2490" t="s">
        <v>157</v>
      </c>
      <c r="D2490" s="2" t="str">
        <f t="shared" si="74"/>
        <v>Mississippi State2005</v>
      </c>
      <c r="F2490">
        <v>3</v>
      </c>
      <c r="G2490">
        <v>8</v>
      </c>
      <c r="H2490" s="2">
        <v>0</v>
      </c>
      <c r="I2490">
        <v>-10.050000000000001</v>
      </c>
      <c r="J2490">
        <v>3.02</v>
      </c>
      <c r="K2490">
        <v>-7.03</v>
      </c>
      <c r="L2490" s="2">
        <f>_xlfn.RANK.EQ(I2490, INDEX(CFB!$I$2:$I$1048576, MATCH(W2490, CFB!$W$2:$W$1048576, 0)):INDEX(CFB!$I$2:$I$1048576, MATCH(W2490, CFB!$W$2:$W$1048576, 0) + COUNTIF(CFB!$W$2:$W$1048576, W2490) - 1), 0)</f>
        <v>111</v>
      </c>
      <c r="M2490" s="2">
        <f>_xlfn.RANK.EQ(J2490, INDEX(CFB!$J$2:$J$1048576, MATCH(W2490, CFB!$W$2:$W$1048576, 0)):INDEX(CFB!$J$2:$J$1048576, MATCH(W2490, CFB!$W$2:$W$1048576, 0) + COUNTIF(CFB!$W$2:$W$1048576, W2490) - 1))</f>
        <v>36</v>
      </c>
      <c r="N2490" s="2">
        <f>RANK(K2490, INDEX(CFB!$K$2:$K$1048576, MATCH(W2490, CFB!$W$2:$W$1048576, 0)):INDEX(CFB!$K$2:$K$1048576, MATCH(W2490, CFB!$W$2:$W$1048576, 0) + COUNTIF(CFB!$W$2:$W$1048576, W2490) - 1))</f>
        <v>91</v>
      </c>
      <c r="O2490">
        <v>27.84</v>
      </c>
      <c r="P2490">
        <v>12.47</v>
      </c>
      <c r="Q2490">
        <v>6.54</v>
      </c>
      <c r="R2490">
        <v>5.6</v>
      </c>
      <c r="S2490">
        <v>4.5199999999999996</v>
      </c>
      <c r="T2490">
        <v>3.2</v>
      </c>
      <c r="U2490">
        <v>5.46</v>
      </c>
      <c r="V2490">
        <v>4.16</v>
      </c>
      <c r="W2490">
        <v>2005</v>
      </c>
      <c r="X2490">
        <f t="shared" si="75"/>
        <v>0</v>
      </c>
    </row>
    <row r="2491" spans="1:24" ht="12.75" hidden="1" customHeight="1" x14ac:dyDescent="0.45">
      <c r="A2491">
        <v>92</v>
      </c>
      <c r="B2491" t="s">
        <v>140</v>
      </c>
      <c r="C2491" t="s">
        <v>161</v>
      </c>
      <c r="D2491" s="2" t="str">
        <f t="shared" si="74"/>
        <v>Ball State2005</v>
      </c>
      <c r="F2491">
        <v>4</v>
      </c>
      <c r="G2491">
        <v>7</v>
      </c>
      <c r="H2491" s="2">
        <v>0</v>
      </c>
      <c r="I2491">
        <v>-2.41</v>
      </c>
      <c r="J2491">
        <v>-4.9000000000000004</v>
      </c>
      <c r="K2491">
        <v>-7.31</v>
      </c>
      <c r="L2491" s="2">
        <f>_xlfn.RANK.EQ(I2491, INDEX(CFB!$I$2:$I$1048576, MATCH(W2491, CFB!$W$2:$W$1048576, 0)):INDEX(CFB!$I$2:$I$1048576, MATCH(W2491, CFB!$W$2:$W$1048576, 0) + COUNTIF(CFB!$W$2:$W$1048576, W2491) - 1), 0)</f>
        <v>82</v>
      </c>
      <c r="M2491" s="2">
        <f>_xlfn.RANK.EQ(J2491, INDEX(CFB!$J$2:$J$1048576, MATCH(W2491, CFB!$W$2:$W$1048576, 0)):INDEX(CFB!$J$2:$J$1048576, MATCH(W2491, CFB!$W$2:$W$1048576, 0) + COUNTIF(CFB!$W$2:$W$1048576, W2491) - 1))</f>
        <v>99</v>
      </c>
      <c r="N2491" s="2">
        <f>RANK(K2491, INDEX(CFB!$K$2:$K$1048576, MATCH(W2491, CFB!$W$2:$W$1048576, 0)):INDEX(CFB!$K$2:$K$1048576, MATCH(W2491, CFB!$W$2:$W$1048576, 0) + COUNTIF(CFB!$W$2:$W$1048576, W2491) - 1))</f>
        <v>92</v>
      </c>
      <c r="O2491">
        <v>32.69</v>
      </c>
      <c r="P2491">
        <v>27.12</v>
      </c>
      <c r="Q2491">
        <v>7.16</v>
      </c>
      <c r="R2491">
        <v>6.73</v>
      </c>
      <c r="S2491">
        <v>3.31</v>
      </c>
      <c r="T2491">
        <v>4.5199999999999996</v>
      </c>
      <c r="U2491">
        <v>5.07</v>
      </c>
      <c r="V2491">
        <v>5.38</v>
      </c>
      <c r="W2491">
        <v>2005</v>
      </c>
      <c r="X2491">
        <f t="shared" si="75"/>
        <v>0</v>
      </c>
    </row>
    <row r="2492" spans="1:24" ht="12.75" hidden="1" customHeight="1" x14ac:dyDescent="0.45">
      <c r="A2492">
        <v>93</v>
      </c>
      <c r="B2492" t="s">
        <v>134</v>
      </c>
      <c r="C2492" t="s">
        <v>161</v>
      </c>
      <c r="D2492" s="2" t="str">
        <f t="shared" si="74"/>
        <v>Eastern Michigan2005</v>
      </c>
      <c r="F2492">
        <v>4</v>
      </c>
      <c r="G2492">
        <v>7</v>
      </c>
      <c r="H2492" s="2">
        <v>0</v>
      </c>
      <c r="I2492">
        <v>-5.28</v>
      </c>
      <c r="J2492">
        <v>-2.14</v>
      </c>
      <c r="K2492">
        <v>-7.42</v>
      </c>
      <c r="L2492" s="2">
        <f>_xlfn.RANK.EQ(I2492, INDEX(CFB!$I$2:$I$1048576, MATCH(W2492, CFB!$W$2:$W$1048576, 0)):INDEX(CFB!$I$2:$I$1048576, MATCH(W2492, CFB!$W$2:$W$1048576, 0) + COUNTIF(CFB!$W$2:$W$1048576, W2492) - 1), 0)</f>
        <v>94</v>
      </c>
      <c r="M2492" s="2">
        <f>_xlfn.RANK.EQ(J2492, INDEX(CFB!$J$2:$J$1048576, MATCH(W2492, CFB!$W$2:$W$1048576, 0)):INDEX(CFB!$J$2:$J$1048576, MATCH(W2492, CFB!$W$2:$W$1048576, 0) + COUNTIF(CFB!$W$2:$W$1048576, W2492) - 1))</f>
        <v>70</v>
      </c>
      <c r="N2492" s="2">
        <f>RANK(K2492, INDEX(CFB!$K$2:$K$1048576, MATCH(W2492, CFB!$W$2:$W$1048576, 0)):INDEX(CFB!$K$2:$K$1048576, MATCH(W2492, CFB!$W$2:$W$1048576, 0) + COUNTIF(CFB!$W$2:$W$1048576, W2492) - 1))</f>
        <v>93</v>
      </c>
      <c r="O2492">
        <v>29.45</v>
      </c>
      <c r="P2492">
        <v>19.14</v>
      </c>
      <c r="Q2492">
        <v>6.84</v>
      </c>
      <c r="R2492">
        <v>5.8</v>
      </c>
      <c r="S2492">
        <v>3.81</v>
      </c>
      <c r="T2492">
        <v>4.78</v>
      </c>
      <c r="U2492">
        <v>5.43</v>
      </c>
      <c r="V2492">
        <v>5.08</v>
      </c>
      <c r="W2492">
        <v>2005</v>
      </c>
      <c r="X2492">
        <f t="shared" si="75"/>
        <v>0</v>
      </c>
    </row>
    <row r="2493" spans="1:24" ht="12.75" hidden="1" customHeight="1" x14ac:dyDescent="0.45">
      <c r="A2493">
        <v>94</v>
      </c>
      <c r="B2493" t="s">
        <v>19</v>
      </c>
      <c r="C2493" t="s">
        <v>157</v>
      </c>
      <c r="D2493" s="2" t="str">
        <f t="shared" si="74"/>
        <v>Ole Miss2005</v>
      </c>
      <c r="F2493">
        <v>3</v>
      </c>
      <c r="G2493">
        <v>8</v>
      </c>
      <c r="H2493" s="2">
        <v>0</v>
      </c>
      <c r="I2493">
        <v>-9.58</v>
      </c>
      <c r="J2493">
        <v>2.09</v>
      </c>
      <c r="K2493">
        <v>-7.48</v>
      </c>
      <c r="L2493" s="2">
        <f>_xlfn.RANK.EQ(I2493, INDEX(CFB!$I$2:$I$1048576, MATCH(W2493, CFB!$W$2:$W$1048576, 0)):INDEX(CFB!$I$2:$I$1048576, MATCH(W2493, CFB!$W$2:$W$1048576, 0) + COUNTIF(CFB!$W$2:$W$1048576, W2493) - 1), 0)</f>
        <v>109</v>
      </c>
      <c r="M2493" s="2">
        <f>_xlfn.RANK.EQ(J2493, INDEX(CFB!$J$2:$J$1048576, MATCH(W2493, CFB!$W$2:$W$1048576, 0)):INDEX(CFB!$J$2:$J$1048576, MATCH(W2493, CFB!$W$2:$W$1048576, 0) + COUNTIF(CFB!$W$2:$W$1048576, W2493) - 1))</f>
        <v>41</v>
      </c>
      <c r="N2493" s="2">
        <f>RANK(K2493, INDEX(CFB!$K$2:$K$1048576, MATCH(W2493, CFB!$W$2:$W$1048576, 0)):INDEX(CFB!$K$2:$K$1048576, MATCH(W2493, CFB!$W$2:$W$1048576, 0) + COUNTIF(CFB!$W$2:$W$1048576, W2493) - 1))</f>
        <v>94</v>
      </c>
      <c r="O2493">
        <v>27.03</v>
      </c>
      <c r="P2493">
        <v>11.94</v>
      </c>
      <c r="Q2493">
        <v>7.55</v>
      </c>
      <c r="R2493">
        <v>5.48</v>
      </c>
      <c r="S2493">
        <v>3.11</v>
      </c>
      <c r="T2493">
        <v>3.02</v>
      </c>
      <c r="U2493">
        <v>5.42</v>
      </c>
      <c r="V2493">
        <v>3.97</v>
      </c>
      <c r="W2493">
        <v>2005</v>
      </c>
      <c r="X2493">
        <f t="shared" si="75"/>
        <v>0</v>
      </c>
    </row>
    <row r="2494" spans="1:24" ht="12.75" hidden="1" customHeight="1" x14ac:dyDescent="0.45">
      <c r="A2494">
        <v>95</v>
      </c>
      <c r="B2494" t="s">
        <v>43</v>
      </c>
      <c r="C2494" t="s">
        <v>10</v>
      </c>
      <c r="D2494" s="2" t="str">
        <f t="shared" si="74"/>
        <v>Illinois2005</v>
      </c>
      <c r="F2494">
        <v>2</v>
      </c>
      <c r="G2494">
        <v>9</v>
      </c>
      <c r="H2494" s="2">
        <v>0</v>
      </c>
      <c r="I2494">
        <v>-4.7699999999999996</v>
      </c>
      <c r="J2494">
        <v>-2.78</v>
      </c>
      <c r="K2494">
        <v>-7.54</v>
      </c>
      <c r="L2494" s="2">
        <f>_xlfn.RANK.EQ(I2494, INDEX(CFB!$I$2:$I$1048576, MATCH(W2494, CFB!$W$2:$W$1048576, 0)):INDEX(CFB!$I$2:$I$1048576, MATCH(W2494, CFB!$W$2:$W$1048576, 0) + COUNTIF(CFB!$W$2:$W$1048576, W2494) - 1), 0)</f>
        <v>92</v>
      </c>
      <c r="M2494" s="2">
        <f>_xlfn.RANK.EQ(J2494, INDEX(CFB!$J$2:$J$1048576, MATCH(W2494, CFB!$W$2:$W$1048576, 0)):INDEX(CFB!$J$2:$J$1048576, MATCH(W2494, CFB!$W$2:$W$1048576, 0) + COUNTIF(CFB!$W$2:$W$1048576, W2494) - 1))</f>
        <v>77</v>
      </c>
      <c r="N2494" s="2">
        <f>RANK(K2494, INDEX(CFB!$K$2:$K$1048576, MATCH(W2494, CFB!$W$2:$W$1048576, 0)):INDEX(CFB!$K$2:$K$1048576, MATCH(W2494, CFB!$W$2:$W$1048576, 0) + COUNTIF(CFB!$W$2:$W$1048576, W2494) - 1))</f>
        <v>95</v>
      </c>
      <c r="O2494">
        <v>32.46</v>
      </c>
      <c r="P2494">
        <v>23.03</v>
      </c>
      <c r="Q2494">
        <v>7.21</v>
      </c>
      <c r="R2494">
        <v>6.67</v>
      </c>
      <c r="S2494">
        <v>5.04</v>
      </c>
      <c r="T2494">
        <v>4.26</v>
      </c>
      <c r="U2494">
        <v>5.94</v>
      </c>
      <c r="V2494">
        <v>5.28</v>
      </c>
      <c r="W2494">
        <v>2005</v>
      </c>
      <c r="X2494">
        <f t="shared" si="75"/>
        <v>0</v>
      </c>
    </row>
    <row r="2495" spans="1:24" ht="12.75" hidden="1" customHeight="1" x14ac:dyDescent="0.45">
      <c r="A2495">
        <v>96</v>
      </c>
      <c r="B2495" t="s">
        <v>74</v>
      </c>
      <c r="C2495" t="s">
        <v>155</v>
      </c>
      <c r="D2495" s="2" t="str">
        <f t="shared" si="74"/>
        <v>Kentucky2005</v>
      </c>
      <c r="F2495">
        <v>3</v>
      </c>
      <c r="G2495">
        <v>8</v>
      </c>
      <c r="H2495" s="2">
        <v>0</v>
      </c>
      <c r="I2495">
        <v>-1.01</v>
      </c>
      <c r="J2495">
        <v>-8.0500000000000007</v>
      </c>
      <c r="K2495">
        <v>-9.06</v>
      </c>
      <c r="L2495" s="2">
        <f>_xlfn.RANK.EQ(I2495, INDEX(CFB!$I$2:$I$1048576, MATCH(W2495, CFB!$W$2:$W$1048576, 0)):INDEX(CFB!$I$2:$I$1048576, MATCH(W2495, CFB!$W$2:$W$1048576, 0) + COUNTIF(CFB!$W$2:$W$1048576, W2495) - 1), 0)</f>
        <v>71</v>
      </c>
      <c r="M2495" s="2">
        <f>_xlfn.RANK.EQ(J2495, INDEX(CFB!$J$2:$J$1048576, MATCH(W2495, CFB!$W$2:$W$1048576, 0)):INDEX(CFB!$J$2:$J$1048576, MATCH(W2495, CFB!$W$2:$W$1048576, 0) + COUNTIF(CFB!$W$2:$W$1048576, W2495) - 1))</f>
        <v>111</v>
      </c>
      <c r="N2495" s="2">
        <f>RANK(K2495, INDEX(CFB!$K$2:$K$1048576, MATCH(W2495, CFB!$W$2:$W$1048576, 0)):INDEX(CFB!$K$2:$K$1048576, MATCH(W2495, CFB!$W$2:$W$1048576, 0) + COUNTIF(CFB!$W$2:$W$1048576, W2495) - 1))</f>
        <v>96</v>
      </c>
      <c r="O2495">
        <v>35.69</v>
      </c>
      <c r="P2495">
        <v>22.09</v>
      </c>
      <c r="Q2495">
        <v>7.43</v>
      </c>
      <c r="R2495">
        <v>5.66</v>
      </c>
      <c r="S2495">
        <v>4.4000000000000004</v>
      </c>
      <c r="T2495">
        <v>4.4400000000000004</v>
      </c>
      <c r="U2495">
        <v>5.76</v>
      </c>
      <c r="V2495">
        <v>4.95</v>
      </c>
      <c r="W2495">
        <v>2005</v>
      </c>
      <c r="X2495">
        <f t="shared" si="75"/>
        <v>0</v>
      </c>
    </row>
    <row r="2496" spans="1:24" ht="12.75" hidden="1" customHeight="1" x14ac:dyDescent="0.45">
      <c r="A2496">
        <v>97</v>
      </c>
      <c r="B2496" t="s">
        <v>77</v>
      </c>
      <c r="C2496" t="s">
        <v>174</v>
      </c>
      <c r="D2496" s="2" t="str">
        <f t="shared" si="74"/>
        <v>Louisiana2005</v>
      </c>
      <c r="F2496">
        <v>6</v>
      </c>
      <c r="G2496">
        <v>5</v>
      </c>
      <c r="H2496" s="2">
        <v>0</v>
      </c>
      <c r="I2496">
        <v>-2.44</v>
      </c>
      <c r="J2496">
        <v>-6.76</v>
      </c>
      <c r="K2496">
        <v>-9.19</v>
      </c>
      <c r="L2496" s="2">
        <f>_xlfn.RANK.EQ(I2496, INDEX(CFB!$I$2:$I$1048576, MATCH(W2496, CFB!$W$2:$W$1048576, 0)):INDEX(CFB!$I$2:$I$1048576, MATCH(W2496, CFB!$W$2:$W$1048576, 0) + COUNTIF(CFB!$W$2:$W$1048576, W2496) - 1), 0)</f>
        <v>83</v>
      </c>
      <c r="M2496" s="2">
        <f>_xlfn.RANK.EQ(J2496, INDEX(CFB!$J$2:$J$1048576, MATCH(W2496, CFB!$W$2:$W$1048576, 0)):INDEX(CFB!$J$2:$J$1048576, MATCH(W2496, CFB!$W$2:$W$1048576, 0) + COUNTIF(CFB!$W$2:$W$1048576, W2496) - 1))</f>
        <v>106</v>
      </c>
      <c r="N2496" s="2">
        <f>RANK(K2496, INDEX(CFB!$K$2:$K$1048576, MATCH(W2496, CFB!$W$2:$W$1048576, 0)):INDEX(CFB!$K$2:$K$1048576, MATCH(W2496, CFB!$W$2:$W$1048576, 0) + COUNTIF(CFB!$W$2:$W$1048576, W2496) - 1))</f>
        <v>97</v>
      </c>
      <c r="O2496">
        <v>31.24</v>
      </c>
      <c r="P2496">
        <v>24.04</v>
      </c>
      <c r="Q2496">
        <v>6.38</v>
      </c>
      <c r="R2496">
        <v>6.91</v>
      </c>
      <c r="S2496">
        <v>5.1100000000000003</v>
      </c>
      <c r="T2496">
        <v>4.4800000000000004</v>
      </c>
      <c r="U2496">
        <v>5.74</v>
      </c>
      <c r="V2496">
        <v>5.37</v>
      </c>
      <c r="W2496">
        <v>2005</v>
      </c>
      <c r="X2496">
        <f t="shared" si="75"/>
        <v>0</v>
      </c>
    </row>
    <row r="2497" spans="1:24" ht="12.75" hidden="1" customHeight="1" x14ac:dyDescent="0.45">
      <c r="A2497">
        <v>98</v>
      </c>
      <c r="B2497" t="s">
        <v>81</v>
      </c>
      <c r="C2497" t="s">
        <v>179</v>
      </c>
      <c r="D2497" s="2" t="str">
        <f t="shared" si="74"/>
        <v>Cincinnati2005</v>
      </c>
      <c r="F2497">
        <v>4</v>
      </c>
      <c r="G2497">
        <v>7</v>
      </c>
      <c r="H2497" s="2">
        <v>0</v>
      </c>
      <c r="I2497">
        <v>-5.46</v>
      </c>
      <c r="J2497">
        <v>-3.74</v>
      </c>
      <c r="K2497">
        <v>-9.1999999999999993</v>
      </c>
      <c r="L2497" s="2">
        <f>_xlfn.RANK.EQ(I2497, INDEX(CFB!$I$2:$I$1048576, MATCH(W2497, CFB!$W$2:$W$1048576, 0)):INDEX(CFB!$I$2:$I$1048576, MATCH(W2497, CFB!$W$2:$W$1048576, 0) + COUNTIF(CFB!$W$2:$W$1048576, W2497) - 1), 0)</f>
        <v>97</v>
      </c>
      <c r="M2497" s="2">
        <f>_xlfn.RANK.EQ(J2497, INDEX(CFB!$J$2:$J$1048576, MATCH(W2497, CFB!$W$2:$W$1048576, 0)):INDEX(CFB!$J$2:$J$1048576, MATCH(W2497, CFB!$W$2:$W$1048576, 0) + COUNTIF(CFB!$W$2:$W$1048576, W2497) - 1))</f>
        <v>87</v>
      </c>
      <c r="N2497" s="2">
        <f>RANK(K2497, INDEX(CFB!$K$2:$K$1048576, MATCH(W2497, CFB!$W$2:$W$1048576, 0)):INDEX(CFB!$K$2:$K$1048576, MATCH(W2497, CFB!$W$2:$W$1048576, 0) + COUNTIF(CFB!$W$2:$W$1048576, W2497) - 1))</f>
        <v>98</v>
      </c>
      <c r="O2497">
        <v>31.01</v>
      </c>
      <c r="P2497">
        <v>18.64</v>
      </c>
      <c r="Q2497">
        <v>7.8</v>
      </c>
      <c r="R2497">
        <v>6.58</v>
      </c>
      <c r="S2497">
        <v>3.92</v>
      </c>
      <c r="T2497">
        <v>3.75</v>
      </c>
      <c r="U2497">
        <v>5.69</v>
      </c>
      <c r="V2497">
        <v>4.93</v>
      </c>
      <c r="W2497">
        <v>2005</v>
      </c>
      <c r="X2497">
        <f t="shared" si="75"/>
        <v>0</v>
      </c>
    </row>
    <row r="2498" spans="1:24" ht="12.75" hidden="1" customHeight="1" x14ac:dyDescent="0.45">
      <c r="A2498">
        <v>99</v>
      </c>
      <c r="B2498" t="s">
        <v>62</v>
      </c>
      <c r="C2498" t="s">
        <v>168</v>
      </c>
      <c r="D2498" s="2" t="str">
        <f t="shared" si="74"/>
        <v>Marshall2005</v>
      </c>
      <c r="F2498">
        <v>4</v>
      </c>
      <c r="G2498">
        <v>7</v>
      </c>
      <c r="H2498" s="2">
        <v>0</v>
      </c>
      <c r="I2498">
        <v>-7.29</v>
      </c>
      <c r="J2498">
        <v>-2.57</v>
      </c>
      <c r="K2498">
        <v>-9.86</v>
      </c>
      <c r="L2498" s="2">
        <f>_xlfn.RANK.EQ(I2498, INDEX(CFB!$I$2:$I$1048576, MATCH(W2498, CFB!$W$2:$W$1048576, 0)):INDEX(CFB!$I$2:$I$1048576, MATCH(W2498, CFB!$W$2:$W$1048576, 0) + COUNTIF(CFB!$W$2:$W$1048576, W2498) - 1), 0)</f>
        <v>103</v>
      </c>
      <c r="M2498" s="2">
        <f>_xlfn.RANK.EQ(J2498, INDEX(CFB!$J$2:$J$1048576, MATCH(W2498, CFB!$W$2:$W$1048576, 0)):INDEX(CFB!$J$2:$J$1048576, MATCH(W2498, CFB!$W$2:$W$1048576, 0) + COUNTIF(CFB!$W$2:$W$1048576, W2498) - 1))</f>
        <v>75</v>
      </c>
      <c r="N2498" s="2">
        <f>RANK(K2498, INDEX(CFB!$K$2:$K$1048576, MATCH(W2498, CFB!$W$2:$W$1048576, 0)):INDEX(CFB!$K$2:$K$1048576, MATCH(W2498, CFB!$W$2:$W$1048576, 0) + COUNTIF(CFB!$W$2:$W$1048576, W2498) - 1))</f>
        <v>99</v>
      </c>
      <c r="O2498">
        <v>27.53</v>
      </c>
      <c r="P2498">
        <v>16.52</v>
      </c>
      <c r="Q2498">
        <v>6.22</v>
      </c>
      <c r="R2498">
        <v>6.44</v>
      </c>
      <c r="S2498">
        <v>3.91</v>
      </c>
      <c r="T2498">
        <v>3.86</v>
      </c>
      <c r="U2498">
        <v>5.16</v>
      </c>
      <c r="V2498">
        <v>4.6399999999999997</v>
      </c>
      <c r="W2498">
        <v>2005</v>
      </c>
      <c r="X2498">
        <f t="shared" si="75"/>
        <v>0</v>
      </c>
    </row>
    <row r="2499" spans="1:24" ht="12.75" hidden="1" customHeight="1" x14ac:dyDescent="0.45">
      <c r="A2499">
        <v>100</v>
      </c>
      <c r="B2499" t="s">
        <v>152</v>
      </c>
      <c r="C2499" t="s">
        <v>174</v>
      </c>
      <c r="D2499" s="2" t="str">
        <f t="shared" ref="D2499:D2562" si="76">_xlfn.CONCAT(B2499, W2499)</f>
        <v>Middle Tennessee State2005</v>
      </c>
      <c r="F2499">
        <v>4</v>
      </c>
      <c r="G2499">
        <v>7</v>
      </c>
      <c r="H2499" s="2">
        <v>0</v>
      </c>
      <c r="I2499">
        <v>-9.52</v>
      </c>
      <c r="J2499">
        <v>-0.37</v>
      </c>
      <c r="K2499">
        <v>-9.89</v>
      </c>
      <c r="L2499" s="2">
        <f>_xlfn.RANK.EQ(I2499, INDEX(CFB!$I$2:$I$1048576, MATCH(W2499, CFB!$W$2:$W$1048576, 0)):INDEX(CFB!$I$2:$I$1048576, MATCH(W2499, CFB!$W$2:$W$1048576, 0) + COUNTIF(CFB!$W$2:$W$1048576, W2499) - 1), 0)</f>
        <v>107</v>
      </c>
      <c r="M2499" s="2">
        <f>_xlfn.RANK.EQ(J2499, INDEX(CFB!$J$2:$J$1048576, MATCH(W2499, CFB!$W$2:$W$1048576, 0)):INDEX(CFB!$J$2:$J$1048576, MATCH(W2499, CFB!$W$2:$W$1048576, 0) + COUNTIF(CFB!$W$2:$W$1048576, W2499) - 1))</f>
        <v>53</v>
      </c>
      <c r="N2499" s="2">
        <f>RANK(K2499, INDEX(CFB!$K$2:$K$1048576, MATCH(W2499, CFB!$W$2:$W$1048576, 0)):INDEX(CFB!$K$2:$K$1048576, MATCH(W2499, CFB!$W$2:$W$1048576, 0) + COUNTIF(CFB!$W$2:$W$1048576, W2499) - 1))</f>
        <v>100</v>
      </c>
      <c r="O2499">
        <v>25.72</v>
      </c>
      <c r="P2499">
        <v>15.61</v>
      </c>
      <c r="Q2499">
        <v>7.32</v>
      </c>
      <c r="R2499">
        <v>6.49</v>
      </c>
      <c r="S2499">
        <v>2.82</v>
      </c>
      <c r="T2499">
        <v>3.89</v>
      </c>
      <c r="U2499">
        <v>4.9400000000000004</v>
      </c>
      <c r="V2499">
        <v>4.96</v>
      </c>
      <c r="W2499">
        <v>2005</v>
      </c>
      <c r="X2499">
        <f t="shared" ref="X2499:X2562" si="77">IF(E2499=1, 1,0)</f>
        <v>0</v>
      </c>
    </row>
    <row r="2500" spans="1:24" ht="12.75" hidden="1" customHeight="1" x14ac:dyDescent="0.45">
      <c r="A2500">
        <v>101</v>
      </c>
      <c r="B2500" t="s">
        <v>60</v>
      </c>
      <c r="C2500" t="s">
        <v>164</v>
      </c>
      <c r="D2500" s="2" t="str">
        <f t="shared" si="76"/>
        <v>Duke2005</v>
      </c>
      <c r="F2500">
        <v>1</v>
      </c>
      <c r="G2500">
        <v>10</v>
      </c>
      <c r="H2500" s="2">
        <v>0</v>
      </c>
      <c r="I2500">
        <v>-6.31</v>
      </c>
      <c r="J2500">
        <v>-4.4000000000000004</v>
      </c>
      <c r="K2500">
        <v>-10.71</v>
      </c>
      <c r="L2500" s="2">
        <f>_xlfn.RANK.EQ(I2500, INDEX(CFB!$I$2:$I$1048576, MATCH(W2500, CFB!$W$2:$W$1048576, 0)):INDEX(CFB!$I$2:$I$1048576, MATCH(W2500, CFB!$W$2:$W$1048576, 0) + COUNTIF(CFB!$W$2:$W$1048576, W2500) - 1), 0)</f>
        <v>98</v>
      </c>
      <c r="M2500" s="2">
        <f>_xlfn.RANK.EQ(J2500, INDEX(CFB!$J$2:$J$1048576, MATCH(W2500, CFB!$W$2:$W$1048576, 0)):INDEX(CFB!$J$2:$J$1048576, MATCH(W2500, CFB!$W$2:$W$1048576, 0) + COUNTIF(CFB!$W$2:$W$1048576, W2500) - 1))</f>
        <v>95</v>
      </c>
      <c r="N2500" s="2">
        <f>RANK(K2500, INDEX(CFB!$K$2:$K$1048576, MATCH(W2500, CFB!$W$2:$W$1048576, 0)):INDEX(CFB!$K$2:$K$1048576, MATCH(W2500, CFB!$W$2:$W$1048576, 0) + COUNTIF(CFB!$W$2:$W$1048576, W2500) - 1))</f>
        <v>101</v>
      </c>
      <c r="O2500">
        <v>30.64</v>
      </c>
      <c r="P2500">
        <v>24.59</v>
      </c>
      <c r="Q2500">
        <v>6.28</v>
      </c>
      <c r="R2500">
        <v>5.97</v>
      </c>
      <c r="S2500">
        <v>4.05</v>
      </c>
      <c r="T2500">
        <v>4.46</v>
      </c>
      <c r="U2500">
        <v>4.9400000000000004</v>
      </c>
      <c r="V2500">
        <v>5.13</v>
      </c>
      <c r="W2500">
        <v>2005</v>
      </c>
      <c r="X2500">
        <f t="shared" si="77"/>
        <v>0</v>
      </c>
    </row>
    <row r="2501" spans="1:24" ht="12.75" hidden="1" customHeight="1" x14ac:dyDescent="0.45">
      <c r="A2501">
        <v>102</v>
      </c>
      <c r="B2501" t="s">
        <v>53</v>
      </c>
      <c r="C2501" t="s">
        <v>179</v>
      </c>
      <c r="D2501" s="2" t="str">
        <f t="shared" si="76"/>
        <v>Syracuse2005</v>
      </c>
      <c r="F2501">
        <v>1</v>
      </c>
      <c r="G2501">
        <v>10</v>
      </c>
      <c r="H2501" s="2">
        <v>0</v>
      </c>
      <c r="I2501">
        <v>-10.14</v>
      </c>
      <c r="J2501">
        <v>-0.81</v>
      </c>
      <c r="K2501">
        <v>-10.95</v>
      </c>
      <c r="L2501" s="2">
        <f>_xlfn.RANK.EQ(I2501, INDEX(CFB!$I$2:$I$1048576, MATCH(W2501, CFB!$W$2:$W$1048576, 0)):INDEX(CFB!$I$2:$I$1048576, MATCH(W2501, CFB!$W$2:$W$1048576, 0) + COUNTIF(CFB!$W$2:$W$1048576, W2501) - 1), 0)</f>
        <v>112</v>
      </c>
      <c r="M2501" s="2">
        <f>_xlfn.RANK.EQ(J2501, INDEX(CFB!$J$2:$J$1048576, MATCH(W2501, CFB!$W$2:$W$1048576, 0)):INDEX(CFB!$J$2:$J$1048576, MATCH(W2501, CFB!$W$2:$W$1048576, 0) + COUNTIF(CFB!$W$2:$W$1048576, W2501) - 1))</f>
        <v>58</v>
      </c>
      <c r="N2501" s="2">
        <f>RANK(K2501, INDEX(CFB!$K$2:$K$1048576, MATCH(W2501, CFB!$W$2:$W$1048576, 0)):INDEX(CFB!$K$2:$K$1048576, MATCH(W2501, CFB!$W$2:$W$1048576, 0) + COUNTIF(CFB!$W$2:$W$1048576, W2501) - 1))</f>
        <v>102</v>
      </c>
      <c r="O2501">
        <v>28.09</v>
      </c>
      <c r="P2501">
        <v>13.01</v>
      </c>
      <c r="Q2501">
        <v>6.87</v>
      </c>
      <c r="R2501">
        <v>5.52</v>
      </c>
      <c r="S2501">
        <v>3.74</v>
      </c>
      <c r="T2501">
        <v>3.78</v>
      </c>
      <c r="U2501">
        <v>5.1100000000000003</v>
      </c>
      <c r="V2501">
        <v>4.38</v>
      </c>
      <c r="W2501">
        <v>2005</v>
      </c>
      <c r="X2501">
        <f t="shared" si="77"/>
        <v>0</v>
      </c>
    </row>
    <row r="2502" spans="1:24" ht="12.75" hidden="1" customHeight="1" x14ac:dyDescent="0.45">
      <c r="A2502">
        <v>103</v>
      </c>
      <c r="B2502" t="s">
        <v>64</v>
      </c>
      <c r="C2502" t="s">
        <v>162</v>
      </c>
      <c r="D2502" s="2" t="str">
        <f t="shared" si="76"/>
        <v>Ohio2005</v>
      </c>
      <c r="F2502">
        <v>4</v>
      </c>
      <c r="G2502">
        <v>7</v>
      </c>
      <c r="H2502" s="2">
        <v>0</v>
      </c>
      <c r="I2502">
        <v>-8.06</v>
      </c>
      <c r="J2502">
        <v>-3.65</v>
      </c>
      <c r="K2502">
        <v>-11.71</v>
      </c>
      <c r="L2502" s="2">
        <f>_xlfn.RANK.EQ(I2502, INDEX(CFB!$I$2:$I$1048576, MATCH(W2502, CFB!$W$2:$W$1048576, 0)):INDEX(CFB!$I$2:$I$1048576, MATCH(W2502, CFB!$W$2:$W$1048576, 0) + COUNTIF(CFB!$W$2:$W$1048576, W2502) - 1), 0)</f>
        <v>106</v>
      </c>
      <c r="M2502" s="2">
        <f>_xlfn.RANK.EQ(J2502, INDEX(CFB!$J$2:$J$1048576, MATCH(W2502, CFB!$W$2:$W$1048576, 0)):INDEX(CFB!$J$2:$J$1048576, MATCH(W2502, CFB!$W$2:$W$1048576, 0) + COUNTIF(CFB!$W$2:$W$1048576, W2502) - 1))</f>
        <v>85</v>
      </c>
      <c r="N2502" s="2">
        <f>RANK(K2502, INDEX(CFB!$K$2:$K$1048576, MATCH(W2502, CFB!$W$2:$W$1048576, 0)):INDEX(CFB!$K$2:$K$1048576, MATCH(W2502, CFB!$W$2:$W$1048576, 0) + COUNTIF(CFB!$W$2:$W$1048576, W2502) - 1))</f>
        <v>103</v>
      </c>
      <c r="O2502">
        <v>26.83</v>
      </c>
      <c r="P2502">
        <v>21.05</v>
      </c>
      <c r="Q2502">
        <v>6.31</v>
      </c>
      <c r="R2502">
        <v>7.25</v>
      </c>
      <c r="S2502">
        <v>4.57</v>
      </c>
      <c r="T2502">
        <v>4.41</v>
      </c>
      <c r="U2502">
        <v>5.41</v>
      </c>
      <c r="V2502">
        <v>5.59</v>
      </c>
      <c r="W2502">
        <v>2005</v>
      </c>
      <c r="X2502">
        <f t="shared" si="77"/>
        <v>0</v>
      </c>
    </row>
    <row r="2503" spans="1:24" ht="12.75" hidden="1" customHeight="1" x14ac:dyDescent="0.45">
      <c r="A2503">
        <v>104</v>
      </c>
      <c r="B2503" t="s">
        <v>125</v>
      </c>
      <c r="C2503" t="s">
        <v>174</v>
      </c>
      <c r="D2503" s="2" t="str">
        <f t="shared" si="76"/>
        <v>Arkansas State2005</v>
      </c>
      <c r="F2503">
        <v>6</v>
      </c>
      <c r="G2503">
        <v>6</v>
      </c>
      <c r="H2503" s="2">
        <v>0</v>
      </c>
      <c r="I2503">
        <v>-7.94</v>
      </c>
      <c r="J2503">
        <v>-4.87</v>
      </c>
      <c r="K2503">
        <v>-12.8</v>
      </c>
      <c r="L2503" s="2">
        <f>_xlfn.RANK.EQ(I2503, INDEX(CFB!$I$2:$I$1048576, MATCH(W2503, CFB!$W$2:$W$1048576, 0)):INDEX(CFB!$I$2:$I$1048576, MATCH(W2503, CFB!$W$2:$W$1048576, 0) + COUNTIF(CFB!$W$2:$W$1048576, W2503) - 1), 0)</f>
        <v>104</v>
      </c>
      <c r="M2503" s="2">
        <f>_xlfn.RANK.EQ(J2503, INDEX(CFB!$J$2:$J$1048576, MATCH(W2503, CFB!$W$2:$W$1048576, 0)):INDEX(CFB!$J$2:$J$1048576, MATCH(W2503, CFB!$W$2:$W$1048576, 0) + COUNTIF(CFB!$W$2:$W$1048576, W2503) - 1))</f>
        <v>98</v>
      </c>
      <c r="N2503" s="2">
        <f>RANK(K2503, INDEX(CFB!$K$2:$K$1048576, MATCH(W2503, CFB!$W$2:$W$1048576, 0)):INDEX(CFB!$K$2:$K$1048576, MATCH(W2503, CFB!$W$2:$W$1048576, 0) + COUNTIF(CFB!$W$2:$W$1048576, W2503) - 1))</f>
        <v>104</v>
      </c>
      <c r="O2503">
        <v>29.08</v>
      </c>
      <c r="P2503">
        <v>22.56</v>
      </c>
      <c r="Q2503">
        <v>7.27</v>
      </c>
      <c r="R2503">
        <v>6.96</v>
      </c>
      <c r="S2503">
        <v>4.7300000000000004</v>
      </c>
      <c r="T2503">
        <v>4.28</v>
      </c>
      <c r="U2503">
        <v>5.89</v>
      </c>
      <c r="V2503">
        <v>5.26</v>
      </c>
      <c r="W2503">
        <v>2005</v>
      </c>
      <c r="X2503">
        <f t="shared" si="77"/>
        <v>0</v>
      </c>
    </row>
    <row r="2504" spans="1:24" ht="12.75" hidden="1" customHeight="1" x14ac:dyDescent="0.45">
      <c r="A2504">
        <v>105</v>
      </c>
      <c r="B2504" t="s">
        <v>142</v>
      </c>
      <c r="C2504" t="s">
        <v>174</v>
      </c>
      <c r="D2504" s="2" t="str">
        <f t="shared" si="76"/>
        <v>Florida International2005</v>
      </c>
      <c r="F2504">
        <v>5</v>
      </c>
      <c r="G2504">
        <v>6</v>
      </c>
      <c r="H2504" s="2">
        <v>0</v>
      </c>
      <c r="I2504">
        <v>-6.8</v>
      </c>
      <c r="J2504">
        <v>-8.07</v>
      </c>
      <c r="K2504">
        <v>-14.88</v>
      </c>
      <c r="L2504" s="2">
        <f>_xlfn.RANK.EQ(I2504, INDEX(CFB!$I$2:$I$1048576, MATCH(W2504, CFB!$W$2:$W$1048576, 0)):INDEX(CFB!$I$2:$I$1048576, MATCH(W2504, CFB!$W$2:$W$1048576, 0) + COUNTIF(CFB!$W$2:$W$1048576, W2504) - 1), 0)</f>
        <v>100</v>
      </c>
      <c r="M2504" s="2">
        <f>_xlfn.RANK.EQ(J2504, INDEX(CFB!$J$2:$J$1048576, MATCH(W2504, CFB!$W$2:$W$1048576, 0)):INDEX(CFB!$J$2:$J$1048576, MATCH(W2504, CFB!$W$2:$W$1048576, 0) + COUNTIF(CFB!$W$2:$W$1048576, W2504) - 1))</f>
        <v>112</v>
      </c>
      <c r="N2504" s="2">
        <f>RANK(K2504, INDEX(CFB!$K$2:$K$1048576, MATCH(W2504, CFB!$W$2:$W$1048576, 0)):INDEX(CFB!$K$2:$K$1048576, MATCH(W2504, CFB!$W$2:$W$1048576, 0) + COUNTIF(CFB!$W$2:$W$1048576, W2504) - 1))</f>
        <v>105</v>
      </c>
      <c r="O2504">
        <v>27.99</v>
      </c>
      <c r="P2504">
        <v>26.75</v>
      </c>
      <c r="Q2504">
        <v>7.01</v>
      </c>
      <c r="R2504">
        <v>8.26</v>
      </c>
      <c r="S2504">
        <v>3.74</v>
      </c>
      <c r="T2504">
        <v>4.16</v>
      </c>
      <c r="U2504">
        <v>5.56</v>
      </c>
      <c r="V2504">
        <v>5.69</v>
      </c>
      <c r="W2504">
        <v>2005</v>
      </c>
      <c r="X2504">
        <f t="shared" si="77"/>
        <v>0</v>
      </c>
    </row>
    <row r="2505" spans="1:24" ht="12.75" hidden="1" customHeight="1" x14ac:dyDescent="0.45">
      <c r="A2505">
        <v>106</v>
      </c>
      <c r="B2505" t="s">
        <v>50</v>
      </c>
      <c r="C2505" t="s">
        <v>31</v>
      </c>
      <c r="D2505" s="2" t="str">
        <f t="shared" si="76"/>
        <v>Nevada-Las Vegas2005</v>
      </c>
      <c r="F2505">
        <v>2</v>
      </c>
      <c r="G2505">
        <v>9</v>
      </c>
      <c r="H2505" s="2">
        <v>0</v>
      </c>
      <c r="I2505">
        <v>-9.5299999999999994</v>
      </c>
      <c r="J2505">
        <v>-5.35</v>
      </c>
      <c r="K2505">
        <v>-14.88</v>
      </c>
      <c r="L2505" s="2">
        <f>_xlfn.RANK.EQ(I2505, INDEX(CFB!$I$2:$I$1048576, MATCH(W2505, CFB!$W$2:$W$1048576, 0)):INDEX(CFB!$I$2:$I$1048576, MATCH(W2505, CFB!$W$2:$W$1048576, 0) + COUNTIF(CFB!$W$2:$W$1048576, W2505) - 1), 0)</f>
        <v>108</v>
      </c>
      <c r="M2505" s="2">
        <f>_xlfn.RANK.EQ(J2505, INDEX(CFB!$J$2:$J$1048576, MATCH(W2505, CFB!$W$2:$W$1048576, 0)):INDEX(CFB!$J$2:$J$1048576, MATCH(W2505, CFB!$W$2:$W$1048576, 0) + COUNTIF(CFB!$W$2:$W$1048576, W2505) - 1))</f>
        <v>104</v>
      </c>
      <c r="N2505" s="2">
        <f>RANK(K2505, INDEX(CFB!$K$2:$K$1048576, MATCH(W2505, CFB!$W$2:$W$1048576, 0)):INDEX(CFB!$K$2:$K$1048576, MATCH(W2505, CFB!$W$2:$W$1048576, 0) + COUNTIF(CFB!$W$2:$W$1048576, W2505) - 1))</f>
        <v>105</v>
      </c>
      <c r="O2505">
        <v>25.79</v>
      </c>
      <c r="P2505">
        <v>24.48</v>
      </c>
      <c r="Q2505">
        <v>6.86</v>
      </c>
      <c r="R2505">
        <v>7.31</v>
      </c>
      <c r="S2505">
        <v>3.5</v>
      </c>
      <c r="T2505">
        <v>3.34</v>
      </c>
      <c r="U2505">
        <v>5.23</v>
      </c>
      <c r="V2505">
        <v>4.8899999999999997</v>
      </c>
      <c r="W2505">
        <v>2005</v>
      </c>
      <c r="X2505">
        <f t="shared" si="77"/>
        <v>0</v>
      </c>
    </row>
    <row r="2506" spans="1:24" ht="12.75" hidden="1" customHeight="1" x14ac:dyDescent="0.45">
      <c r="A2506">
        <v>107</v>
      </c>
      <c r="B2506" t="s">
        <v>123</v>
      </c>
      <c r="C2506" t="s">
        <v>174</v>
      </c>
      <c r="D2506" s="2" t="str">
        <f t="shared" si="76"/>
        <v>Louisiana-Monroe2005</v>
      </c>
      <c r="F2506">
        <v>5</v>
      </c>
      <c r="G2506">
        <v>6</v>
      </c>
      <c r="H2506" s="2">
        <v>0</v>
      </c>
      <c r="I2506">
        <v>-5.42</v>
      </c>
      <c r="J2506">
        <v>-9.58</v>
      </c>
      <c r="K2506">
        <v>-15</v>
      </c>
      <c r="L2506" s="2">
        <f>_xlfn.RANK.EQ(I2506, INDEX(CFB!$I$2:$I$1048576, MATCH(W2506, CFB!$W$2:$W$1048576, 0)):INDEX(CFB!$I$2:$I$1048576, MATCH(W2506, CFB!$W$2:$W$1048576, 0) + COUNTIF(CFB!$W$2:$W$1048576, W2506) - 1), 0)</f>
        <v>96</v>
      </c>
      <c r="M2506" s="2">
        <f>_xlfn.RANK.EQ(J2506, INDEX(CFB!$J$2:$J$1048576, MATCH(W2506, CFB!$W$2:$W$1048576, 0)):INDEX(CFB!$J$2:$J$1048576, MATCH(W2506, CFB!$W$2:$W$1048576, 0) + COUNTIF(CFB!$W$2:$W$1048576, W2506) - 1))</f>
        <v>115</v>
      </c>
      <c r="N2506" s="2">
        <f>RANK(K2506, INDEX(CFB!$K$2:$K$1048576, MATCH(W2506, CFB!$W$2:$W$1048576, 0)):INDEX(CFB!$K$2:$K$1048576, MATCH(W2506, CFB!$W$2:$W$1048576, 0) + COUNTIF(CFB!$W$2:$W$1048576, W2506) - 1))</f>
        <v>107</v>
      </c>
      <c r="O2506">
        <v>27.98</v>
      </c>
      <c r="P2506">
        <v>28.09</v>
      </c>
      <c r="Q2506">
        <v>6.07</v>
      </c>
      <c r="R2506">
        <v>7.31</v>
      </c>
      <c r="S2506">
        <v>3.85</v>
      </c>
      <c r="T2506">
        <v>4.47</v>
      </c>
      <c r="U2506">
        <v>5.13</v>
      </c>
      <c r="V2506">
        <v>5.56</v>
      </c>
      <c r="W2506">
        <v>2005</v>
      </c>
      <c r="X2506">
        <f t="shared" si="77"/>
        <v>0</v>
      </c>
    </row>
    <row r="2507" spans="1:24" ht="12.75" hidden="1" customHeight="1" x14ac:dyDescent="0.45">
      <c r="A2507">
        <v>108</v>
      </c>
      <c r="B2507" t="s">
        <v>129</v>
      </c>
      <c r="C2507" t="s">
        <v>165</v>
      </c>
      <c r="D2507" s="2" t="str">
        <f t="shared" si="76"/>
        <v>Rice2005</v>
      </c>
      <c r="F2507">
        <v>1</v>
      </c>
      <c r="G2507">
        <v>10</v>
      </c>
      <c r="H2507" s="2">
        <v>0</v>
      </c>
      <c r="I2507">
        <v>-5.33</v>
      </c>
      <c r="J2507">
        <v>-9.6999999999999993</v>
      </c>
      <c r="K2507">
        <v>-15.03</v>
      </c>
      <c r="L2507" s="2">
        <f>_xlfn.RANK.EQ(I2507, INDEX(CFB!$I$2:$I$1048576, MATCH(W2507, CFB!$W$2:$W$1048576, 0)):INDEX(CFB!$I$2:$I$1048576, MATCH(W2507, CFB!$W$2:$W$1048576, 0) + COUNTIF(CFB!$W$2:$W$1048576, W2507) - 1), 0)</f>
        <v>95</v>
      </c>
      <c r="M2507" s="2">
        <f>_xlfn.RANK.EQ(J2507, INDEX(CFB!$J$2:$J$1048576, MATCH(W2507, CFB!$W$2:$W$1048576, 0)):INDEX(CFB!$J$2:$J$1048576, MATCH(W2507, CFB!$W$2:$W$1048576, 0) + COUNTIF(CFB!$W$2:$W$1048576, W2507) - 1))</f>
        <v>117</v>
      </c>
      <c r="N2507" s="2">
        <f>RANK(K2507, INDEX(CFB!$K$2:$K$1048576, MATCH(W2507, CFB!$W$2:$W$1048576, 0)):INDEX(CFB!$K$2:$K$1048576, MATCH(W2507, CFB!$W$2:$W$1048576, 0) + COUNTIF(CFB!$W$2:$W$1048576, W2507) - 1))</f>
        <v>108</v>
      </c>
      <c r="O2507">
        <v>31.19</v>
      </c>
      <c r="P2507">
        <v>27.01</v>
      </c>
      <c r="Q2507">
        <v>6.36</v>
      </c>
      <c r="R2507">
        <v>7.66</v>
      </c>
      <c r="S2507">
        <v>4.3099999999999996</v>
      </c>
      <c r="T2507">
        <v>4.88</v>
      </c>
      <c r="U2507">
        <v>5.14</v>
      </c>
      <c r="V2507">
        <v>5.9</v>
      </c>
      <c r="W2507">
        <v>2005</v>
      </c>
      <c r="X2507">
        <f t="shared" si="77"/>
        <v>0</v>
      </c>
    </row>
    <row r="2508" spans="1:24" ht="12.75" hidden="1" customHeight="1" x14ac:dyDescent="0.45">
      <c r="A2508">
        <v>109</v>
      </c>
      <c r="B2508" t="s">
        <v>58</v>
      </c>
      <c r="C2508" t="s">
        <v>165</v>
      </c>
      <c r="D2508" s="2" t="str">
        <f t="shared" si="76"/>
        <v>Tulane2005</v>
      </c>
      <c r="F2508">
        <v>2</v>
      </c>
      <c r="G2508">
        <v>9</v>
      </c>
      <c r="H2508" s="2">
        <v>0</v>
      </c>
      <c r="I2508">
        <v>-6.8</v>
      </c>
      <c r="J2508">
        <v>-9.01</v>
      </c>
      <c r="K2508">
        <v>-15.82</v>
      </c>
      <c r="L2508" s="2">
        <f>_xlfn.RANK.EQ(I2508, INDEX(CFB!$I$2:$I$1048576, MATCH(W2508, CFB!$W$2:$W$1048576, 0)):INDEX(CFB!$I$2:$I$1048576, MATCH(W2508, CFB!$W$2:$W$1048576, 0) + COUNTIF(CFB!$W$2:$W$1048576, W2508) - 1), 0)</f>
        <v>100</v>
      </c>
      <c r="M2508" s="2">
        <f>_xlfn.RANK.EQ(J2508, INDEX(CFB!$J$2:$J$1048576, MATCH(W2508, CFB!$W$2:$W$1048576, 0)):INDEX(CFB!$J$2:$J$1048576, MATCH(W2508, CFB!$W$2:$W$1048576, 0) + COUNTIF(CFB!$W$2:$W$1048576, W2508) - 1))</f>
        <v>114</v>
      </c>
      <c r="N2508" s="2">
        <f>RANK(K2508, INDEX(CFB!$K$2:$K$1048576, MATCH(W2508, CFB!$W$2:$W$1048576, 0)):INDEX(CFB!$K$2:$K$1048576, MATCH(W2508, CFB!$W$2:$W$1048576, 0) + COUNTIF(CFB!$W$2:$W$1048576, W2508) - 1))</f>
        <v>109</v>
      </c>
      <c r="O2508">
        <v>29.13</v>
      </c>
      <c r="P2508">
        <v>23.76</v>
      </c>
      <c r="Q2508">
        <v>6.56</v>
      </c>
      <c r="R2508">
        <v>6.17</v>
      </c>
      <c r="S2508">
        <v>2.9</v>
      </c>
      <c r="T2508">
        <v>4.4000000000000004</v>
      </c>
      <c r="U2508">
        <v>5.03</v>
      </c>
      <c r="V2508">
        <v>5.0199999999999996</v>
      </c>
      <c r="W2508">
        <v>2005</v>
      </c>
      <c r="X2508">
        <f t="shared" si="77"/>
        <v>0</v>
      </c>
    </row>
    <row r="2509" spans="1:24" ht="12.75" hidden="1" customHeight="1" x14ac:dyDescent="0.45">
      <c r="A2509">
        <v>110</v>
      </c>
      <c r="B2509" t="s">
        <v>114</v>
      </c>
      <c r="C2509" t="s">
        <v>178</v>
      </c>
      <c r="D2509" s="2" t="str">
        <f t="shared" si="76"/>
        <v>San Jose State2005</v>
      </c>
      <c r="F2509">
        <v>3</v>
      </c>
      <c r="G2509">
        <v>8</v>
      </c>
      <c r="H2509" s="2">
        <v>0</v>
      </c>
      <c r="I2509">
        <v>-8.02</v>
      </c>
      <c r="J2509">
        <v>-8.59</v>
      </c>
      <c r="K2509">
        <v>-16.61</v>
      </c>
      <c r="L2509" s="2">
        <f>_xlfn.RANK.EQ(I2509, INDEX(CFB!$I$2:$I$1048576, MATCH(W2509, CFB!$W$2:$W$1048576, 0)):INDEX(CFB!$I$2:$I$1048576, MATCH(W2509, CFB!$W$2:$W$1048576, 0) + COUNTIF(CFB!$W$2:$W$1048576, W2509) - 1), 0)</f>
        <v>105</v>
      </c>
      <c r="M2509" s="2">
        <f>_xlfn.RANK.EQ(J2509, INDEX(CFB!$J$2:$J$1048576, MATCH(W2509, CFB!$W$2:$W$1048576, 0)):INDEX(CFB!$J$2:$J$1048576, MATCH(W2509, CFB!$W$2:$W$1048576, 0) + COUNTIF(CFB!$W$2:$W$1048576, W2509) - 1))</f>
        <v>113</v>
      </c>
      <c r="N2509" s="2">
        <f>RANK(K2509, INDEX(CFB!$K$2:$K$1048576, MATCH(W2509, CFB!$W$2:$W$1048576, 0)):INDEX(CFB!$K$2:$K$1048576, MATCH(W2509, CFB!$W$2:$W$1048576, 0) + COUNTIF(CFB!$W$2:$W$1048576, W2509) - 1))</f>
        <v>110</v>
      </c>
      <c r="O2509">
        <v>26.55</v>
      </c>
      <c r="P2509">
        <v>25.33</v>
      </c>
      <c r="Q2509">
        <v>6.75</v>
      </c>
      <c r="R2509">
        <v>7.34</v>
      </c>
      <c r="S2509">
        <v>4.0199999999999996</v>
      </c>
      <c r="T2509">
        <v>3.4</v>
      </c>
      <c r="U2509">
        <v>5.4</v>
      </c>
      <c r="V2509">
        <v>5.07</v>
      </c>
      <c r="W2509">
        <v>2005</v>
      </c>
      <c r="X2509">
        <f t="shared" si="77"/>
        <v>0</v>
      </c>
    </row>
    <row r="2510" spans="1:24" ht="12.75" hidden="1" customHeight="1" x14ac:dyDescent="0.45">
      <c r="A2510">
        <v>111</v>
      </c>
      <c r="B2510" t="s">
        <v>128</v>
      </c>
      <c r="C2510" t="s">
        <v>174</v>
      </c>
      <c r="D2510" s="2" t="str">
        <f t="shared" si="76"/>
        <v>Troy2005</v>
      </c>
      <c r="F2510">
        <v>4</v>
      </c>
      <c r="G2510">
        <v>7</v>
      </c>
      <c r="H2510" s="2">
        <v>0</v>
      </c>
      <c r="I2510">
        <v>-13.18</v>
      </c>
      <c r="J2510">
        <v>-3.52</v>
      </c>
      <c r="K2510">
        <v>-16.7</v>
      </c>
      <c r="L2510" s="2">
        <f>_xlfn.RANK.EQ(I2510, INDEX(CFB!$I$2:$I$1048576, MATCH(W2510, CFB!$W$2:$W$1048576, 0)):INDEX(CFB!$I$2:$I$1048576, MATCH(W2510, CFB!$W$2:$W$1048576, 0) + COUNTIF(CFB!$W$2:$W$1048576, W2510) - 1), 0)</f>
        <v>115</v>
      </c>
      <c r="M2510" s="2">
        <f>_xlfn.RANK.EQ(J2510, INDEX(CFB!$J$2:$J$1048576, MATCH(W2510, CFB!$W$2:$W$1048576, 0)):INDEX(CFB!$J$2:$J$1048576, MATCH(W2510, CFB!$W$2:$W$1048576, 0) + COUNTIF(CFB!$W$2:$W$1048576, W2510) - 1))</f>
        <v>83</v>
      </c>
      <c r="N2510" s="2">
        <f>RANK(K2510, INDEX(CFB!$K$2:$K$1048576, MATCH(W2510, CFB!$W$2:$W$1048576, 0)):INDEX(CFB!$K$2:$K$1048576, MATCH(W2510, CFB!$W$2:$W$1048576, 0) + COUNTIF(CFB!$W$2:$W$1048576, W2510) - 1))</f>
        <v>111</v>
      </c>
      <c r="O2510">
        <v>20.14</v>
      </c>
      <c r="P2510">
        <v>19.7</v>
      </c>
      <c r="Q2510">
        <v>6.25</v>
      </c>
      <c r="R2510">
        <v>6.1</v>
      </c>
      <c r="S2510">
        <v>2.89</v>
      </c>
      <c r="T2510">
        <v>3.58</v>
      </c>
      <c r="U2510">
        <v>4.45</v>
      </c>
      <c r="V2510">
        <v>4.55</v>
      </c>
      <c r="W2510">
        <v>2005</v>
      </c>
      <c r="X2510">
        <f t="shared" si="77"/>
        <v>0</v>
      </c>
    </row>
    <row r="2511" spans="1:24" ht="12.75" hidden="1" customHeight="1" x14ac:dyDescent="0.45">
      <c r="A2511">
        <v>112</v>
      </c>
      <c r="B2511" t="s">
        <v>144</v>
      </c>
      <c r="C2511" t="s">
        <v>12</v>
      </c>
      <c r="D2511" s="2" t="str">
        <f t="shared" si="76"/>
        <v>Temple2005</v>
      </c>
      <c r="F2511">
        <v>0</v>
      </c>
      <c r="G2511">
        <v>11</v>
      </c>
      <c r="H2511" s="2">
        <v>0</v>
      </c>
      <c r="I2511">
        <v>-15.29</v>
      </c>
      <c r="J2511">
        <v>-1.78</v>
      </c>
      <c r="K2511">
        <v>-17.059999999999999</v>
      </c>
      <c r="L2511" s="2">
        <f>_xlfn.RANK.EQ(I2511, INDEX(CFB!$I$2:$I$1048576, MATCH(W2511, CFB!$W$2:$W$1048576, 0)):INDEX(CFB!$I$2:$I$1048576, MATCH(W2511, CFB!$W$2:$W$1048576, 0) + COUNTIF(CFB!$W$2:$W$1048576, W2511) - 1), 0)</f>
        <v>118</v>
      </c>
      <c r="M2511" s="2">
        <f>_xlfn.RANK.EQ(J2511, INDEX(CFB!$J$2:$J$1048576, MATCH(W2511, CFB!$W$2:$W$1048576, 0)):INDEX(CFB!$J$2:$J$1048576, MATCH(W2511, CFB!$W$2:$W$1048576, 0) + COUNTIF(CFB!$W$2:$W$1048576, W2511) - 1))</f>
        <v>68</v>
      </c>
      <c r="N2511" s="2">
        <f>RANK(K2511, INDEX(CFB!$K$2:$K$1048576, MATCH(W2511, CFB!$W$2:$W$1048576, 0)):INDEX(CFB!$K$2:$K$1048576, MATCH(W2511, CFB!$W$2:$W$1048576, 0) + COUNTIF(CFB!$W$2:$W$1048576, W2511) - 1))</f>
        <v>112</v>
      </c>
      <c r="O2511">
        <v>21.78</v>
      </c>
      <c r="P2511">
        <v>29.76</v>
      </c>
      <c r="Q2511">
        <v>6.68</v>
      </c>
      <c r="R2511">
        <v>6.67</v>
      </c>
      <c r="S2511">
        <v>2.71</v>
      </c>
      <c r="T2511">
        <v>4.1399999999999997</v>
      </c>
      <c r="U2511">
        <v>4.5999999999999996</v>
      </c>
      <c r="V2511">
        <v>5.16</v>
      </c>
      <c r="W2511">
        <v>2005</v>
      </c>
      <c r="X2511">
        <f t="shared" si="77"/>
        <v>0</v>
      </c>
    </row>
    <row r="2512" spans="1:24" ht="12.75" hidden="1" customHeight="1" x14ac:dyDescent="0.45">
      <c r="A2512">
        <v>113</v>
      </c>
      <c r="B2512" t="s">
        <v>153</v>
      </c>
      <c r="C2512" t="s">
        <v>162</v>
      </c>
      <c r="D2512" s="2" t="str">
        <f t="shared" si="76"/>
        <v>Kent State2005</v>
      </c>
      <c r="F2512">
        <v>1</v>
      </c>
      <c r="G2512">
        <v>10</v>
      </c>
      <c r="H2512" s="2">
        <v>0</v>
      </c>
      <c r="I2512">
        <v>-12.38</v>
      </c>
      <c r="J2512">
        <v>-4.8600000000000003</v>
      </c>
      <c r="K2512">
        <v>-17.23</v>
      </c>
      <c r="L2512" s="2">
        <f>_xlfn.RANK.EQ(I2512, INDEX(CFB!$I$2:$I$1048576, MATCH(W2512, CFB!$W$2:$W$1048576, 0)):INDEX(CFB!$I$2:$I$1048576, MATCH(W2512, CFB!$W$2:$W$1048576, 0) + COUNTIF(CFB!$W$2:$W$1048576, W2512) - 1), 0)</f>
        <v>114</v>
      </c>
      <c r="M2512" s="2">
        <f>_xlfn.RANK.EQ(J2512, INDEX(CFB!$J$2:$J$1048576, MATCH(W2512, CFB!$W$2:$W$1048576, 0)):INDEX(CFB!$J$2:$J$1048576, MATCH(W2512, CFB!$W$2:$W$1048576, 0) + COUNTIF(CFB!$W$2:$W$1048576, W2512) - 1))</f>
        <v>97</v>
      </c>
      <c r="N2512" s="2">
        <f>RANK(K2512, INDEX(CFB!$K$2:$K$1048576, MATCH(W2512, CFB!$W$2:$W$1048576, 0)):INDEX(CFB!$K$2:$K$1048576, MATCH(W2512, CFB!$W$2:$W$1048576, 0) + COUNTIF(CFB!$W$2:$W$1048576, W2512) - 1))</f>
        <v>113</v>
      </c>
      <c r="O2512">
        <v>22.9</v>
      </c>
      <c r="P2512">
        <v>21.79</v>
      </c>
      <c r="Q2512">
        <v>6.38</v>
      </c>
      <c r="R2512">
        <v>5.52</v>
      </c>
      <c r="S2512">
        <v>1.53</v>
      </c>
      <c r="T2512">
        <v>3.99</v>
      </c>
      <c r="U2512">
        <v>4.49</v>
      </c>
      <c r="V2512">
        <v>4.46</v>
      </c>
      <c r="W2512">
        <v>2005</v>
      </c>
      <c r="X2512">
        <f t="shared" si="77"/>
        <v>0</v>
      </c>
    </row>
    <row r="2513" spans="1:24" ht="12.75" hidden="1" customHeight="1" x14ac:dyDescent="0.45">
      <c r="A2513">
        <v>114</v>
      </c>
      <c r="B2513" t="s">
        <v>133</v>
      </c>
      <c r="C2513" t="s">
        <v>178</v>
      </c>
      <c r="D2513" s="2" t="str">
        <f t="shared" si="76"/>
        <v>Utah State2005</v>
      </c>
      <c r="F2513">
        <v>3</v>
      </c>
      <c r="G2513">
        <v>8</v>
      </c>
      <c r="H2513" s="2">
        <v>0</v>
      </c>
      <c r="I2513">
        <v>-9.7200000000000006</v>
      </c>
      <c r="J2513">
        <v>-7.97</v>
      </c>
      <c r="K2513">
        <v>-17.68</v>
      </c>
      <c r="L2513" s="2">
        <f>_xlfn.RANK.EQ(I2513, INDEX(CFB!$I$2:$I$1048576, MATCH(W2513, CFB!$W$2:$W$1048576, 0)):INDEX(CFB!$I$2:$I$1048576, MATCH(W2513, CFB!$W$2:$W$1048576, 0) + COUNTIF(CFB!$W$2:$W$1048576, W2513) - 1), 0)</f>
        <v>110</v>
      </c>
      <c r="M2513" s="2">
        <f>_xlfn.RANK.EQ(J2513, INDEX(CFB!$J$2:$J$1048576, MATCH(W2513, CFB!$W$2:$W$1048576, 0)):INDEX(CFB!$J$2:$J$1048576, MATCH(W2513, CFB!$W$2:$W$1048576, 0) + COUNTIF(CFB!$W$2:$W$1048576, W2513) - 1))</f>
        <v>110</v>
      </c>
      <c r="N2513" s="2">
        <f>RANK(K2513, INDEX(CFB!$K$2:$K$1048576, MATCH(W2513, CFB!$W$2:$W$1048576, 0)):INDEX(CFB!$K$2:$K$1048576, MATCH(W2513, CFB!$W$2:$W$1048576, 0) + COUNTIF(CFB!$W$2:$W$1048576, W2513) - 1))</f>
        <v>114</v>
      </c>
      <c r="O2513">
        <v>25.1</v>
      </c>
      <c r="P2513">
        <v>24.71</v>
      </c>
      <c r="Q2513">
        <v>7.84</v>
      </c>
      <c r="R2513">
        <v>6.92</v>
      </c>
      <c r="S2513">
        <v>3.11</v>
      </c>
      <c r="T2513">
        <v>3.8</v>
      </c>
      <c r="U2513">
        <v>5.17</v>
      </c>
      <c r="V2513">
        <v>5.07</v>
      </c>
      <c r="W2513">
        <v>2005</v>
      </c>
      <c r="X2513">
        <f t="shared" si="77"/>
        <v>0</v>
      </c>
    </row>
    <row r="2514" spans="1:24" ht="12.75" hidden="1" customHeight="1" x14ac:dyDescent="0.45">
      <c r="A2514">
        <v>115</v>
      </c>
      <c r="B2514" t="s">
        <v>113</v>
      </c>
      <c r="C2514" t="s">
        <v>174</v>
      </c>
      <c r="D2514" s="2" t="str">
        <f t="shared" si="76"/>
        <v>North Texas2005</v>
      </c>
      <c r="F2514">
        <v>2</v>
      </c>
      <c r="G2514">
        <v>9</v>
      </c>
      <c r="H2514" s="2">
        <v>0</v>
      </c>
      <c r="I2514">
        <v>-13.23</v>
      </c>
      <c r="J2514">
        <v>-5</v>
      </c>
      <c r="K2514">
        <v>-18.23</v>
      </c>
      <c r="L2514" s="2">
        <f>_xlfn.RANK.EQ(I2514, INDEX(CFB!$I$2:$I$1048576, MATCH(W2514, CFB!$W$2:$W$1048576, 0)):INDEX(CFB!$I$2:$I$1048576, MATCH(W2514, CFB!$W$2:$W$1048576, 0) + COUNTIF(CFB!$W$2:$W$1048576, W2514) - 1), 0)</f>
        <v>116</v>
      </c>
      <c r="M2514" s="2">
        <f>_xlfn.RANK.EQ(J2514, INDEX(CFB!$J$2:$J$1048576, MATCH(W2514, CFB!$W$2:$W$1048576, 0)):INDEX(CFB!$J$2:$J$1048576, MATCH(W2514, CFB!$W$2:$W$1048576, 0) + COUNTIF(CFB!$W$2:$W$1048576, W2514) - 1))</f>
        <v>100</v>
      </c>
      <c r="N2514" s="2">
        <f>RANK(K2514, INDEX(CFB!$K$2:$K$1048576, MATCH(W2514, CFB!$W$2:$W$1048576, 0)):INDEX(CFB!$K$2:$K$1048576, MATCH(W2514, CFB!$W$2:$W$1048576, 0) + COUNTIF(CFB!$W$2:$W$1048576, W2514) - 1))</f>
        <v>115</v>
      </c>
      <c r="O2514">
        <v>21.09</v>
      </c>
      <c r="P2514">
        <v>26.81</v>
      </c>
      <c r="Q2514">
        <v>5.6</v>
      </c>
      <c r="R2514">
        <v>8.3699999999999992</v>
      </c>
      <c r="S2514">
        <v>4.01</v>
      </c>
      <c r="T2514">
        <v>4.82</v>
      </c>
      <c r="U2514">
        <v>4.82</v>
      </c>
      <c r="V2514">
        <v>5.97</v>
      </c>
      <c r="W2514">
        <v>2005</v>
      </c>
      <c r="X2514">
        <f t="shared" si="77"/>
        <v>0</v>
      </c>
    </row>
    <row r="2515" spans="1:24" ht="12.75" hidden="1" customHeight="1" x14ac:dyDescent="0.45">
      <c r="A2515">
        <v>116</v>
      </c>
      <c r="B2515" t="s">
        <v>143</v>
      </c>
      <c r="C2515" t="s">
        <v>174</v>
      </c>
      <c r="D2515" s="2" t="str">
        <f t="shared" si="76"/>
        <v>Florida Atlantic2005</v>
      </c>
      <c r="F2515">
        <v>2</v>
      </c>
      <c r="G2515">
        <v>9</v>
      </c>
      <c r="H2515" s="2">
        <v>0</v>
      </c>
      <c r="I2515">
        <v>-14.54</v>
      </c>
      <c r="J2515">
        <v>-3.86</v>
      </c>
      <c r="K2515">
        <v>-18.39</v>
      </c>
      <c r="L2515" s="2">
        <f>_xlfn.RANK.EQ(I2515, INDEX(CFB!$I$2:$I$1048576, MATCH(W2515, CFB!$W$2:$W$1048576, 0)):INDEX(CFB!$I$2:$I$1048576, MATCH(W2515, CFB!$W$2:$W$1048576, 0) + COUNTIF(CFB!$W$2:$W$1048576, W2515) - 1), 0)</f>
        <v>117</v>
      </c>
      <c r="M2515" s="2">
        <f>_xlfn.RANK.EQ(J2515, INDEX(CFB!$J$2:$J$1048576, MATCH(W2515, CFB!$W$2:$W$1048576, 0)):INDEX(CFB!$J$2:$J$1048576, MATCH(W2515, CFB!$W$2:$W$1048576, 0) + COUNTIF(CFB!$W$2:$W$1048576, W2515) - 1))</f>
        <v>91</v>
      </c>
      <c r="N2515" s="2">
        <f>RANK(K2515, INDEX(CFB!$K$2:$K$1048576, MATCH(W2515, CFB!$W$2:$W$1048576, 0)):INDEX(CFB!$K$2:$K$1048576, MATCH(W2515, CFB!$W$2:$W$1048576, 0) + COUNTIF(CFB!$W$2:$W$1048576, W2515) - 1))</f>
        <v>116</v>
      </c>
      <c r="O2515">
        <v>19.87</v>
      </c>
      <c r="P2515">
        <v>24.44</v>
      </c>
      <c r="Q2515">
        <v>6.82</v>
      </c>
      <c r="R2515">
        <v>6.59</v>
      </c>
      <c r="S2515">
        <v>3.17</v>
      </c>
      <c r="T2515">
        <v>4.5599999999999996</v>
      </c>
      <c r="U2515">
        <v>4.8099999999999996</v>
      </c>
      <c r="V2515">
        <v>5.27</v>
      </c>
      <c r="W2515">
        <v>2005</v>
      </c>
      <c r="X2515">
        <f t="shared" si="77"/>
        <v>0</v>
      </c>
    </row>
    <row r="2516" spans="1:24" ht="12.75" hidden="1" customHeight="1" x14ac:dyDescent="0.45">
      <c r="A2516">
        <v>117</v>
      </c>
      <c r="B2516" t="s">
        <v>175</v>
      </c>
      <c r="C2516" t="s">
        <v>178</v>
      </c>
      <c r="D2516" s="2" t="str">
        <f t="shared" si="76"/>
        <v>Idaho2005</v>
      </c>
      <c r="F2516">
        <v>2</v>
      </c>
      <c r="G2516">
        <v>9</v>
      </c>
      <c r="H2516" s="2">
        <v>0</v>
      </c>
      <c r="I2516">
        <v>-7.22</v>
      </c>
      <c r="J2516">
        <v>-12.15</v>
      </c>
      <c r="K2516">
        <v>-19.37</v>
      </c>
      <c r="L2516" s="2">
        <f>_xlfn.RANK.EQ(I2516, INDEX(CFB!$I$2:$I$1048576, MATCH(W2516, CFB!$W$2:$W$1048576, 0)):INDEX(CFB!$I$2:$I$1048576, MATCH(W2516, CFB!$W$2:$W$1048576, 0) + COUNTIF(CFB!$W$2:$W$1048576, W2516) - 1), 0)</f>
        <v>102</v>
      </c>
      <c r="M2516" s="2">
        <f>_xlfn.RANK.EQ(J2516, INDEX(CFB!$J$2:$J$1048576, MATCH(W2516, CFB!$W$2:$W$1048576, 0)):INDEX(CFB!$J$2:$J$1048576, MATCH(W2516, CFB!$W$2:$W$1048576, 0) + COUNTIF(CFB!$W$2:$W$1048576, W2516) - 1))</f>
        <v>119</v>
      </c>
      <c r="N2516" s="2">
        <f>RANK(K2516, INDEX(CFB!$K$2:$K$1048576, MATCH(W2516, CFB!$W$2:$W$1048576, 0)):INDEX(CFB!$K$2:$K$1048576, MATCH(W2516, CFB!$W$2:$W$1048576, 0) + COUNTIF(CFB!$W$2:$W$1048576, W2516) - 1))</f>
        <v>117</v>
      </c>
      <c r="O2516">
        <v>27.58</v>
      </c>
      <c r="P2516">
        <v>30.3</v>
      </c>
      <c r="Q2516">
        <v>7.17</v>
      </c>
      <c r="R2516">
        <v>6.69</v>
      </c>
      <c r="S2516">
        <v>2.76</v>
      </c>
      <c r="T2516">
        <v>4.6100000000000003</v>
      </c>
      <c r="U2516">
        <v>5.24</v>
      </c>
      <c r="V2516">
        <v>5.37</v>
      </c>
      <c r="W2516">
        <v>2005</v>
      </c>
      <c r="X2516">
        <f t="shared" si="77"/>
        <v>0</v>
      </c>
    </row>
    <row r="2517" spans="1:24" ht="12.75" hidden="1" customHeight="1" x14ac:dyDescent="0.45">
      <c r="A2517">
        <v>118</v>
      </c>
      <c r="B2517" t="s">
        <v>105</v>
      </c>
      <c r="C2517" t="s">
        <v>162</v>
      </c>
      <c r="D2517" s="2" t="str">
        <f t="shared" si="76"/>
        <v>Buffalo2005</v>
      </c>
      <c r="F2517">
        <v>1</v>
      </c>
      <c r="G2517">
        <v>10</v>
      </c>
      <c r="H2517" s="2">
        <v>0</v>
      </c>
      <c r="I2517">
        <v>-17.559999999999999</v>
      </c>
      <c r="J2517">
        <v>-3.73</v>
      </c>
      <c r="K2517">
        <v>-21.29</v>
      </c>
      <c r="L2517" s="2">
        <f>_xlfn.RANK.EQ(I2517, INDEX(CFB!$I$2:$I$1048576, MATCH(W2517, CFB!$W$2:$W$1048576, 0)):INDEX(CFB!$I$2:$I$1048576, MATCH(W2517, CFB!$W$2:$W$1048576, 0) + COUNTIF(CFB!$W$2:$W$1048576, W2517) - 1), 0)</f>
        <v>119</v>
      </c>
      <c r="M2517" s="2">
        <f>_xlfn.RANK.EQ(J2517, INDEX(CFB!$J$2:$J$1048576, MATCH(W2517, CFB!$W$2:$W$1048576, 0)):INDEX(CFB!$J$2:$J$1048576, MATCH(W2517, CFB!$W$2:$W$1048576, 0) + COUNTIF(CFB!$W$2:$W$1048576, W2517) - 1))</f>
        <v>86</v>
      </c>
      <c r="N2517" s="2">
        <f>RANK(K2517, INDEX(CFB!$K$2:$K$1048576, MATCH(W2517, CFB!$W$2:$W$1048576, 0)):INDEX(CFB!$K$2:$K$1048576, MATCH(W2517, CFB!$W$2:$W$1048576, 0) + COUNTIF(CFB!$W$2:$W$1048576, W2517) - 1))</f>
        <v>118</v>
      </c>
      <c r="O2517">
        <v>18.03</v>
      </c>
      <c r="P2517">
        <v>21.8</v>
      </c>
      <c r="Q2517">
        <v>6.65</v>
      </c>
      <c r="R2517">
        <v>5.55</v>
      </c>
      <c r="S2517">
        <v>2.98</v>
      </c>
      <c r="T2517">
        <v>4.99</v>
      </c>
      <c r="U2517">
        <v>4.75</v>
      </c>
      <c r="V2517">
        <v>5</v>
      </c>
      <c r="W2517">
        <v>2005</v>
      </c>
      <c r="X2517">
        <f t="shared" si="77"/>
        <v>0</v>
      </c>
    </row>
    <row r="2518" spans="1:24" ht="12.75" hidden="1" customHeight="1" x14ac:dyDescent="0.45">
      <c r="A2518">
        <v>119</v>
      </c>
      <c r="B2518" t="s">
        <v>149</v>
      </c>
      <c r="C2518" t="s">
        <v>178</v>
      </c>
      <c r="D2518" s="2" t="str">
        <f t="shared" si="76"/>
        <v>New Mexico State2005</v>
      </c>
      <c r="F2518">
        <v>0</v>
      </c>
      <c r="G2518">
        <v>12</v>
      </c>
      <c r="H2518" s="2">
        <v>0</v>
      </c>
      <c r="I2518">
        <v>-12.06</v>
      </c>
      <c r="J2518">
        <v>-10.92</v>
      </c>
      <c r="K2518">
        <v>-22.98</v>
      </c>
      <c r="L2518" s="2">
        <f>_xlfn.RANK.EQ(I2518, INDEX(CFB!$I$2:$I$1048576, MATCH(W2518, CFB!$W$2:$W$1048576, 0)):INDEX(CFB!$I$2:$I$1048576, MATCH(W2518, CFB!$W$2:$W$1048576, 0) + COUNTIF(CFB!$W$2:$W$1048576, W2518) - 1), 0)</f>
        <v>113</v>
      </c>
      <c r="M2518" s="2">
        <f>_xlfn.RANK.EQ(J2518, INDEX(CFB!$J$2:$J$1048576, MATCH(W2518, CFB!$W$2:$W$1048576, 0)):INDEX(CFB!$J$2:$J$1048576, MATCH(W2518, CFB!$W$2:$W$1048576, 0) + COUNTIF(CFB!$W$2:$W$1048576, W2518) - 1))</f>
        <v>118</v>
      </c>
      <c r="N2518" s="2">
        <f>RANK(K2518, INDEX(CFB!$K$2:$K$1048576, MATCH(W2518, CFB!$W$2:$W$1048576, 0)):INDEX(CFB!$K$2:$K$1048576, MATCH(W2518, CFB!$W$2:$W$1048576, 0) + COUNTIF(CFB!$W$2:$W$1048576, W2518) - 1))</f>
        <v>119</v>
      </c>
      <c r="O2518">
        <v>23.52</v>
      </c>
      <c r="P2518">
        <v>29.02</v>
      </c>
      <c r="Q2518">
        <v>6.6</v>
      </c>
      <c r="R2518">
        <v>6.92</v>
      </c>
      <c r="S2518">
        <v>3.14</v>
      </c>
      <c r="T2518">
        <v>4.63</v>
      </c>
      <c r="U2518">
        <v>5.24</v>
      </c>
      <c r="V2518">
        <v>5.43</v>
      </c>
      <c r="W2518">
        <v>2005</v>
      </c>
      <c r="X2518">
        <f t="shared" si="77"/>
        <v>0</v>
      </c>
    </row>
    <row r="2519" spans="1:24" ht="12.75" hidden="1" customHeight="1" x14ac:dyDescent="0.45">
      <c r="A2519">
        <v>1</v>
      </c>
      <c r="B2519" t="s">
        <v>38</v>
      </c>
      <c r="C2519" t="s">
        <v>180</v>
      </c>
      <c r="D2519" s="2" t="str">
        <f t="shared" si="76"/>
        <v>USC2004</v>
      </c>
      <c r="E2519">
        <v>1</v>
      </c>
      <c r="F2519">
        <v>13</v>
      </c>
      <c r="G2519">
        <v>0</v>
      </c>
      <c r="H2519" s="2">
        <v>0</v>
      </c>
      <c r="I2519">
        <v>11.18</v>
      </c>
      <c r="J2519">
        <v>14.88</v>
      </c>
      <c r="K2519">
        <v>26.06</v>
      </c>
      <c r="L2519" s="2">
        <f>_xlfn.RANK.EQ(I2519, INDEX(CFB!$I$2:$I$1048576, MATCH(W2519, CFB!$W$2:$W$1048576, 0)):INDEX(CFB!$I$2:$I$1048576, MATCH(W2519, CFB!$W$2:$W$1048576, 0) + COUNTIF(CFB!$W$2:$W$1048576, W2519) - 1), 0)</f>
        <v>3</v>
      </c>
      <c r="M2519" s="2">
        <f>_xlfn.RANK.EQ(J2519, INDEX(CFB!$J$2:$J$1048576, MATCH(W2519, CFB!$W$2:$W$1048576, 0)):INDEX(CFB!$J$2:$J$1048576, MATCH(W2519, CFB!$W$2:$W$1048576, 0) + COUNTIF(CFB!$W$2:$W$1048576, W2519) - 1))</f>
        <v>1</v>
      </c>
      <c r="N2519" s="2">
        <f>RANK(K2519, INDEX(CFB!$K$2:$K$1048576, MATCH(W2519, CFB!$W$2:$W$1048576, 0)):INDEX(CFB!$K$2:$K$1048576, MATCH(W2519, CFB!$W$2:$W$1048576, 0) + COUNTIF(CFB!$W$2:$W$1048576, W2519) - 1))</f>
        <v>1</v>
      </c>
      <c r="O2519">
        <v>56.25</v>
      </c>
      <c r="P2519">
        <v>-2.63</v>
      </c>
      <c r="Q2519">
        <v>10.48</v>
      </c>
      <c r="R2519">
        <v>3.45</v>
      </c>
      <c r="S2519">
        <v>5.97</v>
      </c>
      <c r="T2519">
        <v>1.86</v>
      </c>
      <c r="U2519">
        <v>7.87</v>
      </c>
      <c r="V2519">
        <v>2.87</v>
      </c>
      <c r="W2519">
        <v>2004</v>
      </c>
      <c r="X2519">
        <f t="shared" si="77"/>
        <v>1</v>
      </c>
    </row>
    <row r="2520" spans="1:24" ht="12.75" hidden="1" customHeight="1" x14ac:dyDescent="0.45">
      <c r="A2520">
        <v>2</v>
      </c>
      <c r="B2520" t="s">
        <v>84</v>
      </c>
      <c r="C2520" t="s">
        <v>31</v>
      </c>
      <c r="D2520" s="2" t="str">
        <f t="shared" si="76"/>
        <v>Utah2004</v>
      </c>
      <c r="E2520">
        <v>4</v>
      </c>
      <c r="F2520">
        <v>12</v>
      </c>
      <c r="G2520">
        <v>0</v>
      </c>
      <c r="H2520" s="2">
        <v>0</v>
      </c>
      <c r="I2520">
        <v>16.73</v>
      </c>
      <c r="J2520">
        <v>5.03</v>
      </c>
      <c r="K2520">
        <v>21.76</v>
      </c>
      <c r="L2520" s="2">
        <f>_xlfn.RANK.EQ(I2520, INDEX(CFB!$I$2:$I$1048576, MATCH(W2520, CFB!$W$2:$W$1048576, 0)):INDEX(CFB!$I$2:$I$1048576, MATCH(W2520, CFB!$W$2:$W$1048576, 0) + COUNTIF(CFB!$W$2:$W$1048576, W2520) - 1), 0)</f>
        <v>1</v>
      </c>
      <c r="M2520" s="2">
        <f>_xlfn.RANK.EQ(J2520, INDEX(CFB!$J$2:$J$1048576, MATCH(W2520, CFB!$W$2:$W$1048576, 0)):INDEX(CFB!$J$2:$J$1048576, MATCH(W2520, CFB!$W$2:$W$1048576, 0) + COUNTIF(CFB!$W$2:$W$1048576, W2520) - 1))</f>
        <v>29</v>
      </c>
      <c r="N2520" s="2">
        <f>RANK(K2520, INDEX(CFB!$K$2:$K$1048576, MATCH(W2520, CFB!$W$2:$W$1048576, 0)):INDEX(CFB!$K$2:$K$1048576, MATCH(W2520, CFB!$W$2:$W$1048576, 0) + COUNTIF(CFB!$W$2:$W$1048576, W2520) - 1))</f>
        <v>2</v>
      </c>
      <c r="O2520">
        <v>57.61</v>
      </c>
      <c r="P2520">
        <v>9.69</v>
      </c>
      <c r="Q2520">
        <v>10.88</v>
      </c>
      <c r="R2520">
        <v>4.8</v>
      </c>
      <c r="S2520">
        <v>6.18</v>
      </c>
      <c r="T2520">
        <v>3.34</v>
      </c>
      <c r="U2520">
        <v>7.95</v>
      </c>
      <c r="V2520">
        <v>4.13</v>
      </c>
      <c r="W2520">
        <v>2004</v>
      </c>
      <c r="X2520">
        <f t="shared" si="77"/>
        <v>0</v>
      </c>
    </row>
    <row r="2521" spans="1:24" ht="12.75" hidden="1" customHeight="1" x14ac:dyDescent="0.45">
      <c r="A2521">
        <v>3</v>
      </c>
      <c r="B2521" t="s">
        <v>83</v>
      </c>
      <c r="C2521" t="s">
        <v>180</v>
      </c>
      <c r="D2521" s="2" t="str">
        <f t="shared" si="76"/>
        <v>California2004</v>
      </c>
      <c r="E2521">
        <v>9</v>
      </c>
      <c r="F2521">
        <v>10</v>
      </c>
      <c r="G2521">
        <v>2</v>
      </c>
      <c r="H2521" s="2">
        <v>0</v>
      </c>
      <c r="I2521">
        <v>9.23</v>
      </c>
      <c r="J2521">
        <v>12.03</v>
      </c>
      <c r="K2521">
        <v>21.26</v>
      </c>
      <c r="L2521" s="2">
        <f>_xlfn.RANK.EQ(I2521, INDEX(CFB!$I$2:$I$1048576, MATCH(W2521, CFB!$W$2:$W$1048576, 0)):INDEX(CFB!$I$2:$I$1048576, MATCH(W2521, CFB!$W$2:$W$1048576, 0) + COUNTIF(CFB!$W$2:$W$1048576, W2521) - 1), 0)</f>
        <v>7</v>
      </c>
      <c r="M2521" s="2">
        <f>_xlfn.RANK.EQ(J2521, INDEX(CFB!$J$2:$J$1048576, MATCH(W2521, CFB!$W$2:$W$1048576, 0)):INDEX(CFB!$J$2:$J$1048576, MATCH(W2521, CFB!$W$2:$W$1048576, 0) + COUNTIF(CFB!$W$2:$W$1048576, W2521) - 1))</f>
        <v>6</v>
      </c>
      <c r="N2521" s="2">
        <f>RANK(K2521, INDEX(CFB!$K$2:$K$1048576, MATCH(W2521, CFB!$W$2:$W$1048576, 0)):INDEX(CFB!$K$2:$K$1048576, MATCH(W2521, CFB!$W$2:$W$1048576, 0) + COUNTIF(CFB!$W$2:$W$1048576, W2521) - 1))</f>
        <v>3</v>
      </c>
      <c r="O2521">
        <v>51.88</v>
      </c>
      <c r="P2521">
        <v>0.82</v>
      </c>
      <c r="Q2521">
        <v>10.69</v>
      </c>
      <c r="R2521">
        <v>4.78</v>
      </c>
      <c r="S2521">
        <v>6.96</v>
      </c>
      <c r="T2521">
        <v>1.92</v>
      </c>
      <c r="U2521">
        <v>8.3800000000000008</v>
      </c>
      <c r="V2521">
        <v>3.56</v>
      </c>
      <c r="W2521">
        <v>2004</v>
      </c>
      <c r="X2521">
        <f t="shared" si="77"/>
        <v>0</v>
      </c>
    </row>
    <row r="2522" spans="1:24" ht="12.75" hidden="1" customHeight="1" x14ac:dyDescent="0.45">
      <c r="A2522">
        <v>4</v>
      </c>
      <c r="B2522" t="s">
        <v>54</v>
      </c>
      <c r="C2522" t="s">
        <v>181</v>
      </c>
      <c r="D2522" s="2" t="str">
        <f t="shared" si="76"/>
        <v>Oklahoma2004</v>
      </c>
      <c r="E2522">
        <v>3</v>
      </c>
      <c r="F2522">
        <v>12</v>
      </c>
      <c r="G2522">
        <v>1</v>
      </c>
      <c r="H2522" s="2">
        <v>0</v>
      </c>
      <c r="I2522">
        <v>8</v>
      </c>
      <c r="J2522">
        <v>13.24</v>
      </c>
      <c r="K2522">
        <v>21.23</v>
      </c>
      <c r="L2522" s="2">
        <f>_xlfn.RANK.EQ(I2522, INDEX(CFB!$I$2:$I$1048576, MATCH(W2522, CFB!$W$2:$W$1048576, 0)):INDEX(CFB!$I$2:$I$1048576, MATCH(W2522, CFB!$W$2:$W$1048576, 0) + COUNTIF(CFB!$W$2:$W$1048576, W2522) - 1), 0)</f>
        <v>13</v>
      </c>
      <c r="M2522" s="2">
        <f>_xlfn.RANK.EQ(J2522, INDEX(CFB!$J$2:$J$1048576, MATCH(W2522, CFB!$W$2:$W$1048576, 0)):INDEX(CFB!$J$2:$J$1048576, MATCH(W2522, CFB!$W$2:$W$1048576, 0) + COUNTIF(CFB!$W$2:$W$1048576, W2522) - 1))</f>
        <v>2</v>
      </c>
      <c r="N2522" s="2">
        <f>RANK(K2522, INDEX(CFB!$K$2:$K$1048576, MATCH(W2522, CFB!$W$2:$W$1048576, 0)):INDEX(CFB!$K$2:$K$1048576, MATCH(W2522, CFB!$W$2:$W$1048576, 0) + COUNTIF(CFB!$W$2:$W$1048576, W2522) - 1))</f>
        <v>4</v>
      </c>
      <c r="O2522">
        <v>49.13</v>
      </c>
      <c r="P2522">
        <v>0.35</v>
      </c>
      <c r="Q2522">
        <v>9.6300000000000008</v>
      </c>
      <c r="R2522">
        <v>4.8</v>
      </c>
      <c r="S2522">
        <v>5.99</v>
      </c>
      <c r="T2522">
        <v>1.91</v>
      </c>
      <c r="U2522">
        <v>7.38</v>
      </c>
      <c r="V2522">
        <v>3.46</v>
      </c>
      <c r="W2522">
        <v>2004</v>
      </c>
      <c r="X2522">
        <f t="shared" si="77"/>
        <v>0</v>
      </c>
    </row>
    <row r="2523" spans="1:24" ht="12.75" hidden="1" customHeight="1" x14ac:dyDescent="0.45">
      <c r="A2523">
        <v>5</v>
      </c>
      <c r="B2523" t="s">
        <v>67</v>
      </c>
      <c r="C2523" t="s">
        <v>157</v>
      </c>
      <c r="D2523" s="2" t="str">
        <f t="shared" si="76"/>
        <v>Auburn2004</v>
      </c>
      <c r="E2523">
        <v>2</v>
      </c>
      <c r="F2523">
        <v>13</v>
      </c>
      <c r="G2523">
        <v>0</v>
      </c>
      <c r="H2523" s="2">
        <v>0</v>
      </c>
      <c r="I2523">
        <v>6.69</v>
      </c>
      <c r="J2523">
        <v>13.18</v>
      </c>
      <c r="K2523">
        <v>19.86</v>
      </c>
      <c r="L2523" s="2">
        <f>_xlfn.RANK.EQ(I2523, INDEX(CFB!$I$2:$I$1048576, MATCH(W2523, CFB!$W$2:$W$1048576, 0)):INDEX(CFB!$I$2:$I$1048576, MATCH(W2523, CFB!$W$2:$W$1048576, 0) + COUNTIF(CFB!$W$2:$W$1048576, W2523) - 1), 0)</f>
        <v>20</v>
      </c>
      <c r="M2523" s="2">
        <f>_xlfn.RANK.EQ(J2523, INDEX(CFB!$J$2:$J$1048576, MATCH(W2523, CFB!$W$2:$W$1048576, 0)):INDEX(CFB!$J$2:$J$1048576, MATCH(W2523, CFB!$W$2:$W$1048576, 0) + COUNTIF(CFB!$W$2:$W$1048576, W2523) - 1))</f>
        <v>3</v>
      </c>
      <c r="N2523" s="2">
        <f>RANK(K2523, INDEX(CFB!$K$2:$K$1048576, MATCH(W2523, CFB!$W$2:$W$1048576, 0)):INDEX(CFB!$K$2:$K$1048576, MATCH(W2523, CFB!$W$2:$W$1048576, 0) + COUNTIF(CFB!$W$2:$W$1048576, W2523) - 1))</f>
        <v>5</v>
      </c>
      <c r="O2523">
        <v>45.91</v>
      </c>
      <c r="P2523">
        <v>0.17</v>
      </c>
      <c r="Q2523">
        <v>11.69</v>
      </c>
      <c r="R2523">
        <v>4.78</v>
      </c>
      <c r="S2523">
        <v>5.26</v>
      </c>
      <c r="T2523">
        <v>2.21</v>
      </c>
      <c r="U2523">
        <v>7.53</v>
      </c>
      <c r="V2523">
        <v>3.6</v>
      </c>
      <c r="W2523">
        <v>2004</v>
      </c>
      <c r="X2523">
        <f t="shared" si="77"/>
        <v>0</v>
      </c>
    </row>
    <row r="2524" spans="1:24" ht="12.75" hidden="1" customHeight="1" x14ac:dyDescent="0.45">
      <c r="A2524">
        <v>6</v>
      </c>
      <c r="B2524" t="s">
        <v>14</v>
      </c>
      <c r="C2524" t="s">
        <v>181</v>
      </c>
      <c r="D2524" s="2" t="str">
        <f t="shared" si="76"/>
        <v>Texas2004</v>
      </c>
      <c r="E2524">
        <v>5</v>
      </c>
      <c r="F2524">
        <v>11</v>
      </c>
      <c r="G2524">
        <v>1</v>
      </c>
      <c r="H2524" s="2">
        <v>0</v>
      </c>
      <c r="I2524">
        <v>9.01</v>
      </c>
      <c r="J2524">
        <v>10.26</v>
      </c>
      <c r="K2524">
        <v>19.27</v>
      </c>
      <c r="L2524" s="2">
        <f>_xlfn.RANK.EQ(I2524, INDEX(CFB!$I$2:$I$1048576, MATCH(W2524, CFB!$W$2:$W$1048576, 0)):INDEX(CFB!$I$2:$I$1048576, MATCH(W2524, CFB!$W$2:$W$1048576, 0) + COUNTIF(CFB!$W$2:$W$1048576, W2524) - 1), 0)</f>
        <v>8</v>
      </c>
      <c r="M2524" s="2">
        <f>_xlfn.RANK.EQ(J2524, INDEX(CFB!$J$2:$J$1048576, MATCH(W2524, CFB!$W$2:$W$1048576, 0)):INDEX(CFB!$J$2:$J$1048576, MATCH(W2524, CFB!$W$2:$W$1048576, 0) + COUNTIF(CFB!$W$2:$W$1048576, W2524) - 1))</f>
        <v>7</v>
      </c>
      <c r="N2524" s="2">
        <f>RANK(K2524, INDEX(CFB!$K$2:$K$1048576, MATCH(W2524, CFB!$W$2:$W$1048576, 0)):INDEX(CFB!$K$2:$K$1048576, MATCH(W2524, CFB!$W$2:$W$1048576, 0) + COUNTIF(CFB!$W$2:$W$1048576, W2524) - 1))</f>
        <v>6</v>
      </c>
      <c r="O2524">
        <v>48.76</v>
      </c>
      <c r="P2524">
        <v>3.42</v>
      </c>
      <c r="Q2524">
        <v>8.58</v>
      </c>
      <c r="R2524">
        <v>5.08</v>
      </c>
      <c r="S2524">
        <v>6.83</v>
      </c>
      <c r="T2524">
        <v>2.1800000000000002</v>
      </c>
      <c r="U2524">
        <v>7.3</v>
      </c>
      <c r="V2524">
        <v>3.75</v>
      </c>
      <c r="W2524">
        <v>2004</v>
      </c>
      <c r="X2524">
        <f t="shared" si="77"/>
        <v>0</v>
      </c>
    </row>
    <row r="2525" spans="1:24" ht="12.75" hidden="1" customHeight="1" x14ac:dyDescent="0.45">
      <c r="A2525">
        <v>7</v>
      </c>
      <c r="B2525" t="s">
        <v>22</v>
      </c>
      <c r="C2525" t="s">
        <v>23</v>
      </c>
      <c r="D2525" s="2" t="str">
        <f t="shared" si="76"/>
        <v>Miami (FL)2004</v>
      </c>
      <c r="E2525">
        <v>11</v>
      </c>
      <c r="F2525">
        <v>9</v>
      </c>
      <c r="G2525">
        <v>3</v>
      </c>
      <c r="H2525" s="2">
        <v>0</v>
      </c>
      <c r="I2525">
        <v>8.34</v>
      </c>
      <c r="J2525">
        <v>9.69</v>
      </c>
      <c r="K2525">
        <v>18.03</v>
      </c>
      <c r="L2525" s="2">
        <f>_xlfn.RANK.EQ(I2525, INDEX(CFB!$I$2:$I$1048576, MATCH(W2525, CFB!$W$2:$W$1048576, 0)):INDEX(CFB!$I$2:$I$1048576, MATCH(W2525, CFB!$W$2:$W$1048576, 0) + COUNTIF(CFB!$W$2:$W$1048576, W2525) - 1), 0)</f>
        <v>12</v>
      </c>
      <c r="M2525" s="2">
        <f>_xlfn.RANK.EQ(J2525, INDEX(CFB!$J$2:$J$1048576, MATCH(W2525, CFB!$W$2:$W$1048576, 0)):INDEX(CFB!$J$2:$J$1048576, MATCH(W2525, CFB!$W$2:$W$1048576, 0) + COUNTIF(CFB!$W$2:$W$1048576, W2525) - 1))</f>
        <v>11</v>
      </c>
      <c r="N2525" s="2">
        <f>RANK(K2525, INDEX(CFB!$K$2:$K$1048576, MATCH(W2525, CFB!$W$2:$W$1048576, 0)):INDEX(CFB!$K$2:$K$1048576, MATCH(W2525, CFB!$W$2:$W$1048576, 0) + COUNTIF(CFB!$W$2:$W$1048576, W2525) - 1))</f>
        <v>7</v>
      </c>
      <c r="O2525">
        <v>48.73</v>
      </c>
      <c r="P2525">
        <v>1.99</v>
      </c>
      <c r="Q2525">
        <v>9.5399999999999991</v>
      </c>
      <c r="R2525">
        <v>4.47</v>
      </c>
      <c r="S2525">
        <v>5.07</v>
      </c>
      <c r="T2525">
        <v>2.48</v>
      </c>
      <c r="U2525">
        <v>7.04</v>
      </c>
      <c r="V2525">
        <v>3.44</v>
      </c>
      <c r="W2525">
        <v>2004</v>
      </c>
      <c r="X2525">
        <f t="shared" si="77"/>
        <v>0</v>
      </c>
    </row>
    <row r="2526" spans="1:24" ht="12.75" hidden="1" customHeight="1" x14ac:dyDescent="0.45">
      <c r="A2526">
        <v>8</v>
      </c>
      <c r="B2526" t="s">
        <v>25</v>
      </c>
      <c r="C2526" t="s">
        <v>100</v>
      </c>
      <c r="D2526" s="2" t="str">
        <f t="shared" si="76"/>
        <v>Louisville2004</v>
      </c>
      <c r="E2526">
        <v>6</v>
      </c>
      <c r="F2526">
        <v>11</v>
      </c>
      <c r="G2526">
        <v>1</v>
      </c>
      <c r="H2526" s="2">
        <v>0</v>
      </c>
      <c r="I2526">
        <v>10.61</v>
      </c>
      <c r="J2526">
        <v>6.6</v>
      </c>
      <c r="K2526">
        <v>17.21</v>
      </c>
      <c r="L2526" s="2">
        <f>_xlfn.RANK.EQ(I2526, INDEX(CFB!$I$2:$I$1048576, MATCH(W2526, CFB!$W$2:$W$1048576, 0)):INDEX(CFB!$I$2:$I$1048576, MATCH(W2526, CFB!$W$2:$W$1048576, 0) + COUNTIF(CFB!$W$2:$W$1048576, W2526) - 1), 0)</f>
        <v>5</v>
      </c>
      <c r="M2526" s="2">
        <f>_xlfn.RANK.EQ(J2526, INDEX(CFB!$J$2:$J$1048576, MATCH(W2526, CFB!$W$2:$W$1048576, 0)):INDEX(CFB!$J$2:$J$1048576, MATCH(W2526, CFB!$W$2:$W$1048576, 0) + COUNTIF(CFB!$W$2:$W$1048576, W2526) - 1))</f>
        <v>22</v>
      </c>
      <c r="N2526" s="2">
        <f>RANK(K2526, INDEX(CFB!$K$2:$K$1048576, MATCH(W2526, CFB!$W$2:$W$1048576, 0)):INDEX(CFB!$K$2:$K$1048576, MATCH(W2526, CFB!$W$2:$W$1048576, 0) + COUNTIF(CFB!$W$2:$W$1048576, W2526) - 1))</f>
        <v>8</v>
      </c>
      <c r="O2526">
        <v>57.21</v>
      </c>
      <c r="P2526">
        <v>7.63</v>
      </c>
      <c r="Q2526">
        <v>10.3</v>
      </c>
      <c r="R2526">
        <v>4.8600000000000003</v>
      </c>
      <c r="S2526">
        <v>6.34</v>
      </c>
      <c r="T2526">
        <v>2.17</v>
      </c>
      <c r="U2526">
        <v>7.87</v>
      </c>
      <c r="V2526">
        <v>3.54</v>
      </c>
      <c r="W2526">
        <v>2004</v>
      </c>
      <c r="X2526">
        <f t="shared" si="77"/>
        <v>0</v>
      </c>
    </row>
    <row r="2527" spans="1:24" ht="12.75" hidden="1" customHeight="1" x14ac:dyDescent="0.45">
      <c r="A2527">
        <v>9</v>
      </c>
      <c r="B2527" t="s">
        <v>28</v>
      </c>
      <c r="C2527" t="s">
        <v>180</v>
      </c>
      <c r="D2527" s="2" t="str">
        <f t="shared" si="76"/>
        <v>Arizona State2004</v>
      </c>
      <c r="E2527">
        <v>19</v>
      </c>
      <c r="F2527">
        <v>9</v>
      </c>
      <c r="G2527">
        <v>3</v>
      </c>
      <c r="H2527" s="2">
        <v>0</v>
      </c>
      <c r="I2527">
        <v>8.9499999999999993</v>
      </c>
      <c r="J2527">
        <v>6.32</v>
      </c>
      <c r="K2527">
        <v>15.28</v>
      </c>
      <c r="L2527" s="2">
        <f>_xlfn.RANK.EQ(I2527, INDEX(CFB!$I$2:$I$1048576, MATCH(W2527, CFB!$W$2:$W$1048576, 0)):INDEX(CFB!$I$2:$I$1048576, MATCH(W2527, CFB!$W$2:$W$1048576, 0) + COUNTIF(CFB!$W$2:$W$1048576, W2527) - 1), 0)</f>
        <v>9</v>
      </c>
      <c r="M2527" s="2">
        <f>_xlfn.RANK.EQ(J2527, INDEX(CFB!$J$2:$J$1048576, MATCH(W2527, CFB!$W$2:$W$1048576, 0)):INDEX(CFB!$J$2:$J$1048576, MATCH(W2527, CFB!$W$2:$W$1048576, 0) + COUNTIF(CFB!$W$2:$W$1048576, W2527) - 1))</f>
        <v>24</v>
      </c>
      <c r="N2527" s="2">
        <f>RANK(K2527, INDEX(CFB!$K$2:$K$1048576, MATCH(W2527, CFB!$W$2:$W$1048576, 0)):INDEX(CFB!$K$2:$K$1048576, MATCH(W2527, CFB!$W$2:$W$1048576, 0) + COUNTIF(CFB!$W$2:$W$1048576, W2527) - 1))</f>
        <v>9</v>
      </c>
      <c r="O2527">
        <v>48.13</v>
      </c>
      <c r="P2527">
        <v>7.53</v>
      </c>
      <c r="Q2527">
        <v>9.84</v>
      </c>
      <c r="R2527">
        <v>4.25</v>
      </c>
      <c r="S2527">
        <v>4.71</v>
      </c>
      <c r="T2527">
        <v>2.75</v>
      </c>
      <c r="U2527">
        <v>7.18</v>
      </c>
      <c r="V2527">
        <v>3.6</v>
      </c>
      <c r="W2527">
        <v>2004</v>
      </c>
      <c r="X2527">
        <f t="shared" si="77"/>
        <v>0</v>
      </c>
    </row>
    <row r="2528" spans="1:24" ht="12.75" hidden="1" customHeight="1" x14ac:dyDescent="0.45">
      <c r="A2528">
        <v>10</v>
      </c>
      <c r="B2528" t="s">
        <v>115</v>
      </c>
      <c r="C2528" t="s">
        <v>23</v>
      </c>
      <c r="D2528" s="2" t="str">
        <f t="shared" si="76"/>
        <v>Florida State2004</v>
      </c>
      <c r="E2528">
        <v>15</v>
      </c>
      <c r="F2528">
        <v>9</v>
      </c>
      <c r="G2528">
        <v>3</v>
      </c>
      <c r="H2528" s="2">
        <v>0</v>
      </c>
      <c r="I2528">
        <v>2.33</v>
      </c>
      <c r="J2528">
        <v>12.67</v>
      </c>
      <c r="K2528">
        <v>15</v>
      </c>
      <c r="L2528" s="2">
        <f>_xlfn.RANK.EQ(I2528, INDEX(CFB!$I$2:$I$1048576, MATCH(W2528, CFB!$W$2:$W$1048576, 0)):INDEX(CFB!$I$2:$I$1048576, MATCH(W2528, CFB!$W$2:$W$1048576, 0) + COUNTIF(CFB!$W$2:$W$1048576, W2528) - 1), 0)</f>
        <v>45</v>
      </c>
      <c r="M2528" s="2">
        <f>_xlfn.RANK.EQ(J2528, INDEX(CFB!$J$2:$J$1048576, MATCH(W2528, CFB!$W$2:$W$1048576, 0)):INDEX(CFB!$J$2:$J$1048576, MATCH(W2528, CFB!$W$2:$W$1048576, 0) + COUNTIF(CFB!$W$2:$W$1048576, W2528) - 1))</f>
        <v>5</v>
      </c>
      <c r="N2528" s="2">
        <f>RANK(K2528, INDEX(CFB!$K$2:$K$1048576, MATCH(W2528, CFB!$W$2:$W$1048576, 0)):INDEX(CFB!$K$2:$K$1048576, MATCH(W2528, CFB!$W$2:$W$1048576, 0) + COUNTIF(CFB!$W$2:$W$1048576, W2528) - 1))</f>
        <v>10</v>
      </c>
      <c r="O2528">
        <v>39.909999999999997</v>
      </c>
      <c r="P2528">
        <v>0.33</v>
      </c>
      <c r="Q2528">
        <v>7.92</v>
      </c>
      <c r="R2528">
        <v>4.78</v>
      </c>
      <c r="S2528">
        <v>5.25</v>
      </c>
      <c r="T2528">
        <v>1.24</v>
      </c>
      <c r="U2528">
        <v>6.42</v>
      </c>
      <c r="V2528">
        <v>3.08</v>
      </c>
      <c r="W2528">
        <v>2004</v>
      </c>
      <c r="X2528">
        <f t="shared" si="77"/>
        <v>0</v>
      </c>
    </row>
    <row r="2529" spans="1:24" ht="12.75" hidden="1" customHeight="1" x14ac:dyDescent="0.45">
      <c r="A2529">
        <v>11</v>
      </c>
      <c r="B2529" t="s">
        <v>36</v>
      </c>
      <c r="C2529" t="s">
        <v>10</v>
      </c>
      <c r="D2529" s="2" t="str">
        <f t="shared" si="76"/>
        <v>Iowa2004</v>
      </c>
      <c r="E2529">
        <v>8</v>
      </c>
      <c r="F2529">
        <v>10</v>
      </c>
      <c r="G2529">
        <v>2</v>
      </c>
      <c r="H2529" s="2">
        <v>0</v>
      </c>
      <c r="I2529">
        <v>4.43</v>
      </c>
      <c r="J2529">
        <v>9.9600000000000009</v>
      </c>
      <c r="K2529">
        <v>14.39</v>
      </c>
      <c r="L2529" s="2">
        <f>_xlfn.RANK.EQ(I2529, INDEX(CFB!$I$2:$I$1048576, MATCH(W2529, CFB!$W$2:$W$1048576, 0)):INDEX(CFB!$I$2:$I$1048576, MATCH(W2529, CFB!$W$2:$W$1048576, 0) + COUNTIF(CFB!$W$2:$W$1048576, W2529) - 1), 0)</f>
        <v>31</v>
      </c>
      <c r="M2529" s="2">
        <f>_xlfn.RANK.EQ(J2529, INDEX(CFB!$J$2:$J$1048576, MATCH(W2529, CFB!$W$2:$W$1048576, 0)):INDEX(CFB!$J$2:$J$1048576, MATCH(W2529, CFB!$W$2:$W$1048576, 0) + COUNTIF(CFB!$W$2:$W$1048576, W2529) - 1))</f>
        <v>8</v>
      </c>
      <c r="N2529" s="2">
        <f>RANK(K2529, INDEX(CFB!$K$2:$K$1048576, MATCH(W2529, CFB!$W$2:$W$1048576, 0)):INDEX(CFB!$K$2:$K$1048576, MATCH(W2529, CFB!$W$2:$W$1048576, 0) + COUNTIF(CFB!$W$2:$W$1048576, W2529) - 1))</f>
        <v>11</v>
      </c>
      <c r="O2529">
        <v>40.79</v>
      </c>
      <c r="P2529">
        <v>4.32</v>
      </c>
      <c r="Q2529">
        <v>9.49</v>
      </c>
      <c r="R2529">
        <v>4.3600000000000003</v>
      </c>
      <c r="S2529">
        <v>3.05</v>
      </c>
      <c r="T2529">
        <v>1.86</v>
      </c>
      <c r="U2529">
        <v>5.93</v>
      </c>
      <c r="V2529">
        <v>3.32</v>
      </c>
      <c r="W2529">
        <v>2004</v>
      </c>
      <c r="X2529">
        <f t="shared" si="77"/>
        <v>0</v>
      </c>
    </row>
    <row r="2530" spans="1:24" ht="12.75" hidden="1" customHeight="1" x14ac:dyDescent="0.45">
      <c r="A2530">
        <v>12</v>
      </c>
      <c r="B2530" t="s">
        <v>33</v>
      </c>
      <c r="C2530" t="s">
        <v>23</v>
      </c>
      <c r="D2530" s="2" t="str">
        <f t="shared" si="76"/>
        <v>Virginia Tech2004</v>
      </c>
      <c r="E2530">
        <v>10</v>
      </c>
      <c r="F2530">
        <v>10</v>
      </c>
      <c r="G2530">
        <v>3</v>
      </c>
      <c r="H2530" s="2">
        <v>0</v>
      </c>
      <c r="I2530">
        <v>1.42</v>
      </c>
      <c r="J2530">
        <v>12.68</v>
      </c>
      <c r="K2530">
        <v>14.1</v>
      </c>
      <c r="L2530" s="2">
        <f>_xlfn.RANK.EQ(I2530, INDEX(CFB!$I$2:$I$1048576, MATCH(W2530, CFB!$W$2:$W$1048576, 0)):INDEX(CFB!$I$2:$I$1048576, MATCH(W2530, CFB!$W$2:$W$1048576, 0) + COUNTIF(CFB!$W$2:$W$1048576, W2530) - 1), 0)</f>
        <v>50</v>
      </c>
      <c r="M2530" s="2">
        <f>_xlfn.RANK.EQ(J2530, INDEX(CFB!$J$2:$J$1048576, MATCH(W2530, CFB!$W$2:$W$1048576, 0)):INDEX(CFB!$J$2:$J$1048576, MATCH(W2530, CFB!$W$2:$W$1048576, 0) + COUNTIF(CFB!$W$2:$W$1048576, W2530) - 1))</f>
        <v>4</v>
      </c>
      <c r="N2530" s="2">
        <f>RANK(K2530, INDEX(CFB!$K$2:$K$1048576, MATCH(W2530, CFB!$W$2:$W$1048576, 0)):INDEX(CFB!$K$2:$K$1048576, MATCH(W2530, CFB!$W$2:$W$1048576, 0) + COUNTIF(CFB!$W$2:$W$1048576, W2530) - 1))</f>
        <v>12</v>
      </c>
      <c r="O2530">
        <v>45.56</v>
      </c>
      <c r="P2530">
        <v>-0.56999999999999995</v>
      </c>
      <c r="Q2530">
        <v>9.14</v>
      </c>
      <c r="R2530">
        <v>4.26</v>
      </c>
      <c r="S2530">
        <v>5.13</v>
      </c>
      <c r="T2530">
        <v>2.23</v>
      </c>
      <c r="U2530">
        <v>6.58</v>
      </c>
      <c r="V2530">
        <v>3.18</v>
      </c>
      <c r="W2530">
        <v>2004</v>
      </c>
      <c r="X2530">
        <f t="shared" si="77"/>
        <v>0</v>
      </c>
    </row>
    <row r="2531" spans="1:24" ht="12.75" hidden="1" customHeight="1" x14ac:dyDescent="0.45">
      <c r="A2531">
        <v>13</v>
      </c>
      <c r="B2531" t="s">
        <v>30</v>
      </c>
      <c r="C2531" t="s">
        <v>178</v>
      </c>
      <c r="D2531" s="2" t="str">
        <f t="shared" si="76"/>
        <v>Boise State2004</v>
      </c>
      <c r="E2531">
        <v>12</v>
      </c>
      <c r="F2531">
        <v>11</v>
      </c>
      <c r="G2531">
        <v>1</v>
      </c>
      <c r="H2531" s="2">
        <v>0</v>
      </c>
      <c r="I2531">
        <v>13.62</v>
      </c>
      <c r="J2531">
        <v>0.43</v>
      </c>
      <c r="K2531">
        <v>14.04</v>
      </c>
      <c r="L2531" s="2">
        <f>_xlfn.RANK.EQ(I2531, INDEX(CFB!$I$2:$I$1048576, MATCH(W2531, CFB!$W$2:$W$1048576, 0)):INDEX(CFB!$I$2:$I$1048576, MATCH(W2531, CFB!$W$2:$W$1048576, 0) + COUNTIF(CFB!$W$2:$W$1048576, W2531) - 1), 0)</f>
        <v>2</v>
      </c>
      <c r="M2531" s="2">
        <f>_xlfn.RANK.EQ(J2531, INDEX(CFB!$J$2:$J$1048576, MATCH(W2531, CFB!$W$2:$W$1048576, 0)):INDEX(CFB!$J$2:$J$1048576, MATCH(W2531, CFB!$W$2:$W$1048576, 0) + COUNTIF(CFB!$W$2:$W$1048576, W2531) - 1))</f>
        <v>63</v>
      </c>
      <c r="N2531" s="2">
        <f>RANK(K2531, INDEX(CFB!$K$2:$K$1048576, MATCH(W2531, CFB!$W$2:$W$1048576, 0)):INDEX(CFB!$K$2:$K$1048576, MATCH(W2531, CFB!$W$2:$W$1048576, 0) + COUNTIF(CFB!$W$2:$W$1048576, W2531) - 1))</f>
        <v>13</v>
      </c>
      <c r="O2531">
        <v>56.09</v>
      </c>
      <c r="P2531">
        <v>12.96</v>
      </c>
      <c r="Q2531">
        <v>10.3</v>
      </c>
      <c r="R2531">
        <v>5.67</v>
      </c>
      <c r="S2531">
        <v>5.05</v>
      </c>
      <c r="T2531">
        <v>2.73</v>
      </c>
      <c r="U2531">
        <v>7.02</v>
      </c>
      <c r="V2531">
        <v>4.37</v>
      </c>
      <c r="W2531">
        <v>2004</v>
      </c>
      <c r="X2531">
        <f t="shared" si="77"/>
        <v>0</v>
      </c>
    </row>
    <row r="2532" spans="1:24" ht="12.75" hidden="1" customHeight="1" x14ac:dyDescent="0.45">
      <c r="A2532">
        <v>14</v>
      </c>
      <c r="B2532" t="s">
        <v>93</v>
      </c>
      <c r="C2532" t="s">
        <v>23</v>
      </c>
      <c r="D2532" s="2" t="str">
        <f t="shared" si="76"/>
        <v>Virginia2004</v>
      </c>
      <c r="E2532">
        <v>23</v>
      </c>
      <c r="F2532">
        <v>8</v>
      </c>
      <c r="G2532">
        <v>4</v>
      </c>
      <c r="H2532" s="2">
        <v>0</v>
      </c>
      <c r="I2532">
        <v>4.72</v>
      </c>
      <c r="J2532">
        <v>8.85</v>
      </c>
      <c r="K2532">
        <v>13.57</v>
      </c>
      <c r="L2532" s="2">
        <f>_xlfn.RANK.EQ(I2532, INDEX(CFB!$I$2:$I$1048576, MATCH(W2532, CFB!$W$2:$W$1048576, 0)):INDEX(CFB!$I$2:$I$1048576, MATCH(W2532, CFB!$W$2:$W$1048576, 0) + COUNTIF(CFB!$W$2:$W$1048576, W2532) - 1), 0)</f>
        <v>30</v>
      </c>
      <c r="M2532" s="2">
        <f>_xlfn.RANK.EQ(J2532, INDEX(CFB!$J$2:$J$1048576, MATCH(W2532, CFB!$W$2:$W$1048576, 0)):INDEX(CFB!$J$2:$J$1048576, MATCH(W2532, CFB!$W$2:$W$1048576, 0) + COUNTIF(CFB!$W$2:$W$1048576, W2532) - 1))</f>
        <v>13</v>
      </c>
      <c r="N2532" s="2">
        <f>RANK(K2532, INDEX(CFB!$K$2:$K$1048576, MATCH(W2532, CFB!$W$2:$W$1048576, 0)):INDEX(CFB!$K$2:$K$1048576, MATCH(W2532, CFB!$W$2:$W$1048576, 0) + COUNTIF(CFB!$W$2:$W$1048576, W2532) - 1))</f>
        <v>14</v>
      </c>
      <c r="O2532">
        <v>44.93</v>
      </c>
      <c r="P2532">
        <v>4.8499999999999996</v>
      </c>
      <c r="Q2532">
        <v>9.19</v>
      </c>
      <c r="R2532">
        <v>5.75</v>
      </c>
      <c r="S2532">
        <v>6.21</v>
      </c>
      <c r="T2532">
        <v>2.62</v>
      </c>
      <c r="U2532">
        <v>7.23</v>
      </c>
      <c r="V2532">
        <v>4.1100000000000003</v>
      </c>
      <c r="W2532">
        <v>2004</v>
      </c>
      <c r="X2532">
        <f t="shared" si="77"/>
        <v>0</v>
      </c>
    </row>
    <row r="2533" spans="1:24" ht="12.75" hidden="1" customHeight="1" x14ac:dyDescent="0.45">
      <c r="A2533">
        <v>15</v>
      </c>
      <c r="B2533" t="s">
        <v>71</v>
      </c>
      <c r="C2533" t="s">
        <v>181</v>
      </c>
      <c r="D2533" s="2" t="str">
        <f t="shared" si="76"/>
        <v>Texas Tech2004</v>
      </c>
      <c r="E2533">
        <v>18</v>
      </c>
      <c r="F2533">
        <v>8</v>
      </c>
      <c r="G2533">
        <v>4</v>
      </c>
      <c r="H2533" s="2">
        <v>0</v>
      </c>
      <c r="I2533">
        <v>11.01</v>
      </c>
      <c r="J2533">
        <v>1.87</v>
      </c>
      <c r="K2533">
        <v>12.88</v>
      </c>
      <c r="L2533" s="2">
        <f>_xlfn.RANK.EQ(I2533, INDEX(CFB!$I$2:$I$1048576, MATCH(W2533, CFB!$W$2:$W$1048576, 0)):INDEX(CFB!$I$2:$I$1048576, MATCH(W2533, CFB!$W$2:$W$1048576, 0) + COUNTIF(CFB!$W$2:$W$1048576, W2533) - 1), 0)</f>
        <v>4</v>
      </c>
      <c r="M2533" s="2">
        <f>_xlfn.RANK.EQ(J2533, INDEX(CFB!$J$2:$J$1048576, MATCH(W2533, CFB!$W$2:$W$1048576, 0)):INDEX(CFB!$J$2:$J$1048576, MATCH(W2533, CFB!$W$2:$W$1048576, 0) + COUNTIF(CFB!$W$2:$W$1048576, W2533) - 1))</f>
        <v>48</v>
      </c>
      <c r="N2533" s="2">
        <f>RANK(K2533, INDEX(CFB!$K$2:$K$1048576, MATCH(W2533, CFB!$W$2:$W$1048576, 0)):INDEX(CFB!$K$2:$K$1048576, MATCH(W2533, CFB!$W$2:$W$1048576, 0) + COUNTIF(CFB!$W$2:$W$1048576, W2533) - 1))</f>
        <v>15</v>
      </c>
      <c r="O2533">
        <v>50.83</v>
      </c>
      <c r="P2533">
        <v>11.37</v>
      </c>
      <c r="Q2533">
        <v>8.7200000000000006</v>
      </c>
      <c r="R2533">
        <v>4.0599999999999996</v>
      </c>
      <c r="S2533">
        <v>5.16</v>
      </c>
      <c r="T2533">
        <v>3.06</v>
      </c>
      <c r="U2533">
        <v>7.44</v>
      </c>
      <c r="V2533">
        <v>3.69</v>
      </c>
      <c r="W2533">
        <v>2004</v>
      </c>
      <c r="X2533">
        <f t="shared" si="77"/>
        <v>0</v>
      </c>
    </row>
    <row r="2534" spans="1:24" ht="12.75" hidden="1" customHeight="1" x14ac:dyDescent="0.45">
      <c r="A2534">
        <v>16</v>
      </c>
      <c r="B2534" t="s">
        <v>17</v>
      </c>
      <c r="C2534" t="s">
        <v>155</v>
      </c>
      <c r="D2534" s="2" t="str">
        <f t="shared" si="76"/>
        <v>Georgia2004</v>
      </c>
      <c r="E2534">
        <v>7</v>
      </c>
      <c r="F2534">
        <v>10</v>
      </c>
      <c r="G2534">
        <v>2</v>
      </c>
      <c r="H2534" s="2">
        <v>0</v>
      </c>
      <c r="I2534">
        <v>4.0199999999999996</v>
      </c>
      <c r="J2534">
        <v>8.64</v>
      </c>
      <c r="K2534">
        <v>12.66</v>
      </c>
      <c r="L2534" s="2">
        <f>_xlfn.RANK.EQ(I2534, INDEX(CFB!$I$2:$I$1048576, MATCH(W2534, CFB!$W$2:$W$1048576, 0)):INDEX(CFB!$I$2:$I$1048576, MATCH(W2534, CFB!$W$2:$W$1048576, 0) + COUNTIF(CFB!$W$2:$W$1048576, W2534) - 1), 0)</f>
        <v>34</v>
      </c>
      <c r="M2534" s="2">
        <f>_xlfn.RANK.EQ(J2534, INDEX(CFB!$J$2:$J$1048576, MATCH(W2534, CFB!$W$2:$W$1048576, 0)):INDEX(CFB!$J$2:$J$1048576, MATCH(W2534, CFB!$W$2:$W$1048576, 0) + COUNTIF(CFB!$W$2:$W$1048576, W2534) - 1))</f>
        <v>14</v>
      </c>
      <c r="N2534" s="2">
        <f>RANK(K2534, INDEX(CFB!$K$2:$K$1048576, MATCH(W2534, CFB!$W$2:$W$1048576, 0)):INDEX(CFB!$K$2:$K$1048576, MATCH(W2534, CFB!$W$2:$W$1048576, 0) + COUNTIF(CFB!$W$2:$W$1048576, W2534) - 1))</f>
        <v>16</v>
      </c>
      <c r="O2534">
        <v>43.07</v>
      </c>
      <c r="P2534">
        <v>4.67</v>
      </c>
      <c r="Q2534">
        <v>9.89</v>
      </c>
      <c r="R2534">
        <v>4.99</v>
      </c>
      <c r="S2534">
        <v>5.07</v>
      </c>
      <c r="T2534">
        <v>2.12</v>
      </c>
      <c r="U2534">
        <v>7.05</v>
      </c>
      <c r="V2534">
        <v>3.55</v>
      </c>
      <c r="W2534">
        <v>2004</v>
      </c>
      <c r="X2534">
        <f t="shared" si="77"/>
        <v>0</v>
      </c>
    </row>
    <row r="2535" spans="1:24" ht="12.75" hidden="1" customHeight="1" x14ac:dyDescent="0.45">
      <c r="A2535">
        <v>17</v>
      </c>
      <c r="B2535" t="s">
        <v>44</v>
      </c>
      <c r="C2535" t="s">
        <v>10</v>
      </c>
      <c r="D2535" s="2" t="str">
        <f t="shared" si="76"/>
        <v>Michigan2004</v>
      </c>
      <c r="E2535">
        <v>14</v>
      </c>
      <c r="F2535">
        <v>9</v>
      </c>
      <c r="G2535">
        <v>3</v>
      </c>
      <c r="H2535" s="2">
        <v>0</v>
      </c>
      <c r="I2535">
        <v>8.92</v>
      </c>
      <c r="J2535">
        <v>3.31</v>
      </c>
      <c r="K2535">
        <v>12.24</v>
      </c>
      <c r="L2535" s="2">
        <f>_xlfn.RANK.EQ(I2535, INDEX(CFB!$I$2:$I$1048576, MATCH(W2535, CFB!$W$2:$W$1048576, 0)):INDEX(CFB!$I$2:$I$1048576, MATCH(W2535, CFB!$W$2:$W$1048576, 0) + COUNTIF(CFB!$W$2:$W$1048576, W2535) - 1), 0)</f>
        <v>10</v>
      </c>
      <c r="M2535" s="2">
        <f>_xlfn.RANK.EQ(J2535, INDEX(CFB!$J$2:$J$1048576, MATCH(W2535, CFB!$W$2:$W$1048576, 0)):INDEX(CFB!$J$2:$J$1048576, MATCH(W2535, CFB!$W$2:$W$1048576, 0) + COUNTIF(CFB!$W$2:$W$1048576, W2535) - 1))</f>
        <v>40</v>
      </c>
      <c r="N2535" s="2">
        <f>RANK(K2535, INDEX(CFB!$K$2:$K$1048576, MATCH(W2535, CFB!$W$2:$W$1048576, 0)):INDEX(CFB!$K$2:$K$1048576, MATCH(W2535, CFB!$W$2:$W$1048576, 0) + COUNTIF(CFB!$W$2:$W$1048576, W2535) - 1))</f>
        <v>17</v>
      </c>
      <c r="O2535">
        <v>45.6</v>
      </c>
      <c r="P2535">
        <v>9.59</v>
      </c>
      <c r="Q2535">
        <v>8.32</v>
      </c>
      <c r="R2535">
        <v>4.9800000000000004</v>
      </c>
      <c r="S2535">
        <v>4.92</v>
      </c>
      <c r="T2535">
        <v>2.76</v>
      </c>
      <c r="U2535">
        <v>6.24</v>
      </c>
      <c r="V2535">
        <v>3.89</v>
      </c>
      <c r="W2535">
        <v>2004</v>
      </c>
      <c r="X2535">
        <f t="shared" si="77"/>
        <v>0</v>
      </c>
    </row>
    <row r="2536" spans="1:24" ht="12.75" hidden="1" customHeight="1" x14ac:dyDescent="0.45">
      <c r="A2536">
        <v>18</v>
      </c>
      <c r="B2536" t="s">
        <v>34</v>
      </c>
      <c r="C2536" t="s">
        <v>181</v>
      </c>
      <c r="D2536" s="2" t="str">
        <f t="shared" si="76"/>
        <v>Texas A&amp;M2004</v>
      </c>
      <c r="F2536">
        <v>7</v>
      </c>
      <c r="G2536">
        <v>5</v>
      </c>
      <c r="H2536" s="2">
        <v>0</v>
      </c>
      <c r="I2536">
        <v>5.7</v>
      </c>
      <c r="J2536">
        <v>6.37</v>
      </c>
      <c r="K2536">
        <v>12.07</v>
      </c>
      <c r="L2536" s="2">
        <f>_xlfn.RANK.EQ(I2536, INDEX(CFB!$I$2:$I$1048576, MATCH(W2536, CFB!$W$2:$W$1048576, 0)):INDEX(CFB!$I$2:$I$1048576, MATCH(W2536, CFB!$W$2:$W$1048576, 0) + COUNTIF(CFB!$W$2:$W$1048576, W2536) - 1), 0)</f>
        <v>23</v>
      </c>
      <c r="M2536" s="2">
        <f>_xlfn.RANK.EQ(J2536, INDEX(CFB!$J$2:$J$1048576, MATCH(W2536, CFB!$W$2:$W$1048576, 0)):INDEX(CFB!$J$2:$J$1048576, MATCH(W2536, CFB!$W$2:$W$1048576, 0) + COUNTIF(CFB!$W$2:$W$1048576, W2536) - 1))</f>
        <v>23</v>
      </c>
      <c r="N2536" s="2">
        <f>RANK(K2536, INDEX(CFB!$K$2:$K$1048576, MATCH(W2536, CFB!$W$2:$W$1048576, 0)):INDEX(CFB!$K$2:$K$1048576, MATCH(W2536, CFB!$W$2:$W$1048576, 0) + COUNTIF(CFB!$W$2:$W$1048576, W2536) - 1))</f>
        <v>18</v>
      </c>
      <c r="O2536">
        <v>43.52</v>
      </c>
      <c r="P2536">
        <v>7</v>
      </c>
      <c r="Q2536">
        <v>9.9600000000000009</v>
      </c>
      <c r="R2536">
        <v>4.84</v>
      </c>
      <c r="S2536">
        <v>5.76</v>
      </c>
      <c r="T2536">
        <v>2.41</v>
      </c>
      <c r="U2536">
        <v>7.57</v>
      </c>
      <c r="V2536">
        <v>3.75</v>
      </c>
      <c r="W2536">
        <v>2004</v>
      </c>
      <c r="X2536">
        <f t="shared" si="77"/>
        <v>0</v>
      </c>
    </row>
    <row r="2537" spans="1:24" ht="12.75" hidden="1" customHeight="1" x14ac:dyDescent="0.45">
      <c r="A2537">
        <v>19</v>
      </c>
      <c r="B2537" t="s">
        <v>27</v>
      </c>
      <c r="C2537" t="s">
        <v>157</v>
      </c>
      <c r="D2537" s="2" t="str">
        <f t="shared" si="76"/>
        <v>LSU2004</v>
      </c>
      <c r="E2537">
        <v>16</v>
      </c>
      <c r="F2537">
        <v>9</v>
      </c>
      <c r="G2537">
        <v>3</v>
      </c>
      <c r="H2537" s="2">
        <v>0</v>
      </c>
      <c r="I2537">
        <v>3.79</v>
      </c>
      <c r="J2537">
        <v>8.11</v>
      </c>
      <c r="K2537">
        <v>11.89</v>
      </c>
      <c r="L2537" s="2">
        <f>_xlfn.RANK.EQ(I2537, INDEX(CFB!$I$2:$I$1048576, MATCH(W2537, CFB!$W$2:$W$1048576, 0)):INDEX(CFB!$I$2:$I$1048576, MATCH(W2537, CFB!$W$2:$W$1048576, 0) + COUNTIF(CFB!$W$2:$W$1048576, W2537) - 1), 0)</f>
        <v>36</v>
      </c>
      <c r="M2537" s="2">
        <f>_xlfn.RANK.EQ(J2537, INDEX(CFB!$J$2:$J$1048576, MATCH(W2537, CFB!$W$2:$W$1048576, 0)):INDEX(CFB!$J$2:$J$1048576, MATCH(W2537, CFB!$W$2:$W$1048576, 0) + COUNTIF(CFB!$W$2:$W$1048576, W2537) - 1))</f>
        <v>17</v>
      </c>
      <c r="N2537" s="2">
        <f>RANK(K2537, INDEX(CFB!$K$2:$K$1048576, MATCH(W2537, CFB!$W$2:$W$1048576, 0)):INDEX(CFB!$K$2:$K$1048576, MATCH(W2537, CFB!$W$2:$W$1048576, 0) + COUNTIF(CFB!$W$2:$W$1048576, W2537) - 1))</f>
        <v>19</v>
      </c>
      <c r="O2537">
        <v>44.14</v>
      </c>
      <c r="P2537">
        <v>5.42</v>
      </c>
      <c r="Q2537">
        <v>9.4</v>
      </c>
      <c r="R2537">
        <v>3.88</v>
      </c>
      <c r="S2537">
        <v>5.73</v>
      </c>
      <c r="T2537">
        <v>2.21</v>
      </c>
      <c r="U2537">
        <v>7.08</v>
      </c>
      <c r="V2537">
        <v>3.09</v>
      </c>
      <c r="W2537">
        <v>2004</v>
      </c>
      <c r="X2537">
        <f t="shared" si="77"/>
        <v>0</v>
      </c>
    </row>
    <row r="2538" spans="1:24" ht="12.75" hidden="1" customHeight="1" x14ac:dyDescent="0.45">
      <c r="A2538">
        <v>20</v>
      </c>
      <c r="B2538" t="s">
        <v>119</v>
      </c>
      <c r="C2538" t="s">
        <v>180</v>
      </c>
      <c r="D2538" s="2" t="str">
        <f t="shared" si="76"/>
        <v>Oregon State2004</v>
      </c>
      <c r="F2538">
        <v>7</v>
      </c>
      <c r="G2538">
        <v>5</v>
      </c>
      <c r="H2538" s="2">
        <v>0</v>
      </c>
      <c r="I2538">
        <v>7.25</v>
      </c>
      <c r="J2538">
        <v>4.5599999999999996</v>
      </c>
      <c r="K2538">
        <v>11.8</v>
      </c>
      <c r="L2538" s="2">
        <f>_xlfn.RANK.EQ(I2538, INDEX(CFB!$I$2:$I$1048576, MATCH(W2538, CFB!$W$2:$W$1048576, 0)):INDEX(CFB!$I$2:$I$1048576, MATCH(W2538, CFB!$W$2:$W$1048576, 0) + COUNTIF(CFB!$W$2:$W$1048576, W2538) - 1), 0)</f>
        <v>18</v>
      </c>
      <c r="M2538" s="2">
        <f>_xlfn.RANK.EQ(J2538, INDEX(CFB!$J$2:$J$1048576, MATCH(W2538, CFB!$W$2:$W$1048576, 0)):INDEX(CFB!$J$2:$J$1048576, MATCH(W2538, CFB!$W$2:$W$1048576, 0) + COUNTIF(CFB!$W$2:$W$1048576, W2538) - 1))</f>
        <v>33</v>
      </c>
      <c r="N2538" s="2">
        <f>RANK(K2538, INDEX(CFB!$K$2:$K$1048576, MATCH(W2538, CFB!$W$2:$W$1048576, 0)):INDEX(CFB!$K$2:$K$1048576, MATCH(W2538, CFB!$W$2:$W$1048576, 0) + COUNTIF(CFB!$W$2:$W$1048576, W2538) - 1))</f>
        <v>20</v>
      </c>
      <c r="O2538">
        <v>45.32</v>
      </c>
      <c r="P2538">
        <v>8.26</v>
      </c>
      <c r="Q2538">
        <v>9.18</v>
      </c>
      <c r="R2538">
        <v>3.41</v>
      </c>
      <c r="S2538">
        <v>3.85</v>
      </c>
      <c r="T2538">
        <v>2.39</v>
      </c>
      <c r="U2538">
        <v>6.68</v>
      </c>
      <c r="V2538">
        <v>3.07</v>
      </c>
      <c r="W2538">
        <v>2004</v>
      </c>
      <c r="X2538">
        <f t="shared" si="77"/>
        <v>0</v>
      </c>
    </row>
    <row r="2539" spans="1:24" ht="12.75" hidden="1" customHeight="1" x14ac:dyDescent="0.45">
      <c r="A2539">
        <v>21</v>
      </c>
      <c r="B2539" t="s">
        <v>37</v>
      </c>
      <c r="C2539" t="s">
        <v>155</v>
      </c>
      <c r="D2539" s="2" t="str">
        <f t="shared" si="76"/>
        <v>Tennessee2004</v>
      </c>
      <c r="E2539">
        <v>13</v>
      </c>
      <c r="F2539">
        <v>10</v>
      </c>
      <c r="G2539">
        <v>3</v>
      </c>
      <c r="H2539" s="2">
        <v>0</v>
      </c>
      <c r="I2539">
        <v>8.75</v>
      </c>
      <c r="J2539">
        <v>2.94</v>
      </c>
      <c r="K2539">
        <v>11.69</v>
      </c>
      <c r="L2539" s="2">
        <f>_xlfn.RANK.EQ(I2539, INDEX(CFB!$I$2:$I$1048576, MATCH(W2539, CFB!$W$2:$W$1048576, 0)):INDEX(CFB!$I$2:$I$1048576, MATCH(W2539, CFB!$W$2:$W$1048576, 0) + COUNTIF(CFB!$W$2:$W$1048576, W2539) - 1), 0)</f>
        <v>11</v>
      </c>
      <c r="M2539" s="2">
        <f>_xlfn.RANK.EQ(J2539, INDEX(CFB!$J$2:$J$1048576, MATCH(W2539, CFB!$W$2:$W$1048576, 0)):INDEX(CFB!$J$2:$J$1048576, MATCH(W2539, CFB!$W$2:$W$1048576, 0) + COUNTIF(CFB!$W$2:$W$1048576, W2539) - 1))</f>
        <v>42</v>
      </c>
      <c r="N2539" s="2">
        <f>RANK(K2539, INDEX(CFB!$K$2:$K$1048576, MATCH(W2539, CFB!$W$2:$W$1048576, 0)):INDEX(CFB!$K$2:$K$1048576, MATCH(W2539, CFB!$W$2:$W$1048576, 0) + COUNTIF(CFB!$W$2:$W$1048576, W2539) - 1))</f>
        <v>21</v>
      </c>
      <c r="O2539">
        <v>45.11</v>
      </c>
      <c r="P2539">
        <v>10.119999999999999</v>
      </c>
      <c r="Q2539">
        <v>9.25</v>
      </c>
      <c r="R2539">
        <v>5.23</v>
      </c>
      <c r="S2539">
        <v>5.79</v>
      </c>
      <c r="T2539">
        <v>2.4</v>
      </c>
      <c r="U2539">
        <v>7.1</v>
      </c>
      <c r="V2539">
        <v>4.03</v>
      </c>
      <c r="W2539">
        <v>2004</v>
      </c>
      <c r="X2539">
        <f t="shared" si="77"/>
        <v>0</v>
      </c>
    </row>
    <row r="2540" spans="1:24" ht="12.75" hidden="1" customHeight="1" x14ac:dyDescent="0.45">
      <c r="A2540">
        <v>22</v>
      </c>
      <c r="B2540" t="s">
        <v>9</v>
      </c>
      <c r="C2540" t="s">
        <v>10</v>
      </c>
      <c r="D2540" s="2" t="str">
        <f t="shared" si="76"/>
        <v>Ohio State2004</v>
      </c>
      <c r="E2540">
        <v>20</v>
      </c>
      <c r="F2540">
        <v>8</v>
      </c>
      <c r="G2540">
        <v>4</v>
      </c>
      <c r="H2540" s="2">
        <v>0</v>
      </c>
      <c r="I2540">
        <v>2.71</v>
      </c>
      <c r="J2540">
        <v>8.6</v>
      </c>
      <c r="K2540">
        <v>11.31</v>
      </c>
      <c r="L2540" s="2">
        <f>_xlfn.RANK.EQ(I2540, INDEX(CFB!$I$2:$I$1048576, MATCH(W2540, CFB!$W$2:$W$1048576, 0)):INDEX(CFB!$I$2:$I$1048576, MATCH(W2540, CFB!$W$2:$W$1048576, 0) + COUNTIF(CFB!$W$2:$W$1048576, W2540) - 1), 0)</f>
        <v>42</v>
      </c>
      <c r="M2540" s="2">
        <f>_xlfn.RANK.EQ(J2540, INDEX(CFB!$J$2:$J$1048576, MATCH(W2540, CFB!$W$2:$W$1048576, 0)):INDEX(CFB!$J$2:$J$1048576, MATCH(W2540, CFB!$W$2:$W$1048576, 0) + COUNTIF(CFB!$W$2:$W$1048576, W2540) - 1))</f>
        <v>15</v>
      </c>
      <c r="N2540" s="2">
        <f>RANK(K2540, INDEX(CFB!$K$2:$K$1048576, MATCH(W2540, CFB!$W$2:$W$1048576, 0)):INDEX(CFB!$K$2:$K$1048576, MATCH(W2540, CFB!$W$2:$W$1048576, 0) + COUNTIF(CFB!$W$2:$W$1048576, W2540) - 1))</f>
        <v>22</v>
      </c>
      <c r="O2540">
        <v>39.65</v>
      </c>
      <c r="P2540">
        <v>5.15</v>
      </c>
      <c r="Q2540">
        <v>8.64</v>
      </c>
      <c r="R2540">
        <v>4.3099999999999996</v>
      </c>
      <c r="S2540">
        <v>4.99</v>
      </c>
      <c r="T2540">
        <v>2.77</v>
      </c>
      <c r="U2540">
        <v>6.37</v>
      </c>
      <c r="V2540">
        <v>3.72</v>
      </c>
      <c r="W2540">
        <v>2004</v>
      </c>
      <c r="X2540">
        <f t="shared" si="77"/>
        <v>0</v>
      </c>
    </row>
    <row r="2541" spans="1:24" ht="12.75" hidden="1" customHeight="1" x14ac:dyDescent="0.45">
      <c r="A2541">
        <v>23</v>
      </c>
      <c r="B2541" t="s">
        <v>124</v>
      </c>
      <c r="C2541" t="s">
        <v>10</v>
      </c>
      <c r="D2541" s="2" t="str">
        <f t="shared" si="76"/>
        <v>Purdue2004</v>
      </c>
      <c r="F2541">
        <v>7</v>
      </c>
      <c r="G2541">
        <v>5</v>
      </c>
      <c r="H2541" s="2">
        <v>0</v>
      </c>
      <c r="I2541">
        <v>3.98</v>
      </c>
      <c r="J2541">
        <v>6.95</v>
      </c>
      <c r="K2541">
        <v>10.93</v>
      </c>
      <c r="L2541" s="2">
        <f>_xlfn.RANK.EQ(I2541, INDEX(CFB!$I$2:$I$1048576, MATCH(W2541, CFB!$W$2:$W$1048576, 0)):INDEX(CFB!$I$2:$I$1048576, MATCH(W2541, CFB!$W$2:$W$1048576, 0) + COUNTIF(CFB!$W$2:$W$1048576, W2541) - 1), 0)</f>
        <v>35</v>
      </c>
      <c r="M2541" s="2">
        <f>_xlfn.RANK.EQ(J2541, INDEX(CFB!$J$2:$J$1048576, MATCH(W2541, CFB!$W$2:$W$1048576, 0)):INDEX(CFB!$J$2:$J$1048576, MATCH(W2541, CFB!$W$2:$W$1048576, 0) + COUNTIF(CFB!$W$2:$W$1048576, W2541) - 1))</f>
        <v>20</v>
      </c>
      <c r="N2541" s="2">
        <f>RANK(K2541, INDEX(CFB!$K$2:$K$1048576, MATCH(W2541, CFB!$W$2:$W$1048576, 0)):INDEX(CFB!$K$2:$K$1048576, MATCH(W2541, CFB!$W$2:$W$1048576, 0) + COUNTIF(CFB!$W$2:$W$1048576, W2541) - 1))</f>
        <v>23</v>
      </c>
      <c r="O2541">
        <v>46.08</v>
      </c>
      <c r="P2541">
        <v>5.67</v>
      </c>
      <c r="Q2541">
        <v>9.6</v>
      </c>
      <c r="R2541">
        <v>5.43</v>
      </c>
      <c r="S2541">
        <v>4.4800000000000004</v>
      </c>
      <c r="T2541">
        <v>2.62</v>
      </c>
      <c r="U2541">
        <v>6.99</v>
      </c>
      <c r="V2541">
        <v>4.26</v>
      </c>
      <c r="W2541">
        <v>2004</v>
      </c>
      <c r="X2541">
        <f t="shared" si="77"/>
        <v>0</v>
      </c>
    </row>
    <row r="2542" spans="1:24" ht="12.75" hidden="1" customHeight="1" x14ac:dyDescent="0.45">
      <c r="A2542">
        <v>24</v>
      </c>
      <c r="B2542" t="s">
        <v>121</v>
      </c>
      <c r="C2542" t="s">
        <v>181</v>
      </c>
      <c r="D2542" s="2" t="str">
        <f t="shared" si="76"/>
        <v>Oklahoma State2004</v>
      </c>
      <c r="F2542">
        <v>7</v>
      </c>
      <c r="G2542">
        <v>5</v>
      </c>
      <c r="H2542" s="2">
        <v>0</v>
      </c>
      <c r="I2542">
        <v>7.46</v>
      </c>
      <c r="J2542">
        <v>2.1800000000000002</v>
      </c>
      <c r="K2542">
        <v>9.64</v>
      </c>
      <c r="L2542" s="2">
        <f>_xlfn.RANK.EQ(I2542, INDEX(CFB!$I$2:$I$1048576, MATCH(W2542, CFB!$W$2:$W$1048576, 0)):INDEX(CFB!$I$2:$I$1048576, MATCH(W2542, CFB!$W$2:$W$1048576, 0) + COUNTIF(CFB!$W$2:$W$1048576, W2542) - 1), 0)</f>
        <v>16</v>
      </c>
      <c r="M2542" s="2">
        <f>_xlfn.RANK.EQ(J2542, INDEX(CFB!$J$2:$J$1048576, MATCH(W2542, CFB!$W$2:$W$1048576, 0)):INDEX(CFB!$J$2:$J$1048576, MATCH(W2542, CFB!$W$2:$W$1048576, 0) + COUNTIF(CFB!$W$2:$W$1048576, W2542) - 1))</f>
        <v>46</v>
      </c>
      <c r="N2542" s="2">
        <f>RANK(K2542, INDEX(CFB!$K$2:$K$1048576, MATCH(W2542, CFB!$W$2:$W$1048576, 0)):INDEX(CFB!$K$2:$K$1048576, MATCH(W2542, CFB!$W$2:$W$1048576, 0) + COUNTIF(CFB!$W$2:$W$1048576, W2542) - 1))</f>
        <v>24</v>
      </c>
      <c r="O2542">
        <v>47.01</v>
      </c>
      <c r="P2542">
        <v>11.48</v>
      </c>
      <c r="Q2542">
        <v>10.34</v>
      </c>
      <c r="R2542">
        <v>5.63</v>
      </c>
      <c r="S2542">
        <v>5.74</v>
      </c>
      <c r="T2542">
        <v>3.6</v>
      </c>
      <c r="U2542">
        <v>6.91</v>
      </c>
      <c r="V2542">
        <v>4.5999999999999996</v>
      </c>
      <c r="W2542">
        <v>2004</v>
      </c>
      <c r="X2542">
        <f t="shared" si="77"/>
        <v>0</v>
      </c>
    </row>
    <row r="2543" spans="1:24" ht="12.75" hidden="1" customHeight="1" x14ac:dyDescent="0.45">
      <c r="A2543">
        <v>25</v>
      </c>
      <c r="B2543" t="s">
        <v>73</v>
      </c>
      <c r="C2543" t="s">
        <v>180</v>
      </c>
      <c r="D2543" s="2" t="str">
        <f t="shared" si="76"/>
        <v>UCLA2004</v>
      </c>
      <c r="F2543">
        <v>6</v>
      </c>
      <c r="G2543">
        <v>6</v>
      </c>
      <c r="H2543" s="2">
        <v>0</v>
      </c>
      <c r="I2543">
        <v>9.61</v>
      </c>
      <c r="J2543">
        <v>0.01</v>
      </c>
      <c r="K2543">
        <v>9.61</v>
      </c>
      <c r="L2543" s="2">
        <f>_xlfn.RANK.EQ(I2543, INDEX(CFB!$I$2:$I$1048576, MATCH(W2543, CFB!$W$2:$W$1048576, 0)):INDEX(CFB!$I$2:$I$1048576, MATCH(W2543, CFB!$W$2:$W$1048576, 0) + COUNTIF(CFB!$W$2:$W$1048576, W2543) - 1), 0)</f>
        <v>6</v>
      </c>
      <c r="M2543" s="2">
        <f>_xlfn.RANK.EQ(J2543, INDEX(CFB!$J$2:$J$1048576, MATCH(W2543, CFB!$W$2:$W$1048576, 0)):INDEX(CFB!$J$2:$J$1048576, MATCH(W2543, CFB!$W$2:$W$1048576, 0) + COUNTIF(CFB!$W$2:$W$1048576, W2543) - 1))</f>
        <v>66</v>
      </c>
      <c r="N2543" s="2">
        <f>RANK(K2543, INDEX(CFB!$K$2:$K$1048576, MATCH(W2543, CFB!$W$2:$W$1048576, 0)):INDEX(CFB!$K$2:$K$1048576, MATCH(W2543, CFB!$W$2:$W$1048576, 0) + COUNTIF(CFB!$W$2:$W$1048576, W2543) - 1))</f>
        <v>25</v>
      </c>
      <c r="O2543">
        <v>46.91</v>
      </c>
      <c r="P2543">
        <v>11.38</v>
      </c>
      <c r="Q2543">
        <v>9.65</v>
      </c>
      <c r="R2543">
        <v>4.6100000000000003</v>
      </c>
      <c r="S2543">
        <v>5.99</v>
      </c>
      <c r="T2543">
        <v>4.3099999999999996</v>
      </c>
      <c r="U2543">
        <v>7.45</v>
      </c>
      <c r="V2543">
        <v>4.55</v>
      </c>
      <c r="W2543">
        <v>2004</v>
      </c>
      <c r="X2543">
        <f t="shared" si="77"/>
        <v>0</v>
      </c>
    </row>
    <row r="2544" spans="1:24" ht="12.75" hidden="1" customHeight="1" x14ac:dyDescent="0.45">
      <c r="A2544">
        <v>26</v>
      </c>
      <c r="B2544" t="s">
        <v>35</v>
      </c>
      <c r="C2544" t="s">
        <v>155</v>
      </c>
      <c r="D2544" s="2" t="str">
        <f t="shared" si="76"/>
        <v>Florida2004</v>
      </c>
      <c r="F2544">
        <v>7</v>
      </c>
      <c r="G2544">
        <v>5</v>
      </c>
      <c r="H2544" s="2">
        <v>0</v>
      </c>
      <c r="I2544">
        <v>5.6</v>
      </c>
      <c r="J2544">
        <v>3.98</v>
      </c>
      <c r="K2544">
        <v>9.58</v>
      </c>
      <c r="L2544" s="2">
        <f>_xlfn.RANK.EQ(I2544, INDEX(CFB!$I$2:$I$1048576, MATCH(W2544, CFB!$W$2:$W$1048576, 0)):INDEX(CFB!$I$2:$I$1048576, MATCH(W2544, CFB!$W$2:$W$1048576, 0) + COUNTIF(CFB!$W$2:$W$1048576, W2544) - 1), 0)</f>
        <v>25</v>
      </c>
      <c r="M2544" s="2">
        <f>_xlfn.RANK.EQ(J2544, INDEX(CFB!$J$2:$J$1048576, MATCH(W2544, CFB!$W$2:$W$1048576, 0)):INDEX(CFB!$J$2:$J$1048576, MATCH(W2544, CFB!$W$2:$W$1048576, 0) + COUNTIF(CFB!$W$2:$W$1048576, W2544) - 1))</f>
        <v>34</v>
      </c>
      <c r="N2544" s="2">
        <f>RANK(K2544, INDEX(CFB!$K$2:$K$1048576, MATCH(W2544, CFB!$W$2:$W$1048576, 0)):INDEX(CFB!$K$2:$K$1048576, MATCH(W2544, CFB!$W$2:$W$1048576, 0) + COUNTIF(CFB!$W$2:$W$1048576, W2544) - 1))</f>
        <v>26</v>
      </c>
      <c r="O2544">
        <v>45.41</v>
      </c>
      <c r="P2544">
        <v>9.36</v>
      </c>
      <c r="Q2544">
        <v>9.41</v>
      </c>
      <c r="R2544">
        <v>4.62</v>
      </c>
      <c r="S2544">
        <v>5.52</v>
      </c>
      <c r="T2544">
        <v>2.76</v>
      </c>
      <c r="U2544">
        <v>7.32</v>
      </c>
      <c r="V2544">
        <v>3.73</v>
      </c>
      <c r="W2544">
        <v>2004</v>
      </c>
      <c r="X2544">
        <f t="shared" si="77"/>
        <v>0</v>
      </c>
    </row>
    <row r="2545" spans="1:24" ht="12.75" hidden="1" customHeight="1" x14ac:dyDescent="0.45">
      <c r="A2545">
        <v>27</v>
      </c>
      <c r="B2545" t="s">
        <v>111</v>
      </c>
      <c r="C2545" t="s">
        <v>178</v>
      </c>
      <c r="D2545" s="2" t="str">
        <f t="shared" si="76"/>
        <v>Fresno State2004</v>
      </c>
      <c r="E2545">
        <v>22</v>
      </c>
      <c r="F2545">
        <v>9</v>
      </c>
      <c r="G2545">
        <v>3</v>
      </c>
      <c r="H2545" s="2">
        <v>0</v>
      </c>
      <c r="I2545">
        <v>5.61</v>
      </c>
      <c r="J2545">
        <v>3.94</v>
      </c>
      <c r="K2545">
        <v>9.5500000000000007</v>
      </c>
      <c r="L2545" s="2">
        <f>_xlfn.RANK.EQ(I2545, INDEX(CFB!$I$2:$I$1048576, MATCH(W2545, CFB!$W$2:$W$1048576, 0)):INDEX(CFB!$I$2:$I$1048576, MATCH(W2545, CFB!$W$2:$W$1048576, 0) + COUNTIF(CFB!$W$2:$W$1048576, W2545) - 1), 0)</f>
        <v>24</v>
      </c>
      <c r="M2545" s="2">
        <f>_xlfn.RANK.EQ(J2545, INDEX(CFB!$J$2:$J$1048576, MATCH(W2545, CFB!$W$2:$W$1048576, 0)):INDEX(CFB!$J$2:$J$1048576, MATCH(W2545, CFB!$W$2:$W$1048576, 0) + COUNTIF(CFB!$W$2:$W$1048576, W2545) - 1))</f>
        <v>35</v>
      </c>
      <c r="N2545" s="2">
        <f>RANK(K2545, INDEX(CFB!$K$2:$K$1048576, MATCH(W2545, CFB!$W$2:$W$1048576, 0)):INDEX(CFB!$K$2:$K$1048576, MATCH(W2545, CFB!$W$2:$W$1048576, 0) + COUNTIF(CFB!$W$2:$W$1048576, W2545) - 1))</f>
        <v>27</v>
      </c>
      <c r="O2545">
        <v>46.61</v>
      </c>
      <c r="P2545">
        <v>9.58</v>
      </c>
      <c r="Q2545">
        <v>8</v>
      </c>
      <c r="R2545">
        <v>4.6100000000000003</v>
      </c>
      <c r="S2545">
        <v>5.83</v>
      </c>
      <c r="T2545">
        <v>3.27</v>
      </c>
      <c r="U2545">
        <v>6.63</v>
      </c>
      <c r="V2545">
        <v>3.94</v>
      </c>
      <c r="W2545">
        <v>2004</v>
      </c>
      <c r="X2545">
        <f t="shared" si="77"/>
        <v>0</v>
      </c>
    </row>
    <row r="2546" spans="1:24" ht="12.75" hidden="1" customHeight="1" x14ac:dyDescent="0.45">
      <c r="A2546">
        <v>28</v>
      </c>
      <c r="B2546" t="s">
        <v>72</v>
      </c>
      <c r="C2546" t="s">
        <v>10</v>
      </c>
      <c r="D2546" s="2" t="str">
        <f t="shared" si="76"/>
        <v>Wisconsin2004</v>
      </c>
      <c r="E2546">
        <v>17</v>
      </c>
      <c r="F2546">
        <v>9</v>
      </c>
      <c r="G2546">
        <v>3</v>
      </c>
      <c r="H2546" s="2">
        <v>0</v>
      </c>
      <c r="I2546">
        <v>-1.08</v>
      </c>
      <c r="J2546">
        <v>9.76</v>
      </c>
      <c r="K2546">
        <v>8.69</v>
      </c>
      <c r="L2546" s="2">
        <f>_xlfn.RANK.EQ(I2546, INDEX(CFB!$I$2:$I$1048576, MATCH(W2546, CFB!$W$2:$W$1048576, 0)):INDEX(CFB!$I$2:$I$1048576, MATCH(W2546, CFB!$W$2:$W$1048576, 0) + COUNTIF(CFB!$W$2:$W$1048576, W2546) - 1), 0)</f>
        <v>65</v>
      </c>
      <c r="M2546" s="2">
        <f>_xlfn.RANK.EQ(J2546, INDEX(CFB!$J$2:$J$1048576, MATCH(W2546, CFB!$W$2:$W$1048576, 0)):INDEX(CFB!$J$2:$J$1048576, MATCH(W2546, CFB!$W$2:$W$1048576, 0) + COUNTIF(CFB!$W$2:$W$1048576, W2546) - 1))</f>
        <v>10</v>
      </c>
      <c r="N2546" s="2">
        <f>RANK(K2546, INDEX(CFB!$K$2:$K$1048576, MATCH(W2546, CFB!$W$2:$W$1048576, 0)):INDEX(CFB!$K$2:$K$1048576, MATCH(W2546, CFB!$W$2:$W$1048576, 0) + COUNTIF(CFB!$W$2:$W$1048576, W2546) - 1))</f>
        <v>28</v>
      </c>
      <c r="O2546">
        <v>35.33</v>
      </c>
      <c r="P2546">
        <v>4.47</v>
      </c>
      <c r="Q2546">
        <v>7.87</v>
      </c>
      <c r="R2546">
        <v>4.0199999999999996</v>
      </c>
      <c r="S2546">
        <v>4.6500000000000004</v>
      </c>
      <c r="T2546">
        <v>3.08</v>
      </c>
      <c r="U2546">
        <v>5.74</v>
      </c>
      <c r="V2546">
        <v>3.69</v>
      </c>
      <c r="W2546">
        <v>2004</v>
      </c>
      <c r="X2546">
        <f t="shared" si="77"/>
        <v>0</v>
      </c>
    </row>
    <row r="2547" spans="1:24" ht="12.75" hidden="1" customHeight="1" x14ac:dyDescent="0.45">
      <c r="A2547">
        <v>29</v>
      </c>
      <c r="B2547" t="s">
        <v>69</v>
      </c>
      <c r="C2547" t="s">
        <v>157</v>
      </c>
      <c r="D2547" s="2" t="str">
        <f t="shared" si="76"/>
        <v>Arkansas2004</v>
      </c>
      <c r="F2547">
        <v>5</v>
      </c>
      <c r="G2547">
        <v>6</v>
      </c>
      <c r="H2547" s="2">
        <v>0</v>
      </c>
      <c r="I2547">
        <v>6.15</v>
      </c>
      <c r="J2547">
        <v>0.43</v>
      </c>
      <c r="K2547">
        <v>6.58</v>
      </c>
      <c r="L2547" s="2">
        <f>_xlfn.RANK.EQ(I2547, INDEX(CFB!$I$2:$I$1048576, MATCH(W2547, CFB!$W$2:$W$1048576, 0)):INDEX(CFB!$I$2:$I$1048576, MATCH(W2547, CFB!$W$2:$W$1048576, 0) + COUNTIF(CFB!$W$2:$W$1048576, W2547) - 1), 0)</f>
        <v>22</v>
      </c>
      <c r="M2547" s="2">
        <f>_xlfn.RANK.EQ(J2547, INDEX(CFB!$J$2:$J$1048576, MATCH(W2547, CFB!$W$2:$W$1048576, 0)):INDEX(CFB!$J$2:$J$1048576, MATCH(W2547, CFB!$W$2:$W$1048576, 0) + COUNTIF(CFB!$W$2:$W$1048576, W2547) - 1))</f>
        <v>63</v>
      </c>
      <c r="N2547" s="2">
        <f>RANK(K2547, INDEX(CFB!$K$2:$K$1048576, MATCH(W2547, CFB!$W$2:$W$1048576, 0)):INDEX(CFB!$K$2:$K$1048576, MATCH(W2547, CFB!$W$2:$W$1048576, 0) + COUNTIF(CFB!$W$2:$W$1048576, W2547) - 1))</f>
        <v>29</v>
      </c>
      <c r="O2547">
        <v>45.65</v>
      </c>
      <c r="P2547">
        <v>12.45</v>
      </c>
      <c r="Q2547">
        <v>10.11</v>
      </c>
      <c r="R2547">
        <v>6.56</v>
      </c>
      <c r="S2547">
        <v>5.44</v>
      </c>
      <c r="T2547">
        <v>3.41</v>
      </c>
      <c r="U2547">
        <v>7.18</v>
      </c>
      <c r="V2547">
        <v>4.82</v>
      </c>
      <c r="W2547">
        <v>2004</v>
      </c>
      <c r="X2547">
        <f t="shared" si="77"/>
        <v>0</v>
      </c>
    </row>
    <row r="2548" spans="1:24" ht="12.75" hidden="1" customHeight="1" x14ac:dyDescent="0.45">
      <c r="A2548">
        <v>30</v>
      </c>
      <c r="B2548" t="s">
        <v>52</v>
      </c>
      <c r="C2548" t="s">
        <v>23</v>
      </c>
      <c r="D2548" s="2" t="str">
        <f t="shared" si="76"/>
        <v>Georgia Tech2004</v>
      </c>
      <c r="F2548">
        <v>7</v>
      </c>
      <c r="G2548">
        <v>5</v>
      </c>
      <c r="H2548" s="2">
        <v>0</v>
      </c>
      <c r="I2548">
        <v>-0.39</v>
      </c>
      <c r="J2548">
        <v>6.81</v>
      </c>
      <c r="K2548">
        <v>6.41</v>
      </c>
      <c r="L2548" s="2">
        <f>_xlfn.RANK.EQ(I2548, INDEX(CFB!$I$2:$I$1048576, MATCH(W2548, CFB!$W$2:$W$1048576, 0)):INDEX(CFB!$I$2:$I$1048576, MATCH(W2548, CFB!$W$2:$W$1048576, 0) + COUNTIF(CFB!$W$2:$W$1048576, W2548) - 1), 0)</f>
        <v>61</v>
      </c>
      <c r="M2548" s="2">
        <f>_xlfn.RANK.EQ(J2548, INDEX(CFB!$J$2:$J$1048576, MATCH(W2548, CFB!$W$2:$W$1048576, 0)):INDEX(CFB!$J$2:$J$1048576, MATCH(W2548, CFB!$W$2:$W$1048576, 0) + COUNTIF(CFB!$W$2:$W$1048576, W2548) - 1))</f>
        <v>21</v>
      </c>
      <c r="N2548" s="2">
        <f>RANK(K2548, INDEX(CFB!$K$2:$K$1048576, MATCH(W2548, CFB!$W$2:$W$1048576, 0)):INDEX(CFB!$K$2:$K$1048576, MATCH(W2548, CFB!$W$2:$W$1048576, 0) + COUNTIF(CFB!$W$2:$W$1048576, W2548) - 1))</f>
        <v>30</v>
      </c>
      <c r="O2548">
        <v>37.47</v>
      </c>
      <c r="P2548">
        <v>5.77</v>
      </c>
      <c r="Q2548">
        <v>8</v>
      </c>
      <c r="R2548">
        <v>4.43</v>
      </c>
      <c r="S2548">
        <v>5.12</v>
      </c>
      <c r="T2548">
        <v>2.21</v>
      </c>
      <c r="U2548">
        <v>6.29</v>
      </c>
      <c r="V2548">
        <v>3.44</v>
      </c>
      <c r="W2548">
        <v>2004</v>
      </c>
      <c r="X2548">
        <f t="shared" si="77"/>
        <v>0</v>
      </c>
    </row>
    <row r="2549" spans="1:24" ht="12.75" hidden="1" customHeight="1" x14ac:dyDescent="0.45">
      <c r="A2549">
        <v>31</v>
      </c>
      <c r="B2549" t="s">
        <v>112</v>
      </c>
      <c r="C2549" t="s">
        <v>180</v>
      </c>
      <c r="D2549" s="2" t="str">
        <f t="shared" si="76"/>
        <v>Stanford2004</v>
      </c>
      <c r="F2549">
        <v>4</v>
      </c>
      <c r="G2549">
        <v>7</v>
      </c>
      <c r="H2549" s="2">
        <v>0</v>
      </c>
      <c r="I2549">
        <v>-2</v>
      </c>
      <c r="J2549">
        <v>8.27</v>
      </c>
      <c r="K2549">
        <v>6.27</v>
      </c>
      <c r="L2549" s="2">
        <f>_xlfn.RANK.EQ(I2549, INDEX(CFB!$I$2:$I$1048576, MATCH(W2549, CFB!$W$2:$W$1048576, 0)):INDEX(CFB!$I$2:$I$1048576, MATCH(W2549, CFB!$W$2:$W$1048576, 0) + COUNTIF(CFB!$W$2:$W$1048576, W2549) - 1), 0)</f>
        <v>78</v>
      </c>
      <c r="M2549" s="2">
        <f>_xlfn.RANK.EQ(J2549, INDEX(CFB!$J$2:$J$1048576, MATCH(W2549, CFB!$W$2:$W$1048576, 0)):INDEX(CFB!$J$2:$J$1048576, MATCH(W2549, CFB!$W$2:$W$1048576, 0) + COUNTIF(CFB!$W$2:$W$1048576, W2549) - 1))</f>
        <v>16</v>
      </c>
      <c r="N2549" s="2">
        <f>RANK(K2549, INDEX(CFB!$K$2:$K$1048576, MATCH(W2549, CFB!$W$2:$W$1048576, 0)):INDEX(CFB!$K$2:$K$1048576, MATCH(W2549, CFB!$W$2:$W$1048576, 0) + COUNTIF(CFB!$W$2:$W$1048576, W2549) - 1))</f>
        <v>31</v>
      </c>
      <c r="O2549">
        <v>37.46</v>
      </c>
      <c r="P2549">
        <v>4.05</v>
      </c>
      <c r="Q2549">
        <v>8.8800000000000008</v>
      </c>
      <c r="R2549">
        <v>5.0999999999999996</v>
      </c>
      <c r="S2549">
        <v>3.71</v>
      </c>
      <c r="T2549">
        <v>2.7</v>
      </c>
      <c r="U2549">
        <v>6.23</v>
      </c>
      <c r="V2549">
        <v>3.85</v>
      </c>
      <c r="W2549">
        <v>2004</v>
      </c>
      <c r="X2549">
        <f t="shared" si="77"/>
        <v>0</v>
      </c>
    </row>
    <row r="2550" spans="1:24" ht="12.75" hidden="1" customHeight="1" x14ac:dyDescent="0.45">
      <c r="A2550">
        <v>32</v>
      </c>
      <c r="B2550" t="s">
        <v>11</v>
      </c>
      <c r="C2550" t="s">
        <v>12</v>
      </c>
      <c r="D2550" s="2" t="str">
        <f t="shared" si="76"/>
        <v>Notre Dame2004</v>
      </c>
      <c r="F2550">
        <v>6</v>
      </c>
      <c r="G2550">
        <v>6</v>
      </c>
      <c r="H2550" s="2">
        <v>0</v>
      </c>
      <c r="I2550">
        <v>2.81</v>
      </c>
      <c r="J2550">
        <v>3.41</v>
      </c>
      <c r="K2550">
        <v>6.22</v>
      </c>
      <c r="L2550" s="2">
        <f>_xlfn.RANK.EQ(I2550, INDEX(CFB!$I$2:$I$1048576, MATCH(W2550, CFB!$W$2:$W$1048576, 0)):INDEX(CFB!$I$2:$I$1048576, MATCH(W2550, CFB!$W$2:$W$1048576, 0) + COUNTIF(CFB!$W$2:$W$1048576, W2550) - 1), 0)</f>
        <v>41</v>
      </c>
      <c r="M2550" s="2">
        <f>_xlfn.RANK.EQ(J2550, INDEX(CFB!$J$2:$J$1048576, MATCH(W2550, CFB!$W$2:$W$1048576, 0)):INDEX(CFB!$J$2:$J$1048576, MATCH(W2550, CFB!$W$2:$W$1048576, 0) + COUNTIF(CFB!$W$2:$W$1048576, W2550) - 1))</f>
        <v>39</v>
      </c>
      <c r="N2550" s="2">
        <f>RANK(K2550, INDEX(CFB!$K$2:$K$1048576, MATCH(W2550, CFB!$W$2:$W$1048576, 0)):INDEX(CFB!$K$2:$K$1048576, MATCH(W2550, CFB!$W$2:$W$1048576, 0) + COUNTIF(CFB!$W$2:$W$1048576, W2550) - 1))</f>
        <v>32</v>
      </c>
      <c r="O2550">
        <v>41.02</v>
      </c>
      <c r="P2550">
        <v>9.2899999999999991</v>
      </c>
      <c r="Q2550">
        <v>9.3000000000000007</v>
      </c>
      <c r="R2550">
        <v>6.01</v>
      </c>
      <c r="S2550">
        <v>4.47</v>
      </c>
      <c r="T2550">
        <v>1.94</v>
      </c>
      <c r="U2550">
        <v>6.41</v>
      </c>
      <c r="V2550">
        <v>4.21</v>
      </c>
      <c r="W2550">
        <v>2004</v>
      </c>
      <c r="X2550">
        <f t="shared" si="77"/>
        <v>0</v>
      </c>
    </row>
    <row r="2551" spans="1:24" ht="12.75" hidden="1" customHeight="1" x14ac:dyDescent="0.45">
      <c r="A2551">
        <v>33</v>
      </c>
      <c r="B2551" t="s">
        <v>91</v>
      </c>
      <c r="C2551" t="s">
        <v>23</v>
      </c>
      <c r="D2551" s="2" t="str">
        <f t="shared" si="76"/>
        <v>North Carolina State2004</v>
      </c>
      <c r="F2551">
        <v>5</v>
      </c>
      <c r="G2551">
        <v>6</v>
      </c>
      <c r="H2551" s="2">
        <v>0</v>
      </c>
      <c r="I2551">
        <v>0.87</v>
      </c>
      <c r="J2551">
        <v>5.16</v>
      </c>
      <c r="K2551">
        <v>6.04</v>
      </c>
      <c r="L2551" s="2">
        <f>_xlfn.RANK.EQ(I2551, INDEX(CFB!$I$2:$I$1048576, MATCH(W2551, CFB!$W$2:$W$1048576, 0)):INDEX(CFB!$I$2:$I$1048576, MATCH(W2551, CFB!$W$2:$W$1048576, 0) + COUNTIF(CFB!$W$2:$W$1048576, W2551) - 1), 0)</f>
        <v>52</v>
      </c>
      <c r="M2551" s="2">
        <f>_xlfn.RANK.EQ(J2551, INDEX(CFB!$J$2:$J$1048576, MATCH(W2551, CFB!$W$2:$W$1048576, 0)):INDEX(CFB!$J$2:$J$1048576, MATCH(W2551, CFB!$W$2:$W$1048576, 0) + COUNTIF(CFB!$W$2:$W$1048576, W2551) - 1))</f>
        <v>28</v>
      </c>
      <c r="N2551" s="2">
        <f>RANK(K2551, INDEX(CFB!$K$2:$K$1048576, MATCH(W2551, CFB!$W$2:$W$1048576, 0)):INDEX(CFB!$K$2:$K$1048576, MATCH(W2551, CFB!$W$2:$W$1048576, 0) + COUNTIF(CFB!$W$2:$W$1048576, W2551) - 1))</f>
        <v>33</v>
      </c>
      <c r="O2551">
        <v>39.94</v>
      </c>
      <c r="P2551">
        <v>7.82</v>
      </c>
      <c r="Q2551">
        <v>8.1300000000000008</v>
      </c>
      <c r="R2551">
        <v>3.54</v>
      </c>
      <c r="S2551">
        <v>4.9400000000000004</v>
      </c>
      <c r="T2551">
        <v>1.8</v>
      </c>
      <c r="U2551">
        <v>6.27</v>
      </c>
      <c r="V2551">
        <v>2.56</v>
      </c>
      <c r="W2551">
        <v>2004</v>
      </c>
      <c r="X2551">
        <f t="shared" si="77"/>
        <v>0</v>
      </c>
    </row>
    <row r="2552" spans="1:24" ht="12.75" hidden="1" customHeight="1" x14ac:dyDescent="0.45">
      <c r="A2552">
        <v>34</v>
      </c>
      <c r="B2552" t="s">
        <v>18</v>
      </c>
      <c r="C2552" t="s">
        <v>157</v>
      </c>
      <c r="D2552" s="2" t="str">
        <f t="shared" si="76"/>
        <v>Alabama2004</v>
      </c>
      <c r="F2552">
        <v>6</v>
      </c>
      <c r="G2552">
        <v>6</v>
      </c>
      <c r="H2552" s="2">
        <v>0</v>
      </c>
      <c r="I2552">
        <v>-1.93</v>
      </c>
      <c r="J2552">
        <v>7.7</v>
      </c>
      <c r="K2552">
        <v>5.77</v>
      </c>
      <c r="L2552" s="2">
        <f>_xlfn.RANK.EQ(I2552, INDEX(CFB!$I$2:$I$1048576, MATCH(W2552, CFB!$W$2:$W$1048576, 0)):INDEX(CFB!$I$2:$I$1048576, MATCH(W2552, CFB!$W$2:$W$1048576, 0) + COUNTIF(CFB!$W$2:$W$1048576, W2552) - 1), 0)</f>
        <v>76</v>
      </c>
      <c r="M2552" s="2">
        <f>_xlfn.RANK.EQ(J2552, INDEX(CFB!$J$2:$J$1048576, MATCH(W2552, CFB!$W$2:$W$1048576, 0)):INDEX(CFB!$J$2:$J$1048576, MATCH(W2552, CFB!$W$2:$W$1048576, 0) + COUNTIF(CFB!$W$2:$W$1048576, W2552) - 1))</f>
        <v>18</v>
      </c>
      <c r="N2552" s="2">
        <f>RANK(K2552, INDEX(CFB!$K$2:$K$1048576, MATCH(W2552, CFB!$W$2:$W$1048576, 0)):INDEX(CFB!$K$2:$K$1048576, MATCH(W2552, CFB!$W$2:$W$1048576, 0) + COUNTIF(CFB!$W$2:$W$1048576, W2552) - 1))</f>
        <v>34</v>
      </c>
      <c r="O2552">
        <v>37.58</v>
      </c>
      <c r="P2552">
        <v>5.68</v>
      </c>
      <c r="Q2552">
        <v>7.91</v>
      </c>
      <c r="R2552">
        <v>4.04</v>
      </c>
      <c r="S2552">
        <v>5.23</v>
      </c>
      <c r="T2552">
        <v>2.36</v>
      </c>
      <c r="U2552">
        <v>6.09</v>
      </c>
      <c r="V2552">
        <v>3.04</v>
      </c>
      <c r="W2552">
        <v>2004</v>
      </c>
      <c r="X2552">
        <f t="shared" si="77"/>
        <v>0</v>
      </c>
    </row>
    <row r="2553" spans="1:24" ht="12.75" hidden="1" customHeight="1" x14ac:dyDescent="0.45">
      <c r="A2553">
        <v>35</v>
      </c>
      <c r="B2553" t="s">
        <v>42</v>
      </c>
      <c r="C2553" t="s">
        <v>10</v>
      </c>
      <c r="D2553" s="2" t="str">
        <f t="shared" si="76"/>
        <v>Minnesota2004</v>
      </c>
      <c r="F2553">
        <v>7</v>
      </c>
      <c r="G2553">
        <v>5</v>
      </c>
      <c r="H2553" s="2">
        <v>0</v>
      </c>
      <c r="I2553">
        <v>3.63</v>
      </c>
      <c r="J2553">
        <v>2.11</v>
      </c>
      <c r="K2553">
        <v>5.74</v>
      </c>
      <c r="L2553" s="2">
        <f>_xlfn.RANK.EQ(I2553, INDEX(CFB!$I$2:$I$1048576, MATCH(W2553, CFB!$W$2:$W$1048576, 0)):INDEX(CFB!$I$2:$I$1048576, MATCH(W2553, CFB!$W$2:$W$1048576, 0) + COUNTIF(CFB!$W$2:$W$1048576, W2553) - 1), 0)</f>
        <v>38</v>
      </c>
      <c r="M2553" s="2">
        <f>_xlfn.RANK.EQ(J2553, INDEX(CFB!$J$2:$J$1048576, MATCH(W2553, CFB!$W$2:$W$1048576, 0)):INDEX(CFB!$J$2:$J$1048576, MATCH(W2553, CFB!$W$2:$W$1048576, 0) + COUNTIF(CFB!$W$2:$W$1048576, W2553) - 1))</f>
        <v>47</v>
      </c>
      <c r="N2553" s="2">
        <f>RANK(K2553, INDEX(CFB!$K$2:$K$1048576, MATCH(W2553, CFB!$W$2:$W$1048576, 0)):INDEX(CFB!$K$2:$K$1048576, MATCH(W2553, CFB!$W$2:$W$1048576, 0) + COUNTIF(CFB!$W$2:$W$1048576, W2553) - 1))</f>
        <v>35</v>
      </c>
      <c r="O2553">
        <v>42.89</v>
      </c>
      <c r="P2553">
        <v>12.06</v>
      </c>
      <c r="Q2553">
        <v>9.86</v>
      </c>
      <c r="R2553">
        <v>5.9</v>
      </c>
      <c r="S2553">
        <v>6.13</v>
      </c>
      <c r="T2553">
        <v>3.08</v>
      </c>
      <c r="U2553">
        <v>7.32</v>
      </c>
      <c r="V2553">
        <v>4.71</v>
      </c>
      <c r="W2553">
        <v>2004</v>
      </c>
      <c r="X2553">
        <f t="shared" si="77"/>
        <v>0</v>
      </c>
    </row>
    <row r="2554" spans="1:24" ht="12.75" hidden="1" customHeight="1" x14ac:dyDescent="0.45">
      <c r="A2554">
        <v>36</v>
      </c>
      <c r="B2554" t="s">
        <v>148</v>
      </c>
      <c r="C2554" t="s">
        <v>178</v>
      </c>
      <c r="D2554" s="2" t="str">
        <f t="shared" si="76"/>
        <v>UTEP2004</v>
      </c>
      <c r="F2554">
        <v>8</v>
      </c>
      <c r="G2554">
        <v>4</v>
      </c>
      <c r="H2554" s="2">
        <v>0</v>
      </c>
      <c r="I2554">
        <v>4.7300000000000004</v>
      </c>
      <c r="J2554">
        <v>0.93</v>
      </c>
      <c r="K2554">
        <v>5.65</v>
      </c>
      <c r="L2554" s="2">
        <f>_xlfn.RANK.EQ(I2554, INDEX(CFB!$I$2:$I$1048576, MATCH(W2554, CFB!$W$2:$W$1048576, 0)):INDEX(CFB!$I$2:$I$1048576, MATCH(W2554, CFB!$W$2:$W$1048576, 0) + COUNTIF(CFB!$W$2:$W$1048576, W2554) - 1), 0)</f>
        <v>29</v>
      </c>
      <c r="M2554" s="2">
        <f>_xlfn.RANK.EQ(J2554, INDEX(CFB!$J$2:$J$1048576, MATCH(W2554, CFB!$W$2:$W$1048576, 0)):INDEX(CFB!$J$2:$J$1048576, MATCH(W2554, CFB!$W$2:$W$1048576, 0) + COUNTIF(CFB!$W$2:$W$1048576, W2554) - 1))</f>
        <v>58</v>
      </c>
      <c r="N2554" s="2">
        <f>RANK(K2554, INDEX(CFB!$K$2:$K$1048576, MATCH(W2554, CFB!$W$2:$W$1048576, 0)):INDEX(CFB!$K$2:$K$1048576, MATCH(W2554, CFB!$W$2:$W$1048576, 0) + COUNTIF(CFB!$W$2:$W$1048576, W2554) - 1))</f>
        <v>36</v>
      </c>
      <c r="O2554">
        <v>42.16</v>
      </c>
      <c r="P2554">
        <v>13.07</v>
      </c>
      <c r="Q2554">
        <v>8.7100000000000009</v>
      </c>
      <c r="R2554">
        <v>5.0999999999999996</v>
      </c>
      <c r="S2554">
        <v>4.09</v>
      </c>
      <c r="T2554">
        <v>2.96</v>
      </c>
      <c r="U2554">
        <v>6.15</v>
      </c>
      <c r="V2554">
        <v>3.98</v>
      </c>
      <c r="W2554">
        <v>2004</v>
      </c>
      <c r="X2554">
        <f t="shared" si="77"/>
        <v>0</v>
      </c>
    </row>
    <row r="2555" spans="1:24" ht="12.75" hidden="1" customHeight="1" x14ac:dyDescent="0.45">
      <c r="A2555">
        <v>37</v>
      </c>
      <c r="B2555" t="s">
        <v>80</v>
      </c>
      <c r="C2555" t="s">
        <v>161</v>
      </c>
      <c r="D2555" s="2" t="str">
        <f t="shared" si="76"/>
        <v>Bowling Green2004</v>
      </c>
      <c r="F2555">
        <v>9</v>
      </c>
      <c r="G2555">
        <v>3</v>
      </c>
      <c r="H2555" s="2">
        <v>0</v>
      </c>
      <c r="I2555">
        <v>6.44</v>
      </c>
      <c r="J2555">
        <v>-0.93</v>
      </c>
      <c r="K2555">
        <v>5.5</v>
      </c>
      <c r="L2555" s="2">
        <f>_xlfn.RANK.EQ(I2555, INDEX(CFB!$I$2:$I$1048576, MATCH(W2555, CFB!$W$2:$W$1048576, 0)):INDEX(CFB!$I$2:$I$1048576, MATCH(W2555, CFB!$W$2:$W$1048576, 0) + COUNTIF(CFB!$W$2:$W$1048576, W2555) - 1), 0)</f>
        <v>21</v>
      </c>
      <c r="M2555" s="2">
        <f>_xlfn.RANK.EQ(J2555, INDEX(CFB!$J$2:$J$1048576, MATCH(W2555, CFB!$W$2:$W$1048576, 0)):INDEX(CFB!$J$2:$J$1048576, MATCH(W2555, CFB!$W$2:$W$1048576, 0) + COUNTIF(CFB!$W$2:$W$1048576, W2555) - 1))</f>
        <v>69</v>
      </c>
      <c r="N2555" s="2">
        <f>RANK(K2555, INDEX(CFB!$K$2:$K$1048576, MATCH(W2555, CFB!$W$2:$W$1048576, 0)):INDEX(CFB!$K$2:$K$1048576, MATCH(W2555, CFB!$W$2:$W$1048576, 0) + COUNTIF(CFB!$W$2:$W$1048576, W2555) - 1))</f>
        <v>37</v>
      </c>
      <c r="O2555">
        <v>47.93</v>
      </c>
      <c r="P2555">
        <v>16.66</v>
      </c>
      <c r="Q2555">
        <v>8.77</v>
      </c>
      <c r="R2555">
        <v>6.12</v>
      </c>
      <c r="S2555">
        <v>4.97</v>
      </c>
      <c r="T2555">
        <v>3.29</v>
      </c>
      <c r="U2555">
        <v>6.96</v>
      </c>
      <c r="V2555">
        <v>4.74</v>
      </c>
      <c r="W2555">
        <v>2004</v>
      </c>
      <c r="X2555">
        <f t="shared" si="77"/>
        <v>0</v>
      </c>
    </row>
    <row r="2556" spans="1:24" ht="12.75" hidden="1" customHeight="1" x14ac:dyDescent="0.45">
      <c r="A2556">
        <v>38</v>
      </c>
      <c r="B2556" t="s">
        <v>57</v>
      </c>
      <c r="C2556" t="s">
        <v>179</v>
      </c>
      <c r="D2556" s="2" t="str">
        <f t="shared" si="76"/>
        <v>Boston College2004</v>
      </c>
      <c r="E2556">
        <v>21</v>
      </c>
      <c r="F2556">
        <v>9</v>
      </c>
      <c r="G2556">
        <v>3</v>
      </c>
      <c r="H2556" s="2">
        <v>0</v>
      </c>
      <c r="I2556">
        <v>-0.85</v>
      </c>
      <c r="J2556">
        <v>6.12</v>
      </c>
      <c r="K2556">
        <v>5.28</v>
      </c>
      <c r="L2556" s="2">
        <f>_xlfn.RANK.EQ(I2556, INDEX(CFB!$I$2:$I$1048576, MATCH(W2556, CFB!$W$2:$W$1048576, 0)):INDEX(CFB!$I$2:$I$1048576, MATCH(W2556, CFB!$W$2:$W$1048576, 0) + COUNTIF(CFB!$W$2:$W$1048576, W2556) - 1), 0)</f>
        <v>64</v>
      </c>
      <c r="M2556" s="2">
        <f>_xlfn.RANK.EQ(J2556, INDEX(CFB!$J$2:$J$1048576, MATCH(W2556, CFB!$W$2:$W$1048576, 0)):INDEX(CFB!$J$2:$J$1048576, MATCH(W2556, CFB!$W$2:$W$1048576, 0) + COUNTIF(CFB!$W$2:$W$1048576, W2556) - 1))</f>
        <v>27</v>
      </c>
      <c r="N2556" s="2">
        <f>RANK(K2556, INDEX(CFB!$K$2:$K$1048576, MATCH(W2556, CFB!$W$2:$W$1048576, 0)):INDEX(CFB!$K$2:$K$1048576, MATCH(W2556, CFB!$W$2:$W$1048576, 0) + COUNTIF(CFB!$W$2:$W$1048576, W2556) - 1))</f>
        <v>38</v>
      </c>
      <c r="O2556">
        <v>33.99</v>
      </c>
      <c r="P2556">
        <v>8.0299999999999994</v>
      </c>
      <c r="Q2556">
        <v>7.73</v>
      </c>
      <c r="R2556">
        <v>5.13</v>
      </c>
      <c r="S2556">
        <v>4.24</v>
      </c>
      <c r="T2556">
        <v>2.94</v>
      </c>
      <c r="U2556">
        <v>5.86</v>
      </c>
      <c r="V2556">
        <v>4.04</v>
      </c>
      <c r="W2556">
        <v>2004</v>
      </c>
      <c r="X2556">
        <f t="shared" si="77"/>
        <v>0</v>
      </c>
    </row>
    <row r="2557" spans="1:24" ht="12.75" hidden="1" customHeight="1" x14ac:dyDescent="0.45">
      <c r="A2557">
        <v>39</v>
      </c>
      <c r="B2557" t="s">
        <v>89</v>
      </c>
      <c r="C2557" t="s">
        <v>179</v>
      </c>
      <c r="D2557" s="2" t="str">
        <f t="shared" si="76"/>
        <v>West Virginia2004</v>
      </c>
      <c r="F2557">
        <v>8</v>
      </c>
      <c r="G2557">
        <v>4</v>
      </c>
      <c r="H2557" s="2">
        <v>0</v>
      </c>
      <c r="I2557">
        <v>3.66</v>
      </c>
      <c r="J2557">
        <v>1.6</v>
      </c>
      <c r="K2557">
        <v>5.27</v>
      </c>
      <c r="L2557" s="2">
        <f>_xlfn.RANK.EQ(I2557, INDEX(CFB!$I$2:$I$1048576, MATCH(W2557, CFB!$W$2:$W$1048576, 0)):INDEX(CFB!$I$2:$I$1048576, MATCH(W2557, CFB!$W$2:$W$1048576, 0) + COUNTIF(CFB!$W$2:$W$1048576, W2557) - 1), 0)</f>
        <v>37</v>
      </c>
      <c r="M2557" s="2">
        <f>_xlfn.RANK.EQ(J2557, INDEX(CFB!$J$2:$J$1048576, MATCH(W2557, CFB!$W$2:$W$1048576, 0)):INDEX(CFB!$J$2:$J$1048576, MATCH(W2557, CFB!$W$2:$W$1048576, 0) + COUNTIF(CFB!$W$2:$W$1048576, W2557) - 1))</f>
        <v>51</v>
      </c>
      <c r="N2557" s="2">
        <f>RANK(K2557, INDEX(CFB!$K$2:$K$1048576, MATCH(W2557, CFB!$W$2:$W$1048576, 0)):INDEX(CFB!$K$2:$K$1048576, MATCH(W2557, CFB!$W$2:$W$1048576, 0) + COUNTIF(CFB!$W$2:$W$1048576, W2557) - 1))</f>
        <v>39</v>
      </c>
      <c r="O2557">
        <v>40.31</v>
      </c>
      <c r="P2557">
        <v>12.41</v>
      </c>
      <c r="Q2557">
        <v>8.49</v>
      </c>
      <c r="R2557">
        <v>4.92</v>
      </c>
      <c r="S2557">
        <v>5.94</v>
      </c>
      <c r="T2557">
        <v>3.46</v>
      </c>
      <c r="U2557">
        <v>6.7</v>
      </c>
      <c r="V2557">
        <v>4.1399999999999997</v>
      </c>
      <c r="W2557">
        <v>2004</v>
      </c>
      <c r="X2557">
        <f t="shared" si="77"/>
        <v>0</v>
      </c>
    </row>
    <row r="2558" spans="1:24" ht="12.75" hidden="1" customHeight="1" x14ac:dyDescent="0.45">
      <c r="A2558">
        <v>40</v>
      </c>
      <c r="B2558" t="s">
        <v>26</v>
      </c>
      <c r="C2558" t="s">
        <v>23</v>
      </c>
      <c r="D2558" s="2" t="str">
        <f t="shared" si="76"/>
        <v>Clemson2004</v>
      </c>
      <c r="F2558">
        <v>6</v>
      </c>
      <c r="G2558">
        <v>5</v>
      </c>
      <c r="H2558" s="2">
        <v>0</v>
      </c>
      <c r="I2558">
        <v>1.61</v>
      </c>
      <c r="J2558">
        <v>3.62</v>
      </c>
      <c r="K2558">
        <v>5.23</v>
      </c>
      <c r="L2558" s="2">
        <f>_xlfn.RANK.EQ(I2558, INDEX(CFB!$I$2:$I$1048576, MATCH(W2558, CFB!$W$2:$W$1048576, 0)):INDEX(CFB!$I$2:$I$1048576, MATCH(W2558, CFB!$W$2:$W$1048576, 0) + COUNTIF(CFB!$W$2:$W$1048576, W2558) - 1), 0)</f>
        <v>48</v>
      </c>
      <c r="M2558" s="2">
        <f>_xlfn.RANK.EQ(J2558, INDEX(CFB!$J$2:$J$1048576, MATCH(W2558, CFB!$W$2:$W$1048576, 0)):INDEX(CFB!$J$2:$J$1048576, MATCH(W2558, CFB!$W$2:$W$1048576, 0) + COUNTIF(CFB!$W$2:$W$1048576, W2558) - 1))</f>
        <v>36</v>
      </c>
      <c r="N2558" s="2">
        <f>RANK(K2558, INDEX(CFB!$K$2:$K$1048576, MATCH(W2558, CFB!$W$2:$W$1048576, 0)):INDEX(CFB!$K$2:$K$1048576, MATCH(W2558, CFB!$W$2:$W$1048576, 0) + COUNTIF(CFB!$W$2:$W$1048576, W2558) - 1))</f>
        <v>40</v>
      </c>
      <c r="O2558">
        <v>38.82</v>
      </c>
      <c r="P2558">
        <v>9.24</v>
      </c>
      <c r="Q2558">
        <v>7.63</v>
      </c>
      <c r="R2558">
        <v>4.3600000000000003</v>
      </c>
      <c r="S2558">
        <v>4.46</v>
      </c>
      <c r="T2558">
        <v>2.36</v>
      </c>
      <c r="U2558">
        <v>5.87</v>
      </c>
      <c r="V2558">
        <v>3.34</v>
      </c>
      <c r="W2558">
        <v>2004</v>
      </c>
      <c r="X2558">
        <f t="shared" si="77"/>
        <v>0</v>
      </c>
    </row>
    <row r="2559" spans="1:24" ht="12.75" hidden="1" customHeight="1" x14ac:dyDescent="0.45">
      <c r="A2559">
        <v>41</v>
      </c>
      <c r="B2559" t="s">
        <v>55</v>
      </c>
      <c r="C2559" t="s">
        <v>182</v>
      </c>
      <c r="D2559" s="2" t="str">
        <f t="shared" si="76"/>
        <v>Kansas2004</v>
      </c>
      <c r="F2559">
        <v>4</v>
      </c>
      <c r="G2559">
        <v>7</v>
      </c>
      <c r="H2559" s="2">
        <v>0</v>
      </c>
      <c r="I2559">
        <v>-1.1000000000000001</v>
      </c>
      <c r="J2559">
        <v>6.15</v>
      </c>
      <c r="K2559">
        <v>5.05</v>
      </c>
      <c r="L2559" s="2">
        <f>_xlfn.RANK.EQ(I2559, INDEX(CFB!$I$2:$I$1048576, MATCH(W2559, CFB!$W$2:$W$1048576, 0)):INDEX(CFB!$I$2:$I$1048576, MATCH(W2559, CFB!$W$2:$W$1048576, 0) + COUNTIF(CFB!$W$2:$W$1048576, W2559) - 1), 0)</f>
        <v>68</v>
      </c>
      <c r="M2559" s="2">
        <f>_xlfn.RANK.EQ(J2559, INDEX(CFB!$J$2:$J$1048576, MATCH(W2559, CFB!$W$2:$W$1048576, 0)):INDEX(CFB!$J$2:$J$1048576, MATCH(W2559, CFB!$W$2:$W$1048576, 0) + COUNTIF(CFB!$W$2:$W$1048576, W2559) - 1))</f>
        <v>26</v>
      </c>
      <c r="N2559" s="2">
        <f>RANK(K2559, INDEX(CFB!$K$2:$K$1048576, MATCH(W2559, CFB!$W$2:$W$1048576, 0)):INDEX(CFB!$K$2:$K$1048576, MATCH(W2559, CFB!$W$2:$W$1048576, 0) + COUNTIF(CFB!$W$2:$W$1048576, W2559) - 1))</f>
        <v>41</v>
      </c>
      <c r="O2559">
        <v>37.31</v>
      </c>
      <c r="P2559">
        <v>6.88</v>
      </c>
      <c r="Q2559">
        <v>7.3</v>
      </c>
      <c r="R2559">
        <v>5.53</v>
      </c>
      <c r="S2559">
        <v>3.83</v>
      </c>
      <c r="T2559">
        <v>2.17</v>
      </c>
      <c r="U2559">
        <v>5.46</v>
      </c>
      <c r="V2559">
        <v>3.89</v>
      </c>
      <c r="W2559">
        <v>2004</v>
      </c>
      <c r="X2559">
        <f t="shared" si="77"/>
        <v>0</v>
      </c>
    </row>
    <row r="2560" spans="1:24" ht="12.75" hidden="1" customHeight="1" x14ac:dyDescent="0.45">
      <c r="A2560">
        <v>42</v>
      </c>
      <c r="B2560" t="s">
        <v>39</v>
      </c>
      <c r="C2560" t="s">
        <v>182</v>
      </c>
      <c r="D2560" s="2" t="str">
        <f t="shared" si="76"/>
        <v>Colorado2004</v>
      </c>
      <c r="F2560">
        <v>8</v>
      </c>
      <c r="G2560">
        <v>5</v>
      </c>
      <c r="H2560" s="2">
        <v>0</v>
      </c>
      <c r="I2560">
        <v>1.54</v>
      </c>
      <c r="J2560">
        <v>3.42</v>
      </c>
      <c r="K2560">
        <v>4.96</v>
      </c>
      <c r="L2560" s="2">
        <f>_xlfn.RANK.EQ(I2560, INDEX(CFB!$I$2:$I$1048576, MATCH(W2560, CFB!$W$2:$W$1048576, 0)):INDEX(CFB!$I$2:$I$1048576, MATCH(W2560, CFB!$W$2:$W$1048576, 0) + COUNTIF(CFB!$W$2:$W$1048576, W2560) - 1), 0)</f>
        <v>49</v>
      </c>
      <c r="M2560" s="2">
        <f>_xlfn.RANK.EQ(J2560, INDEX(CFB!$J$2:$J$1048576, MATCH(W2560, CFB!$W$2:$W$1048576, 0)):INDEX(CFB!$J$2:$J$1048576, MATCH(W2560, CFB!$W$2:$W$1048576, 0) + COUNTIF(CFB!$W$2:$W$1048576, W2560) - 1))</f>
        <v>38</v>
      </c>
      <c r="N2560" s="2">
        <f>RANK(K2560, INDEX(CFB!$K$2:$K$1048576, MATCH(W2560, CFB!$W$2:$W$1048576, 0)):INDEX(CFB!$K$2:$K$1048576, MATCH(W2560, CFB!$W$2:$W$1048576, 0) + COUNTIF(CFB!$W$2:$W$1048576, W2560) - 1))</f>
        <v>42</v>
      </c>
      <c r="O2560">
        <v>37.83</v>
      </c>
      <c r="P2560">
        <v>11.31</v>
      </c>
      <c r="Q2560">
        <v>8.2799999999999994</v>
      </c>
      <c r="R2560">
        <v>5.88</v>
      </c>
      <c r="S2560">
        <v>4.7300000000000004</v>
      </c>
      <c r="T2560">
        <v>2.87</v>
      </c>
      <c r="U2560">
        <v>6.29</v>
      </c>
      <c r="V2560">
        <v>4.43</v>
      </c>
      <c r="W2560">
        <v>2004</v>
      </c>
      <c r="X2560">
        <f t="shared" si="77"/>
        <v>0</v>
      </c>
    </row>
    <row r="2561" spans="1:24" ht="12.75" hidden="1" customHeight="1" x14ac:dyDescent="0.45">
      <c r="A2561">
        <v>43</v>
      </c>
      <c r="B2561" t="s">
        <v>13</v>
      </c>
      <c r="C2561" t="s">
        <v>180</v>
      </c>
      <c r="D2561" s="2" t="str">
        <f t="shared" si="76"/>
        <v>Oregon2004</v>
      </c>
      <c r="F2561">
        <v>5</v>
      </c>
      <c r="G2561">
        <v>6</v>
      </c>
      <c r="H2561" s="2">
        <v>0</v>
      </c>
      <c r="I2561">
        <v>3.38</v>
      </c>
      <c r="J2561">
        <v>1.22</v>
      </c>
      <c r="K2561">
        <v>4.5999999999999996</v>
      </c>
      <c r="L2561" s="2">
        <f>_xlfn.RANK.EQ(I2561, INDEX(CFB!$I$2:$I$1048576, MATCH(W2561, CFB!$W$2:$W$1048576, 0)):INDEX(CFB!$I$2:$I$1048576, MATCH(W2561, CFB!$W$2:$W$1048576, 0) + COUNTIF(CFB!$W$2:$W$1048576, W2561) - 1), 0)</f>
        <v>39</v>
      </c>
      <c r="M2561" s="2">
        <f>_xlfn.RANK.EQ(J2561, INDEX(CFB!$J$2:$J$1048576, MATCH(W2561, CFB!$W$2:$W$1048576, 0)):INDEX(CFB!$J$2:$J$1048576, MATCH(W2561, CFB!$W$2:$W$1048576, 0) + COUNTIF(CFB!$W$2:$W$1048576, W2561) - 1))</f>
        <v>55</v>
      </c>
      <c r="N2561" s="2">
        <f>RANK(K2561, INDEX(CFB!$K$2:$K$1048576, MATCH(W2561, CFB!$W$2:$W$1048576, 0)):INDEX(CFB!$K$2:$K$1048576, MATCH(W2561, CFB!$W$2:$W$1048576, 0) + COUNTIF(CFB!$W$2:$W$1048576, W2561) - 1))</f>
        <v>43</v>
      </c>
      <c r="O2561">
        <v>40.840000000000003</v>
      </c>
      <c r="P2561">
        <v>11.55</v>
      </c>
      <c r="Q2561">
        <v>8.73</v>
      </c>
      <c r="R2561">
        <v>5.01</v>
      </c>
      <c r="S2561">
        <v>5.0999999999999996</v>
      </c>
      <c r="T2561">
        <v>2.58</v>
      </c>
      <c r="U2561">
        <v>6.66</v>
      </c>
      <c r="V2561">
        <v>3.73</v>
      </c>
      <c r="W2561">
        <v>2004</v>
      </c>
      <c r="X2561">
        <f t="shared" si="77"/>
        <v>0</v>
      </c>
    </row>
    <row r="2562" spans="1:24" ht="12.75" hidden="1" customHeight="1" x14ac:dyDescent="0.45">
      <c r="A2562">
        <v>44</v>
      </c>
      <c r="B2562" t="s">
        <v>75</v>
      </c>
      <c r="C2562" t="s">
        <v>23</v>
      </c>
      <c r="D2562" s="2" t="str">
        <f t="shared" si="76"/>
        <v>North Carolina2004</v>
      </c>
      <c r="F2562">
        <v>6</v>
      </c>
      <c r="G2562">
        <v>6</v>
      </c>
      <c r="H2562" s="2">
        <v>0</v>
      </c>
      <c r="I2562">
        <v>7.42</v>
      </c>
      <c r="J2562">
        <v>-2.96</v>
      </c>
      <c r="K2562">
        <v>4.47</v>
      </c>
      <c r="L2562" s="2">
        <f>_xlfn.RANK.EQ(I2562, INDEX(CFB!$I$2:$I$1048576, MATCH(W2562, CFB!$W$2:$W$1048576, 0)):INDEX(CFB!$I$2:$I$1048576, MATCH(W2562, CFB!$W$2:$W$1048576, 0) + COUNTIF(CFB!$W$2:$W$1048576, W2562) - 1), 0)</f>
        <v>17</v>
      </c>
      <c r="M2562" s="2">
        <f>_xlfn.RANK.EQ(J2562, INDEX(CFB!$J$2:$J$1048576, MATCH(W2562, CFB!$W$2:$W$1048576, 0)):INDEX(CFB!$J$2:$J$1048576, MATCH(W2562, CFB!$W$2:$W$1048576, 0) + COUNTIF(CFB!$W$2:$W$1048576, W2562) - 1))</f>
        <v>78</v>
      </c>
      <c r="N2562" s="2">
        <f>RANK(K2562, INDEX(CFB!$K$2:$K$1048576, MATCH(W2562, CFB!$W$2:$W$1048576, 0)):INDEX(CFB!$K$2:$K$1048576, MATCH(W2562, CFB!$W$2:$W$1048576, 0) + COUNTIF(CFB!$W$2:$W$1048576, W2562) - 1))</f>
        <v>44</v>
      </c>
      <c r="O2562">
        <v>44.33</v>
      </c>
      <c r="P2562">
        <v>16.420000000000002</v>
      </c>
      <c r="Q2562">
        <v>9.4700000000000006</v>
      </c>
      <c r="R2562">
        <v>5.96</v>
      </c>
      <c r="S2562">
        <v>6.16</v>
      </c>
      <c r="T2562">
        <v>4.0999999999999996</v>
      </c>
      <c r="U2562">
        <v>7.51</v>
      </c>
      <c r="V2562">
        <v>5.01</v>
      </c>
      <c r="W2562">
        <v>2004</v>
      </c>
      <c r="X2562">
        <f t="shared" si="77"/>
        <v>0</v>
      </c>
    </row>
    <row r="2563" spans="1:24" ht="12.75" hidden="1" customHeight="1" x14ac:dyDescent="0.45">
      <c r="A2563">
        <v>45</v>
      </c>
      <c r="B2563" t="s">
        <v>141</v>
      </c>
      <c r="C2563" t="s">
        <v>31</v>
      </c>
      <c r="D2563" s="2" t="str">
        <f t="shared" ref="D2563:D2626" si="78">_xlfn.CONCAT(B2563, W2563)</f>
        <v>New Mexico2004</v>
      </c>
      <c r="F2563">
        <v>7</v>
      </c>
      <c r="G2563">
        <v>5</v>
      </c>
      <c r="H2563" s="2">
        <v>0</v>
      </c>
      <c r="I2563">
        <v>-4.6500000000000004</v>
      </c>
      <c r="J2563">
        <v>8.9</v>
      </c>
      <c r="K2563">
        <v>4.24</v>
      </c>
      <c r="L2563" s="2">
        <f>_xlfn.RANK.EQ(I2563, INDEX(CFB!$I$2:$I$1048576, MATCH(W2563, CFB!$W$2:$W$1048576, 0)):INDEX(CFB!$I$2:$I$1048576, MATCH(W2563, CFB!$W$2:$W$1048576, 0) + COUNTIF(CFB!$W$2:$W$1048576, W2563) - 1), 0)</f>
        <v>99</v>
      </c>
      <c r="M2563" s="2">
        <f>_xlfn.RANK.EQ(J2563, INDEX(CFB!$J$2:$J$1048576, MATCH(W2563, CFB!$W$2:$W$1048576, 0)):INDEX(CFB!$J$2:$J$1048576, MATCH(W2563, CFB!$W$2:$W$1048576, 0) + COUNTIF(CFB!$W$2:$W$1048576, W2563) - 1))</f>
        <v>12</v>
      </c>
      <c r="N2563" s="2">
        <f>RANK(K2563, INDEX(CFB!$K$2:$K$1048576, MATCH(W2563, CFB!$W$2:$W$1048576, 0)):INDEX(CFB!$K$2:$K$1048576, MATCH(W2563, CFB!$W$2:$W$1048576, 0) + COUNTIF(CFB!$W$2:$W$1048576, W2563) - 1))</f>
        <v>45</v>
      </c>
      <c r="O2563">
        <v>31.76</v>
      </c>
      <c r="P2563">
        <v>4.43</v>
      </c>
      <c r="Q2563">
        <v>7.48</v>
      </c>
      <c r="R2563">
        <v>4.28</v>
      </c>
      <c r="S2563">
        <v>4.74</v>
      </c>
      <c r="T2563">
        <v>2.17</v>
      </c>
      <c r="U2563">
        <v>5.68</v>
      </c>
      <c r="V2563">
        <v>3.3</v>
      </c>
      <c r="W2563">
        <v>2004</v>
      </c>
      <c r="X2563">
        <f t="shared" ref="X2563:X2626" si="79">IF(E2563=1, 1,0)</f>
        <v>0</v>
      </c>
    </row>
    <row r="2564" spans="1:24" ht="12.75" hidden="1" customHeight="1" x14ac:dyDescent="0.45">
      <c r="A2564">
        <v>46</v>
      </c>
      <c r="B2564" t="s">
        <v>32</v>
      </c>
      <c r="C2564" t="s">
        <v>31</v>
      </c>
      <c r="D2564" s="2" t="str">
        <f t="shared" si="78"/>
        <v>BYU2004</v>
      </c>
      <c r="F2564">
        <v>5</v>
      </c>
      <c r="G2564">
        <v>6</v>
      </c>
      <c r="H2564" s="2">
        <v>0</v>
      </c>
      <c r="I2564">
        <v>1.95</v>
      </c>
      <c r="J2564">
        <v>2.23</v>
      </c>
      <c r="K2564">
        <v>4.18</v>
      </c>
      <c r="L2564" s="2">
        <f>_xlfn.RANK.EQ(I2564, INDEX(CFB!$I$2:$I$1048576, MATCH(W2564, CFB!$W$2:$W$1048576, 0)):INDEX(CFB!$I$2:$I$1048576, MATCH(W2564, CFB!$W$2:$W$1048576, 0) + COUNTIF(CFB!$W$2:$W$1048576, W2564) - 1), 0)</f>
        <v>47</v>
      </c>
      <c r="M2564" s="2">
        <f>_xlfn.RANK.EQ(J2564, INDEX(CFB!$J$2:$J$1048576, MATCH(W2564, CFB!$W$2:$W$1048576, 0)):INDEX(CFB!$J$2:$J$1048576, MATCH(W2564, CFB!$W$2:$W$1048576, 0) + COUNTIF(CFB!$W$2:$W$1048576, W2564) - 1))</f>
        <v>45</v>
      </c>
      <c r="N2564" s="2">
        <f>RANK(K2564, INDEX(CFB!$K$2:$K$1048576, MATCH(W2564, CFB!$W$2:$W$1048576, 0)):INDEX(CFB!$K$2:$K$1048576, MATCH(W2564, CFB!$W$2:$W$1048576, 0) + COUNTIF(CFB!$W$2:$W$1048576, W2564) - 1))</f>
        <v>46</v>
      </c>
      <c r="O2564">
        <v>39.42</v>
      </c>
      <c r="P2564">
        <v>11.03</v>
      </c>
      <c r="Q2564">
        <v>9.24</v>
      </c>
      <c r="R2564">
        <v>4.68</v>
      </c>
      <c r="S2564">
        <v>4.0199999999999996</v>
      </c>
      <c r="T2564">
        <v>2.93</v>
      </c>
      <c r="U2564">
        <v>6.49</v>
      </c>
      <c r="V2564">
        <v>3.93</v>
      </c>
      <c r="W2564">
        <v>2004</v>
      </c>
      <c r="X2564">
        <f t="shared" si="79"/>
        <v>0</v>
      </c>
    </row>
    <row r="2565" spans="1:24" ht="12.75" hidden="1" customHeight="1" x14ac:dyDescent="0.45">
      <c r="A2565">
        <v>47</v>
      </c>
      <c r="B2565" t="s">
        <v>20</v>
      </c>
      <c r="C2565" t="s">
        <v>155</v>
      </c>
      <c r="D2565" s="2" t="str">
        <f t="shared" si="78"/>
        <v>South Carolina2004</v>
      </c>
      <c r="F2565">
        <v>6</v>
      </c>
      <c r="G2565">
        <v>5</v>
      </c>
      <c r="H2565" s="2">
        <v>0</v>
      </c>
      <c r="I2565">
        <v>-1.0900000000000001</v>
      </c>
      <c r="J2565">
        <v>4.93</v>
      </c>
      <c r="K2565">
        <v>3.85</v>
      </c>
      <c r="L2565" s="2">
        <f>_xlfn.RANK.EQ(I2565, INDEX(CFB!$I$2:$I$1048576, MATCH(W2565, CFB!$W$2:$W$1048576, 0)):INDEX(CFB!$I$2:$I$1048576, MATCH(W2565, CFB!$W$2:$W$1048576, 0) + COUNTIF(CFB!$W$2:$W$1048576, W2565) - 1), 0)</f>
        <v>67</v>
      </c>
      <c r="M2565" s="2">
        <f>_xlfn.RANK.EQ(J2565, INDEX(CFB!$J$2:$J$1048576, MATCH(W2565, CFB!$W$2:$W$1048576, 0)):INDEX(CFB!$J$2:$J$1048576, MATCH(W2565, CFB!$W$2:$W$1048576, 0) + COUNTIF(CFB!$W$2:$W$1048576, W2565) - 1))</f>
        <v>32</v>
      </c>
      <c r="N2565" s="2">
        <f>RANK(K2565, INDEX(CFB!$K$2:$K$1048576, MATCH(W2565, CFB!$W$2:$W$1048576, 0)):INDEX(CFB!$K$2:$K$1048576, MATCH(W2565, CFB!$W$2:$W$1048576, 0) + COUNTIF(CFB!$W$2:$W$1048576, W2565) - 1))</f>
        <v>47</v>
      </c>
      <c r="O2565">
        <v>36.33</v>
      </c>
      <c r="P2565">
        <v>9.2899999999999991</v>
      </c>
      <c r="Q2565">
        <v>9.4600000000000009</v>
      </c>
      <c r="R2565">
        <v>4.66</v>
      </c>
      <c r="S2565">
        <v>5.0999999999999996</v>
      </c>
      <c r="T2565">
        <v>3.07</v>
      </c>
      <c r="U2565">
        <v>6.68</v>
      </c>
      <c r="V2565">
        <v>3.98</v>
      </c>
      <c r="W2565">
        <v>2004</v>
      </c>
      <c r="X2565">
        <f t="shared" si="79"/>
        <v>0</v>
      </c>
    </row>
    <row r="2566" spans="1:24" ht="12.75" hidden="1" customHeight="1" x14ac:dyDescent="0.45">
      <c r="A2566">
        <v>48</v>
      </c>
      <c r="B2566" t="s">
        <v>96</v>
      </c>
      <c r="C2566" t="s">
        <v>23</v>
      </c>
      <c r="D2566" s="2" t="str">
        <f t="shared" si="78"/>
        <v>Maryland2004</v>
      </c>
      <c r="F2566">
        <v>5</v>
      </c>
      <c r="G2566">
        <v>6</v>
      </c>
      <c r="H2566" s="2">
        <v>0</v>
      </c>
      <c r="I2566">
        <v>-3.87</v>
      </c>
      <c r="J2566">
        <v>7.4</v>
      </c>
      <c r="K2566">
        <v>3.54</v>
      </c>
      <c r="L2566" s="2">
        <f>_xlfn.RANK.EQ(I2566, INDEX(CFB!$I$2:$I$1048576, MATCH(W2566, CFB!$W$2:$W$1048576, 0)):INDEX(CFB!$I$2:$I$1048576, MATCH(W2566, CFB!$W$2:$W$1048576, 0) + COUNTIF(CFB!$W$2:$W$1048576, W2566) - 1), 0)</f>
        <v>91</v>
      </c>
      <c r="M2566" s="2">
        <f>_xlfn.RANK.EQ(J2566, INDEX(CFB!$J$2:$J$1048576, MATCH(W2566, CFB!$W$2:$W$1048576, 0)):INDEX(CFB!$J$2:$J$1048576, MATCH(W2566, CFB!$W$2:$W$1048576, 0) + COUNTIF(CFB!$W$2:$W$1048576, W2566) - 1))</f>
        <v>19</v>
      </c>
      <c r="N2566" s="2">
        <f>RANK(K2566, INDEX(CFB!$K$2:$K$1048576, MATCH(W2566, CFB!$W$2:$W$1048576, 0)):INDEX(CFB!$K$2:$K$1048576, MATCH(W2566, CFB!$W$2:$W$1048576, 0) + COUNTIF(CFB!$W$2:$W$1048576, W2566) - 1))</f>
        <v>48</v>
      </c>
      <c r="O2566">
        <v>33.51</v>
      </c>
      <c r="P2566">
        <v>7.52</v>
      </c>
      <c r="Q2566">
        <v>8.19</v>
      </c>
      <c r="R2566">
        <v>5.29</v>
      </c>
      <c r="S2566">
        <v>4.05</v>
      </c>
      <c r="T2566">
        <v>2.21</v>
      </c>
      <c r="U2566">
        <v>5.67</v>
      </c>
      <c r="V2566">
        <v>3.56</v>
      </c>
      <c r="W2566">
        <v>2004</v>
      </c>
      <c r="X2566">
        <f t="shared" si="79"/>
        <v>0</v>
      </c>
    </row>
    <row r="2567" spans="1:24" ht="12.75" hidden="1" customHeight="1" x14ac:dyDescent="0.45">
      <c r="A2567">
        <v>49</v>
      </c>
      <c r="B2567" t="s">
        <v>16</v>
      </c>
      <c r="C2567" t="s">
        <v>10</v>
      </c>
      <c r="D2567" s="2" t="str">
        <f t="shared" si="78"/>
        <v>Penn State2004</v>
      </c>
      <c r="F2567">
        <v>4</v>
      </c>
      <c r="G2567">
        <v>7</v>
      </c>
      <c r="H2567" s="2">
        <v>0</v>
      </c>
      <c r="I2567">
        <v>-6.67</v>
      </c>
      <c r="J2567">
        <v>9.91</v>
      </c>
      <c r="K2567">
        <v>3.24</v>
      </c>
      <c r="L2567" s="2">
        <f>_xlfn.RANK.EQ(I2567, INDEX(CFB!$I$2:$I$1048576, MATCH(W2567, CFB!$W$2:$W$1048576, 0)):INDEX(CFB!$I$2:$I$1048576, MATCH(W2567, CFB!$W$2:$W$1048576, 0) + COUNTIF(CFB!$W$2:$W$1048576, W2567) - 1), 0)</f>
        <v>105</v>
      </c>
      <c r="M2567" s="2">
        <f>_xlfn.RANK.EQ(J2567, INDEX(CFB!$J$2:$J$1048576, MATCH(W2567, CFB!$W$2:$W$1048576, 0)):INDEX(CFB!$J$2:$J$1048576, MATCH(W2567, CFB!$W$2:$W$1048576, 0) + COUNTIF(CFB!$W$2:$W$1048576, W2567) - 1))</f>
        <v>9</v>
      </c>
      <c r="N2567" s="2">
        <f>RANK(K2567, INDEX(CFB!$K$2:$K$1048576, MATCH(W2567, CFB!$W$2:$W$1048576, 0)):INDEX(CFB!$K$2:$K$1048576, MATCH(W2567, CFB!$W$2:$W$1048576, 0) + COUNTIF(CFB!$W$2:$W$1048576, W2567) - 1))</f>
        <v>49</v>
      </c>
      <c r="O2567">
        <v>30.8</v>
      </c>
      <c r="P2567">
        <v>3.94</v>
      </c>
      <c r="Q2567">
        <v>7.11</v>
      </c>
      <c r="R2567">
        <v>4.2699999999999996</v>
      </c>
      <c r="S2567">
        <v>4.59</v>
      </c>
      <c r="T2567">
        <v>2.71</v>
      </c>
      <c r="U2567">
        <v>5.6</v>
      </c>
      <c r="V2567">
        <v>3.43</v>
      </c>
      <c r="W2567">
        <v>2004</v>
      </c>
      <c r="X2567">
        <f t="shared" si="79"/>
        <v>0</v>
      </c>
    </row>
    <row r="2568" spans="1:24" ht="12.75" hidden="1" customHeight="1" x14ac:dyDescent="0.45">
      <c r="A2568">
        <v>50</v>
      </c>
      <c r="B2568" t="s">
        <v>70</v>
      </c>
      <c r="C2568" t="s">
        <v>179</v>
      </c>
      <c r="D2568" s="2" t="str">
        <f t="shared" si="78"/>
        <v>Pitt2004</v>
      </c>
      <c r="E2568">
        <v>25</v>
      </c>
      <c r="F2568">
        <v>8</v>
      </c>
      <c r="G2568">
        <v>4</v>
      </c>
      <c r="H2568" s="2">
        <v>0</v>
      </c>
      <c r="I2568">
        <v>2.19</v>
      </c>
      <c r="J2568">
        <v>0.76</v>
      </c>
      <c r="K2568">
        <v>2.96</v>
      </c>
      <c r="L2568" s="2">
        <f>_xlfn.RANK.EQ(I2568, INDEX(CFB!$I$2:$I$1048576, MATCH(W2568, CFB!$W$2:$W$1048576, 0)):INDEX(CFB!$I$2:$I$1048576, MATCH(W2568, CFB!$W$2:$W$1048576, 0) + COUNTIF(CFB!$W$2:$W$1048576, W2568) - 1), 0)</f>
        <v>46</v>
      </c>
      <c r="M2568" s="2">
        <f>_xlfn.RANK.EQ(J2568, INDEX(CFB!$J$2:$J$1048576, MATCH(W2568, CFB!$W$2:$W$1048576, 0)):INDEX(CFB!$J$2:$J$1048576, MATCH(W2568, CFB!$W$2:$W$1048576, 0) + COUNTIF(CFB!$W$2:$W$1048576, W2568) - 1))</f>
        <v>61</v>
      </c>
      <c r="N2568" s="2">
        <f>RANK(K2568, INDEX(CFB!$K$2:$K$1048576, MATCH(W2568, CFB!$W$2:$W$1048576, 0)):INDEX(CFB!$K$2:$K$1048576, MATCH(W2568, CFB!$W$2:$W$1048576, 0) + COUNTIF(CFB!$W$2:$W$1048576, W2568) - 1))</f>
        <v>50</v>
      </c>
      <c r="O2568">
        <v>36.590000000000003</v>
      </c>
      <c r="P2568">
        <v>13.96</v>
      </c>
      <c r="Q2568">
        <v>8.4700000000000006</v>
      </c>
      <c r="R2568">
        <v>5.74</v>
      </c>
      <c r="S2568">
        <v>3.36</v>
      </c>
      <c r="T2568">
        <v>3.09</v>
      </c>
      <c r="U2568">
        <v>5.73</v>
      </c>
      <c r="V2568">
        <v>4.5</v>
      </c>
      <c r="W2568">
        <v>2004</v>
      </c>
      <c r="X2568">
        <f t="shared" si="79"/>
        <v>0</v>
      </c>
    </row>
    <row r="2569" spans="1:24" ht="12.75" hidden="1" customHeight="1" x14ac:dyDescent="0.45">
      <c r="A2569">
        <v>51</v>
      </c>
      <c r="B2569" t="s">
        <v>85</v>
      </c>
      <c r="C2569" t="s">
        <v>180</v>
      </c>
      <c r="D2569" s="2" t="str">
        <f t="shared" si="78"/>
        <v>Washington State2004</v>
      </c>
      <c r="F2569">
        <v>5</v>
      </c>
      <c r="G2569">
        <v>6</v>
      </c>
      <c r="H2569" s="2">
        <v>0</v>
      </c>
      <c r="I2569">
        <v>4.34</v>
      </c>
      <c r="J2569">
        <v>-1.67</v>
      </c>
      <c r="K2569">
        <v>2.67</v>
      </c>
      <c r="L2569" s="2">
        <f>_xlfn.RANK.EQ(I2569, INDEX(CFB!$I$2:$I$1048576, MATCH(W2569, CFB!$W$2:$W$1048576, 0)):INDEX(CFB!$I$2:$I$1048576, MATCH(W2569, CFB!$W$2:$W$1048576, 0) + COUNTIF(CFB!$W$2:$W$1048576, W2569) - 1), 0)</f>
        <v>32</v>
      </c>
      <c r="M2569" s="2">
        <f>_xlfn.RANK.EQ(J2569, INDEX(CFB!$J$2:$J$1048576, MATCH(W2569, CFB!$W$2:$W$1048576, 0)):INDEX(CFB!$J$2:$J$1048576, MATCH(W2569, CFB!$W$2:$W$1048576, 0) + COUNTIF(CFB!$W$2:$W$1048576, W2569) - 1))</f>
        <v>75</v>
      </c>
      <c r="N2569" s="2">
        <f>RANK(K2569, INDEX(CFB!$K$2:$K$1048576, MATCH(W2569, CFB!$W$2:$W$1048576, 0)):INDEX(CFB!$K$2:$K$1048576, MATCH(W2569, CFB!$W$2:$W$1048576, 0) + COUNTIF(CFB!$W$2:$W$1048576, W2569) - 1))</f>
        <v>51</v>
      </c>
      <c r="O2569">
        <v>41.21</v>
      </c>
      <c r="P2569">
        <v>14.99</v>
      </c>
      <c r="Q2569">
        <v>9</v>
      </c>
      <c r="R2569">
        <v>5</v>
      </c>
      <c r="S2569">
        <v>4.55</v>
      </c>
      <c r="T2569">
        <v>2.56</v>
      </c>
      <c r="U2569">
        <v>6.53</v>
      </c>
      <c r="V2569">
        <v>3.68</v>
      </c>
      <c r="W2569">
        <v>2004</v>
      </c>
      <c r="X2569">
        <f t="shared" si="79"/>
        <v>0</v>
      </c>
    </row>
    <row r="2570" spans="1:24" ht="12.75" hidden="1" customHeight="1" x14ac:dyDescent="0.45">
      <c r="A2570">
        <v>52</v>
      </c>
      <c r="B2570" t="s">
        <v>95</v>
      </c>
      <c r="C2570" t="s">
        <v>10</v>
      </c>
      <c r="D2570" s="2" t="str">
        <f t="shared" si="78"/>
        <v>Michigan State2004</v>
      </c>
      <c r="F2570">
        <v>5</v>
      </c>
      <c r="G2570">
        <v>7</v>
      </c>
      <c r="H2570" s="2">
        <v>0</v>
      </c>
      <c r="I2570">
        <v>4.1900000000000004</v>
      </c>
      <c r="J2570">
        <v>-1.89</v>
      </c>
      <c r="K2570">
        <v>2.2999999999999998</v>
      </c>
      <c r="L2570" s="2">
        <f>_xlfn.RANK.EQ(I2570, INDEX(CFB!$I$2:$I$1048576, MATCH(W2570, CFB!$W$2:$W$1048576, 0)):INDEX(CFB!$I$2:$I$1048576, MATCH(W2570, CFB!$W$2:$W$1048576, 0) + COUNTIF(CFB!$W$2:$W$1048576, W2570) - 1), 0)</f>
        <v>33</v>
      </c>
      <c r="M2570" s="2">
        <f>_xlfn.RANK.EQ(J2570, INDEX(CFB!$J$2:$J$1048576, MATCH(W2570, CFB!$W$2:$W$1048576, 0)):INDEX(CFB!$J$2:$J$1048576, MATCH(W2570, CFB!$W$2:$W$1048576, 0) + COUNTIF(CFB!$W$2:$W$1048576, W2570) - 1))</f>
        <v>76</v>
      </c>
      <c r="N2570" s="2">
        <f>RANK(K2570, INDEX(CFB!$K$2:$K$1048576, MATCH(W2570, CFB!$W$2:$W$1048576, 0)):INDEX(CFB!$K$2:$K$1048576, MATCH(W2570, CFB!$W$2:$W$1048576, 0) + COUNTIF(CFB!$W$2:$W$1048576, W2570) - 1))</f>
        <v>52</v>
      </c>
      <c r="O2570">
        <v>42.16</v>
      </c>
      <c r="P2570">
        <v>16.04</v>
      </c>
      <c r="Q2570">
        <v>8.15</v>
      </c>
      <c r="R2570">
        <v>5.57</v>
      </c>
      <c r="S2570">
        <v>6.61</v>
      </c>
      <c r="T2570">
        <v>3.98</v>
      </c>
      <c r="U2570">
        <v>7.11</v>
      </c>
      <c r="V2570">
        <v>4.75</v>
      </c>
      <c r="W2570">
        <v>2004</v>
      </c>
      <c r="X2570">
        <f t="shared" si="79"/>
        <v>0</v>
      </c>
    </row>
    <row r="2571" spans="1:24" ht="12.75" hidden="1" customHeight="1" x14ac:dyDescent="0.45">
      <c r="A2571">
        <v>53</v>
      </c>
      <c r="B2571" t="s">
        <v>81</v>
      </c>
      <c r="C2571" t="s">
        <v>100</v>
      </c>
      <c r="D2571" s="2" t="str">
        <f t="shared" si="78"/>
        <v>Cincinnati2004</v>
      </c>
      <c r="F2571">
        <v>7</v>
      </c>
      <c r="G2571">
        <v>5</v>
      </c>
      <c r="H2571" s="2">
        <v>0</v>
      </c>
      <c r="I2571">
        <v>-7.0000000000000007E-2</v>
      </c>
      <c r="J2571">
        <v>2.36</v>
      </c>
      <c r="K2571">
        <v>2.29</v>
      </c>
      <c r="L2571" s="2">
        <f>_xlfn.RANK.EQ(I2571, INDEX(CFB!$I$2:$I$1048576, MATCH(W2571, CFB!$W$2:$W$1048576, 0)):INDEX(CFB!$I$2:$I$1048576, MATCH(W2571, CFB!$W$2:$W$1048576, 0) + COUNTIF(CFB!$W$2:$W$1048576, W2571) - 1), 0)</f>
        <v>58</v>
      </c>
      <c r="M2571" s="2">
        <f>_xlfn.RANK.EQ(J2571, INDEX(CFB!$J$2:$J$1048576, MATCH(W2571, CFB!$W$2:$W$1048576, 0)):INDEX(CFB!$J$2:$J$1048576, MATCH(W2571, CFB!$W$2:$W$1048576, 0) + COUNTIF(CFB!$W$2:$W$1048576, W2571) - 1))</f>
        <v>44</v>
      </c>
      <c r="N2571" s="2">
        <f>RANK(K2571, INDEX(CFB!$K$2:$K$1048576, MATCH(W2571, CFB!$W$2:$W$1048576, 0)):INDEX(CFB!$K$2:$K$1048576, MATCH(W2571, CFB!$W$2:$W$1048576, 0) + COUNTIF(CFB!$W$2:$W$1048576, W2571) - 1))</f>
        <v>53</v>
      </c>
      <c r="O2571">
        <v>36.880000000000003</v>
      </c>
      <c r="P2571">
        <v>15.14</v>
      </c>
      <c r="Q2571">
        <v>7.82</v>
      </c>
      <c r="R2571">
        <v>6</v>
      </c>
      <c r="S2571">
        <v>5.1100000000000003</v>
      </c>
      <c r="T2571">
        <v>3.52</v>
      </c>
      <c r="U2571">
        <v>6.15</v>
      </c>
      <c r="V2571">
        <v>4.68</v>
      </c>
      <c r="W2571">
        <v>2004</v>
      </c>
      <c r="X2571">
        <f t="shared" si="79"/>
        <v>0</v>
      </c>
    </row>
    <row r="2572" spans="1:24" ht="12.75" hidden="1" customHeight="1" x14ac:dyDescent="0.45">
      <c r="A2572">
        <v>54</v>
      </c>
      <c r="B2572" t="s">
        <v>40</v>
      </c>
      <c r="C2572" t="s">
        <v>182</v>
      </c>
      <c r="D2572" s="2" t="str">
        <f t="shared" si="78"/>
        <v>Iowa State2004</v>
      </c>
      <c r="F2572">
        <v>7</v>
      </c>
      <c r="G2572">
        <v>5</v>
      </c>
      <c r="H2572" s="2">
        <v>0</v>
      </c>
      <c r="I2572">
        <v>-2.86</v>
      </c>
      <c r="J2572">
        <v>4.95</v>
      </c>
      <c r="K2572">
        <v>2.08</v>
      </c>
      <c r="L2572" s="2">
        <f>_xlfn.RANK.EQ(I2572, INDEX(CFB!$I$2:$I$1048576, MATCH(W2572, CFB!$W$2:$W$1048576, 0)):INDEX(CFB!$I$2:$I$1048576, MATCH(W2572, CFB!$W$2:$W$1048576, 0) + COUNTIF(CFB!$W$2:$W$1048576, W2572) - 1), 0)</f>
        <v>84</v>
      </c>
      <c r="M2572" s="2">
        <f>_xlfn.RANK.EQ(J2572, INDEX(CFB!$J$2:$J$1048576, MATCH(W2572, CFB!$W$2:$W$1048576, 0)):INDEX(CFB!$J$2:$J$1048576, MATCH(W2572, CFB!$W$2:$W$1048576, 0) + COUNTIF(CFB!$W$2:$W$1048576, W2572) - 1))</f>
        <v>31</v>
      </c>
      <c r="N2572" s="2">
        <f>RANK(K2572, INDEX(CFB!$K$2:$K$1048576, MATCH(W2572, CFB!$W$2:$W$1048576, 0)):INDEX(CFB!$K$2:$K$1048576, MATCH(W2572, CFB!$W$2:$W$1048576, 0) + COUNTIF(CFB!$W$2:$W$1048576, W2572) - 1))</f>
        <v>54</v>
      </c>
      <c r="O2572">
        <v>32.39</v>
      </c>
      <c r="P2572">
        <v>9.69</v>
      </c>
      <c r="Q2572">
        <v>7.58</v>
      </c>
      <c r="R2572">
        <v>5.22</v>
      </c>
      <c r="S2572">
        <v>4.1399999999999997</v>
      </c>
      <c r="T2572">
        <v>2.84</v>
      </c>
      <c r="U2572">
        <v>5.39</v>
      </c>
      <c r="V2572">
        <v>3.93</v>
      </c>
      <c r="W2572">
        <v>2004</v>
      </c>
      <c r="X2572">
        <f t="shared" si="79"/>
        <v>0</v>
      </c>
    </row>
    <row r="2573" spans="1:24" ht="12.75" hidden="1" customHeight="1" x14ac:dyDescent="0.45">
      <c r="A2573">
        <v>55</v>
      </c>
      <c r="B2573" t="s">
        <v>41</v>
      </c>
      <c r="C2573" t="s">
        <v>182</v>
      </c>
      <c r="D2573" s="2" t="str">
        <f t="shared" si="78"/>
        <v>Kansas State2004</v>
      </c>
      <c r="F2573">
        <v>4</v>
      </c>
      <c r="G2573">
        <v>7</v>
      </c>
      <c r="H2573" s="2">
        <v>0</v>
      </c>
      <c r="I2573">
        <v>7.73</v>
      </c>
      <c r="J2573">
        <v>-5.7</v>
      </c>
      <c r="K2573">
        <v>2.04</v>
      </c>
      <c r="L2573" s="2">
        <f>_xlfn.RANK.EQ(I2573, INDEX(CFB!$I$2:$I$1048576, MATCH(W2573, CFB!$W$2:$W$1048576, 0)):INDEX(CFB!$I$2:$I$1048576, MATCH(W2573, CFB!$W$2:$W$1048576, 0) + COUNTIF(CFB!$W$2:$W$1048576, W2573) - 1), 0)</f>
        <v>15</v>
      </c>
      <c r="M2573" s="2">
        <f>_xlfn.RANK.EQ(J2573, INDEX(CFB!$J$2:$J$1048576, MATCH(W2573, CFB!$W$2:$W$1048576, 0)):INDEX(CFB!$J$2:$J$1048576, MATCH(W2573, CFB!$W$2:$W$1048576, 0) + COUNTIF(CFB!$W$2:$W$1048576, W2573) - 1))</f>
        <v>96</v>
      </c>
      <c r="N2573" s="2">
        <f>RANK(K2573, INDEX(CFB!$K$2:$K$1048576, MATCH(W2573, CFB!$W$2:$W$1048576, 0)):INDEX(CFB!$K$2:$K$1048576, MATCH(W2573, CFB!$W$2:$W$1048576, 0) + COUNTIF(CFB!$W$2:$W$1048576, W2573) - 1))</f>
        <v>55</v>
      </c>
      <c r="O2573">
        <v>44.18</v>
      </c>
      <c r="P2573">
        <v>18.739999999999998</v>
      </c>
      <c r="Q2573">
        <v>7.92</v>
      </c>
      <c r="R2573">
        <v>6.74</v>
      </c>
      <c r="S2573">
        <v>5.28</v>
      </c>
      <c r="T2573">
        <v>3.26</v>
      </c>
      <c r="U2573">
        <v>6.2</v>
      </c>
      <c r="V2573">
        <v>4.72</v>
      </c>
      <c r="W2573">
        <v>2004</v>
      </c>
      <c r="X2573">
        <f t="shared" si="79"/>
        <v>0</v>
      </c>
    </row>
    <row r="2574" spans="1:24" ht="12.75" hidden="1" customHeight="1" x14ac:dyDescent="0.45">
      <c r="A2574">
        <v>56</v>
      </c>
      <c r="B2574" t="s">
        <v>103</v>
      </c>
      <c r="C2574" t="s">
        <v>10</v>
      </c>
      <c r="D2574" s="2" t="str">
        <f t="shared" si="78"/>
        <v>Northwestern2004</v>
      </c>
      <c r="F2574">
        <v>6</v>
      </c>
      <c r="G2574">
        <v>6</v>
      </c>
      <c r="H2574" s="2">
        <v>0</v>
      </c>
      <c r="I2574">
        <v>3.14</v>
      </c>
      <c r="J2574">
        <v>-1.44</v>
      </c>
      <c r="K2574">
        <v>1.71</v>
      </c>
      <c r="L2574" s="2">
        <f>_xlfn.RANK.EQ(I2574, INDEX(CFB!$I$2:$I$1048576, MATCH(W2574, CFB!$W$2:$W$1048576, 0)):INDEX(CFB!$I$2:$I$1048576, MATCH(W2574, CFB!$W$2:$W$1048576, 0) + COUNTIF(CFB!$W$2:$W$1048576, W2574) - 1), 0)</f>
        <v>40</v>
      </c>
      <c r="M2574" s="2">
        <f>_xlfn.RANK.EQ(J2574, INDEX(CFB!$J$2:$J$1048576, MATCH(W2574, CFB!$W$2:$W$1048576, 0)):INDEX(CFB!$J$2:$J$1048576, MATCH(W2574, CFB!$W$2:$W$1048576, 0) + COUNTIF(CFB!$W$2:$W$1048576, W2574) - 1))</f>
        <v>72</v>
      </c>
      <c r="N2574" s="2">
        <f>RANK(K2574, INDEX(CFB!$K$2:$K$1048576, MATCH(W2574, CFB!$W$2:$W$1048576, 0)):INDEX(CFB!$K$2:$K$1048576, MATCH(W2574, CFB!$W$2:$W$1048576, 0) + COUNTIF(CFB!$W$2:$W$1048576, W2574) - 1))</f>
        <v>56</v>
      </c>
      <c r="O2574">
        <v>38.94</v>
      </c>
      <c r="P2574">
        <v>14.76</v>
      </c>
      <c r="Q2574">
        <v>7.85</v>
      </c>
      <c r="R2574">
        <v>5.23</v>
      </c>
      <c r="S2574">
        <v>5.62</v>
      </c>
      <c r="T2574">
        <v>2.88</v>
      </c>
      <c r="U2574">
        <v>6.51</v>
      </c>
      <c r="V2574">
        <v>4.1500000000000004</v>
      </c>
      <c r="W2574">
        <v>2004</v>
      </c>
      <c r="X2574">
        <f t="shared" si="79"/>
        <v>0</v>
      </c>
    </row>
    <row r="2575" spans="1:24" ht="12.75" hidden="1" customHeight="1" x14ac:dyDescent="0.45">
      <c r="A2575">
        <v>57</v>
      </c>
      <c r="B2575" t="s">
        <v>106</v>
      </c>
      <c r="C2575" t="s">
        <v>23</v>
      </c>
      <c r="D2575" s="2" t="str">
        <f t="shared" si="78"/>
        <v>Wake Forest2004</v>
      </c>
      <c r="F2575">
        <v>4</v>
      </c>
      <c r="G2575">
        <v>7</v>
      </c>
      <c r="H2575" s="2">
        <v>0</v>
      </c>
      <c r="I2575">
        <v>-1.56</v>
      </c>
      <c r="J2575">
        <v>3.14</v>
      </c>
      <c r="K2575">
        <v>1.58</v>
      </c>
      <c r="L2575" s="2">
        <f>_xlfn.RANK.EQ(I2575, INDEX(CFB!$I$2:$I$1048576, MATCH(W2575, CFB!$W$2:$W$1048576, 0)):INDEX(CFB!$I$2:$I$1048576, MATCH(W2575, CFB!$W$2:$W$1048576, 0) + COUNTIF(CFB!$W$2:$W$1048576, W2575) - 1), 0)</f>
        <v>72</v>
      </c>
      <c r="M2575" s="2">
        <f>_xlfn.RANK.EQ(J2575, INDEX(CFB!$J$2:$J$1048576, MATCH(W2575, CFB!$W$2:$W$1048576, 0)):INDEX(CFB!$J$2:$J$1048576, MATCH(W2575, CFB!$W$2:$W$1048576, 0) + COUNTIF(CFB!$W$2:$W$1048576, W2575) - 1))</f>
        <v>41</v>
      </c>
      <c r="N2575" s="2">
        <f>RANK(K2575, INDEX(CFB!$K$2:$K$1048576, MATCH(W2575, CFB!$W$2:$W$1048576, 0)):INDEX(CFB!$K$2:$K$1048576, MATCH(W2575, CFB!$W$2:$W$1048576, 0) + COUNTIF(CFB!$W$2:$W$1048576, W2575) - 1))</f>
        <v>57</v>
      </c>
      <c r="O2575">
        <v>35.86</v>
      </c>
      <c r="P2575">
        <v>11.55</v>
      </c>
      <c r="Q2575">
        <v>8.18</v>
      </c>
      <c r="R2575">
        <v>5.85</v>
      </c>
      <c r="S2575">
        <v>5.51</v>
      </c>
      <c r="T2575">
        <v>3.49</v>
      </c>
      <c r="U2575">
        <v>6.37</v>
      </c>
      <c r="V2575">
        <v>4.6500000000000004</v>
      </c>
      <c r="W2575">
        <v>2004</v>
      </c>
      <c r="X2575">
        <f t="shared" si="79"/>
        <v>0</v>
      </c>
    </row>
    <row r="2576" spans="1:24" ht="12.75" hidden="1" customHeight="1" x14ac:dyDescent="0.45">
      <c r="A2576">
        <v>58</v>
      </c>
      <c r="B2576" t="s">
        <v>138</v>
      </c>
      <c r="C2576" t="s">
        <v>31</v>
      </c>
      <c r="D2576" s="2" t="str">
        <f t="shared" si="78"/>
        <v>Wyoming2004</v>
      </c>
      <c r="F2576">
        <v>7</v>
      </c>
      <c r="G2576">
        <v>5</v>
      </c>
      <c r="H2576" s="2">
        <v>0</v>
      </c>
      <c r="I2576">
        <v>0.37</v>
      </c>
      <c r="J2576">
        <v>1.19</v>
      </c>
      <c r="K2576">
        <v>1.56</v>
      </c>
      <c r="L2576" s="2">
        <f>_xlfn.RANK.EQ(I2576, INDEX(CFB!$I$2:$I$1048576, MATCH(W2576, CFB!$W$2:$W$1048576, 0)):INDEX(CFB!$I$2:$I$1048576, MATCH(W2576, CFB!$W$2:$W$1048576, 0) + COUNTIF(CFB!$W$2:$W$1048576, W2576) - 1), 0)</f>
        <v>54</v>
      </c>
      <c r="M2576" s="2">
        <f>_xlfn.RANK.EQ(J2576, INDEX(CFB!$J$2:$J$1048576, MATCH(W2576, CFB!$W$2:$W$1048576, 0)):INDEX(CFB!$J$2:$J$1048576, MATCH(W2576, CFB!$W$2:$W$1048576, 0) + COUNTIF(CFB!$W$2:$W$1048576, W2576) - 1))</f>
        <v>56</v>
      </c>
      <c r="N2576" s="2">
        <f>RANK(K2576, INDEX(CFB!$K$2:$K$1048576, MATCH(W2576, CFB!$W$2:$W$1048576, 0)):INDEX(CFB!$K$2:$K$1048576, MATCH(W2576, CFB!$W$2:$W$1048576, 0) + COUNTIF(CFB!$W$2:$W$1048576, W2576) - 1))</f>
        <v>58</v>
      </c>
      <c r="O2576">
        <v>38.07</v>
      </c>
      <c r="P2576">
        <v>13.69</v>
      </c>
      <c r="Q2576">
        <v>9.02</v>
      </c>
      <c r="R2576">
        <v>5.33</v>
      </c>
      <c r="S2576">
        <v>3.81</v>
      </c>
      <c r="T2576">
        <v>3.45</v>
      </c>
      <c r="U2576">
        <v>6.04</v>
      </c>
      <c r="V2576">
        <v>4.3600000000000003</v>
      </c>
      <c r="W2576">
        <v>2004</v>
      </c>
      <c r="X2576">
        <f t="shared" si="79"/>
        <v>0</v>
      </c>
    </row>
    <row r="2577" spans="1:24" ht="12.75" hidden="1" customHeight="1" x14ac:dyDescent="0.45">
      <c r="A2577">
        <v>59</v>
      </c>
      <c r="B2577" t="s">
        <v>47</v>
      </c>
      <c r="C2577" t="s">
        <v>182</v>
      </c>
      <c r="D2577" s="2" t="str">
        <f t="shared" si="78"/>
        <v>Nebraska2004</v>
      </c>
      <c r="F2577">
        <v>5</v>
      </c>
      <c r="G2577">
        <v>6</v>
      </c>
      <c r="H2577" s="2">
        <v>0</v>
      </c>
      <c r="I2577">
        <v>-0.43</v>
      </c>
      <c r="J2577">
        <v>1.75</v>
      </c>
      <c r="K2577">
        <v>1.32</v>
      </c>
      <c r="L2577" s="2">
        <f>_xlfn.RANK.EQ(I2577, INDEX(CFB!$I$2:$I$1048576, MATCH(W2577, CFB!$W$2:$W$1048576, 0)):INDEX(CFB!$I$2:$I$1048576, MATCH(W2577, CFB!$W$2:$W$1048576, 0) + COUNTIF(CFB!$W$2:$W$1048576, W2577) - 1), 0)</f>
        <v>62</v>
      </c>
      <c r="M2577" s="2">
        <f>_xlfn.RANK.EQ(J2577, INDEX(CFB!$J$2:$J$1048576, MATCH(W2577, CFB!$W$2:$W$1048576, 0)):INDEX(CFB!$J$2:$J$1048576, MATCH(W2577, CFB!$W$2:$W$1048576, 0) + COUNTIF(CFB!$W$2:$W$1048576, W2577) - 1))</f>
        <v>49</v>
      </c>
      <c r="N2577" s="2">
        <f>RANK(K2577, INDEX(CFB!$K$2:$K$1048576, MATCH(W2577, CFB!$W$2:$W$1048576, 0)):INDEX(CFB!$K$2:$K$1048576, MATCH(W2577, CFB!$W$2:$W$1048576, 0) + COUNTIF(CFB!$W$2:$W$1048576, W2577) - 1))</f>
        <v>59</v>
      </c>
      <c r="O2577">
        <v>37.97</v>
      </c>
      <c r="P2577">
        <v>15.56</v>
      </c>
      <c r="Q2577">
        <v>7.73</v>
      </c>
      <c r="R2577">
        <v>5.74</v>
      </c>
      <c r="S2577">
        <v>5.71</v>
      </c>
      <c r="T2577">
        <v>2.41</v>
      </c>
      <c r="U2577">
        <v>6.5</v>
      </c>
      <c r="V2577">
        <v>4.21</v>
      </c>
      <c r="W2577">
        <v>2004</v>
      </c>
      <c r="X2577">
        <f t="shared" si="79"/>
        <v>0</v>
      </c>
    </row>
    <row r="2578" spans="1:24" ht="12.75" hidden="1" customHeight="1" x14ac:dyDescent="0.45">
      <c r="A2578">
        <v>60</v>
      </c>
      <c r="B2578" t="s">
        <v>68</v>
      </c>
      <c r="C2578" t="s">
        <v>100</v>
      </c>
      <c r="D2578" s="2" t="str">
        <f t="shared" si="78"/>
        <v>Memphis2004</v>
      </c>
      <c r="F2578">
        <v>8</v>
      </c>
      <c r="G2578">
        <v>4</v>
      </c>
      <c r="H2578" s="2">
        <v>0</v>
      </c>
      <c r="I2578">
        <v>7.81</v>
      </c>
      <c r="J2578">
        <v>-6.53</v>
      </c>
      <c r="K2578">
        <v>1.28</v>
      </c>
      <c r="L2578" s="2">
        <f>_xlfn.RANK.EQ(I2578, INDEX(CFB!$I$2:$I$1048576, MATCH(W2578, CFB!$W$2:$W$1048576, 0)):INDEX(CFB!$I$2:$I$1048576, MATCH(W2578, CFB!$W$2:$W$1048576, 0) + COUNTIF(CFB!$W$2:$W$1048576, W2578) - 1), 0)</f>
        <v>14</v>
      </c>
      <c r="M2578" s="2">
        <f>_xlfn.RANK.EQ(J2578, INDEX(CFB!$J$2:$J$1048576, MATCH(W2578, CFB!$W$2:$W$1048576, 0)):INDEX(CFB!$J$2:$J$1048576, MATCH(W2578, CFB!$W$2:$W$1048576, 0) + COUNTIF(CFB!$W$2:$W$1048576, W2578) - 1))</f>
        <v>100</v>
      </c>
      <c r="N2578" s="2">
        <f>RANK(K2578, INDEX(CFB!$K$2:$K$1048576, MATCH(W2578, CFB!$W$2:$W$1048576, 0)):INDEX(CFB!$K$2:$K$1048576, MATCH(W2578, CFB!$W$2:$W$1048576, 0) + COUNTIF(CFB!$W$2:$W$1048576, W2578) - 1))</f>
        <v>60</v>
      </c>
      <c r="O2578">
        <v>42.64</v>
      </c>
      <c r="P2578">
        <v>21.93</v>
      </c>
      <c r="Q2578">
        <v>7.97</v>
      </c>
      <c r="R2578">
        <v>6.79</v>
      </c>
      <c r="S2578">
        <v>5.69</v>
      </c>
      <c r="T2578">
        <v>2.91</v>
      </c>
      <c r="U2578">
        <v>6.72</v>
      </c>
      <c r="V2578">
        <v>4.8</v>
      </c>
      <c r="W2578">
        <v>2004</v>
      </c>
      <c r="X2578">
        <f t="shared" si="79"/>
        <v>0</v>
      </c>
    </row>
    <row r="2579" spans="1:24" ht="12.75" hidden="1" customHeight="1" x14ac:dyDescent="0.45">
      <c r="A2579">
        <v>61</v>
      </c>
      <c r="B2579" t="s">
        <v>46</v>
      </c>
      <c r="C2579" t="s">
        <v>182</v>
      </c>
      <c r="D2579" s="2" t="str">
        <f t="shared" si="78"/>
        <v>Missouri2004</v>
      </c>
      <c r="F2579">
        <v>5</v>
      </c>
      <c r="G2579">
        <v>6</v>
      </c>
      <c r="H2579" s="2">
        <v>0</v>
      </c>
      <c r="I2579">
        <v>-3.75</v>
      </c>
      <c r="J2579">
        <v>5.03</v>
      </c>
      <c r="K2579">
        <v>1.27</v>
      </c>
      <c r="L2579" s="2">
        <f>_xlfn.RANK.EQ(I2579, INDEX(CFB!$I$2:$I$1048576, MATCH(W2579, CFB!$W$2:$W$1048576, 0)):INDEX(CFB!$I$2:$I$1048576, MATCH(W2579, CFB!$W$2:$W$1048576, 0) + COUNTIF(CFB!$W$2:$W$1048576, W2579) - 1), 0)</f>
        <v>90</v>
      </c>
      <c r="M2579" s="2">
        <f>_xlfn.RANK.EQ(J2579, INDEX(CFB!$J$2:$J$1048576, MATCH(W2579, CFB!$W$2:$W$1048576, 0)):INDEX(CFB!$J$2:$J$1048576, MATCH(W2579, CFB!$W$2:$W$1048576, 0) + COUNTIF(CFB!$W$2:$W$1048576, W2579) - 1))</f>
        <v>29</v>
      </c>
      <c r="N2579" s="2">
        <f>RANK(K2579, INDEX(CFB!$K$2:$K$1048576, MATCH(W2579, CFB!$W$2:$W$1048576, 0)):INDEX(CFB!$K$2:$K$1048576, MATCH(W2579, CFB!$W$2:$W$1048576, 0) + COUNTIF(CFB!$W$2:$W$1048576, W2579) - 1))</f>
        <v>61</v>
      </c>
      <c r="O2579">
        <v>34.08</v>
      </c>
      <c r="P2579">
        <v>9.1999999999999993</v>
      </c>
      <c r="Q2579">
        <v>6.93</v>
      </c>
      <c r="R2579">
        <v>5.05</v>
      </c>
      <c r="S2579">
        <v>4.8899999999999997</v>
      </c>
      <c r="T2579">
        <v>3.19</v>
      </c>
      <c r="U2579">
        <v>5.74</v>
      </c>
      <c r="V2579">
        <v>4.09</v>
      </c>
      <c r="W2579">
        <v>2004</v>
      </c>
      <c r="X2579">
        <f t="shared" si="79"/>
        <v>0</v>
      </c>
    </row>
    <row r="2580" spans="1:24" ht="12.75" hidden="1" customHeight="1" x14ac:dyDescent="0.45">
      <c r="A2580">
        <v>62</v>
      </c>
      <c r="B2580" t="s">
        <v>51</v>
      </c>
      <c r="C2580" t="s">
        <v>12</v>
      </c>
      <c r="D2580" s="2" t="str">
        <f t="shared" si="78"/>
        <v>Navy2004</v>
      </c>
      <c r="E2580">
        <v>24</v>
      </c>
      <c r="F2580">
        <v>10</v>
      </c>
      <c r="G2580">
        <v>2</v>
      </c>
      <c r="H2580" s="2">
        <v>0</v>
      </c>
      <c r="I2580">
        <v>-1.63</v>
      </c>
      <c r="J2580">
        <v>2.83</v>
      </c>
      <c r="K2580">
        <v>1.2</v>
      </c>
      <c r="L2580" s="2">
        <f>_xlfn.RANK.EQ(I2580, INDEX(CFB!$I$2:$I$1048576, MATCH(W2580, CFB!$W$2:$W$1048576, 0)):INDEX(CFB!$I$2:$I$1048576, MATCH(W2580, CFB!$W$2:$W$1048576, 0) + COUNTIF(CFB!$W$2:$W$1048576, W2580) - 1), 0)</f>
        <v>73</v>
      </c>
      <c r="M2580" s="2">
        <f>_xlfn.RANK.EQ(J2580, INDEX(CFB!$J$2:$J$1048576, MATCH(W2580, CFB!$W$2:$W$1048576, 0)):INDEX(CFB!$J$2:$J$1048576, MATCH(W2580, CFB!$W$2:$W$1048576, 0) + COUNTIF(CFB!$W$2:$W$1048576, W2580) - 1))</f>
        <v>43</v>
      </c>
      <c r="N2580" s="2">
        <f>RANK(K2580, INDEX(CFB!$K$2:$K$1048576, MATCH(W2580, CFB!$W$2:$W$1048576, 0)):INDEX(CFB!$K$2:$K$1048576, MATCH(W2580, CFB!$W$2:$W$1048576, 0) + COUNTIF(CFB!$W$2:$W$1048576, W2580) - 1))</f>
        <v>62</v>
      </c>
      <c r="O2580">
        <v>34.58</v>
      </c>
      <c r="P2580">
        <v>12.78</v>
      </c>
      <c r="Q2580">
        <v>10.5</v>
      </c>
      <c r="R2580">
        <v>5.91</v>
      </c>
      <c r="S2580">
        <v>5.54</v>
      </c>
      <c r="T2580">
        <v>3.44</v>
      </c>
      <c r="U2580">
        <v>6.25</v>
      </c>
      <c r="V2580">
        <v>4.6399999999999997</v>
      </c>
      <c r="W2580">
        <v>2004</v>
      </c>
      <c r="X2580">
        <f t="shared" si="79"/>
        <v>0</v>
      </c>
    </row>
    <row r="2581" spans="1:24" ht="12.75" hidden="1" customHeight="1" x14ac:dyDescent="0.45">
      <c r="A2581">
        <v>63</v>
      </c>
      <c r="B2581" t="s">
        <v>97</v>
      </c>
      <c r="C2581" t="s">
        <v>179</v>
      </c>
      <c r="D2581" s="2" t="str">
        <f t="shared" si="78"/>
        <v>Connecticut2004</v>
      </c>
      <c r="F2581">
        <v>8</v>
      </c>
      <c r="G2581">
        <v>4</v>
      </c>
      <c r="H2581" s="2">
        <v>0</v>
      </c>
      <c r="I2581">
        <v>0.03</v>
      </c>
      <c r="J2581">
        <v>0.81</v>
      </c>
      <c r="K2581">
        <v>0.83</v>
      </c>
      <c r="L2581" s="2">
        <f>_xlfn.RANK.EQ(I2581, INDEX(CFB!$I$2:$I$1048576, MATCH(W2581, CFB!$W$2:$W$1048576, 0)):INDEX(CFB!$I$2:$I$1048576, MATCH(W2581, CFB!$W$2:$W$1048576, 0) + COUNTIF(CFB!$W$2:$W$1048576, W2581) - 1), 0)</f>
        <v>56</v>
      </c>
      <c r="M2581" s="2">
        <f>_xlfn.RANK.EQ(J2581, INDEX(CFB!$J$2:$J$1048576, MATCH(W2581, CFB!$W$2:$W$1048576, 0)):INDEX(CFB!$J$2:$J$1048576, MATCH(W2581, CFB!$W$2:$W$1048576, 0) + COUNTIF(CFB!$W$2:$W$1048576, W2581) - 1))</f>
        <v>60</v>
      </c>
      <c r="N2581" s="2">
        <f>RANK(K2581, INDEX(CFB!$K$2:$K$1048576, MATCH(W2581, CFB!$W$2:$W$1048576, 0)):INDEX(CFB!$K$2:$K$1048576, MATCH(W2581, CFB!$W$2:$W$1048576, 0) + COUNTIF(CFB!$W$2:$W$1048576, W2581) - 1))</f>
        <v>63</v>
      </c>
      <c r="O2581">
        <v>37.9</v>
      </c>
      <c r="P2581">
        <v>14.4</v>
      </c>
      <c r="Q2581">
        <v>8.06</v>
      </c>
      <c r="R2581">
        <v>5.79</v>
      </c>
      <c r="S2581">
        <v>4.63</v>
      </c>
      <c r="T2581">
        <v>3.24</v>
      </c>
      <c r="U2581">
        <v>6.35</v>
      </c>
      <c r="V2581">
        <v>4.37</v>
      </c>
      <c r="W2581">
        <v>2004</v>
      </c>
      <c r="X2581">
        <f t="shared" si="79"/>
        <v>0</v>
      </c>
    </row>
    <row r="2582" spans="1:24" ht="12.75" hidden="1" customHeight="1" x14ac:dyDescent="0.45">
      <c r="A2582">
        <v>64</v>
      </c>
      <c r="B2582" t="s">
        <v>126</v>
      </c>
      <c r="C2582" t="s">
        <v>178</v>
      </c>
      <c r="D2582" s="2" t="str">
        <f t="shared" si="78"/>
        <v>Hawaii2004</v>
      </c>
      <c r="F2582">
        <v>8</v>
      </c>
      <c r="G2582">
        <v>5</v>
      </c>
      <c r="H2582" s="2">
        <v>0</v>
      </c>
      <c r="I2582">
        <v>6.79</v>
      </c>
      <c r="J2582">
        <v>-6.23</v>
      </c>
      <c r="K2582">
        <v>0.56000000000000005</v>
      </c>
      <c r="L2582" s="2">
        <f>_xlfn.RANK.EQ(I2582, INDEX(CFB!$I$2:$I$1048576, MATCH(W2582, CFB!$W$2:$W$1048576, 0)):INDEX(CFB!$I$2:$I$1048576, MATCH(W2582, CFB!$W$2:$W$1048576, 0) + COUNTIF(CFB!$W$2:$W$1048576, W2582) - 1), 0)</f>
        <v>19</v>
      </c>
      <c r="M2582" s="2">
        <f>_xlfn.RANK.EQ(J2582, INDEX(CFB!$J$2:$J$1048576, MATCH(W2582, CFB!$W$2:$W$1048576, 0)):INDEX(CFB!$J$2:$J$1048576, MATCH(W2582, CFB!$W$2:$W$1048576, 0) + COUNTIF(CFB!$W$2:$W$1048576, W2582) - 1))</f>
        <v>98</v>
      </c>
      <c r="N2582" s="2">
        <f>RANK(K2582, INDEX(CFB!$K$2:$K$1048576, MATCH(W2582, CFB!$W$2:$W$1048576, 0)):INDEX(CFB!$K$2:$K$1048576, MATCH(W2582, CFB!$W$2:$W$1048576, 0) + COUNTIF(CFB!$W$2:$W$1048576, W2582) - 1))</f>
        <v>64</v>
      </c>
      <c r="O2582">
        <v>42.7</v>
      </c>
      <c r="P2582">
        <v>26.87</v>
      </c>
      <c r="Q2582">
        <v>7.96</v>
      </c>
      <c r="R2582">
        <v>5.92</v>
      </c>
      <c r="S2582">
        <v>5.2</v>
      </c>
      <c r="T2582">
        <v>4.58</v>
      </c>
      <c r="U2582">
        <v>6.93</v>
      </c>
      <c r="V2582">
        <v>5.25</v>
      </c>
      <c r="W2582">
        <v>2004</v>
      </c>
      <c r="X2582">
        <f t="shared" si="79"/>
        <v>0</v>
      </c>
    </row>
    <row r="2583" spans="1:24" ht="12.75" hidden="1" customHeight="1" x14ac:dyDescent="0.45">
      <c r="A2583">
        <v>65</v>
      </c>
      <c r="B2583" t="s">
        <v>131</v>
      </c>
      <c r="C2583" t="s">
        <v>31</v>
      </c>
      <c r="D2583" s="2" t="str">
        <f t="shared" si="78"/>
        <v>Air Force2004</v>
      </c>
      <c r="F2583">
        <v>5</v>
      </c>
      <c r="G2583">
        <v>6</v>
      </c>
      <c r="H2583" s="2">
        <v>0</v>
      </c>
      <c r="I2583">
        <v>5.57</v>
      </c>
      <c r="J2583">
        <v>-5.04</v>
      </c>
      <c r="K2583">
        <v>0.52</v>
      </c>
      <c r="L2583" s="2">
        <f>_xlfn.RANK.EQ(I2583, INDEX(CFB!$I$2:$I$1048576, MATCH(W2583, CFB!$W$2:$W$1048576, 0)):INDEX(CFB!$I$2:$I$1048576, MATCH(W2583, CFB!$W$2:$W$1048576, 0) + COUNTIF(CFB!$W$2:$W$1048576, W2583) - 1), 0)</f>
        <v>26</v>
      </c>
      <c r="M2583" s="2">
        <f>_xlfn.RANK.EQ(J2583, INDEX(CFB!$J$2:$J$1048576, MATCH(W2583, CFB!$W$2:$W$1048576, 0)):INDEX(CFB!$J$2:$J$1048576, MATCH(W2583, CFB!$W$2:$W$1048576, 0) + COUNTIF(CFB!$W$2:$W$1048576, W2583) - 1))</f>
        <v>92</v>
      </c>
      <c r="N2583" s="2">
        <f>RANK(K2583, INDEX(CFB!$K$2:$K$1048576, MATCH(W2583, CFB!$W$2:$W$1048576, 0)):INDEX(CFB!$K$2:$K$1048576, MATCH(W2583, CFB!$W$2:$W$1048576, 0) + COUNTIF(CFB!$W$2:$W$1048576, W2583) - 1))</f>
        <v>65</v>
      </c>
      <c r="O2583">
        <v>41.97</v>
      </c>
      <c r="P2583">
        <v>19.78</v>
      </c>
      <c r="Q2583">
        <v>10.39</v>
      </c>
      <c r="R2583">
        <v>6.38</v>
      </c>
      <c r="S2583">
        <v>5.47</v>
      </c>
      <c r="T2583">
        <v>4.0199999999999996</v>
      </c>
      <c r="U2583">
        <v>6.65</v>
      </c>
      <c r="V2583">
        <v>5.14</v>
      </c>
      <c r="W2583">
        <v>2004</v>
      </c>
      <c r="X2583">
        <f t="shared" si="79"/>
        <v>0</v>
      </c>
    </row>
    <row r="2584" spans="1:24" ht="12.75" hidden="1" customHeight="1" x14ac:dyDescent="0.45">
      <c r="A2584">
        <v>66</v>
      </c>
      <c r="B2584" t="s">
        <v>120</v>
      </c>
      <c r="C2584" t="s">
        <v>180</v>
      </c>
      <c r="D2584" s="2" t="str">
        <f t="shared" si="78"/>
        <v>Arizona2004</v>
      </c>
      <c r="F2584">
        <v>3</v>
      </c>
      <c r="G2584">
        <v>8</v>
      </c>
      <c r="H2584" s="2">
        <v>0</v>
      </c>
      <c r="I2584">
        <v>-5.9</v>
      </c>
      <c r="J2584">
        <v>6.27</v>
      </c>
      <c r="K2584">
        <v>0.37</v>
      </c>
      <c r="L2584" s="2">
        <f>_xlfn.RANK.EQ(I2584, INDEX(CFB!$I$2:$I$1048576, MATCH(W2584, CFB!$W$2:$W$1048576, 0)):INDEX(CFB!$I$2:$I$1048576, MATCH(W2584, CFB!$W$2:$W$1048576, 0) + COUNTIF(CFB!$W$2:$W$1048576, W2584) - 1), 0)</f>
        <v>103</v>
      </c>
      <c r="M2584" s="2">
        <f>_xlfn.RANK.EQ(J2584, INDEX(CFB!$J$2:$J$1048576, MATCH(W2584, CFB!$W$2:$W$1048576, 0)):INDEX(CFB!$J$2:$J$1048576, MATCH(W2584, CFB!$W$2:$W$1048576, 0) + COUNTIF(CFB!$W$2:$W$1048576, W2584) - 1))</f>
        <v>25</v>
      </c>
      <c r="N2584" s="2">
        <f>RANK(K2584, INDEX(CFB!$K$2:$K$1048576, MATCH(W2584, CFB!$W$2:$W$1048576, 0)):INDEX(CFB!$K$2:$K$1048576, MATCH(W2584, CFB!$W$2:$W$1048576, 0) + COUNTIF(CFB!$W$2:$W$1048576, W2584) - 1))</f>
        <v>66</v>
      </c>
      <c r="O2584">
        <v>31.42</v>
      </c>
      <c r="P2584">
        <v>7.66</v>
      </c>
      <c r="Q2584">
        <v>8.3800000000000008</v>
      </c>
      <c r="R2584">
        <v>5.37</v>
      </c>
      <c r="S2584">
        <v>4.46</v>
      </c>
      <c r="T2584">
        <v>2.2000000000000002</v>
      </c>
      <c r="U2584">
        <v>6.06</v>
      </c>
      <c r="V2584">
        <v>3.79</v>
      </c>
      <c r="W2584">
        <v>2004</v>
      </c>
      <c r="X2584">
        <f t="shared" si="79"/>
        <v>0</v>
      </c>
    </row>
    <row r="2585" spans="1:24" ht="12.75" hidden="1" customHeight="1" x14ac:dyDescent="0.45">
      <c r="A2585">
        <v>67</v>
      </c>
      <c r="B2585" t="s">
        <v>104</v>
      </c>
      <c r="C2585" t="s">
        <v>31</v>
      </c>
      <c r="D2585" s="2" t="str">
        <f t="shared" si="78"/>
        <v>Colorado State2004</v>
      </c>
      <c r="F2585">
        <v>4</v>
      </c>
      <c r="G2585">
        <v>7</v>
      </c>
      <c r="H2585" s="2">
        <v>0</v>
      </c>
      <c r="I2585">
        <v>-7.0000000000000007E-2</v>
      </c>
      <c r="J2585">
        <v>0.15</v>
      </c>
      <c r="K2585">
        <v>0.08</v>
      </c>
      <c r="L2585" s="2">
        <f>_xlfn.RANK.EQ(I2585, INDEX(CFB!$I$2:$I$1048576, MATCH(W2585, CFB!$W$2:$W$1048576, 0)):INDEX(CFB!$I$2:$I$1048576, MATCH(W2585, CFB!$W$2:$W$1048576, 0) + COUNTIF(CFB!$W$2:$W$1048576, W2585) - 1), 0)</f>
        <v>58</v>
      </c>
      <c r="M2585" s="2">
        <f>_xlfn.RANK.EQ(J2585, INDEX(CFB!$J$2:$J$1048576, MATCH(W2585, CFB!$W$2:$W$1048576, 0)):INDEX(CFB!$J$2:$J$1048576, MATCH(W2585, CFB!$W$2:$W$1048576, 0) + COUNTIF(CFB!$W$2:$W$1048576, W2585) - 1))</f>
        <v>65</v>
      </c>
      <c r="N2585" s="2">
        <f>RANK(K2585, INDEX(CFB!$K$2:$K$1048576, MATCH(W2585, CFB!$W$2:$W$1048576, 0)):INDEX(CFB!$K$2:$K$1048576, MATCH(W2585, CFB!$W$2:$W$1048576, 0) + COUNTIF(CFB!$W$2:$W$1048576, W2585) - 1))</f>
        <v>67</v>
      </c>
      <c r="O2585">
        <v>37.229999999999997</v>
      </c>
      <c r="P2585">
        <v>16.059999999999999</v>
      </c>
      <c r="Q2585">
        <v>10</v>
      </c>
      <c r="R2585">
        <v>4.62</v>
      </c>
      <c r="S2585">
        <v>4.07</v>
      </c>
      <c r="T2585">
        <v>4.26</v>
      </c>
      <c r="U2585">
        <v>6.66</v>
      </c>
      <c r="V2585">
        <v>4.57</v>
      </c>
      <c r="W2585">
        <v>2004</v>
      </c>
      <c r="X2585">
        <f t="shared" si="79"/>
        <v>0</v>
      </c>
    </row>
    <row r="2586" spans="1:24" ht="12.75" hidden="1" customHeight="1" x14ac:dyDescent="0.45">
      <c r="A2586">
        <v>68</v>
      </c>
      <c r="B2586" t="s">
        <v>87</v>
      </c>
      <c r="C2586" t="s">
        <v>161</v>
      </c>
      <c r="D2586" s="2" t="str">
        <f t="shared" si="78"/>
        <v>Northern Illinois2004</v>
      </c>
      <c r="F2586">
        <v>9</v>
      </c>
      <c r="G2586">
        <v>3</v>
      </c>
      <c r="H2586" s="2">
        <v>0</v>
      </c>
      <c r="I2586">
        <v>4.84</v>
      </c>
      <c r="J2586">
        <v>-4.78</v>
      </c>
      <c r="K2586">
        <v>0.06</v>
      </c>
      <c r="L2586" s="2">
        <f>_xlfn.RANK.EQ(I2586, INDEX(CFB!$I$2:$I$1048576, MATCH(W2586, CFB!$W$2:$W$1048576, 0)):INDEX(CFB!$I$2:$I$1048576, MATCH(W2586, CFB!$W$2:$W$1048576, 0) + COUNTIF(CFB!$W$2:$W$1048576, W2586) - 1), 0)</f>
        <v>28</v>
      </c>
      <c r="M2586" s="2">
        <f>_xlfn.RANK.EQ(J2586, INDEX(CFB!$J$2:$J$1048576, MATCH(W2586, CFB!$W$2:$W$1048576, 0)):INDEX(CFB!$J$2:$J$1048576, MATCH(W2586, CFB!$W$2:$W$1048576, 0) + COUNTIF(CFB!$W$2:$W$1048576, W2586) - 1))</f>
        <v>91</v>
      </c>
      <c r="N2586" s="2">
        <f>RANK(K2586, INDEX(CFB!$K$2:$K$1048576, MATCH(W2586, CFB!$W$2:$W$1048576, 0)):INDEX(CFB!$K$2:$K$1048576, MATCH(W2586, CFB!$W$2:$W$1048576, 0) + COUNTIF(CFB!$W$2:$W$1048576, W2586) - 1))</f>
        <v>68</v>
      </c>
      <c r="O2586">
        <v>38.75</v>
      </c>
      <c r="P2586">
        <v>20</v>
      </c>
      <c r="Q2586">
        <v>8.1199999999999992</v>
      </c>
      <c r="R2586">
        <v>6.08</v>
      </c>
      <c r="S2586">
        <v>5.45</v>
      </c>
      <c r="T2586">
        <v>4.0599999999999996</v>
      </c>
      <c r="U2586">
        <v>6.4</v>
      </c>
      <c r="V2586">
        <v>4.99</v>
      </c>
      <c r="W2586">
        <v>2004</v>
      </c>
      <c r="X2586">
        <f t="shared" si="79"/>
        <v>0</v>
      </c>
    </row>
    <row r="2587" spans="1:24" ht="12.75" hidden="1" customHeight="1" x14ac:dyDescent="0.45">
      <c r="A2587">
        <v>69</v>
      </c>
      <c r="B2587" t="s">
        <v>137</v>
      </c>
      <c r="C2587" t="s">
        <v>178</v>
      </c>
      <c r="D2587" s="2" t="str">
        <f t="shared" si="78"/>
        <v>Louisiana Tech2004</v>
      </c>
      <c r="F2587">
        <v>6</v>
      </c>
      <c r="G2587">
        <v>6</v>
      </c>
      <c r="H2587" s="2">
        <v>0</v>
      </c>
      <c r="I2587">
        <v>-1.08</v>
      </c>
      <c r="J2587">
        <v>1.07</v>
      </c>
      <c r="K2587">
        <v>0</v>
      </c>
      <c r="L2587" s="2">
        <f>_xlfn.RANK.EQ(I2587, INDEX(CFB!$I$2:$I$1048576, MATCH(W2587, CFB!$W$2:$W$1048576, 0)):INDEX(CFB!$I$2:$I$1048576, MATCH(W2587, CFB!$W$2:$W$1048576, 0) + COUNTIF(CFB!$W$2:$W$1048576, W2587) - 1), 0)</f>
        <v>65</v>
      </c>
      <c r="M2587" s="2">
        <f>_xlfn.RANK.EQ(J2587, INDEX(CFB!$J$2:$J$1048576, MATCH(W2587, CFB!$W$2:$W$1048576, 0)):INDEX(CFB!$J$2:$J$1048576, MATCH(W2587, CFB!$W$2:$W$1048576, 0) + COUNTIF(CFB!$W$2:$W$1048576, W2587) - 1))</f>
        <v>57</v>
      </c>
      <c r="N2587" s="2">
        <f>RANK(K2587, INDEX(CFB!$K$2:$K$1048576, MATCH(W2587, CFB!$W$2:$W$1048576, 0)):INDEX(CFB!$K$2:$K$1048576, MATCH(W2587, CFB!$W$2:$W$1048576, 0) + COUNTIF(CFB!$W$2:$W$1048576, W2587) - 1))</f>
        <v>69</v>
      </c>
      <c r="O2587">
        <v>36.18</v>
      </c>
      <c r="P2587">
        <v>18.02</v>
      </c>
      <c r="Q2587">
        <v>8.58</v>
      </c>
      <c r="R2587">
        <v>5.72</v>
      </c>
      <c r="S2587">
        <v>5.52</v>
      </c>
      <c r="T2587">
        <v>3.53</v>
      </c>
      <c r="U2587">
        <v>6.61</v>
      </c>
      <c r="V2587">
        <v>4.59</v>
      </c>
      <c r="W2587">
        <v>2004</v>
      </c>
      <c r="X2587">
        <f t="shared" si="79"/>
        <v>0</v>
      </c>
    </row>
    <row r="2588" spans="1:24" ht="12.75" hidden="1" customHeight="1" x14ac:dyDescent="0.45">
      <c r="A2588">
        <v>70</v>
      </c>
      <c r="B2588" t="s">
        <v>53</v>
      </c>
      <c r="C2588" t="s">
        <v>179</v>
      </c>
      <c r="D2588" s="2" t="str">
        <f t="shared" si="78"/>
        <v>Syracuse2004</v>
      </c>
      <c r="F2588">
        <v>6</v>
      </c>
      <c r="G2588">
        <v>6</v>
      </c>
      <c r="H2588" s="2">
        <v>0</v>
      </c>
      <c r="I2588">
        <v>0.83</v>
      </c>
      <c r="J2588">
        <v>-0.9</v>
      </c>
      <c r="K2588">
        <v>-7.0000000000000007E-2</v>
      </c>
      <c r="L2588" s="2">
        <f>_xlfn.RANK.EQ(I2588, INDEX(CFB!$I$2:$I$1048576, MATCH(W2588, CFB!$W$2:$W$1048576, 0)):INDEX(CFB!$I$2:$I$1048576, MATCH(W2588, CFB!$W$2:$W$1048576, 0) + COUNTIF(CFB!$W$2:$W$1048576, W2588) - 1), 0)</f>
        <v>53</v>
      </c>
      <c r="M2588" s="2">
        <f>_xlfn.RANK.EQ(J2588, INDEX(CFB!$J$2:$J$1048576, MATCH(W2588, CFB!$W$2:$W$1048576, 0)):INDEX(CFB!$J$2:$J$1048576, MATCH(W2588, CFB!$W$2:$W$1048576, 0) + COUNTIF(CFB!$W$2:$W$1048576, W2588) - 1))</f>
        <v>68</v>
      </c>
      <c r="N2588" s="2">
        <f>RANK(K2588, INDEX(CFB!$K$2:$K$1048576, MATCH(W2588, CFB!$W$2:$W$1048576, 0)):INDEX(CFB!$K$2:$K$1048576, MATCH(W2588, CFB!$W$2:$W$1048576, 0) + COUNTIF(CFB!$W$2:$W$1048576, W2588) - 1))</f>
        <v>70</v>
      </c>
      <c r="O2588">
        <v>37.229999999999997</v>
      </c>
      <c r="P2588">
        <v>18.12</v>
      </c>
      <c r="Q2588">
        <v>7.66</v>
      </c>
      <c r="R2588">
        <v>6.64</v>
      </c>
      <c r="S2588">
        <v>5.42</v>
      </c>
      <c r="T2588">
        <v>3.8</v>
      </c>
      <c r="U2588">
        <v>6.22</v>
      </c>
      <c r="V2588">
        <v>5</v>
      </c>
      <c r="W2588">
        <v>2004</v>
      </c>
      <c r="X2588">
        <f t="shared" si="79"/>
        <v>0</v>
      </c>
    </row>
    <row r="2589" spans="1:24" ht="12.75" hidden="1" customHeight="1" x14ac:dyDescent="0.45">
      <c r="A2589">
        <v>71</v>
      </c>
      <c r="B2589" t="s">
        <v>128</v>
      </c>
      <c r="C2589" t="s">
        <v>174</v>
      </c>
      <c r="D2589" s="2" t="str">
        <f t="shared" si="78"/>
        <v>Troy2004</v>
      </c>
      <c r="F2589">
        <v>7</v>
      </c>
      <c r="G2589">
        <v>5</v>
      </c>
      <c r="H2589" s="2">
        <v>0</v>
      </c>
      <c r="I2589">
        <v>-3.95</v>
      </c>
      <c r="J2589">
        <v>3.48</v>
      </c>
      <c r="K2589">
        <v>-0.47</v>
      </c>
      <c r="L2589" s="2">
        <f>_xlfn.RANK.EQ(I2589, INDEX(CFB!$I$2:$I$1048576, MATCH(W2589, CFB!$W$2:$W$1048576, 0)):INDEX(CFB!$I$2:$I$1048576, MATCH(W2589, CFB!$W$2:$W$1048576, 0) + COUNTIF(CFB!$W$2:$W$1048576, W2589) - 1), 0)</f>
        <v>93</v>
      </c>
      <c r="M2589" s="2">
        <f>_xlfn.RANK.EQ(J2589, INDEX(CFB!$J$2:$J$1048576, MATCH(W2589, CFB!$W$2:$W$1048576, 0)):INDEX(CFB!$J$2:$J$1048576, MATCH(W2589, CFB!$W$2:$W$1048576, 0) + COUNTIF(CFB!$W$2:$W$1048576, W2589) - 1))</f>
        <v>37</v>
      </c>
      <c r="N2589" s="2">
        <f>RANK(K2589, INDEX(CFB!$K$2:$K$1048576, MATCH(W2589, CFB!$W$2:$W$1048576, 0)):INDEX(CFB!$K$2:$K$1048576, MATCH(W2589, CFB!$W$2:$W$1048576, 0) + COUNTIF(CFB!$W$2:$W$1048576, W2589) - 1))</f>
        <v>71</v>
      </c>
      <c r="O2589">
        <v>31.21</v>
      </c>
      <c r="P2589">
        <v>11.79</v>
      </c>
      <c r="Q2589">
        <v>6.91</v>
      </c>
      <c r="R2589">
        <v>5.25</v>
      </c>
      <c r="S2589">
        <v>4.21</v>
      </c>
      <c r="T2589">
        <v>2.57</v>
      </c>
      <c r="U2589">
        <v>5.12</v>
      </c>
      <c r="V2589">
        <v>3.88</v>
      </c>
      <c r="W2589">
        <v>2004</v>
      </c>
      <c r="X2589">
        <f t="shared" si="79"/>
        <v>0</v>
      </c>
    </row>
    <row r="2590" spans="1:24" ht="28.5" hidden="1" x14ac:dyDescent="0.45">
      <c r="A2590">
        <v>72</v>
      </c>
      <c r="B2590" t="s">
        <v>150</v>
      </c>
      <c r="C2590" t="s">
        <v>100</v>
      </c>
      <c r="D2590" s="2" t="str">
        <f t="shared" si="78"/>
        <v>Southern Mississippi2004</v>
      </c>
      <c r="F2590">
        <v>7</v>
      </c>
      <c r="G2590">
        <v>5</v>
      </c>
      <c r="H2590" s="2">
        <v>0</v>
      </c>
      <c r="I2590">
        <v>-1.95</v>
      </c>
      <c r="J2590">
        <v>0.86</v>
      </c>
      <c r="K2590">
        <v>-1.0900000000000001</v>
      </c>
      <c r="L2590" s="2">
        <f>_xlfn.RANK.EQ(I2590, INDEX(CFB!$I$2:$I$1048576, MATCH(W2590, CFB!$W$2:$W$1048576, 0)):INDEX(CFB!$I$2:$I$1048576, MATCH(W2590, CFB!$W$2:$W$1048576, 0) + COUNTIF(CFB!$W$2:$W$1048576, W2590) - 1), 0)</f>
        <v>77</v>
      </c>
      <c r="M2590" s="2">
        <f>_xlfn.RANK.EQ(J2590, INDEX(CFB!$J$2:$J$1048576, MATCH(W2590, CFB!$W$2:$W$1048576, 0)):INDEX(CFB!$J$2:$J$1048576, MATCH(W2590, CFB!$W$2:$W$1048576, 0) + COUNTIF(CFB!$W$2:$W$1048576, W2590) - 1))</f>
        <v>59</v>
      </c>
      <c r="N2590" s="2">
        <f>RANK(K2590, INDEX(CFB!$K$2:$K$1048576, MATCH(W2590, CFB!$W$2:$W$1048576, 0)):INDEX(CFB!$K$2:$K$1048576, MATCH(W2590, CFB!$W$2:$W$1048576, 0) + COUNTIF(CFB!$W$2:$W$1048576, W2590) - 1))</f>
        <v>72</v>
      </c>
      <c r="O2590">
        <v>33.67</v>
      </c>
      <c r="P2590">
        <v>13.98</v>
      </c>
      <c r="Q2590">
        <v>6.97</v>
      </c>
      <c r="R2590">
        <v>5.34</v>
      </c>
      <c r="S2590">
        <v>4.7</v>
      </c>
      <c r="T2590">
        <v>3.39</v>
      </c>
      <c r="U2590">
        <v>5.58</v>
      </c>
      <c r="V2590">
        <v>4.34</v>
      </c>
      <c r="W2590">
        <v>2004</v>
      </c>
      <c r="X2590">
        <f t="shared" si="79"/>
        <v>0</v>
      </c>
    </row>
    <row r="2591" spans="1:24" ht="12.75" hidden="1" customHeight="1" x14ac:dyDescent="0.45">
      <c r="A2591">
        <v>73</v>
      </c>
      <c r="B2591" t="s">
        <v>94</v>
      </c>
      <c r="C2591" t="s">
        <v>161</v>
      </c>
      <c r="D2591" s="2" t="str">
        <f t="shared" si="78"/>
        <v>Toledo2004</v>
      </c>
      <c r="F2591">
        <v>9</v>
      </c>
      <c r="G2591">
        <v>4</v>
      </c>
      <c r="H2591" s="2">
        <v>0</v>
      </c>
      <c r="I2591">
        <v>2.64</v>
      </c>
      <c r="J2591">
        <v>-4.29</v>
      </c>
      <c r="K2591">
        <v>-1.65</v>
      </c>
      <c r="L2591" s="2">
        <f>_xlfn.RANK.EQ(I2591, INDEX(CFB!$I$2:$I$1048576, MATCH(W2591, CFB!$W$2:$W$1048576, 0)):INDEX(CFB!$I$2:$I$1048576, MATCH(W2591, CFB!$W$2:$W$1048576, 0) + COUNTIF(CFB!$W$2:$W$1048576, W2591) - 1), 0)</f>
        <v>43</v>
      </c>
      <c r="M2591" s="2">
        <f>_xlfn.RANK.EQ(J2591, INDEX(CFB!$J$2:$J$1048576, MATCH(W2591, CFB!$W$2:$W$1048576, 0)):INDEX(CFB!$J$2:$J$1048576, MATCH(W2591, CFB!$W$2:$W$1048576, 0) + COUNTIF(CFB!$W$2:$W$1048576, W2591) - 1))</f>
        <v>83</v>
      </c>
      <c r="N2591" s="2">
        <f>RANK(K2591, INDEX(CFB!$K$2:$K$1048576, MATCH(W2591, CFB!$W$2:$W$1048576, 0)):INDEX(CFB!$K$2:$K$1048576, MATCH(W2591, CFB!$W$2:$W$1048576, 0) + COUNTIF(CFB!$W$2:$W$1048576, W2591) - 1))</f>
        <v>73</v>
      </c>
      <c r="O2591">
        <v>38.729999999999997</v>
      </c>
      <c r="P2591">
        <v>22.9</v>
      </c>
      <c r="Q2591">
        <v>9</v>
      </c>
      <c r="R2591">
        <v>6.72</v>
      </c>
      <c r="S2591">
        <v>4.3099999999999996</v>
      </c>
      <c r="T2591">
        <v>3.6</v>
      </c>
      <c r="U2591">
        <v>6.44</v>
      </c>
      <c r="V2591">
        <v>5.1100000000000003</v>
      </c>
      <c r="W2591">
        <v>2004</v>
      </c>
      <c r="X2591">
        <f t="shared" si="79"/>
        <v>0</v>
      </c>
    </row>
    <row r="2592" spans="1:24" ht="12.75" hidden="1" customHeight="1" x14ac:dyDescent="0.45">
      <c r="A2592">
        <v>74</v>
      </c>
      <c r="B2592" t="s">
        <v>86</v>
      </c>
      <c r="C2592" t="s">
        <v>162</v>
      </c>
      <c r="D2592" s="2" t="str">
        <f t="shared" si="78"/>
        <v>Miami (OH)2004</v>
      </c>
      <c r="F2592">
        <v>8</v>
      </c>
      <c r="G2592">
        <v>5</v>
      </c>
      <c r="H2592" s="2">
        <v>0</v>
      </c>
      <c r="I2592">
        <v>-0.48</v>
      </c>
      <c r="J2592">
        <v>-1.45</v>
      </c>
      <c r="K2592">
        <v>-1.93</v>
      </c>
      <c r="L2592" s="2">
        <f>_xlfn.RANK.EQ(I2592, INDEX(CFB!$I$2:$I$1048576, MATCH(W2592, CFB!$W$2:$W$1048576, 0)):INDEX(CFB!$I$2:$I$1048576, MATCH(W2592, CFB!$W$2:$W$1048576, 0) + COUNTIF(CFB!$W$2:$W$1048576, W2592) - 1), 0)</f>
        <v>63</v>
      </c>
      <c r="M2592" s="2">
        <f>_xlfn.RANK.EQ(J2592, INDEX(CFB!$J$2:$J$1048576, MATCH(W2592, CFB!$W$2:$W$1048576, 0)):INDEX(CFB!$J$2:$J$1048576, MATCH(W2592, CFB!$W$2:$W$1048576, 0) + COUNTIF(CFB!$W$2:$W$1048576, W2592) - 1))</f>
        <v>73</v>
      </c>
      <c r="N2592" s="2">
        <f>RANK(K2592, INDEX(CFB!$K$2:$K$1048576, MATCH(W2592, CFB!$W$2:$W$1048576, 0)):INDEX(CFB!$K$2:$K$1048576, MATCH(W2592, CFB!$W$2:$W$1048576, 0) + COUNTIF(CFB!$W$2:$W$1048576, W2592) - 1))</f>
        <v>74</v>
      </c>
      <c r="O2592">
        <v>36.67</v>
      </c>
      <c r="P2592">
        <v>17.09</v>
      </c>
      <c r="Q2592">
        <v>8.3800000000000008</v>
      </c>
      <c r="R2592">
        <v>6.27</v>
      </c>
      <c r="S2592">
        <v>3.71</v>
      </c>
      <c r="T2592">
        <v>3.39</v>
      </c>
      <c r="U2592">
        <v>6.05</v>
      </c>
      <c r="V2592">
        <v>4.7300000000000004</v>
      </c>
      <c r="W2592">
        <v>2004</v>
      </c>
      <c r="X2592">
        <f t="shared" si="79"/>
        <v>0</v>
      </c>
    </row>
    <row r="2593" spans="1:24" ht="12.75" hidden="1" customHeight="1" x14ac:dyDescent="0.45">
      <c r="A2593">
        <v>75</v>
      </c>
      <c r="B2593" t="s">
        <v>135</v>
      </c>
      <c r="C2593" t="s">
        <v>100</v>
      </c>
      <c r="D2593" s="2" t="str">
        <f t="shared" si="78"/>
        <v>UAB2004</v>
      </c>
      <c r="F2593">
        <v>7</v>
      </c>
      <c r="G2593">
        <v>5</v>
      </c>
      <c r="H2593" s="2">
        <v>0</v>
      </c>
      <c r="I2593">
        <v>2.4700000000000002</v>
      </c>
      <c r="J2593">
        <v>-4.63</v>
      </c>
      <c r="K2593">
        <v>-2.15</v>
      </c>
      <c r="L2593" s="2">
        <f>_xlfn.RANK.EQ(I2593, INDEX(CFB!$I$2:$I$1048576, MATCH(W2593, CFB!$W$2:$W$1048576, 0)):INDEX(CFB!$I$2:$I$1048576, MATCH(W2593, CFB!$W$2:$W$1048576, 0) + COUNTIF(CFB!$W$2:$W$1048576, W2593) - 1), 0)</f>
        <v>44</v>
      </c>
      <c r="M2593" s="2">
        <f>_xlfn.RANK.EQ(J2593, INDEX(CFB!$J$2:$J$1048576, MATCH(W2593, CFB!$W$2:$W$1048576, 0)):INDEX(CFB!$J$2:$J$1048576, MATCH(W2593, CFB!$W$2:$W$1048576, 0) + COUNTIF(CFB!$W$2:$W$1048576, W2593) - 1))</f>
        <v>87</v>
      </c>
      <c r="N2593" s="2">
        <f>RANK(K2593, INDEX(CFB!$K$2:$K$1048576, MATCH(W2593, CFB!$W$2:$W$1048576, 0)):INDEX(CFB!$K$2:$K$1048576, MATCH(W2593, CFB!$W$2:$W$1048576, 0) + COUNTIF(CFB!$W$2:$W$1048576, W2593) - 1))</f>
        <v>75</v>
      </c>
      <c r="O2593">
        <v>38.409999999999997</v>
      </c>
      <c r="P2593">
        <v>19.98</v>
      </c>
      <c r="Q2593">
        <v>9.35</v>
      </c>
      <c r="R2593">
        <v>6.37</v>
      </c>
      <c r="S2593">
        <v>4.87</v>
      </c>
      <c r="T2593">
        <v>2.91</v>
      </c>
      <c r="U2593">
        <v>6.85</v>
      </c>
      <c r="V2593">
        <v>4.67</v>
      </c>
      <c r="W2593">
        <v>2004</v>
      </c>
      <c r="X2593">
        <f t="shared" si="79"/>
        <v>0</v>
      </c>
    </row>
    <row r="2594" spans="1:24" ht="12.75" hidden="1" customHeight="1" x14ac:dyDescent="0.45">
      <c r="A2594">
        <v>76</v>
      </c>
      <c r="B2594" t="s">
        <v>19</v>
      </c>
      <c r="C2594" t="s">
        <v>157</v>
      </c>
      <c r="D2594" s="2" t="str">
        <f t="shared" si="78"/>
        <v>Ole Miss2004</v>
      </c>
      <c r="F2594">
        <v>4</v>
      </c>
      <c r="G2594">
        <v>7</v>
      </c>
      <c r="H2594" s="2">
        <v>0</v>
      </c>
      <c r="I2594">
        <v>-2.74</v>
      </c>
      <c r="J2594">
        <v>0.57999999999999996</v>
      </c>
      <c r="K2594">
        <v>-2.17</v>
      </c>
      <c r="L2594" s="2">
        <f>_xlfn.RANK.EQ(I2594, INDEX(CFB!$I$2:$I$1048576, MATCH(W2594, CFB!$W$2:$W$1048576, 0)):INDEX(CFB!$I$2:$I$1048576, MATCH(W2594, CFB!$W$2:$W$1048576, 0) + COUNTIF(CFB!$W$2:$W$1048576, W2594) - 1), 0)</f>
        <v>83</v>
      </c>
      <c r="M2594" s="2">
        <f>_xlfn.RANK.EQ(J2594, INDEX(CFB!$J$2:$J$1048576, MATCH(W2594, CFB!$W$2:$W$1048576, 0)):INDEX(CFB!$J$2:$J$1048576, MATCH(W2594, CFB!$W$2:$W$1048576, 0) + COUNTIF(CFB!$W$2:$W$1048576, W2594) - 1))</f>
        <v>62</v>
      </c>
      <c r="N2594" s="2">
        <f>RANK(K2594, INDEX(CFB!$K$2:$K$1048576, MATCH(W2594, CFB!$W$2:$W$1048576, 0)):INDEX(CFB!$K$2:$K$1048576, MATCH(W2594, CFB!$W$2:$W$1048576, 0) + COUNTIF(CFB!$W$2:$W$1048576, W2594) - 1))</f>
        <v>76</v>
      </c>
      <c r="O2594">
        <v>33.24</v>
      </c>
      <c r="P2594">
        <v>13.13</v>
      </c>
      <c r="Q2594">
        <v>7.56</v>
      </c>
      <c r="R2594">
        <v>5.31</v>
      </c>
      <c r="S2594">
        <v>4.95</v>
      </c>
      <c r="T2594">
        <v>3.43</v>
      </c>
      <c r="U2594">
        <v>6.01</v>
      </c>
      <c r="V2594">
        <v>4.4000000000000004</v>
      </c>
      <c r="W2594">
        <v>2004</v>
      </c>
      <c r="X2594">
        <f t="shared" si="79"/>
        <v>0</v>
      </c>
    </row>
    <row r="2595" spans="1:24" ht="12.75" hidden="1" customHeight="1" x14ac:dyDescent="0.45">
      <c r="A2595">
        <v>77</v>
      </c>
      <c r="B2595" t="s">
        <v>146</v>
      </c>
      <c r="C2595" t="s">
        <v>31</v>
      </c>
      <c r="D2595" s="2" t="str">
        <f t="shared" si="78"/>
        <v>San Diego State2004</v>
      </c>
      <c r="F2595">
        <v>4</v>
      </c>
      <c r="G2595">
        <v>7</v>
      </c>
      <c r="H2595" s="2">
        <v>0</v>
      </c>
      <c r="I2595">
        <v>-4.01</v>
      </c>
      <c r="J2595">
        <v>1.43</v>
      </c>
      <c r="K2595">
        <v>-2.57</v>
      </c>
      <c r="L2595" s="2">
        <f>_xlfn.RANK.EQ(I2595, INDEX(CFB!$I$2:$I$1048576, MATCH(W2595, CFB!$W$2:$W$1048576, 0)):INDEX(CFB!$I$2:$I$1048576, MATCH(W2595, CFB!$W$2:$W$1048576, 0) + COUNTIF(CFB!$W$2:$W$1048576, W2595) - 1), 0)</f>
        <v>94</v>
      </c>
      <c r="M2595" s="2">
        <f>_xlfn.RANK.EQ(J2595, INDEX(CFB!$J$2:$J$1048576, MATCH(W2595, CFB!$W$2:$W$1048576, 0)):INDEX(CFB!$J$2:$J$1048576, MATCH(W2595, CFB!$W$2:$W$1048576, 0) + COUNTIF(CFB!$W$2:$W$1048576, W2595) - 1))</f>
        <v>52</v>
      </c>
      <c r="N2595" s="2">
        <f>RANK(K2595, INDEX(CFB!$K$2:$K$1048576, MATCH(W2595, CFB!$W$2:$W$1048576, 0)):INDEX(CFB!$K$2:$K$1048576, MATCH(W2595, CFB!$W$2:$W$1048576, 0) + COUNTIF(CFB!$W$2:$W$1048576, W2595) - 1))</f>
        <v>77</v>
      </c>
      <c r="O2595">
        <v>32.15</v>
      </c>
      <c r="P2595">
        <v>12.57</v>
      </c>
      <c r="Q2595">
        <v>7.74</v>
      </c>
      <c r="R2595">
        <v>4.7</v>
      </c>
      <c r="S2595">
        <v>4.28</v>
      </c>
      <c r="T2595">
        <v>2.64</v>
      </c>
      <c r="U2595">
        <v>5.94</v>
      </c>
      <c r="V2595">
        <v>3.78</v>
      </c>
      <c r="W2595">
        <v>2004</v>
      </c>
      <c r="X2595">
        <f t="shared" si="79"/>
        <v>0</v>
      </c>
    </row>
    <row r="2596" spans="1:24" ht="12.75" hidden="1" customHeight="1" x14ac:dyDescent="0.45">
      <c r="A2596">
        <v>78</v>
      </c>
      <c r="B2596" t="s">
        <v>61</v>
      </c>
      <c r="C2596" t="s">
        <v>100</v>
      </c>
      <c r="D2596" s="2" t="str">
        <f t="shared" si="78"/>
        <v>Texas Christian2004</v>
      </c>
      <c r="F2596">
        <v>5</v>
      </c>
      <c r="G2596">
        <v>6</v>
      </c>
      <c r="H2596" s="2">
        <v>0</v>
      </c>
      <c r="I2596">
        <v>5.27</v>
      </c>
      <c r="J2596">
        <v>-8.31</v>
      </c>
      <c r="K2596">
        <v>-3.04</v>
      </c>
      <c r="L2596" s="2">
        <f>_xlfn.RANK.EQ(I2596, INDEX(CFB!$I$2:$I$1048576, MATCH(W2596, CFB!$W$2:$W$1048576, 0)):INDEX(CFB!$I$2:$I$1048576, MATCH(W2596, CFB!$W$2:$W$1048576, 0) + COUNTIF(CFB!$W$2:$W$1048576, W2596) - 1), 0)</f>
        <v>27</v>
      </c>
      <c r="M2596" s="2">
        <f>_xlfn.RANK.EQ(J2596, INDEX(CFB!$J$2:$J$1048576, MATCH(W2596, CFB!$W$2:$W$1048576, 0)):INDEX(CFB!$J$2:$J$1048576, MATCH(W2596, CFB!$W$2:$W$1048576, 0) + COUNTIF(CFB!$W$2:$W$1048576, W2596) - 1))</f>
        <v>110</v>
      </c>
      <c r="N2596" s="2">
        <f>RANK(K2596, INDEX(CFB!$K$2:$K$1048576, MATCH(W2596, CFB!$W$2:$W$1048576, 0)):INDEX(CFB!$K$2:$K$1048576, MATCH(W2596, CFB!$W$2:$W$1048576, 0) + COUNTIF(CFB!$W$2:$W$1048576, W2596) - 1))</f>
        <v>78</v>
      </c>
      <c r="O2596">
        <v>41.62</v>
      </c>
      <c r="P2596">
        <v>23</v>
      </c>
      <c r="Q2596">
        <v>9.1</v>
      </c>
      <c r="R2596">
        <v>6.95</v>
      </c>
      <c r="S2596">
        <v>4.58</v>
      </c>
      <c r="T2596">
        <v>2.16</v>
      </c>
      <c r="U2596">
        <v>6.45</v>
      </c>
      <c r="V2596">
        <v>4.5599999999999996</v>
      </c>
      <c r="W2596">
        <v>2004</v>
      </c>
      <c r="X2596">
        <f t="shared" si="79"/>
        <v>0</v>
      </c>
    </row>
    <row r="2597" spans="1:24" ht="12.75" hidden="1" customHeight="1" x14ac:dyDescent="0.45">
      <c r="A2597">
        <v>79</v>
      </c>
      <c r="B2597" t="s">
        <v>43</v>
      </c>
      <c r="C2597" t="s">
        <v>10</v>
      </c>
      <c r="D2597" s="2" t="str">
        <f t="shared" si="78"/>
        <v>Illinois2004</v>
      </c>
      <c r="F2597">
        <v>3</v>
      </c>
      <c r="G2597">
        <v>8</v>
      </c>
      <c r="H2597" s="2">
        <v>0</v>
      </c>
      <c r="I2597">
        <v>-3.9</v>
      </c>
      <c r="J2597">
        <v>-0.63</v>
      </c>
      <c r="K2597">
        <v>-4.53</v>
      </c>
      <c r="L2597" s="2">
        <f>_xlfn.RANK.EQ(I2597, INDEX(CFB!$I$2:$I$1048576, MATCH(W2597, CFB!$W$2:$W$1048576, 0)):INDEX(CFB!$I$2:$I$1048576, MATCH(W2597, CFB!$W$2:$W$1048576, 0) + COUNTIF(CFB!$W$2:$W$1048576, W2597) - 1), 0)</f>
        <v>92</v>
      </c>
      <c r="M2597" s="2">
        <f>_xlfn.RANK.EQ(J2597, INDEX(CFB!$J$2:$J$1048576, MATCH(W2597, CFB!$W$2:$W$1048576, 0)):INDEX(CFB!$J$2:$J$1048576, MATCH(W2597, CFB!$W$2:$W$1048576, 0) + COUNTIF(CFB!$W$2:$W$1048576, W2597) - 1))</f>
        <v>67</v>
      </c>
      <c r="N2597" s="2">
        <f>RANK(K2597, INDEX(CFB!$K$2:$K$1048576, MATCH(W2597, CFB!$W$2:$W$1048576, 0)):INDEX(CFB!$K$2:$K$1048576, MATCH(W2597, CFB!$W$2:$W$1048576, 0) + COUNTIF(CFB!$W$2:$W$1048576, W2597) - 1))</f>
        <v>79</v>
      </c>
      <c r="O2597">
        <v>33.200000000000003</v>
      </c>
      <c r="P2597">
        <v>16.41</v>
      </c>
      <c r="Q2597">
        <v>7.02</v>
      </c>
      <c r="R2597">
        <v>5.51</v>
      </c>
      <c r="S2597">
        <v>4.7</v>
      </c>
      <c r="T2597">
        <v>3.86</v>
      </c>
      <c r="U2597">
        <v>5.61</v>
      </c>
      <c r="V2597">
        <v>4.6500000000000004</v>
      </c>
      <c r="W2597">
        <v>2004</v>
      </c>
      <c r="X2597">
        <f t="shared" si="79"/>
        <v>0</v>
      </c>
    </row>
    <row r="2598" spans="1:24" ht="12.75" hidden="1" customHeight="1" x14ac:dyDescent="0.45">
      <c r="A2598">
        <v>80</v>
      </c>
      <c r="B2598" t="s">
        <v>62</v>
      </c>
      <c r="C2598" t="s">
        <v>162</v>
      </c>
      <c r="D2598" s="2" t="str">
        <f t="shared" si="78"/>
        <v>Marshall2004</v>
      </c>
      <c r="F2598">
        <v>6</v>
      </c>
      <c r="G2598">
        <v>6</v>
      </c>
      <c r="H2598" s="2">
        <v>0</v>
      </c>
      <c r="I2598">
        <v>-3.19</v>
      </c>
      <c r="J2598">
        <v>-1.55</v>
      </c>
      <c r="K2598">
        <v>-4.74</v>
      </c>
      <c r="L2598" s="2">
        <f>_xlfn.RANK.EQ(I2598, INDEX(CFB!$I$2:$I$1048576, MATCH(W2598, CFB!$W$2:$W$1048576, 0)):INDEX(CFB!$I$2:$I$1048576, MATCH(W2598, CFB!$W$2:$W$1048576, 0) + COUNTIF(CFB!$W$2:$W$1048576, W2598) - 1), 0)</f>
        <v>85</v>
      </c>
      <c r="M2598" s="2">
        <f>_xlfn.RANK.EQ(J2598, INDEX(CFB!$J$2:$J$1048576, MATCH(W2598, CFB!$W$2:$W$1048576, 0)):INDEX(CFB!$J$2:$J$1048576, MATCH(W2598, CFB!$W$2:$W$1048576, 0) + COUNTIF(CFB!$W$2:$W$1048576, W2598) - 1))</f>
        <v>74</v>
      </c>
      <c r="N2598" s="2">
        <f>RANK(K2598, INDEX(CFB!$K$2:$K$1048576, MATCH(W2598, CFB!$W$2:$W$1048576, 0)):INDEX(CFB!$K$2:$K$1048576, MATCH(W2598, CFB!$W$2:$W$1048576, 0) + COUNTIF(CFB!$W$2:$W$1048576, W2598) - 1))</f>
        <v>80</v>
      </c>
      <c r="O2598">
        <v>32.119999999999997</v>
      </c>
      <c r="P2598">
        <v>14.92</v>
      </c>
      <c r="Q2598">
        <v>6.65</v>
      </c>
      <c r="R2598">
        <v>6.26</v>
      </c>
      <c r="S2598">
        <v>3.78</v>
      </c>
      <c r="T2598">
        <v>2.98</v>
      </c>
      <c r="U2598">
        <v>5.21</v>
      </c>
      <c r="V2598">
        <v>4.5199999999999996</v>
      </c>
      <c r="W2598">
        <v>2004</v>
      </c>
      <c r="X2598">
        <f t="shared" si="79"/>
        <v>0</v>
      </c>
    </row>
    <row r="2599" spans="1:24" ht="12.75" hidden="1" customHeight="1" x14ac:dyDescent="0.45">
      <c r="A2599">
        <v>81</v>
      </c>
      <c r="B2599" t="s">
        <v>21</v>
      </c>
      <c r="C2599" t="s">
        <v>10</v>
      </c>
      <c r="D2599" s="2" t="str">
        <f t="shared" si="78"/>
        <v>Indiana2004</v>
      </c>
      <c r="F2599">
        <v>3</v>
      </c>
      <c r="G2599">
        <v>8</v>
      </c>
      <c r="H2599" s="2">
        <v>0</v>
      </c>
      <c r="I2599">
        <v>-0.28000000000000003</v>
      </c>
      <c r="J2599">
        <v>-4.7</v>
      </c>
      <c r="K2599">
        <v>-4.9800000000000004</v>
      </c>
      <c r="L2599" s="2">
        <f>_xlfn.RANK.EQ(I2599, INDEX(CFB!$I$2:$I$1048576, MATCH(W2599, CFB!$W$2:$W$1048576, 0)):INDEX(CFB!$I$2:$I$1048576, MATCH(W2599, CFB!$W$2:$W$1048576, 0) + COUNTIF(CFB!$W$2:$W$1048576, W2599) - 1), 0)</f>
        <v>60</v>
      </c>
      <c r="M2599" s="2">
        <f>_xlfn.RANK.EQ(J2599, INDEX(CFB!$J$2:$J$1048576, MATCH(W2599, CFB!$W$2:$W$1048576, 0)):INDEX(CFB!$J$2:$J$1048576, MATCH(W2599, CFB!$W$2:$W$1048576, 0) + COUNTIF(CFB!$W$2:$W$1048576, W2599) - 1))</f>
        <v>89</v>
      </c>
      <c r="N2599" s="2">
        <f>RANK(K2599, INDEX(CFB!$K$2:$K$1048576, MATCH(W2599, CFB!$W$2:$W$1048576, 0)):INDEX(CFB!$K$2:$K$1048576, MATCH(W2599, CFB!$W$2:$W$1048576, 0) + COUNTIF(CFB!$W$2:$W$1048576, W2599) - 1))</f>
        <v>81</v>
      </c>
      <c r="O2599">
        <v>37.24</v>
      </c>
      <c r="P2599">
        <v>19.52</v>
      </c>
      <c r="Q2599">
        <v>8.5500000000000007</v>
      </c>
      <c r="R2599">
        <v>6.41</v>
      </c>
      <c r="S2599">
        <v>4</v>
      </c>
      <c r="T2599">
        <v>4.01</v>
      </c>
      <c r="U2599">
        <v>5.64</v>
      </c>
      <c r="V2599">
        <v>5.24</v>
      </c>
      <c r="W2599">
        <v>2004</v>
      </c>
      <c r="X2599">
        <f t="shared" si="79"/>
        <v>0</v>
      </c>
    </row>
    <row r="2600" spans="1:24" ht="12.75" hidden="1" customHeight="1" x14ac:dyDescent="0.45">
      <c r="A2600">
        <v>82</v>
      </c>
      <c r="B2600" t="s">
        <v>149</v>
      </c>
      <c r="C2600" t="s">
        <v>174</v>
      </c>
      <c r="D2600" s="2" t="str">
        <f t="shared" si="78"/>
        <v>New Mexico State2004</v>
      </c>
      <c r="F2600">
        <v>5</v>
      </c>
      <c r="G2600">
        <v>6</v>
      </c>
      <c r="H2600" s="2">
        <v>0</v>
      </c>
      <c r="I2600">
        <v>-1.7</v>
      </c>
      <c r="J2600">
        <v>-4.25</v>
      </c>
      <c r="K2600">
        <v>-5.95</v>
      </c>
      <c r="L2600" s="2">
        <f>_xlfn.RANK.EQ(I2600, INDEX(CFB!$I$2:$I$1048576, MATCH(W2600, CFB!$W$2:$W$1048576, 0)):INDEX(CFB!$I$2:$I$1048576, MATCH(W2600, CFB!$W$2:$W$1048576, 0) + COUNTIF(CFB!$W$2:$W$1048576, W2600) - 1), 0)</f>
        <v>74</v>
      </c>
      <c r="M2600" s="2">
        <f>_xlfn.RANK.EQ(J2600, INDEX(CFB!$J$2:$J$1048576, MATCH(W2600, CFB!$W$2:$W$1048576, 0)):INDEX(CFB!$J$2:$J$1048576, MATCH(W2600, CFB!$W$2:$W$1048576, 0) + COUNTIF(CFB!$W$2:$W$1048576, W2600) - 1))</f>
        <v>82</v>
      </c>
      <c r="N2600" s="2">
        <f>RANK(K2600, INDEX(CFB!$K$2:$K$1048576, MATCH(W2600, CFB!$W$2:$W$1048576, 0)):INDEX(CFB!$K$2:$K$1048576, MATCH(W2600, CFB!$W$2:$W$1048576, 0) + COUNTIF(CFB!$W$2:$W$1048576, W2600) - 1))</f>
        <v>82</v>
      </c>
      <c r="O2600">
        <v>34.56</v>
      </c>
      <c r="P2600">
        <v>25.43</v>
      </c>
      <c r="Q2600">
        <v>8.84</v>
      </c>
      <c r="R2600">
        <v>6.65</v>
      </c>
      <c r="S2600">
        <v>4.0999999999999996</v>
      </c>
      <c r="T2600">
        <v>4.7300000000000004</v>
      </c>
      <c r="U2600">
        <v>6.19</v>
      </c>
      <c r="V2600">
        <v>5.39</v>
      </c>
      <c r="W2600">
        <v>2004</v>
      </c>
      <c r="X2600">
        <f t="shared" si="79"/>
        <v>0</v>
      </c>
    </row>
    <row r="2601" spans="1:24" ht="12.75" hidden="1" customHeight="1" x14ac:dyDescent="0.45">
      <c r="A2601">
        <v>83</v>
      </c>
      <c r="B2601" t="s">
        <v>66</v>
      </c>
      <c r="C2601" t="s">
        <v>180</v>
      </c>
      <c r="D2601" s="2" t="str">
        <f t="shared" si="78"/>
        <v>Washington2004</v>
      </c>
      <c r="F2601">
        <v>1</v>
      </c>
      <c r="G2601">
        <v>10</v>
      </c>
      <c r="H2601" s="2">
        <v>0</v>
      </c>
      <c r="I2601">
        <v>-7.58</v>
      </c>
      <c r="J2601">
        <v>1.31</v>
      </c>
      <c r="K2601">
        <v>-6.27</v>
      </c>
      <c r="L2601" s="2">
        <f>_xlfn.RANK.EQ(I2601, INDEX(CFB!$I$2:$I$1048576, MATCH(W2601, CFB!$W$2:$W$1048576, 0)):INDEX(CFB!$I$2:$I$1048576, MATCH(W2601, CFB!$W$2:$W$1048576, 0) + COUNTIF(CFB!$W$2:$W$1048576, W2601) - 1), 0)</f>
        <v>107</v>
      </c>
      <c r="M2601" s="2">
        <f>_xlfn.RANK.EQ(J2601, INDEX(CFB!$J$2:$J$1048576, MATCH(W2601, CFB!$W$2:$W$1048576, 0)):INDEX(CFB!$J$2:$J$1048576, MATCH(W2601, CFB!$W$2:$W$1048576, 0) + COUNTIF(CFB!$W$2:$W$1048576, W2601) - 1))</f>
        <v>54</v>
      </c>
      <c r="N2601" s="2">
        <f>RANK(K2601, INDEX(CFB!$K$2:$K$1048576, MATCH(W2601, CFB!$W$2:$W$1048576, 0)):INDEX(CFB!$K$2:$K$1048576, MATCH(W2601, CFB!$W$2:$W$1048576, 0) + COUNTIF(CFB!$W$2:$W$1048576, W2601) - 1))</f>
        <v>83</v>
      </c>
      <c r="O2601">
        <v>30.44</v>
      </c>
      <c r="P2601">
        <v>13.45</v>
      </c>
      <c r="Q2601">
        <v>7.3</v>
      </c>
      <c r="R2601">
        <v>4.43</v>
      </c>
      <c r="S2601">
        <v>4.46</v>
      </c>
      <c r="T2601">
        <v>3.43</v>
      </c>
      <c r="U2601">
        <v>5.67</v>
      </c>
      <c r="V2601">
        <v>3.85</v>
      </c>
      <c r="W2601">
        <v>2004</v>
      </c>
      <c r="X2601">
        <f t="shared" si="79"/>
        <v>0</v>
      </c>
    </row>
    <row r="2602" spans="1:24" ht="12.75" hidden="1" customHeight="1" x14ac:dyDescent="0.45">
      <c r="A2602">
        <v>84</v>
      </c>
      <c r="B2602" t="s">
        <v>107</v>
      </c>
      <c r="C2602" t="s">
        <v>100</v>
      </c>
      <c r="D2602" s="2" t="str">
        <f t="shared" si="78"/>
        <v>Houston2004</v>
      </c>
      <c r="F2602">
        <v>3</v>
      </c>
      <c r="G2602">
        <v>8</v>
      </c>
      <c r="H2602" s="2">
        <v>0</v>
      </c>
      <c r="I2602">
        <v>-5.83</v>
      </c>
      <c r="J2602">
        <v>-1.01</v>
      </c>
      <c r="K2602">
        <v>-6.84</v>
      </c>
      <c r="L2602" s="2">
        <f>_xlfn.RANK.EQ(I2602, INDEX(CFB!$I$2:$I$1048576, MATCH(W2602, CFB!$W$2:$W$1048576, 0)):INDEX(CFB!$I$2:$I$1048576, MATCH(W2602, CFB!$W$2:$W$1048576, 0) + COUNTIF(CFB!$W$2:$W$1048576, W2602) - 1), 0)</f>
        <v>102</v>
      </c>
      <c r="M2602" s="2">
        <f>_xlfn.RANK.EQ(J2602, INDEX(CFB!$J$2:$J$1048576, MATCH(W2602, CFB!$W$2:$W$1048576, 0)):INDEX(CFB!$J$2:$J$1048576, MATCH(W2602, CFB!$W$2:$W$1048576, 0) + COUNTIF(CFB!$W$2:$W$1048576, W2602) - 1))</f>
        <v>70</v>
      </c>
      <c r="N2602" s="2">
        <f>RANK(K2602, INDEX(CFB!$K$2:$K$1048576, MATCH(W2602, CFB!$W$2:$W$1048576, 0)):INDEX(CFB!$K$2:$K$1048576, MATCH(W2602, CFB!$W$2:$W$1048576, 0) + COUNTIF(CFB!$W$2:$W$1048576, W2602) - 1))</f>
        <v>84</v>
      </c>
      <c r="O2602">
        <v>30.01</v>
      </c>
      <c r="P2602">
        <v>18.45</v>
      </c>
      <c r="Q2602">
        <v>8.69</v>
      </c>
      <c r="R2602">
        <v>6.47</v>
      </c>
      <c r="S2602">
        <v>4.34</v>
      </c>
      <c r="T2602">
        <v>3.63</v>
      </c>
      <c r="U2602">
        <v>6.11</v>
      </c>
      <c r="V2602">
        <v>4.8</v>
      </c>
      <c r="W2602">
        <v>2004</v>
      </c>
      <c r="X2602">
        <f t="shared" si="79"/>
        <v>0</v>
      </c>
    </row>
    <row r="2603" spans="1:24" ht="12.75" hidden="1" customHeight="1" x14ac:dyDescent="0.45">
      <c r="A2603">
        <v>85</v>
      </c>
      <c r="B2603" t="s">
        <v>113</v>
      </c>
      <c r="C2603" t="s">
        <v>174</v>
      </c>
      <c r="D2603" s="2" t="str">
        <f t="shared" si="78"/>
        <v>North Texas2004</v>
      </c>
      <c r="F2603">
        <v>7</v>
      </c>
      <c r="G2603">
        <v>5</v>
      </c>
      <c r="H2603" s="2">
        <v>0</v>
      </c>
      <c r="I2603">
        <v>-1.83</v>
      </c>
      <c r="J2603">
        <v>-5.07</v>
      </c>
      <c r="K2603">
        <v>-6.9</v>
      </c>
      <c r="L2603" s="2">
        <f>_xlfn.RANK.EQ(I2603, INDEX(CFB!$I$2:$I$1048576, MATCH(W2603, CFB!$W$2:$W$1048576, 0)):INDEX(CFB!$I$2:$I$1048576, MATCH(W2603, CFB!$W$2:$W$1048576, 0) + COUNTIF(CFB!$W$2:$W$1048576, W2603) - 1), 0)</f>
        <v>75</v>
      </c>
      <c r="M2603" s="2">
        <f>_xlfn.RANK.EQ(J2603, INDEX(CFB!$J$2:$J$1048576, MATCH(W2603, CFB!$W$2:$W$1048576, 0)):INDEX(CFB!$J$2:$J$1048576, MATCH(W2603, CFB!$W$2:$W$1048576, 0) + COUNTIF(CFB!$W$2:$W$1048576, W2603) - 1))</f>
        <v>93</v>
      </c>
      <c r="N2603" s="2">
        <f>RANK(K2603, INDEX(CFB!$K$2:$K$1048576, MATCH(W2603, CFB!$W$2:$W$1048576, 0)):INDEX(CFB!$K$2:$K$1048576, MATCH(W2603, CFB!$W$2:$W$1048576, 0) + COUNTIF(CFB!$W$2:$W$1048576, W2603) - 1))</f>
        <v>85</v>
      </c>
      <c r="O2603">
        <v>31.82</v>
      </c>
      <c r="P2603">
        <v>25.5</v>
      </c>
      <c r="Q2603">
        <v>8.2200000000000006</v>
      </c>
      <c r="R2603">
        <v>6.42</v>
      </c>
      <c r="S2603">
        <v>4.7699999999999996</v>
      </c>
      <c r="T2603">
        <v>4.3499999999999996</v>
      </c>
      <c r="U2603">
        <v>5.97</v>
      </c>
      <c r="V2603">
        <v>5.29</v>
      </c>
      <c r="W2603">
        <v>2004</v>
      </c>
      <c r="X2603">
        <f t="shared" si="79"/>
        <v>0</v>
      </c>
    </row>
    <row r="2604" spans="1:24" ht="12.75" hidden="1" customHeight="1" x14ac:dyDescent="0.45">
      <c r="A2604">
        <v>86</v>
      </c>
      <c r="B2604" t="s">
        <v>109</v>
      </c>
      <c r="C2604" t="s">
        <v>157</v>
      </c>
      <c r="D2604" s="2" t="str">
        <f t="shared" si="78"/>
        <v>Mississippi State2004</v>
      </c>
      <c r="F2604">
        <v>3</v>
      </c>
      <c r="G2604">
        <v>8</v>
      </c>
      <c r="H2604" s="2">
        <v>0</v>
      </c>
      <c r="I2604">
        <v>-8.35</v>
      </c>
      <c r="J2604">
        <v>1.38</v>
      </c>
      <c r="K2604">
        <v>-6.97</v>
      </c>
      <c r="L2604" s="2">
        <f>_xlfn.RANK.EQ(I2604, INDEX(CFB!$I$2:$I$1048576, MATCH(W2604, CFB!$W$2:$W$1048576, 0)):INDEX(CFB!$I$2:$I$1048576, MATCH(W2604, CFB!$W$2:$W$1048576, 0) + COUNTIF(CFB!$W$2:$W$1048576, W2604) - 1), 0)</f>
        <v>112</v>
      </c>
      <c r="M2604" s="2">
        <f>_xlfn.RANK.EQ(J2604, INDEX(CFB!$J$2:$J$1048576, MATCH(W2604, CFB!$W$2:$W$1048576, 0)):INDEX(CFB!$J$2:$J$1048576, MATCH(W2604, CFB!$W$2:$W$1048576, 0) + COUNTIF(CFB!$W$2:$W$1048576, W2604) - 1))</f>
        <v>53</v>
      </c>
      <c r="N2604" s="2">
        <f>RANK(K2604, INDEX(CFB!$K$2:$K$1048576, MATCH(W2604, CFB!$W$2:$W$1048576, 0)):INDEX(CFB!$K$2:$K$1048576, MATCH(W2604, CFB!$W$2:$W$1048576, 0) + COUNTIF(CFB!$W$2:$W$1048576, W2604) - 1))</f>
        <v>86</v>
      </c>
      <c r="O2604">
        <v>28.31</v>
      </c>
      <c r="P2604">
        <v>14.12</v>
      </c>
      <c r="Q2604">
        <v>6.93</v>
      </c>
      <c r="R2604">
        <v>5.29</v>
      </c>
      <c r="S2604">
        <v>5.22</v>
      </c>
      <c r="T2604">
        <v>3.46</v>
      </c>
      <c r="U2604">
        <v>5.87</v>
      </c>
      <c r="V2604">
        <v>4.21</v>
      </c>
      <c r="W2604">
        <v>2004</v>
      </c>
      <c r="X2604">
        <f t="shared" si="79"/>
        <v>0</v>
      </c>
    </row>
    <row r="2605" spans="1:24" ht="12.75" hidden="1" customHeight="1" x14ac:dyDescent="0.45">
      <c r="A2605">
        <v>87</v>
      </c>
      <c r="B2605" t="s">
        <v>143</v>
      </c>
      <c r="C2605" t="s">
        <v>174</v>
      </c>
      <c r="D2605" s="2" t="str">
        <f t="shared" si="78"/>
        <v>Florida Atlantic2004</v>
      </c>
      <c r="F2605">
        <v>9</v>
      </c>
      <c r="G2605">
        <v>3</v>
      </c>
      <c r="H2605" s="2">
        <v>0</v>
      </c>
      <c r="I2605">
        <v>-8.68</v>
      </c>
      <c r="J2605">
        <v>1.68</v>
      </c>
      <c r="K2605">
        <v>-6.99</v>
      </c>
      <c r="L2605" s="2">
        <f>_xlfn.RANK.EQ(I2605, INDEX(CFB!$I$2:$I$1048576, MATCH(W2605, CFB!$W$2:$W$1048576, 0)):INDEX(CFB!$I$2:$I$1048576, MATCH(W2605, CFB!$W$2:$W$1048576, 0) + COUNTIF(CFB!$W$2:$W$1048576, W2605) - 1), 0)</f>
        <v>113</v>
      </c>
      <c r="M2605" s="2">
        <f>_xlfn.RANK.EQ(J2605, INDEX(CFB!$J$2:$J$1048576, MATCH(W2605, CFB!$W$2:$W$1048576, 0)):INDEX(CFB!$J$2:$J$1048576, MATCH(W2605, CFB!$W$2:$W$1048576, 0) + COUNTIF(CFB!$W$2:$W$1048576, W2605) - 1))</f>
        <v>50</v>
      </c>
      <c r="N2605" s="2">
        <f>RANK(K2605, INDEX(CFB!$K$2:$K$1048576, MATCH(W2605, CFB!$W$2:$W$1048576, 0)):INDEX(CFB!$K$2:$K$1048576, MATCH(W2605, CFB!$W$2:$W$1048576, 0) + COUNTIF(CFB!$W$2:$W$1048576, W2605) - 1))</f>
        <v>87</v>
      </c>
      <c r="O2605">
        <v>25.61</v>
      </c>
      <c r="P2605">
        <v>14</v>
      </c>
      <c r="Q2605">
        <v>8.9700000000000006</v>
      </c>
      <c r="R2605">
        <v>6.1</v>
      </c>
      <c r="S2605">
        <v>3.1</v>
      </c>
      <c r="T2605">
        <v>3.11</v>
      </c>
      <c r="U2605">
        <v>5.71</v>
      </c>
      <c r="V2605">
        <v>4.5999999999999996</v>
      </c>
      <c r="W2605">
        <v>2004</v>
      </c>
      <c r="X2605">
        <f t="shared" si="79"/>
        <v>0</v>
      </c>
    </row>
    <row r="2606" spans="1:24" ht="12.75" hidden="1" customHeight="1" x14ac:dyDescent="0.45">
      <c r="A2606">
        <v>88</v>
      </c>
      <c r="B2606" t="s">
        <v>102</v>
      </c>
      <c r="C2606" t="s">
        <v>100</v>
      </c>
      <c r="D2606" s="2" t="str">
        <f t="shared" si="78"/>
        <v>South Florida2004</v>
      </c>
      <c r="F2606">
        <v>4</v>
      </c>
      <c r="G2606">
        <v>7</v>
      </c>
      <c r="H2606" s="2">
        <v>0</v>
      </c>
      <c r="I2606">
        <v>-2.42</v>
      </c>
      <c r="J2606">
        <v>-4.6100000000000003</v>
      </c>
      <c r="K2606">
        <v>-7.03</v>
      </c>
      <c r="L2606" s="2">
        <f>_xlfn.RANK.EQ(I2606, INDEX(CFB!$I$2:$I$1048576, MATCH(W2606, CFB!$W$2:$W$1048576, 0)):INDEX(CFB!$I$2:$I$1048576, MATCH(W2606, CFB!$W$2:$W$1048576, 0) + COUNTIF(CFB!$W$2:$W$1048576, W2606) - 1), 0)</f>
        <v>82</v>
      </c>
      <c r="M2606" s="2">
        <f>_xlfn.RANK.EQ(J2606, INDEX(CFB!$J$2:$J$1048576, MATCH(W2606, CFB!$W$2:$W$1048576, 0)):INDEX(CFB!$J$2:$J$1048576, MATCH(W2606, CFB!$W$2:$W$1048576, 0) + COUNTIF(CFB!$W$2:$W$1048576, W2606) - 1))</f>
        <v>86</v>
      </c>
      <c r="N2606" s="2">
        <f>RANK(K2606, INDEX(CFB!$K$2:$K$1048576, MATCH(W2606, CFB!$W$2:$W$1048576, 0)):INDEX(CFB!$K$2:$K$1048576, MATCH(W2606, CFB!$W$2:$W$1048576, 0) + COUNTIF(CFB!$W$2:$W$1048576, W2606) - 1))</f>
        <v>88</v>
      </c>
      <c r="O2606">
        <v>32.270000000000003</v>
      </c>
      <c r="P2606">
        <v>20.75</v>
      </c>
      <c r="Q2606">
        <v>6.78</v>
      </c>
      <c r="R2606">
        <v>6.88</v>
      </c>
      <c r="S2606">
        <v>5.46</v>
      </c>
      <c r="T2606">
        <v>2.93</v>
      </c>
      <c r="U2606">
        <v>5.88</v>
      </c>
      <c r="V2606">
        <v>4.7</v>
      </c>
      <c r="W2606">
        <v>2004</v>
      </c>
      <c r="X2606">
        <f t="shared" si="79"/>
        <v>0</v>
      </c>
    </row>
    <row r="2607" spans="1:24" ht="12.75" hidden="1" customHeight="1" x14ac:dyDescent="0.45">
      <c r="A2607">
        <v>89</v>
      </c>
      <c r="B2607" t="s">
        <v>74</v>
      </c>
      <c r="C2607" t="s">
        <v>155</v>
      </c>
      <c r="D2607" s="2" t="str">
        <f t="shared" si="78"/>
        <v>Kentucky2004</v>
      </c>
      <c r="F2607">
        <v>2</v>
      </c>
      <c r="G2607">
        <v>9</v>
      </c>
      <c r="H2607" s="2">
        <v>0</v>
      </c>
      <c r="I2607">
        <v>-5.21</v>
      </c>
      <c r="J2607">
        <v>-2.0499999999999998</v>
      </c>
      <c r="K2607">
        <v>-7.26</v>
      </c>
      <c r="L2607" s="2">
        <f>_xlfn.RANK.EQ(I2607, INDEX(CFB!$I$2:$I$1048576, MATCH(W2607, CFB!$W$2:$W$1048576, 0)):INDEX(CFB!$I$2:$I$1048576, MATCH(W2607, CFB!$W$2:$W$1048576, 0) + COUNTIF(CFB!$W$2:$W$1048576, W2607) - 1), 0)</f>
        <v>100</v>
      </c>
      <c r="M2607" s="2">
        <f>_xlfn.RANK.EQ(J2607, INDEX(CFB!$J$2:$J$1048576, MATCH(W2607, CFB!$W$2:$W$1048576, 0)):INDEX(CFB!$J$2:$J$1048576, MATCH(W2607, CFB!$W$2:$W$1048576, 0) + COUNTIF(CFB!$W$2:$W$1048576, W2607) - 1))</f>
        <v>77</v>
      </c>
      <c r="N2607" s="2">
        <f>RANK(K2607, INDEX(CFB!$K$2:$K$1048576, MATCH(W2607, CFB!$W$2:$W$1048576, 0)):INDEX(CFB!$K$2:$K$1048576, MATCH(W2607, CFB!$W$2:$W$1048576, 0) + COUNTIF(CFB!$W$2:$W$1048576, W2607) - 1))</f>
        <v>89</v>
      </c>
      <c r="O2607">
        <v>31.48</v>
      </c>
      <c r="P2607">
        <v>17.850000000000001</v>
      </c>
      <c r="Q2607">
        <v>7.08</v>
      </c>
      <c r="R2607">
        <v>6.11</v>
      </c>
      <c r="S2607">
        <v>4.47</v>
      </c>
      <c r="T2607">
        <v>3.96</v>
      </c>
      <c r="U2607">
        <v>5.6</v>
      </c>
      <c r="V2607">
        <v>4.8600000000000003</v>
      </c>
      <c r="W2607">
        <v>2004</v>
      </c>
      <c r="X2607">
        <f t="shared" si="79"/>
        <v>0</v>
      </c>
    </row>
    <row r="2608" spans="1:24" ht="12.75" hidden="1" customHeight="1" x14ac:dyDescent="0.45">
      <c r="A2608">
        <v>90</v>
      </c>
      <c r="B2608" t="s">
        <v>59</v>
      </c>
      <c r="C2608" t="s">
        <v>155</v>
      </c>
      <c r="D2608" s="2" t="str">
        <f t="shared" si="78"/>
        <v>Vanderbilt2004</v>
      </c>
      <c r="F2608">
        <v>2</v>
      </c>
      <c r="G2608">
        <v>9</v>
      </c>
      <c r="H2608" s="2">
        <v>0</v>
      </c>
      <c r="I2608">
        <v>-4.18</v>
      </c>
      <c r="J2608">
        <v>-3.1</v>
      </c>
      <c r="K2608">
        <v>-7.28</v>
      </c>
      <c r="L2608" s="2">
        <f>_xlfn.RANK.EQ(I2608, INDEX(CFB!$I$2:$I$1048576, MATCH(W2608, CFB!$W$2:$W$1048576, 0)):INDEX(CFB!$I$2:$I$1048576, MATCH(W2608, CFB!$W$2:$W$1048576, 0) + COUNTIF(CFB!$W$2:$W$1048576, W2608) - 1), 0)</f>
        <v>97</v>
      </c>
      <c r="M2608" s="2">
        <f>_xlfn.RANK.EQ(J2608, INDEX(CFB!$J$2:$J$1048576, MATCH(W2608, CFB!$W$2:$W$1048576, 0)):INDEX(CFB!$J$2:$J$1048576, MATCH(W2608, CFB!$W$2:$W$1048576, 0) + COUNTIF(CFB!$W$2:$W$1048576, W2608) - 1))</f>
        <v>79</v>
      </c>
      <c r="N2608" s="2">
        <f>RANK(K2608, INDEX(CFB!$K$2:$K$1048576, MATCH(W2608, CFB!$W$2:$W$1048576, 0)):INDEX(CFB!$K$2:$K$1048576, MATCH(W2608, CFB!$W$2:$W$1048576, 0) + COUNTIF(CFB!$W$2:$W$1048576, W2608) - 1))</f>
        <v>90</v>
      </c>
      <c r="O2608">
        <v>32.22</v>
      </c>
      <c r="P2608">
        <v>15.75</v>
      </c>
      <c r="Q2608">
        <v>8.73</v>
      </c>
      <c r="R2608">
        <v>5.93</v>
      </c>
      <c r="S2608">
        <v>4.63</v>
      </c>
      <c r="T2608">
        <v>3.89</v>
      </c>
      <c r="U2608">
        <v>6.16</v>
      </c>
      <c r="V2608">
        <v>4.88</v>
      </c>
      <c r="W2608">
        <v>2004</v>
      </c>
      <c r="X2608">
        <f t="shared" si="79"/>
        <v>0</v>
      </c>
    </row>
    <row r="2609" spans="1:24" ht="12.75" hidden="1" customHeight="1" x14ac:dyDescent="0.45">
      <c r="A2609">
        <v>91</v>
      </c>
      <c r="B2609" t="s">
        <v>45</v>
      </c>
      <c r="C2609" t="s">
        <v>181</v>
      </c>
      <c r="D2609" s="2" t="str">
        <f t="shared" si="78"/>
        <v>Baylor2004</v>
      </c>
      <c r="F2609">
        <v>3</v>
      </c>
      <c r="G2609">
        <v>8</v>
      </c>
      <c r="H2609" s="2">
        <v>0</v>
      </c>
      <c r="I2609">
        <v>-1.49</v>
      </c>
      <c r="J2609">
        <v>-6.03</v>
      </c>
      <c r="K2609">
        <v>-7.51</v>
      </c>
      <c r="L2609" s="2">
        <f>_xlfn.RANK.EQ(I2609, INDEX(CFB!$I$2:$I$1048576, MATCH(W2609, CFB!$W$2:$W$1048576, 0)):INDEX(CFB!$I$2:$I$1048576, MATCH(W2609, CFB!$W$2:$W$1048576, 0) + COUNTIF(CFB!$W$2:$W$1048576, W2609) - 1), 0)</f>
        <v>71</v>
      </c>
      <c r="M2609" s="2">
        <f>_xlfn.RANK.EQ(J2609, INDEX(CFB!$J$2:$J$1048576, MATCH(W2609, CFB!$W$2:$W$1048576, 0)):INDEX(CFB!$J$2:$J$1048576, MATCH(W2609, CFB!$W$2:$W$1048576, 0) + COUNTIF(CFB!$W$2:$W$1048576, W2609) - 1))</f>
        <v>97</v>
      </c>
      <c r="N2609" s="2">
        <f>RANK(K2609, INDEX(CFB!$K$2:$K$1048576, MATCH(W2609, CFB!$W$2:$W$1048576, 0)):INDEX(CFB!$K$2:$K$1048576, MATCH(W2609, CFB!$W$2:$W$1048576, 0) + COUNTIF(CFB!$W$2:$W$1048576, W2609) - 1))</f>
        <v>91</v>
      </c>
      <c r="O2609">
        <v>33.79</v>
      </c>
      <c r="P2609">
        <v>23.19</v>
      </c>
      <c r="Q2609">
        <v>7.44</v>
      </c>
      <c r="R2609">
        <v>6.68</v>
      </c>
      <c r="S2609">
        <v>4.01</v>
      </c>
      <c r="T2609">
        <v>3.39</v>
      </c>
      <c r="U2609">
        <v>5.59</v>
      </c>
      <c r="V2609">
        <v>4.72</v>
      </c>
      <c r="W2609">
        <v>2004</v>
      </c>
      <c r="X2609">
        <f t="shared" si="79"/>
        <v>0</v>
      </c>
    </row>
    <row r="2610" spans="1:24" ht="12.75" hidden="1" customHeight="1" x14ac:dyDescent="0.45">
      <c r="A2610">
        <v>92</v>
      </c>
      <c r="B2610" t="s">
        <v>153</v>
      </c>
      <c r="C2610" t="s">
        <v>162</v>
      </c>
      <c r="D2610" s="2" t="str">
        <f t="shared" si="78"/>
        <v>Kent State2004</v>
      </c>
      <c r="F2610">
        <v>5</v>
      </c>
      <c r="G2610">
        <v>6</v>
      </c>
      <c r="H2610" s="2">
        <v>0</v>
      </c>
      <c r="I2610">
        <v>-3.72</v>
      </c>
      <c r="J2610">
        <v>-3.81</v>
      </c>
      <c r="K2610">
        <v>-7.53</v>
      </c>
      <c r="L2610" s="2">
        <f>_xlfn.RANK.EQ(I2610, INDEX(CFB!$I$2:$I$1048576, MATCH(W2610, CFB!$W$2:$W$1048576, 0)):INDEX(CFB!$I$2:$I$1048576, MATCH(W2610, CFB!$W$2:$W$1048576, 0) + COUNTIF(CFB!$W$2:$W$1048576, W2610) - 1), 0)</f>
        <v>88</v>
      </c>
      <c r="M2610" s="2">
        <f>_xlfn.RANK.EQ(J2610, INDEX(CFB!$J$2:$J$1048576, MATCH(W2610, CFB!$W$2:$W$1048576, 0)):INDEX(CFB!$J$2:$J$1048576, MATCH(W2610, CFB!$W$2:$W$1048576, 0) + COUNTIF(CFB!$W$2:$W$1048576, W2610) - 1))</f>
        <v>81</v>
      </c>
      <c r="N2610" s="2">
        <f>RANK(K2610, INDEX(CFB!$K$2:$K$1048576, MATCH(W2610, CFB!$W$2:$W$1048576, 0)):INDEX(CFB!$K$2:$K$1048576, MATCH(W2610, CFB!$W$2:$W$1048576, 0) + COUNTIF(CFB!$W$2:$W$1048576, W2610) - 1))</f>
        <v>92</v>
      </c>
      <c r="O2610">
        <v>34.39</v>
      </c>
      <c r="P2610">
        <v>20.059999999999999</v>
      </c>
      <c r="Q2610">
        <v>6.79</v>
      </c>
      <c r="R2610">
        <v>6.43</v>
      </c>
      <c r="S2610">
        <v>4.42</v>
      </c>
      <c r="T2610">
        <v>3.35</v>
      </c>
      <c r="U2610">
        <v>5.55</v>
      </c>
      <c r="V2610">
        <v>4.54</v>
      </c>
      <c r="W2610">
        <v>2004</v>
      </c>
      <c r="X2610">
        <f t="shared" si="79"/>
        <v>0</v>
      </c>
    </row>
    <row r="2611" spans="1:24" ht="12.75" hidden="1" customHeight="1" x14ac:dyDescent="0.45">
      <c r="A2611">
        <v>93</v>
      </c>
      <c r="B2611" t="s">
        <v>147</v>
      </c>
      <c r="C2611" t="s">
        <v>178</v>
      </c>
      <c r="D2611" s="2" t="str">
        <f t="shared" si="78"/>
        <v>Tulsa2004</v>
      </c>
      <c r="F2611">
        <v>4</v>
      </c>
      <c r="G2611">
        <v>8</v>
      </c>
      <c r="H2611" s="2">
        <v>0</v>
      </c>
      <c r="I2611">
        <v>0</v>
      </c>
      <c r="J2611">
        <v>-7.57</v>
      </c>
      <c r="K2611">
        <v>-7.57</v>
      </c>
      <c r="L2611" s="2">
        <f>_xlfn.RANK.EQ(I2611, INDEX(CFB!$I$2:$I$1048576, MATCH(W2611, CFB!$W$2:$W$1048576, 0)):INDEX(CFB!$I$2:$I$1048576, MATCH(W2611, CFB!$W$2:$W$1048576, 0) + COUNTIF(CFB!$W$2:$W$1048576, W2611) - 1), 0)</f>
        <v>57</v>
      </c>
      <c r="M2611" s="2">
        <f>_xlfn.RANK.EQ(J2611, INDEX(CFB!$J$2:$J$1048576, MATCH(W2611, CFB!$W$2:$W$1048576, 0)):INDEX(CFB!$J$2:$J$1048576, MATCH(W2611, CFB!$W$2:$W$1048576, 0) + COUNTIF(CFB!$W$2:$W$1048576, W2611) - 1))</f>
        <v>106</v>
      </c>
      <c r="N2611" s="2">
        <f>RANK(K2611, INDEX(CFB!$K$2:$K$1048576, MATCH(W2611, CFB!$W$2:$W$1048576, 0)):INDEX(CFB!$K$2:$K$1048576, MATCH(W2611, CFB!$W$2:$W$1048576, 0) + COUNTIF(CFB!$W$2:$W$1048576, W2611) - 1))</f>
        <v>93</v>
      </c>
      <c r="O2611">
        <v>35.68</v>
      </c>
      <c r="P2611">
        <v>21.72</v>
      </c>
      <c r="Q2611">
        <v>7.49</v>
      </c>
      <c r="R2611">
        <v>5.53</v>
      </c>
      <c r="S2611">
        <v>4.38</v>
      </c>
      <c r="T2611">
        <v>3.99</v>
      </c>
      <c r="U2611">
        <v>5.57</v>
      </c>
      <c r="V2611">
        <v>4.7699999999999996</v>
      </c>
      <c r="W2611">
        <v>2004</v>
      </c>
      <c r="X2611">
        <f t="shared" si="79"/>
        <v>0</v>
      </c>
    </row>
    <row r="2612" spans="1:24" ht="12.75" hidden="1" customHeight="1" x14ac:dyDescent="0.45">
      <c r="A2612">
        <v>94</v>
      </c>
      <c r="B2612" t="s">
        <v>60</v>
      </c>
      <c r="C2612" t="s">
        <v>23</v>
      </c>
      <c r="D2612" s="2" t="str">
        <f t="shared" si="78"/>
        <v>Duke2004</v>
      </c>
      <c r="F2612">
        <v>2</v>
      </c>
      <c r="G2612">
        <v>9</v>
      </c>
      <c r="H2612" s="2">
        <v>0</v>
      </c>
      <c r="I2612">
        <v>-3.59</v>
      </c>
      <c r="J2612">
        <v>-4.46</v>
      </c>
      <c r="K2612">
        <v>-8.0399999999999991</v>
      </c>
      <c r="L2612" s="2">
        <f>_xlfn.RANK.EQ(I2612, INDEX(CFB!$I$2:$I$1048576, MATCH(W2612, CFB!$W$2:$W$1048576, 0)):INDEX(CFB!$I$2:$I$1048576, MATCH(W2612, CFB!$W$2:$W$1048576, 0) + COUNTIF(CFB!$W$2:$W$1048576, W2612) - 1), 0)</f>
        <v>87</v>
      </c>
      <c r="M2612" s="2">
        <f>_xlfn.RANK.EQ(J2612, INDEX(CFB!$J$2:$J$1048576, MATCH(W2612, CFB!$W$2:$W$1048576, 0)):INDEX(CFB!$J$2:$J$1048576, MATCH(W2612, CFB!$W$2:$W$1048576, 0) + COUNTIF(CFB!$W$2:$W$1048576, W2612) - 1))</f>
        <v>85</v>
      </c>
      <c r="N2612" s="2">
        <f>RANK(K2612, INDEX(CFB!$K$2:$K$1048576, MATCH(W2612, CFB!$W$2:$W$1048576, 0)):INDEX(CFB!$K$2:$K$1048576, MATCH(W2612, CFB!$W$2:$W$1048576, 0) + COUNTIF(CFB!$W$2:$W$1048576, W2612) - 1))</f>
        <v>94</v>
      </c>
      <c r="O2612">
        <v>32.92</v>
      </c>
      <c r="P2612">
        <v>17.45</v>
      </c>
      <c r="Q2612">
        <v>7.55</v>
      </c>
      <c r="R2612">
        <v>6.5</v>
      </c>
      <c r="S2612">
        <v>3.93</v>
      </c>
      <c r="T2612">
        <v>3.94</v>
      </c>
      <c r="U2612">
        <v>5.46</v>
      </c>
      <c r="V2612">
        <v>5.0599999999999996</v>
      </c>
      <c r="W2612">
        <v>2004</v>
      </c>
      <c r="X2612">
        <f t="shared" si="79"/>
        <v>0</v>
      </c>
    </row>
    <row r="2613" spans="1:24" ht="12.75" hidden="1" customHeight="1" x14ac:dyDescent="0.45">
      <c r="A2613">
        <v>95</v>
      </c>
      <c r="B2613" t="s">
        <v>58</v>
      </c>
      <c r="C2613" t="s">
        <v>100</v>
      </c>
      <c r="D2613" s="2" t="str">
        <f t="shared" si="78"/>
        <v>Tulane2004</v>
      </c>
      <c r="F2613">
        <v>5</v>
      </c>
      <c r="G2613">
        <v>6</v>
      </c>
      <c r="H2613" s="2">
        <v>0</v>
      </c>
      <c r="I2613">
        <v>-1.39</v>
      </c>
      <c r="J2613">
        <v>-6.73</v>
      </c>
      <c r="K2613">
        <v>-8.1199999999999992</v>
      </c>
      <c r="L2613" s="2">
        <f>_xlfn.RANK.EQ(I2613, INDEX(CFB!$I$2:$I$1048576, MATCH(W2613, CFB!$W$2:$W$1048576, 0)):INDEX(CFB!$I$2:$I$1048576, MATCH(W2613, CFB!$W$2:$W$1048576, 0) + COUNTIF(CFB!$W$2:$W$1048576, W2613) - 1), 0)</f>
        <v>70</v>
      </c>
      <c r="M2613" s="2">
        <f>_xlfn.RANK.EQ(J2613, INDEX(CFB!$J$2:$J$1048576, MATCH(W2613, CFB!$W$2:$W$1048576, 0)):INDEX(CFB!$J$2:$J$1048576, MATCH(W2613, CFB!$W$2:$W$1048576, 0) + COUNTIF(CFB!$W$2:$W$1048576, W2613) - 1))</f>
        <v>101</v>
      </c>
      <c r="N2613" s="2">
        <f>RANK(K2613, INDEX(CFB!$K$2:$K$1048576, MATCH(W2613, CFB!$W$2:$W$1048576, 0)):INDEX(CFB!$K$2:$K$1048576, MATCH(W2613, CFB!$W$2:$W$1048576, 0) + COUNTIF(CFB!$W$2:$W$1048576, W2613) - 1))</f>
        <v>95</v>
      </c>
      <c r="O2613">
        <v>33.630000000000003</v>
      </c>
      <c r="P2613">
        <v>23.08</v>
      </c>
      <c r="Q2613">
        <v>8.2200000000000006</v>
      </c>
      <c r="R2613">
        <v>6.21</v>
      </c>
      <c r="S2613">
        <v>4.4000000000000004</v>
      </c>
      <c r="T2613">
        <v>3.48</v>
      </c>
      <c r="U2613">
        <v>6.17</v>
      </c>
      <c r="V2613">
        <v>4.7300000000000004</v>
      </c>
      <c r="W2613">
        <v>2004</v>
      </c>
      <c r="X2613">
        <f t="shared" si="79"/>
        <v>0</v>
      </c>
    </row>
    <row r="2614" spans="1:24" ht="12.75" hidden="1" customHeight="1" x14ac:dyDescent="0.45">
      <c r="A2614">
        <v>96</v>
      </c>
      <c r="B2614" t="s">
        <v>56</v>
      </c>
      <c r="C2614" t="s">
        <v>179</v>
      </c>
      <c r="D2614" s="2" t="str">
        <f t="shared" si="78"/>
        <v>Rutgers2004</v>
      </c>
      <c r="F2614">
        <v>4</v>
      </c>
      <c r="G2614">
        <v>7</v>
      </c>
      <c r="H2614" s="2">
        <v>0</v>
      </c>
      <c r="I2614">
        <v>-1.1000000000000001</v>
      </c>
      <c r="J2614">
        <v>-7.06</v>
      </c>
      <c r="K2614">
        <v>-8.16</v>
      </c>
      <c r="L2614" s="2">
        <f>_xlfn.RANK.EQ(I2614, INDEX(CFB!$I$2:$I$1048576, MATCH(W2614, CFB!$W$2:$W$1048576, 0)):INDEX(CFB!$I$2:$I$1048576, MATCH(W2614, CFB!$W$2:$W$1048576, 0) + COUNTIF(CFB!$W$2:$W$1048576, W2614) - 1), 0)</f>
        <v>68</v>
      </c>
      <c r="M2614" s="2">
        <f>_xlfn.RANK.EQ(J2614, INDEX(CFB!$J$2:$J$1048576, MATCH(W2614, CFB!$W$2:$W$1048576, 0)):INDEX(CFB!$J$2:$J$1048576, MATCH(W2614, CFB!$W$2:$W$1048576, 0) + COUNTIF(CFB!$W$2:$W$1048576, W2614) - 1))</f>
        <v>103</v>
      </c>
      <c r="N2614" s="2">
        <f>RANK(K2614, INDEX(CFB!$K$2:$K$1048576, MATCH(W2614, CFB!$W$2:$W$1048576, 0)):INDEX(CFB!$K$2:$K$1048576, MATCH(W2614, CFB!$W$2:$W$1048576, 0) + COUNTIF(CFB!$W$2:$W$1048576, W2614) - 1))</f>
        <v>96</v>
      </c>
      <c r="O2614">
        <v>33.99</v>
      </c>
      <c r="P2614">
        <v>22.22</v>
      </c>
      <c r="Q2614">
        <v>8.19</v>
      </c>
      <c r="R2614">
        <v>6.91</v>
      </c>
      <c r="S2614">
        <v>2.92</v>
      </c>
      <c r="T2614">
        <v>3.41</v>
      </c>
      <c r="U2614">
        <v>5.79</v>
      </c>
      <c r="V2614">
        <v>5.09</v>
      </c>
      <c r="W2614">
        <v>2004</v>
      </c>
      <c r="X2614">
        <f t="shared" si="79"/>
        <v>0</v>
      </c>
    </row>
    <row r="2615" spans="1:24" ht="12.75" hidden="1" customHeight="1" x14ac:dyDescent="0.45">
      <c r="A2615">
        <v>97</v>
      </c>
      <c r="B2615" t="s">
        <v>50</v>
      </c>
      <c r="C2615" t="s">
        <v>31</v>
      </c>
      <c r="D2615" s="2" t="str">
        <f t="shared" si="78"/>
        <v>Nevada-Las Vegas2004</v>
      </c>
      <c r="F2615">
        <v>2</v>
      </c>
      <c r="G2615">
        <v>9</v>
      </c>
      <c r="H2615" s="2">
        <v>0</v>
      </c>
      <c r="I2615">
        <v>-3.57</v>
      </c>
      <c r="J2615">
        <v>-4.6500000000000004</v>
      </c>
      <c r="K2615">
        <v>-8.2100000000000009</v>
      </c>
      <c r="L2615" s="2">
        <f>_xlfn.RANK.EQ(I2615, INDEX(CFB!$I$2:$I$1048576, MATCH(W2615, CFB!$W$2:$W$1048576, 0)):INDEX(CFB!$I$2:$I$1048576, MATCH(W2615, CFB!$W$2:$W$1048576, 0) + COUNTIF(CFB!$W$2:$W$1048576, W2615) - 1), 0)</f>
        <v>86</v>
      </c>
      <c r="M2615" s="2">
        <f>_xlfn.RANK.EQ(J2615, INDEX(CFB!$J$2:$J$1048576, MATCH(W2615, CFB!$W$2:$W$1048576, 0)):INDEX(CFB!$J$2:$J$1048576, MATCH(W2615, CFB!$W$2:$W$1048576, 0) + COUNTIF(CFB!$W$2:$W$1048576, W2615) - 1))</f>
        <v>88</v>
      </c>
      <c r="N2615" s="2">
        <f>RANK(K2615, INDEX(CFB!$K$2:$K$1048576, MATCH(W2615, CFB!$W$2:$W$1048576, 0)):INDEX(CFB!$K$2:$K$1048576, MATCH(W2615, CFB!$W$2:$W$1048576, 0) + COUNTIF(CFB!$W$2:$W$1048576, W2615) - 1))</f>
        <v>97</v>
      </c>
      <c r="O2615">
        <v>33.33</v>
      </c>
      <c r="P2615">
        <v>20.85</v>
      </c>
      <c r="Q2615">
        <v>7.41</v>
      </c>
      <c r="R2615">
        <v>4.83</v>
      </c>
      <c r="S2615">
        <v>5.0199999999999996</v>
      </c>
      <c r="T2615">
        <v>3.56</v>
      </c>
      <c r="U2615">
        <v>5.92</v>
      </c>
      <c r="V2615">
        <v>4.22</v>
      </c>
      <c r="W2615">
        <v>2004</v>
      </c>
      <c r="X2615">
        <f t="shared" si="79"/>
        <v>0</v>
      </c>
    </row>
    <row r="2616" spans="1:24" ht="12.75" hidden="1" customHeight="1" x14ac:dyDescent="0.45">
      <c r="A2616">
        <v>98</v>
      </c>
      <c r="B2616" t="s">
        <v>127</v>
      </c>
      <c r="C2616" t="s">
        <v>162</v>
      </c>
      <c r="D2616" s="2" t="str">
        <f t="shared" si="78"/>
        <v>Akron2004</v>
      </c>
      <c r="F2616">
        <v>6</v>
      </c>
      <c r="G2616">
        <v>5</v>
      </c>
      <c r="H2616" s="2">
        <v>0</v>
      </c>
      <c r="I2616">
        <v>-2.02</v>
      </c>
      <c r="J2616">
        <v>-7.05</v>
      </c>
      <c r="K2616">
        <v>-9.06</v>
      </c>
      <c r="L2616" s="2">
        <f>_xlfn.RANK.EQ(I2616, INDEX(CFB!$I$2:$I$1048576, MATCH(W2616, CFB!$W$2:$W$1048576, 0)):INDEX(CFB!$I$2:$I$1048576, MATCH(W2616, CFB!$W$2:$W$1048576, 0) + COUNTIF(CFB!$W$2:$W$1048576, W2616) - 1), 0)</f>
        <v>81</v>
      </c>
      <c r="M2616" s="2">
        <f>_xlfn.RANK.EQ(J2616, INDEX(CFB!$J$2:$J$1048576, MATCH(W2616, CFB!$W$2:$W$1048576, 0)):INDEX(CFB!$J$2:$J$1048576, MATCH(W2616, CFB!$W$2:$W$1048576, 0) + COUNTIF(CFB!$W$2:$W$1048576, W2616) - 1))</f>
        <v>102</v>
      </c>
      <c r="N2616" s="2">
        <f>RANK(K2616, INDEX(CFB!$K$2:$K$1048576, MATCH(W2616, CFB!$W$2:$W$1048576, 0)):INDEX(CFB!$K$2:$K$1048576, MATCH(W2616, CFB!$W$2:$W$1048576, 0) + COUNTIF(CFB!$W$2:$W$1048576, W2616) - 1))</f>
        <v>98</v>
      </c>
      <c r="O2616">
        <v>32.270000000000003</v>
      </c>
      <c r="P2616">
        <v>26.54</v>
      </c>
      <c r="Q2616">
        <v>8.0399999999999991</v>
      </c>
      <c r="R2616">
        <v>6.61</v>
      </c>
      <c r="S2616">
        <v>3.24</v>
      </c>
      <c r="T2616">
        <v>5.01</v>
      </c>
      <c r="U2616">
        <v>5.58</v>
      </c>
      <c r="V2616">
        <v>5.77</v>
      </c>
      <c r="W2616">
        <v>2004</v>
      </c>
      <c r="X2616">
        <f t="shared" si="79"/>
        <v>0</v>
      </c>
    </row>
    <row r="2617" spans="1:24" ht="12.75" hidden="1" customHeight="1" x14ac:dyDescent="0.45">
      <c r="A2617">
        <v>99</v>
      </c>
      <c r="B2617" t="s">
        <v>152</v>
      </c>
      <c r="C2617" t="s">
        <v>174</v>
      </c>
      <c r="D2617" s="2" t="str">
        <f t="shared" si="78"/>
        <v>Middle Tennessee State2004</v>
      </c>
      <c r="F2617">
        <v>5</v>
      </c>
      <c r="G2617">
        <v>6</v>
      </c>
      <c r="H2617" s="2">
        <v>0</v>
      </c>
      <c r="I2617">
        <v>-4.49</v>
      </c>
      <c r="J2617">
        <v>-4.7</v>
      </c>
      <c r="K2617">
        <v>-9.19</v>
      </c>
      <c r="L2617" s="2">
        <f>_xlfn.RANK.EQ(I2617, INDEX(CFB!$I$2:$I$1048576, MATCH(W2617, CFB!$W$2:$W$1048576, 0)):INDEX(CFB!$I$2:$I$1048576, MATCH(W2617, CFB!$W$2:$W$1048576, 0) + COUNTIF(CFB!$W$2:$W$1048576, W2617) - 1), 0)</f>
        <v>98</v>
      </c>
      <c r="M2617" s="2">
        <f>_xlfn.RANK.EQ(J2617, INDEX(CFB!$J$2:$J$1048576, MATCH(W2617, CFB!$W$2:$W$1048576, 0)):INDEX(CFB!$J$2:$J$1048576, MATCH(W2617, CFB!$W$2:$W$1048576, 0) + COUNTIF(CFB!$W$2:$W$1048576, W2617) - 1))</f>
        <v>89</v>
      </c>
      <c r="N2617" s="2">
        <f>RANK(K2617, INDEX(CFB!$K$2:$K$1048576, MATCH(W2617, CFB!$W$2:$W$1048576, 0)):INDEX(CFB!$K$2:$K$1048576, MATCH(W2617, CFB!$W$2:$W$1048576, 0) + COUNTIF(CFB!$W$2:$W$1048576, W2617) - 1))</f>
        <v>99</v>
      </c>
      <c r="O2617">
        <v>28.89</v>
      </c>
      <c r="P2617">
        <v>23.36</v>
      </c>
      <c r="Q2617">
        <v>8.07</v>
      </c>
      <c r="R2617">
        <v>7.61</v>
      </c>
      <c r="S2617">
        <v>3.2</v>
      </c>
      <c r="T2617">
        <v>3.73</v>
      </c>
      <c r="U2617">
        <v>5.71</v>
      </c>
      <c r="V2617">
        <v>5.52</v>
      </c>
      <c r="W2617">
        <v>2004</v>
      </c>
      <c r="X2617">
        <f t="shared" si="79"/>
        <v>0</v>
      </c>
    </row>
    <row r="2618" spans="1:24" ht="12.75" hidden="1" customHeight="1" x14ac:dyDescent="0.45">
      <c r="A2618">
        <v>100</v>
      </c>
      <c r="B2618" t="s">
        <v>129</v>
      </c>
      <c r="C2618" t="s">
        <v>178</v>
      </c>
      <c r="D2618" s="2" t="str">
        <f t="shared" si="78"/>
        <v>Rice2004</v>
      </c>
      <c r="F2618">
        <v>3</v>
      </c>
      <c r="G2618">
        <v>8</v>
      </c>
      <c r="H2618" s="2">
        <v>0</v>
      </c>
      <c r="I2618">
        <v>-2.0099999999999998</v>
      </c>
      <c r="J2618">
        <v>-7.3</v>
      </c>
      <c r="K2618">
        <v>-9.31</v>
      </c>
      <c r="L2618" s="2">
        <f>_xlfn.RANK.EQ(I2618, INDEX(CFB!$I$2:$I$1048576, MATCH(W2618, CFB!$W$2:$W$1048576, 0)):INDEX(CFB!$I$2:$I$1048576, MATCH(W2618, CFB!$W$2:$W$1048576, 0) + COUNTIF(CFB!$W$2:$W$1048576, W2618) - 1), 0)</f>
        <v>79</v>
      </c>
      <c r="M2618" s="2">
        <f>_xlfn.RANK.EQ(J2618, INDEX(CFB!$J$2:$J$1048576, MATCH(W2618, CFB!$W$2:$W$1048576, 0)):INDEX(CFB!$J$2:$J$1048576, MATCH(W2618, CFB!$W$2:$W$1048576, 0) + COUNTIF(CFB!$W$2:$W$1048576, W2618) - 1))</f>
        <v>105</v>
      </c>
      <c r="N2618" s="2">
        <f>RANK(K2618, INDEX(CFB!$K$2:$K$1048576, MATCH(W2618, CFB!$W$2:$W$1048576, 0)):INDEX(CFB!$K$2:$K$1048576, MATCH(W2618, CFB!$W$2:$W$1048576, 0) + COUNTIF(CFB!$W$2:$W$1048576, W2618) - 1))</f>
        <v>100</v>
      </c>
      <c r="O2618">
        <v>33.03</v>
      </c>
      <c r="P2618">
        <v>22.9</v>
      </c>
      <c r="Q2618">
        <v>7.22</v>
      </c>
      <c r="R2618">
        <v>6.93</v>
      </c>
      <c r="S2618">
        <v>5.26</v>
      </c>
      <c r="T2618">
        <v>3.23</v>
      </c>
      <c r="U2618">
        <v>5.76</v>
      </c>
      <c r="V2618">
        <v>4.96</v>
      </c>
      <c r="W2618">
        <v>2004</v>
      </c>
      <c r="X2618">
        <f t="shared" si="79"/>
        <v>0</v>
      </c>
    </row>
    <row r="2619" spans="1:24" ht="12.75" hidden="1" customHeight="1" x14ac:dyDescent="0.45">
      <c r="A2619">
        <v>101</v>
      </c>
      <c r="B2619" t="s">
        <v>130</v>
      </c>
      <c r="C2619" t="s">
        <v>178</v>
      </c>
      <c r="D2619" s="2" t="str">
        <f t="shared" si="78"/>
        <v>Nevada2004</v>
      </c>
      <c r="F2619">
        <v>5</v>
      </c>
      <c r="G2619">
        <v>7</v>
      </c>
      <c r="H2619" s="2">
        <v>0</v>
      </c>
      <c r="I2619">
        <v>-2.0099999999999998</v>
      </c>
      <c r="J2619">
        <v>-7.92</v>
      </c>
      <c r="K2619">
        <v>-9.93</v>
      </c>
      <c r="L2619" s="2">
        <f>_xlfn.RANK.EQ(I2619, INDEX(CFB!$I$2:$I$1048576, MATCH(W2619, CFB!$W$2:$W$1048576, 0)):INDEX(CFB!$I$2:$I$1048576, MATCH(W2619, CFB!$W$2:$W$1048576, 0) + COUNTIF(CFB!$W$2:$W$1048576, W2619) - 1), 0)</f>
        <v>79</v>
      </c>
      <c r="M2619" s="2">
        <f>_xlfn.RANK.EQ(J2619, INDEX(CFB!$J$2:$J$1048576, MATCH(W2619, CFB!$W$2:$W$1048576, 0)):INDEX(CFB!$J$2:$J$1048576, MATCH(W2619, CFB!$W$2:$W$1048576, 0) + COUNTIF(CFB!$W$2:$W$1048576, W2619) - 1))</f>
        <v>108</v>
      </c>
      <c r="N2619" s="2">
        <f>RANK(K2619, INDEX(CFB!$K$2:$K$1048576, MATCH(W2619, CFB!$W$2:$W$1048576, 0)):INDEX(CFB!$K$2:$K$1048576, MATCH(W2619, CFB!$W$2:$W$1048576, 0) + COUNTIF(CFB!$W$2:$W$1048576, W2619) - 1))</f>
        <v>101</v>
      </c>
      <c r="O2619">
        <v>34.81</v>
      </c>
      <c r="P2619">
        <v>25.15</v>
      </c>
      <c r="Q2619">
        <v>7.79</v>
      </c>
      <c r="R2619">
        <v>6.86</v>
      </c>
      <c r="S2619">
        <v>4.3099999999999996</v>
      </c>
      <c r="T2619">
        <v>4.13</v>
      </c>
      <c r="U2619">
        <v>5.96</v>
      </c>
      <c r="V2619">
        <v>5.23</v>
      </c>
      <c r="W2619">
        <v>2004</v>
      </c>
      <c r="X2619">
        <f t="shared" si="79"/>
        <v>0</v>
      </c>
    </row>
    <row r="2620" spans="1:24" ht="12.75" hidden="1" customHeight="1" x14ac:dyDescent="0.45">
      <c r="A2620">
        <v>102</v>
      </c>
      <c r="B2620" t="s">
        <v>24</v>
      </c>
      <c r="C2620" t="s">
        <v>178</v>
      </c>
      <c r="D2620" s="2" t="str">
        <f t="shared" si="78"/>
        <v>SMU2004</v>
      </c>
      <c r="F2620">
        <v>3</v>
      </c>
      <c r="G2620">
        <v>8</v>
      </c>
      <c r="H2620" s="2">
        <v>0</v>
      </c>
      <c r="I2620">
        <v>-9.81</v>
      </c>
      <c r="J2620">
        <v>-1.1399999999999999</v>
      </c>
      <c r="K2620">
        <v>-10.95</v>
      </c>
      <c r="L2620" s="2">
        <f>_xlfn.RANK.EQ(I2620, INDEX(CFB!$I$2:$I$1048576, MATCH(W2620, CFB!$W$2:$W$1048576, 0)):INDEX(CFB!$I$2:$I$1048576, MATCH(W2620, CFB!$W$2:$W$1048576, 0) + COUNTIF(CFB!$W$2:$W$1048576, W2620) - 1), 0)</f>
        <v>116</v>
      </c>
      <c r="M2620" s="2">
        <f>_xlfn.RANK.EQ(J2620, INDEX(CFB!$J$2:$J$1048576, MATCH(W2620, CFB!$W$2:$W$1048576, 0)):INDEX(CFB!$J$2:$J$1048576, MATCH(W2620, CFB!$W$2:$W$1048576, 0) + COUNTIF(CFB!$W$2:$W$1048576, W2620) - 1))</f>
        <v>71</v>
      </c>
      <c r="N2620" s="2">
        <f>RANK(K2620, INDEX(CFB!$K$2:$K$1048576, MATCH(W2620, CFB!$W$2:$W$1048576, 0)):INDEX(CFB!$K$2:$K$1048576, MATCH(W2620, CFB!$W$2:$W$1048576, 0) + COUNTIF(CFB!$W$2:$W$1048576, W2620) - 1))</f>
        <v>102</v>
      </c>
      <c r="O2620">
        <v>26.25</v>
      </c>
      <c r="P2620">
        <v>22.61</v>
      </c>
      <c r="Q2620">
        <v>7.73</v>
      </c>
      <c r="R2620">
        <v>6.53</v>
      </c>
      <c r="S2620">
        <v>3.99</v>
      </c>
      <c r="T2620">
        <v>3.96</v>
      </c>
      <c r="U2620">
        <v>5.62</v>
      </c>
      <c r="V2620">
        <v>5.2</v>
      </c>
      <c r="W2620">
        <v>2004</v>
      </c>
      <c r="X2620">
        <f t="shared" si="79"/>
        <v>0</v>
      </c>
    </row>
    <row r="2621" spans="1:24" ht="12.75" hidden="1" customHeight="1" x14ac:dyDescent="0.45">
      <c r="A2621">
        <v>103</v>
      </c>
      <c r="B2621" t="s">
        <v>144</v>
      </c>
      <c r="C2621" t="s">
        <v>179</v>
      </c>
      <c r="D2621" s="2" t="str">
        <f t="shared" si="78"/>
        <v>Temple2004</v>
      </c>
      <c r="F2621">
        <v>2</v>
      </c>
      <c r="G2621">
        <v>9</v>
      </c>
      <c r="H2621" s="2">
        <v>0</v>
      </c>
      <c r="I2621">
        <v>-4.0599999999999996</v>
      </c>
      <c r="J2621">
        <v>-7.26</v>
      </c>
      <c r="K2621">
        <v>-11.33</v>
      </c>
      <c r="L2621" s="2">
        <f>_xlfn.RANK.EQ(I2621, INDEX(CFB!$I$2:$I$1048576, MATCH(W2621, CFB!$W$2:$W$1048576, 0)):INDEX(CFB!$I$2:$I$1048576, MATCH(W2621, CFB!$W$2:$W$1048576, 0) + COUNTIF(CFB!$W$2:$W$1048576, W2621) - 1), 0)</f>
        <v>95</v>
      </c>
      <c r="M2621" s="2">
        <f>_xlfn.RANK.EQ(J2621, INDEX(CFB!$J$2:$J$1048576, MATCH(W2621, CFB!$W$2:$W$1048576, 0)):INDEX(CFB!$J$2:$J$1048576, MATCH(W2621, CFB!$W$2:$W$1048576, 0) + COUNTIF(CFB!$W$2:$W$1048576, W2621) - 1))</f>
        <v>104</v>
      </c>
      <c r="N2621" s="2">
        <f>RANK(K2621, INDEX(CFB!$K$2:$K$1048576, MATCH(W2621, CFB!$W$2:$W$1048576, 0)):INDEX(CFB!$K$2:$K$1048576, MATCH(W2621, CFB!$W$2:$W$1048576, 0) + COUNTIF(CFB!$W$2:$W$1048576, W2621) - 1))</f>
        <v>103</v>
      </c>
      <c r="O2621">
        <v>31.93</v>
      </c>
      <c r="P2621">
        <v>25.04</v>
      </c>
      <c r="Q2621">
        <v>7.9</v>
      </c>
      <c r="R2621">
        <v>7.19</v>
      </c>
      <c r="S2621">
        <v>4.88</v>
      </c>
      <c r="T2621">
        <v>4.45</v>
      </c>
      <c r="U2621">
        <v>6.13</v>
      </c>
      <c r="V2621">
        <v>5.55</v>
      </c>
      <c r="W2621">
        <v>2004</v>
      </c>
      <c r="X2621">
        <f t="shared" si="79"/>
        <v>0</v>
      </c>
    </row>
    <row r="2622" spans="1:24" ht="12.75" hidden="1" customHeight="1" x14ac:dyDescent="0.45">
      <c r="A2622">
        <v>104</v>
      </c>
      <c r="B2622" t="s">
        <v>48</v>
      </c>
      <c r="C2622" t="s">
        <v>100</v>
      </c>
      <c r="D2622" s="2" t="str">
        <f t="shared" si="78"/>
        <v>Army2004</v>
      </c>
      <c r="F2622">
        <v>2</v>
      </c>
      <c r="G2622">
        <v>9</v>
      </c>
      <c r="H2622" s="2">
        <v>0</v>
      </c>
      <c r="I2622">
        <v>-3.73</v>
      </c>
      <c r="J2622">
        <v>-7.63</v>
      </c>
      <c r="K2622">
        <v>-11.36</v>
      </c>
      <c r="L2622" s="2">
        <f>_xlfn.RANK.EQ(I2622, INDEX(CFB!$I$2:$I$1048576, MATCH(W2622, CFB!$W$2:$W$1048576, 0)):INDEX(CFB!$I$2:$I$1048576, MATCH(W2622, CFB!$W$2:$W$1048576, 0) + COUNTIF(CFB!$W$2:$W$1048576, W2622) - 1), 0)</f>
        <v>89</v>
      </c>
      <c r="M2622" s="2">
        <f>_xlfn.RANK.EQ(J2622, INDEX(CFB!$J$2:$J$1048576, MATCH(W2622, CFB!$W$2:$W$1048576, 0)):INDEX(CFB!$J$2:$J$1048576, MATCH(W2622, CFB!$W$2:$W$1048576, 0) + COUNTIF(CFB!$W$2:$W$1048576, W2622) - 1))</f>
        <v>107</v>
      </c>
      <c r="N2622" s="2">
        <f>RANK(K2622, INDEX(CFB!$K$2:$K$1048576, MATCH(W2622, CFB!$W$2:$W$1048576, 0)):INDEX(CFB!$K$2:$K$1048576, MATCH(W2622, CFB!$W$2:$W$1048576, 0) + COUNTIF(CFB!$W$2:$W$1048576, W2622) - 1))</f>
        <v>104</v>
      </c>
      <c r="O2622">
        <v>31.26</v>
      </c>
      <c r="P2622">
        <v>23.78</v>
      </c>
      <c r="Q2622">
        <v>7.09</v>
      </c>
      <c r="R2622">
        <v>6.52</v>
      </c>
      <c r="S2622">
        <v>5.88</v>
      </c>
      <c r="T2622">
        <v>4.17</v>
      </c>
      <c r="U2622">
        <v>6.41</v>
      </c>
      <c r="V2622">
        <v>5.24</v>
      </c>
      <c r="W2622">
        <v>2004</v>
      </c>
      <c r="X2622">
        <f t="shared" si="79"/>
        <v>0</v>
      </c>
    </row>
    <row r="2623" spans="1:24" ht="12.75" hidden="1" customHeight="1" x14ac:dyDescent="0.45">
      <c r="A2623">
        <v>105</v>
      </c>
      <c r="B2623" t="s">
        <v>108</v>
      </c>
      <c r="C2623" t="s">
        <v>100</v>
      </c>
      <c r="D2623" s="2" t="str">
        <f t="shared" si="78"/>
        <v>East Carolina2004</v>
      </c>
      <c r="F2623">
        <v>2</v>
      </c>
      <c r="G2623">
        <v>9</v>
      </c>
      <c r="H2623" s="2">
        <v>0</v>
      </c>
      <c r="I2623">
        <v>-4.12</v>
      </c>
      <c r="J2623">
        <v>-8.77</v>
      </c>
      <c r="K2623">
        <v>-12.89</v>
      </c>
      <c r="L2623" s="2">
        <f>_xlfn.RANK.EQ(I2623, INDEX(CFB!$I$2:$I$1048576, MATCH(W2623, CFB!$W$2:$W$1048576, 0)):INDEX(CFB!$I$2:$I$1048576, MATCH(W2623, CFB!$W$2:$W$1048576, 0) + COUNTIF(CFB!$W$2:$W$1048576, W2623) - 1), 0)</f>
        <v>96</v>
      </c>
      <c r="M2623" s="2">
        <f>_xlfn.RANK.EQ(J2623, INDEX(CFB!$J$2:$J$1048576, MATCH(W2623, CFB!$W$2:$W$1048576, 0)):INDEX(CFB!$J$2:$J$1048576, MATCH(W2623, CFB!$W$2:$W$1048576, 0) + COUNTIF(CFB!$W$2:$W$1048576, W2623) - 1))</f>
        <v>111</v>
      </c>
      <c r="N2623" s="2">
        <f>RANK(K2623, INDEX(CFB!$K$2:$K$1048576, MATCH(W2623, CFB!$W$2:$W$1048576, 0)):INDEX(CFB!$K$2:$K$1048576, MATCH(W2623, CFB!$W$2:$W$1048576, 0) + COUNTIF(CFB!$W$2:$W$1048576, W2623) - 1))</f>
        <v>105</v>
      </c>
      <c r="O2623">
        <v>31.09</v>
      </c>
      <c r="P2623">
        <v>28.59</v>
      </c>
      <c r="Q2623">
        <v>7.44</v>
      </c>
      <c r="R2623">
        <v>7.96</v>
      </c>
      <c r="S2623">
        <v>3.61</v>
      </c>
      <c r="T2623">
        <v>3.65</v>
      </c>
      <c r="U2623">
        <v>5.47</v>
      </c>
      <c r="V2623">
        <v>5.29</v>
      </c>
      <c r="W2623">
        <v>2004</v>
      </c>
      <c r="X2623">
        <f t="shared" si="79"/>
        <v>0</v>
      </c>
    </row>
    <row r="2624" spans="1:24" ht="12.75" hidden="1" customHeight="1" x14ac:dyDescent="0.45">
      <c r="A2624">
        <v>106</v>
      </c>
      <c r="B2624" t="s">
        <v>64</v>
      </c>
      <c r="C2624" t="s">
        <v>162</v>
      </c>
      <c r="D2624" s="2" t="str">
        <f t="shared" si="78"/>
        <v>Ohio2004</v>
      </c>
      <c r="F2624">
        <v>4</v>
      </c>
      <c r="G2624">
        <v>7</v>
      </c>
      <c r="H2624" s="2">
        <v>0</v>
      </c>
      <c r="I2624">
        <v>-9.91</v>
      </c>
      <c r="J2624">
        <v>-3.33</v>
      </c>
      <c r="K2624">
        <v>-13.25</v>
      </c>
      <c r="L2624" s="2">
        <f>_xlfn.RANK.EQ(I2624, INDEX(CFB!$I$2:$I$1048576, MATCH(W2624, CFB!$W$2:$W$1048576, 0)):INDEX(CFB!$I$2:$I$1048576, MATCH(W2624, CFB!$W$2:$W$1048576, 0) + COUNTIF(CFB!$W$2:$W$1048576, W2624) - 1), 0)</f>
        <v>117</v>
      </c>
      <c r="M2624" s="2">
        <f>_xlfn.RANK.EQ(J2624, INDEX(CFB!$J$2:$J$1048576, MATCH(W2624, CFB!$W$2:$W$1048576, 0)):INDEX(CFB!$J$2:$J$1048576, MATCH(W2624, CFB!$W$2:$W$1048576, 0) + COUNTIF(CFB!$W$2:$W$1048576, W2624) - 1))</f>
        <v>80</v>
      </c>
      <c r="N2624" s="2">
        <f>RANK(K2624, INDEX(CFB!$K$2:$K$1048576, MATCH(W2624, CFB!$W$2:$W$1048576, 0)):INDEX(CFB!$K$2:$K$1048576, MATCH(W2624, CFB!$W$2:$W$1048576, 0) + COUNTIF(CFB!$W$2:$W$1048576, W2624) - 1))</f>
        <v>106</v>
      </c>
      <c r="O2624">
        <v>25.39</v>
      </c>
      <c r="P2624">
        <v>17.920000000000002</v>
      </c>
      <c r="Q2624">
        <v>6.83</v>
      </c>
      <c r="R2624">
        <v>5.75</v>
      </c>
      <c r="S2624">
        <v>3.17</v>
      </c>
      <c r="T2624">
        <v>3.37</v>
      </c>
      <c r="U2624">
        <v>4.83</v>
      </c>
      <c r="V2624">
        <v>4.3499999999999996</v>
      </c>
      <c r="W2624">
        <v>2004</v>
      </c>
      <c r="X2624">
        <f t="shared" si="79"/>
        <v>0</v>
      </c>
    </row>
    <row r="2625" spans="1:24" ht="12.75" hidden="1" customHeight="1" x14ac:dyDescent="0.45">
      <c r="A2625">
        <v>107</v>
      </c>
      <c r="B2625" t="s">
        <v>123</v>
      </c>
      <c r="C2625" t="s">
        <v>174</v>
      </c>
      <c r="D2625" s="2" t="str">
        <f t="shared" si="78"/>
        <v>Louisiana-Monroe2004</v>
      </c>
      <c r="F2625">
        <v>5</v>
      </c>
      <c r="G2625">
        <v>6</v>
      </c>
      <c r="H2625" s="2">
        <v>0</v>
      </c>
      <c r="I2625">
        <v>-8.1300000000000008</v>
      </c>
      <c r="J2625">
        <v>-5.28</v>
      </c>
      <c r="K2625">
        <v>-13.4</v>
      </c>
      <c r="L2625" s="2">
        <f>_xlfn.RANK.EQ(I2625, INDEX(CFB!$I$2:$I$1048576, MATCH(W2625, CFB!$W$2:$W$1048576, 0)):INDEX(CFB!$I$2:$I$1048576, MATCH(W2625, CFB!$W$2:$W$1048576, 0) + COUNTIF(CFB!$W$2:$W$1048576, W2625) - 1), 0)</f>
        <v>109</v>
      </c>
      <c r="M2625" s="2">
        <f>_xlfn.RANK.EQ(J2625, INDEX(CFB!$J$2:$J$1048576, MATCH(W2625, CFB!$W$2:$W$1048576, 0)):INDEX(CFB!$J$2:$J$1048576, MATCH(W2625, CFB!$W$2:$W$1048576, 0) + COUNTIF(CFB!$W$2:$W$1048576, W2625) - 1))</f>
        <v>94</v>
      </c>
      <c r="N2625" s="2">
        <f>RANK(K2625, INDEX(CFB!$K$2:$K$1048576, MATCH(W2625, CFB!$W$2:$W$1048576, 0)):INDEX(CFB!$K$2:$K$1048576, MATCH(W2625, CFB!$W$2:$W$1048576, 0) + COUNTIF(CFB!$W$2:$W$1048576, W2625) - 1))</f>
        <v>107</v>
      </c>
      <c r="O2625">
        <v>24.93</v>
      </c>
      <c r="P2625">
        <v>22.62</v>
      </c>
      <c r="Q2625">
        <v>6.76</v>
      </c>
      <c r="R2625">
        <v>5.46</v>
      </c>
      <c r="S2625">
        <v>3.95</v>
      </c>
      <c r="T2625">
        <v>4.46</v>
      </c>
      <c r="U2625">
        <v>5.28</v>
      </c>
      <c r="V2625">
        <v>4.92</v>
      </c>
      <c r="W2625">
        <v>2004</v>
      </c>
      <c r="X2625">
        <f t="shared" si="79"/>
        <v>0</v>
      </c>
    </row>
    <row r="2626" spans="1:24" ht="12.75" hidden="1" customHeight="1" x14ac:dyDescent="0.45">
      <c r="A2626">
        <v>108</v>
      </c>
      <c r="B2626" t="s">
        <v>77</v>
      </c>
      <c r="C2626" t="s">
        <v>174</v>
      </c>
      <c r="D2626" s="2" t="str">
        <f t="shared" si="78"/>
        <v>Louisiana2004</v>
      </c>
      <c r="F2626">
        <v>4</v>
      </c>
      <c r="G2626">
        <v>7</v>
      </c>
      <c r="H2626" s="2">
        <v>0</v>
      </c>
      <c r="I2626">
        <v>-8.33</v>
      </c>
      <c r="J2626">
        <v>-5.35</v>
      </c>
      <c r="K2626">
        <v>-13.67</v>
      </c>
      <c r="L2626" s="2">
        <f>_xlfn.RANK.EQ(I2626, INDEX(CFB!$I$2:$I$1048576, MATCH(W2626, CFB!$W$2:$W$1048576, 0)):INDEX(CFB!$I$2:$I$1048576, MATCH(W2626, CFB!$W$2:$W$1048576, 0) + COUNTIF(CFB!$W$2:$W$1048576, W2626) - 1), 0)</f>
        <v>111</v>
      </c>
      <c r="M2626" s="2">
        <f>_xlfn.RANK.EQ(J2626, INDEX(CFB!$J$2:$J$1048576, MATCH(W2626, CFB!$W$2:$W$1048576, 0)):INDEX(CFB!$J$2:$J$1048576, MATCH(W2626, CFB!$W$2:$W$1048576, 0) + COUNTIF(CFB!$W$2:$W$1048576, W2626) - 1))</f>
        <v>95</v>
      </c>
      <c r="N2626" s="2">
        <f>RANK(K2626, INDEX(CFB!$K$2:$K$1048576, MATCH(W2626, CFB!$W$2:$W$1048576, 0)):INDEX(CFB!$K$2:$K$1048576, MATCH(W2626, CFB!$W$2:$W$1048576, 0) + COUNTIF(CFB!$W$2:$W$1048576, W2626) - 1))</f>
        <v>108</v>
      </c>
      <c r="O2626">
        <v>24.16</v>
      </c>
      <c r="P2626">
        <v>20.32</v>
      </c>
      <c r="Q2626">
        <v>6.71</v>
      </c>
      <c r="R2626">
        <v>5.61</v>
      </c>
      <c r="S2626">
        <v>4</v>
      </c>
      <c r="T2626">
        <v>4.8899999999999997</v>
      </c>
      <c r="U2626">
        <v>5.33</v>
      </c>
      <c r="V2626">
        <v>5.21</v>
      </c>
      <c r="W2626">
        <v>2004</v>
      </c>
      <c r="X2626">
        <f t="shared" si="79"/>
        <v>0</v>
      </c>
    </row>
    <row r="2627" spans="1:24" ht="12.75" hidden="1" customHeight="1" x14ac:dyDescent="0.45">
      <c r="A2627">
        <v>109</v>
      </c>
      <c r="B2627" t="s">
        <v>114</v>
      </c>
      <c r="C2627" t="s">
        <v>178</v>
      </c>
      <c r="D2627" s="2" t="str">
        <f t="shared" ref="D2627:D2690" si="80">_xlfn.CONCAT(B2627, W2627)</f>
        <v>San Jose State2004</v>
      </c>
      <c r="F2627">
        <v>2</v>
      </c>
      <c r="G2627">
        <v>9</v>
      </c>
      <c r="H2627" s="2">
        <v>0</v>
      </c>
      <c r="I2627">
        <v>1.31</v>
      </c>
      <c r="J2627">
        <v>-15.7</v>
      </c>
      <c r="K2627">
        <v>-14.39</v>
      </c>
      <c r="L2627" s="2">
        <f>_xlfn.RANK.EQ(I2627, INDEX(CFB!$I$2:$I$1048576, MATCH(W2627, CFB!$W$2:$W$1048576, 0)):INDEX(CFB!$I$2:$I$1048576, MATCH(W2627, CFB!$W$2:$W$1048576, 0) + COUNTIF(CFB!$W$2:$W$1048576, W2627) - 1), 0)</f>
        <v>51</v>
      </c>
      <c r="M2627" s="2">
        <f>_xlfn.RANK.EQ(J2627, INDEX(CFB!$J$2:$J$1048576, MATCH(W2627, CFB!$W$2:$W$1048576, 0)):INDEX(CFB!$J$2:$J$1048576, MATCH(W2627, CFB!$W$2:$W$1048576, 0) + COUNTIF(CFB!$W$2:$W$1048576, W2627) - 1))</f>
        <v>118</v>
      </c>
      <c r="N2627" s="2">
        <f>RANK(K2627, INDEX(CFB!$K$2:$K$1048576, MATCH(W2627, CFB!$W$2:$W$1048576, 0)):INDEX(CFB!$K$2:$K$1048576, MATCH(W2627, CFB!$W$2:$W$1048576, 0) + COUNTIF(CFB!$W$2:$W$1048576, W2627) - 1))</f>
        <v>109</v>
      </c>
      <c r="O2627">
        <v>36.450000000000003</v>
      </c>
      <c r="P2627">
        <v>31.52</v>
      </c>
      <c r="Q2627">
        <v>8.5500000000000007</v>
      </c>
      <c r="R2627">
        <v>6.74</v>
      </c>
      <c r="S2627">
        <v>4.5199999999999996</v>
      </c>
      <c r="T2627">
        <v>4.5999999999999996</v>
      </c>
      <c r="U2627">
        <v>6</v>
      </c>
      <c r="V2627">
        <v>5.28</v>
      </c>
      <c r="W2627">
        <v>2004</v>
      </c>
      <c r="X2627">
        <f t="shared" ref="X2627:X2690" si="81">IF(E2627=1, 1,0)</f>
        <v>0</v>
      </c>
    </row>
    <row r="2628" spans="1:24" ht="12.75" hidden="1" customHeight="1" x14ac:dyDescent="0.45">
      <c r="A2628">
        <v>110</v>
      </c>
      <c r="B2628" t="s">
        <v>133</v>
      </c>
      <c r="C2628" t="s">
        <v>174</v>
      </c>
      <c r="D2628" s="2" t="str">
        <f t="shared" si="80"/>
        <v>Utah State2004</v>
      </c>
      <c r="F2628">
        <v>3</v>
      </c>
      <c r="G2628">
        <v>8</v>
      </c>
      <c r="H2628" s="2">
        <v>0</v>
      </c>
      <c r="I2628">
        <v>-10.220000000000001</v>
      </c>
      <c r="J2628">
        <v>-4.33</v>
      </c>
      <c r="K2628">
        <v>-14.55</v>
      </c>
      <c r="L2628" s="2">
        <f>_xlfn.RANK.EQ(I2628, INDEX(CFB!$I$2:$I$1048576, MATCH(W2628, CFB!$W$2:$W$1048576, 0)):INDEX(CFB!$I$2:$I$1048576, MATCH(W2628, CFB!$W$2:$W$1048576, 0) + COUNTIF(CFB!$W$2:$W$1048576, W2628) - 1), 0)</f>
        <v>118</v>
      </c>
      <c r="M2628" s="2">
        <f>_xlfn.RANK.EQ(J2628, INDEX(CFB!$J$2:$J$1048576, MATCH(W2628, CFB!$W$2:$W$1048576, 0)):INDEX(CFB!$J$2:$J$1048576, MATCH(W2628, CFB!$W$2:$W$1048576, 0) + COUNTIF(CFB!$W$2:$W$1048576, W2628) - 1))</f>
        <v>84</v>
      </c>
      <c r="N2628" s="2">
        <f>RANK(K2628, INDEX(CFB!$K$2:$K$1048576, MATCH(W2628, CFB!$W$2:$W$1048576, 0)):INDEX(CFB!$K$2:$K$1048576, MATCH(W2628, CFB!$W$2:$W$1048576, 0) + COUNTIF(CFB!$W$2:$W$1048576, W2628) - 1))</f>
        <v>110</v>
      </c>
      <c r="O2628">
        <v>23.35</v>
      </c>
      <c r="P2628">
        <v>22.88</v>
      </c>
      <c r="Q2628">
        <v>7.59</v>
      </c>
      <c r="R2628">
        <v>6.99</v>
      </c>
      <c r="S2628">
        <v>2.68</v>
      </c>
      <c r="T2628">
        <v>4</v>
      </c>
      <c r="U2628">
        <v>5.0999999999999996</v>
      </c>
      <c r="V2628">
        <v>5.16</v>
      </c>
      <c r="W2628">
        <v>2004</v>
      </c>
      <c r="X2628">
        <f t="shared" si="81"/>
        <v>0</v>
      </c>
    </row>
    <row r="2629" spans="1:24" ht="12.75" hidden="1" customHeight="1" x14ac:dyDescent="0.45">
      <c r="A2629">
        <v>111</v>
      </c>
      <c r="B2629" t="s">
        <v>140</v>
      </c>
      <c r="C2629" t="s">
        <v>161</v>
      </c>
      <c r="D2629" s="2" t="str">
        <f t="shared" si="80"/>
        <v>Ball State2004</v>
      </c>
      <c r="F2629">
        <v>2</v>
      </c>
      <c r="G2629">
        <v>9</v>
      </c>
      <c r="H2629" s="2">
        <v>0</v>
      </c>
      <c r="I2629">
        <v>-8.9499999999999993</v>
      </c>
      <c r="J2629">
        <v>-6.35</v>
      </c>
      <c r="K2629">
        <v>-15.3</v>
      </c>
      <c r="L2629" s="2">
        <f>_xlfn.RANK.EQ(I2629, INDEX(CFB!$I$2:$I$1048576, MATCH(W2629, CFB!$W$2:$W$1048576, 0)):INDEX(CFB!$I$2:$I$1048576, MATCH(W2629, CFB!$W$2:$W$1048576, 0) + COUNTIF(CFB!$W$2:$W$1048576, W2629) - 1), 0)</f>
        <v>115</v>
      </c>
      <c r="M2629" s="2">
        <f>_xlfn.RANK.EQ(J2629, INDEX(CFB!$J$2:$J$1048576, MATCH(W2629, CFB!$W$2:$W$1048576, 0)):INDEX(CFB!$J$2:$J$1048576, MATCH(W2629, CFB!$W$2:$W$1048576, 0) + COUNTIF(CFB!$W$2:$W$1048576, W2629) - 1))</f>
        <v>99</v>
      </c>
      <c r="N2629" s="2">
        <f>RANK(K2629, INDEX(CFB!$K$2:$K$1048576, MATCH(W2629, CFB!$W$2:$W$1048576, 0)):INDEX(CFB!$K$2:$K$1048576, MATCH(W2629, CFB!$W$2:$W$1048576, 0) + COUNTIF(CFB!$W$2:$W$1048576, W2629) - 1))</f>
        <v>111</v>
      </c>
      <c r="O2629">
        <v>25.77</v>
      </c>
      <c r="P2629">
        <v>28.27</v>
      </c>
      <c r="Q2629">
        <v>6.92</v>
      </c>
      <c r="R2629">
        <v>7.85</v>
      </c>
      <c r="S2629">
        <v>3.26</v>
      </c>
      <c r="T2629">
        <v>4.6500000000000004</v>
      </c>
      <c r="U2629">
        <v>4.8899999999999997</v>
      </c>
      <c r="V2629">
        <v>5.89</v>
      </c>
      <c r="W2629">
        <v>2004</v>
      </c>
      <c r="X2629">
        <f t="shared" si="81"/>
        <v>0</v>
      </c>
    </row>
    <row r="2630" spans="1:24" ht="12.75" hidden="1" customHeight="1" x14ac:dyDescent="0.45">
      <c r="A2630">
        <v>112</v>
      </c>
      <c r="B2630" t="s">
        <v>125</v>
      </c>
      <c r="C2630" t="s">
        <v>174</v>
      </c>
      <c r="D2630" s="2" t="str">
        <f t="shared" si="80"/>
        <v>Arkansas State2004</v>
      </c>
      <c r="F2630">
        <v>3</v>
      </c>
      <c r="G2630">
        <v>8</v>
      </c>
      <c r="H2630" s="2">
        <v>0</v>
      </c>
      <c r="I2630">
        <v>-7.23</v>
      </c>
      <c r="J2630">
        <v>-8.82</v>
      </c>
      <c r="K2630">
        <v>-16.05</v>
      </c>
      <c r="L2630" s="2">
        <f>_xlfn.RANK.EQ(I2630, INDEX(CFB!$I$2:$I$1048576, MATCH(W2630, CFB!$W$2:$W$1048576, 0)):INDEX(CFB!$I$2:$I$1048576, MATCH(W2630, CFB!$W$2:$W$1048576, 0) + COUNTIF(CFB!$W$2:$W$1048576, W2630) - 1), 0)</f>
        <v>106</v>
      </c>
      <c r="M2630" s="2">
        <f>_xlfn.RANK.EQ(J2630, INDEX(CFB!$J$2:$J$1048576, MATCH(W2630, CFB!$W$2:$W$1048576, 0)):INDEX(CFB!$J$2:$J$1048576, MATCH(W2630, CFB!$W$2:$W$1048576, 0) + COUNTIF(CFB!$W$2:$W$1048576, W2630) - 1))</f>
        <v>112</v>
      </c>
      <c r="N2630" s="2">
        <f>RANK(K2630, INDEX(CFB!$K$2:$K$1048576, MATCH(W2630, CFB!$W$2:$W$1048576, 0)):INDEX(CFB!$K$2:$K$1048576, MATCH(W2630, CFB!$W$2:$W$1048576, 0) + COUNTIF(CFB!$W$2:$W$1048576, W2630) - 1))</f>
        <v>112</v>
      </c>
      <c r="O2630">
        <v>26.74</v>
      </c>
      <c r="P2630">
        <v>28.24</v>
      </c>
      <c r="Q2630">
        <v>7.69</v>
      </c>
      <c r="R2630">
        <v>7.66</v>
      </c>
      <c r="S2630">
        <v>4.5199999999999996</v>
      </c>
      <c r="T2630">
        <v>4.25</v>
      </c>
      <c r="U2630">
        <v>5.92</v>
      </c>
      <c r="V2630">
        <v>5.58</v>
      </c>
      <c r="W2630">
        <v>2004</v>
      </c>
      <c r="X2630">
        <f t="shared" si="81"/>
        <v>0</v>
      </c>
    </row>
    <row r="2631" spans="1:24" ht="12.75" hidden="1" customHeight="1" x14ac:dyDescent="0.45">
      <c r="A2631">
        <v>113</v>
      </c>
      <c r="B2631" t="s">
        <v>134</v>
      </c>
      <c r="C2631" t="s">
        <v>161</v>
      </c>
      <c r="D2631" s="2" t="str">
        <f t="shared" si="80"/>
        <v>Eastern Michigan2004</v>
      </c>
      <c r="F2631">
        <v>4</v>
      </c>
      <c r="G2631">
        <v>7</v>
      </c>
      <c r="H2631" s="2">
        <v>0</v>
      </c>
      <c r="I2631">
        <v>0.19</v>
      </c>
      <c r="J2631">
        <v>-17.2</v>
      </c>
      <c r="K2631">
        <v>-17.010000000000002</v>
      </c>
      <c r="L2631" s="2">
        <f>_xlfn.RANK.EQ(I2631, INDEX(CFB!$I$2:$I$1048576, MATCH(W2631, CFB!$W$2:$W$1048576, 0)):INDEX(CFB!$I$2:$I$1048576, MATCH(W2631, CFB!$W$2:$W$1048576, 0) + COUNTIF(CFB!$W$2:$W$1048576, W2631) - 1), 0)</f>
        <v>55</v>
      </c>
      <c r="M2631" s="2">
        <f>_xlfn.RANK.EQ(J2631, INDEX(CFB!$J$2:$J$1048576, MATCH(W2631, CFB!$W$2:$W$1048576, 0)):INDEX(CFB!$J$2:$J$1048576, MATCH(W2631, CFB!$W$2:$W$1048576, 0) + COUNTIF(CFB!$W$2:$W$1048576, W2631) - 1))</f>
        <v>120</v>
      </c>
      <c r="N2631" s="2">
        <f>RANK(K2631, INDEX(CFB!$K$2:$K$1048576, MATCH(W2631, CFB!$W$2:$W$1048576, 0)):INDEX(CFB!$K$2:$K$1048576, MATCH(W2631, CFB!$W$2:$W$1048576, 0) + COUNTIF(CFB!$W$2:$W$1048576, W2631) - 1))</f>
        <v>113</v>
      </c>
      <c r="O2631">
        <v>32.4</v>
      </c>
      <c r="P2631">
        <v>35.31</v>
      </c>
      <c r="Q2631">
        <v>6.57</v>
      </c>
      <c r="R2631">
        <v>7.4</v>
      </c>
      <c r="S2631">
        <v>4.3899999999999997</v>
      </c>
      <c r="T2631">
        <v>4.1500000000000004</v>
      </c>
      <c r="U2631">
        <v>5.53</v>
      </c>
      <c r="V2631">
        <v>5.55</v>
      </c>
      <c r="W2631">
        <v>2004</v>
      </c>
      <c r="X2631">
        <f t="shared" si="81"/>
        <v>0</v>
      </c>
    </row>
    <row r="2632" spans="1:24" ht="12.75" hidden="1" customHeight="1" x14ac:dyDescent="0.45">
      <c r="A2632">
        <v>114</v>
      </c>
      <c r="B2632" t="s">
        <v>139</v>
      </c>
      <c r="C2632" t="s">
        <v>161</v>
      </c>
      <c r="D2632" s="2" t="str">
        <f t="shared" si="80"/>
        <v>Central Michigan2004</v>
      </c>
      <c r="F2632">
        <v>4</v>
      </c>
      <c r="G2632">
        <v>7</v>
      </c>
      <c r="H2632" s="2">
        <v>0</v>
      </c>
      <c r="I2632">
        <v>-6.48</v>
      </c>
      <c r="J2632">
        <v>-10.59</v>
      </c>
      <c r="K2632">
        <v>-17.07</v>
      </c>
      <c r="L2632" s="2">
        <f>_xlfn.RANK.EQ(I2632, INDEX(CFB!$I$2:$I$1048576, MATCH(W2632, CFB!$W$2:$W$1048576, 0)):INDEX(CFB!$I$2:$I$1048576, MATCH(W2632, CFB!$W$2:$W$1048576, 0) + COUNTIF(CFB!$W$2:$W$1048576, W2632) - 1), 0)</f>
        <v>104</v>
      </c>
      <c r="M2632" s="2">
        <f>_xlfn.RANK.EQ(J2632, INDEX(CFB!$J$2:$J$1048576, MATCH(W2632, CFB!$W$2:$W$1048576, 0)):INDEX(CFB!$J$2:$J$1048576, MATCH(W2632, CFB!$W$2:$W$1048576, 0) + COUNTIF(CFB!$W$2:$W$1048576, W2632) - 1))</f>
        <v>114</v>
      </c>
      <c r="N2632" s="2">
        <f>RANK(K2632, INDEX(CFB!$K$2:$K$1048576, MATCH(W2632, CFB!$W$2:$W$1048576, 0)):INDEX(CFB!$K$2:$K$1048576, MATCH(W2632, CFB!$W$2:$W$1048576, 0) + COUNTIF(CFB!$W$2:$W$1048576, W2632) - 1))</f>
        <v>114</v>
      </c>
      <c r="O2632">
        <v>25.95</v>
      </c>
      <c r="P2632">
        <v>26.65</v>
      </c>
      <c r="Q2632">
        <v>6.8</v>
      </c>
      <c r="R2632">
        <v>7.45</v>
      </c>
      <c r="S2632">
        <v>4.1500000000000004</v>
      </c>
      <c r="T2632">
        <v>3.53</v>
      </c>
      <c r="U2632">
        <v>5.36</v>
      </c>
      <c r="V2632">
        <v>5.21</v>
      </c>
      <c r="W2632">
        <v>2004</v>
      </c>
      <c r="X2632">
        <f t="shared" si="81"/>
        <v>0</v>
      </c>
    </row>
    <row r="2633" spans="1:24" ht="12.75" hidden="1" customHeight="1" x14ac:dyDescent="0.45">
      <c r="A2633">
        <v>115</v>
      </c>
      <c r="B2633" t="s">
        <v>175</v>
      </c>
      <c r="C2633" t="s">
        <v>174</v>
      </c>
      <c r="D2633" s="2" t="str">
        <f t="shared" si="80"/>
        <v>Idaho2004</v>
      </c>
      <c r="F2633">
        <v>3</v>
      </c>
      <c r="G2633">
        <v>9</v>
      </c>
      <c r="H2633" s="2">
        <v>0</v>
      </c>
      <c r="I2633">
        <v>-8.75</v>
      </c>
      <c r="J2633">
        <v>-8.86</v>
      </c>
      <c r="K2633">
        <v>-17.61</v>
      </c>
      <c r="L2633" s="2">
        <f>_xlfn.RANK.EQ(I2633, INDEX(CFB!$I$2:$I$1048576, MATCH(W2633, CFB!$W$2:$W$1048576, 0)):INDEX(CFB!$I$2:$I$1048576, MATCH(W2633, CFB!$W$2:$W$1048576, 0) + COUNTIF(CFB!$W$2:$W$1048576, W2633) - 1), 0)</f>
        <v>114</v>
      </c>
      <c r="M2633" s="2">
        <f>_xlfn.RANK.EQ(J2633, INDEX(CFB!$J$2:$J$1048576, MATCH(W2633, CFB!$W$2:$W$1048576, 0)):INDEX(CFB!$J$2:$J$1048576, MATCH(W2633, CFB!$W$2:$W$1048576, 0) + COUNTIF(CFB!$W$2:$W$1048576, W2633) - 1))</f>
        <v>113</v>
      </c>
      <c r="N2633" s="2">
        <f>RANK(K2633, INDEX(CFB!$K$2:$K$1048576, MATCH(W2633, CFB!$W$2:$W$1048576, 0)):INDEX(CFB!$K$2:$K$1048576, MATCH(W2633, CFB!$W$2:$W$1048576, 0) + COUNTIF(CFB!$W$2:$W$1048576, W2633) - 1))</f>
        <v>115</v>
      </c>
      <c r="O2633">
        <v>25.17</v>
      </c>
      <c r="P2633">
        <v>32.020000000000003</v>
      </c>
      <c r="Q2633">
        <v>7.15</v>
      </c>
      <c r="R2633">
        <v>6.91</v>
      </c>
      <c r="S2633">
        <v>3.74</v>
      </c>
      <c r="T2633">
        <v>4.74</v>
      </c>
      <c r="U2633">
        <v>5.28</v>
      </c>
      <c r="V2633">
        <v>5.63</v>
      </c>
      <c r="W2633">
        <v>2004</v>
      </c>
      <c r="X2633">
        <f t="shared" si="81"/>
        <v>0</v>
      </c>
    </row>
    <row r="2634" spans="1:24" ht="12.75" hidden="1" customHeight="1" x14ac:dyDescent="0.45">
      <c r="A2634">
        <v>116</v>
      </c>
      <c r="B2634" t="s">
        <v>117</v>
      </c>
      <c r="C2634" t="s">
        <v>161</v>
      </c>
      <c r="D2634" s="2" t="str">
        <f t="shared" si="80"/>
        <v>Western Michigan2004</v>
      </c>
      <c r="F2634">
        <v>1</v>
      </c>
      <c r="G2634">
        <v>10</v>
      </c>
      <c r="H2634" s="2">
        <v>0</v>
      </c>
      <c r="I2634">
        <v>-7.94</v>
      </c>
      <c r="J2634">
        <v>-10.87</v>
      </c>
      <c r="K2634">
        <v>-18.809999999999999</v>
      </c>
      <c r="L2634" s="2">
        <f>_xlfn.RANK.EQ(I2634, INDEX(CFB!$I$2:$I$1048576, MATCH(W2634, CFB!$W$2:$W$1048576, 0)):INDEX(CFB!$I$2:$I$1048576, MATCH(W2634, CFB!$W$2:$W$1048576, 0) + COUNTIF(CFB!$W$2:$W$1048576, W2634) - 1), 0)</f>
        <v>108</v>
      </c>
      <c r="M2634" s="2">
        <f>_xlfn.RANK.EQ(J2634, INDEX(CFB!$J$2:$J$1048576, MATCH(W2634, CFB!$W$2:$W$1048576, 0)):INDEX(CFB!$J$2:$J$1048576, MATCH(W2634, CFB!$W$2:$W$1048576, 0) + COUNTIF(CFB!$W$2:$W$1048576, W2634) - 1))</f>
        <v>115</v>
      </c>
      <c r="N2634" s="2">
        <f>RANK(K2634, INDEX(CFB!$K$2:$K$1048576, MATCH(W2634, CFB!$W$2:$W$1048576, 0)):INDEX(CFB!$K$2:$K$1048576, MATCH(W2634, CFB!$W$2:$W$1048576, 0) + COUNTIF(CFB!$W$2:$W$1048576, W2634) - 1))</f>
        <v>116</v>
      </c>
      <c r="O2634">
        <v>28.33</v>
      </c>
      <c r="P2634">
        <v>31.07</v>
      </c>
      <c r="Q2634">
        <v>7.3</v>
      </c>
      <c r="R2634">
        <v>8.5399999999999991</v>
      </c>
      <c r="S2634">
        <v>3.42</v>
      </c>
      <c r="T2634">
        <v>5.01</v>
      </c>
      <c r="U2634">
        <v>5.48</v>
      </c>
      <c r="V2634">
        <v>6.44</v>
      </c>
      <c r="W2634">
        <v>2004</v>
      </c>
      <c r="X2634">
        <f t="shared" si="81"/>
        <v>0</v>
      </c>
    </row>
    <row r="2635" spans="1:24" ht="12.75" hidden="1" customHeight="1" x14ac:dyDescent="0.45">
      <c r="A2635">
        <v>117</v>
      </c>
      <c r="B2635" t="s">
        <v>183</v>
      </c>
      <c r="C2635" t="s">
        <v>12</v>
      </c>
      <c r="D2635" s="2" t="str">
        <f t="shared" si="80"/>
        <v>Florida A&amp;M2004</v>
      </c>
      <c r="F2635">
        <v>3</v>
      </c>
      <c r="G2635">
        <v>8</v>
      </c>
      <c r="H2635" s="2">
        <v>0</v>
      </c>
      <c r="I2635">
        <v>-8.15</v>
      </c>
      <c r="J2635">
        <v>-13.51</v>
      </c>
      <c r="K2635">
        <v>-21.65</v>
      </c>
      <c r="L2635" s="2">
        <f>_xlfn.RANK.EQ(I2635, INDEX(CFB!$I$2:$I$1048576, MATCH(W2635, CFB!$W$2:$W$1048576, 0)):INDEX(CFB!$I$2:$I$1048576, MATCH(W2635, CFB!$W$2:$W$1048576, 0) + COUNTIF(CFB!$W$2:$W$1048576, W2635) - 1), 0)</f>
        <v>110</v>
      </c>
      <c r="M2635" s="2">
        <f>_xlfn.RANK.EQ(J2635, INDEX(CFB!$J$2:$J$1048576, MATCH(W2635, CFB!$W$2:$W$1048576, 0)):INDEX(CFB!$J$2:$J$1048576, MATCH(W2635, CFB!$W$2:$W$1048576, 0) + COUNTIF(CFB!$W$2:$W$1048576, W2635) - 1))</f>
        <v>117</v>
      </c>
      <c r="N2635" s="2">
        <f>RANK(K2635, INDEX(CFB!$K$2:$K$1048576, MATCH(W2635, CFB!$W$2:$W$1048576, 0)):INDEX(CFB!$K$2:$K$1048576, MATCH(W2635, CFB!$W$2:$W$1048576, 0) + COUNTIF(CFB!$W$2:$W$1048576, W2635) - 1))</f>
        <v>117</v>
      </c>
      <c r="O2635">
        <v>27.28</v>
      </c>
      <c r="P2635">
        <v>33.450000000000003</v>
      </c>
      <c r="Q2635">
        <v>7.19</v>
      </c>
      <c r="R2635">
        <v>7.81</v>
      </c>
      <c r="S2635">
        <v>4</v>
      </c>
      <c r="T2635">
        <v>4.7300000000000004</v>
      </c>
      <c r="U2635">
        <v>5.82</v>
      </c>
      <c r="V2635">
        <v>5.85</v>
      </c>
      <c r="W2635">
        <v>2004</v>
      </c>
      <c r="X2635">
        <f t="shared" si="81"/>
        <v>0</v>
      </c>
    </row>
    <row r="2636" spans="1:24" ht="12.75" hidden="1" customHeight="1" x14ac:dyDescent="0.45">
      <c r="A2636">
        <v>118</v>
      </c>
      <c r="B2636" t="s">
        <v>82</v>
      </c>
      <c r="C2636" t="s">
        <v>162</v>
      </c>
      <c r="D2636" s="2" t="str">
        <f t="shared" si="80"/>
        <v>UCF2004</v>
      </c>
      <c r="F2636">
        <v>0</v>
      </c>
      <c r="G2636">
        <v>11</v>
      </c>
      <c r="H2636" s="2">
        <v>0</v>
      </c>
      <c r="I2636">
        <v>-10.43</v>
      </c>
      <c r="J2636">
        <v>-11.25</v>
      </c>
      <c r="K2636">
        <v>-21.68</v>
      </c>
      <c r="L2636" s="2">
        <f>_xlfn.RANK.EQ(I2636, INDEX(CFB!$I$2:$I$1048576, MATCH(W2636, CFB!$W$2:$W$1048576, 0)):INDEX(CFB!$I$2:$I$1048576, MATCH(W2636, CFB!$W$2:$W$1048576, 0) + COUNTIF(CFB!$W$2:$W$1048576, W2636) - 1), 0)</f>
        <v>119</v>
      </c>
      <c r="M2636" s="2">
        <f>_xlfn.RANK.EQ(J2636, INDEX(CFB!$J$2:$J$1048576, MATCH(W2636, CFB!$W$2:$W$1048576, 0)):INDEX(CFB!$J$2:$J$1048576, MATCH(W2636, CFB!$W$2:$W$1048576, 0) + COUNTIF(CFB!$W$2:$W$1048576, W2636) - 1))</f>
        <v>116</v>
      </c>
      <c r="N2636" s="2">
        <f>RANK(K2636, INDEX(CFB!$K$2:$K$1048576, MATCH(W2636, CFB!$W$2:$W$1048576, 0)):INDEX(CFB!$K$2:$K$1048576, MATCH(W2636, CFB!$W$2:$W$1048576, 0) + COUNTIF(CFB!$W$2:$W$1048576, W2636) - 1))</f>
        <v>118</v>
      </c>
      <c r="O2636">
        <v>24.62</v>
      </c>
      <c r="P2636">
        <v>27.04</v>
      </c>
      <c r="Q2636">
        <v>7.72</v>
      </c>
      <c r="R2636">
        <v>7.66</v>
      </c>
      <c r="S2636">
        <v>2.84</v>
      </c>
      <c r="T2636">
        <v>4.3600000000000003</v>
      </c>
      <c r="U2636">
        <v>4.9000000000000004</v>
      </c>
      <c r="V2636">
        <v>5.7</v>
      </c>
      <c r="W2636">
        <v>2004</v>
      </c>
      <c r="X2636">
        <f t="shared" si="81"/>
        <v>0</v>
      </c>
    </row>
    <row r="2637" spans="1:24" ht="12.75" hidden="1" customHeight="1" x14ac:dyDescent="0.45">
      <c r="A2637">
        <v>119</v>
      </c>
      <c r="B2637" t="s">
        <v>105</v>
      </c>
      <c r="C2637" t="s">
        <v>162</v>
      </c>
      <c r="D2637" s="2" t="str">
        <f t="shared" si="80"/>
        <v>Buffalo2004</v>
      </c>
      <c r="F2637">
        <v>2</v>
      </c>
      <c r="G2637">
        <v>9</v>
      </c>
      <c r="H2637" s="2">
        <v>0</v>
      </c>
      <c r="I2637">
        <v>-13.8</v>
      </c>
      <c r="J2637">
        <v>-8.15</v>
      </c>
      <c r="K2637">
        <v>-21.95</v>
      </c>
      <c r="L2637" s="2">
        <f>_xlfn.RANK.EQ(I2637, INDEX(CFB!$I$2:$I$1048576, MATCH(W2637, CFB!$W$2:$W$1048576, 0)):INDEX(CFB!$I$2:$I$1048576, MATCH(W2637, CFB!$W$2:$W$1048576, 0) + COUNTIF(CFB!$W$2:$W$1048576, W2637) - 1), 0)</f>
        <v>120</v>
      </c>
      <c r="M2637" s="2">
        <f>_xlfn.RANK.EQ(J2637, INDEX(CFB!$J$2:$J$1048576, MATCH(W2637, CFB!$W$2:$W$1048576, 0)):INDEX(CFB!$J$2:$J$1048576, MATCH(W2637, CFB!$W$2:$W$1048576, 0) + COUNTIF(CFB!$W$2:$W$1048576, W2637) - 1))</f>
        <v>109</v>
      </c>
      <c r="N2637" s="2">
        <f>RANK(K2637, INDEX(CFB!$K$2:$K$1048576, MATCH(W2637, CFB!$W$2:$W$1048576, 0)):INDEX(CFB!$K$2:$K$1048576, MATCH(W2637, CFB!$W$2:$W$1048576, 0) + COUNTIF(CFB!$W$2:$W$1048576, W2637) - 1))</f>
        <v>119</v>
      </c>
      <c r="O2637">
        <v>21.94</v>
      </c>
      <c r="P2637">
        <v>26.03</v>
      </c>
      <c r="Q2637">
        <v>5.48</v>
      </c>
      <c r="R2637">
        <v>6.8</v>
      </c>
      <c r="S2637">
        <v>3.97</v>
      </c>
      <c r="T2637">
        <v>4.4000000000000004</v>
      </c>
      <c r="U2637">
        <v>4.58</v>
      </c>
      <c r="V2637">
        <v>5.27</v>
      </c>
      <c r="W2637">
        <v>2004</v>
      </c>
      <c r="X2637">
        <f t="shared" si="81"/>
        <v>0</v>
      </c>
    </row>
    <row r="2638" spans="1:24" ht="12.75" hidden="1" customHeight="1" x14ac:dyDescent="0.45">
      <c r="A2638">
        <v>120</v>
      </c>
      <c r="B2638" t="s">
        <v>142</v>
      </c>
      <c r="C2638" t="s">
        <v>174</v>
      </c>
      <c r="D2638" s="2" t="str">
        <f t="shared" si="80"/>
        <v>Florida International2004</v>
      </c>
      <c r="F2638">
        <v>3</v>
      </c>
      <c r="G2638">
        <v>7</v>
      </c>
      <c r="H2638" s="2">
        <v>0</v>
      </c>
      <c r="I2638">
        <v>-5.29</v>
      </c>
      <c r="J2638">
        <v>-17.16</v>
      </c>
      <c r="K2638">
        <v>-22.45</v>
      </c>
      <c r="L2638" s="2">
        <f>_xlfn.RANK.EQ(I2638, INDEX(CFB!$I$2:$I$1048576, MATCH(W2638, CFB!$W$2:$W$1048576, 0)):INDEX(CFB!$I$2:$I$1048576, MATCH(W2638, CFB!$W$2:$W$1048576, 0) + COUNTIF(CFB!$W$2:$W$1048576, W2638) - 1), 0)</f>
        <v>101</v>
      </c>
      <c r="M2638" s="2">
        <f>_xlfn.RANK.EQ(J2638, INDEX(CFB!$J$2:$J$1048576, MATCH(W2638, CFB!$W$2:$W$1048576, 0)):INDEX(CFB!$J$2:$J$1048576, MATCH(W2638, CFB!$W$2:$W$1048576, 0) + COUNTIF(CFB!$W$2:$W$1048576, W2638) - 1))</f>
        <v>119</v>
      </c>
      <c r="N2638" s="2">
        <f>RANK(K2638, INDEX(CFB!$K$2:$K$1048576, MATCH(W2638, CFB!$W$2:$W$1048576, 0)):INDEX(CFB!$K$2:$K$1048576, MATCH(W2638, CFB!$W$2:$W$1048576, 0) + COUNTIF(CFB!$W$2:$W$1048576, W2638) - 1))</f>
        <v>120</v>
      </c>
      <c r="O2638">
        <v>27.61</v>
      </c>
      <c r="P2638">
        <v>31.96</v>
      </c>
      <c r="Q2638">
        <v>6.71</v>
      </c>
      <c r="R2638">
        <v>7.7</v>
      </c>
      <c r="S2638">
        <v>4.24</v>
      </c>
      <c r="T2638">
        <v>4.53</v>
      </c>
      <c r="U2638">
        <v>5.59</v>
      </c>
      <c r="V2638">
        <v>5.82</v>
      </c>
      <c r="W2638">
        <v>2004</v>
      </c>
      <c r="X2638">
        <f t="shared" si="81"/>
        <v>0</v>
      </c>
    </row>
    <row r="2639" spans="1:24" ht="12.75" hidden="1" customHeight="1" x14ac:dyDescent="0.45">
      <c r="A2639">
        <v>1</v>
      </c>
      <c r="B2639" t="s">
        <v>38</v>
      </c>
      <c r="C2639" t="s">
        <v>180</v>
      </c>
      <c r="D2639" s="2" t="str">
        <f t="shared" si="80"/>
        <v>USC2003</v>
      </c>
      <c r="E2639">
        <v>1</v>
      </c>
      <c r="F2639">
        <v>12</v>
      </c>
      <c r="G2639">
        <v>1</v>
      </c>
      <c r="H2639" s="2">
        <v>0</v>
      </c>
      <c r="I2639">
        <v>16.29</v>
      </c>
      <c r="J2639">
        <v>6.85</v>
      </c>
      <c r="K2639">
        <v>23.14</v>
      </c>
      <c r="L2639" s="2">
        <f>_xlfn.RANK.EQ(I2639, INDEX(CFB!$I$2:$I$1048576, MATCH(W2639, CFB!$W$2:$W$1048576, 0)):INDEX(CFB!$I$2:$I$1048576, MATCH(W2639, CFB!$W$2:$W$1048576, 0) + COUNTIF(CFB!$W$2:$W$1048576, W2639) - 1), 0)</f>
        <v>1</v>
      </c>
      <c r="M2639" s="2">
        <f>_xlfn.RANK.EQ(J2639, INDEX(CFB!$J$2:$J$1048576, MATCH(W2639, CFB!$W$2:$W$1048576, 0)):INDEX(CFB!$J$2:$J$1048576, MATCH(W2639, CFB!$W$2:$W$1048576, 0) + COUNTIF(CFB!$W$2:$W$1048576, W2639) - 1))</f>
        <v>19</v>
      </c>
      <c r="N2639" s="2">
        <f>RANK(K2639, INDEX(CFB!$K$2:$K$1048576, MATCH(W2639, CFB!$W$2:$W$1048576, 0)):INDEX(CFB!$K$2:$K$1048576, MATCH(W2639, CFB!$W$2:$W$1048576, 0) + COUNTIF(CFB!$W$2:$W$1048576, W2639) - 1))</f>
        <v>1</v>
      </c>
      <c r="O2639">
        <v>57.04</v>
      </c>
      <c r="P2639">
        <v>4.3099999999999996</v>
      </c>
      <c r="Q2639">
        <v>10.25</v>
      </c>
      <c r="R2639">
        <v>5.19</v>
      </c>
      <c r="S2639">
        <v>6.02</v>
      </c>
      <c r="T2639">
        <v>0.78</v>
      </c>
      <c r="U2639">
        <v>7.96</v>
      </c>
      <c r="V2639">
        <v>3.33</v>
      </c>
      <c r="W2639">
        <v>2003</v>
      </c>
      <c r="X2639">
        <f t="shared" si="81"/>
        <v>1</v>
      </c>
    </row>
    <row r="2640" spans="1:24" ht="12.75" hidden="1" customHeight="1" x14ac:dyDescent="0.45">
      <c r="A2640">
        <v>2</v>
      </c>
      <c r="B2640" t="s">
        <v>27</v>
      </c>
      <c r="C2640" t="s">
        <v>157</v>
      </c>
      <c r="D2640" s="2" t="str">
        <f t="shared" si="80"/>
        <v>LSU2003</v>
      </c>
      <c r="E2640">
        <v>2</v>
      </c>
      <c r="F2640">
        <v>13</v>
      </c>
      <c r="G2640">
        <v>1</v>
      </c>
      <c r="H2640" s="2">
        <v>0</v>
      </c>
      <c r="I2640">
        <v>6.12</v>
      </c>
      <c r="J2640">
        <v>14.73</v>
      </c>
      <c r="K2640">
        <v>20.85</v>
      </c>
      <c r="L2640" s="2">
        <f>_xlfn.RANK.EQ(I2640, INDEX(CFB!$I$2:$I$1048576, MATCH(W2640, CFB!$W$2:$W$1048576, 0)):INDEX(CFB!$I$2:$I$1048576, MATCH(W2640, CFB!$W$2:$W$1048576, 0) + COUNTIF(CFB!$W$2:$W$1048576, W2640) - 1), 0)</f>
        <v>20</v>
      </c>
      <c r="M2640" s="2">
        <f>_xlfn.RANK.EQ(J2640, INDEX(CFB!$J$2:$J$1048576, MATCH(W2640, CFB!$W$2:$W$1048576, 0)):INDEX(CFB!$J$2:$J$1048576, MATCH(W2640, CFB!$W$2:$W$1048576, 0) + COUNTIF(CFB!$W$2:$W$1048576, W2640) - 1))</f>
        <v>1</v>
      </c>
      <c r="N2640" s="2">
        <f>RANK(K2640, INDEX(CFB!$K$2:$K$1048576, MATCH(W2640, CFB!$W$2:$W$1048576, 0)):INDEX(CFB!$K$2:$K$1048576, MATCH(W2640, CFB!$W$2:$W$1048576, 0) + COUNTIF(CFB!$W$2:$W$1048576, W2640) - 1))</f>
        <v>2</v>
      </c>
      <c r="O2640">
        <v>49.45</v>
      </c>
      <c r="P2640">
        <v>-4.68</v>
      </c>
      <c r="Q2640">
        <v>9.56</v>
      </c>
      <c r="R2640">
        <v>3.75</v>
      </c>
      <c r="S2640">
        <v>5.59</v>
      </c>
      <c r="T2640">
        <v>1.0900000000000001</v>
      </c>
      <c r="U2640">
        <v>7.08</v>
      </c>
      <c r="V2640">
        <v>2.69</v>
      </c>
      <c r="W2640">
        <v>2003</v>
      </c>
      <c r="X2640">
        <f t="shared" si="81"/>
        <v>0</v>
      </c>
    </row>
    <row r="2641" spans="1:24" ht="12.75" hidden="1" customHeight="1" x14ac:dyDescent="0.45">
      <c r="A2641">
        <v>3</v>
      </c>
      <c r="B2641" t="s">
        <v>54</v>
      </c>
      <c r="C2641" t="s">
        <v>181</v>
      </c>
      <c r="D2641" s="2" t="str">
        <f t="shared" si="80"/>
        <v>Oklahoma2003</v>
      </c>
      <c r="E2641">
        <v>3</v>
      </c>
      <c r="F2641">
        <v>12</v>
      </c>
      <c r="G2641">
        <v>2</v>
      </c>
      <c r="H2641" s="2">
        <v>0</v>
      </c>
      <c r="I2641">
        <v>8.33</v>
      </c>
      <c r="J2641">
        <v>11.95</v>
      </c>
      <c r="K2641">
        <v>20.27</v>
      </c>
      <c r="L2641" s="2">
        <f>_xlfn.RANK.EQ(I2641, INDEX(CFB!$I$2:$I$1048576, MATCH(W2641, CFB!$W$2:$W$1048576, 0)):INDEX(CFB!$I$2:$I$1048576, MATCH(W2641, CFB!$W$2:$W$1048576, 0) + COUNTIF(CFB!$W$2:$W$1048576, W2641) - 1), 0)</f>
        <v>7</v>
      </c>
      <c r="M2641" s="2">
        <f>_xlfn.RANK.EQ(J2641, INDEX(CFB!$J$2:$J$1048576, MATCH(W2641, CFB!$W$2:$W$1048576, 0)):INDEX(CFB!$J$2:$J$1048576, MATCH(W2641, CFB!$W$2:$W$1048576, 0) + COUNTIF(CFB!$W$2:$W$1048576, W2641) - 1))</f>
        <v>3</v>
      </c>
      <c r="N2641" s="2">
        <f>RANK(K2641, INDEX(CFB!$K$2:$K$1048576, MATCH(W2641, CFB!$W$2:$W$1048576, 0)):INDEX(CFB!$K$2:$K$1048576, MATCH(W2641, CFB!$W$2:$W$1048576, 0) + COUNTIF(CFB!$W$2:$W$1048576, W2641) - 1))</f>
        <v>3</v>
      </c>
      <c r="O2641">
        <v>58.14</v>
      </c>
      <c r="P2641">
        <v>-0.87</v>
      </c>
      <c r="Q2641">
        <v>10.25</v>
      </c>
      <c r="R2641">
        <v>3.26</v>
      </c>
      <c r="S2641">
        <v>4.84</v>
      </c>
      <c r="T2641">
        <v>2.29</v>
      </c>
      <c r="U2641">
        <v>7.24</v>
      </c>
      <c r="V2641">
        <v>2.91</v>
      </c>
      <c r="W2641">
        <v>2003</v>
      </c>
      <c r="X2641">
        <f t="shared" si="81"/>
        <v>0</v>
      </c>
    </row>
    <row r="2642" spans="1:24" ht="12.75" hidden="1" customHeight="1" x14ac:dyDescent="0.45">
      <c r="A2642">
        <v>4</v>
      </c>
      <c r="B2642" t="s">
        <v>115</v>
      </c>
      <c r="C2642" t="s">
        <v>23</v>
      </c>
      <c r="D2642" s="2" t="str">
        <f t="shared" si="80"/>
        <v>Florida State2003</v>
      </c>
      <c r="E2642">
        <v>11</v>
      </c>
      <c r="F2642">
        <v>10</v>
      </c>
      <c r="G2642">
        <v>3</v>
      </c>
      <c r="H2642" s="2">
        <v>0</v>
      </c>
      <c r="I2642">
        <v>7.01</v>
      </c>
      <c r="J2642">
        <v>10.74</v>
      </c>
      <c r="K2642">
        <v>17.75</v>
      </c>
      <c r="L2642" s="2">
        <f>_xlfn.RANK.EQ(I2642, INDEX(CFB!$I$2:$I$1048576, MATCH(W2642, CFB!$W$2:$W$1048576, 0)):INDEX(CFB!$I$2:$I$1048576, MATCH(W2642, CFB!$W$2:$W$1048576, 0) + COUNTIF(CFB!$W$2:$W$1048576, W2642) - 1), 0)</f>
        <v>13</v>
      </c>
      <c r="M2642" s="2">
        <f>_xlfn.RANK.EQ(J2642, INDEX(CFB!$J$2:$J$1048576, MATCH(W2642, CFB!$W$2:$W$1048576, 0)):INDEX(CFB!$J$2:$J$1048576, MATCH(W2642, CFB!$W$2:$W$1048576, 0) + COUNTIF(CFB!$W$2:$W$1048576, W2642) - 1))</f>
        <v>6</v>
      </c>
      <c r="N2642" s="2">
        <f>RANK(K2642, INDEX(CFB!$K$2:$K$1048576, MATCH(W2642, CFB!$W$2:$W$1048576, 0)):INDEX(CFB!$K$2:$K$1048576, MATCH(W2642, CFB!$W$2:$W$1048576, 0) + COUNTIF(CFB!$W$2:$W$1048576, W2642) - 1))</f>
        <v>4</v>
      </c>
      <c r="O2642">
        <v>51.07</v>
      </c>
      <c r="P2642">
        <v>-0.82</v>
      </c>
      <c r="Q2642">
        <v>9.7200000000000006</v>
      </c>
      <c r="R2642">
        <v>4.55</v>
      </c>
      <c r="S2642">
        <v>4.92</v>
      </c>
      <c r="T2642">
        <v>2.08</v>
      </c>
      <c r="U2642">
        <v>7.14</v>
      </c>
      <c r="V2642">
        <v>3.33</v>
      </c>
      <c r="W2642">
        <v>2003</v>
      </c>
      <c r="X2642">
        <f t="shared" si="81"/>
        <v>0</v>
      </c>
    </row>
    <row r="2643" spans="1:24" ht="12.75" hidden="1" customHeight="1" x14ac:dyDescent="0.45">
      <c r="A2643">
        <v>5</v>
      </c>
      <c r="B2643" t="s">
        <v>17</v>
      </c>
      <c r="C2643" t="s">
        <v>155</v>
      </c>
      <c r="D2643" s="2" t="str">
        <f t="shared" si="80"/>
        <v>Georgia2003</v>
      </c>
      <c r="E2643">
        <v>7</v>
      </c>
      <c r="F2643">
        <v>11</v>
      </c>
      <c r="G2643">
        <v>3</v>
      </c>
      <c r="H2643" s="2">
        <v>0</v>
      </c>
      <c r="I2643">
        <v>5.73</v>
      </c>
      <c r="J2643">
        <v>11.74</v>
      </c>
      <c r="K2643">
        <v>17.46</v>
      </c>
      <c r="L2643" s="2">
        <f>_xlfn.RANK.EQ(I2643, INDEX(CFB!$I$2:$I$1048576, MATCH(W2643, CFB!$W$2:$W$1048576, 0)):INDEX(CFB!$I$2:$I$1048576, MATCH(W2643, CFB!$W$2:$W$1048576, 0) + COUNTIF(CFB!$W$2:$W$1048576, W2643) - 1), 0)</f>
        <v>21</v>
      </c>
      <c r="M2643" s="2">
        <f>_xlfn.RANK.EQ(J2643, INDEX(CFB!$J$2:$J$1048576, MATCH(W2643, CFB!$W$2:$W$1048576, 0)):INDEX(CFB!$J$2:$J$1048576, MATCH(W2643, CFB!$W$2:$W$1048576, 0) + COUNTIF(CFB!$W$2:$W$1048576, W2643) - 1))</f>
        <v>4</v>
      </c>
      <c r="N2643" s="2">
        <f>RANK(K2643, INDEX(CFB!$K$2:$K$1048576, MATCH(W2643, CFB!$W$2:$W$1048576, 0)):INDEX(CFB!$K$2:$K$1048576, MATCH(W2643, CFB!$W$2:$W$1048576, 0) + COUNTIF(CFB!$W$2:$W$1048576, W2643) - 1))</f>
        <v>5</v>
      </c>
      <c r="O2643">
        <v>46.2</v>
      </c>
      <c r="P2643">
        <v>-1.99</v>
      </c>
      <c r="Q2643">
        <v>9.4499999999999993</v>
      </c>
      <c r="R2643">
        <v>4.1900000000000004</v>
      </c>
      <c r="S2643">
        <v>4.9000000000000004</v>
      </c>
      <c r="T2643">
        <v>1.89</v>
      </c>
      <c r="U2643">
        <v>6.78</v>
      </c>
      <c r="V2643">
        <v>3.13</v>
      </c>
      <c r="W2643">
        <v>2003</v>
      </c>
      <c r="X2643">
        <f t="shared" si="81"/>
        <v>0</v>
      </c>
    </row>
    <row r="2644" spans="1:24" ht="12.75" hidden="1" customHeight="1" x14ac:dyDescent="0.45">
      <c r="A2644">
        <v>6</v>
      </c>
      <c r="B2644" t="s">
        <v>44</v>
      </c>
      <c r="C2644" t="s">
        <v>10</v>
      </c>
      <c r="D2644" s="2" t="str">
        <f t="shared" si="80"/>
        <v>Michigan2003</v>
      </c>
      <c r="E2644">
        <v>6</v>
      </c>
      <c r="F2644">
        <v>10</v>
      </c>
      <c r="G2644">
        <v>3</v>
      </c>
      <c r="H2644" s="2">
        <v>0</v>
      </c>
      <c r="I2644">
        <v>6.21</v>
      </c>
      <c r="J2644">
        <v>9.8800000000000008</v>
      </c>
      <c r="K2644">
        <v>16.100000000000001</v>
      </c>
      <c r="L2644" s="2">
        <f>_xlfn.RANK.EQ(I2644, INDEX(CFB!$I$2:$I$1048576, MATCH(W2644, CFB!$W$2:$W$1048576, 0)):INDEX(CFB!$I$2:$I$1048576, MATCH(W2644, CFB!$W$2:$W$1048576, 0) + COUNTIF(CFB!$W$2:$W$1048576, W2644) - 1), 0)</f>
        <v>18</v>
      </c>
      <c r="M2644" s="2">
        <f>_xlfn.RANK.EQ(J2644, INDEX(CFB!$J$2:$J$1048576, MATCH(W2644, CFB!$W$2:$W$1048576, 0)):INDEX(CFB!$J$2:$J$1048576, MATCH(W2644, CFB!$W$2:$W$1048576, 0) + COUNTIF(CFB!$W$2:$W$1048576, W2644) - 1))</f>
        <v>10</v>
      </c>
      <c r="N2644" s="2">
        <f>RANK(K2644, INDEX(CFB!$K$2:$K$1048576, MATCH(W2644, CFB!$W$2:$W$1048576, 0)):INDEX(CFB!$K$2:$K$1048576, MATCH(W2644, CFB!$W$2:$W$1048576, 0) + COUNTIF(CFB!$W$2:$W$1048576, W2644) - 1))</f>
        <v>6</v>
      </c>
      <c r="O2644">
        <v>50.56</v>
      </c>
      <c r="P2644">
        <v>1.1000000000000001</v>
      </c>
      <c r="Q2644">
        <v>8.61</v>
      </c>
      <c r="R2644">
        <v>4.21</v>
      </c>
      <c r="S2644">
        <v>5.79</v>
      </c>
      <c r="T2644">
        <v>2.25</v>
      </c>
      <c r="U2644">
        <v>6.93</v>
      </c>
      <c r="V2644">
        <v>3.41</v>
      </c>
      <c r="W2644">
        <v>2003</v>
      </c>
      <c r="X2644">
        <f t="shared" si="81"/>
        <v>0</v>
      </c>
    </row>
    <row r="2645" spans="1:24" ht="12.75" hidden="1" customHeight="1" x14ac:dyDescent="0.45">
      <c r="A2645">
        <v>7</v>
      </c>
      <c r="B2645" t="s">
        <v>41</v>
      </c>
      <c r="C2645" t="s">
        <v>182</v>
      </c>
      <c r="D2645" s="2" t="str">
        <f t="shared" si="80"/>
        <v>Kansas State2003</v>
      </c>
      <c r="E2645">
        <v>14</v>
      </c>
      <c r="F2645">
        <v>11</v>
      </c>
      <c r="G2645">
        <v>4</v>
      </c>
      <c r="H2645" s="2">
        <v>0</v>
      </c>
      <c r="I2645">
        <v>8.0299999999999994</v>
      </c>
      <c r="J2645">
        <v>7.72</v>
      </c>
      <c r="K2645">
        <v>15.74</v>
      </c>
      <c r="L2645" s="2">
        <f>_xlfn.RANK.EQ(I2645, INDEX(CFB!$I$2:$I$1048576, MATCH(W2645, CFB!$W$2:$W$1048576, 0)):INDEX(CFB!$I$2:$I$1048576, MATCH(W2645, CFB!$W$2:$W$1048576, 0) + COUNTIF(CFB!$W$2:$W$1048576, W2645) - 1), 0)</f>
        <v>9</v>
      </c>
      <c r="M2645" s="2">
        <f>_xlfn.RANK.EQ(J2645, INDEX(CFB!$J$2:$J$1048576, MATCH(W2645, CFB!$W$2:$W$1048576, 0)):INDEX(CFB!$J$2:$J$1048576, MATCH(W2645, CFB!$W$2:$W$1048576, 0) + COUNTIF(CFB!$W$2:$W$1048576, W2645) - 1))</f>
        <v>14</v>
      </c>
      <c r="N2645" s="2">
        <f>RANK(K2645, INDEX(CFB!$K$2:$K$1048576, MATCH(W2645, CFB!$W$2:$W$1048576, 0)):INDEX(CFB!$K$2:$K$1048576, MATCH(W2645, CFB!$W$2:$W$1048576, 0) + COUNTIF(CFB!$W$2:$W$1048576, W2645) - 1))</f>
        <v>7</v>
      </c>
      <c r="O2645">
        <v>50.79</v>
      </c>
      <c r="P2645">
        <v>2.66</v>
      </c>
      <c r="Q2645">
        <v>10.210000000000001</v>
      </c>
      <c r="R2645">
        <v>4.45</v>
      </c>
      <c r="S2645">
        <v>5.89</v>
      </c>
      <c r="T2645">
        <v>2.0499999999999998</v>
      </c>
      <c r="U2645">
        <v>7.32</v>
      </c>
      <c r="V2645">
        <v>3.28</v>
      </c>
      <c r="W2645">
        <v>2003</v>
      </c>
      <c r="X2645">
        <f t="shared" si="81"/>
        <v>0</v>
      </c>
    </row>
    <row r="2646" spans="1:24" ht="12.75" hidden="1" customHeight="1" x14ac:dyDescent="0.45">
      <c r="A2646">
        <v>8</v>
      </c>
      <c r="B2646" t="s">
        <v>14</v>
      </c>
      <c r="C2646" t="s">
        <v>181</v>
      </c>
      <c r="D2646" s="2" t="str">
        <f t="shared" si="80"/>
        <v>Texas2003</v>
      </c>
      <c r="E2646">
        <v>12</v>
      </c>
      <c r="F2646">
        <v>10</v>
      </c>
      <c r="G2646">
        <v>3</v>
      </c>
      <c r="H2646" s="2">
        <v>0</v>
      </c>
      <c r="I2646">
        <v>7.66</v>
      </c>
      <c r="J2646">
        <v>7.7</v>
      </c>
      <c r="K2646">
        <v>15.35</v>
      </c>
      <c r="L2646" s="2">
        <f>_xlfn.RANK.EQ(I2646, INDEX(CFB!$I$2:$I$1048576, MATCH(W2646, CFB!$W$2:$W$1048576, 0)):INDEX(CFB!$I$2:$I$1048576, MATCH(W2646, CFB!$W$2:$W$1048576, 0) + COUNTIF(CFB!$W$2:$W$1048576, W2646) - 1), 0)</f>
        <v>10</v>
      </c>
      <c r="M2646" s="2">
        <f>_xlfn.RANK.EQ(J2646, INDEX(CFB!$J$2:$J$1048576, MATCH(W2646, CFB!$W$2:$W$1048576, 0)):INDEX(CFB!$J$2:$J$1048576, MATCH(W2646, CFB!$W$2:$W$1048576, 0) + COUNTIF(CFB!$W$2:$W$1048576, W2646) - 1))</f>
        <v>15</v>
      </c>
      <c r="N2646" s="2">
        <f>RANK(K2646, INDEX(CFB!$K$2:$K$1048576, MATCH(W2646, CFB!$W$2:$W$1048576, 0)):INDEX(CFB!$K$2:$K$1048576, MATCH(W2646, CFB!$W$2:$W$1048576, 0) + COUNTIF(CFB!$W$2:$W$1048576, W2646) - 1))</f>
        <v>8</v>
      </c>
      <c r="O2646">
        <v>54.38</v>
      </c>
      <c r="P2646">
        <v>5.24</v>
      </c>
      <c r="Q2646">
        <v>9.94</v>
      </c>
      <c r="R2646">
        <v>4.62</v>
      </c>
      <c r="S2646">
        <v>5.97</v>
      </c>
      <c r="T2646">
        <v>2.44</v>
      </c>
      <c r="U2646">
        <v>7.35</v>
      </c>
      <c r="V2646">
        <v>3.48</v>
      </c>
      <c r="W2646">
        <v>2003</v>
      </c>
      <c r="X2646">
        <f t="shared" si="81"/>
        <v>0</v>
      </c>
    </row>
    <row r="2647" spans="1:24" ht="12.75" hidden="1" customHeight="1" x14ac:dyDescent="0.45">
      <c r="A2647">
        <v>9</v>
      </c>
      <c r="B2647" t="s">
        <v>36</v>
      </c>
      <c r="C2647" t="s">
        <v>10</v>
      </c>
      <c r="D2647" s="2" t="str">
        <f t="shared" si="80"/>
        <v>Iowa2003</v>
      </c>
      <c r="E2647">
        <v>8</v>
      </c>
      <c r="F2647">
        <v>10</v>
      </c>
      <c r="G2647">
        <v>3</v>
      </c>
      <c r="H2647" s="2">
        <v>0</v>
      </c>
      <c r="I2647">
        <v>4.72</v>
      </c>
      <c r="J2647">
        <v>9.94</v>
      </c>
      <c r="K2647">
        <v>14.66</v>
      </c>
      <c r="L2647" s="2">
        <f>_xlfn.RANK.EQ(I2647, INDEX(CFB!$I$2:$I$1048576, MATCH(W2647, CFB!$W$2:$W$1048576, 0)):INDEX(CFB!$I$2:$I$1048576, MATCH(W2647, CFB!$W$2:$W$1048576, 0) + COUNTIF(CFB!$W$2:$W$1048576, W2647) - 1), 0)</f>
        <v>30</v>
      </c>
      <c r="M2647" s="2">
        <f>_xlfn.RANK.EQ(J2647, INDEX(CFB!$J$2:$J$1048576, MATCH(W2647, CFB!$W$2:$W$1048576, 0)):INDEX(CFB!$J$2:$J$1048576, MATCH(W2647, CFB!$W$2:$W$1048576, 0) + COUNTIF(CFB!$W$2:$W$1048576, W2647) - 1))</f>
        <v>9</v>
      </c>
      <c r="N2647" s="2">
        <f>RANK(K2647, INDEX(CFB!$K$2:$K$1048576, MATCH(W2647, CFB!$W$2:$W$1048576, 0)):INDEX(CFB!$K$2:$K$1048576, MATCH(W2647, CFB!$W$2:$W$1048576, 0) + COUNTIF(CFB!$W$2:$W$1048576, W2647) - 1))</f>
        <v>9</v>
      </c>
      <c r="O2647">
        <v>45.49</v>
      </c>
      <c r="P2647">
        <v>0.28999999999999998</v>
      </c>
      <c r="Q2647">
        <v>8.17</v>
      </c>
      <c r="R2647">
        <v>4.71</v>
      </c>
      <c r="S2647">
        <v>5.49</v>
      </c>
      <c r="T2647">
        <v>1.38</v>
      </c>
      <c r="U2647">
        <v>6.32</v>
      </c>
      <c r="V2647">
        <v>3.13</v>
      </c>
      <c r="W2647">
        <v>2003</v>
      </c>
      <c r="X2647">
        <f t="shared" si="81"/>
        <v>0</v>
      </c>
    </row>
    <row r="2648" spans="1:24" ht="12.75" hidden="1" customHeight="1" x14ac:dyDescent="0.45">
      <c r="A2648">
        <v>10</v>
      </c>
      <c r="B2648" t="s">
        <v>22</v>
      </c>
      <c r="C2648" t="s">
        <v>179</v>
      </c>
      <c r="D2648" s="2" t="str">
        <f t="shared" si="80"/>
        <v>Miami (FL)2003</v>
      </c>
      <c r="E2648">
        <v>5</v>
      </c>
      <c r="F2648">
        <v>11</v>
      </c>
      <c r="G2648">
        <v>2</v>
      </c>
      <c r="H2648" s="2">
        <v>0</v>
      </c>
      <c r="I2648">
        <v>2.4300000000000002</v>
      </c>
      <c r="J2648">
        <v>12.04</v>
      </c>
      <c r="K2648">
        <v>14.47</v>
      </c>
      <c r="L2648" s="2">
        <f>_xlfn.RANK.EQ(I2648, INDEX(CFB!$I$2:$I$1048576, MATCH(W2648, CFB!$W$2:$W$1048576, 0)):INDEX(CFB!$I$2:$I$1048576, MATCH(W2648, CFB!$W$2:$W$1048576, 0) + COUNTIF(CFB!$W$2:$W$1048576, W2648) - 1), 0)</f>
        <v>51</v>
      </c>
      <c r="M2648" s="2">
        <f>_xlfn.RANK.EQ(J2648, INDEX(CFB!$J$2:$J$1048576, MATCH(W2648, CFB!$W$2:$W$1048576, 0)):INDEX(CFB!$J$2:$J$1048576, MATCH(W2648, CFB!$W$2:$W$1048576, 0) + COUNTIF(CFB!$W$2:$W$1048576, W2648) - 1))</f>
        <v>2</v>
      </c>
      <c r="N2648" s="2">
        <f>RANK(K2648, INDEX(CFB!$K$2:$K$1048576, MATCH(W2648, CFB!$W$2:$W$1048576, 0)):INDEX(CFB!$K$2:$K$1048576, MATCH(W2648, CFB!$W$2:$W$1048576, 0) + COUNTIF(CFB!$W$2:$W$1048576, W2648) - 1))</f>
        <v>10</v>
      </c>
      <c r="O2648">
        <v>43.68</v>
      </c>
      <c r="P2648">
        <v>-1.57</v>
      </c>
      <c r="Q2648">
        <v>8.26</v>
      </c>
      <c r="R2648">
        <v>3.88</v>
      </c>
      <c r="S2648">
        <v>5.69</v>
      </c>
      <c r="T2648">
        <v>2.19</v>
      </c>
      <c r="U2648">
        <v>6.74</v>
      </c>
      <c r="V2648">
        <v>2.93</v>
      </c>
      <c r="W2648">
        <v>2003</v>
      </c>
      <c r="X2648">
        <f t="shared" si="81"/>
        <v>0</v>
      </c>
    </row>
    <row r="2649" spans="1:24" ht="12.75" hidden="1" customHeight="1" x14ac:dyDescent="0.45">
      <c r="A2649">
        <v>11</v>
      </c>
      <c r="B2649" t="s">
        <v>86</v>
      </c>
      <c r="C2649" t="s">
        <v>162</v>
      </c>
      <c r="D2649" s="2" t="str">
        <f t="shared" si="80"/>
        <v>Miami (OH)2003</v>
      </c>
      <c r="E2649">
        <v>10</v>
      </c>
      <c r="F2649">
        <v>13</v>
      </c>
      <c r="G2649">
        <v>1</v>
      </c>
      <c r="H2649" s="2">
        <v>0</v>
      </c>
      <c r="I2649">
        <v>9.6300000000000008</v>
      </c>
      <c r="J2649">
        <v>4.59</v>
      </c>
      <c r="K2649">
        <v>14.21</v>
      </c>
      <c r="L2649" s="2">
        <f>_xlfn.RANK.EQ(I2649, INDEX(CFB!$I$2:$I$1048576, MATCH(W2649, CFB!$W$2:$W$1048576, 0)):INDEX(CFB!$I$2:$I$1048576, MATCH(W2649, CFB!$W$2:$W$1048576, 0) + COUNTIF(CFB!$W$2:$W$1048576, W2649) - 1), 0)</f>
        <v>5</v>
      </c>
      <c r="M2649" s="2">
        <f>_xlfn.RANK.EQ(J2649, INDEX(CFB!$J$2:$J$1048576, MATCH(W2649, CFB!$W$2:$W$1048576, 0)):INDEX(CFB!$J$2:$J$1048576, MATCH(W2649, CFB!$W$2:$W$1048576, 0) + COUNTIF(CFB!$W$2:$W$1048576, W2649) - 1))</f>
        <v>25</v>
      </c>
      <c r="N2649" s="2">
        <f>RANK(K2649, INDEX(CFB!$K$2:$K$1048576, MATCH(W2649, CFB!$W$2:$W$1048576, 0)):INDEX(CFB!$K$2:$K$1048576, MATCH(W2649, CFB!$W$2:$W$1048576, 0) + COUNTIF(CFB!$W$2:$W$1048576, W2649) - 1))</f>
        <v>11</v>
      </c>
      <c r="O2649">
        <v>54.15</v>
      </c>
      <c r="P2649">
        <v>7.79</v>
      </c>
      <c r="Q2649">
        <v>9.99</v>
      </c>
      <c r="R2649">
        <v>5.45</v>
      </c>
      <c r="S2649">
        <v>4.7699999999999996</v>
      </c>
      <c r="T2649">
        <v>2.4900000000000002</v>
      </c>
      <c r="U2649">
        <v>7.37</v>
      </c>
      <c r="V2649">
        <v>4.13</v>
      </c>
      <c r="W2649">
        <v>2003</v>
      </c>
      <c r="X2649">
        <f t="shared" si="81"/>
        <v>0</v>
      </c>
    </row>
    <row r="2650" spans="1:24" ht="12.75" hidden="1" customHeight="1" x14ac:dyDescent="0.45">
      <c r="A2650">
        <v>12</v>
      </c>
      <c r="B2650" t="s">
        <v>9</v>
      </c>
      <c r="C2650" t="s">
        <v>10</v>
      </c>
      <c r="D2650" s="2" t="str">
        <f t="shared" si="80"/>
        <v>Ohio State2003</v>
      </c>
      <c r="E2650">
        <v>4</v>
      </c>
      <c r="F2650">
        <v>11</v>
      </c>
      <c r="G2650">
        <v>2</v>
      </c>
      <c r="H2650" s="2">
        <v>0</v>
      </c>
      <c r="I2650">
        <v>4.78</v>
      </c>
      <c r="J2650">
        <v>9.2200000000000006</v>
      </c>
      <c r="K2650">
        <v>14</v>
      </c>
      <c r="L2650" s="2">
        <f>_xlfn.RANK.EQ(I2650, INDEX(CFB!$I$2:$I$1048576, MATCH(W2650, CFB!$W$2:$W$1048576, 0)):INDEX(CFB!$I$2:$I$1048576, MATCH(W2650, CFB!$W$2:$W$1048576, 0) + COUNTIF(CFB!$W$2:$W$1048576, W2650) - 1), 0)</f>
        <v>29</v>
      </c>
      <c r="M2650" s="2">
        <f>_xlfn.RANK.EQ(J2650, INDEX(CFB!$J$2:$J$1048576, MATCH(W2650, CFB!$W$2:$W$1048576, 0)):INDEX(CFB!$J$2:$J$1048576, MATCH(W2650, CFB!$W$2:$W$1048576, 0) + COUNTIF(CFB!$W$2:$W$1048576, W2650) - 1))</f>
        <v>11</v>
      </c>
      <c r="N2650" s="2">
        <f>RANK(K2650, INDEX(CFB!$K$2:$K$1048576, MATCH(W2650, CFB!$W$2:$W$1048576, 0)):INDEX(CFB!$K$2:$K$1048576, MATCH(W2650, CFB!$W$2:$W$1048576, 0) + COUNTIF(CFB!$W$2:$W$1048576, W2650) - 1))</f>
        <v>12</v>
      </c>
      <c r="O2650">
        <v>43.46</v>
      </c>
      <c r="P2650">
        <v>1.33</v>
      </c>
      <c r="Q2650">
        <v>9.0500000000000007</v>
      </c>
      <c r="R2650">
        <v>4.38</v>
      </c>
      <c r="S2650">
        <v>4.71</v>
      </c>
      <c r="T2650">
        <v>0.8</v>
      </c>
      <c r="U2650">
        <v>6.38</v>
      </c>
      <c r="V2650">
        <v>2.94</v>
      </c>
      <c r="W2650">
        <v>2003</v>
      </c>
      <c r="X2650">
        <f t="shared" si="81"/>
        <v>0</v>
      </c>
    </row>
    <row r="2651" spans="1:24" ht="12.75" hidden="1" customHeight="1" x14ac:dyDescent="0.45">
      <c r="A2651">
        <v>13</v>
      </c>
      <c r="B2651" t="s">
        <v>96</v>
      </c>
      <c r="C2651" t="s">
        <v>23</v>
      </c>
      <c r="D2651" s="2" t="str">
        <f t="shared" si="80"/>
        <v>Maryland2003</v>
      </c>
      <c r="E2651">
        <v>17</v>
      </c>
      <c r="F2651">
        <v>10</v>
      </c>
      <c r="G2651">
        <v>3</v>
      </c>
      <c r="H2651" s="2">
        <v>0</v>
      </c>
      <c r="I2651">
        <v>2.91</v>
      </c>
      <c r="J2651">
        <v>10</v>
      </c>
      <c r="K2651">
        <v>12.92</v>
      </c>
      <c r="L2651" s="2">
        <f>_xlfn.RANK.EQ(I2651, INDEX(CFB!$I$2:$I$1048576, MATCH(W2651, CFB!$W$2:$W$1048576, 0)):INDEX(CFB!$I$2:$I$1048576, MATCH(W2651, CFB!$W$2:$W$1048576, 0) + COUNTIF(CFB!$W$2:$W$1048576, W2651) - 1), 0)</f>
        <v>48</v>
      </c>
      <c r="M2651" s="2">
        <f>_xlfn.RANK.EQ(J2651, INDEX(CFB!$J$2:$J$1048576, MATCH(W2651, CFB!$W$2:$W$1048576, 0)):INDEX(CFB!$J$2:$J$1048576, MATCH(W2651, CFB!$W$2:$W$1048576, 0) + COUNTIF(CFB!$W$2:$W$1048576, W2651) - 1))</f>
        <v>8</v>
      </c>
      <c r="N2651" s="2">
        <f>RANK(K2651, INDEX(CFB!$K$2:$K$1048576, MATCH(W2651, CFB!$W$2:$W$1048576, 0)):INDEX(CFB!$K$2:$K$1048576, MATCH(W2651, CFB!$W$2:$W$1048576, 0) + COUNTIF(CFB!$W$2:$W$1048576, W2651) - 1))</f>
        <v>13</v>
      </c>
      <c r="O2651">
        <v>46.24</v>
      </c>
      <c r="P2651">
        <v>0.8</v>
      </c>
      <c r="Q2651">
        <v>9.59</v>
      </c>
      <c r="R2651">
        <v>4.8600000000000003</v>
      </c>
      <c r="S2651">
        <v>5.49</v>
      </c>
      <c r="T2651">
        <v>2.61</v>
      </c>
      <c r="U2651">
        <v>7.02</v>
      </c>
      <c r="V2651">
        <v>3.66</v>
      </c>
      <c r="W2651">
        <v>2003</v>
      </c>
      <c r="X2651">
        <f t="shared" si="81"/>
        <v>0</v>
      </c>
    </row>
    <row r="2652" spans="1:24" ht="12.75" hidden="1" customHeight="1" x14ac:dyDescent="0.45">
      <c r="A2652">
        <v>14</v>
      </c>
      <c r="B2652" t="s">
        <v>69</v>
      </c>
      <c r="C2652" t="s">
        <v>157</v>
      </c>
      <c r="D2652" s="2" t="str">
        <f t="shared" si="80"/>
        <v>Arkansas2003</v>
      </c>
      <c r="F2652">
        <v>9</v>
      </c>
      <c r="G2652">
        <v>4</v>
      </c>
      <c r="H2652" s="2">
        <v>0</v>
      </c>
      <c r="I2652">
        <v>9.34</v>
      </c>
      <c r="J2652">
        <v>3.33</v>
      </c>
      <c r="K2652">
        <v>12.67</v>
      </c>
      <c r="L2652" s="2">
        <f>_xlfn.RANK.EQ(I2652, INDEX(CFB!$I$2:$I$1048576, MATCH(W2652, CFB!$W$2:$W$1048576, 0)):INDEX(CFB!$I$2:$I$1048576, MATCH(W2652, CFB!$W$2:$W$1048576, 0) + COUNTIF(CFB!$W$2:$W$1048576, W2652) - 1), 0)</f>
        <v>6</v>
      </c>
      <c r="M2652" s="2">
        <f>_xlfn.RANK.EQ(J2652, INDEX(CFB!$J$2:$J$1048576, MATCH(W2652, CFB!$W$2:$W$1048576, 0)):INDEX(CFB!$J$2:$J$1048576, MATCH(W2652, CFB!$W$2:$W$1048576, 0) + COUNTIF(CFB!$W$2:$W$1048576, W2652) - 1))</f>
        <v>34</v>
      </c>
      <c r="N2652" s="2">
        <f>RANK(K2652, INDEX(CFB!$K$2:$K$1048576, MATCH(W2652, CFB!$W$2:$W$1048576, 0)):INDEX(CFB!$K$2:$K$1048576, MATCH(W2652, CFB!$W$2:$W$1048576, 0) + COUNTIF(CFB!$W$2:$W$1048576, W2652) - 1))</f>
        <v>14</v>
      </c>
      <c r="O2652">
        <v>50.81</v>
      </c>
      <c r="P2652">
        <v>7.17</v>
      </c>
      <c r="Q2652">
        <v>9.76</v>
      </c>
      <c r="R2652">
        <v>4.28</v>
      </c>
      <c r="S2652">
        <v>6.39</v>
      </c>
      <c r="T2652">
        <v>2.57</v>
      </c>
      <c r="U2652">
        <v>7.38</v>
      </c>
      <c r="V2652">
        <v>3.57</v>
      </c>
      <c r="W2652">
        <v>2003</v>
      </c>
      <c r="X2652">
        <f t="shared" si="81"/>
        <v>0</v>
      </c>
    </row>
    <row r="2653" spans="1:24" ht="12.75" hidden="1" customHeight="1" x14ac:dyDescent="0.45">
      <c r="A2653">
        <v>15</v>
      </c>
      <c r="B2653" t="s">
        <v>85</v>
      </c>
      <c r="C2653" t="s">
        <v>180</v>
      </c>
      <c r="D2653" s="2" t="str">
        <f t="shared" si="80"/>
        <v>Washington State2003</v>
      </c>
      <c r="E2653">
        <v>9</v>
      </c>
      <c r="F2653">
        <v>10</v>
      </c>
      <c r="G2653">
        <v>3</v>
      </c>
      <c r="H2653" s="2">
        <v>0</v>
      </c>
      <c r="I2653">
        <v>6.16</v>
      </c>
      <c r="J2653">
        <v>6.15</v>
      </c>
      <c r="K2653">
        <v>12.31</v>
      </c>
      <c r="L2653" s="2">
        <f>_xlfn.RANK.EQ(I2653, INDEX(CFB!$I$2:$I$1048576, MATCH(W2653, CFB!$W$2:$W$1048576, 0)):INDEX(CFB!$I$2:$I$1048576, MATCH(W2653, CFB!$W$2:$W$1048576, 0) + COUNTIF(CFB!$W$2:$W$1048576, W2653) - 1), 0)</f>
        <v>19</v>
      </c>
      <c r="M2653" s="2">
        <f>_xlfn.RANK.EQ(J2653, INDEX(CFB!$J$2:$J$1048576, MATCH(W2653, CFB!$W$2:$W$1048576, 0)):INDEX(CFB!$J$2:$J$1048576, MATCH(W2653, CFB!$W$2:$W$1048576, 0) + COUNTIF(CFB!$W$2:$W$1048576, W2653) - 1))</f>
        <v>21</v>
      </c>
      <c r="N2653" s="2">
        <f>RANK(K2653, INDEX(CFB!$K$2:$K$1048576, MATCH(W2653, CFB!$W$2:$W$1048576, 0)):INDEX(CFB!$K$2:$K$1048576, MATCH(W2653, CFB!$W$2:$W$1048576, 0) + COUNTIF(CFB!$W$2:$W$1048576, W2653) - 1))</f>
        <v>15</v>
      </c>
      <c r="O2653">
        <v>44.8</v>
      </c>
      <c r="P2653">
        <v>5.24</v>
      </c>
      <c r="Q2653">
        <v>8.85</v>
      </c>
      <c r="R2653">
        <v>3.92</v>
      </c>
      <c r="S2653">
        <v>4.5599999999999996</v>
      </c>
      <c r="T2653">
        <v>1.71</v>
      </c>
      <c r="U2653">
        <v>6.51</v>
      </c>
      <c r="V2653">
        <v>3.06</v>
      </c>
      <c r="W2653">
        <v>2003</v>
      </c>
      <c r="X2653">
        <f t="shared" si="81"/>
        <v>0</v>
      </c>
    </row>
    <row r="2654" spans="1:24" ht="12.75" hidden="1" customHeight="1" x14ac:dyDescent="0.45">
      <c r="A2654">
        <v>16</v>
      </c>
      <c r="B2654" t="s">
        <v>42</v>
      </c>
      <c r="C2654" t="s">
        <v>10</v>
      </c>
      <c r="D2654" s="2" t="str">
        <f t="shared" si="80"/>
        <v>Minnesota2003</v>
      </c>
      <c r="E2654">
        <v>20</v>
      </c>
      <c r="F2654">
        <v>10</v>
      </c>
      <c r="G2654">
        <v>3</v>
      </c>
      <c r="H2654" s="2">
        <v>0</v>
      </c>
      <c r="I2654">
        <v>10.99</v>
      </c>
      <c r="J2654">
        <v>0.89</v>
      </c>
      <c r="K2654">
        <v>11.88</v>
      </c>
      <c r="L2654" s="2">
        <f>_xlfn.RANK.EQ(I2654, INDEX(CFB!$I$2:$I$1048576, MATCH(W2654, CFB!$W$2:$W$1048576, 0)):INDEX(CFB!$I$2:$I$1048576, MATCH(W2654, CFB!$W$2:$W$1048576, 0) + COUNTIF(CFB!$W$2:$W$1048576, W2654) - 1), 0)</f>
        <v>4</v>
      </c>
      <c r="M2654" s="2">
        <f>_xlfn.RANK.EQ(J2654, INDEX(CFB!$J$2:$J$1048576, MATCH(W2654, CFB!$W$2:$W$1048576, 0)):INDEX(CFB!$J$2:$J$1048576, MATCH(W2654, CFB!$W$2:$W$1048576, 0) + COUNTIF(CFB!$W$2:$W$1048576, W2654) - 1))</f>
        <v>57</v>
      </c>
      <c r="N2654" s="2">
        <f>RANK(K2654, INDEX(CFB!$K$2:$K$1048576, MATCH(W2654, CFB!$W$2:$W$1048576, 0)):INDEX(CFB!$K$2:$K$1048576, MATCH(W2654, CFB!$W$2:$W$1048576, 0) + COUNTIF(CFB!$W$2:$W$1048576, W2654) - 1))</f>
        <v>16</v>
      </c>
      <c r="O2654">
        <v>53.41</v>
      </c>
      <c r="P2654">
        <v>10.41</v>
      </c>
      <c r="Q2654">
        <v>10.78</v>
      </c>
      <c r="R2654">
        <v>5.24</v>
      </c>
      <c r="S2654">
        <v>6.65</v>
      </c>
      <c r="T2654">
        <v>2.54</v>
      </c>
      <c r="U2654">
        <v>7.77</v>
      </c>
      <c r="V2654">
        <v>4.08</v>
      </c>
      <c r="W2654">
        <v>2003</v>
      </c>
      <c r="X2654">
        <f t="shared" si="81"/>
        <v>0</v>
      </c>
    </row>
    <row r="2655" spans="1:24" ht="12.75" hidden="1" customHeight="1" x14ac:dyDescent="0.45">
      <c r="A2655">
        <v>17</v>
      </c>
      <c r="B2655" t="s">
        <v>37</v>
      </c>
      <c r="C2655" t="s">
        <v>155</v>
      </c>
      <c r="D2655" s="2" t="str">
        <f t="shared" si="80"/>
        <v>Tennessee2003</v>
      </c>
      <c r="E2655">
        <v>15</v>
      </c>
      <c r="F2655">
        <v>10</v>
      </c>
      <c r="G2655">
        <v>3</v>
      </c>
      <c r="H2655" s="2">
        <v>0</v>
      </c>
      <c r="I2655">
        <v>4.5</v>
      </c>
      <c r="J2655">
        <v>7.03</v>
      </c>
      <c r="K2655">
        <v>11.53</v>
      </c>
      <c r="L2655" s="2">
        <f>_xlfn.RANK.EQ(I2655, INDEX(CFB!$I$2:$I$1048576, MATCH(W2655, CFB!$W$2:$W$1048576, 0)):INDEX(CFB!$I$2:$I$1048576, MATCH(W2655, CFB!$W$2:$W$1048576, 0) + COUNTIF(CFB!$W$2:$W$1048576, W2655) - 1), 0)</f>
        <v>33</v>
      </c>
      <c r="M2655" s="2">
        <f>_xlfn.RANK.EQ(J2655, INDEX(CFB!$J$2:$J$1048576, MATCH(W2655, CFB!$W$2:$W$1048576, 0)):INDEX(CFB!$J$2:$J$1048576, MATCH(W2655, CFB!$W$2:$W$1048576, 0) + COUNTIF(CFB!$W$2:$W$1048576, W2655) - 1))</f>
        <v>17</v>
      </c>
      <c r="N2655" s="2">
        <f>RANK(K2655, INDEX(CFB!$K$2:$K$1048576, MATCH(W2655, CFB!$W$2:$W$1048576, 0)):INDEX(CFB!$K$2:$K$1048576, MATCH(W2655, CFB!$W$2:$W$1048576, 0) + COUNTIF(CFB!$W$2:$W$1048576, W2655) - 1))</f>
        <v>17</v>
      </c>
      <c r="O2655">
        <v>46.2</v>
      </c>
      <c r="P2655">
        <v>3.92</v>
      </c>
      <c r="Q2655">
        <v>9</v>
      </c>
      <c r="R2655">
        <v>4.47</v>
      </c>
      <c r="S2655">
        <v>5.03</v>
      </c>
      <c r="T2655">
        <v>2.42</v>
      </c>
      <c r="U2655">
        <v>6.84</v>
      </c>
      <c r="V2655">
        <v>3.48</v>
      </c>
      <c r="W2655">
        <v>2003</v>
      </c>
      <c r="X2655">
        <f t="shared" si="81"/>
        <v>0</v>
      </c>
    </row>
    <row r="2656" spans="1:24" ht="12.75" hidden="1" customHeight="1" x14ac:dyDescent="0.45">
      <c r="A2656">
        <v>18</v>
      </c>
      <c r="B2656" t="s">
        <v>47</v>
      </c>
      <c r="C2656" t="s">
        <v>182</v>
      </c>
      <c r="D2656" s="2" t="str">
        <f t="shared" si="80"/>
        <v>Nebraska2003</v>
      </c>
      <c r="E2656">
        <v>19</v>
      </c>
      <c r="F2656">
        <v>10</v>
      </c>
      <c r="G2656">
        <v>3</v>
      </c>
      <c r="H2656" s="2">
        <v>0</v>
      </c>
      <c r="I2656">
        <v>0.31</v>
      </c>
      <c r="J2656">
        <v>10.87</v>
      </c>
      <c r="K2656">
        <v>11.18</v>
      </c>
      <c r="L2656" s="2">
        <f>_xlfn.RANK.EQ(I2656, INDEX(CFB!$I$2:$I$1048576, MATCH(W2656, CFB!$W$2:$W$1048576, 0)):INDEX(CFB!$I$2:$I$1048576, MATCH(W2656, CFB!$W$2:$W$1048576, 0) + COUNTIF(CFB!$W$2:$W$1048576, W2656) - 1), 0)</f>
        <v>65</v>
      </c>
      <c r="M2656" s="2">
        <f>_xlfn.RANK.EQ(J2656, INDEX(CFB!$J$2:$J$1048576, MATCH(W2656, CFB!$W$2:$W$1048576, 0)):INDEX(CFB!$J$2:$J$1048576, MATCH(W2656, CFB!$W$2:$W$1048576, 0) + COUNTIF(CFB!$W$2:$W$1048576, W2656) - 1))</f>
        <v>5</v>
      </c>
      <c r="N2656" s="2">
        <f>RANK(K2656, INDEX(CFB!$K$2:$K$1048576, MATCH(W2656, CFB!$W$2:$W$1048576, 0)):INDEX(CFB!$K$2:$K$1048576, MATCH(W2656, CFB!$W$2:$W$1048576, 0) + COUNTIF(CFB!$W$2:$W$1048576, W2656) - 1))</f>
        <v>18</v>
      </c>
      <c r="O2656">
        <v>39.909999999999997</v>
      </c>
      <c r="P2656">
        <v>0.16</v>
      </c>
      <c r="Q2656">
        <v>9.15</v>
      </c>
      <c r="R2656">
        <v>3.96</v>
      </c>
      <c r="S2656">
        <v>5.28</v>
      </c>
      <c r="T2656">
        <v>2.46</v>
      </c>
      <c r="U2656">
        <v>6.15</v>
      </c>
      <c r="V2656">
        <v>3.32</v>
      </c>
      <c r="W2656">
        <v>2003</v>
      </c>
      <c r="X2656">
        <f t="shared" si="81"/>
        <v>0</v>
      </c>
    </row>
    <row r="2657" spans="1:24" ht="12.75" hidden="1" customHeight="1" x14ac:dyDescent="0.45">
      <c r="A2657">
        <v>19</v>
      </c>
      <c r="B2657" t="s">
        <v>19</v>
      </c>
      <c r="C2657" t="s">
        <v>157</v>
      </c>
      <c r="D2657" s="2" t="str">
        <f t="shared" si="80"/>
        <v>Ole Miss2003</v>
      </c>
      <c r="E2657">
        <v>13</v>
      </c>
      <c r="F2657">
        <v>10</v>
      </c>
      <c r="G2657">
        <v>3</v>
      </c>
      <c r="H2657" s="2">
        <v>0</v>
      </c>
      <c r="I2657">
        <v>7.02</v>
      </c>
      <c r="J2657">
        <v>3.97</v>
      </c>
      <c r="K2657">
        <v>10.99</v>
      </c>
      <c r="L2657" s="2">
        <f>_xlfn.RANK.EQ(I2657, INDEX(CFB!$I$2:$I$1048576, MATCH(W2657, CFB!$W$2:$W$1048576, 0)):INDEX(CFB!$I$2:$I$1048576, MATCH(W2657, CFB!$W$2:$W$1048576, 0) + COUNTIF(CFB!$W$2:$W$1048576, W2657) - 1), 0)</f>
        <v>12</v>
      </c>
      <c r="M2657" s="2">
        <f>_xlfn.RANK.EQ(J2657, INDEX(CFB!$J$2:$J$1048576, MATCH(W2657, CFB!$W$2:$W$1048576, 0)):INDEX(CFB!$J$2:$J$1048576, MATCH(W2657, CFB!$W$2:$W$1048576, 0) + COUNTIF(CFB!$W$2:$W$1048576, W2657) - 1))</f>
        <v>30</v>
      </c>
      <c r="N2657" s="2">
        <f>RANK(K2657, INDEX(CFB!$K$2:$K$1048576, MATCH(W2657, CFB!$W$2:$W$1048576, 0)):INDEX(CFB!$K$2:$K$1048576, MATCH(W2657, CFB!$W$2:$W$1048576, 0) + COUNTIF(CFB!$W$2:$W$1048576, W2657) - 1))</f>
        <v>19</v>
      </c>
      <c r="O2657">
        <v>48.28</v>
      </c>
      <c r="P2657">
        <v>5.85</v>
      </c>
      <c r="Q2657">
        <v>9.7799999999999994</v>
      </c>
      <c r="R2657">
        <v>6.4</v>
      </c>
      <c r="S2657">
        <v>5.1100000000000003</v>
      </c>
      <c r="T2657">
        <v>1.74</v>
      </c>
      <c r="U2657">
        <v>7.2</v>
      </c>
      <c r="V2657">
        <v>4.2699999999999996</v>
      </c>
      <c r="W2657">
        <v>2003</v>
      </c>
      <c r="X2657">
        <f t="shared" si="81"/>
        <v>0</v>
      </c>
    </row>
    <row r="2658" spans="1:24" ht="12.75" hidden="1" customHeight="1" x14ac:dyDescent="0.45">
      <c r="A2658">
        <v>20</v>
      </c>
      <c r="B2658" t="s">
        <v>124</v>
      </c>
      <c r="C2658" t="s">
        <v>10</v>
      </c>
      <c r="D2658" s="2" t="str">
        <f t="shared" si="80"/>
        <v>Purdue2003</v>
      </c>
      <c r="E2658">
        <v>18</v>
      </c>
      <c r="F2658">
        <v>9</v>
      </c>
      <c r="G2658">
        <v>4</v>
      </c>
      <c r="H2658" s="2">
        <v>0</v>
      </c>
      <c r="I2658">
        <v>3.49</v>
      </c>
      <c r="J2658">
        <v>7.3</v>
      </c>
      <c r="K2658">
        <v>10.79</v>
      </c>
      <c r="L2658" s="2">
        <f>_xlfn.RANK.EQ(I2658, INDEX(CFB!$I$2:$I$1048576, MATCH(W2658, CFB!$W$2:$W$1048576, 0)):INDEX(CFB!$I$2:$I$1048576, MATCH(W2658, CFB!$W$2:$W$1048576, 0) + COUNTIF(CFB!$W$2:$W$1048576, W2658) - 1), 0)</f>
        <v>44</v>
      </c>
      <c r="M2658" s="2">
        <f>_xlfn.RANK.EQ(J2658, INDEX(CFB!$J$2:$J$1048576, MATCH(W2658, CFB!$W$2:$W$1048576, 0)):INDEX(CFB!$J$2:$J$1048576, MATCH(W2658, CFB!$W$2:$W$1048576, 0) + COUNTIF(CFB!$W$2:$W$1048576, W2658) - 1))</f>
        <v>16</v>
      </c>
      <c r="N2658" s="2">
        <f>RANK(K2658, INDEX(CFB!$K$2:$K$1048576, MATCH(W2658, CFB!$W$2:$W$1048576, 0)):INDEX(CFB!$K$2:$K$1048576, MATCH(W2658, CFB!$W$2:$W$1048576, 0) + COUNTIF(CFB!$W$2:$W$1048576, W2658) - 1))</f>
        <v>20</v>
      </c>
      <c r="O2658">
        <v>44.72</v>
      </c>
      <c r="P2658">
        <v>3.05</v>
      </c>
      <c r="Q2658">
        <v>8.5500000000000007</v>
      </c>
      <c r="R2658">
        <v>5.1100000000000003</v>
      </c>
      <c r="S2658">
        <v>4.84</v>
      </c>
      <c r="T2658">
        <v>1.33</v>
      </c>
      <c r="U2658">
        <v>6.31</v>
      </c>
      <c r="V2658">
        <v>3.35</v>
      </c>
      <c r="W2658">
        <v>2003</v>
      </c>
      <c r="X2658">
        <f t="shared" si="81"/>
        <v>0</v>
      </c>
    </row>
    <row r="2659" spans="1:24" ht="12.75" hidden="1" customHeight="1" x14ac:dyDescent="0.45">
      <c r="A2659">
        <v>21</v>
      </c>
      <c r="B2659" t="s">
        <v>35</v>
      </c>
      <c r="C2659" t="s">
        <v>155</v>
      </c>
      <c r="D2659" s="2" t="str">
        <f t="shared" si="80"/>
        <v>Florida2003</v>
      </c>
      <c r="E2659">
        <v>24</v>
      </c>
      <c r="F2659">
        <v>8</v>
      </c>
      <c r="G2659">
        <v>5</v>
      </c>
      <c r="H2659" s="2">
        <v>0</v>
      </c>
      <c r="I2659">
        <v>5.3</v>
      </c>
      <c r="J2659">
        <v>5.37</v>
      </c>
      <c r="K2659">
        <v>10.67</v>
      </c>
      <c r="L2659" s="2">
        <f>_xlfn.RANK.EQ(I2659, INDEX(CFB!$I$2:$I$1048576, MATCH(W2659, CFB!$W$2:$W$1048576, 0)):INDEX(CFB!$I$2:$I$1048576, MATCH(W2659, CFB!$W$2:$W$1048576, 0) + COUNTIF(CFB!$W$2:$W$1048576, W2659) - 1), 0)</f>
        <v>26</v>
      </c>
      <c r="M2659" s="2">
        <f>_xlfn.RANK.EQ(J2659, INDEX(CFB!$J$2:$J$1048576, MATCH(W2659, CFB!$W$2:$W$1048576, 0)):INDEX(CFB!$J$2:$J$1048576, MATCH(W2659, CFB!$W$2:$W$1048576, 0) + COUNTIF(CFB!$W$2:$W$1048576, W2659) - 1))</f>
        <v>23</v>
      </c>
      <c r="N2659" s="2">
        <f>RANK(K2659, INDEX(CFB!$K$2:$K$1048576, MATCH(W2659, CFB!$W$2:$W$1048576, 0)):INDEX(CFB!$K$2:$K$1048576, MATCH(W2659, CFB!$W$2:$W$1048576, 0) + COUNTIF(CFB!$W$2:$W$1048576, W2659) - 1))</f>
        <v>21</v>
      </c>
      <c r="O2659">
        <v>48.71</v>
      </c>
      <c r="P2659">
        <v>4.21</v>
      </c>
      <c r="Q2659">
        <v>9.75</v>
      </c>
      <c r="R2659">
        <v>4.92</v>
      </c>
      <c r="S2659">
        <v>5.64</v>
      </c>
      <c r="T2659">
        <v>2.85</v>
      </c>
      <c r="U2659">
        <v>7.4</v>
      </c>
      <c r="V2659">
        <v>3.86</v>
      </c>
      <c r="W2659">
        <v>2003</v>
      </c>
      <c r="X2659">
        <f t="shared" si="81"/>
        <v>0</v>
      </c>
    </row>
    <row r="2660" spans="1:24" ht="12.75" hidden="1" customHeight="1" x14ac:dyDescent="0.45">
      <c r="A2660">
        <v>22</v>
      </c>
      <c r="B2660" t="s">
        <v>26</v>
      </c>
      <c r="C2660" t="s">
        <v>23</v>
      </c>
      <c r="D2660" s="2" t="str">
        <f t="shared" si="80"/>
        <v>Clemson2003</v>
      </c>
      <c r="E2660">
        <v>22</v>
      </c>
      <c r="F2660">
        <v>9</v>
      </c>
      <c r="G2660">
        <v>4</v>
      </c>
      <c r="H2660" s="2">
        <v>0</v>
      </c>
      <c r="I2660">
        <v>2.2200000000000002</v>
      </c>
      <c r="J2660">
        <v>8.27</v>
      </c>
      <c r="K2660">
        <v>10.49</v>
      </c>
      <c r="L2660" s="2">
        <f>_xlfn.RANK.EQ(I2660, INDEX(CFB!$I$2:$I$1048576, MATCH(W2660, CFB!$W$2:$W$1048576, 0)):INDEX(CFB!$I$2:$I$1048576, MATCH(W2660, CFB!$W$2:$W$1048576, 0) + COUNTIF(CFB!$W$2:$W$1048576, W2660) - 1), 0)</f>
        <v>55</v>
      </c>
      <c r="M2660" s="2">
        <f>_xlfn.RANK.EQ(J2660, INDEX(CFB!$J$2:$J$1048576, MATCH(W2660, CFB!$W$2:$W$1048576, 0)):INDEX(CFB!$J$2:$J$1048576, MATCH(W2660, CFB!$W$2:$W$1048576, 0) + COUNTIF(CFB!$W$2:$W$1048576, W2660) - 1))</f>
        <v>13</v>
      </c>
      <c r="N2660" s="2">
        <f>RANK(K2660, INDEX(CFB!$K$2:$K$1048576, MATCH(W2660, CFB!$W$2:$W$1048576, 0)):INDEX(CFB!$K$2:$K$1048576, MATCH(W2660, CFB!$W$2:$W$1048576, 0) + COUNTIF(CFB!$W$2:$W$1048576, W2660) - 1))</f>
        <v>22</v>
      </c>
      <c r="O2660">
        <v>44.48</v>
      </c>
      <c r="P2660">
        <v>2.73</v>
      </c>
      <c r="Q2660">
        <v>9.0399999999999991</v>
      </c>
      <c r="R2660">
        <v>4.84</v>
      </c>
      <c r="S2660">
        <v>4.8899999999999997</v>
      </c>
      <c r="T2660">
        <v>2.48</v>
      </c>
      <c r="U2660">
        <v>6.88</v>
      </c>
      <c r="V2660">
        <v>3.61</v>
      </c>
      <c r="W2660">
        <v>2003</v>
      </c>
      <c r="X2660">
        <f t="shared" si="81"/>
        <v>0</v>
      </c>
    </row>
    <row r="2661" spans="1:24" ht="12.75" hidden="1" customHeight="1" x14ac:dyDescent="0.45">
      <c r="A2661">
        <v>23</v>
      </c>
      <c r="B2661" t="s">
        <v>91</v>
      </c>
      <c r="C2661" t="s">
        <v>23</v>
      </c>
      <c r="D2661" s="2" t="str">
        <f t="shared" si="80"/>
        <v>North Carolina State2003</v>
      </c>
      <c r="F2661">
        <v>8</v>
      </c>
      <c r="G2661">
        <v>5</v>
      </c>
      <c r="H2661" s="2">
        <v>0</v>
      </c>
      <c r="I2661">
        <v>13.25</v>
      </c>
      <c r="J2661">
        <v>-2.84</v>
      </c>
      <c r="K2661">
        <v>10.41</v>
      </c>
      <c r="L2661" s="2">
        <f>_xlfn.RANK.EQ(I2661, INDEX(CFB!$I$2:$I$1048576, MATCH(W2661, CFB!$W$2:$W$1048576, 0)):INDEX(CFB!$I$2:$I$1048576, MATCH(W2661, CFB!$W$2:$W$1048576, 0) + COUNTIF(CFB!$W$2:$W$1048576, W2661) - 1), 0)</f>
        <v>3</v>
      </c>
      <c r="M2661" s="2">
        <f>_xlfn.RANK.EQ(J2661, INDEX(CFB!$J$2:$J$1048576, MATCH(W2661, CFB!$W$2:$W$1048576, 0)):INDEX(CFB!$J$2:$J$1048576, MATCH(W2661, CFB!$W$2:$W$1048576, 0) + COUNTIF(CFB!$W$2:$W$1048576, W2661) - 1))</f>
        <v>79</v>
      </c>
      <c r="N2661" s="2">
        <f>RANK(K2661, INDEX(CFB!$K$2:$K$1048576, MATCH(W2661, CFB!$W$2:$W$1048576, 0)):INDEX(CFB!$K$2:$K$1048576, MATCH(W2661, CFB!$W$2:$W$1048576, 0) + COUNTIF(CFB!$W$2:$W$1048576, W2661) - 1))</f>
        <v>23</v>
      </c>
      <c r="O2661">
        <v>53.68</v>
      </c>
      <c r="P2661">
        <v>12.91</v>
      </c>
      <c r="Q2661">
        <v>10.75</v>
      </c>
      <c r="R2661">
        <v>5.62</v>
      </c>
      <c r="S2661">
        <v>4.3600000000000003</v>
      </c>
      <c r="T2661">
        <v>2.67</v>
      </c>
      <c r="U2661">
        <v>7.77</v>
      </c>
      <c r="V2661">
        <v>4.25</v>
      </c>
      <c r="W2661">
        <v>2003</v>
      </c>
      <c r="X2661">
        <f t="shared" si="81"/>
        <v>0</v>
      </c>
    </row>
    <row r="2662" spans="1:24" ht="12.75" hidden="1" customHeight="1" x14ac:dyDescent="0.45">
      <c r="A2662">
        <v>24</v>
      </c>
      <c r="B2662" t="s">
        <v>93</v>
      </c>
      <c r="C2662" t="s">
        <v>23</v>
      </c>
      <c r="D2662" s="2" t="str">
        <f t="shared" si="80"/>
        <v>Virginia2003</v>
      </c>
      <c r="F2662">
        <v>8</v>
      </c>
      <c r="G2662">
        <v>5</v>
      </c>
      <c r="H2662" s="2">
        <v>0</v>
      </c>
      <c r="I2662">
        <v>3.9</v>
      </c>
      <c r="J2662">
        <v>6.25</v>
      </c>
      <c r="K2662">
        <v>10.15</v>
      </c>
      <c r="L2662" s="2">
        <f>_xlfn.RANK.EQ(I2662, INDEX(CFB!$I$2:$I$1048576, MATCH(W2662, CFB!$W$2:$W$1048576, 0)):INDEX(CFB!$I$2:$I$1048576, MATCH(W2662, CFB!$W$2:$W$1048576, 0) + COUNTIF(CFB!$W$2:$W$1048576, W2662) - 1), 0)</f>
        <v>39</v>
      </c>
      <c r="M2662" s="2">
        <f>_xlfn.RANK.EQ(J2662, INDEX(CFB!$J$2:$J$1048576, MATCH(W2662, CFB!$W$2:$W$1048576, 0)):INDEX(CFB!$J$2:$J$1048576, MATCH(W2662, CFB!$W$2:$W$1048576, 0) + COUNTIF(CFB!$W$2:$W$1048576, W2662) - 1))</f>
        <v>20</v>
      </c>
      <c r="N2662" s="2">
        <f>RANK(K2662, INDEX(CFB!$K$2:$K$1048576, MATCH(W2662, CFB!$W$2:$W$1048576, 0)):INDEX(CFB!$K$2:$K$1048576, MATCH(W2662, CFB!$W$2:$W$1048576, 0) + COUNTIF(CFB!$W$2:$W$1048576, W2662) - 1))</f>
        <v>24</v>
      </c>
      <c r="O2662">
        <v>44.65</v>
      </c>
      <c r="P2662">
        <v>3.91</v>
      </c>
      <c r="Q2662">
        <v>8.58</v>
      </c>
      <c r="R2662">
        <v>5.2</v>
      </c>
      <c r="S2662">
        <v>4.95</v>
      </c>
      <c r="T2662">
        <v>3.16</v>
      </c>
      <c r="U2662">
        <v>6.7</v>
      </c>
      <c r="V2662">
        <v>4.09</v>
      </c>
      <c r="W2662">
        <v>2003</v>
      </c>
      <c r="X2662">
        <f t="shared" si="81"/>
        <v>0</v>
      </c>
    </row>
    <row r="2663" spans="1:24" ht="12.75" hidden="1" customHeight="1" x14ac:dyDescent="0.45">
      <c r="A2663">
        <v>25</v>
      </c>
      <c r="B2663" t="s">
        <v>84</v>
      </c>
      <c r="C2663" t="s">
        <v>31</v>
      </c>
      <c r="D2663" s="2" t="str">
        <f t="shared" si="80"/>
        <v>Utah2003</v>
      </c>
      <c r="E2663">
        <v>21</v>
      </c>
      <c r="F2663">
        <v>10</v>
      </c>
      <c r="G2663">
        <v>2</v>
      </c>
      <c r="H2663" s="2">
        <v>0</v>
      </c>
      <c r="I2663">
        <v>5.51</v>
      </c>
      <c r="J2663">
        <v>4.5</v>
      </c>
      <c r="K2663">
        <v>10.01</v>
      </c>
      <c r="L2663" s="2">
        <f>_xlfn.RANK.EQ(I2663, INDEX(CFB!$I$2:$I$1048576, MATCH(W2663, CFB!$W$2:$W$1048576, 0)):INDEX(CFB!$I$2:$I$1048576, MATCH(W2663, CFB!$W$2:$W$1048576, 0) + COUNTIF(CFB!$W$2:$W$1048576, W2663) - 1), 0)</f>
        <v>23</v>
      </c>
      <c r="M2663" s="2">
        <f>_xlfn.RANK.EQ(J2663, INDEX(CFB!$J$2:$J$1048576, MATCH(W2663, CFB!$W$2:$W$1048576, 0)):INDEX(CFB!$J$2:$J$1048576, MATCH(W2663, CFB!$W$2:$W$1048576, 0) + COUNTIF(CFB!$W$2:$W$1048576, W2663) - 1))</f>
        <v>26</v>
      </c>
      <c r="N2663" s="2">
        <f>RANK(K2663, INDEX(CFB!$K$2:$K$1048576, MATCH(W2663, CFB!$W$2:$W$1048576, 0)):INDEX(CFB!$K$2:$K$1048576, MATCH(W2663, CFB!$W$2:$W$1048576, 0) + COUNTIF(CFB!$W$2:$W$1048576, W2663) - 1))</f>
        <v>25</v>
      </c>
      <c r="O2663">
        <v>43.09</v>
      </c>
      <c r="P2663">
        <v>6.95</v>
      </c>
      <c r="Q2663">
        <v>9.39</v>
      </c>
      <c r="R2663">
        <v>5.36</v>
      </c>
      <c r="S2663">
        <v>4.7300000000000004</v>
      </c>
      <c r="T2663">
        <v>2.93</v>
      </c>
      <c r="U2663">
        <v>6.41</v>
      </c>
      <c r="V2663">
        <v>4.13</v>
      </c>
      <c r="W2663">
        <v>2003</v>
      </c>
      <c r="X2663">
        <f t="shared" si="81"/>
        <v>0</v>
      </c>
    </row>
    <row r="2664" spans="1:24" ht="12.75" hidden="1" customHeight="1" x14ac:dyDescent="0.45">
      <c r="A2664">
        <v>26</v>
      </c>
      <c r="B2664" t="s">
        <v>83</v>
      </c>
      <c r="C2664" t="s">
        <v>180</v>
      </c>
      <c r="D2664" s="2" t="str">
        <f t="shared" si="80"/>
        <v>California2003</v>
      </c>
      <c r="F2664">
        <v>8</v>
      </c>
      <c r="G2664">
        <v>6</v>
      </c>
      <c r="H2664" s="2">
        <v>0</v>
      </c>
      <c r="I2664">
        <v>8.2899999999999991</v>
      </c>
      <c r="J2664">
        <v>1.44</v>
      </c>
      <c r="K2664">
        <v>9.73</v>
      </c>
      <c r="L2664" s="2">
        <f>_xlfn.RANK.EQ(I2664, INDEX(CFB!$I$2:$I$1048576, MATCH(W2664, CFB!$W$2:$W$1048576, 0)):INDEX(CFB!$I$2:$I$1048576, MATCH(W2664, CFB!$W$2:$W$1048576, 0) + COUNTIF(CFB!$W$2:$W$1048576, W2664) - 1), 0)</f>
        <v>8</v>
      </c>
      <c r="M2664" s="2">
        <f>_xlfn.RANK.EQ(J2664, INDEX(CFB!$J$2:$J$1048576, MATCH(W2664, CFB!$W$2:$W$1048576, 0)):INDEX(CFB!$J$2:$J$1048576, MATCH(W2664, CFB!$W$2:$W$1048576, 0) + COUNTIF(CFB!$W$2:$W$1048576, W2664) - 1))</f>
        <v>54</v>
      </c>
      <c r="N2664" s="2">
        <f>RANK(K2664, INDEX(CFB!$K$2:$K$1048576, MATCH(W2664, CFB!$W$2:$W$1048576, 0)):INDEX(CFB!$K$2:$K$1048576, MATCH(W2664, CFB!$W$2:$W$1048576, 0) + COUNTIF(CFB!$W$2:$W$1048576, W2664) - 1))</f>
        <v>26</v>
      </c>
      <c r="O2664">
        <v>48.31</v>
      </c>
      <c r="P2664">
        <v>9.4</v>
      </c>
      <c r="Q2664">
        <v>9.7200000000000006</v>
      </c>
      <c r="R2664">
        <v>5.76</v>
      </c>
      <c r="S2664">
        <v>5.76</v>
      </c>
      <c r="T2664">
        <v>2.7</v>
      </c>
      <c r="U2664">
        <v>7.4</v>
      </c>
      <c r="V2664">
        <v>4.34</v>
      </c>
      <c r="W2664">
        <v>2003</v>
      </c>
      <c r="X2664">
        <f t="shared" si="81"/>
        <v>0</v>
      </c>
    </row>
    <row r="2665" spans="1:24" ht="12.75" hidden="1" customHeight="1" x14ac:dyDescent="0.45">
      <c r="A2665">
        <v>27</v>
      </c>
      <c r="B2665" t="s">
        <v>121</v>
      </c>
      <c r="C2665" t="s">
        <v>181</v>
      </c>
      <c r="D2665" s="2" t="str">
        <f t="shared" si="80"/>
        <v>Oklahoma State2003</v>
      </c>
      <c r="F2665">
        <v>9</v>
      </c>
      <c r="G2665">
        <v>4</v>
      </c>
      <c r="H2665" s="2">
        <v>0</v>
      </c>
      <c r="I2665">
        <v>6.96</v>
      </c>
      <c r="J2665">
        <v>2.36</v>
      </c>
      <c r="K2665">
        <v>9.32</v>
      </c>
      <c r="L2665" s="2">
        <f>_xlfn.RANK.EQ(I2665, INDEX(CFB!$I$2:$I$1048576, MATCH(W2665, CFB!$W$2:$W$1048576, 0)):INDEX(CFB!$I$2:$I$1048576, MATCH(W2665, CFB!$W$2:$W$1048576, 0) + COUNTIF(CFB!$W$2:$W$1048576, W2665) - 1), 0)</f>
        <v>14</v>
      </c>
      <c r="M2665" s="2">
        <f>_xlfn.RANK.EQ(J2665, INDEX(CFB!$J$2:$J$1048576, MATCH(W2665, CFB!$W$2:$W$1048576, 0)):INDEX(CFB!$J$2:$J$1048576, MATCH(W2665, CFB!$W$2:$W$1048576, 0) + COUNTIF(CFB!$W$2:$W$1048576, W2665) - 1))</f>
        <v>42</v>
      </c>
      <c r="N2665" s="2">
        <f>RANK(K2665, INDEX(CFB!$K$2:$K$1048576, MATCH(W2665, CFB!$W$2:$W$1048576, 0)):INDEX(CFB!$K$2:$K$1048576, MATCH(W2665, CFB!$W$2:$W$1048576, 0) + COUNTIF(CFB!$W$2:$W$1048576, W2665) - 1))</f>
        <v>27</v>
      </c>
      <c r="O2665">
        <v>48.55</v>
      </c>
      <c r="P2665">
        <v>10.33</v>
      </c>
      <c r="Q2665">
        <v>8.74</v>
      </c>
      <c r="R2665">
        <v>5.49</v>
      </c>
      <c r="S2665">
        <v>6.18</v>
      </c>
      <c r="T2665">
        <v>3.15</v>
      </c>
      <c r="U2665">
        <v>7.13</v>
      </c>
      <c r="V2665">
        <v>4.3099999999999996</v>
      </c>
      <c r="W2665">
        <v>2003</v>
      </c>
      <c r="X2665">
        <f t="shared" si="81"/>
        <v>0</v>
      </c>
    </row>
    <row r="2666" spans="1:24" ht="12.75" hidden="1" customHeight="1" x14ac:dyDescent="0.45">
      <c r="A2666">
        <v>28</v>
      </c>
      <c r="B2666" t="s">
        <v>30</v>
      </c>
      <c r="C2666" t="s">
        <v>178</v>
      </c>
      <c r="D2666" s="2" t="str">
        <f t="shared" si="80"/>
        <v>Boise State2003</v>
      </c>
      <c r="E2666">
        <v>16</v>
      </c>
      <c r="F2666">
        <v>13</v>
      </c>
      <c r="G2666">
        <v>1</v>
      </c>
      <c r="H2666" s="2">
        <v>0</v>
      </c>
      <c r="I2666">
        <v>4.7</v>
      </c>
      <c r="J2666">
        <v>4.2300000000000004</v>
      </c>
      <c r="K2666">
        <v>8.92</v>
      </c>
      <c r="L2666" s="2">
        <f>_xlfn.RANK.EQ(I2666, INDEX(CFB!$I$2:$I$1048576, MATCH(W2666, CFB!$W$2:$W$1048576, 0)):INDEX(CFB!$I$2:$I$1048576, MATCH(W2666, CFB!$W$2:$W$1048576, 0) + COUNTIF(CFB!$W$2:$W$1048576, W2666) - 1), 0)</f>
        <v>31</v>
      </c>
      <c r="M2666" s="2">
        <f>_xlfn.RANK.EQ(J2666, INDEX(CFB!$J$2:$J$1048576, MATCH(W2666, CFB!$W$2:$W$1048576, 0)):INDEX(CFB!$J$2:$J$1048576, MATCH(W2666, CFB!$W$2:$W$1048576, 0) + COUNTIF(CFB!$W$2:$W$1048576, W2666) - 1))</f>
        <v>28</v>
      </c>
      <c r="N2666" s="2">
        <f>RANK(K2666, INDEX(CFB!$K$2:$K$1048576, MATCH(W2666, CFB!$W$2:$W$1048576, 0)):INDEX(CFB!$K$2:$K$1048576, MATCH(W2666, CFB!$W$2:$W$1048576, 0) + COUNTIF(CFB!$W$2:$W$1048576, W2666) - 1))</f>
        <v>28</v>
      </c>
      <c r="O2666">
        <v>50.97</v>
      </c>
      <c r="P2666">
        <v>9.3000000000000007</v>
      </c>
      <c r="Q2666">
        <v>10.43</v>
      </c>
      <c r="R2666">
        <v>4.8899999999999997</v>
      </c>
      <c r="S2666">
        <v>4.24</v>
      </c>
      <c r="T2666">
        <v>2.59</v>
      </c>
      <c r="U2666">
        <v>7.04</v>
      </c>
      <c r="V2666">
        <v>3.9</v>
      </c>
      <c r="W2666">
        <v>2003</v>
      </c>
      <c r="X2666">
        <f t="shared" si="81"/>
        <v>0</v>
      </c>
    </row>
    <row r="2667" spans="1:24" ht="12.75" hidden="1" customHeight="1" x14ac:dyDescent="0.45">
      <c r="A2667">
        <v>29</v>
      </c>
      <c r="B2667" t="s">
        <v>33</v>
      </c>
      <c r="C2667" t="s">
        <v>179</v>
      </c>
      <c r="D2667" s="2" t="str">
        <f t="shared" si="80"/>
        <v>Virginia Tech2003</v>
      </c>
      <c r="F2667">
        <v>8</v>
      </c>
      <c r="G2667">
        <v>5</v>
      </c>
      <c r="H2667" s="2">
        <v>0</v>
      </c>
      <c r="I2667">
        <v>7.25</v>
      </c>
      <c r="J2667">
        <v>1.66</v>
      </c>
      <c r="K2667">
        <v>8.91</v>
      </c>
      <c r="L2667" s="2">
        <f>_xlfn.RANK.EQ(I2667, INDEX(CFB!$I$2:$I$1048576, MATCH(W2667, CFB!$W$2:$W$1048576, 0)):INDEX(CFB!$I$2:$I$1048576, MATCH(W2667, CFB!$W$2:$W$1048576, 0) + COUNTIF(CFB!$W$2:$W$1048576, W2667) - 1), 0)</f>
        <v>11</v>
      </c>
      <c r="M2667" s="2">
        <f>_xlfn.RANK.EQ(J2667, INDEX(CFB!$J$2:$J$1048576, MATCH(W2667, CFB!$W$2:$W$1048576, 0)):INDEX(CFB!$J$2:$J$1048576, MATCH(W2667, CFB!$W$2:$W$1048576, 0) + COUNTIF(CFB!$W$2:$W$1048576, W2667) - 1))</f>
        <v>50</v>
      </c>
      <c r="N2667" s="2">
        <f>RANK(K2667, INDEX(CFB!$K$2:$K$1048576, MATCH(W2667, CFB!$W$2:$W$1048576, 0)):INDEX(CFB!$K$2:$K$1048576, MATCH(W2667, CFB!$W$2:$W$1048576, 0) + COUNTIF(CFB!$W$2:$W$1048576, W2667) - 1))</f>
        <v>29</v>
      </c>
      <c r="O2667">
        <v>48.87</v>
      </c>
      <c r="P2667">
        <v>9.4</v>
      </c>
      <c r="Q2667">
        <v>9.5500000000000007</v>
      </c>
      <c r="R2667">
        <v>6</v>
      </c>
      <c r="S2667">
        <v>6.21</v>
      </c>
      <c r="T2667">
        <v>2.56</v>
      </c>
      <c r="U2667">
        <v>7.42</v>
      </c>
      <c r="V2667">
        <v>4.13</v>
      </c>
      <c r="W2667">
        <v>2003</v>
      </c>
      <c r="X2667">
        <f t="shared" si="81"/>
        <v>0</v>
      </c>
    </row>
    <row r="2668" spans="1:24" ht="12.75" hidden="1" customHeight="1" x14ac:dyDescent="0.45">
      <c r="A2668">
        <v>30</v>
      </c>
      <c r="B2668" t="s">
        <v>67</v>
      </c>
      <c r="C2668" t="s">
        <v>157</v>
      </c>
      <c r="D2668" s="2" t="str">
        <f t="shared" si="80"/>
        <v>Auburn2003</v>
      </c>
      <c r="F2668">
        <v>8</v>
      </c>
      <c r="G2668">
        <v>5</v>
      </c>
      <c r="H2668" s="2">
        <v>0</v>
      </c>
      <c r="I2668">
        <v>-2.34</v>
      </c>
      <c r="J2668">
        <v>10.43</v>
      </c>
      <c r="K2668">
        <v>8.09</v>
      </c>
      <c r="L2668" s="2">
        <f>_xlfn.RANK.EQ(I2668, INDEX(CFB!$I$2:$I$1048576, MATCH(W2668, CFB!$W$2:$W$1048576, 0)):INDEX(CFB!$I$2:$I$1048576, MATCH(W2668, CFB!$W$2:$W$1048576, 0) + COUNTIF(CFB!$W$2:$W$1048576, W2668) - 1), 0)</f>
        <v>80</v>
      </c>
      <c r="M2668" s="2">
        <f>_xlfn.RANK.EQ(J2668, INDEX(CFB!$J$2:$J$1048576, MATCH(W2668, CFB!$W$2:$W$1048576, 0)):INDEX(CFB!$J$2:$J$1048576, MATCH(W2668, CFB!$W$2:$W$1048576, 0) + COUNTIF(CFB!$W$2:$W$1048576, W2668) - 1))</f>
        <v>7</v>
      </c>
      <c r="N2668" s="2">
        <f>RANK(K2668, INDEX(CFB!$K$2:$K$1048576, MATCH(W2668, CFB!$W$2:$W$1048576, 0)):INDEX(CFB!$K$2:$K$1048576, MATCH(W2668, CFB!$W$2:$W$1048576, 0) + COUNTIF(CFB!$W$2:$W$1048576, W2668) - 1))</f>
        <v>30</v>
      </c>
      <c r="O2668">
        <v>42.62</v>
      </c>
      <c r="P2668">
        <v>-0.02</v>
      </c>
      <c r="Q2668">
        <v>9.32</v>
      </c>
      <c r="R2668">
        <v>5.0599999999999996</v>
      </c>
      <c r="S2668">
        <v>5.99</v>
      </c>
      <c r="T2668">
        <v>1.51</v>
      </c>
      <c r="U2668">
        <v>7.03</v>
      </c>
      <c r="V2668">
        <v>3.25</v>
      </c>
      <c r="W2668">
        <v>2003</v>
      </c>
      <c r="X2668">
        <f t="shared" si="81"/>
        <v>0</v>
      </c>
    </row>
    <row r="2669" spans="1:24" ht="12.75" hidden="1" customHeight="1" x14ac:dyDescent="0.45">
      <c r="A2669">
        <v>31</v>
      </c>
      <c r="B2669" t="s">
        <v>119</v>
      </c>
      <c r="C2669" t="s">
        <v>180</v>
      </c>
      <c r="D2669" s="2" t="str">
        <f t="shared" si="80"/>
        <v>Oregon State2003</v>
      </c>
      <c r="F2669">
        <v>8</v>
      </c>
      <c r="G2669">
        <v>5</v>
      </c>
      <c r="H2669" s="2">
        <v>0</v>
      </c>
      <c r="I2669">
        <v>6.51</v>
      </c>
      <c r="J2669">
        <v>1.47</v>
      </c>
      <c r="K2669">
        <v>7.98</v>
      </c>
      <c r="L2669" s="2">
        <f>_xlfn.RANK.EQ(I2669, INDEX(CFB!$I$2:$I$1048576, MATCH(W2669, CFB!$W$2:$W$1048576, 0)):INDEX(CFB!$I$2:$I$1048576, MATCH(W2669, CFB!$W$2:$W$1048576, 0) + COUNTIF(CFB!$W$2:$W$1048576, W2669) - 1), 0)</f>
        <v>16</v>
      </c>
      <c r="M2669" s="2">
        <f>_xlfn.RANK.EQ(J2669, INDEX(CFB!$J$2:$J$1048576, MATCH(W2669, CFB!$W$2:$W$1048576, 0)):INDEX(CFB!$J$2:$J$1048576, MATCH(W2669, CFB!$W$2:$W$1048576, 0) + COUNTIF(CFB!$W$2:$W$1048576, W2669) - 1))</f>
        <v>53</v>
      </c>
      <c r="N2669" s="2">
        <f>RANK(K2669, INDEX(CFB!$K$2:$K$1048576, MATCH(W2669, CFB!$W$2:$W$1048576, 0)):INDEX(CFB!$K$2:$K$1048576, MATCH(W2669, CFB!$W$2:$W$1048576, 0) + COUNTIF(CFB!$W$2:$W$1048576, W2669) - 1))</f>
        <v>31</v>
      </c>
      <c r="O2669">
        <v>46.87</v>
      </c>
      <c r="P2669">
        <v>9.5399999999999991</v>
      </c>
      <c r="Q2669">
        <v>9.3800000000000008</v>
      </c>
      <c r="R2669">
        <v>4.1100000000000003</v>
      </c>
      <c r="S2669">
        <v>4.6100000000000003</v>
      </c>
      <c r="T2669">
        <v>1.45</v>
      </c>
      <c r="U2669">
        <v>6.78</v>
      </c>
      <c r="V2669">
        <v>2.95</v>
      </c>
      <c r="W2669">
        <v>2003</v>
      </c>
      <c r="X2669">
        <f t="shared" si="81"/>
        <v>0</v>
      </c>
    </row>
    <row r="2670" spans="1:24" ht="12.75" hidden="1" customHeight="1" x14ac:dyDescent="0.45">
      <c r="A2670">
        <v>32</v>
      </c>
      <c r="B2670" t="s">
        <v>95</v>
      </c>
      <c r="C2670" t="s">
        <v>10</v>
      </c>
      <c r="D2670" s="2" t="str">
        <f t="shared" si="80"/>
        <v>Michigan State2003</v>
      </c>
      <c r="F2670">
        <v>8</v>
      </c>
      <c r="G2670">
        <v>5</v>
      </c>
      <c r="H2670" s="2">
        <v>0</v>
      </c>
      <c r="I2670">
        <v>4.22</v>
      </c>
      <c r="J2670">
        <v>3.73</v>
      </c>
      <c r="K2670">
        <v>7.95</v>
      </c>
      <c r="L2670" s="2">
        <f>_xlfn.RANK.EQ(I2670, INDEX(CFB!$I$2:$I$1048576, MATCH(W2670, CFB!$W$2:$W$1048576, 0)):INDEX(CFB!$I$2:$I$1048576, MATCH(W2670, CFB!$W$2:$W$1048576, 0) + COUNTIF(CFB!$W$2:$W$1048576, W2670) - 1), 0)</f>
        <v>35</v>
      </c>
      <c r="M2670" s="2">
        <f>_xlfn.RANK.EQ(J2670, INDEX(CFB!$J$2:$J$1048576, MATCH(W2670, CFB!$W$2:$W$1048576, 0)):INDEX(CFB!$J$2:$J$1048576, MATCH(W2670, CFB!$W$2:$W$1048576, 0) + COUNTIF(CFB!$W$2:$W$1048576, W2670) - 1))</f>
        <v>31</v>
      </c>
      <c r="N2670" s="2">
        <f>RANK(K2670, INDEX(CFB!$K$2:$K$1048576, MATCH(W2670, CFB!$W$2:$W$1048576, 0)):INDEX(CFB!$K$2:$K$1048576, MATCH(W2670, CFB!$W$2:$W$1048576, 0) + COUNTIF(CFB!$W$2:$W$1048576, W2670) - 1))</f>
        <v>32</v>
      </c>
      <c r="O2670">
        <v>44.2</v>
      </c>
      <c r="P2670">
        <v>7.71</v>
      </c>
      <c r="Q2670">
        <v>8.43</v>
      </c>
      <c r="R2670">
        <v>5.86</v>
      </c>
      <c r="S2670">
        <v>4.49</v>
      </c>
      <c r="T2670">
        <v>2</v>
      </c>
      <c r="U2670">
        <v>6.56</v>
      </c>
      <c r="V2670">
        <v>4.01</v>
      </c>
      <c r="W2670">
        <v>2003</v>
      </c>
      <c r="X2670">
        <f t="shared" si="81"/>
        <v>0</v>
      </c>
    </row>
    <row r="2671" spans="1:24" ht="12.75" hidden="1" customHeight="1" x14ac:dyDescent="0.45">
      <c r="A2671">
        <v>33</v>
      </c>
      <c r="B2671" t="s">
        <v>71</v>
      </c>
      <c r="C2671" t="s">
        <v>181</v>
      </c>
      <c r="D2671" s="2" t="str">
        <f t="shared" si="80"/>
        <v>Texas Tech2003</v>
      </c>
      <c r="F2671">
        <v>8</v>
      </c>
      <c r="G2671">
        <v>5</v>
      </c>
      <c r="H2671" s="2">
        <v>0</v>
      </c>
      <c r="I2671">
        <v>14.67</v>
      </c>
      <c r="J2671">
        <v>-7.17</v>
      </c>
      <c r="K2671">
        <v>7.5</v>
      </c>
      <c r="L2671" s="2">
        <f>_xlfn.RANK.EQ(I2671, INDEX(CFB!$I$2:$I$1048576, MATCH(W2671, CFB!$W$2:$W$1048576, 0)):INDEX(CFB!$I$2:$I$1048576, MATCH(W2671, CFB!$W$2:$W$1048576, 0) + COUNTIF(CFB!$W$2:$W$1048576, W2671) - 1), 0)</f>
        <v>2</v>
      </c>
      <c r="M2671" s="2">
        <f>_xlfn.RANK.EQ(J2671, INDEX(CFB!$J$2:$J$1048576, MATCH(W2671, CFB!$W$2:$W$1048576, 0)):INDEX(CFB!$J$2:$J$1048576, MATCH(W2671, CFB!$W$2:$W$1048576, 0) + COUNTIF(CFB!$W$2:$W$1048576, W2671) - 1))</f>
        <v>106</v>
      </c>
      <c r="N2671" s="2">
        <f>RANK(K2671, INDEX(CFB!$K$2:$K$1048576, MATCH(W2671, CFB!$W$2:$W$1048576, 0)):INDEX(CFB!$K$2:$K$1048576, MATCH(W2671, CFB!$W$2:$W$1048576, 0) + COUNTIF(CFB!$W$2:$W$1048576, W2671) - 1))</f>
        <v>33</v>
      </c>
      <c r="O2671">
        <v>56.5</v>
      </c>
      <c r="P2671">
        <v>18.09</v>
      </c>
      <c r="Q2671">
        <v>9.4</v>
      </c>
      <c r="R2671">
        <v>6.35</v>
      </c>
      <c r="S2671">
        <v>5.54</v>
      </c>
      <c r="T2671">
        <v>3.74</v>
      </c>
      <c r="U2671">
        <v>8.0399999999999991</v>
      </c>
      <c r="V2671">
        <v>5</v>
      </c>
      <c r="W2671">
        <v>2003</v>
      </c>
      <c r="X2671">
        <f t="shared" si="81"/>
        <v>0</v>
      </c>
    </row>
    <row r="2672" spans="1:24" ht="12.75" hidden="1" customHeight="1" x14ac:dyDescent="0.45">
      <c r="A2672">
        <v>34</v>
      </c>
      <c r="B2672" t="s">
        <v>89</v>
      </c>
      <c r="C2672" t="s">
        <v>179</v>
      </c>
      <c r="D2672" s="2" t="str">
        <f t="shared" si="80"/>
        <v>West Virginia2003</v>
      </c>
      <c r="F2672">
        <v>8</v>
      </c>
      <c r="G2672">
        <v>5</v>
      </c>
      <c r="H2672" s="2">
        <v>0</v>
      </c>
      <c r="I2672">
        <v>3.78</v>
      </c>
      <c r="J2672">
        <v>2.73</v>
      </c>
      <c r="K2672">
        <v>6.51</v>
      </c>
      <c r="L2672" s="2">
        <f>_xlfn.RANK.EQ(I2672, INDEX(CFB!$I$2:$I$1048576, MATCH(W2672, CFB!$W$2:$W$1048576, 0)):INDEX(CFB!$I$2:$I$1048576, MATCH(W2672, CFB!$W$2:$W$1048576, 0) + COUNTIF(CFB!$W$2:$W$1048576, W2672) - 1), 0)</f>
        <v>41</v>
      </c>
      <c r="M2672" s="2">
        <f>_xlfn.RANK.EQ(J2672, INDEX(CFB!$J$2:$J$1048576, MATCH(W2672, CFB!$W$2:$W$1048576, 0)):INDEX(CFB!$J$2:$J$1048576, MATCH(W2672, CFB!$W$2:$W$1048576, 0) + COUNTIF(CFB!$W$2:$W$1048576, W2672) - 1))</f>
        <v>38</v>
      </c>
      <c r="N2672" s="2">
        <f>RANK(K2672, INDEX(CFB!$K$2:$K$1048576, MATCH(W2672, CFB!$W$2:$W$1048576, 0)):INDEX(CFB!$K$2:$K$1048576, MATCH(W2672, CFB!$W$2:$W$1048576, 0) + COUNTIF(CFB!$W$2:$W$1048576, W2672) - 1))</f>
        <v>34</v>
      </c>
      <c r="O2672">
        <v>44.26</v>
      </c>
      <c r="P2672">
        <v>8.82</v>
      </c>
      <c r="Q2672">
        <v>9.52</v>
      </c>
      <c r="R2672">
        <v>5.41</v>
      </c>
      <c r="S2672">
        <v>5.67</v>
      </c>
      <c r="T2672">
        <v>2.56</v>
      </c>
      <c r="U2672">
        <v>6.82</v>
      </c>
      <c r="V2672">
        <v>4.1399999999999997</v>
      </c>
      <c r="W2672">
        <v>2003</v>
      </c>
      <c r="X2672">
        <f t="shared" si="81"/>
        <v>0</v>
      </c>
    </row>
    <row r="2673" spans="1:24" ht="12.75" hidden="1" customHeight="1" x14ac:dyDescent="0.45">
      <c r="A2673">
        <v>35</v>
      </c>
      <c r="B2673" t="s">
        <v>46</v>
      </c>
      <c r="C2673" t="s">
        <v>182</v>
      </c>
      <c r="D2673" s="2" t="str">
        <f t="shared" si="80"/>
        <v>Missouri2003</v>
      </c>
      <c r="F2673">
        <v>8</v>
      </c>
      <c r="G2673">
        <v>5</v>
      </c>
      <c r="H2673" s="2">
        <v>0</v>
      </c>
      <c r="I2673">
        <v>2.4500000000000002</v>
      </c>
      <c r="J2673">
        <v>4</v>
      </c>
      <c r="K2673">
        <v>6.45</v>
      </c>
      <c r="L2673" s="2">
        <f>_xlfn.RANK.EQ(I2673, INDEX(CFB!$I$2:$I$1048576, MATCH(W2673, CFB!$W$2:$W$1048576, 0)):INDEX(CFB!$I$2:$I$1048576, MATCH(W2673, CFB!$W$2:$W$1048576, 0) + COUNTIF(CFB!$W$2:$W$1048576, W2673) - 1), 0)</f>
        <v>50</v>
      </c>
      <c r="M2673" s="2">
        <f>_xlfn.RANK.EQ(J2673, INDEX(CFB!$J$2:$J$1048576, MATCH(W2673, CFB!$W$2:$W$1048576, 0)):INDEX(CFB!$J$2:$J$1048576, MATCH(W2673, CFB!$W$2:$W$1048576, 0) + COUNTIF(CFB!$W$2:$W$1048576, W2673) - 1))</f>
        <v>29</v>
      </c>
      <c r="N2673" s="2">
        <f>RANK(K2673, INDEX(CFB!$K$2:$K$1048576, MATCH(W2673, CFB!$W$2:$W$1048576, 0)):INDEX(CFB!$K$2:$K$1048576, MATCH(W2673, CFB!$W$2:$W$1048576, 0) + COUNTIF(CFB!$W$2:$W$1048576, W2673) - 1))</f>
        <v>35</v>
      </c>
      <c r="O2673">
        <v>42.63</v>
      </c>
      <c r="P2673">
        <v>6.43</v>
      </c>
      <c r="Q2673">
        <v>7.27</v>
      </c>
      <c r="R2673">
        <v>4.79</v>
      </c>
      <c r="S2673">
        <v>6.31</v>
      </c>
      <c r="T2673">
        <v>3.05</v>
      </c>
      <c r="U2673">
        <v>6.65</v>
      </c>
      <c r="V2673">
        <v>3.88</v>
      </c>
      <c r="W2673">
        <v>2003</v>
      </c>
      <c r="X2673">
        <f t="shared" si="81"/>
        <v>0</v>
      </c>
    </row>
    <row r="2674" spans="1:24" ht="12.75" hidden="1" customHeight="1" x14ac:dyDescent="0.45">
      <c r="A2674">
        <v>36</v>
      </c>
      <c r="B2674" t="s">
        <v>72</v>
      </c>
      <c r="C2674" t="s">
        <v>10</v>
      </c>
      <c r="D2674" s="2" t="str">
        <f t="shared" si="80"/>
        <v>Wisconsin2003</v>
      </c>
      <c r="F2674">
        <v>7</v>
      </c>
      <c r="G2674">
        <v>6</v>
      </c>
      <c r="H2674" s="2">
        <v>0</v>
      </c>
      <c r="I2674">
        <v>4.13</v>
      </c>
      <c r="J2674">
        <v>2.3199999999999998</v>
      </c>
      <c r="K2674">
        <v>6.44</v>
      </c>
      <c r="L2674" s="2">
        <f>_xlfn.RANK.EQ(I2674, INDEX(CFB!$I$2:$I$1048576, MATCH(W2674, CFB!$W$2:$W$1048576, 0)):INDEX(CFB!$I$2:$I$1048576, MATCH(W2674, CFB!$W$2:$W$1048576, 0) + COUNTIF(CFB!$W$2:$W$1048576, W2674) - 1), 0)</f>
        <v>36</v>
      </c>
      <c r="M2674" s="2">
        <f>_xlfn.RANK.EQ(J2674, INDEX(CFB!$J$2:$J$1048576, MATCH(W2674, CFB!$W$2:$W$1048576, 0)):INDEX(CFB!$J$2:$J$1048576, MATCH(W2674, CFB!$W$2:$W$1048576, 0) + COUNTIF(CFB!$W$2:$W$1048576, W2674) - 1))</f>
        <v>43</v>
      </c>
      <c r="N2674" s="2">
        <f>RANK(K2674, INDEX(CFB!$K$2:$K$1048576, MATCH(W2674, CFB!$W$2:$W$1048576, 0)):INDEX(CFB!$K$2:$K$1048576, MATCH(W2674, CFB!$W$2:$W$1048576, 0) + COUNTIF(CFB!$W$2:$W$1048576, W2674) - 1))</f>
        <v>36</v>
      </c>
      <c r="O2674">
        <v>44.55</v>
      </c>
      <c r="P2674">
        <v>7.69</v>
      </c>
      <c r="Q2674">
        <v>10.09</v>
      </c>
      <c r="R2674">
        <v>5.07</v>
      </c>
      <c r="S2674">
        <v>5.53</v>
      </c>
      <c r="T2674">
        <v>2.68</v>
      </c>
      <c r="U2674">
        <v>6.99</v>
      </c>
      <c r="V2674">
        <v>4</v>
      </c>
      <c r="W2674">
        <v>2003</v>
      </c>
      <c r="X2674">
        <f t="shared" si="81"/>
        <v>0</v>
      </c>
    </row>
    <row r="2675" spans="1:24" ht="12.75" hidden="1" customHeight="1" x14ac:dyDescent="0.45">
      <c r="A2675">
        <v>37</v>
      </c>
      <c r="B2675" t="s">
        <v>70</v>
      </c>
      <c r="C2675" t="s">
        <v>179</v>
      </c>
      <c r="D2675" s="2" t="str">
        <f t="shared" si="80"/>
        <v>Pitt2003</v>
      </c>
      <c r="F2675">
        <v>8</v>
      </c>
      <c r="G2675">
        <v>5</v>
      </c>
      <c r="H2675" s="2">
        <v>0</v>
      </c>
      <c r="I2675">
        <v>4.29</v>
      </c>
      <c r="J2675">
        <v>1.81</v>
      </c>
      <c r="K2675">
        <v>6.1</v>
      </c>
      <c r="L2675" s="2">
        <f>_xlfn.RANK.EQ(I2675, INDEX(CFB!$I$2:$I$1048576, MATCH(W2675, CFB!$W$2:$W$1048576, 0)):INDEX(CFB!$I$2:$I$1048576, MATCH(W2675, CFB!$W$2:$W$1048576, 0) + COUNTIF(CFB!$W$2:$W$1048576, W2675) - 1), 0)</f>
        <v>34</v>
      </c>
      <c r="M2675" s="2">
        <f>_xlfn.RANK.EQ(J2675, INDEX(CFB!$J$2:$J$1048576, MATCH(W2675, CFB!$W$2:$W$1048576, 0)):INDEX(CFB!$J$2:$J$1048576, MATCH(W2675, CFB!$W$2:$W$1048576, 0) + COUNTIF(CFB!$W$2:$W$1048576, W2675) - 1))</f>
        <v>49</v>
      </c>
      <c r="N2675" s="2">
        <f>RANK(K2675, INDEX(CFB!$K$2:$K$1048576, MATCH(W2675, CFB!$W$2:$W$1048576, 0)):INDEX(CFB!$K$2:$K$1048576, MATCH(W2675, CFB!$W$2:$W$1048576, 0) + COUNTIF(CFB!$W$2:$W$1048576, W2675) - 1))</f>
        <v>37</v>
      </c>
      <c r="O2675">
        <v>43.69</v>
      </c>
      <c r="P2675">
        <v>9.42</v>
      </c>
      <c r="Q2675">
        <v>10.11</v>
      </c>
      <c r="R2675">
        <v>5.64</v>
      </c>
      <c r="S2675">
        <v>4.12</v>
      </c>
      <c r="T2675">
        <v>3.43</v>
      </c>
      <c r="U2675">
        <v>6.9</v>
      </c>
      <c r="V2675">
        <v>4.4800000000000004</v>
      </c>
      <c r="W2675">
        <v>2003</v>
      </c>
      <c r="X2675">
        <f t="shared" si="81"/>
        <v>0</v>
      </c>
    </row>
    <row r="2676" spans="1:24" ht="12.75" hidden="1" customHeight="1" x14ac:dyDescent="0.45">
      <c r="A2676">
        <v>38</v>
      </c>
      <c r="B2676" t="s">
        <v>57</v>
      </c>
      <c r="C2676" t="s">
        <v>179</v>
      </c>
      <c r="D2676" s="2" t="str">
        <f t="shared" si="80"/>
        <v>Boston College2003</v>
      </c>
      <c r="F2676">
        <v>8</v>
      </c>
      <c r="G2676">
        <v>5</v>
      </c>
      <c r="H2676" s="2">
        <v>0</v>
      </c>
      <c r="I2676">
        <v>5.16</v>
      </c>
      <c r="J2676">
        <v>0.53</v>
      </c>
      <c r="K2676">
        <v>5.69</v>
      </c>
      <c r="L2676" s="2">
        <f>_xlfn.RANK.EQ(I2676, INDEX(CFB!$I$2:$I$1048576, MATCH(W2676, CFB!$W$2:$W$1048576, 0)):INDEX(CFB!$I$2:$I$1048576, MATCH(W2676, CFB!$W$2:$W$1048576, 0) + COUNTIF(CFB!$W$2:$W$1048576, W2676) - 1), 0)</f>
        <v>27</v>
      </c>
      <c r="M2676" s="2">
        <f>_xlfn.RANK.EQ(J2676, INDEX(CFB!$J$2:$J$1048576, MATCH(W2676, CFB!$W$2:$W$1048576, 0)):INDEX(CFB!$J$2:$J$1048576, MATCH(W2676, CFB!$W$2:$W$1048576, 0) + COUNTIF(CFB!$W$2:$W$1048576, W2676) - 1))</f>
        <v>59</v>
      </c>
      <c r="N2676" s="2">
        <f>RANK(K2676, INDEX(CFB!$K$2:$K$1048576, MATCH(W2676, CFB!$W$2:$W$1048576, 0)):INDEX(CFB!$K$2:$K$1048576, MATCH(W2676, CFB!$W$2:$W$1048576, 0) + COUNTIF(CFB!$W$2:$W$1048576, W2676) - 1))</f>
        <v>38</v>
      </c>
      <c r="O2676">
        <v>43.77</v>
      </c>
      <c r="P2676">
        <v>10.74</v>
      </c>
      <c r="Q2676">
        <v>8.86</v>
      </c>
      <c r="R2676">
        <v>5.34</v>
      </c>
      <c r="S2676">
        <v>5.2</v>
      </c>
      <c r="T2676">
        <v>2.25</v>
      </c>
      <c r="U2676">
        <v>6.69</v>
      </c>
      <c r="V2676">
        <v>3.86</v>
      </c>
      <c r="W2676">
        <v>2003</v>
      </c>
      <c r="X2676">
        <f t="shared" si="81"/>
        <v>0</v>
      </c>
    </row>
    <row r="2677" spans="1:24" ht="12.75" hidden="1" customHeight="1" x14ac:dyDescent="0.45">
      <c r="A2677">
        <v>39</v>
      </c>
      <c r="B2677" t="s">
        <v>52</v>
      </c>
      <c r="C2677" t="s">
        <v>23</v>
      </c>
      <c r="D2677" s="2" t="str">
        <f t="shared" si="80"/>
        <v>Georgia Tech2003</v>
      </c>
      <c r="F2677">
        <v>7</v>
      </c>
      <c r="G2677">
        <v>6</v>
      </c>
      <c r="H2677" s="2">
        <v>0</v>
      </c>
      <c r="I2677">
        <v>-1.42</v>
      </c>
      <c r="J2677">
        <v>7.02</v>
      </c>
      <c r="K2677">
        <v>5.6</v>
      </c>
      <c r="L2677" s="2">
        <f>_xlfn.RANK.EQ(I2677, INDEX(CFB!$I$2:$I$1048576, MATCH(W2677, CFB!$W$2:$W$1048576, 0)):INDEX(CFB!$I$2:$I$1048576, MATCH(W2677, CFB!$W$2:$W$1048576, 0) + COUNTIF(CFB!$W$2:$W$1048576, W2677) - 1), 0)</f>
        <v>77</v>
      </c>
      <c r="M2677" s="2">
        <f>_xlfn.RANK.EQ(J2677, INDEX(CFB!$J$2:$J$1048576, MATCH(W2677, CFB!$W$2:$W$1048576, 0)):INDEX(CFB!$J$2:$J$1048576, MATCH(W2677, CFB!$W$2:$W$1048576, 0) + COUNTIF(CFB!$W$2:$W$1048576, W2677) - 1))</f>
        <v>18</v>
      </c>
      <c r="N2677" s="2">
        <f>RANK(K2677, INDEX(CFB!$K$2:$K$1048576, MATCH(W2677, CFB!$W$2:$W$1048576, 0)):INDEX(CFB!$K$2:$K$1048576, MATCH(W2677, CFB!$W$2:$W$1048576, 0) + COUNTIF(CFB!$W$2:$W$1048576, W2677) - 1))</f>
        <v>39</v>
      </c>
      <c r="O2677">
        <v>39.06</v>
      </c>
      <c r="P2677">
        <v>3.69</v>
      </c>
      <c r="Q2677">
        <v>7.56</v>
      </c>
      <c r="R2677">
        <v>5.04</v>
      </c>
      <c r="S2677">
        <v>5.32</v>
      </c>
      <c r="T2677">
        <v>1.79</v>
      </c>
      <c r="U2677">
        <v>6.2</v>
      </c>
      <c r="V2677">
        <v>3.47</v>
      </c>
      <c r="W2677">
        <v>2003</v>
      </c>
      <c r="X2677">
        <f t="shared" si="81"/>
        <v>0</v>
      </c>
    </row>
    <row r="2678" spans="1:24" ht="12.75" hidden="1" customHeight="1" x14ac:dyDescent="0.45">
      <c r="A2678">
        <v>40</v>
      </c>
      <c r="B2678" t="s">
        <v>13</v>
      </c>
      <c r="C2678" t="s">
        <v>180</v>
      </c>
      <c r="D2678" s="2" t="str">
        <f t="shared" si="80"/>
        <v>Oregon2003</v>
      </c>
      <c r="F2678">
        <v>8</v>
      </c>
      <c r="G2678">
        <v>5</v>
      </c>
      <c r="H2678" s="2">
        <v>0</v>
      </c>
      <c r="I2678">
        <v>2.92</v>
      </c>
      <c r="J2678">
        <v>2.4</v>
      </c>
      <c r="K2678">
        <v>5.32</v>
      </c>
      <c r="L2678" s="2">
        <f>_xlfn.RANK.EQ(I2678, INDEX(CFB!$I$2:$I$1048576, MATCH(W2678, CFB!$W$2:$W$1048576, 0)):INDEX(CFB!$I$2:$I$1048576, MATCH(W2678, CFB!$W$2:$W$1048576, 0) + COUNTIF(CFB!$W$2:$W$1048576, W2678) - 1), 0)</f>
        <v>47</v>
      </c>
      <c r="M2678" s="2">
        <f>_xlfn.RANK.EQ(J2678, INDEX(CFB!$J$2:$J$1048576, MATCH(W2678, CFB!$W$2:$W$1048576, 0)):INDEX(CFB!$J$2:$J$1048576, MATCH(W2678, CFB!$W$2:$W$1048576, 0) + COUNTIF(CFB!$W$2:$W$1048576, W2678) - 1))</f>
        <v>41</v>
      </c>
      <c r="N2678" s="2">
        <f>RANK(K2678, INDEX(CFB!$K$2:$K$1048576, MATCH(W2678, CFB!$W$2:$W$1048576, 0)):INDEX(CFB!$K$2:$K$1048576, MATCH(W2678, CFB!$W$2:$W$1048576, 0) + COUNTIF(CFB!$W$2:$W$1048576, W2678) - 1))</f>
        <v>40</v>
      </c>
      <c r="O2678">
        <v>41.96</v>
      </c>
      <c r="P2678">
        <v>12.23</v>
      </c>
      <c r="Q2678">
        <v>9.2200000000000006</v>
      </c>
      <c r="R2678">
        <v>5.52</v>
      </c>
      <c r="S2678">
        <v>4.83</v>
      </c>
      <c r="T2678">
        <v>1.99</v>
      </c>
      <c r="U2678">
        <v>6.7</v>
      </c>
      <c r="V2678">
        <v>3.96</v>
      </c>
      <c r="W2678">
        <v>2003</v>
      </c>
      <c r="X2678">
        <f t="shared" si="81"/>
        <v>0</v>
      </c>
    </row>
    <row r="2679" spans="1:24" ht="12.75" hidden="1" customHeight="1" x14ac:dyDescent="0.45">
      <c r="A2679">
        <v>41</v>
      </c>
      <c r="B2679" t="s">
        <v>18</v>
      </c>
      <c r="C2679" t="s">
        <v>157</v>
      </c>
      <c r="D2679" s="2" t="str">
        <f t="shared" si="80"/>
        <v>Alabama2003</v>
      </c>
      <c r="F2679">
        <v>4</v>
      </c>
      <c r="G2679">
        <v>9</v>
      </c>
      <c r="H2679" s="2">
        <v>0</v>
      </c>
      <c r="I2679">
        <v>3.95</v>
      </c>
      <c r="J2679">
        <v>1.32</v>
      </c>
      <c r="K2679">
        <v>5.27</v>
      </c>
      <c r="L2679" s="2">
        <f>_xlfn.RANK.EQ(I2679, INDEX(CFB!$I$2:$I$1048576, MATCH(W2679, CFB!$W$2:$W$1048576, 0)):INDEX(CFB!$I$2:$I$1048576, MATCH(W2679, CFB!$W$2:$W$1048576, 0) + COUNTIF(CFB!$W$2:$W$1048576, W2679) - 1), 0)</f>
        <v>38</v>
      </c>
      <c r="M2679" s="2">
        <f>_xlfn.RANK.EQ(J2679, INDEX(CFB!$J$2:$J$1048576, MATCH(W2679, CFB!$W$2:$W$1048576, 0)):INDEX(CFB!$J$2:$J$1048576, MATCH(W2679, CFB!$W$2:$W$1048576, 0) + COUNTIF(CFB!$W$2:$W$1048576, W2679) - 1))</f>
        <v>55</v>
      </c>
      <c r="N2679" s="2">
        <f>RANK(K2679, INDEX(CFB!$K$2:$K$1048576, MATCH(W2679, CFB!$W$2:$W$1048576, 0)):INDEX(CFB!$K$2:$K$1048576, MATCH(W2679, CFB!$W$2:$W$1048576, 0) + COUNTIF(CFB!$W$2:$W$1048576, W2679) - 1))</f>
        <v>41</v>
      </c>
      <c r="O2679">
        <v>44.42</v>
      </c>
      <c r="P2679">
        <v>8.0399999999999991</v>
      </c>
      <c r="Q2679">
        <v>8.42</v>
      </c>
      <c r="R2679">
        <v>5.14</v>
      </c>
      <c r="S2679">
        <v>5.61</v>
      </c>
      <c r="T2679">
        <v>2.72</v>
      </c>
      <c r="U2679">
        <v>6.66</v>
      </c>
      <c r="V2679">
        <v>4</v>
      </c>
      <c r="W2679">
        <v>2003</v>
      </c>
      <c r="X2679">
        <f t="shared" si="81"/>
        <v>0</v>
      </c>
    </row>
    <row r="2680" spans="1:24" ht="12.75" hidden="1" customHeight="1" x14ac:dyDescent="0.45">
      <c r="A2680">
        <v>42</v>
      </c>
      <c r="B2680" t="s">
        <v>104</v>
      </c>
      <c r="C2680" t="s">
        <v>31</v>
      </c>
      <c r="D2680" s="2" t="str">
        <f t="shared" si="80"/>
        <v>Colorado State2003</v>
      </c>
      <c r="F2680">
        <v>7</v>
      </c>
      <c r="G2680">
        <v>6</v>
      </c>
      <c r="H2680" s="2">
        <v>0</v>
      </c>
      <c r="I2680">
        <v>4.6399999999999997</v>
      </c>
      <c r="J2680">
        <v>0.27</v>
      </c>
      <c r="K2680">
        <v>4.91</v>
      </c>
      <c r="L2680" s="2">
        <f>_xlfn.RANK.EQ(I2680, INDEX(CFB!$I$2:$I$1048576, MATCH(W2680, CFB!$W$2:$W$1048576, 0)):INDEX(CFB!$I$2:$I$1048576, MATCH(W2680, CFB!$W$2:$W$1048576, 0) + COUNTIF(CFB!$W$2:$W$1048576, W2680) - 1), 0)</f>
        <v>32</v>
      </c>
      <c r="M2680" s="2">
        <f>_xlfn.RANK.EQ(J2680, INDEX(CFB!$J$2:$J$1048576, MATCH(W2680, CFB!$W$2:$W$1048576, 0)):INDEX(CFB!$J$2:$J$1048576, MATCH(W2680, CFB!$W$2:$W$1048576, 0) + COUNTIF(CFB!$W$2:$W$1048576, W2680) - 1))</f>
        <v>62</v>
      </c>
      <c r="N2680" s="2">
        <f>RANK(K2680, INDEX(CFB!$K$2:$K$1048576, MATCH(W2680, CFB!$W$2:$W$1048576, 0)):INDEX(CFB!$K$2:$K$1048576, MATCH(W2680, CFB!$W$2:$W$1048576, 0) + COUNTIF(CFB!$W$2:$W$1048576, W2680) - 1))</f>
        <v>42</v>
      </c>
      <c r="O2680">
        <v>43.77</v>
      </c>
      <c r="P2680">
        <v>11.39</v>
      </c>
      <c r="Q2680">
        <v>10.51</v>
      </c>
      <c r="R2680">
        <v>6.09</v>
      </c>
      <c r="S2680">
        <v>5.63</v>
      </c>
      <c r="T2680">
        <v>3.37</v>
      </c>
      <c r="U2680">
        <v>7.44</v>
      </c>
      <c r="V2680">
        <v>4.62</v>
      </c>
      <c r="W2680">
        <v>2003</v>
      </c>
      <c r="X2680">
        <f t="shared" si="81"/>
        <v>0</v>
      </c>
    </row>
    <row r="2681" spans="1:24" ht="12.75" hidden="1" customHeight="1" x14ac:dyDescent="0.45">
      <c r="A2681">
        <v>43</v>
      </c>
      <c r="B2681" t="s">
        <v>80</v>
      </c>
      <c r="C2681" t="s">
        <v>161</v>
      </c>
      <c r="D2681" s="2" t="str">
        <f t="shared" si="80"/>
        <v>Bowling Green2003</v>
      </c>
      <c r="E2681">
        <v>23</v>
      </c>
      <c r="F2681">
        <v>11</v>
      </c>
      <c r="G2681">
        <v>3</v>
      </c>
      <c r="H2681" s="2">
        <v>0</v>
      </c>
      <c r="I2681">
        <v>3.06</v>
      </c>
      <c r="J2681">
        <v>1.84</v>
      </c>
      <c r="K2681">
        <v>4.9000000000000004</v>
      </c>
      <c r="L2681" s="2">
        <f>_xlfn.RANK.EQ(I2681, INDEX(CFB!$I$2:$I$1048576, MATCH(W2681, CFB!$W$2:$W$1048576, 0)):INDEX(CFB!$I$2:$I$1048576, MATCH(W2681, CFB!$W$2:$W$1048576, 0) + COUNTIF(CFB!$W$2:$W$1048576, W2681) - 1), 0)</f>
        <v>45</v>
      </c>
      <c r="M2681" s="2">
        <f>_xlfn.RANK.EQ(J2681, INDEX(CFB!$J$2:$J$1048576, MATCH(W2681, CFB!$W$2:$W$1048576, 0)):INDEX(CFB!$J$2:$J$1048576, MATCH(W2681, CFB!$W$2:$W$1048576, 0) + COUNTIF(CFB!$W$2:$W$1048576, W2681) - 1))</f>
        <v>48</v>
      </c>
      <c r="N2681" s="2">
        <f>RANK(K2681, INDEX(CFB!$K$2:$K$1048576, MATCH(W2681, CFB!$W$2:$W$1048576, 0)):INDEX(CFB!$K$2:$K$1048576, MATCH(W2681, CFB!$W$2:$W$1048576, 0) + COUNTIF(CFB!$W$2:$W$1048576, W2681) - 1))</f>
        <v>43</v>
      </c>
      <c r="O2681">
        <v>44.36</v>
      </c>
      <c r="P2681">
        <v>9.7899999999999991</v>
      </c>
      <c r="Q2681">
        <v>8.92</v>
      </c>
      <c r="R2681">
        <v>5.64</v>
      </c>
      <c r="S2681">
        <v>5.48</v>
      </c>
      <c r="T2681">
        <v>3.85</v>
      </c>
      <c r="U2681">
        <v>7.03</v>
      </c>
      <c r="V2681">
        <v>4.6399999999999997</v>
      </c>
      <c r="W2681">
        <v>2003</v>
      </c>
      <c r="X2681">
        <f t="shared" si="81"/>
        <v>0</v>
      </c>
    </row>
    <row r="2682" spans="1:24" ht="12.75" hidden="1" customHeight="1" x14ac:dyDescent="0.45">
      <c r="A2682">
        <v>44</v>
      </c>
      <c r="B2682" t="s">
        <v>141</v>
      </c>
      <c r="C2682" t="s">
        <v>31</v>
      </c>
      <c r="D2682" s="2" t="str">
        <f t="shared" si="80"/>
        <v>New Mexico2003</v>
      </c>
      <c r="F2682">
        <v>8</v>
      </c>
      <c r="G2682">
        <v>5</v>
      </c>
      <c r="H2682" s="2">
        <v>0</v>
      </c>
      <c r="I2682">
        <v>2.14</v>
      </c>
      <c r="J2682">
        <v>2.6</v>
      </c>
      <c r="K2682">
        <v>4.74</v>
      </c>
      <c r="L2682" s="2">
        <f>_xlfn.RANK.EQ(I2682, INDEX(CFB!$I$2:$I$1048576, MATCH(W2682, CFB!$W$2:$W$1048576, 0)):INDEX(CFB!$I$2:$I$1048576, MATCH(W2682, CFB!$W$2:$W$1048576, 0) + COUNTIF(CFB!$W$2:$W$1048576, W2682) - 1), 0)</f>
        <v>56</v>
      </c>
      <c r="M2682" s="2">
        <f>_xlfn.RANK.EQ(J2682, INDEX(CFB!$J$2:$J$1048576, MATCH(W2682, CFB!$W$2:$W$1048576, 0)):INDEX(CFB!$J$2:$J$1048576, MATCH(W2682, CFB!$W$2:$W$1048576, 0) + COUNTIF(CFB!$W$2:$W$1048576, W2682) - 1))</f>
        <v>40</v>
      </c>
      <c r="N2682" s="2">
        <f>RANK(K2682, INDEX(CFB!$K$2:$K$1048576, MATCH(W2682, CFB!$W$2:$W$1048576, 0)):INDEX(CFB!$K$2:$K$1048576, MATCH(W2682, CFB!$W$2:$W$1048576, 0) + COUNTIF(CFB!$W$2:$W$1048576, W2682) - 1))</f>
        <v>44</v>
      </c>
      <c r="O2682">
        <v>43.43</v>
      </c>
      <c r="P2682">
        <v>10.11</v>
      </c>
      <c r="Q2682">
        <v>9.65</v>
      </c>
      <c r="R2682">
        <v>5.37</v>
      </c>
      <c r="S2682">
        <v>5.48</v>
      </c>
      <c r="T2682">
        <v>1.88</v>
      </c>
      <c r="U2682">
        <v>6.82</v>
      </c>
      <c r="V2682">
        <v>3.82</v>
      </c>
      <c r="W2682">
        <v>2003</v>
      </c>
      <c r="X2682">
        <f t="shared" si="81"/>
        <v>0</v>
      </c>
    </row>
    <row r="2683" spans="1:24" ht="12.75" hidden="1" customHeight="1" x14ac:dyDescent="0.45">
      <c r="A2683">
        <v>45</v>
      </c>
      <c r="B2683" t="s">
        <v>106</v>
      </c>
      <c r="C2683" t="s">
        <v>23</v>
      </c>
      <c r="D2683" s="2" t="str">
        <f t="shared" si="80"/>
        <v>Wake Forest2003</v>
      </c>
      <c r="F2683">
        <v>5</v>
      </c>
      <c r="G2683">
        <v>7</v>
      </c>
      <c r="H2683" s="2">
        <v>0</v>
      </c>
      <c r="I2683">
        <v>5.34</v>
      </c>
      <c r="J2683">
        <v>-1.1399999999999999</v>
      </c>
      <c r="K2683">
        <v>4.1900000000000004</v>
      </c>
      <c r="L2683" s="2">
        <f>_xlfn.RANK.EQ(I2683, INDEX(CFB!$I$2:$I$1048576, MATCH(W2683, CFB!$W$2:$W$1048576, 0)):INDEX(CFB!$I$2:$I$1048576, MATCH(W2683, CFB!$W$2:$W$1048576, 0) + COUNTIF(CFB!$W$2:$W$1048576, W2683) - 1), 0)</f>
        <v>24</v>
      </c>
      <c r="M2683" s="2">
        <f>_xlfn.RANK.EQ(J2683, INDEX(CFB!$J$2:$J$1048576, MATCH(W2683, CFB!$W$2:$W$1048576, 0)):INDEX(CFB!$J$2:$J$1048576, MATCH(W2683, CFB!$W$2:$W$1048576, 0) + COUNTIF(CFB!$W$2:$W$1048576, W2683) - 1))</f>
        <v>70</v>
      </c>
      <c r="N2683" s="2">
        <f>RANK(K2683, INDEX(CFB!$K$2:$K$1048576, MATCH(W2683, CFB!$W$2:$W$1048576, 0)):INDEX(CFB!$K$2:$K$1048576, MATCH(W2683, CFB!$W$2:$W$1048576, 0) + COUNTIF(CFB!$W$2:$W$1048576, W2683) - 1))</f>
        <v>45</v>
      </c>
      <c r="O2683">
        <v>45.27</v>
      </c>
      <c r="P2683">
        <v>12.17</v>
      </c>
      <c r="Q2683">
        <v>8.89</v>
      </c>
      <c r="R2683">
        <v>5.7</v>
      </c>
      <c r="S2683">
        <v>5.56</v>
      </c>
      <c r="T2683">
        <v>3.49</v>
      </c>
      <c r="U2683">
        <v>6.52</v>
      </c>
      <c r="V2683">
        <v>4.6100000000000003</v>
      </c>
      <c r="W2683">
        <v>2003</v>
      </c>
      <c r="X2683">
        <f t="shared" si="81"/>
        <v>0</v>
      </c>
    </row>
    <row r="2684" spans="1:24" ht="12.75" hidden="1" customHeight="1" x14ac:dyDescent="0.45">
      <c r="A2684">
        <v>46</v>
      </c>
      <c r="B2684" t="s">
        <v>53</v>
      </c>
      <c r="C2684" t="s">
        <v>179</v>
      </c>
      <c r="D2684" s="2" t="str">
        <f t="shared" si="80"/>
        <v>Syracuse2003</v>
      </c>
      <c r="F2684">
        <v>6</v>
      </c>
      <c r="G2684">
        <v>6</v>
      </c>
      <c r="H2684" s="2">
        <v>0</v>
      </c>
      <c r="I2684">
        <v>0.96</v>
      </c>
      <c r="J2684">
        <v>3.15</v>
      </c>
      <c r="K2684">
        <v>4.1100000000000003</v>
      </c>
      <c r="L2684" s="2">
        <f>_xlfn.RANK.EQ(I2684, INDEX(CFB!$I$2:$I$1048576, MATCH(W2684, CFB!$W$2:$W$1048576, 0)):INDEX(CFB!$I$2:$I$1048576, MATCH(W2684, CFB!$W$2:$W$1048576, 0) + COUNTIF(CFB!$W$2:$W$1048576, W2684) - 1), 0)</f>
        <v>62</v>
      </c>
      <c r="M2684" s="2">
        <f>_xlfn.RANK.EQ(J2684, INDEX(CFB!$J$2:$J$1048576, MATCH(W2684, CFB!$W$2:$W$1048576, 0)):INDEX(CFB!$J$2:$J$1048576, MATCH(W2684, CFB!$W$2:$W$1048576, 0) + COUNTIF(CFB!$W$2:$W$1048576, W2684) - 1))</f>
        <v>35</v>
      </c>
      <c r="N2684" s="2">
        <f>RANK(K2684, INDEX(CFB!$K$2:$K$1048576, MATCH(W2684, CFB!$W$2:$W$1048576, 0)):INDEX(CFB!$K$2:$K$1048576, MATCH(W2684, CFB!$W$2:$W$1048576, 0) + COUNTIF(CFB!$W$2:$W$1048576, W2684) - 1))</f>
        <v>46</v>
      </c>
      <c r="O2684">
        <v>40.020000000000003</v>
      </c>
      <c r="P2684">
        <v>10.210000000000001</v>
      </c>
      <c r="Q2684">
        <v>8</v>
      </c>
      <c r="R2684">
        <v>5.22</v>
      </c>
      <c r="S2684">
        <v>5.4</v>
      </c>
      <c r="T2684">
        <v>2.39</v>
      </c>
      <c r="U2684">
        <v>6.36</v>
      </c>
      <c r="V2684">
        <v>3.76</v>
      </c>
      <c r="W2684">
        <v>2003</v>
      </c>
      <c r="X2684">
        <f t="shared" si="81"/>
        <v>0</v>
      </c>
    </row>
    <row r="2685" spans="1:24" ht="12.75" hidden="1" customHeight="1" x14ac:dyDescent="0.45">
      <c r="A2685">
        <v>47</v>
      </c>
      <c r="B2685" t="s">
        <v>97</v>
      </c>
      <c r="C2685" t="s">
        <v>12</v>
      </c>
      <c r="D2685" s="2" t="str">
        <f t="shared" si="80"/>
        <v>Connecticut2003</v>
      </c>
      <c r="F2685">
        <v>9</v>
      </c>
      <c r="G2685">
        <v>3</v>
      </c>
      <c r="H2685" s="2">
        <v>0</v>
      </c>
      <c r="I2685">
        <v>3.89</v>
      </c>
      <c r="J2685">
        <v>-0.15</v>
      </c>
      <c r="K2685">
        <v>3.73</v>
      </c>
      <c r="L2685" s="2">
        <f>_xlfn.RANK.EQ(I2685, INDEX(CFB!$I$2:$I$1048576, MATCH(W2685, CFB!$W$2:$W$1048576, 0)):INDEX(CFB!$I$2:$I$1048576, MATCH(W2685, CFB!$W$2:$W$1048576, 0) + COUNTIF(CFB!$W$2:$W$1048576, W2685) - 1), 0)</f>
        <v>40</v>
      </c>
      <c r="M2685" s="2">
        <f>_xlfn.RANK.EQ(J2685, INDEX(CFB!$J$2:$J$1048576, MATCH(W2685, CFB!$W$2:$W$1048576, 0)):INDEX(CFB!$J$2:$J$1048576, MATCH(W2685, CFB!$W$2:$W$1048576, 0) + COUNTIF(CFB!$W$2:$W$1048576, W2685) - 1))</f>
        <v>64</v>
      </c>
      <c r="N2685" s="2">
        <f>RANK(K2685, INDEX(CFB!$K$2:$K$1048576, MATCH(W2685, CFB!$W$2:$W$1048576, 0)):INDEX(CFB!$K$2:$K$1048576, MATCH(W2685, CFB!$W$2:$W$1048576, 0) + COUNTIF(CFB!$W$2:$W$1048576, W2685) - 1))</f>
        <v>47</v>
      </c>
      <c r="O2685">
        <v>42.13</v>
      </c>
      <c r="P2685">
        <v>12.98</v>
      </c>
      <c r="Q2685">
        <v>7.99</v>
      </c>
      <c r="R2685">
        <v>4.93</v>
      </c>
      <c r="S2685">
        <v>5.15</v>
      </c>
      <c r="T2685">
        <v>3.24</v>
      </c>
      <c r="U2685">
        <v>6.56</v>
      </c>
      <c r="V2685">
        <v>4.01</v>
      </c>
      <c r="W2685">
        <v>2003</v>
      </c>
      <c r="X2685">
        <f t="shared" si="81"/>
        <v>0</v>
      </c>
    </row>
    <row r="2686" spans="1:24" ht="12.75" hidden="1" customHeight="1" x14ac:dyDescent="0.45">
      <c r="A2686">
        <v>48</v>
      </c>
      <c r="B2686" t="s">
        <v>150</v>
      </c>
      <c r="C2686" t="s">
        <v>100</v>
      </c>
      <c r="D2686" s="2" t="str">
        <f t="shared" si="80"/>
        <v>Southern Mississippi2003</v>
      </c>
      <c r="F2686">
        <v>9</v>
      </c>
      <c r="G2686">
        <v>4</v>
      </c>
      <c r="H2686" s="2">
        <v>0</v>
      </c>
      <c r="I2686">
        <v>-4.76</v>
      </c>
      <c r="J2686">
        <v>8.34</v>
      </c>
      <c r="K2686">
        <v>3.58</v>
      </c>
      <c r="L2686" s="2">
        <f>_xlfn.RANK.EQ(I2686, INDEX(CFB!$I$2:$I$1048576, MATCH(W2686, CFB!$W$2:$W$1048576, 0)):INDEX(CFB!$I$2:$I$1048576, MATCH(W2686, CFB!$W$2:$W$1048576, 0) + COUNTIF(CFB!$W$2:$W$1048576, W2686) - 1), 0)</f>
        <v>92</v>
      </c>
      <c r="M2686" s="2">
        <f>_xlfn.RANK.EQ(J2686, INDEX(CFB!$J$2:$J$1048576, MATCH(W2686, CFB!$W$2:$W$1048576, 0)):INDEX(CFB!$J$2:$J$1048576, MATCH(W2686, CFB!$W$2:$W$1048576, 0) + COUNTIF(CFB!$W$2:$W$1048576, W2686) - 1))</f>
        <v>12</v>
      </c>
      <c r="N2686" s="2">
        <f>RANK(K2686, INDEX(CFB!$K$2:$K$1048576, MATCH(W2686, CFB!$W$2:$W$1048576, 0)):INDEX(CFB!$K$2:$K$1048576, MATCH(W2686, CFB!$W$2:$W$1048576, 0) + COUNTIF(CFB!$W$2:$W$1048576, W2686) - 1))</f>
        <v>48</v>
      </c>
      <c r="O2686">
        <v>34.46</v>
      </c>
      <c r="P2686">
        <v>5.36</v>
      </c>
      <c r="Q2686">
        <v>8.65</v>
      </c>
      <c r="R2686">
        <v>4.92</v>
      </c>
      <c r="S2686">
        <v>3.85</v>
      </c>
      <c r="T2686">
        <v>2.85</v>
      </c>
      <c r="U2686">
        <v>5.73</v>
      </c>
      <c r="V2686">
        <v>3.84</v>
      </c>
      <c r="W2686">
        <v>2003</v>
      </c>
      <c r="X2686">
        <f t="shared" si="81"/>
        <v>0</v>
      </c>
    </row>
    <row r="2687" spans="1:24" ht="12.75" hidden="1" customHeight="1" x14ac:dyDescent="0.45">
      <c r="A2687">
        <v>49</v>
      </c>
      <c r="B2687" t="s">
        <v>68</v>
      </c>
      <c r="C2687" t="s">
        <v>100</v>
      </c>
      <c r="D2687" s="2" t="str">
        <f t="shared" si="80"/>
        <v>Memphis2003</v>
      </c>
      <c r="F2687">
        <v>9</v>
      </c>
      <c r="G2687">
        <v>4</v>
      </c>
      <c r="H2687" s="2">
        <v>0</v>
      </c>
      <c r="I2687">
        <v>0.35</v>
      </c>
      <c r="J2687">
        <v>2.96</v>
      </c>
      <c r="K2687">
        <v>3.31</v>
      </c>
      <c r="L2687" s="2">
        <f>_xlfn.RANK.EQ(I2687, INDEX(CFB!$I$2:$I$1048576, MATCH(W2687, CFB!$W$2:$W$1048576, 0)):INDEX(CFB!$I$2:$I$1048576, MATCH(W2687, CFB!$W$2:$W$1048576, 0) + COUNTIF(CFB!$W$2:$W$1048576, W2687) - 1), 0)</f>
        <v>64</v>
      </c>
      <c r="M2687" s="2">
        <f>_xlfn.RANK.EQ(J2687, INDEX(CFB!$J$2:$J$1048576, MATCH(W2687, CFB!$W$2:$W$1048576, 0)):INDEX(CFB!$J$2:$J$1048576, MATCH(W2687, CFB!$W$2:$W$1048576, 0) + COUNTIF(CFB!$W$2:$W$1048576, W2687) - 1))</f>
        <v>36</v>
      </c>
      <c r="N2687" s="2">
        <f>RANK(K2687, INDEX(CFB!$K$2:$K$1048576, MATCH(W2687, CFB!$W$2:$W$1048576, 0)):INDEX(CFB!$K$2:$K$1048576, MATCH(W2687, CFB!$W$2:$W$1048576, 0) + COUNTIF(CFB!$W$2:$W$1048576, W2687) - 1))</f>
        <v>49</v>
      </c>
      <c r="O2687">
        <v>38.71</v>
      </c>
      <c r="P2687">
        <v>9.66</v>
      </c>
      <c r="Q2687">
        <v>8.16</v>
      </c>
      <c r="R2687">
        <v>4.95</v>
      </c>
      <c r="S2687">
        <v>5.15</v>
      </c>
      <c r="T2687">
        <v>2.21</v>
      </c>
      <c r="U2687">
        <v>6.48</v>
      </c>
      <c r="V2687">
        <v>3.59</v>
      </c>
      <c r="W2687">
        <v>2003</v>
      </c>
      <c r="X2687">
        <f t="shared" si="81"/>
        <v>0</v>
      </c>
    </row>
    <row r="2688" spans="1:24" ht="12.75" hidden="1" customHeight="1" x14ac:dyDescent="0.45">
      <c r="A2688">
        <v>50</v>
      </c>
      <c r="B2688" t="s">
        <v>66</v>
      </c>
      <c r="C2688" t="s">
        <v>180</v>
      </c>
      <c r="D2688" s="2" t="str">
        <f t="shared" si="80"/>
        <v>Washington2003</v>
      </c>
      <c r="F2688">
        <v>6</v>
      </c>
      <c r="G2688">
        <v>6</v>
      </c>
      <c r="H2688" s="2">
        <v>0</v>
      </c>
      <c r="I2688">
        <v>1.82</v>
      </c>
      <c r="J2688">
        <v>1.49</v>
      </c>
      <c r="K2688">
        <v>3.3</v>
      </c>
      <c r="L2688" s="2">
        <f>_xlfn.RANK.EQ(I2688, INDEX(CFB!$I$2:$I$1048576, MATCH(W2688, CFB!$W$2:$W$1048576, 0)):INDEX(CFB!$I$2:$I$1048576, MATCH(W2688, CFB!$W$2:$W$1048576, 0) + COUNTIF(CFB!$W$2:$W$1048576, W2688) - 1), 0)</f>
        <v>58</v>
      </c>
      <c r="M2688" s="2">
        <f>_xlfn.RANK.EQ(J2688, INDEX(CFB!$J$2:$J$1048576, MATCH(W2688, CFB!$W$2:$W$1048576, 0)):INDEX(CFB!$J$2:$J$1048576, MATCH(W2688, CFB!$W$2:$W$1048576, 0) + COUNTIF(CFB!$W$2:$W$1048576, W2688) - 1))</f>
        <v>52</v>
      </c>
      <c r="N2688" s="2">
        <f>RANK(K2688, INDEX(CFB!$K$2:$K$1048576, MATCH(W2688, CFB!$W$2:$W$1048576, 0)):INDEX(CFB!$K$2:$K$1048576, MATCH(W2688, CFB!$W$2:$W$1048576, 0) + COUNTIF(CFB!$W$2:$W$1048576, W2688) - 1))</f>
        <v>50</v>
      </c>
      <c r="O2688">
        <v>40.799999999999997</v>
      </c>
      <c r="P2688">
        <v>13.41</v>
      </c>
      <c r="Q2688">
        <v>8.2100000000000009</v>
      </c>
      <c r="R2688">
        <v>6.1</v>
      </c>
      <c r="S2688">
        <v>4.6399999999999997</v>
      </c>
      <c r="T2688">
        <v>3.21</v>
      </c>
      <c r="U2688">
        <v>6.25</v>
      </c>
      <c r="V2688">
        <v>4.62</v>
      </c>
      <c r="W2688">
        <v>2003</v>
      </c>
      <c r="X2688">
        <f t="shared" si="81"/>
        <v>0</v>
      </c>
    </row>
    <row r="2689" spans="1:24" ht="12.75" hidden="1" customHeight="1" x14ac:dyDescent="0.45">
      <c r="A2689">
        <v>51</v>
      </c>
      <c r="B2689" t="s">
        <v>20</v>
      </c>
      <c r="C2689" t="s">
        <v>155</v>
      </c>
      <c r="D2689" s="2" t="str">
        <f t="shared" si="80"/>
        <v>South Carolina2003</v>
      </c>
      <c r="F2689">
        <v>5</v>
      </c>
      <c r="G2689">
        <v>7</v>
      </c>
      <c r="H2689" s="2">
        <v>0</v>
      </c>
      <c r="I2689">
        <v>1.18</v>
      </c>
      <c r="J2689">
        <v>2.09</v>
      </c>
      <c r="K2689">
        <v>3.27</v>
      </c>
      <c r="L2689" s="2">
        <f>_xlfn.RANK.EQ(I2689, INDEX(CFB!$I$2:$I$1048576, MATCH(W2689, CFB!$W$2:$W$1048576, 0)):INDEX(CFB!$I$2:$I$1048576, MATCH(W2689, CFB!$W$2:$W$1048576, 0) + COUNTIF(CFB!$W$2:$W$1048576, W2689) - 1), 0)</f>
        <v>60</v>
      </c>
      <c r="M2689" s="2">
        <f>_xlfn.RANK.EQ(J2689, INDEX(CFB!$J$2:$J$1048576, MATCH(W2689, CFB!$W$2:$W$1048576, 0)):INDEX(CFB!$J$2:$J$1048576, MATCH(W2689, CFB!$W$2:$W$1048576, 0) + COUNTIF(CFB!$W$2:$W$1048576, W2689) - 1))</f>
        <v>45</v>
      </c>
      <c r="N2689" s="2">
        <f>RANK(K2689, INDEX(CFB!$K$2:$K$1048576, MATCH(W2689, CFB!$W$2:$W$1048576, 0)):INDEX(CFB!$K$2:$K$1048576, MATCH(W2689, CFB!$W$2:$W$1048576, 0) + COUNTIF(CFB!$W$2:$W$1048576, W2689) - 1))</f>
        <v>51</v>
      </c>
      <c r="O2689">
        <v>41.34</v>
      </c>
      <c r="P2689">
        <v>9.2200000000000006</v>
      </c>
      <c r="Q2689">
        <v>8.52</v>
      </c>
      <c r="R2689">
        <v>5.28</v>
      </c>
      <c r="S2689">
        <v>5.46</v>
      </c>
      <c r="T2689">
        <v>3.3</v>
      </c>
      <c r="U2689">
        <v>6.63</v>
      </c>
      <c r="V2689">
        <v>4.2</v>
      </c>
      <c r="W2689">
        <v>2003</v>
      </c>
      <c r="X2689">
        <f t="shared" si="81"/>
        <v>0</v>
      </c>
    </row>
    <row r="2690" spans="1:24" ht="12.75" hidden="1" customHeight="1" x14ac:dyDescent="0.45">
      <c r="A2690">
        <v>52</v>
      </c>
      <c r="B2690" t="s">
        <v>11</v>
      </c>
      <c r="C2690" t="s">
        <v>12</v>
      </c>
      <c r="D2690" s="2" t="str">
        <f t="shared" si="80"/>
        <v>Notre Dame2003</v>
      </c>
      <c r="F2690">
        <v>5</v>
      </c>
      <c r="G2690">
        <v>7</v>
      </c>
      <c r="H2690" s="2">
        <v>0</v>
      </c>
      <c r="I2690">
        <v>-1.36</v>
      </c>
      <c r="J2690">
        <v>4.4800000000000004</v>
      </c>
      <c r="K2690">
        <v>3.12</v>
      </c>
      <c r="L2690" s="2">
        <f>_xlfn.RANK.EQ(I2690, INDEX(CFB!$I$2:$I$1048576, MATCH(W2690, CFB!$W$2:$W$1048576, 0)):INDEX(CFB!$I$2:$I$1048576, MATCH(W2690, CFB!$W$2:$W$1048576, 0) + COUNTIF(CFB!$W$2:$W$1048576, W2690) - 1), 0)</f>
        <v>76</v>
      </c>
      <c r="M2690" s="2">
        <f>_xlfn.RANK.EQ(J2690, INDEX(CFB!$J$2:$J$1048576, MATCH(W2690, CFB!$W$2:$W$1048576, 0)):INDEX(CFB!$J$2:$J$1048576, MATCH(W2690, CFB!$W$2:$W$1048576, 0) + COUNTIF(CFB!$W$2:$W$1048576, W2690) - 1))</f>
        <v>27</v>
      </c>
      <c r="N2690" s="2">
        <f>RANK(K2690, INDEX(CFB!$K$2:$K$1048576, MATCH(W2690, CFB!$W$2:$W$1048576, 0)):INDEX(CFB!$K$2:$K$1048576, MATCH(W2690, CFB!$W$2:$W$1048576, 0) + COUNTIF(CFB!$W$2:$W$1048576, W2690) - 1))</f>
        <v>52</v>
      </c>
      <c r="O2690">
        <v>39.07</v>
      </c>
      <c r="P2690">
        <v>9.1</v>
      </c>
      <c r="Q2690">
        <v>7.17</v>
      </c>
      <c r="R2690">
        <v>5.97</v>
      </c>
      <c r="S2690">
        <v>5.72</v>
      </c>
      <c r="T2690">
        <v>2.14</v>
      </c>
      <c r="U2690">
        <v>6.16</v>
      </c>
      <c r="V2690">
        <v>3.75</v>
      </c>
      <c r="W2690">
        <v>2003</v>
      </c>
      <c r="X2690">
        <f t="shared" si="81"/>
        <v>0</v>
      </c>
    </row>
    <row r="2691" spans="1:24" ht="12.75" hidden="1" customHeight="1" x14ac:dyDescent="0.45">
      <c r="A2691">
        <v>53</v>
      </c>
      <c r="B2691" t="s">
        <v>61</v>
      </c>
      <c r="C2691" t="s">
        <v>100</v>
      </c>
      <c r="D2691" s="2" t="str">
        <f t="shared" ref="D2691:D2754" si="82">_xlfn.CONCAT(B2691, W2691)</f>
        <v>Texas Christian2003</v>
      </c>
      <c r="E2691">
        <v>25</v>
      </c>
      <c r="F2691">
        <v>11</v>
      </c>
      <c r="G2691">
        <v>2</v>
      </c>
      <c r="H2691" s="2">
        <v>0</v>
      </c>
      <c r="I2691">
        <v>2.5499999999999998</v>
      </c>
      <c r="J2691">
        <v>0.28000000000000003</v>
      </c>
      <c r="K2691">
        <v>2.83</v>
      </c>
      <c r="L2691" s="2">
        <f>_xlfn.RANK.EQ(I2691, INDEX(CFB!$I$2:$I$1048576, MATCH(W2691, CFB!$W$2:$W$1048576, 0)):INDEX(CFB!$I$2:$I$1048576, MATCH(W2691, CFB!$W$2:$W$1048576, 0) + COUNTIF(CFB!$W$2:$W$1048576, W2691) - 1), 0)</f>
        <v>49</v>
      </c>
      <c r="M2691" s="2">
        <f>_xlfn.RANK.EQ(J2691, INDEX(CFB!$J$2:$J$1048576, MATCH(W2691, CFB!$W$2:$W$1048576, 0)):INDEX(CFB!$J$2:$J$1048576, MATCH(W2691, CFB!$W$2:$W$1048576, 0) + COUNTIF(CFB!$W$2:$W$1048576, W2691) - 1))</f>
        <v>60</v>
      </c>
      <c r="N2691" s="2">
        <f>RANK(K2691, INDEX(CFB!$K$2:$K$1048576, MATCH(W2691, CFB!$W$2:$W$1048576, 0)):INDEX(CFB!$K$2:$K$1048576, MATCH(W2691, CFB!$W$2:$W$1048576, 0) + COUNTIF(CFB!$W$2:$W$1048576, W2691) - 1))</f>
        <v>53</v>
      </c>
      <c r="O2691">
        <v>38.799999999999997</v>
      </c>
      <c r="P2691">
        <v>11.84</v>
      </c>
      <c r="Q2691">
        <v>9.3800000000000008</v>
      </c>
      <c r="R2691">
        <v>6.74</v>
      </c>
      <c r="S2691">
        <v>4.72</v>
      </c>
      <c r="T2691">
        <v>2.09</v>
      </c>
      <c r="U2691">
        <v>6.35</v>
      </c>
      <c r="V2691">
        <v>4.53</v>
      </c>
      <c r="W2691">
        <v>2003</v>
      </c>
      <c r="X2691">
        <f t="shared" ref="X2691:X2754" si="83">IF(E2691=1, 1,0)</f>
        <v>0</v>
      </c>
    </row>
    <row r="2692" spans="1:24" ht="12.75" hidden="1" customHeight="1" x14ac:dyDescent="0.45">
      <c r="A2692">
        <v>54</v>
      </c>
      <c r="B2692" t="s">
        <v>87</v>
      </c>
      <c r="C2692" t="s">
        <v>161</v>
      </c>
      <c r="D2692" s="2" t="str">
        <f t="shared" si="82"/>
        <v>Northern Illinois2003</v>
      </c>
      <c r="F2692">
        <v>10</v>
      </c>
      <c r="G2692">
        <v>2</v>
      </c>
      <c r="H2692" s="2">
        <v>0</v>
      </c>
      <c r="I2692">
        <v>3.57</v>
      </c>
      <c r="J2692">
        <v>-1.02</v>
      </c>
      <c r="K2692">
        <v>2.54</v>
      </c>
      <c r="L2692" s="2">
        <f>_xlfn.RANK.EQ(I2692, INDEX(CFB!$I$2:$I$1048576, MATCH(W2692, CFB!$W$2:$W$1048576, 0)):INDEX(CFB!$I$2:$I$1048576, MATCH(W2692, CFB!$W$2:$W$1048576, 0) + COUNTIF(CFB!$W$2:$W$1048576, W2692) - 1), 0)</f>
        <v>43</v>
      </c>
      <c r="M2692" s="2">
        <f>_xlfn.RANK.EQ(J2692, INDEX(CFB!$J$2:$J$1048576, MATCH(W2692, CFB!$W$2:$W$1048576, 0)):INDEX(CFB!$J$2:$J$1048576, MATCH(W2692, CFB!$W$2:$W$1048576, 0) + COUNTIF(CFB!$W$2:$W$1048576, W2692) - 1))</f>
        <v>69</v>
      </c>
      <c r="N2692" s="2">
        <f>RANK(K2692, INDEX(CFB!$K$2:$K$1048576, MATCH(W2692, CFB!$W$2:$W$1048576, 0)):INDEX(CFB!$K$2:$K$1048576, MATCH(W2692, CFB!$W$2:$W$1048576, 0) + COUNTIF(CFB!$W$2:$W$1048576, W2692) - 1))</f>
        <v>54</v>
      </c>
      <c r="O2692">
        <v>41.22</v>
      </c>
      <c r="P2692">
        <v>12.9</v>
      </c>
      <c r="Q2692">
        <v>8.39</v>
      </c>
      <c r="R2692">
        <v>6.24</v>
      </c>
      <c r="S2692">
        <v>4.0199999999999996</v>
      </c>
      <c r="T2692">
        <v>3.11</v>
      </c>
      <c r="U2692">
        <v>5.87</v>
      </c>
      <c r="V2692">
        <v>4.58</v>
      </c>
      <c r="W2692">
        <v>2003</v>
      </c>
      <c r="X2692">
        <f t="shared" si="83"/>
        <v>0</v>
      </c>
    </row>
    <row r="2693" spans="1:24" ht="12.75" hidden="1" customHeight="1" x14ac:dyDescent="0.45">
      <c r="A2693">
        <v>55</v>
      </c>
      <c r="B2693" t="s">
        <v>62</v>
      </c>
      <c r="C2693" t="s">
        <v>162</v>
      </c>
      <c r="D2693" s="2" t="str">
        <f t="shared" si="82"/>
        <v>Marshall2003</v>
      </c>
      <c r="F2693">
        <v>8</v>
      </c>
      <c r="G2693">
        <v>4</v>
      </c>
      <c r="H2693" s="2">
        <v>0</v>
      </c>
      <c r="I2693">
        <v>1.65</v>
      </c>
      <c r="J2693">
        <v>0.78</v>
      </c>
      <c r="K2693">
        <v>2.42</v>
      </c>
      <c r="L2693" s="2">
        <f>_xlfn.RANK.EQ(I2693, INDEX(CFB!$I$2:$I$1048576, MATCH(W2693, CFB!$W$2:$W$1048576, 0)):INDEX(CFB!$I$2:$I$1048576, MATCH(W2693, CFB!$W$2:$W$1048576, 0) + COUNTIF(CFB!$W$2:$W$1048576, W2693) - 1), 0)</f>
        <v>59</v>
      </c>
      <c r="M2693" s="2">
        <f>_xlfn.RANK.EQ(J2693, INDEX(CFB!$J$2:$J$1048576, MATCH(W2693, CFB!$W$2:$W$1048576, 0)):INDEX(CFB!$J$2:$J$1048576, MATCH(W2693, CFB!$W$2:$W$1048576, 0) + COUNTIF(CFB!$W$2:$W$1048576, W2693) - 1))</f>
        <v>58</v>
      </c>
      <c r="N2693" s="2">
        <f>RANK(K2693, INDEX(CFB!$K$2:$K$1048576, MATCH(W2693, CFB!$W$2:$W$1048576, 0)):INDEX(CFB!$K$2:$K$1048576, MATCH(W2693, CFB!$W$2:$W$1048576, 0) + COUNTIF(CFB!$W$2:$W$1048576, W2693) - 1))</f>
        <v>55</v>
      </c>
      <c r="O2693">
        <v>39.33</v>
      </c>
      <c r="P2693">
        <v>12.04</v>
      </c>
      <c r="Q2693">
        <v>8.7899999999999991</v>
      </c>
      <c r="R2693">
        <v>5.77</v>
      </c>
      <c r="S2693">
        <v>5.35</v>
      </c>
      <c r="T2693">
        <v>3.54</v>
      </c>
      <c r="U2693">
        <v>6.78</v>
      </c>
      <c r="V2693">
        <v>4.3899999999999997</v>
      </c>
      <c r="W2693">
        <v>2003</v>
      </c>
      <c r="X2693">
        <f t="shared" si="83"/>
        <v>0</v>
      </c>
    </row>
    <row r="2694" spans="1:24" ht="12.75" hidden="1" customHeight="1" x14ac:dyDescent="0.45">
      <c r="A2694">
        <v>56</v>
      </c>
      <c r="B2694" t="s">
        <v>39</v>
      </c>
      <c r="C2694" t="s">
        <v>182</v>
      </c>
      <c r="D2694" s="2" t="str">
        <f t="shared" si="82"/>
        <v>Colorado2003</v>
      </c>
      <c r="F2694">
        <v>5</v>
      </c>
      <c r="G2694">
        <v>7</v>
      </c>
      <c r="H2694" s="2">
        <v>0</v>
      </c>
      <c r="I2694">
        <v>5.33</v>
      </c>
      <c r="J2694">
        <v>-3.88</v>
      </c>
      <c r="K2694">
        <v>1.45</v>
      </c>
      <c r="L2694" s="2">
        <f>_xlfn.RANK.EQ(I2694, INDEX(CFB!$I$2:$I$1048576, MATCH(W2694, CFB!$W$2:$W$1048576, 0)):INDEX(CFB!$I$2:$I$1048576, MATCH(W2694, CFB!$W$2:$W$1048576, 0) + COUNTIF(CFB!$W$2:$W$1048576, W2694) - 1), 0)</f>
        <v>25</v>
      </c>
      <c r="M2694" s="2">
        <f>_xlfn.RANK.EQ(J2694, INDEX(CFB!$J$2:$J$1048576, MATCH(W2694, CFB!$W$2:$W$1048576, 0)):INDEX(CFB!$J$2:$J$1048576, MATCH(W2694, CFB!$W$2:$W$1048576, 0) + COUNTIF(CFB!$W$2:$W$1048576, W2694) - 1))</f>
        <v>84</v>
      </c>
      <c r="N2694" s="2">
        <f>RANK(K2694, INDEX(CFB!$K$2:$K$1048576, MATCH(W2694, CFB!$W$2:$W$1048576, 0)):INDEX(CFB!$K$2:$K$1048576, MATCH(W2694, CFB!$W$2:$W$1048576, 0) + COUNTIF(CFB!$W$2:$W$1048576, W2694) - 1))</f>
        <v>56</v>
      </c>
      <c r="O2694">
        <v>43.82</v>
      </c>
      <c r="P2694">
        <v>15.89</v>
      </c>
      <c r="Q2694">
        <v>9.4600000000000009</v>
      </c>
      <c r="R2694">
        <v>6.25</v>
      </c>
      <c r="S2694">
        <v>3.63</v>
      </c>
      <c r="T2694">
        <v>3.01</v>
      </c>
      <c r="U2694">
        <v>6.4</v>
      </c>
      <c r="V2694">
        <v>4.7</v>
      </c>
      <c r="W2694">
        <v>2003</v>
      </c>
      <c r="X2694">
        <f t="shared" si="83"/>
        <v>0</v>
      </c>
    </row>
    <row r="2695" spans="1:24" ht="12.75" hidden="1" customHeight="1" x14ac:dyDescent="0.45">
      <c r="A2695">
        <v>57</v>
      </c>
      <c r="B2695" t="s">
        <v>25</v>
      </c>
      <c r="C2695" t="s">
        <v>100</v>
      </c>
      <c r="D2695" s="2" t="str">
        <f t="shared" si="82"/>
        <v>Louisville2003</v>
      </c>
      <c r="F2695">
        <v>9</v>
      </c>
      <c r="G2695">
        <v>4</v>
      </c>
      <c r="H2695" s="2">
        <v>0</v>
      </c>
      <c r="I2695">
        <v>5.58</v>
      </c>
      <c r="J2695">
        <v>-4.26</v>
      </c>
      <c r="K2695">
        <v>1.32</v>
      </c>
      <c r="L2695" s="2">
        <f>_xlfn.RANK.EQ(I2695, INDEX(CFB!$I$2:$I$1048576, MATCH(W2695, CFB!$W$2:$W$1048576, 0)):INDEX(CFB!$I$2:$I$1048576, MATCH(W2695, CFB!$W$2:$W$1048576, 0) + COUNTIF(CFB!$W$2:$W$1048576, W2695) - 1), 0)</f>
        <v>22</v>
      </c>
      <c r="M2695" s="2">
        <f>_xlfn.RANK.EQ(J2695, INDEX(CFB!$J$2:$J$1048576, MATCH(W2695, CFB!$W$2:$W$1048576, 0)):INDEX(CFB!$J$2:$J$1048576, MATCH(W2695, CFB!$W$2:$W$1048576, 0) + COUNTIF(CFB!$W$2:$W$1048576, W2695) - 1))</f>
        <v>87</v>
      </c>
      <c r="N2695" s="2">
        <f>RANK(K2695, INDEX(CFB!$K$2:$K$1048576, MATCH(W2695, CFB!$W$2:$W$1048576, 0)):INDEX(CFB!$K$2:$K$1048576, MATCH(W2695, CFB!$W$2:$W$1048576, 0) + COUNTIF(CFB!$W$2:$W$1048576, W2695) - 1))</f>
        <v>57</v>
      </c>
      <c r="O2695">
        <v>43.32</v>
      </c>
      <c r="P2695">
        <v>16.899999999999999</v>
      </c>
      <c r="Q2695">
        <v>9.52</v>
      </c>
      <c r="R2695">
        <v>6.25</v>
      </c>
      <c r="S2695">
        <v>6.56</v>
      </c>
      <c r="T2695">
        <v>3.81</v>
      </c>
      <c r="U2695">
        <v>7.79</v>
      </c>
      <c r="V2695">
        <v>5.04</v>
      </c>
      <c r="W2695">
        <v>2003</v>
      </c>
      <c r="X2695">
        <f t="shared" si="83"/>
        <v>0</v>
      </c>
    </row>
    <row r="2696" spans="1:24" ht="12.75" hidden="1" customHeight="1" x14ac:dyDescent="0.45">
      <c r="A2696">
        <v>58</v>
      </c>
      <c r="B2696" t="s">
        <v>131</v>
      </c>
      <c r="C2696" t="s">
        <v>31</v>
      </c>
      <c r="D2696" s="2" t="str">
        <f t="shared" si="82"/>
        <v>Air Force2003</v>
      </c>
      <c r="F2696">
        <v>7</v>
      </c>
      <c r="G2696">
        <v>5</v>
      </c>
      <c r="H2696" s="2">
        <v>0</v>
      </c>
      <c r="I2696">
        <v>0.1</v>
      </c>
      <c r="J2696">
        <v>1.04</v>
      </c>
      <c r="K2696">
        <v>1.1399999999999999</v>
      </c>
      <c r="L2696" s="2">
        <f>_xlfn.RANK.EQ(I2696, INDEX(CFB!$I$2:$I$1048576, MATCH(W2696, CFB!$W$2:$W$1048576, 0)):INDEX(CFB!$I$2:$I$1048576, MATCH(W2696, CFB!$W$2:$W$1048576, 0) + COUNTIF(CFB!$W$2:$W$1048576, W2696) - 1), 0)</f>
        <v>67</v>
      </c>
      <c r="M2696" s="2">
        <f>_xlfn.RANK.EQ(J2696, INDEX(CFB!$J$2:$J$1048576, MATCH(W2696, CFB!$W$2:$W$1048576, 0)):INDEX(CFB!$J$2:$J$1048576, MATCH(W2696, CFB!$W$2:$W$1048576, 0) + COUNTIF(CFB!$W$2:$W$1048576, W2696) - 1))</f>
        <v>56</v>
      </c>
      <c r="N2696" s="2">
        <f>RANK(K2696, INDEX(CFB!$K$2:$K$1048576, MATCH(W2696, CFB!$W$2:$W$1048576, 0)):INDEX(CFB!$K$2:$K$1048576, MATCH(W2696, CFB!$W$2:$W$1048576, 0) + COUNTIF(CFB!$W$2:$W$1048576, W2696) - 1))</f>
        <v>58</v>
      </c>
      <c r="O2696">
        <v>39.909999999999997</v>
      </c>
      <c r="P2696">
        <v>10.67</v>
      </c>
      <c r="Q2696">
        <v>8.08</v>
      </c>
      <c r="R2696">
        <v>5.79</v>
      </c>
      <c r="S2696">
        <v>5.71</v>
      </c>
      <c r="T2696">
        <v>3.28</v>
      </c>
      <c r="U2696">
        <v>6.14</v>
      </c>
      <c r="V2696">
        <v>4.4000000000000004</v>
      </c>
      <c r="W2696">
        <v>2003</v>
      </c>
      <c r="X2696">
        <f t="shared" si="83"/>
        <v>0</v>
      </c>
    </row>
    <row r="2697" spans="1:24" ht="12.75" hidden="1" customHeight="1" x14ac:dyDescent="0.45">
      <c r="A2697">
        <v>59</v>
      </c>
      <c r="B2697" t="s">
        <v>16</v>
      </c>
      <c r="C2697" t="s">
        <v>10</v>
      </c>
      <c r="D2697" s="2" t="str">
        <f t="shared" si="82"/>
        <v>Penn State2003</v>
      </c>
      <c r="F2697">
        <v>3</v>
      </c>
      <c r="G2697">
        <v>9</v>
      </c>
      <c r="H2697" s="2">
        <v>0</v>
      </c>
      <c r="I2697">
        <v>-4.66</v>
      </c>
      <c r="J2697">
        <v>5.42</v>
      </c>
      <c r="K2697">
        <v>0.77</v>
      </c>
      <c r="L2697" s="2">
        <f>_xlfn.RANK.EQ(I2697, INDEX(CFB!$I$2:$I$1048576, MATCH(W2697, CFB!$W$2:$W$1048576, 0)):INDEX(CFB!$I$2:$I$1048576, MATCH(W2697, CFB!$W$2:$W$1048576, 0) + COUNTIF(CFB!$W$2:$W$1048576, W2697) - 1), 0)</f>
        <v>91</v>
      </c>
      <c r="M2697" s="2">
        <f>_xlfn.RANK.EQ(J2697, INDEX(CFB!$J$2:$J$1048576, MATCH(W2697, CFB!$W$2:$W$1048576, 0)):INDEX(CFB!$J$2:$J$1048576, MATCH(W2697, CFB!$W$2:$W$1048576, 0) + COUNTIF(CFB!$W$2:$W$1048576, W2697) - 1))</f>
        <v>22</v>
      </c>
      <c r="N2697" s="2">
        <f>RANK(K2697, INDEX(CFB!$K$2:$K$1048576, MATCH(W2697, CFB!$W$2:$W$1048576, 0)):INDEX(CFB!$K$2:$K$1048576, MATCH(W2697, CFB!$W$2:$W$1048576, 0) + COUNTIF(CFB!$W$2:$W$1048576, W2697) - 1))</f>
        <v>59</v>
      </c>
      <c r="O2697">
        <v>36.630000000000003</v>
      </c>
      <c r="P2697">
        <v>6.16</v>
      </c>
      <c r="Q2697">
        <v>7.3</v>
      </c>
      <c r="R2697">
        <v>4.33</v>
      </c>
      <c r="S2697">
        <v>5.21</v>
      </c>
      <c r="T2697">
        <v>3.17</v>
      </c>
      <c r="U2697">
        <v>6.05</v>
      </c>
      <c r="V2697">
        <v>3.8</v>
      </c>
      <c r="W2697">
        <v>2003</v>
      </c>
      <c r="X2697">
        <f t="shared" si="83"/>
        <v>0</v>
      </c>
    </row>
    <row r="2698" spans="1:24" ht="12.75" hidden="1" customHeight="1" x14ac:dyDescent="0.45">
      <c r="A2698">
        <v>60</v>
      </c>
      <c r="B2698" t="s">
        <v>73</v>
      </c>
      <c r="C2698" t="s">
        <v>180</v>
      </c>
      <c r="D2698" s="2" t="str">
        <f t="shared" si="82"/>
        <v>UCLA2003</v>
      </c>
      <c r="F2698">
        <v>6</v>
      </c>
      <c r="G2698">
        <v>7</v>
      </c>
      <c r="H2698" s="2">
        <v>0</v>
      </c>
      <c r="I2698">
        <v>-2.81</v>
      </c>
      <c r="J2698">
        <v>3.37</v>
      </c>
      <c r="K2698">
        <v>0.56000000000000005</v>
      </c>
      <c r="L2698" s="2">
        <f>_xlfn.RANK.EQ(I2698, INDEX(CFB!$I$2:$I$1048576, MATCH(W2698, CFB!$W$2:$W$1048576, 0)):INDEX(CFB!$I$2:$I$1048576, MATCH(W2698, CFB!$W$2:$W$1048576, 0) + COUNTIF(CFB!$W$2:$W$1048576, W2698) - 1), 0)</f>
        <v>81</v>
      </c>
      <c r="M2698" s="2">
        <f>_xlfn.RANK.EQ(J2698, INDEX(CFB!$J$2:$J$1048576, MATCH(W2698, CFB!$W$2:$W$1048576, 0)):INDEX(CFB!$J$2:$J$1048576, MATCH(W2698, CFB!$W$2:$W$1048576, 0) + COUNTIF(CFB!$W$2:$W$1048576, W2698) - 1))</f>
        <v>33</v>
      </c>
      <c r="N2698" s="2">
        <f>RANK(K2698, INDEX(CFB!$K$2:$K$1048576, MATCH(W2698, CFB!$W$2:$W$1048576, 0)):INDEX(CFB!$K$2:$K$1048576, MATCH(W2698, CFB!$W$2:$W$1048576, 0) + COUNTIF(CFB!$W$2:$W$1048576, W2698) - 1))</f>
        <v>60</v>
      </c>
      <c r="O2698">
        <v>34.42</v>
      </c>
      <c r="P2698">
        <v>8.65</v>
      </c>
      <c r="Q2698">
        <v>7.78</v>
      </c>
      <c r="R2698">
        <v>4.79</v>
      </c>
      <c r="S2698">
        <v>3.93</v>
      </c>
      <c r="T2698">
        <v>2.2400000000000002</v>
      </c>
      <c r="U2698">
        <v>5.58</v>
      </c>
      <c r="V2698">
        <v>3.44</v>
      </c>
      <c r="W2698">
        <v>2003</v>
      </c>
      <c r="X2698">
        <f t="shared" si="83"/>
        <v>0</v>
      </c>
    </row>
    <row r="2699" spans="1:24" ht="12.75" hidden="1" customHeight="1" x14ac:dyDescent="0.45">
      <c r="A2699">
        <v>61</v>
      </c>
      <c r="B2699" t="s">
        <v>94</v>
      </c>
      <c r="C2699" t="s">
        <v>161</v>
      </c>
      <c r="D2699" s="2" t="str">
        <f t="shared" si="82"/>
        <v>Toledo2003</v>
      </c>
      <c r="F2699">
        <v>8</v>
      </c>
      <c r="G2699">
        <v>4</v>
      </c>
      <c r="H2699" s="2">
        <v>0</v>
      </c>
      <c r="I2699">
        <v>2.27</v>
      </c>
      <c r="J2699">
        <v>-1.88</v>
      </c>
      <c r="K2699">
        <v>0.39</v>
      </c>
      <c r="L2699" s="2">
        <f>_xlfn.RANK.EQ(I2699, INDEX(CFB!$I$2:$I$1048576, MATCH(W2699, CFB!$W$2:$W$1048576, 0)):INDEX(CFB!$I$2:$I$1048576, MATCH(W2699, CFB!$W$2:$W$1048576, 0) + COUNTIF(CFB!$W$2:$W$1048576, W2699) - 1), 0)</f>
        <v>54</v>
      </c>
      <c r="M2699" s="2">
        <f>_xlfn.RANK.EQ(J2699, INDEX(CFB!$J$2:$J$1048576, MATCH(W2699, CFB!$W$2:$W$1048576, 0)):INDEX(CFB!$J$2:$J$1048576, MATCH(W2699, CFB!$W$2:$W$1048576, 0) + COUNTIF(CFB!$W$2:$W$1048576, W2699) - 1))</f>
        <v>76</v>
      </c>
      <c r="N2699" s="2">
        <f>RANK(K2699, INDEX(CFB!$K$2:$K$1048576, MATCH(W2699, CFB!$W$2:$W$1048576, 0)):INDEX(CFB!$K$2:$K$1048576, MATCH(W2699, CFB!$W$2:$W$1048576, 0) + COUNTIF(CFB!$W$2:$W$1048576, W2699) - 1))</f>
        <v>61</v>
      </c>
      <c r="O2699">
        <v>42.06</v>
      </c>
      <c r="P2699">
        <v>14.72</v>
      </c>
      <c r="Q2699">
        <v>8.81</v>
      </c>
      <c r="R2699">
        <v>6.38</v>
      </c>
      <c r="S2699">
        <v>5.23</v>
      </c>
      <c r="T2699">
        <v>3.51</v>
      </c>
      <c r="U2699">
        <v>6.97</v>
      </c>
      <c r="V2699">
        <v>4.82</v>
      </c>
      <c r="W2699">
        <v>2003</v>
      </c>
      <c r="X2699">
        <f t="shared" si="83"/>
        <v>0</v>
      </c>
    </row>
    <row r="2700" spans="1:24" ht="12.75" hidden="1" customHeight="1" x14ac:dyDescent="0.45">
      <c r="A2700">
        <v>62</v>
      </c>
      <c r="B2700" t="s">
        <v>126</v>
      </c>
      <c r="C2700" t="s">
        <v>178</v>
      </c>
      <c r="D2700" s="2" t="str">
        <f t="shared" si="82"/>
        <v>Hawaii2003</v>
      </c>
      <c r="F2700">
        <v>9</v>
      </c>
      <c r="G2700">
        <v>5</v>
      </c>
      <c r="H2700" s="2">
        <v>0</v>
      </c>
      <c r="I2700">
        <v>6.6</v>
      </c>
      <c r="J2700">
        <v>-6.39</v>
      </c>
      <c r="K2700">
        <v>0.21</v>
      </c>
      <c r="L2700" s="2">
        <f>_xlfn.RANK.EQ(I2700, INDEX(CFB!$I$2:$I$1048576, MATCH(W2700, CFB!$W$2:$W$1048576, 0)):INDEX(CFB!$I$2:$I$1048576, MATCH(W2700, CFB!$W$2:$W$1048576, 0) + COUNTIF(CFB!$W$2:$W$1048576, W2700) - 1), 0)</f>
        <v>15</v>
      </c>
      <c r="M2700" s="2">
        <f>_xlfn.RANK.EQ(J2700, INDEX(CFB!$J$2:$J$1048576, MATCH(W2700, CFB!$W$2:$W$1048576, 0)):INDEX(CFB!$J$2:$J$1048576, MATCH(W2700, CFB!$W$2:$W$1048576, 0) + COUNTIF(CFB!$W$2:$W$1048576, W2700) - 1))</f>
        <v>101</v>
      </c>
      <c r="N2700" s="2">
        <f>RANK(K2700, INDEX(CFB!$K$2:$K$1048576, MATCH(W2700, CFB!$W$2:$W$1048576, 0)):INDEX(CFB!$K$2:$K$1048576, MATCH(W2700, CFB!$W$2:$W$1048576, 0) + COUNTIF(CFB!$W$2:$W$1048576, W2700) - 1))</f>
        <v>62</v>
      </c>
      <c r="O2700">
        <v>42.96</v>
      </c>
      <c r="P2700">
        <v>19.41</v>
      </c>
      <c r="Q2700">
        <v>7.94</v>
      </c>
      <c r="R2700">
        <v>6.26</v>
      </c>
      <c r="S2700">
        <v>5.14</v>
      </c>
      <c r="T2700">
        <v>2.97</v>
      </c>
      <c r="U2700">
        <v>6.95</v>
      </c>
      <c r="V2700">
        <v>4.46</v>
      </c>
      <c r="W2700">
        <v>2003</v>
      </c>
      <c r="X2700">
        <f t="shared" si="83"/>
        <v>0</v>
      </c>
    </row>
    <row r="2701" spans="1:24" ht="12.75" hidden="1" customHeight="1" x14ac:dyDescent="0.45">
      <c r="A2701">
        <v>63</v>
      </c>
      <c r="B2701" t="s">
        <v>103</v>
      </c>
      <c r="C2701" t="s">
        <v>10</v>
      </c>
      <c r="D2701" s="2" t="str">
        <f t="shared" si="82"/>
        <v>Northwestern2003</v>
      </c>
      <c r="F2701">
        <v>6</v>
      </c>
      <c r="G2701">
        <v>7</v>
      </c>
      <c r="H2701" s="2">
        <v>0</v>
      </c>
      <c r="I2701">
        <v>-1.79</v>
      </c>
      <c r="J2701">
        <v>1.88</v>
      </c>
      <c r="K2701">
        <v>0.09</v>
      </c>
      <c r="L2701" s="2">
        <f>_xlfn.RANK.EQ(I2701, INDEX(CFB!$I$2:$I$1048576, MATCH(W2701, CFB!$W$2:$W$1048576, 0)):INDEX(CFB!$I$2:$I$1048576, MATCH(W2701, CFB!$W$2:$W$1048576, 0) + COUNTIF(CFB!$W$2:$W$1048576, W2701) - 1), 0)</f>
        <v>78</v>
      </c>
      <c r="M2701" s="2">
        <f>_xlfn.RANK.EQ(J2701, INDEX(CFB!$J$2:$J$1048576, MATCH(W2701, CFB!$W$2:$W$1048576, 0)):INDEX(CFB!$J$2:$J$1048576, MATCH(W2701, CFB!$W$2:$W$1048576, 0) + COUNTIF(CFB!$W$2:$W$1048576, W2701) - 1))</f>
        <v>46</v>
      </c>
      <c r="N2701" s="2">
        <f>RANK(K2701, INDEX(CFB!$K$2:$K$1048576, MATCH(W2701, CFB!$W$2:$W$1048576, 0)):INDEX(CFB!$K$2:$K$1048576, MATCH(W2701, CFB!$W$2:$W$1048576, 0) + COUNTIF(CFB!$W$2:$W$1048576, W2701) - 1))</f>
        <v>63</v>
      </c>
      <c r="O2701">
        <v>37.07</v>
      </c>
      <c r="P2701">
        <v>8.8699999999999992</v>
      </c>
      <c r="Q2701">
        <v>7.94</v>
      </c>
      <c r="R2701">
        <v>6.07</v>
      </c>
      <c r="S2701">
        <v>5.82</v>
      </c>
      <c r="T2701">
        <v>2.81</v>
      </c>
      <c r="U2701">
        <v>6.46</v>
      </c>
      <c r="V2701">
        <v>4.49</v>
      </c>
      <c r="W2701">
        <v>2003</v>
      </c>
      <c r="X2701">
        <f t="shared" si="83"/>
        <v>0</v>
      </c>
    </row>
    <row r="2702" spans="1:24" ht="12.75" hidden="1" customHeight="1" x14ac:dyDescent="0.45">
      <c r="A2702">
        <v>64</v>
      </c>
      <c r="B2702" t="s">
        <v>74</v>
      </c>
      <c r="C2702" t="s">
        <v>155</v>
      </c>
      <c r="D2702" s="2" t="str">
        <f t="shared" si="82"/>
        <v>Kentucky2003</v>
      </c>
      <c r="F2702">
        <v>4</v>
      </c>
      <c r="G2702">
        <v>8</v>
      </c>
      <c r="H2702" s="2">
        <v>0</v>
      </c>
      <c r="I2702">
        <v>2.36</v>
      </c>
      <c r="J2702">
        <v>-2.52</v>
      </c>
      <c r="K2702">
        <v>-0.16</v>
      </c>
      <c r="L2702" s="2">
        <f>_xlfn.RANK.EQ(I2702, INDEX(CFB!$I$2:$I$1048576, MATCH(W2702, CFB!$W$2:$W$1048576, 0)):INDEX(CFB!$I$2:$I$1048576, MATCH(W2702, CFB!$W$2:$W$1048576, 0) + COUNTIF(CFB!$W$2:$W$1048576, W2702) - 1), 0)</f>
        <v>52</v>
      </c>
      <c r="M2702" s="2">
        <f>_xlfn.RANK.EQ(J2702, INDEX(CFB!$J$2:$J$1048576, MATCH(W2702, CFB!$W$2:$W$1048576, 0)):INDEX(CFB!$J$2:$J$1048576, MATCH(W2702, CFB!$W$2:$W$1048576, 0) + COUNTIF(CFB!$W$2:$W$1048576, W2702) - 1))</f>
        <v>78</v>
      </c>
      <c r="N2702" s="2">
        <f>RANK(K2702, INDEX(CFB!$K$2:$K$1048576, MATCH(W2702, CFB!$W$2:$W$1048576, 0)):INDEX(CFB!$K$2:$K$1048576, MATCH(W2702, CFB!$W$2:$W$1048576, 0) + COUNTIF(CFB!$W$2:$W$1048576, W2702) - 1))</f>
        <v>64</v>
      </c>
      <c r="O2702">
        <v>41.27</v>
      </c>
      <c r="P2702">
        <v>13.09</v>
      </c>
      <c r="Q2702">
        <v>7.71</v>
      </c>
      <c r="R2702">
        <v>5.5</v>
      </c>
      <c r="S2702">
        <v>4.4000000000000004</v>
      </c>
      <c r="T2702">
        <v>2.95</v>
      </c>
      <c r="U2702">
        <v>5.87</v>
      </c>
      <c r="V2702">
        <v>4.0999999999999996</v>
      </c>
      <c r="W2702">
        <v>2003</v>
      </c>
      <c r="X2702">
        <f t="shared" si="83"/>
        <v>0</v>
      </c>
    </row>
    <row r="2703" spans="1:24" ht="12.75" hidden="1" customHeight="1" x14ac:dyDescent="0.45">
      <c r="A2703">
        <v>65</v>
      </c>
      <c r="B2703" t="s">
        <v>50</v>
      </c>
      <c r="C2703" t="s">
        <v>31</v>
      </c>
      <c r="D2703" s="2" t="str">
        <f t="shared" si="82"/>
        <v>Nevada-Las Vegas2003</v>
      </c>
      <c r="F2703">
        <v>6</v>
      </c>
      <c r="G2703">
        <v>6</v>
      </c>
      <c r="H2703" s="2">
        <v>0</v>
      </c>
      <c r="I2703">
        <v>-3.06</v>
      </c>
      <c r="J2703">
        <v>2.8</v>
      </c>
      <c r="K2703">
        <v>-0.26</v>
      </c>
      <c r="L2703" s="2">
        <f>_xlfn.RANK.EQ(I2703, INDEX(CFB!$I$2:$I$1048576, MATCH(W2703, CFB!$W$2:$W$1048576, 0)):INDEX(CFB!$I$2:$I$1048576, MATCH(W2703, CFB!$W$2:$W$1048576, 0) + COUNTIF(CFB!$W$2:$W$1048576, W2703) - 1), 0)</f>
        <v>82</v>
      </c>
      <c r="M2703" s="2">
        <f>_xlfn.RANK.EQ(J2703, INDEX(CFB!$J$2:$J$1048576, MATCH(W2703, CFB!$W$2:$W$1048576, 0)):INDEX(CFB!$J$2:$J$1048576, MATCH(W2703, CFB!$W$2:$W$1048576, 0) + COUNTIF(CFB!$W$2:$W$1048576, W2703) - 1))</f>
        <v>37</v>
      </c>
      <c r="N2703" s="2">
        <f>RANK(K2703, INDEX(CFB!$K$2:$K$1048576, MATCH(W2703, CFB!$W$2:$W$1048576, 0)):INDEX(CFB!$K$2:$K$1048576, MATCH(W2703, CFB!$W$2:$W$1048576, 0) + COUNTIF(CFB!$W$2:$W$1048576, W2703) - 1))</f>
        <v>65</v>
      </c>
      <c r="O2703">
        <v>34.950000000000003</v>
      </c>
      <c r="P2703">
        <v>9.2899999999999991</v>
      </c>
      <c r="Q2703">
        <v>7.08</v>
      </c>
      <c r="R2703">
        <v>5.47</v>
      </c>
      <c r="S2703">
        <v>4.22</v>
      </c>
      <c r="T2703">
        <v>2.46</v>
      </c>
      <c r="U2703">
        <v>5.38</v>
      </c>
      <c r="V2703">
        <v>3.97</v>
      </c>
      <c r="W2703">
        <v>2003</v>
      </c>
      <c r="X2703">
        <f t="shared" si="83"/>
        <v>0</v>
      </c>
    </row>
    <row r="2704" spans="1:24" ht="12.75" hidden="1" customHeight="1" x14ac:dyDescent="0.45">
      <c r="A2704">
        <v>66</v>
      </c>
      <c r="B2704" t="s">
        <v>55</v>
      </c>
      <c r="C2704" t="s">
        <v>182</v>
      </c>
      <c r="D2704" s="2" t="str">
        <f t="shared" si="82"/>
        <v>Kansas2003</v>
      </c>
      <c r="F2704">
        <v>6</v>
      </c>
      <c r="G2704">
        <v>7</v>
      </c>
      <c r="H2704" s="2">
        <v>0</v>
      </c>
      <c r="I2704">
        <v>3.99</v>
      </c>
      <c r="J2704">
        <v>-4.58</v>
      </c>
      <c r="K2704">
        <v>-0.59</v>
      </c>
      <c r="L2704" s="2">
        <f>_xlfn.RANK.EQ(I2704, INDEX(CFB!$I$2:$I$1048576, MATCH(W2704, CFB!$W$2:$W$1048576, 0)):INDEX(CFB!$I$2:$I$1048576, MATCH(W2704, CFB!$W$2:$W$1048576, 0) + COUNTIF(CFB!$W$2:$W$1048576, W2704) - 1), 0)</f>
        <v>37</v>
      </c>
      <c r="M2704" s="2">
        <f>_xlfn.RANK.EQ(J2704, INDEX(CFB!$J$2:$J$1048576, MATCH(W2704, CFB!$W$2:$W$1048576, 0)):INDEX(CFB!$J$2:$J$1048576, MATCH(W2704, CFB!$W$2:$W$1048576, 0) + COUNTIF(CFB!$W$2:$W$1048576, W2704) - 1))</f>
        <v>88</v>
      </c>
      <c r="N2704" s="2">
        <f>RANK(K2704, INDEX(CFB!$K$2:$K$1048576, MATCH(W2704, CFB!$W$2:$W$1048576, 0)):INDEX(CFB!$K$2:$K$1048576, MATCH(W2704, CFB!$W$2:$W$1048576, 0) + COUNTIF(CFB!$W$2:$W$1048576, W2704) - 1))</f>
        <v>66</v>
      </c>
      <c r="O2704">
        <v>42.67</v>
      </c>
      <c r="P2704">
        <v>17.170000000000002</v>
      </c>
      <c r="Q2704">
        <v>9.43</v>
      </c>
      <c r="R2704">
        <v>5.83</v>
      </c>
      <c r="S2704">
        <v>5.17</v>
      </c>
      <c r="T2704">
        <v>4.05</v>
      </c>
      <c r="U2704">
        <v>7</v>
      </c>
      <c r="V2704">
        <v>4.92</v>
      </c>
      <c r="W2704">
        <v>2003</v>
      </c>
      <c r="X2704">
        <f t="shared" si="83"/>
        <v>0</v>
      </c>
    </row>
    <row r="2705" spans="1:24" ht="12.75" hidden="1" customHeight="1" x14ac:dyDescent="0.45">
      <c r="A2705">
        <v>67</v>
      </c>
      <c r="B2705" t="s">
        <v>147</v>
      </c>
      <c r="C2705" t="s">
        <v>178</v>
      </c>
      <c r="D2705" s="2" t="str">
        <f t="shared" si="82"/>
        <v>Tulsa2003</v>
      </c>
      <c r="F2705">
        <v>8</v>
      </c>
      <c r="G2705">
        <v>5</v>
      </c>
      <c r="H2705" s="2">
        <v>0</v>
      </c>
      <c r="I2705">
        <v>1.0900000000000001</v>
      </c>
      <c r="J2705">
        <v>-1.72</v>
      </c>
      <c r="K2705">
        <v>-0.63</v>
      </c>
      <c r="L2705" s="2">
        <f>_xlfn.RANK.EQ(I2705, INDEX(CFB!$I$2:$I$1048576, MATCH(W2705, CFB!$W$2:$W$1048576, 0)):INDEX(CFB!$I$2:$I$1048576, MATCH(W2705, CFB!$W$2:$W$1048576, 0) + COUNTIF(CFB!$W$2:$W$1048576, W2705) - 1), 0)</f>
        <v>61</v>
      </c>
      <c r="M2705" s="2">
        <f>_xlfn.RANK.EQ(J2705, INDEX(CFB!$J$2:$J$1048576, MATCH(W2705, CFB!$W$2:$W$1048576, 0)):INDEX(CFB!$J$2:$J$1048576, MATCH(W2705, CFB!$W$2:$W$1048576, 0) + COUNTIF(CFB!$W$2:$W$1048576, W2705) - 1))</f>
        <v>73</v>
      </c>
      <c r="N2705" s="2">
        <f>RANK(K2705, INDEX(CFB!$K$2:$K$1048576, MATCH(W2705, CFB!$W$2:$W$1048576, 0)):INDEX(CFB!$K$2:$K$1048576, MATCH(W2705, CFB!$W$2:$W$1048576, 0) + COUNTIF(CFB!$W$2:$W$1048576, W2705) - 1))</f>
        <v>67</v>
      </c>
      <c r="O2705">
        <v>38.72</v>
      </c>
      <c r="P2705">
        <v>17.21</v>
      </c>
      <c r="Q2705">
        <v>7.75</v>
      </c>
      <c r="R2705">
        <v>5.26</v>
      </c>
      <c r="S2705">
        <v>5.53</v>
      </c>
      <c r="T2705">
        <v>3.63</v>
      </c>
      <c r="U2705">
        <v>6.35</v>
      </c>
      <c r="V2705">
        <v>4.38</v>
      </c>
      <c r="W2705">
        <v>2003</v>
      </c>
      <c r="X2705">
        <f t="shared" si="83"/>
        <v>0</v>
      </c>
    </row>
    <row r="2706" spans="1:24" ht="12.75" hidden="1" customHeight="1" x14ac:dyDescent="0.45">
      <c r="A2706">
        <v>68</v>
      </c>
      <c r="B2706" t="s">
        <v>113</v>
      </c>
      <c r="C2706" t="s">
        <v>174</v>
      </c>
      <c r="D2706" s="2" t="str">
        <f t="shared" si="82"/>
        <v>North Texas2003</v>
      </c>
      <c r="F2706">
        <v>9</v>
      </c>
      <c r="G2706">
        <v>4</v>
      </c>
      <c r="H2706" s="2">
        <v>0</v>
      </c>
      <c r="I2706">
        <v>-1.08</v>
      </c>
      <c r="J2706">
        <v>0.28000000000000003</v>
      </c>
      <c r="K2706">
        <v>-0.81</v>
      </c>
      <c r="L2706" s="2">
        <f>_xlfn.RANK.EQ(I2706, INDEX(CFB!$I$2:$I$1048576, MATCH(W2706, CFB!$W$2:$W$1048576, 0)):INDEX(CFB!$I$2:$I$1048576, MATCH(W2706, CFB!$W$2:$W$1048576, 0) + COUNTIF(CFB!$W$2:$W$1048576, W2706) - 1), 0)</f>
        <v>73</v>
      </c>
      <c r="M2706" s="2">
        <f>_xlfn.RANK.EQ(J2706, INDEX(CFB!$J$2:$J$1048576, MATCH(W2706, CFB!$W$2:$W$1048576, 0)):INDEX(CFB!$J$2:$J$1048576, MATCH(W2706, CFB!$W$2:$W$1048576, 0) + COUNTIF(CFB!$W$2:$W$1048576, W2706) - 1))</f>
        <v>60</v>
      </c>
      <c r="N2706" s="2">
        <f>RANK(K2706, INDEX(CFB!$K$2:$K$1048576, MATCH(W2706, CFB!$W$2:$W$1048576, 0)):INDEX(CFB!$K$2:$K$1048576, MATCH(W2706, CFB!$W$2:$W$1048576, 0) + COUNTIF(CFB!$W$2:$W$1048576, W2706) - 1))</f>
        <v>68</v>
      </c>
      <c r="O2706">
        <v>37.26</v>
      </c>
      <c r="P2706">
        <v>12.66</v>
      </c>
      <c r="Q2706">
        <v>10.039999999999999</v>
      </c>
      <c r="R2706">
        <v>6.21</v>
      </c>
      <c r="S2706">
        <v>4.87</v>
      </c>
      <c r="T2706">
        <v>2.19</v>
      </c>
      <c r="U2706">
        <v>6.33</v>
      </c>
      <c r="V2706">
        <v>4.2</v>
      </c>
      <c r="W2706">
        <v>2003</v>
      </c>
      <c r="X2706">
        <f t="shared" si="83"/>
        <v>0</v>
      </c>
    </row>
    <row r="2707" spans="1:24" ht="12.75" hidden="1" customHeight="1" x14ac:dyDescent="0.45">
      <c r="A2707">
        <v>69</v>
      </c>
      <c r="B2707" t="s">
        <v>28</v>
      </c>
      <c r="C2707" t="s">
        <v>180</v>
      </c>
      <c r="D2707" s="2" t="str">
        <f t="shared" si="82"/>
        <v>Arizona State2003</v>
      </c>
      <c r="F2707">
        <v>5</v>
      </c>
      <c r="G2707">
        <v>7</v>
      </c>
      <c r="H2707" s="2">
        <v>0</v>
      </c>
      <c r="I2707">
        <v>-0.01</v>
      </c>
      <c r="J2707">
        <v>-0.85</v>
      </c>
      <c r="K2707">
        <v>-0.86</v>
      </c>
      <c r="L2707" s="2">
        <f>_xlfn.RANK.EQ(I2707, INDEX(CFB!$I$2:$I$1048576, MATCH(W2707, CFB!$W$2:$W$1048576, 0)):INDEX(CFB!$I$2:$I$1048576, MATCH(W2707, CFB!$W$2:$W$1048576, 0) + COUNTIF(CFB!$W$2:$W$1048576, W2707) - 1), 0)</f>
        <v>70</v>
      </c>
      <c r="M2707" s="2">
        <f>_xlfn.RANK.EQ(J2707, INDEX(CFB!$J$2:$J$1048576, MATCH(W2707, CFB!$W$2:$W$1048576, 0)):INDEX(CFB!$J$2:$J$1048576, MATCH(W2707, CFB!$W$2:$W$1048576, 0) + COUNTIF(CFB!$W$2:$W$1048576, W2707) - 1))</f>
        <v>67</v>
      </c>
      <c r="N2707" s="2">
        <f>RANK(K2707, INDEX(CFB!$K$2:$K$1048576, MATCH(W2707, CFB!$W$2:$W$1048576, 0)):INDEX(CFB!$K$2:$K$1048576, MATCH(W2707, CFB!$W$2:$W$1048576, 0) + COUNTIF(CFB!$W$2:$W$1048576, W2707) - 1))</f>
        <v>69</v>
      </c>
      <c r="O2707">
        <v>38.67</v>
      </c>
      <c r="P2707">
        <v>13.24</v>
      </c>
      <c r="Q2707">
        <v>8.6199999999999992</v>
      </c>
      <c r="R2707">
        <v>6.46</v>
      </c>
      <c r="S2707">
        <v>5.05</v>
      </c>
      <c r="T2707">
        <v>2.84</v>
      </c>
      <c r="U2707">
        <v>6.76</v>
      </c>
      <c r="V2707">
        <v>4.5199999999999996</v>
      </c>
      <c r="W2707">
        <v>2003</v>
      </c>
      <c r="X2707">
        <f t="shared" si="83"/>
        <v>0</v>
      </c>
    </row>
    <row r="2708" spans="1:24" ht="12.75" hidden="1" customHeight="1" x14ac:dyDescent="0.45">
      <c r="A2708">
        <v>70</v>
      </c>
      <c r="B2708" t="s">
        <v>56</v>
      </c>
      <c r="C2708" t="s">
        <v>179</v>
      </c>
      <c r="D2708" s="2" t="str">
        <f t="shared" si="82"/>
        <v>Rutgers2003</v>
      </c>
      <c r="F2708">
        <v>5</v>
      </c>
      <c r="G2708">
        <v>7</v>
      </c>
      <c r="H2708" s="2">
        <v>0</v>
      </c>
      <c r="I2708">
        <v>2.96</v>
      </c>
      <c r="J2708">
        <v>-4.6100000000000003</v>
      </c>
      <c r="K2708">
        <v>-1.65</v>
      </c>
      <c r="L2708" s="2">
        <f>_xlfn.RANK.EQ(I2708, INDEX(CFB!$I$2:$I$1048576, MATCH(W2708, CFB!$W$2:$W$1048576, 0)):INDEX(CFB!$I$2:$I$1048576, MATCH(W2708, CFB!$W$2:$W$1048576, 0) + COUNTIF(CFB!$W$2:$W$1048576, W2708) - 1), 0)</f>
        <v>46</v>
      </c>
      <c r="M2708" s="2">
        <f>_xlfn.RANK.EQ(J2708, INDEX(CFB!$J$2:$J$1048576, MATCH(W2708, CFB!$W$2:$W$1048576, 0)):INDEX(CFB!$J$2:$J$1048576, MATCH(W2708, CFB!$W$2:$W$1048576, 0) + COUNTIF(CFB!$W$2:$W$1048576, W2708) - 1))</f>
        <v>89</v>
      </c>
      <c r="N2708" s="2">
        <f>RANK(K2708, INDEX(CFB!$K$2:$K$1048576, MATCH(W2708, CFB!$W$2:$W$1048576, 0)):INDEX(CFB!$K$2:$K$1048576, MATCH(W2708, CFB!$W$2:$W$1048576, 0) + COUNTIF(CFB!$W$2:$W$1048576, W2708) - 1))</f>
        <v>70</v>
      </c>
      <c r="O2708">
        <v>41.4</v>
      </c>
      <c r="P2708">
        <v>16.55</v>
      </c>
      <c r="Q2708">
        <v>8.1199999999999992</v>
      </c>
      <c r="R2708">
        <v>6.3</v>
      </c>
      <c r="S2708">
        <v>4.3600000000000003</v>
      </c>
      <c r="T2708">
        <v>3.27</v>
      </c>
      <c r="U2708">
        <v>5.97</v>
      </c>
      <c r="V2708">
        <v>4.66</v>
      </c>
      <c r="W2708">
        <v>2003</v>
      </c>
      <c r="X2708">
        <f t="shared" si="83"/>
        <v>0</v>
      </c>
    </row>
    <row r="2709" spans="1:24" ht="12.75" hidden="1" customHeight="1" x14ac:dyDescent="0.45">
      <c r="A2709">
        <v>71</v>
      </c>
      <c r="B2709" t="s">
        <v>111</v>
      </c>
      <c r="C2709" t="s">
        <v>178</v>
      </c>
      <c r="D2709" s="2" t="str">
        <f t="shared" si="82"/>
        <v>Fresno State2003</v>
      </c>
      <c r="F2709">
        <v>9</v>
      </c>
      <c r="G2709">
        <v>5</v>
      </c>
      <c r="H2709" s="2">
        <v>0</v>
      </c>
      <c r="I2709">
        <v>-3.18</v>
      </c>
      <c r="J2709">
        <v>1.5</v>
      </c>
      <c r="K2709">
        <v>-1.69</v>
      </c>
      <c r="L2709" s="2">
        <f>_xlfn.RANK.EQ(I2709, INDEX(CFB!$I$2:$I$1048576, MATCH(W2709, CFB!$W$2:$W$1048576, 0)):INDEX(CFB!$I$2:$I$1048576, MATCH(W2709, CFB!$W$2:$W$1048576, 0) + COUNTIF(CFB!$W$2:$W$1048576, W2709) - 1), 0)</f>
        <v>83</v>
      </c>
      <c r="M2709" s="2">
        <f>_xlfn.RANK.EQ(J2709, INDEX(CFB!$J$2:$J$1048576, MATCH(W2709, CFB!$W$2:$W$1048576, 0)):INDEX(CFB!$J$2:$J$1048576, MATCH(W2709, CFB!$W$2:$W$1048576, 0) + COUNTIF(CFB!$W$2:$W$1048576, W2709) - 1))</f>
        <v>51</v>
      </c>
      <c r="N2709" s="2">
        <f>RANK(K2709, INDEX(CFB!$K$2:$K$1048576, MATCH(W2709, CFB!$W$2:$W$1048576, 0)):INDEX(CFB!$K$2:$K$1048576, MATCH(W2709, CFB!$W$2:$W$1048576, 0) + COUNTIF(CFB!$W$2:$W$1048576, W2709) - 1))</f>
        <v>71</v>
      </c>
      <c r="O2709">
        <v>33.229999999999997</v>
      </c>
      <c r="P2709">
        <v>10.54</v>
      </c>
      <c r="Q2709">
        <v>6.86</v>
      </c>
      <c r="R2709">
        <v>5.05</v>
      </c>
      <c r="S2709">
        <v>5.0599999999999996</v>
      </c>
      <c r="T2709">
        <v>3.95</v>
      </c>
      <c r="U2709">
        <v>5.82</v>
      </c>
      <c r="V2709">
        <v>4.4800000000000004</v>
      </c>
      <c r="W2709">
        <v>2003</v>
      </c>
      <c r="X2709">
        <f t="shared" si="83"/>
        <v>0</v>
      </c>
    </row>
    <row r="2710" spans="1:24" ht="12.75" hidden="1" customHeight="1" x14ac:dyDescent="0.45">
      <c r="A2710">
        <v>72</v>
      </c>
      <c r="B2710" t="s">
        <v>51</v>
      </c>
      <c r="C2710" t="s">
        <v>12</v>
      </c>
      <c r="D2710" s="2" t="str">
        <f t="shared" si="82"/>
        <v>Navy2003</v>
      </c>
      <c r="F2710">
        <v>8</v>
      </c>
      <c r="G2710">
        <v>5</v>
      </c>
      <c r="H2710" s="2">
        <v>0</v>
      </c>
      <c r="I2710">
        <v>-1.1100000000000001</v>
      </c>
      <c r="J2710">
        <v>-0.62</v>
      </c>
      <c r="K2710">
        <v>-1.73</v>
      </c>
      <c r="L2710" s="2">
        <f>_xlfn.RANK.EQ(I2710, INDEX(CFB!$I$2:$I$1048576, MATCH(W2710, CFB!$W$2:$W$1048576, 0)):INDEX(CFB!$I$2:$I$1048576, MATCH(W2710, CFB!$W$2:$W$1048576, 0) + COUNTIF(CFB!$W$2:$W$1048576, W2710) - 1), 0)</f>
        <v>74</v>
      </c>
      <c r="M2710" s="2">
        <f>_xlfn.RANK.EQ(J2710, INDEX(CFB!$J$2:$J$1048576, MATCH(W2710, CFB!$W$2:$W$1048576, 0)):INDEX(CFB!$J$2:$J$1048576, MATCH(W2710, CFB!$W$2:$W$1048576, 0) + COUNTIF(CFB!$W$2:$W$1048576, W2710) - 1))</f>
        <v>66</v>
      </c>
      <c r="N2710" s="2">
        <f>RANK(K2710, INDEX(CFB!$K$2:$K$1048576, MATCH(W2710, CFB!$W$2:$W$1048576, 0)):INDEX(CFB!$K$2:$K$1048576, MATCH(W2710, CFB!$W$2:$W$1048576, 0) + COUNTIF(CFB!$W$2:$W$1048576, W2710) - 1))</f>
        <v>72</v>
      </c>
      <c r="O2710">
        <v>37.380000000000003</v>
      </c>
      <c r="P2710">
        <v>12.51</v>
      </c>
      <c r="Q2710">
        <v>8.85</v>
      </c>
      <c r="R2710">
        <v>5.64</v>
      </c>
      <c r="S2710">
        <v>5.97</v>
      </c>
      <c r="T2710">
        <v>3.52</v>
      </c>
      <c r="U2710">
        <v>6.5</v>
      </c>
      <c r="V2710">
        <v>4.45</v>
      </c>
      <c r="W2710">
        <v>2003</v>
      </c>
      <c r="X2710">
        <f t="shared" si="83"/>
        <v>0</v>
      </c>
    </row>
    <row r="2711" spans="1:24" ht="12.75" hidden="1" customHeight="1" x14ac:dyDescent="0.45">
      <c r="A2711">
        <v>73</v>
      </c>
      <c r="B2711" t="s">
        <v>146</v>
      </c>
      <c r="C2711" t="s">
        <v>31</v>
      </c>
      <c r="D2711" s="2" t="str">
        <f t="shared" si="82"/>
        <v>San Diego State2003</v>
      </c>
      <c r="F2711">
        <v>6</v>
      </c>
      <c r="G2711">
        <v>6</v>
      </c>
      <c r="H2711" s="2">
        <v>0</v>
      </c>
      <c r="I2711">
        <v>-7.19</v>
      </c>
      <c r="J2711">
        <v>4.88</v>
      </c>
      <c r="K2711">
        <v>-2.31</v>
      </c>
      <c r="L2711" s="2">
        <f>_xlfn.RANK.EQ(I2711, INDEX(CFB!$I$2:$I$1048576, MATCH(W2711, CFB!$W$2:$W$1048576, 0)):INDEX(CFB!$I$2:$I$1048576, MATCH(W2711, CFB!$W$2:$W$1048576, 0) + COUNTIF(CFB!$W$2:$W$1048576, W2711) - 1), 0)</f>
        <v>103</v>
      </c>
      <c r="M2711" s="2">
        <f>_xlfn.RANK.EQ(J2711, INDEX(CFB!$J$2:$J$1048576, MATCH(W2711, CFB!$W$2:$W$1048576, 0)):INDEX(CFB!$J$2:$J$1048576, MATCH(W2711, CFB!$W$2:$W$1048576, 0) + COUNTIF(CFB!$W$2:$W$1048576, W2711) - 1))</f>
        <v>24</v>
      </c>
      <c r="N2711" s="2">
        <f>RANK(K2711, INDEX(CFB!$K$2:$K$1048576, MATCH(W2711, CFB!$W$2:$W$1048576, 0)):INDEX(CFB!$K$2:$K$1048576, MATCH(W2711, CFB!$W$2:$W$1048576, 0) + COUNTIF(CFB!$W$2:$W$1048576, W2711) - 1))</f>
        <v>73</v>
      </c>
      <c r="O2711">
        <v>30.82</v>
      </c>
      <c r="P2711">
        <v>7.24</v>
      </c>
      <c r="Q2711">
        <v>7.1</v>
      </c>
      <c r="R2711">
        <v>4.41</v>
      </c>
      <c r="S2711">
        <v>4.62</v>
      </c>
      <c r="T2711">
        <v>2.72</v>
      </c>
      <c r="U2711">
        <v>5.79</v>
      </c>
      <c r="V2711">
        <v>3.59</v>
      </c>
      <c r="W2711">
        <v>2003</v>
      </c>
      <c r="X2711">
        <f t="shared" si="83"/>
        <v>0</v>
      </c>
    </row>
    <row r="2712" spans="1:24" ht="12.75" hidden="1" customHeight="1" x14ac:dyDescent="0.45">
      <c r="A2712">
        <v>74</v>
      </c>
      <c r="B2712" t="s">
        <v>112</v>
      </c>
      <c r="C2712" t="s">
        <v>180</v>
      </c>
      <c r="D2712" s="2" t="str">
        <f t="shared" si="82"/>
        <v>Stanford2003</v>
      </c>
      <c r="F2712">
        <v>4</v>
      </c>
      <c r="G2712">
        <v>7</v>
      </c>
      <c r="H2712" s="2">
        <v>0</v>
      </c>
      <c r="I2712">
        <v>-5.48</v>
      </c>
      <c r="J2712">
        <v>2.66</v>
      </c>
      <c r="K2712">
        <v>-2.82</v>
      </c>
      <c r="L2712" s="2">
        <f>_xlfn.RANK.EQ(I2712, INDEX(CFB!$I$2:$I$1048576, MATCH(W2712, CFB!$W$2:$W$1048576, 0)):INDEX(CFB!$I$2:$I$1048576, MATCH(W2712, CFB!$W$2:$W$1048576, 0) + COUNTIF(CFB!$W$2:$W$1048576, W2712) - 1), 0)</f>
        <v>96</v>
      </c>
      <c r="M2712" s="2">
        <f>_xlfn.RANK.EQ(J2712, INDEX(CFB!$J$2:$J$1048576, MATCH(W2712, CFB!$W$2:$W$1048576, 0)):INDEX(CFB!$J$2:$J$1048576, MATCH(W2712, CFB!$W$2:$W$1048576, 0) + COUNTIF(CFB!$W$2:$W$1048576, W2712) - 1))</f>
        <v>39</v>
      </c>
      <c r="N2712" s="2">
        <f>RANK(K2712, INDEX(CFB!$K$2:$K$1048576, MATCH(W2712, CFB!$W$2:$W$1048576, 0)):INDEX(CFB!$K$2:$K$1048576, MATCH(W2712, CFB!$W$2:$W$1048576, 0) + COUNTIF(CFB!$W$2:$W$1048576, W2712) - 1))</f>
        <v>74</v>
      </c>
      <c r="O2712">
        <v>32.04</v>
      </c>
      <c r="P2712">
        <v>14.24</v>
      </c>
      <c r="Q2712">
        <v>6.76</v>
      </c>
      <c r="R2712">
        <v>5.6</v>
      </c>
      <c r="S2712">
        <v>4.22</v>
      </c>
      <c r="T2712">
        <v>3.18</v>
      </c>
      <c r="U2712">
        <v>5.26</v>
      </c>
      <c r="V2712">
        <v>4.5599999999999996</v>
      </c>
      <c r="W2712">
        <v>2003</v>
      </c>
      <c r="X2712">
        <f t="shared" si="83"/>
        <v>0</v>
      </c>
    </row>
    <row r="2713" spans="1:24" ht="12.75" hidden="1" customHeight="1" x14ac:dyDescent="0.45">
      <c r="A2713">
        <v>75</v>
      </c>
      <c r="B2713" t="s">
        <v>32</v>
      </c>
      <c r="C2713" t="s">
        <v>31</v>
      </c>
      <c r="D2713" s="2" t="str">
        <f t="shared" si="82"/>
        <v>BYU2003</v>
      </c>
      <c r="F2713">
        <v>4</v>
      </c>
      <c r="G2713">
        <v>8</v>
      </c>
      <c r="H2713" s="2">
        <v>0</v>
      </c>
      <c r="I2713">
        <v>-5.08</v>
      </c>
      <c r="J2713">
        <v>2.13</v>
      </c>
      <c r="K2713">
        <v>-2.95</v>
      </c>
      <c r="L2713" s="2">
        <f>_xlfn.RANK.EQ(I2713, INDEX(CFB!$I$2:$I$1048576, MATCH(W2713, CFB!$W$2:$W$1048576, 0)):INDEX(CFB!$I$2:$I$1048576, MATCH(W2713, CFB!$W$2:$W$1048576, 0) + COUNTIF(CFB!$W$2:$W$1048576, W2713) - 1), 0)</f>
        <v>95</v>
      </c>
      <c r="M2713" s="2">
        <f>_xlfn.RANK.EQ(J2713, INDEX(CFB!$J$2:$J$1048576, MATCH(W2713, CFB!$W$2:$W$1048576, 0)):INDEX(CFB!$J$2:$J$1048576, MATCH(W2713, CFB!$W$2:$W$1048576, 0) + COUNTIF(CFB!$W$2:$W$1048576, W2713) - 1))</f>
        <v>44</v>
      </c>
      <c r="N2713" s="2">
        <f>RANK(K2713, INDEX(CFB!$K$2:$K$1048576, MATCH(W2713, CFB!$W$2:$W$1048576, 0)):INDEX(CFB!$K$2:$K$1048576, MATCH(W2713, CFB!$W$2:$W$1048576, 0) + COUNTIF(CFB!$W$2:$W$1048576, W2713) - 1))</f>
        <v>75</v>
      </c>
      <c r="O2713">
        <v>33.130000000000003</v>
      </c>
      <c r="P2713">
        <v>11.2</v>
      </c>
      <c r="Q2713">
        <v>7.36</v>
      </c>
      <c r="R2713">
        <v>5.12</v>
      </c>
      <c r="S2713">
        <v>4.3899999999999997</v>
      </c>
      <c r="T2713">
        <v>2.17</v>
      </c>
      <c r="U2713">
        <v>5.77</v>
      </c>
      <c r="V2713">
        <v>3.46</v>
      </c>
      <c r="W2713">
        <v>2003</v>
      </c>
      <c r="X2713">
        <f t="shared" si="83"/>
        <v>0</v>
      </c>
    </row>
    <row r="2714" spans="1:24" ht="12.75" hidden="1" customHeight="1" x14ac:dyDescent="0.45">
      <c r="A2714">
        <v>76</v>
      </c>
      <c r="B2714" t="s">
        <v>60</v>
      </c>
      <c r="C2714" t="s">
        <v>23</v>
      </c>
      <c r="D2714" s="2" t="str">
        <f t="shared" si="82"/>
        <v>Duke2003</v>
      </c>
      <c r="F2714">
        <v>4</v>
      </c>
      <c r="G2714">
        <v>8</v>
      </c>
      <c r="H2714" s="2">
        <v>0</v>
      </c>
      <c r="I2714">
        <v>-4.87</v>
      </c>
      <c r="J2714">
        <v>1.85</v>
      </c>
      <c r="K2714">
        <v>-3.02</v>
      </c>
      <c r="L2714" s="2">
        <f>_xlfn.RANK.EQ(I2714, INDEX(CFB!$I$2:$I$1048576, MATCH(W2714, CFB!$W$2:$W$1048576, 0)):INDEX(CFB!$I$2:$I$1048576, MATCH(W2714, CFB!$W$2:$W$1048576, 0) + COUNTIF(CFB!$W$2:$W$1048576, W2714) - 1), 0)</f>
        <v>93</v>
      </c>
      <c r="M2714" s="2">
        <f>_xlfn.RANK.EQ(J2714, INDEX(CFB!$J$2:$J$1048576, MATCH(W2714, CFB!$W$2:$W$1048576, 0)):INDEX(CFB!$J$2:$J$1048576, MATCH(W2714, CFB!$W$2:$W$1048576, 0) + COUNTIF(CFB!$W$2:$W$1048576, W2714) - 1))</f>
        <v>47</v>
      </c>
      <c r="N2714" s="2">
        <f>RANK(K2714, INDEX(CFB!$K$2:$K$1048576, MATCH(W2714, CFB!$W$2:$W$1048576, 0)):INDEX(CFB!$K$2:$K$1048576, MATCH(W2714, CFB!$W$2:$W$1048576, 0) + COUNTIF(CFB!$W$2:$W$1048576, W2714) - 1))</f>
        <v>76</v>
      </c>
      <c r="O2714">
        <v>33.99</v>
      </c>
      <c r="P2714">
        <v>12.05</v>
      </c>
      <c r="Q2714">
        <v>7.17</v>
      </c>
      <c r="R2714">
        <v>5.75</v>
      </c>
      <c r="S2714">
        <v>4.8099999999999996</v>
      </c>
      <c r="T2714">
        <v>3.22</v>
      </c>
      <c r="U2714">
        <v>5.66</v>
      </c>
      <c r="V2714">
        <v>4.42</v>
      </c>
      <c r="W2714">
        <v>2003</v>
      </c>
      <c r="X2714">
        <f t="shared" si="83"/>
        <v>0</v>
      </c>
    </row>
    <row r="2715" spans="1:24" ht="12.75" hidden="1" customHeight="1" x14ac:dyDescent="0.45">
      <c r="A2715">
        <v>77</v>
      </c>
      <c r="B2715" t="s">
        <v>34</v>
      </c>
      <c r="C2715" t="s">
        <v>181</v>
      </c>
      <c r="D2715" s="2" t="str">
        <f t="shared" si="82"/>
        <v>Texas A&amp;M2003</v>
      </c>
      <c r="F2715">
        <v>4</v>
      </c>
      <c r="G2715">
        <v>8</v>
      </c>
      <c r="H2715" s="2">
        <v>0</v>
      </c>
      <c r="I2715">
        <v>0.09</v>
      </c>
      <c r="J2715">
        <v>-3.55</v>
      </c>
      <c r="K2715">
        <v>-3.46</v>
      </c>
      <c r="L2715" s="2">
        <f>_xlfn.RANK.EQ(I2715, INDEX(CFB!$I$2:$I$1048576, MATCH(W2715, CFB!$W$2:$W$1048576, 0)):INDEX(CFB!$I$2:$I$1048576, MATCH(W2715, CFB!$W$2:$W$1048576, 0) + COUNTIF(CFB!$W$2:$W$1048576, W2715) - 1), 0)</f>
        <v>68</v>
      </c>
      <c r="M2715" s="2">
        <f>_xlfn.RANK.EQ(J2715, INDEX(CFB!$J$2:$J$1048576, MATCH(W2715, CFB!$W$2:$W$1048576, 0)):INDEX(CFB!$J$2:$J$1048576, MATCH(W2715, CFB!$W$2:$W$1048576, 0) + COUNTIF(CFB!$W$2:$W$1048576, W2715) - 1))</f>
        <v>81</v>
      </c>
      <c r="N2715" s="2">
        <f>RANK(K2715, INDEX(CFB!$K$2:$K$1048576, MATCH(W2715, CFB!$W$2:$W$1048576, 0)):INDEX(CFB!$K$2:$K$1048576, MATCH(W2715, CFB!$W$2:$W$1048576, 0) + COUNTIF(CFB!$W$2:$W$1048576, W2715) - 1))</f>
        <v>77</v>
      </c>
      <c r="O2715">
        <v>40.840000000000003</v>
      </c>
      <c r="P2715">
        <v>20.56</v>
      </c>
      <c r="Q2715">
        <v>9.4700000000000006</v>
      </c>
      <c r="R2715">
        <v>6.13</v>
      </c>
      <c r="S2715">
        <v>5.3</v>
      </c>
      <c r="T2715">
        <v>3.51</v>
      </c>
      <c r="U2715">
        <v>6.92</v>
      </c>
      <c r="V2715">
        <v>4.5199999999999996</v>
      </c>
      <c r="W2715">
        <v>2003</v>
      </c>
      <c r="X2715">
        <f t="shared" si="83"/>
        <v>0</v>
      </c>
    </row>
    <row r="2716" spans="1:24" ht="12.75" hidden="1" customHeight="1" x14ac:dyDescent="0.45">
      <c r="A2716">
        <v>78</v>
      </c>
      <c r="B2716" t="s">
        <v>102</v>
      </c>
      <c r="C2716" t="s">
        <v>100</v>
      </c>
      <c r="D2716" s="2" t="str">
        <f t="shared" si="82"/>
        <v>South Florida2003</v>
      </c>
      <c r="F2716">
        <v>7</v>
      </c>
      <c r="G2716">
        <v>4</v>
      </c>
      <c r="H2716" s="2">
        <v>0</v>
      </c>
      <c r="I2716">
        <v>-3.39</v>
      </c>
      <c r="J2716">
        <v>-0.59</v>
      </c>
      <c r="K2716">
        <v>-3.98</v>
      </c>
      <c r="L2716" s="2">
        <f>_xlfn.RANK.EQ(I2716, INDEX(CFB!$I$2:$I$1048576, MATCH(W2716, CFB!$W$2:$W$1048576, 0)):INDEX(CFB!$I$2:$I$1048576, MATCH(W2716, CFB!$W$2:$W$1048576, 0) + COUNTIF(CFB!$W$2:$W$1048576, W2716) - 1), 0)</f>
        <v>84</v>
      </c>
      <c r="M2716" s="2">
        <f>_xlfn.RANK.EQ(J2716, INDEX(CFB!$J$2:$J$1048576, MATCH(W2716, CFB!$W$2:$W$1048576, 0)):INDEX(CFB!$J$2:$J$1048576, MATCH(W2716, CFB!$W$2:$W$1048576, 0) + COUNTIF(CFB!$W$2:$W$1048576, W2716) - 1))</f>
        <v>65</v>
      </c>
      <c r="N2716" s="2">
        <f>RANK(K2716, INDEX(CFB!$K$2:$K$1048576, MATCH(W2716, CFB!$W$2:$W$1048576, 0)):INDEX(CFB!$K$2:$K$1048576, MATCH(W2716, CFB!$W$2:$W$1048576, 0) + COUNTIF(CFB!$W$2:$W$1048576, W2716) - 1))</f>
        <v>78</v>
      </c>
      <c r="O2716">
        <v>34.76</v>
      </c>
      <c r="P2716">
        <v>12.54</v>
      </c>
      <c r="Q2716">
        <v>6.58</v>
      </c>
      <c r="R2716">
        <v>4.7</v>
      </c>
      <c r="S2716">
        <v>4.08</v>
      </c>
      <c r="T2716">
        <v>2.48</v>
      </c>
      <c r="U2716">
        <v>5.13</v>
      </c>
      <c r="V2716">
        <v>3.49</v>
      </c>
      <c r="W2716">
        <v>2003</v>
      </c>
      <c r="X2716">
        <f t="shared" si="83"/>
        <v>0</v>
      </c>
    </row>
    <row r="2717" spans="1:24" ht="12.75" hidden="1" customHeight="1" x14ac:dyDescent="0.45">
      <c r="A2717">
        <v>79</v>
      </c>
      <c r="B2717" t="s">
        <v>107</v>
      </c>
      <c r="C2717" t="s">
        <v>100</v>
      </c>
      <c r="D2717" s="2" t="str">
        <f t="shared" si="82"/>
        <v>Houston2003</v>
      </c>
      <c r="F2717">
        <v>7</v>
      </c>
      <c r="G2717">
        <v>6</v>
      </c>
      <c r="H2717" s="2">
        <v>0</v>
      </c>
      <c r="I2717">
        <v>6.27</v>
      </c>
      <c r="J2717">
        <v>-10.5</v>
      </c>
      <c r="K2717">
        <v>-4.2300000000000004</v>
      </c>
      <c r="L2717" s="2">
        <f>_xlfn.RANK.EQ(I2717, INDEX(CFB!$I$2:$I$1048576, MATCH(W2717, CFB!$W$2:$W$1048576, 0)):INDEX(CFB!$I$2:$I$1048576, MATCH(W2717, CFB!$W$2:$W$1048576, 0) + COUNTIF(CFB!$W$2:$W$1048576, W2717) - 1), 0)</f>
        <v>17</v>
      </c>
      <c r="M2717" s="2">
        <f>_xlfn.RANK.EQ(J2717, INDEX(CFB!$J$2:$J$1048576, MATCH(W2717, CFB!$W$2:$W$1048576, 0)):INDEX(CFB!$J$2:$J$1048576, MATCH(W2717, CFB!$W$2:$W$1048576, 0) + COUNTIF(CFB!$W$2:$W$1048576, W2717) - 1))</f>
        <v>112</v>
      </c>
      <c r="N2717" s="2">
        <f>RANK(K2717, INDEX(CFB!$K$2:$K$1048576, MATCH(W2717, CFB!$W$2:$W$1048576, 0)):INDEX(CFB!$K$2:$K$1048576, MATCH(W2717, CFB!$W$2:$W$1048576, 0) + COUNTIF(CFB!$W$2:$W$1048576, W2717) - 1))</f>
        <v>79</v>
      </c>
      <c r="O2717">
        <v>43.97</v>
      </c>
      <c r="P2717">
        <v>25.75</v>
      </c>
      <c r="Q2717">
        <v>9.61</v>
      </c>
      <c r="R2717">
        <v>6.97</v>
      </c>
      <c r="S2717">
        <v>4.99</v>
      </c>
      <c r="T2717">
        <v>4.29</v>
      </c>
      <c r="U2717">
        <v>6.59</v>
      </c>
      <c r="V2717">
        <v>5.44</v>
      </c>
      <c r="W2717">
        <v>2003</v>
      </c>
      <c r="X2717">
        <f t="shared" si="83"/>
        <v>0</v>
      </c>
    </row>
    <row r="2718" spans="1:24" hidden="1" x14ac:dyDescent="0.45">
      <c r="A2718">
        <v>80</v>
      </c>
      <c r="B2718" t="s">
        <v>75</v>
      </c>
      <c r="C2718" t="s">
        <v>23</v>
      </c>
      <c r="D2718" s="2" t="str">
        <f t="shared" si="82"/>
        <v>North Carolina2003</v>
      </c>
      <c r="F2718">
        <v>2</v>
      </c>
      <c r="G2718">
        <v>10</v>
      </c>
      <c r="H2718" s="2">
        <v>0</v>
      </c>
      <c r="I2718">
        <v>4.82</v>
      </c>
      <c r="J2718">
        <v>-9.9700000000000006</v>
      </c>
      <c r="K2718">
        <v>-5.15</v>
      </c>
      <c r="L2718" s="2">
        <f>_xlfn.RANK.EQ(I2718, INDEX(CFB!$I$2:$I$1048576, MATCH(W2718, CFB!$W$2:$W$1048576, 0)):INDEX(CFB!$I$2:$I$1048576, MATCH(W2718, CFB!$W$2:$W$1048576, 0) + COUNTIF(CFB!$W$2:$W$1048576, W2718) - 1), 0)</f>
        <v>28</v>
      </c>
      <c r="M2718" s="2">
        <f>_xlfn.RANK.EQ(J2718, INDEX(CFB!$J$2:$J$1048576, MATCH(W2718, CFB!$W$2:$W$1048576, 0)):INDEX(CFB!$J$2:$J$1048576, MATCH(W2718, CFB!$W$2:$W$1048576, 0) + COUNTIF(CFB!$W$2:$W$1048576, W2718) - 1))</f>
        <v>111</v>
      </c>
      <c r="N2718" s="2">
        <f>RANK(K2718, INDEX(CFB!$K$2:$K$1048576, MATCH(W2718, CFB!$W$2:$W$1048576, 0)):INDEX(CFB!$K$2:$K$1048576, MATCH(W2718, CFB!$W$2:$W$1048576, 0) + COUNTIF(CFB!$W$2:$W$1048576, W2718) - 1))</f>
        <v>80</v>
      </c>
      <c r="O2718">
        <v>44.23</v>
      </c>
      <c r="P2718">
        <v>22.03</v>
      </c>
      <c r="Q2718">
        <v>8.4600000000000009</v>
      </c>
      <c r="R2718">
        <v>7.62</v>
      </c>
      <c r="S2718">
        <v>5.88</v>
      </c>
      <c r="T2718">
        <v>3.86</v>
      </c>
      <c r="U2718">
        <v>7.09</v>
      </c>
      <c r="V2718">
        <v>5.38</v>
      </c>
      <c r="W2718">
        <v>2003</v>
      </c>
      <c r="X2718">
        <f t="shared" si="83"/>
        <v>0</v>
      </c>
    </row>
    <row r="2719" spans="1:24" ht="12.75" hidden="1" customHeight="1" x14ac:dyDescent="0.45">
      <c r="A2719">
        <v>81</v>
      </c>
      <c r="B2719" t="s">
        <v>137</v>
      </c>
      <c r="C2719" t="s">
        <v>178</v>
      </c>
      <c r="D2719" s="2" t="str">
        <f t="shared" si="82"/>
        <v>Louisiana Tech2003</v>
      </c>
      <c r="F2719">
        <v>5</v>
      </c>
      <c r="G2719">
        <v>7</v>
      </c>
      <c r="H2719" s="2">
        <v>0</v>
      </c>
      <c r="I2719">
        <v>0.17</v>
      </c>
      <c r="J2719">
        <v>-5.48</v>
      </c>
      <c r="K2719">
        <v>-5.31</v>
      </c>
      <c r="L2719" s="2">
        <f>_xlfn.RANK.EQ(I2719, INDEX(CFB!$I$2:$I$1048576, MATCH(W2719, CFB!$W$2:$W$1048576, 0)):INDEX(CFB!$I$2:$I$1048576, MATCH(W2719, CFB!$W$2:$W$1048576, 0) + COUNTIF(CFB!$W$2:$W$1048576, W2719) - 1), 0)</f>
        <v>66</v>
      </c>
      <c r="M2719" s="2">
        <f>_xlfn.RANK.EQ(J2719, INDEX(CFB!$J$2:$J$1048576, MATCH(W2719, CFB!$W$2:$W$1048576, 0)):INDEX(CFB!$J$2:$J$1048576, MATCH(W2719, CFB!$W$2:$W$1048576, 0) + COUNTIF(CFB!$W$2:$W$1048576, W2719) - 1))</f>
        <v>93</v>
      </c>
      <c r="N2719" s="2">
        <f>RANK(K2719, INDEX(CFB!$K$2:$K$1048576, MATCH(W2719, CFB!$W$2:$W$1048576, 0)):INDEX(CFB!$K$2:$K$1048576, MATCH(W2719, CFB!$W$2:$W$1048576, 0) + COUNTIF(CFB!$W$2:$W$1048576, W2719) - 1))</f>
        <v>81</v>
      </c>
      <c r="O2719">
        <v>37.880000000000003</v>
      </c>
      <c r="P2719">
        <v>21.48</v>
      </c>
      <c r="Q2719">
        <v>8.68</v>
      </c>
      <c r="R2719">
        <v>7.31</v>
      </c>
      <c r="S2719">
        <v>5.49</v>
      </c>
      <c r="T2719">
        <v>4.5</v>
      </c>
      <c r="U2719">
        <v>7.15</v>
      </c>
      <c r="V2719">
        <v>5.75</v>
      </c>
      <c r="W2719">
        <v>2003</v>
      </c>
      <c r="X2719">
        <f t="shared" si="83"/>
        <v>0</v>
      </c>
    </row>
    <row r="2720" spans="1:24" ht="12.75" hidden="1" customHeight="1" x14ac:dyDescent="0.45">
      <c r="A2720">
        <v>82</v>
      </c>
      <c r="B2720" t="s">
        <v>130</v>
      </c>
      <c r="C2720" t="s">
        <v>178</v>
      </c>
      <c r="D2720" s="2" t="str">
        <f t="shared" si="82"/>
        <v>Nevada2003</v>
      </c>
      <c r="F2720">
        <v>6</v>
      </c>
      <c r="G2720">
        <v>6</v>
      </c>
      <c r="H2720" s="2">
        <v>0</v>
      </c>
      <c r="I2720">
        <v>-2.17</v>
      </c>
      <c r="J2720">
        <v>-3.3</v>
      </c>
      <c r="K2720">
        <v>-5.46</v>
      </c>
      <c r="L2720" s="2">
        <f>_xlfn.RANK.EQ(I2720, INDEX(CFB!$I$2:$I$1048576, MATCH(W2720, CFB!$W$2:$W$1048576, 0)):INDEX(CFB!$I$2:$I$1048576, MATCH(W2720, CFB!$W$2:$W$1048576, 0) + COUNTIF(CFB!$W$2:$W$1048576, W2720) - 1), 0)</f>
        <v>79</v>
      </c>
      <c r="M2720" s="2">
        <f>_xlfn.RANK.EQ(J2720, INDEX(CFB!$J$2:$J$1048576, MATCH(W2720, CFB!$W$2:$W$1048576, 0)):INDEX(CFB!$J$2:$J$1048576, MATCH(W2720, CFB!$W$2:$W$1048576, 0) + COUNTIF(CFB!$W$2:$W$1048576, W2720) - 1))</f>
        <v>80</v>
      </c>
      <c r="N2720" s="2">
        <f>RANK(K2720, INDEX(CFB!$K$2:$K$1048576, MATCH(W2720, CFB!$W$2:$W$1048576, 0)):INDEX(CFB!$K$2:$K$1048576, MATCH(W2720, CFB!$W$2:$W$1048576, 0) + COUNTIF(CFB!$W$2:$W$1048576, W2720) - 1))</f>
        <v>82</v>
      </c>
      <c r="O2720">
        <v>32.56</v>
      </c>
      <c r="P2720">
        <v>18.18</v>
      </c>
      <c r="Q2720">
        <v>7.65</v>
      </c>
      <c r="R2720">
        <v>6.57</v>
      </c>
      <c r="S2720">
        <v>4.8899999999999997</v>
      </c>
      <c r="T2720">
        <v>3.36</v>
      </c>
      <c r="U2720">
        <v>6.02</v>
      </c>
      <c r="V2720">
        <v>4.76</v>
      </c>
      <c r="W2720">
        <v>2003</v>
      </c>
      <c r="X2720">
        <f t="shared" si="83"/>
        <v>0</v>
      </c>
    </row>
    <row r="2721" spans="1:24" ht="12.75" hidden="1" customHeight="1" x14ac:dyDescent="0.45">
      <c r="A2721">
        <v>83</v>
      </c>
      <c r="B2721" t="s">
        <v>135</v>
      </c>
      <c r="C2721" t="s">
        <v>100</v>
      </c>
      <c r="D2721" s="2" t="str">
        <f t="shared" si="82"/>
        <v>UAB2003</v>
      </c>
      <c r="F2721">
        <v>5</v>
      </c>
      <c r="G2721">
        <v>7</v>
      </c>
      <c r="H2721" s="2">
        <v>0</v>
      </c>
      <c r="I2721">
        <v>-4.53</v>
      </c>
      <c r="J2721">
        <v>-0.94</v>
      </c>
      <c r="K2721">
        <v>-5.47</v>
      </c>
      <c r="L2721" s="2">
        <f>_xlfn.RANK.EQ(I2721, INDEX(CFB!$I$2:$I$1048576, MATCH(W2721, CFB!$W$2:$W$1048576, 0)):INDEX(CFB!$I$2:$I$1048576, MATCH(W2721, CFB!$W$2:$W$1048576, 0) + COUNTIF(CFB!$W$2:$W$1048576, W2721) - 1), 0)</f>
        <v>88</v>
      </c>
      <c r="M2721" s="2">
        <f>_xlfn.RANK.EQ(J2721, INDEX(CFB!$J$2:$J$1048576, MATCH(W2721, CFB!$W$2:$W$1048576, 0)):INDEX(CFB!$J$2:$J$1048576, MATCH(W2721, CFB!$W$2:$W$1048576, 0) + COUNTIF(CFB!$W$2:$W$1048576, W2721) - 1))</f>
        <v>68</v>
      </c>
      <c r="N2721" s="2">
        <f>RANK(K2721, INDEX(CFB!$K$2:$K$1048576, MATCH(W2721, CFB!$W$2:$W$1048576, 0)):INDEX(CFB!$K$2:$K$1048576, MATCH(W2721, CFB!$W$2:$W$1048576, 0) + COUNTIF(CFB!$W$2:$W$1048576, W2721) - 1))</f>
        <v>83</v>
      </c>
      <c r="O2721">
        <v>32.39</v>
      </c>
      <c r="P2721">
        <v>14.16</v>
      </c>
      <c r="Q2721">
        <v>9.1</v>
      </c>
      <c r="R2721">
        <v>5.56</v>
      </c>
      <c r="S2721">
        <v>4.5199999999999996</v>
      </c>
      <c r="T2721">
        <v>3.97</v>
      </c>
      <c r="U2721">
        <v>6.4</v>
      </c>
      <c r="V2721">
        <v>4.8</v>
      </c>
      <c r="W2721">
        <v>2003</v>
      </c>
      <c r="X2721">
        <f t="shared" si="83"/>
        <v>0</v>
      </c>
    </row>
    <row r="2722" spans="1:24" ht="12.75" hidden="1" customHeight="1" x14ac:dyDescent="0.45">
      <c r="A2722">
        <v>84</v>
      </c>
      <c r="B2722" t="s">
        <v>138</v>
      </c>
      <c r="C2722" t="s">
        <v>31</v>
      </c>
      <c r="D2722" s="2" t="str">
        <f t="shared" si="82"/>
        <v>Wyoming2003</v>
      </c>
      <c r="F2722">
        <v>4</v>
      </c>
      <c r="G2722">
        <v>8</v>
      </c>
      <c r="H2722" s="2">
        <v>0</v>
      </c>
      <c r="I2722">
        <v>0.08</v>
      </c>
      <c r="J2722">
        <v>-5.67</v>
      </c>
      <c r="K2722">
        <v>-5.59</v>
      </c>
      <c r="L2722" s="2">
        <f>_xlfn.RANK.EQ(I2722, INDEX(CFB!$I$2:$I$1048576, MATCH(W2722, CFB!$W$2:$W$1048576, 0)):INDEX(CFB!$I$2:$I$1048576, MATCH(W2722, CFB!$W$2:$W$1048576, 0) + COUNTIF(CFB!$W$2:$W$1048576, W2722) - 1), 0)</f>
        <v>69</v>
      </c>
      <c r="M2722" s="2">
        <f>_xlfn.RANK.EQ(J2722, INDEX(CFB!$J$2:$J$1048576, MATCH(W2722, CFB!$W$2:$W$1048576, 0)):INDEX(CFB!$J$2:$J$1048576, MATCH(W2722, CFB!$W$2:$W$1048576, 0) + COUNTIF(CFB!$W$2:$W$1048576, W2722) - 1))</f>
        <v>95</v>
      </c>
      <c r="N2722" s="2">
        <f>RANK(K2722, INDEX(CFB!$K$2:$K$1048576, MATCH(W2722, CFB!$W$2:$W$1048576, 0)):INDEX(CFB!$K$2:$K$1048576, MATCH(W2722, CFB!$W$2:$W$1048576, 0) + COUNTIF(CFB!$W$2:$W$1048576, W2722) - 1))</f>
        <v>84</v>
      </c>
      <c r="O2722">
        <v>37.82</v>
      </c>
      <c r="P2722">
        <v>17.170000000000002</v>
      </c>
      <c r="Q2722">
        <v>8.75</v>
      </c>
      <c r="R2722">
        <v>6.21</v>
      </c>
      <c r="S2722">
        <v>3.76</v>
      </c>
      <c r="T2722">
        <v>4.09</v>
      </c>
      <c r="U2722">
        <v>6.29</v>
      </c>
      <c r="V2722">
        <v>5</v>
      </c>
      <c r="W2722">
        <v>2003</v>
      </c>
      <c r="X2722">
        <f t="shared" si="83"/>
        <v>0</v>
      </c>
    </row>
    <row r="2723" spans="1:24" ht="12.75" hidden="1" customHeight="1" x14ac:dyDescent="0.45">
      <c r="A2723">
        <v>85</v>
      </c>
      <c r="B2723" t="s">
        <v>59</v>
      </c>
      <c r="C2723" t="s">
        <v>155</v>
      </c>
      <c r="D2723" s="2" t="str">
        <f t="shared" si="82"/>
        <v>Vanderbilt2003</v>
      </c>
      <c r="F2723">
        <v>2</v>
      </c>
      <c r="G2723">
        <v>10</v>
      </c>
      <c r="H2723" s="2">
        <v>0</v>
      </c>
      <c r="I2723">
        <v>-4.07</v>
      </c>
      <c r="J2723">
        <v>-1.78</v>
      </c>
      <c r="K2723">
        <v>-5.85</v>
      </c>
      <c r="L2723" s="2">
        <f>_xlfn.RANK.EQ(I2723, INDEX(CFB!$I$2:$I$1048576, MATCH(W2723, CFB!$W$2:$W$1048576, 0)):INDEX(CFB!$I$2:$I$1048576, MATCH(W2723, CFB!$W$2:$W$1048576, 0) + COUNTIF(CFB!$W$2:$W$1048576, W2723) - 1), 0)</f>
        <v>85</v>
      </c>
      <c r="M2723" s="2">
        <f>_xlfn.RANK.EQ(J2723, INDEX(CFB!$J$2:$J$1048576, MATCH(W2723, CFB!$W$2:$W$1048576, 0)):INDEX(CFB!$J$2:$J$1048576, MATCH(W2723, CFB!$W$2:$W$1048576, 0) + COUNTIF(CFB!$W$2:$W$1048576, W2723) - 1))</f>
        <v>74</v>
      </c>
      <c r="N2723" s="2">
        <f>RANK(K2723, INDEX(CFB!$K$2:$K$1048576, MATCH(W2723, CFB!$W$2:$W$1048576, 0)):INDEX(CFB!$K$2:$K$1048576, MATCH(W2723, CFB!$W$2:$W$1048576, 0) + COUNTIF(CFB!$W$2:$W$1048576, W2723) - 1))</f>
        <v>85</v>
      </c>
      <c r="O2723">
        <v>36.61</v>
      </c>
      <c r="P2723">
        <v>15.28</v>
      </c>
      <c r="Q2723">
        <v>8.6</v>
      </c>
      <c r="R2723">
        <v>5.68</v>
      </c>
      <c r="S2723">
        <v>5.03</v>
      </c>
      <c r="T2723">
        <v>3.13</v>
      </c>
      <c r="U2723">
        <v>6.39</v>
      </c>
      <c r="V2723">
        <v>4.28</v>
      </c>
      <c r="W2723">
        <v>2003</v>
      </c>
      <c r="X2723">
        <f t="shared" si="83"/>
        <v>0</v>
      </c>
    </row>
    <row r="2724" spans="1:24" ht="12.75" hidden="1" customHeight="1" x14ac:dyDescent="0.45">
      <c r="A2724">
        <v>86</v>
      </c>
      <c r="B2724" t="s">
        <v>81</v>
      </c>
      <c r="C2724" t="s">
        <v>100</v>
      </c>
      <c r="D2724" s="2" t="str">
        <f t="shared" si="82"/>
        <v>Cincinnati2003</v>
      </c>
      <c r="F2724">
        <v>5</v>
      </c>
      <c r="G2724">
        <v>7</v>
      </c>
      <c r="H2724" s="2">
        <v>0</v>
      </c>
      <c r="I2724">
        <v>-1.1200000000000001</v>
      </c>
      <c r="J2724">
        <v>-4.8099999999999996</v>
      </c>
      <c r="K2724">
        <v>-5.93</v>
      </c>
      <c r="L2724" s="2">
        <f>_xlfn.RANK.EQ(I2724, INDEX(CFB!$I$2:$I$1048576, MATCH(W2724, CFB!$W$2:$W$1048576, 0)):INDEX(CFB!$I$2:$I$1048576, MATCH(W2724, CFB!$W$2:$W$1048576, 0) + COUNTIF(CFB!$W$2:$W$1048576, W2724) - 1), 0)</f>
        <v>75</v>
      </c>
      <c r="M2724" s="2">
        <f>_xlfn.RANK.EQ(J2724, INDEX(CFB!$J$2:$J$1048576, MATCH(W2724, CFB!$W$2:$W$1048576, 0)):INDEX(CFB!$J$2:$J$1048576, MATCH(W2724, CFB!$W$2:$W$1048576, 0) + COUNTIF(CFB!$W$2:$W$1048576, W2724) - 1))</f>
        <v>90</v>
      </c>
      <c r="N2724" s="2">
        <f>RANK(K2724, INDEX(CFB!$K$2:$K$1048576, MATCH(W2724, CFB!$W$2:$W$1048576, 0)):INDEX(CFB!$K$2:$K$1048576, MATCH(W2724, CFB!$W$2:$W$1048576, 0) + COUNTIF(CFB!$W$2:$W$1048576, W2724) - 1))</f>
        <v>86</v>
      </c>
      <c r="O2724">
        <v>36.58</v>
      </c>
      <c r="P2724">
        <v>16.7</v>
      </c>
      <c r="Q2724">
        <v>7.33</v>
      </c>
      <c r="R2724">
        <v>5.57</v>
      </c>
      <c r="S2724">
        <v>4.6900000000000004</v>
      </c>
      <c r="T2724">
        <v>3.14</v>
      </c>
      <c r="U2724">
        <v>5.8</v>
      </c>
      <c r="V2724">
        <v>4.21</v>
      </c>
      <c r="W2724">
        <v>2003</v>
      </c>
      <c r="X2724">
        <f t="shared" si="83"/>
        <v>0</v>
      </c>
    </row>
    <row r="2725" spans="1:24" ht="12.75" hidden="1" customHeight="1" x14ac:dyDescent="0.45">
      <c r="A2725">
        <v>87</v>
      </c>
      <c r="B2725" t="s">
        <v>127</v>
      </c>
      <c r="C2725" t="s">
        <v>162</v>
      </c>
      <c r="D2725" s="2" t="str">
        <f t="shared" si="82"/>
        <v>Akron2003</v>
      </c>
      <c r="F2725">
        <v>7</v>
      </c>
      <c r="G2725">
        <v>5</v>
      </c>
      <c r="H2725" s="2">
        <v>0</v>
      </c>
      <c r="I2725">
        <v>3.77</v>
      </c>
      <c r="J2725">
        <v>-9.73</v>
      </c>
      <c r="K2725">
        <v>-5.96</v>
      </c>
      <c r="L2725" s="2">
        <f>_xlfn.RANK.EQ(I2725, INDEX(CFB!$I$2:$I$1048576, MATCH(W2725, CFB!$W$2:$W$1048576, 0)):INDEX(CFB!$I$2:$I$1048576, MATCH(W2725, CFB!$W$2:$W$1048576, 0) + COUNTIF(CFB!$W$2:$W$1048576, W2725) - 1), 0)</f>
        <v>42</v>
      </c>
      <c r="M2725" s="2">
        <f>_xlfn.RANK.EQ(J2725, INDEX(CFB!$J$2:$J$1048576, MATCH(W2725, CFB!$W$2:$W$1048576, 0)):INDEX(CFB!$J$2:$J$1048576, MATCH(W2725, CFB!$W$2:$W$1048576, 0) + COUNTIF(CFB!$W$2:$W$1048576, W2725) - 1))</f>
        <v>110</v>
      </c>
      <c r="N2725" s="2">
        <f>RANK(K2725, INDEX(CFB!$K$2:$K$1048576, MATCH(W2725, CFB!$W$2:$W$1048576, 0)):INDEX(CFB!$K$2:$K$1048576, MATCH(W2725, CFB!$W$2:$W$1048576, 0) + COUNTIF(CFB!$W$2:$W$1048576, W2725) - 1))</f>
        <v>87</v>
      </c>
      <c r="O2725">
        <v>43.79</v>
      </c>
      <c r="P2725">
        <v>21.4</v>
      </c>
      <c r="Q2725">
        <v>9.09</v>
      </c>
      <c r="R2725">
        <v>6.08</v>
      </c>
      <c r="S2725">
        <v>4.32</v>
      </c>
      <c r="T2725">
        <v>4.24</v>
      </c>
      <c r="U2725">
        <v>6.64</v>
      </c>
      <c r="V2725">
        <v>5.17</v>
      </c>
      <c r="W2725">
        <v>2003</v>
      </c>
      <c r="X2725">
        <f t="shared" si="83"/>
        <v>0</v>
      </c>
    </row>
    <row r="2726" spans="1:24" ht="12.75" hidden="1" customHeight="1" x14ac:dyDescent="0.45">
      <c r="A2726">
        <v>88</v>
      </c>
      <c r="B2726" t="s">
        <v>117</v>
      </c>
      <c r="C2726" t="s">
        <v>161</v>
      </c>
      <c r="D2726" s="2" t="str">
        <f t="shared" si="82"/>
        <v>Western Michigan2003</v>
      </c>
      <c r="F2726">
        <v>5</v>
      </c>
      <c r="G2726">
        <v>7</v>
      </c>
      <c r="H2726" s="2">
        <v>0</v>
      </c>
      <c r="I2726">
        <v>-0.38</v>
      </c>
      <c r="J2726">
        <v>-6.02</v>
      </c>
      <c r="K2726">
        <v>-6.4</v>
      </c>
      <c r="L2726" s="2">
        <f>_xlfn.RANK.EQ(I2726, INDEX(CFB!$I$2:$I$1048576, MATCH(W2726, CFB!$W$2:$W$1048576, 0)):INDEX(CFB!$I$2:$I$1048576, MATCH(W2726, CFB!$W$2:$W$1048576, 0) + COUNTIF(CFB!$W$2:$W$1048576, W2726) - 1), 0)</f>
        <v>71</v>
      </c>
      <c r="M2726" s="2">
        <f>_xlfn.RANK.EQ(J2726, INDEX(CFB!$J$2:$J$1048576, MATCH(W2726, CFB!$W$2:$W$1048576, 0)):INDEX(CFB!$J$2:$J$1048576, MATCH(W2726, CFB!$W$2:$W$1048576, 0) + COUNTIF(CFB!$W$2:$W$1048576, W2726) - 1))</f>
        <v>98</v>
      </c>
      <c r="N2726" s="2">
        <f>RANK(K2726, INDEX(CFB!$K$2:$K$1048576, MATCH(W2726, CFB!$W$2:$W$1048576, 0)):INDEX(CFB!$K$2:$K$1048576, MATCH(W2726, CFB!$W$2:$W$1048576, 0) + COUNTIF(CFB!$W$2:$W$1048576, W2726) - 1))</f>
        <v>88</v>
      </c>
      <c r="O2726">
        <v>38.450000000000003</v>
      </c>
      <c r="P2726">
        <v>20.03</v>
      </c>
      <c r="Q2726">
        <v>9.27</v>
      </c>
      <c r="R2726">
        <v>6.87</v>
      </c>
      <c r="S2726">
        <v>3.27</v>
      </c>
      <c r="T2726">
        <v>3.47</v>
      </c>
      <c r="U2726">
        <v>6.63</v>
      </c>
      <c r="V2726">
        <v>4.8600000000000003</v>
      </c>
      <c r="W2726">
        <v>2003</v>
      </c>
      <c r="X2726">
        <f t="shared" si="83"/>
        <v>0</v>
      </c>
    </row>
    <row r="2727" spans="1:24" ht="12.75" hidden="1" customHeight="1" x14ac:dyDescent="0.45">
      <c r="A2727">
        <v>89</v>
      </c>
      <c r="B2727" t="s">
        <v>129</v>
      </c>
      <c r="C2727" t="s">
        <v>178</v>
      </c>
      <c r="D2727" s="2" t="str">
        <f t="shared" si="82"/>
        <v>Rice2003</v>
      </c>
      <c r="F2727">
        <v>5</v>
      </c>
      <c r="G2727">
        <v>7</v>
      </c>
      <c r="H2727" s="2">
        <v>0</v>
      </c>
      <c r="I2727">
        <v>-0.68</v>
      </c>
      <c r="J2727">
        <v>-6.28</v>
      </c>
      <c r="K2727">
        <v>-6.96</v>
      </c>
      <c r="L2727" s="2">
        <f>_xlfn.RANK.EQ(I2727, INDEX(CFB!$I$2:$I$1048576, MATCH(W2727, CFB!$W$2:$W$1048576, 0)):INDEX(CFB!$I$2:$I$1048576, MATCH(W2727, CFB!$W$2:$W$1048576, 0) + COUNTIF(CFB!$W$2:$W$1048576, W2727) - 1), 0)</f>
        <v>72</v>
      </c>
      <c r="M2727" s="2">
        <f>_xlfn.RANK.EQ(J2727, INDEX(CFB!$J$2:$J$1048576, MATCH(W2727, CFB!$W$2:$W$1048576, 0)):INDEX(CFB!$J$2:$J$1048576, MATCH(W2727, CFB!$W$2:$W$1048576, 0) + COUNTIF(CFB!$W$2:$W$1048576, W2727) - 1))</f>
        <v>99</v>
      </c>
      <c r="N2727" s="2">
        <f>RANK(K2727, INDEX(CFB!$K$2:$K$1048576, MATCH(W2727, CFB!$W$2:$W$1048576, 0)):INDEX(CFB!$K$2:$K$1048576, MATCH(W2727, CFB!$W$2:$W$1048576, 0) + COUNTIF(CFB!$W$2:$W$1048576, W2727) - 1))</f>
        <v>89</v>
      </c>
      <c r="O2727">
        <v>36.68</v>
      </c>
      <c r="P2727">
        <v>21.45</v>
      </c>
      <c r="Q2727">
        <v>8.31</v>
      </c>
      <c r="R2727">
        <v>6.17</v>
      </c>
      <c r="S2727">
        <v>5.92</v>
      </c>
      <c r="T2727">
        <v>4.0199999999999996</v>
      </c>
      <c r="U2727">
        <v>6.39</v>
      </c>
      <c r="V2727">
        <v>5.0599999999999996</v>
      </c>
      <c r="W2727">
        <v>2003</v>
      </c>
      <c r="X2727">
        <f t="shared" si="83"/>
        <v>0</v>
      </c>
    </row>
    <row r="2728" spans="1:24" ht="12.75" hidden="1" customHeight="1" x14ac:dyDescent="0.45">
      <c r="A2728">
        <v>90</v>
      </c>
      <c r="B2728" t="s">
        <v>128</v>
      </c>
      <c r="C2728" t="s">
        <v>12</v>
      </c>
      <c r="D2728" s="2" t="str">
        <f t="shared" si="82"/>
        <v>Troy2003</v>
      </c>
      <c r="F2728">
        <v>6</v>
      </c>
      <c r="G2728">
        <v>6</v>
      </c>
      <c r="H2728" s="2">
        <v>0</v>
      </c>
      <c r="I2728">
        <v>-10.71</v>
      </c>
      <c r="J2728">
        <v>3.56</v>
      </c>
      <c r="K2728">
        <v>-7.15</v>
      </c>
      <c r="L2728" s="2">
        <f>_xlfn.RANK.EQ(I2728, INDEX(CFB!$I$2:$I$1048576, MATCH(W2728, CFB!$W$2:$W$1048576, 0)):INDEX(CFB!$I$2:$I$1048576, MATCH(W2728, CFB!$W$2:$W$1048576, 0) + COUNTIF(CFB!$W$2:$W$1048576, W2728) - 1), 0)</f>
        <v>113</v>
      </c>
      <c r="M2728" s="2">
        <f>_xlfn.RANK.EQ(J2728, INDEX(CFB!$J$2:$J$1048576, MATCH(W2728, CFB!$W$2:$W$1048576, 0)):INDEX(CFB!$J$2:$J$1048576, MATCH(W2728, CFB!$W$2:$W$1048576, 0) + COUNTIF(CFB!$W$2:$W$1048576, W2728) - 1))</f>
        <v>32</v>
      </c>
      <c r="N2728" s="2">
        <f>RANK(K2728, INDEX(CFB!$K$2:$K$1048576, MATCH(W2728, CFB!$W$2:$W$1048576, 0)):INDEX(CFB!$K$2:$K$1048576, MATCH(W2728, CFB!$W$2:$W$1048576, 0) + COUNTIF(CFB!$W$2:$W$1048576, W2728) - 1))</f>
        <v>90</v>
      </c>
      <c r="O2728">
        <v>26.58</v>
      </c>
      <c r="P2728">
        <v>11.23</v>
      </c>
      <c r="Q2728">
        <v>6.59</v>
      </c>
      <c r="R2728">
        <v>5.24</v>
      </c>
      <c r="S2728">
        <v>4.45</v>
      </c>
      <c r="T2728">
        <v>2.57</v>
      </c>
      <c r="U2728">
        <v>5.2</v>
      </c>
      <c r="V2728">
        <v>4.0999999999999996</v>
      </c>
      <c r="W2728">
        <v>2003</v>
      </c>
      <c r="X2728">
        <f t="shared" si="83"/>
        <v>0</v>
      </c>
    </row>
    <row r="2729" spans="1:24" ht="12.75" hidden="1" customHeight="1" x14ac:dyDescent="0.45">
      <c r="A2729">
        <v>91</v>
      </c>
      <c r="B2729" t="s">
        <v>120</v>
      </c>
      <c r="C2729" t="s">
        <v>180</v>
      </c>
      <c r="D2729" s="2" t="str">
        <f t="shared" si="82"/>
        <v>Arizona2003</v>
      </c>
      <c r="F2729">
        <v>2</v>
      </c>
      <c r="G2729">
        <v>10</v>
      </c>
      <c r="H2729" s="2">
        <v>0</v>
      </c>
      <c r="I2729">
        <v>-7.87</v>
      </c>
      <c r="J2729">
        <v>-0.12</v>
      </c>
      <c r="K2729">
        <v>-7.99</v>
      </c>
      <c r="L2729" s="2">
        <f>_xlfn.RANK.EQ(I2729, INDEX(CFB!$I$2:$I$1048576, MATCH(W2729, CFB!$W$2:$W$1048576, 0)):INDEX(CFB!$I$2:$I$1048576, MATCH(W2729, CFB!$W$2:$W$1048576, 0) + COUNTIF(CFB!$W$2:$W$1048576, W2729) - 1), 0)</f>
        <v>106</v>
      </c>
      <c r="M2729" s="2">
        <f>_xlfn.RANK.EQ(J2729, INDEX(CFB!$J$2:$J$1048576, MATCH(W2729, CFB!$W$2:$W$1048576, 0)):INDEX(CFB!$J$2:$J$1048576, MATCH(W2729, CFB!$W$2:$W$1048576, 0) + COUNTIF(CFB!$W$2:$W$1048576, W2729) - 1))</f>
        <v>63</v>
      </c>
      <c r="N2729" s="2">
        <f>RANK(K2729, INDEX(CFB!$K$2:$K$1048576, MATCH(W2729, CFB!$W$2:$W$1048576, 0)):INDEX(CFB!$K$2:$K$1048576, MATCH(W2729, CFB!$W$2:$W$1048576, 0) + COUNTIF(CFB!$W$2:$W$1048576, W2729) - 1))</f>
        <v>91</v>
      </c>
      <c r="O2729">
        <v>31.64</v>
      </c>
      <c r="P2729">
        <v>19.149999999999999</v>
      </c>
      <c r="Q2729">
        <v>7.21</v>
      </c>
      <c r="R2729">
        <v>6.69</v>
      </c>
      <c r="S2729">
        <v>5.78</v>
      </c>
      <c r="T2729">
        <v>3</v>
      </c>
      <c r="U2729">
        <v>6.25</v>
      </c>
      <c r="V2729">
        <v>4.59</v>
      </c>
      <c r="W2729">
        <v>2003</v>
      </c>
      <c r="X2729">
        <f t="shared" si="83"/>
        <v>0</v>
      </c>
    </row>
    <row r="2730" spans="1:24" ht="12.75" hidden="1" customHeight="1" x14ac:dyDescent="0.45">
      <c r="A2730">
        <v>92</v>
      </c>
      <c r="B2730" t="s">
        <v>43</v>
      </c>
      <c r="C2730" t="s">
        <v>10</v>
      </c>
      <c r="D2730" s="2" t="str">
        <f t="shared" si="82"/>
        <v>Illinois2003</v>
      </c>
      <c r="F2730">
        <v>1</v>
      </c>
      <c r="G2730">
        <v>11</v>
      </c>
      <c r="H2730" s="2">
        <v>0</v>
      </c>
      <c r="I2730">
        <v>-4.97</v>
      </c>
      <c r="J2730">
        <v>-3.65</v>
      </c>
      <c r="K2730">
        <v>-8.6300000000000008</v>
      </c>
      <c r="L2730" s="2">
        <f>_xlfn.RANK.EQ(I2730, INDEX(CFB!$I$2:$I$1048576, MATCH(W2730, CFB!$W$2:$W$1048576, 0)):INDEX(CFB!$I$2:$I$1048576, MATCH(W2730, CFB!$W$2:$W$1048576, 0) + COUNTIF(CFB!$W$2:$W$1048576, W2730) - 1), 0)</f>
        <v>94</v>
      </c>
      <c r="M2730" s="2">
        <f>_xlfn.RANK.EQ(J2730, INDEX(CFB!$J$2:$J$1048576, MATCH(W2730, CFB!$W$2:$W$1048576, 0)):INDEX(CFB!$J$2:$J$1048576, MATCH(W2730, CFB!$W$2:$W$1048576, 0) + COUNTIF(CFB!$W$2:$W$1048576, W2730) - 1))</f>
        <v>82</v>
      </c>
      <c r="N2730" s="2">
        <f>RANK(K2730, INDEX(CFB!$K$2:$K$1048576, MATCH(W2730, CFB!$W$2:$W$1048576, 0)):INDEX(CFB!$K$2:$K$1048576, MATCH(W2730, CFB!$W$2:$W$1048576, 0) + COUNTIF(CFB!$W$2:$W$1048576, W2730) - 1))</f>
        <v>92</v>
      </c>
      <c r="O2730">
        <v>34.21</v>
      </c>
      <c r="P2730">
        <v>17.68</v>
      </c>
      <c r="Q2730">
        <v>7.63</v>
      </c>
      <c r="R2730">
        <v>6.3</v>
      </c>
      <c r="S2730">
        <v>4.9800000000000004</v>
      </c>
      <c r="T2730">
        <v>3.41</v>
      </c>
      <c r="U2730">
        <v>6.23</v>
      </c>
      <c r="V2730">
        <v>4.63</v>
      </c>
      <c r="W2730">
        <v>2003</v>
      </c>
      <c r="X2730">
        <f t="shared" si="83"/>
        <v>0</v>
      </c>
    </row>
    <row r="2731" spans="1:24" ht="12.75" hidden="1" customHeight="1" x14ac:dyDescent="0.45">
      <c r="A2731">
        <v>93</v>
      </c>
      <c r="B2731" t="s">
        <v>153</v>
      </c>
      <c r="C2731" t="s">
        <v>162</v>
      </c>
      <c r="D2731" s="2" t="str">
        <f t="shared" si="82"/>
        <v>Kent State2003</v>
      </c>
      <c r="F2731">
        <v>5</v>
      </c>
      <c r="G2731">
        <v>7</v>
      </c>
      <c r="H2731" s="2">
        <v>0</v>
      </c>
      <c r="I2731">
        <v>0.81</v>
      </c>
      <c r="J2731">
        <v>-9.4600000000000009</v>
      </c>
      <c r="K2731">
        <v>-8.65</v>
      </c>
      <c r="L2731" s="2">
        <f>_xlfn.RANK.EQ(I2731, INDEX(CFB!$I$2:$I$1048576, MATCH(W2731, CFB!$W$2:$W$1048576, 0)):INDEX(CFB!$I$2:$I$1048576, MATCH(W2731, CFB!$W$2:$W$1048576, 0) + COUNTIF(CFB!$W$2:$W$1048576, W2731) - 1), 0)</f>
        <v>63</v>
      </c>
      <c r="M2731" s="2">
        <f>_xlfn.RANK.EQ(J2731, INDEX(CFB!$J$2:$J$1048576, MATCH(W2731, CFB!$W$2:$W$1048576, 0)):INDEX(CFB!$J$2:$J$1048576, MATCH(W2731, CFB!$W$2:$W$1048576, 0) + COUNTIF(CFB!$W$2:$W$1048576, W2731) - 1))</f>
        <v>109</v>
      </c>
      <c r="N2731" s="2">
        <f>RANK(K2731, INDEX(CFB!$K$2:$K$1048576, MATCH(W2731, CFB!$W$2:$W$1048576, 0)):INDEX(CFB!$K$2:$K$1048576, MATCH(W2731, CFB!$W$2:$W$1048576, 0) + COUNTIF(CFB!$W$2:$W$1048576, W2731) - 1))</f>
        <v>93</v>
      </c>
      <c r="O2731">
        <v>37.33</v>
      </c>
      <c r="P2731">
        <v>22.11</v>
      </c>
      <c r="Q2731">
        <v>7.82</v>
      </c>
      <c r="R2731">
        <v>6.6</v>
      </c>
      <c r="S2731">
        <v>4.1100000000000003</v>
      </c>
      <c r="T2731">
        <v>4.1399999999999997</v>
      </c>
      <c r="U2731">
        <v>5.75</v>
      </c>
      <c r="V2731">
        <v>5.2</v>
      </c>
      <c r="W2731">
        <v>2003</v>
      </c>
      <c r="X2731">
        <f t="shared" si="83"/>
        <v>0</v>
      </c>
    </row>
    <row r="2732" spans="1:24" ht="12.75" hidden="1" customHeight="1" x14ac:dyDescent="0.45">
      <c r="A2732">
        <v>94</v>
      </c>
      <c r="B2732" t="s">
        <v>58</v>
      </c>
      <c r="C2732" t="s">
        <v>100</v>
      </c>
      <c r="D2732" s="2" t="str">
        <f t="shared" si="82"/>
        <v>Tulane2003</v>
      </c>
      <c r="F2732">
        <v>5</v>
      </c>
      <c r="G2732">
        <v>7</v>
      </c>
      <c r="H2732" s="2">
        <v>0</v>
      </c>
      <c r="I2732">
        <v>1.96</v>
      </c>
      <c r="J2732">
        <v>-11.13</v>
      </c>
      <c r="K2732">
        <v>-9.17</v>
      </c>
      <c r="L2732" s="2">
        <f>_xlfn.RANK.EQ(I2732, INDEX(CFB!$I$2:$I$1048576, MATCH(W2732, CFB!$W$2:$W$1048576, 0)):INDEX(CFB!$I$2:$I$1048576, MATCH(W2732, CFB!$W$2:$W$1048576, 0) + COUNTIF(CFB!$W$2:$W$1048576, W2732) - 1), 0)</f>
        <v>57</v>
      </c>
      <c r="M2732" s="2">
        <f>_xlfn.RANK.EQ(J2732, INDEX(CFB!$J$2:$J$1048576, MATCH(W2732, CFB!$W$2:$W$1048576, 0)):INDEX(CFB!$J$2:$J$1048576, MATCH(W2732, CFB!$W$2:$W$1048576, 0) + COUNTIF(CFB!$W$2:$W$1048576, W2732) - 1))</f>
        <v>113</v>
      </c>
      <c r="N2732" s="2">
        <f>RANK(K2732, INDEX(CFB!$K$2:$K$1048576, MATCH(W2732, CFB!$W$2:$W$1048576, 0)):INDEX(CFB!$K$2:$K$1048576, MATCH(W2732, CFB!$W$2:$W$1048576, 0) + COUNTIF(CFB!$W$2:$W$1048576, W2732) - 1))</f>
        <v>94</v>
      </c>
      <c r="O2732">
        <v>37.909999999999997</v>
      </c>
      <c r="P2732">
        <v>25.09</v>
      </c>
      <c r="Q2732">
        <v>8.16</v>
      </c>
      <c r="R2732">
        <v>6.05</v>
      </c>
      <c r="S2732">
        <v>4.5999999999999996</v>
      </c>
      <c r="T2732">
        <v>4.12</v>
      </c>
      <c r="U2732">
        <v>6.35</v>
      </c>
      <c r="V2732">
        <v>5</v>
      </c>
      <c r="W2732">
        <v>2003</v>
      </c>
      <c r="X2732">
        <f t="shared" si="83"/>
        <v>0</v>
      </c>
    </row>
    <row r="2733" spans="1:24" ht="12.75" hidden="1" customHeight="1" x14ac:dyDescent="0.45">
      <c r="A2733">
        <v>95</v>
      </c>
      <c r="B2733" t="s">
        <v>45</v>
      </c>
      <c r="C2733" t="s">
        <v>181</v>
      </c>
      <c r="D2733" s="2" t="str">
        <f t="shared" si="82"/>
        <v>Baylor2003</v>
      </c>
      <c r="F2733">
        <v>3</v>
      </c>
      <c r="G2733">
        <v>9</v>
      </c>
      <c r="H2733" s="2">
        <v>0</v>
      </c>
      <c r="I2733">
        <v>-8.2799999999999994</v>
      </c>
      <c r="J2733">
        <v>-1.18</v>
      </c>
      <c r="K2733">
        <v>-9.4600000000000009</v>
      </c>
      <c r="L2733" s="2">
        <f>_xlfn.RANK.EQ(I2733, INDEX(CFB!$I$2:$I$1048576, MATCH(W2733, CFB!$W$2:$W$1048576, 0)):INDEX(CFB!$I$2:$I$1048576, MATCH(W2733, CFB!$W$2:$W$1048576, 0) + COUNTIF(CFB!$W$2:$W$1048576, W2733) - 1), 0)</f>
        <v>107</v>
      </c>
      <c r="M2733" s="2">
        <f>_xlfn.RANK.EQ(J2733, INDEX(CFB!$J$2:$J$1048576, MATCH(W2733, CFB!$W$2:$W$1048576, 0)):INDEX(CFB!$J$2:$J$1048576, MATCH(W2733, CFB!$W$2:$W$1048576, 0) + COUNTIF(CFB!$W$2:$W$1048576, W2733) - 1))</f>
        <v>71</v>
      </c>
      <c r="N2733" s="2">
        <f>RANK(K2733, INDEX(CFB!$K$2:$K$1048576, MATCH(W2733, CFB!$W$2:$W$1048576, 0)):INDEX(CFB!$K$2:$K$1048576, MATCH(W2733, CFB!$W$2:$W$1048576, 0) + COUNTIF(CFB!$W$2:$W$1048576, W2733) - 1))</f>
        <v>95</v>
      </c>
      <c r="O2733">
        <v>28.66</v>
      </c>
      <c r="P2733">
        <v>21.71</v>
      </c>
      <c r="Q2733">
        <v>7.37</v>
      </c>
      <c r="R2733">
        <v>6.13</v>
      </c>
      <c r="S2733">
        <v>3.6</v>
      </c>
      <c r="T2733">
        <v>4.1500000000000004</v>
      </c>
      <c r="U2733">
        <v>5.0999999999999996</v>
      </c>
      <c r="V2733">
        <v>5.19</v>
      </c>
      <c r="W2733">
        <v>2003</v>
      </c>
      <c r="X2733">
        <f t="shared" si="83"/>
        <v>0</v>
      </c>
    </row>
    <row r="2734" spans="1:24" ht="12.75" hidden="1" customHeight="1" x14ac:dyDescent="0.45">
      <c r="A2734">
        <v>96</v>
      </c>
      <c r="B2734" t="s">
        <v>109</v>
      </c>
      <c r="C2734" t="s">
        <v>157</v>
      </c>
      <c r="D2734" s="2" t="str">
        <f t="shared" si="82"/>
        <v>Mississippi State2003</v>
      </c>
      <c r="F2734">
        <v>2</v>
      </c>
      <c r="G2734">
        <v>10</v>
      </c>
      <c r="H2734" s="2">
        <v>0</v>
      </c>
      <c r="I2734">
        <v>-4.28</v>
      </c>
      <c r="J2734">
        <v>-5.25</v>
      </c>
      <c r="K2734">
        <v>-9.5299999999999994</v>
      </c>
      <c r="L2734" s="2">
        <f>_xlfn.RANK.EQ(I2734, INDEX(CFB!$I$2:$I$1048576, MATCH(W2734, CFB!$W$2:$W$1048576, 0)):INDEX(CFB!$I$2:$I$1048576, MATCH(W2734, CFB!$W$2:$W$1048576, 0) + COUNTIF(CFB!$W$2:$W$1048576, W2734) - 1), 0)</f>
        <v>86</v>
      </c>
      <c r="M2734" s="2">
        <f>_xlfn.RANK.EQ(J2734, INDEX(CFB!$J$2:$J$1048576, MATCH(W2734, CFB!$W$2:$W$1048576, 0)):INDEX(CFB!$J$2:$J$1048576, MATCH(W2734, CFB!$W$2:$W$1048576, 0) + COUNTIF(CFB!$W$2:$W$1048576, W2734) - 1))</f>
        <v>92</v>
      </c>
      <c r="N2734" s="2">
        <f>RANK(K2734, INDEX(CFB!$K$2:$K$1048576, MATCH(W2734, CFB!$W$2:$W$1048576, 0)):INDEX(CFB!$K$2:$K$1048576, MATCH(W2734, CFB!$W$2:$W$1048576, 0) + COUNTIF(CFB!$W$2:$W$1048576, W2734) - 1))</f>
        <v>96</v>
      </c>
      <c r="O2734">
        <v>34.89</v>
      </c>
      <c r="P2734">
        <v>22.1</v>
      </c>
      <c r="Q2734">
        <v>7.89</v>
      </c>
      <c r="R2734">
        <v>7.25</v>
      </c>
      <c r="S2734">
        <v>5.25</v>
      </c>
      <c r="T2734">
        <v>3.11</v>
      </c>
      <c r="U2734">
        <v>6.4</v>
      </c>
      <c r="V2734">
        <v>4.97</v>
      </c>
      <c r="W2734">
        <v>2003</v>
      </c>
      <c r="X2734">
        <f t="shared" si="83"/>
        <v>0</v>
      </c>
    </row>
    <row r="2735" spans="1:24" ht="12.75" hidden="1" customHeight="1" x14ac:dyDescent="0.45">
      <c r="A2735">
        <v>97</v>
      </c>
      <c r="B2735" t="s">
        <v>21</v>
      </c>
      <c r="C2735" t="s">
        <v>10</v>
      </c>
      <c r="D2735" s="2" t="str">
        <f t="shared" si="82"/>
        <v>Indiana2003</v>
      </c>
      <c r="F2735">
        <v>2</v>
      </c>
      <c r="G2735">
        <v>10</v>
      </c>
      <c r="H2735" s="2">
        <v>0</v>
      </c>
      <c r="I2735">
        <v>-7.83</v>
      </c>
      <c r="J2735">
        <v>-2.0499999999999998</v>
      </c>
      <c r="K2735">
        <v>-9.8699999999999992</v>
      </c>
      <c r="L2735" s="2">
        <f>_xlfn.RANK.EQ(I2735, INDEX(CFB!$I$2:$I$1048576, MATCH(W2735, CFB!$W$2:$W$1048576, 0)):INDEX(CFB!$I$2:$I$1048576, MATCH(W2735, CFB!$W$2:$W$1048576, 0) + COUNTIF(CFB!$W$2:$W$1048576, W2735) - 1), 0)</f>
        <v>105</v>
      </c>
      <c r="M2735" s="2">
        <f>_xlfn.RANK.EQ(J2735, INDEX(CFB!$J$2:$J$1048576, MATCH(W2735, CFB!$W$2:$W$1048576, 0)):INDEX(CFB!$J$2:$J$1048576, MATCH(W2735, CFB!$W$2:$W$1048576, 0) + COUNTIF(CFB!$W$2:$W$1048576, W2735) - 1))</f>
        <v>77</v>
      </c>
      <c r="N2735" s="2">
        <f>RANK(K2735, INDEX(CFB!$K$2:$K$1048576, MATCH(W2735, CFB!$W$2:$W$1048576, 0)):INDEX(CFB!$K$2:$K$1048576, MATCH(W2735, CFB!$W$2:$W$1048576, 0) + COUNTIF(CFB!$W$2:$W$1048576, W2735) - 1))</f>
        <v>97</v>
      </c>
      <c r="O2735">
        <v>30.82</v>
      </c>
      <c r="P2735">
        <v>17.48</v>
      </c>
      <c r="Q2735">
        <v>7.69</v>
      </c>
      <c r="R2735">
        <v>7.81</v>
      </c>
      <c r="S2735">
        <v>4.6900000000000004</v>
      </c>
      <c r="T2735">
        <v>3.48</v>
      </c>
      <c r="U2735">
        <v>5.64</v>
      </c>
      <c r="V2735">
        <v>5.22</v>
      </c>
      <c r="W2735">
        <v>2003</v>
      </c>
      <c r="X2735">
        <f t="shared" si="83"/>
        <v>0</v>
      </c>
    </row>
    <row r="2736" spans="1:24" ht="12.75" hidden="1" customHeight="1" x14ac:dyDescent="0.45">
      <c r="A2736">
        <v>98</v>
      </c>
      <c r="B2736" t="s">
        <v>40</v>
      </c>
      <c r="C2736" t="s">
        <v>182</v>
      </c>
      <c r="D2736" s="2" t="str">
        <f t="shared" si="82"/>
        <v>Iowa State2003</v>
      </c>
      <c r="F2736">
        <v>2</v>
      </c>
      <c r="G2736">
        <v>10</v>
      </c>
      <c r="H2736" s="2">
        <v>0</v>
      </c>
      <c r="I2736">
        <v>-8.73</v>
      </c>
      <c r="J2736">
        <v>-1.55</v>
      </c>
      <c r="K2736">
        <v>-10.27</v>
      </c>
      <c r="L2736" s="2">
        <f>_xlfn.RANK.EQ(I2736, INDEX(CFB!$I$2:$I$1048576, MATCH(W2736, CFB!$W$2:$W$1048576, 0)):INDEX(CFB!$I$2:$I$1048576, MATCH(W2736, CFB!$W$2:$W$1048576, 0) + COUNTIF(CFB!$W$2:$W$1048576, W2736) - 1), 0)</f>
        <v>110</v>
      </c>
      <c r="M2736" s="2">
        <f>_xlfn.RANK.EQ(J2736, INDEX(CFB!$J$2:$J$1048576, MATCH(W2736, CFB!$W$2:$W$1048576, 0)):INDEX(CFB!$J$2:$J$1048576, MATCH(W2736, CFB!$W$2:$W$1048576, 0) + COUNTIF(CFB!$W$2:$W$1048576, W2736) - 1))</f>
        <v>72</v>
      </c>
      <c r="N2736" s="2">
        <f>RANK(K2736, INDEX(CFB!$K$2:$K$1048576, MATCH(W2736, CFB!$W$2:$W$1048576, 0)):INDEX(CFB!$K$2:$K$1048576, MATCH(W2736, CFB!$W$2:$W$1048576, 0) + COUNTIF(CFB!$W$2:$W$1048576, W2736) - 1))</f>
        <v>98</v>
      </c>
      <c r="O2736">
        <v>30.39</v>
      </c>
      <c r="P2736">
        <v>18.399999999999999</v>
      </c>
      <c r="Q2736">
        <v>7.36</v>
      </c>
      <c r="R2736">
        <v>6.1</v>
      </c>
      <c r="S2736">
        <v>4.32</v>
      </c>
      <c r="T2736">
        <v>3.99</v>
      </c>
      <c r="U2736">
        <v>5.6</v>
      </c>
      <c r="V2736">
        <v>4.95</v>
      </c>
      <c r="W2736">
        <v>2003</v>
      </c>
      <c r="X2736">
        <f t="shared" si="83"/>
        <v>0</v>
      </c>
    </row>
    <row r="2737" spans="1:24" ht="12.75" hidden="1" customHeight="1" x14ac:dyDescent="0.45">
      <c r="A2737">
        <v>99</v>
      </c>
      <c r="B2737" t="s">
        <v>140</v>
      </c>
      <c r="C2737" t="s">
        <v>161</v>
      </c>
      <c r="D2737" s="2" t="str">
        <f t="shared" si="82"/>
        <v>Ball State2003</v>
      </c>
      <c r="F2737">
        <v>4</v>
      </c>
      <c r="G2737">
        <v>8</v>
      </c>
      <c r="H2737" s="2">
        <v>0</v>
      </c>
      <c r="I2737">
        <v>-5.5</v>
      </c>
      <c r="J2737">
        <v>-4.8099999999999996</v>
      </c>
      <c r="K2737">
        <v>-10.31</v>
      </c>
      <c r="L2737" s="2">
        <f>_xlfn.RANK.EQ(I2737, INDEX(CFB!$I$2:$I$1048576, MATCH(W2737, CFB!$W$2:$W$1048576, 0)):INDEX(CFB!$I$2:$I$1048576, MATCH(W2737, CFB!$W$2:$W$1048576, 0) + COUNTIF(CFB!$W$2:$W$1048576, W2737) - 1), 0)</f>
        <v>97</v>
      </c>
      <c r="M2737" s="2">
        <f>_xlfn.RANK.EQ(J2737, INDEX(CFB!$J$2:$J$1048576, MATCH(W2737, CFB!$W$2:$W$1048576, 0)):INDEX(CFB!$J$2:$J$1048576, MATCH(W2737, CFB!$W$2:$W$1048576, 0) + COUNTIF(CFB!$W$2:$W$1048576, W2737) - 1))</f>
        <v>90</v>
      </c>
      <c r="N2737" s="2">
        <f>RANK(K2737, INDEX(CFB!$K$2:$K$1048576, MATCH(W2737, CFB!$W$2:$W$1048576, 0)):INDEX(CFB!$K$2:$K$1048576, MATCH(W2737, CFB!$W$2:$W$1048576, 0) + COUNTIF(CFB!$W$2:$W$1048576, W2737) - 1))</f>
        <v>99</v>
      </c>
      <c r="O2737">
        <v>32.479999999999997</v>
      </c>
      <c r="P2737">
        <v>19.16</v>
      </c>
      <c r="Q2737">
        <v>7.41</v>
      </c>
      <c r="R2737">
        <v>5.4</v>
      </c>
      <c r="S2737">
        <v>3.74</v>
      </c>
      <c r="T2737">
        <v>4.04</v>
      </c>
      <c r="U2737">
        <v>5.53</v>
      </c>
      <c r="V2737">
        <v>4.4800000000000004</v>
      </c>
      <c r="W2737">
        <v>2003</v>
      </c>
      <c r="X2737">
        <f t="shared" si="83"/>
        <v>0</v>
      </c>
    </row>
    <row r="2738" spans="1:24" ht="12.75" hidden="1" customHeight="1" x14ac:dyDescent="0.45">
      <c r="A2738">
        <v>100</v>
      </c>
      <c r="B2738" t="s">
        <v>152</v>
      </c>
      <c r="C2738" t="s">
        <v>174</v>
      </c>
      <c r="D2738" s="2" t="str">
        <f t="shared" si="82"/>
        <v>Middle Tennessee State2003</v>
      </c>
      <c r="F2738">
        <v>4</v>
      </c>
      <c r="G2738">
        <v>8</v>
      </c>
      <c r="H2738" s="2">
        <v>0</v>
      </c>
      <c r="I2738">
        <v>2.34</v>
      </c>
      <c r="J2738">
        <v>-12.79</v>
      </c>
      <c r="K2738">
        <v>-10.45</v>
      </c>
      <c r="L2738" s="2">
        <f>_xlfn.RANK.EQ(I2738, INDEX(CFB!$I$2:$I$1048576, MATCH(W2738, CFB!$W$2:$W$1048576, 0)):INDEX(CFB!$I$2:$I$1048576, MATCH(W2738, CFB!$W$2:$W$1048576, 0) + COUNTIF(CFB!$W$2:$W$1048576, W2738) - 1), 0)</f>
        <v>53</v>
      </c>
      <c r="M2738" s="2">
        <f>_xlfn.RANK.EQ(J2738, INDEX(CFB!$J$2:$J$1048576, MATCH(W2738, CFB!$W$2:$W$1048576, 0)):INDEX(CFB!$J$2:$J$1048576, MATCH(W2738, CFB!$W$2:$W$1048576, 0) + COUNTIF(CFB!$W$2:$W$1048576, W2738) - 1))</f>
        <v>115</v>
      </c>
      <c r="N2738" s="2">
        <f>RANK(K2738, INDEX(CFB!$K$2:$K$1048576, MATCH(W2738, CFB!$W$2:$W$1048576, 0)):INDEX(CFB!$K$2:$K$1048576, MATCH(W2738, CFB!$W$2:$W$1048576, 0) + COUNTIF(CFB!$W$2:$W$1048576, W2738) - 1))</f>
        <v>100</v>
      </c>
      <c r="O2738">
        <v>39.25</v>
      </c>
      <c r="P2738">
        <v>23.76</v>
      </c>
      <c r="Q2738">
        <v>8.77</v>
      </c>
      <c r="R2738">
        <v>6.76</v>
      </c>
      <c r="S2738">
        <v>4.3600000000000003</v>
      </c>
      <c r="T2738">
        <v>3.47</v>
      </c>
      <c r="U2738">
        <v>6.13</v>
      </c>
      <c r="V2738">
        <v>5.07</v>
      </c>
      <c r="W2738">
        <v>2003</v>
      </c>
      <c r="X2738">
        <f t="shared" si="83"/>
        <v>0</v>
      </c>
    </row>
    <row r="2739" spans="1:24" ht="12.75" hidden="1" customHeight="1" x14ac:dyDescent="0.45">
      <c r="A2739">
        <v>101</v>
      </c>
      <c r="B2739" t="s">
        <v>114</v>
      </c>
      <c r="C2739" t="s">
        <v>178</v>
      </c>
      <c r="D2739" s="2" t="str">
        <f t="shared" si="82"/>
        <v>San Jose State2003</v>
      </c>
      <c r="F2739">
        <v>3</v>
      </c>
      <c r="G2739">
        <v>8</v>
      </c>
      <c r="H2739" s="2">
        <v>0</v>
      </c>
      <c r="I2739">
        <v>-4.3499999999999996</v>
      </c>
      <c r="J2739">
        <v>-6.32</v>
      </c>
      <c r="K2739">
        <v>-10.67</v>
      </c>
      <c r="L2739" s="2">
        <f>_xlfn.RANK.EQ(I2739, INDEX(CFB!$I$2:$I$1048576, MATCH(W2739, CFB!$W$2:$W$1048576, 0)):INDEX(CFB!$I$2:$I$1048576, MATCH(W2739, CFB!$W$2:$W$1048576, 0) + COUNTIF(CFB!$W$2:$W$1048576, W2739) - 1), 0)</f>
        <v>87</v>
      </c>
      <c r="M2739" s="2">
        <f>_xlfn.RANK.EQ(J2739, INDEX(CFB!$J$2:$J$1048576, MATCH(W2739, CFB!$W$2:$W$1048576, 0)):INDEX(CFB!$J$2:$J$1048576, MATCH(W2739, CFB!$W$2:$W$1048576, 0) + COUNTIF(CFB!$W$2:$W$1048576, W2739) - 1))</f>
        <v>100</v>
      </c>
      <c r="N2739" s="2">
        <f>RANK(K2739, INDEX(CFB!$K$2:$K$1048576, MATCH(W2739, CFB!$W$2:$W$1048576, 0)):INDEX(CFB!$K$2:$K$1048576, MATCH(W2739, CFB!$W$2:$W$1048576, 0) + COUNTIF(CFB!$W$2:$W$1048576, W2739) - 1))</f>
        <v>101</v>
      </c>
      <c r="O2739">
        <v>32.479999999999997</v>
      </c>
      <c r="P2739">
        <v>25.85</v>
      </c>
      <c r="Q2739">
        <v>7.74</v>
      </c>
      <c r="R2739">
        <v>7.48</v>
      </c>
      <c r="S2739">
        <v>3.79</v>
      </c>
      <c r="T2739">
        <v>4.07</v>
      </c>
      <c r="U2739">
        <v>5.9</v>
      </c>
      <c r="V2739">
        <v>5.71</v>
      </c>
      <c r="W2739">
        <v>2003</v>
      </c>
      <c r="X2739">
        <f t="shared" si="83"/>
        <v>0</v>
      </c>
    </row>
    <row r="2740" spans="1:24" ht="12.75" hidden="1" customHeight="1" x14ac:dyDescent="0.45">
      <c r="A2740">
        <v>102</v>
      </c>
      <c r="B2740" t="s">
        <v>133</v>
      </c>
      <c r="C2740" t="s">
        <v>174</v>
      </c>
      <c r="D2740" s="2" t="str">
        <f t="shared" si="82"/>
        <v>Utah State2003</v>
      </c>
      <c r="F2740">
        <v>3</v>
      </c>
      <c r="G2740">
        <v>9</v>
      </c>
      <c r="H2740" s="2">
        <v>0</v>
      </c>
      <c r="I2740">
        <v>-6.85</v>
      </c>
      <c r="J2740">
        <v>-3.9</v>
      </c>
      <c r="K2740">
        <v>-10.75</v>
      </c>
      <c r="L2740" s="2">
        <f>_xlfn.RANK.EQ(I2740, INDEX(CFB!$I$2:$I$1048576, MATCH(W2740, CFB!$W$2:$W$1048576, 0)):INDEX(CFB!$I$2:$I$1048576, MATCH(W2740, CFB!$W$2:$W$1048576, 0) + COUNTIF(CFB!$W$2:$W$1048576, W2740) - 1), 0)</f>
        <v>102</v>
      </c>
      <c r="M2740" s="2">
        <f>_xlfn.RANK.EQ(J2740, INDEX(CFB!$J$2:$J$1048576, MATCH(W2740, CFB!$W$2:$W$1048576, 0)):INDEX(CFB!$J$2:$J$1048576, MATCH(W2740, CFB!$W$2:$W$1048576, 0) + COUNTIF(CFB!$W$2:$W$1048576, W2740) - 1))</f>
        <v>85</v>
      </c>
      <c r="N2740" s="2">
        <f>RANK(K2740, INDEX(CFB!$K$2:$K$1048576, MATCH(W2740, CFB!$W$2:$W$1048576, 0)):INDEX(CFB!$K$2:$K$1048576, MATCH(W2740, CFB!$W$2:$W$1048576, 0) + COUNTIF(CFB!$W$2:$W$1048576, W2740) - 1))</f>
        <v>102</v>
      </c>
      <c r="O2740">
        <v>32.729999999999997</v>
      </c>
      <c r="P2740">
        <v>17.32</v>
      </c>
      <c r="Q2740">
        <v>7.59</v>
      </c>
      <c r="R2740">
        <v>5.24</v>
      </c>
      <c r="S2740">
        <v>4.3899999999999997</v>
      </c>
      <c r="T2740">
        <v>2.82</v>
      </c>
      <c r="U2740">
        <v>5.98</v>
      </c>
      <c r="V2740">
        <v>3.96</v>
      </c>
      <c r="W2740">
        <v>2003</v>
      </c>
      <c r="X2740">
        <f t="shared" si="83"/>
        <v>0</v>
      </c>
    </row>
    <row r="2741" spans="1:24" ht="12.75" hidden="1" customHeight="1" x14ac:dyDescent="0.45">
      <c r="A2741">
        <v>103</v>
      </c>
      <c r="B2741" t="s">
        <v>149</v>
      </c>
      <c r="C2741" t="s">
        <v>174</v>
      </c>
      <c r="D2741" s="2" t="str">
        <f t="shared" si="82"/>
        <v>New Mexico State2003</v>
      </c>
      <c r="F2741">
        <v>3</v>
      </c>
      <c r="G2741">
        <v>9</v>
      </c>
      <c r="H2741" s="2">
        <v>0</v>
      </c>
      <c r="I2741">
        <v>-7.48</v>
      </c>
      <c r="J2741">
        <v>-3.65</v>
      </c>
      <c r="K2741">
        <v>-11.13</v>
      </c>
      <c r="L2741" s="2">
        <f>_xlfn.RANK.EQ(I2741, INDEX(CFB!$I$2:$I$1048576, MATCH(W2741, CFB!$W$2:$W$1048576, 0)):INDEX(CFB!$I$2:$I$1048576, MATCH(W2741, CFB!$W$2:$W$1048576, 0) + COUNTIF(CFB!$W$2:$W$1048576, W2741) - 1), 0)</f>
        <v>104</v>
      </c>
      <c r="M2741" s="2">
        <f>_xlfn.RANK.EQ(J2741, INDEX(CFB!$J$2:$J$1048576, MATCH(W2741, CFB!$W$2:$W$1048576, 0)):INDEX(CFB!$J$2:$J$1048576, MATCH(W2741, CFB!$W$2:$W$1048576, 0) + COUNTIF(CFB!$W$2:$W$1048576, W2741) - 1))</f>
        <v>82</v>
      </c>
      <c r="N2741" s="2">
        <f>RANK(K2741, INDEX(CFB!$K$2:$K$1048576, MATCH(W2741, CFB!$W$2:$W$1048576, 0)):INDEX(CFB!$K$2:$K$1048576, MATCH(W2741, CFB!$W$2:$W$1048576, 0) + COUNTIF(CFB!$W$2:$W$1048576, W2741) - 1))</f>
        <v>103</v>
      </c>
      <c r="O2741">
        <v>30.66</v>
      </c>
      <c r="P2741">
        <v>17.399999999999999</v>
      </c>
      <c r="Q2741">
        <v>9.59</v>
      </c>
      <c r="R2741">
        <v>6.13</v>
      </c>
      <c r="S2741">
        <v>5.28</v>
      </c>
      <c r="T2741">
        <v>3.35</v>
      </c>
      <c r="U2741">
        <v>6.58</v>
      </c>
      <c r="V2741">
        <v>4.68</v>
      </c>
      <c r="W2741">
        <v>2003</v>
      </c>
      <c r="X2741">
        <f t="shared" si="83"/>
        <v>0</v>
      </c>
    </row>
    <row r="2742" spans="1:24" ht="12.75" hidden="1" customHeight="1" x14ac:dyDescent="0.45">
      <c r="A2742">
        <v>104</v>
      </c>
      <c r="B2742" t="s">
        <v>144</v>
      </c>
      <c r="C2742" t="s">
        <v>179</v>
      </c>
      <c r="D2742" s="2" t="str">
        <f t="shared" si="82"/>
        <v>Temple2003</v>
      </c>
      <c r="F2742">
        <v>1</v>
      </c>
      <c r="G2742">
        <v>11</v>
      </c>
      <c r="H2742" s="2">
        <v>0</v>
      </c>
      <c r="I2742">
        <v>-5.54</v>
      </c>
      <c r="J2742">
        <v>-6.41</v>
      </c>
      <c r="K2742">
        <v>-11.95</v>
      </c>
      <c r="L2742" s="2">
        <f>_xlfn.RANK.EQ(I2742, INDEX(CFB!$I$2:$I$1048576, MATCH(W2742, CFB!$W$2:$W$1048576, 0)):INDEX(CFB!$I$2:$I$1048576, MATCH(W2742, CFB!$W$2:$W$1048576, 0) + COUNTIF(CFB!$W$2:$W$1048576, W2742) - 1), 0)</f>
        <v>98</v>
      </c>
      <c r="M2742" s="2">
        <f>_xlfn.RANK.EQ(J2742, INDEX(CFB!$J$2:$J$1048576, MATCH(W2742, CFB!$W$2:$W$1048576, 0)):INDEX(CFB!$J$2:$J$1048576, MATCH(W2742, CFB!$W$2:$W$1048576, 0) + COUNTIF(CFB!$W$2:$W$1048576, W2742) - 1))</f>
        <v>102</v>
      </c>
      <c r="N2742" s="2">
        <f>RANK(K2742, INDEX(CFB!$K$2:$K$1048576, MATCH(W2742, CFB!$W$2:$W$1048576, 0)):INDEX(CFB!$K$2:$K$1048576, MATCH(W2742, CFB!$W$2:$W$1048576, 0) + COUNTIF(CFB!$W$2:$W$1048576, W2742) - 1))</f>
        <v>104</v>
      </c>
      <c r="O2742">
        <v>33.049999999999997</v>
      </c>
      <c r="P2742">
        <v>18.48</v>
      </c>
      <c r="Q2742">
        <v>7.49</v>
      </c>
      <c r="R2742">
        <v>6.56</v>
      </c>
      <c r="S2742">
        <v>4.43</v>
      </c>
      <c r="T2742">
        <v>3.55</v>
      </c>
      <c r="U2742">
        <v>5.88</v>
      </c>
      <c r="V2742">
        <v>4.8499999999999996</v>
      </c>
      <c r="W2742">
        <v>2003</v>
      </c>
      <c r="X2742">
        <f t="shared" si="83"/>
        <v>0</v>
      </c>
    </row>
    <row r="2743" spans="1:24" ht="12.75" hidden="1" customHeight="1" x14ac:dyDescent="0.45">
      <c r="A2743">
        <v>105</v>
      </c>
      <c r="B2743" t="s">
        <v>77</v>
      </c>
      <c r="C2743" t="s">
        <v>174</v>
      </c>
      <c r="D2743" s="2" t="str">
        <f t="shared" si="82"/>
        <v>Louisiana2003</v>
      </c>
      <c r="F2743">
        <v>4</v>
      </c>
      <c r="G2743">
        <v>8</v>
      </c>
      <c r="H2743" s="2">
        <v>0</v>
      </c>
      <c r="I2743">
        <v>-6.43</v>
      </c>
      <c r="J2743">
        <v>-5.62</v>
      </c>
      <c r="K2743">
        <v>-12.05</v>
      </c>
      <c r="L2743" s="2">
        <f>_xlfn.RANK.EQ(I2743, INDEX(CFB!$I$2:$I$1048576, MATCH(W2743, CFB!$W$2:$W$1048576, 0)):INDEX(CFB!$I$2:$I$1048576, MATCH(W2743, CFB!$W$2:$W$1048576, 0) + COUNTIF(CFB!$W$2:$W$1048576, W2743) - 1), 0)</f>
        <v>100</v>
      </c>
      <c r="M2743" s="2">
        <f>_xlfn.RANK.EQ(J2743, INDEX(CFB!$J$2:$J$1048576, MATCH(W2743, CFB!$W$2:$W$1048576, 0)):INDEX(CFB!$J$2:$J$1048576, MATCH(W2743, CFB!$W$2:$W$1048576, 0) + COUNTIF(CFB!$W$2:$W$1048576, W2743) - 1))</f>
        <v>94</v>
      </c>
      <c r="N2743" s="2">
        <f>RANK(K2743, INDEX(CFB!$K$2:$K$1048576, MATCH(W2743, CFB!$W$2:$W$1048576, 0)):INDEX(CFB!$K$2:$K$1048576, MATCH(W2743, CFB!$W$2:$W$1048576, 0) + COUNTIF(CFB!$W$2:$W$1048576, W2743) - 1))</f>
        <v>105</v>
      </c>
      <c r="O2743">
        <v>30.78</v>
      </c>
      <c r="P2743">
        <v>23.27</v>
      </c>
      <c r="Q2743">
        <v>6.82</v>
      </c>
      <c r="R2743">
        <v>6.02</v>
      </c>
      <c r="S2743">
        <v>3.84</v>
      </c>
      <c r="T2743">
        <v>4.1399999999999997</v>
      </c>
      <c r="U2743">
        <v>5.27</v>
      </c>
      <c r="V2743">
        <v>5.13</v>
      </c>
      <c r="W2743">
        <v>2003</v>
      </c>
      <c r="X2743">
        <f t="shared" si="83"/>
        <v>0</v>
      </c>
    </row>
    <row r="2744" spans="1:24" ht="12.75" hidden="1" customHeight="1" x14ac:dyDescent="0.45">
      <c r="A2744">
        <v>106</v>
      </c>
      <c r="B2744" t="s">
        <v>64</v>
      </c>
      <c r="C2744" t="s">
        <v>162</v>
      </c>
      <c r="D2744" s="2" t="str">
        <f t="shared" si="82"/>
        <v>Ohio2003</v>
      </c>
      <c r="F2744">
        <v>2</v>
      </c>
      <c r="G2744">
        <v>10</v>
      </c>
      <c r="H2744" s="2">
        <v>0</v>
      </c>
      <c r="I2744">
        <v>-6.69</v>
      </c>
      <c r="J2744">
        <v>-6.85</v>
      </c>
      <c r="K2744">
        <v>-13.54</v>
      </c>
      <c r="L2744" s="2">
        <f>_xlfn.RANK.EQ(I2744, INDEX(CFB!$I$2:$I$1048576, MATCH(W2744, CFB!$W$2:$W$1048576, 0)):INDEX(CFB!$I$2:$I$1048576, MATCH(W2744, CFB!$W$2:$W$1048576, 0) + COUNTIF(CFB!$W$2:$W$1048576, W2744) - 1), 0)</f>
        <v>101</v>
      </c>
      <c r="M2744" s="2">
        <f>_xlfn.RANK.EQ(J2744, INDEX(CFB!$J$2:$J$1048576, MATCH(W2744, CFB!$W$2:$W$1048576, 0)):INDEX(CFB!$J$2:$J$1048576, MATCH(W2744, CFB!$W$2:$W$1048576, 0) + COUNTIF(CFB!$W$2:$W$1048576, W2744) - 1))</f>
        <v>104</v>
      </c>
      <c r="N2744" s="2">
        <f>RANK(K2744, INDEX(CFB!$K$2:$K$1048576, MATCH(W2744, CFB!$W$2:$W$1048576, 0)):INDEX(CFB!$K$2:$K$1048576, MATCH(W2744, CFB!$W$2:$W$1048576, 0) + COUNTIF(CFB!$W$2:$W$1048576, W2744) - 1))</f>
        <v>106</v>
      </c>
      <c r="O2744">
        <v>30.8</v>
      </c>
      <c r="P2744">
        <v>19.12</v>
      </c>
      <c r="Q2744">
        <v>8.61</v>
      </c>
      <c r="R2744">
        <v>6.3</v>
      </c>
      <c r="S2744">
        <v>4.04</v>
      </c>
      <c r="T2744">
        <v>3.23</v>
      </c>
      <c r="U2744">
        <v>5.36</v>
      </c>
      <c r="V2744">
        <v>4.47</v>
      </c>
      <c r="W2744">
        <v>2003</v>
      </c>
      <c r="X2744">
        <f t="shared" si="83"/>
        <v>0</v>
      </c>
    </row>
    <row r="2745" spans="1:24" ht="12.75" hidden="1" customHeight="1" x14ac:dyDescent="0.45">
      <c r="A2745">
        <v>107</v>
      </c>
      <c r="B2745" t="s">
        <v>175</v>
      </c>
      <c r="C2745" t="s">
        <v>174</v>
      </c>
      <c r="D2745" s="2" t="str">
        <f t="shared" si="82"/>
        <v>Idaho2003</v>
      </c>
      <c r="F2745">
        <v>3</v>
      </c>
      <c r="G2745">
        <v>9</v>
      </c>
      <c r="H2745" s="2">
        <v>0</v>
      </c>
      <c r="I2745">
        <v>-8.56</v>
      </c>
      <c r="J2745">
        <v>-5.68</v>
      </c>
      <c r="K2745">
        <v>-14.24</v>
      </c>
      <c r="L2745" s="2">
        <f>_xlfn.RANK.EQ(I2745, INDEX(CFB!$I$2:$I$1048576, MATCH(W2745, CFB!$W$2:$W$1048576, 0)):INDEX(CFB!$I$2:$I$1048576, MATCH(W2745, CFB!$W$2:$W$1048576, 0) + COUNTIF(CFB!$W$2:$W$1048576, W2745) - 1), 0)</f>
        <v>108</v>
      </c>
      <c r="M2745" s="2">
        <f>_xlfn.RANK.EQ(J2745, INDEX(CFB!$J$2:$J$1048576, MATCH(W2745, CFB!$W$2:$W$1048576, 0)):INDEX(CFB!$J$2:$J$1048576, MATCH(W2745, CFB!$W$2:$W$1048576, 0) + COUNTIF(CFB!$W$2:$W$1048576, W2745) - 1))</f>
        <v>96</v>
      </c>
      <c r="N2745" s="2">
        <f>RANK(K2745, INDEX(CFB!$K$2:$K$1048576, MATCH(W2745, CFB!$W$2:$W$1048576, 0)):INDEX(CFB!$K$2:$K$1048576, MATCH(W2745, CFB!$W$2:$W$1048576, 0) + COUNTIF(CFB!$W$2:$W$1048576, W2745) - 1))</f>
        <v>107</v>
      </c>
      <c r="O2745">
        <v>27.66</v>
      </c>
      <c r="P2745">
        <v>17.62</v>
      </c>
      <c r="Q2745">
        <v>7.8</v>
      </c>
      <c r="R2745">
        <v>5.97</v>
      </c>
      <c r="S2745">
        <v>4.53</v>
      </c>
      <c r="T2745">
        <v>4.3899999999999997</v>
      </c>
      <c r="U2745">
        <v>6.11</v>
      </c>
      <c r="V2745">
        <v>5.07</v>
      </c>
      <c r="W2745">
        <v>2003</v>
      </c>
      <c r="X2745">
        <f t="shared" si="83"/>
        <v>0</v>
      </c>
    </row>
    <row r="2746" spans="1:24" ht="12.75" hidden="1" customHeight="1" x14ac:dyDescent="0.45">
      <c r="A2746">
        <v>108</v>
      </c>
      <c r="B2746" t="s">
        <v>125</v>
      </c>
      <c r="C2746" t="s">
        <v>174</v>
      </c>
      <c r="D2746" s="2" t="str">
        <f t="shared" si="82"/>
        <v>Arkansas State2003</v>
      </c>
      <c r="F2746">
        <v>5</v>
      </c>
      <c r="G2746">
        <v>7</v>
      </c>
      <c r="H2746" s="2">
        <v>0</v>
      </c>
      <c r="I2746">
        <v>-10.32</v>
      </c>
      <c r="J2746">
        <v>-4.18</v>
      </c>
      <c r="K2746">
        <v>-14.49</v>
      </c>
      <c r="L2746" s="2">
        <f>_xlfn.RANK.EQ(I2746, INDEX(CFB!$I$2:$I$1048576, MATCH(W2746, CFB!$W$2:$W$1048576, 0)):INDEX(CFB!$I$2:$I$1048576, MATCH(W2746, CFB!$W$2:$W$1048576, 0) + COUNTIF(CFB!$W$2:$W$1048576, W2746) - 1), 0)</f>
        <v>112</v>
      </c>
      <c r="M2746" s="2">
        <f>_xlfn.RANK.EQ(J2746, INDEX(CFB!$J$2:$J$1048576, MATCH(W2746, CFB!$W$2:$W$1048576, 0)):INDEX(CFB!$J$2:$J$1048576, MATCH(W2746, CFB!$W$2:$W$1048576, 0) + COUNTIF(CFB!$W$2:$W$1048576, W2746) - 1))</f>
        <v>86</v>
      </c>
      <c r="N2746" s="2">
        <f>RANK(K2746, INDEX(CFB!$K$2:$K$1048576, MATCH(W2746, CFB!$W$2:$W$1048576, 0)):INDEX(CFB!$K$2:$K$1048576, MATCH(W2746, CFB!$W$2:$W$1048576, 0) + COUNTIF(CFB!$W$2:$W$1048576, W2746) - 1))</f>
        <v>108</v>
      </c>
      <c r="O2746">
        <v>27.6</v>
      </c>
      <c r="P2746">
        <v>24.93</v>
      </c>
      <c r="Q2746">
        <v>6.36</v>
      </c>
      <c r="R2746">
        <v>6.48</v>
      </c>
      <c r="S2746">
        <v>4.91</v>
      </c>
      <c r="T2746">
        <v>3.19</v>
      </c>
      <c r="U2746">
        <v>5.44</v>
      </c>
      <c r="V2746">
        <v>4.8499999999999996</v>
      </c>
      <c r="W2746">
        <v>2003</v>
      </c>
      <c r="X2746">
        <f t="shared" si="83"/>
        <v>0</v>
      </c>
    </row>
    <row r="2747" spans="1:24" ht="12.75" hidden="1" customHeight="1" x14ac:dyDescent="0.45">
      <c r="A2747">
        <v>109</v>
      </c>
      <c r="B2747" t="s">
        <v>108</v>
      </c>
      <c r="C2747" t="s">
        <v>100</v>
      </c>
      <c r="D2747" s="2" t="str">
        <f t="shared" si="82"/>
        <v>East Carolina2003</v>
      </c>
      <c r="F2747">
        <v>1</v>
      </c>
      <c r="G2747">
        <v>11</v>
      </c>
      <c r="H2747" s="2">
        <v>0</v>
      </c>
      <c r="I2747">
        <v>-8.6999999999999993</v>
      </c>
      <c r="J2747">
        <v>-7.32</v>
      </c>
      <c r="K2747">
        <v>-16.02</v>
      </c>
      <c r="L2747" s="2">
        <f>_xlfn.RANK.EQ(I2747, INDEX(CFB!$I$2:$I$1048576, MATCH(W2747, CFB!$W$2:$W$1048576, 0)):INDEX(CFB!$I$2:$I$1048576, MATCH(W2747, CFB!$W$2:$W$1048576, 0) + COUNTIF(CFB!$W$2:$W$1048576, W2747) - 1), 0)</f>
        <v>109</v>
      </c>
      <c r="M2747" s="2">
        <f>_xlfn.RANK.EQ(J2747, INDEX(CFB!$J$2:$J$1048576, MATCH(W2747, CFB!$W$2:$W$1048576, 0)):INDEX(CFB!$J$2:$J$1048576, MATCH(W2747, CFB!$W$2:$W$1048576, 0) + COUNTIF(CFB!$W$2:$W$1048576, W2747) - 1))</f>
        <v>107</v>
      </c>
      <c r="N2747" s="2">
        <f>RANK(K2747, INDEX(CFB!$K$2:$K$1048576, MATCH(W2747, CFB!$W$2:$W$1048576, 0)):INDEX(CFB!$K$2:$K$1048576, MATCH(W2747, CFB!$W$2:$W$1048576, 0) + COUNTIF(CFB!$W$2:$W$1048576, W2747) - 1))</f>
        <v>109</v>
      </c>
      <c r="O2747">
        <v>29.51</v>
      </c>
      <c r="P2747">
        <v>22.66</v>
      </c>
      <c r="Q2747">
        <v>7.04</v>
      </c>
      <c r="R2747">
        <v>6.84</v>
      </c>
      <c r="S2747">
        <v>4.08</v>
      </c>
      <c r="T2747">
        <v>3.79</v>
      </c>
      <c r="U2747">
        <v>5.28</v>
      </c>
      <c r="V2747">
        <v>4.99</v>
      </c>
      <c r="W2747">
        <v>2003</v>
      </c>
      <c r="X2747">
        <f t="shared" si="83"/>
        <v>0</v>
      </c>
    </row>
    <row r="2748" spans="1:24" ht="12.75" hidden="1" customHeight="1" x14ac:dyDescent="0.45">
      <c r="A2748">
        <v>110</v>
      </c>
      <c r="B2748" t="s">
        <v>82</v>
      </c>
      <c r="C2748" t="s">
        <v>162</v>
      </c>
      <c r="D2748" s="2" t="str">
        <f t="shared" si="82"/>
        <v>UCF2003</v>
      </c>
      <c r="F2748">
        <v>3</v>
      </c>
      <c r="G2748">
        <v>9</v>
      </c>
      <c r="H2748" s="2">
        <v>0</v>
      </c>
      <c r="I2748">
        <v>-9.4499999999999993</v>
      </c>
      <c r="J2748">
        <v>-6.92</v>
      </c>
      <c r="K2748">
        <v>-16.37</v>
      </c>
      <c r="L2748" s="2">
        <f>_xlfn.RANK.EQ(I2748, INDEX(CFB!$I$2:$I$1048576, MATCH(W2748, CFB!$W$2:$W$1048576, 0)):INDEX(CFB!$I$2:$I$1048576, MATCH(W2748, CFB!$W$2:$W$1048576, 0) + COUNTIF(CFB!$W$2:$W$1048576, W2748) - 1), 0)</f>
        <v>111</v>
      </c>
      <c r="M2748" s="2">
        <f>_xlfn.RANK.EQ(J2748, INDEX(CFB!$J$2:$J$1048576, MATCH(W2748, CFB!$W$2:$W$1048576, 0)):INDEX(CFB!$J$2:$J$1048576, MATCH(W2748, CFB!$W$2:$W$1048576, 0) + COUNTIF(CFB!$W$2:$W$1048576, W2748) - 1))</f>
        <v>105</v>
      </c>
      <c r="N2748" s="2">
        <f>RANK(K2748, INDEX(CFB!$K$2:$K$1048576, MATCH(W2748, CFB!$W$2:$W$1048576, 0)):INDEX(CFB!$K$2:$K$1048576, MATCH(W2748, CFB!$W$2:$W$1048576, 0) + COUNTIF(CFB!$W$2:$W$1048576, W2748) - 1))</f>
        <v>110</v>
      </c>
      <c r="O2748">
        <v>27.64</v>
      </c>
      <c r="P2748">
        <v>20.05</v>
      </c>
      <c r="Q2748">
        <v>7.43</v>
      </c>
      <c r="R2748">
        <v>6.91</v>
      </c>
      <c r="S2748">
        <v>3.69</v>
      </c>
      <c r="T2748">
        <v>3.44</v>
      </c>
      <c r="U2748">
        <v>5.62</v>
      </c>
      <c r="V2748">
        <v>4.8099999999999996</v>
      </c>
      <c r="W2748">
        <v>2003</v>
      </c>
      <c r="X2748">
        <f t="shared" si="83"/>
        <v>0</v>
      </c>
    </row>
    <row r="2749" spans="1:24" ht="12.75" hidden="1" customHeight="1" x14ac:dyDescent="0.45">
      <c r="A2749">
        <v>111</v>
      </c>
      <c r="B2749" t="s">
        <v>139</v>
      </c>
      <c r="C2749" t="s">
        <v>161</v>
      </c>
      <c r="D2749" s="2" t="str">
        <f t="shared" si="82"/>
        <v>Central Michigan2003</v>
      </c>
      <c r="F2749">
        <v>3</v>
      </c>
      <c r="G2749">
        <v>9</v>
      </c>
      <c r="H2749" s="2">
        <v>0</v>
      </c>
      <c r="I2749">
        <v>-4.59</v>
      </c>
      <c r="J2749">
        <v>-12.34</v>
      </c>
      <c r="K2749">
        <v>-16.93</v>
      </c>
      <c r="L2749" s="2">
        <f>_xlfn.RANK.EQ(I2749, INDEX(CFB!$I$2:$I$1048576, MATCH(W2749, CFB!$W$2:$W$1048576, 0)):INDEX(CFB!$I$2:$I$1048576, MATCH(W2749, CFB!$W$2:$W$1048576, 0) + COUNTIF(CFB!$W$2:$W$1048576, W2749) - 1), 0)</f>
        <v>89</v>
      </c>
      <c r="M2749" s="2">
        <f>_xlfn.RANK.EQ(J2749, INDEX(CFB!$J$2:$J$1048576, MATCH(W2749, CFB!$W$2:$W$1048576, 0)):INDEX(CFB!$J$2:$J$1048576, MATCH(W2749, CFB!$W$2:$W$1048576, 0) + COUNTIF(CFB!$W$2:$W$1048576, W2749) - 1))</f>
        <v>114</v>
      </c>
      <c r="N2749" s="2">
        <f>RANK(K2749, INDEX(CFB!$K$2:$K$1048576, MATCH(W2749, CFB!$W$2:$W$1048576, 0)):INDEX(CFB!$K$2:$K$1048576, MATCH(W2749, CFB!$W$2:$W$1048576, 0) + COUNTIF(CFB!$W$2:$W$1048576, W2749) - 1))</f>
        <v>111</v>
      </c>
      <c r="O2749">
        <v>32.29</v>
      </c>
      <c r="P2749">
        <v>25.62</v>
      </c>
      <c r="Q2749">
        <v>7.01</v>
      </c>
      <c r="R2749">
        <v>6.92</v>
      </c>
      <c r="S2749">
        <v>4.71</v>
      </c>
      <c r="T2749">
        <v>4.79</v>
      </c>
      <c r="U2749">
        <v>5.65</v>
      </c>
      <c r="V2749">
        <v>5.59</v>
      </c>
      <c r="W2749">
        <v>2003</v>
      </c>
      <c r="X2749">
        <f t="shared" si="83"/>
        <v>0</v>
      </c>
    </row>
    <row r="2750" spans="1:24" ht="12.75" hidden="1" customHeight="1" x14ac:dyDescent="0.45">
      <c r="A2750">
        <v>112</v>
      </c>
      <c r="B2750" t="s">
        <v>134</v>
      </c>
      <c r="C2750" t="s">
        <v>161</v>
      </c>
      <c r="D2750" s="2" t="str">
        <f t="shared" si="82"/>
        <v>Eastern Michigan2003</v>
      </c>
      <c r="F2750">
        <v>3</v>
      </c>
      <c r="G2750">
        <v>9</v>
      </c>
      <c r="H2750" s="2">
        <v>0</v>
      </c>
      <c r="I2750">
        <v>-11.14</v>
      </c>
      <c r="J2750">
        <v>-6.66</v>
      </c>
      <c r="K2750">
        <v>-17.79</v>
      </c>
      <c r="L2750" s="2">
        <f>_xlfn.RANK.EQ(I2750, INDEX(CFB!$I$2:$I$1048576, MATCH(W2750, CFB!$W$2:$W$1048576, 0)):INDEX(CFB!$I$2:$I$1048576, MATCH(W2750, CFB!$W$2:$W$1048576, 0) + COUNTIF(CFB!$W$2:$W$1048576, W2750) - 1), 0)</f>
        <v>114</v>
      </c>
      <c r="M2750" s="2">
        <f>_xlfn.RANK.EQ(J2750, INDEX(CFB!$J$2:$J$1048576, MATCH(W2750, CFB!$W$2:$W$1048576, 0)):INDEX(CFB!$J$2:$J$1048576, MATCH(W2750, CFB!$W$2:$W$1048576, 0) + COUNTIF(CFB!$W$2:$W$1048576, W2750) - 1))</f>
        <v>103</v>
      </c>
      <c r="N2750" s="2">
        <f>RANK(K2750, INDEX(CFB!$K$2:$K$1048576, MATCH(W2750, CFB!$W$2:$W$1048576, 0)):INDEX(CFB!$K$2:$K$1048576, MATCH(W2750, CFB!$W$2:$W$1048576, 0) + COUNTIF(CFB!$W$2:$W$1048576, W2750) - 1))</f>
        <v>112</v>
      </c>
      <c r="O2750">
        <v>25.91</v>
      </c>
      <c r="P2750">
        <v>20.7</v>
      </c>
      <c r="Q2750">
        <v>6.37</v>
      </c>
      <c r="R2750">
        <v>6.55</v>
      </c>
      <c r="S2750">
        <v>3.39</v>
      </c>
      <c r="T2750">
        <v>3.98</v>
      </c>
      <c r="U2750">
        <v>4.6900000000000004</v>
      </c>
      <c r="V2750">
        <v>4.8899999999999997</v>
      </c>
      <c r="W2750">
        <v>2003</v>
      </c>
      <c r="X2750">
        <f t="shared" si="83"/>
        <v>0</v>
      </c>
    </row>
    <row r="2751" spans="1:24" ht="12.75" hidden="1" customHeight="1" x14ac:dyDescent="0.45">
      <c r="A2751">
        <v>113</v>
      </c>
      <c r="B2751" t="s">
        <v>123</v>
      </c>
      <c r="C2751" t="s">
        <v>174</v>
      </c>
      <c r="D2751" s="2" t="str">
        <f t="shared" si="82"/>
        <v>Louisiana-Monroe2003</v>
      </c>
      <c r="F2751">
        <v>1</v>
      </c>
      <c r="G2751">
        <v>11</v>
      </c>
      <c r="H2751" s="2">
        <v>0</v>
      </c>
      <c r="I2751">
        <v>-4.5999999999999996</v>
      </c>
      <c r="J2751">
        <v>-13.59</v>
      </c>
      <c r="K2751">
        <v>-18.190000000000001</v>
      </c>
      <c r="L2751" s="2">
        <f>_xlfn.RANK.EQ(I2751, INDEX(CFB!$I$2:$I$1048576, MATCH(W2751, CFB!$W$2:$W$1048576, 0)):INDEX(CFB!$I$2:$I$1048576, MATCH(W2751, CFB!$W$2:$W$1048576, 0) + COUNTIF(CFB!$W$2:$W$1048576, W2751) - 1), 0)</f>
        <v>90</v>
      </c>
      <c r="M2751" s="2">
        <f>_xlfn.RANK.EQ(J2751, INDEX(CFB!$J$2:$J$1048576, MATCH(W2751, CFB!$W$2:$W$1048576, 0)):INDEX(CFB!$J$2:$J$1048576, MATCH(W2751, CFB!$W$2:$W$1048576, 0) + COUNTIF(CFB!$W$2:$W$1048576, W2751) - 1))</f>
        <v>116</v>
      </c>
      <c r="N2751" s="2">
        <f>RANK(K2751, INDEX(CFB!$K$2:$K$1048576, MATCH(W2751, CFB!$W$2:$W$1048576, 0)):INDEX(CFB!$K$2:$K$1048576, MATCH(W2751, CFB!$W$2:$W$1048576, 0) + COUNTIF(CFB!$W$2:$W$1048576, W2751) - 1))</f>
        <v>113</v>
      </c>
      <c r="O2751">
        <v>31.35</v>
      </c>
      <c r="P2751">
        <v>31.4</v>
      </c>
      <c r="Q2751">
        <v>7.07</v>
      </c>
      <c r="R2751">
        <v>7.73</v>
      </c>
      <c r="S2751">
        <v>4.04</v>
      </c>
      <c r="T2751">
        <v>3.43</v>
      </c>
      <c r="U2751">
        <v>5.46</v>
      </c>
      <c r="V2751">
        <v>5.2</v>
      </c>
      <c r="W2751">
        <v>2003</v>
      </c>
      <c r="X2751">
        <f t="shared" si="83"/>
        <v>0</v>
      </c>
    </row>
    <row r="2752" spans="1:24" ht="12.75" hidden="1" customHeight="1" x14ac:dyDescent="0.45">
      <c r="A2752">
        <v>114</v>
      </c>
      <c r="B2752" t="s">
        <v>105</v>
      </c>
      <c r="C2752" t="s">
        <v>162</v>
      </c>
      <c r="D2752" s="2" t="str">
        <f t="shared" si="82"/>
        <v>Buffalo2003</v>
      </c>
      <c r="F2752">
        <v>1</v>
      </c>
      <c r="G2752">
        <v>11</v>
      </c>
      <c r="H2752" s="2">
        <v>0</v>
      </c>
      <c r="I2752">
        <v>-12.56</v>
      </c>
      <c r="J2752">
        <v>-5.9</v>
      </c>
      <c r="K2752">
        <v>-18.46</v>
      </c>
      <c r="L2752" s="2">
        <f>_xlfn.RANK.EQ(I2752, INDEX(CFB!$I$2:$I$1048576, MATCH(W2752, CFB!$W$2:$W$1048576, 0)):INDEX(CFB!$I$2:$I$1048576, MATCH(W2752, CFB!$W$2:$W$1048576, 0) + COUNTIF(CFB!$W$2:$W$1048576, W2752) - 1), 0)</f>
        <v>115</v>
      </c>
      <c r="M2752" s="2">
        <f>_xlfn.RANK.EQ(J2752, INDEX(CFB!$J$2:$J$1048576, MATCH(W2752, CFB!$W$2:$W$1048576, 0)):INDEX(CFB!$J$2:$J$1048576, MATCH(W2752, CFB!$W$2:$W$1048576, 0) + COUNTIF(CFB!$W$2:$W$1048576, W2752) - 1))</f>
        <v>97</v>
      </c>
      <c r="N2752" s="2">
        <f>RANK(K2752, INDEX(CFB!$K$2:$K$1048576, MATCH(W2752, CFB!$W$2:$W$1048576, 0)):INDEX(CFB!$K$2:$K$1048576, MATCH(W2752, CFB!$W$2:$W$1048576, 0) + COUNTIF(CFB!$W$2:$W$1048576, W2752) - 1))</f>
        <v>114</v>
      </c>
      <c r="O2752">
        <v>25.5</v>
      </c>
      <c r="P2752">
        <v>24.13</v>
      </c>
      <c r="Q2752">
        <v>5.81</v>
      </c>
      <c r="R2752">
        <v>6.98</v>
      </c>
      <c r="S2752">
        <v>4.51</v>
      </c>
      <c r="T2752">
        <v>4.72</v>
      </c>
      <c r="U2752">
        <v>4.97</v>
      </c>
      <c r="V2752">
        <v>5.67</v>
      </c>
      <c r="W2752">
        <v>2003</v>
      </c>
      <c r="X2752">
        <f t="shared" si="83"/>
        <v>0</v>
      </c>
    </row>
    <row r="2753" spans="1:24" ht="12.75" hidden="1" customHeight="1" x14ac:dyDescent="0.45">
      <c r="A2753">
        <v>115</v>
      </c>
      <c r="B2753" t="s">
        <v>24</v>
      </c>
      <c r="C2753" t="s">
        <v>178</v>
      </c>
      <c r="D2753" s="2" t="str">
        <f t="shared" si="82"/>
        <v>SMU2003</v>
      </c>
      <c r="F2753">
        <v>0</v>
      </c>
      <c r="G2753">
        <v>12</v>
      </c>
      <c r="H2753" s="2">
        <v>0</v>
      </c>
      <c r="I2753">
        <v>-16.68</v>
      </c>
      <c r="J2753">
        <v>-1.86</v>
      </c>
      <c r="K2753">
        <v>-18.53</v>
      </c>
      <c r="L2753" s="2">
        <f>_xlfn.RANK.EQ(I2753, INDEX(CFB!$I$2:$I$1048576, MATCH(W2753, CFB!$W$2:$W$1048576, 0)):INDEX(CFB!$I$2:$I$1048576, MATCH(W2753, CFB!$W$2:$W$1048576, 0) + COUNTIF(CFB!$W$2:$W$1048576, W2753) - 1), 0)</f>
        <v>117</v>
      </c>
      <c r="M2753" s="2">
        <f>_xlfn.RANK.EQ(J2753, INDEX(CFB!$J$2:$J$1048576, MATCH(W2753, CFB!$W$2:$W$1048576, 0)):INDEX(CFB!$J$2:$J$1048576, MATCH(W2753, CFB!$W$2:$W$1048576, 0) + COUNTIF(CFB!$W$2:$W$1048576, W2753) - 1))</f>
        <v>75</v>
      </c>
      <c r="N2753" s="2">
        <f>RANK(K2753, INDEX(CFB!$K$2:$K$1048576, MATCH(W2753, CFB!$W$2:$W$1048576, 0)):INDEX(CFB!$K$2:$K$1048576, MATCH(W2753, CFB!$W$2:$W$1048576, 0) + COUNTIF(CFB!$W$2:$W$1048576, W2753) - 1))</f>
        <v>115</v>
      </c>
      <c r="O2753">
        <v>19.43</v>
      </c>
      <c r="P2753">
        <v>19.78</v>
      </c>
      <c r="Q2753">
        <v>6.24</v>
      </c>
      <c r="R2753">
        <v>6.86</v>
      </c>
      <c r="S2753">
        <v>3.47</v>
      </c>
      <c r="T2753">
        <v>3.27</v>
      </c>
      <c r="U2753">
        <v>4.41</v>
      </c>
      <c r="V2753">
        <v>4.79</v>
      </c>
      <c r="W2753">
        <v>2003</v>
      </c>
      <c r="X2753">
        <f t="shared" si="83"/>
        <v>0</v>
      </c>
    </row>
    <row r="2754" spans="1:24" ht="12.75" hidden="1" customHeight="1" x14ac:dyDescent="0.45">
      <c r="A2754">
        <v>116</v>
      </c>
      <c r="B2754" t="s">
        <v>148</v>
      </c>
      <c r="C2754" t="s">
        <v>178</v>
      </c>
      <c r="D2754" s="2" t="str">
        <f t="shared" si="82"/>
        <v>UTEP2003</v>
      </c>
      <c r="F2754">
        <v>2</v>
      </c>
      <c r="G2754">
        <v>11</v>
      </c>
      <c r="H2754" s="2">
        <v>0</v>
      </c>
      <c r="I2754">
        <v>-6.36</v>
      </c>
      <c r="J2754">
        <v>-14.43</v>
      </c>
      <c r="K2754">
        <v>-20.78</v>
      </c>
      <c r="L2754" s="2">
        <f>_xlfn.RANK.EQ(I2754, INDEX(CFB!$I$2:$I$1048576, MATCH(W2754, CFB!$W$2:$W$1048576, 0)):INDEX(CFB!$I$2:$I$1048576, MATCH(W2754, CFB!$W$2:$W$1048576, 0) + COUNTIF(CFB!$W$2:$W$1048576, W2754) - 1), 0)</f>
        <v>99</v>
      </c>
      <c r="M2754" s="2">
        <f>_xlfn.RANK.EQ(J2754, INDEX(CFB!$J$2:$J$1048576, MATCH(W2754, CFB!$W$2:$W$1048576, 0)):INDEX(CFB!$J$2:$J$1048576, MATCH(W2754, CFB!$W$2:$W$1048576, 0) + COUNTIF(CFB!$W$2:$W$1048576, W2754) - 1))</f>
        <v>117</v>
      </c>
      <c r="N2754" s="2">
        <f>RANK(K2754, INDEX(CFB!$K$2:$K$1048576, MATCH(W2754, CFB!$W$2:$W$1048576, 0)):INDEX(CFB!$K$2:$K$1048576, MATCH(W2754, CFB!$W$2:$W$1048576, 0) + COUNTIF(CFB!$W$2:$W$1048576, W2754) - 1))</f>
        <v>116</v>
      </c>
      <c r="O2754">
        <v>29.88</v>
      </c>
      <c r="P2754">
        <v>30</v>
      </c>
      <c r="Q2754">
        <v>7.14</v>
      </c>
      <c r="R2754">
        <v>7.71</v>
      </c>
      <c r="S2754">
        <v>4.46</v>
      </c>
      <c r="T2754">
        <v>3.83</v>
      </c>
      <c r="U2754">
        <v>5.56</v>
      </c>
      <c r="V2754">
        <v>5.5</v>
      </c>
      <c r="W2754">
        <v>2003</v>
      </c>
      <c r="X2754">
        <f t="shared" si="83"/>
        <v>0</v>
      </c>
    </row>
    <row r="2755" spans="1:24" ht="12.75" hidden="1" customHeight="1" x14ac:dyDescent="0.45">
      <c r="A2755">
        <v>117</v>
      </c>
      <c r="B2755" t="s">
        <v>48</v>
      </c>
      <c r="C2755" t="s">
        <v>100</v>
      </c>
      <c r="D2755" s="2" t="str">
        <f t="shared" ref="D2755:D2818" si="84">_xlfn.CONCAT(B2755, W2755)</f>
        <v>Army2003</v>
      </c>
      <c r="F2755">
        <v>0</v>
      </c>
      <c r="G2755">
        <v>13</v>
      </c>
      <c r="H2755" s="2">
        <v>0</v>
      </c>
      <c r="I2755">
        <v>-12.72</v>
      </c>
      <c r="J2755">
        <v>-9.43</v>
      </c>
      <c r="K2755">
        <v>-22.15</v>
      </c>
      <c r="L2755" s="2">
        <f>_xlfn.RANK.EQ(I2755, INDEX(CFB!$I$2:$I$1048576, MATCH(W2755, CFB!$W$2:$W$1048576, 0)):INDEX(CFB!$I$2:$I$1048576, MATCH(W2755, CFB!$W$2:$W$1048576, 0) + COUNTIF(CFB!$W$2:$W$1048576, W2755) - 1), 0)</f>
        <v>116</v>
      </c>
      <c r="M2755" s="2">
        <f>_xlfn.RANK.EQ(J2755, INDEX(CFB!$J$2:$J$1048576, MATCH(W2755, CFB!$W$2:$W$1048576, 0)):INDEX(CFB!$J$2:$J$1048576, MATCH(W2755, CFB!$W$2:$W$1048576, 0) + COUNTIF(CFB!$W$2:$W$1048576, W2755) - 1))</f>
        <v>108</v>
      </c>
      <c r="N2755" s="2">
        <f>RANK(K2755, INDEX(CFB!$K$2:$K$1048576, MATCH(W2755, CFB!$W$2:$W$1048576, 0)):INDEX(CFB!$K$2:$K$1048576, MATCH(W2755, CFB!$W$2:$W$1048576, 0) + COUNTIF(CFB!$W$2:$W$1048576, W2755) - 1))</f>
        <v>117</v>
      </c>
      <c r="O2755">
        <v>25.36</v>
      </c>
      <c r="P2755">
        <v>24.44</v>
      </c>
      <c r="Q2755">
        <v>6.23</v>
      </c>
      <c r="R2755">
        <v>7.41</v>
      </c>
      <c r="S2755">
        <v>2.64</v>
      </c>
      <c r="T2755">
        <v>3.49</v>
      </c>
      <c r="U2755">
        <v>4.5599999999999996</v>
      </c>
      <c r="V2755">
        <v>5.13</v>
      </c>
      <c r="W2755">
        <v>2003</v>
      </c>
      <c r="X2755">
        <f t="shared" ref="X2755:X2818" si="85">IF(E2755=1, 1,0)</f>
        <v>0</v>
      </c>
    </row>
    <row r="2756" spans="1:24" ht="12.75" hidden="1" customHeight="1" x14ac:dyDescent="0.45">
      <c r="A2756">
        <v>1</v>
      </c>
      <c r="B2756" t="s">
        <v>38</v>
      </c>
      <c r="C2756" t="s">
        <v>180</v>
      </c>
      <c r="D2756" s="2" t="str">
        <f t="shared" si="84"/>
        <v>USC2002</v>
      </c>
      <c r="E2756">
        <v>4</v>
      </c>
      <c r="F2756">
        <v>11</v>
      </c>
      <c r="G2756">
        <v>2</v>
      </c>
      <c r="H2756" s="2">
        <v>0</v>
      </c>
      <c r="I2756">
        <v>12.93</v>
      </c>
      <c r="J2756">
        <v>11.26</v>
      </c>
      <c r="K2756">
        <v>24.19</v>
      </c>
      <c r="L2756" s="2">
        <f>_xlfn.RANK.EQ(I2756, INDEX(CFB!$I$2:$I$1048576, MATCH(W2756, CFB!$W$2:$W$1048576, 0)):INDEX(CFB!$I$2:$I$1048576, MATCH(W2756, CFB!$W$2:$W$1048576, 0) + COUNTIF(CFB!$W$2:$W$1048576, W2756) - 1), 0)</f>
        <v>2</v>
      </c>
      <c r="M2756" s="2">
        <f>_xlfn.RANK.EQ(J2756, INDEX(CFB!$J$2:$J$1048576, MATCH(W2756, CFB!$W$2:$W$1048576, 0)):INDEX(CFB!$J$2:$J$1048576, MATCH(W2756, CFB!$W$2:$W$1048576, 0) + COUNTIF(CFB!$W$2:$W$1048576, W2756) - 1))</f>
        <v>5</v>
      </c>
      <c r="N2756" s="2">
        <f>RANK(K2756, INDEX(CFB!$K$2:$K$1048576, MATCH(W2756, CFB!$W$2:$W$1048576, 0)):INDEX(CFB!$K$2:$K$1048576, MATCH(W2756, CFB!$W$2:$W$1048576, 0) + COUNTIF(CFB!$W$2:$W$1048576, W2756) - 1))</f>
        <v>1</v>
      </c>
      <c r="O2756">
        <v>55.14</v>
      </c>
      <c r="P2756">
        <v>-0.97</v>
      </c>
      <c r="Q2756">
        <v>9.73</v>
      </c>
      <c r="R2756">
        <v>4.0999999999999996</v>
      </c>
      <c r="S2756">
        <v>5.24</v>
      </c>
      <c r="T2756">
        <v>1.75</v>
      </c>
      <c r="U2756">
        <v>7.47</v>
      </c>
      <c r="V2756">
        <v>2.97</v>
      </c>
      <c r="W2756">
        <v>2002</v>
      </c>
      <c r="X2756">
        <f t="shared" si="85"/>
        <v>0</v>
      </c>
    </row>
    <row r="2757" spans="1:24" ht="12.75" hidden="1" customHeight="1" x14ac:dyDescent="0.45">
      <c r="A2757">
        <v>2</v>
      </c>
      <c r="B2757" t="s">
        <v>22</v>
      </c>
      <c r="C2757" t="s">
        <v>179</v>
      </c>
      <c r="D2757" s="2" t="str">
        <f t="shared" si="84"/>
        <v>Miami (FL)2002</v>
      </c>
      <c r="E2757">
        <v>2</v>
      </c>
      <c r="F2757">
        <v>12</v>
      </c>
      <c r="G2757">
        <v>1</v>
      </c>
      <c r="H2757" s="2">
        <v>0</v>
      </c>
      <c r="I2757">
        <v>14.02</v>
      </c>
      <c r="J2757">
        <v>6.33</v>
      </c>
      <c r="K2757">
        <v>20.350000000000001</v>
      </c>
      <c r="L2757" s="2">
        <f>_xlfn.RANK.EQ(I2757, INDEX(CFB!$I$2:$I$1048576, MATCH(W2757, CFB!$W$2:$W$1048576, 0)):INDEX(CFB!$I$2:$I$1048576, MATCH(W2757, CFB!$W$2:$W$1048576, 0) + COUNTIF(CFB!$W$2:$W$1048576, W2757) - 1), 0)</f>
        <v>1</v>
      </c>
      <c r="M2757" s="2">
        <f>_xlfn.RANK.EQ(J2757, INDEX(CFB!$J$2:$J$1048576, MATCH(W2757, CFB!$W$2:$W$1048576, 0)):INDEX(CFB!$J$2:$J$1048576, MATCH(W2757, CFB!$W$2:$W$1048576, 0) + COUNTIF(CFB!$W$2:$W$1048576, W2757) - 1))</f>
        <v>26</v>
      </c>
      <c r="N2757" s="2">
        <f>RANK(K2757, INDEX(CFB!$K$2:$K$1048576, MATCH(W2757, CFB!$W$2:$W$1048576, 0)):INDEX(CFB!$K$2:$K$1048576, MATCH(W2757, CFB!$W$2:$W$1048576, 0) + COUNTIF(CFB!$W$2:$W$1048576, W2757) - 1))</f>
        <v>2</v>
      </c>
      <c r="O2757">
        <v>57.06</v>
      </c>
      <c r="P2757">
        <v>5.96</v>
      </c>
      <c r="Q2757">
        <v>9.83</v>
      </c>
      <c r="R2757">
        <v>3.26</v>
      </c>
      <c r="S2757">
        <v>6.5</v>
      </c>
      <c r="T2757">
        <v>2.77</v>
      </c>
      <c r="U2757">
        <v>8.15</v>
      </c>
      <c r="V2757">
        <v>2.93</v>
      </c>
      <c r="W2757">
        <v>2002</v>
      </c>
      <c r="X2757">
        <f t="shared" si="85"/>
        <v>0</v>
      </c>
    </row>
    <row r="2758" spans="1:24" ht="12.75" hidden="1" customHeight="1" x14ac:dyDescent="0.45">
      <c r="A2758">
        <v>3</v>
      </c>
      <c r="B2758" t="s">
        <v>54</v>
      </c>
      <c r="C2758" t="s">
        <v>181</v>
      </c>
      <c r="D2758" s="2" t="str">
        <f t="shared" si="84"/>
        <v>Oklahoma2002</v>
      </c>
      <c r="E2758">
        <v>5</v>
      </c>
      <c r="F2758">
        <v>12</v>
      </c>
      <c r="G2758">
        <v>2</v>
      </c>
      <c r="H2758" s="2">
        <v>0</v>
      </c>
      <c r="I2758">
        <v>6.67</v>
      </c>
      <c r="J2758">
        <v>12.36</v>
      </c>
      <c r="K2758">
        <v>19.02</v>
      </c>
      <c r="L2758" s="2">
        <f>_xlfn.RANK.EQ(I2758, INDEX(CFB!$I$2:$I$1048576, MATCH(W2758, CFB!$W$2:$W$1048576, 0)):INDEX(CFB!$I$2:$I$1048576, MATCH(W2758, CFB!$W$2:$W$1048576, 0) + COUNTIF(CFB!$W$2:$W$1048576, W2758) - 1), 0)</f>
        <v>14</v>
      </c>
      <c r="M2758" s="2">
        <f>_xlfn.RANK.EQ(J2758, INDEX(CFB!$J$2:$J$1048576, MATCH(W2758, CFB!$W$2:$W$1048576, 0)):INDEX(CFB!$J$2:$J$1048576, MATCH(W2758, CFB!$W$2:$W$1048576, 0) + COUNTIF(CFB!$W$2:$W$1048576, W2758) - 1))</f>
        <v>3</v>
      </c>
      <c r="N2758" s="2">
        <f>RANK(K2758, INDEX(CFB!$K$2:$K$1048576, MATCH(W2758, CFB!$W$2:$W$1048576, 0)):INDEX(CFB!$K$2:$K$1048576, MATCH(W2758, CFB!$W$2:$W$1048576, 0) + COUNTIF(CFB!$W$2:$W$1048576, W2758) - 1))</f>
        <v>3</v>
      </c>
      <c r="O2758">
        <v>53.09</v>
      </c>
      <c r="P2758">
        <v>-0.27</v>
      </c>
      <c r="Q2758">
        <v>8.07</v>
      </c>
      <c r="R2758">
        <v>4.93</v>
      </c>
      <c r="S2758">
        <v>5.55</v>
      </c>
      <c r="T2758">
        <v>2.13</v>
      </c>
      <c r="U2758">
        <v>6.68</v>
      </c>
      <c r="V2758">
        <v>3.21</v>
      </c>
      <c r="W2758">
        <v>2002</v>
      </c>
      <c r="X2758">
        <f t="shared" si="85"/>
        <v>0</v>
      </c>
    </row>
    <row r="2759" spans="1:24" ht="12.75" hidden="1" customHeight="1" x14ac:dyDescent="0.45">
      <c r="A2759">
        <v>4</v>
      </c>
      <c r="B2759" t="s">
        <v>17</v>
      </c>
      <c r="C2759" t="s">
        <v>155</v>
      </c>
      <c r="D2759" s="2" t="str">
        <f t="shared" si="84"/>
        <v>Georgia2002</v>
      </c>
      <c r="E2759">
        <v>3</v>
      </c>
      <c r="F2759">
        <v>13</v>
      </c>
      <c r="G2759">
        <v>1</v>
      </c>
      <c r="H2759" s="2">
        <v>0</v>
      </c>
      <c r="I2759">
        <v>6.94</v>
      </c>
      <c r="J2759">
        <v>11.23</v>
      </c>
      <c r="K2759">
        <v>18.18</v>
      </c>
      <c r="L2759" s="2">
        <f>_xlfn.RANK.EQ(I2759, INDEX(CFB!$I$2:$I$1048576, MATCH(W2759, CFB!$W$2:$W$1048576, 0)):INDEX(CFB!$I$2:$I$1048576, MATCH(W2759, CFB!$W$2:$W$1048576, 0) + COUNTIF(CFB!$W$2:$W$1048576, W2759) - 1), 0)</f>
        <v>11</v>
      </c>
      <c r="M2759" s="2">
        <f>_xlfn.RANK.EQ(J2759, INDEX(CFB!$J$2:$J$1048576, MATCH(W2759, CFB!$W$2:$W$1048576, 0)):INDEX(CFB!$J$2:$J$1048576, MATCH(W2759, CFB!$W$2:$W$1048576, 0) + COUNTIF(CFB!$W$2:$W$1048576, W2759) - 1))</f>
        <v>6</v>
      </c>
      <c r="N2759" s="2">
        <f>RANK(K2759, INDEX(CFB!$K$2:$K$1048576, MATCH(W2759, CFB!$W$2:$W$1048576, 0)):INDEX(CFB!$K$2:$K$1048576, MATCH(W2759, CFB!$W$2:$W$1048576, 0) + COUNTIF(CFB!$W$2:$W$1048576, W2759) - 1))</f>
        <v>4</v>
      </c>
      <c r="O2759">
        <v>48.73</v>
      </c>
      <c r="P2759">
        <v>1.58</v>
      </c>
      <c r="Q2759">
        <v>9.0500000000000007</v>
      </c>
      <c r="R2759">
        <v>5.1100000000000003</v>
      </c>
      <c r="S2759">
        <v>4.74</v>
      </c>
      <c r="T2759">
        <v>1.82</v>
      </c>
      <c r="U2759">
        <v>6.79</v>
      </c>
      <c r="V2759">
        <v>3.22</v>
      </c>
      <c r="W2759">
        <v>2002</v>
      </c>
      <c r="X2759">
        <f t="shared" si="85"/>
        <v>0</v>
      </c>
    </row>
    <row r="2760" spans="1:24" ht="12.75" hidden="1" customHeight="1" x14ac:dyDescent="0.45">
      <c r="A2760">
        <v>5</v>
      </c>
      <c r="B2760" t="s">
        <v>9</v>
      </c>
      <c r="C2760" t="s">
        <v>10</v>
      </c>
      <c r="D2760" s="2" t="str">
        <f t="shared" si="84"/>
        <v>Ohio State2002</v>
      </c>
      <c r="E2760">
        <v>1</v>
      </c>
      <c r="F2760">
        <v>14</v>
      </c>
      <c r="G2760">
        <v>0</v>
      </c>
      <c r="H2760" s="2">
        <v>0</v>
      </c>
      <c r="I2760">
        <v>2.02</v>
      </c>
      <c r="J2760">
        <v>16.11</v>
      </c>
      <c r="K2760">
        <v>18.13</v>
      </c>
      <c r="L2760" s="2">
        <f>_xlfn.RANK.EQ(I2760, INDEX(CFB!$I$2:$I$1048576, MATCH(W2760, CFB!$W$2:$W$1048576, 0)):INDEX(CFB!$I$2:$I$1048576, MATCH(W2760, CFB!$W$2:$W$1048576, 0) + COUNTIF(CFB!$W$2:$W$1048576, W2760) - 1), 0)</f>
        <v>56</v>
      </c>
      <c r="M2760" s="2">
        <f>_xlfn.RANK.EQ(J2760, INDEX(CFB!$J$2:$J$1048576, MATCH(W2760, CFB!$W$2:$W$1048576, 0)):INDEX(CFB!$J$2:$J$1048576, MATCH(W2760, CFB!$W$2:$W$1048576, 0) + COUNTIF(CFB!$W$2:$W$1048576, W2760) - 1))</f>
        <v>1</v>
      </c>
      <c r="N2760" s="2">
        <f>RANK(K2760, INDEX(CFB!$K$2:$K$1048576, MATCH(W2760, CFB!$W$2:$W$1048576, 0)):INDEX(CFB!$K$2:$K$1048576, MATCH(W2760, CFB!$W$2:$W$1048576, 0) + COUNTIF(CFB!$W$2:$W$1048576, W2760) - 1))</f>
        <v>5</v>
      </c>
      <c r="O2760">
        <v>42.29</v>
      </c>
      <c r="P2760">
        <v>-3.47</v>
      </c>
      <c r="Q2760">
        <v>9.9700000000000006</v>
      </c>
      <c r="R2760">
        <v>5.0199999999999996</v>
      </c>
      <c r="S2760">
        <v>5.19</v>
      </c>
      <c r="T2760">
        <v>1.1399999999999999</v>
      </c>
      <c r="U2760">
        <v>6.81</v>
      </c>
      <c r="V2760">
        <v>3.11</v>
      </c>
      <c r="W2760">
        <v>2002</v>
      </c>
      <c r="X2760">
        <f t="shared" si="85"/>
        <v>1</v>
      </c>
    </row>
    <row r="2761" spans="1:24" ht="12.75" hidden="1" customHeight="1" x14ac:dyDescent="0.45">
      <c r="A2761">
        <v>6</v>
      </c>
      <c r="B2761" t="s">
        <v>14</v>
      </c>
      <c r="C2761" t="s">
        <v>181</v>
      </c>
      <c r="D2761" s="2" t="str">
        <f t="shared" si="84"/>
        <v>Texas2002</v>
      </c>
      <c r="E2761">
        <v>6</v>
      </c>
      <c r="F2761">
        <v>11</v>
      </c>
      <c r="G2761">
        <v>2</v>
      </c>
      <c r="H2761" s="2">
        <v>0</v>
      </c>
      <c r="I2761">
        <v>7.4</v>
      </c>
      <c r="J2761">
        <v>9.92</v>
      </c>
      <c r="K2761">
        <v>17.32</v>
      </c>
      <c r="L2761" s="2">
        <f>_xlfn.RANK.EQ(I2761, INDEX(CFB!$I$2:$I$1048576, MATCH(W2761, CFB!$W$2:$W$1048576, 0)):INDEX(CFB!$I$2:$I$1048576, MATCH(W2761, CFB!$W$2:$W$1048576, 0) + COUNTIF(CFB!$W$2:$W$1048576, W2761) - 1), 0)</f>
        <v>8</v>
      </c>
      <c r="M2761" s="2">
        <f>_xlfn.RANK.EQ(J2761, INDEX(CFB!$J$2:$J$1048576, MATCH(W2761, CFB!$W$2:$W$1048576, 0)):INDEX(CFB!$J$2:$J$1048576, MATCH(W2761, CFB!$W$2:$W$1048576, 0) + COUNTIF(CFB!$W$2:$W$1048576, W2761) - 1))</f>
        <v>9</v>
      </c>
      <c r="N2761" s="2">
        <f>RANK(K2761, INDEX(CFB!$K$2:$K$1048576, MATCH(W2761, CFB!$W$2:$W$1048576, 0)):INDEX(CFB!$K$2:$K$1048576, MATCH(W2761, CFB!$W$2:$W$1048576, 0) + COUNTIF(CFB!$W$2:$W$1048576, W2761) - 1))</f>
        <v>6</v>
      </c>
      <c r="O2761">
        <v>49.48</v>
      </c>
      <c r="P2761">
        <v>0.59</v>
      </c>
      <c r="Q2761">
        <v>9.3800000000000008</v>
      </c>
      <c r="R2761">
        <v>4.16</v>
      </c>
      <c r="S2761">
        <v>4.5</v>
      </c>
      <c r="T2761">
        <v>2.96</v>
      </c>
      <c r="U2761">
        <v>6.8</v>
      </c>
      <c r="V2761">
        <v>3.38</v>
      </c>
      <c r="W2761">
        <v>2002</v>
      </c>
      <c r="X2761">
        <f t="shared" si="85"/>
        <v>0</v>
      </c>
    </row>
    <row r="2762" spans="1:24" ht="12.75" hidden="1" customHeight="1" x14ac:dyDescent="0.45">
      <c r="A2762">
        <v>7</v>
      </c>
      <c r="B2762" t="s">
        <v>41</v>
      </c>
      <c r="C2762" t="s">
        <v>182</v>
      </c>
      <c r="D2762" s="2" t="str">
        <f t="shared" si="84"/>
        <v>Kansas State2002</v>
      </c>
      <c r="E2762">
        <v>7</v>
      </c>
      <c r="F2762">
        <v>11</v>
      </c>
      <c r="G2762">
        <v>2</v>
      </c>
      <c r="H2762" s="2">
        <v>0</v>
      </c>
      <c r="I2762">
        <v>2.95</v>
      </c>
      <c r="J2762">
        <v>13.55</v>
      </c>
      <c r="K2762">
        <v>16.489999999999998</v>
      </c>
      <c r="L2762" s="2">
        <f>_xlfn.RANK.EQ(I2762, INDEX(CFB!$I$2:$I$1048576, MATCH(W2762, CFB!$W$2:$W$1048576, 0)):INDEX(CFB!$I$2:$I$1048576, MATCH(W2762, CFB!$W$2:$W$1048576, 0) + COUNTIF(CFB!$W$2:$W$1048576, W2762) - 1), 0)</f>
        <v>43</v>
      </c>
      <c r="M2762" s="2">
        <f>_xlfn.RANK.EQ(J2762, INDEX(CFB!$J$2:$J$1048576, MATCH(W2762, CFB!$W$2:$W$1048576, 0)):INDEX(CFB!$J$2:$J$1048576, MATCH(W2762, CFB!$W$2:$W$1048576, 0) + COUNTIF(CFB!$W$2:$W$1048576, W2762) - 1))</f>
        <v>2</v>
      </c>
      <c r="N2762" s="2">
        <f>RANK(K2762, INDEX(CFB!$K$2:$K$1048576, MATCH(W2762, CFB!$W$2:$W$1048576, 0)):INDEX(CFB!$K$2:$K$1048576, MATCH(W2762, CFB!$W$2:$W$1048576, 0) + COUNTIF(CFB!$W$2:$W$1048576, W2762) - 1))</f>
        <v>7</v>
      </c>
      <c r="O2762">
        <v>56.24</v>
      </c>
      <c r="P2762">
        <v>-1.79</v>
      </c>
      <c r="Q2762">
        <v>10.27</v>
      </c>
      <c r="R2762">
        <v>4.59</v>
      </c>
      <c r="S2762">
        <v>5.97</v>
      </c>
      <c r="T2762">
        <v>1.26</v>
      </c>
      <c r="U2762">
        <v>7.2</v>
      </c>
      <c r="V2762">
        <v>2.71</v>
      </c>
      <c r="W2762">
        <v>2002</v>
      </c>
      <c r="X2762">
        <f t="shared" si="85"/>
        <v>0</v>
      </c>
    </row>
    <row r="2763" spans="1:24" ht="12.75" hidden="1" customHeight="1" x14ac:dyDescent="0.45">
      <c r="A2763">
        <v>8</v>
      </c>
      <c r="B2763" t="s">
        <v>36</v>
      </c>
      <c r="C2763" t="s">
        <v>10</v>
      </c>
      <c r="D2763" s="2" t="str">
        <f t="shared" si="84"/>
        <v>Iowa2002</v>
      </c>
      <c r="E2763">
        <v>8</v>
      </c>
      <c r="F2763">
        <v>11</v>
      </c>
      <c r="G2763">
        <v>2</v>
      </c>
      <c r="H2763" s="2">
        <v>0</v>
      </c>
      <c r="I2763">
        <v>7.19</v>
      </c>
      <c r="J2763">
        <v>8.76</v>
      </c>
      <c r="K2763">
        <v>15.94</v>
      </c>
      <c r="L2763" s="2">
        <f>_xlfn.RANK.EQ(I2763, INDEX(CFB!$I$2:$I$1048576, MATCH(W2763, CFB!$W$2:$W$1048576, 0)):INDEX(CFB!$I$2:$I$1048576, MATCH(W2763, CFB!$W$2:$W$1048576, 0) + COUNTIF(CFB!$W$2:$W$1048576, W2763) - 1), 0)</f>
        <v>9</v>
      </c>
      <c r="M2763" s="2">
        <f>_xlfn.RANK.EQ(J2763, INDEX(CFB!$J$2:$J$1048576, MATCH(W2763, CFB!$W$2:$W$1048576, 0)):INDEX(CFB!$J$2:$J$1048576, MATCH(W2763, CFB!$W$2:$W$1048576, 0) + COUNTIF(CFB!$W$2:$W$1048576, W2763) - 1))</f>
        <v>13</v>
      </c>
      <c r="N2763" s="2">
        <f>RANK(K2763, INDEX(CFB!$K$2:$K$1048576, MATCH(W2763, CFB!$W$2:$W$1048576, 0)):INDEX(CFB!$K$2:$K$1048576, MATCH(W2763, CFB!$W$2:$W$1048576, 0) + COUNTIF(CFB!$W$2:$W$1048576, W2763) - 1))</f>
        <v>8</v>
      </c>
      <c r="O2763">
        <v>49.84</v>
      </c>
      <c r="P2763">
        <v>3.9</v>
      </c>
      <c r="Q2763">
        <v>9.8000000000000007</v>
      </c>
      <c r="R2763">
        <v>5.38</v>
      </c>
      <c r="S2763">
        <v>6.02</v>
      </c>
      <c r="T2763">
        <v>1.35</v>
      </c>
      <c r="U2763">
        <v>7.48</v>
      </c>
      <c r="V2763">
        <v>3.47</v>
      </c>
      <c r="W2763">
        <v>2002</v>
      </c>
      <c r="X2763">
        <f t="shared" si="85"/>
        <v>0</v>
      </c>
    </row>
    <row r="2764" spans="1:24" ht="12.75" hidden="1" customHeight="1" x14ac:dyDescent="0.45">
      <c r="A2764">
        <v>9</v>
      </c>
      <c r="B2764" t="s">
        <v>18</v>
      </c>
      <c r="C2764" t="s">
        <v>157</v>
      </c>
      <c r="D2764" s="2" t="str">
        <f t="shared" si="84"/>
        <v>Alabama2002</v>
      </c>
      <c r="E2764">
        <v>11</v>
      </c>
      <c r="F2764">
        <v>10</v>
      </c>
      <c r="G2764">
        <v>3</v>
      </c>
      <c r="H2764" s="2">
        <v>0</v>
      </c>
      <c r="I2764">
        <v>5.61</v>
      </c>
      <c r="J2764">
        <v>10.199999999999999</v>
      </c>
      <c r="K2764">
        <v>15.8</v>
      </c>
      <c r="L2764" s="2">
        <f>_xlfn.RANK.EQ(I2764, INDEX(CFB!$I$2:$I$1048576, MATCH(W2764, CFB!$W$2:$W$1048576, 0)):INDEX(CFB!$I$2:$I$1048576, MATCH(W2764, CFB!$W$2:$W$1048576, 0) + COUNTIF(CFB!$W$2:$W$1048576, W2764) - 1), 0)</f>
        <v>20</v>
      </c>
      <c r="M2764" s="2">
        <f>_xlfn.RANK.EQ(J2764, INDEX(CFB!$J$2:$J$1048576, MATCH(W2764, CFB!$W$2:$W$1048576, 0)):INDEX(CFB!$J$2:$J$1048576, MATCH(W2764, CFB!$W$2:$W$1048576, 0) + COUNTIF(CFB!$W$2:$W$1048576, W2764) - 1))</f>
        <v>7</v>
      </c>
      <c r="N2764" s="2">
        <f>RANK(K2764, INDEX(CFB!$K$2:$K$1048576, MATCH(W2764, CFB!$W$2:$W$1048576, 0)):INDEX(CFB!$K$2:$K$1048576, MATCH(W2764, CFB!$W$2:$W$1048576, 0) + COUNTIF(CFB!$W$2:$W$1048576, W2764) - 1))</f>
        <v>9</v>
      </c>
      <c r="O2764">
        <v>46.15</v>
      </c>
      <c r="P2764">
        <v>1.79</v>
      </c>
      <c r="Q2764">
        <v>9.5399999999999991</v>
      </c>
      <c r="R2764">
        <v>5.08</v>
      </c>
      <c r="S2764">
        <v>5.65</v>
      </c>
      <c r="T2764">
        <v>1.44</v>
      </c>
      <c r="U2764">
        <v>7.15</v>
      </c>
      <c r="V2764">
        <v>3.13</v>
      </c>
      <c r="W2764">
        <v>2002</v>
      </c>
      <c r="X2764">
        <f t="shared" si="85"/>
        <v>0</v>
      </c>
    </row>
    <row r="2765" spans="1:24" ht="12.75" hidden="1" customHeight="1" x14ac:dyDescent="0.45">
      <c r="A2765">
        <v>10</v>
      </c>
      <c r="B2765" t="s">
        <v>115</v>
      </c>
      <c r="C2765" t="s">
        <v>23</v>
      </c>
      <c r="D2765" s="2" t="str">
        <f t="shared" si="84"/>
        <v>Florida State2002</v>
      </c>
      <c r="E2765">
        <v>21</v>
      </c>
      <c r="F2765">
        <v>9</v>
      </c>
      <c r="G2765">
        <v>5</v>
      </c>
      <c r="H2765" s="2">
        <v>0</v>
      </c>
      <c r="I2765">
        <v>8.99</v>
      </c>
      <c r="J2765">
        <v>5.87</v>
      </c>
      <c r="K2765">
        <v>14.86</v>
      </c>
      <c r="L2765" s="2">
        <f>_xlfn.RANK.EQ(I2765, INDEX(CFB!$I$2:$I$1048576, MATCH(W2765, CFB!$W$2:$W$1048576, 0)):INDEX(CFB!$I$2:$I$1048576, MATCH(W2765, CFB!$W$2:$W$1048576, 0) + COUNTIF(CFB!$W$2:$W$1048576, W2765) - 1), 0)</f>
        <v>5</v>
      </c>
      <c r="M2765" s="2">
        <f>_xlfn.RANK.EQ(J2765, INDEX(CFB!$J$2:$J$1048576, MATCH(W2765, CFB!$W$2:$W$1048576, 0)):INDEX(CFB!$J$2:$J$1048576, MATCH(W2765, CFB!$W$2:$W$1048576, 0) + COUNTIF(CFB!$W$2:$W$1048576, W2765) - 1))</f>
        <v>29</v>
      </c>
      <c r="N2765" s="2">
        <f>RANK(K2765, INDEX(CFB!$K$2:$K$1048576, MATCH(W2765, CFB!$W$2:$W$1048576, 0)):INDEX(CFB!$K$2:$K$1048576, MATCH(W2765, CFB!$W$2:$W$1048576, 0) + COUNTIF(CFB!$W$2:$W$1048576, W2765) - 1))</f>
        <v>10</v>
      </c>
      <c r="O2765">
        <v>48.6</v>
      </c>
      <c r="P2765">
        <v>5.77</v>
      </c>
      <c r="Q2765">
        <v>8.6300000000000008</v>
      </c>
      <c r="R2765">
        <v>5.74</v>
      </c>
      <c r="S2765">
        <v>6.02</v>
      </c>
      <c r="T2765">
        <v>2.71</v>
      </c>
      <c r="U2765">
        <v>7.22</v>
      </c>
      <c r="V2765">
        <v>4.0599999999999996</v>
      </c>
      <c r="W2765">
        <v>2002</v>
      </c>
      <c r="X2765">
        <f t="shared" si="85"/>
        <v>0</v>
      </c>
    </row>
    <row r="2766" spans="1:24" ht="12.75" hidden="1" customHeight="1" x14ac:dyDescent="0.45">
      <c r="A2766">
        <v>11</v>
      </c>
      <c r="B2766" t="s">
        <v>16</v>
      </c>
      <c r="C2766" t="s">
        <v>10</v>
      </c>
      <c r="D2766" s="2" t="str">
        <f t="shared" si="84"/>
        <v>Penn State2002</v>
      </c>
      <c r="E2766">
        <v>16</v>
      </c>
      <c r="F2766">
        <v>9</v>
      </c>
      <c r="G2766">
        <v>4</v>
      </c>
      <c r="H2766" s="2">
        <v>0</v>
      </c>
      <c r="I2766">
        <v>4.78</v>
      </c>
      <c r="J2766">
        <v>9.81</v>
      </c>
      <c r="K2766">
        <v>14.59</v>
      </c>
      <c r="L2766" s="2">
        <f>_xlfn.RANK.EQ(I2766, INDEX(CFB!$I$2:$I$1048576, MATCH(W2766, CFB!$W$2:$W$1048576, 0)):INDEX(CFB!$I$2:$I$1048576, MATCH(W2766, CFB!$W$2:$W$1048576, 0) + COUNTIF(CFB!$W$2:$W$1048576, W2766) - 1), 0)</f>
        <v>29</v>
      </c>
      <c r="M2766" s="2">
        <f>_xlfn.RANK.EQ(J2766, INDEX(CFB!$J$2:$J$1048576, MATCH(W2766, CFB!$W$2:$W$1048576, 0)):INDEX(CFB!$J$2:$J$1048576, MATCH(W2766, CFB!$W$2:$W$1048576, 0) + COUNTIF(CFB!$W$2:$W$1048576, W2766) - 1))</f>
        <v>10</v>
      </c>
      <c r="N2766" s="2">
        <f>RANK(K2766, INDEX(CFB!$K$2:$K$1048576, MATCH(W2766, CFB!$W$2:$W$1048576, 0)):INDEX(CFB!$K$2:$K$1048576, MATCH(W2766, CFB!$W$2:$W$1048576, 0) + COUNTIF(CFB!$W$2:$W$1048576, W2766) - 1))</f>
        <v>11</v>
      </c>
      <c r="O2766">
        <v>48.88</v>
      </c>
      <c r="P2766">
        <v>2.2200000000000002</v>
      </c>
      <c r="Q2766">
        <v>8.3000000000000007</v>
      </c>
      <c r="R2766">
        <v>4.66</v>
      </c>
      <c r="S2766">
        <v>6.79</v>
      </c>
      <c r="T2766">
        <v>1.73</v>
      </c>
      <c r="U2766">
        <v>7.48</v>
      </c>
      <c r="V2766">
        <v>3.07</v>
      </c>
      <c r="W2766">
        <v>2002</v>
      </c>
      <c r="X2766">
        <f t="shared" si="85"/>
        <v>0</v>
      </c>
    </row>
    <row r="2767" spans="1:24" ht="12.75" hidden="1" customHeight="1" x14ac:dyDescent="0.45">
      <c r="A2767">
        <v>12</v>
      </c>
      <c r="B2767" t="s">
        <v>85</v>
      </c>
      <c r="C2767" t="s">
        <v>180</v>
      </c>
      <c r="D2767" s="2" t="str">
        <f t="shared" si="84"/>
        <v>Washington State2002</v>
      </c>
      <c r="E2767">
        <v>10</v>
      </c>
      <c r="F2767">
        <v>10</v>
      </c>
      <c r="G2767">
        <v>3</v>
      </c>
      <c r="H2767" s="2">
        <v>0</v>
      </c>
      <c r="I2767">
        <v>8.6300000000000008</v>
      </c>
      <c r="J2767">
        <v>4.84</v>
      </c>
      <c r="K2767">
        <v>13.47</v>
      </c>
      <c r="L2767" s="2">
        <f>_xlfn.RANK.EQ(I2767, INDEX(CFB!$I$2:$I$1048576, MATCH(W2767, CFB!$W$2:$W$1048576, 0)):INDEX(CFB!$I$2:$I$1048576, MATCH(W2767, CFB!$W$2:$W$1048576, 0) + COUNTIF(CFB!$W$2:$W$1048576, W2767) - 1), 0)</f>
        <v>6</v>
      </c>
      <c r="M2767" s="2">
        <f>_xlfn.RANK.EQ(J2767, INDEX(CFB!$J$2:$J$1048576, MATCH(W2767, CFB!$W$2:$W$1048576, 0)):INDEX(CFB!$J$2:$J$1048576, MATCH(W2767, CFB!$W$2:$W$1048576, 0) + COUNTIF(CFB!$W$2:$W$1048576, W2767) - 1))</f>
        <v>31</v>
      </c>
      <c r="N2767" s="2">
        <f>RANK(K2767, INDEX(CFB!$K$2:$K$1048576, MATCH(W2767, CFB!$W$2:$W$1048576, 0)):INDEX(CFB!$K$2:$K$1048576, MATCH(W2767, CFB!$W$2:$W$1048576, 0) + COUNTIF(CFB!$W$2:$W$1048576, W2767) - 1))</f>
        <v>12</v>
      </c>
      <c r="O2767">
        <v>48.15</v>
      </c>
      <c r="P2767">
        <v>7.05</v>
      </c>
      <c r="Q2767">
        <v>9.18</v>
      </c>
      <c r="R2767">
        <v>4.75</v>
      </c>
      <c r="S2767">
        <v>5.08</v>
      </c>
      <c r="T2767">
        <v>2.0299999999999998</v>
      </c>
      <c r="U2767">
        <v>7.31</v>
      </c>
      <c r="V2767">
        <v>3.32</v>
      </c>
      <c r="W2767">
        <v>2002</v>
      </c>
      <c r="X2767">
        <f t="shared" si="85"/>
        <v>0</v>
      </c>
    </row>
    <row r="2768" spans="1:24" ht="12.75" hidden="1" customHeight="1" x14ac:dyDescent="0.45">
      <c r="A2768">
        <v>13</v>
      </c>
      <c r="B2768" t="s">
        <v>44</v>
      </c>
      <c r="C2768" t="s">
        <v>10</v>
      </c>
      <c r="D2768" s="2" t="str">
        <f t="shared" si="84"/>
        <v>Michigan2002</v>
      </c>
      <c r="E2768">
        <v>9</v>
      </c>
      <c r="F2768">
        <v>10</v>
      </c>
      <c r="G2768">
        <v>3</v>
      </c>
      <c r="H2768" s="2">
        <v>0</v>
      </c>
      <c r="I2768">
        <v>6.91</v>
      </c>
      <c r="J2768">
        <v>6.52</v>
      </c>
      <c r="K2768">
        <v>13.44</v>
      </c>
      <c r="L2768" s="2">
        <f>_xlfn.RANK.EQ(I2768, INDEX(CFB!$I$2:$I$1048576, MATCH(W2768, CFB!$W$2:$W$1048576, 0)):INDEX(CFB!$I$2:$I$1048576, MATCH(W2768, CFB!$W$2:$W$1048576, 0) + COUNTIF(CFB!$W$2:$W$1048576, W2768) - 1), 0)</f>
        <v>12</v>
      </c>
      <c r="M2768" s="2">
        <f>_xlfn.RANK.EQ(J2768, INDEX(CFB!$J$2:$J$1048576, MATCH(W2768, CFB!$W$2:$W$1048576, 0)):INDEX(CFB!$J$2:$J$1048576, MATCH(W2768, CFB!$W$2:$W$1048576, 0) + COUNTIF(CFB!$W$2:$W$1048576, W2768) - 1))</f>
        <v>22</v>
      </c>
      <c r="N2768" s="2">
        <f>RANK(K2768, INDEX(CFB!$K$2:$K$1048576, MATCH(W2768, CFB!$W$2:$W$1048576, 0)):INDEX(CFB!$K$2:$K$1048576, MATCH(W2768, CFB!$W$2:$W$1048576, 0) + COUNTIF(CFB!$W$2:$W$1048576, W2768) - 1))</f>
        <v>13</v>
      </c>
      <c r="O2768">
        <v>46.39</v>
      </c>
      <c r="P2768">
        <v>5.29</v>
      </c>
      <c r="Q2768">
        <v>8.06</v>
      </c>
      <c r="R2768">
        <v>5.29</v>
      </c>
      <c r="S2768">
        <v>5.44</v>
      </c>
      <c r="T2768">
        <v>2.27</v>
      </c>
      <c r="U2768">
        <v>6.7</v>
      </c>
      <c r="V2768">
        <v>3.65</v>
      </c>
      <c r="W2768">
        <v>2002</v>
      </c>
      <c r="X2768">
        <f t="shared" si="85"/>
        <v>0</v>
      </c>
    </row>
    <row r="2769" spans="1:24" ht="12.75" hidden="1" customHeight="1" x14ac:dyDescent="0.45">
      <c r="A2769">
        <v>14</v>
      </c>
      <c r="B2769" t="s">
        <v>91</v>
      </c>
      <c r="C2769" t="s">
        <v>23</v>
      </c>
      <c r="D2769" s="2" t="str">
        <f t="shared" si="84"/>
        <v>North Carolina State2002</v>
      </c>
      <c r="E2769">
        <v>12</v>
      </c>
      <c r="F2769">
        <v>11</v>
      </c>
      <c r="G2769">
        <v>3</v>
      </c>
      <c r="H2769" s="2">
        <v>0</v>
      </c>
      <c r="I2769">
        <v>5.18</v>
      </c>
      <c r="J2769">
        <v>7.68</v>
      </c>
      <c r="K2769">
        <v>12.86</v>
      </c>
      <c r="L2769" s="2">
        <f>_xlfn.RANK.EQ(I2769, INDEX(CFB!$I$2:$I$1048576, MATCH(W2769, CFB!$W$2:$W$1048576, 0)):INDEX(CFB!$I$2:$I$1048576, MATCH(W2769, CFB!$W$2:$W$1048576, 0) + COUNTIF(CFB!$W$2:$W$1048576, W2769) - 1), 0)</f>
        <v>25</v>
      </c>
      <c r="M2769" s="2">
        <f>_xlfn.RANK.EQ(J2769, INDEX(CFB!$J$2:$J$1048576, MATCH(W2769, CFB!$W$2:$W$1048576, 0)):INDEX(CFB!$J$2:$J$1048576, MATCH(W2769, CFB!$W$2:$W$1048576, 0) + COUNTIF(CFB!$W$2:$W$1048576, W2769) - 1))</f>
        <v>17</v>
      </c>
      <c r="N2769" s="2">
        <f>RANK(K2769, INDEX(CFB!$K$2:$K$1048576, MATCH(W2769, CFB!$W$2:$W$1048576, 0)):INDEX(CFB!$K$2:$K$1048576, MATCH(W2769, CFB!$W$2:$W$1048576, 0) + COUNTIF(CFB!$W$2:$W$1048576, W2769) - 1))</f>
        <v>14</v>
      </c>
      <c r="O2769">
        <v>45.55</v>
      </c>
      <c r="P2769">
        <v>5.01</v>
      </c>
      <c r="Q2769">
        <v>8.4700000000000006</v>
      </c>
      <c r="R2769">
        <v>4.71</v>
      </c>
      <c r="S2769">
        <v>4.8600000000000003</v>
      </c>
      <c r="T2769">
        <v>2.37</v>
      </c>
      <c r="U2769">
        <v>6.63</v>
      </c>
      <c r="V2769">
        <v>3.36</v>
      </c>
      <c r="W2769">
        <v>2002</v>
      </c>
      <c r="X2769">
        <f t="shared" si="85"/>
        <v>0</v>
      </c>
    </row>
    <row r="2770" spans="1:24" ht="12.75" hidden="1" customHeight="1" x14ac:dyDescent="0.45">
      <c r="A2770">
        <v>15</v>
      </c>
      <c r="B2770" t="s">
        <v>96</v>
      </c>
      <c r="C2770" t="s">
        <v>23</v>
      </c>
      <c r="D2770" s="2" t="str">
        <f t="shared" si="84"/>
        <v>Maryland2002</v>
      </c>
      <c r="E2770">
        <v>13</v>
      </c>
      <c r="F2770">
        <v>11</v>
      </c>
      <c r="G2770">
        <v>3</v>
      </c>
      <c r="H2770" s="2">
        <v>0</v>
      </c>
      <c r="I2770">
        <v>2.72</v>
      </c>
      <c r="J2770">
        <v>10</v>
      </c>
      <c r="K2770">
        <v>12.73</v>
      </c>
      <c r="L2770" s="2">
        <f>_xlfn.RANK.EQ(I2770, INDEX(CFB!$I$2:$I$1048576, MATCH(W2770, CFB!$W$2:$W$1048576, 0)):INDEX(CFB!$I$2:$I$1048576, MATCH(W2770, CFB!$W$2:$W$1048576, 0) + COUNTIF(CFB!$W$2:$W$1048576, W2770) - 1), 0)</f>
        <v>48</v>
      </c>
      <c r="M2770" s="2">
        <f>_xlfn.RANK.EQ(J2770, INDEX(CFB!$J$2:$J$1048576, MATCH(W2770, CFB!$W$2:$W$1048576, 0)):INDEX(CFB!$J$2:$J$1048576, MATCH(W2770, CFB!$W$2:$W$1048576, 0) + COUNTIF(CFB!$W$2:$W$1048576, W2770) - 1))</f>
        <v>8</v>
      </c>
      <c r="N2770" s="2">
        <f>RANK(K2770, INDEX(CFB!$K$2:$K$1048576, MATCH(W2770, CFB!$W$2:$W$1048576, 0)):INDEX(CFB!$K$2:$K$1048576, MATCH(W2770, CFB!$W$2:$W$1048576, 0) + COUNTIF(CFB!$W$2:$W$1048576, W2770) - 1))</f>
        <v>15</v>
      </c>
      <c r="O2770">
        <v>45.75</v>
      </c>
      <c r="P2770">
        <v>4.4400000000000004</v>
      </c>
      <c r="Q2770">
        <v>9.08</v>
      </c>
      <c r="R2770">
        <v>5.69</v>
      </c>
      <c r="S2770">
        <v>5.69</v>
      </c>
      <c r="T2770">
        <v>2.4700000000000002</v>
      </c>
      <c r="U2770">
        <v>6.98</v>
      </c>
      <c r="V2770">
        <v>3.84</v>
      </c>
      <c r="W2770">
        <v>2002</v>
      </c>
      <c r="X2770">
        <f t="shared" si="85"/>
        <v>0</v>
      </c>
    </row>
    <row r="2771" spans="1:24" ht="12.75" hidden="1" customHeight="1" x14ac:dyDescent="0.45">
      <c r="A2771">
        <v>16</v>
      </c>
      <c r="B2771" t="s">
        <v>67</v>
      </c>
      <c r="C2771" t="s">
        <v>157</v>
      </c>
      <c r="D2771" s="2" t="str">
        <f t="shared" si="84"/>
        <v>Auburn2002</v>
      </c>
      <c r="E2771">
        <v>14</v>
      </c>
      <c r="F2771">
        <v>9</v>
      </c>
      <c r="G2771">
        <v>4</v>
      </c>
      <c r="H2771" s="2">
        <v>0</v>
      </c>
      <c r="I2771">
        <v>3.6</v>
      </c>
      <c r="J2771">
        <v>8.77</v>
      </c>
      <c r="K2771">
        <v>12.36</v>
      </c>
      <c r="L2771" s="2">
        <f>_xlfn.RANK.EQ(I2771, INDEX(CFB!$I$2:$I$1048576, MATCH(W2771, CFB!$W$2:$W$1048576, 0)):INDEX(CFB!$I$2:$I$1048576, MATCH(W2771, CFB!$W$2:$W$1048576, 0) + COUNTIF(CFB!$W$2:$W$1048576, W2771) - 1), 0)</f>
        <v>35</v>
      </c>
      <c r="M2771" s="2">
        <f>_xlfn.RANK.EQ(J2771, INDEX(CFB!$J$2:$J$1048576, MATCH(W2771, CFB!$W$2:$W$1048576, 0)):INDEX(CFB!$J$2:$J$1048576, MATCH(W2771, CFB!$W$2:$W$1048576, 0) + COUNTIF(CFB!$W$2:$W$1048576, W2771) - 1))</f>
        <v>12</v>
      </c>
      <c r="N2771" s="2">
        <f>RANK(K2771, INDEX(CFB!$K$2:$K$1048576, MATCH(W2771, CFB!$W$2:$W$1048576, 0)):INDEX(CFB!$K$2:$K$1048576, MATCH(W2771, CFB!$W$2:$W$1048576, 0) + COUNTIF(CFB!$W$2:$W$1048576, W2771) - 1))</f>
        <v>16</v>
      </c>
      <c r="O2771">
        <v>45.66</v>
      </c>
      <c r="P2771">
        <v>2.93</v>
      </c>
      <c r="Q2771">
        <v>9.2799999999999994</v>
      </c>
      <c r="R2771">
        <v>4.49</v>
      </c>
      <c r="S2771">
        <v>5.98</v>
      </c>
      <c r="T2771">
        <v>2.77</v>
      </c>
      <c r="U2771">
        <v>7.2</v>
      </c>
      <c r="V2771">
        <v>3.47</v>
      </c>
      <c r="W2771">
        <v>2002</v>
      </c>
      <c r="X2771">
        <f t="shared" si="85"/>
        <v>0</v>
      </c>
    </row>
    <row r="2772" spans="1:24" ht="12.75" hidden="1" customHeight="1" x14ac:dyDescent="0.45">
      <c r="A2772">
        <v>17</v>
      </c>
      <c r="B2772" t="s">
        <v>30</v>
      </c>
      <c r="C2772" t="s">
        <v>178</v>
      </c>
      <c r="D2772" s="2" t="str">
        <f t="shared" si="84"/>
        <v>Boise State2002</v>
      </c>
      <c r="E2772">
        <v>15</v>
      </c>
      <c r="F2772">
        <v>12</v>
      </c>
      <c r="G2772">
        <v>1</v>
      </c>
      <c r="H2772" s="2">
        <v>0</v>
      </c>
      <c r="I2772">
        <v>5.89</v>
      </c>
      <c r="J2772">
        <v>6.39</v>
      </c>
      <c r="K2772">
        <v>12.28</v>
      </c>
      <c r="L2772" s="2">
        <f>_xlfn.RANK.EQ(I2772, INDEX(CFB!$I$2:$I$1048576, MATCH(W2772, CFB!$W$2:$W$1048576, 0)):INDEX(CFB!$I$2:$I$1048576, MATCH(W2772, CFB!$W$2:$W$1048576, 0) + COUNTIF(CFB!$W$2:$W$1048576, W2772) - 1), 0)</f>
        <v>17</v>
      </c>
      <c r="M2772" s="2">
        <f>_xlfn.RANK.EQ(J2772, INDEX(CFB!$J$2:$J$1048576, MATCH(W2772, CFB!$W$2:$W$1048576, 0)):INDEX(CFB!$J$2:$J$1048576, MATCH(W2772, CFB!$W$2:$W$1048576, 0) + COUNTIF(CFB!$W$2:$W$1048576, W2772) - 1))</f>
        <v>25</v>
      </c>
      <c r="N2772" s="2">
        <f>RANK(K2772, INDEX(CFB!$K$2:$K$1048576, MATCH(W2772, CFB!$W$2:$W$1048576, 0)):INDEX(CFB!$K$2:$K$1048576, MATCH(W2772, CFB!$W$2:$W$1048576, 0) + COUNTIF(CFB!$W$2:$W$1048576, W2772) - 1))</f>
        <v>17</v>
      </c>
      <c r="O2772">
        <v>50.34</v>
      </c>
      <c r="P2772">
        <v>9.14</v>
      </c>
      <c r="Q2772">
        <v>9.77</v>
      </c>
      <c r="R2772">
        <v>5.13</v>
      </c>
      <c r="S2772">
        <v>5.19</v>
      </c>
      <c r="T2772">
        <v>2.73</v>
      </c>
      <c r="U2772">
        <v>7.25</v>
      </c>
      <c r="V2772">
        <v>3.68</v>
      </c>
      <c r="W2772">
        <v>2002</v>
      </c>
      <c r="X2772">
        <f t="shared" si="85"/>
        <v>0</v>
      </c>
    </row>
    <row r="2773" spans="1:24" ht="12.75" hidden="1" customHeight="1" x14ac:dyDescent="0.45">
      <c r="A2773">
        <v>18</v>
      </c>
      <c r="B2773" t="s">
        <v>39</v>
      </c>
      <c r="C2773" t="s">
        <v>182</v>
      </c>
      <c r="D2773" s="2" t="str">
        <f t="shared" si="84"/>
        <v>Colorado2002</v>
      </c>
      <c r="E2773">
        <v>20</v>
      </c>
      <c r="F2773">
        <v>9</v>
      </c>
      <c r="G2773">
        <v>5</v>
      </c>
      <c r="H2773" s="2">
        <v>0</v>
      </c>
      <c r="I2773">
        <v>5.62</v>
      </c>
      <c r="J2773">
        <v>6.16</v>
      </c>
      <c r="K2773">
        <v>11.77</v>
      </c>
      <c r="L2773" s="2">
        <f>_xlfn.RANK.EQ(I2773, INDEX(CFB!$I$2:$I$1048576, MATCH(W2773, CFB!$W$2:$W$1048576, 0)):INDEX(CFB!$I$2:$I$1048576, MATCH(W2773, CFB!$W$2:$W$1048576, 0) + COUNTIF(CFB!$W$2:$W$1048576, W2773) - 1), 0)</f>
        <v>19</v>
      </c>
      <c r="M2773" s="2">
        <f>_xlfn.RANK.EQ(J2773, INDEX(CFB!$J$2:$J$1048576, MATCH(W2773, CFB!$W$2:$W$1048576, 0)):INDEX(CFB!$J$2:$J$1048576, MATCH(W2773, CFB!$W$2:$W$1048576, 0) + COUNTIF(CFB!$W$2:$W$1048576, W2773) - 1))</f>
        <v>27</v>
      </c>
      <c r="N2773" s="2">
        <f>RANK(K2773, INDEX(CFB!$K$2:$K$1048576, MATCH(W2773, CFB!$W$2:$W$1048576, 0)):INDEX(CFB!$K$2:$K$1048576, MATCH(W2773, CFB!$W$2:$W$1048576, 0) + COUNTIF(CFB!$W$2:$W$1048576, W2773) - 1))</f>
        <v>18</v>
      </c>
      <c r="O2773">
        <v>44.64</v>
      </c>
      <c r="P2773">
        <v>4.62</v>
      </c>
      <c r="Q2773">
        <v>7.49</v>
      </c>
      <c r="R2773">
        <v>4.62</v>
      </c>
      <c r="S2773">
        <v>6.16</v>
      </c>
      <c r="T2773">
        <v>3.19</v>
      </c>
      <c r="U2773">
        <v>6.72</v>
      </c>
      <c r="V2773">
        <v>3.71</v>
      </c>
      <c r="W2773">
        <v>2002</v>
      </c>
      <c r="X2773">
        <f t="shared" si="85"/>
        <v>0</v>
      </c>
    </row>
    <row r="2774" spans="1:24" ht="12.75" hidden="1" customHeight="1" x14ac:dyDescent="0.45">
      <c r="A2774">
        <v>19</v>
      </c>
      <c r="B2774" t="s">
        <v>33</v>
      </c>
      <c r="C2774" t="s">
        <v>179</v>
      </c>
      <c r="D2774" s="2" t="str">
        <f t="shared" si="84"/>
        <v>Virginia Tech2002</v>
      </c>
      <c r="E2774">
        <v>18</v>
      </c>
      <c r="F2774">
        <v>10</v>
      </c>
      <c r="G2774">
        <v>4</v>
      </c>
      <c r="H2774" s="2">
        <v>0</v>
      </c>
      <c r="I2774">
        <v>3.68</v>
      </c>
      <c r="J2774">
        <v>7.48</v>
      </c>
      <c r="K2774">
        <v>11.16</v>
      </c>
      <c r="L2774" s="2">
        <f>_xlfn.RANK.EQ(I2774, INDEX(CFB!$I$2:$I$1048576, MATCH(W2774, CFB!$W$2:$W$1048576, 0)):INDEX(CFB!$I$2:$I$1048576, MATCH(W2774, CFB!$W$2:$W$1048576, 0) + COUNTIF(CFB!$W$2:$W$1048576, W2774) - 1), 0)</f>
        <v>34</v>
      </c>
      <c r="M2774" s="2">
        <f>_xlfn.RANK.EQ(J2774, INDEX(CFB!$J$2:$J$1048576, MATCH(W2774, CFB!$W$2:$W$1048576, 0)):INDEX(CFB!$J$2:$J$1048576, MATCH(W2774, CFB!$W$2:$W$1048576, 0) + COUNTIF(CFB!$W$2:$W$1048576, W2774) - 1))</f>
        <v>18</v>
      </c>
      <c r="N2774" s="2">
        <f>RANK(K2774, INDEX(CFB!$K$2:$K$1048576, MATCH(W2774, CFB!$W$2:$W$1048576, 0)):INDEX(CFB!$K$2:$K$1048576, MATCH(W2774, CFB!$W$2:$W$1048576, 0) + COUNTIF(CFB!$W$2:$W$1048576, W2774) - 1))</f>
        <v>19</v>
      </c>
      <c r="O2774">
        <v>45.03</v>
      </c>
      <c r="P2774">
        <v>4.92</v>
      </c>
      <c r="Q2774">
        <v>9.61</v>
      </c>
      <c r="R2774">
        <v>5.84</v>
      </c>
      <c r="S2774">
        <v>5.57</v>
      </c>
      <c r="T2774">
        <v>2.42</v>
      </c>
      <c r="U2774">
        <v>6.92</v>
      </c>
      <c r="V2774">
        <v>3.9</v>
      </c>
      <c r="W2774">
        <v>2002</v>
      </c>
      <c r="X2774">
        <f t="shared" si="85"/>
        <v>0</v>
      </c>
    </row>
    <row r="2775" spans="1:24" ht="12.75" hidden="1" customHeight="1" x14ac:dyDescent="0.45">
      <c r="A2775">
        <v>20</v>
      </c>
      <c r="B2775" t="s">
        <v>11</v>
      </c>
      <c r="C2775" t="s">
        <v>12</v>
      </c>
      <c r="D2775" s="2" t="str">
        <f t="shared" si="84"/>
        <v>Notre Dame2002</v>
      </c>
      <c r="E2775">
        <v>17</v>
      </c>
      <c r="F2775">
        <v>10</v>
      </c>
      <c r="G2775">
        <v>3</v>
      </c>
      <c r="H2775" s="2">
        <v>0</v>
      </c>
      <c r="I2775">
        <v>-0.59</v>
      </c>
      <c r="J2775">
        <v>11.48</v>
      </c>
      <c r="K2775">
        <v>10.89</v>
      </c>
      <c r="L2775" s="2">
        <f>_xlfn.RANK.EQ(I2775, INDEX(CFB!$I$2:$I$1048576, MATCH(W2775, CFB!$W$2:$W$1048576, 0)):INDEX(CFB!$I$2:$I$1048576, MATCH(W2775, CFB!$W$2:$W$1048576, 0) + COUNTIF(CFB!$W$2:$W$1048576, W2775) - 1), 0)</f>
        <v>69</v>
      </c>
      <c r="M2775" s="2">
        <f>_xlfn.RANK.EQ(J2775, INDEX(CFB!$J$2:$J$1048576, MATCH(W2775, CFB!$W$2:$W$1048576, 0)):INDEX(CFB!$J$2:$J$1048576, MATCH(W2775, CFB!$W$2:$W$1048576, 0) + COUNTIF(CFB!$W$2:$W$1048576, W2775) - 1))</f>
        <v>4</v>
      </c>
      <c r="N2775" s="2">
        <f>RANK(K2775, INDEX(CFB!$K$2:$K$1048576, MATCH(W2775, CFB!$W$2:$W$1048576, 0)):INDEX(CFB!$K$2:$K$1048576, MATCH(W2775, CFB!$W$2:$W$1048576, 0) + COUNTIF(CFB!$W$2:$W$1048576, W2775) - 1))</f>
        <v>20</v>
      </c>
      <c r="O2775">
        <v>38.68</v>
      </c>
      <c r="P2775">
        <v>0.91</v>
      </c>
      <c r="Q2775">
        <v>7.94</v>
      </c>
      <c r="R2775">
        <v>4.63</v>
      </c>
      <c r="S2775">
        <v>4.6500000000000004</v>
      </c>
      <c r="T2775">
        <v>1.6</v>
      </c>
      <c r="U2775">
        <v>6.03</v>
      </c>
      <c r="V2775">
        <v>3.14</v>
      </c>
      <c r="W2775">
        <v>2002</v>
      </c>
      <c r="X2775">
        <f t="shared" si="85"/>
        <v>0</v>
      </c>
    </row>
    <row r="2776" spans="1:24" ht="12.75" hidden="1" customHeight="1" x14ac:dyDescent="0.45">
      <c r="A2776">
        <v>21</v>
      </c>
      <c r="B2776" t="s">
        <v>69</v>
      </c>
      <c r="C2776" t="s">
        <v>157</v>
      </c>
      <c r="D2776" s="2" t="str">
        <f t="shared" si="84"/>
        <v>Arkansas2002</v>
      </c>
      <c r="F2776">
        <v>9</v>
      </c>
      <c r="G2776">
        <v>5</v>
      </c>
      <c r="H2776" s="2">
        <v>0</v>
      </c>
      <c r="I2776">
        <v>4.5999999999999996</v>
      </c>
      <c r="J2776">
        <v>5.73</v>
      </c>
      <c r="K2776">
        <v>10.33</v>
      </c>
      <c r="L2776" s="2">
        <f>_xlfn.RANK.EQ(I2776, INDEX(CFB!$I$2:$I$1048576, MATCH(W2776, CFB!$W$2:$W$1048576, 0)):INDEX(CFB!$I$2:$I$1048576, MATCH(W2776, CFB!$W$2:$W$1048576, 0) + COUNTIF(CFB!$W$2:$W$1048576, W2776) - 1), 0)</f>
        <v>30</v>
      </c>
      <c r="M2776" s="2">
        <f>_xlfn.RANK.EQ(J2776, INDEX(CFB!$J$2:$J$1048576, MATCH(W2776, CFB!$W$2:$W$1048576, 0)):INDEX(CFB!$J$2:$J$1048576, MATCH(W2776, CFB!$W$2:$W$1048576, 0) + COUNTIF(CFB!$W$2:$W$1048576, W2776) - 1))</f>
        <v>30</v>
      </c>
      <c r="N2776" s="2">
        <f>RANK(K2776, INDEX(CFB!$K$2:$K$1048576, MATCH(W2776, CFB!$W$2:$W$1048576, 0)):INDEX(CFB!$K$2:$K$1048576, MATCH(W2776, CFB!$W$2:$W$1048576, 0) + COUNTIF(CFB!$W$2:$W$1048576, W2776) - 1))</f>
        <v>21</v>
      </c>
      <c r="O2776">
        <v>44.38</v>
      </c>
      <c r="P2776">
        <v>6.09</v>
      </c>
      <c r="Q2776">
        <v>7.89</v>
      </c>
      <c r="R2776">
        <v>5.6</v>
      </c>
      <c r="S2776">
        <v>6.2</v>
      </c>
      <c r="T2776">
        <v>2.2200000000000002</v>
      </c>
      <c r="U2776">
        <v>6.87</v>
      </c>
      <c r="V2776">
        <v>3.79</v>
      </c>
      <c r="W2776">
        <v>2002</v>
      </c>
      <c r="X2776">
        <f t="shared" si="85"/>
        <v>0</v>
      </c>
    </row>
    <row r="2777" spans="1:24" ht="12.75" hidden="1" customHeight="1" x14ac:dyDescent="0.45">
      <c r="A2777">
        <v>22</v>
      </c>
      <c r="B2777" t="s">
        <v>83</v>
      </c>
      <c r="C2777" t="s">
        <v>180</v>
      </c>
      <c r="D2777" s="2" t="str">
        <f t="shared" si="84"/>
        <v>California2002</v>
      </c>
      <c r="F2777">
        <v>7</v>
      </c>
      <c r="G2777">
        <v>5</v>
      </c>
      <c r="H2777" s="2">
        <v>0</v>
      </c>
      <c r="I2777">
        <v>10.1</v>
      </c>
      <c r="J2777">
        <v>0.22</v>
      </c>
      <c r="K2777">
        <v>10.32</v>
      </c>
      <c r="L2777" s="2">
        <f>_xlfn.RANK.EQ(I2777, INDEX(CFB!$I$2:$I$1048576, MATCH(W2777, CFB!$W$2:$W$1048576, 0)):INDEX(CFB!$I$2:$I$1048576, MATCH(W2777, CFB!$W$2:$W$1048576, 0) + COUNTIF(CFB!$W$2:$W$1048576, W2777) - 1), 0)</f>
        <v>4</v>
      </c>
      <c r="M2777" s="2">
        <f>_xlfn.RANK.EQ(J2777, INDEX(CFB!$J$2:$J$1048576, MATCH(W2777, CFB!$W$2:$W$1048576, 0)):INDEX(CFB!$J$2:$J$1048576, MATCH(W2777, CFB!$W$2:$W$1048576, 0) + COUNTIF(CFB!$W$2:$W$1048576, W2777) - 1))</f>
        <v>58</v>
      </c>
      <c r="N2777" s="2">
        <f>RANK(K2777, INDEX(CFB!$K$2:$K$1048576, MATCH(W2777, CFB!$W$2:$W$1048576, 0)):INDEX(CFB!$K$2:$K$1048576, MATCH(W2777, CFB!$W$2:$W$1048576, 0) + COUNTIF(CFB!$W$2:$W$1048576, W2777) - 1))</f>
        <v>22</v>
      </c>
      <c r="O2777">
        <v>50.02</v>
      </c>
      <c r="P2777">
        <v>10.81</v>
      </c>
      <c r="Q2777">
        <v>8.2200000000000006</v>
      </c>
      <c r="R2777">
        <v>6.04</v>
      </c>
      <c r="S2777">
        <v>4.4400000000000004</v>
      </c>
      <c r="T2777">
        <v>2.4</v>
      </c>
      <c r="U2777">
        <v>6.52</v>
      </c>
      <c r="V2777">
        <v>3.99</v>
      </c>
      <c r="W2777">
        <v>2002</v>
      </c>
      <c r="X2777">
        <f t="shared" si="85"/>
        <v>0</v>
      </c>
    </row>
    <row r="2778" spans="1:24" ht="12.75" hidden="1" customHeight="1" x14ac:dyDescent="0.45">
      <c r="A2778">
        <v>23</v>
      </c>
      <c r="B2778" t="s">
        <v>70</v>
      </c>
      <c r="C2778" t="s">
        <v>179</v>
      </c>
      <c r="D2778" s="2" t="str">
        <f t="shared" si="84"/>
        <v>Pitt2002</v>
      </c>
      <c r="E2778">
        <v>19</v>
      </c>
      <c r="F2778">
        <v>9</v>
      </c>
      <c r="G2778">
        <v>4</v>
      </c>
      <c r="H2778" s="2">
        <v>0</v>
      </c>
      <c r="I2778">
        <v>1.79</v>
      </c>
      <c r="J2778">
        <v>8.1999999999999993</v>
      </c>
      <c r="K2778">
        <v>9.99</v>
      </c>
      <c r="L2778" s="2">
        <f>_xlfn.RANK.EQ(I2778, INDEX(CFB!$I$2:$I$1048576, MATCH(W2778, CFB!$W$2:$W$1048576, 0)):INDEX(CFB!$I$2:$I$1048576, MATCH(W2778, CFB!$W$2:$W$1048576, 0) + COUNTIF(CFB!$W$2:$W$1048576, W2778) - 1), 0)</f>
        <v>57</v>
      </c>
      <c r="M2778" s="2">
        <f>_xlfn.RANK.EQ(J2778, INDEX(CFB!$J$2:$J$1048576, MATCH(W2778, CFB!$W$2:$W$1048576, 0)):INDEX(CFB!$J$2:$J$1048576, MATCH(W2778, CFB!$W$2:$W$1048576, 0) + COUNTIF(CFB!$W$2:$W$1048576, W2778) - 1))</f>
        <v>15</v>
      </c>
      <c r="N2778" s="2">
        <f>RANK(K2778, INDEX(CFB!$K$2:$K$1048576, MATCH(W2778, CFB!$W$2:$W$1048576, 0)):INDEX(CFB!$K$2:$K$1048576, MATCH(W2778, CFB!$W$2:$W$1048576, 0) + COUNTIF(CFB!$W$2:$W$1048576, W2778) - 1))</f>
        <v>23</v>
      </c>
      <c r="O2778">
        <v>40.03</v>
      </c>
      <c r="P2778">
        <v>3.49</v>
      </c>
      <c r="Q2778">
        <v>8.76</v>
      </c>
      <c r="R2778">
        <v>4.72</v>
      </c>
      <c r="S2778">
        <v>4.6100000000000003</v>
      </c>
      <c r="T2778">
        <v>2.13</v>
      </c>
      <c r="U2778">
        <v>6.38</v>
      </c>
      <c r="V2778">
        <v>3.27</v>
      </c>
      <c r="W2778">
        <v>2002</v>
      </c>
      <c r="X2778">
        <f t="shared" si="85"/>
        <v>0</v>
      </c>
    </row>
    <row r="2779" spans="1:24" ht="12.75" hidden="1" customHeight="1" x14ac:dyDescent="0.45">
      <c r="A2779">
        <v>24</v>
      </c>
      <c r="B2779" t="s">
        <v>71</v>
      </c>
      <c r="C2779" t="s">
        <v>181</v>
      </c>
      <c r="D2779" s="2" t="str">
        <f t="shared" si="84"/>
        <v>Texas Tech2002</v>
      </c>
      <c r="F2779">
        <v>9</v>
      </c>
      <c r="G2779">
        <v>5</v>
      </c>
      <c r="H2779" s="2">
        <v>0</v>
      </c>
      <c r="I2779">
        <v>12.38</v>
      </c>
      <c r="J2779">
        <v>-2.86</v>
      </c>
      <c r="K2779">
        <v>9.5299999999999994</v>
      </c>
      <c r="L2779" s="2">
        <f>_xlfn.RANK.EQ(I2779, INDEX(CFB!$I$2:$I$1048576, MATCH(W2779, CFB!$W$2:$W$1048576, 0)):INDEX(CFB!$I$2:$I$1048576, MATCH(W2779, CFB!$W$2:$W$1048576, 0) + COUNTIF(CFB!$W$2:$W$1048576, W2779) - 1), 0)</f>
        <v>3</v>
      </c>
      <c r="M2779" s="2">
        <f>_xlfn.RANK.EQ(J2779, INDEX(CFB!$J$2:$J$1048576, MATCH(W2779, CFB!$W$2:$W$1048576, 0)):INDEX(CFB!$J$2:$J$1048576, MATCH(W2779, CFB!$W$2:$W$1048576, 0) + COUNTIF(CFB!$W$2:$W$1048576, W2779) - 1))</f>
        <v>78</v>
      </c>
      <c r="N2779" s="2">
        <f>RANK(K2779, INDEX(CFB!$K$2:$K$1048576, MATCH(W2779, CFB!$W$2:$W$1048576, 0)):INDEX(CFB!$K$2:$K$1048576, MATCH(W2779, CFB!$W$2:$W$1048576, 0) + COUNTIF(CFB!$W$2:$W$1048576, W2779) - 1))</f>
        <v>24</v>
      </c>
      <c r="O2779">
        <v>55.35</v>
      </c>
      <c r="P2779">
        <v>16.25</v>
      </c>
      <c r="Q2779">
        <v>8.48</v>
      </c>
      <c r="R2779">
        <v>5.94</v>
      </c>
      <c r="S2779">
        <v>4.87</v>
      </c>
      <c r="T2779">
        <v>3.32</v>
      </c>
      <c r="U2779">
        <v>7.34</v>
      </c>
      <c r="V2779">
        <v>4.3899999999999997</v>
      </c>
      <c r="W2779">
        <v>2002</v>
      </c>
      <c r="X2779">
        <f t="shared" si="85"/>
        <v>0</v>
      </c>
    </row>
    <row r="2780" spans="1:24" ht="12.75" hidden="1" customHeight="1" x14ac:dyDescent="0.45">
      <c r="A2780">
        <v>25</v>
      </c>
      <c r="B2780" t="s">
        <v>119</v>
      </c>
      <c r="C2780" t="s">
        <v>180</v>
      </c>
      <c r="D2780" s="2" t="str">
        <f t="shared" si="84"/>
        <v>Oregon State2002</v>
      </c>
      <c r="F2780">
        <v>8</v>
      </c>
      <c r="G2780">
        <v>5</v>
      </c>
      <c r="H2780" s="2">
        <v>0</v>
      </c>
      <c r="I2780">
        <v>2.82</v>
      </c>
      <c r="J2780">
        <v>6.62</v>
      </c>
      <c r="K2780">
        <v>9.4499999999999993</v>
      </c>
      <c r="L2780" s="2">
        <f>_xlfn.RANK.EQ(I2780, INDEX(CFB!$I$2:$I$1048576, MATCH(W2780, CFB!$W$2:$W$1048576, 0)):INDEX(CFB!$I$2:$I$1048576, MATCH(W2780, CFB!$W$2:$W$1048576, 0) + COUNTIF(CFB!$W$2:$W$1048576, W2780) - 1), 0)</f>
        <v>47</v>
      </c>
      <c r="M2780" s="2">
        <f>_xlfn.RANK.EQ(J2780, INDEX(CFB!$J$2:$J$1048576, MATCH(W2780, CFB!$W$2:$W$1048576, 0)):INDEX(CFB!$J$2:$J$1048576, MATCH(W2780, CFB!$W$2:$W$1048576, 0) + COUNTIF(CFB!$W$2:$W$1048576, W2780) - 1))</f>
        <v>20</v>
      </c>
      <c r="N2780" s="2">
        <f>RANK(K2780, INDEX(CFB!$K$2:$K$1048576, MATCH(W2780, CFB!$W$2:$W$1048576, 0)):INDEX(CFB!$K$2:$K$1048576, MATCH(W2780, CFB!$W$2:$W$1048576, 0) + COUNTIF(CFB!$W$2:$W$1048576, W2780) - 1))</f>
        <v>25</v>
      </c>
      <c r="O2780">
        <v>46.04</v>
      </c>
      <c r="P2780">
        <v>6.16</v>
      </c>
      <c r="Q2780">
        <v>8.33</v>
      </c>
      <c r="R2780">
        <v>4.42</v>
      </c>
      <c r="S2780">
        <v>5.14</v>
      </c>
      <c r="T2780">
        <v>2.11</v>
      </c>
      <c r="U2780">
        <v>6.79</v>
      </c>
      <c r="V2780">
        <v>3</v>
      </c>
      <c r="W2780">
        <v>2002</v>
      </c>
      <c r="X2780">
        <f t="shared" si="85"/>
        <v>0</v>
      </c>
    </row>
    <row r="2781" spans="1:24" ht="12.75" hidden="1" customHeight="1" x14ac:dyDescent="0.45">
      <c r="A2781">
        <v>26</v>
      </c>
      <c r="B2781" t="s">
        <v>57</v>
      </c>
      <c r="C2781" t="s">
        <v>179</v>
      </c>
      <c r="D2781" s="2" t="str">
        <f t="shared" si="84"/>
        <v>Boston College2002</v>
      </c>
      <c r="F2781">
        <v>9</v>
      </c>
      <c r="G2781">
        <v>4</v>
      </c>
      <c r="H2781" s="2">
        <v>0</v>
      </c>
      <c r="I2781">
        <v>3.14</v>
      </c>
      <c r="J2781">
        <v>6.09</v>
      </c>
      <c r="K2781">
        <v>9.2200000000000006</v>
      </c>
      <c r="L2781" s="2">
        <f>_xlfn.RANK.EQ(I2781, INDEX(CFB!$I$2:$I$1048576, MATCH(W2781, CFB!$W$2:$W$1048576, 0)):INDEX(CFB!$I$2:$I$1048576, MATCH(W2781, CFB!$W$2:$W$1048576, 0) + COUNTIF(CFB!$W$2:$W$1048576, W2781) - 1), 0)</f>
        <v>40</v>
      </c>
      <c r="M2781" s="2">
        <f>_xlfn.RANK.EQ(J2781, INDEX(CFB!$J$2:$J$1048576, MATCH(W2781, CFB!$W$2:$W$1048576, 0)):INDEX(CFB!$J$2:$J$1048576, MATCH(W2781, CFB!$W$2:$W$1048576, 0) + COUNTIF(CFB!$W$2:$W$1048576, W2781) - 1))</f>
        <v>28</v>
      </c>
      <c r="N2781" s="2">
        <f>RANK(K2781, INDEX(CFB!$K$2:$K$1048576, MATCH(W2781, CFB!$W$2:$W$1048576, 0)):INDEX(CFB!$K$2:$K$1048576, MATCH(W2781, CFB!$W$2:$W$1048576, 0) + COUNTIF(CFB!$W$2:$W$1048576, W2781) - 1))</f>
        <v>26</v>
      </c>
      <c r="O2781">
        <v>43.35</v>
      </c>
      <c r="P2781">
        <v>6.24</v>
      </c>
      <c r="Q2781">
        <v>8.2100000000000009</v>
      </c>
      <c r="R2781">
        <v>5.1100000000000003</v>
      </c>
      <c r="S2781">
        <v>5.41</v>
      </c>
      <c r="T2781">
        <v>2.86</v>
      </c>
      <c r="U2781">
        <v>6.79</v>
      </c>
      <c r="V2781">
        <v>3.78</v>
      </c>
      <c r="W2781">
        <v>2002</v>
      </c>
      <c r="X2781">
        <f t="shared" si="85"/>
        <v>0</v>
      </c>
    </row>
    <row r="2782" spans="1:24" ht="12.75" hidden="1" customHeight="1" x14ac:dyDescent="0.45">
      <c r="A2782">
        <v>27</v>
      </c>
      <c r="B2782" t="s">
        <v>73</v>
      </c>
      <c r="C2782" t="s">
        <v>180</v>
      </c>
      <c r="D2782" s="2" t="str">
        <f t="shared" si="84"/>
        <v>UCLA2002</v>
      </c>
      <c r="F2782">
        <v>8</v>
      </c>
      <c r="G2782">
        <v>5</v>
      </c>
      <c r="H2782" s="2">
        <v>0</v>
      </c>
      <c r="I2782">
        <v>5.04</v>
      </c>
      <c r="J2782">
        <v>3.93</v>
      </c>
      <c r="K2782">
        <v>8.9700000000000006</v>
      </c>
      <c r="L2782" s="2">
        <f>_xlfn.RANK.EQ(I2782, INDEX(CFB!$I$2:$I$1048576, MATCH(W2782, CFB!$W$2:$W$1048576, 0)):INDEX(CFB!$I$2:$I$1048576, MATCH(W2782, CFB!$W$2:$W$1048576, 0) + COUNTIF(CFB!$W$2:$W$1048576, W2782) - 1), 0)</f>
        <v>26</v>
      </c>
      <c r="M2782" s="2">
        <f>_xlfn.RANK.EQ(J2782, INDEX(CFB!$J$2:$J$1048576, MATCH(W2782, CFB!$W$2:$W$1048576, 0)):INDEX(CFB!$J$2:$J$1048576, MATCH(W2782, CFB!$W$2:$W$1048576, 0) + COUNTIF(CFB!$W$2:$W$1048576, W2782) - 1))</f>
        <v>34</v>
      </c>
      <c r="N2782" s="2">
        <f>RANK(K2782, INDEX(CFB!$K$2:$K$1048576, MATCH(W2782, CFB!$W$2:$W$1048576, 0)):INDEX(CFB!$K$2:$K$1048576, MATCH(W2782, CFB!$W$2:$W$1048576, 0) + COUNTIF(CFB!$W$2:$W$1048576, W2782) - 1))</f>
        <v>27</v>
      </c>
      <c r="O2782">
        <v>45.87</v>
      </c>
      <c r="P2782">
        <v>8.43</v>
      </c>
      <c r="Q2782">
        <v>9.5</v>
      </c>
      <c r="R2782">
        <v>5.6</v>
      </c>
      <c r="S2782">
        <v>4.53</v>
      </c>
      <c r="T2782">
        <v>2.79</v>
      </c>
      <c r="U2782">
        <v>6.69</v>
      </c>
      <c r="V2782">
        <v>3.79</v>
      </c>
      <c r="W2782">
        <v>2002</v>
      </c>
      <c r="X2782">
        <f t="shared" si="85"/>
        <v>0</v>
      </c>
    </row>
    <row r="2783" spans="1:24" ht="12.75" hidden="1" customHeight="1" x14ac:dyDescent="0.45">
      <c r="A2783">
        <v>28</v>
      </c>
      <c r="B2783" t="s">
        <v>93</v>
      </c>
      <c r="C2783" t="s">
        <v>23</v>
      </c>
      <c r="D2783" s="2" t="str">
        <f t="shared" si="84"/>
        <v>Virginia2002</v>
      </c>
      <c r="E2783">
        <v>22</v>
      </c>
      <c r="F2783">
        <v>9</v>
      </c>
      <c r="G2783">
        <v>5</v>
      </c>
      <c r="H2783" s="2">
        <v>0</v>
      </c>
      <c r="I2783">
        <v>6.7</v>
      </c>
      <c r="J2783">
        <v>1.9</v>
      </c>
      <c r="K2783">
        <v>8.6</v>
      </c>
      <c r="L2783" s="2">
        <f>_xlfn.RANK.EQ(I2783, INDEX(CFB!$I$2:$I$1048576, MATCH(W2783, CFB!$W$2:$W$1048576, 0)):INDEX(CFB!$I$2:$I$1048576, MATCH(W2783, CFB!$W$2:$W$1048576, 0) + COUNTIF(CFB!$W$2:$W$1048576, W2783) - 1), 0)</f>
        <v>13</v>
      </c>
      <c r="M2783" s="2">
        <f>_xlfn.RANK.EQ(J2783, INDEX(CFB!$J$2:$J$1048576, MATCH(W2783, CFB!$W$2:$W$1048576, 0)):INDEX(CFB!$J$2:$J$1048576, MATCH(W2783, CFB!$W$2:$W$1048576, 0) + COUNTIF(CFB!$W$2:$W$1048576, W2783) - 1))</f>
        <v>46</v>
      </c>
      <c r="N2783" s="2">
        <f>RANK(K2783, INDEX(CFB!$K$2:$K$1048576, MATCH(W2783, CFB!$W$2:$W$1048576, 0)):INDEX(CFB!$K$2:$K$1048576, MATCH(W2783, CFB!$W$2:$W$1048576, 0) + COUNTIF(CFB!$W$2:$W$1048576, W2783) - 1))</f>
        <v>28</v>
      </c>
      <c r="O2783">
        <v>45.63</v>
      </c>
      <c r="P2783">
        <v>10.48</v>
      </c>
      <c r="Q2783">
        <v>8.31</v>
      </c>
      <c r="R2783">
        <v>5.71</v>
      </c>
      <c r="S2783">
        <v>4.87</v>
      </c>
      <c r="T2783">
        <v>3.18</v>
      </c>
      <c r="U2783">
        <v>6.61</v>
      </c>
      <c r="V2783">
        <v>4.2</v>
      </c>
      <c r="W2783">
        <v>2002</v>
      </c>
      <c r="X2783">
        <f t="shared" si="85"/>
        <v>0</v>
      </c>
    </row>
    <row r="2784" spans="1:24" ht="12.75" hidden="1" customHeight="1" x14ac:dyDescent="0.45">
      <c r="A2784">
        <v>29</v>
      </c>
      <c r="B2784" t="s">
        <v>35</v>
      </c>
      <c r="C2784" t="s">
        <v>155</v>
      </c>
      <c r="D2784" s="2" t="str">
        <f t="shared" si="84"/>
        <v>Florida2002</v>
      </c>
      <c r="F2784">
        <v>8</v>
      </c>
      <c r="G2784">
        <v>5</v>
      </c>
      <c r="H2784" s="2">
        <v>0</v>
      </c>
      <c r="I2784">
        <v>2.08</v>
      </c>
      <c r="J2784">
        <v>6.5</v>
      </c>
      <c r="K2784">
        <v>8.58</v>
      </c>
      <c r="L2784" s="2">
        <f>_xlfn.RANK.EQ(I2784, INDEX(CFB!$I$2:$I$1048576, MATCH(W2784, CFB!$W$2:$W$1048576, 0)):INDEX(CFB!$I$2:$I$1048576, MATCH(W2784, CFB!$W$2:$W$1048576, 0) + COUNTIF(CFB!$W$2:$W$1048576, W2784) - 1), 0)</f>
        <v>55</v>
      </c>
      <c r="M2784" s="2">
        <f>_xlfn.RANK.EQ(J2784, INDEX(CFB!$J$2:$J$1048576, MATCH(W2784, CFB!$W$2:$W$1048576, 0)):INDEX(CFB!$J$2:$J$1048576, MATCH(W2784, CFB!$W$2:$W$1048576, 0) + COUNTIF(CFB!$W$2:$W$1048576, W2784) - 1))</f>
        <v>23</v>
      </c>
      <c r="N2784" s="2">
        <f>RANK(K2784, INDEX(CFB!$K$2:$K$1048576, MATCH(W2784, CFB!$W$2:$W$1048576, 0)):INDEX(CFB!$K$2:$K$1048576, MATCH(W2784, CFB!$W$2:$W$1048576, 0) + COUNTIF(CFB!$W$2:$W$1048576, W2784) - 1))</f>
        <v>29</v>
      </c>
      <c r="O2784">
        <v>43.12</v>
      </c>
      <c r="P2784">
        <v>5.83</v>
      </c>
      <c r="Q2784">
        <v>8.32</v>
      </c>
      <c r="R2784">
        <v>4.41</v>
      </c>
      <c r="S2784">
        <v>4.9400000000000004</v>
      </c>
      <c r="T2784">
        <v>2.72</v>
      </c>
      <c r="U2784">
        <v>6.81</v>
      </c>
      <c r="V2784">
        <v>3.37</v>
      </c>
      <c r="W2784">
        <v>2002</v>
      </c>
      <c r="X2784">
        <f t="shared" si="85"/>
        <v>0</v>
      </c>
    </row>
    <row r="2785" spans="1:24" ht="12.75" hidden="1" customHeight="1" x14ac:dyDescent="0.45">
      <c r="A2785">
        <v>30</v>
      </c>
      <c r="B2785" t="s">
        <v>72</v>
      </c>
      <c r="C2785" t="s">
        <v>10</v>
      </c>
      <c r="D2785" s="2" t="str">
        <f t="shared" si="84"/>
        <v>Wisconsin2002</v>
      </c>
      <c r="F2785">
        <v>8</v>
      </c>
      <c r="G2785">
        <v>6</v>
      </c>
      <c r="H2785" s="2">
        <v>0</v>
      </c>
      <c r="I2785">
        <v>4.95</v>
      </c>
      <c r="J2785">
        <v>3.6</v>
      </c>
      <c r="K2785">
        <v>8.5500000000000007</v>
      </c>
      <c r="L2785" s="2">
        <f>_xlfn.RANK.EQ(I2785, INDEX(CFB!$I$2:$I$1048576, MATCH(W2785, CFB!$W$2:$W$1048576, 0)):INDEX(CFB!$I$2:$I$1048576, MATCH(W2785, CFB!$W$2:$W$1048576, 0) + COUNTIF(CFB!$W$2:$W$1048576, W2785) - 1), 0)</f>
        <v>27</v>
      </c>
      <c r="M2785" s="2">
        <f>_xlfn.RANK.EQ(J2785, INDEX(CFB!$J$2:$J$1048576, MATCH(W2785, CFB!$W$2:$W$1048576, 0)):INDEX(CFB!$J$2:$J$1048576, MATCH(W2785, CFB!$W$2:$W$1048576, 0) + COUNTIF(CFB!$W$2:$W$1048576, W2785) - 1))</f>
        <v>39</v>
      </c>
      <c r="N2785" s="2">
        <f>RANK(K2785, INDEX(CFB!$K$2:$K$1048576, MATCH(W2785, CFB!$W$2:$W$1048576, 0)):INDEX(CFB!$K$2:$K$1048576, MATCH(W2785, CFB!$W$2:$W$1048576, 0) + COUNTIF(CFB!$W$2:$W$1048576, W2785) - 1))</f>
        <v>30</v>
      </c>
      <c r="O2785">
        <v>42.57</v>
      </c>
      <c r="P2785">
        <v>8.16</v>
      </c>
      <c r="Q2785">
        <v>8.43</v>
      </c>
      <c r="R2785">
        <v>5.92</v>
      </c>
      <c r="S2785">
        <v>5.4</v>
      </c>
      <c r="T2785">
        <v>2.67</v>
      </c>
      <c r="U2785">
        <v>6.43</v>
      </c>
      <c r="V2785">
        <v>4.09</v>
      </c>
      <c r="W2785">
        <v>2002</v>
      </c>
      <c r="X2785">
        <f t="shared" si="85"/>
        <v>0</v>
      </c>
    </row>
    <row r="2786" spans="1:24" ht="12.75" hidden="1" customHeight="1" x14ac:dyDescent="0.45">
      <c r="A2786">
        <v>31</v>
      </c>
      <c r="B2786" t="s">
        <v>66</v>
      </c>
      <c r="C2786" t="s">
        <v>180</v>
      </c>
      <c r="D2786" s="2" t="str">
        <f t="shared" si="84"/>
        <v>Washington2002</v>
      </c>
      <c r="F2786">
        <v>7</v>
      </c>
      <c r="G2786">
        <v>6</v>
      </c>
      <c r="H2786" s="2">
        <v>0</v>
      </c>
      <c r="I2786">
        <v>5.35</v>
      </c>
      <c r="J2786">
        <v>3.01</v>
      </c>
      <c r="K2786">
        <v>8.36</v>
      </c>
      <c r="L2786" s="2">
        <f>_xlfn.RANK.EQ(I2786, INDEX(CFB!$I$2:$I$1048576, MATCH(W2786, CFB!$W$2:$W$1048576, 0)):INDEX(CFB!$I$2:$I$1048576, MATCH(W2786, CFB!$W$2:$W$1048576, 0) + COUNTIF(CFB!$W$2:$W$1048576, W2786) - 1), 0)</f>
        <v>22</v>
      </c>
      <c r="M2786" s="2">
        <f>_xlfn.RANK.EQ(J2786, INDEX(CFB!$J$2:$J$1048576, MATCH(W2786, CFB!$W$2:$W$1048576, 0)):INDEX(CFB!$J$2:$J$1048576, MATCH(W2786, CFB!$W$2:$W$1048576, 0) + COUNTIF(CFB!$W$2:$W$1048576, W2786) - 1))</f>
        <v>42</v>
      </c>
      <c r="N2786" s="2">
        <f>RANK(K2786, INDEX(CFB!$K$2:$K$1048576, MATCH(W2786, CFB!$W$2:$W$1048576, 0)):INDEX(CFB!$K$2:$K$1048576, MATCH(W2786, CFB!$W$2:$W$1048576, 0) + COUNTIF(CFB!$W$2:$W$1048576, W2786) - 1))</f>
        <v>31</v>
      </c>
      <c r="O2786">
        <v>44.84</v>
      </c>
      <c r="P2786">
        <v>9.16</v>
      </c>
      <c r="Q2786">
        <v>8.23</v>
      </c>
      <c r="R2786">
        <v>5.97</v>
      </c>
      <c r="S2786">
        <v>3.3</v>
      </c>
      <c r="T2786">
        <v>2.2000000000000002</v>
      </c>
      <c r="U2786">
        <v>6.27</v>
      </c>
      <c r="V2786">
        <v>3.78</v>
      </c>
      <c r="W2786">
        <v>2002</v>
      </c>
      <c r="X2786">
        <f t="shared" si="85"/>
        <v>0</v>
      </c>
    </row>
    <row r="2787" spans="1:24" ht="12.75" hidden="1" customHeight="1" x14ac:dyDescent="0.45">
      <c r="A2787">
        <v>32</v>
      </c>
      <c r="B2787" t="s">
        <v>27</v>
      </c>
      <c r="C2787" t="s">
        <v>157</v>
      </c>
      <c r="D2787" s="2" t="str">
        <f t="shared" si="84"/>
        <v>LSU2002</v>
      </c>
      <c r="F2787">
        <v>8</v>
      </c>
      <c r="G2787">
        <v>5</v>
      </c>
      <c r="H2787" s="2">
        <v>0</v>
      </c>
      <c r="I2787">
        <v>0.38</v>
      </c>
      <c r="J2787">
        <v>7.97</v>
      </c>
      <c r="K2787">
        <v>8.35</v>
      </c>
      <c r="L2787" s="2">
        <f>_xlfn.RANK.EQ(I2787, INDEX(CFB!$I$2:$I$1048576, MATCH(W2787, CFB!$W$2:$W$1048576, 0)):INDEX(CFB!$I$2:$I$1048576, MATCH(W2787, CFB!$W$2:$W$1048576, 0) + COUNTIF(CFB!$W$2:$W$1048576, W2787) - 1), 0)</f>
        <v>61</v>
      </c>
      <c r="M2787" s="2">
        <f>_xlfn.RANK.EQ(J2787, INDEX(CFB!$J$2:$J$1048576, MATCH(W2787, CFB!$W$2:$W$1048576, 0)):INDEX(CFB!$J$2:$J$1048576, MATCH(W2787, CFB!$W$2:$W$1048576, 0) + COUNTIF(CFB!$W$2:$W$1048576, W2787) - 1))</f>
        <v>16</v>
      </c>
      <c r="N2787" s="2">
        <f>RANK(K2787, INDEX(CFB!$K$2:$K$1048576, MATCH(W2787, CFB!$W$2:$W$1048576, 0)):INDEX(CFB!$K$2:$K$1048576, MATCH(W2787, CFB!$W$2:$W$1048576, 0) + COUNTIF(CFB!$W$2:$W$1048576, W2787) - 1))</f>
        <v>32</v>
      </c>
      <c r="O2787">
        <v>41.25</v>
      </c>
      <c r="P2787">
        <v>4.42</v>
      </c>
      <c r="Q2787">
        <v>7.41</v>
      </c>
      <c r="R2787">
        <v>4.09</v>
      </c>
      <c r="S2787">
        <v>5.72</v>
      </c>
      <c r="T2787">
        <v>2.91</v>
      </c>
      <c r="U2787">
        <v>6.44</v>
      </c>
      <c r="V2787">
        <v>3.31</v>
      </c>
      <c r="W2787">
        <v>2002</v>
      </c>
      <c r="X2787">
        <f t="shared" si="85"/>
        <v>0</v>
      </c>
    </row>
    <row r="2788" spans="1:24" ht="12.75" hidden="1" customHeight="1" x14ac:dyDescent="0.45">
      <c r="A2788">
        <v>33</v>
      </c>
      <c r="B2788" t="s">
        <v>124</v>
      </c>
      <c r="C2788" t="s">
        <v>10</v>
      </c>
      <c r="D2788" s="2" t="str">
        <f t="shared" si="84"/>
        <v>Purdue2002</v>
      </c>
      <c r="F2788">
        <v>7</v>
      </c>
      <c r="G2788">
        <v>6</v>
      </c>
      <c r="H2788" s="2">
        <v>0</v>
      </c>
      <c r="I2788">
        <v>4.57</v>
      </c>
      <c r="J2788">
        <v>3.02</v>
      </c>
      <c r="K2788">
        <v>7.59</v>
      </c>
      <c r="L2788" s="2">
        <f>_xlfn.RANK.EQ(I2788, INDEX(CFB!$I$2:$I$1048576, MATCH(W2788, CFB!$W$2:$W$1048576, 0)):INDEX(CFB!$I$2:$I$1048576, MATCH(W2788, CFB!$W$2:$W$1048576, 0) + COUNTIF(CFB!$W$2:$W$1048576, W2788) - 1), 0)</f>
        <v>31</v>
      </c>
      <c r="M2788" s="2">
        <f>_xlfn.RANK.EQ(J2788, INDEX(CFB!$J$2:$J$1048576, MATCH(W2788, CFB!$W$2:$W$1048576, 0)):INDEX(CFB!$J$2:$J$1048576, MATCH(W2788, CFB!$W$2:$W$1048576, 0) + COUNTIF(CFB!$W$2:$W$1048576, W2788) - 1))</f>
        <v>41</v>
      </c>
      <c r="N2788" s="2">
        <f>RANK(K2788, INDEX(CFB!$K$2:$K$1048576, MATCH(W2788, CFB!$W$2:$W$1048576, 0)):INDEX(CFB!$K$2:$K$1048576, MATCH(W2788, CFB!$W$2:$W$1048576, 0) + COUNTIF(CFB!$W$2:$W$1048576, W2788) - 1))</f>
        <v>33</v>
      </c>
      <c r="O2788">
        <v>43.85</v>
      </c>
      <c r="P2788">
        <v>8.7899999999999991</v>
      </c>
      <c r="Q2788">
        <v>8.5</v>
      </c>
      <c r="R2788">
        <v>5</v>
      </c>
      <c r="S2788">
        <v>5.6</v>
      </c>
      <c r="T2788">
        <v>2.35</v>
      </c>
      <c r="U2788">
        <v>6.9</v>
      </c>
      <c r="V2788">
        <v>3.57</v>
      </c>
      <c r="W2788">
        <v>2002</v>
      </c>
      <c r="X2788">
        <f t="shared" si="85"/>
        <v>0</v>
      </c>
    </row>
    <row r="2789" spans="1:24" ht="12.75" hidden="1" customHeight="1" x14ac:dyDescent="0.45">
      <c r="A2789">
        <v>34</v>
      </c>
      <c r="B2789" t="s">
        <v>37</v>
      </c>
      <c r="C2789" t="s">
        <v>155</v>
      </c>
      <c r="D2789" s="2" t="str">
        <f t="shared" si="84"/>
        <v>Tennessee2002</v>
      </c>
      <c r="F2789">
        <v>8</v>
      </c>
      <c r="G2789">
        <v>5</v>
      </c>
      <c r="H2789" s="2">
        <v>0</v>
      </c>
      <c r="I2789">
        <v>-1.66</v>
      </c>
      <c r="J2789">
        <v>9.06</v>
      </c>
      <c r="K2789">
        <v>7.41</v>
      </c>
      <c r="L2789" s="2">
        <f>_xlfn.RANK.EQ(I2789, INDEX(CFB!$I$2:$I$1048576, MATCH(W2789, CFB!$W$2:$W$1048576, 0)):INDEX(CFB!$I$2:$I$1048576, MATCH(W2789, CFB!$W$2:$W$1048576, 0) + COUNTIF(CFB!$W$2:$W$1048576, W2789) - 1), 0)</f>
        <v>75</v>
      </c>
      <c r="M2789" s="2">
        <f>_xlfn.RANK.EQ(J2789, INDEX(CFB!$J$2:$J$1048576, MATCH(W2789, CFB!$W$2:$W$1048576, 0)):INDEX(CFB!$J$2:$J$1048576, MATCH(W2789, CFB!$W$2:$W$1048576, 0) + COUNTIF(CFB!$W$2:$W$1048576, W2789) - 1))</f>
        <v>11</v>
      </c>
      <c r="N2789" s="2">
        <f>RANK(K2789, INDEX(CFB!$K$2:$K$1048576, MATCH(W2789, CFB!$W$2:$W$1048576, 0)):INDEX(CFB!$K$2:$K$1048576, MATCH(W2789, CFB!$W$2:$W$1048576, 0) + COUNTIF(CFB!$W$2:$W$1048576, W2789) - 1))</f>
        <v>34</v>
      </c>
      <c r="O2789">
        <v>38.159999999999997</v>
      </c>
      <c r="P2789">
        <v>3.13</v>
      </c>
      <c r="Q2789">
        <v>8.65</v>
      </c>
      <c r="R2789">
        <v>4.51</v>
      </c>
      <c r="S2789">
        <v>4.8899999999999997</v>
      </c>
      <c r="T2789">
        <v>2.25</v>
      </c>
      <c r="U2789">
        <v>6.54</v>
      </c>
      <c r="V2789">
        <v>3.1</v>
      </c>
      <c r="W2789">
        <v>2002</v>
      </c>
      <c r="X2789">
        <f t="shared" si="85"/>
        <v>0</v>
      </c>
    </row>
    <row r="2790" spans="1:24" ht="12.75" hidden="1" customHeight="1" x14ac:dyDescent="0.45">
      <c r="A2790">
        <v>35</v>
      </c>
      <c r="B2790" t="s">
        <v>89</v>
      </c>
      <c r="C2790" t="s">
        <v>179</v>
      </c>
      <c r="D2790" s="2" t="str">
        <f t="shared" si="84"/>
        <v>West Virginia2002</v>
      </c>
      <c r="E2790">
        <v>25</v>
      </c>
      <c r="F2790">
        <v>9</v>
      </c>
      <c r="G2790">
        <v>4</v>
      </c>
      <c r="H2790" s="2">
        <v>0</v>
      </c>
      <c r="I2790">
        <v>2.93</v>
      </c>
      <c r="J2790">
        <v>4.37</v>
      </c>
      <c r="K2790">
        <v>7.3</v>
      </c>
      <c r="L2790" s="2">
        <f>_xlfn.RANK.EQ(I2790, INDEX(CFB!$I$2:$I$1048576, MATCH(W2790, CFB!$W$2:$W$1048576, 0)):INDEX(CFB!$I$2:$I$1048576, MATCH(W2790, CFB!$W$2:$W$1048576, 0) + COUNTIF(CFB!$W$2:$W$1048576, W2790) - 1), 0)</f>
        <v>45</v>
      </c>
      <c r="M2790" s="2">
        <f>_xlfn.RANK.EQ(J2790, INDEX(CFB!$J$2:$J$1048576, MATCH(W2790, CFB!$W$2:$W$1048576, 0)):INDEX(CFB!$J$2:$J$1048576, MATCH(W2790, CFB!$W$2:$W$1048576, 0) + COUNTIF(CFB!$W$2:$W$1048576, W2790) - 1))</f>
        <v>33</v>
      </c>
      <c r="N2790" s="2">
        <f>RANK(K2790, INDEX(CFB!$K$2:$K$1048576, MATCH(W2790, CFB!$W$2:$W$1048576, 0)):INDEX(CFB!$K$2:$K$1048576, MATCH(W2790, CFB!$W$2:$W$1048576, 0) + COUNTIF(CFB!$W$2:$W$1048576, W2790) - 1))</f>
        <v>35</v>
      </c>
      <c r="O2790">
        <v>44.65</v>
      </c>
      <c r="P2790">
        <v>8.86</v>
      </c>
      <c r="Q2790">
        <v>7.37</v>
      </c>
      <c r="R2790">
        <v>5.44</v>
      </c>
      <c r="S2790">
        <v>6.2</v>
      </c>
      <c r="T2790">
        <v>2.56</v>
      </c>
      <c r="U2790">
        <v>6.62</v>
      </c>
      <c r="V2790">
        <v>3.93</v>
      </c>
      <c r="W2790">
        <v>2002</v>
      </c>
      <c r="X2790">
        <f t="shared" si="85"/>
        <v>0</v>
      </c>
    </row>
    <row r="2791" spans="1:24" ht="12.75" hidden="1" customHeight="1" x14ac:dyDescent="0.45">
      <c r="A2791">
        <v>36</v>
      </c>
      <c r="B2791" t="s">
        <v>102</v>
      </c>
      <c r="C2791" t="s">
        <v>12</v>
      </c>
      <c r="D2791" s="2" t="str">
        <f t="shared" si="84"/>
        <v>South Florida2002</v>
      </c>
      <c r="F2791">
        <v>9</v>
      </c>
      <c r="G2791">
        <v>2</v>
      </c>
      <c r="H2791" s="2">
        <v>0</v>
      </c>
      <c r="I2791">
        <v>0.56999999999999995</v>
      </c>
      <c r="J2791">
        <v>6.55</v>
      </c>
      <c r="K2791">
        <v>7.11</v>
      </c>
      <c r="L2791" s="2">
        <f>_xlfn.RANK.EQ(I2791, INDEX(CFB!$I$2:$I$1048576, MATCH(W2791, CFB!$W$2:$W$1048576, 0)):INDEX(CFB!$I$2:$I$1048576, MATCH(W2791, CFB!$W$2:$W$1048576, 0) + COUNTIF(CFB!$W$2:$W$1048576, W2791) - 1), 0)</f>
        <v>60</v>
      </c>
      <c r="M2791" s="2">
        <f>_xlfn.RANK.EQ(J2791, INDEX(CFB!$J$2:$J$1048576, MATCH(W2791, CFB!$W$2:$W$1048576, 0)):INDEX(CFB!$J$2:$J$1048576, MATCH(W2791, CFB!$W$2:$W$1048576, 0) + COUNTIF(CFB!$W$2:$W$1048576, W2791) - 1))</f>
        <v>21</v>
      </c>
      <c r="N2791" s="2">
        <f>RANK(K2791, INDEX(CFB!$K$2:$K$1048576, MATCH(W2791, CFB!$W$2:$W$1048576, 0)):INDEX(CFB!$K$2:$K$1048576, MATCH(W2791, CFB!$W$2:$W$1048576, 0) + COUNTIF(CFB!$W$2:$W$1048576, W2791) - 1))</f>
        <v>36</v>
      </c>
      <c r="O2791">
        <v>42.34</v>
      </c>
      <c r="P2791">
        <v>7.68</v>
      </c>
      <c r="Q2791">
        <v>7.25</v>
      </c>
      <c r="R2791">
        <v>5.5</v>
      </c>
      <c r="S2791">
        <v>4.43</v>
      </c>
      <c r="T2791">
        <v>1.31</v>
      </c>
      <c r="U2791">
        <v>5.99</v>
      </c>
      <c r="V2791">
        <v>3.31</v>
      </c>
      <c r="W2791">
        <v>2002</v>
      </c>
      <c r="X2791">
        <f t="shared" si="85"/>
        <v>0</v>
      </c>
    </row>
    <row r="2792" spans="1:24" ht="12.75" hidden="1" customHeight="1" x14ac:dyDescent="0.45">
      <c r="A2792">
        <v>37</v>
      </c>
      <c r="B2792" t="s">
        <v>34</v>
      </c>
      <c r="C2792" t="s">
        <v>181</v>
      </c>
      <c r="D2792" s="2" t="str">
        <f t="shared" si="84"/>
        <v>Texas A&amp;M2002</v>
      </c>
      <c r="F2792">
        <v>6</v>
      </c>
      <c r="G2792">
        <v>6</v>
      </c>
      <c r="H2792" s="2">
        <v>0</v>
      </c>
      <c r="I2792">
        <v>2.94</v>
      </c>
      <c r="J2792">
        <v>3.46</v>
      </c>
      <c r="K2792">
        <v>6.4</v>
      </c>
      <c r="L2792" s="2">
        <f>_xlfn.RANK.EQ(I2792, INDEX(CFB!$I$2:$I$1048576, MATCH(W2792, CFB!$W$2:$W$1048576, 0)):INDEX(CFB!$I$2:$I$1048576, MATCH(W2792, CFB!$W$2:$W$1048576, 0) + COUNTIF(CFB!$W$2:$W$1048576, W2792) - 1), 0)</f>
        <v>44</v>
      </c>
      <c r="M2792" s="2">
        <f>_xlfn.RANK.EQ(J2792, INDEX(CFB!$J$2:$J$1048576, MATCH(W2792, CFB!$W$2:$W$1048576, 0)):INDEX(CFB!$J$2:$J$1048576, MATCH(W2792, CFB!$W$2:$W$1048576, 0) + COUNTIF(CFB!$W$2:$W$1048576, W2792) - 1))</f>
        <v>40</v>
      </c>
      <c r="N2792" s="2">
        <f>RANK(K2792, INDEX(CFB!$K$2:$K$1048576, MATCH(W2792, CFB!$W$2:$W$1048576, 0)):INDEX(CFB!$K$2:$K$1048576, MATCH(W2792, CFB!$W$2:$W$1048576, 0) + COUNTIF(CFB!$W$2:$W$1048576, W2792) - 1))</f>
        <v>37</v>
      </c>
      <c r="O2792">
        <v>42.22</v>
      </c>
      <c r="P2792">
        <v>8</v>
      </c>
      <c r="Q2792">
        <v>8.41</v>
      </c>
      <c r="R2792">
        <v>5.07</v>
      </c>
      <c r="S2792">
        <v>4.32</v>
      </c>
      <c r="T2792">
        <v>2.5299999999999998</v>
      </c>
      <c r="U2792">
        <v>6.52</v>
      </c>
      <c r="V2792">
        <v>3.49</v>
      </c>
      <c r="W2792">
        <v>2002</v>
      </c>
      <c r="X2792">
        <f t="shared" si="85"/>
        <v>0</v>
      </c>
    </row>
    <row r="2793" spans="1:24" ht="12.75" hidden="1" customHeight="1" x14ac:dyDescent="0.45">
      <c r="A2793">
        <v>38</v>
      </c>
      <c r="B2793" t="s">
        <v>40</v>
      </c>
      <c r="C2793" t="s">
        <v>182</v>
      </c>
      <c r="D2793" s="2" t="str">
        <f t="shared" si="84"/>
        <v>Iowa State2002</v>
      </c>
      <c r="F2793">
        <v>7</v>
      </c>
      <c r="G2793">
        <v>7</v>
      </c>
      <c r="H2793" s="2">
        <v>0</v>
      </c>
      <c r="I2793">
        <v>3.17</v>
      </c>
      <c r="J2793">
        <v>3</v>
      </c>
      <c r="K2793">
        <v>6.17</v>
      </c>
      <c r="L2793" s="2">
        <f>_xlfn.RANK.EQ(I2793, INDEX(CFB!$I$2:$I$1048576, MATCH(W2793, CFB!$W$2:$W$1048576, 0)):INDEX(CFB!$I$2:$I$1048576, MATCH(W2793, CFB!$W$2:$W$1048576, 0) + COUNTIF(CFB!$W$2:$W$1048576, W2793) - 1), 0)</f>
        <v>39</v>
      </c>
      <c r="M2793" s="2">
        <f>_xlfn.RANK.EQ(J2793, INDEX(CFB!$J$2:$J$1048576, MATCH(W2793, CFB!$W$2:$W$1048576, 0)):INDEX(CFB!$J$2:$J$1048576, MATCH(W2793, CFB!$W$2:$W$1048576, 0) + COUNTIF(CFB!$W$2:$W$1048576, W2793) - 1))</f>
        <v>43</v>
      </c>
      <c r="N2793" s="2">
        <f>RANK(K2793, INDEX(CFB!$K$2:$K$1048576, MATCH(W2793, CFB!$W$2:$W$1048576, 0)):INDEX(CFB!$K$2:$K$1048576, MATCH(W2793, CFB!$W$2:$W$1048576, 0) + COUNTIF(CFB!$W$2:$W$1048576, W2793) - 1))</f>
        <v>38</v>
      </c>
      <c r="O2793">
        <v>45.63</v>
      </c>
      <c r="P2793">
        <v>10.72</v>
      </c>
      <c r="Q2793">
        <v>8.58</v>
      </c>
      <c r="R2793">
        <v>4.88</v>
      </c>
      <c r="S2793">
        <v>4.8600000000000003</v>
      </c>
      <c r="T2793">
        <v>2.94</v>
      </c>
      <c r="U2793">
        <v>6.61</v>
      </c>
      <c r="V2793">
        <v>3.71</v>
      </c>
      <c r="W2793">
        <v>2002</v>
      </c>
      <c r="X2793">
        <f t="shared" si="85"/>
        <v>0</v>
      </c>
    </row>
    <row r="2794" spans="1:24" ht="12.75" hidden="1" customHeight="1" x14ac:dyDescent="0.45">
      <c r="A2794">
        <v>39</v>
      </c>
      <c r="B2794" t="s">
        <v>61</v>
      </c>
      <c r="C2794" t="s">
        <v>100</v>
      </c>
      <c r="D2794" s="2" t="str">
        <f t="shared" si="84"/>
        <v>Texas Christian2002</v>
      </c>
      <c r="E2794">
        <v>23</v>
      </c>
      <c r="F2794">
        <v>10</v>
      </c>
      <c r="G2794">
        <v>2</v>
      </c>
      <c r="H2794" s="2">
        <v>0</v>
      </c>
      <c r="I2794">
        <v>2.16</v>
      </c>
      <c r="J2794">
        <v>3.74</v>
      </c>
      <c r="K2794">
        <v>5.9</v>
      </c>
      <c r="L2794" s="2">
        <f>_xlfn.RANK.EQ(I2794, INDEX(CFB!$I$2:$I$1048576, MATCH(W2794, CFB!$W$2:$W$1048576, 0)):INDEX(CFB!$I$2:$I$1048576, MATCH(W2794, CFB!$W$2:$W$1048576, 0) + COUNTIF(CFB!$W$2:$W$1048576, W2794) - 1), 0)</f>
        <v>52</v>
      </c>
      <c r="M2794" s="2">
        <f>_xlfn.RANK.EQ(J2794, INDEX(CFB!$J$2:$J$1048576, MATCH(W2794, CFB!$W$2:$W$1048576, 0)):INDEX(CFB!$J$2:$J$1048576, MATCH(W2794, CFB!$W$2:$W$1048576, 0) + COUNTIF(CFB!$W$2:$W$1048576, W2794) - 1))</f>
        <v>38</v>
      </c>
      <c r="N2794" s="2">
        <f>RANK(K2794, INDEX(CFB!$K$2:$K$1048576, MATCH(W2794, CFB!$W$2:$W$1048576, 0)):INDEX(CFB!$K$2:$K$1048576, MATCH(W2794, CFB!$W$2:$W$1048576, 0) + COUNTIF(CFB!$W$2:$W$1048576, W2794) - 1))</f>
        <v>39</v>
      </c>
      <c r="O2794">
        <v>39.83</v>
      </c>
      <c r="P2794">
        <v>9.98</v>
      </c>
      <c r="Q2794">
        <v>7.51</v>
      </c>
      <c r="R2794">
        <v>4.7699999999999996</v>
      </c>
      <c r="S2794">
        <v>4.6900000000000004</v>
      </c>
      <c r="T2794">
        <v>1.3</v>
      </c>
      <c r="U2794">
        <v>5.91</v>
      </c>
      <c r="V2794">
        <v>2.89</v>
      </c>
      <c r="W2794">
        <v>2002</v>
      </c>
      <c r="X2794">
        <f t="shared" si="85"/>
        <v>0</v>
      </c>
    </row>
    <row r="2795" spans="1:24" ht="12.75" hidden="1" customHeight="1" x14ac:dyDescent="0.45">
      <c r="A2795">
        <v>40</v>
      </c>
      <c r="B2795" t="s">
        <v>104</v>
      </c>
      <c r="C2795" t="s">
        <v>31</v>
      </c>
      <c r="D2795" s="2" t="str">
        <f t="shared" si="84"/>
        <v>Colorado State2002</v>
      </c>
      <c r="F2795">
        <v>10</v>
      </c>
      <c r="G2795">
        <v>4</v>
      </c>
      <c r="H2795" s="2">
        <v>0</v>
      </c>
      <c r="I2795">
        <v>4.2300000000000004</v>
      </c>
      <c r="J2795">
        <v>1.19</v>
      </c>
      <c r="K2795">
        <v>5.42</v>
      </c>
      <c r="L2795" s="2">
        <f>_xlfn.RANK.EQ(I2795, INDEX(CFB!$I$2:$I$1048576, MATCH(W2795, CFB!$W$2:$W$1048576, 0)):INDEX(CFB!$I$2:$I$1048576, MATCH(W2795, CFB!$W$2:$W$1048576, 0) + COUNTIF(CFB!$W$2:$W$1048576, W2795) - 1), 0)</f>
        <v>32</v>
      </c>
      <c r="M2795" s="2">
        <f>_xlfn.RANK.EQ(J2795, INDEX(CFB!$J$2:$J$1048576, MATCH(W2795, CFB!$W$2:$W$1048576, 0)):INDEX(CFB!$J$2:$J$1048576, MATCH(W2795, CFB!$W$2:$W$1048576, 0) + COUNTIF(CFB!$W$2:$W$1048576, W2795) - 1))</f>
        <v>50</v>
      </c>
      <c r="N2795" s="2">
        <f>RANK(K2795, INDEX(CFB!$K$2:$K$1048576, MATCH(W2795, CFB!$W$2:$W$1048576, 0)):INDEX(CFB!$K$2:$K$1048576, MATCH(W2795, CFB!$W$2:$W$1048576, 0) + COUNTIF(CFB!$W$2:$W$1048576, W2795) - 1))</f>
        <v>40</v>
      </c>
      <c r="O2795">
        <v>42.09</v>
      </c>
      <c r="P2795">
        <v>12.39</v>
      </c>
      <c r="Q2795">
        <v>8.18</v>
      </c>
      <c r="R2795">
        <v>5.78</v>
      </c>
      <c r="S2795">
        <v>5.75</v>
      </c>
      <c r="T2795">
        <v>3.53</v>
      </c>
      <c r="U2795">
        <v>6.8</v>
      </c>
      <c r="V2795">
        <v>4.3</v>
      </c>
      <c r="W2795">
        <v>2002</v>
      </c>
      <c r="X2795">
        <f t="shared" si="85"/>
        <v>0</v>
      </c>
    </row>
    <row r="2796" spans="1:24" ht="12.75" hidden="1" customHeight="1" x14ac:dyDescent="0.45">
      <c r="A2796">
        <v>41</v>
      </c>
      <c r="B2796" t="s">
        <v>28</v>
      </c>
      <c r="C2796" t="s">
        <v>180</v>
      </c>
      <c r="D2796" s="2" t="str">
        <f t="shared" si="84"/>
        <v>Arizona State2002</v>
      </c>
      <c r="F2796">
        <v>8</v>
      </c>
      <c r="G2796">
        <v>6</v>
      </c>
      <c r="H2796" s="2">
        <v>0</v>
      </c>
      <c r="I2796">
        <v>6.39</v>
      </c>
      <c r="J2796">
        <v>-1.01</v>
      </c>
      <c r="K2796">
        <v>5.38</v>
      </c>
      <c r="L2796" s="2">
        <f>_xlfn.RANK.EQ(I2796, INDEX(CFB!$I$2:$I$1048576, MATCH(W2796, CFB!$W$2:$W$1048576, 0)):INDEX(CFB!$I$2:$I$1048576, MATCH(W2796, CFB!$W$2:$W$1048576, 0) + COUNTIF(CFB!$W$2:$W$1048576, W2796) - 1), 0)</f>
        <v>15</v>
      </c>
      <c r="M2796" s="2">
        <f>_xlfn.RANK.EQ(J2796, INDEX(CFB!$J$2:$J$1048576, MATCH(W2796, CFB!$W$2:$W$1048576, 0)):INDEX(CFB!$J$2:$J$1048576, MATCH(W2796, CFB!$W$2:$W$1048576, 0) + COUNTIF(CFB!$W$2:$W$1048576, W2796) - 1))</f>
        <v>62</v>
      </c>
      <c r="N2796" s="2">
        <f>RANK(K2796, INDEX(CFB!$K$2:$K$1048576, MATCH(W2796, CFB!$W$2:$W$1048576, 0)):INDEX(CFB!$K$2:$K$1048576, MATCH(W2796, CFB!$W$2:$W$1048576, 0) + COUNTIF(CFB!$W$2:$W$1048576, W2796) - 1))</f>
        <v>41</v>
      </c>
      <c r="O2796">
        <v>47.56</v>
      </c>
      <c r="P2796">
        <v>13.18</v>
      </c>
      <c r="Q2796">
        <v>8.77</v>
      </c>
      <c r="R2796">
        <v>5.5</v>
      </c>
      <c r="S2796">
        <v>3.88</v>
      </c>
      <c r="T2796">
        <v>2.74</v>
      </c>
      <c r="U2796">
        <v>6.62</v>
      </c>
      <c r="V2796">
        <v>3.83</v>
      </c>
      <c r="W2796">
        <v>2002</v>
      </c>
      <c r="X2796">
        <f t="shared" si="85"/>
        <v>0</v>
      </c>
    </row>
    <row r="2797" spans="1:24" ht="12.75" hidden="1" customHeight="1" x14ac:dyDescent="0.45">
      <c r="A2797">
        <v>42</v>
      </c>
      <c r="B2797" t="s">
        <v>42</v>
      </c>
      <c r="C2797" t="s">
        <v>10</v>
      </c>
      <c r="D2797" s="2" t="str">
        <f t="shared" si="84"/>
        <v>Minnesota2002</v>
      </c>
      <c r="F2797">
        <v>8</v>
      </c>
      <c r="G2797">
        <v>5</v>
      </c>
      <c r="H2797" s="2">
        <v>0</v>
      </c>
      <c r="I2797">
        <v>3.25</v>
      </c>
      <c r="J2797">
        <v>1.77</v>
      </c>
      <c r="K2797">
        <v>5.0199999999999996</v>
      </c>
      <c r="L2797" s="2">
        <f>_xlfn.RANK.EQ(I2797, INDEX(CFB!$I$2:$I$1048576, MATCH(W2797, CFB!$W$2:$W$1048576, 0)):INDEX(CFB!$I$2:$I$1048576, MATCH(W2797, CFB!$W$2:$W$1048576, 0) + COUNTIF(CFB!$W$2:$W$1048576, W2797) - 1), 0)</f>
        <v>38</v>
      </c>
      <c r="M2797" s="2">
        <f>_xlfn.RANK.EQ(J2797, INDEX(CFB!$J$2:$J$1048576, MATCH(W2797, CFB!$W$2:$W$1048576, 0)):INDEX(CFB!$J$2:$J$1048576, MATCH(W2797, CFB!$W$2:$W$1048576, 0) + COUNTIF(CFB!$W$2:$W$1048576, W2797) - 1))</f>
        <v>47</v>
      </c>
      <c r="N2797" s="2">
        <f>RANK(K2797, INDEX(CFB!$K$2:$K$1048576, MATCH(W2797, CFB!$W$2:$W$1048576, 0)):INDEX(CFB!$K$2:$K$1048576, MATCH(W2797, CFB!$W$2:$W$1048576, 0) + COUNTIF(CFB!$W$2:$W$1048576, W2797) - 1))</f>
        <v>42</v>
      </c>
      <c r="O2797">
        <v>42.11</v>
      </c>
      <c r="P2797">
        <v>11.79</v>
      </c>
      <c r="Q2797">
        <v>7.99</v>
      </c>
      <c r="R2797">
        <v>5.19</v>
      </c>
      <c r="S2797">
        <v>5.78</v>
      </c>
      <c r="T2797">
        <v>3.2</v>
      </c>
      <c r="U2797">
        <v>6.63</v>
      </c>
      <c r="V2797">
        <v>3.96</v>
      </c>
      <c r="W2797">
        <v>2002</v>
      </c>
      <c r="X2797">
        <f t="shared" si="85"/>
        <v>0</v>
      </c>
    </row>
    <row r="2798" spans="1:24" ht="12.75" hidden="1" customHeight="1" x14ac:dyDescent="0.45">
      <c r="A2798">
        <v>43</v>
      </c>
      <c r="B2798" t="s">
        <v>121</v>
      </c>
      <c r="C2798" t="s">
        <v>181</v>
      </c>
      <c r="D2798" s="2" t="str">
        <f t="shared" si="84"/>
        <v>Oklahoma State2002</v>
      </c>
      <c r="F2798">
        <v>8</v>
      </c>
      <c r="G2798">
        <v>5</v>
      </c>
      <c r="H2798" s="2">
        <v>0</v>
      </c>
      <c r="I2798">
        <v>7.05</v>
      </c>
      <c r="J2798">
        <v>-2.2400000000000002</v>
      </c>
      <c r="K2798">
        <v>4.8099999999999996</v>
      </c>
      <c r="L2798" s="2">
        <f>_xlfn.RANK.EQ(I2798, INDEX(CFB!$I$2:$I$1048576, MATCH(W2798, CFB!$W$2:$W$1048576, 0)):INDEX(CFB!$I$2:$I$1048576, MATCH(W2798, CFB!$W$2:$W$1048576, 0) + COUNTIF(CFB!$W$2:$W$1048576, W2798) - 1), 0)</f>
        <v>10</v>
      </c>
      <c r="M2798" s="2">
        <f>_xlfn.RANK.EQ(J2798, INDEX(CFB!$J$2:$J$1048576, MATCH(W2798, CFB!$W$2:$W$1048576, 0)):INDEX(CFB!$J$2:$J$1048576, MATCH(W2798, CFB!$W$2:$W$1048576, 0) + COUNTIF(CFB!$W$2:$W$1048576, W2798) - 1))</f>
        <v>72</v>
      </c>
      <c r="N2798" s="2">
        <f>RANK(K2798, INDEX(CFB!$K$2:$K$1048576, MATCH(W2798, CFB!$W$2:$W$1048576, 0)):INDEX(CFB!$K$2:$K$1048576, MATCH(W2798, CFB!$W$2:$W$1048576, 0) + COUNTIF(CFB!$W$2:$W$1048576, W2798) - 1))</f>
        <v>43</v>
      </c>
      <c r="O2798">
        <v>47.76</v>
      </c>
      <c r="P2798">
        <v>13.67</v>
      </c>
      <c r="Q2798">
        <v>8.52</v>
      </c>
      <c r="R2798">
        <v>5.74</v>
      </c>
      <c r="S2798">
        <v>5.24</v>
      </c>
      <c r="T2798">
        <v>2.74</v>
      </c>
      <c r="U2798">
        <v>7.05</v>
      </c>
      <c r="V2798">
        <v>4.0199999999999996</v>
      </c>
      <c r="W2798">
        <v>2002</v>
      </c>
      <c r="X2798">
        <f t="shared" si="85"/>
        <v>0</v>
      </c>
    </row>
    <row r="2799" spans="1:24" ht="12.75" hidden="1" customHeight="1" x14ac:dyDescent="0.45">
      <c r="A2799">
        <v>44</v>
      </c>
      <c r="B2799" t="s">
        <v>106</v>
      </c>
      <c r="C2799" t="s">
        <v>23</v>
      </c>
      <c r="D2799" s="2" t="str">
        <f t="shared" si="84"/>
        <v>Wake Forest2002</v>
      </c>
      <c r="F2799">
        <v>7</v>
      </c>
      <c r="G2799">
        <v>6</v>
      </c>
      <c r="H2799" s="2">
        <v>0</v>
      </c>
      <c r="I2799">
        <v>3.4</v>
      </c>
      <c r="J2799">
        <v>1.41</v>
      </c>
      <c r="K2799">
        <v>4.8099999999999996</v>
      </c>
      <c r="L2799" s="2">
        <f>_xlfn.RANK.EQ(I2799, INDEX(CFB!$I$2:$I$1048576, MATCH(W2799, CFB!$W$2:$W$1048576, 0)):INDEX(CFB!$I$2:$I$1048576, MATCH(W2799, CFB!$W$2:$W$1048576, 0) + COUNTIF(CFB!$W$2:$W$1048576, W2799) - 1), 0)</f>
        <v>37</v>
      </c>
      <c r="M2799" s="2">
        <f>_xlfn.RANK.EQ(J2799, INDEX(CFB!$J$2:$J$1048576, MATCH(W2799, CFB!$W$2:$W$1048576, 0)):INDEX(CFB!$J$2:$J$1048576, MATCH(W2799, CFB!$W$2:$W$1048576, 0) + COUNTIF(CFB!$W$2:$W$1048576, W2799) - 1))</f>
        <v>49</v>
      </c>
      <c r="N2799" s="2">
        <f>RANK(K2799, INDEX(CFB!$K$2:$K$1048576, MATCH(W2799, CFB!$W$2:$W$1048576, 0)):INDEX(CFB!$K$2:$K$1048576, MATCH(W2799, CFB!$W$2:$W$1048576, 0) + COUNTIF(CFB!$W$2:$W$1048576, W2799) - 1))</f>
        <v>43</v>
      </c>
      <c r="O2799">
        <v>41.35</v>
      </c>
      <c r="P2799">
        <v>10.71</v>
      </c>
      <c r="Q2799">
        <v>8.66</v>
      </c>
      <c r="R2799">
        <v>6.13</v>
      </c>
      <c r="S2799">
        <v>5.47</v>
      </c>
      <c r="T2799">
        <v>2.98</v>
      </c>
      <c r="U2799">
        <v>6.4</v>
      </c>
      <c r="V2799">
        <v>4.33</v>
      </c>
      <c r="W2799">
        <v>2002</v>
      </c>
      <c r="X2799">
        <f t="shared" si="85"/>
        <v>0</v>
      </c>
    </row>
    <row r="2800" spans="1:24" ht="12.75" hidden="1" customHeight="1" x14ac:dyDescent="0.45">
      <c r="A2800">
        <v>45</v>
      </c>
      <c r="B2800" t="s">
        <v>52</v>
      </c>
      <c r="C2800" t="s">
        <v>23</v>
      </c>
      <c r="D2800" s="2" t="str">
        <f t="shared" si="84"/>
        <v>Georgia Tech2002</v>
      </c>
      <c r="F2800">
        <v>7</v>
      </c>
      <c r="G2800">
        <v>6</v>
      </c>
      <c r="H2800" s="2">
        <v>0</v>
      </c>
      <c r="I2800">
        <v>-2.77</v>
      </c>
      <c r="J2800">
        <v>7.32</v>
      </c>
      <c r="K2800">
        <v>4.5599999999999996</v>
      </c>
      <c r="L2800" s="2">
        <f>_xlfn.RANK.EQ(I2800, INDEX(CFB!$I$2:$I$1048576, MATCH(W2800, CFB!$W$2:$W$1048576, 0)):INDEX(CFB!$I$2:$I$1048576, MATCH(W2800, CFB!$W$2:$W$1048576, 0) + COUNTIF(CFB!$W$2:$W$1048576, W2800) - 1), 0)</f>
        <v>80</v>
      </c>
      <c r="M2800" s="2">
        <f>_xlfn.RANK.EQ(J2800, INDEX(CFB!$J$2:$J$1048576, MATCH(W2800, CFB!$W$2:$W$1048576, 0)):INDEX(CFB!$J$2:$J$1048576, MATCH(W2800, CFB!$W$2:$W$1048576, 0) + COUNTIF(CFB!$W$2:$W$1048576, W2800) - 1))</f>
        <v>19</v>
      </c>
      <c r="N2800" s="2">
        <f>RANK(K2800, INDEX(CFB!$K$2:$K$1048576, MATCH(W2800, CFB!$W$2:$W$1048576, 0)):INDEX(CFB!$K$2:$K$1048576, MATCH(W2800, CFB!$W$2:$W$1048576, 0) + COUNTIF(CFB!$W$2:$W$1048576, W2800) - 1))</f>
        <v>45</v>
      </c>
      <c r="O2800">
        <v>36.9</v>
      </c>
      <c r="P2800">
        <v>6.72</v>
      </c>
      <c r="Q2800">
        <v>7.31</v>
      </c>
      <c r="R2800">
        <v>5.4</v>
      </c>
      <c r="S2800">
        <v>5.38</v>
      </c>
      <c r="T2800">
        <v>2.69</v>
      </c>
      <c r="U2800">
        <v>6.41</v>
      </c>
      <c r="V2800">
        <v>3.85</v>
      </c>
      <c r="W2800">
        <v>2002</v>
      </c>
      <c r="X2800">
        <f t="shared" si="85"/>
        <v>0</v>
      </c>
    </row>
    <row r="2801" spans="1:24" ht="12.75" hidden="1" customHeight="1" x14ac:dyDescent="0.45">
      <c r="A2801">
        <v>46</v>
      </c>
      <c r="B2801" t="s">
        <v>13</v>
      </c>
      <c r="C2801" t="s">
        <v>180</v>
      </c>
      <c r="D2801" s="2" t="str">
        <f t="shared" si="84"/>
        <v>Oregon2002</v>
      </c>
      <c r="F2801">
        <v>7</v>
      </c>
      <c r="G2801">
        <v>6</v>
      </c>
      <c r="H2801" s="2">
        <v>0</v>
      </c>
      <c r="I2801">
        <v>5.44</v>
      </c>
      <c r="J2801">
        <v>-0.93</v>
      </c>
      <c r="K2801">
        <v>4.51</v>
      </c>
      <c r="L2801" s="2">
        <f>_xlfn.RANK.EQ(I2801, INDEX(CFB!$I$2:$I$1048576, MATCH(W2801, CFB!$W$2:$W$1048576, 0)):INDEX(CFB!$I$2:$I$1048576, MATCH(W2801, CFB!$W$2:$W$1048576, 0) + COUNTIF(CFB!$W$2:$W$1048576, W2801) - 1), 0)</f>
        <v>21</v>
      </c>
      <c r="M2801" s="2">
        <f>_xlfn.RANK.EQ(J2801, INDEX(CFB!$J$2:$J$1048576, MATCH(W2801, CFB!$W$2:$W$1048576, 0)):INDEX(CFB!$J$2:$J$1048576, MATCH(W2801, CFB!$W$2:$W$1048576, 0) + COUNTIF(CFB!$W$2:$W$1048576, W2801) - 1))</f>
        <v>61</v>
      </c>
      <c r="N2801" s="2">
        <f>RANK(K2801, INDEX(CFB!$K$2:$K$1048576, MATCH(W2801, CFB!$W$2:$W$1048576, 0)):INDEX(CFB!$K$2:$K$1048576, MATCH(W2801, CFB!$W$2:$W$1048576, 0) + COUNTIF(CFB!$W$2:$W$1048576, W2801) - 1))</f>
        <v>46</v>
      </c>
      <c r="O2801">
        <v>46.02</v>
      </c>
      <c r="P2801">
        <v>13.58</v>
      </c>
      <c r="Q2801">
        <v>8.26</v>
      </c>
      <c r="R2801">
        <v>6.62</v>
      </c>
      <c r="S2801">
        <v>5.1100000000000003</v>
      </c>
      <c r="T2801">
        <v>2.59</v>
      </c>
      <c r="U2801">
        <v>6.7</v>
      </c>
      <c r="V2801">
        <v>4.28</v>
      </c>
      <c r="W2801">
        <v>2002</v>
      </c>
      <c r="X2801">
        <f t="shared" si="85"/>
        <v>0</v>
      </c>
    </row>
    <row r="2802" spans="1:24" ht="12.75" hidden="1" customHeight="1" x14ac:dyDescent="0.45">
      <c r="A2802">
        <v>47</v>
      </c>
      <c r="B2802" t="s">
        <v>19</v>
      </c>
      <c r="C2802" t="s">
        <v>157</v>
      </c>
      <c r="D2802" s="2" t="str">
        <f t="shared" si="84"/>
        <v>Ole Miss2002</v>
      </c>
      <c r="F2802">
        <v>7</v>
      </c>
      <c r="G2802">
        <v>6</v>
      </c>
      <c r="H2802" s="2">
        <v>0</v>
      </c>
      <c r="I2802">
        <v>3.5</v>
      </c>
      <c r="J2802">
        <v>0.94</v>
      </c>
      <c r="K2802">
        <v>4.4400000000000004</v>
      </c>
      <c r="L2802" s="2">
        <f>_xlfn.RANK.EQ(I2802, INDEX(CFB!$I$2:$I$1048576, MATCH(W2802, CFB!$W$2:$W$1048576, 0)):INDEX(CFB!$I$2:$I$1048576, MATCH(W2802, CFB!$W$2:$W$1048576, 0) + COUNTIF(CFB!$W$2:$W$1048576, W2802) - 1), 0)</f>
        <v>36</v>
      </c>
      <c r="M2802" s="2">
        <f>_xlfn.RANK.EQ(J2802, INDEX(CFB!$J$2:$J$1048576, MATCH(W2802, CFB!$W$2:$W$1048576, 0)):INDEX(CFB!$J$2:$J$1048576, MATCH(W2802, CFB!$W$2:$W$1048576, 0) + COUNTIF(CFB!$W$2:$W$1048576, W2802) - 1))</f>
        <v>52</v>
      </c>
      <c r="N2802" s="2">
        <f>RANK(K2802, INDEX(CFB!$K$2:$K$1048576, MATCH(W2802, CFB!$W$2:$W$1048576, 0)):INDEX(CFB!$K$2:$K$1048576, MATCH(W2802, CFB!$W$2:$W$1048576, 0) + COUNTIF(CFB!$W$2:$W$1048576, W2802) - 1))</f>
        <v>47</v>
      </c>
      <c r="O2802">
        <v>42.42</v>
      </c>
      <c r="P2802">
        <v>11.44</v>
      </c>
      <c r="Q2802">
        <v>8.52</v>
      </c>
      <c r="R2802">
        <v>5.94</v>
      </c>
      <c r="S2802">
        <v>4</v>
      </c>
      <c r="T2802">
        <v>2.75</v>
      </c>
      <c r="U2802">
        <v>6.54</v>
      </c>
      <c r="V2802">
        <v>3.91</v>
      </c>
      <c r="W2802">
        <v>2002</v>
      </c>
      <c r="X2802">
        <f t="shared" si="85"/>
        <v>0</v>
      </c>
    </row>
    <row r="2803" spans="1:24" ht="12.75" hidden="1" customHeight="1" x14ac:dyDescent="0.45">
      <c r="A2803">
        <v>48</v>
      </c>
      <c r="B2803" t="s">
        <v>26</v>
      </c>
      <c r="C2803" t="s">
        <v>23</v>
      </c>
      <c r="D2803" s="2" t="str">
        <f t="shared" si="84"/>
        <v>Clemson2002</v>
      </c>
      <c r="F2803">
        <v>7</v>
      </c>
      <c r="G2803">
        <v>6</v>
      </c>
      <c r="H2803" s="2">
        <v>0</v>
      </c>
      <c r="I2803">
        <v>2.4</v>
      </c>
      <c r="J2803">
        <v>1.76</v>
      </c>
      <c r="K2803">
        <v>4.16</v>
      </c>
      <c r="L2803" s="2">
        <f>_xlfn.RANK.EQ(I2803, INDEX(CFB!$I$2:$I$1048576, MATCH(W2803, CFB!$W$2:$W$1048576, 0)):INDEX(CFB!$I$2:$I$1048576, MATCH(W2803, CFB!$W$2:$W$1048576, 0) + COUNTIF(CFB!$W$2:$W$1048576, W2803) - 1), 0)</f>
        <v>50</v>
      </c>
      <c r="M2803" s="2">
        <f>_xlfn.RANK.EQ(J2803, INDEX(CFB!$J$2:$J$1048576, MATCH(W2803, CFB!$W$2:$W$1048576, 0)):INDEX(CFB!$J$2:$J$1048576, MATCH(W2803, CFB!$W$2:$W$1048576, 0) + COUNTIF(CFB!$W$2:$W$1048576, W2803) - 1))</f>
        <v>48</v>
      </c>
      <c r="N2803" s="2">
        <f>RANK(K2803, INDEX(CFB!$K$2:$K$1048576, MATCH(W2803, CFB!$W$2:$W$1048576, 0)):INDEX(CFB!$K$2:$K$1048576, MATCH(W2803, CFB!$W$2:$W$1048576, 0) + COUNTIF(CFB!$W$2:$W$1048576, W2803) - 1))</f>
        <v>48</v>
      </c>
      <c r="O2803">
        <v>40.92</v>
      </c>
      <c r="P2803">
        <v>12.4</v>
      </c>
      <c r="Q2803">
        <v>7.75</v>
      </c>
      <c r="R2803">
        <v>5.4</v>
      </c>
      <c r="S2803">
        <v>4.4800000000000004</v>
      </c>
      <c r="T2803">
        <v>2.78</v>
      </c>
      <c r="U2803">
        <v>6.23</v>
      </c>
      <c r="V2803">
        <v>3.72</v>
      </c>
      <c r="W2803">
        <v>2002</v>
      </c>
      <c r="X2803">
        <f t="shared" si="85"/>
        <v>0</v>
      </c>
    </row>
    <row r="2804" spans="1:24" ht="12.75" hidden="1" customHeight="1" x14ac:dyDescent="0.45">
      <c r="A2804">
        <v>49</v>
      </c>
      <c r="B2804" t="s">
        <v>74</v>
      </c>
      <c r="C2804" t="s">
        <v>155</v>
      </c>
      <c r="D2804" s="2" t="str">
        <f t="shared" si="84"/>
        <v>Kentucky2002</v>
      </c>
      <c r="F2804">
        <v>7</v>
      </c>
      <c r="G2804">
        <v>5</v>
      </c>
      <c r="H2804" s="2">
        <v>0</v>
      </c>
      <c r="I2804">
        <v>5.25</v>
      </c>
      <c r="J2804">
        <v>-1.1399999999999999</v>
      </c>
      <c r="K2804">
        <v>4.12</v>
      </c>
      <c r="L2804" s="2">
        <f>_xlfn.RANK.EQ(I2804, INDEX(CFB!$I$2:$I$1048576, MATCH(W2804, CFB!$W$2:$W$1048576, 0)):INDEX(CFB!$I$2:$I$1048576, MATCH(W2804, CFB!$W$2:$W$1048576, 0) + COUNTIF(CFB!$W$2:$W$1048576, W2804) - 1), 0)</f>
        <v>24</v>
      </c>
      <c r="M2804" s="2">
        <f>_xlfn.RANK.EQ(J2804, INDEX(CFB!$J$2:$J$1048576, MATCH(W2804, CFB!$W$2:$W$1048576, 0)):INDEX(CFB!$J$2:$J$1048576, MATCH(W2804, CFB!$W$2:$W$1048576, 0) + COUNTIF(CFB!$W$2:$W$1048576, W2804) - 1))</f>
        <v>64</v>
      </c>
      <c r="N2804" s="2">
        <f>RANK(K2804, INDEX(CFB!$K$2:$K$1048576, MATCH(W2804, CFB!$W$2:$W$1048576, 0)):INDEX(CFB!$K$2:$K$1048576, MATCH(W2804, CFB!$W$2:$W$1048576, 0) + COUNTIF(CFB!$W$2:$W$1048576, W2804) - 1))</f>
        <v>49</v>
      </c>
      <c r="O2804">
        <v>46.25</v>
      </c>
      <c r="P2804">
        <v>13.86</v>
      </c>
      <c r="Q2804">
        <v>8.17</v>
      </c>
      <c r="R2804">
        <v>6.51</v>
      </c>
      <c r="S2804">
        <v>5.2</v>
      </c>
      <c r="T2804">
        <v>3.22</v>
      </c>
      <c r="U2804">
        <v>6.67</v>
      </c>
      <c r="V2804">
        <v>4.53</v>
      </c>
      <c r="W2804">
        <v>2002</v>
      </c>
      <c r="X2804">
        <f t="shared" si="85"/>
        <v>0</v>
      </c>
    </row>
    <row r="2805" spans="1:24" ht="12.75" hidden="1" customHeight="1" x14ac:dyDescent="0.45">
      <c r="A2805">
        <v>50</v>
      </c>
      <c r="B2805" t="s">
        <v>47</v>
      </c>
      <c r="C2805" t="s">
        <v>182</v>
      </c>
      <c r="D2805" s="2" t="str">
        <f t="shared" si="84"/>
        <v>Nebraska2002</v>
      </c>
      <c r="F2805">
        <v>7</v>
      </c>
      <c r="G2805">
        <v>7</v>
      </c>
      <c r="H2805" s="2">
        <v>0</v>
      </c>
      <c r="I2805">
        <v>0.16</v>
      </c>
      <c r="J2805">
        <v>3.93</v>
      </c>
      <c r="K2805">
        <v>4.09</v>
      </c>
      <c r="L2805" s="2">
        <f>_xlfn.RANK.EQ(I2805, INDEX(CFB!$I$2:$I$1048576, MATCH(W2805, CFB!$W$2:$W$1048576, 0)):INDEX(CFB!$I$2:$I$1048576, MATCH(W2805, CFB!$W$2:$W$1048576, 0) + COUNTIF(CFB!$W$2:$W$1048576, W2805) - 1), 0)</f>
        <v>64</v>
      </c>
      <c r="M2805" s="2">
        <f>_xlfn.RANK.EQ(J2805, INDEX(CFB!$J$2:$J$1048576, MATCH(W2805, CFB!$W$2:$W$1048576, 0)):INDEX(CFB!$J$2:$J$1048576, MATCH(W2805, CFB!$W$2:$W$1048576, 0) + COUNTIF(CFB!$W$2:$W$1048576, W2805) - 1))</f>
        <v>34</v>
      </c>
      <c r="N2805" s="2">
        <f>RANK(K2805, INDEX(CFB!$K$2:$K$1048576, MATCH(W2805, CFB!$W$2:$W$1048576, 0)):INDEX(CFB!$K$2:$K$1048576, MATCH(W2805, CFB!$W$2:$W$1048576, 0) + COUNTIF(CFB!$W$2:$W$1048576, W2805) - 1))</f>
        <v>50</v>
      </c>
      <c r="O2805">
        <v>41.74</v>
      </c>
      <c r="P2805">
        <v>8.2100000000000009</v>
      </c>
      <c r="Q2805">
        <v>7.45</v>
      </c>
      <c r="R2805">
        <v>5.46</v>
      </c>
      <c r="S2805">
        <v>6.29</v>
      </c>
      <c r="T2805">
        <v>2.86</v>
      </c>
      <c r="U2805">
        <v>6.72</v>
      </c>
      <c r="V2805">
        <v>3.86</v>
      </c>
      <c r="W2805">
        <v>2002</v>
      </c>
      <c r="X2805">
        <f t="shared" si="85"/>
        <v>0</v>
      </c>
    </row>
    <row r="2806" spans="1:24" ht="12.75" hidden="1" customHeight="1" x14ac:dyDescent="0.45">
      <c r="A2806">
        <v>51</v>
      </c>
      <c r="B2806" t="s">
        <v>46</v>
      </c>
      <c r="C2806" t="s">
        <v>182</v>
      </c>
      <c r="D2806" s="2" t="str">
        <f t="shared" si="84"/>
        <v>Missouri2002</v>
      </c>
      <c r="F2806">
        <v>5</v>
      </c>
      <c r="G2806">
        <v>7</v>
      </c>
      <c r="H2806" s="2">
        <v>0</v>
      </c>
      <c r="I2806">
        <v>4.8899999999999997</v>
      </c>
      <c r="J2806">
        <v>-1.2</v>
      </c>
      <c r="K2806">
        <v>3.69</v>
      </c>
      <c r="L2806" s="2">
        <f>_xlfn.RANK.EQ(I2806, INDEX(CFB!$I$2:$I$1048576, MATCH(W2806, CFB!$W$2:$W$1048576, 0)):INDEX(CFB!$I$2:$I$1048576, MATCH(W2806, CFB!$W$2:$W$1048576, 0) + COUNTIF(CFB!$W$2:$W$1048576, W2806) - 1), 0)</f>
        <v>28</v>
      </c>
      <c r="M2806" s="2">
        <f>_xlfn.RANK.EQ(J2806, INDEX(CFB!$J$2:$J$1048576, MATCH(W2806, CFB!$W$2:$W$1048576, 0)):INDEX(CFB!$J$2:$J$1048576, MATCH(W2806, CFB!$W$2:$W$1048576, 0) + COUNTIF(CFB!$W$2:$W$1048576, W2806) - 1))</f>
        <v>65</v>
      </c>
      <c r="N2806" s="2">
        <f>RANK(K2806, INDEX(CFB!$K$2:$K$1048576, MATCH(W2806, CFB!$W$2:$W$1048576, 0)):INDEX(CFB!$K$2:$K$1048576, MATCH(W2806, CFB!$W$2:$W$1048576, 0) + COUNTIF(CFB!$W$2:$W$1048576, W2806) - 1))</f>
        <v>51</v>
      </c>
      <c r="O2806">
        <v>45.71</v>
      </c>
      <c r="P2806">
        <v>12.95</v>
      </c>
      <c r="Q2806">
        <v>7.71</v>
      </c>
      <c r="R2806">
        <v>7.17</v>
      </c>
      <c r="S2806">
        <v>5.53</v>
      </c>
      <c r="T2806">
        <v>2.71</v>
      </c>
      <c r="U2806">
        <v>6.6</v>
      </c>
      <c r="V2806">
        <v>4.62</v>
      </c>
      <c r="W2806">
        <v>2002</v>
      </c>
      <c r="X2806">
        <f t="shared" si="85"/>
        <v>0</v>
      </c>
    </row>
    <row r="2807" spans="1:24" ht="12.75" hidden="1" customHeight="1" x14ac:dyDescent="0.45">
      <c r="A2807">
        <v>52</v>
      </c>
      <c r="B2807" t="s">
        <v>94</v>
      </c>
      <c r="C2807" t="s">
        <v>161</v>
      </c>
      <c r="D2807" s="2" t="str">
        <f t="shared" si="84"/>
        <v>Toledo2002</v>
      </c>
      <c r="F2807">
        <v>9</v>
      </c>
      <c r="G2807">
        <v>5</v>
      </c>
      <c r="H2807" s="2">
        <v>0</v>
      </c>
      <c r="I2807">
        <v>5.34</v>
      </c>
      <c r="J2807">
        <v>-2.1</v>
      </c>
      <c r="K2807">
        <v>3.24</v>
      </c>
      <c r="L2807" s="2">
        <f>_xlfn.RANK.EQ(I2807, INDEX(CFB!$I$2:$I$1048576, MATCH(W2807, CFB!$W$2:$W$1048576, 0)):INDEX(CFB!$I$2:$I$1048576, MATCH(W2807, CFB!$W$2:$W$1048576, 0) + COUNTIF(CFB!$W$2:$W$1048576, W2807) - 1), 0)</f>
        <v>23</v>
      </c>
      <c r="M2807" s="2">
        <f>_xlfn.RANK.EQ(J2807, INDEX(CFB!$J$2:$J$1048576, MATCH(W2807, CFB!$W$2:$W$1048576, 0)):INDEX(CFB!$J$2:$J$1048576, MATCH(W2807, CFB!$W$2:$W$1048576, 0) + COUNTIF(CFB!$W$2:$W$1048576, W2807) - 1))</f>
        <v>70</v>
      </c>
      <c r="N2807" s="2">
        <f>RANK(K2807, INDEX(CFB!$K$2:$K$1048576, MATCH(W2807, CFB!$W$2:$W$1048576, 0)):INDEX(CFB!$K$2:$K$1048576, MATCH(W2807, CFB!$W$2:$W$1048576, 0) + COUNTIF(CFB!$W$2:$W$1048576, W2807) - 1))</f>
        <v>52</v>
      </c>
      <c r="O2807">
        <v>44.82</v>
      </c>
      <c r="P2807">
        <v>16.23</v>
      </c>
      <c r="Q2807">
        <v>8.8000000000000007</v>
      </c>
      <c r="R2807">
        <v>6.28</v>
      </c>
      <c r="S2807">
        <v>5.84</v>
      </c>
      <c r="T2807">
        <v>3.31</v>
      </c>
      <c r="U2807">
        <v>7.21</v>
      </c>
      <c r="V2807">
        <v>4.47</v>
      </c>
      <c r="W2807">
        <v>2002</v>
      </c>
      <c r="X2807">
        <f t="shared" si="85"/>
        <v>0</v>
      </c>
    </row>
    <row r="2808" spans="1:24" ht="12.75" hidden="1" customHeight="1" x14ac:dyDescent="0.45">
      <c r="A2808">
        <v>53</v>
      </c>
      <c r="B2808" t="s">
        <v>62</v>
      </c>
      <c r="C2808" t="s">
        <v>162</v>
      </c>
      <c r="D2808" s="2" t="str">
        <f t="shared" si="84"/>
        <v>Marshall2002</v>
      </c>
      <c r="E2808">
        <v>24</v>
      </c>
      <c r="F2808">
        <v>11</v>
      </c>
      <c r="G2808">
        <v>2</v>
      </c>
      <c r="H2808" s="2">
        <v>0</v>
      </c>
      <c r="I2808">
        <v>5.77</v>
      </c>
      <c r="J2808">
        <v>-2.8</v>
      </c>
      <c r="K2808">
        <v>2.97</v>
      </c>
      <c r="L2808" s="2">
        <f>_xlfn.RANK.EQ(I2808, INDEX(CFB!$I$2:$I$1048576, MATCH(W2808, CFB!$W$2:$W$1048576, 0)):INDEX(CFB!$I$2:$I$1048576, MATCH(W2808, CFB!$W$2:$W$1048576, 0) + COUNTIF(CFB!$W$2:$W$1048576, W2808) - 1), 0)</f>
        <v>18</v>
      </c>
      <c r="M2808" s="2">
        <f>_xlfn.RANK.EQ(J2808, INDEX(CFB!$J$2:$J$1048576, MATCH(W2808, CFB!$W$2:$W$1048576, 0)):INDEX(CFB!$J$2:$J$1048576, MATCH(W2808, CFB!$W$2:$W$1048576, 0) + COUNTIF(CFB!$W$2:$W$1048576, W2808) - 1))</f>
        <v>77</v>
      </c>
      <c r="N2808" s="2">
        <f>RANK(K2808, INDEX(CFB!$K$2:$K$1048576, MATCH(W2808, CFB!$W$2:$W$1048576, 0)):INDEX(CFB!$K$2:$K$1048576, MATCH(W2808, CFB!$W$2:$W$1048576, 0) + COUNTIF(CFB!$W$2:$W$1048576, W2808) - 1))</f>
        <v>53</v>
      </c>
      <c r="O2808">
        <v>43.74</v>
      </c>
      <c r="P2808">
        <v>16.91</v>
      </c>
      <c r="Q2808">
        <v>8.8000000000000007</v>
      </c>
      <c r="R2808">
        <v>5.42</v>
      </c>
      <c r="S2808">
        <v>4.74</v>
      </c>
      <c r="T2808">
        <v>3.5</v>
      </c>
      <c r="U2808">
        <v>7.32</v>
      </c>
      <c r="V2808">
        <v>4.18</v>
      </c>
      <c r="W2808">
        <v>2002</v>
      </c>
      <c r="X2808">
        <f t="shared" si="85"/>
        <v>0</v>
      </c>
    </row>
    <row r="2809" spans="1:24" ht="12.75" hidden="1" customHeight="1" x14ac:dyDescent="0.45">
      <c r="A2809">
        <v>54</v>
      </c>
      <c r="B2809" t="s">
        <v>131</v>
      </c>
      <c r="C2809" t="s">
        <v>31</v>
      </c>
      <c r="D2809" s="2" t="str">
        <f t="shared" si="84"/>
        <v>Air Force2002</v>
      </c>
      <c r="F2809">
        <v>8</v>
      </c>
      <c r="G2809">
        <v>5</v>
      </c>
      <c r="H2809" s="2">
        <v>0</v>
      </c>
      <c r="I2809">
        <v>2.29</v>
      </c>
      <c r="J2809">
        <v>0.68</v>
      </c>
      <c r="K2809">
        <v>2.96</v>
      </c>
      <c r="L2809" s="2">
        <f>_xlfn.RANK.EQ(I2809, INDEX(CFB!$I$2:$I$1048576, MATCH(W2809, CFB!$W$2:$W$1048576, 0)):INDEX(CFB!$I$2:$I$1048576, MATCH(W2809, CFB!$W$2:$W$1048576, 0) + COUNTIF(CFB!$W$2:$W$1048576, W2809) - 1), 0)</f>
        <v>51</v>
      </c>
      <c r="M2809" s="2">
        <f>_xlfn.RANK.EQ(J2809, INDEX(CFB!$J$2:$J$1048576, MATCH(W2809, CFB!$W$2:$W$1048576, 0)):INDEX(CFB!$J$2:$J$1048576, MATCH(W2809, CFB!$W$2:$W$1048576, 0) + COUNTIF(CFB!$W$2:$W$1048576, W2809) - 1))</f>
        <v>53</v>
      </c>
      <c r="N2809" s="2">
        <f>RANK(K2809, INDEX(CFB!$K$2:$K$1048576, MATCH(W2809, CFB!$W$2:$W$1048576, 0)):INDEX(CFB!$K$2:$K$1048576, MATCH(W2809, CFB!$W$2:$W$1048576, 0) + COUNTIF(CFB!$W$2:$W$1048576, W2809) - 1))</f>
        <v>54</v>
      </c>
      <c r="O2809">
        <v>43.62</v>
      </c>
      <c r="P2809">
        <v>13.21</v>
      </c>
      <c r="Q2809">
        <v>8.08</v>
      </c>
      <c r="R2809">
        <v>6.3</v>
      </c>
      <c r="S2809">
        <v>6.08</v>
      </c>
      <c r="T2809">
        <v>3.05</v>
      </c>
      <c r="U2809">
        <v>6.5</v>
      </c>
      <c r="V2809">
        <v>4.2300000000000004</v>
      </c>
      <c r="W2809">
        <v>2002</v>
      </c>
      <c r="X2809">
        <f t="shared" si="85"/>
        <v>0</v>
      </c>
    </row>
    <row r="2810" spans="1:24" ht="12.75" hidden="1" customHeight="1" x14ac:dyDescent="0.45">
      <c r="A2810">
        <v>55</v>
      </c>
      <c r="B2810" t="s">
        <v>81</v>
      </c>
      <c r="C2810" t="s">
        <v>100</v>
      </c>
      <c r="D2810" s="2" t="str">
        <f t="shared" si="84"/>
        <v>Cincinnati2002</v>
      </c>
      <c r="F2810">
        <v>7</v>
      </c>
      <c r="G2810">
        <v>7</v>
      </c>
      <c r="H2810" s="2">
        <v>0</v>
      </c>
      <c r="I2810">
        <v>2.58</v>
      </c>
      <c r="J2810">
        <v>0.26</v>
      </c>
      <c r="K2810">
        <v>2.84</v>
      </c>
      <c r="L2810" s="2">
        <f>_xlfn.RANK.EQ(I2810, INDEX(CFB!$I$2:$I$1048576, MATCH(W2810, CFB!$W$2:$W$1048576, 0)):INDEX(CFB!$I$2:$I$1048576, MATCH(W2810, CFB!$W$2:$W$1048576, 0) + COUNTIF(CFB!$W$2:$W$1048576, W2810) - 1), 0)</f>
        <v>49</v>
      </c>
      <c r="M2810" s="2">
        <f>_xlfn.RANK.EQ(J2810, INDEX(CFB!$J$2:$J$1048576, MATCH(W2810, CFB!$W$2:$W$1048576, 0)):INDEX(CFB!$J$2:$J$1048576, MATCH(W2810, CFB!$W$2:$W$1048576, 0) + COUNTIF(CFB!$W$2:$W$1048576, W2810) - 1))</f>
        <v>57</v>
      </c>
      <c r="N2810" s="2">
        <f>RANK(K2810, INDEX(CFB!$K$2:$K$1048576, MATCH(W2810, CFB!$W$2:$W$1048576, 0)):INDEX(CFB!$K$2:$K$1048576, MATCH(W2810, CFB!$W$2:$W$1048576, 0) + COUNTIF(CFB!$W$2:$W$1048576, W2810) - 1))</f>
        <v>55</v>
      </c>
      <c r="O2810">
        <v>42.48</v>
      </c>
      <c r="P2810">
        <v>12.17</v>
      </c>
      <c r="Q2810">
        <v>8.64</v>
      </c>
      <c r="R2810">
        <v>5.17</v>
      </c>
      <c r="S2810">
        <v>4.62</v>
      </c>
      <c r="T2810">
        <v>2.87</v>
      </c>
      <c r="U2810">
        <v>6.61</v>
      </c>
      <c r="V2810">
        <v>3.75</v>
      </c>
      <c r="W2810">
        <v>2002</v>
      </c>
      <c r="X2810">
        <f t="shared" si="85"/>
        <v>0</v>
      </c>
    </row>
    <row r="2811" spans="1:24" ht="12.75" hidden="1" customHeight="1" x14ac:dyDescent="0.45">
      <c r="A2811">
        <v>56</v>
      </c>
      <c r="B2811" t="s">
        <v>80</v>
      </c>
      <c r="C2811" t="s">
        <v>161</v>
      </c>
      <c r="D2811" s="2" t="str">
        <f t="shared" si="84"/>
        <v>Bowling Green2002</v>
      </c>
      <c r="F2811">
        <v>9</v>
      </c>
      <c r="G2811">
        <v>3</v>
      </c>
      <c r="H2811" s="2">
        <v>0</v>
      </c>
      <c r="I2811">
        <v>6.17</v>
      </c>
      <c r="J2811">
        <v>-3.46</v>
      </c>
      <c r="K2811">
        <v>2.7</v>
      </c>
      <c r="L2811" s="2">
        <f>_xlfn.RANK.EQ(I2811, INDEX(CFB!$I$2:$I$1048576, MATCH(W2811, CFB!$W$2:$W$1048576, 0)):INDEX(CFB!$I$2:$I$1048576, MATCH(W2811, CFB!$W$2:$W$1048576, 0) + COUNTIF(CFB!$W$2:$W$1048576, W2811) - 1), 0)</f>
        <v>16</v>
      </c>
      <c r="M2811" s="2">
        <f>_xlfn.RANK.EQ(J2811, INDEX(CFB!$J$2:$J$1048576, MATCH(W2811, CFB!$W$2:$W$1048576, 0)):INDEX(CFB!$J$2:$J$1048576, MATCH(W2811, CFB!$W$2:$W$1048576, 0) + COUNTIF(CFB!$W$2:$W$1048576, W2811) - 1))</f>
        <v>84</v>
      </c>
      <c r="N2811" s="2">
        <f>RANK(K2811, INDEX(CFB!$K$2:$K$1048576, MATCH(W2811, CFB!$W$2:$W$1048576, 0)):INDEX(CFB!$K$2:$K$1048576, MATCH(W2811, CFB!$W$2:$W$1048576, 0) + COUNTIF(CFB!$W$2:$W$1048576, W2811) - 1))</f>
        <v>56</v>
      </c>
      <c r="O2811">
        <v>47.04</v>
      </c>
      <c r="P2811">
        <v>17.43</v>
      </c>
      <c r="Q2811">
        <v>7.04</v>
      </c>
      <c r="R2811">
        <v>6.26</v>
      </c>
      <c r="S2811">
        <v>5.84</v>
      </c>
      <c r="T2811">
        <v>3.08</v>
      </c>
      <c r="U2811">
        <v>6.51</v>
      </c>
      <c r="V2811">
        <v>4.43</v>
      </c>
      <c r="W2811">
        <v>2002</v>
      </c>
      <c r="X2811">
        <f t="shared" si="85"/>
        <v>0</v>
      </c>
    </row>
    <row r="2812" spans="1:24" ht="12.75" hidden="1" customHeight="1" x14ac:dyDescent="0.45">
      <c r="A2812">
        <v>57</v>
      </c>
      <c r="B2812" t="s">
        <v>126</v>
      </c>
      <c r="C2812" t="s">
        <v>178</v>
      </c>
      <c r="D2812" s="2" t="str">
        <f t="shared" si="84"/>
        <v>Hawaii2002</v>
      </c>
      <c r="F2812">
        <v>10</v>
      </c>
      <c r="G2812">
        <v>4</v>
      </c>
      <c r="H2812" s="2">
        <v>0</v>
      </c>
      <c r="I2812">
        <v>8.35</v>
      </c>
      <c r="J2812">
        <v>-5.78</v>
      </c>
      <c r="K2812">
        <v>2.56</v>
      </c>
      <c r="L2812" s="2">
        <f>_xlfn.RANK.EQ(I2812, INDEX(CFB!$I$2:$I$1048576, MATCH(W2812, CFB!$W$2:$W$1048576, 0)):INDEX(CFB!$I$2:$I$1048576, MATCH(W2812, CFB!$W$2:$W$1048576, 0) + COUNTIF(CFB!$W$2:$W$1048576, W2812) - 1), 0)</f>
        <v>7</v>
      </c>
      <c r="M2812" s="2">
        <f>_xlfn.RANK.EQ(J2812, INDEX(CFB!$J$2:$J$1048576, MATCH(W2812, CFB!$W$2:$W$1048576, 0)):INDEX(CFB!$J$2:$J$1048576, MATCH(W2812, CFB!$W$2:$W$1048576, 0) + COUNTIF(CFB!$W$2:$W$1048576, W2812) - 1))</f>
        <v>96</v>
      </c>
      <c r="N2812" s="2">
        <f>RANK(K2812, INDEX(CFB!$K$2:$K$1048576, MATCH(W2812, CFB!$W$2:$W$1048576, 0)):INDEX(CFB!$K$2:$K$1048576, MATCH(W2812, CFB!$W$2:$W$1048576, 0) + COUNTIF(CFB!$W$2:$W$1048576, W2812) - 1))</f>
        <v>57</v>
      </c>
      <c r="O2812">
        <v>44.05</v>
      </c>
      <c r="P2812">
        <v>20.260000000000002</v>
      </c>
      <c r="Q2812">
        <v>7.93</v>
      </c>
      <c r="R2812">
        <v>5.87</v>
      </c>
      <c r="S2812">
        <v>5.56</v>
      </c>
      <c r="T2812">
        <v>3.57</v>
      </c>
      <c r="U2812">
        <v>7.42</v>
      </c>
      <c r="V2812">
        <v>4.37</v>
      </c>
      <c r="W2812">
        <v>2002</v>
      </c>
      <c r="X2812">
        <f t="shared" si="85"/>
        <v>0</v>
      </c>
    </row>
    <row r="2813" spans="1:24" ht="12.75" hidden="1" customHeight="1" x14ac:dyDescent="0.45">
      <c r="A2813">
        <v>58</v>
      </c>
      <c r="B2813" t="s">
        <v>43</v>
      </c>
      <c r="C2813" t="s">
        <v>10</v>
      </c>
      <c r="D2813" s="2" t="str">
        <f t="shared" si="84"/>
        <v>Illinois2002</v>
      </c>
      <c r="F2813">
        <v>5</v>
      </c>
      <c r="G2813">
        <v>7</v>
      </c>
      <c r="H2813" s="2">
        <v>0</v>
      </c>
      <c r="I2813">
        <v>2.1</v>
      </c>
      <c r="J2813">
        <v>0.46</v>
      </c>
      <c r="K2813">
        <v>2.56</v>
      </c>
      <c r="L2813" s="2">
        <f>_xlfn.RANK.EQ(I2813, INDEX(CFB!$I$2:$I$1048576, MATCH(W2813, CFB!$W$2:$W$1048576, 0)):INDEX(CFB!$I$2:$I$1048576, MATCH(W2813, CFB!$W$2:$W$1048576, 0) + COUNTIF(CFB!$W$2:$W$1048576, W2813) - 1), 0)</f>
        <v>54</v>
      </c>
      <c r="M2813" s="2">
        <f>_xlfn.RANK.EQ(J2813, INDEX(CFB!$J$2:$J$1048576, MATCH(W2813, CFB!$W$2:$W$1048576, 0)):INDEX(CFB!$J$2:$J$1048576, MATCH(W2813, CFB!$W$2:$W$1048576, 0) + COUNTIF(CFB!$W$2:$W$1048576, W2813) - 1))</f>
        <v>55</v>
      </c>
      <c r="N2813" s="2">
        <f>RANK(K2813, INDEX(CFB!$K$2:$K$1048576, MATCH(W2813, CFB!$W$2:$W$1048576, 0)):INDEX(CFB!$K$2:$K$1048576, MATCH(W2813, CFB!$W$2:$W$1048576, 0) + COUNTIF(CFB!$W$2:$W$1048576, W2813) - 1))</f>
        <v>57</v>
      </c>
      <c r="O2813">
        <v>43.04</v>
      </c>
      <c r="P2813">
        <v>12.15</v>
      </c>
      <c r="Q2813">
        <v>8.44</v>
      </c>
      <c r="R2813">
        <v>5.78</v>
      </c>
      <c r="S2813">
        <v>5.31</v>
      </c>
      <c r="T2813">
        <v>3.01</v>
      </c>
      <c r="U2813">
        <v>6.98</v>
      </c>
      <c r="V2813">
        <v>4.1900000000000004</v>
      </c>
      <c r="W2813">
        <v>2002</v>
      </c>
      <c r="X2813">
        <f t="shared" si="85"/>
        <v>0</v>
      </c>
    </row>
    <row r="2814" spans="1:24" ht="12.75" hidden="1" customHeight="1" x14ac:dyDescent="0.45">
      <c r="A2814">
        <v>59</v>
      </c>
      <c r="B2814" t="s">
        <v>58</v>
      </c>
      <c r="C2814" t="s">
        <v>100</v>
      </c>
      <c r="D2814" s="2" t="str">
        <f t="shared" si="84"/>
        <v>Tulane2002</v>
      </c>
      <c r="F2814">
        <v>8</v>
      </c>
      <c r="G2814">
        <v>5</v>
      </c>
      <c r="H2814" s="2">
        <v>0</v>
      </c>
      <c r="I2814">
        <v>-3</v>
      </c>
      <c r="J2814">
        <v>3.91</v>
      </c>
      <c r="K2814">
        <v>0.91</v>
      </c>
      <c r="L2814" s="2">
        <f>_xlfn.RANK.EQ(I2814, INDEX(CFB!$I$2:$I$1048576, MATCH(W2814, CFB!$W$2:$W$1048576, 0)):INDEX(CFB!$I$2:$I$1048576, MATCH(W2814, CFB!$W$2:$W$1048576, 0) + COUNTIF(CFB!$W$2:$W$1048576, W2814) - 1), 0)</f>
        <v>84</v>
      </c>
      <c r="M2814" s="2">
        <f>_xlfn.RANK.EQ(J2814, INDEX(CFB!$J$2:$J$1048576, MATCH(W2814, CFB!$W$2:$W$1048576, 0)):INDEX(CFB!$J$2:$J$1048576, MATCH(W2814, CFB!$W$2:$W$1048576, 0) + COUNTIF(CFB!$W$2:$W$1048576, W2814) - 1))</f>
        <v>36</v>
      </c>
      <c r="N2814" s="2">
        <f>RANK(K2814, INDEX(CFB!$K$2:$K$1048576, MATCH(W2814, CFB!$W$2:$W$1048576, 0)):INDEX(CFB!$K$2:$K$1048576, MATCH(W2814, CFB!$W$2:$W$1048576, 0) + COUNTIF(CFB!$W$2:$W$1048576, W2814) - 1))</f>
        <v>59</v>
      </c>
      <c r="O2814">
        <v>35.36</v>
      </c>
      <c r="P2814">
        <v>11.76</v>
      </c>
      <c r="Q2814">
        <v>6.64</v>
      </c>
      <c r="R2814">
        <v>4.9400000000000004</v>
      </c>
      <c r="S2814">
        <v>3.56</v>
      </c>
      <c r="T2814">
        <v>3.71</v>
      </c>
      <c r="U2814">
        <v>5.25</v>
      </c>
      <c r="V2814">
        <v>4.09</v>
      </c>
      <c r="W2814">
        <v>2002</v>
      </c>
      <c r="X2814">
        <f t="shared" si="85"/>
        <v>0</v>
      </c>
    </row>
    <row r="2815" spans="1:24" ht="12.75" hidden="1" customHeight="1" x14ac:dyDescent="0.45">
      <c r="A2815">
        <v>60</v>
      </c>
      <c r="B2815" t="s">
        <v>20</v>
      </c>
      <c r="C2815" t="s">
        <v>155</v>
      </c>
      <c r="D2815" s="2" t="str">
        <f t="shared" si="84"/>
        <v>South Carolina2002</v>
      </c>
      <c r="F2815">
        <v>5</v>
      </c>
      <c r="G2815">
        <v>7</v>
      </c>
      <c r="H2815" s="2">
        <v>0</v>
      </c>
      <c r="I2815">
        <v>-3.91</v>
      </c>
      <c r="J2815">
        <v>4.8099999999999996</v>
      </c>
      <c r="K2815">
        <v>0.9</v>
      </c>
      <c r="L2815" s="2">
        <f>_xlfn.RANK.EQ(I2815, INDEX(CFB!$I$2:$I$1048576, MATCH(W2815, CFB!$W$2:$W$1048576, 0)):INDEX(CFB!$I$2:$I$1048576, MATCH(W2815, CFB!$W$2:$W$1048576, 0) + COUNTIF(CFB!$W$2:$W$1048576, W2815) - 1), 0)</f>
        <v>90</v>
      </c>
      <c r="M2815" s="2">
        <f>_xlfn.RANK.EQ(J2815, INDEX(CFB!$J$2:$J$1048576, MATCH(W2815, CFB!$W$2:$W$1048576, 0)):INDEX(CFB!$J$2:$J$1048576, MATCH(W2815, CFB!$W$2:$W$1048576, 0) + COUNTIF(CFB!$W$2:$W$1048576, W2815) - 1))</f>
        <v>32</v>
      </c>
      <c r="N2815" s="2">
        <f>RANK(K2815, INDEX(CFB!$K$2:$K$1048576, MATCH(W2815, CFB!$W$2:$W$1048576, 0)):INDEX(CFB!$K$2:$K$1048576, MATCH(W2815, CFB!$W$2:$W$1048576, 0) + COUNTIF(CFB!$W$2:$W$1048576, W2815) - 1))</f>
        <v>60</v>
      </c>
      <c r="O2815">
        <v>35</v>
      </c>
      <c r="P2815">
        <v>7.77</v>
      </c>
      <c r="Q2815">
        <v>8.43</v>
      </c>
      <c r="R2815">
        <v>5.19</v>
      </c>
      <c r="S2815">
        <v>5.4</v>
      </c>
      <c r="T2815">
        <v>3</v>
      </c>
      <c r="U2815">
        <v>6.62</v>
      </c>
      <c r="V2815">
        <v>3.84</v>
      </c>
      <c r="W2815">
        <v>2002</v>
      </c>
      <c r="X2815">
        <f t="shared" si="85"/>
        <v>0</v>
      </c>
    </row>
    <row r="2816" spans="1:24" ht="12.75" hidden="1" customHeight="1" x14ac:dyDescent="0.45">
      <c r="A2816">
        <v>61</v>
      </c>
      <c r="B2816" t="s">
        <v>25</v>
      </c>
      <c r="C2816" t="s">
        <v>100</v>
      </c>
      <c r="D2816" s="2" t="str">
        <f t="shared" si="84"/>
        <v>Louisville2002</v>
      </c>
      <c r="F2816">
        <v>7</v>
      </c>
      <c r="G2816">
        <v>6</v>
      </c>
      <c r="H2816" s="2">
        <v>0</v>
      </c>
      <c r="I2816">
        <v>0.14000000000000001</v>
      </c>
      <c r="J2816">
        <v>0.63</v>
      </c>
      <c r="K2816">
        <v>0.77</v>
      </c>
      <c r="L2816" s="2">
        <f>_xlfn.RANK.EQ(I2816, INDEX(CFB!$I$2:$I$1048576, MATCH(W2816, CFB!$W$2:$W$1048576, 0)):INDEX(CFB!$I$2:$I$1048576, MATCH(W2816, CFB!$W$2:$W$1048576, 0) + COUNTIF(CFB!$W$2:$W$1048576, W2816) - 1), 0)</f>
        <v>65</v>
      </c>
      <c r="M2816" s="2">
        <f>_xlfn.RANK.EQ(J2816, INDEX(CFB!$J$2:$J$1048576, MATCH(W2816, CFB!$W$2:$W$1048576, 0)):INDEX(CFB!$J$2:$J$1048576, MATCH(W2816, CFB!$W$2:$W$1048576, 0) + COUNTIF(CFB!$W$2:$W$1048576, W2816) - 1))</f>
        <v>54</v>
      </c>
      <c r="N2816" s="2">
        <f>RANK(K2816, INDEX(CFB!$K$2:$K$1048576, MATCH(W2816, CFB!$W$2:$W$1048576, 0)):INDEX(CFB!$K$2:$K$1048576, MATCH(W2816, CFB!$W$2:$W$1048576, 0) + COUNTIF(CFB!$W$2:$W$1048576, W2816) - 1))</f>
        <v>61</v>
      </c>
      <c r="O2816">
        <v>39.31</v>
      </c>
      <c r="P2816">
        <v>12.63</v>
      </c>
      <c r="Q2816">
        <v>7.36</v>
      </c>
      <c r="R2816">
        <v>5.43</v>
      </c>
      <c r="S2816">
        <v>3.85</v>
      </c>
      <c r="T2816">
        <v>1.99</v>
      </c>
      <c r="U2816">
        <v>5.76</v>
      </c>
      <c r="V2816">
        <v>3.36</v>
      </c>
      <c r="W2816">
        <v>2002</v>
      </c>
      <c r="X2816">
        <f t="shared" si="85"/>
        <v>0</v>
      </c>
    </row>
    <row r="2817" spans="1:24" ht="12.75" hidden="1" customHeight="1" x14ac:dyDescent="0.45">
      <c r="A2817">
        <v>62</v>
      </c>
      <c r="B2817" t="s">
        <v>111</v>
      </c>
      <c r="C2817" t="s">
        <v>178</v>
      </c>
      <c r="D2817" s="2" t="str">
        <f t="shared" si="84"/>
        <v>Fresno State2002</v>
      </c>
      <c r="F2817">
        <v>9</v>
      </c>
      <c r="G2817">
        <v>5</v>
      </c>
      <c r="H2817" s="2">
        <v>0</v>
      </c>
      <c r="I2817">
        <v>0.33</v>
      </c>
      <c r="J2817">
        <v>0.34</v>
      </c>
      <c r="K2817">
        <v>0.67</v>
      </c>
      <c r="L2817" s="2">
        <f>_xlfn.RANK.EQ(I2817, INDEX(CFB!$I$2:$I$1048576, MATCH(W2817, CFB!$W$2:$W$1048576, 0)):INDEX(CFB!$I$2:$I$1048576, MATCH(W2817, CFB!$W$2:$W$1048576, 0) + COUNTIF(CFB!$W$2:$W$1048576, W2817) - 1), 0)</f>
        <v>62</v>
      </c>
      <c r="M2817" s="2">
        <f>_xlfn.RANK.EQ(J2817, INDEX(CFB!$J$2:$J$1048576, MATCH(W2817, CFB!$W$2:$W$1048576, 0)):INDEX(CFB!$J$2:$J$1048576, MATCH(W2817, CFB!$W$2:$W$1048576, 0) + COUNTIF(CFB!$W$2:$W$1048576, W2817) - 1))</f>
        <v>56</v>
      </c>
      <c r="N2817" s="2">
        <f>RANK(K2817, INDEX(CFB!$K$2:$K$1048576, MATCH(W2817, CFB!$W$2:$W$1048576, 0)):INDEX(CFB!$K$2:$K$1048576, MATCH(W2817, CFB!$W$2:$W$1048576, 0) + COUNTIF(CFB!$W$2:$W$1048576, W2817) - 1))</f>
        <v>62</v>
      </c>
      <c r="O2817">
        <v>36.979999999999997</v>
      </c>
      <c r="P2817">
        <v>16.079999999999998</v>
      </c>
      <c r="Q2817">
        <v>7.58</v>
      </c>
      <c r="R2817">
        <v>6.65</v>
      </c>
      <c r="S2817">
        <v>4.28</v>
      </c>
      <c r="T2817">
        <v>3.03</v>
      </c>
      <c r="U2817">
        <v>6.05</v>
      </c>
      <c r="V2817">
        <v>4.37</v>
      </c>
      <c r="W2817">
        <v>2002</v>
      </c>
      <c r="X2817">
        <f t="shared" si="85"/>
        <v>0</v>
      </c>
    </row>
    <row r="2818" spans="1:24" ht="12.75" hidden="1" customHeight="1" x14ac:dyDescent="0.45">
      <c r="A2818">
        <v>63</v>
      </c>
      <c r="B2818" t="s">
        <v>113</v>
      </c>
      <c r="C2818" t="s">
        <v>174</v>
      </c>
      <c r="D2818" s="2" t="str">
        <f t="shared" si="84"/>
        <v>North Texas2002</v>
      </c>
      <c r="F2818">
        <v>8</v>
      </c>
      <c r="G2818">
        <v>5</v>
      </c>
      <c r="H2818" s="2">
        <v>0</v>
      </c>
      <c r="I2818">
        <v>-7.99</v>
      </c>
      <c r="J2818">
        <v>8.6</v>
      </c>
      <c r="K2818">
        <v>0.61</v>
      </c>
      <c r="L2818" s="2">
        <f>_xlfn.RANK.EQ(I2818, INDEX(CFB!$I$2:$I$1048576, MATCH(W2818, CFB!$W$2:$W$1048576, 0)):INDEX(CFB!$I$2:$I$1048576, MATCH(W2818, CFB!$W$2:$W$1048576, 0) + COUNTIF(CFB!$W$2:$W$1048576, W2818) - 1), 0)</f>
        <v>105</v>
      </c>
      <c r="M2818" s="2">
        <f>_xlfn.RANK.EQ(J2818, INDEX(CFB!$J$2:$J$1048576, MATCH(W2818, CFB!$W$2:$W$1048576, 0)):INDEX(CFB!$J$2:$J$1048576, MATCH(W2818, CFB!$W$2:$W$1048576, 0) + COUNTIF(CFB!$W$2:$W$1048576, W2818) - 1))</f>
        <v>14</v>
      </c>
      <c r="N2818" s="2">
        <f>RANK(K2818, INDEX(CFB!$K$2:$K$1048576, MATCH(W2818, CFB!$W$2:$W$1048576, 0)):INDEX(CFB!$K$2:$K$1048576, MATCH(W2818, CFB!$W$2:$W$1048576, 0) + COUNTIF(CFB!$W$2:$W$1048576, W2818) - 1))</f>
        <v>63</v>
      </c>
      <c r="O2818">
        <v>30.09</v>
      </c>
      <c r="P2818">
        <v>5.48</v>
      </c>
      <c r="Q2818">
        <v>6.83</v>
      </c>
      <c r="R2818">
        <v>5.07</v>
      </c>
      <c r="S2818">
        <v>4.93</v>
      </c>
      <c r="T2818">
        <v>2.68</v>
      </c>
      <c r="U2818">
        <v>5.55</v>
      </c>
      <c r="V2818">
        <v>3.5</v>
      </c>
      <c r="W2818">
        <v>2002</v>
      </c>
      <c r="X2818">
        <f t="shared" si="85"/>
        <v>0</v>
      </c>
    </row>
    <row r="2819" spans="1:24" ht="12.75" hidden="1" customHeight="1" x14ac:dyDescent="0.45">
      <c r="A2819">
        <v>64</v>
      </c>
      <c r="B2819" t="s">
        <v>82</v>
      </c>
      <c r="C2819" t="s">
        <v>162</v>
      </c>
      <c r="D2819" s="2" t="str">
        <f t="shared" ref="D2819:D2882" si="86">_xlfn.CONCAT(B2819, W2819)</f>
        <v>UCF2002</v>
      </c>
      <c r="F2819">
        <v>7</v>
      </c>
      <c r="G2819">
        <v>5</v>
      </c>
      <c r="H2819" s="2">
        <v>0</v>
      </c>
      <c r="I2819">
        <v>2.92</v>
      </c>
      <c r="J2819">
        <v>-2.63</v>
      </c>
      <c r="K2819">
        <v>0.28999999999999998</v>
      </c>
      <c r="L2819" s="2">
        <f>_xlfn.RANK.EQ(I2819, INDEX(CFB!$I$2:$I$1048576, MATCH(W2819, CFB!$W$2:$W$1048576, 0)):INDEX(CFB!$I$2:$I$1048576, MATCH(W2819, CFB!$W$2:$W$1048576, 0) + COUNTIF(CFB!$W$2:$W$1048576, W2819) - 1), 0)</f>
        <v>46</v>
      </c>
      <c r="M2819" s="2">
        <f>_xlfn.RANK.EQ(J2819, INDEX(CFB!$J$2:$J$1048576, MATCH(W2819, CFB!$W$2:$W$1048576, 0)):INDEX(CFB!$J$2:$J$1048576, MATCH(W2819, CFB!$W$2:$W$1048576, 0) + COUNTIF(CFB!$W$2:$W$1048576, W2819) - 1))</f>
        <v>75</v>
      </c>
      <c r="N2819" s="2">
        <f>RANK(K2819, INDEX(CFB!$K$2:$K$1048576, MATCH(W2819, CFB!$W$2:$W$1048576, 0)):INDEX(CFB!$K$2:$K$1048576, MATCH(W2819, CFB!$W$2:$W$1048576, 0) + COUNTIF(CFB!$W$2:$W$1048576, W2819) - 1))</f>
        <v>64</v>
      </c>
      <c r="O2819">
        <v>40.700000000000003</v>
      </c>
      <c r="P2819">
        <v>15.44</v>
      </c>
      <c r="Q2819">
        <v>9.23</v>
      </c>
      <c r="R2819">
        <v>5.78</v>
      </c>
      <c r="S2819">
        <v>4.57</v>
      </c>
      <c r="T2819">
        <v>2.72</v>
      </c>
      <c r="U2819">
        <v>7.3</v>
      </c>
      <c r="V2819">
        <v>3.84</v>
      </c>
      <c r="W2819">
        <v>2002</v>
      </c>
      <c r="X2819">
        <f t="shared" ref="X2819:X2882" si="87">IF(E2819=1, 1,0)</f>
        <v>0</v>
      </c>
    </row>
    <row r="2820" spans="1:24" ht="12.75" hidden="1" customHeight="1" x14ac:dyDescent="0.45">
      <c r="A2820">
        <v>65</v>
      </c>
      <c r="B2820" t="s">
        <v>86</v>
      </c>
      <c r="C2820" t="s">
        <v>162</v>
      </c>
      <c r="D2820" s="2" t="str">
        <f t="shared" si="86"/>
        <v>Miami (OH)2002</v>
      </c>
      <c r="F2820">
        <v>7</v>
      </c>
      <c r="G2820">
        <v>5</v>
      </c>
      <c r="H2820" s="2">
        <v>0</v>
      </c>
      <c r="I2820">
        <v>3.09</v>
      </c>
      <c r="J2820">
        <v>-2.86</v>
      </c>
      <c r="K2820">
        <v>0.23</v>
      </c>
      <c r="L2820" s="2">
        <f>_xlfn.RANK.EQ(I2820, INDEX(CFB!$I$2:$I$1048576, MATCH(W2820, CFB!$W$2:$W$1048576, 0)):INDEX(CFB!$I$2:$I$1048576, MATCH(W2820, CFB!$W$2:$W$1048576, 0) + COUNTIF(CFB!$W$2:$W$1048576, W2820) - 1), 0)</f>
        <v>41</v>
      </c>
      <c r="M2820" s="2">
        <f>_xlfn.RANK.EQ(J2820, INDEX(CFB!$J$2:$J$1048576, MATCH(W2820, CFB!$W$2:$W$1048576, 0)):INDEX(CFB!$J$2:$J$1048576, MATCH(W2820, CFB!$W$2:$W$1048576, 0) + COUNTIF(CFB!$W$2:$W$1048576, W2820) - 1))</f>
        <v>78</v>
      </c>
      <c r="N2820" s="2">
        <f>RANK(K2820, INDEX(CFB!$K$2:$K$1048576, MATCH(W2820, CFB!$W$2:$W$1048576, 0)):INDEX(CFB!$K$2:$K$1048576, MATCH(W2820, CFB!$W$2:$W$1048576, 0) + COUNTIF(CFB!$W$2:$W$1048576, W2820) - 1))</f>
        <v>65</v>
      </c>
      <c r="O2820">
        <v>42.29</v>
      </c>
      <c r="P2820">
        <v>15.8</v>
      </c>
      <c r="Q2820">
        <v>8.2200000000000006</v>
      </c>
      <c r="R2820">
        <v>6.68</v>
      </c>
      <c r="S2820">
        <v>4.22</v>
      </c>
      <c r="T2820">
        <v>3.23</v>
      </c>
      <c r="U2820">
        <v>6.39</v>
      </c>
      <c r="V2820">
        <v>4.87</v>
      </c>
      <c r="W2820">
        <v>2002</v>
      </c>
      <c r="X2820">
        <f t="shared" si="87"/>
        <v>0</v>
      </c>
    </row>
    <row r="2821" spans="1:24" ht="12.75" hidden="1" customHeight="1" x14ac:dyDescent="0.45">
      <c r="A2821">
        <v>66</v>
      </c>
      <c r="B2821" t="s">
        <v>150</v>
      </c>
      <c r="C2821" t="s">
        <v>100</v>
      </c>
      <c r="D2821" s="2" t="str">
        <f t="shared" si="86"/>
        <v>Southern Mississippi2002</v>
      </c>
      <c r="F2821">
        <v>7</v>
      </c>
      <c r="G2821">
        <v>6</v>
      </c>
      <c r="H2821" s="2">
        <v>0</v>
      </c>
      <c r="I2821">
        <v>-6.64</v>
      </c>
      <c r="J2821">
        <v>6.4</v>
      </c>
      <c r="K2821">
        <v>-0.24</v>
      </c>
      <c r="L2821" s="2">
        <f>_xlfn.RANK.EQ(I2821, INDEX(CFB!$I$2:$I$1048576, MATCH(W2821, CFB!$W$2:$W$1048576, 0)):INDEX(CFB!$I$2:$I$1048576, MATCH(W2821, CFB!$W$2:$W$1048576, 0) + COUNTIF(CFB!$W$2:$W$1048576, W2821) - 1), 0)</f>
        <v>102</v>
      </c>
      <c r="M2821" s="2">
        <f>_xlfn.RANK.EQ(J2821, INDEX(CFB!$J$2:$J$1048576, MATCH(W2821, CFB!$W$2:$W$1048576, 0)):INDEX(CFB!$J$2:$J$1048576, MATCH(W2821, CFB!$W$2:$W$1048576, 0) + COUNTIF(CFB!$W$2:$W$1048576, W2821) - 1))</f>
        <v>24</v>
      </c>
      <c r="N2821" s="2">
        <f>RANK(K2821, INDEX(CFB!$K$2:$K$1048576, MATCH(W2821, CFB!$W$2:$W$1048576, 0)):INDEX(CFB!$K$2:$K$1048576, MATCH(W2821, CFB!$W$2:$W$1048576, 0) + COUNTIF(CFB!$W$2:$W$1048576, W2821) - 1))</f>
        <v>66</v>
      </c>
      <c r="O2821">
        <v>32.79</v>
      </c>
      <c r="P2821">
        <v>6.58</v>
      </c>
      <c r="Q2821">
        <v>7.69</v>
      </c>
      <c r="R2821">
        <v>5.09</v>
      </c>
      <c r="S2821">
        <v>4.6500000000000004</v>
      </c>
      <c r="T2821">
        <v>3.27</v>
      </c>
      <c r="U2821">
        <v>6.02</v>
      </c>
      <c r="V2821">
        <v>3.79</v>
      </c>
      <c r="W2821">
        <v>2002</v>
      </c>
      <c r="X2821">
        <f t="shared" si="87"/>
        <v>0</v>
      </c>
    </row>
    <row r="2822" spans="1:24" ht="12.75" hidden="1" customHeight="1" x14ac:dyDescent="0.45">
      <c r="A2822">
        <v>67</v>
      </c>
      <c r="B2822" t="s">
        <v>87</v>
      </c>
      <c r="C2822" t="s">
        <v>161</v>
      </c>
      <c r="D2822" s="2" t="str">
        <f t="shared" si="86"/>
        <v>Northern Illinois2002</v>
      </c>
      <c r="F2822">
        <v>8</v>
      </c>
      <c r="G2822">
        <v>4</v>
      </c>
      <c r="H2822" s="2">
        <v>0</v>
      </c>
      <c r="I2822">
        <v>1.05</v>
      </c>
      <c r="J2822">
        <v>-1.47</v>
      </c>
      <c r="K2822">
        <v>-0.42</v>
      </c>
      <c r="L2822" s="2">
        <f>_xlfn.RANK.EQ(I2822, INDEX(CFB!$I$2:$I$1048576, MATCH(W2822, CFB!$W$2:$W$1048576, 0)):INDEX(CFB!$I$2:$I$1048576, MATCH(W2822, CFB!$W$2:$W$1048576, 0) + COUNTIF(CFB!$W$2:$W$1048576, W2822) - 1), 0)</f>
        <v>59</v>
      </c>
      <c r="M2822" s="2">
        <f>_xlfn.RANK.EQ(J2822, INDEX(CFB!$J$2:$J$1048576, MATCH(W2822, CFB!$W$2:$W$1048576, 0)):INDEX(CFB!$J$2:$J$1048576, MATCH(W2822, CFB!$W$2:$W$1048576, 0) + COUNTIF(CFB!$W$2:$W$1048576, W2822) - 1))</f>
        <v>68</v>
      </c>
      <c r="N2822" s="2">
        <f>RANK(K2822, INDEX(CFB!$K$2:$K$1048576, MATCH(W2822, CFB!$W$2:$W$1048576, 0)):INDEX(CFB!$K$2:$K$1048576, MATCH(W2822, CFB!$W$2:$W$1048576, 0) + COUNTIF(CFB!$W$2:$W$1048576, W2822) - 1))</f>
        <v>67</v>
      </c>
      <c r="O2822">
        <v>39.549999999999997</v>
      </c>
      <c r="P2822">
        <v>15.1</v>
      </c>
      <c r="Q2822">
        <v>8.34</v>
      </c>
      <c r="R2822">
        <v>6.8</v>
      </c>
      <c r="S2822">
        <v>5.14</v>
      </c>
      <c r="T2822">
        <v>2.59</v>
      </c>
      <c r="U2822">
        <v>6.25</v>
      </c>
      <c r="V2822">
        <v>4.5199999999999996</v>
      </c>
      <c r="W2822">
        <v>2002</v>
      </c>
      <c r="X2822">
        <f t="shared" si="87"/>
        <v>0</v>
      </c>
    </row>
    <row r="2823" spans="1:24" ht="12.75" hidden="1" customHeight="1" x14ac:dyDescent="0.45">
      <c r="A2823">
        <v>68</v>
      </c>
      <c r="B2823" t="s">
        <v>97</v>
      </c>
      <c r="C2823" t="s">
        <v>12</v>
      </c>
      <c r="D2823" s="2" t="str">
        <f t="shared" si="86"/>
        <v>Connecticut2002</v>
      </c>
      <c r="F2823">
        <v>6</v>
      </c>
      <c r="G2823">
        <v>6</v>
      </c>
      <c r="H2823" s="2">
        <v>0</v>
      </c>
      <c r="I2823">
        <v>-0.81</v>
      </c>
      <c r="J2823">
        <v>0.06</v>
      </c>
      <c r="K2823">
        <v>-0.75</v>
      </c>
      <c r="L2823" s="2">
        <f>_xlfn.RANK.EQ(I2823, INDEX(CFB!$I$2:$I$1048576, MATCH(W2823, CFB!$W$2:$W$1048576, 0)):INDEX(CFB!$I$2:$I$1048576, MATCH(W2823, CFB!$W$2:$W$1048576, 0) + COUNTIF(CFB!$W$2:$W$1048576, W2823) - 1), 0)</f>
        <v>70</v>
      </c>
      <c r="M2823" s="2">
        <f>_xlfn.RANK.EQ(J2823, INDEX(CFB!$J$2:$J$1048576, MATCH(W2823, CFB!$W$2:$W$1048576, 0)):INDEX(CFB!$J$2:$J$1048576, MATCH(W2823, CFB!$W$2:$W$1048576, 0) + COUNTIF(CFB!$W$2:$W$1048576, W2823) - 1))</f>
        <v>59</v>
      </c>
      <c r="N2823" s="2">
        <f>RANK(K2823, INDEX(CFB!$K$2:$K$1048576, MATCH(W2823, CFB!$W$2:$W$1048576, 0)):INDEX(CFB!$K$2:$K$1048576, MATCH(W2823, CFB!$W$2:$W$1048576, 0) + COUNTIF(CFB!$W$2:$W$1048576, W2823) - 1))</f>
        <v>68</v>
      </c>
      <c r="O2823">
        <v>40.72</v>
      </c>
      <c r="P2823">
        <v>13.3</v>
      </c>
      <c r="Q2823">
        <v>7.61</v>
      </c>
      <c r="R2823">
        <v>5.48</v>
      </c>
      <c r="S2823">
        <v>4.33</v>
      </c>
      <c r="T2823">
        <v>2.91</v>
      </c>
      <c r="U2823">
        <v>6.02</v>
      </c>
      <c r="V2823">
        <v>3.97</v>
      </c>
      <c r="W2823">
        <v>2002</v>
      </c>
      <c r="X2823">
        <f t="shared" si="87"/>
        <v>0</v>
      </c>
    </row>
    <row r="2824" spans="1:24" ht="12.75" hidden="1" customHeight="1" x14ac:dyDescent="0.45">
      <c r="A2824">
        <v>69</v>
      </c>
      <c r="B2824" t="s">
        <v>84</v>
      </c>
      <c r="C2824" t="s">
        <v>31</v>
      </c>
      <c r="D2824" s="2" t="str">
        <f t="shared" si="86"/>
        <v>Utah2002</v>
      </c>
      <c r="F2824">
        <v>5</v>
      </c>
      <c r="G2824">
        <v>6</v>
      </c>
      <c r="H2824" s="2">
        <v>0</v>
      </c>
      <c r="I2824">
        <v>-6.01</v>
      </c>
      <c r="J2824">
        <v>3.78</v>
      </c>
      <c r="K2824">
        <v>-2.23</v>
      </c>
      <c r="L2824" s="2">
        <f>_xlfn.RANK.EQ(I2824, INDEX(CFB!$I$2:$I$1048576, MATCH(W2824, CFB!$W$2:$W$1048576, 0)):INDEX(CFB!$I$2:$I$1048576, MATCH(W2824, CFB!$W$2:$W$1048576, 0) + COUNTIF(CFB!$W$2:$W$1048576, W2824) - 1), 0)</f>
        <v>100</v>
      </c>
      <c r="M2824" s="2">
        <f>_xlfn.RANK.EQ(J2824, INDEX(CFB!$J$2:$J$1048576, MATCH(W2824, CFB!$W$2:$W$1048576, 0)):INDEX(CFB!$J$2:$J$1048576, MATCH(W2824, CFB!$W$2:$W$1048576, 0) + COUNTIF(CFB!$W$2:$W$1048576, W2824) - 1))</f>
        <v>37</v>
      </c>
      <c r="N2824" s="2">
        <f>RANK(K2824, INDEX(CFB!$K$2:$K$1048576, MATCH(W2824, CFB!$W$2:$W$1048576, 0)):INDEX(CFB!$K$2:$K$1048576, MATCH(W2824, CFB!$W$2:$W$1048576, 0) + COUNTIF(CFB!$W$2:$W$1048576, W2824) - 1))</f>
        <v>69</v>
      </c>
      <c r="O2824">
        <v>31.86</v>
      </c>
      <c r="P2824">
        <v>9.8800000000000008</v>
      </c>
      <c r="Q2824">
        <v>6.67</v>
      </c>
      <c r="R2824">
        <v>5.76</v>
      </c>
      <c r="S2824">
        <v>4.83</v>
      </c>
      <c r="T2824">
        <v>2.25</v>
      </c>
      <c r="U2824">
        <v>5.89</v>
      </c>
      <c r="V2824">
        <v>3.63</v>
      </c>
      <c r="W2824">
        <v>2002</v>
      </c>
      <c r="X2824">
        <f t="shared" si="87"/>
        <v>0</v>
      </c>
    </row>
    <row r="2825" spans="1:24" ht="12.75" hidden="1" customHeight="1" x14ac:dyDescent="0.45">
      <c r="A2825">
        <v>70</v>
      </c>
      <c r="B2825" t="s">
        <v>95</v>
      </c>
      <c r="C2825" t="s">
        <v>10</v>
      </c>
      <c r="D2825" s="2" t="str">
        <f t="shared" si="86"/>
        <v>Michigan State2002</v>
      </c>
      <c r="F2825">
        <v>4</v>
      </c>
      <c r="G2825">
        <v>8</v>
      </c>
      <c r="H2825" s="2">
        <v>0</v>
      </c>
      <c r="I2825">
        <v>-1.34</v>
      </c>
      <c r="J2825">
        <v>-1.33</v>
      </c>
      <c r="K2825">
        <v>-2.67</v>
      </c>
      <c r="L2825" s="2">
        <f>_xlfn.RANK.EQ(I2825, INDEX(CFB!$I$2:$I$1048576, MATCH(W2825, CFB!$W$2:$W$1048576, 0)):INDEX(CFB!$I$2:$I$1048576, MATCH(W2825, CFB!$W$2:$W$1048576, 0) + COUNTIF(CFB!$W$2:$W$1048576, W2825) - 1), 0)</f>
        <v>73</v>
      </c>
      <c r="M2825" s="2">
        <f>_xlfn.RANK.EQ(J2825, INDEX(CFB!$J$2:$J$1048576, MATCH(W2825, CFB!$W$2:$W$1048576, 0)):INDEX(CFB!$J$2:$J$1048576, MATCH(W2825, CFB!$W$2:$W$1048576, 0) + COUNTIF(CFB!$W$2:$W$1048576, W2825) - 1))</f>
        <v>66</v>
      </c>
      <c r="N2825" s="2">
        <f>RANK(K2825, INDEX(CFB!$K$2:$K$1048576, MATCH(W2825, CFB!$W$2:$W$1048576, 0)):INDEX(CFB!$K$2:$K$1048576, MATCH(W2825, CFB!$W$2:$W$1048576, 0) + COUNTIF(CFB!$W$2:$W$1048576, W2825) - 1))</f>
        <v>70</v>
      </c>
      <c r="O2825">
        <v>39.840000000000003</v>
      </c>
      <c r="P2825">
        <v>18.71</v>
      </c>
      <c r="Q2825">
        <v>8.2200000000000006</v>
      </c>
      <c r="R2825">
        <v>5.67</v>
      </c>
      <c r="S2825">
        <v>5.14</v>
      </c>
      <c r="T2825">
        <v>3.42</v>
      </c>
      <c r="U2825">
        <v>6.65</v>
      </c>
      <c r="V2825">
        <v>4.2699999999999996</v>
      </c>
      <c r="W2825">
        <v>2002</v>
      </c>
      <c r="X2825">
        <f t="shared" si="87"/>
        <v>0</v>
      </c>
    </row>
    <row r="2826" spans="1:24" ht="12.75" hidden="1" customHeight="1" x14ac:dyDescent="0.45">
      <c r="A2826">
        <v>71</v>
      </c>
      <c r="B2826" t="s">
        <v>120</v>
      </c>
      <c r="C2826" t="s">
        <v>180</v>
      </c>
      <c r="D2826" s="2" t="str">
        <f t="shared" si="86"/>
        <v>Arizona2002</v>
      </c>
      <c r="F2826">
        <v>4</v>
      </c>
      <c r="G2826">
        <v>8</v>
      </c>
      <c r="H2826" s="2">
        <v>0</v>
      </c>
      <c r="I2826">
        <v>-5.28</v>
      </c>
      <c r="J2826">
        <v>2.5499999999999998</v>
      </c>
      <c r="K2826">
        <v>-2.73</v>
      </c>
      <c r="L2826" s="2">
        <f>_xlfn.RANK.EQ(I2826, INDEX(CFB!$I$2:$I$1048576, MATCH(W2826, CFB!$W$2:$W$1048576, 0)):INDEX(CFB!$I$2:$I$1048576, MATCH(W2826, CFB!$W$2:$W$1048576, 0) + COUNTIF(CFB!$W$2:$W$1048576, W2826) - 1), 0)</f>
        <v>97</v>
      </c>
      <c r="M2826" s="2">
        <f>_xlfn.RANK.EQ(J2826, INDEX(CFB!$J$2:$J$1048576, MATCH(W2826, CFB!$W$2:$W$1048576, 0)):INDEX(CFB!$J$2:$J$1048576, MATCH(W2826, CFB!$W$2:$W$1048576, 0) + COUNTIF(CFB!$W$2:$W$1048576, W2826) - 1))</f>
        <v>45</v>
      </c>
      <c r="N2826" s="2">
        <f>RANK(K2826, INDEX(CFB!$K$2:$K$1048576, MATCH(W2826, CFB!$W$2:$W$1048576, 0)):INDEX(CFB!$K$2:$K$1048576, MATCH(W2826, CFB!$W$2:$W$1048576, 0) + COUNTIF(CFB!$W$2:$W$1048576, W2826) - 1))</f>
        <v>71</v>
      </c>
      <c r="O2826">
        <v>34.369999999999997</v>
      </c>
      <c r="P2826">
        <v>11.2</v>
      </c>
      <c r="Q2826">
        <v>9.31</v>
      </c>
      <c r="R2826">
        <v>6.25</v>
      </c>
      <c r="S2826">
        <v>2.8</v>
      </c>
      <c r="T2826">
        <v>3.18</v>
      </c>
      <c r="U2826">
        <v>6.45</v>
      </c>
      <c r="V2826">
        <v>4.25</v>
      </c>
      <c r="W2826">
        <v>2002</v>
      </c>
      <c r="X2826">
        <f t="shared" si="87"/>
        <v>0</v>
      </c>
    </row>
    <row r="2827" spans="1:24" ht="12.75" hidden="1" customHeight="1" x14ac:dyDescent="0.45">
      <c r="A2827">
        <v>72</v>
      </c>
      <c r="B2827" t="s">
        <v>141</v>
      </c>
      <c r="C2827" t="s">
        <v>31</v>
      </c>
      <c r="D2827" s="2" t="str">
        <f t="shared" si="86"/>
        <v>New Mexico2002</v>
      </c>
      <c r="F2827">
        <v>7</v>
      </c>
      <c r="G2827">
        <v>7</v>
      </c>
      <c r="H2827" s="2">
        <v>0</v>
      </c>
      <c r="I2827">
        <v>-4.07</v>
      </c>
      <c r="J2827">
        <v>1.04</v>
      </c>
      <c r="K2827">
        <v>-3.03</v>
      </c>
      <c r="L2827" s="2">
        <f>_xlfn.RANK.EQ(I2827, INDEX(CFB!$I$2:$I$1048576, MATCH(W2827, CFB!$W$2:$W$1048576, 0)):INDEX(CFB!$I$2:$I$1048576, MATCH(W2827, CFB!$W$2:$W$1048576, 0) + COUNTIF(CFB!$W$2:$W$1048576, W2827) - 1), 0)</f>
        <v>92</v>
      </c>
      <c r="M2827" s="2">
        <f>_xlfn.RANK.EQ(J2827, INDEX(CFB!$J$2:$J$1048576, MATCH(W2827, CFB!$W$2:$W$1048576, 0)):INDEX(CFB!$J$2:$J$1048576, MATCH(W2827, CFB!$W$2:$W$1048576, 0) + COUNTIF(CFB!$W$2:$W$1048576, W2827) - 1))</f>
        <v>51</v>
      </c>
      <c r="N2827" s="2">
        <f>RANK(K2827, INDEX(CFB!$K$2:$K$1048576, MATCH(W2827, CFB!$W$2:$W$1048576, 0)):INDEX(CFB!$K$2:$K$1048576, MATCH(W2827, CFB!$W$2:$W$1048576, 0) + COUNTIF(CFB!$W$2:$W$1048576, W2827) - 1))</f>
        <v>72</v>
      </c>
      <c r="O2827">
        <v>33.29</v>
      </c>
      <c r="P2827">
        <v>14.18</v>
      </c>
      <c r="Q2827">
        <v>6.42</v>
      </c>
      <c r="R2827">
        <v>5.73</v>
      </c>
      <c r="S2827">
        <v>4.92</v>
      </c>
      <c r="T2827">
        <v>2.42</v>
      </c>
      <c r="U2827">
        <v>5.66</v>
      </c>
      <c r="V2827">
        <v>3.7</v>
      </c>
      <c r="W2827">
        <v>2002</v>
      </c>
      <c r="X2827">
        <f t="shared" si="87"/>
        <v>0</v>
      </c>
    </row>
    <row r="2828" spans="1:24" ht="12.75" hidden="1" customHeight="1" x14ac:dyDescent="0.45">
      <c r="A2828">
        <v>73</v>
      </c>
      <c r="B2828" t="s">
        <v>112</v>
      </c>
      <c r="C2828" t="s">
        <v>180</v>
      </c>
      <c r="D2828" s="2" t="str">
        <f t="shared" si="86"/>
        <v>Stanford2002</v>
      </c>
      <c r="F2828">
        <v>2</v>
      </c>
      <c r="G2828">
        <v>9</v>
      </c>
      <c r="H2828" s="2">
        <v>0</v>
      </c>
      <c r="I2828">
        <v>-2.86</v>
      </c>
      <c r="J2828">
        <v>-1.64</v>
      </c>
      <c r="K2828">
        <v>-4.5</v>
      </c>
      <c r="L2828" s="2">
        <f>_xlfn.RANK.EQ(I2828, INDEX(CFB!$I$2:$I$1048576, MATCH(W2828, CFB!$W$2:$W$1048576, 0)):INDEX(CFB!$I$2:$I$1048576, MATCH(W2828, CFB!$W$2:$W$1048576, 0) + COUNTIF(CFB!$W$2:$W$1048576, W2828) - 1), 0)</f>
        <v>83</v>
      </c>
      <c r="M2828" s="2">
        <f>_xlfn.RANK.EQ(J2828, INDEX(CFB!$J$2:$J$1048576, MATCH(W2828, CFB!$W$2:$W$1048576, 0)):INDEX(CFB!$J$2:$J$1048576, MATCH(W2828, CFB!$W$2:$W$1048576, 0) + COUNTIF(CFB!$W$2:$W$1048576, W2828) - 1))</f>
        <v>69</v>
      </c>
      <c r="N2828" s="2">
        <f>RANK(K2828, INDEX(CFB!$K$2:$K$1048576, MATCH(W2828, CFB!$W$2:$W$1048576, 0)):INDEX(CFB!$K$2:$K$1048576, MATCH(W2828, CFB!$W$2:$W$1048576, 0) + COUNTIF(CFB!$W$2:$W$1048576, W2828) - 1))</f>
        <v>73</v>
      </c>
      <c r="O2828">
        <v>37.78</v>
      </c>
      <c r="P2828">
        <v>16.25</v>
      </c>
      <c r="Q2828">
        <v>6.73</v>
      </c>
      <c r="R2828">
        <v>5.92</v>
      </c>
      <c r="S2828">
        <v>4.83</v>
      </c>
      <c r="T2828">
        <v>3.1</v>
      </c>
      <c r="U2828">
        <v>5.77</v>
      </c>
      <c r="V2828">
        <v>4.1900000000000004</v>
      </c>
      <c r="W2828">
        <v>2002</v>
      </c>
      <c r="X2828">
        <f t="shared" si="87"/>
        <v>0</v>
      </c>
    </row>
    <row r="2829" spans="1:24" ht="12.75" hidden="1" customHeight="1" x14ac:dyDescent="0.45">
      <c r="A2829">
        <v>74</v>
      </c>
      <c r="B2829" t="s">
        <v>53</v>
      </c>
      <c r="C2829" t="s">
        <v>179</v>
      </c>
      <c r="D2829" s="2" t="str">
        <f t="shared" si="86"/>
        <v>Syracuse2002</v>
      </c>
      <c r="F2829">
        <v>4</v>
      </c>
      <c r="G2829">
        <v>8</v>
      </c>
      <c r="H2829" s="2">
        <v>0</v>
      </c>
      <c r="I2829">
        <v>3.02</v>
      </c>
      <c r="J2829">
        <v>-7.65</v>
      </c>
      <c r="K2829">
        <v>-4.63</v>
      </c>
      <c r="L2829" s="2">
        <f>_xlfn.RANK.EQ(I2829, INDEX(CFB!$I$2:$I$1048576, MATCH(W2829, CFB!$W$2:$W$1048576, 0)):INDEX(CFB!$I$2:$I$1048576, MATCH(W2829, CFB!$W$2:$W$1048576, 0) + COUNTIF(CFB!$W$2:$W$1048576, W2829) - 1), 0)</f>
        <v>42</v>
      </c>
      <c r="M2829" s="2">
        <f>_xlfn.RANK.EQ(J2829, INDEX(CFB!$J$2:$J$1048576, MATCH(W2829, CFB!$W$2:$W$1048576, 0)):INDEX(CFB!$J$2:$J$1048576, MATCH(W2829, CFB!$W$2:$W$1048576, 0) + COUNTIF(CFB!$W$2:$W$1048576, W2829) - 1))</f>
        <v>102</v>
      </c>
      <c r="N2829" s="2">
        <f>RANK(K2829, INDEX(CFB!$K$2:$K$1048576, MATCH(W2829, CFB!$W$2:$W$1048576, 0)):INDEX(CFB!$K$2:$K$1048576, MATCH(W2829, CFB!$W$2:$W$1048576, 0) + COUNTIF(CFB!$W$2:$W$1048576, W2829) - 1))</f>
        <v>74</v>
      </c>
      <c r="O2829">
        <v>43.46</v>
      </c>
      <c r="P2829">
        <v>21.24</v>
      </c>
      <c r="Q2829">
        <v>8.1</v>
      </c>
      <c r="R2829">
        <v>8.32</v>
      </c>
      <c r="S2829">
        <v>5.37</v>
      </c>
      <c r="T2829">
        <v>3.26</v>
      </c>
      <c r="U2829">
        <v>6.56</v>
      </c>
      <c r="V2829">
        <v>5.35</v>
      </c>
      <c r="W2829">
        <v>2002</v>
      </c>
      <c r="X2829">
        <f t="shared" si="87"/>
        <v>0</v>
      </c>
    </row>
    <row r="2830" spans="1:24" ht="12.75" hidden="1" customHeight="1" x14ac:dyDescent="0.45">
      <c r="A2830">
        <v>75</v>
      </c>
      <c r="B2830" t="s">
        <v>149</v>
      </c>
      <c r="C2830" t="s">
        <v>174</v>
      </c>
      <c r="D2830" s="2" t="str">
        <f t="shared" si="86"/>
        <v>New Mexico State2002</v>
      </c>
      <c r="F2830">
        <v>7</v>
      </c>
      <c r="G2830">
        <v>5</v>
      </c>
      <c r="H2830" s="2">
        <v>0</v>
      </c>
      <c r="I2830">
        <v>-0.22</v>
      </c>
      <c r="J2830">
        <v>-4.84</v>
      </c>
      <c r="K2830">
        <v>-5.05</v>
      </c>
      <c r="L2830" s="2">
        <f>_xlfn.RANK.EQ(I2830, INDEX(CFB!$I$2:$I$1048576, MATCH(W2830, CFB!$W$2:$W$1048576, 0)):INDEX(CFB!$I$2:$I$1048576, MATCH(W2830, CFB!$W$2:$W$1048576, 0) + COUNTIF(CFB!$W$2:$W$1048576, W2830) - 1), 0)</f>
        <v>66</v>
      </c>
      <c r="M2830" s="2">
        <f>_xlfn.RANK.EQ(J2830, INDEX(CFB!$J$2:$J$1048576, MATCH(W2830, CFB!$W$2:$W$1048576, 0)):INDEX(CFB!$J$2:$J$1048576, MATCH(W2830, CFB!$W$2:$W$1048576, 0) + COUNTIF(CFB!$W$2:$W$1048576, W2830) - 1))</f>
        <v>91</v>
      </c>
      <c r="N2830" s="2">
        <f>RANK(K2830, INDEX(CFB!$K$2:$K$1048576, MATCH(W2830, CFB!$W$2:$W$1048576, 0)):INDEX(CFB!$K$2:$K$1048576, MATCH(W2830, CFB!$W$2:$W$1048576, 0) + COUNTIF(CFB!$W$2:$W$1048576, W2830) - 1))</f>
        <v>75</v>
      </c>
      <c r="O2830">
        <v>35.78</v>
      </c>
      <c r="P2830">
        <v>19.600000000000001</v>
      </c>
      <c r="Q2830">
        <v>8.8699999999999992</v>
      </c>
      <c r="R2830">
        <v>6.68</v>
      </c>
      <c r="S2830">
        <v>5.18</v>
      </c>
      <c r="T2830">
        <v>4.0199999999999996</v>
      </c>
      <c r="U2830">
        <v>6.55</v>
      </c>
      <c r="V2830">
        <v>4.97</v>
      </c>
      <c r="W2830">
        <v>2002</v>
      </c>
      <c r="X2830">
        <f t="shared" si="87"/>
        <v>0</v>
      </c>
    </row>
    <row r="2831" spans="1:24" ht="12.75" hidden="1" customHeight="1" x14ac:dyDescent="0.45">
      <c r="A2831">
        <v>76</v>
      </c>
      <c r="B2831" t="s">
        <v>144</v>
      </c>
      <c r="C2831" t="s">
        <v>179</v>
      </c>
      <c r="D2831" s="2" t="str">
        <f t="shared" si="86"/>
        <v>Temple2002</v>
      </c>
      <c r="F2831">
        <v>4</v>
      </c>
      <c r="G2831">
        <v>8</v>
      </c>
      <c r="H2831" s="2">
        <v>0</v>
      </c>
      <c r="I2831">
        <v>-2.79</v>
      </c>
      <c r="J2831">
        <v>-2.44</v>
      </c>
      <c r="K2831">
        <v>-5.22</v>
      </c>
      <c r="L2831" s="2">
        <f>_xlfn.RANK.EQ(I2831, INDEX(CFB!$I$2:$I$1048576, MATCH(W2831, CFB!$W$2:$W$1048576, 0)):INDEX(CFB!$I$2:$I$1048576, MATCH(W2831, CFB!$W$2:$W$1048576, 0) + COUNTIF(CFB!$W$2:$W$1048576, W2831) - 1), 0)</f>
        <v>81</v>
      </c>
      <c r="M2831" s="2">
        <f>_xlfn.RANK.EQ(J2831, INDEX(CFB!$J$2:$J$1048576, MATCH(W2831, CFB!$W$2:$W$1048576, 0)):INDEX(CFB!$J$2:$J$1048576, MATCH(W2831, CFB!$W$2:$W$1048576, 0) + COUNTIF(CFB!$W$2:$W$1048576, W2831) - 1))</f>
        <v>73</v>
      </c>
      <c r="N2831" s="2">
        <f>RANK(K2831, INDEX(CFB!$K$2:$K$1048576, MATCH(W2831, CFB!$W$2:$W$1048576, 0)):INDEX(CFB!$K$2:$K$1048576, MATCH(W2831, CFB!$W$2:$W$1048576, 0) + COUNTIF(CFB!$W$2:$W$1048576, W2831) - 1))</f>
        <v>76</v>
      </c>
      <c r="O2831">
        <v>35.369999999999997</v>
      </c>
      <c r="P2831">
        <v>15.04</v>
      </c>
      <c r="Q2831">
        <v>7.12</v>
      </c>
      <c r="R2831">
        <v>5.78</v>
      </c>
      <c r="S2831">
        <v>4.5599999999999996</v>
      </c>
      <c r="T2831">
        <v>1.83</v>
      </c>
      <c r="U2831">
        <v>5.76</v>
      </c>
      <c r="V2831">
        <v>3.51</v>
      </c>
      <c r="W2831">
        <v>2002</v>
      </c>
      <c r="X2831">
        <f t="shared" si="87"/>
        <v>0</v>
      </c>
    </row>
    <row r="2832" spans="1:24" ht="12.75" hidden="1" customHeight="1" x14ac:dyDescent="0.45">
      <c r="A2832">
        <v>77</v>
      </c>
      <c r="B2832" t="s">
        <v>75</v>
      </c>
      <c r="C2832" t="s">
        <v>23</v>
      </c>
      <c r="D2832" s="2" t="str">
        <f t="shared" si="86"/>
        <v>North Carolina2002</v>
      </c>
      <c r="F2832">
        <v>3</v>
      </c>
      <c r="G2832">
        <v>9</v>
      </c>
      <c r="H2832" s="2">
        <v>0</v>
      </c>
      <c r="I2832">
        <v>-3.33</v>
      </c>
      <c r="J2832">
        <v>-2.19</v>
      </c>
      <c r="K2832">
        <v>-5.52</v>
      </c>
      <c r="L2832" s="2">
        <f>_xlfn.RANK.EQ(I2832, INDEX(CFB!$I$2:$I$1048576, MATCH(W2832, CFB!$W$2:$W$1048576, 0)):INDEX(CFB!$I$2:$I$1048576, MATCH(W2832, CFB!$W$2:$W$1048576, 0) + COUNTIF(CFB!$W$2:$W$1048576, W2832) - 1), 0)</f>
        <v>87</v>
      </c>
      <c r="M2832" s="2">
        <f>_xlfn.RANK.EQ(J2832, INDEX(CFB!$J$2:$J$1048576, MATCH(W2832, CFB!$W$2:$W$1048576, 0)):INDEX(CFB!$J$2:$J$1048576, MATCH(W2832, CFB!$W$2:$W$1048576, 0) + COUNTIF(CFB!$W$2:$W$1048576, W2832) - 1))</f>
        <v>71</v>
      </c>
      <c r="N2832" s="2">
        <f>RANK(K2832, INDEX(CFB!$K$2:$K$1048576, MATCH(W2832, CFB!$W$2:$W$1048576, 0)):INDEX(CFB!$K$2:$K$1048576, MATCH(W2832, CFB!$W$2:$W$1048576, 0) + COUNTIF(CFB!$W$2:$W$1048576, W2832) - 1))</f>
        <v>77</v>
      </c>
      <c r="O2832">
        <v>35.14</v>
      </c>
      <c r="P2832">
        <v>18.62</v>
      </c>
      <c r="Q2832">
        <v>8.5</v>
      </c>
      <c r="R2832">
        <v>7.72</v>
      </c>
      <c r="S2832">
        <v>4.13</v>
      </c>
      <c r="T2832">
        <v>3.79</v>
      </c>
      <c r="U2832">
        <v>6.42</v>
      </c>
      <c r="V2832">
        <v>5.03</v>
      </c>
      <c r="W2832">
        <v>2002</v>
      </c>
      <c r="X2832">
        <f t="shared" si="87"/>
        <v>0</v>
      </c>
    </row>
    <row r="2833" spans="1:24" ht="12.75" hidden="1" customHeight="1" x14ac:dyDescent="0.45">
      <c r="A2833">
        <v>78</v>
      </c>
      <c r="B2833" t="s">
        <v>32</v>
      </c>
      <c r="C2833" t="s">
        <v>31</v>
      </c>
      <c r="D2833" s="2" t="str">
        <f t="shared" si="86"/>
        <v>BYU2002</v>
      </c>
      <c r="F2833">
        <v>5</v>
      </c>
      <c r="G2833">
        <v>7</v>
      </c>
      <c r="H2833" s="2">
        <v>0</v>
      </c>
      <c r="I2833">
        <v>-5.2</v>
      </c>
      <c r="J2833">
        <v>-0.79</v>
      </c>
      <c r="K2833">
        <v>-5.99</v>
      </c>
      <c r="L2833" s="2">
        <f>_xlfn.RANK.EQ(I2833, INDEX(CFB!$I$2:$I$1048576, MATCH(W2833, CFB!$W$2:$W$1048576, 0)):INDEX(CFB!$I$2:$I$1048576, MATCH(W2833, CFB!$W$2:$W$1048576, 0) + COUNTIF(CFB!$W$2:$W$1048576, W2833) - 1), 0)</f>
        <v>96</v>
      </c>
      <c r="M2833" s="2">
        <f>_xlfn.RANK.EQ(J2833, INDEX(CFB!$J$2:$J$1048576, MATCH(W2833, CFB!$W$2:$W$1048576, 0)):INDEX(CFB!$J$2:$J$1048576, MATCH(W2833, CFB!$W$2:$W$1048576, 0) + COUNTIF(CFB!$W$2:$W$1048576, W2833) - 1))</f>
        <v>60</v>
      </c>
      <c r="N2833" s="2">
        <f>RANK(K2833, INDEX(CFB!$K$2:$K$1048576, MATCH(W2833, CFB!$W$2:$W$1048576, 0)):INDEX(CFB!$K$2:$K$1048576, MATCH(W2833, CFB!$W$2:$W$1048576, 0) + COUNTIF(CFB!$W$2:$W$1048576, W2833) - 1))</f>
        <v>78</v>
      </c>
      <c r="O2833">
        <v>31.48</v>
      </c>
      <c r="P2833">
        <v>16.559999999999999</v>
      </c>
      <c r="Q2833">
        <v>6.63</v>
      </c>
      <c r="R2833">
        <v>5.86</v>
      </c>
      <c r="S2833">
        <v>4.22</v>
      </c>
      <c r="T2833">
        <v>3.07</v>
      </c>
      <c r="U2833">
        <v>5.77</v>
      </c>
      <c r="V2833">
        <v>3.92</v>
      </c>
      <c r="W2833">
        <v>2002</v>
      </c>
      <c r="X2833">
        <f t="shared" si="87"/>
        <v>0</v>
      </c>
    </row>
    <row r="2834" spans="1:24" ht="12.75" hidden="1" customHeight="1" x14ac:dyDescent="0.45">
      <c r="A2834">
        <v>79</v>
      </c>
      <c r="B2834" t="s">
        <v>130</v>
      </c>
      <c r="C2834" t="s">
        <v>178</v>
      </c>
      <c r="D2834" s="2" t="str">
        <f t="shared" si="86"/>
        <v>Nevada2002</v>
      </c>
      <c r="F2834">
        <v>5</v>
      </c>
      <c r="G2834">
        <v>7</v>
      </c>
      <c r="H2834" s="2">
        <v>0</v>
      </c>
      <c r="I2834">
        <v>-0.38</v>
      </c>
      <c r="J2834">
        <v>-5.96</v>
      </c>
      <c r="K2834">
        <v>-6.33</v>
      </c>
      <c r="L2834" s="2">
        <f>_xlfn.RANK.EQ(I2834, INDEX(CFB!$I$2:$I$1048576, MATCH(W2834, CFB!$W$2:$W$1048576, 0)):INDEX(CFB!$I$2:$I$1048576, MATCH(W2834, CFB!$W$2:$W$1048576, 0) + COUNTIF(CFB!$W$2:$W$1048576, W2834) - 1), 0)</f>
        <v>68</v>
      </c>
      <c r="M2834" s="2">
        <f>_xlfn.RANK.EQ(J2834, INDEX(CFB!$J$2:$J$1048576, MATCH(W2834, CFB!$W$2:$W$1048576, 0)):INDEX(CFB!$J$2:$J$1048576, MATCH(W2834, CFB!$W$2:$W$1048576, 0) + COUNTIF(CFB!$W$2:$W$1048576, W2834) - 1))</f>
        <v>97</v>
      </c>
      <c r="N2834" s="2">
        <f>RANK(K2834, INDEX(CFB!$K$2:$K$1048576, MATCH(W2834, CFB!$W$2:$W$1048576, 0)):INDEX(CFB!$K$2:$K$1048576, MATCH(W2834, CFB!$W$2:$W$1048576, 0) + COUNTIF(CFB!$W$2:$W$1048576, W2834) - 1))</f>
        <v>79</v>
      </c>
      <c r="O2834">
        <v>35.590000000000003</v>
      </c>
      <c r="P2834">
        <v>21.15</v>
      </c>
      <c r="Q2834">
        <v>7.93</v>
      </c>
      <c r="R2834">
        <v>7.46</v>
      </c>
      <c r="S2834">
        <v>4.6399999999999997</v>
      </c>
      <c r="T2834">
        <v>3.79</v>
      </c>
      <c r="U2834">
        <v>6.61</v>
      </c>
      <c r="V2834">
        <v>5.14</v>
      </c>
      <c r="W2834">
        <v>2002</v>
      </c>
      <c r="X2834">
        <f t="shared" si="87"/>
        <v>0</v>
      </c>
    </row>
    <row r="2835" spans="1:24" ht="12.75" hidden="1" customHeight="1" x14ac:dyDescent="0.45">
      <c r="A2835">
        <v>80</v>
      </c>
      <c r="B2835" t="s">
        <v>50</v>
      </c>
      <c r="C2835" t="s">
        <v>31</v>
      </c>
      <c r="D2835" s="2" t="str">
        <f t="shared" si="86"/>
        <v>Nevada-Las Vegas2002</v>
      </c>
      <c r="F2835">
        <v>5</v>
      </c>
      <c r="G2835">
        <v>7</v>
      </c>
      <c r="H2835" s="2">
        <v>0</v>
      </c>
      <c r="I2835">
        <v>-1.51</v>
      </c>
      <c r="J2835">
        <v>-4.95</v>
      </c>
      <c r="K2835">
        <v>-6.46</v>
      </c>
      <c r="L2835" s="2">
        <f>_xlfn.RANK.EQ(I2835, INDEX(CFB!$I$2:$I$1048576, MATCH(W2835, CFB!$W$2:$W$1048576, 0)):INDEX(CFB!$I$2:$I$1048576, MATCH(W2835, CFB!$W$2:$W$1048576, 0) + COUNTIF(CFB!$W$2:$W$1048576, W2835) - 1), 0)</f>
        <v>74</v>
      </c>
      <c r="M2835" s="2">
        <f>_xlfn.RANK.EQ(J2835, INDEX(CFB!$J$2:$J$1048576, MATCH(W2835, CFB!$W$2:$W$1048576, 0)):INDEX(CFB!$J$2:$J$1048576, MATCH(W2835, CFB!$W$2:$W$1048576, 0) + COUNTIF(CFB!$W$2:$W$1048576, W2835) - 1))</f>
        <v>93</v>
      </c>
      <c r="N2835" s="2">
        <f>RANK(K2835, INDEX(CFB!$K$2:$K$1048576, MATCH(W2835, CFB!$W$2:$W$1048576, 0)):INDEX(CFB!$K$2:$K$1048576, MATCH(W2835, CFB!$W$2:$W$1048576, 0) + COUNTIF(CFB!$W$2:$W$1048576, W2835) - 1))</f>
        <v>80</v>
      </c>
      <c r="O2835">
        <v>35.04</v>
      </c>
      <c r="P2835">
        <v>19.36</v>
      </c>
      <c r="Q2835">
        <v>7.43</v>
      </c>
      <c r="R2835">
        <v>6.51</v>
      </c>
      <c r="S2835">
        <v>6.01</v>
      </c>
      <c r="T2835">
        <v>3.07</v>
      </c>
      <c r="U2835">
        <v>6.8</v>
      </c>
      <c r="V2835">
        <v>4.38</v>
      </c>
      <c r="W2835">
        <v>2002</v>
      </c>
      <c r="X2835">
        <f t="shared" si="87"/>
        <v>0</v>
      </c>
    </row>
    <row r="2836" spans="1:24" ht="12.75" hidden="1" customHeight="1" x14ac:dyDescent="0.45">
      <c r="A2836">
        <v>81</v>
      </c>
      <c r="B2836" t="s">
        <v>117</v>
      </c>
      <c r="C2836" t="s">
        <v>161</v>
      </c>
      <c r="D2836" s="2" t="str">
        <f t="shared" si="86"/>
        <v>Western Michigan2002</v>
      </c>
      <c r="F2836">
        <v>4</v>
      </c>
      <c r="G2836">
        <v>8</v>
      </c>
      <c r="H2836" s="2">
        <v>0</v>
      </c>
      <c r="I2836">
        <v>-3.23</v>
      </c>
      <c r="J2836">
        <v>-3.43</v>
      </c>
      <c r="K2836">
        <v>-6.65</v>
      </c>
      <c r="L2836" s="2">
        <f>_xlfn.RANK.EQ(I2836, INDEX(CFB!$I$2:$I$1048576, MATCH(W2836, CFB!$W$2:$W$1048576, 0)):INDEX(CFB!$I$2:$I$1048576, MATCH(W2836, CFB!$W$2:$W$1048576, 0) + COUNTIF(CFB!$W$2:$W$1048576, W2836) - 1), 0)</f>
        <v>86</v>
      </c>
      <c r="M2836" s="2">
        <f>_xlfn.RANK.EQ(J2836, INDEX(CFB!$J$2:$J$1048576, MATCH(W2836, CFB!$W$2:$W$1048576, 0)):INDEX(CFB!$J$2:$J$1048576, MATCH(W2836, CFB!$W$2:$W$1048576, 0) + COUNTIF(CFB!$W$2:$W$1048576, W2836) - 1))</f>
        <v>83</v>
      </c>
      <c r="N2836" s="2">
        <f>RANK(K2836, INDEX(CFB!$K$2:$K$1048576, MATCH(W2836, CFB!$W$2:$W$1048576, 0)):INDEX(CFB!$K$2:$K$1048576, MATCH(W2836, CFB!$W$2:$W$1048576, 0) + COUNTIF(CFB!$W$2:$W$1048576, W2836) - 1))</f>
        <v>81</v>
      </c>
      <c r="O2836">
        <v>34.25</v>
      </c>
      <c r="P2836">
        <v>16.690000000000001</v>
      </c>
      <c r="Q2836">
        <v>6.95</v>
      </c>
      <c r="R2836">
        <v>5.26</v>
      </c>
      <c r="S2836">
        <v>4.03</v>
      </c>
      <c r="T2836">
        <v>2.78</v>
      </c>
      <c r="U2836">
        <v>5.77</v>
      </c>
      <c r="V2836">
        <v>3.75</v>
      </c>
      <c r="W2836">
        <v>2002</v>
      </c>
      <c r="X2836">
        <f t="shared" si="87"/>
        <v>0</v>
      </c>
    </row>
    <row r="2837" spans="1:24" ht="12.75" hidden="1" customHeight="1" x14ac:dyDescent="0.45">
      <c r="A2837">
        <v>82</v>
      </c>
      <c r="B2837" t="s">
        <v>60</v>
      </c>
      <c r="C2837" t="s">
        <v>23</v>
      </c>
      <c r="D2837" s="2" t="str">
        <f t="shared" si="86"/>
        <v>Duke2002</v>
      </c>
      <c r="F2837">
        <v>2</v>
      </c>
      <c r="G2837">
        <v>10</v>
      </c>
      <c r="H2837" s="2">
        <v>0</v>
      </c>
      <c r="I2837">
        <v>-5.97</v>
      </c>
      <c r="J2837">
        <v>-1.08</v>
      </c>
      <c r="K2837">
        <v>-7.05</v>
      </c>
      <c r="L2837" s="2">
        <f>_xlfn.RANK.EQ(I2837, INDEX(CFB!$I$2:$I$1048576, MATCH(W2837, CFB!$W$2:$W$1048576, 0)):INDEX(CFB!$I$2:$I$1048576, MATCH(W2837, CFB!$W$2:$W$1048576, 0) + COUNTIF(CFB!$W$2:$W$1048576, W2837) - 1), 0)</f>
        <v>99</v>
      </c>
      <c r="M2837" s="2">
        <f>_xlfn.RANK.EQ(J2837, INDEX(CFB!$J$2:$J$1048576, MATCH(W2837, CFB!$W$2:$W$1048576, 0)):INDEX(CFB!$J$2:$J$1048576, MATCH(W2837, CFB!$W$2:$W$1048576, 0) + COUNTIF(CFB!$W$2:$W$1048576, W2837) - 1))</f>
        <v>63</v>
      </c>
      <c r="N2837" s="2">
        <f>RANK(K2837, INDEX(CFB!$K$2:$K$1048576, MATCH(W2837, CFB!$W$2:$W$1048576, 0)):INDEX(CFB!$K$2:$K$1048576, MATCH(W2837, CFB!$W$2:$W$1048576, 0) + COUNTIF(CFB!$W$2:$W$1048576, W2837) - 1))</f>
        <v>82</v>
      </c>
      <c r="O2837">
        <v>32.04</v>
      </c>
      <c r="P2837">
        <v>15.15</v>
      </c>
      <c r="Q2837">
        <v>6.81</v>
      </c>
      <c r="R2837">
        <v>6.4</v>
      </c>
      <c r="S2837">
        <v>4.8499999999999996</v>
      </c>
      <c r="T2837">
        <v>2.29</v>
      </c>
      <c r="U2837">
        <v>5.93</v>
      </c>
      <c r="V2837">
        <v>4.2300000000000004</v>
      </c>
      <c r="W2837">
        <v>2002</v>
      </c>
      <c r="X2837">
        <f t="shared" si="87"/>
        <v>0</v>
      </c>
    </row>
    <row r="2838" spans="1:24" ht="12.75" hidden="1" customHeight="1" x14ac:dyDescent="0.45">
      <c r="A2838">
        <v>83</v>
      </c>
      <c r="B2838" t="s">
        <v>114</v>
      </c>
      <c r="C2838" t="s">
        <v>178</v>
      </c>
      <c r="D2838" s="2" t="str">
        <f t="shared" si="86"/>
        <v>San Jose State2002</v>
      </c>
      <c r="F2838">
        <v>6</v>
      </c>
      <c r="G2838">
        <v>7</v>
      </c>
      <c r="H2838" s="2">
        <v>0</v>
      </c>
      <c r="I2838">
        <v>1.56</v>
      </c>
      <c r="J2838">
        <v>-8.6999999999999993</v>
      </c>
      <c r="K2838">
        <v>-7.13</v>
      </c>
      <c r="L2838" s="2">
        <f>_xlfn.RANK.EQ(I2838, INDEX(CFB!$I$2:$I$1048576, MATCH(W2838, CFB!$W$2:$W$1048576, 0)):INDEX(CFB!$I$2:$I$1048576, MATCH(W2838, CFB!$W$2:$W$1048576, 0) + COUNTIF(CFB!$W$2:$W$1048576, W2838) - 1), 0)</f>
        <v>58</v>
      </c>
      <c r="M2838" s="2">
        <f>_xlfn.RANK.EQ(J2838, INDEX(CFB!$J$2:$J$1048576, MATCH(W2838, CFB!$W$2:$W$1048576, 0)):INDEX(CFB!$J$2:$J$1048576, MATCH(W2838, CFB!$W$2:$W$1048576, 0) + COUNTIF(CFB!$W$2:$W$1048576, W2838) - 1))</f>
        <v>105</v>
      </c>
      <c r="N2838" s="2">
        <f>RANK(K2838, INDEX(CFB!$K$2:$K$1048576, MATCH(W2838, CFB!$W$2:$W$1048576, 0)):INDEX(CFB!$K$2:$K$1048576, MATCH(W2838, CFB!$W$2:$W$1048576, 0) + COUNTIF(CFB!$W$2:$W$1048576, W2838) - 1))</f>
        <v>83</v>
      </c>
      <c r="O2838">
        <v>38.200000000000003</v>
      </c>
      <c r="P2838">
        <v>26.38</v>
      </c>
      <c r="Q2838">
        <v>7.58</v>
      </c>
      <c r="R2838">
        <v>7.57</v>
      </c>
      <c r="S2838">
        <v>4.2699999999999996</v>
      </c>
      <c r="T2838">
        <v>4.1399999999999997</v>
      </c>
      <c r="U2838">
        <v>6.26</v>
      </c>
      <c r="V2838">
        <v>5.51</v>
      </c>
      <c r="W2838">
        <v>2002</v>
      </c>
      <c r="X2838">
        <f t="shared" si="87"/>
        <v>0</v>
      </c>
    </row>
    <row r="2839" spans="1:24" ht="12.75" hidden="1" customHeight="1" x14ac:dyDescent="0.45">
      <c r="A2839">
        <v>84</v>
      </c>
      <c r="B2839" t="s">
        <v>108</v>
      </c>
      <c r="C2839" t="s">
        <v>100</v>
      </c>
      <c r="D2839" s="2" t="str">
        <f t="shared" si="86"/>
        <v>East Carolina2002</v>
      </c>
      <c r="F2839">
        <v>4</v>
      </c>
      <c r="G2839">
        <v>8</v>
      </c>
      <c r="H2839" s="2">
        <v>0</v>
      </c>
      <c r="I2839">
        <v>2.15</v>
      </c>
      <c r="J2839">
        <v>-9.3000000000000007</v>
      </c>
      <c r="K2839">
        <v>-7.15</v>
      </c>
      <c r="L2839" s="2">
        <f>_xlfn.RANK.EQ(I2839, INDEX(CFB!$I$2:$I$1048576, MATCH(W2839, CFB!$W$2:$W$1048576, 0)):INDEX(CFB!$I$2:$I$1048576, MATCH(W2839, CFB!$W$2:$W$1048576, 0) + COUNTIF(CFB!$W$2:$W$1048576, W2839) - 1), 0)</f>
        <v>53</v>
      </c>
      <c r="M2839" s="2">
        <f>_xlfn.RANK.EQ(J2839, INDEX(CFB!$J$2:$J$1048576, MATCH(W2839, CFB!$W$2:$W$1048576, 0)):INDEX(CFB!$J$2:$J$1048576, MATCH(W2839, CFB!$W$2:$W$1048576, 0) + COUNTIF(CFB!$W$2:$W$1048576, W2839) - 1))</f>
        <v>109</v>
      </c>
      <c r="N2839" s="2">
        <f>RANK(K2839, INDEX(CFB!$K$2:$K$1048576, MATCH(W2839, CFB!$W$2:$W$1048576, 0)):INDEX(CFB!$K$2:$K$1048576, MATCH(W2839, CFB!$W$2:$W$1048576, 0) + COUNTIF(CFB!$W$2:$W$1048576, W2839) - 1))</f>
        <v>84</v>
      </c>
      <c r="O2839">
        <v>40.26</v>
      </c>
      <c r="P2839">
        <v>22.6</v>
      </c>
      <c r="Q2839">
        <v>7.33</v>
      </c>
      <c r="R2839">
        <v>7.28</v>
      </c>
      <c r="S2839">
        <v>4.5999999999999996</v>
      </c>
      <c r="T2839">
        <v>3.9</v>
      </c>
      <c r="U2839">
        <v>6.02</v>
      </c>
      <c r="V2839">
        <v>5.15</v>
      </c>
      <c r="W2839">
        <v>2002</v>
      </c>
      <c r="X2839">
        <f t="shared" si="87"/>
        <v>0</v>
      </c>
    </row>
    <row r="2840" spans="1:24" ht="12.75" hidden="1" customHeight="1" x14ac:dyDescent="0.45">
      <c r="A2840">
        <v>85</v>
      </c>
      <c r="B2840" t="s">
        <v>109</v>
      </c>
      <c r="C2840" t="s">
        <v>157</v>
      </c>
      <c r="D2840" s="2" t="str">
        <f t="shared" si="86"/>
        <v>Mississippi State2002</v>
      </c>
      <c r="F2840">
        <v>3</v>
      </c>
      <c r="G2840">
        <v>9</v>
      </c>
      <c r="H2840" s="2">
        <v>0</v>
      </c>
      <c r="I2840">
        <v>-4.41</v>
      </c>
      <c r="J2840">
        <v>-2.87</v>
      </c>
      <c r="K2840">
        <v>-7.28</v>
      </c>
      <c r="L2840" s="2">
        <f>_xlfn.RANK.EQ(I2840, INDEX(CFB!$I$2:$I$1048576, MATCH(W2840, CFB!$W$2:$W$1048576, 0)):INDEX(CFB!$I$2:$I$1048576, MATCH(W2840, CFB!$W$2:$W$1048576, 0) + COUNTIF(CFB!$W$2:$W$1048576, W2840) - 1), 0)</f>
        <v>94</v>
      </c>
      <c r="M2840" s="2">
        <f>_xlfn.RANK.EQ(J2840, INDEX(CFB!$J$2:$J$1048576, MATCH(W2840, CFB!$W$2:$W$1048576, 0)):INDEX(CFB!$J$2:$J$1048576, MATCH(W2840, CFB!$W$2:$W$1048576, 0) + COUNTIF(CFB!$W$2:$W$1048576, W2840) - 1))</f>
        <v>80</v>
      </c>
      <c r="N2840" s="2">
        <f>RANK(K2840, INDEX(CFB!$K$2:$K$1048576, MATCH(W2840, CFB!$W$2:$W$1048576, 0)):INDEX(CFB!$K$2:$K$1048576, MATCH(W2840, CFB!$W$2:$W$1048576, 0) + COUNTIF(CFB!$W$2:$W$1048576, W2840) - 1))</f>
        <v>85</v>
      </c>
      <c r="O2840">
        <v>35.549999999999997</v>
      </c>
      <c r="P2840">
        <v>15.58</v>
      </c>
      <c r="Q2840">
        <v>7.34</v>
      </c>
      <c r="R2840">
        <v>5.48</v>
      </c>
      <c r="S2840">
        <v>4.5999999999999996</v>
      </c>
      <c r="T2840">
        <v>2.75</v>
      </c>
      <c r="U2840">
        <v>6.09</v>
      </c>
      <c r="V2840">
        <v>3.66</v>
      </c>
      <c r="W2840">
        <v>2002</v>
      </c>
      <c r="X2840">
        <f t="shared" si="87"/>
        <v>0</v>
      </c>
    </row>
    <row r="2841" spans="1:24" ht="12.75" hidden="1" customHeight="1" x14ac:dyDescent="0.45">
      <c r="A2841">
        <v>86</v>
      </c>
      <c r="B2841" t="s">
        <v>59</v>
      </c>
      <c r="C2841" t="s">
        <v>155</v>
      </c>
      <c r="D2841" s="2" t="str">
        <f t="shared" si="86"/>
        <v>Vanderbilt2002</v>
      </c>
      <c r="F2841">
        <v>2</v>
      </c>
      <c r="G2841">
        <v>10</v>
      </c>
      <c r="H2841" s="2">
        <v>0</v>
      </c>
      <c r="I2841">
        <v>-3.83</v>
      </c>
      <c r="J2841">
        <v>-3.51</v>
      </c>
      <c r="K2841">
        <v>-7.34</v>
      </c>
      <c r="L2841" s="2">
        <f>_xlfn.RANK.EQ(I2841, INDEX(CFB!$I$2:$I$1048576, MATCH(W2841, CFB!$W$2:$W$1048576, 0)):INDEX(CFB!$I$2:$I$1048576, MATCH(W2841, CFB!$W$2:$W$1048576, 0) + COUNTIF(CFB!$W$2:$W$1048576, W2841) - 1), 0)</f>
        <v>89</v>
      </c>
      <c r="M2841" s="2">
        <f>_xlfn.RANK.EQ(J2841, INDEX(CFB!$J$2:$J$1048576, MATCH(W2841, CFB!$W$2:$W$1048576, 0)):INDEX(CFB!$J$2:$J$1048576, MATCH(W2841, CFB!$W$2:$W$1048576, 0) + COUNTIF(CFB!$W$2:$W$1048576, W2841) - 1))</f>
        <v>85</v>
      </c>
      <c r="N2841" s="2">
        <f>RANK(K2841, INDEX(CFB!$K$2:$K$1048576, MATCH(W2841, CFB!$W$2:$W$1048576, 0)):INDEX(CFB!$K$2:$K$1048576, MATCH(W2841, CFB!$W$2:$W$1048576, 0) + COUNTIF(CFB!$W$2:$W$1048576, W2841) - 1))</f>
        <v>86</v>
      </c>
      <c r="O2841">
        <v>35.53</v>
      </c>
      <c r="P2841">
        <v>17.2</v>
      </c>
      <c r="Q2841">
        <v>7.91</v>
      </c>
      <c r="R2841">
        <v>6.45</v>
      </c>
      <c r="S2841">
        <v>5.52</v>
      </c>
      <c r="T2841">
        <v>3.55</v>
      </c>
      <c r="U2841">
        <v>6.46</v>
      </c>
      <c r="V2841">
        <v>4.6399999999999997</v>
      </c>
      <c r="W2841">
        <v>2002</v>
      </c>
      <c r="X2841">
        <f t="shared" si="87"/>
        <v>0</v>
      </c>
    </row>
    <row r="2842" spans="1:24" ht="12.75" hidden="1" customHeight="1" x14ac:dyDescent="0.45">
      <c r="A2842">
        <v>87</v>
      </c>
      <c r="B2842" t="s">
        <v>146</v>
      </c>
      <c r="C2842" t="s">
        <v>31</v>
      </c>
      <c r="D2842" s="2" t="str">
        <f t="shared" si="86"/>
        <v>San Diego State2002</v>
      </c>
      <c r="F2842">
        <v>4</v>
      </c>
      <c r="G2842">
        <v>9</v>
      </c>
      <c r="H2842" s="2">
        <v>0</v>
      </c>
      <c r="I2842">
        <v>-2.5499999999999998</v>
      </c>
      <c r="J2842">
        <v>-4.8899999999999997</v>
      </c>
      <c r="K2842">
        <v>-7.44</v>
      </c>
      <c r="L2842" s="2">
        <f>_xlfn.RANK.EQ(I2842, INDEX(CFB!$I$2:$I$1048576, MATCH(W2842, CFB!$W$2:$W$1048576, 0)):INDEX(CFB!$I$2:$I$1048576, MATCH(W2842, CFB!$W$2:$W$1048576, 0) + COUNTIF(CFB!$W$2:$W$1048576, W2842) - 1), 0)</f>
        <v>77</v>
      </c>
      <c r="M2842" s="2">
        <f>_xlfn.RANK.EQ(J2842, INDEX(CFB!$J$2:$J$1048576, MATCH(W2842, CFB!$W$2:$W$1048576, 0)):INDEX(CFB!$J$2:$J$1048576, MATCH(W2842, CFB!$W$2:$W$1048576, 0) + COUNTIF(CFB!$W$2:$W$1048576, W2842) - 1))</f>
        <v>92</v>
      </c>
      <c r="N2842" s="2">
        <f>RANK(K2842, INDEX(CFB!$K$2:$K$1048576, MATCH(W2842, CFB!$W$2:$W$1048576, 0)):INDEX(CFB!$K$2:$K$1048576, MATCH(W2842, CFB!$W$2:$W$1048576, 0) + COUNTIF(CFB!$W$2:$W$1048576, W2842) - 1))</f>
        <v>87</v>
      </c>
      <c r="O2842">
        <v>35.03</v>
      </c>
      <c r="P2842">
        <v>19.489999999999998</v>
      </c>
      <c r="Q2842">
        <v>8.11</v>
      </c>
      <c r="R2842">
        <v>6.4</v>
      </c>
      <c r="S2842">
        <v>3.4</v>
      </c>
      <c r="T2842">
        <v>2.91</v>
      </c>
      <c r="U2842">
        <v>6.52</v>
      </c>
      <c r="V2842">
        <v>4.17</v>
      </c>
      <c r="W2842">
        <v>2002</v>
      </c>
      <c r="X2842">
        <f t="shared" si="87"/>
        <v>0</v>
      </c>
    </row>
    <row r="2843" spans="1:24" ht="12.75" hidden="1" customHeight="1" x14ac:dyDescent="0.45">
      <c r="A2843">
        <v>88</v>
      </c>
      <c r="B2843" t="s">
        <v>68</v>
      </c>
      <c r="C2843" t="s">
        <v>100</v>
      </c>
      <c r="D2843" s="2" t="str">
        <f t="shared" si="86"/>
        <v>Memphis2002</v>
      </c>
      <c r="F2843">
        <v>3</v>
      </c>
      <c r="G2843">
        <v>9</v>
      </c>
      <c r="H2843" s="2">
        <v>0</v>
      </c>
      <c r="I2843">
        <v>-4.08</v>
      </c>
      <c r="J2843">
        <v>-3.53</v>
      </c>
      <c r="K2843">
        <v>-7.61</v>
      </c>
      <c r="L2843" s="2">
        <f>_xlfn.RANK.EQ(I2843, INDEX(CFB!$I$2:$I$1048576, MATCH(W2843, CFB!$W$2:$W$1048576, 0)):INDEX(CFB!$I$2:$I$1048576, MATCH(W2843, CFB!$W$2:$W$1048576, 0) + COUNTIF(CFB!$W$2:$W$1048576, W2843) - 1), 0)</f>
        <v>93</v>
      </c>
      <c r="M2843" s="2">
        <f>_xlfn.RANK.EQ(J2843, INDEX(CFB!$J$2:$J$1048576, MATCH(W2843, CFB!$W$2:$W$1048576, 0)):INDEX(CFB!$J$2:$J$1048576, MATCH(W2843, CFB!$W$2:$W$1048576, 0) + COUNTIF(CFB!$W$2:$W$1048576, W2843) - 1))</f>
        <v>86</v>
      </c>
      <c r="N2843" s="2">
        <f>RANK(K2843, INDEX(CFB!$K$2:$K$1048576, MATCH(W2843, CFB!$W$2:$W$1048576, 0)):INDEX(CFB!$K$2:$K$1048576, MATCH(W2843, CFB!$W$2:$W$1048576, 0) + COUNTIF(CFB!$W$2:$W$1048576, W2843) - 1))</f>
        <v>88</v>
      </c>
      <c r="O2843">
        <v>36.01</v>
      </c>
      <c r="P2843">
        <v>17.7</v>
      </c>
      <c r="Q2843">
        <v>7.36</v>
      </c>
      <c r="R2843">
        <v>5.34</v>
      </c>
      <c r="S2843">
        <v>4.6399999999999997</v>
      </c>
      <c r="T2843">
        <v>4.07</v>
      </c>
      <c r="U2843">
        <v>6.26</v>
      </c>
      <c r="V2843">
        <v>4.33</v>
      </c>
      <c r="W2843">
        <v>2002</v>
      </c>
      <c r="X2843">
        <f t="shared" si="87"/>
        <v>0</v>
      </c>
    </row>
    <row r="2844" spans="1:24" ht="12.75" hidden="1" customHeight="1" x14ac:dyDescent="0.45">
      <c r="A2844">
        <v>89</v>
      </c>
      <c r="B2844" t="s">
        <v>107</v>
      </c>
      <c r="C2844" t="s">
        <v>100</v>
      </c>
      <c r="D2844" s="2" t="str">
        <f t="shared" si="86"/>
        <v>Houston2002</v>
      </c>
      <c r="F2844">
        <v>5</v>
      </c>
      <c r="G2844">
        <v>7</v>
      </c>
      <c r="H2844" s="2">
        <v>0</v>
      </c>
      <c r="I2844">
        <v>0.26</v>
      </c>
      <c r="J2844">
        <v>-7.95</v>
      </c>
      <c r="K2844">
        <v>-7.7</v>
      </c>
      <c r="L2844" s="2">
        <f>_xlfn.RANK.EQ(I2844, INDEX(CFB!$I$2:$I$1048576, MATCH(W2844, CFB!$W$2:$W$1048576, 0)):INDEX(CFB!$I$2:$I$1048576, MATCH(W2844, CFB!$W$2:$W$1048576, 0) + COUNTIF(CFB!$W$2:$W$1048576, W2844) - 1), 0)</f>
        <v>63</v>
      </c>
      <c r="M2844" s="2">
        <f>_xlfn.RANK.EQ(J2844, INDEX(CFB!$J$2:$J$1048576, MATCH(W2844, CFB!$W$2:$W$1048576, 0)):INDEX(CFB!$J$2:$J$1048576, MATCH(W2844, CFB!$W$2:$W$1048576, 0) + COUNTIF(CFB!$W$2:$W$1048576, W2844) - 1))</f>
        <v>104</v>
      </c>
      <c r="N2844" s="2">
        <f>RANK(K2844, INDEX(CFB!$K$2:$K$1048576, MATCH(W2844, CFB!$W$2:$W$1048576, 0)):INDEX(CFB!$K$2:$K$1048576, MATCH(W2844, CFB!$W$2:$W$1048576, 0) + COUNTIF(CFB!$W$2:$W$1048576, W2844) - 1))</f>
        <v>89</v>
      </c>
      <c r="O2844">
        <v>37.75</v>
      </c>
      <c r="P2844">
        <v>22.73</v>
      </c>
      <c r="Q2844">
        <v>8.5399999999999991</v>
      </c>
      <c r="R2844">
        <v>7.69</v>
      </c>
      <c r="S2844">
        <v>4.9000000000000004</v>
      </c>
      <c r="T2844">
        <v>3.44</v>
      </c>
      <c r="U2844">
        <v>6.55</v>
      </c>
      <c r="V2844">
        <v>5.25</v>
      </c>
      <c r="W2844">
        <v>2002</v>
      </c>
      <c r="X2844">
        <f t="shared" si="87"/>
        <v>0</v>
      </c>
    </row>
    <row r="2845" spans="1:24" ht="12.75" hidden="1" customHeight="1" x14ac:dyDescent="0.45">
      <c r="A2845">
        <v>90</v>
      </c>
      <c r="B2845" t="s">
        <v>103</v>
      </c>
      <c r="C2845" t="s">
        <v>10</v>
      </c>
      <c r="D2845" s="2" t="str">
        <f t="shared" si="86"/>
        <v>Northwestern2002</v>
      </c>
      <c r="F2845">
        <v>3</v>
      </c>
      <c r="G2845">
        <v>9</v>
      </c>
      <c r="H2845" s="2">
        <v>0</v>
      </c>
      <c r="I2845">
        <v>-0.31</v>
      </c>
      <c r="J2845">
        <v>-7.74</v>
      </c>
      <c r="K2845">
        <v>-8.0500000000000007</v>
      </c>
      <c r="L2845" s="2">
        <f>_xlfn.RANK.EQ(I2845, INDEX(CFB!$I$2:$I$1048576, MATCH(W2845, CFB!$W$2:$W$1048576, 0)):INDEX(CFB!$I$2:$I$1048576, MATCH(W2845, CFB!$W$2:$W$1048576, 0) + COUNTIF(CFB!$W$2:$W$1048576, W2845) - 1), 0)</f>
        <v>67</v>
      </c>
      <c r="M2845" s="2">
        <f>_xlfn.RANK.EQ(J2845, INDEX(CFB!$J$2:$J$1048576, MATCH(W2845, CFB!$W$2:$W$1048576, 0)):INDEX(CFB!$J$2:$J$1048576, MATCH(W2845, CFB!$W$2:$W$1048576, 0) + COUNTIF(CFB!$W$2:$W$1048576, W2845) - 1))</f>
        <v>103</v>
      </c>
      <c r="N2845" s="2">
        <f>RANK(K2845, INDEX(CFB!$K$2:$K$1048576, MATCH(W2845, CFB!$W$2:$W$1048576, 0)):INDEX(CFB!$K$2:$K$1048576, MATCH(W2845, CFB!$W$2:$W$1048576, 0) + COUNTIF(CFB!$W$2:$W$1048576, W2845) - 1))</f>
        <v>90</v>
      </c>
      <c r="O2845">
        <v>37.43</v>
      </c>
      <c r="P2845">
        <v>26.46</v>
      </c>
      <c r="Q2845">
        <v>7.37</v>
      </c>
      <c r="R2845">
        <v>8.1199999999999992</v>
      </c>
      <c r="S2845">
        <v>5.75</v>
      </c>
      <c r="T2845">
        <v>3.9</v>
      </c>
      <c r="U2845">
        <v>6.61</v>
      </c>
      <c r="V2845">
        <v>5.08</v>
      </c>
      <c r="W2845">
        <v>2002</v>
      </c>
      <c r="X2845">
        <f t="shared" si="87"/>
        <v>0</v>
      </c>
    </row>
    <row r="2846" spans="1:24" hidden="1" x14ac:dyDescent="0.45">
      <c r="A2846">
        <v>91</v>
      </c>
      <c r="B2846" t="s">
        <v>140</v>
      </c>
      <c r="C2846" t="s">
        <v>161</v>
      </c>
      <c r="D2846" s="2" t="str">
        <f t="shared" si="86"/>
        <v>Ball State2002</v>
      </c>
      <c r="F2846">
        <v>6</v>
      </c>
      <c r="G2846">
        <v>6</v>
      </c>
      <c r="H2846" s="2">
        <v>0</v>
      </c>
      <c r="I2846">
        <v>-5.86</v>
      </c>
      <c r="J2846">
        <v>-2.4500000000000002</v>
      </c>
      <c r="K2846">
        <v>-8.3000000000000007</v>
      </c>
      <c r="L2846" s="2">
        <f>_xlfn.RANK.EQ(I2846, INDEX(CFB!$I$2:$I$1048576, MATCH(W2846, CFB!$W$2:$W$1048576, 0)):INDEX(CFB!$I$2:$I$1048576, MATCH(W2846, CFB!$W$2:$W$1048576, 0) + COUNTIF(CFB!$W$2:$W$1048576, W2846) - 1), 0)</f>
        <v>98</v>
      </c>
      <c r="M2846" s="2">
        <f>_xlfn.RANK.EQ(J2846, INDEX(CFB!$J$2:$J$1048576, MATCH(W2846, CFB!$W$2:$W$1048576, 0)):INDEX(CFB!$J$2:$J$1048576, MATCH(W2846, CFB!$W$2:$W$1048576, 0) + COUNTIF(CFB!$W$2:$W$1048576, W2846) - 1))</f>
        <v>74</v>
      </c>
      <c r="N2846" s="2">
        <f>RANK(K2846, INDEX(CFB!$K$2:$K$1048576, MATCH(W2846, CFB!$W$2:$W$1048576, 0)):INDEX(CFB!$K$2:$K$1048576, MATCH(W2846, CFB!$W$2:$W$1048576, 0) + COUNTIF(CFB!$W$2:$W$1048576, W2846) - 1))</f>
        <v>91</v>
      </c>
      <c r="O2846">
        <v>30.43</v>
      </c>
      <c r="P2846">
        <v>17.03</v>
      </c>
      <c r="Q2846">
        <v>6.53</v>
      </c>
      <c r="R2846">
        <v>6.83</v>
      </c>
      <c r="S2846">
        <v>4.58</v>
      </c>
      <c r="T2846">
        <v>3.87</v>
      </c>
      <c r="U2846">
        <v>5.52</v>
      </c>
      <c r="V2846">
        <v>5.04</v>
      </c>
      <c r="W2846">
        <v>2002</v>
      </c>
      <c r="X2846">
        <f t="shared" si="87"/>
        <v>0</v>
      </c>
    </row>
    <row r="2847" spans="1:24" ht="12.75" hidden="1" customHeight="1" x14ac:dyDescent="0.45">
      <c r="A2847">
        <v>92</v>
      </c>
      <c r="B2847" t="s">
        <v>135</v>
      </c>
      <c r="C2847" t="s">
        <v>100</v>
      </c>
      <c r="D2847" s="2" t="str">
        <f t="shared" si="86"/>
        <v>UAB2002</v>
      </c>
      <c r="F2847">
        <v>5</v>
      </c>
      <c r="G2847">
        <v>7</v>
      </c>
      <c r="H2847" s="2">
        <v>0</v>
      </c>
      <c r="I2847">
        <v>-3.06</v>
      </c>
      <c r="J2847">
        <v>-5.72</v>
      </c>
      <c r="K2847">
        <v>-8.7799999999999994</v>
      </c>
      <c r="L2847" s="2">
        <f>_xlfn.RANK.EQ(I2847, INDEX(CFB!$I$2:$I$1048576, MATCH(W2847, CFB!$W$2:$W$1048576, 0)):INDEX(CFB!$I$2:$I$1048576, MATCH(W2847, CFB!$W$2:$W$1048576, 0) + COUNTIF(CFB!$W$2:$W$1048576, W2847) - 1), 0)</f>
        <v>85</v>
      </c>
      <c r="M2847" s="2">
        <f>_xlfn.RANK.EQ(J2847, INDEX(CFB!$J$2:$J$1048576, MATCH(W2847, CFB!$W$2:$W$1048576, 0)):INDEX(CFB!$J$2:$J$1048576, MATCH(W2847, CFB!$W$2:$W$1048576, 0) + COUNTIF(CFB!$W$2:$W$1048576, W2847) - 1))</f>
        <v>95</v>
      </c>
      <c r="N2847" s="2">
        <f>RANK(K2847, INDEX(CFB!$K$2:$K$1048576, MATCH(W2847, CFB!$W$2:$W$1048576, 0)):INDEX(CFB!$K$2:$K$1048576, MATCH(W2847, CFB!$W$2:$W$1048576, 0) + COUNTIF(CFB!$W$2:$W$1048576, W2847) - 1))</f>
        <v>92</v>
      </c>
      <c r="O2847">
        <v>34.130000000000003</v>
      </c>
      <c r="P2847">
        <v>21.99</v>
      </c>
      <c r="Q2847">
        <v>7.5</v>
      </c>
      <c r="R2847">
        <v>7.04</v>
      </c>
      <c r="S2847">
        <v>4.2699999999999996</v>
      </c>
      <c r="T2847">
        <v>3.4</v>
      </c>
      <c r="U2847">
        <v>5.86</v>
      </c>
      <c r="V2847">
        <v>4.71</v>
      </c>
      <c r="W2847">
        <v>2002</v>
      </c>
      <c r="X2847">
        <f t="shared" si="87"/>
        <v>0</v>
      </c>
    </row>
    <row r="2848" spans="1:24" ht="12.75" hidden="1" customHeight="1" x14ac:dyDescent="0.45">
      <c r="A2848">
        <v>93</v>
      </c>
      <c r="B2848" t="s">
        <v>152</v>
      </c>
      <c r="C2848" t="s">
        <v>174</v>
      </c>
      <c r="D2848" s="2" t="str">
        <f t="shared" si="86"/>
        <v>Middle Tennessee State2002</v>
      </c>
      <c r="F2848">
        <v>4</v>
      </c>
      <c r="G2848">
        <v>8</v>
      </c>
      <c r="H2848" s="2">
        <v>0</v>
      </c>
      <c r="I2848">
        <v>-2.64</v>
      </c>
      <c r="J2848">
        <v>-6.33</v>
      </c>
      <c r="K2848">
        <v>-8.9700000000000006</v>
      </c>
      <c r="L2848" s="2">
        <f>_xlfn.RANK.EQ(I2848, INDEX(CFB!$I$2:$I$1048576, MATCH(W2848, CFB!$W$2:$W$1048576, 0)):INDEX(CFB!$I$2:$I$1048576, MATCH(W2848, CFB!$W$2:$W$1048576, 0) + COUNTIF(CFB!$W$2:$W$1048576, W2848) - 1), 0)</f>
        <v>78</v>
      </c>
      <c r="M2848" s="2">
        <f>_xlfn.RANK.EQ(J2848, INDEX(CFB!$J$2:$J$1048576, MATCH(W2848, CFB!$W$2:$W$1048576, 0)):INDEX(CFB!$J$2:$J$1048576, MATCH(W2848, CFB!$W$2:$W$1048576, 0) + COUNTIF(CFB!$W$2:$W$1048576, W2848) - 1))</f>
        <v>98</v>
      </c>
      <c r="N2848" s="2">
        <f>RANK(K2848, INDEX(CFB!$K$2:$K$1048576, MATCH(W2848, CFB!$W$2:$W$1048576, 0)):INDEX(CFB!$K$2:$K$1048576, MATCH(W2848, CFB!$W$2:$W$1048576, 0) + COUNTIF(CFB!$W$2:$W$1048576, W2848) - 1))</f>
        <v>93</v>
      </c>
      <c r="O2848">
        <v>33.630000000000003</v>
      </c>
      <c r="P2848">
        <v>19.78</v>
      </c>
      <c r="Q2848">
        <v>7.68</v>
      </c>
      <c r="R2848">
        <v>7.13</v>
      </c>
      <c r="S2848">
        <v>5.34</v>
      </c>
      <c r="T2848">
        <v>3.7</v>
      </c>
      <c r="U2848">
        <v>6.27</v>
      </c>
      <c r="V2848">
        <v>5.01</v>
      </c>
      <c r="W2848">
        <v>2002</v>
      </c>
      <c r="X2848">
        <f t="shared" si="87"/>
        <v>0</v>
      </c>
    </row>
    <row r="2849" spans="1:24" ht="12.75" hidden="1" customHeight="1" x14ac:dyDescent="0.45">
      <c r="A2849">
        <v>94</v>
      </c>
      <c r="B2849" t="s">
        <v>127</v>
      </c>
      <c r="C2849" t="s">
        <v>162</v>
      </c>
      <c r="D2849" s="2" t="str">
        <f t="shared" si="86"/>
        <v>Akron2002</v>
      </c>
      <c r="F2849">
        <v>4</v>
      </c>
      <c r="G2849">
        <v>8</v>
      </c>
      <c r="H2849" s="2">
        <v>0</v>
      </c>
      <c r="I2849">
        <v>-2.83</v>
      </c>
      <c r="J2849">
        <v>-6.59</v>
      </c>
      <c r="K2849">
        <v>-9.42</v>
      </c>
      <c r="L2849" s="2">
        <f>_xlfn.RANK.EQ(I2849, INDEX(CFB!$I$2:$I$1048576, MATCH(W2849, CFB!$W$2:$W$1048576, 0)):INDEX(CFB!$I$2:$I$1048576, MATCH(W2849, CFB!$W$2:$W$1048576, 0) + COUNTIF(CFB!$W$2:$W$1048576, W2849) - 1), 0)</f>
        <v>82</v>
      </c>
      <c r="M2849" s="2">
        <f>_xlfn.RANK.EQ(J2849, INDEX(CFB!$J$2:$J$1048576, MATCH(W2849, CFB!$W$2:$W$1048576, 0)):INDEX(CFB!$J$2:$J$1048576, MATCH(W2849, CFB!$W$2:$W$1048576, 0) + COUNTIF(CFB!$W$2:$W$1048576, W2849) - 1))</f>
        <v>99</v>
      </c>
      <c r="N2849" s="2">
        <f>RANK(K2849, INDEX(CFB!$K$2:$K$1048576, MATCH(W2849, CFB!$W$2:$W$1048576, 0)):INDEX(CFB!$K$2:$K$1048576, MATCH(W2849, CFB!$W$2:$W$1048576, 0) + COUNTIF(CFB!$W$2:$W$1048576, W2849) - 1))</f>
        <v>94</v>
      </c>
      <c r="O2849">
        <v>35</v>
      </c>
      <c r="P2849">
        <v>21.71</v>
      </c>
      <c r="Q2849">
        <v>7.74</v>
      </c>
      <c r="R2849">
        <v>7.3</v>
      </c>
      <c r="S2849">
        <v>4.51</v>
      </c>
      <c r="T2849">
        <v>3.22</v>
      </c>
      <c r="U2849">
        <v>6.1</v>
      </c>
      <c r="V2849">
        <v>4.71</v>
      </c>
      <c r="W2849">
        <v>2002</v>
      </c>
      <c r="X2849">
        <f t="shared" si="87"/>
        <v>0</v>
      </c>
    </row>
    <row r="2850" spans="1:24" ht="12.75" hidden="1" customHeight="1" x14ac:dyDescent="0.45">
      <c r="A2850">
        <v>95</v>
      </c>
      <c r="B2850" t="s">
        <v>129</v>
      </c>
      <c r="C2850" t="s">
        <v>178</v>
      </c>
      <c r="D2850" s="2" t="str">
        <f t="shared" si="86"/>
        <v>Rice2002</v>
      </c>
      <c r="F2850">
        <v>4</v>
      </c>
      <c r="G2850">
        <v>7</v>
      </c>
      <c r="H2850" s="2">
        <v>0</v>
      </c>
      <c r="I2850">
        <v>-7.3</v>
      </c>
      <c r="J2850">
        <v>-2.91</v>
      </c>
      <c r="K2850">
        <v>-10.210000000000001</v>
      </c>
      <c r="L2850" s="2">
        <f>_xlfn.RANK.EQ(I2850, INDEX(CFB!$I$2:$I$1048576, MATCH(W2850, CFB!$W$2:$W$1048576, 0)):INDEX(CFB!$I$2:$I$1048576, MATCH(W2850, CFB!$W$2:$W$1048576, 0) + COUNTIF(CFB!$W$2:$W$1048576, W2850) - 1), 0)</f>
        <v>104</v>
      </c>
      <c r="M2850" s="2">
        <f>_xlfn.RANK.EQ(J2850, INDEX(CFB!$J$2:$J$1048576, MATCH(W2850, CFB!$W$2:$W$1048576, 0)):INDEX(CFB!$J$2:$J$1048576, MATCH(W2850, CFB!$W$2:$W$1048576, 0) + COUNTIF(CFB!$W$2:$W$1048576, W2850) - 1))</f>
        <v>81</v>
      </c>
      <c r="N2850" s="2">
        <f>RANK(K2850, INDEX(CFB!$K$2:$K$1048576, MATCH(W2850, CFB!$W$2:$W$1048576, 0)):INDEX(CFB!$K$2:$K$1048576, MATCH(W2850, CFB!$W$2:$W$1048576, 0) + COUNTIF(CFB!$W$2:$W$1048576, W2850) - 1))</f>
        <v>95</v>
      </c>
      <c r="O2850">
        <v>27.89</v>
      </c>
      <c r="P2850">
        <v>18.12</v>
      </c>
      <c r="Q2850">
        <v>7.2</v>
      </c>
      <c r="R2850">
        <v>6.67</v>
      </c>
      <c r="S2850">
        <v>4.87</v>
      </c>
      <c r="T2850">
        <v>2.9</v>
      </c>
      <c r="U2850">
        <v>5.47</v>
      </c>
      <c r="V2850">
        <v>4.41</v>
      </c>
      <c r="W2850">
        <v>2002</v>
      </c>
      <c r="X2850">
        <f t="shared" si="87"/>
        <v>0</v>
      </c>
    </row>
    <row r="2851" spans="1:24" ht="12.75" hidden="1" customHeight="1" x14ac:dyDescent="0.45">
      <c r="A2851">
        <v>96</v>
      </c>
      <c r="B2851" t="s">
        <v>128</v>
      </c>
      <c r="C2851" t="s">
        <v>12</v>
      </c>
      <c r="D2851" s="2" t="str">
        <f t="shared" si="86"/>
        <v>Troy2002</v>
      </c>
      <c r="F2851">
        <v>4</v>
      </c>
      <c r="G2851">
        <v>8</v>
      </c>
      <c r="H2851" s="2">
        <v>0</v>
      </c>
      <c r="I2851">
        <v>-12.88</v>
      </c>
      <c r="J2851">
        <v>2.59</v>
      </c>
      <c r="K2851">
        <v>-10.29</v>
      </c>
      <c r="L2851" s="2">
        <f>_xlfn.RANK.EQ(I2851, INDEX(CFB!$I$2:$I$1048576, MATCH(W2851, CFB!$W$2:$W$1048576, 0)):INDEX(CFB!$I$2:$I$1048576, MATCH(W2851, CFB!$W$2:$W$1048576, 0) + COUNTIF(CFB!$W$2:$W$1048576, W2851) - 1), 0)</f>
        <v>117</v>
      </c>
      <c r="M2851" s="2">
        <f>_xlfn.RANK.EQ(J2851, INDEX(CFB!$J$2:$J$1048576, MATCH(W2851, CFB!$W$2:$W$1048576, 0)):INDEX(CFB!$J$2:$J$1048576, MATCH(W2851, CFB!$W$2:$W$1048576, 0) + COUNTIF(CFB!$W$2:$W$1048576, W2851) - 1))</f>
        <v>44</v>
      </c>
      <c r="N2851" s="2">
        <f>RANK(K2851, INDEX(CFB!$K$2:$K$1048576, MATCH(W2851, CFB!$W$2:$W$1048576, 0)):INDEX(CFB!$K$2:$K$1048576, MATCH(W2851, CFB!$W$2:$W$1048576, 0) + COUNTIF(CFB!$W$2:$W$1048576, W2851) - 1))</f>
        <v>96</v>
      </c>
      <c r="O2851">
        <v>25.71</v>
      </c>
      <c r="P2851">
        <v>11.38</v>
      </c>
      <c r="Q2851">
        <v>5.61</v>
      </c>
      <c r="R2851">
        <v>5.65</v>
      </c>
      <c r="S2851">
        <v>4.55</v>
      </c>
      <c r="T2851">
        <v>2.04</v>
      </c>
      <c r="U2851">
        <v>5.03</v>
      </c>
      <c r="V2851">
        <v>3.37</v>
      </c>
      <c r="W2851">
        <v>2002</v>
      </c>
      <c r="X2851">
        <f t="shared" si="87"/>
        <v>0</v>
      </c>
    </row>
    <row r="2852" spans="1:24" ht="12.75" hidden="1" customHeight="1" x14ac:dyDescent="0.45">
      <c r="A2852">
        <v>97</v>
      </c>
      <c r="B2852" t="s">
        <v>21</v>
      </c>
      <c r="C2852" t="s">
        <v>10</v>
      </c>
      <c r="D2852" s="2" t="str">
        <f t="shared" si="86"/>
        <v>Indiana2002</v>
      </c>
      <c r="F2852">
        <v>3</v>
      </c>
      <c r="G2852">
        <v>9</v>
      </c>
      <c r="H2852" s="2">
        <v>0</v>
      </c>
      <c r="I2852">
        <v>-1.7</v>
      </c>
      <c r="J2852">
        <v>-8.7100000000000009</v>
      </c>
      <c r="K2852">
        <v>-10.42</v>
      </c>
      <c r="L2852" s="2">
        <f>_xlfn.RANK.EQ(I2852, INDEX(CFB!$I$2:$I$1048576, MATCH(W2852, CFB!$W$2:$W$1048576, 0)):INDEX(CFB!$I$2:$I$1048576, MATCH(W2852, CFB!$W$2:$W$1048576, 0) + COUNTIF(CFB!$W$2:$W$1048576, W2852) - 1), 0)</f>
        <v>76</v>
      </c>
      <c r="M2852" s="2">
        <f>_xlfn.RANK.EQ(J2852, INDEX(CFB!$J$2:$J$1048576, MATCH(W2852, CFB!$W$2:$W$1048576, 0)):INDEX(CFB!$J$2:$J$1048576, MATCH(W2852, CFB!$W$2:$W$1048576, 0) + COUNTIF(CFB!$W$2:$W$1048576, W2852) - 1))</f>
        <v>107</v>
      </c>
      <c r="N2852" s="2">
        <f>RANK(K2852, INDEX(CFB!$K$2:$K$1048576, MATCH(W2852, CFB!$W$2:$W$1048576, 0)):INDEX(CFB!$K$2:$K$1048576, MATCH(W2852, CFB!$W$2:$W$1048576, 0) + COUNTIF(CFB!$W$2:$W$1048576, W2852) - 1))</f>
        <v>97</v>
      </c>
      <c r="O2852">
        <v>35.78</v>
      </c>
      <c r="P2852">
        <v>23.8</v>
      </c>
      <c r="Q2852">
        <v>7.69</v>
      </c>
      <c r="R2852">
        <v>5.83</v>
      </c>
      <c r="S2852">
        <v>4.54</v>
      </c>
      <c r="T2852">
        <v>4.04</v>
      </c>
      <c r="U2852">
        <v>6.22</v>
      </c>
      <c r="V2852">
        <v>4.74</v>
      </c>
      <c r="W2852">
        <v>2002</v>
      </c>
      <c r="X2852">
        <f t="shared" si="87"/>
        <v>0</v>
      </c>
    </row>
    <row r="2853" spans="1:24" ht="12.75" hidden="1" customHeight="1" x14ac:dyDescent="0.45">
      <c r="A2853">
        <v>98</v>
      </c>
      <c r="B2853" t="s">
        <v>125</v>
      </c>
      <c r="C2853" t="s">
        <v>174</v>
      </c>
      <c r="D2853" s="2" t="str">
        <f t="shared" si="86"/>
        <v>Arkansas State2002</v>
      </c>
      <c r="F2853">
        <v>6</v>
      </c>
      <c r="G2853">
        <v>7</v>
      </c>
      <c r="H2853" s="2">
        <v>0</v>
      </c>
      <c r="I2853">
        <v>-9.0500000000000007</v>
      </c>
      <c r="J2853">
        <v>-1.43</v>
      </c>
      <c r="K2853">
        <v>-10.48</v>
      </c>
      <c r="L2853" s="2">
        <f>_xlfn.RANK.EQ(I2853, INDEX(CFB!$I$2:$I$1048576, MATCH(W2853, CFB!$W$2:$W$1048576, 0)):INDEX(CFB!$I$2:$I$1048576, MATCH(W2853, CFB!$W$2:$W$1048576, 0) + COUNTIF(CFB!$W$2:$W$1048576, W2853) - 1), 0)</f>
        <v>109</v>
      </c>
      <c r="M2853" s="2">
        <f>_xlfn.RANK.EQ(J2853, INDEX(CFB!$J$2:$J$1048576, MATCH(W2853, CFB!$W$2:$W$1048576, 0)):INDEX(CFB!$J$2:$J$1048576, MATCH(W2853, CFB!$W$2:$W$1048576, 0) + COUNTIF(CFB!$W$2:$W$1048576, W2853) - 1))</f>
        <v>67</v>
      </c>
      <c r="N2853" s="2">
        <f>RANK(K2853, INDEX(CFB!$K$2:$K$1048576, MATCH(W2853, CFB!$W$2:$W$1048576, 0)):INDEX(CFB!$K$2:$K$1048576, MATCH(W2853, CFB!$W$2:$W$1048576, 0) + COUNTIF(CFB!$W$2:$W$1048576, W2853) - 1))</f>
        <v>98</v>
      </c>
      <c r="O2853">
        <v>27.09</v>
      </c>
      <c r="P2853">
        <v>20.82</v>
      </c>
      <c r="Q2853">
        <v>6.67</v>
      </c>
      <c r="R2853">
        <v>6.6</v>
      </c>
      <c r="S2853">
        <v>4.75</v>
      </c>
      <c r="T2853">
        <v>3.65</v>
      </c>
      <c r="U2853">
        <v>5.58</v>
      </c>
      <c r="V2853">
        <v>4.58</v>
      </c>
      <c r="W2853">
        <v>2002</v>
      </c>
      <c r="X2853">
        <f t="shared" si="87"/>
        <v>0</v>
      </c>
    </row>
    <row r="2854" spans="1:24" ht="12.75" hidden="1" customHeight="1" x14ac:dyDescent="0.45">
      <c r="A2854">
        <v>99</v>
      </c>
      <c r="B2854" t="s">
        <v>64</v>
      </c>
      <c r="C2854" t="s">
        <v>162</v>
      </c>
      <c r="D2854" s="2" t="str">
        <f t="shared" si="86"/>
        <v>Ohio2002</v>
      </c>
      <c r="F2854">
        <v>4</v>
      </c>
      <c r="G2854">
        <v>8</v>
      </c>
      <c r="H2854" s="2">
        <v>0</v>
      </c>
      <c r="I2854">
        <v>-6.26</v>
      </c>
      <c r="J2854">
        <v>-4.46</v>
      </c>
      <c r="K2854">
        <v>-10.71</v>
      </c>
      <c r="L2854" s="2">
        <f>_xlfn.RANK.EQ(I2854, INDEX(CFB!$I$2:$I$1048576, MATCH(W2854, CFB!$W$2:$W$1048576, 0)):INDEX(CFB!$I$2:$I$1048576, MATCH(W2854, CFB!$W$2:$W$1048576, 0) + COUNTIF(CFB!$W$2:$W$1048576, W2854) - 1), 0)</f>
        <v>101</v>
      </c>
      <c r="M2854" s="2">
        <f>_xlfn.RANK.EQ(J2854, INDEX(CFB!$J$2:$J$1048576, MATCH(W2854, CFB!$W$2:$W$1048576, 0)):INDEX(CFB!$J$2:$J$1048576, MATCH(W2854, CFB!$W$2:$W$1048576, 0) + COUNTIF(CFB!$W$2:$W$1048576, W2854) - 1))</f>
        <v>89</v>
      </c>
      <c r="N2854" s="2">
        <f>RANK(K2854, INDEX(CFB!$K$2:$K$1048576, MATCH(W2854, CFB!$W$2:$W$1048576, 0)):INDEX(CFB!$K$2:$K$1048576, MATCH(W2854, CFB!$W$2:$W$1048576, 0) + COUNTIF(CFB!$W$2:$W$1048576, W2854) - 1))</f>
        <v>99</v>
      </c>
      <c r="O2854">
        <v>32.79</v>
      </c>
      <c r="P2854">
        <v>21.04</v>
      </c>
      <c r="Q2854">
        <v>7.19</v>
      </c>
      <c r="R2854">
        <v>6.81</v>
      </c>
      <c r="S2854">
        <v>5</v>
      </c>
      <c r="T2854">
        <v>3.39</v>
      </c>
      <c r="U2854">
        <v>5.61</v>
      </c>
      <c r="V2854">
        <v>4.5999999999999996</v>
      </c>
      <c r="W2854">
        <v>2002</v>
      </c>
      <c r="X2854">
        <f t="shared" si="87"/>
        <v>0</v>
      </c>
    </row>
    <row r="2855" spans="1:24" ht="12.75" hidden="1" customHeight="1" x14ac:dyDescent="0.45">
      <c r="A2855">
        <v>100</v>
      </c>
      <c r="B2855" t="s">
        <v>45</v>
      </c>
      <c r="C2855" t="s">
        <v>181</v>
      </c>
      <c r="D2855" s="2" t="str">
        <f t="shared" si="86"/>
        <v>Baylor2002</v>
      </c>
      <c r="F2855">
        <v>3</v>
      </c>
      <c r="G2855">
        <v>9</v>
      </c>
      <c r="H2855" s="2">
        <v>0</v>
      </c>
      <c r="I2855">
        <v>-8.36</v>
      </c>
      <c r="J2855">
        <v>-2.67</v>
      </c>
      <c r="K2855">
        <v>-11.02</v>
      </c>
      <c r="L2855" s="2">
        <f>_xlfn.RANK.EQ(I2855, INDEX(CFB!$I$2:$I$1048576, MATCH(W2855, CFB!$W$2:$W$1048576, 0)):INDEX(CFB!$I$2:$I$1048576, MATCH(W2855, CFB!$W$2:$W$1048576, 0) + COUNTIF(CFB!$W$2:$W$1048576, W2855) - 1), 0)</f>
        <v>106</v>
      </c>
      <c r="M2855" s="2">
        <f>_xlfn.RANK.EQ(J2855, INDEX(CFB!$J$2:$J$1048576, MATCH(W2855, CFB!$W$2:$W$1048576, 0)):INDEX(CFB!$J$2:$J$1048576, MATCH(W2855, CFB!$W$2:$W$1048576, 0) + COUNTIF(CFB!$W$2:$W$1048576, W2855) - 1))</f>
        <v>76</v>
      </c>
      <c r="N2855" s="2">
        <f>RANK(K2855, INDEX(CFB!$K$2:$K$1048576, MATCH(W2855, CFB!$W$2:$W$1048576, 0)):INDEX(CFB!$K$2:$K$1048576, MATCH(W2855, CFB!$W$2:$W$1048576, 0) + COUNTIF(CFB!$W$2:$W$1048576, W2855) - 1))</f>
        <v>100</v>
      </c>
      <c r="O2855">
        <v>31.27</v>
      </c>
      <c r="P2855">
        <v>25</v>
      </c>
      <c r="Q2855">
        <v>8.1999999999999993</v>
      </c>
      <c r="R2855">
        <v>6.65</v>
      </c>
      <c r="S2855">
        <v>3.7</v>
      </c>
      <c r="T2855">
        <v>3.6</v>
      </c>
      <c r="U2855">
        <v>5.94</v>
      </c>
      <c r="V2855">
        <v>4.8499999999999996</v>
      </c>
      <c r="W2855">
        <v>2002</v>
      </c>
      <c r="X2855">
        <f t="shared" si="87"/>
        <v>0</v>
      </c>
    </row>
    <row r="2856" spans="1:24" ht="12.75" hidden="1" customHeight="1" x14ac:dyDescent="0.45">
      <c r="A2856">
        <v>101</v>
      </c>
      <c r="B2856" t="s">
        <v>137</v>
      </c>
      <c r="C2856" t="s">
        <v>178</v>
      </c>
      <c r="D2856" s="2" t="str">
        <f t="shared" si="86"/>
        <v>Louisiana Tech2002</v>
      </c>
      <c r="F2856">
        <v>4</v>
      </c>
      <c r="G2856">
        <v>8</v>
      </c>
      <c r="H2856" s="2">
        <v>0</v>
      </c>
      <c r="I2856">
        <v>-1.33</v>
      </c>
      <c r="J2856">
        <v>-9.8000000000000007</v>
      </c>
      <c r="K2856">
        <v>-11.13</v>
      </c>
      <c r="L2856" s="2">
        <f>_xlfn.RANK.EQ(I2856, INDEX(CFB!$I$2:$I$1048576, MATCH(W2856, CFB!$W$2:$W$1048576, 0)):INDEX(CFB!$I$2:$I$1048576, MATCH(W2856, CFB!$W$2:$W$1048576, 0) + COUNTIF(CFB!$W$2:$W$1048576, W2856) - 1), 0)</f>
        <v>72</v>
      </c>
      <c r="M2856" s="2">
        <f>_xlfn.RANK.EQ(J2856, INDEX(CFB!$J$2:$J$1048576, MATCH(W2856, CFB!$W$2:$W$1048576, 0)):INDEX(CFB!$J$2:$J$1048576, MATCH(W2856, CFB!$W$2:$W$1048576, 0) + COUNTIF(CFB!$W$2:$W$1048576, W2856) - 1))</f>
        <v>111</v>
      </c>
      <c r="N2856" s="2">
        <f>RANK(K2856, INDEX(CFB!$K$2:$K$1048576, MATCH(W2856, CFB!$W$2:$W$1048576, 0)):INDEX(CFB!$K$2:$K$1048576, MATCH(W2856, CFB!$W$2:$W$1048576, 0) + COUNTIF(CFB!$W$2:$W$1048576, W2856) - 1))</f>
        <v>101</v>
      </c>
      <c r="O2856">
        <v>36.130000000000003</v>
      </c>
      <c r="P2856">
        <v>25.37</v>
      </c>
      <c r="Q2856">
        <v>7.49</v>
      </c>
      <c r="R2856">
        <v>7.64</v>
      </c>
      <c r="S2856">
        <v>5.17</v>
      </c>
      <c r="T2856">
        <v>3.37</v>
      </c>
      <c r="U2856">
        <v>6.82</v>
      </c>
      <c r="V2856">
        <v>4.97</v>
      </c>
      <c r="W2856">
        <v>2002</v>
      </c>
      <c r="X2856">
        <f t="shared" si="87"/>
        <v>0</v>
      </c>
    </row>
    <row r="2857" spans="1:24" ht="12.75" hidden="1" customHeight="1" x14ac:dyDescent="0.45">
      <c r="A2857">
        <v>102</v>
      </c>
      <c r="B2857" t="s">
        <v>139</v>
      </c>
      <c r="C2857" t="s">
        <v>161</v>
      </c>
      <c r="D2857" s="2" t="str">
        <f t="shared" si="86"/>
        <v>Central Michigan2002</v>
      </c>
      <c r="F2857">
        <v>4</v>
      </c>
      <c r="G2857">
        <v>8</v>
      </c>
      <c r="H2857" s="2">
        <v>0</v>
      </c>
      <c r="I2857">
        <v>-8.52</v>
      </c>
      <c r="J2857">
        <v>-3.37</v>
      </c>
      <c r="K2857">
        <v>-11.89</v>
      </c>
      <c r="L2857" s="2">
        <f>_xlfn.RANK.EQ(I2857, INDEX(CFB!$I$2:$I$1048576, MATCH(W2857, CFB!$W$2:$W$1048576, 0)):INDEX(CFB!$I$2:$I$1048576, MATCH(W2857, CFB!$W$2:$W$1048576, 0) + COUNTIF(CFB!$W$2:$W$1048576, W2857) - 1), 0)</f>
        <v>107</v>
      </c>
      <c r="M2857" s="2">
        <f>_xlfn.RANK.EQ(J2857, INDEX(CFB!$J$2:$J$1048576, MATCH(W2857, CFB!$W$2:$W$1048576, 0)):INDEX(CFB!$J$2:$J$1048576, MATCH(W2857, CFB!$W$2:$W$1048576, 0) + COUNTIF(CFB!$W$2:$W$1048576, W2857) - 1))</f>
        <v>82</v>
      </c>
      <c r="N2857" s="2">
        <f>RANK(K2857, INDEX(CFB!$K$2:$K$1048576, MATCH(W2857, CFB!$W$2:$W$1048576, 0)):INDEX(CFB!$K$2:$K$1048576, MATCH(W2857, CFB!$W$2:$W$1048576, 0) + COUNTIF(CFB!$W$2:$W$1048576, W2857) - 1))</f>
        <v>102</v>
      </c>
      <c r="O2857">
        <v>28.81</v>
      </c>
      <c r="P2857">
        <v>21.4</v>
      </c>
      <c r="Q2857">
        <v>5.68</v>
      </c>
      <c r="R2857">
        <v>7.33</v>
      </c>
      <c r="S2857">
        <v>4.9000000000000004</v>
      </c>
      <c r="T2857">
        <v>2.79</v>
      </c>
      <c r="U2857">
        <v>5.35</v>
      </c>
      <c r="V2857">
        <v>4.6100000000000003</v>
      </c>
      <c r="W2857">
        <v>2002</v>
      </c>
      <c r="X2857">
        <f t="shared" si="87"/>
        <v>0</v>
      </c>
    </row>
    <row r="2858" spans="1:24" ht="12.75" hidden="1" customHeight="1" x14ac:dyDescent="0.45">
      <c r="A2858">
        <v>103</v>
      </c>
      <c r="B2858" t="s">
        <v>133</v>
      </c>
      <c r="C2858" t="s">
        <v>12</v>
      </c>
      <c r="D2858" s="2" t="str">
        <f t="shared" si="86"/>
        <v>Utah State2002</v>
      </c>
      <c r="F2858">
        <v>4</v>
      </c>
      <c r="G2858">
        <v>7</v>
      </c>
      <c r="H2858" s="2">
        <v>0</v>
      </c>
      <c r="I2858">
        <v>3.69</v>
      </c>
      <c r="J2858">
        <v>-15.66</v>
      </c>
      <c r="K2858">
        <v>-11.97</v>
      </c>
      <c r="L2858" s="2">
        <f>_xlfn.RANK.EQ(I2858, INDEX(CFB!$I$2:$I$1048576, MATCH(W2858, CFB!$W$2:$W$1048576, 0)):INDEX(CFB!$I$2:$I$1048576, MATCH(W2858, CFB!$W$2:$W$1048576, 0) + COUNTIF(CFB!$W$2:$W$1048576, W2858) - 1), 0)</f>
        <v>33</v>
      </c>
      <c r="M2858" s="2">
        <f>_xlfn.RANK.EQ(J2858, INDEX(CFB!$J$2:$J$1048576, MATCH(W2858, CFB!$W$2:$W$1048576, 0)):INDEX(CFB!$J$2:$J$1048576, MATCH(W2858, CFB!$W$2:$W$1048576, 0) + COUNTIF(CFB!$W$2:$W$1048576, W2858) - 1))</f>
        <v>116</v>
      </c>
      <c r="N2858" s="2">
        <f>RANK(K2858, INDEX(CFB!$K$2:$K$1048576, MATCH(W2858, CFB!$W$2:$W$1048576, 0)):INDEX(CFB!$K$2:$K$1048576, MATCH(W2858, CFB!$W$2:$W$1048576, 0) + COUNTIF(CFB!$W$2:$W$1048576, W2858) - 1))</f>
        <v>103</v>
      </c>
      <c r="O2858">
        <v>39.19</v>
      </c>
      <c r="P2858">
        <v>30.57</v>
      </c>
      <c r="Q2858">
        <v>7.81</v>
      </c>
      <c r="R2858">
        <v>7.24</v>
      </c>
      <c r="S2858">
        <v>4.09</v>
      </c>
      <c r="T2858">
        <v>4.08</v>
      </c>
      <c r="U2858">
        <v>6.55</v>
      </c>
      <c r="V2858">
        <v>5.29</v>
      </c>
      <c r="W2858">
        <v>2002</v>
      </c>
      <c r="X2858">
        <f t="shared" si="87"/>
        <v>0</v>
      </c>
    </row>
    <row r="2859" spans="1:24" ht="12.75" hidden="1" customHeight="1" x14ac:dyDescent="0.45">
      <c r="A2859">
        <v>104</v>
      </c>
      <c r="B2859" t="s">
        <v>51</v>
      </c>
      <c r="C2859" t="s">
        <v>12</v>
      </c>
      <c r="D2859" s="2" t="str">
        <f t="shared" si="86"/>
        <v>Navy2002</v>
      </c>
      <c r="F2859">
        <v>2</v>
      </c>
      <c r="G2859">
        <v>10</v>
      </c>
      <c r="H2859" s="2">
        <v>0</v>
      </c>
      <c r="I2859">
        <v>-3.5</v>
      </c>
      <c r="J2859">
        <v>-8.6999999999999993</v>
      </c>
      <c r="K2859">
        <v>-12.2</v>
      </c>
      <c r="L2859" s="2">
        <f>_xlfn.RANK.EQ(I2859, INDEX(CFB!$I$2:$I$1048576, MATCH(W2859, CFB!$W$2:$W$1048576, 0)):INDEX(CFB!$I$2:$I$1048576, MATCH(W2859, CFB!$W$2:$W$1048576, 0) + COUNTIF(CFB!$W$2:$W$1048576, W2859) - 1), 0)</f>
        <v>88</v>
      </c>
      <c r="M2859" s="2">
        <f>_xlfn.RANK.EQ(J2859, INDEX(CFB!$J$2:$J$1048576, MATCH(W2859, CFB!$W$2:$W$1048576, 0)):INDEX(CFB!$J$2:$J$1048576, MATCH(W2859, CFB!$W$2:$W$1048576, 0) + COUNTIF(CFB!$W$2:$W$1048576, W2859) - 1))</f>
        <v>105</v>
      </c>
      <c r="N2859" s="2">
        <f>RANK(K2859, INDEX(CFB!$K$2:$K$1048576, MATCH(W2859, CFB!$W$2:$W$1048576, 0)):INDEX(CFB!$K$2:$K$1048576, MATCH(W2859, CFB!$W$2:$W$1048576, 0) + COUNTIF(CFB!$W$2:$W$1048576, W2859) - 1))</f>
        <v>104</v>
      </c>
      <c r="O2859">
        <v>36.380000000000003</v>
      </c>
      <c r="P2859">
        <v>26.78</v>
      </c>
      <c r="Q2859">
        <v>8.2100000000000009</v>
      </c>
      <c r="R2859">
        <v>8.7100000000000009</v>
      </c>
      <c r="S2859">
        <v>5.94</v>
      </c>
      <c r="T2859">
        <v>3.43</v>
      </c>
      <c r="U2859">
        <v>6.51</v>
      </c>
      <c r="V2859">
        <v>5.24</v>
      </c>
      <c r="W2859">
        <v>2002</v>
      </c>
      <c r="X2859">
        <f t="shared" si="87"/>
        <v>0</v>
      </c>
    </row>
    <row r="2860" spans="1:24" ht="12.75" hidden="1" customHeight="1" x14ac:dyDescent="0.45">
      <c r="A2860">
        <v>105</v>
      </c>
      <c r="B2860" t="s">
        <v>138</v>
      </c>
      <c r="C2860" t="s">
        <v>31</v>
      </c>
      <c r="D2860" s="2" t="str">
        <f t="shared" si="86"/>
        <v>Wyoming2002</v>
      </c>
      <c r="F2860">
        <v>2</v>
      </c>
      <c r="G2860">
        <v>10</v>
      </c>
      <c r="H2860" s="2">
        <v>0</v>
      </c>
      <c r="I2860">
        <v>-1.02</v>
      </c>
      <c r="J2860">
        <v>-11.25</v>
      </c>
      <c r="K2860">
        <v>-12.27</v>
      </c>
      <c r="L2860" s="2">
        <f>_xlfn.RANK.EQ(I2860, INDEX(CFB!$I$2:$I$1048576, MATCH(W2860, CFB!$W$2:$W$1048576, 0)):INDEX(CFB!$I$2:$I$1048576, MATCH(W2860, CFB!$W$2:$W$1048576, 0) + COUNTIF(CFB!$W$2:$W$1048576, W2860) - 1), 0)</f>
        <v>71</v>
      </c>
      <c r="M2860" s="2">
        <f>_xlfn.RANK.EQ(J2860, INDEX(CFB!$J$2:$J$1048576, MATCH(W2860, CFB!$W$2:$W$1048576, 0)):INDEX(CFB!$J$2:$J$1048576, MATCH(W2860, CFB!$W$2:$W$1048576, 0) + COUNTIF(CFB!$W$2:$W$1048576, W2860) - 1))</f>
        <v>114</v>
      </c>
      <c r="N2860" s="2">
        <f>RANK(K2860, INDEX(CFB!$K$2:$K$1048576, MATCH(W2860, CFB!$W$2:$W$1048576, 0)):INDEX(CFB!$K$2:$K$1048576, MATCH(W2860, CFB!$W$2:$W$1048576, 0) + COUNTIF(CFB!$W$2:$W$1048576, W2860) - 1))</f>
        <v>105</v>
      </c>
      <c r="O2860">
        <v>36.119999999999997</v>
      </c>
      <c r="P2860">
        <v>26.06</v>
      </c>
      <c r="Q2860">
        <v>8.0399999999999991</v>
      </c>
      <c r="R2860">
        <v>7.8</v>
      </c>
      <c r="S2860">
        <v>4.21</v>
      </c>
      <c r="T2860">
        <v>3.79</v>
      </c>
      <c r="U2860">
        <v>6.52</v>
      </c>
      <c r="V2860">
        <v>5.31</v>
      </c>
      <c r="W2860">
        <v>2002</v>
      </c>
      <c r="X2860">
        <f t="shared" si="87"/>
        <v>0</v>
      </c>
    </row>
    <row r="2861" spans="1:24" ht="12.75" hidden="1" customHeight="1" x14ac:dyDescent="0.45">
      <c r="A2861">
        <v>106</v>
      </c>
      <c r="B2861" t="s">
        <v>175</v>
      </c>
      <c r="C2861" t="s">
        <v>174</v>
      </c>
      <c r="D2861" s="2" t="str">
        <f t="shared" si="86"/>
        <v>Idaho2002</v>
      </c>
      <c r="F2861">
        <v>2</v>
      </c>
      <c r="G2861">
        <v>10</v>
      </c>
      <c r="H2861" s="2">
        <v>0</v>
      </c>
      <c r="I2861">
        <v>-2.64</v>
      </c>
      <c r="J2861">
        <v>-10.85</v>
      </c>
      <c r="K2861">
        <v>-13.5</v>
      </c>
      <c r="L2861" s="2">
        <f>_xlfn.RANK.EQ(I2861, INDEX(CFB!$I$2:$I$1048576, MATCH(W2861, CFB!$W$2:$W$1048576, 0)):INDEX(CFB!$I$2:$I$1048576, MATCH(W2861, CFB!$W$2:$W$1048576, 0) + COUNTIF(CFB!$W$2:$W$1048576, W2861) - 1), 0)</f>
        <v>78</v>
      </c>
      <c r="M2861" s="2">
        <f>_xlfn.RANK.EQ(J2861, INDEX(CFB!$J$2:$J$1048576, MATCH(W2861, CFB!$W$2:$W$1048576, 0)):INDEX(CFB!$J$2:$J$1048576, MATCH(W2861, CFB!$W$2:$W$1048576, 0) + COUNTIF(CFB!$W$2:$W$1048576, W2861) - 1))</f>
        <v>113</v>
      </c>
      <c r="N2861" s="2">
        <f>RANK(K2861, INDEX(CFB!$K$2:$K$1048576, MATCH(W2861, CFB!$W$2:$W$1048576, 0)):INDEX(CFB!$K$2:$K$1048576, MATCH(W2861, CFB!$W$2:$W$1048576, 0) + COUNTIF(CFB!$W$2:$W$1048576, W2861) - 1))</f>
        <v>106</v>
      </c>
      <c r="O2861">
        <v>33.85</v>
      </c>
      <c r="P2861">
        <v>26.21</v>
      </c>
      <c r="Q2861">
        <v>7.43</v>
      </c>
      <c r="R2861">
        <v>8.3699999999999992</v>
      </c>
      <c r="S2861">
        <v>4.3</v>
      </c>
      <c r="T2861">
        <v>4.2300000000000004</v>
      </c>
      <c r="U2861">
        <v>6.25</v>
      </c>
      <c r="V2861">
        <v>5.72</v>
      </c>
      <c r="W2861">
        <v>2002</v>
      </c>
      <c r="X2861">
        <f t="shared" si="87"/>
        <v>0</v>
      </c>
    </row>
    <row r="2862" spans="1:24" ht="12.75" hidden="1" customHeight="1" x14ac:dyDescent="0.45">
      <c r="A2862">
        <v>107</v>
      </c>
      <c r="B2862" t="s">
        <v>77</v>
      </c>
      <c r="C2862" t="s">
        <v>174</v>
      </c>
      <c r="D2862" s="2" t="str">
        <f t="shared" si="86"/>
        <v>Louisiana2002</v>
      </c>
      <c r="F2862">
        <v>3</v>
      </c>
      <c r="G2862">
        <v>9</v>
      </c>
      <c r="H2862" s="2">
        <v>0</v>
      </c>
      <c r="I2862">
        <v>-10.07</v>
      </c>
      <c r="J2862">
        <v>-3.73</v>
      </c>
      <c r="K2862">
        <v>-13.8</v>
      </c>
      <c r="L2862" s="2">
        <f>_xlfn.RANK.EQ(I2862, INDEX(CFB!$I$2:$I$1048576, MATCH(W2862, CFB!$W$2:$W$1048576, 0)):INDEX(CFB!$I$2:$I$1048576, MATCH(W2862, CFB!$W$2:$W$1048576, 0) + COUNTIF(CFB!$W$2:$W$1048576, W2862) - 1), 0)</f>
        <v>111</v>
      </c>
      <c r="M2862" s="2">
        <f>_xlfn.RANK.EQ(J2862, INDEX(CFB!$J$2:$J$1048576, MATCH(W2862, CFB!$W$2:$W$1048576, 0)):INDEX(CFB!$J$2:$J$1048576, MATCH(W2862, CFB!$W$2:$W$1048576, 0) + COUNTIF(CFB!$W$2:$W$1048576, W2862) - 1))</f>
        <v>87</v>
      </c>
      <c r="N2862" s="2">
        <f>RANK(K2862, INDEX(CFB!$K$2:$K$1048576, MATCH(W2862, CFB!$W$2:$W$1048576, 0)):INDEX(CFB!$K$2:$K$1048576, MATCH(W2862, CFB!$W$2:$W$1048576, 0) + COUNTIF(CFB!$W$2:$W$1048576, W2862) - 1))</f>
        <v>107</v>
      </c>
      <c r="O2862">
        <v>27.35</v>
      </c>
      <c r="P2862">
        <v>20.11</v>
      </c>
      <c r="Q2862">
        <v>6.95</v>
      </c>
      <c r="R2862">
        <v>7.04</v>
      </c>
      <c r="S2862">
        <v>2.54</v>
      </c>
      <c r="T2862">
        <v>3.29</v>
      </c>
      <c r="U2862">
        <v>5.0599999999999996</v>
      </c>
      <c r="V2862">
        <v>4.66</v>
      </c>
      <c r="W2862">
        <v>2002</v>
      </c>
      <c r="X2862">
        <f t="shared" si="87"/>
        <v>0</v>
      </c>
    </row>
    <row r="2863" spans="1:24" ht="12.75" hidden="1" customHeight="1" x14ac:dyDescent="0.45">
      <c r="A2863">
        <v>108</v>
      </c>
      <c r="B2863" t="s">
        <v>123</v>
      </c>
      <c r="C2863" t="s">
        <v>174</v>
      </c>
      <c r="D2863" s="2" t="str">
        <f t="shared" si="86"/>
        <v>Louisiana-Monroe2002</v>
      </c>
      <c r="F2863">
        <v>3</v>
      </c>
      <c r="G2863">
        <v>9</v>
      </c>
      <c r="H2863" s="2">
        <v>0</v>
      </c>
      <c r="I2863">
        <v>-6.79</v>
      </c>
      <c r="J2863">
        <v>-7.01</v>
      </c>
      <c r="K2863">
        <v>-13.8</v>
      </c>
      <c r="L2863" s="2">
        <f>_xlfn.RANK.EQ(I2863, INDEX(CFB!$I$2:$I$1048576, MATCH(W2863, CFB!$W$2:$W$1048576, 0)):INDEX(CFB!$I$2:$I$1048576, MATCH(W2863, CFB!$W$2:$W$1048576, 0) + COUNTIF(CFB!$W$2:$W$1048576, W2863) - 1), 0)</f>
        <v>103</v>
      </c>
      <c r="M2863" s="2">
        <f>_xlfn.RANK.EQ(J2863, INDEX(CFB!$J$2:$J$1048576, MATCH(W2863, CFB!$W$2:$W$1048576, 0)):INDEX(CFB!$J$2:$J$1048576, MATCH(W2863, CFB!$W$2:$W$1048576, 0) + COUNTIF(CFB!$W$2:$W$1048576, W2863) - 1))</f>
        <v>100</v>
      </c>
      <c r="N2863" s="2">
        <f>RANK(K2863, INDEX(CFB!$K$2:$K$1048576, MATCH(W2863, CFB!$W$2:$W$1048576, 0)):INDEX(CFB!$K$2:$K$1048576, MATCH(W2863, CFB!$W$2:$W$1048576, 0) + COUNTIF(CFB!$W$2:$W$1048576, W2863) - 1))</f>
        <v>107</v>
      </c>
      <c r="O2863">
        <v>30.24</v>
      </c>
      <c r="P2863">
        <v>28.27</v>
      </c>
      <c r="Q2863">
        <v>6.99</v>
      </c>
      <c r="R2863">
        <v>7.17</v>
      </c>
      <c r="S2863">
        <v>4.16</v>
      </c>
      <c r="T2863">
        <v>4.08</v>
      </c>
      <c r="U2863">
        <v>5.78</v>
      </c>
      <c r="V2863">
        <v>5.24</v>
      </c>
      <c r="W2863">
        <v>2002</v>
      </c>
      <c r="X2863">
        <f t="shared" si="87"/>
        <v>0</v>
      </c>
    </row>
    <row r="2864" spans="1:24" ht="12.75" hidden="1" customHeight="1" x14ac:dyDescent="0.45">
      <c r="A2864">
        <v>109</v>
      </c>
      <c r="B2864" t="s">
        <v>55</v>
      </c>
      <c r="C2864" t="s">
        <v>182</v>
      </c>
      <c r="D2864" s="2" t="str">
        <f t="shared" si="86"/>
        <v>Kansas2002</v>
      </c>
      <c r="F2864">
        <v>2</v>
      </c>
      <c r="G2864">
        <v>10</v>
      </c>
      <c r="H2864" s="2">
        <v>0</v>
      </c>
      <c r="I2864">
        <v>-5.04</v>
      </c>
      <c r="J2864">
        <v>-9.83</v>
      </c>
      <c r="K2864">
        <v>-14.87</v>
      </c>
      <c r="L2864" s="2">
        <f>_xlfn.RANK.EQ(I2864, INDEX(CFB!$I$2:$I$1048576, MATCH(W2864, CFB!$W$2:$W$1048576, 0)):INDEX(CFB!$I$2:$I$1048576, MATCH(W2864, CFB!$W$2:$W$1048576, 0) + COUNTIF(CFB!$W$2:$W$1048576, W2864) - 1), 0)</f>
        <v>95</v>
      </c>
      <c r="M2864" s="2">
        <f>_xlfn.RANK.EQ(J2864, INDEX(CFB!$J$2:$J$1048576, MATCH(W2864, CFB!$W$2:$W$1048576, 0)):INDEX(CFB!$J$2:$J$1048576, MATCH(W2864, CFB!$W$2:$W$1048576, 0) + COUNTIF(CFB!$W$2:$W$1048576, W2864) - 1))</f>
        <v>112</v>
      </c>
      <c r="N2864" s="2">
        <f>RANK(K2864, INDEX(CFB!$K$2:$K$1048576, MATCH(W2864, CFB!$W$2:$W$1048576, 0)):INDEX(CFB!$K$2:$K$1048576, MATCH(W2864, CFB!$W$2:$W$1048576, 0) + COUNTIF(CFB!$W$2:$W$1048576, W2864) - 1))</f>
        <v>109</v>
      </c>
      <c r="O2864">
        <v>33.119999999999997</v>
      </c>
      <c r="P2864">
        <v>28.24</v>
      </c>
      <c r="Q2864">
        <v>6.37</v>
      </c>
      <c r="R2864">
        <v>7.69</v>
      </c>
      <c r="S2864">
        <v>4.09</v>
      </c>
      <c r="T2864">
        <v>4.59</v>
      </c>
      <c r="U2864">
        <v>5.28</v>
      </c>
      <c r="V2864">
        <v>5.65</v>
      </c>
      <c r="W2864">
        <v>2002</v>
      </c>
      <c r="X2864">
        <f t="shared" si="87"/>
        <v>0</v>
      </c>
    </row>
    <row r="2865" spans="1:24" ht="12.75" hidden="1" customHeight="1" x14ac:dyDescent="0.45">
      <c r="A2865">
        <v>110</v>
      </c>
      <c r="B2865" t="s">
        <v>24</v>
      </c>
      <c r="C2865" t="s">
        <v>178</v>
      </c>
      <c r="D2865" s="2" t="str">
        <f t="shared" si="86"/>
        <v>SMU2002</v>
      </c>
      <c r="F2865">
        <v>3</v>
      </c>
      <c r="G2865">
        <v>9</v>
      </c>
      <c r="H2865" s="2">
        <v>0</v>
      </c>
      <c r="I2865">
        <v>-12.5</v>
      </c>
      <c r="J2865">
        <v>-3.84</v>
      </c>
      <c r="K2865">
        <v>-16.34</v>
      </c>
      <c r="L2865" s="2">
        <f>_xlfn.RANK.EQ(I2865, INDEX(CFB!$I$2:$I$1048576, MATCH(W2865, CFB!$W$2:$W$1048576, 0)):INDEX(CFB!$I$2:$I$1048576, MATCH(W2865, CFB!$W$2:$W$1048576, 0) + COUNTIF(CFB!$W$2:$W$1048576, W2865) - 1), 0)</f>
        <v>116</v>
      </c>
      <c r="M2865" s="2">
        <f>_xlfn.RANK.EQ(J2865, INDEX(CFB!$J$2:$J$1048576, MATCH(W2865, CFB!$W$2:$W$1048576, 0)):INDEX(CFB!$J$2:$J$1048576, MATCH(W2865, CFB!$W$2:$W$1048576, 0) + COUNTIF(CFB!$W$2:$W$1048576, W2865) - 1))</f>
        <v>88</v>
      </c>
      <c r="N2865" s="2">
        <f>RANK(K2865, INDEX(CFB!$K$2:$K$1048576, MATCH(W2865, CFB!$W$2:$W$1048576, 0)):INDEX(CFB!$K$2:$K$1048576, MATCH(W2865, CFB!$W$2:$W$1048576, 0) + COUNTIF(CFB!$W$2:$W$1048576, W2865) - 1))</f>
        <v>110</v>
      </c>
      <c r="O2865">
        <v>22.88</v>
      </c>
      <c r="P2865">
        <v>20.83</v>
      </c>
      <c r="Q2865">
        <v>5.94</v>
      </c>
      <c r="R2865">
        <v>7.33</v>
      </c>
      <c r="S2865">
        <v>4.55</v>
      </c>
      <c r="T2865">
        <v>3.7</v>
      </c>
      <c r="U2865">
        <v>5.24</v>
      </c>
      <c r="V2865">
        <v>5.09</v>
      </c>
      <c r="W2865">
        <v>2002</v>
      </c>
      <c r="X2865">
        <f t="shared" si="87"/>
        <v>0</v>
      </c>
    </row>
    <row r="2866" spans="1:24" ht="12.75" hidden="1" customHeight="1" x14ac:dyDescent="0.45">
      <c r="A2866">
        <v>111</v>
      </c>
      <c r="B2866" t="s">
        <v>153</v>
      </c>
      <c r="C2866" t="s">
        <v>162</v>
      </c>
      <c r="D2866" s="2" t="str">
        <f t="shared" si="86"/>
        <v>Kent State2002</v>
      </c>
      <c r="F2866">
        <v>3</v>
      </c>
      <c r="G2866">
        <v>9</v>
      </c>
      <c r="H2866" s="2">
        <v>0</v>
      </c>
      <c r="I2866">
        <v>-11.24</v>
      </c>
      <c r="J2866">
        <v>-5.23</v>
      </c>
      <c r="K2866">
        <v>-16.47</v>
      </c>
      <c r="L2866" s="2">
        <f>_xlfn.RANK.EQ(I2866, INDEX(CFB!$I$2:$I$1048576, MATCH(W2866, CFB!$W$2:$W$1048576, 0)):INDEX(CFB!$I$2:$I$1048576, MATCH(W2866, CFB!$W$2:$W$1048576, 0) + COUNTIF(CFB!$W$2:$W$1048576, W2866) - 1), 0)</f>
        <v>114</v>
      </c>
      <c r="M2866" s="2">
        <f>_xlfn.RANK.EQ(J2866, INDEX(CFB!$J$2:$J$1048576, MATCH(W2866, CFB!$W$2:$W$1048576, 0)):INDEX(CFB!$J$2:$J$1048576, MATCH(W2866, CFB!$W$2:$W$1048576, 0) + COUNTIF(CFB!$W$2:$W$1048576, W2866) - 1))</f>
        <v>94</v>
      </c>
      <c r="N2866" s="2">
        <f>RANK(K2866, INDEX(CFB!$K$2:$K$1048576, MATCH(W2866, CFB!$W$2:$W$1048576, 0)):INDEX(CFB!$K$2:$K$1048576, MATCH(W2866, CFB!$W$2:$W$1048576, 0) + COUNTIF(CFB!$W$2:$W$1048576, W2866) - 1))</f>
        <v>111</v>
      </c>
      <c r="O2866">
        <v>25.79</v>
      </c>
      <c r="P2866">
        <v>25.17</v>
      </c>
      <c r="Q2866">
        <v>5.73</v>
      </c>
      <c r="R2866">
        <v>6.17</v>
      </c>
      <c r="S2866">
        <v>6.14</v>
      </c>
      <c r="T2866">
        <v>4.1100000000000003</v>
      </c>
      <c r="U2866">
        <v>6.06</v>
      </c>
      <c r="V2866">
        <v>4.79</v>
      </c>
      <c r="W2866">
        <v>2002</v>
      </c>
      <c r="X2866">
        <f t="shared" si="87"/>
        <v>0</v>
      </c>
    </row>
    <row r="2867" spans="1:24" ht="12.75" hidden="1" customHeight="1" x14ac:dyDescent="0.45">
      <c r="A2867">
        <v>112</v>
      </c>
      <c r="B2867" t="s">
        <v>56</v>
      </c>
      <c r="C2867" t="s">
        <v>179</v>
      </c>
      <c r="D2867" s="2" t="str">
        <f t="shared" si="86"/>
        <v>Rutgers2002</v>
      </c>
      <c r="F2867">
        <v>1</v>
      </c>
      <c r="G2867">
        <v>11</v>
      </c>
      <c r="H2867" s="2">
        <v>0</v>
      </c>
      <c r="I2867">
        <v>-12.27</v>
      </c>
      <c r="J2867">
        <v>-4.58</v>
      </c>
      <c r="K2867">
        <v>-16.850000000000001</v>
      </c>
      <c r="L2867" s="2">
        <f>_xlfn.RANK.EQ(I2867, INDEX(CFB!$I$2:$I$1048576, MATCH(W2867, CFB!$W$2:$W$1048576, 0)):INDEX(CFB!$I$2:$I$1048576, MATCH(W2867, CFB!$W$2:$W$1048576, 0) + COUNTIF(CFB!$W$2:$W$1048576, W2867) - 1), 0)</f>
        <v>115</v>
      </c>
      <c r="M2867" s="2">
        <f>_xlfn.RANK.EQ(J2867, INDEX(CFB!$J$2:$J$1048576, MATCH(W2867, CFB!$W$2:$W$1048576, 0)):INDEX(CFB!$J$2:$J$1048576, MATCH(W2867, CFB!$W$2:$W$1048576, 0) + COUNTIF(CFB!$W$2:$W$1048576, W2867) - 1))</f>
        <v>90</v>
      </c>
      <c r="N2867" s="2">
        <f>RANK(K2867, INDEX(CFB!$K$2:$K$1048576, MATCH(W2867, CFB!$W$2:$W$1048576, 0)):INDEX(CFB!$K$2:$K$1048576, MATCH(W2867, CFB!$W$2:$W$1048576, 0) + COUNTIF(CFB!$W$2:$W$1048576, W2867) - 1))</f>
        <v>112</v>
      </c>
      <c r="O2867">
        <v>27.72</v>
      </c>
      <c r="P2867">
        <v>21.05</v>
      </c>
      <c r="Q2867">
        <v>5.91</v>
      </c>
      <c r="R2867">
        <v>6.2</v>
      </c>
      <c r="S2867">
        <v>2.65</v>
      </c>
      <c r="T2867">
        <v>3.75</v>
      </c>
      <c r="U2867">
        <v>4.3499999999999996</v>
      </c>
      <c r="V2867">
        <v>4.68</v>
      </c>
      <c r="W2867">
        <v>2002</v>
      </c>
      <c r="X2867">
        <f t="shared" si="87"/>
        <v>0</v>
      </c>
    </row>
    <row r="2868" spans="1:24" ht="12.75" hidden="1" customHeight="1" x14ac:dyDescent="0.45">
      <c r="A2868">
        <v>113</v>
      </c>
      <c r="B2868" t="s">
        <v>148</v>
      </c>
      <c r="C2868" t="s">
        <v>178</v>
      </c>
      <c r="D2868" s="2" t="str">
        <f t="shared" si="86"/>
        <v>UTEP2002</v>
      </c>
      <c r="F2868">
        <v>2</v>
      </c>
      <c r="G2868">
        <v>10</v>
      </c>
      <c r="H2868" s="2">
        <v>0</v>
      </c>
      <c r="I2868">
        <v>-10.85</v>
      </c>
      <c r="J2868">
        <v>-7.25</v>
      </c>
      <c r="K2868">
        <v>-18.11</v>
      </c>
      <c r="L2868" s="2">
        <f>_xlfn.RANK.EQ(I2868, INDEX(CFB!$I$2:$I$1048576, MATCH(W2868, CFB!$W$2:$W$1048576, 0)):INDEX(CFB!$I$2:$I$1048576, MATCH(W2868, CFB!$W$2:$W$1048576, 0) + COUNTIF(CFB!$W$2:$W$1048576, W2868) - 1), 0)</f>
        <v>112</v>
      </c>
      <c r="M2868" s="2">
        <f>_xlfn.RANK.EQ(J2868, INDEX(CFB!$J$2:$J$1048576, MATCH(W2868, CFB!$W$2:$W$1048576, 0)):INDEX(CFB!$J$2:$J$1048576, MATCH(W2868, CFB!$W$2:$W$1048576, 0) + COUNTIF(CFB!$W$2:$W$1048576, W2868) - 1))</f>
        <v>101</v>
      </c>
      <c r="N2868" s="2">
        <f>RANK(K2868, INDEX(CFB!$K$2:$K$1048576, MATCH(W2868, CFB!$W$2:$W$1048576, 0)):INDEX(CFB!$K$2:$K$1048576, MATCH(W2868, CFB!$W$2:$W$1048576, 0) + COUNTIF(CFB!$W$2:$W$1048576, W2868) - 1))</f>
        <v>113</v>
      </c>
      <c r="O2868">
        <v>26.08</v>
      </c>
      <c r="P2868">
        <v>32.520000000000003</v>
      </c>
      <c r="Q2868">
        <v>6.04</v>
      </c>
      <c r="R2868">
        <v>7.67</v>
      </c>
      <c r="S2868">
        <v>4.05</v>
      </c>
      <c r="T2868">
        <v>3.99</v>
      </c>
      <c r="U2868">
        <v>5.07</v>
      </c>
      <c r="V2868">
        <v>5.35</v>
      </c>
      <c r="W2868">
        <v>2002</v>
      </c>
      <c r="X2868">
        <f t="shared" si="87"/>
        <v>0</v>
      </c>
    </row>
    <row r="2869" spans="1:24" ht="12.75" hidden="1" customHeight="1" x14ac:dyDescent="0.45">
      <c r="A2869">
        <v>114</v>
      </c>
      <c r="B2869" t="s">
        <v>147</v>
      </c>
      <c r="C2869" t="s">
        <v>178</v>
      </c>
      <c r="D2869" s="2" t="str">
        <f t="shared" si="86"/>
        <v>Tulsa2002</v>
      </c>
      <c r="F2869">
        <v>1</v>
      </c>
      <c r="G2869">
        <v>11</v>
      </c>
      <c r="H2869" s="2">
        <v>0</v>
      </c>
      <c r="I2869">
        <v>-8.7799999999999994</v>
      </c>
      <c r="J2869">
        <v>-9.6199999999999992</v>
      </c>
      <c r="K2869">
        <v>-18.399999999999999</v>
      </c>
      <c r="L2869" s="2">
        <f>_xlfn.RANK.EQ(I2869, INDEX(CFB!$I$2:$I$1048576, MATCH(W2869, CFB!$W$2:$W$1048576, 0)):INDEX(CFB!$I$2:$I$1048576, MATCH(W2869, CFB!$W$2:$W$1048576, 0) + COUNTIF(CFB!$W$2:$W$1048576, W2869) - 1), 0)</f>
        <v>108</v>
      </c>
      <c r="M2869" s="2">
        <f>_xlfn.RANK.EQ(J2869, INDEX(CFB!$J$2:$J$1048576, MATCH(W2869, CFB!$W$2:$W$1048576, 0)):INDEX(CFB!$J$2:$J$1048576, MATCH(W2869, CFB!$W$2:$W$1048576, 0) + COUNTIF(CFB!$W$2:$W$1048576, W2869) - 1))</f>
        <v>110</v>
      </c>
      <c r="N2869" s="2">
        <f>RANK(K2869, INDEX(CFB!$K$2:$K$1048576, MATCH(W2869, CFB!$W$2:$W$1048576, 0)):INDEX(CFB!$K$2:$K$1048576, MATCH(W2869, CFB!$W$2:$W$1048576, 0) + COUNTIF(CFB!$W$2:$W$1048576, W2869) - 1))</f>
        <v>114</v>
      </c>
      <c r="O2869">
        <v>25.9</v>
      </c>
      <c r="P2869">
        <v>25.98</v>
      </c>
      <c r="Q2869">
        <v>5.99</v>
      </c>
      <c r="R2869">
        <v>6.64</v>
      </c>
      <c r="S2869">
        <v>3.96</v>
      </c>
      <c r="T2869">
        <v>5.03</v>
      </c>
      <c r="U2869">
        <v>5.16</v>
      </c>
      <c r="V2869">
        <v>5.46</v>
      </c>
      <c r="W2869">
        <v>2002</v>
      </c>
      <c r="X2869">
        <f t="shared" si="87"/>
        <v>0</v>
      </c>
    </row>
    <row r="2870" spans="1:24" ht="12.75" hidden="1" customHeight="1" x14ac:dyDescent="0.45">
      <c r="A2870">
        <v>115</v>
      </c>
      <c r="B2870" t="s">
        <v>105</v>
      </c>
      <c r="C2870" t="s">
        <v>162</v>
      </c>
      <c r="D2870" s="2" t="str">
        <f t="shared" si="86"/>
        <v>Buffalo2002</v>
      </c>
      <c r="F2870">
        <v>1</v>
      </c>
      <c r="G2870">
        <v>11</v>
      </c>
      <c r="H2870" s="2">
        <v>0</v>
      </c>
      <c r="I2870">
        <v>-11.13</v>
      </c>
      <c r="J2870">
        <v>-9.23</v>
      </c>
      <c r="K2870">
        <v>-20.36</v>
      </c>
      <c r="L2870" s="2">
        <f>_xlfn.RANK.EQ(I2870, INDEX(CFB!$I$2:$I$1048576, MATCH(W2870, CFB!$W$2:$W$1048576, 0)):INDEX(CFB!$I$2:$I$1048576, MATCH(W2870, CFB!$W$2:$W$1048576, 0) + COUNTIF(CFB!$W$2:$W$1048576, W2870) - 1), 0)</f>
        <v>113</v>
      </c>
      <c r="M2870" s="2">
        <f>_xlfn.RANK.EQ(J2870, INDEX(CFB!$J$2:$J$1048576, MATCH(W2870, CFB!$W$2:$W$1048576, 0)):INDEX(CFB!$J$2:$J$1048576, MATCH(W2870, CFB!$W$2:$W$1048576, 0) + COUNTIF(CFB!$W$2:$W$1048576, W2870) - 1))</f>
        <v>108</v>
      </c>
      <c r="N2870" s="2">
        <f>RANK(K2870, INDEX(CFB!$K$2:$K$1048576, MATCH(W2870, CFB!$W$2:$W$1048576, 0)):INDEX(CFB!$K$2:$K$1048576, MATCH(W2870, CFB!$W$2:$W$1048576, 0) + COUNTIF(CFB!$W$2:$W$1048576, W2870) - 1))</f>
        <v>115</v>
      </c>
      <c r="O2870">
        <v>26</v>
      </c>
      <c r="P2870">
        <v>26.27</v>
      </c>
      <c r="Q2870">
        <v>5.7</v>
      </c>
      <c r="R2870">
        <v>7.27</v>
      </c>
      <c r="S2870">
        <v>3.67</v>
      </c>
      <c r="T2870">
        <v>3.95</v>
      </c>
      <c r="U2870">
        <v>4.87</v>
      </c>
      <c r="V2870">
        <v>5.03</v>
      </c>
      <c r="W2870">
        <v>2002</v>
      </c>
      <c r="X2870">
        <f t="shared" si="87"/>
        <v>0</v>
      </c>
    </row>
    <row r="2871" spans="1:24" ht="12.75" hidden="1" customHeight="1" x14ac:dyDescent="0.45">
      <c r="A2871">
        <v>116</v>
      </c>
      <c r="B2871" t="s">
        <v>134</v>
      </c>
      <c r="C2871" t="s">
        <v>161</v>
      </c>
      <c r="D2871" s="2" t="str">
        <f t="shared" si="86"/>
        <v>Eastern Michigan2002</v>
      </c>
      <c r="F2871">
        <v>3</v>
      </c>
      <c r="G2871">
        <v>9</v>
      </c>
      <c r="H2871" s="2">
        <v>0</v>
      </c>
      <c r="I2871">
        <v>-4.0199999999999996</v>
      </c>
      <c r="J2871">
        <v>-16.62</v>
      </c>
      <c r="K2871">
        <v>-20.64</v>
      </c>
      <c r="L2871" s="2">
        <f>_xlfn.RANK.EQ(I2871, INDEX(CFB!$I$2:$I$1048576, MATCH(W2871, CFB!$W$2:$W$1048576, 0)):INDEX(CFB!$I$2:$I$1048576, MATCH(W2871, CFB!$W$2:$W$1048576, 0) + COUNTIF(CFB!$W$2:$W$1048576, W2871) - 1), 0)</f>
        <v>91</v>
      </c>
      <c r="M2871" s="2">
        <f>_xlfn.RANK.EQ(J2871, INDEX(CFB!$J$2:$J$1048576, MATCH(W2871, CFB!$W$2:$W$1048576, 0)):INDEX(CFB!$J$2:$J$1048576, MATCH(W2871, CFB!$W$2:$W$1048576, 0) + COUNTIF(CFB!$W$2:$W$1048576, W2871) - 1))</f>
        <v>117</v>
      </c>
      <c r="N2871" s="2">
        <f>RANK(K2871, INDEX(CFB!$K$2:$K$1048576, MATCH(W2871, CFB!$W$2:$W$1048576, 0)):INDEX(CFB!$K$2:$K$1048576, MATCH(W2871, CFB!$W$2:$W$1048576, 0) + COUNTIF(CFB!$W$2:$W$1048576, W2871) - 1))</f>
        <v>116</v>
      </c>
      <c r="O2871">
        <v>31.94</v>
      </c>
      <c r="P2871">
        <v>37.979999999999997</v>
      </c>
      <c r="Q2871">
        <v>7.14</v>
      </c>
      <c r="R2871">
        <v>9.1300000000000008</v>
      </c>
      <c r="S2871">
        <v>4.22</v>
      </c>
      <c r="T2871">
        <v>5.21</v>
      </c>
      <c r="U2871">
        <v>5.91</v>
      </c>
      <c r="V2871">
        <v>6.52</v>
      </c>
      <c r="W2871">
        <v>2002</v>
      </c>
      <c r="X2871">
        <f t="shared" si="87"/>
        <v>0</v>
      </c>
    </row>
    <row r="2872" spans="1:24" ht="12.75" hidden="1" customHeight="1" x14ac:dyDescent="0.45">
      <c r="A2872">
        <v>117</v>
      </c>
      <c r="B2872" t="s">
        <v>48</v>
      </c>
      <c r="C2872" t="s">
        <v>100</v>
      </c>
      <c r="D2872" s="2" t="str">
        <f t="shared" si="86"/>
        <v>Army2002</v>
      </c>
      <c r="F2872">
        <v>1</v>
      </c>
      <c r="G2872">
        <v>11</v>
      </c>
      <c r="H2872" s="2">
        <v>0</v>
      </c>
      <c r="I2872">
        <v>-9.15</v>
      </c>
      <c r="J2872">
        <v>-13.49</v>
      </c>
      <c r="K2872">
        <v>-22.64</v>
      </c>
      <c r="L2872" s="2">
        <f>_xlfn.RANK.EQ(I2872, INDEX(CFB!$I$2:$I$1048576, MATCH(W2872, CFB!$W$2:$W$1048576, 0)):INDEX(CFB!$I$2:$I$1048576, MATCH(W2872, CFB!$W$2:$W$1048576, 0) + COUNTIF(CFB!$W$2:$W$1048576, W2872) - 1), 0)</f>
        <v>110</v>
      </c>
      <c r="M2872" s="2">
        <f>_xlfn.RANK.EQ(J2872, INDEX(CFB!$J$2:$J$1048576, MATCH(W2872, CFB!$W$2:$W$1048576, 0)):INDEX(CFB!$J$2:$J$1048576, MATCH(W2872, CFB!$W$2:$W$1048576, 0) + COUNTIF(CFB!$W$2:$W$1048576, W2872) - 1))</f>
        <v>115</v>
      </c>
      <c r="N2872" s="2">
        <f>RANK(K2872, INDEX(CFB!$K$2:$K$1048576, MATCH(W2872, CFB!$W$2:$W$1048576, 0)):INDEX(CFB!$K$2:$K$1048576, MATCH(W2872, CFB!$W$2:$W$1048576, 0) + COUNTIF(CFB!$W$2:$W$1048576, W2872) - 1))</f>
        <v>117</v>
      </c>
      <c r="O2872">
        <v>27.71</v>
      </c>
      <c r="P2872">
        <v>31.92</v>
      </c>
      <c r="Q2872">
        <v>6.32</v>
      </c>
      <c r="R2872">
        <v>7.01</v>
      </c>
      <c r="S2872">
        <v>4.07</v>
      </c>
      <c r="T2872">
        <v>3.87</v>
      </c>
      <c r="U2872">
        <v>5.32</v>
      </c>
      <c r="V2872">
        <v>4.8600000000000003</v>
      </c>
      <c r="W2872">
        <v>2002</v>
      </c>
      <c r="X2872">
        <f t="shared" si="87"/>
        <v>0</v>
      </c>
    </row>
    <row r="2873" spans="1:24" ht="12.75" hidden="1" customHeight="1" x14ac:dyDescent="0.45">
      <c r="A2873">
        <v>1</v>
      </c>
      <c r="B2873" t="s">
        <v>22</v>
      </c>
      <c r="C2873" t="s">
        <v>179</v>
      </c>
      <c r="D2873" s="2" t="str">
        <f t="shared" si="86"/>
        <v>Miami (FL)2001</v>
      </c>
      <c r="E2873">
        <v>1</v>
      </c>
      <c r="F2873">
        <v>12</v>
      </c>
      <c r="G2873">
        <v>0</v>
      </c>
      <c r="H2873" s="2">
        <v>0</v>
      </c>
      <c r="I2873">
        <v>9.65</v>
      </c>
      <c r="J2873">
        <v>16.52</v>
      </c>
      <c r="K2873">
        <v>26.17</v>
      </c>
      <c r="L2873" s="2">
        <f>_xlfn.RANK.EQ(I2873, INDEX(CFB!$I$2:$I$1048576, MATCH(W2873, CFB!$W$2:$W$1048576, 0)):INDEX(CFB!$I$2:$I$1048576, MATCH(W2873, CFB!$W$2:$W$1048576, 0) + COUNTIF(CFB!$W$2:$W$1048576, W2873) - 1), 0)</f>
        <v>9</v>
      </c>
      <c r="M2873" s="2">
        <f>_xlfn.RANK.EQ(J2873, INDEX(CFB!$J$2:$J$1048576, MATCH(W2873, CFB!$W$2:$W$1048576, 0)):INDEX(CFB!$J$2:$J$1048576, MATCH(W2873, CFB!$W$2:$W$1048576, 0) + COUNTIF(CFB!$W$2:$W$1048576, W2873) - 1))</f>
        <v>1</v>
      </c>
      <c r="N2873" s="2">
        <f>RANK(K2873, INDEX(CFB!$K$2:$K$1048576, MATCH(W2873, CFB!$W$2:$W$1048576, 0)):INDEX(CFB!$K$2:$K$1048576, MATCH(W2873, CFB!$W$2:$W$1048576, 0) + COUNTIF(CFB!$W$2:$W$1048576, W2873) - 1))</f>
        <v>1</v>
      </c>
      <c r="O2873">
        <v>58.57</v>
      </c>
      <c r="P2873">
        <v>-3.83</v>
      </c>
      <c r="Q2873">
        <v>9.9499999999999993</v>
      </c>
      <c r="R2873">
        <v>3.58</v>
      </c>
      <c r="S2873">
        <v>6.63</v>
      </c>
      <c r="T2873">
        <v>1.98</v>
      </c>
      <c r="U2873">
        <v>8.25</v>
      </c>
      <c r="V2873">
        <v>2.54</v>
      </c>
      <c r="W2873">
        <v>2001</v>
      </c>
      <c r="X2873">
        <f t="shared" si="87"/>
        <v>1</v>
      </c>
    </row>
    <row r="2874" spans="1:24" ht="12.75" hidden="1" customHeight="1" x14ac:dyDescent="0.45">
      <c r="A2874">
        <v>2</v>
      </c>
      <c r="B2874" t="s">
        <v>35</v>
      </c>
      <c r="C2874" t="s">
        <v>155</v>
      </c>
      <c r="D2874" s="2" t="str">
        <f t="shared" si="86"/>
        <v>Florida2001</v>
      </c>
      <c r="E2874">
        <v>3</v>
      </c>
      <c r="F2874">
        <v>10</v>
      </c>
      <c r="G2874">
        <v>2</v>
      </c>
      <c r="H2874" s="2">
        <v>0</v>
      </c>
      <c r="I2874">
        <v>11.19</v>
      </c>
      <c r="J2874">
        <v>12.19</v>
      </c>
      <c r="K2874">
        <v>23.38</v>
      </c>
      <c r="L2874" s="2">
        <f>_xlfn.RANK.EQ(I2874, INDEX(CFB!$I$2:$I$1048576, MATCH(W2874, CFB!$W$2:$W$1048576, 0)):INDEX(CFB!$I$2:$I$1048576, MATCH(W2874, CFB!$W$2:$W$1048576, 0) + COUNTIF(CFB!$W$2:$W$1048576, W2874) - 1), 0)</f>
        <v>3</v>
      </c>
      <c r="M2874" s="2">
        <f>_xlfn.RANK.EQ(J2874, INDEX(CFB!$J$2:$J$1048576, MATCH(W2874, CFB!$W$2:$W$1048576, 0)):INDEX(CFB!$J$2:$J$1048576, MATCH(W2874, CFB!$W$2:$W$1048576, 0) + COUNTIF(CFB!$W$2:$W$1048576, W2874) - 1))</f>
        <v>2</v>
      </c>
      <c r="N2874" s="2">
        <f>RANK(K2874, INDEX(CFB!$K$2:$K$1048576, MATCH(W2874, CFB!$W$2:$W$1048576, 0)):INDEX(CFB!$K$2:$K$1048576, MATCH(W2874, CFB!$W$2:$W$1048576, 0) + COUNTIF(CFB!$W$2:$W$1048576, W2874) - 1))</f>
        <v>2</v>
      </c>
      <c r="O2874">
        <v>59.78</v>
      </c>
      <c r="P2874">
        <v>1.04</v>
      </c>
      <c r="Q2874">
        <v>11.01</v>
      </c>
      <c r="R2874">
        <v>3.72</v>
      </c>
      <c r="S2874">
        <v>5.54</v>
      </c>
      <c r="T2874">
        <v>1.97</v>
      </c>
      <c r="U2874">
        <v>8.84</v>
      </c>
      <c r="V2874">
        <v>2.73</v>
      </c>
      <c r="W2874">
        <v>2001</v>
      </c>
      <c r="X2874">
        <f t="shared" si="87"/>
        <v>0</v>
      </c>
    </row>
    <row r="2875" spans="1:24" ht="12.75" hidden="1" customHeight="1" x14ac:dyDescent="0.45">
      <c r="A2875">
        <v>3</v>
      </c>
      <c r="B2875" t="s">
        <v>37</v>
      </c>
      <c r="C2875" t="s">
        <v>155</v>
      </c>
      <c r="D2875" s="2" t="str">
        <f t="shared" si="86"/>
        <v>Tennessee2001</v>
      </c>
      <c r="E2875">
        <v>4</v>
      </c>
      <c r="F2875">
        <v>11</v>
      </c>
      <c r="G2875">
        <v>2</v>
      </c>
      <c r="H2875" s="2">
        <v>0</v>
      </c>
      <c r="I2875">
        <v>10.029999999999999</v>
      </c>
      <c r="J2875">
        <v>9.19</v>
      </c>
      <c r="K2875">
        <v>19.22</v>
      </c>
      <c r="L2875" s="2">
        <f>_xlfn.RANK.EQ(I2875, INDEX(CFB!$I$2:$I$1048576, MATCH(W2875, CFB!$W$2:$W$1048576, 0)):INDEX(CFB!$I$2:$I$1048576, MATCH(W2875, CFB!$W$2:$W$1048576, 0) + COUNTIF(CFB!$W$2:$W$1048576, W2875) - 1), 0)</f>
        <v>5</v>
      </c>
      <c r="M2875" s="2">
        <f>_xlfn.RANK.EQ(J2875, INDEX(CFB!$J$2:$J$1048576, MATCH(W2875, CFB!$W$2:$W$1048576, 0)):INDEX(CFB!$J$2:$J$1048576, MATCH(W2875, CFB!$W$2:$W$1048576, 0) + COUNTIF(CFB!$W$2:$W$1048576, W2875) - 1))</f>
        <v>9</v>
      </c>
      <c r="N2875" s="2">
        <f>RANK(K2875, INDEX(CFB!$K$2:$K$1048576, MATCH(W2875, CFB!$W$2:$W$1048576, 0)):INDEX(CFB!$K$2:$K$1048576, MATCH(W2875, CFB!$W$2:$W$1048576, 0) + COUNTIF(CFB!$W$2:$W$1048576, W2875) - 1))</f>
        <v>3</v>
      </c>
      <c r="O2875">
        <v>48.85</v>
      </c>
      <c r="P2875">
        <v>3.51</v>
      </c>
      <c r="Q2875">
        <v>10</v>
      </c>
      <c r="R2875">
        <v>4.6500000000000004</v>
      </c>
      <c r="S2875">
        <v>5.5</v>
      </c>
      <c r="T2875">
        <v>1.24</v>
      </c>
      <c r="U2875">
        <v>7.53</v>
      </c>
      <c r="V2875">
        <v>2.87</v>
      </c>
      <c r="W2875">
        <v>2001</v>
      </c>
      <c r="X2875">
        <f t="shared" si="87"/>
        <v>0</v>
      </c>
    </row>
    <row r="2876" spans="1:24" ht="12.75" hidden="1" customHeight="1" x14ac:dyDescent="0.45">
      <c r="A2876">
        <v>4</v>
      </c>
      <c r="B2876" t="s">
        <v>14</v>
      </c>
      <c r="C2876" t="s">
        <v>181</v>
      </c>
      <c r="D2876" s="2" t="str">
        <f t="shared" si="86"/>
        <v>Texas2001</v>
      </c>
      <c r="E2876">
        <v>5</v>
      </c>
      <c r="F2876">
        <v>11</v>
      </c>
      <c r="G2876">
        <v>2</v>
      </c>
      <c r="H2876" s="2">
        <v>0</v>
      </c>
      <c r="I2876">
        <v>8.59</v>
      </c>
      <c r="J2876">
        <v>10.07</v>
      </c>
      <c r="K2876">
        <v>18.670000000000002</v>
      </c>
      <c r="L2876" s="2">
        <f>_xlfn.RANK.EQ(I2876, INDEX(CFB!$I$2:$I$1048576, MATCH(W2876, CFB!$W$2:$W$1048576, 0)):INDEX(CFB!$I$2:$I$1048576, MATCH(W2876, CFB!$W$2:$W$1048576, 0) + COUNTIF(CFB!$W$2:$W$1048576, W2876) - 1), 0)</f>
        <v>14</v>
      </c>
      <c r="M2876" s="2">
        <f>_xlfn.RANK.EQ(J2876, INDEX(CFB!$J$2:$J$1048576, MATCH(W2876, CFB!$W$2:$W$1048576, 0)):INDEX(CFB!$J$2:$J$1048576, MATCH(W2876, CFB!$W$2:$W$1048576, 0) + COUNTIF(CFB!$W$2:$W$1048576, W2876) - 1))</f>
        <v>4</v>
      </c>
      <c r="N2876" s="2">
        <f>RANK(K2876, INDEX(CFB!$K$2:$K$1048576, MATCH(W2876, CFB!$W$2:$W$1048576, 0)):INDEX(CFB!$K$2:$K$1048576, MATCH(W2876, CFB!$W$2:$W$1048576, 0) + COUNTIF(CFB!$W$2:$W$1048576, W2876) - 1))</f>
        <v>4</v>
      </c>
      <c r="O2876">
        <v>52.76</v>
      </c>
      <c r="P2876">
        <v>2.89</v>
      </c>
      <c r="Q2876">
        <v>9.0500000000000007</v>
      </c>
      <c r="R2876">
        <v>3.36</v>
      </c>
      <c r="S2876">
        <v>5.13</v>
      </c>
      <c r="T2876">
        <v>1.92</v>
      </c>
      <c r="U2876">
        <v>7.04</v>
      </c>
      <c r="V2876">
        <v>2.48</v>
      </c>
      <c r="W2876">
        <v>2001</v>
      </c>
      <c r="X2876">
        <f t="shared" si="87"/>
        <v>0</v>
      </c>
    </row>
    <row r="2877" spans="1:24" ht="12.75" hidden="1" customHeight="1" x14ac:dyDescent="0.45">
      <c r="A2877">
        <v>5</v>
      </c>
      <c r="B2877" t="s">
        <v>13</v>
      </c>
      <c r="C2877" t="s">
        <v>180</v>
      </c>
      <c r="D2877" s="2" t="str">
        <f t="shared" si="86"/>
        <v>Oregon2001</v>
      </c>
      <c r="E2877">
        <v>2</v>
      </c>
      <c r="F2877">
        <v>11</v>
      </c>
      <c r="G2877">
        <v>1</v>
      </c>
      <c r="H2877" s="2">
        <v>0</v>
      </c>
      <c r="I2877">
        <v>9.08</v>
      </c>
      <c r="J2877">
        <v>7.83</v>
      </c>
      <c r="K2877">
        <v>16.920000000000002</v>
      </c>
      <c r="L2877" s="2">
        <f>_xlfn.RANK.EQ(I2877, INDEX(CFB!$I$2:$I$1048576, MATCH(W2877, CFB!$W$2:$W$1048576, 0)):INDEX(CFB!$I$2:$I$1048576, MATCH(W2877, CFB!$W$2:$W$1048576, 0) + COUNTIF(CFB!$W$2:$W$1048576, W2877) - 1), 0)</f>
        <v>12</v>
      </c>
      <c r="M2877" s="2">
        <f>_xlfn.RANK.EQ(J2877, INDEX(CFB!$J$2:$J$1048576, MATCH(W2877, CFB!$W$2:$W$1048576, 0)):INDEX(CFB!$J$2:$J$1048576, MATCH(W2877, CFB!$W$2:$W$1048576, 0) + COUNTIF(CFB!$W$2:$W$1048576, W2877) - 1))</f>
        <v>16</v>
      </c>
      <c r="N2877" s="2">
        <f>RANK(K2877, INDEX(CFB!$K$2:$K$1048576, MATCH(W2877, CFB!$W$2:$W$1048576, 0)):INDEX(CFB!$K$2:$K$1048576, MATCH(W2877, CFB!$W$2:$W$1048576, 0) + COUNTIF(CFB!$W$2:$W$1048576, W2877) - 1))</f>
        <v>5</v>
      </c>
      <c r="O2877">
        <v>47.41</v>
      </c>
      <c r="P2877">
        <v>6.4</v>
      </c>
      <c r="Q2877">
        <v>9.65</v>
      </c>
      <c r="R2877">
        <v>5.01</v>
      </c>
      <c r="S2877">
        <v>6.39</v>
      </c>
      <c r="T2877">
        <v>2.37</v>
      </c>
      <c r="U2877">
        <v>7.85</v>
      </c>
      <c r="V2877">
        <v>3.83</v>
      </c>
      <c r="W2877">
        <v>2001</v>
      </c>
      <c r="X2877">
        <f t="shared" si="87"/>
        <v>0</v>
      </c>
    </row>
    <row r="2878" spans="1:24" ht="12.75" hidden="1" customHeight="1" x14ac:dyDescent="0.45">
      <c r="A2878">
        <v>6</v>
      </c>
      <c r="B2878" t="s">
        <v>47</v>
      </c>
      <c r="C2878" t="s">
        <v>182</v>
      </c>
      <c r="D2878" s="2" t="str">
        <f t="shared" si="86"/>
        <v>Nebraska2001</v>
      </c>
      <c r="E2878">
        <v>8</v>
      </c>
      <c r="F2878">
        <v>11</v>
      </c>
      <c r="G2878">
        <v>2</v>
      </c>
      <c r="H2878" s="2">
        <v>0</v>
      </c>
      <c r="I2878">
        <v>7.72</v>
      </c>
      <c r="J2878">
        <v>8.76</v>
      </c>
      <c r="K2878">
        <v>16.48</v>
      </c>
      <c r="L2878" s="2">
        <f>_xlfn.RANK.EQ(I2878, INDEX(CFB!$I$2:$I$1048576, MATCH(W2878, CFB!$W$2:$W$1048576, 0)):INDEX(CFB!$I$2:$I$1048576, MATCH(W2878, CFB!$W$2:$W$1048576, 0) + COUNTIF(CFB!$W$2:$W$1048576, W2878) - 1), 0)</f>
        <v>16</v>
      </c>
      <c r="M2878" s="2">
        <f>_xlfn.RANK.EQ(J2878, INDEX(CFB!$J$2:$J$1048576, MATCH(W2878, CFB!$W$2:$W$1048576, 0)):INDEX(CFB!$J$2:$J$1048576, MATCH(W2878, CFB!$W$2:$W$1048576, 0) + COUNTIF(CFB!$W$2:$W$1048576, W2878) - 1))</f>
        <v>11</v>
      </c>
      <c r="N2878" s="2">
        <f>RANK(K2878, INDEX(CFB!$K$2:$K$1048576, MATCH(W2878, CFB!$W$2:$W$1048576, 0)):INDEX(CFB!$K$2:$K$1048576, MATCH(W2878, CFB!$W$2:$W$1048576, 0) + COUNTIF(CFB!$W$2:$W$1048576, W2878) - 1))</f>
        <v>6</v>
      </c>
      <c r="O2878">
        <v>51.61</v>
      </c>
      <c r="P2878">
        <v>3.64</v>
      </c>
      <c r="Q2878">
        <v>9.89</v>
      </c>
      <c r="R2878">
        <v>3.92</v>
      </c>
      <c r="S2878">
        <v>6.92</v>
      </c>
      <c r="T2878">
        <v>2.27</v>
      </c>
      <c r="U2878">
        <v>7.77</v>
      </c>
      <c r="V2878">
        <v>3.01</v>
      </c>
      <c r="W2878">
        <v>2001</v>
      </c>
      <c r="X2878">
        <f t="shared" si="87"/>
        <v>0</v>
      </c>
    </row>
    <row r="2879" spans="1:24" ht="12.75" hidden="1" customHeight="1" x14ac:dyDescent="0.45">
      <c r="A2879">
        <v>7</v>
      </c>
      <c r="B2879" t="s">
        <v>54</v>
      </c>
      <c r="C2879" t="s">
        <v>181</v>
      </c>
      <c r="D2879" s="2" t="str">
        <f t="shared" si="86"/>
        <v>Oklahoma2001</v>
      </c>
      <c r="E2879">
        <v>6</v>
      </c>
      <c r="F2879">
        <v>11</v>
      </c>
      <c r="G2879">
        <v>2</v>
      </c>
      <c r="H2879" s="2">
        <v>0</v>
      </c>
      <c r="I2879">
        <v>3.61</v>
      </c>
      <c r="J2879">
        <v>11.78</v>
      </c>
      <c r="K2879">
        <v>15.39</v>
      </c>
      <c r="L2879" s="2">
        <f>_xlfn.RANK.EQ(I2879, INDEX(CFB!$I$2:$I$1048576, MATCH(W2879, CFB!$W$2:$W$1048576, 0)):INDEX(CFB!$I$2:$I$1048576, MATCH(W2879, CFB!$W$2:$W$1048576, 0) + COUNTIF(CFB!$W$2:$W$1048576, W2879) - 1), 0)</f>
        <v>34</v>
      </c>
      <c r="M2879" s="2">
        <f>_xlfn.RANK.EQ(J2879, INDEX(CFB!$J$2:$J$1048576, MATCH(W2879, CFB!$W$2:$W$1048576, 0)):INDEX(CFB!$J$2:$J$1048576, MATCH(W2879, CFB!$W$2:$W$1048576, 0) + COUNTIF(CFB!$W$2:$W$1048576, W2879) - 1))</f>
        <v>3</v>
      </c>
      <c r="N2879" s="2">
        <f>RANK(K2879, INDEX(CFB!$K$2:$K$1048576, MATCH(W2879, CFB!$W$2:$W$1048576, 0)):INDEX(CFB!$K$2:$K$1048576, MATCH(W2879, CFB!$W$2:$W$1048576, 0) + COUNTIF(CFB!$W$2:$W$1048576, W2879) - 1))</f>
        <v>7</v>
      </c>
      <c r="O2879">
        <v>45.02</v>
      </c>
      <c r="P2879">
        <v>0.24</v>
      </c>
      <c r="Q2879">
        <v>7.81</v>
      </c>
      <c r="R2879">
        <v>4.3099999999999996</v>
      </c>
      <c r="S2879">
        <v>4.76</v>
      </c>
      <c r="T2879">
        <v>1.55</v>
      </c>
      <c r="U2879">
        <v>6.5</v>
      </c>
      <c r="V2879">
        <v>2.78</v>
      </c>
      <c r="W2879">
        <v>2001</v>
      </c>
      <c r="X2879">
        <f t="shared" si="87"/>
        <v>0</v>
      </c>
    </row>
    <row r="2880" spans="1:24" ht="12.75" hidden="1" customHeight="1" x14ac:dyDescent="0.45">
      <c r="A2880">
        <v>8</v>
      </c>
      <c r="B2880" t="s">
        <v>27</v>
      </c>
      <c r="C2880" t="s">
        <v>157</v>
      </c>
      <c r="D2880" s="2" t="str">
        <f t="shared" si="86"/>
        <v>LSU2001</v>
      </c>
      <c r="E2880">
        <v>7</v>
      </c>
      <c r="F2880">
        <v>10</v>
      </c>
      <c r="G2880">
        <v>3</v>
      </c>
      <c r="H2880" s="2">
        <v>0</v>
      </c>
      <c r="I2880">
        <v>6.86</v>
      </c>
      <c r="J2880">
        <v>7.47</v>
      </c>
      <c r="K2880">
        <v>14.33</v>
      </c>
      <c r="L2880" s="2">
        <f>_xlfn.RANK.EQ(I2880, INDEX(CFB!$I$2:$I$1048576, MATCH(W2880, CFB!$W$2:$W$1048576, 0)):INDEX(CFB!$I$2:$I$1048576, MATCH(W2880, CFB!$W$2:$W$1048576, 0) + COUNTIF(CFB!$W$2:$W$1048576, W2880) - 1), 0)</f>
        <v>21</v>
      </c>
      <c r="M2880" s="2">
        <f>_xlfn.RANK.EQ(J2880, INDEX(CFB!$J$2:$J$1048576, MATCH(W2880, CFB!$W$2:$W$1048576, 0)):INDEX(CFB!$J$2:$J$1048576, MATCH(W2880, CFB!$W$2:$W$1048576, 0) + COUNTIF(CFB!$W$2:$W$1048576, W2880) - 1))</f>
        <v>20</v>
      </c>
      <c r="N2880" s="2">
        <f>RANK(K2880, INDEX(CFB!$K$2:$K$1048576, MATCH(W2880, CFB!$W$2:$W$1048576, 0)):INDEX(CFB!$K$2:$K$1048576, MATCH(W2880, CFB!$W$2:$W$1048576, 0) + COUNTIF(CFB!$W$2:$W$1048576, W2880) - 1))</f>
        <v>8</v>
      </c>
      <c r="O2880">
        <v>45.8</v>
      </c>
      <c r="P2880">
        <v>6.37</v>
      </c>
      <c r="Q2880">
        <v>10.31</v>
      </c>
      <c r="R2880">
        <v>5.36</v>
      </c>
      <c r="S2880">
        <v>5.24</v>
      </c>
      <c r="T2880">
        <v>2.38</v>
      </c>
      <c r="U2880">
        <v>7.71</v>
      </c>
      <c r="V2880">
        <v>3.88</v>
      </c>
      <c r="W2880">
        <v>2001</v>
      </c>
      <c r="X2880">
        <f t="shared" si="87"/>
        <v>0</v>
      </c>
    </row>
    <row r="2881" spans="1:24" ht="12.75" hidden="1" customHeight="1" x14ac:dyDescent="0.45">
      <c r="A2881">
        <v>9</v>
      </c>
      <c r="B2881" t="s">
        <v>53</v>
      </c>
      <c r="C2881" t="s">
        <v>179</v>
      </c>
      <c r="D2881" s="2" t="str">
        <f t="shared" si="86"/>
        <v>Syracuse2001</v>
      </c>
      <c r="E2881">
        <v>14</v>
      </c>
      <c r="F2881">
        <v>10</v>
      </c>
      <c r="G2881">
        <v>3</v>
      </c>
      <c r="H2881" s="2">
        <v>0</v>
      </c>
      <c r="I2881">
        <v>3.56</v>
      </c>
      <c r="J2881">
        <v>9.98</v>
      </c>
      <c r="K2881">
        <v>13.54</v>
      </c>
      <c r="L2881" s="2">
        <f>_xlfn.RANK.EQ(I2881, INDEX(CFB!$I$2:$I$1048576, MATCH(W2881, CFB!$W$2:$W$1048576, 0)):INDEX(CFB!$I$2:$I$1048576, MATCH(W2881, CFB!$W$2:$W$1048576, 0) + COUNTIF(CFB!$W$2:$W$1048576, W2881) - 1), 0)</f>
        <v>36</v>
      </c>
      <c r="M2881" s="2">
        <f>_xlfn.RANK.EQ(J2881, INDEX(CFB!$J$2:$J$1048576, MATCH(W2881, CFB!$W$2:$W$1048576, 0)):INDEX(CFB!$J$2:$J$1048576, MATCH(W2881, CFB!$W$2:$W$1048576, 0) + COUNTIF(CFB!$W$2:$W$1048576, W2881) - 1))</f>
        <v>5</v>
      </c>
      <c r="N2881" s="2">
        <f>RANK(K2881, INDEX(CFB!$K$2:$K$1048576, MATCH(W2881, CFB!$W$2:$W$1048576, 0)):INDEX(CFB!$K$2:$K$1048576, MATCH(W2881, CFB!$W$2:$W$1048576, 0) + COUNTIF(CFB!$W$2:$W$1048576, W2881) - 1))</f>
        <v>9</v>
      </c>
      <c r="O2881">
        <v>43.01</v>
      </c>
      <c r="P2881">
        <v>4.25</v>
      </c>
      <c r="Q2881">
        <v>9.5299999999999994</v>
      </c>
      <c r="R2881">
        <v>4.71</v>
      </c>
      <c r="S2881">
        <v>5.27</v>
      </c>
      <c r="T2881">
        <v>3.3</v>
      </c>
      <c r="U2881">
        <v>6.69</v>
      </c>
      <c r="V2881">
        <v>3.81</v>
      </c>
      <c r="W2881">
        <v>2001</v>
      </c>
      <c r="X2881">
        <f t="shared" si="87"/>
        <v>0</v>
      </c>
    </row>
    <row r="2882" spans="1:24" ht="12.75" hidden="1" customHeight="1" x14ac:dyDescent="0.45">
      <c r="A2882">
        <v>10</v>
      </c>
      <c r="B2882" t="s">
        <v>39</v>
      </c>
      <c r="C2882" t="s">
        <v>182</v>
      </c>
      <c r="D2882" s="2" t="str">
        <f t="shared" si="86"/>
        <v>Colorado2001</v>
      </c>
      <c r="E2882">
        <v>9</v>
      </c>
      <c r="F2882">
        <v>10</v>
      </c>
      <c r="G2882">
        <v>3</v>
      </c>
      <c r="H2882" s="2">
        <v>0</v>
      </c>
      <c r="I2882">
        <v>9.9499999999999993</v>
      </c>
      <c r="J2882">
        <v>3.49</v>
      </c>
      <c r="K2882">
        <v>13.44</v>
      </c>
      <c r="L2882" s="2">
        <f>_xlfn.RANK.EQ(I2882, INDEX(CFB!$I$2:$I$1048576, MATCH(W2882, CFB!$W$2:$W$1048576, 0)):INDEX(CFB!$I$2:$I$1048576, MATCH(W2882, CFB!$W$2:$W$1048576, 0) + COUNTIF(CFB!$W$2:$W$1048576, W2882) - 1), 0)</f>
        <v>7</v>
      </c>
      <c r="M2882" s="2">
        <f>_xlfn.RANK.EQ(J2882, INDEX(CFB!$J$2:$J$1048576, MATCH(W2882, CFB!$W$2:$W$1048576, 0)):INDEX(CFB!$J$2:$J$1048576, MATCH(W2882, CFB!$W$2:$W$1048576, 0) + COUNTIF(CFB!$W$2:$W$1048576, W2882) - 1))</f>
        <v>40</v>
      </c>
      <c r="N2882" s="2">
        <f>RANK(K2882, INDEX(CFB!$K$2:$K$1048576, MATCH(W2882, CFB!$W$2:$W$1048576, 0)):INDEX(CFB!$K$2:$K$1048576, MATCH(W2882, CFB!$W$2:$W$1048576, 0) + COUNTIF(CFB!$W$2:$W$1048576, W2882) - 1))</f>
        <v>10</v>
      </c>
      <c r="O2882">
        <v>48.28</v>
      </c>
      <c r="P2882">
        <v>8.91</v>
      </c>
      <c r="Q2882">
        <v>9.99</v>
      </c>
      <c r="R2882">
        <v>4.6900000000000004</v>
      </c>
      <c r="S2882">
        <v>6.01</v>
      </c>
      <c r="T2882">
        <v>2.52</v>
      </c>
      <c r="U2882">
        <v>7.56</v>
      </c>
      <c r="V2882">
        <v>3.61</v>
      </c>
      <c r="W2882">
        <v>2001</v>
      </c>
      <c r="X2882">
        <f t="shared" si="87"/>
        <v>0</v>
      </c>
    </row>
    <row r="2883" spans="1:24" ht="12.75" hidden="1" customHeight="1" x14ac:dyDescent="0.45">
      <c r="A2883">
        <v>11</v>
      </c>
      <c r="B2883" t="s">
        <v>115</v>
      </c>
      <c r="C2883" t="s">
        <v>23</v>
      </c>
      <c r="D2883" s="2" t="str">
        <f t="shared" ref="D2883:D2946" si="88">_xlfn.CONCAT(B2883, W2883)</f>
        <v>Florida State2001</v>
      </c>
      <c r="E2883">
        <v>15</v>
      </c>
      <c r="F2883">
        <v>8</v>
      </c>
      <c r="G2883">
        <v>4</v>
      </c>
      <c r="H2883" s="2">
        <v>0</v>
      </c>
      <c r="I2883">
        <v>9.7100000000000009</v>
      </c>
      <c r="J2883">
        <v>3.08</v>
      </c>
      <c r="K2883">
        <v>12.79</v>
      </c>
      <c r="L2883" s="2">
        <f>_xlfn.RANK.EQ(I2883, INDEX(CFB!$I$2:$I$1048576, MATCH(W2883, CFB!$W$2:$W$1048576, 0)):INDEX(CFB!$I$2:$I$1048576, MATCH(W2883, CFB!$W$2:$W$1048576, 0) + COUNTIF(CFB!$W$2:$W$1048576, W2883) - 1), 0)</f>
        <v>8</v>
      </c>
      <c r="M2883" s="2">
        <f>_xlfn.RANK.EQ(J2883, INDEX(CFB!$J$2:$J$1048576, MATCH(W2883, CFB!$W$2:$W$1048576, 0)):INDEX(CFB!$J$2:$J$1048576, MATCH(W2883, CFB!$W$2:$W$1048576, 0) + COUNTIF(CFB!$W$2:$W$1048576, W2883) - 1))</f>
        <v>44</v>
      </c>
      <c r="N2883" s="2">
        <f>RANK(K2883, INDEX(CFB!$K$2:$K$1048576, MATCH(W2883, CFB!$W$2:$W$1048576, 0)):INDEX(CFB!$K$2:$K$1048576, MATCH(W2883, CFB!$W$2:$W$1048576, 0) + COUNTIF(CFB!$W$2:$W$1048576, W2883) - 1))</f>
        <v>11</v>
      </c>
      <c r="O2883">
        <v>50.35</v>
      </c>
      <c r="P2883">
        <v>8.93</v>
      </c>
      <c r="Q2883">
        <v>11.06</v>
      </c>
      <c r="R2883">
        <v>5</v>
      </c>
      <c r="S2883">
        <v>5.61</v>
      </c>
      <c r="T2883">
        <v>2.37</v>
      </c>
      <c r="U2883">
        <v>8.02</v>
      </c>
      <c r="V2883">
        <v>3.51</v>
      </c>
      <c r="W2883">
        <v>2001</v>
      </c>
      <c r="X2883">
        <f t="shared" ref="X2883:X2946" si="89">IF(E2883=1, 1,0)</f>
        <v>0</v>
      </c>
    </row>
    <row r="2884" spans="1:24" ht="12.75" hidden="1" customHeight="1" x14ac:dyDescent="0.45">
      <c r="A2884">
        <v>12</v>
      </c>
      <c r="B2884" t="s">
        <v>43</v>
      </c>
      <c r="C2884" t="s">
        <v>10</v>
      </c>
      <c r="D2884" s="2" t="str">
        <f t="shared" si="88"/>
        <v>Illinois2001</v>
      </c>
      <c r="E2884">
        <v>12</v>
      </c>
      <c r="F2884">
        <v>10</v>
      </c>
      <c r="G2884">
        <v>2</v>
      </c>
      <c r="H2884" s="2">
        <v>0</v>
      </c>
      <c r="I2884">
        <v>9.52</v>
      </c>
      <c r="J2884">
        <v>3.19</v>
      </c>
      <c r="K2884">
        <v>12.71</v>
      </c>
      <c r="L2884" s="2">
        <f>_xlfn.RANK.EQ(I2884, INDEX(CFB!$I$2:$I$1048576, MATCH(W2884, CFB!$W$2:$W$1048576, 0)):INDEX(CFB!$I$2:$I$1048576, MATCH(W2884, CFB!$W$2:$W$1048576, 0) + COUNTIF(CFB!$W$2:$W$1048576, W2884) - 1), 0)</f>
        <v>10</v>
      </c>
      <c r="M2884" s="2">
        <f>_xlfn.RANK.EQ(J2884, INDEX(CFB!$J$2:$J$1048576, MATCH(W2884, CFB!$W$2:$W$1048576, 0)):INDEX(CFB!$J$2:$J$1048576, MATCH(W2884, CFB!$W$2:$W$1048576, 0) + COUNTIF(CFB!$W$2:$W$1048576, W2884) - 1))</f>
        <v>42</v>
      </c>
      <c r="N2884" s="2">
        <f>RANK(K2884, INDEX(CFB!$K$2:$K$1048576, MATCH(W2884, CFB!$W$2:$W$1048576, 0)):INDEX(CFB!$K$2:$K$1048576, MATCH(W2884, CFB!$W$2:$W$1048576, 0) + COUNTIF(CFB!$W$2:$W$1048576, W2884) - 1))</f>
        <v>12</v>
      </c>
      <c r="O2884">
        <v>47.24</v>
      </c>
      <c r="P2884">
        <v>10.67</v>
      </c>
      <c r="Q2884">
        <v>9.42</v>
      </c>
      <c r="R2884">
        <v>4.34</v>
      </c>
      <c r="S2884">
        <v>4.79</v>
      </c>
      <c r="T2884">
        <v>2.85</v>
      </c>
      <c r="U2884">
        <v>6.97</v>
      </c>
      <c r="V2884">
        <v>3.51</v>
      </c>
      <c r="W2884">
        <v>2001</v>
      </c>
      <c r="X2884">
        <f t="shared" si="89"/>
        <v>0</v>
      </c>
    </row>
    <row r="2885" spans="1:24" ht="12.75" hidden="1" customHeight="1" x14ac:dyDescent="0.45">
      <c r="A2885">
        <v>13</v>
      </c>
      <c r="B2885" t="s">
        <v>44</v>
      </c>
      <c r="C2885" t="s">
        <v>10</v>
      </c>
      <c r="D2885" s="2" t="str">
        <f t="shared" si="88"/>
        <v>Michigan2001</v>
      </c>
      <c r="E2885">
        <v>20</v>
      </c>
      <c r="F2885">
        <v>8</v>
      </c>
      <c r="G2885">
        <v>4</v>
      </c>
      <c r="H2885" s="2">
        <v>0</v>
      </c>
      <c r="I2885">
        <v>4.25</v>
      </c>
      <c r="J2885">
        <v>8.4</v>
      </c>
      <c r="K2885">
        <v>12.65</v>
      </c>
      <c r="L2885" s="2">
        <f>_xlfn.RANK.EQ(I2885, INDEX(CFB!$I$2:$I$1048576, MATCH(W2885, CFB!$W$2:$W$1048576, 0)):INDEX(CFB!$I$2:$I$1048576, MATCH(W2885, CFB!$W$2:$W$1048576, 0) + COUNTIF(CFB!$W$2:$W$1048576, W2885) - 1), 0)</f>
        <v>32</v>
      </c>
      <c r="M2885" s="2">
        <f>_xlfn.RANK.EQ(J2885, INDEX(CFB!$J$2:$J$1048576, MATCH(W2885, CFB!$W$2:$W$1048576, 0)):INDEX(CFB!$J$2:$J$1048576, MATCH(W2885, CFB!$W$2:$W$1048576, 0) + COUNTIF(CFB!$W$2:$W$1048576, W2885) - 1))</f>
        <v>13</v>
      </c>
      <c r="N2885" s="2">
        <f>RANK(K2885, INDEX(CFB!$K$2:$K$1048576, MATCH(W2885, CFB!$W$2:$W$1048576, 0)):INDEX(CFB!$K$2:$K$1048576, MATCH(W2885, CFB!$W$2:$W$1048576, 0) + COUNTIF(CFB!$W$2:$W$1048576, W2885) - 1))</f>
        <v>13</v>
      </c>
      <c r="O2885">
        <v>42.32</v>
      </c>
      <c r="P2885">
        <v>4.72</v>
      </c>
      <c r="Q2885">
        <v>8.27</v>
      </c>
      <c r="R2885">
        <v>3.81</v>
      </c>
      <c r="S2885">
        <v>4.8099999999999996</v>
      </c>
      <c r="T2885">
        <v>1.59</v>
      </c>
      <c r="U2885">
        <v>6.5</v>
      </c>
      <c r="V2885">
        <v>2.64</v>
      </c>
      <c r="W2885">
        <v>2001</v>
      </c>
      <c r="X2885">
        <f t="shared" si="89"/>
        <v>0</v>
      </c>
    </row>
    <row r="2886" spans="1:24" ht="12.75" hidden="1" customHeight="1" x14ac:dyDescent="0.45">
      <c r="A2886">
        <v>14</v>
      </c>
      <c r="B2886" t="s">
        <v>20</v>
      </c>
      <c r="C2886" t="s">
        <v>155</v>
      </c>
      <c r="D2886" s="2" t="str">
        <f t="shared" si="88"/>
        <v>South Carolina2001</v>
      </c>
      <c r="E2886">
        <v>13</v>
      </c>
      <c r="F2886">
        <v>9</v>
      </c>
      <c r="G2886">
        <v>3</v>
      </c>
      <c r="H2886" s="2">
        <v>0</v>
      </c>
      <c r="I2886">
        <v>3.48</v>
      </c>
      <c r="J2886">
        <v>8.8800000000000008</v>
      </c>
      <c r="K2886">
        <v>12.36</v>
      </c>
      <c r="L2886" s="2">
        <f>_xlfn.RANK.EQ(I2886, INDEX(CFB!$I$2:$I$1048576, MATCH(W2886, CFB!$W$2:$W$1048576, 0)):INDEX(CFB!$I$2:$I$1048576, MATCH(W2886, CFB!$W$2:$W$1048576, 0) + COUNTIF(CFB!$W$2:$W$1048576, W2886) - 1), 0)</f>
        <v>38</v>
      </c>
      <c r="M2886" s="2">
        <f>_xlfn.RANK.EQ(J2886, INDEX(CFB!$J$2:$J$1048576, MATCH(W2886, CFB!$W$2:$W$1048576, 0)):INDEX(CFB!$J$2:$J$1048576, MATCH(W2886, CFB!$W$2:$W$1048576, 0) + COUNTIF(CFB!$W$2:$W$1048576, W2886) - 1))</f>
        <v>10</v>
      </c>
      <c r="N2886" s="2">
        <f>RANK(K2886, INDEX(CFB!$K$2:$K$1048576, MATCH(W2886, CFB!$W$2:$W$1048576, 0)):INDEX(CFB!$K$2:$K$1048576, MATCH(W2886, CFB!$W$2:$W$1048576, 0) + COUNTIF(CFB!$W$2:$W$1048576, W2886) - 1))</f>
        <v>14</v>
      </c>
      <c r="O2886">
        <v>40.950000000000003</v>
      </c>
      <c r="P2886">
        <v>4.92</v>
      </c>
      <c r="Q2886">
        <v>8.1300000000000008</v>
      </c>
      <c r="R2886">
        <v>4.3099999999999996</v>
      </c>
      <c r="S2886">
        <v>5.93</v>
      </c>
      <c r="T2886">
        <v>2.5499999999999998</v>
      </c>
      <c r="U2886">
        <v>6.85</v>
      </c>
      <c r="V2886">
        <v>3.16</v>
      </c>
      <c r="W2886">
        <v>2001</v>
      </c>
      <c r="X2886">
        <f t="shared" si="89"/>
        <v>0</v>
      </c>
    </row>
    <row r="2887" spans="1:24" ht="12.75" hidden="1" customHeight="1" x14ac:dyDescent="0.45">
      <c r="A2887">
        <v>15</v>
      </c>
      <c r="B2887" t="s">
        <v>73</v>
      </c>
      <c r="C2887" t="s">
        <v>180</v>
      </c>
      <c r="D2887" s="2" t="str">
        <f t="shared" si="88"/>
        <v>UCLA2001</v>
      </c>
      <c r="F2887">
        <v>7</v>
      </c>
      <c r="G2887">
        <v>4</v>
      </c>
      <c r="H2887" s="2">
        <v>0</v>
      </c>
      <c r="I2887">
        <v>4.42</v>
      </c>
      <c r="J2887">
        <v>7.9</v>
      </c>
      <c r="K2887">
        <v>12.32</v>
      </c>
      <c r="L2887" s="2">
        <f>_xlfn.RANK.EQ(I2887, INDEX(CFB!$I$2:$I$1048576, MATCH(W2887, CFB!$W$2:$W$1048576, 0)):INDEX(CFB!$I$2:$I$1048576, MATCH(W2887, CFB!$W$2:$W$1048576, 0) + COUNTIF(CFB!$W$2:$W$1048576, W2887) - 1), 0)</f>
        <v>31</v>
      </c>
      <c r="M2887" s="2">
        <f>_xlfn.RANK.EQ(J2887, INDEX(CFB!$J$2:$J$1048576, MATCH(W2887, CFB!$W$2:$W$1048576, 0)):INDEX(CFB!$J$2:$J$1048576, MATCH(W2887, CFB!$W$2:$W$1048576, 0) + COUNTIF(CFB!$W$2:$W$1048576, W2887) - 1))</f>
        <v>15</v>
      </c>
      <c r="N2887" s="2">
        <f>RANK(K2887, INDEX(CFB!$K$2:$K$1048576, MATCH(W2887, CFB!$W$2:$W$1048576, 0)):INDEX(CFB!$K$2:$K$1048576, MATCH(W2887, CFB!$W$2:$W$1048576, 0) + COUNTIF(CFB!$W$2:$W$1048576, W2887) - 1))</f>
        <v>15</v>
      </c>
      <c r="O2887">
        <v>43.16</v>
      </c>
      <c r="P2887">
        <v>5.74</v>
      </c>
      <c r="Q2887">
        <v>10.08</v>
      </c>
      <c r="R2887">
        <v>3.91</v>
      </c>
      <c r="S2887">
        <v>5.31</v>
      </c>
      <c r="T2887">
        <v>2.27</v>
      </c>
      <c r="U2887">
        <v>7.19</v>
      </c>
      <c r="V2887">
        <v>3.03</v>
      </c>
      <c r="W2887">
        <v>2001</v>
      </c>
      <c r="X2887">
        <f t="shared" si="89"/>
        <v>0</v>
      </c>
    </row>
    <row r="2888" spans="1:24" ht="12.75" hidden="1" customHeight="1" x14ac:dyDescent="0.45">
      <c r="A2888">
        <v>16</v>
      </c>
      <c r="B2888" t="s">
        <v>33</v>
      </c>
      <c r="C2888" t="s">
        <v>179</v>
      </c>
      <c r="D2888" s="2" t="str">
        <f t="shared" si="88"/>
        <v>Virginia Tech2001</v>
      </c>
      <c r="E2888">
        <v>18</v>
      </c>
      <c r="F2888">
        <v>8</v>
      </c>
      <c r="G2888">
        <v>4</v>
      </c>
      <c r="H2888" s="2">
        <v>0</v>
      </c>
      <c r="I2888">
        <v>2.59</v>
      </c>
      <c r="J2888">
        <v>9.57</v>
      </c>
      <c r="K2888">
        <v>12.16</v>
      </c>
      <c r="L2888" s="2">
        <f>_xlfn.RANK.EQ(I2888, INDEX(CFB!$I$2:$I$1048576, MATCH(W2888, CFB!$W$2:$W$1048576, 0)):INDEX(CFB!$I$2:$I$1048576, MATCH(W2888, CFB!$W$2:$W$1048576, 0) + COUNTIF(CFB!$W$2:$W$1048576, W2888) - 1), 0)</f>
        <v>45</v>
      </c>
      <c r="M2888" s="2">
        <f>_xlfn.RANK.EQ(J2888, INDEX(CFB!$J$2:$J$1048576, MATCH(W2888, CFB!$W$2:$W$1048576, 0)):INDEX(CFB!$J$2:$J$1048576, MATCH(W2888, CFB!$W$2:$W$1048576, 0) + COUNTIF(CFB!$W$2:$W$1048576, W2888) - 1))</f>
        <v>7</v>
      </c>
      <c r="N2888" s="2">
        <f>RANK(K2888, INDEX(CFB!$K$2:$K$1048576, MATCH(W2888, CFB!$W$2:$W$1048576, 0)):INDEX(CFB!$K$2:$K$1048576, MATCH(W2888, CFB!$W$2:$W$1048576, 0) + COUNTIF(CFB!$W$2:$W$1048576, W2888) - 1))</f>
        <v>16</v>
      </c>
      <c r="O2888">
        <v>45.89</v>
      </c>
      <c r="P2888">
        <v>3.06</v>
      </c>
      <c r="Q2888">
        <v>8.4</v>
      </c>
      <c r="R2888">
        <v>3.87</v>
      </c>
      <c r="S2888">
        <v>5.36</v>
      </c>
      <c r="T2888">
        <v>1.2</v>
      </c>
      <c r="U2888">
        <v>6.68</v>
      </c>
      <c r="V2888">
        <v>2.34</v>
      </c>
      <c r="W2888">
        <v>2001</v>
      </c>
      <c r="X2888">
        <f t="shared" si="89"/>
        <v>0</v>
      </c>
    </row>
    <row r="2889" spans="1:24" ht="12.75" hidden="1" customHeight="1" x14ac:dyDescent="0.45">
      <c r="A2889">
        <v>17</v>
      </c>
      <c r="B2889" t="s">
        <v>112</v>
      </c>
      <c r="C2889" t="s">
        <v>180</v>
      </c>
      <c r="D2889" s="2" t="str">
        <f t="shared" si="88"/>
        <v>Stanford2001</v>
      </c>
      <c r="E2889">
        <v>16</v>
      </c>
      <c r="F2889">
        <v>9</v>
      </c>
      <c r="G2889">
        <v>3</v>
      </c>
      <c r="H2889" s="2">
        <v>0</v>
      </c>
      <c r="I2889">
        <v>12.28</v>
      </c>
      <c r="J2889">
        <v>-0.14000000000000001</v>
      </c>
      <c r="K2889">
        <v>12.13</v>
      </c>
      <c r="L2889" s="2">
        <f>_xlfn.RANK.EQ(I2889, INDEX(CFB!$I$2:$I$1048576, MATCH(W2889, CFB!$W$2:$W$1048576, 0)):INDEX(CFB!$I$2:$I$1048576, MATCH(W2889, CFB!$W$2:$W$1048576, 0) + COUNTIF(CFB!$W$2:$W$1048576, W2889) - 1), 0)</f>
        <v>2</v>
      </c>
      <c r="M2889" s="2">
        <f>_xlfn.RANK.EQ(J2889, INDEX(CFB!$J$2:$J$1048576, MATCH(W2889, CFB!$W$2:$W$1048576, 0)):INDEX(CFB!$J$2:$J$1048576, MATCH(W2889, CFB!$W$2:$W$1048576, 0) + COUNTIF(CFB!$W$2:$W$1048576, W2889) - 1))</f>
        <v>60</v>
      </c>
      <c r="N2889" s="2">
        <f>RANK(K2889, INDEX(CFB!$K$2:$K$1048576, MATCH(W2889, CFB!$W$2:$W$1048576, 0)):INDEX(CFB!$K$2:$K$1048576, MATCH(W2889, CFB!$W$2:$W$1048576, 0) + COUNTIF(CFB!$W$2:$W$1048576, W2889) - 1))</f>
        <v>17</v>
      </c>
      <c r="O2889">
        <v>49.17</v>
      </c>
      <c r="P2889">
        <v>13.86</v>
      </c>
      <c r="Q2889">
        <v>10.039999999999999</v>
      </c>
      <c r="R2889">
        <v>4.79</v>
      </c>
      <c r="S2889">
        <v>5.61</v>
      </c>
      <c r="T2889">
        <v>2.41</v>
      </c>
      <c r="U2889">
        <v>7.41</v>
      </c>
      <c r="V2889">
        <v>3.76</v>
      </c>
      <c r="W2889">
        <v>2001</v>
      </c>
      <c r="X2889">
        <f t="shared" si="89"/>
        <v>0</v>
      </c>
    </row>
    <row r="2890" spans="1:24" ht="12.75" hidden="1" customHeight="1" x14ac:dyDescent="0.45">
      <c r="A2890">
        <v>18</v>
      </c>
      <c r="B2890" t="s">
        <v>85</v>
      </c>
      <c r="C2890" t="s">
        <v>180</v>
      </c>
      <c r="D2890" s="2" t="str">
        <f t="shared" si="88"/>
        <v>Washington State2001</v>
      </c>
      <c r="E2890">
        <v>10</v>
      </c>
      <c r="F2890">
        <v>10</v>
      </c>
      <c r="G2890">
        <v>2</v>
      </c>
      <c r="H2890" s="2">
        <v>0</v>
      </c>
      <c r="I2890">
        <v>7.5</v>
      </c>
      <c r="J2890">
        <v>4.59</v>
      </c>
      <c r="K2890">
        <v>12.09</v>
      </c>
      <c r="L2890" s="2">
        <f>_xlfn.RANK.EQ(I2890, INDEX(CFB!$I$2:$I$1048576, MATCH(W2890, CFB!$W$2:$W$1048576, 0)):INDEX(CFB!$I$2:$I$1048576, MATCH(W2890, CFB!$W$2:$W$1048576, 0) + COUNTIF(CFB!$W$2:$W$1048576, W2890) - 1), 0)</f>
        <v>17</v>
      </c>
      <c r="M2890" s="2">
        <f>_xlfn.RANK.EQ(J2890, INDEX(CFB!$J$2:$J$1048576, MATCH(W2890, CFB!$W$2:$W$1048576, 0)):INDEX(CFB!$J$2:$J$1048576, MATCH(W2890, CFB!$W$2:$W$1048576, 0) + COUNTIF(CFB!$W$2:$W$1048576, W2890) - 1))</f>
        <v>34</v>
      </c>
      <c r="N2890" s="2">
        <f>RANK(K2890, INDEX(CFB!$K$2:$K$1048576, MATCH(W2890, CFB!$W$2:$W$1048576, 0)):INDEX(CFB!$K$2:$K$1048576, MATCH(W2890, CFB!$W$2:$W$1048576, 0) + COUNTIF(CFB!$W$2:$W$1048576, W2890) - 1))</f>
        <v>18</v>
      </c>
      <c r="O2890">
        <v>44.76</v>
      </c>
      <c r="P2890">
        <v>9.4600000000000009</v>
      </c>
      <c r="Q2890">
        <v>9.92</v>
      </c>
      <c r="R2890">
        <v>4.66</v>
      </c>
      <c r="S2890">
        <v>4.55</v>
      </c>
      <c r="T2890">
        <v>2.96</v>
      </c>
      <c r="U2890">
        <v>7.08</v>
      </c>
      <c r="V2890">
        <v>3.8</v>
      </c>
      <c r="W2890">
        <v>2001</v>
      </c>
      <c r="X2890">
        <f t="shared" si="89"/>
        <v>0</v>
      </c>
    </row>
    <row r="2891" spans="1:24" ht="12.75" hidden="1" customHeight="1" x14ac:dyDescent="0.45">
      <c r="A2891">
        <v>19</v>
      </c>
      <c r="B2891" t="s">
        <v>17</v>
      </c>
      <c r="C2891" t="s">
        <v>155</v>
      </c>
      <c r="D2891" s="2" t="str">
        <f t="shared" si="88"/>
        <v>Georgia2001</v>
      </c>
      <c r="E2891">
        <v>22</v>
      </c>
      <c r="F2891">
        <v>8</v>
      </c>
      <c r="G2891">
        <v>4</v>
      </c>
      <c r="H2891" s="2">
        <v>0</v>
      </c>
      <c r="I2891">
        <v>3.46</v>
      </c>
      <c r="J2891">
        <v>8.06</v>
      </c>
      <c r="K2891">
        <v>11.51</v>
      </c>
      <c r="L2891" s="2">
        <f>_xlfn.RANK.EQ(I2891, INDEX(CFB!$I$2:$I$1048576, MATCH(W2891, CFB!$W$2:$W$1048576, 0)):INDEX(CFB!$I$2:$I$1048576, MATCH(W2891, CFB!$W$2:$W$1048576, 0) + COUNTIF(CFB!$W$2:$W$1048576, W2891) - 1), 0)</f>
        <v>39</v>
      </c>
      <c r="M2891" s="2">
        <f>_xlfn.RANK.EQ(J2891, INDEX(CFB!$J$2:$J$1048576, MATCH(W2891, CFB!$W$2:$W$1048576, 0)):INDEX(CFB!$J$2:$J$1048576, MATCH(W2891, CFB!$W$2:$W$1048576, 0) + COUNTIF(CFB!$W$2:$W$1048576, W2891) - 1))</f>
        <v>14</v>
      </c>
      <c r="N2891" s="2">
        <f>RANK(K2891, INDEX(CFB!$K$2:$K$1048576, MATCH(W2891, CFB!$W$2:$W$1048576, 0)):INDEX(CFB!$K$2:$K$1048576, MATCH(W2891, CFB!$W$2:$W$1048576, 0) + COUNTIF(CFB!$W$2:$W$1048576, W2891) - 1))</f>
        <v>19</v>
      </c>
      <c r="O2891">
        <v>41.13</v>
      </c>
      <c r="P2891">
        <v>5.04</v>
      </c>
      <c r="Q2891">
        <v>9.92</v>
      </c>
      <c r="R2891">
        <v>4.96</v>
      </c>
      <c r="S2891">
        <v>5.26</v>
      </c>
      <c r="T2891">
        <v>1.86</v>
      </c>
      <c r="U2891">
        <v>7.49</v>
      </c>
      <c r="V2891">
        <v>3.31</v>
      </c>
      <c r="W2891">
        <v>2001</v>
      </c>
      <c r="X2891">
        <f t="shared" si="89"/>
        <v>0</v>
      </c>
    </row>
    <row r="2892" spans="1:24" ht="12.75" hidden="1" customHeight="1" x14ac:dyDescent="0.45">
      <c r="A2892">
        <v>20</v>
      </c>
      <c r="B2892" t="s">
        <v>96</v>
      </c>
      <c r="C2892" t="s">
        <v>23</v>
      </c>
      <c r="D2892" s="2" t="str">
        <f t="shared" si="88"/>
        <v>Maryland2001</v>
      </c>
      <c r="E2892">
        <v>11</v>
      </c>
      <c r="F2892">
        <v>10</v>
      </c>
      <c r="G2892">
        <v>2</v>
      </c>
      <c r="H2892" s="2">
        <v>0</v>
      </c>
      <c r="I2892">
        <v>6.15</v>
      </c>
      <c r="J2892">
        <v>4.63</v>
      </c>
      <c r="K2892">
        <v>10.78</v>
      </c>
      <c r="L2892" s="2">
        <f>_xlfn.RANK.EQ(I2892, INDEX(CFB!$I$2:$I$1048576, MATCH(W2892, CFB!$W$2:$W$1048576, 0)):INDEX(CFB!$I$2:$I$1048576, MATCH(W2892, CFB!$W$2:$W$1048576, 0) + COUNTIF(CFB!$W$2:$W$1048576, W2892) - 1), 0)</f>
        <v>22</v>
      </c>
      <c r="M2892" s="2">
        <f>_xlfn.RANK.EQ(J2892, INDEX(CFB!$J$2:$J$1048576, MATCH(W2892, CFB!$W$2:$W$1048576, 0)):INDEX(CFB!$J$2:$J$1048576, MATCH(W2892, CFB!$W$2:$W$1048576, 0) + COUNTIF(CFB!$W$2:$W$1048576, W2892) - 1))</f>
        <v>33</v>
      </c>
      <c r="N2892" s="2">
        <f>RANK(K2892, INDEX(CFB!$K$2:$K$1048576, MATCH(W2892, CFB!$W$2:$W$1048576, 0)):INDEX(CFB!$K$2:$K$1048576, MATCH(W2892, CFB!$W$2:$W$1048576, 0) + COUNTIF(CFB!$W$2:$W$1048576, W2892) - 1))</f>
        <v>20</v>
      </c>
      <c r="O2892">
        <v>47.41</v>
      </c>
      <c r="P2892">
        <v>9.1999999999999993</v>
      </c>
      <c r="Q2892">
        <v>8.52</v>
      </c>
      <c r="R2892">
        <v>5.03</v>
      </c>
      <c r="S2892">
        <v>5.73</v>
      </c>
      <c r="T2892">
        <v>1.76</v>
      </c>
      <c r="U2892">
        <v>7</v>
      </c>
      <c r="V2892">
        <v>3.28</v>
      </c>
      <c r="W2892">
        <v>2001</v>
      </c>
      <c r="X2892">
        <f t="shared" si="89"/>
        <v>0</v>
      </c>
    </row>
    <row r="2893" spans="1:24" ht="12.75" hidden="1" customHeight="1" x14ac:dyDescent="0.45">
      <c r="A2893">
        <v>21</v>
      </c>
      <c r="B2893" t="s">
        <v>57</v>
      </c>
      <c r="C2893" t="s">
        <v>179</v>
      </c>
      <c r="D2893" s="2" t="str">
        <f t="shared" si="88"/>
        <v>Boston College2001</v>
      </c>
      <c r="E2893">
        <v>21</v>
      </c>
      <c r="F2893">
        <v>8</v>
      </c>
      <c r="G2893">
        <v>4</v>
      </c>
      <c r="H2893" s="2">
        <v>0</v>
      </c>
      <c r="I2893">
        <v>4.5</v>
      </c>
      <c r="J2893">
        <v>5.78</v>
      </c>
      <c r="K2893">
        <v>10.27</v>
      </c>
      <c r="L2893" s="2">
        <f>_xlfn.RANK.EQ(I2893, INDEX(CFB!$I$2:$I$1048576, MATCH(W2893, CFB!$W$2:$W$1048576, 0)):INDEX(CFB!$I$2:$I$1048576, MATCH(W2893, CFB!$W$2:$W$1048576, 0) + COUNTIF(CFB!$W$2:$W$1048576, W2893) - 1), 0)</f>
        <v>30</v>
      </c>
      <c r="M2893" s="2">
        <f>_xlfn.RANK.EQ(J2893, INDEX(CFB!$J$2:$J$1048576, MATCH(W2893, CFB!$W$2:$W$1048576, 0)):INDEX(CFB!$J$2:$J$1048576, MATCH(W2893, CFB!$W$2:$W$1048576, 0) + COUNTIF(CFB!$W$2:$W$1048576, W2893) - 1))</f>
        <v>25</v>
      </c>
      <c r="N2893" s="2">
        <f>RANK(K2893, INDEX(CFB!$K$2:$K$1048576, MATCH(W2893, CFB!$W$2:$W$1048576, 0)):INDEX(CFB!$K$2:$K$1048576, MATCH(W2893, CFB!$W$2:$W$1048576, 0) + COUNTIF(CFB!$W$2:$W$1048576, W2893) - 1))</f>
        <v>21</v>
      </c>
      <c r="O2893">
        <v>42.18</v>
      </c>
      <c r="P2893">
        <v>6.88</v>
      </c>
      <c r="Q2893">
        <v>8.64</v>
      </c>
      <c r="R2893">
        <v>4.92</v>
      </c>
      <c r="S2893">
        <v>6.46</v>
      </c>
      <c r="T2893">
        <v>2.23</v>
      </c>
      <c r="U2893">
        <v>7.47</v>
      </c>
      <c r="V2893">
        <v>3.25</v>
      </c>
      <c r="W2893">
        <v>2001</v>
      </c>
      <c r="X2893">
        <f t="shared" si="89"/>
        <v>0</v>
      </c>
    </row>
    <row r="2894" spans="1:24" ht="12.75" hidden="1" customHeight="1" x14ac:dyDescent="0.45">
      <c r="A2894">
        <v>22</v>
      </c>
      <c r="B2894" t="s">
        <v>36</v>
      </c>
      <c r="C2894" t="s">
        <v>10</v>
      </c>
      <c r="D2894" s="2" t="str">
        <f t="shared" si="88"/>
        <v>Iowa2001</v>
      </c>
      <c r="F2894">
        <v>7</v>
      </c>
      <c r="G2894">
        <v>5</v>
      </c>
      <c r="H2894" s="2">
        <v>0</v>
      </c>
      <c r="I2894">
        <v>5.21</v>
      </c>
      <c r="J2894">
        <v>4.75</v>
      </c>
      <c r="K2894">
        <v>9.9600000000000009</v>
      </c>
      <c r="L2894" s="2">
        <f>_xlfn.RANK.EQ(I2894, INDEX(CFB!$I$2:$I$1048576, MATCH(W2894, CFB!$W$2:$W$1048576, 0)):INDEX(CFB!$I$2:$I$1048576, MATCH(W2894, CFB!$W$2:$W$1048576, 0) + COUNTIF(CFB!$W$2:$W$1048576, W2894) - 1), 0)</f>
        <v>27</v>
      </c>
      <c r="M2894" s="2">
        <f>_xlfn.RANK.EQ(J2894, INDEX(CFB!$J$2:$J$1048576, MATCH(W2894, CFB!$W$2:$W$1048576, 0)):INDEX(CFB!$J$2:$J$1048576, MATCH(W2894, CFB!$W$2:$W$1048576, 0) + COUNTIF(CFB!$W$2:$W$1048576, W2894) - 1))</f>
        <v>32</v>
      </c>
      <c r="N2894" s="2">
        <f>RANK(K2894, INDEX(CFB!$K$2:$K$1048576, MATCH(W2894, CFB!$W$2:$W$1048576, 0)):INDEX(CFB!$K$2:$K$1048576, MATCH(W2894, CFB!$W$2:$W$1048576, 0) + COUNTIF(CFB!$W$2:$W$1048576, W2894) - 1))</f>
        <v>22</v>
      </c>
      <c r="O2894">
        <v>46.99</v>
      </c>
      <c r="P2894">
        <v>7.44</v>
      </c>
      <c r="Q2894">
        <v>10.08</v>
      </c>
      <c r="R2894">
        <v>5.09</v>
      </c>
      <c r="S2894">
        <v>5.31</v>
      </c>
      <c r="T2894">
        <v>1.87</v>
      </c>
      <c r="U2894">
        <v>7.38</v>
      </c>
      <c r="V2894">
        <v>3.12</v>
      </c>
      <c r="W2894">
        <v>2001</v>
      </c>
      <c r="X2894">
        <f t="shared" si="89"/>
        <v>0</v>
      </c>
    </row>
    <row r="2895" spans="1:24" ht="12.75" hidden="1" customHeight="1" x14ac:dyDescent="0.45">
      <c r="A2895">
        <v>23</v>
      </c>
      <c r="B2895" t="s">
        <v>111</v>
      </c>
      <c r="C2895" t="s">
        <v>178</v>
      </c>
      <c r="D2895" s="2" t="str">
        <f t="shared" si="88"/>
        <v>Fresno State2001</v>
      </c>
      <c r="F2895">
        <v>11</v>
      </c>
      <c r="G2895">
        <v>3</v>
      </c>
      <c r="H2895" s="2">
        <v>0</v>
      </c>
      <c r="I2895">
        <v>9.01</v>
      </c>
      <c r="J2895">
        <v>0.9</v>
      </c>
      <c r="K2895">
        <v>9.9</v>
      </c>
      <c r="L2895" s="2">
        <f>_xlfn.RANK.EQ(I2895, INDEX(CFB!$I$2:$I$1048576, MATCH(W2895, CFB!$W$2:$W$1048576, 0)):INDEX(CFB!$I$2:$I$1048576, MATCH(W2895, CFB!$W$2:$W$1048576, 0) + COUNTIF(CFB!$W$2:$W$1048576, W2895) - 1), 0)</f>
        <v>13</v>
      </c>
      <c r="M2895" s="2">
        <f>_xlfn.RANK.EQ(J2895, INDEX(CFB!$J$2:$J$1048576, MATCH(W2895, CFB!$W$2:$W$1048576, 0)):INDEX(CFB!$J$2:$J$1048576, MATCH(W2895, CFB!$W$2:$W$1048576, 0) + COUNTIF(CFB!$W$2:$W$1048576, W2895) - 1))</f>
        <v>54</v>
      </c>
      <c r="N2895" s="2">
        <f>RANK(K2895, INDEX(CFB!$K$2:$K$1048576, MATCH(W2895, CFB!$W$2:$W$1048576, 0)):INDEX(CFB!$K$2:$K$1048576, MATCH(W2895, CFB!$W$2:$W$1048576, 0) + COUNTIF(CFB!$W$2:$W$1048576, W2895) - 1))</f>
        <v>23</v>
      </c>
      <c r="O2895">
        <v>48.69</v>
      </c>
      <c r="P2895">
        <v>13.5</v>
      </c>
      <c r="Q2895">
        <v>10.18</v>
      </c>
      <c r="R2895">
        <v>5.22</v>
      </c>
      <c r="S2895">
        <v>4.83</v>
      </c>
      <c r="T2895">
        <v>2.14</v>
      </c>
      <c r="U2895">
        <v>7.58</v>
      </c>
      <c r="V2895">
        <v>3.58</v>
      </c>
      <c r="W2895">
        <v>2001</v>
      </c>
      <c r="X2895">
        <f t="shared" si="89"/>
        <v>0</v>
      </c>
    </row>
    <row r="2896" spans="1:24" ht="12.75" hidden="1" customHeight="1" x14ac:dyDescent="0.45">
      <c r="A2896">
        <v>24</v>
      </c>
      <c r="B2896" t="s">
        <v>18</v>
      </c>
      <c r="C2896" t="s">
        <v>157</v>
      </c>
      <c r="D2896" s="2" t="str">
        <f t="shared" si="88"/>
        <v>Alabama2001</v>
      </c>
      <c r="F2896">
        <v>7</v>
      </c>
      <c r="G2896">
        <v>5</v>
      </c>
      <c r="H2896" s="2">
        <v>0</v>
      </c>
      <c r="I2896">
        <v>3.58</v>
      </c>
      <c r="J2896">
        <v>6.07</v>
      </c>
      <c r="K2896">
        <v>9.66</v>
      </c>
      <c r="L2896" s="2">
        <f>_xlfn.RANK.EQ(I2896, INDEX(CFB!$I$2:$I$1048576, MATCH(W2896, CFB!$W$2:$W$1048576, 0)):INDEX(CFB!$I$2:$I$1048576, MATCH(W2896, CFB!$W$2:$W$1048576, 0) + COUNTIF(CFB!$W$2:$W$1048576, W2896) - 1), 0)</f>
        <v>35</v>
      </c>
      <c r="M2896" s="2">
        <f>_xlfn.RANK.EQ(J2896, INDEX(CFB!$J$2:$J$1048576, MATCH(W2896, CFB!$W$2:$W$1048576, 0)):INDEX(CFB!$J$2:$J$1048576, MATCH(W2896, CFB!$W$2:$W$1048576, 0) + COUNTIF(CFB!$W$2:$W$1048576, W2896) - 1))</f>
        <v>24</v>
      </c>
      <c r="N2896" s="2">
        <f>RANK(K2896, INDEX(CFB!$K$2:$K$1048576, MATCH(W2896, CFB!$W$2:$W$1048576, 0)):INDEX(CFB!$K$2:$K$1048576, MATCH(W2896, CFB!$W$2:$W$1048576, 0) + COUNTIF(CFB!$W$2:$W$1048576, W2896) - 1))</f>
        <v>24</v>
      </c>
      <c r="O2896">
        <v>42.01</v>
      </c>
      <c r="P2896">
        <v>6.3</v>
      </c>
      <c r="Q2896">
        <v>9.56</v>
      </c>
      <c r="R2896">
        <v>5.96</v>
      </c>
      <c r="S2896">
        <v>6.43</v>
      </c>
      <c r="T2896">
        <v>2.06</v>
      </c>
      <c r="U2896">
        <v>7.71</v>
      </c>
      <c r="V2896">
        <v>3.91</v>
      </c>
      <c r="W2896">
        <v>2001</v>
      </c>
      <c r="X2896">
        <f t="shared" si="89"/>
        <v>0</v>
      </c>
    </row>
    <row r="2897" spans="1:24" ht="12.75" hidden="1" customHeight="1" x14ac:dyDescent="0.45">
      <c r="A2897">
        <v>25</v>
      </c>
      <c r="B2897" t="s">
        <v>41</v>
      </c>
      <c r="C2897" t="s">
        <v>182</v>
      </c>
      <c r="D2897" s="2" t="str">
        <f t="shared" si="88"/>
        <v>Kansas State2001</v>
      </c>
      <c r="F2897">
        <v>6</v>
      </c>
      <c r="G2897">
        <v>6</v>
      </c>
      <c r="H2897" s="2">
        <v>0</v>
      </c>
      <c r="I2897">
        <v>-0.34</v>
      </c>
      <c r="J2897">
        <v>9.9700000000000006</v>
      </c>
      <c r="K2897">
        <v>9.6300000000000008</v>
      </c>
      <c r="L2897" s="2">
        <f>_xlfn.RANK.EQ(I2897, INDEX(CFB!$I$2:$I$1048576, MATCH(W2897, CFB!$W$2:$W$1048576, 0)):INDEX(CFB!$I$2:$I$1048576, MATCH(W2897, CFB!$W$2:$W$1048576, 0) + COUNTIF(CFB!$W$2:$W$1048576, W2897) - 1), 0)</f>
        <v>64</v>
      </c>
      <c r="M2897" s="2">
        <f>_xlfn.RANK.EQ(J2897, INDEX(CFB!$J$2:$J$1048576, MATCH(W2897, CFB!$W$2:$W$1048576, 0)):INDEX(CFB!$J$2:$J$1048576, MATCH(W2897, CFB!$W$2:$W$1048576, 0) + COUNTIF(CFB!$W$2:$W$1048576, W2897) - 1))</f>
        <v>6</v>
      </c>
      <c r="N2897" s="2">
        <f>RANK(K2897, INDEX(CFB!$K$2:$K$1048576, MATCH(W2897, CFB!$W$2:$W$1048576, 0)):INDEX(CFB!$K$2:$K$1048576, MATCH(W2897, CFB!$W$2:$W$1048576, 0) + COUNTIF(CFB!$W$2:$W$1048576, W2897) - 1))</f>
        <v>25</v>
      </c>
      <c r="O2897">
        <v>43.24</v>
      </c>
      <c r="P2897">
        <v>2.2599999999999998</v>
      </c>
      <c r="Q2897">
        <v>8.08</v>
      </c>
      <c r="R2897">
        <v>4.1900000000000004</v>
      </c>
      <c r="S2897">
        <v>5.68</v>
      </c>
      <c r="T2897">
        <v>1.73</v>
      </c>
      <c r="U2897">
        <v>6.64</v>
      </c>
      <c r="V2897">
        <v>2.8</v>
      </c>
      <c r="W2897">
        <v>2001</v>
      </c>
      <c r="X2897">
        <f t="shared" si="89"/>
        <v>0</v>
      </c>
    </row>
    <row r="2898" spans="1:24" ht="12.75" hidden="1" customHeight="1" x14ac:dyDescent="0.45">
      <c r="A2898">
        <v>26</v>
      </c>
      <c r="B2898" t="s">
        <v>38</v>
      </c>
      <c r="C2898" t="s">
        <v>180</v>
      </c>
      <c r="D2898" s="2" t="str">
        <f t="shared" si="88"/>
        <v>USC2001</v>
      </c>
      <c r="F2898">
        <v>6</v>
      </c>
      <c r="G2898">
        <v>6</v>
      </c>
      <c r="H2898" s="2">
        <v>0</v>
      </c>
      <c r="I2898">
        <v>-0.34</v>
      </c>
      <c r="J2898">
        <v>9.25</v>
      </c>
      <c r="K2898">
        <v>8.92</v>
      </c>
      <c r="L2898" s="2">
        <f>_xlfn.RANK.EQ(I2898, INDEX(CFB!$I$2:$I$1048576, MATCH(W2898, CFB!$W$2:$W$1048576, 0)):INDEX(CFB!$I$2:$I$1048576, MATCH(W2898, CFB!$W$2:$W$1048576, 0) + COUNTIF(CFB!$W$2:$W$1048576, W2898) - 1), 0)</f>
        <v>64</v>
      </c>
      <c r="M2898" s="2">
        <f>_xlfn.RANK.EQ(J2898, INDEX(CFB!$J$2:$J$1048576, MATCH(W2898, CFB!$W$2:$W$1048576, 0)):INDEX(CFB!$J$2:$J$1048576, MATCH(W2898, CFB!$W$2:$W$1048576, 0) + COUNTIF(CFB!$W$2:$W$1048576, W2898) - 1))</f>
        <v>8</v>
      </c>
      <c r="N2898" s="2">
        <f>RANK(K2898, INDEX(CFB!$K$2:$K$1048576, MATCH(W2898, CFB!$W$2:$W$1048576, 0)):INDEX(CFB!$K$2:$K$1048576, MATCH(W2898, CFB!$W$2:$W$1048576, 0) + COUNTIF(CFB!$W$2:$W$1048576, W2898) - 1))</f>
        <v>26</v>
      </c>
      <c r="O2898">
        <v>38.57</v>
      </c>
      <c r="P2898">
        <v>2.93</v>
      </c>
      <c r="Q2898">
        <v>9.1</v>
      </c>
      <c r="R2898">
        <v>4.16</v>
      </c>
      <c r="S2898">
        <v>4.03</v>
      </c>
      <c r="T2898">
        <v>2.54</v>
      </c>
      <c r="U2898">
        <v>6.45</v>
      </c>
      <c r="V2898">
        <v>3.17</v>
      </c>
      <c r="W2898">
        <v>2001</v>
      </c>
      <c r="X2898">
        <f t="shared" si="89"/>
        <v>0</v>
      </c>
    </row>
    <row r="2899" spans="1:24" ht="12.75" hidden="1" customHeight="1" x14ac:dyDescent="0.45">
      <c r="A2899">
        <v>27</v>
      </c>
      <c r="B2899" t="s">
        <v>9</v>
      </c>
      <c r="C2899" t="s">
        <v>10</v>
      </c>
      <c r="D2899" s="2" t="str">
        <f t="shared" si="88"/>
        <v>Ohio State2001</v>
      </c>
      <c r="F2899">
        <v>7</v>
      </c>
      <c r="G2899">
        <v>5</v>
      </c>
      <c r="H2899" s="2">
        <v>0</v>
      </c>
      <c r="I2899">
        <v>2.92</v>
      </c>
      <c r="J2899">
        <v>5.64</v>
      </c>
      <c r="K2899">
        <v>8.56</v>
      </c>
      <c r="L2899" s="2">
        <f>_xlfn.RANK.EQ(I2899, INDEX(CFB!$I$2:$I$1048576, MATCH(W2899, CFB!$W$2:$W$1048576, 0)):INDEX(CFB!$I$2:$I$1048576, MATCH(W2899, CFB!$W$2:$W$1048576, 0) + COUNTIF(CFB!$W$2:$W$1048576, W2899) - 1), 0)</f>
        <v>43</v>
      </c>
      <c r="M2899" s="2">
        <f>_xlfn.RANK.EQ(J2899, INDEX(CFB!$J$2:$J$1048576, MATCH(W2899, CFB!$W$2:$W$1048576, 0)):INDEX(CFB!$J$2:$J$1048576, MATCH(W2899, CFB!$W$2:$W$1048576, 0) + COUNTIF(CFB!$W$2:$W$1048576, W2899) - 1))</f>
        <v>26</v>
      </c>
      <c r="N2899" s="2">
        <f>RANK(K2899, INDEX(CFB!$K$2:$K$1048576, MATCH(W2899, CFB!$W$2:$W$1048576, 0)):INDEX(CFB!$K$2:$K$1048576, MATCH(W2899, CFB!$W$2:$W$1048576, 0) + COUNTIF(CFB!$W$2:$W$1048576, W2899) - 1))</f>
        <v>27</v>
      </c>
      <c r="O2899">
        <v>40.630000000000003</v>
      </c>
      <c r="P2899">
        <v>6.99</v>
      </c>
      <c r="Q2899">
        <v>9.6</v>
      </c>
      <c r="R2899">
        <v>5.05</v>
      </c>
      <c r="S2899">
        <v>5.26</v>
      </c>
      <c r="T2899">
        <v>2.33</v>
      </c>
      <c r="U2899">
        <v>6.85</v>
      </c>
      <c r="V2899">
        <v>3.45</v>
      </c>
      <c r="W2899">
        <v>2001</v>
      </c>
      <c r="X2899">
        <f t="shared" si="89"/>
        <v>0</v>
      </c>
    </row>
    <row r="2900" spans="1:24" ht="12.75" hidden="1" customHeight="1" x14ac:dyDescent="0.45">
      <c r="A2900">
        <v>28</v>
      </c>
      <c r="B2900" t="s">
        <v>71</v>
      </c>
      <c r="C2900" t="s">
        <v>181</v>
      </c>
      <c r="D2900" s="2" t="str">
        <f t="shared" si="88"/>
        <v>Texas Tech2001</v>
      </c>
      <c r="F2900">
        <v>7</v>
      </c>
      <c r="G2900">
        <v>5</v>
      </c>
      <c r="H2900" s="2">
        <v>0</v>
      </c>
      <c r="I2900">
        <v>7.13</v>
      </c>
      <c r="J2900">
        <v>1.44</v>
      </c>
      <c r="K2900">
        <v>8.56</v>
      </c>
      <c r="L2900" s="2">
        <f>_xlfn.RANK.EQ(I2900, INDEX(CFB!$I$2:$I$1048576, MATCH(W2900, CFB!$W$2:$W$1048576, 0)):INDEX(CFB!$I$2:$I$1048576, MATCH(W2900, CFB!$W$2:$W$1048576, 0) + COUNTIF(CFB!$W$2:$W$1048576, W2900) - 1), 0)</f>
        <v>19</v>
      </c>
      <c r="M2900" s="2">
        <f>_xlfn.RANK.EQ(J2900, INDEX(CFB!$J$2:$J$1048576, MATCH(W2900, CFB!$W$2:$W$1048576, 0)):INDEX(CFB!$J$2:$J$1048576, MATCH(W2900, CFB!$W$2:$W$1048576, 0) + COUNTIF(CFB!$W$2:$W$1048576, W2900) - 1))</f>
        <v>50</v>
      </c>
      <c r="N2900" s="2">
        <f>RANK(K2900, INDEX(CFB!$K$2:$K$1048576, MATCH(W2900, CFB!$W$2:$W$1048576, 0)):INDEX(CFB!$K$2:$K$1048576, MATCH(W2900, CFB!$W$2:$W$1048576, 0) + COUNTIF(CFB!$W$2:$W$1048576, W2900) - 1))</f>
        <v>27</v>
      </c>
      <c r="O2900">
        <v>49.34</v>
      </c>
      <c r="P2900">
        <v>10.69</v>
      </c>
      <c r="Q2900">
        <v>8.42</v>
      </c>
      <c r="R2900">
        <v>4.53</v>
      </c>
      <c r="S2900">
        <v>4.99</v>
      </c>
      <c r="T2900">
        <v>3.26</v>
      </c>
      <c r="U2900">
        <v>7.33</v>
      </c>
      <c r="V2900">
        <v>3.78</v>
      </c>
      <c r="W2900">
        <v>2001</v>
      </c>
      <c r="X2900">
        <f t="shared" si="89"/>
        <v>0</v>
      </c>
    </row>
    <row r="2901" spans="1:24" ht="12.75" hidden="1" customHeight="1" x14ac:dyDescent="0.45">
      <c r="A2901">
        <v>29</v>
      </c>
      <c r="B2901" t="s">
        <v>25</v>
      </c>
      <c r="C2901" t="s">
        <v>100</v>
      </c>
      <c r="D2901" s="2" t="str">
        <f t="shared" si="88"/>
        <v>Louisville2001</v>
      </c>
      <c r="E2901">
        <v>17</v>
      </c>
      <c r="F2901">
        <v>11</v>
      </c>
      <c r="G2901">
        <v>2</v>
      </c>
      <c r="H2901" s="2">
        <v>0</v>
      </c>
      <c r="I2901">
        <v>-0.12</v>
      </c>
      <c r="J2901">
        <v>8.61</v>
      </c>
      <c r="K2901">
        <v>8.49</v>
      </c>
      <c r="L2901" s="2">
        <f>_xlfn.RANK.EQ(I2901, INDEX(CFB!$I$2:$I$1048576, MATCH(W2901, CFB!$W$2:$W$1048576, 0)):INDEX(CFB!$I$2:$I$1048576, MATCH(W2901, CFB!$W$2:$W$1048576, 0) + COUNTIF(CFB!$W$2:$W$1048576, W2901) - 1), 0)</f>
        <v>61</v>
      </c>
      <c r="M2901" s="2">
        <f>_xlfn.RANK.EQ(J2901, INDEX(CFB!$J$2:$J$1048576, MATCH(W2901, CFB!$W$2:$W$1048576, 0)):INDEX(CFB!$J$2:$J$1048576, MATCH(W2901, CFB!$W$2:$W$1048576, 0) + COUNTIF(CFB!$W$2:$W$1048576, W2901) - 1))</f>
        <v>12</v>
      </c>
      <c r="N2901" s="2">
        <f>RANK(K2901, INDEX(CFB!$K$2:$K$1048576, MATCH(W2901, CFB!$W$2:$W$1048576, 0)):INDEX(CFB!$K$2:$K$1048576, MATCH(W2901, CFB!$W$2:$W$1048576, 0) + COUNTIF(CFB!$W$2:$W$1048576, W2901) - 1))</f>
        <v>29</v>
      </c>
      <c r="O2901">
        <v>37.82</v>
      </c>
      <c r="P2901">
        <v>5.53</v>
      </c>
      <c r="Q2901">
        <v>8.84</v>
      </c>
      <c r="R2901">
        <v>5.04</v>
      </c>
      <c r="S2901">
        <v>3.95</v>
      </c>
      <c r="T2901">
        <v>2.59</v>
      </c>
      <c r="U2901">
        <v>6.41</v>
      </c>
      <c r="V2901">
        <v>3.49</v>
      </c>
      <c r="W2901">
        <v>2001</v>
      </c>
      <c r="X2901">
        <f t="shared" si="89"/>
        <v>0</v>
      </c>
    </row>
    <row r="2902" spans="1:24" ht="12.75" hidden="1" customHeight="1" x14ac:dyDescent="0.45">
      <c r="A2902">
        <v>30</v>
      </c>
      <c r="B2902" t="s">
        <v>69</v>
      </c>
      <c r="C2902" t="s">
        <v>157</v>
      </c>
      <c r="D2902" s="2" t="str">
        <f t="shared" si="88"/>
        <v>Arkansas2001</v>
      </c>
      <c r="F2902">
        <v>7</v>
      </c>
      <c r="G2902">
        <v>5</v>
      </c>
      <c r="H2902" s="2">
        <v>0</v>
      </c>
      <c r="I2902">
        <v>5.25</v>
      </c>
      <c r="J2902">
        <v>3.16</v>
      </c>
      <c r="K2902">
        <v>8.4</v>
      </c>
      <c r="L2902" s="2">
        <f>_xlfn.RANK.EQ(I2902, INDEX(CFB!$I$2:$I$1048576, MATCH(W2902, CFB!$W$2:$W$1048576, 0)):INDEX(CFB!$I$2:$I$1048576, MATCH(W2902, CFB!$W$2:$W$1048576, 0) + COUNTIF(CFB!$W$2:$W$1048576, W2902) - 1), 0)</f>
        <v>26</v>
      </c>
      <c r="M2902" s="2">
        <f>_xlfn.RANK.EQ(J2902, INDEX(CFB!$J$2:$J$1048576, MATCH(W2902, CFB!$W$2:$W$1048576, 0)):INDEX(CFB!$J$2:$J$1048576, MATCH(W2902, CFB!$W$2:$W$1048576, 0) + COUNTIF(CFB!$W$2:$W$1048576, W2902) - 1))</f>
        <v>43</v>
      </c>
      <c r="N2902" s="2">
        <f>RANK(K2902, INDEX(CFB!$K$2:$K$1048576, MATCH(W2902, CFB!$W$2:$W$1048576, 0)):INDEX(CFB!$K$2:$K$1048576, MATCH(W2902, CFB!$W$2:$W$1048576, 0) + COUNTIF(CFB!$W$2:$W$1048576, W2902) - 1))</f>
        <v>30</v>
      </c>
      <c r="O2902">
        <v>41.75</v>
      </c>
      <c r="P2902">
        <v>9.81</v>
      </c>
      <c r="Q2902">
        <v>7.85</v>
      </c>
      <c r="R2902">
        <v>5.21</v>
      </c>
      <c r="S2902">
        <v>5.4</v>
      </c>
      <c r="T2902">
        <v>2.72</v>
      </c>
      <c r="U2902">
        <v>6.33</v>
      </c>
      <c r="V2902">
        <v>3.74</v>
      </c>
      <c r="W2902">
        <v>2001</v>
      </c>
      <c r="X2902">
        <f t="shared" si="89"/>
        <v>0</v>
      </c>
    </row>
    <row r="2903" spans="1:24" ht="12.75" hidden="1" customHeight="1" x14ac:dyDescent="0.45">
      <c r="A2903">
        <v>31</v>
      </c>
      <c r="B2903" t="s">
        <v>32</v>
      </c>
      <c r="C2903" t="s">
        <v>31</v>
      </c>
      <c r="D2903" s="2" t="str">
        <f t="shared" si="88"/>
        <v>BYU2001</v>
      </c>
      <c r="E2903">
        <v>25</v>
      </c>
      <c r="F2903">
        <v>12</v>
      </c>
      <c r="G2903">
        <v>2</v>
      </c>
      <c r="H2903" s="2">
        <v>0</v>
      </c>
      <c r="I2903">
        <v>14.02</v>
      </c>
      <c r="J2903">
        <v>-6.06</v>
      </c>
      <c r="K2903">
        <v>7.96</v>
      </c>
      <c r="L2903" s="2">
        <f>_xlfn.RANK.EQ(I2903, INDEX(CFB!$I$2:$I$1048576, MATCH(W2903, CFB!$W$2:$W$1048576, 0)):INDEX(CFB!$I$2:$I$1048576, MATCH(W2903, CFB!$W$2:$W$1048576, 0) + COUNTIF(CFB!$W$2:$W$1048576, W2903) - 1), 0)</f>
        <v>1</v>
      </c>
      <c r="M2903" s="2">
        <f>_xlfn.RANK.EQ(J2903, INDEX(CFB!$J$2:$J$1048576, MATCH(W2903, CFB!$W$2:$W$1048576, 0)):INDEX(CFB!$J$2:$J$1048576, MATCH(W2903, CFB!$W$2:$W$1048576, 0) + COUNTIF(CFB!$W$2:$W$1048576, W2903) - 1))</f>
        <v>96</v>
      </c>
      <c r="N2903" s="2">
        <f>RANK(K2903, INDEX(CFB!$K$2:$K$1048576, MATCH(W2903, CFB!$W$2:$W$1048576, 0)):INDEX(CFB!$K$2:$K$1048576, MATCH(W2903, CFB!$W$2:$W$1048576, 0) + COUNTIF(CFB!$W$2:$W$1048576, W2903) - 1))</f>
        <v>31</v>
      </c>
      <c r="O2903">
        <v>53.22</v>
      </c>
      <c r="P2903">
        <v>21.04</v>
      </c>
      <c r="Q2903">
        <v>9.65</v>
      </c>
      <c r="R2903">
        <v>6.06</v>
      </c>
      <c r="S2903">
        <v>6.41</v>
      </c>
      <c r="T2903">
        <v>4.12</v>
      </c>
      <c r="U2903">
        <v>8.15</v>
      </c>
      <c r="V2903">
        <v>4.79</v>
      </c>
      <c r="W2903">
        <v>2001</v>
      </c>
      <c r="X2903">
        <f t="shared" si="89"/>
        <v>0</v>
      </c>
    </row>
    <row r="2904" spans="1:24" ht="12.75" hidden="1" customHeight="1" x14ac:dyDescent="0.45">
      <c r="A2904">
        <v>32</v>
      </c>
      <c r="B2904" t="s">
        <v>84</v>
      </c>
      <c r="C2904" t="s">
        <v>31</v>
      </c>
      <c r="D2904" s="2" t="str">
        <f t="shared" si="88"/>
        <v>Utah2001</v>
      </c>
      <c r="F2904">
        <v>8</v>
      </c>
      <c r="G2904">
        <v>4</v>
      </c>
      <c r="H2904" s="2">
        <v>0</v>
      </c>
      <c r="I2904">
        <v>0.38</v>
      </c>
      <c r="J2904">
        <v>7.49</v>
      </c>
      <c r="K2904">
        <v>7.86</v>
      </c>
      <c r="L2904" s="2">
        <f>_xlfn.RANK.EQ(I2904, INDEX(CFB!$I$2:$I$1048576, MATCH(W2904, CFB!$W$2:$W$1048576, 0)):INDEX(CFB!$I$2:$I$1048576, MATCH(W2904, CFB!$W$2:$W$1048576, 0) + COUNTIF(CFB!$W$2:$W$1048576, W2904) - 1), 0)</f>
        <v>57</v>
      </c>
      <c r="M2904" s="2">
        <f>_xlfn.RANK.EQ(J2904, INDEX(CFB!$J$2:$J$1048576, MATCH(W2904, CFB!$W$2:$W$1048576, 0)):INDEX(CFB!$J$2:$J$1048576, MATCH(W2904, CFB!$W$2:$W$1048576, 0) + COUNTIF(CFB!$W$2:$W$1048576, W2904) - 1))</f>
        <v>19</v>
      </c>
      <c r="N2904" s="2">
        <f>RANK(K2904, INDEX(CFB!$K$2:$K$1048576, MATCH(W2904, CFB!$W$2:$W$1048576, 0)):INDEX(CFB!$K$2:$K$1048576, MATCH(W2904, CFB!$W$2:$W$1048576, 0) + COUNTIF(CFB!$W$2:$W$1048576, W2904) - 1))</f>
        <v>32</v>
      </c>
      <c r="O2904">
        <v>38.75</v>
      </c>
      <c r="P2904">
        <v>5.36</v>
      </c>
      <c r="Q2904">
        <v>8.31</v>
      </c>
      <c r="R2904">
        <v>4.87</v>
      </c>
      <c r="S2904">
        <v>5.69</v>
      </c>
      <c r="T2904">
        <v>2.21</v>
      </c>
      <c r="U2904">
        <v>6.81</v>
      </c>
      <c r="V2904">
        <v>3.36</v>
      </c>
      <c r="W2904">
        <v>2001</v>
      </c>
      <c r="X2904">
        <f t="shared" si="89"/>
        <v>0</v>
      </c>
    </row>
    <row r="2905" spans="1:24" ht="12.75" hidden="1" customHeight="1" x14ac:dyDescent="0.45">
      <c r="A2905">
        <v>33</v>
      </c>
      <c r="B2905" t="s">
        <v>75</v>
      </c>
      <c r="C2905" t="s">
        <v>23</v>
      </c>
      <c r="D2905" s="2" t="str">
        <f t="shared" si="88"/>
        <v>North Carolina2001</v>
      </c>
      <c r="F2905">
        <v>8</v>
      </c>
      <c r="G2905">
        <v>5</v>
      </c>
      <c r="H2905" s="2">
        <v>0</v>
      </c>
      <c r="I2905">
        <v>0.34</v>
      </c>
      <c r="J2905">
        <v>7.18</v>
      </c>
      <c r="K2905">
        <v>7.52</v>
      </c>
      <c r="L2905" s="2">
        <f>_xlfn.RANK.EQ(I2905, INDEX(CFB!$I$2:$I$1048576, MATCH(W2905, CFB!$W$2:$W$1048576, 0)):INDEX(CFB!$I$2:$I$1048576, MATCH(W2905, CFB!$W$2:$W$1048576, 0) + COUNTIF(CFB!$W$2:$W$1048576, W2905) - 1), 0)</f>
        <v>58</v>
      </c>
      <c r="M2905" s="2">
        <f>_xlfn.RANK.EQ(J2905, INDEX(CFB!$J$2:$J$1048576, MATCH(W2905, CFB!$W$2:$W$1048576, 0)):INDEX(CFB!$J$2:$J$1048576, MATCH(W2905, CFB!$W$2:$W$1048576, 0) + COUNTIF(CFB!$W$2:$W$1048576, W2905) - 1))</f>
        <v>22</v>
      </c>
      <c r="N2905" s="2">
        <f>RANK(K2905, INDEX(CFB!$K$2:$K$1048576, MATCH(W2905, CFB!$W$2:$W$1048576, 0)):INDEX(CFB!$K$2:$K$1048576, MATCH(W2905, CFB!$W$2:$W$1048576, 0) + COUNTIF(CFB!$W$2:$W$1048576, W2905) - 1))</f>
        <v>33</v>
      </c>
      <c r="O2905">
        <v>40.29</v>
      </c>
      <c r="P2905">
        <v>6.14</v>
      </c>
      <c r="Q2905">
        <v>9.64</v>
      </c>
      <c r="R2905">
        <v>3.73</v>
      </c>
      <c r="S2905">
        <v>4.5199999999999996</v>
      </c>
      <c r="T2905">
        <v>2.41</v>
      </c>
      <c r="U2905">
        <v>6.84</v>
      </c>
      <c r="V2905">
        <v>2.94</v>
      </c>
      <c r="W2905">
        <v>2001</v>
      </c>
      <c r="X2905">
        <f t="shared" si="89"/>
        <v>0</v>
      </c>
    </row>
    <row r="2906" spans="1:24" ht="12.75" hidden="1" customHeight="1" x14ac:dyDescent="0.45">
      <c r="A2906">
        <v>34</v>
      </c>
      <c r="B2906" t="s">
        <v>52</v>
      </c>
      <c r="C2906" t="s">
        <v>23</v>
      </c>
      <c r="D2906" s="2" t="str">
        <f t="shared" si="88"/>
        <v>Georgia Tech2001</v>
      </c>
      <c r="E2906">
        <v>24</v>
      </c>
      <c r="F2906">
        <v>8</v>
      </c>
      <c r="G2906">
        <v>5</v>
      </c>
      <c r="H2906" s="2">
        <v>0</v>
      </c>
      <c r="I2906">
        <v>3.1</v>
      </c>
      <c r="J2906">
        <v>4</v>
      </c>
      <c r="K2906">
        <v>7.1</v>
      </c>
      <c r="L2906" s="2">
        <f>_xlfn.RANK.EQ(I2906, INDEX(CFB!$I$2:$I$1048576, MATCH(W2906, CFB!$W$2:$W$1048576, 0)):INDEX(CFB!$I$2:$I$1048576, MATCH(W2906, CFB!$W$2:$W$1048576, 0) + COUNTIF(CFB!$W$2:$W$1048576, W2906) - 1), 0)</f>
        <v>42</v>
      </c>
      <c r="M2906" s="2">
        <f>_xlfn.RANK.EQ(J2906, INDEX(CFB!$J$2:$J$1048576, MATCH(W2906, CFB!$W$2:$W$1048576, 0)):INDEX(CFB!$J$2:$J$1048576, MATCH(W2906, CFB!$W$2:$W$1048576, 0) + COUNTIF(CFB!$W$2:$W$1048576, W2906) - 1))</f>
        <v>36</v>
      </c>
      <c r="N2906" s="2">
        <f>RANK(K2906, INDEX(CFB!$K$2:$K$1048576, MATCH(W2906, CFB!$W$2:$W$1048576, 0)):INDEX(CFB!$K$2:$K$1048576, MATCH(W2906, CFB!$W$2:$W$1048576, 0) + COUNTIF(CFB!$W$2:$W$1048576, W2906) - 1))</f>
        <v>34</v>
      </c>
      <c r="O2906">
        <v>43.62</v>
      </c>
      <c r="P2906">
        <v>8.81</v>
      </c>
      <c r="Q2906">
        <v>9.36</v>
      </c>
      <c r="R2906">
        <v>4.8499999999999996</v>
      </c>
      <c r="S2906">
        <v>4.4000000000000004</v>
      </c>
      <c r="T2906">
        <v>2.2200000000000002</v>
      </c>
      <c r="U2906">
        <v>6.75</v>
      </c>
      <c r="V2906">
        <v>3.47</v>
      </c>
      <c r="W2906">
        <v>2001</v>
      </c>
      <c r="X2906">
        <f t="shared" si="89"/>
        <v>0</v>
      </c>
    </row>
    <row r="2907" spans="1:24" ht="12.75" hidden="1" customHeight="1" x14ac:dyDescent="0.45">
      <c r="A2907">
        <v>35</v>
      </c>
      <c r="B2907" t="s">
        <v>66</v>
      </c>
      <c r="C2907" t="s">
        <v>180</v>
      </c>
      <c r="D2907" s="2" t="str">
        <f t="shared" si="88"/>
        <v>Washington2001</v>
      </c>
      <c r="E2907">
        <v>19</v>
      </c>
      <c r="F2907">
        <v>8</v>
      </c>
      <c r="G2907">
        <v>4</v>
      </c>
      <c r="H2907" s="2">
        <v>0</v>
      </c>
      <c r="I2907">
        <v>5.66</v>
      </c>
      <c r="J2907">
        <v>1.4</v>
      </c>
      <c r="K2907">
        <v>7.07</v>
      </c>
      <c r="L2907" s="2">
        <f>_xlfn.RANK.EQ(I2907, INDEX(CFB!$I$2:$I$1048576, MATCH(W2907, CFB!$W$2:$W$1048576, 0)):INDEX(CFB!$I$2:$I$1048576, MATCH(W2907, CFB!$W$2:$W$1048576, 0) + COUNTIF(CFB!$W$2:$W$1048576, W2907) - 1), 0)</f>
        <v>25</v>
      </c>
      <c r="M2907" s="2">
        <f>_xlfn.RANK.EQ(J2907, INDEX(CFB!$J$2:$J$1048576, MATCH(W2907, CFB!$W$2:$W$1048576, 0)):INDEX(CFB!$J$2:$J$1048576, MATCH(W2907, CFB!$W$2:$W$1048576, 0) + COUNTIF(CFB!$W$2:$W$1048576, W2907) - 1))</f>
        <v>51</v>
      </c>
      <c r="N2907" s="2">
        <f>RANK(K2907, INDEX(CFB!$K$2:$K$1048576, MATCH(W2907, CFB!$W$2:$W$1048576, 0)):INDEX(CFB!$K$2:$K$1048576, MATCH(W2907, CFB!$W$2:$W$1048576, 0) + COUNTIF(CFB!$W$2:$W$1048576, W2907) - 1))</f>
        <v>35</v>
      </c>
      <c r="O2907">
        <v>43.5</v>
      </c>
      <c r="P2907">
        <v>14.14</v>
      </c>
      <c r="Q2907">
        <v>10.06</v>
      </c>
      <c r="R2907">
        <v>5.24</v>
      </c>
      <c r="S2907">
        <v>4.3099999999999996</v>
      </c>
      <c r="T2907">
        <v>3.14</v>
      </c>
      <c r="U2907">
        <v>7.07</v>
      </c>
      <c r="V2907">
        <v>3.87</v>
      </c>
      <c r="W2907">
        <v>2001</v>
      </c>
      <c r="X2907">
        <f t="shared" si="89"/>
        <v>0</v>
      </c>
    </row>
    <row r="2908" spans="1:24" ht="12.75" hidden="1" customHeight="1" x14ac:dyDescent="0.45">
      <c r="A2908">
        <v>36</v>
      </c>
      <c r="B2908" t="s">
        <v>91</v>
      </c>
      <c r="C2908" t="s">
        <v>23</v>
      </c>
      <c r="D2908" s="2" t="str">
        <f t="shared" si="88"/>
        <v>North Carolina State2001</v>
      </c>
      <c r="F2908">
        <v>7</v>
      </c>
      <c r="G2908">
        <v>5</v>
      </c>
      <c r="H2908" s="2">
        <v>0</v>
      </c>
      <c r="I2908">
        <v>2.16</v>
      </c>
      <c r="J2908">
        <v>4.22</v>
      </c>
      <c r="K2908">
        <v>6.38</v>
      </c>
      <c r="L2908" s="2">
        <f>_xlfn.RANK.EQ(I2908, INDEX(CFB!$I$2:$I$1048576, MATCH(W2908, CFB!$W$2:$W$1048576, 0)):INDEX(CFB!$I$2:$I$1048576, MATCH(W2908, CFB!$W$2:$W$1048576, 0) + COUNTIF(CFB!$W$2:$W$1048576, W2908) - 1), 0)</f>
        <v>48</v>
      </c>
      <c r="M2908" s="2">
        <f>_xlfn.RANK.EQ(J2908, INDEX(CFB!$J$2:$J$1048576, MATCH(W2908, CFB!$W$2:$W$1048576, 0)):INDEX(CFB!$J$2:$J$1048576, MATCH(W2908, CFB!$W$2:$W$1048576, 0) + COUNTIF(CFB!$W$2:$W$1048576, W2908) - 1))</f>
        <v>35</v>
      </c>
      <c r="N2908" s="2">
        <f>RANK(K2908, INDEX(CFB!$K$2:$K$1048576, MATCH(W2908, CFB!$W$2:$W$1048576, 0)):INDEX(CFB!$K$2:$K$1048576, MATCH(W2908, CFB!$W$2:$W$1048576, 0) + COUNTIF(CFB!$W$2:$W$1048576, W2908) - 1))</f>
        <v>36</v>
      </c>
      <c r="O2908">
        <v>39.4</v>
      </c>
      <c r="P2908">
        <v>8.89</v>
      </c>
      <c r="Q2908">
        <v>8.58</v>
      </c>
      <c r="R2908">
        <v>5.46</v>
      </c>
      <c r="S2908">
        <v>4.66</v>
      </c>
      <c r="T2908">
        <v>2.29</v>
      </c>
      <c r="U2908">
        <v>6.79</v>
      </c>
      <c r="V2908">
        <v>3.58</v>
      </c>
      <c r="W2908">
        <v>2001</v>
      </c>
      <c r="X2908">
        <f t="shared" si="89"/>
        <v>0</v>
      </c>
    </row>
    <row r="2909" spans="1:24" ht="12.75" hidden="1" customHeight="1" x14ac:dyDescent="0.45">
      <c r="A2909">
        <v>37</v>
      </c>
      <c r="B2909" t="s">
        <v>62</v>
      </c>
      <c r="C2909" t="s">
        <v>162</v>
      </c>
      <c r="D2909" s="2" t="str">
        <f t="shared" si="88"/>
        <v>Marshall2001</v>
      </c>
      <c r="F2909">
        <v>11</v>
      </c>
      <c r="G2909">
        <v>2</v>
      </c>
      <c r="H2909" s="2">
        <v>0</v>
      </c>
      <c r="I2909">
        <v>11.12</v>
      </c>
      <c r="J2909">
        <v>-4.8</v>
      </c>
      <c r="K2909">
        <v>6.32</v>
      </c>
      <c r="L2909" s="2">
        <f>_xlfn.RANK.EQ(I2909, INDEX(CFB!$I$2:$I$1048576, MATCH(W2909, CFB!$W$2:$W$1048576, 0)):INDEX(CFB!$I$2:$I$1048576, MATCH(W2909, CFB!$W$2:$W$1048576, 0) + COUNTIF(CFB!$W$2:$W$1048576, W2909) - 1), 0)</f>
        <v>4</v>
      </c>
      <c r="M2909" s="2">
        <f>_xlfn.RANK.EQ(J2909, INDEX(CFB!$J$2:$J$1048576, MATCH(W2909, CFB!$W$2:$W$1048576, 0)):INDEX(CFB!$J$2:$J$1048576, MATCH(W2909, CFB!$W$2:$W$1048576, 0) + COUNTIF(CFB!$W$2:$W$1048576, W2909) - 1))</f>
        <v>88</v>
      </c>
      <c r="N2909" s="2">
        <f>RANK(K2909, INDEX(CFB!$K$2:$K$1048576, MATCH(W2909, CFB!$W$2:$W$1048576, 0)):INDEX(CFB!$K$2:$K$1048576, MATCH(W2909, CFB!$W$2:$W$1048576, 0) + COUNTIF(CFB!$W$2:$W$1048576, W2909) - 1))</f>
        <v>37</v>
      </c>
      <c r="O2909">
        <v>47.39</v>
      </c>
      <c r="P2909">
        <v>19.5</v>
      </c>
      <c r="Q2909">
        <v>9.4600000000000009</v>
      </c>
      <c r="R2909">
        <v>6.07</v>
      </c>
      <c r="S2909">
        <v>5.48</v>
      </c>
      <c r="T2909">
        <v>3.75</v>
      </c>
      <c r="U2909">
        <v>7.81</v>
      </c>
      <c r="V2909">
        <v>4.49</v>
      </c>
      <c r="W2909">
        <v>2001</v>
      </c>
      <c r="X2909">
        <f t="shared" si="89"/>
        <v>0</v>
      </c>
    </row>
    <row r="2910" spans="1:24" ht="12.75" hidden="1" customHeight="1" x14ac:dyDescent="0.45">
      <c r="A2910">
        <v>38</v>
      </c>
      <c r="B2910" t="s">
        <v>70</v>
      </c>
      <c r="C2910" t="s">
        <v>179</v>
      </c>
      <c r="D2910" s="2" t="str">
        <f t="shared" si="88"/>
        <v>Pitt2001</v>
      </c>
      <c r="F2910">
        <v>7</v>
      </c>
      <c r="G2910">
        <v>5</v>
      </c>
      <c r="H2910" s="2">
        <v>0</v>
      </c>
      <c r="I2910">
        <v>0.97</v>
      </c>
      <c r="J2910">
        <v>5.34</v>
      </c>
      <c r="K2910">
        <v>6.31</v>
      </c>
      <c r="L2910" s="2">
        <f>_xlfn.RANK.EQ(I2910, INDEX(CFB!$I$2:$I$1048576, MATCH(W2910, CFB!$W$2:$W$1048576, 0)):INDEX(CFB!$I$2:$I$1048576, MATCH(W2910, CFB!$W$2:$W$1048576, 0) + COUNTIF(CFB!$W$2:$W$1048576, W2910) - 1), 0)</f>
        <v>52</v>
      </c>
      <c r="M2910" s="2">
        <f>_xlfn.RANK.EQ(J2910, INDEX(CFB!$J$2:$J$1048576, MATCH(W2910, CFB!$W$2:$W$1048576, 0)):INDEX(CFB!$J$2:$J$1048576, MATCH(W2910, CFB!$W$2:$W$1048576, 0) + COUNTIF(CFB!$W$2:$W$1048576, W2910) - 1))</f>
        <v>30</v>
      </c>
      <c r="N2910" s="2">
        <f>RANK(K2910, INDEX(CFB!$K$2:$K$1048576, MATCH(W2910, CFB!$W$2:$W$1048576, 0)):INDEX(CFB!$K$2:$K$1048576, MATCH(W2910, CFB!$W$2:$W$1048576, 0) + COUNTIF(CFB!$W$2:$W$1048576, W2910) - 1))</f>
        <v>38</v>
      </c>
      <c r="O2910">
        <v>40.49</v>
      </c>
      <c r="P2910">
        <v>8.64</v>
      </c>
      <c r="Q2910">
        <v>8.8000000000000007</v>
      </c>
      <c r="R2910">
        <v>4.5199999999999996</v>
      </c>
      <c r="S2910">
        <v>4.8899999999999997</v>
      </c>
      <c r="T2910">
        <v>1.82</v>
      </c>
      <c r="U2910">
        <v>6.82</v>
      </c>
      <c r="V2910">
        <v>2.94</v>
      </c>
      <c r="W2910">
        <v>2001</v>
      </c>
      <c r="X2910">
        <f t="shared" si="89"/>
        <v>0</v>
      </c>
    </row>
    <row r="2911" spans="1:24" ht="12.75" hidden="1" customHeight="1" x14ac:dyDescent="0.45">
      <c r="A2911">
        <v>39</v>
      </c>
      <c r="B2911" t="s">
        <v>95</v>
      </c>
      <c r="C2911" t="s">
        <v>10</v>
      </c>
      <c r="D2911" s="2" t="str">
        <f t="shared" si="88"/>
        <v>Michigan State2001</v>
      </c>
      <c r="F2911">
        <v>7</v>
      </c>
      <c r="G2911">
        <v>5</v>
      </c>
      <c r="H2911" s="2">
        <v>0</v>
      </c>
      <c r="I2911">
        <v>5.84</v>
      </c>
      <c r="J2911">
        <v>0.43</v>
      </c>
      <c r="K2911">
        <v>6.26</v>
      </c>
      <c r="L2911" s="2">
        <f>_xlfn.RANK.EQ(I2911, INDEX(CFB!$I$2:$I$1048576, MATCH(W2911, CFB!$W$2:$W$1048576, 0)):INDEX(CFB!$I$2:$I$1048576, MATCH(W2911, CFB!$W$2:$W$1048576, 0) + COUNTIF(CFB!$W$2:$W$1048576, W2911) - 1), 0)</f>
        <v>24</v>
      </c>
      <c r="M2911" s="2">
        <f>_xlfn.RANK.EQ(J2911, INDEX(CFB!$J$2:$J$1048576, MATCH(W2911, CFB!$W$2:$W$1048576, 0)):INDEX(CFB!$J$2:$J$1048576, MATCH(W2911, CFB!$W$2:$W$1048576, 0) + COUNTIF(CFB!$W$2:$W$1048576, W2911) - 1))</f>
        <v>56</v>
      </c>
      <c r="N2911" s="2">
        <f>RANK(K2911, INDEX(CFB!$K$2:$K$1048576, MATCH(W2911, CFB!$W$2:$W$1048576, 0)):INDEX(CFB!$K$2:$K$1048576, MATCH(W2911, CFB!$W$2:$W$1048576, 0) + COUNTIF(CFB!$W$2:$W$1048576, W2911) - 1))</f>
        <v>39</v>
      </c>
      <c r="O2911">
        <v>45.4</v>
      </c>
      <c r="P2911">
        <v>12.16</v>
      </c>
      <c r="Q2911">
        <v>10.33</v>
      </c>
      <c r="R2911">
        <v>4.66</v>
      </c>
      <c r="S2911">
        <v>4.8600000000000003</v>
      </c>
      <c r="T2911">
        <v>3.24</v>
      </c>
      <c r="U2911">
        <v>7.4</v>
      </c>
      <c r="V2911">
        <v>3.72</v>
      </c>
      <c r="W2911">
        <v>2001</v>
      </c>
      <c r="X2911">
        <f t="shared" si="89"/>
        <v>0</v>
      </c>
    </row>
    <row r="2912" spans="1:24" ht="12.75" hidden="1" customHeight="1" x14ac:dyDescent="0.45">
      <c r="A2912">
        <v>40</v>
      </c>
      <c r="B2912" t="s">
        <v>11</v>
      </c>
      <c r="C2912" t="s">
        <v>12</v>
      </c>
      <c r="D2912" s="2" t="str">
        <f t="shared" si="88"/>
        <v>Notre Dame2001</v>
      </c>
      <c r="F2912">
        <v>5</v>
      </c>
      <c r="G2912">
        <v>6</v>
      </c>
      <c r="H2912" s="2">
        <v>0</v>
      </c>
      <c r="I2912">
        <v>-1.5</v>
      </c>
      <c r="J2912">
        <v>7.5</v>
      </c>
      <c r="K2912">
        <v>6</v>
      </c>
      <c r="L2912" s="2">
        <f>_xlfn.RANK.EQ(I2912, INDEX(CFB!$I$2:$I$1048576, MATCH(W2912, CFB!$W$2:$W$1048576, 0)):INDEX(CFB!$I$2:$I$1048576, MATCH(W2912, CFB!$W$2:$W$1048576, 0) + COUNTIF(CFB!$W$2:$W$1048576, W2912) - 1), 0)</f>
        <v>74</v>
      </c>
      <c r="M2912" s="2">
        <f>_xlfn.RANK.EQ(J2912, INDEX(CFB!$J$2:$J$1048576, MATCH(W2912, CFB!$W$2:$W$1048576, 0)):INDEX(CFB!$J$2:$J$1048576, MATCH(W2912, CFB!$W$2:$W$1048576, 0) + COUNTIF(CFB!$W$2:$W$1048576, W2912) - 1))</f>
        <v>18</v>
      </c>
      <c r="N2912" s="2">
        <f>RANK(K2912, INDEX(CFB!$K$2:$K$1048576, MATCH(W2912, CFB!$W$2:$W$1048576, 0)):INDEX(CFB!$K$2:$K$1048576, MATCH(W2912, CFB!$W$2:$W$1048576, 0) + COUNTIF(CFB!$W$2:$W$1048576, W2912) - 1))</f>
        <v>40</v>
      </c>
      <c r="O2912">
        <v>36.770000000000003</v>
      </c>
      <c r="P2912">
        <v>5.08</v>
      </c>
      <c r="Q2912">
        <v>7.12</v>
      </c>
      <c r="R2912">
        <v>5.22</v>
      </c>
      <c r="S2912">
        <v>5.49</v>
      </c>
      <c r="T2912">
        <v>2.27</v>
      </c>
      <c r="U2912">
        <v>6.15</v>
      </c>
      <c r="V2912">
        <v>3.39</v>
      </c>
      <c r="W2912">
        <v>2001</v>
      </c>
      <c r="X2912">
        <f t="shared" si="89"/>
        <v>0</v>
      </c>
    </row>
    <row r="2913" spans="1:24" ht="12.75" hidden="1" customHeight="1" x14ac:dyDescent="0.45">
      <c r="A2913">
        <v>41</v>
      </c>
      <c r="B2913" t="s">
        <v>34</v>
      </c>
      <c r="C2913" t="s">
        <v>181</v>
      </c>
      <c r="D2913" s="2" t="str">
        <f t="shared" si="88"/>
        <v>Texas A&amp;M2001</v>
      </c>
      <c r="F2913">
        <v>8</v>
      </c>
      <c r="G2913">
        <v>4</v>
      </c>
      <c r="H2913" s="2">
        <v>0</v>
      </c>
      <c r="I2913">
        <v>-1.69</v>
      </c>
      <c r="J2913">
        <v>7.65</v>
      </c>
      <c r="K2913">
        <v>5.96</v>
      </c>
      <c r="L2913" s="2">
        <f>_xlfn.RANK.EQ(I2913, INDEX(CFB!$I$2:$I$1048576, MATCH(W2913, CFB!$W$2:$W$1048576, 0)):INDEX(CFB!$I$2:$I$1048576, MATCH(W2913, CFB!$W$2:$W$1048576, 0) + COUNTIF(CFB!$W$2:$W$1048576, W2913) - 1), 0)</f>
        <v>75</v>
      </c>
      <c r="M2913" s="2">
        <f>_xlfn.RANK.EQ(J2913, INDEX(CFB!$J$2:$J$1048576, MATCH(W2913, CFB!$W$2:$W$1048576, 0)):INDEX(CFB!$J$2:$J$1048576, MATCH(W2913, CFB!$W$2:$W$1048576, 0) + COUNTIF(CFB!$W$2:$W$1048576, W2913) - 1))</f>
        <v>17</v>
      </c>
      <c r="N2913" s="2">
        <f>RANK(K2913, INDEX(CFB!$K$2:$K$1048576, MATCH(W2913, CFB!$W$2:$W$1048576, 0)):INDEX(CFB!$K$2:$K$1048576, MATCH(W2913, CFB!$W$2:$W$1048576, 0) + COUNTIF(CFB!$W$2:$W$1048576, W2913) - 1))</f>
        <v>41</v>
      </c>
      <c r="O2913">
        <v>35.9</v>
      </c>
      <c r="P2913">
        <v>4.5</v>
      </c>
      <c r="Q2913">
        <v>7.65</v>
      </c>
      <c r="R2913">
        <v>4.1399999999999997</v>
      </c>
      <c r="S2913">
        <v>4.5</v>
      </c>
      <c r="T2913">
        <v>2.11</v>
      </c>
      <c r="U2913">
        <v>6.05</v>
      </c>
      <c r="V2913">
        <v>2.89</v>
      </c>
      <c r="W2913">
        <v>2001</v>
      </c>
      <c r="X2913">
        <f t="shared" si="89"/>
        <v>0</v>
      </c>
    </row>
    <row r="2914" spans="1:24" ht="12.75" hidden="1" customHeight="1" x14ac:dyDescent="0.45">
      <c r="A2914">
        <v>42</v>
      </c>
      <c r="B2914" t="s">
        <v>19</v>
      </c>
      <c r="C2914" t="s">
        <v>157</v>
      </c>
      <c r="D2914" s="2" t="str">
        <f t="shared" si="88"/>
        <v>Ole Miss2001</v>
      </c>
      <c r="F2914">
        <v>7</v>
      </c>
      <c r="G2914">
        <v>4</v>
      </c>
      <c r="H2914" s="2">
        <v>0</v>
      </c>
      <c r="I2914">
        <v>10.029999999999999</v>
      </c>
      <c r="J2914">
        <v>-4.38</v>
      </c>
      <c r="K2914">
        <v>5.64</v>
      </c>
      <c r="L2914" s="2">
        <f>_xlfn.RANK.EQ(I2914, INDEX(CFB!$I$2:$I$1048576, MATCH(W2914, CFB!$W$2:$W$1048576, 0)):INDEX(CFB!$I$2:$I$1048576, MATCH(W2914, CFB!$W$2:$W$1048576, 0) + COUNTIF(CFB!$W$2:$W$1048576, W2914) - 1), 0)</f>
        <v>5</v>
      </c>
      <c r="M2914" s="2">
        <f>_xlfn.RANK.EQ(J2914, INDEX(CFB!$J$2:$J$1048576, MATCH(W2914, CFB!$W$2:$W$1048576, 0)):INDEX(CFB!$J$2:$J$1048576, MATCH(W2914, CFB!$W$2:$W$1048576, 0) + COUNTIF(CFB!$W$2:$W$1048576, W2914) - 1))</f>
        <v>87</v>
      </c>
      <c r="N2914" s="2">
        <f>RANK(K2914, INDEX(CFB!$K$2:$K$1048576, MATCH(W2914, CFB!$W$2:$W$1048576, 0)):INDEX(CFB!$K$2:$K$1048576, MATCH(W2914, CFB!$W$2:$W$1048576, 0) + COUNTIF(CFB!$W$2:$W$1048576, W2914) - 1))</f>
        <v>42</v>
      </c>
      <c r="O2914">
        <v>47.66</v>
      </c>
      <c r="P2914">
        <v>18.27</v>
      </c>
      <c r="Q2914">
        <v>8.01</v>
      </c>
      <c r="R2914">
        <v>4.87</v>
      </c>
      <c r="S2914">
        <v>4.8</v>
      </c>
      <c r="T2914">
        <v>3.78</v>
      </c>
      <c r="U2914">
        <v>6.49</v>
      </c>
      <c r="V2914">
        <v>4.05</v>
      </c>
      <c r="W2914">
        <v>2001</v>
      </c>
      <c r="X2914">
        <f t="shared" si="89"/>
        <v>0</v>
      </c>
    </row>
    <row r="2915" spans="1:24" ht="12.75" hidden="1" customHeight="1" x14ac:dyDescent="0.45">
      <c r="A2915">
        <v>43</v>
      </c>
      <c r="B2915" t="s">
        <v>16</v>
      </c>
      <c r="C2915" t="s">
        <v>10</v>
      </c>
      <c r="D2915" s="2" t="str">
        <f t="shared" si="88"/>
        <v>Penn State2001</v>
      </c>
      <c r="F2915">
        <v>5</v>
      </c>
      <c r="G2915">
        <v>6</v>
      </c>
      <c r="H2915" s="2">
        <v>0</v>
      </c>
      <c r="I2915">
        <v>1.95</v>
      </c>
      <c r="J2915">
        <v>3.26</v>
      </c>
      <c r="K2915">
        <v>5.21</v>
      </c>
      <c r="L2915" s="2">
        <f>_xlfn.RANK.EQ(I2915, INDEX(CFB!$I$2:$I$1048576, MATCH(W2915, CFB!$W$2:$W$1048576, 0)):INDEX(CFB!$I$2:$I$1048576, MATCH(W2915, CFB!$W$2:$W$1048576, 0) + COUNTIF(CFB!$W$2:$W$1048576, W2915) - 1), 0)</f>
        <v>50</v>
      </c>
      <c r="M2915" s="2">
        <f>_xlfn.RANK.EQ(J2915, INDEX(CFB!$J$2:$J$1048576, MATCH(W2915, CFB!$W$2:$W$1048576, 0)):INDEX(CFB!$J$2:$J$1048576, MATCH(W2915, CFB!$W$2:$W$1048576, 0) + COUNTIF(CFB!$W$2:$W$1048576, W2915) - 1))</f>
        <v>41</v>
      </c>
      <c r="N2915" s="2">
        <f>RANK(K2915, INDEX(CFB!$K$2:$K$1048576, MATCH(W2915, CFB!$W$2:$W$1048576, 0)):INDEX(CFB!$K$2:$K$1048576, MATCH(W2915, CFB!$W$2:$W$1048576, 0) + COUNTIF(CFB!$W$2:$W$1048576, W2915) - 1))</f>
        <v>43</v>
      </c>
      <c r="O2915">
        <v>39.520000000000003</v>
      </c>
      <c r="P2915">
        <v>8.66</v>
      </c>
      <c r="Q2915">
        <v>8.94</v>
      </c>
      <c r="R2915">
        <v>5.87</v>
      </c>
      <c r="S2915">
        <v>4.8099999999999996</v>
      </c>
      <c r="T2915">
        <v>3.2</v>
      </c>
      <c r="U2915">
        <v>6.89</v>
      </c>
      <c r="V2915">
        <v>4.12</v>
      </c>
      <c r="W2915">
        <v>2001</v>
      </c>
      <c r="X2915">
        <f t="shared" si="89"/>
        <v>0</v>
      </c>
    </row>
    <row r="2916" spans="1:24" ht="12.75" hidden="1" customHeight="1" x14ac:dyDescent="0.45">
      <c r="A2916">
        <v>44</v>
      </c>
      <c r="B2916" t="s">
        <v>67</v>
      </c>
      <c r="C2916" t="s">
        <v>157</v>
      </c>
      <c r="D2916" s="2" t="str">
        <f t="shared" si="88"/>
        <v>Auburn2001</v>
      </c>
      <c r="F2916">
        <v>7</v>
      </c>
      <c r="G2916">
        <v>5</v>
      </c>
      <c r="H2916" s="2">
        <v>0</v>
      </c>
      <c r="I2916">
        <v>-0.28999999999999998</v>
      </c>
      <c r="J2916">
        <v>5.24</v>
      </c>
      <c r="K2916">
        <v>4.95</v>
      </c>
      <c r="L2916" s="2">
        <f>_xlfn.RANK.EQ(I2916, INDEX(CFB!$I$2:$I$1048576, MATCH(W2916, CFB!$W$2:$W$1048576, 0)):INDEX(CFB!$I$2:$I$1048576, MATCH(W2916, CFB!$W$2:$W$1048576, 0) + COUNTIF(CFB!$W$2:$W$1048576, W2916) - 1), 0)</f>
        <v>62</v>
      </c>
      <c r="M2916" s="2">
        <f>_xlfn.RANK.EQ(J2916, INDEX(CFB!$J$2:$J$1048576, MATCH(W2916, CFB!$W$2:$W$1048576, 0)):INDEX(CFB!$J$2:$J$1048576, MATCH(W2916, CFB!$W$2:$W$1048576, 0) + COUNTIF(CFB!$W$2:$W$1048576, W2916) - 1))</f>
        <v>31</v>
      </c>
      <c r="N2916" s="2">
        <f>RANK(K2916, INDEX(CFB!$K$2:$K$1048576, MATCH(W2916, CFB!$W$2:$W$1048576, 0)):INDEX(CFB!$K$2:$K$1048576, MATCH(W2916, CFB!$W$2:$W$1048576, 0) + COUNTIF(CFB!$W$2:$W$1048576, W2916) - 1))</f>
        <v>44</v>
      </c>
      <c r="O2916">
        <v>36.65</v>
      </c>
      <c r="P2916">
        <v>8.14</v>
      </c>
      <c r="Q2916">
        <v>9.24</v>
      </c>
      <c r="R2916">
        <v>4.79</v>
      </c>
      <c r="S2916">
        <v>4.95</v>
      </c>
      <c r="T2916">
        <v>2.78</v>
      </c>
      <c r="U2916">
        <v>6.8</v>
      </c>
      <c r="V2916">
        <v>3.61</v>
      </c>
      <c r="W2916">
        <v>2001</v>
      </c>
      <c r="X2916">
        <f t="shared" si="89"/>
        <v>0</v>
      </c>
    </row>
    <row r="2917" spans="1:24" ht="12.75" hidden="1" customHeight="1" x14ac:dyDescent="0.45">
      <c r="A2917">
        <v>45</v>
      </c>
      <c r="B2917" t="s">
        <v>80</v>
      </c>
      <c r="C2917" t="s">
        <v>162</v>
      </c>
      <c r="D2917" s="2" t="str">
        <f t="shared" si="88"/>
        <v>Bowling Green2001</v>
      </c>
      <c r="F2917">
        <v>8</v>
      </c>
      <c r="G2917">
        <v>3</v>
      </c>
      <c r="H2917" s="2">
        <v>0</v>
      </c>
      <c r="I2917">
        <v>0.77</v>
      </c>
      <c r="J2917">
        <v>3.82</v>
      </c>
      <c r="K2917">
        <v>4.58</v>
      </c>
      <c r="L2917" s="2">
        <f>_xlfn.RANK.EQ(I2917, INDEX(CFB!$I$2:$I$1048576, MATCH(W2917, CFB!$W$2:$W$1048576, 0)):INDEX(CFB!$I$2:$I$1048576, MATCH(W2917, CFB!$W$2:$W$1048576, 0) + COUNTIF(CFB!$W$2:$W$1048576, W2917) - 1), 0)</f>
        <v>53</v>
      </c>
      <c r="M2917" s="2">
        <f>_xlfn.RANK.EQ(J2917, INDEX(CFB!$J$2:$J$1048576, MATCH(W2917, CFB!$W$2:$W$1048576, 0)):INDEX(CFB!$J$2:$J$1048576, MATCH(W2917, CFB!$W$2:$W$1048576, 0) + COUNTIF(CFB!$W$2:$W$1048576, W2917) - 1))</f>
        <v>38</v>
      </c>
      <c r="N2917" s="2">
        <f>RANK(K2917, INDEX(CFB!$K$2:$K$1048576, MATCH(W2917, CFB!$W$2:$W$1048576, 0)):INDEX(CFB!$K$2:$K$1048576, MATCH(W2917, CFB!$W$2:$W$1048576, 0) + COUNTIF(CFB!$W$2:$W$1048576, W2917) - 1))</f>
        <v>45</v>
      </c>
      <c r="O2917">
        <v>38.43</v>
      </c>
      <c r="P2917">
        <v>10.48</v>
      </c>
      <c r="Q2917">
        <v>7.6</v>
      </c>
      <c r="R2917">
        <v>6.46</v>
      </c>
      <c r="S2917">
        <v>4.51</v>
      </c>
      <c r="T2917">
        <v>1.46</v>
      </c>
      <c r="U2917">
        <v>6.02</v>
      </c>
      <c r="V2917">
        <v>3.69</v>
      </c>
      <c r="W2917">
        <v>2001</v>
      </c>
      <c r="X2917">
        <f t="shared" si="89"/>
        <v>0</v>
      </c>
    </row>
    <row r="2918" spans="1:24" ht="12.75" hidden="1" customHeight="1" x14ac:dyDescent="0.45">
      <c r="A2918">
        <v>46</v>
      </c>
      <c r="B2918" t="s">
        <v>126</v>
      </c>
      <c r="C2918" t="s">
        <v>178</v>
      </c>
      <c r="D2918" s="2" t="str">
        <f t="shared" si="88"/>
        <v>Hawaii2001</v>
      </c>
      <c r="F2918">
        <v>9</v>
      </c>
      <c r="G2918">
        <v>3</v>
      </c>
      <c r="H2918" s="2">
        <v>0</v>
      </c>
      <c r="I2918">
        <v>8.24</v>
      </c>
      <c r="J2918">
        <v>-3.77</v>
      </c>
      <c r="K2918">
        <v>4.47</v>
      </c>
      <c r="L2918" s="2">
        <f>_xlfn.RANK.EQ(I2918, INDEX(CFB!$I$2:$I$1048576, MATCH(W2918, CFB!$W$2:$W$1048576, 0)):INDEX(CFB!$I$2:$I$1048576, MATCH(W2918, CFB!$W$2:$W$1048576, 0) + COUNTIF(CFB!$W$2:$W$1048576, W2918) - 1), 0)</f>
        <v>15</v>
      </c>
      <c r="M2918" s="2">
        <f>_xlfn.RANK.EQ(J2918, INDEX(CFB!$J$2:$J$1048576, MATCH(W2918, CFB!$W$2:$W$1048576, 0)):INDEX(CFB!$J$2:$J$1048576, MATCH(W2918, CFB!$W$2:$W$1048576, 0) + COUNTIF(CFB!$W$2:$W$1048576, W2918) - 1))</f>
        <v>83</v>
      </c>
      <c r="N2918" s="2">
        <f>RANK(K2918, INDEX(CFB!$K$2:$K$1048576, MATCH(W2918, CFB!$W$2:$W$1048576, 0)):INDEX(CFB!$K$2:$K$1048576, MATCH(W2918, CFB!$W$2:$W$1048576, 0) + COUNTIF(CFB!$W$2:$W$1048576, W2918) - 1))</f>
        <v>46</v>
      </c>
      <c r="O2918">
        <v>45.51</v>
      </c>
      <c r="P2918">
        <v>17.739999999999998</v>
      </c>
      <c r="Q2918">
        <v>8.66</v>
      </c>
      <c r="R2918">
        <v>5.47</v>
      </c>
      <c r="S2918">
        <v>3.78</v>
      </c>
      <c r="T2918">
        <v>3.07</v>
      </c>
      <c r="U2918">
        <v>7.15</v>
      </c>
      <c r="V2918">
        <v>4.03</v>
      </c>
      <c r="W2918">
        <v>2001</v>
      </c>
      <c r="X2918">
        <f t="shared" si="89"/>
        <v>0</v>
      </c>
    </row>
    <row r="2919" spans="1:24" ht="12.75" hidden="1" customHeight="1" x14ac:dyDescent="0.45">
      <c r="A2919">
        <v>47</v>
      </c>
      <c r="B2919" t="s">
        <v>26</v>
      </c>
      <c r="C2919" t="s">
        <v>23</v>
      </c>
      <c r="D2919" s="2" t="str">
        <f t="shared" si="88"/>
        <v>Clemson2001</v>
      </c>
      <c r="F2919">
        <v>7</v>
      </c>
      <c r="G2919">
        <v>5</v>
      </c>
      <c r="H2919" s="2">
        <v>0</v>
      </c>
      <c r="I2919">
        <v>6.07</v>
      </c>
      <c r="J2919">
        <v>-1.73</v>
      </c>
      <c r="K2919">
        <v>4.34</v>
      </c>
      <c r="L2919" s="2">
        <f>_xlfn.RANK.EQ(I2919, INDEX(CFB!$I$2:$I$1048576, MATCH(W2919, CFB!$W$2:$W$1048576, 0)):INDEX(CFB!$I$2:$I$1048576, MATCH(W2919, CFB!$W$2:$W$1048576, 0) + COUNTIF(CFB!$W$2:$W$1048576, W2919) - 1), 0)</f>
        <v>23</v>
      </c>
      <c r="M2919" s="2">
        <f>_xlfn.RANK.EQ(J2919, INDEX(CFB!$J$2:$J$1048576, MATCH(W2919, CFB!$W$2:$W$1048576, 0)):INDEX(CFB!$J$2:$J$1048576, MATCH(W2919, CFB!$W$2:$W$1048576, 0) + COUNTIF(CFB!$W$2:$W$1048576, W2919) - 1))</f>
        <v>73</v>
      </c>
      <c r="N2919" s="2">
        <f>RANK(K2919, INDEX(CFB!$K$2:$K$1048576, MATCH(W2919, CFB!$W$2:$W$1048576, 0)):INDEX(CFB!$K$2:$K$1048576, MATCH(W2919, CFB!$W$2:$W$1048576, 0) + COUNTIF(CFB!$W$2:$W$1048576, W2919) - 1))</f>
        <v>47</v>
      </c>
      <c r="O2919">
        <v>43.5</v>
      </c>
      <c r="P2919">
        <v>15.29</v>
      </c>
      <c r="Q2919">
        <v>8.6999999999999993</v>
      </c>
      <c r="R2919">
        <v>5.66</v>
      </c>
      <c r="S2919">
        <v>5.46</v>
      </c>
      <c r="T2919">
        <v>3.06</v>
      </c>
      <c r="U2919">
        <v>6.97</v>
      </c>
      <c r="V2919">
        <v>3.95</v>
      </c>
      <c r="W2919">
        <v>2001</v>
      </c>
      <c r="X2919">
        <f t="shared" si="89"/>
        <v>0</v>
      </c>
    </row>
    <row r="2920" spans="1:24" ht="12.75" hidden="1" customHeight="1" x14ac:dyDescent="0.45">
      <c r="A2920">
        <v>48</v>
      </c>
      <c r="B2920" t="s">
        <v>21</v>
      </c>
      <c r="C2920" t="s">
        <v>10</v>
      </c>
      <c r="D2920" s="2" t="str">
        <f t="shared" si="88"/>
        <v>Indiana2001</v>
      </c>
      <c r="F2920">
        <v>5</v>
      </c>
      <c r="G2920">
        <v>6</v>
      </c>
      <c r="H2920" s="2">
        <v>0</v>
      </c>
      <c r="I2920">
        <v>3.11</v>
      </c>
      <c r="J2920">
        <v>1.04</v>
      </c>
      <c r="K2920">
        <v>4.1500000000000004</v>
      </c>
      <c r="L2920" s="2">
        <f>_xlfn.RANK.EQ(I2920, INDEX(CFB!$I$2:$I$1048576, MATCH(W2920, CFB!$W$2:$W$1048576, 0)):INDEX(CFB!$I$2:$I$1048576, MATCH(W2920, CFB!$W$2:$W$1048576, 0) + COUNTIF(CFB!$W$2:$W$1048576, W2920) - 1), 0)</f>
        <v>41</v>
      </c>
      <c r="M2920" s="2">
        <f>_xlfn.RANK.EQ(J2920, INDEX(CFB!$J$2:$J$1048576, MATCH(W2920, CFB!$W$2:$W$1048576, 0)):INDEX(CFB!$J$2:$J$1048576, MATCH(W2920, CFB!$W$2:$W$1048576, 0) + COUNTIF(CFB!$W$2:$W$1048576, W2920) - 1))</f>
        <v>53</v>
      </c>
      <c r="N2920" s="2">
        <f>RANK(K2920, INDEX(CFB!$K$2:$K$1048576, MATCH(W2920, CFB!$W$2:$W$1048576, 0)):INDEX(CFB!$K$2:$K$1048576, MATCH(W2920, CFB!$W$2:$W$1048576, 0) + COUNTIF(CFB!$W$2:$W$1048576, W2920) - 1))</f>
        <v>48</v>
      </c>
      <c r="O2920">
        <v>43.29</v>
      </c>
      <c r="P2920">
        <v>12.12</v>
      </c>
      <c r="Q2920">
        <v>8.6199999999999992</v>
      </c>
      <c r="R2920">
        <v>5.62</v>
      </c>
      <c r="S2920">
        <v>6.77</v>
      </c>
      <c r="T2920">
        <v>2.82</v>
      </c>
      <c r="U2920">
        <v>7.55</v>
      </c>
      <c r="V2920">
        <v>4.04</v>
      </c>
      <c r="W2920">
        <v>2001</v>
      </c>
      <c r="X2920">
        <f t="shared" si="89"/>
        <v>0</v>
      </c>
    </row>
    <row r="2921" spans="1:24" ht="12.75" hidden="1" customHeight="1" x14ac:dyDescent="0.45">
      <c r="A2921">
        <v>49</v>
      </c>
      <c r="B2921" t="s">
        <v>40</v>
      </c>
      <c r="C2921" t="s">
        <v>182</v>
      </c>
      <c r="D2921" s="2" t="str">
        <f t="shared" si="88"/>
        <v>Iowa State2001</v>
      </c>
      <c r="F2921">
        <v>7</v>
      </c>
      <c r="G2921">
        <v>5</v>
      </c>
      <c r="H2921" s="2">
        <v>0</v>
      </c>
      <c r="I2921">
        <v>-1.32</v>
      </c>
      <c r="J2921">
        <v>5.44</v>
      </c>
      <c r="K2921">
        <v>4.12</v>
      </c>
      <c r="L2921" s="2">
        <f>_xlfn.RANK.EQ(I2921, INDEX(CFB!$I$2:$I$1048576, MATCH(W2921, CFB!$W$2:$W$1048576, 0)):INDEX(CFB!$I$2:$I$1048576, MATCH(W2921, CFB!$W$2:$W$1048576, 0) + COUNTIF(CFB!$W$2:$W$1048576, W2921) - 1), 0)</f>
        <v>73</v>
      </c>
      <c r="M2921" s="2">
        <f>_xlfn.RANK.EQ(J2921, INDEX(CFB!$J$2:$J$1048576, MATCH(W2921, CFB!$W$2:$W$1048576, 0)):INDEX(CFB!$J$2:$J$1048576, MATCH(W2921, CFB!$W$2:$W$1048576, 0) + COUNTIF(CFB!$W$2:$W$1048576, W2921) - 1))</f>
        <v>28</v>
      </c>
      <c r="N2921" s="2">
        <f>RANK(K2921, INDEX(CFB!$K$2:$K$1048576, MATCH(W2921, CFB!$W$2:$W$1048576, 0)):INDEX(CFB!$K$2:$K$1048576, MATCH(W2921, CFB!$W$2:$W$1048576, 0) + COUNTIF(CFB!$W$2:$W$1048576, W2921) - 1))</f>
        <v>49</v>
      </c>
      <c r="O2921">
        <v>40.07</v>
      </c>
      <c r="P2921">
        <v>8.41</v>
      </c>
      <c r="Q2921">
        <v>8.86</v>
      </c>
      <c r="R2921">
        <v>4.7699999999999996</v>
      </c>
      <c r="S2921">
        <v>5.43</v>
      </c>
      <c r="T2921">
        <v>3.47</v>
      </c>
      <c r="U2921">
        <v>6.87</v>
      </c>
      <c r="V2921">
        <v>3.98</v>
      </c>
      <c r="W2921">
        <v>2001</v>
      </c>
      <c r="X2921">
        <f t="shared" si="89"/>
        <v>0</v>
      </c>
    </row>
    <row r="2922" spans="1:24" ht="12.75" hidden="1" customHeight="1" x14ac:dyDescent="0.45">
      <c r="A2922">
        <v>50</v>
      </c>
      <c r="B2922" t="s">
        <v>94</v>
      </c>
      <c r="C2922" t="s">
        <v>161</v>
      </c>
      <c r="D2922" s="2" t="str">
        <f t="shared" si="88"/>
        <v>Toledo2001</v>
      </c>
      <c r="E2922">
        <v>23</v>
      </c>
      <c r="F2922">
        <v>10</v>
      </c>
      <c r="G2922">
        <v>2</v>
      </c>
      <c r="H2922" s="2">
        <v>0</v>
      </c>
      <c r="I2922">
        <v>5.18</v>
      </c>
      <c r="J2922">
        <v>-1.97</v>
      </c>
      <c r="K2922">
        <v>3.21</v>
      </c>
      <c r="L2922" s="2">
        <f>_xlfn.RANK.EQ(I2922, INDEX(CFB!$I$2:$I$1048576, MATCH(W2922, CFB!$W$2:$W$1048576, 0)):INDEX(CFB!$I$2:$I$1048576, MATCH(W2922, CFB!$W$2:$W$1048576, 0) + COUNTIF(CFB!$W$2:$W$1048576, W2922) - 1), 0)</f>
        <v>28</v>
      </c>
      <c r="M2922" s="2">
        <f>_xlfn.RANK.EQ(J2922, INDEX(CFB!$J$2:$J$1048576, MATCH(W2922, CFB!$W$2:$W$1048576, 0)):INDEX(CFB!$J$2:$J$1048576, MATCH(W2922, CFB!$W$2:$W$1048576, 0) + COUNTIF(CFB!$W$2:$W$1048576, W2922) - 1))</f>
        <v>74</v>
      </c>
      <c r="N2922" s="2">
        <f>RANK(K2922, INDEX(CFB!$K$2:$K$1048576, MATCH(W2922, CFB!$W$2:$W$1048576, 0)):INDEX(CFB!$K$2:$K$1048576, MATCH(W2922, CFB!$W$2:$W$1048576, 0) + COUNTIF(CFB!$W$2:$W$1048576, W2922) - 1))</f>
        <v>50</v>
      </c>
      <c r="O2922">
        <v>41.76</v>
      </c>
      <c r="P2922">
        <v>17.7</v>
      </c>
      <c r="Q2922">
        <v>8.25</v>
      </c>
      <c r="R2922">
        <v>6.05</v>
      </c>
      <c r="S2922">
        <v>5.35</v>
      </c>
      <c r="T2922">
        <v>2.23</v>
      </c>
      <c r="U2922">
        <v>6.75</v>
      </c>
      <c r="V2922">
        <v>3.91</v>
      </c>
      <c r="W2922">
        <v>2001</v>
      </c>
      <c r="X2922">
        <f t="shared" si="89"/>
        <v>0</v>
      </c>
    </row>
    <row r="2923" spans="1:24" ht="12.75" hidden="1" customHeight="1" x14ac:dyDescent="0.45">
      <c r="A2923">
        <v>51</v>
      </c>
      <c r="B2923" t="s">
        <v>119</v>
      </c>
      <c r="C2923" t="s">
        <v>180</v>
      </c>
      <c r="D2923" s="2" t="str">
        <f t="shared" si="88"/>
        <v>Oregon State2001</v>
      </c>
      <c r="F2923">
        <v>5</v>
      </c>
      <c r="G2923">
        <v>6</v>
      </c>
      <c r="H2923" s="2">
        <v>0</v>
      </c>
      <c r="I2923">
        <v>-0.8</v>
      </c>
      <c r="J2923">
        <v>3.97</v>
      </c>
      <c r="K2923">
        <v>3.16</v>
      </c>
      <c r="L2923" s="2">
        <f>_xlfn.RANK.EQ(I2923, INDEX(CFB!$I$2:$I$1048576, MATCH(W2923, CFB!$W$2:$W$1048576, 0)):INDEX(CFB!$I$2:$I$1048576, MATCH(W2923, CFB!$W$2:$W$1048576, 0) + COUNTIF(CFB!$W$2:$W$1048576, W2923) - 1), 0)</f>
        <v>70</v>
      </c>
      <c r="M2923" s="2">
        <f>_xlfn.RANK.EQ(J2923, INDEX(CFB!$J$2:$J$1048576, MATCH(W2923, CFB!$W$2:$W$1048576, 0)):INDEX(CFB!$J$2:$J$1048576, MATCH(W2923, CFB!$W$2:$W$1048576, 0) + COUNTIF(CFB!$W$2:$W$1048576, W2923) - 1))</f>
        <v>37</v>
      </c>
      <c r="N2923" s="2">
        <f>RANK(K2923, INDEX(CFB!$K$2:$K$1048576, MATCH(W2923, CFB!$W$2:$W$1048576, 0)):INDEX(CFB!$K$2:$K$1048576, MATCH(W2923, CFB!$W$2:$W$1048576, 0) + COUNTIF(CFB!$W$2:$W$1048576, W2923) - 1))</f>
        <v>51</v>
      </c>
      <c r="O2923">
        <v>37.130000000000003</v>
      </c>
      <c r="P2923">
        <v>9.77</v>
      </c>
      <c r="Q2923">
        <v>9.02</v>
      </c>
      <c r="R2923">
        <v>3.77</v>
      </c>
      <c r="S2923">
        <v>4.47</v>
      </c>
      <c r="T2923">
        <v>2.91</v>
      </c>
      <c r="U2923">
        <v>6.59</v>
      </c>
      <c r="V2923">
        <v>3.13</v>
      </c>
      <c r="W2923">
        <v>2001</v>
      </c>
      <c r="X2923">
        <f t="shared" si="89"/>
        <v>0</v>
      </c>
    </row>
    <row r="2924" spans="1:24" ht="12.75" hidden="1" customHeight="1" x14ac:dyDescent="0.45">
      <c r="A2924">
        <v>52</v>
      </c>
      <c r="B2924" t="s">
        <v>124</v>
      </c>
      <c r="C2924" t="s">
        <v>10</v>
      </c>
      <c r="D2924" s="2" t="str">
        <f t="shared" si="88"/>
        <v>Purdue2001</v>
      </c>
      <c r="F2924">
        <v>6</v>
      </c>
      <c r="G2924">
        <v>6</v>
      </c>
      <c r="H2924" s="2">
        <v>0</v>
      </c>
      <c r="I2924">
        <v>-2.66</v>
      </c>
      <c r="J2924">
        <v>5.61</v>
      </c>
      <c r="K2924">
        <v>2.95</v>
      </c>
      <c r="L2924" s="2">
        <f>_xlfn.RANK.EQ(I2924, INDEX(CFB!$I$2:$I$1048576, MATCH(W2924, CFB!$W$2:$W$1048576, 0)):INDEX(CFB!$I$2:$I$1048576, MATCH(W2924, CFB!$W$2:$W$1048576, 0) + COUNTIF(CFB!$W$2:$W$1048576, W2924) - 1), 0)</f>
        <v>82</v>
      </c>
      <c r="M2924" s="2">
        <f>_xlfn.RANK.EQ(J2924, INDEX(CFB!$J$2:$J$1048576, MATCH(W2924, CFB!$W$2:$W$1048576, 0)):INDEX(CFB!$J$2:$J$1048576, MATCH(W2924, CFB!$W$2:$W$1048576, 0) + COUNTIF(CFB!$W$2:$W$1048576, W2924) - 1))</f>
        <v>27</v>
      </c>
      <c r="N2924" s="2">
        <f>RANK(K2924, INDEX(CFB!$K$2:$K$1048576, MATCH(W2924, CFB!$W$2:$W$1048576, 0)):INDEX(CFB!$K$2:$K$1048576, MATCH(W2924, CFB!$W$2:$W$1048576, 0) + COUNTIF(CFB!$W$2:$W$1048576, W2924) - 1))</f>
        <v>52</v>
      </c>
      <c r="O2924">
        <v>35.26</v>
      </c>
      <c r="P2924">
        <v>7.86</v>
      </c>
      <c r="Q2924">
        <v>7.2</v>
      </c>
      <c r="R2924">
        <v>4.71</v>
      </c>
      <c r="S2924">
        <v>3.86</v>
      </c>
      <c r="T2924">
        <v>1.79</v>
      </c>
      <c r="U2924">
        <v>5.61</v>
      </c>
      <c r="V2924">
        <v>2.96</v>
      </c>
      <c r="W2924">
        <v>2001</v>
      </c>
      <c r="X2924">
        <f t="shared" si="89"/>
        <v>0</v>
      </c>
    </row>
    <row r="2925" spans="1:24" ht="12.75" hidden="1" customHeight="1" x14ac:dyDescent="0.45">
      <c r="A2925">
        <v>53</v>
      </c>
      <c r="B2925" t="s">
        <v>72</v>
      </c>
      <c r="C2925" t="s">
        <v>10</v>
      </c>
      <c r="D2925" s="2" t="str">
        <f t="shared" si="88"/>
        <v>Wisconsin2001</v>
      </c>
      <c r="F2925">
        <v>5</v>
      </c>
      <c r="G2925">
        <v>7</v>
      </c>
      <c r="H2925" s="2">
        <v>0</v>
      </c>
      <c r="I2925">
        <v>3.53</v>
      </c>
      <c r="J2925">
        <v>-0.62</v>
      </c>
      <c r="K2925">
        <v>2.91</v>
      </c>
      <c r="L2925" s="2">
        <f>_xlfn.RANK.EQ(I2925, INDEX(CFB!$I$2:$I$1048576, MATCH(W2925, CFB!$W$2:$W$1048576, 0)):INDEX(CFB!$I$2:$I$1048576, MATCH(W2925, CFB!$W$2:$W$1048576, 0) + COUNTIF(CFB!$W$2:$W$1048576, W2925) - 1), 0)</f>
        <v>37</v>
      </c>
      <c r="M2925" s="2">
        <f>_xlfn.RANK.EQ(J2925, INDEX(CFB!$J$2:$J$1048576, MATCH(W2925, CFB!$W$2:$W$1048576, 0)):INDEX(CFB!$J$2:$J$1048576, MATCH(W2925, CFB!$W$2:$W$1048576, 0) + COUNTIF(CFB!$W$2:$W$1048576, W2925) - 1))</f>
        <v>64</v>
      </c>
      <c r="N2925" s="2">
        <f>RANK(K2925, INDEX(CFB!$K$2:$K$1048576, MATCH(W2925, CFB!$W$2:$W$1048576, 0)):INDEX(CFB!$K$2:$K$1048576, MATCH(W2925, CFB!$W$2:$W$1048576, 0) + COUNTIF(CFB!$W$2:$W$1048576, W2925) - 1))</f>
        <v>53</v>
      </c>
      <c r="O2925">
        <v>41.17</v>
      </c>
      <c r="P2925">
        <v>13.58</v>
      </c>
      <c r="Q2925">
        <v>9.4600000000000009</v>
      </c>
      <c r="R2925">
        <v>5.27</v>
      </c>
      <c r="S2925">
        <v>5.3</v>
      </c>
      <c r="T2925">
        <v>2.89</v>
      </c>
      <c r="U2925">
        <v>7.01</v>
      </c>
      <c r="V2925">
        <v>3.72</v>
      </c>
      <c r="W2925">
        <v>2001</v>
      </c>
      <c r="X2925">
        <f t="shared" si="89"/>
        <v>0</v>
      </c>
    </row>
    <row r="2926" spans="1:24" ht="12.75" hidden="1" customHeight="1" x14ac:dyDescent="0.45">
      <c r="A2926">
        <v>54</v>
      </c>
      <c r="B2926" t="s">
        <v>108</v>
      </c>
      <c r="C2926" t="s">
        <v>100</v>
      </c>
      <c r="D2926" s="2" t="str">
        <f t="shared" si="88"/>
        <v>East Carolina2001</v>
      </c>
      <c r="F2926">
        <v>6</v>
      </c>
      <c r="G2926">
        <v>6</v>
      </c>
      <c r="H2926" s="2">
        <v>0</v>
      </c>
      <c r="I2926">
        <v>9.4</v>
      </c>
      <c r="J2926">
        <v>-6.82</v>
      </c>
      <c r="K2926">
        <v>2.59</v>
      </c>
      <c r="L2926" s="2">
        <f>_xlfn.RANK.EQ(I2926, INDEX(CFB!$I$2:$I$1048576, MATCH(W2926, CFB!$W$2:$W$1048576, 0)):INDEX(CFB!$I$2:$I$1048576, MATCH(W2926, CFB!$W$2:$W$1048576, 0) + COUNTIF(CFB!$W$2:$W$1048576, W2926) - 1), 0)</f>
        <v>11</v>
      </c>
      <c r="M2926" s="2">
        <f>_xlfn.RANK.EQ(J2926, INDEX(CFB!$J$2:$J$1048576, MATCH(W2926, CFB!$W$2:$W$1048576, 0)):INDEX(CFB!$J$2:$J$1048576, MATCH(W2926, CFB!$W$2:$W$1048576, 0) + COUNTIF(CFB!$W$2:$W$1048576, W2926) - 1))</f>
        <v>99</v>
      </c>
      <c r="N2926" s="2">
        <f>RANK(K2926, INDEX(CFB!$K$2:$K$1048576, MATCH(W2926, CFB!$W$2:$W$1048576, 0)):INDEX(CFB!$K$2:$K$1048576, MATCH(W2926, CFB!$W$2:$W$1048576, 0) + COUNTIF(CFB!$W$2:$W$1048576, W2926) - 1))</f>
        <v>54</v>
      </c>
      <c r="O2926">
        <v>46.07</v>
      </c>
      <c r="P2926">
        <v>19.54</v>
      </c>
      <c r="Q2926">
        <v>9.09</v>
      </c>
      <c r="R2926">
        <v>6.09</v>
      </c>
      <c r="S2926">
        <v>6.16</v>
      </c>
      <c r="T2926">
        <v>2.4900000000000002</v>
      </c>
      <c r="U2926">
        <v>7.54</v>
      </c>
      <c r="V2926">
        <v>3.89</v>
      </c>
      <c r="W2926">
        <v>2001</v>
      </c>
      <c r="X2926">
        <f t="shared" si="89"/>
        <v>0</v>
      </c>
    </row>
    <row r="2927" spans="1:24" ht="12.75" hidden="1" customHeight="1" x14ac:dyDescent="0.45">
      <c r="A2927">
        <v>55</v>
      </c>
      <c r="B2927" t="s">
        <v>104</v>
      </c>
      <c r="C2927" t="s">
        <v>31</v>
      </c>
      <c r="D2927" s="2" t="str">
        <f t="shared" si="88"/>
        <v>Colorado State2001</v>
      </c>
      <c r="F2927">
        <v>7</v>
      </c>
      <c r="G2927">
        <v>5</v>
      </c>
      <c r="H2927" s="2">
        <v>0</v>
      </c>
      <c r="I2927">
        <v>-0.68</v>
      </c>
      <c r="J2927">
        <v>2.59</v>
      </c>
      <c r="K2927">
        <v>1.91</v>
      </c>
      <c r="L2927" s="2">
        <f>_xlfn.RANK.EQ(I2927, INDEX(CFB!$I$2:$I$1048576, MATCH(W2927, CFB!$W$2:$W$1048576, 0)):INDEX(CFB!$I$2:$I$1048576, MATCH(W2927, CFB!$W$2:$W$1048576, 0) + COUNTIF(CFB!$W$2:$W$1048576, W2927) - 1), 0)</f>
        <v>68</v>
      </c>
      <c r="M2927" s="2">
        <f>_xlfn.RANK.EQ(J2927, INDEX(CFB!$J$2:$J$1048576, MATCH(W2927, CFB!$W$2:$W$1048576, 0)):INDEX(CFB!$J$2:$J$1048576, MATCH(W2927, CFB!$W$2:$W$1048576, 0) + COUNTIF(CFB!$W$2:$W$1048576, W2927) - 1))</f>
        <v>45</v>
      </c>
      <c r="N2927" s="2">
        <f>RANK(K2927, INDEX(CFB!$K$2:$K$1048576, MATCH(W2927, CFB!$W$2:$W$1048576, 0)):INDEX(CFB!$K$2:$K$1048576, MATCH(W2927, CFB!$W$2:$W$1048576, 0) + COUNTIF(CFB!$W$2:$W$1048576, W2927) - 1))</f>
        <v>55</v>
      </c>
      <c r="O2927">
        <v>35.92</v>
      </c>
      <c r="P2927">
        <v>11.32</v>
      </c>
      <c r="Q2927">
        <v>7.65</v>
      </c>
      <c r="R2927">
        <v>5.87</v>
      </c>
      <c r="S2927">
        <v>5.54</v>
      </c>
      <c r="T2927">
        <v>3.59</v>
      </c>
      <c r="U2927">
        <v>6.42</v>
      </c>
      <c r="V2927">
        <v>4.41</v>
      </c>
      <c r="W2927">
        <v>2001</v>
      </c>
      <c r="X2927">
        <f t="shared" si="89"/>
        <v>0</v>
      </c>
    </row>
    <row r="2928" spans="1:24" ht="12.75" hidden="1" customHeight="1" x14ac:dyDescent="0.45">
      <c r="A2928">
        <v>56</v>
      </c>
      <c r="B2928" t="s">
        <v>109</v>
      </c>
      <c r="C2928" t="s">
        <v>157</v>
      </c>
      <c r="D2928" s="2" t="str">
        <f t="shared" si="88"/>
        <v>Mississippi State2001</v>
      </c>
      <c r="F2928">
        <v>3</v>
      </c>
      <c r="G2928">
        <v>8</v>
      </c>
      <c r="H2928" s="2">
        <v>0</v>
      </c>
      <c r="I2928">
        <v>-4.84</v>
      </c>
      <c r="J2928">
        <v>6.49</v>
      </c>
      <c r="K2928">
        <v>1.65</v>
      </c>
      <c r="L2928" s="2">
        <f>_xlfn.RANK.EQ(I2928, INDEX(CFB!$I$2:$I$1048576, MATCH(W2928, CFB!$W$2:$W$1048576, 0)):INDEX(CFB!$I$2:$I$1048576, MATCH(W2928, CFB!$W$2:$W$1048576, 0) + COUNTIF(CFB!$W$2:$W$1048576, W2928) - 1), 0)</f>
        <v>93</v>
      </c>
      <c r="M2928" s="2">
        <f>_xlfn.RANK.EQ(J2928, INDEX(CFB!$J$2:$J$1048576, MATCH(W2928, CFB!$W$2:$W$1048576, 0)):INDEX(CFB!$J$2:$J$1048576, MATCH(W2928, CFB!$W$2:$W$1048576, 0) + COUNTIF(CFB!$W$2:$W$1048576, W2928) - 1))</f>
        <v>23</v>
      </c>
      <c r="N2928" s="2">
        <f>RANK(K2928, INDEX(CFB!$K$2:$K$1048576, MATCH(W2928, CFB!$W$2:$W$1048576, 0)):INDEX(CFB!$K$2:$K$1048576, MATCH(W2928, CFB!$W$2:$W$1048576, 0) + COUNTIF(CFB!$W$2:$W$1048576, W2928) - 1))</f>
        <v>56</v>
      </c>
      <c r="O2928">
        <v>32.92</v>
      </c>
      <c r="P2928">
        <v>9.33</v>
      </c>
      <c r="Q2928">
        <v>8.2899999999999991</v>
      </c>
      <c r="R2928">
        <v>5.67</v>
      </c>
      <c r="S2928">
        <v>4.63</v>
      </c>
      <c r="T2928">
        <v>2.5</v>
      </c>
      <c r="U2928">
        <v>6.43</v>
      </c>
      <c r="V2928">
        <v>3.6</v>
      </c>
      <c r="W2928">
        <v>2001</v>
      </c>
      <c r="X2928">
        <f t="shared" si="89"/>
        <v>0</v>
      </c>
    </row>
    <row r="2929" spans="1:24" ht="12.75" hidden="1" customHeight="1" x14ac:dyDescent="0.45">
      <c r="A2929">
        <v>57</v>
      </c>
      <c r="B2929" t="s">
        <v>30</v>
      </c>
      <c r="C2929" t="s">
        <v>178</v>
      </c>
      <c r="D2929" s="2" t="str">
        <f t="shared" si="88"/>
        <v>Boise State2001</v>
      </c>
      <c r="F2929">
        <v>8</v>
      </c>
      <c r="G2929">
        <v>4</v>
      </c>
      <c r="H2929" s="2">
        <v>0</v>
      </c>
      <c r="I2929">
        <v>-0.83</v>
      </c>
      <c r="J2929">
        <v>2.44</v>
      </c>
      <c r="K2929">
        <v>1.61</v>
      </c>
      <c r="L2929" s="2">
        <f>_xlfn.RANK.EQ(I2929, INDEX(CFB!$I$2:$I$1048576, MATCH(W2929, CFB!$W$2:$W$1048576, 0)):INDEX(CFB!$I$2:$I$1048576, MATCH(W2929, CFB!$W$2:$W$1048576, 0) + COUNTIF(CFB!$W$2:$W$1048576, W2929) - 1), 0)</f>
        <v>71</v>
      </c>
      <c r="M2929" s="2">
        <f>_xlfn.RANK.EQ(J2929, INDEX(CFB!$J$2:$J$1048576, MATCH(W2929, CFB!$W$2:$W$1048576, 0)):INDEX(CFB!$J$2:$J$1048576, MATCH(W2929, CFB!$W$2:$W$1048576, 0) + COUNTIF(CFB!$W$2:$W$1048576, W2929) - 1))</f>
        <v>47</v>
      </c>
      <c r="N2929" s="2">
        <f>RANK(K2929, INDEX(CFB!$K$2:$K$1048576, MATCH(W2929, CFB!$W$2:$W$1048576, 0)):INDEX(CFB!$K$2:$K$1048576, MATCH(W2929, CFB!$W$2:$W$1048576, 0) + COUNTIF(CFB!$W$2:$W$1048576, W2929) - 1))</f>
        <v>57</v>
      </c>
      <c r="O2929">
        <v>39.380000000000003</v>
      </c>
      <c r="P2929">
        <v>13.16</v>
      </c>
      <c r="Q2929">
        <v>9.73</v>
      </c>
      <c r="R2929">
        <v>5.54</v>
      </c>
      <c r="S2929">
        <v>4.4400000000000004</v>
      </c>
      <c r="T2929">
        <v>2.5299999999999998</v>
      </c>
      <c r="U2929">
        <v>6.87</v>
      </c>
      <c r="V2929">
        <v>3.8</v>
      </c>
      <c r="W2929">
        <v>2001</v>
      </c>
      <c r="X2929">
        <f t="shared" si="89"/>
        <v>0</v>
      </c>
    </row>
    <row r="2930" spans="1:24" ht="12.75" hidden="1" customHeight="1" x14ac:dyDescent="0.45">
      <c r="A2930">
        <v>58</v>
      </c>
      <c r="B2930" t="s">
        <v>102</v>
      </c>
      <c r="C2930" t="s">
        <v>12</v>
      </c>
      <c r="D2930" s="2" t="str">
        <f t="shared" si="88"/>
        <v>South Florida2001</v>
      </c>
      <c r="F2930">
        <v>8</v>
      </c>
      <c r="G2930">
        <v>3</v>
      </c>
      <c r="H2930" s="2">
        <v>0</v>
      </c>
      <c r="I2930">
        <v>2.16</v>
      </c>
      <c r="J2930">
        <v>-0.6</v>
      </c>
      <c r="K2930">
        <v>1.56</v>
      </c>
      <c r="L2930" s="2">
        <f>_xlfn.RANK.EQ(I2930, INDEX(CFB!$I$2:$I$1048576, MATCH(W2930, CFB!$W$2:$W$1048576, 0)):INDEX(CFB!$I$2:$I$1048576, MATCH(W2930, CFB!$W$2:$W$1048576, 0) + COUNTIF(CFB!$W$2:$W$1048576, W2930) - 1), 0)</f>
        <v>48</v>
      </c>
      <c r="M2930" s="2">
        <f>_xlfn.RANK.EQ(J2930, INDEX(CFB!$J$2:$J$1048576, MATCH(W2930, CFB!$W$2:$W$1048576, 0)):INDEX(CFB!$J$2:$J$1048576, MATCH(W2930, CFB!$W$2:$W$1048576, 0) + COUNTIF(CFB!$W$2:$W$1048576, W2930) - 1))</f>
        <v>63</v>
      </c>
      <c r="N2930" s="2">
        <f>RANK(K2930, INDEX(CFB!$K$2:$K$1048576, MATCH(W2930, CFB!$W$2:$W$1048576, 0)):INDEX(CFB!$K$2:$K$1048576, MATCH(W2930, CFB!$W$2:$W$1048576, 0) + COUNTIF(CFB!$W$2:$W$1048576, W2930) - 1))</f>
        <v>58</v>
      </c>
      <c r="O2930">
        <v>41.17</v>
      </c>
      <c r="P2930">
        <v>15.15</v>
      </c>
      <c r="Q2930">
        <v>6.94</v>
      </c>
      <c r="R2930">
        <v>5.68</v>
      </c>
      <c r="S2930">
        <v>4.72</v>
      </c>
      <c r="T2930">
        <v>2.48</v>
      </c>
      <c r="U2930">
        <v>6.11</v>
      </c>
      <c r="V2930">
        <v>3.94</v>
      </c>
      <c r="W2930">
        <v>2001</v>
      </c>
      <c r="X2930">
        <f t="shared" si="89"/>
        <v>0</v>
      </c>
    </row>
    <row r="2931" spans="1:24" ht="12.75" hidden="1" customHeight="1" x14ac:dyDescent="0.45">
      <c r="A2931">
        <v>59</v>
      </c>
      <c r="B2931" t="s">
        <v>28</v>
      </c>
      <c r="C2931" t="s">
        <v>180</v>
      </c>
      <c r="D2931" s="2" t="str">
        <f t="shared" si="88"/>
        <v>Arizona State2001</v>
      </c>
      <c r="F2931">
        <v>4</v>
      </c>
      <c r="G2931">
        <v>7</v>
      </c>
      <c r="H2931" s="2">
        <v>0</v>
      </c>
      <c r="I2931">
        <v>6.94</v>
      </c>
      <c r="J2931">
        <v>-5.68</v>
      </c>
      <c r="K2931">
        <v>1.25</v>
      </c>
      <c r="L2931" s="2">
        <f>_xlfn.RANK.EQ(I2931, INDEX(CFB!$I$2:$I$1048576, MATCH(W2931, CFB!$W$2:$W$1048576, 0)):INDEX(CFB!$I$2:$I$1048576, MATCH(W2931, CFB!$W$2:$W$1048576, 0) + COUNTIF(CFB!$W$2:$W$1048576, W2931) - 1), 0)</f>
        <v>20</v>
      </c>
      <c r="M2931" s="2">
        <f>_xlfn.RANK.EQ(J2931, INDEX(CFB!$J$2:$J$1048576, MATCH(W2931, CFB!$W$2:$W$1048576, 0)):INDEX(CFB!$J$2:$J$1048576, MATCH(W2931, CFB!$W$2:$W$1048576, 0) + COUNTIF(CFB!$W$2:$W$1048576, W2931) - 1))</f>
        <v>93</v>
      </c>
      <c r="N2931" s="2">
        <f>RANK(K2931, INDEX(CFB!$K$2:$K$1048576, MATCH(W2931, CFB!$W$2:$W$1048576, 0)):INDEX(CFB!$K$2:$K$1048576, MATCH(W2931, CFB!$W$2:$W$1048576, 0) + COUNTIF(CFB!$W$2:$W$1048576, W2931) - 1))</f>
        <v>59</v>
      </c>
      <c r="O2931">
        <v>46.84</v>
      </c>
      <c r="P2931">
        <v>20.29</v>
      </c>
      <c r="Q2931">
        <v>10.039999999999999</v>
      </c>
      <c r="R2931">
        <v>5.51</v>
      </c>
      <c r="S2931">
        <v>5.44</v>
      </c>
      <c r="T2931">
        <v>2.78</v>
      </c>
      <c r="U2931">
        <v>7.56</v>
      </c>
      <c r="V2931">
        <v>3.99</v>
      </c>
      <c r="W2931">
        <v>2001</v>
      </c>
      <c r="X2931">
        <f t="shared" si="89"/>
        <v>0</v>
      </c>
    </row>
    <row r="2932" spans="1:24" ht="12.75" hidden="1" customHeight="1" x14ac:dyDescent="0.45">
      <c r="A2932">
        <v>60</v>
      </c>
      <c r="B2932" t="s">
        <v>82</v>
      </c>
      <c r="C2932" t="s">
        <v>12</v>
      </c>
      <c r="D2932" s="2" t="str">
        <f t="shared" si="88"/>
        <v>UCF2001</v>
      </c>
      <c r="F2932">
        <v>6</v>
      </c>
      <c r="G2932">
        <v>5</v>
      </c>
      <c r="H2932" s="2">
        <v>0</v>
      </c>
      <c r="I2932">
        <v>-4.33</v>
      </c>
      <c r="J2932">
        <v>5.44</v>
      </c>
      <c r="K2932">
        <v>1.1100000000000001</v>
      </c>
      <c r="L2932" s="2">
        <f>_xlfn.RANK.EQ(I2932, INDEX(CFB!$I$2:$I$1048576, MATCH(W2932, CFB!$W$2:$W$1048576, 0)):INDEX(CFB!$I$2:$I$1048576, MATCH(W2932, CFB!$W$2:$W$1048576, 0) + COUNTIF(CFB!$W$2:$W$1048576, W2932) - 1), 0)</f>
        <v>90</v>
      </c>
      <c r="M2932" s="2">
        <f>_xlfn.RANK.EQ(J2932, INDEX(CFB!$J$2:$J$1048576, MATCH(W2932, CFB!$W$2:$W$1048576, 0)):INDEX(CFB!$J$2:$J$1048576, MATCH(W2932, CFB!$W$2:$W$1048576, 0) + COUNTIF(CFB!$W$2:$W$1048576, W2932) - 1))</f>
        <v>28</v>
      </c>
      <c r="N2932" s="2">
        <f>RANK(K2932, INDEX(CFB!$K$2:$K$1048576, MATCH(W2932, CFB!$W$2:$W$1048576, 0)):INDEX(CFB!$K$2:$K$1048576, MATCH(W2932, CFB!$W$2:$W$1048576, 0) + COUNTIF(CFB!$W$2:$W$1048576, W2932) - 1))</f>
        <v>60</v>
      </c>
      <c r="O2932">
        <v>38.5</v>
      </c>
      <c r="P2932">
        <v>9.19</v>
      </c>
      <c r="Q2932">
        <v>9.3699999999999992</v>
      </c>
      <c r="R2932">
        <v>5.33</v>
      </c>
      <c r="S2932">
        <v>4.1399999999999997</v>
      </c>
      <c r="T2932">
        <v>2.78</v>
      </c>
      <c r="U2932">
        <v>7.14</v>
      </c>
      <c r="V2932">
        <v>3.81</v>
      </c>
      <c r="W2932">
        <v>2001</v>
      </c>
      <c r="X2932">
        <f t="shared" si="89"/>
        <v>0</v>
      </c>
    </row>
    <row r="2933" spans="1:24" ht="12.75" hidden="1" customHeight="1" x14ac:dyDescent="0.45">
      <c r="A2933">
        <v>61</v>
      </c>
      <c r="B2933" t="s">
        <v>150</v>
      </c>
      <c r="C2933" t="s">
        <v>100</v>
      </c>
      <c r="D2933" s="2" t="str">
        <f t="shared" si="88"/>
        <v>Southern Mississippi2001</v>
      </c>
      <c r="F2933">
        <v>6</v>
      </c>
      <c r="G2933">
        <v>5</v>
      </c>
      <c r="H2933" s="2">
        <v>0</v>
      </c>
      <c r="I2933">
        <v>-6.39</v>
      </c>
      <c r="J2933">
        <v>7.23</v>
      </c>
      <c r="K2933">
        <v>0.84</v>
      </c>
      <c r="L2933" s="2">
        <f>_xlfn.RANK.EQ(I2933, INDEX(CFB!$I$2:$I$1048576, MATCH(W2933, CFB!$W$2:$W$1048576, 0)):INDEX(CFB!$I$2:$I$1048576, MATCH(W2933, CFB!$W$2:$W$1048576, 0) + COUNTIF(CFB!$W$2:$W$1048576, W2933) - 1), 0)</f>
        <v>102</v>
      </c>
      <c r="M2933" s="2">
        <f>_xlfn.RANK.EQ(J2933, INDEX(CFB!$J$2:$J$1048576, MATCH(W2933, CFB!$W$2:$W$1048576, 0)):INDEX(CFB!$J$2:$J$1048576, MATCH(W2933, CFB!$W$2:$W$1048576, 0) + COUNTIF(CFB!$W$2:$W$1048576, W2933) - 1))</f>
        <v>21</v>
      </c>
      <c r="N2933" s="2">
        <f>RANK(K2933, INDEX(CFB!$K$2:$K$1048576, MATCH(W2933, CFB!$W$2:$W$1048576, 0)):INDEX(CFB!$K$2:$K$1048576, MATCH(W2933, CFB!$W$2:$W$1048576, 0) + COUNTIF(CFB!$W$2:$W$1048576, W2933) - 1))</f>
        <v>61</v>
      </c>
      <c r="O2933">
        <v>35.630000000000003</v>
      </c>
      <c r="P2933">
        <v>6.57</v>
      </c>
      <c r="Q2933">
        <v>8.15</v>
      </c>
      <c r="R2933">
        <v>4.72</v>
      </c>
      <c r="S2933">
        <v>3.64</v>
      </c>
      <c r="T2933">
        <v>2.1800000000000002</v>
      </c>
      <c r="U2933">
        <v>5.96</v>
      </c>
      <c r="V2933">
        <v>3.25</v>
      </c>
      <c r="W2933">
        <v>2001</v>
      </c>
      <c r="X2933">
        <f t="shared" si="89"/>
        <v>0</v>
      </c>
    </row>
    <row r="2934" spans="1:24" ht="12.75" hidden="1" customHeight="1" x14ac:dyDescent="0.45">
      <c r="A2934">
        <v>62</v>
      </c>
      <c r="B2934" t="s">
        <v>106</v>
      </c>
      <c r="C2934" t="s">
        <v>23</v>
      </c>
      <c r="D2934" s="2" t="str">
        <f t="shared" si="88"/>
        <v>Wake Forest2001</v>
      </c>
      <c r="F2934">
        <v>6</v>
      </c>
      <c r="G2934">
        <v>5</v>
      </c>
      <c r="H2934" s="2">
        <v>0</v>
      </c>
      <c r="I2934">
        <v>2.25</v>
      </c>
      <c r="J2934">
        <v>-2.02</v>
      </c>
      <c r="K2934">
        <v>0.24</v>
      </c>
      <c r="L2934" s="2">
        <f>_xlfn.RANK.EQ(I2934, INDEX(CFB!$I$2:$I$1048576, MATCH(W2934, CFB!$W$2:$W$1048576, 0)):INDEX(CFB!$I$2:$I$1048576, MATCH(W2934, CFB!$W$2:$W$1048576, 0) + COUNTIF(CFB!$W$2:$W$1048576, W2934) - 1), 0)</f>
        <v>47</v>
      </c>
      <c r="M2934" s="2">
        <f>_xlfn.RANK.EQ(J2934, INDEX(CFB!$J$2:$J$1048576, MATCH(W2934, CFB!$W$2:$W$1048576, 0)):INDEX(CFB!$J$2:$J$1048576, MATCH(W2934, CFB!$W$2:$W$1048576, 0) + COUNTIF(CFB!$W$2:$W$1048576, W2934) - 1))</f>
        <v>75</v>
      </c>
      <c r="N2934" s="2">
        <f>RANK(K2934, INDEX(CFB!$K$2:$K$1048576, MATCH(W2934, CFB!$W$2:$W$1048576, 0)):INDEX(CFB!$K$2:$K$1048576, MATCH(W2934, CFB!$W$2:$W$1048576, 0) + COUNTIF(CFB!$W$2:$W$1048576, W2934) - 1))</f>
        <v>62</v>
      </c>
      <c r="O2934">
        <v>38.06</v>
      </c>
      <c r="P2934">
        <v>14.98</v>
      </c>
      <c r="Q2934">
        <v>8.74</v>
      </c>
      <c r="R2934">
        <v>6.32</v>
      </c>
      <c r="S2934">
        <v>5.12</v>
      </c>
      <c r="T2934">
        <v>2.76</v>
      </c>
      <c r="U2934">
        <v>6.32</v>
      </c>
      <c r="V2934">
        <v>4.2</v>
      </c>
      <c r="W2934">
        <v>2001</v>
      </c>
      <c r="X2934">
        <f t="shared" si="89"/>
        <v>0</v>
      </c>
    </row>
    <row r="2935" spans="1:24" ht="12.75" hidden="1" customHeight="1" x14ac:dyDescent="0.45">
      <c r="A2935">
        <v>63</v>
      </c>
      <c r="B2935" t="s">
        <v>121</v>
      </c>
      <c r="C2935" t="s">
        <v>181</v>
      </c>
      <c r="D2935" s="2" t="str">
        <f t="shared" si="88"/>
        <v>Oklahoma State2001</v>
      </c>
      <c r="F2935">
        <v>4</v>
      </c>
      <c r="G2935">
        <v>7</v>
      </c>
      <c r="H2935" s="2">
        <v>0</v>
      </c>
      <c r="I2935">
        <v>-0.33</v>
      </c>
      <c r="J2935">
        <v>0.2</v>
      </c>
      <c r="K2935">
        <v>-0.13</v>
      </c>
      <c r="L2935" s="2">
        <f>_xlfn.RANK.EQ(I2935, INDEX(CFB!$I$2:$I$1048576, MATCH(W2935, CFB!$W$2:$W$1048576, 0)):INDEX(CFB!$I$2:$I$1048576, MATCH(W2935, CFB!$W$2:$W$1048576, 0) + COUNTIF(CFB!$W$2:$W$1048576, W2935) - 1), 0)</f>
        <v>63</v>
      </c>
      <c r="M2935" s="2">
        <f>_xlfn.RANK.EQ(J2935, INDEX(CFB!$J$2:$J$1048576, MATCH(W2935, CFB!$W$2:$W$1048576, 0)):INDEX(CFB!$J$2:$J$1048576, MATCH(W2935, CFB!$W$2:$W$1048576, 0) + COUNTIF(CFB!$W$2:$W$1048576, W2935) - 1))</f>
        <v>57</v>
      </c>
      <c r="N2935" s="2">
        <f>RANK(K2935, INDEX(CFB!$K$2:$K$1048576, MATCH(W2935, CFB!$W$2:$W$1048576, 0)):INDEX(CFB!$K$2:$K$1048576, MATCH(W2935, CFB!$W$2:$W$1048576, 0) + COUNTIF(CFB!$W$2:$W$1048576, W2935) - 1))</f>
        <v>63</v>
      </c>
      <c r="O2935">
        <v>36.9</v>
      </c>
      <c r="P2935">
        <v>11.5</v>
      </c>
      <c r="Q2935">
        <v>8.2899999999999991</v>
      </c>
      <c r="R2935">
        <v>5.42</v>
      </c>
      <c r="S2935">
        <v>3.85</v>
      </c>
      <c r="T2935">
        <v>2.5499999999999998</v>
      </c>
      <c r="U2935">
        <v>6.07</v>
      </c>
      <c r="V2935">
        <v>3.69</v>
      </c>
      <c r="W2935">
        <v>2001</v>
      </c>
      <c r="X2935">
        <f t="shared" si="89"/>
        <v>0</v>
      </c>
    </row>
    <row r="2936" spans="1:24" ht="12.75" hidden="1" customHeight="1" x14ac:dyDescent="0.45">
      <c r="A2936">
        <v>64</v>
      </c>
      <c r="B2936" t="s">
        <v>141</v>
      </c>
      <c r="C2936" t="s">
        <v>31</v>
      </c>
      <c r="D2936" s="2" t="str">
        <f t="shared" si="88"/>
        <v>New Mexico2001</v>
      </c>
      <c r="F2936">
        <v>6</v>
      </c>
      <c r="G2936">
        <v>5</v>
      </c>
      <c r="H2936" s="2">
        <v>0</v>
      </c>
      <c r="I2936">
        <v>-1.82</v>
      </c>
      <c r="J2936">
        <v>1.21</v>
      </c>
      <c r="K2936">
        <v>-0.6</v>
      </c>
      <c r="L2936" s="2">
        <f>_xlfn.RANK.EQ(I2936, INDEX(CFB!$I$2:$I$1048576, MATCH(W2936, CFB!$W$2:$W$1048576, 0)):INDEX(CFB!$I$2:$I$1048576, MATCH(W2936, CFB!$W$2:$W$1048576, 0) + COUNTIF(CFB!$W$2:$W$1048576, W2936) - 1), 0)</f>
        <v>77</v>
      </c>
      <c r="M2936" s="2">
        <f>_xlfn.RANK.EQ(J2936, INDEX(CFB!$J$2:$J$1048576, MATCH(W2936, CFB!$W$2:$W$1048576, 0)):INDEX(CFB!$J$2:$J$1048576, MATCH(W2936, CFB!$W$2:$W$1048576, 0) + COUNTIF(CFB!$W$2:$W$1048576, W2936) - 1))</f>
        <v>52</v>
      </c>
      <c r="N2936" s="2">
        <f>RANK(K2936, INDEX(CFB!$K$2:$K$1048576, MATCH(W2936, CFB!$W$2:$W$1048576, 0)):INDEX(CFB!$K$2:$K$1048576, MATCH(W2936, CFB!$W$2:$W$1048576, 0) + COUNTIF(CFB!$W$2:$W$1048576, W2936) - 1))</f>
        <v>64</v>
      </c>
      <c r="O2936">
        <v>36.11</v>
      </c>
      <c r="P2936">
        <v>12.05</v>
      </c>
      <c r="Q2936">
        <v>7.33</v>
      </c>
      <c r="R2936">
        <v>5.68</v>
      </c>
      <c r="S2936">
        <v>4.68</v>
      </c>
      <c r="T2936">
        <v>1.37</v>
      </c>
      <c r="U2936">
        <v>5.92</v>
      </c>
      <c r="V2936">
        <v>3.32</v>
      </c>
      <c r="W2936">
        <v>2001</v>
      </c>
      <c r="X2936">
        <f t="shared" si="89"/>
        <v>0</v>
      </c>
    </row>
    <row r="2937" spans="1:24" ht="12.75" hidden="1" customHeight="1" x14ac:dyDescent="0.45">
      <c r="A2937">
        <v>65</v>
      </c>
      <c r="B2937" t="s">
        <v>42</v>
      </c>
      <c r="C2937" t="s">
        <v>10</v>
      </c>
      <c r="D2937" s="2" t="str">
        <f t="shared" si="88"/>
        <v>Minnesota2001</v>
      </c>
      <c r="F2937">
        <v>4</v>
      </c>
      <c r="G2937">
        <v>7</v>
      </c>
      <c r="H2937" s="2">
        <v>0</v>
      </c>
      <c r="I2937">
        <v>-0.65</v>
      </c>
      <c r="J2937">
        <v>-0.05</v>
      </c>
      <c r="K2937">
        <v>-0.7</v>
      </c>
      <c r="L2937" s="2">
        <f>_xlfn.RANK.EQ(I2937, INDEX(CFB!$I$2:$I$1048576, MATCH(W2937, CFB!$W$2:$W$1048576, 0)):INDEX(CFB!$I$2:$I$1048576, MATCH(W2937, CFB!$W$2:$W$1048576, 0) + COUNTIF(CFB!$W$2:$W$1048576, W2937) - 1), 0)</f>
        <v>67</v>
      </c>
      <c r="M2937" s="2">
        <f>_xlfn.RANK.EQ(J2937, INDEX(CFB!$J$2:$J$1048576, MATCH(W2937, CFB!$W$2:$W$1048576, 0)):INDEX(CFB!$J$2:$J$1048576, MATCH(W2937, CFB!$W$2:$W$1048576, 0) + COUNTIF(CFB!$W$2:$W$1048576, W2937) - 1))</f>
        <v>59</v>
      </c>
      <c r="N2937" s="2">
        <f>RANK(K2937, INDEX(CFB!$K$2:$K$1048576, MATCH(W2937, CFB!$W$2:$W$1048576, 0)):INDEX(CFB!$K$2:$K$1048576, MATCH(W2937, CFB!$W$2:$W$1048576, 0) + COUNTIF(CFB!$W$2:$W$1048576, W2937) - 1))</f>
        <v>65</v>
      </c>
      <c r="O2937">
        <v>40.42</v>
      </c>
      <c r="P2937">
        <v>14.05</v>
      </c>
      <c r="Q2937">
        <v>8.8800000000000008</v>
      </c>
      <c r="R2937">
        <v>5.71</v>
      </c>
      <c r="S2937">
        <v>6.39</v>
      </c>
      <c r="T2937">
        <v>3.8</v>
      </c>
      <c r="U2937">
        <v>7.52</v>
      </c>
      <c r="V2937">
        <v>4.47</v>
      </c>
      <c r="W2937">
        <v>2001</v>
      </c>
      <c r="X2937">
        <f t="shared" si="89"/>
        <v>0</v>
      </c>
    </row>
    <row r="2938" spans="1:24" ht="12.75" hidden="1" customHeight="1" x14ac:dyDescent="0.45">
      <c r="A2938">
        <v>66</v>
      </c>
      <c r="B2938" t="s">
        <v>89</v>
      </c>
      <c r="C2938" t="s">
        <v>179</v>
      </c>
      <c r="D2938" s="2" t="str">
        <f t="shared" si="88"/>
        <v>West Virginia2001</v>
      </c>
      <c r="F2938">
        <v>3</v>
      </c>
      <c r="G2938">
        <v>8</v>
      </c>
      <c r="H2938" s="2">
        <v>0</v>
      </c>
      <c r="I2938">
        <v>-3.34</v>
      </c>
      <c r="J2938">
        <v>2.5099999999999998</v>
      </c>
      <c r="K2938">
        <v>-0.82</v>
      </c>
      <c r="L2938" s="2">
        <f>_xlfn.RANK.EQ(I2938, INDEX(CFB!$I$2:$I$1048576, MATCH(W2938, CFB!$W$2:$W$1048576, 0)):INDEX(CFB!$I$2:$I$1048576, MATCH(W2938, CFB!$W$2:$W$1048576, 0) + COUNTIF(CFB!$W$2:$W$1048576, W2938) - 1), 0)</f>
        <v>84</v>
      </c>
      <c r="M2938" s="2">
        <f>_xlfn.RANK.EQ(J2938, INDEX(CFB!$J$2:$J$1048576, MATCH(W2938, CFB!$W$2:$W$1048576, 0)):INDEX(CFB!$J$2:$J$1048576, MATCH(W2938, CFB!$W$2:$W$1048576, 0) + COUNTIF(CFB!$W$2:$W$1048576, W2938) - 1))</f>
        <v>46</v>
      </c>
      <c r="N2938" s="2">
        <f>RANK(K2938, INDEX(CFB!$K$2:$K$1048576, MATCH(W2938, CFB!$W$2:$W$1048576, 0)):INDEX(CFB!$K$2:$K$1048576, MATCH(W2938, CFB!$W$2:$W$1048576, 0) + COUNTIF(CFB!$W$2:$W$1048576, W2938) - 1))</f>
        <v>66</v>
      </c>
      <c r="O2938">
        <v>37.799999999999997</v>
      </c>
      <c r="P2938">
        <v>11.9</v>
      </c>
      <c r="Q2938">
        <v>6.9</v>
      </c>
      <c r="R2938">
        <v>4.99</v>
      </c>
      <c r="S2938">
        <v>5.59</v>
      </c>
      <c r="T2938">
        <v>2.67</v>
      </c>
      <c r="U2938">
        <v>6.29</v>
      </c>
      <c r="V2938">
        <v>3.43</v>
      </c>
      <c r="W2938">
        <v>2001</v>
      </c>
      <c r="X2938">
        <f t="shared" si="89"/>
        <v>0</v>
      </c>
    </row>
    <row r="2939" spans="1:24" ht="12.75" hidden="1" customHeight="1" x14ac:dyDescent="0.45">
      <c r="A2939">
        <v>67</v>
      </c>
      <c r="B2939" t="s">
        <v>137</v>
      </c>
      <c r="C2939" t="s">
        <v>178</v>
      </c>
      <c r="D2939" s="2" t="str">
        <f t="shared" si="88"/>
        <v>Louisiana Tech2001</v>
      </c>
      <c r="F2939">
        <v>7</v>
      </c>
      <c r="G2939">
        <v>5</v>
      </c>
      <c r="H2939" s="2">
        <v>0</v>
      </c>
      <c r="I2939">
        <v>7.46</v>
      </c>
      <c r="J2939">
        <v>-8.41</v>
      </c>
      <c r="K2939">
        <v>-0.95</v>
      </c>
      <c r="L2939" s="2">
        <f>_xlfn.RANK.EQ(I2939, INDEX(CFB!$I$2:$I$1048576, MATCH(W2939, CFB!$W$2:$W$1048576, 0)):INDEX(CFB!$I$2:$I$1048576, MATCH(W2939, CFB!$W$2:$W$1048576, 0) + COUNTIF(CFB!$W$2:$W$1048576, W2939) - 1), 0)</f>
        <v>18</v>
      </c>
      <c r="M2939" s="2">
        <f>_xlfn.RANK.EQ(J2939, INDEX(CFB!$J$2:$J$1048576, MATCH(W2939, CFB!$W$2:$W$1048576, 0)):INDEX(CFB!$J$2:$J$1048576, MATCH(W2939, CFB!$W$2:$W$1048576, 0) + COUNTIF(CFB!$W$2:$W$1048576, W2939) - 1))</f>
        <v>105</v>
      </c>
      <c r="N2939" s="2">
        <f>RANK(K2939, INDEX(CFB!$K$2:$K$1048576, MATCH(W2939, CFB!$W$2:$W$1048576, 0)):INDEX(CFB!$K$2:$K$1048576, MATCH(W2939, CFB!$W$2:$W$1048576, 0) + COUNTIF(CFB!$W$2:$W$1048576, W2939) - 1))</f>
        <v>67</v>
      </c>
      <c r="O2939">
        <v>43.17</v>
      </c>
      <c r="P2939">
        <v>23.3</v>
      </c>
      <c r="Q2939">
        <v>8.24</v>
      </c>
      <c r="R2939">
        <v>5.43</v>
      </c>
      <c r="S2939">
        <v>4.45</v>
      </c>
      <c r="T2939">
        <v>3.6</v>
      </c>
      <c r="U2939">
        <v>6.82</v>
      </c>
      <c r="V2939">
        <v>4.3</v>
      </c>
      <c r="W2939">
        <v>2001</v>
      </c>
      <c r="X2939">
        <f t="shared" si="89"/>
        <v>0</v>
      </c>
    </row>
    <row r="2940" spans="1:24" ht="12.75" hidden="1" customHeight="1" x14ac:dyDescent="0.45">
      <c r="A2940">
        <v>68</v>
      </c>
      <c r="B2940" t="s">
        <v>103</v>
      </c>
      <c r="C2940" t="s">
        <v>10</v>
      </c>
      <c r="D2940" s="2" t="str">
        <f t="shared" si="88"/>
        <v>Northwestern2001</v>
      </c>
      <c r="F2940">
        <v>4</v>
      </c>
      <c r="G2940">
        <v>7</v>
      </c>
      <c r="H2940" s="2">
        <v>0</v>
      </c>
      <c r="I2940">
        <v>4.82</v>
      </c>
      <c r="J2940">
        <v>-5.83</v>
      </c>
      <c r="K2940">
        <v>-1.01</v>
      </c>
      <c r="L2940" s="2">
        <f>_xlfn.RANK.EQ(I2940, INDEX(CFB!$I$2:$I$1048576, MATCH(W2940, CFB!$W$2:$W$1048576, 0)):INDEX(CFB!$I$2:$I$1048576, MATCH(W2940, CFB!$W$2:$W$1048576, 0) + COUNTIF(CFB!$W$2:$W$1048576, W2940) - 1), 0)</f>
        <v>29</v>
      </c>
      <c r="M2940" s="2">
        <f>_xlfn.RANK.EQ(J2940, INDEX(CFB!$J$2:$J$1048576, MATCH(W2940, CFB!$W$2:$W$1048576, 0)):INDEX(CFB!$J$2:$J$1048576, MATCH(W2940, CFB!$W$2:$W$1048576, 0) + COUNTIF(CFB!$W$2:$W$1048576, W2940) - 1))</f>
        <v>95</v>
      </c>
      <c r="N2940" s="2">
        <f>RANK(K2940, INDEX(CFB!$K$2:$K$1048576, MATCH(W2940, CFB!$W$2:$W$1048576, 0)):INDEX(CFB!$K$2:$K$1048576, MATCH(W2940, CFB!$W$2:$W$1048576, 0) + COUNTIF(CFB!$W$2:$W$1048576, W2940) - 1))</f>
        <v>68</v>
      </c>
      <c r="O2940">
        <v>43.38</v>
      </c>
      <c r="P2940">
        <v>20.6</v>
      </c>
      <c r="Q2940">
        <v>8.0500000000000007</v>
      </c>
      <c r="R2940">
        <v>5.92</v>
      </c>
      <c r="S2940">
        <v>5.29</v>
      </c>
      <c r="T2940">
        <v>3.28</v>
      </c>
      <c r="U2940">
        <v>6.69</v>
      </c>
      <c r="V2940">
        <v>4.33</v>
      </c>
      <c r="W2940">
        <v>2001</v>
      </c>
      <c r="X2940">
        <f t="shared" si="89"/>
        <v>0</v>
      </c>
    </row>
    <row r="2941" spans="1:24" ht="12.75" hidden="1" customHeight="1" x14ac:dyDescent="0.45">
      <c r="A2941">
        <v>69</v>
      </c>
      <c r="B2941" t="s">
        <v>74</v>
      </c>
      <c r="C2941" t="s">
        <v>155</v>
      </c>
      <c r="D2941" s="2" t="str">
        <f t="shared" si="88"/>
        <v>Kentucky2001</v>
      </c>
      <c r="F2941">
        <v>2</v>
      </c>
      <c r="G2941">
        <v>9</v>
      </c>
      <c r="H2941" s="2">
        <v>0</v>
      </c>
      <c r="I2941">
        <v>2.41</v>
      </c>
      <c r="J2941">
        <v>-3.56</v>
      </c>
      <c r="K2941">
        <v>-1.1499999999999999</v>
      </c>
      <c r="L2941" s="2">
        <f>_xlfn.RANK.EQ(I2941, INDEX(CFB!$I$2:$I$1048576, MATCH(W2941, CFB!$W$2:$W$1048576, 0)):INDEX(CFB!$I$2:$I$1048576, MATCH(W2941, CFB!$W$2:$W$1048576, 0) + COUNTIF(CFB!$W$2:$W$1048576, W2941) - 1), 0)</f>
        <v>46</v>
      </c>
      <c r="M2941" s="2">
        <f>_xlfn.RANK.EQ(J2941, INDEX(CFB!$J$2:$J$1048576, MATCH(W2941, CFB!$W$2:$W$1048576, 0)):INDEX(CFB!$J$2:$J$1048576, MATCH(W2941, CFB!$W$2:$W$1048576, 0) + COUNTIF(CFB!$W$2:$W$1048576, W2941) - 1))</f>
        <v>81</v>
      </c>
      <c r="N2941" s="2">
        <f>RANK(K2941, INDEX(CFB!$K$2:$K$1048576, MATCH(W2941, CFB!$W$2:$W$1048576, 0)):INDEX(CFB!$K$2:$K$1048576, MATCH(W2941, CFB!$W$2:$W$1048576, 0) + COUNTIF(CFB!$W$2:$W$1048576, W2941) - 1))</f>
        <v>69</v>
      </c>
      <c r="O2941">
        <v>40.19</v>
      </c>
      <c r="P2941">
        <v>17.850000000000001</v>
      </c>
      <c r="Q2941">
        <v>8.52</v>
      </c>
      <c r="R2941">
        <v>6.61</v>
      </c>
      <c r="S2941">
        <v>5.45</v>
      </c>
      <c r="T2941">
        <v>3.21</v>
      </c>
      <c r="U2941">
        <v>7.34</v>
      </c>
      <c r="V2941">
        <v>4.5999999999999996</v>
      </c>
      <c r="W2941">
        <v>2001</v>
      </c>
      <c r="X2941">
        <f t="shared" si="89"/>
        <v>0</v>
      </c>
    </row>
    <row r="2942" spans="1:24" ht="12.75" hidden="1" customHeight="1" x14ac:dyDescent="0.45">
      <c r="A2942">
        <v>70</v>
      </c>
      <c r="B2942" t="s">
        <v>86</v>
      </c>
      <c r="C2942" t="s">
        <v>162</v>
      </c>
      <c r="D2942" s="2" t="str">
        <f t="shared" si="88"/>
        <v>Miami (OH)2001</v>
      </c>
      <c r="F2942">
        <v>7</v>
      </c>
      <c r="G2942">
        <v>5</v>
      </c>
      <c r="H2942" s="2">
        <v>0</v>
      </c>
      <c r="I2942">
        <v>0.45</v>
      </c>
      <c r="J2942">
        <v>-1.61</v>
      </c>
      <c r="K2942">
        <v>-1.1599999999999999</v>
      </c>
      <c r="L2942" s="2">
        <f>_xlfn.RANK.EQ(I2942, INDEX(CFB!$I$2:$I$1048576, MATCH(W2942, CFB!$W$2:$W$1048576, 0)):INDEX(CFB!$I$2:$I$1048576, MATCH(W2942, CFB!$W$2:$W$1048576, 0) + COUNTIF(CFB!$W$2:$W$1048576, W2942) - 1), 0)</f>
        <v>56</v>
      </c>
      <c r="M2942" s="2">
        <f>_xlfn.RANK.EQ(J2942, INDEX(CFB!$J$2:$J$1048576, MATCH(W2942, CFB!$W$2:$W$1048576, 0)):INDEX(CFB!$J$2:$J$1048576, MATCH(W2942, CFB!$W$2:$W$1048576, 0) + COUNTIF(CFB!$W$2:$W$1048576, W2942) - 1))</f>
        <v>71</v>
      </c>
      <c r="N2942" s="2">
        <f>RANK(K2942, INDEX(CFB!$K$2:$K$1048576, MATCH(W2942, CFB!$W$2:$W$1048576, 0)):INDEX(CFB!$K$2:$K$1048576, MATCH(W2942, CFB!$W$2:$W$1048576, 0) + COUNTIF(CFB!$W$2:$W$1048576, W2942) - 1))</f>
        <v>70</v>
      </c>
      <c r="O2942">
        <v>36.89</v>
      </c>
      <c r="P2942">
        <v>15.53</v>
      </c>
      <c r="Q2942">
        <v>9.07</v>
      </c>
      <c r="R2942">
        <v>5.42</v>
      </c>
      <c r="S2942">
        <v>4.47</v>
      </c>
      <c r="T2942">
        <v>2.98</v>
      </c>
      <c r="U2942">
        <v>6.81</v>
      </c>
      <c r="V2942">
        <v>3.85</v>
      </c>
      <c r="W2942">
        <v>2001</v>
      </c>
      <c r="X2942">
        <f t="shared" si="89"/>
        <v>0</v>
      </c>
    </row>
    <row r="2943" spans="1:24" ht="12.75" hidden="1" customHeight="1" x14ac:dyDescent="0.45">
      <c r="A2943">
        <v>71</v>
      </c>
      <c r="B2943" t="s">
        <v>50</v>
      </c>
      <c r="C2943" t="s">
        <v>31</v>
      </c>
      <c r="D2943" s="2" t="str">
        <f t="shared" si="88"/>
        <v>Nevada-Las Vegas2001</v>
      </c>
      <c r="F2943">
        <v>4</v>
      </c>
      <c r="G2943">
        <v>7</v>
      </c>
      <c r="H2943" s="2">
        <v>0</v>
      </c>
      <c r="I2943">
        <v>-2.08</v>
      </c>
      <c r="J2943">
        <v>0.84</v>
      </c>
      <c r="K2943">
        <v>-1.23</v>
      </c>
      <c r="L2943" s="2">
        <f>_xlfn.RANK.EQ(I2943, INDEX(CFB!$I$2:$I$1048576, MATCH(W2943, CFB!$W$2:$W$1048576, 0)):INDEX(CFB!$I$2:$I$1048576, MATCH(W2943, CFB!$W$2:$W$1048576, 0) + COUNTIF(CFB!$W$2:$W$1048576, W2943) - 1), 0)</f>
        <v>80</v>
      </c>
      <c r="M2943" s="2">
        <f>_xlfn.RANK.EQ(J2943, INDEX(CFB!$J$2:$J$1048576, MATCH(W2943, CFB!$W$2:$W$1048576, 0)):INDEX(CFB!$J$2:$J$1048576, MATCH(W2943, CFB!$W$2:$W$1048576, 0) + COUNTIF(CFB!$W$2:$W$1048576, W2943) - 1))</f>
        <v>55</v>
      </c>
      <c r="N2943" s="2">
        <f>RANK(K2943, INDEX(CFB!$K$2:$K$1048576, MATCH(W2943, CFB!$W$2:$W$1048576, 0)):INDEX(CFB!$K$2:$K$1048576, MATCH(W2943, CFB!$W$2:$W$1048576, 0) + COUNTIF(CFB!$W$2:$W$1048576, W2943) - 1))</f>
        <v>71</v>
      </c>
      <c r="O2943">
        <v>35.01</v>
      </c>
      <c r="P2943">
        <v>13.06</v>
      </c>
      <c r="Q2943">
        <v>7.74</v>
      </c>
      <c r="R2943">
        <v>4.4000000000000004</v>
      </c>
      <c r="S2943">
        <v>5.42</v>
      </c>
      <c r="T2943">
        <v>2.5099999999999998</v>
      </c>
      <c r="U2943">
        <v>6.31</v>
      </c>
      <c r="V2943">
        <v>3.26</v>
      </c>
      <c r="W2943">
        <v>2001</v>
      </c>
      <c r="X2943">
        <f t="shared" si="89"/>
        <v>0</v>
      </c>
    </row>
    <row r="2944" spans="1:24" ht="12.75" hidden="1" customHeight="1" x14ac:dyDescent="0.45">
      <c r="A2944">
        <v>72</v>
      </c>
      <c r="B2944" t="s">
        <v>120</v>
      </c>
      <c r="C2944" t="s">
        <v>180</v>
      </c>
      <c r="D2944" s="2" t="str">
        <f t="shared" si="88"/>
        <v>Arizona2001</v>
      </c>
      <c r="F2944">
        <v>5</v>
      </c>
      <c r="G2944">
        <v>6</v>
      </c>
      <c r="H2944" s="2">
        <v>0</v>
      </c>
      <c r="I2944">
        <v>3.74</v>
      </c>
      <c r="J2944">
        <v>-5.08</v>
      </c>
      <c r="K2944">
        <v>-1.33</v>
      </c>
      <c r="L2944" s="2">
        <f>_xlfn.RANK.EQ(I2944, INDEX(CFB!$I$2:$I$1048576, MATCH(W2944, CFB!$W$2:$W$1048576, 0)):INDEX(CFB!$I$2:$I$1048576, MATCH(W2944, CFB!$W$2:$W$1048576, 0) + COUNTIF(CFB!$W$2:$W$1048576, W2944) - 1), 0)</f>
        <v>33</v>
      </c>
      <c r="M2944" s="2">
        <f>_xlfn.RANK.EQ(J2944, INDEX(CFB!$J$2:$J$1048576, MATCH(W2944, CFB!$W$2:$W$1048576, 0)):INDEX(CFB!$J$2:$J$1048576, MATCH(W2944, CFB!$W$2:$W$1048576, 0) + COUNTIF(CFB!$W$2:$W$1048576, W2944) - 1))</f>
        <v>89</v>
      </c>
      <c r="N2944" s="2">
        <f>RANK(K2944, INDEX(CFB!$K$2:$K$1048576, MATCH(W2944, CFB!$W$2:$W$1048576, 0)):INDEX(CFB!$K$2:$K$1048576, MATCH(W2944, CFB!$W$2:$W$1048576, 0) + COUNTIF(CFB!$W$2:$W$1048576, W2944) - 1))</f>
        <v>72</v>
      </c>
      <c r="O2944">
        <v>40.49</v>
      </c>
      <c r="P2944">
        <v>21.36</v>
      </c>
      <c r="Q2944">
        <v>9.15</v>
      </c>
      <c r="R2944">
        <v>5.07</v>
      </c>
      <c r="S2944">
        <v>5.19</v>
      </c>
      <c r="T2944">
        <v>2.57</v>
      </c>
      <c r="U2944">
        <v>7.12</v>
      </c>
      <c r="V2944">
        <v>3.65</v>
      </c>
      <c r="W2944">
        <v>2001</v>
      </c>
      <c r="X2944">
        <f t="shared" si="89"/>
        <v>0</v>
      </c>
    </row>
    <row r="2945" spans="1:24" ht="12.75" hidden="1" customHeight="1" x14ac:dyDescent="0.45">
      <c r="A2945">
        <v>73</v>
      </c>
      <c r="B2945" t="s">
        <v>46</v>
      </c>
      <c r="C2945" t="s">
        <v>182</v>
      </c>
      <c r="D2945" s="2" t="str">
        <f t="shared" si="88"/>
        <v>Missouri2001</v>
      </c>
      <c r="F2945">
        <v>4</v>
      </c>
      <c r="G2945">
        <v>7</v>
      </c>
      <c r="H2945" s="2">
        <v>0</v>
      </c>
      <c r="I2945">
        <v>-0.86</v>
      </c>
      <c r="J2945">
        <v>-1</v>
      </c>
      <c r="K2945">
        <v>-1.86</v>
      </c>
      <c r="L2945" s="2">
        <f>_xlfn.RANK.EQ(I2945, INDEX(CFB!$I$2:$I$1048576, MATCH(W2945, CFB!$W$2:$W$1048576, 0)):INDEX(CFB!$I$2:$I$1048576, MATCH(W2945, CFB!$W$2:$W$1048576, 0) + COUNTIF(CFB!$W$2:$W$1048576, W2945) - 1), 0)</f>
        <v>72</v>
      </c>
      <c r="M2945" s="2">
        <f>_xlfn.RANK.EQ(J2945, INDEX(CFB!$J$2:$J$1048576, MATCH(W2945, CFB!$W$2:$W$1048576, 0)):INDEX(CFB!$J$2:$J$1048576, MATCH(W2945, CFB!$W$2:$W$1048576, 0) + COUNTIF(CFB!$W$2:$W$1048576, W2945) - 1))</f>
        <v>67</v>
      </c>
      <c r="N2945" s="2">
        <f>RANK(K2945, INDEX(CFB!$K$2:$K$1048576, MATCH(W2945, CFB!$W$2:$W$1048576, 0)):INDEX(CFB!$K$2:$K$1048576, MATCH(W2945, CFB!$W$2:$W$1048576, 0) + COUNTIF(CFB!$W$2:$W$1048576, W2945) - 1))</f>
        <v>73</v>
      </c>
      <c r="O2945">
        <v>36.78</v>
      </c>
      <c r="P2945">
        <v>15.69</v>
      </c>
      <c r="Q2945">
        <v>6.99</v>
      </c>
      <c r="R2945">
        <v>6.25</v>
      </c>
      <c r="S2945">
        <v>5.83</v>
      </c>
      <c r="T2945">
        <v>3.27</v>
      </c>
      <c r="U2945">
        <v>6.42</v>
      </c>
      <c r="V2945">
        <v>4.26</v>
      </c>
      <c r="W2945">
        <v>2001</v>
      </c>
      <c r="X2945">
        <f t="shared" si="89"/>
        <v>0</v>
      </c>
    </row>
    <row r="2946" spans="1:24" ht="12.75" hidden="1" customHeight="1" x14ac:dyDescent="0.45">
      <c r="A2946">
        <v>74</v>
      </c>
      <c r="B2946" t="s">
        <v>93</v>
      </c>
      <c r="C2946" t="s">
        <v>23</v>
      </c>
      <c r="D2946" s="2" t="str">
        <f t="shared" si="88"/>
        <v>Virginia2001</v>
      </c>
      <c r="F2946">
        <v>5</v>
      </c>
      <c r="G2946">
        <v>7</v>
      </c>
      <c r="H2946" s="2">
        <v>0</v>
      </c>
      <c r="I2946">
        <v>-1.97</v>
      </c>
      <c r="J2946">
        <v>7.0000000000000007E-2</v>
      </c>
      <c r="K2946">
        <v>-1.91</v>
      </c>
      <c r="L2946" s="2">
        <f>_xlfn.RANK.EQ(I2946, INDEX(CFB!$I$2:$I$1048576, MATCH(W2946, CFB!$W$2:$W$1048576, 0)):INDEX(CFB!$I$2:$I$1048576, MATCH(W2946, CFB!$W$2:$W$1048576, 0) + COUNTIF(CFB!$W$2:$W$1048576, W2946) - 1), 0)</f>
        <v>78</v>
      </c>
      <c r="M2946" s="2">
        <f>_xlfn.RANK.EQ(J2946, INDEX(CFB!$J$2:$J$1048576, MATCH(W2946, CFB!$W$2:$W$1048576, 0)):INDEX(CFB!$J$2:$J$1048576, MATCH(W2946, CFB!$W$2:$W$1048576, 0) + COUNTIF(CFB!$W$2:$W$1048576, W2946) - 1))</f>
        <v>58</v>
      </c>
      <c r="N2946" s="2">
        <f>RANK(K2946, INDEX(CFB!$K$2:$K$1048576, MATCH(W2946, CFB!$W$2:$W$1048576, 0)):INDEX(CFB!$K$2:$K$1048576, MATCH(W2946, CFB!$W$2:$W$1048576, 0) + COUNTIF(CFB!$W$2:$W$1048576, W2946) - 1))</f>
        <v>74</v>
      </c>
      <c r="O2946">
        <v>34.36</v>
      </c>
      <c r="P2946">
        <v>13.54</v>
      </c>
      <c r="Q2946">
        <v>7.96</v>
      </c>
      <c r="R2946">
        <v>5.97</v>
      </c>
      <c r="S2946">
        <v>4.62</v>
      </c>
      <c r="T2946">
        <v>3.3</v>
      </c>
      <c r="U2946">
        <v>6.5</v>
      </c>
      <c r="V2946">
        <v>4.2</v>
      </c>
      <c r="W2946">
        <v>2001</v>
      </c>
      <c r="X2946">
        <f t="shared" si="89"/>
        <v>0</v>
      </c>
    </row>
    <row r="2947" spans="1:24" ht="12.75" hidden="1" customHeight="1" x14ac:dyDescent="0.45">
      <c r="A2947">
        <v>75</v>
      </c>
      <c r="B2947" t="s">
        <v>135</v>
      </c>
      <c r="C2947" t="s">
        <v>100</v>
      </c>
      <c r="D2947" s="2" t="str">
        <f t="shared" ref="D2947:D3010" si="90">_xlfn.CONCAT(B2947, W2947)</f>
        <v>UAB2001</v>
      </c>
      <c r="F2947">
        <v>6</v>
      </c>
      <c r="G2947">
        <v>5</v>
      </c>
      <c r="H2947" s="2">
        <v>0</v>
      </c>
      <c r="I2947">
        <v>-5.88</v>
      </c>
      <c r="J2947">
        <v>3.72</v>
      </c>
      <c r="K2947">
        <v>-2.15</v>
      </c>
      <c r="L2947" s="2">
        <f>_xlfn.RANK.EQ(I2947, INDEX(CFB!$I$2:$I$1048576, MATCH(W2947, CFB!$W$2:$W$1048576, 0)):INDEX(CFB!$I$2:$I$1048576, MATCH(W2947, CFB!$W$2:$W$1048576, 0) + COUNTIF(CFB!$W$2:$W$1048576, W2947) - 1), 0)</f>
        <v>99</v>
      </c>
      <c r="M2947" s="2">
        <f>_xlfn.RANK.EQ(J2947, INDEX(CFB!$J$2:$J$1048576, MATCH(W2947, CFB!$W$2:$W$1048576, 0)):INDEX(CFB!$J$2:$J$1048576, MATCH(W2947, CFB!$W$2:$W$1048576, 0) + COUNTIF(CFB!$W$2:$W$1048576, W2947) - 1))</f>
        <v>39</v>
      </c>
      <c r="N2947" s="2">
        <f>RANK(K2947, INDEX(CFB!$K$2:$K$1048576, MATCH(W2947, CFB!$W$2:$W$1048576, 0)):INDEX(CFB!$K$2:$K$1048576, MATCH(W2947, CFB!$W$2:$W$1048576, 0) + COUNTIF(CFB!$W$2:$W$1048576, W2947) - 1))</f>
        <v>75</v>
      </c>
      <c r="O2947">
        <v>33.21</v>
      </c>
      <c r="P2947">
        <v>9.0500000000000007</v>
      </c>
      <c r="Q2947">
        <v>6.92</v>
      </c>
      <c r="R2947">
        <v>4.62</v>
      </c>
      <c r="S2947">
        <v>4.58</v>
      </c>
      <c r="T2947">
        <v>1.28</v>
      </c>
      <c r="U2947">
        <v>5.56</v>
      </c>
      <c r="V2947">
        <v>2.89</v>
      </c>
      <c r="W2947">
        <v>2001</v>
      </c>
      <c r="X2947">
        <f t="shared" ref="X2947:X3010" si="91">IF(E2947=1, 1,0)</f>
        <v>0</v>
      </c>
    </row>
    <row r="2948" spans="1:24" ht="12.75" hidden="1" customHeight="1" x14ac:dyDescent="0.45">
      <c r="A2948">
        <v>76</v>
      </c>
      <c r="B2948" t="s">
        <v>81</v>
      </c>
      <c r="C2948" t="s">
        <v>100</v>
      </c>
      <c r="D2948" s="2" t="str">
        <f t="shared" si="90"/>
        <v>Cincinnati2001</v>
      </c>
      <c r="F2948">
        <v>7</v>
      </c>
      <c r="G2948">
        <v>5</v>
      </c>
      <c r="H2948" s="2">
        <v>0</v>
      </c>
      <c r="I2948">
        <v>-7.0000000000000007E-2</v>
      </c>
      <c r="J2948">
        <v>-2.17</v>
      </c>
      <c r="K2948">
        <v>-2.2400000000000002</v>
      </c>
      <c r="L2948" s="2">
        <f>_xlfn.RANK.EQ(I2948, INDEX(CFB!$I$2:$I$1048576, MATCH(W2948, CFB!$W$2:$W$1048576, 0)):INDEX(CFB!$I$2:$I$1048576, MATCH(W2948, CFB!$W$2:$W$1048576, 0) + COUNTIF(CFB!$W$2:$W$1048576, W2948) - 1), 0)</f>
        <v>60</v>
      </c>
      <c r="M2948" s="2">
        <f>_xlfn.RANK.EQ(J2948, INDEX(CFB!$J$2:$J$1048576, MATCH(W2948, CFB!$W$2:$W$1048576, 0)):INDEX(CFB!$J$2:$J$1048576, MATCH(W2948, CFB!$W$2:$W$1048576, 0) + COUNTIF(CFB!$W$2:$W$1048576, W2948) - 1))</f>
        <v>77</v>
      </c>
      <c r="N2948" s="2">
        <f>RANK(K2948, INDEX(CFB!$K$2:$K$1048576, MATCH(W2948, CFB!$W$2:$W$1048576, 0)):INDEX(CFB!$K$2:$K$1048576, MATCH(W2948, CFB!$W$2:$W$1048576, 0) + COUNTIF(CFB!$W$2:$W$1048576, W2948) - 1))</f>
        <v>76</v>
      </c>
      <c r="O2948">
        <v>35.64</v>
      </c>
      <c r="P2948">
        <v>16.43</v>
      </c>
      <c r="Q2948">
        <v>8.91</v>
      </c>
      <c r="R2948">
        <v>6.11</v>
      </c>
      <c r="S2948">
        <v>4.5599999999999996</v>
      </c>
      <c r="T2948">
        <v>4</v>
      </c>
      <c r="U2948">
        <v>6.67</v>
      </c>
      <c r="V2948">
        <v>4.67</v>
      </c>
      <c r="W2948">
        <v>2001</v>
      </c>
      <c r="X2948">
        <f t="shared" si="91"/>
        <v>0</v>
      </c>
    </row>
    <row r="2949" spans="1:24" ht="12.75" hidden="1" customHeight="1" x14ac:dyDescent="0.45">
      <c r="A2949">
        <v>77</v>
      </c>
      <c r="B2949" t="s">
        <v>152</v>
      </c>
      <c r="C2949" t="s">
        <v>174</v>
      </c>
      <c r="D2949" s="2" t="str">
        <f t="shared" si="90"/>
        <v>Middle Tennessee State2001</v>
      </c>
      <c r="F2949">
        <v>8</v>
      </c>
      <c r="G2949">
        <v>3</v>
      </c>
      <c r="H2949" s="2">
        <v>0</v>
      </c>
      <c r="I2949">
        <v>2.9</v>
      </c>
      <c r="J2949">
        <v>-5.22</v>
      </c>
      <c r="K2949">
        <v>-2.3199999999999998</v>
      </c>
      <c r="L2949" s="2">
        <f>_xlfn.RANK.EQ(I2949, INDEX(CFB!$I$2:$I$1048576, MATCH(W2949, CFB!$W$2:$W$1048576, 0)):INDEX(CFB!$I$2:$I$1048576, MATCH(W2949, CFB!$W$2:$W$1048576, 0) + COUNTIF(CFB!$W$2:$W$1048576, W2949) - 1), 0)</f>
        <v>44</v>
      </c>
      <c r="M2949" s="2">
        <f>_xlfn.RANK.EQ(J2949, INDEX(CFB!$J$2:$J$1048576, MATCH(W2949, CFB!$W$2:$W$1048576, 0)):INDEX(CFB!$J$2:$J$1048576, MATCH(W2949, CFB!$W$2:$W$1048576, 0) + COUNTIF(CFB!$W$2:$W$1048576, W2949) - 1))</f>
        <v>90</v>
      </c>
      <c r="N2949" s="2">
        <f>RANK(K2949, INDEX(CFB!$K$2:$K$1048576, MATCH(W2949, CFB!$W$2:$W$1048576, 0)):INDEX(CFB!$K$2:$K$1048576, MATCH(W2949, CFB!$W$2:$W$1048576, 0) + COUNTIF(CFB!$W$2:$W$1048576, W2949) - 1))</f>
        <v>77</v>
      </c>
      <c r="O2949">
        <v>41.12</v>
      </c>
      <c r="P2949">
        <v>21.02</v>
      </c>
      <c r="Q2949">
        <v>8.99</v>
      </c>
      <c r="R2949">
        <v>6.55</v>
      </c>
      <c r="S2949">
        <v>6.08</v>
      </c>
      <c r="T2949">
        <v>3.47</v>
      </c>
      <c r="U2949">
        <v>7.45</v>
      </c>
      <c r="V2949">
        <v>4.7699999999999996</v>
      </c>
      <c r="W2949">
        <v>2001</v>
      </c>
      <c r="X2949">
        <f t="shared" si="91"/>
        <v>0</v>
      </c>
    </row>
    <row r="2950" spans="1:24" ht="12.75" hidden="1" customHeight="1" x14ac:dyDescent="0.45">
      <c r="A2950">
        <v>78</v>
      </c>
      <c r="B2950" t="s">
        <v>68</v>
      </c>
      <c r="C2950" t="s">
        <v>100</v>
      </c>
      <c r="D2950" s="2" t="str">
        <f t="shared" si="90"/>
        <v>Memphis2001</v>
      </c>
      <c r="F2950">
        <v>5</v>
      </c>
      <c r="G2950">
        <v>6</v>
      </c>
      <c r="H2950" s="2">
        <v>0</v>
      </c>
      <c r="I2950">
        <v>0.04</v>
      </c>
      <c r="J2950">
        <v>-3.14</v>
      </c>
      <c r="K2950">
        <v>-3.09</v>
      </c>
      <c r="L2950" s="2">
        <f>_xlfn.RANK.EQ(I2950, INDEX(CFB!$I$2:$I$1048576, MATCH(W2950, CFB!$W$2:$W$1048576, 0)):INDEX(CFB!$I$2:$I$1048576, MATCH(W2950, CFB!$W$2:$W$1048576, 0) + COUNTIF(CFB!$W$2:$W$1048576, W2950) - 1), 0)</f>
        <v>59</v>
      </c>
      <c r="M2950" s="2">
        <f>_xlfn.RANK.EQ(J2950, INDEX(CFB!$J$2:$J$1048576, MATCH(W2950, CFB!$W$2:$W$1048576, 0)):INDEX(CFB!$J$2:$J$1048576, MATCH(W2950, CFB!$W$2:$W$1048576, 0) + COUNTIF(CFB!$W$2:$W$1048576, W2950) - 1))</f>
        <v>80</v>
      </c>
      <c r="N2950" s="2">
        <f>RANK(K2950, INDEX(CFB!$K$2:$K$1048576, MATCH(W2950, CFB!$W$2:$W$1048576, 0)):INDEX(CFB!$K$2:$K$1048576, MATCH(W2950, CFB!$W$2:$W$1048576, 0) + COUNTIF(CFB!$W$2:$W$1048576, W2950) - 1))</f>
        <v>78</v>
      </c>
      <c r="O2950">
        <v>38.29</v>
      </c>
      <c r="P2950">
        <v>16.04</v>
      </c>
      <c r="Q2950">
        <v>7.73</v>
      </c>
      <c r="R2950">
        <v>5.4</v>
      </c>
      <c r="S2950">
        <v>4.8499999999999996</v>
      </c>
      <c r="T2950">
        <v>3.15</v>
      </c>
      <c r="U2950">
        <v>6.21</v>
      </c>
      <c r="V2950">
        <v>4.0199999999999996</v>
      </c>
      <c r="W2950">
        <v>2001</v>
      </c>
      <c r="X2950">
        <f t="shared" si="91"/>
        <v>0</v>
      </c>
    </row>
    <row r="2951" spans="1:24" ht="12.75" hidden="1" customHeight="1" x14ac:dyDescent="0.45">
      <c r="A2951">
        <v>79</v>
      </c>
      <c r="B2951" t="s">
        <v>87</v>
      </c>
      <c r="C2951" t="s">
        <v>161</v>
      </c>
      <c r="D2951" s="2" t="str">
        <f t="shared" si="90"/>
        <v>Northern Illinois2001</v>
      </c>
      <c r="F2951">
        <v>6</v>
      </c>
      <c r="G2951">
        <v>5</v>
      </c>
      <c r="H2951" s="2">
        <v>0</v>
      </c>
      <c r="I2951">
        <v>-0.79</v>
      </c>
      <c r="J2951">
        <v>-2.89</v>
      </c>
      <c r="K2951">
        <v>-3.67</v>
      </c>
      <c r="L2951" s="2">
        <f>_xlfn.RANK.EQ(I2951, INDEX(CFB!$I$2:$I$1048576, MATCH(W2951, CFB!$W$2:$W$1048576, 0)):INDEX(CFB!$I$2:$I$1048576, MATCH(W2951, CFB!$W$2:$W$1048576, 0) + COUNTIF(CFB!$W$2:$W$1048576, W2951) - 1), 0)</f>
        <v>69</v>
      </c>
      <c r="M2951" s="2">
        <f>_xlfn.RANK.EQ(J2951, INDEX(CFB!$J$2:$J$1048576, MATCH(W2951, CFB!$W$2:$W$1048576, 0)):INDEX(CFB!$J$2:$J$1048576, MATCH(W2951, CFB!$W$2:$W$1048576, 0) + COUNTIF(CFB!$W$2:$W$1048576, W2951) - 1))</f>
        <v>79</v>
      </c>
      <c r="N2951" s="2">
        <f>RANK(K2951, INDEX(CFB!$K$2:$K$1048576, MATCH(W2951, CFB!$W$2:$W$1048576, 0)):INDEX(CFB!$K$2:$K$1048576, MATCH(W2951, CFB!$W$2:$W$1048576, 0) + COUNTIF(CFB!$W$2:$W$1048576, W2951) - 1))</f>
        <v>79</v>
      </c>
      <c r="O2951">
        <v>35.21</v>
      </c>
      <c r="P2951">
        <v>17.41</v>
      </c>
      <c r="Q2951">
        <v>7.24</v>
      </c>
      <c r="R2951">
        <v>6.34</v>
      </c>
      <c r="S2951">
        <v>4.07</v>
      </c>
      <c r="T2951">
        <v>2.9</v>
      </c>
      <c r="U2951">
        <v>5.56</v>
      </c>
      <c r="V2951">
        <v>4.24</v>
      </c>
      <c r="W2951">
        <v>2001</v>
      </c>
      <c r="X2951">
        <f t="shared" si="91"/>
        <v>0</v>
      </c>
    </row>
    <row r="2952" spans="1:24" ht="12.75" hidden="1" customHeight="1" x14ac:dyDescent="0.45">
      <c r="A2952">
        <v>80</v>
      </c>
      <c r="B2952" t="s">
        <v>61</v>
      </c>
      <c r="C2952" t="s">
        <v>100</v>
      </c>
      <c r="D2952" s="2" t="str">
        <f t="shared" si="90"/>
        <v>Texas Christian2001</v>
      </c>
      <c r="F2952">
        <v>6</v>
      </c>
      <c r="G2952">
        <v>6</v>
      </c>
      <c r="H2952" s="2">
        <v>0</v>
      </c>
      <c r="I2952">
        <v>-2.0699999999999998</v>
      </c>
      <c r="J2952">
        <v>-1.72</v>
      </c>
      <c r="K2952">
        <v>-3.79</v>
      </c>
      <c r="L2952" s="2">
        <f>_xlfn.RANK.EQ(I2952, INDEX(CFB!$I$2:$I$1048576, MATCH(W2952, CFB!$W$2:$W$1048576, 0)):INDEX(CFB!$I$2:$I$1048576, MATCH(W2952, CFB!$W$2:$W$1048576, 0) + COUNTIF(CFB!$W$2:$W$1048576, W2952) - 1), 0)</f>
        <v>79</v>
      </c>
      <c r="M2952" s="2">
        <f>_xlfn.RANK.EQ(J2952, INDEX(CFB!$J$2:$J$1048576, MATCH(W2952, CFB!$W$2:$W$1048576, 0)):INDEX(CFB!$J$2:$J$1048576, MATCH(W2952, CFB!$W$2:$W$1048576, 0) + COUNTIF(CFB!$W$2:$W$1048576, W2952) - 1))</f>
        <v>72</v>
      </c>
      <c r="N2952" s="2">
        <f>RANK(K2952, INDEX(CFB!$K$2:$K$1048576, MATCH(W2952, CFB!$W$2:$W$1048576, 0)):INDEX(CFB!$K$2:$K$1048576, MATCH(W2952, CFB!$W$2:$W$1048576, 0) + COUNTIF(CFB!$W$2:$W$1048576, W2952) - 1))</f>
        <v>80</v>
      </c>
      <c r="O2952">
        <v>34.549999999999997</v>
      </c>
      <c r="P2952">
        <v>15.02</v>
      </c>
      <c r="Q2952">
        <v>8.57</v>
      </c>
      <c r="R2952">
        <v>6.79</v>
      </c>
      <c r="S2952">
        <v>4.13</v>
      </c>
      <c r="T2952">
        <v>1.93</v>
      </c>
      <c r="U2952">
        <v>6.15</v>
      </c>
      <c r="V2952">
        <v>4.09</v>
      </c>
      <c r="W2952">
        <v>2001</v>
      </c>
      <c r="X2952">
        <f t="shared" si="91"/>
        <v>0</v>
      </c>
    </row>
    <row r="2953" spans="1:24" ht="12.75" hidden="1" customHeight="1" x14ac:dyDescent="0.45">
      <c r="A2953">
        <v>81</v>
      </c>
      <c r="B2953" t="s">
        <v>117</v>
      </c>
      <c r="C2953" t="s">
        <v>161</v>
      </c>
      <c r="D2953" s="2" t="str">
        <f t="shared" si="90"/>
        <v>Western Michigan2001</v>
      </c>
      <c r="F2953">
        <v>5</v>
      </c>
      <c r="G2953">
        <v>6</v>
      </c>
      <c r="H2953" s="2">
        <v>0</v>
      </c>
      <c r="I2953">
        <v>-3.73</v>
      </c>
      <c r="J2953">
        <v>-0.46</v>
      </c>
      <c r="K2953">
        <v>-4.1900000000000004</v>
      </c>
      <c r="L2953" s="2">
        <f>_xlfn.RANK.EQ(I2953, INDEX(CFB!$I$2:$I$1048576, MATCH(W2953, CFB!$W$2:$W$1048576, 0)):INDEX(CFB!$I$2:$I$1048576, MATCH(W2953, CFB!$W$2:$W$1048576, 0) + COUNTIF(CFB!$W$2:$W$1048576, W2953) - 1), 0)</f>
        <v>88</v>
      </c>
      <c r="M2953" s="2">
        <f>_xlfn.RANK.EQ(J2953, INDEX(CFB!$J$2:$J$1048576, MATCH(W2953, CFB!$W$2:$W$1048576, 0)):INDEX(CFB!$J$2:$J$1048576, MATCH(W2953, CFB!$W$2:$W$1048576, 0) + COUNTIF(CFB!$W$2:$W$1048576, W2953) - 1))</f>
        <v>62</v>
      </c>
      <c r="N2953" s="2">
        <f>RANK(K2953, INDEX(CFB!$K$2:$K$1048576, MATCH(W2953, CFB!$W$2:$W$1048576, 0)):INDEX(CFB!$K$2:$K$1048576, MATCH(W2953, CFB!$W$2:$W$1048576, 0) + COUNTIF(CFB!$W$2:$W$1048576, W2953) - 1))</f>
        <v>81</v>
      </c>
      <c r="O2953">
        <v>34.29</v>
      </c>
      <c r="P2953">
        <v>15.44</v>
      </c>
      <c r="Q2953">
        <v>7.68</v>
      </c>
      <c r="R2953">
        <v>6.04</v>
      </c>
      <c r="S2953">
        <v>4.2</v>
      </c>
      <c r="T2953">
        <v>3.41</v>
      </c>
      <c r="U2953">
        <v>6.22</v>
      </c>
      <c r="V2953">
        <v>4.28</v>
      </c>
      <c r="W2953">
        <v>2001</v>
      </c>
      <c r="X2953">
        <f t="shared" si="91"/>
        <v>0</v>
      </c>
    </row>
    <row r="2954" spans="1:24" ht="12.75" hidden="1" customHeight="1" x14ac:dyDescent="0.45">
      <c r="A2954">
        <v>82</v>
      </c>
      <c r="B2954" t="s">
        <v>128</v>
      </c>
      <c r="C2954" t="s">
        <v>12</v>
      </c>
      <c r="D2954" s="2" t="str">
        <f t="shared" si="90"/>
        <v>Troy2001</v>
      </c>
      <c r="F2954">
        <v>7</v>
      </c>
      <c r="G2954">
        <v>4</v>
      </c>
      <c r="H2954" s="2">
        <v>0</v>
      </c>
      <c r="I2954">
        <v>-3.59</v>
      </c>
      <c r="J2954">
        <v>-0.73</v>
      </c>
      <c r="K2954">
        <v>-4.32</v>
      </c>
      <c r="L2954" s="2">
        <f>_xlfn.RANK.EQ(I2954, INDEX(CFB!$I$2:$I$1048576, MATCH(W2954, CFB!$W$2:$W$1048576, 0)):INDEX(CFB!$I$2:$I$1048576, MATCH(W2954, CFB!$W$2:$W$1048576, 0) + COUNTIF(CFB!$W$2:$W$1048576, W2954) - 1), 0)</f>
        <v>85</v>
      </c>
      <c r="M2954" s="2">
        <f>_xlfn.RANK.EQ(J2954, INDEX(CFB!$J$2:$J$1048576, MATCH(W2954, CFB!$W$2:$W$1048576, 0)):INDEX(CFB!$J$2:$J$1048576, MATCH(W2954, CFB!$W$2:$W$1048576, 0) + COUNTIF(CFB!$W$2:$W$1048576, W2954) - 1))</f>
        <v>65</v>
      </c>
      <c r="N2954" s="2">
        <f>RANK(K2954, INDEX(CFB!$K$2:$K$1048576, MATCH(W2954, CFB!$W$2:$W$1048576, 0)):INDEX(CFB!$K$2:$K$1048576, MATCH(W2954, CFB!$W$2:$W$1048576, 0) + COUNTIF(CFB!$W$2:$W$1048576, W2954) - 1))</f>
        <v>82</v>
      </c>
      <c r="O2954">
        <v>31.92</v>
      </c>
      <c r="P2954">
        <v>15.84</v>
      </c>
      <c r="Q2954">
        <v>7.94</v>
      </c>
      <c r="R2954">
        <v>6.4</v>
      </c>
      <c r="S2954">
        <v>3.71</v>
      </c>
      <c r="T2954">
        <v>2.95</v>
      </c>
      <c r="U2954">
        <v>5.67</v>
      </c>
      <c r="V2954">
        <v>4.2</v>
      </c>
      <c r="W2954">
        <v>2001</v>
      </c>
      <c r="X2954">
        <f t="shared" si="91"/>
        <v>0</v>
      </c>
    </row>
    <row r="2955" spans="1:24" ht="12.75" hidden="1" customHeight="1" x14ac:dyDescent="0.45">
      <c r="A2955">
        <v>83</v>
      </c>
      <c r="B2955" t="s">
        <v>129</v>
      </c>
      <c r="C2955" t="s">
        <v>178</v>
      </c>
      <c r="D2955" s="2" t="str">
        <f t="shared" si="90"/>
        <v>Rice2001</v>
      </c>
      <c r="F2955">
        <v>8</v>
      </c>
      <c r="G2955">
        <v>4</v>
      </c>
      <c r="H2955" s="2">
        <v>0</v>
      </c>
      <c r="I2955">
        <v>-1.79</v>
      </c>
      <c r="J2955">
        <v>-2.56</v>
      </c>
      <c r="K2955">
        <v>-4.3499999999999996</v>
      </c>
      <c r="L2955" s="2">
        <f>_xlfn.RANK.EQ(I2955, INDEX(CFB!$I$2:$I$1048576, MATCH(W2955, CFB!$W$2:$W$1048576, 0)):INDEX(CFB!$I$2:$I$1048576, MATCH(W2955, CFB!$W$2:$W$1048576, 0) + COUNTIF(CFB!$W$2:$W$1048576, W2955) - 1), 0)</f>
        <v>76</v>
      </c>
      <c r="M2955" s="2">
        <f>_xlfn.RANK.EQ(J2955, INDEX(CFB!$J$2:$J$1048576, MATCH(W2955, CFB!$W$2:$W$1048576, 0)):INDEX(CFB!$J$2:$J$1048576, MATCH(W2955, CFB!$W$2:$W$1048576, 0) + COUNTIF(CFB!$W$2:$W$1048576, W2955) - 1))</f>
        <v>78</v>
      </c>
      <c r="N2955" s="2">
        <f>RANK(K2955, INDEX(CFB!$K$2:$K$1048576, MATCH(W2955, CFB!$W$2:$W$1048576, 0)):INDEX(CFB!$K$2:$K$1048576, MATCH(W2955, CFB!$W$2:$W$1048576, 0) + COUNTIF(CFB!$W$2:$W$1048576, W2955) - 1))</f>
        <v>83</v>
      </c>
      <c r="O2955">
        <v>33.1</v>
      </c>
      <c r="P2955">
        <v>18.329999999999998</v>
      </c>
      <c r="Q2955">
        <v>8.3800000000000008</v>
      </c>
      <c r="R2955">
        <v>6.7</v>
      </c>
      <c r="S2955">
        <v>4.96</v>
      </c>
      <c r="T2955">
        <v>2.97</v>
      </c>
      <c r="U2955">
        <v>5.98</v>
      </c>
      <c r="V2955">
        <v>4.59</v>
      </c>
      <c r="W2955">
        <v>2001</v>
      </c>
      <c r="X2955">
        <f t="shared" si="91"/>
        <v>0</v>
      </c>
    </row>
    <row r="2956" spans="1:24" ht="12.75" hidden="1" customHeight="1" x14ac:dyDescent="0.45">
      <c r="A2956">
        <v>84</v>
      </c>
      <c r="B2956" t="s">
        <v>144</v>
      </c>
      <c r="C2956" t="s">
        <v>179</v>
      </c>
      <c r="D2956" s="2" t="str">
        <f t="shared" si="90"/>
        <v>Temple2001</v>
      </c>
      <c r="F2956">
        <v>4</v>
      </c>
      <c r="G2956">
        <v>7</v>
      </c>
      <c r="H2956" s="2">
        <v>0</v>
      </c>
      <c r="I2956">
        <v>-6.22</v>
      </c>
      <c r="J2956">
        <v>1.59</v>
      </c>
      <c r="K2956">
        <v>-4.63</v>
      </c>
      <c r="L2956" s="2">
        <f>_xlfn.RANK.EQ(I2956, INDEX(CFB!$I$2:$I$1048576, MATCH(W2956, CFB!$W$2:$W$1048576, 0)):INDEX(CFB!$I$2:$I$1048576, MATCH(W2956, CFB!$W$2:$W$1048576, 0) + COUNTIF(CFB!$W$2:$W$1048576, W2956) - 1), 0)</f>
        <v>101</v>
      </c>
      <c r="M2956" s="2">
        <f>_xlfn.RANK.EQ(J2956, INDEX(CFB!$J$2:$J$1048576, MATCH(W2956, CFB!$W$2:$W$1048576, 0)):INDEX(CFB!$J$2:$J$1048576, MATCH(W2956, CFB!$W$2:$W$1048576, 0) + COUNTIF(CFB!$W$2:$W$1048576, W2956) - 1))</f>
        <v>49</v>
      </c>
      <c r="N2956" s="2">
        <f>RANK(K2956, INDEX(CFB!$K$2:$K$1048576, MATCH(W2956, CFB!$W$2:$W$1048576, 0)):INDEX(CFB!$K$2:$K$1048576, MATCH(W2956, CFB!$W$2:$W$1048576, 0) + COUNTIF(CFB!$W$2:$W$1048576, W2956) - 1))</f>
        <v>84</v>
      </c>
      <c r="O2956">
        <v>32.03</v>
      </c>
      <c r="P2956">
        <v>15.5</v>
      </c>
      <c r="Q2956">
        <v>6.9</v>
      </c>
      <c r="R2956">
        <v>5.36</v>
      </c>
      <c r="S2956">
        <v>4.41</v>
      </c>
      <c r="T2956">
        <v>2.3199999999999998</v>
      </c>
      <c r="U2956">
        <v>5.69</v>
      </c>
      <c r="V2956">
        <v>3.58</v>
      </c>
      <c r="W2956">
        <v>2001</v>
      </c>
      <c r="X2956">
        <f t="shared" si="91"/>
        <v>0</v>
      </c>
    </row>
    <row r="2957" spans="1:24" ht="12.75" hidden="1" customHeight="1" x14ac:dyDescent="0.45">
      <c r="A2957">
        <v>85</v>
      </c>
      <c r="B2957" t="s">
        <v>153</v>
      </c>
      <c r="C2957" t="s">
        <v>162</v>
      </c>
      <c r="D2957" s="2" t="str">
        <f t="shared" si="90"/>
        <v>Kent State2001</v>
      </c>
      <c r="F2957">
        <v>6</v>
      </c>
      <c r="G2957">
        <v>5</v>
      </c>
      <c r="H2957" s="2">
        <v>0</v>
      </c>
      <c r="I2957">
        <v>-5.12</v>
      </c>
      <c r="J2957">
        <v>-0.3</v>
      </c>
      <c r="K2957">
        <v>-5.42</v>
      </c>
      <c r="L2957" s="2">
        <f>_xlfn.RANK.EQ(I2957, INDEX(CFB!$I$2:$I$1048576, MATCH(W2957, CFB!$W$2:$W$1048576, 0)):INDEX(CFB!$I$2:$I$1048576, MATCH(W2957, CFB!$W$2:$W$1048576, 0) + COUNTIF(CFB!$W$2:$W$1048576, W2957) - 1), 0)</f>
        <v>95</v>
      </c>
      <c r="M2957" s="2">
        <f>_xlfn.RANK.EQ(J2957, INDEX(CFB!$J$2:$J$1048576, MATCH(W2957, CFB!$W$2:$W$1048576, 0)):INDEX(CFB!$J$2:$J$1048576, MATCH(W2957, CFB!$W$2:$W$1048576, 0) + COUNTIF(CFB!$W$2:$W$1048576, W2957) - 1))</f>
        <v>61</v>
      </c>
      <c r="N2957" s="2">
        <f>RANK(K2957, INDEX(CFB!$K$2:$K$1048576, MATCH(W2957, CFB!$W$2:$W$1048576, 0)):INDEX(CFB!$K$2:$K$1048576, MATCH(W2957, CFB!$W$2:$W$1048576, 0) + COUNTIF(CFB!$W$2:$W$1048576, W2957) - 1))</f>
        <v>85</v>
      </c>
      <c r="O2957">
        <v>31.35</v>
      </c>
      <c r="P2957">
        <v>16.760000000000002</v>
      </c>
      <c r="Q2957">
        <v>6.67</v>
      </c>
      <c r="R2957">
        <v>5.61</v>
      </c>
      <c r="S2957">
        <v>6.2</v>
      </c>
      <c r="T2957">
        <v>3.4</v>
      </c>
      <c r="U2957">
        <v>6.56</v>
      </c>
      <c r="V2957">
        <v>4.18</v>
      </c>
      <c r="W2957">
        <v>2001</v>
      </c>
      <c r="X2957">
        <f t="shared" si="91"/>
        <v>0</v>
      </c>
    </row>
    <row r="2958" spans="1:24" ht="12.75" hidden="1" customHeight="1" x14ac:dyDescent="0.45">
      <c r="A2958">
        <v>86</v>
      </c>
      <c r="B2958" t="s">
        <v>55</v>
      </c>
      <c r="C2958" t="s">
        <v>182</v>
      </c>
      <c r="D2958" s="2" t="str">
        <f t="shared" si="90"/>
        <v>Kansas2001</v>
      </c>
      <c r="F2958">
        <v>3</v>
      </c>
      <c r="G2958">
        <v>8</v>
      </c>
      <c r="H2958" s="2">
        <v>0</v>
      </c>
      <c r="I2958">
        <v>-4.62</v>
      </c>
      <c r="J2958">
        <v>-1.27</v>
      </c>
      <c r="K2958">
        <v>-5.89</v>
      </c>
      <c r="L2958" s="2">
        <f>_xlfn.RANK.EQ(I2958, INDEX(CFB!$I$2:$I$1048576, MATCH(W2958, CFB!$W$2:$W$1048576, 0)):INDEX(CFB!$I$2:$I$1048576, MATCH(W2958, CFB!$W$2:$W$1048576, 0) + COUNTIF(CFB!$W$2:$W$1048576, W2958) - 1), 0)</f>
        <v>91</v>
      </c>
      <c r="M2958" s="2">
        <f>_xlfn.RANK.EQ(J2958, INDEX(CFB!$J$2:$J$1048576, MATCH(W2958, CFB!$W$2:$W$1048576, 0)):INDEX(CFB!$J$2:$J$1048576, MATCH(W2958, CFB!$W$2:$W$1048576, 0) + COUNTIF(CFB!$W$2:$W$1048576, W2958) - 1))</f>
        <v>69</v>
      </c>
      <c r="N2958" s="2">
        <f>RANK(K2958, INDEX(CFB!$K$2:$K$1048576, MATCH(W2958, CFB!$W$2:$W$1048576, 0)):INDEX(CFB!$K$2:$K$1048576, MATCH(W2958, CFB!$W$2:$W$1048576, 0) + COUNTIF(CFB!$W$2:$W$1048576, W2958) - 1))</f>
        <v>86</v>
      </c>
      <c r="O2958">
        <v>33.15</v>
      </c>
      <c r="P2958">
        <v>20.28</v>
      </c>
      <c r="Q2958">
        <v>7.79</v>
      </c>
      <c r="R2958">
        <v>5.13</v>
      </c>
      <c r="S2958">
        <v>4.13</v>
      </c>
      <c r="T2958">
        <v>3.57</v>
      </c>
      <c r="U2958">
        <v>5.68</v>
      </c>
      <c r="V2958">
        <v>4.04</v>
      </c>
      <c r="W2958">
        <v>2001</v>
      </c>
      <c r="X2958">
        <f t="shared" si="91"/>
        <v>0</v>
      </c>
    </row>
    <row r="2959" spans="1:24" ht="12.75" hidden="1" customHeight="1" x14ac:dyDescent="0.45">
      <c r="A2959">
        <v>87</v>
      </c>
      <c r="B2959" t="s">
        <v>131</v>
      </c>
      <c r="C2959" t="s">
        <v>31</v>
      </c>
      <c r="D2959" s="2" t="str">
        <f t="shared" si="90"/>
        <v>Air Force2001</v>
      </c>
      <c r="F2959">
        <v>6</v>
      </c>
      <c r="G2959">
        <v>6</v>
      </c>
      <c r="H2959" s="2">
        <v>0</v>
      </c>
      <c r="I2959">
        <v>0.64</v>
      </c>
      <c r="J2959">
        <v>-6.94</v>
      </c>
      <c r="K2959">
        <v>-6.3</v>
      </c>
      <c r="L2959" s="2">
        <f>_xlfn.RANK.EQ(I2959, INDEX(CFB!$I$2:$I$1048576, MATCH(W2959, CFB!$W$2:$W$1048576, 0)):INDEX(CFB!$I$2:$I$1048576, MATCH(W2959, CFB!$W$2:$W$1048576, 0) + COUNTIF(CFB!$W$2:$W$1048576, W2959) - 1), 0)</f>
        <v>54</v>
      </c>
      <c r="M2959" s="2">
        <f>_xlfn.RANK.EQ(J2959, INDEX(CFB!$J$2:$J$1048576, MATCH(W2959, CFB!$W$2:$W$1048576, 0)):INDEX(CFB!$J$2:$J$1048576, MATCH(W2959, CFB!$W$2:$W$1048576, 0) + COUNTIF(CFB!$W$2:$W$1048576, W2959) - 1))</f>
        <v>101</v>
      </c>
      <c r="N2959" s="2">
        <f>RANK(K2959, INDEX(CFB!$K$2:$K$1048576, MATCH(W2959, CFB!$W$2:$W$1048576, 0)):INDEX(CFB!$K$2:$K$1048576, MATCH(W2959, CFB!$W$2:$W$1048576, 0) + COUNTIF(CFB!$W$2:$W$1048576, W2959) - 1))</f>
        <v>87</v>
      </c>
      <c r="O2959">
        <v>38.32</v>
      </c>
      <c r="P2959">
        <v>23.08</v>
      </c>
      <c r="Q2959">
        <v>7.02</v>
      </c>
      <c r="R2959">
        <v>7.14</v>
      </c>
      <c r="S2959">
        <v>5.84</v>
      </c>
      <c r="T2959">
        <v>4.22</v>
      </c>
      <c r="U2959">
        <v>6.29</v>
      </c>
      <c r="V2959">
        <v>5.31</v>
      </c>
      <c r="W2959">
        <v>2001</v>
      </c>
      <c r="X2959">
        <f t="shared" si="91"/>
        <v>0</v>
      </c>
    </row>
    <row r="2960" spans="1:24" ht="12.75" hidden="1" customHeight="1" x14ac:dyDescent="0.45">
      <c r="A2960">
        <v>88</v>
      </c>
      <c r="B2960" t="s">
        <v>45</v>
      </c>
      <c r="C2960" t="s">
        <v>181</v>
      </c>
      <c r="D2960" s="2" t="str">
        <f t="shared" si="90"/>
        <v>Baylor2001</v>
      </c>
      <c r="F2960">
        <v>3</v>
      </c>
      <c r="G2960">
        <v>8</v>
      </c>
      <c r="H2960" s="2">
        <v>0</v>
      </c>
      <c r="I2960">
        <v>-5.35</v>
      </c>
      <c r="J2960">
        <v>-1.5</v>
      </c>
      <c r="K2960">
        <v>-6.84</v>
      </c>
      <c r="L2960" s="2">
        <f>_xlfn.RANK.EQ(I2960, INDEX(CFB!$I$2:$I$1048576, MATCH(W2960, CFB!$W$2:$W$1048576, 0)):INDEX(CFB!$I$2:$I$1048576, MATCH(W2960, CFB!$W$2:$W$1048576, 0) + COUNTIF(CFB!$W$2:$W$1048576, W2960) - 1), 0)</f>
        <v>96</v>
      </c>
      <c r="M2960" s="2">
        <f>_xlfn.RANK.EQ(J2960, INDEX(CFB!$J$2:$J$1048576, MATCH(W2960, CFB!$W$2:$W$1048576, 0)):INDEX(CFB!$J$2:$J$1048576, MATCH(W2960, CFB!$W$2:$W$1048576, 0) + COUNTIF(CFB!$W$2:$W$1048576, W2960) - 1))</f>
        <v>70</v>
      </c>
      <c r="N2960" s="2">
        <f>RANK(K2960, INDEX(CFB!$K$2:$K$1048576, MATCH(W2960, CFB!$W$2:$W$1048576, 0)):INDEX(CFB!$K$2:$K$1048576, MATCH(W2960, CFB!$W$2:$W$1048576, 0) + COUNTIF(CFB!$W$2:$W$1048576, W2960) - 1))</f>
        <v>88</v>
      </c>
      <c r="O2960">
        <v>34.020000000000003</v>
      </c>
      <c r="P2960">
        <v>19.899999999999999</v>
      </c>
      <c r="Q2960">
        <v>7.21</v>
      </c>
      <c r="R2960">
        <v>6.52</v>
      </c>
      <c r="S2960">
        <v>3.85</v>
      </c>
      <c r="T2960">
        <v>2.97</v>
      </c>
      <c r="U2960">
        <v>5.65</v>
      </c>
      <c r="V2960">
        <v>4.37</v>
      </c>
      <c r="W2960">
        <v>2001</v>
      </c>
      <c r="X2960">
        <f t="shared" si="91"/>
        <v>0</v>
      </c>
    </row>
    <row r="2961" spans="1:24" ht="12.75" hidden="1" customHeight="1" x14ac:dyDescent="0.45">
      <c r="A2961">
        <v>89</v>
      </c>
      <c r="B2961" t="s">
        <v>59</v>
      </c>
      <c r="C2961" t="s">
        <v>155</v>
      </c>
      <c r="D2961" s="2" t="str">
        <f t="shared" si="90"/>
        <v>Vanderbilt2001</v>
      </c>
      <c r="F2961">
        <v>2</v>
      </c>
      <c r="G2961">
        <v>9</v>
      </c>
      <c r="H2961" s="2">
        <v>0</v>
      </c>
      <c r="I2961">
        <v>-3.05</v>
      </c>
      <c r="J2961">
        <v>-4.05</v>
      </c>
      <c r="K2961">
        <v>-7.1</v>
      </c>
      <c r="L2961" s="2">
        <f>_xlfn.RANK.EQ(I2961, INDEX(CFB!$I$2:$I$1048576, MATCH(W2961, CFB!$W$2:$W$1048576, 0)):INDEX(CFB!$I$2:$I$1048576, MATCH(W2961, CFB!$W$2:$W$1048576, 0) + COUNTIF(CFB!$W$2:$W$1048576, W2961) - 1), 0)</f>
        <v>83</v>
      </c>
      <c r="M2961" s="2">
        <f>_xlfn.RANK.EQ(J2961, INDEX(CFB!$J$2:$J$1048576, MATCH(W2961, CFB!$W$2:$W$1048576, 0)):INDEX(CFB!$J$2:$J$1048576, MATCH(W2961, CFB!$W$2:$W$1048576, 0) + COUNTIF(CFB!$W$2:$W$1048576, W2961) - 1))</f>
        <v>85</v>
      </c>
      <c r="N2961" s="2">
        <f>RANK(K2961, INDEX(CFB!$K$2:$K$1048576, MATCH(W2961, CFB!$W$2:$W$1048576, 0)):INDEX(CFB!$K$2:$K$1048576, MATCH(W2961, CFB!$W$2:$W$1048576, 0) + COUNTIF(CFB!$W$2:$W$1048576, W2961) - 1))</f>
        <v>89</v>
      </c>
      <c r="O2961">
        <v>34.020000000000003</v>
      </c>
      <c r="P2961">
        <v>21.62</v>
      </c>
      <c r="Q2961">
        <v>8.56</v>
      </c>
      <c r="R2961">
        <v>7.56</v>
      </c>
      <c r="S2961">
        <v>5.13</v>
      </c>
      <c r="T2961">
        <v>3.42</v>
      </c>
      <c r="U2961">
        <v>6.88</v>
      </c>
      <c r="V2961">
        <v>4.9400000000000004</v>
      </c>
      <c r="W2961">
        <v>2001</v>
      </c>
      <c r="X2961">
        <f t="shared" si="91"/>
        <v>0</v>
      </c>
    </row>
    <row r="2962" spans="1:24" ht="12.75" hidden="1" customHeight="1" x14ac:dyDescent="0.45">
      <c r="A2962">
        <v>90</v>
      </c>
      <c r="B2962" t="s">
        <v>83</v>
      </c>
      <c r="C2962" t="s">
        <v>180</v>
      </c>
      <c r="D2962" s="2" t="str">
        <f t="shared" si="90"/>
        <v>California2001</v>
      </c>
      <c r="F2962">
        <v>1</v>
      </c>
      <c r="G2962">
        <v>10</v>
      </c>
      <c r="H2962" s="2">
        <v>0</v>
      </c>
      <c r="I2962">
        <v>-4.6900000000000004</v>
      </c>
      <c r="J2962">
        <v>-3.68</v>
      </c>
      <c r="K2962">
        <v>-8.3699999999999992</v>
      </c>
      <c r="L2962" s="2">
        <f>_xlfn.RANK.EQ(I2962, INDEX(CFB!$I$2:$I$1048576, MATCH(W2962, CFB!$W$2:$W$1048576, 0)):INDEX(CFB!$I$2:$I$1048576, MATCH(W2962, CFB!$W$2:$W$1048576, 0) + COUNTIF(CFB!$W$2:$W$1048576, W2962) - 1), 0)</f>
        <v>92</v>
      </c>
      <c r="M2962" s="2">
        <f>_xlfn.RANK.EQ(J2962, INDEX(CFB!$J$2:$J$1048576, MATCH(W2962, CFB!$W$2:$W$1048576, 0)):INDEX(CFB!$J$2:$J$1048576, MATCH(W2962, CFB!$W$2:$W$1048576, 0) + COUNTIF(CFB!$W$2:$W$1048576, W2962) - 1))</f>
        <v>82</v>
      </c>
      <c r="N2962" s="2">
        <f>RANK(K2962, INDEX(CFB!$K$2:$K$1048576, MATCH(W2962, CFB!$W$2:$W$1048576, 0)):INDEX(CFB!$K$2:$K$1048576, MATCH(W2962, CFB!$W$2:$W$1048576, 0) + COUNTIF(CFB!$W$2:$W$1048576, W2962) - 1))</f>
        <v>90</v>
      </c>
      <c r="O2962">
        <v>31.93</v>
      </c>
      <c r="P2962">
        <v>23.21</v>
      </c>
      <c r="Q2962">
        <v>8</v>
      </c>
      <c r="R2962">
        <v>6.9</v>
      </c>
      <c r="S2962">
        <v>4.41</v>
      </c>
      <c r="T2962">
        <v>2.75</v>
      </c>
      <c r="U2962">
        <v>6.21</v>
      </c>
      <c r="V2962">
        <v>4.5199999999999996</v>
      </c>
      <c r="W2962">
        <v>2001</v>
      </c>
      <c r="X2962">
        <f t="shared" si="91"/>
        <v>0</v>
      </c>
    </row>
    <row r="2963" spans="1:24" ht="12.75" hidden="1" customHeight="1" x14ac:dyDescent="0.45">
      <c r="A2963">
        <v>91</v>
      </c>
      <c r="B2963" t="s">
        <v>133</v>
      </c>
      <c r="C2963" t="s">
        <v>12</v>
      </c>
      <c r="D2963" s="2" t="str">
        <f t="shared" si="90"/>
        <v>Utah State2001</v>
      </c>
      <c r="F2963">
        <v>4</v>
      </c>
      <c r="G2963">
        <v>7</v>
      </c>
      <c r="H2963" s="2">
        <v>0</v>
      </c>
      <c r="I2963">
        <v>3.41</v>
      </c>
      <c r="J2963">
        <v>-11.8</v>
      </c>
      <c r="K2963">
        <v>-8.39</v>
      </c>
      <c r="L2963" s="2">
        <f>_xlfn.RANK.EQ(I2963, INDEX(CFB!$I$2:$I$1048576, MATCH(W2963, CFB!$W$2:$W$1048576, 0)):INDEX(CFB!$I$2:$I$1048576, MATCH(W2963, CFB!$W$2:$W$1048576, 0) + COUNTIF(CFB!$W$2:$W$1048576, W2963) - 1), 0)</f>
        <v>40</v>
      </c>
      <c r="M2963" s="2">
        <f>_xlfn.RANK.EQ(J2963, INDEX(CFB!$J$2:$J$1048576, MATCH(W2963, CFB!$W$2:$W$1048576, 0)):INDEX(CFB!$J$2:$J$1048576, MATCH(W2963, CFB!$W$2:$W$1048576, 0) + COUNTIF(CFB!$W$2:$W$1048576, W2963) - 1))</f>
        <v>116</v>
      </c>
      <c r="N2963" s="2">
        <f>RANK(K2963, INDEX(CFB!$K$2:$K$1048576, MATCH(W2963, CFB!$W$2:$W$1048576, 0)):INDEX(CFB!$K$2:$K$1048576, MATCH(W2963, CFB!$W$2:$W$1048576, 0) + COUNTIF(CFB!$W$2:$W$1048576, W2963) - 1))</f>
        <v>91</v>
      </c>
      <c r="O2963">
        <v>38.78</v>
      </c>
      <c r="P2963">
        <v>26.54</v>
      </c>
      <c r="Q2963">
        <v>7.93</v>
      </c>
      <c r="R2963">
        <v>6.35</v>
      </c>
      <c r="S2963">
        <v>5.03</v>
      </c>
      <c r="T2963">
        <v>3.88</v>
      </c>
      <c r="U2963">
        <v>6.67</v>
      </c>
      <c r="V2963">
        <v>4.87</v>
      </c>
      <c r="W2963">
        <v>2001</v>
      </c>
      <c r="X2963">
        <f t="shared" si="91"/>
        <v>0</v>
      </c>
    </row>
    <row r="2964" spans="1:24" ht="12.75" hidden="1" customHeight="1" x14ac:dyDescent="0.45">
      <c r="A2964">
        <v>92</v>
      </c>
      <c r="B2964" t="s">
        <v>24</v>
      </c>
      <c r="C2964" t="s">
        <v>178</v>
      </c>
      <c r="D2964" s="2" t="str">
        <f t="shared" si="90"/>
        <v>SMU2001</v>
      </c>
      <c r="F2964">
        <v>4</v>
      </c>
      <c r="G2964">
        <v>7</v>
      </c>
      <c r="H2964" s="2">
        <v>0</v>
      </c>
      <c r="I2964">
        <v>-7.98</v>
      </c>
      <c r="J2964">
        <v>-0.94</v>
      </c>
      <c r="K2964">
        <v>-8.92</v>
      </c>
      <c r="L2964" s="2">
        <f>_xlfn.RANK.EQ(I2964, INDEX(CFB!$I$2:$I$1048576, MATCH(W2964, CFB!$W$2:$W$1048576, 0)):INDEX(CFB!$I$2:$I$1048576, MATCH(W2964, CFB!$W$2:$W$1048576, 0) + COUNTIF(CFB!$W$2:$W$1048576, W2964) - 1), 0)</f>
        <v>104</v>
      </c>
      <c r="M2964" s="2">
        <f>_xlfn.RANK.EQ(J2964, INDEX(CFB!$J$2:$J$1048576, MATCH(W2964, CFB!$W$2:$W$1048576, 0)):INDEX(CFB!$J$2:$J$1048576, MATCH(W2964, CFB!$W$2:$W$1048576, 0) + COUNTIF(CFB!$W$2:$W$1048576, W2964) - 1))</f>
        <v>66</v>
      </c>
      <c r="N2964" s="2">
        <f>RANK(K2964, INDEX(CFB!$K$2:$K$1048576, MATCH(W2964, CFB!$W$2:$W$1048576, 0)):INDEX(CFB!$K$2:$K$1048576, MATCH(W2964, CFB!$W$2:$W$1048576, 0) + COUNTIF(CFB!$W$2:$W$1048576, W2964) - 1))</f>
        <v>92</v>
      </c>
      <c r="O2964">
        <v>27.95</v>
      </c>
      <c r="P2964">
        <v>16.600000000000001</v>
      </c>
      <c r="Q2964">
        <v>6.55</v>
      </c>
      <c r="R2964">
        <v>4.8899999999999997</v>
      </c>
      <c r="S2964">
        <v>4.4800000000000004</v>
      </c>
      <c r="T2964">
        <v>2.64</v>
      </c>
      <c r="U2964">
        <v>5.47</v>
      </c>
      <c r="V2964">
        <v>3.39</v>
      </c>
      <c r="W2964">
        <v>2001</v>
      </c>
      <c r="X2964">
        <f t="shared" si="91"/>
        <v>0</v>
      </c>
    </row>
    <row r="2965" spans="1:24" ht="12.75" hidden="1" customHeight="1" x14ac:dyDescent="0.45">
      <c r="A2965">
        <v>93</v>
      </c>
      <c r="B2965" t="s">
        <v>127</v>
      </c>
      <c r="C2965" t="s">
        <v>162</v>
      </c>
      <c r="D2965" s="2" t="str">
        <f t="shared" si="90"/>
        <v>Akron2001</v>
      </c>
      <c r="F2965">
        <v>4</v>
      </c>
      <c r="G2965">
        <v>7</v>
      </c>
      <c r="H2965" s="2">
        <v>0</v>
      </c>
      <c r="I2965">
        <v>0.61</v>
      </c>
      <c r="J2965">
        <v>-9.68</v>
      </c>
      <c r="K2965">
        <v>-9.08</v>
      </c>
      <c r="L2965" s="2">
        <f>_xlfn.RANK.EQ(I2965, INDEX(CFB!$I$2:$I$1048576, MATCH(W2965, CFB!$W$2:$W$1048576, 0)):INDEX(CFB!$I$2:$I$1048576, MATCH(W2965, CFB!$W$2:$W$1048576, 0) + COUNTIF(CFB!$W$2:$W$1048576, W2965) - 1), 0)</f>
        <v>55</v>
      </c>
      <c r="M2965" s="2">
        <f>_xlfn.RANK.EQ(J2965, INDEX(CFB!$J$2:$J$1048576, MATCH(W2965, CFB!$W$2:$W$1048576, 0)):INDEX(CFB!$J$2:$J$1048576, MATCH(W2965, CFB!$W$2:$W$1048576, 0) + COUNTIF(CFB!$W$2:$W$1048576, W2965) - 1))</f>
        <v>110</v>
      </c>
      <c r="N2965" s="2">
        <f>RANK(K2965, INDEX(CFB!$K$2:$K$1048576, MATCH(W2965, CFB!$W$2:$W$1048576, 0)):INDEX(CFB!$K$2:$K$1048576, MATCH(W2965, CFB!$W$2:$W$1048576, 0) + COUNTIF(CFB!$W$2:$W$1048576, W2965) - 1))</f>
        <v>93</v>
      </c>
      <c r="O2965">
        <v>36.76</v>
      </c>
      <c r="P2965">
        <v>24.97</v>
      </c>
      <c r="Q2965">
        <v>8.0500000000000007</v>
      </c>
      <c r="R2965">
        <v>8.01</v>
      </c>
      <c r="S2965">
        <v>4.95</v>
      </c>
      <c r="T2965">
        <v>3.88</v>
      </c>
      <c r="U2965">
        <v>6.32</v>
      </c>
      <c r="V2965">
        <v>5.45</v>
      </c>
      <c r="W2965">
        <v>2001</v>
      </c>
      <c r="X2965">
        <f t="shared" si="91"/>
        <v>0</v>
      </c>
    </row>
    <row r="2966" spans="1:24" ht="12.75" hidden="1" customHeight="1" x14ac:dyDescent="0.45">
      <c r="A2966">
        <v>94</v>
      </c>
      <c r="B2966" t="s">
        <v>113</v>
      </c>
      <c r="C2966" t="s">
        <v>174</v>
      </c>
      <c r="D2966" s="2" t="str">
        <f t="shared" si="90"/>
        <v>North Texas2001</v>
      </c>
      <c r="F2966">
        <v>5</v>
      </c>
      <c r="G2966">
        <v>7</v>
      </c>
      <c r="H2966" s="2">
        <v>0</v>
      </c>
      <c r="I2966">
        <v>-7.1</v>
      </c>
      <c r="J2966">
        <v>-2.02</v>
      </c>
      <c r="K2966">
        <v>-9.11</v>
      </c>
      <c r="L2966" s="2">
        <f>_xlfn.RANK.EQ(I2966, INDEX(CFB!$I$2:$I$1048576, MATCH(W2966, CFB!$W$2:$W$1048576, 0)):INDEX(CFB!$I$2:$I$1048576, MATCH(W2966, CFB!$W$2:$W$1048576, 0) + COUNTIF(CFB!$W$2:$W$1048576, W2966) - 1), 0)</f>
        <v>103</v>
      </c>
      <c r="M2966" s="2">
        <f>_xlfn.RANK.EQ(J2966, INDEX(CFB!$J$2:$J$1048576, MATCH(W2966, CFB!$W$2:$W$1048576, 0)):INDEX(CFB!$J$2:$J$1048576, MATCH(W2966, CFB!$W$2:$W$1048576, 0) + COUNTIF(CFB!$W$2:$W$1048576, W2966) - 1))</f>
        <v>75</v>
      </c>
      <c r="N2966" s="2">
        <f>RANK(K2966, INDEX(CFB!$K$2:$K$1048576, MATCH(W2966, CFB!$W$2:$W$1048576, 0)):INDEX(CFB!$K$2:$K$1048576, MATCH(W2966, CFB!$W$2:$W$1048576, 0) + COUNTIF(CFB!$W$2:$W$1048576, W2966) - 1))</f>
        <v>94</v>
      </c>
      <c r="O2966">
        <v>30.21</v>
      </c>
      <c r="P2966">
        <v>16.63</v>
      </c>
      <c r="Q2966">
        <v>7.61</v>
      </c>
      <c r="R2966">
        <v>6.11</v>
      </c>
      <c r="S2966">
        <v>4.55</v>
      </c>
      <c r="T2966">
        <v>3.09</v>
      </c>
      <c r="U2966">
        <v>5.68</v>
      </c>
      <c r="V2966">
        <v>4.29</v>
      </c>
      <c r="W2966">
        <v>2001</v>
      </c>
      <c r="X2966">
        <f t="shared" si="91"/>
        <v>0</v>
      </c>
    </row>
    <row r="2967" spans="1:24" ht="12.75" hidden="1" customHeight="1" x14ac:dyDescent="0.45">
      <c r="A2967">
        <v>95</v>
      </c>
      <c r="B2967" t="s">
        <v>140</v>
      </c>
      <c r="C2967" t="s">
        <v>161</v>
      </c>
      <c r="D2967" s="2" t="str">
        <f t="shared" si="90"/>
        <v>Ball State2001</v>
      </c>
      <c r="F2967">
        <v>5</v>
      </c>
      <c r="G2967">
        <v>6</v>
      </c>
      <c r="H2967" s="2">
        <v>0</v>
      </c>
      <c r="I2967">
        <v>-3.7</v>
      </c>
      <c r="J2967">
        <v>-5.55</v>
      </c>
      <c r="K2967">
        <v>-9.24</v>
      </c>
      <c r="L2967" s="2">
        <f>_xlfn.RANK.EQ(I2967, INDEX(CFB!$I$2:$I$1048576, MATCH(W2967, CFB!$W$2:$W$1048576, 0)):INDEX(CFB!$I$2:$I$1048576, MATCH(W2967, CFB!$W$2:$W$1048576, 0) + COUNTIF(CFB!$W$2:$W$1048576, W2967) - 1), 0)</f>
        <v>86</v>
      </c>
      <c r="M2967" s="2">
        <f>_xlfn.RANK.EQ(J2967, INDEX(CFB!$J$2:$J$1048576, MATCH(W2967, CFB!$W$2:$W$1048576, 0)):INDEX(CFB!$J$2:$J$1048576, MATCH(W2967, CFB!$W$2:$W$1048576, 0) + COUNTIF(CFB!$W$2:$W$1048576, W2967) - 1))</f>
        <v>91</v>
      </c>
      <c r="N2967" s="2">
        <f>RANK(K2967, INDEX(CFB!$K$2:$K$1048576, MATCH(W2967, CFB!$W$2:$W$1048576, 0)):INDEX(CFB!$K$2:$K$1048576, MATCH(W2967, CFB!$W$2:$W$1048576, 0) + COUNTIF(CFB!$W$2:$W$1048576, W2967) - 1))</f>
        <v>95</v>
      </c>
      <c r="O2967">
        <v>31.54</v>
      </c>
      <c r="P2967">
        <v>20.73</v>
      </c>
      <c r="Q2967">
        <v>7.15</v>
      </c>
      <c r="R2967">
        <v>5.96</v>
      </c>
      <c r="S2967">
        <v>4.2699999999999996</v>
      </c>
      <c r="T2967">
        <v>3.7</v>
      </c>
      <c r="U2967">
        <v>5.53</v>
      </c>
      <c r="V2967">
        <v>4.5599999999999996</v>
      </c>
      <c r="W2967">
        <v>2001</v>
      </c>
      <c r="X2967">
        <f t="shared" si="91"/>
        <v>0</v>
      </c>
    </row>
    <row r="2968" spans="1:24" ht="12.75" hidden="1" customHeight="1" x14ac:dyDescent="0.45">
      <c r="A2968">
        <v>96</v>
      </c>
      <c r="B2968" t="s">
        <v>58</v>
      </c>
      <c r="C2968" t="s">
        <v>100</v>
      </c>
      <c r="D2968" s="2" t="str">
        <f t="shared" si="90"/>
        <v>Tulane2001</v>
      </c>
      <c r="F2968">
        <v>3</v>
      </c>
      <c r="G2968">
        <v>9</v>
      </c>
      <c r="H2968" s="2">
        <v>0</v>
      </c>
      <c r="I2968">
        <v>1.87</v>
      </c>
      <c r="J2968">
        <v>-11.51</v>
      </c>
      <c r="K2968">
        <v>-9.64</v>
      </c>
      <c r="L2968" s="2">
        <f>_xlfn.RANK.EQ(I2968, INDEX(CFB!$I$2:$I$1048576, MATCH(W2968, CFB!$W$2:$W$1048576, 0)):INDEX(CFB!$I$2:$I$1048576, MATCH(W2968, CFB!$W$2:$W$1048576, 0) + COUNTIF(CFB!$W$2:$W$1048576, W2968) - 1), 0)</f>
        <v>51</v>
      </c>
      <c r="M2968" s="2">
        <f>_xlfn.RANK.EQ(J2968, INDEX(CFB!$J$2:$J$1048576, MATCH(W2968, CFB!$W$2:$W$1048576, 0)):INDEX(CFB!$J$2:$J$1048576, MATCH(W2968, CFB!$W$2:$W$1048576, 0) + COUNTIF(CFB!$W$2:$W$1048576, W2968) - 1))</f>
        <v>114</v>
      </c>
      <c r="N2968" s="2">
        <f>RANK(K2968, INDEX(CFB!$K$2:$K$1048576, MATCH(W2968, CFB!$W$2:$W$1048576, 0)):INDEX(CFB!$K$2:$K$1048576, MATCH(W2968, CFB!$W$2:$W$1048576, 0) + COUNTIF(CFB!$W$2:$W$1048576, W2968) - 1))</f>
        <v>96</v>
      </c>
      <c r="O2968">
        <v>39.78</v>
      </c>
      <c r="P2968">
        <v>31.03</v>
      </c>
      <c r="Q2968">
        <v>7.67</v>
      </c>
      <c r="R2968">
        <v>6.38</v>
      </c>
      <c r="S2968">
        <v>4.9400000000000004</v>
      </c>
      <c r="T2968">
        <v>4.4800000000000004</v>
      </c>
      <c r="U2968">
        <v>6.61</v>
      </c>
      <c r="V2968">
        <v>5.01</v>
      </c>
      <c r="W2968">
        <v>2001</v>
      </c>
      <c r="X2968">
        <f t="shared" si="91"/>
        <v>0</v>
      </c>
    </row>
    <row r="2969" spans="1:24" ht="12.75" hidden="1" customHeight="1" x14ac:dyDescent="0.45">
      <c r="A2969">
        <v>97</v>
      </c>
      <c r="B2969" t="s">
        <v>146</v>
      </c>
      <c r="C2969" t="s">
        <v>31</v>
      </c>
      <c r="D2969" s="2" t="str">
        <f t="shared" si="90"/>
        <v>San Diego State2001</v>
      </c>
      <c r="F2969">
        <v>3</v>
      </c>
      <c r="G2969">
        <v>8</v>
      </c>
      <c r="H2969" s="2">
        <v>0</v>
      </c>
      <c r="I2969">
        <v>-11.42</v>
      </c>
      <c r="J2969">
        <v>1.65</v>
      </c>
      <c r="K2969">
        <v>-9.77</v>
      </c>
      <c r="L2969" s="2">
        <f>_xlfn.RANK.EQ(I2969, INDEX(CFB!$I$2:$I$1048576, MATCH(W2969, CFB!$W$2:$W$1048576, 0)):INDEX(CFB!$I$2:$I$1048576, MATCH(W2969, CFB!$W$2:$W$1048576, 0) + COUNTIF(CFB!$W$2:$W$1048576, W2969) - 1), 0)</f>
        <v>111</v>
      </c>
      <c r="M2969" s="2">
        <f>_xlfn.RANK.EQ(J2969, INDEX(CFB!$J$2:$J$1048576, MATCH(W2969, CFB!$W$2:$W$1048576, 0)):INDEX(CFB!$J$2:$J$1048576, MATCH(W2969, CFB!$W$2:$W$1048576, 0) + COUNTIF(CFB!$W$2:$W$1048576, W2969) - 1))</f>
        <v>48</v>
      </c>
      <c r="N2969" s="2">
        <f>RANK(K2969, INDEX(CFB!$K$2:$K$1048576, MATCH(W2969, CFB!$W$2:$W$1048576, 0)):INDEX(CFB!$K$2:$K$1048576, MATCH(W2969, CFB!$W$2:$W$1048576, 0) + COUNTIF(CFB!$W$2:$W$1048576, W2969) - 1))</f>
        <v>97</v>
      </c>
      <c r="O2969">
        <v>26.4</v>
      </c>
      <c r="P2969">
        <v>14.57</v>
      </c>
      <c r="Q2969">
        <v>7</v>
      </c>
      <c r="R2969">
        <v>5.68</v>
      </c>
      <c r="S2969">
        <v>4.67</v>
      </c>
      <c r="T2969">
        <v>2.2400000000000002</v>
      </c>
      <c r="U2969">
        <v>5.77</v>
      </c>
      <c r="V2969">
        <v>3.61</v>
      </c>
      <c r="W2969">
        <v>2001</v>
      </c>
      <c r="X2969">
        <f t="shared" si="91"/>
        <v>0</v>
      </c>
    </row>
    <row r="2970" spans="1:24" ht="12.75" hidden="1" customHeight="1" x14ac:dyDescent="0.45">
      <c r="A2970">
        <v>98</v>
      </c>
      <c r="B2970" t="s">
        <v>130</v>
      </c>
      <c r="C2970" t="s">
        <v>178</v>
      </c>
      <c r="D2970" s="2" t="str">
        <f t="shared" si="90"/>
        <v>Nevada2001</v>
      </c>
      <c r="F2970">
        <v>3</v>
      </c>
      <c r="G2970">
        <v>8</v>
      </c>
      <c r="H2970" s="2">
        <v>0</v>
      </c>
      <c r="I2970">
        <v>-2.09</v>
      </c>
      <c r="J2970">
        <v>-7.83</v>
      </c>
      <c r="K2970">
        <v>-9.92</v>
      </c>
      <c r="L2970" s="2">
        <f>_xlfn.RANK.EQ(I2970, INDEX(CFB!$I$2:$I$1048576, MATCH(W2970, CFB!$W$2:$W$1048576, 0)):INDEX(CFB!$I$2:$I$1048576, MATCH(W2970, CFB!$W$2:$W$1048576, 0) + COUNTIF(CFB!$W$2:$W$1048576, W2970) - 1), 0)</f>
        <v>81</v>
      </c>
      <c r="M2970" s="2">
        <f>_xlfn.RANK.EQ(J2970, INDEX(CFB!$J$2:$J$1048576, MATCH(W2970, CFB!$W$2:$W$1048576, 0)):INDEX(CFB!$J$2:$J$1048576, MATCH(W2970, CFB!$W$2:$W$1048576, 0) + COUNTIF(CFB!$W$2:$W$1048576, W2970) - 1))</f>
        <v>104</v>
      </c>
      <c r="N2970" s="2">
        <f>RANK(K2970, INDEX(CFB!$K$2:$K$1048576, MATCH(W2970, CFB!$W$2:$W$1048576, 0)):INDEX(CFB!$K$2:$K$1048576, MATCH(W2970, CFB!$W$2:$W$1048576, 0) + COUNTIF(CFB!$W$2:$W$1048576, W2970) - 1))</f>
        <v>98</v>
      </c>
      <c r="O2970">
        <v>34.06</v>
      </c>
      <c r="P2970">
        <v>27.3</v>
      </c>
      <c r="Q2970">
        <v>8.1199999999999992</v>
      </c>
      <c r="R2970">
        <v>7.97</v>
      </c>
      <c r="S2970">
        <v>5.49</v>
      </c>
      <c r="T2970">
        <v>4.51</v>
      </c>
      <c r="U2970">
        <v>6.82</v>
      </c>
      <c r="V2970">
        <v>5.68</v>
      </c>
      <c r="W2970">
        <v>2001</v>
      </c>
      <c r="X2970">
        <f t="shared" si="91"/>
        <v>0</v>
      </c>
    </row>
    <row r="2971" spans="1:24" ht="12.75" hidden="1" customHeight="1" x14ac:dyDescent="0.45">
      <c r="A2971">
        <v>99</v>
      </c>
      <c r="B2971" t="s">
        <v>149</v>
      </c>
      <c r="C2971" t="s">
        <v>174</v>
      </c>
      <c r="D2971" s="2" t="str">
        <f t="shared" si="90"/>
        <v>New Mexico State2001</v>
      </c>
      <c r="F2971">
        <v>5</v>
      </c>
      <c r="G2971">
        <v>7</v>
      </c>
      <c r="H2971" s="2">
        <v>0</v>
      </c>
      <c r="I2971">
        <v>-3.7</v>
      </c>
      <c r="J2971">
        <v>-6.48</v>
      </c>
      <c r="K2971">
        <v>-10.18</v>
      </c>
      <c r="L2971" s="2">
        <f>_xlfn.RANK.EQ(I2971, INDEX(CFB!$I$2:$I$1048576, MATCH(W2971, CFB!$W$2:$W$1048576, 0)):INDEX(CFB!$I$2:$I$1048576, MATCH(W2971, CFB!$W$2:$W$1048576, 0) + COUNTIF(CFB!$W$2:$W$1048576, W2971) - 1), 0)</f>
        <v>86</v>
      </c>
      <c r="M2971" s="2">
        <f>_xlfn.RANK.EQ(J2971, INDEX(CFB!$J$2:$J$1048576, MATCH(W2971, CFB!$W$2:$W$1048576, 0)):INDEX(CFB!$J$2:$J$1048576, MATCH(W2971, CFB!$W$2:$W$1048576, 0) + COUNTIF(CFB!$W$2:$W$1048576, W2971) - 1))</f>
        <v>97</v>
      </c>
      <c r="N2971" s="2">
        <f>RANK(K2971, INDEX(CFB!$K$2:$K$1048576, MATCH(W2971, CFB!$W$2:$W$1048576, 0)):INDEX(CFB!$K$2:$K$1048576, MATCH(W2971, CFB!$W$2:$W$1048576, 0) + COUNTIF(CFB!$W$2:$W$1048576, W2971) - 1))</f>
        <v>99</v>
      </c>
      <c r="O2971">
        <v>32.79</v>
      </c>
      <c r="P2971">
        <v>26.3</v>
      </c>
      <c r="Q2971">
        <v>7.75</v>
      </c>
      <c r="R2971">
        <v>6.44</v>
      </c>
      <c r="S2971">
        <v>5.46</v>
      </c>
      <c r="T2971">
        <v>3.83</v>
      </c>
      <c r="U2971">
        <v>6.42</v>
      </c>
      <c r="V2971">
        <v>4.82</v>
      </c>
      <c r="W2971">
        <v>2001</v>
      </c>
      <c r="X2971">
        <f t="shared" si="91"/>
        <v>0</v>
      </c>
    </row>
    <row r="2972" spans="1:24" ht="12.75" hidden="1" customHeight="1" x14ac:dyDescent="0.45">
      <c r="A2972">
        <v>100</v>
      </c>
      <c r="B2972" t="s">
        <v>114</v>
      </c>
      <c r="C2972" t="s">
        <v>178</v>
      </c>
      <c r="D2972" s="2" t="str">
        <f t="shared" si="90"/>
        <v>San Jose State2001</v>
      </c>
      <c r="F2972">
        <v>3</v>
      </c>
      <c r="G2972">
        <v>9</v>
      </c>
      <c r="H2972" s="2">
        <v>0</v>
      </c>
      <c r="I2972">
        <v>-3.84</v>
      </c>
      <c r="J2972">
        <v>-6.82</v>
      </c>
      <c r="K2972">
        <v>-10.66</v>
      </c>
      <c r="L2972" s="2">
        <f>_xlfn.RANK.EQ(I2972, INDEX(CFB!$I$2:$I$1048576, MATCH(W2972, CFB!$W$2:$W$1048576, 0)):INDEX(CFB!$I$2:$I$1048576, MATCH(W2972, CFB!$W$2:$W$1048576, 0) + COUNTIF(CFB!$W$2:$W$1048576, W2972) - 1), 0)</f>
        <v>89</v>
      </c>
      <c r="M2972" s="2">
        <f>_xlfn.RANK.EQ(J2972, INDEX(CFB!$J$2:$J$1048576, MATCH(W2972, CFB!$W$2:$W$1048576, 0)):INDEX(CFB!$J$2:$J$1048576, MATCH(W2972, CFB!$W$2:$W$1048576, 0) + COUNTIF(CFB!$W$2:$W$1048576, W2972) - 1))</f>
        <v>99</v>
      </c>
      <c r="N2972" s="2">
        <f>RANK(K2972, INDEX(CFB!$K$2:$K$1048576, MATCH(W2972, CFB!$W$2:$W$1048576, 0)):INDEX(CFB!$K$2:$K$1048576, MATCH(W2972, CFB!$W$2:$W$1048576, 0) + COUNTIF(CFB!$W$2:$W$1048576, W2972) - 1))</f>
        <v>100</v>
      </c>
      <c r="O2972">
        <v>33.42</v>
      </c>
      <c r="P2972">
        <v>25.49</v>
      </c>
      <c r="Q2972">
        <v>9.0399999999999991</v>
      </c>
      <c r="R2972">
        <v>7.33</v>
      </c>
      <c r="S2972">
        <v>4.9400000000000004</v>
      </c>
      <c r="T2972">
        <v>4.2300000000000004</v>
      </c>
      <c r="U2972">
        <v>7.04</v>
      </c>
      <c r="V2972">
        <v>5.38</v>
      </c>
      <c r="W2972">
        <v>2001</v>
      </c>
      <c r="X2972">
        <f t="shared" si="91"/>
        <v>0</v>
      </c>
    </row>
    <row r="2973" spans="1:24" hidden="1" x14ac:dyDescent="0.45">
      <c r="A2973">
        <v>101</v>
      </c>
      <c r="B2973" t="s">
        <v>56</v>
      </c>
      <c r="C2973" t="s">
        <v>179</v>
      </c>
      <c r="D2973" s="2" t="str">
        <f t="shared" si="90"/>
        <v>Rutgers2001</v>
      </c>
      <c r="F2973">
        <v>2</v>
      </c>
      <c r="G2973">
        <v>9</v>
      </c>
      <c r="H2973" s="2">
        <v>0</v>
      </c>
      <c r="I2973">
        <v>-11.96</v>
      </c>
      <c r="J2973">
        <v>-1.07</v>
      </c>
      <c r="K2973">
        <v>-13.02</v>
      </c>
      <c r="L2973" s="2">
        <f>_xlfn.RANK.EQ(I2973, INDEX(CFB!$I$2:$I$1048576, MATCH(W2973, CFB!$W$2:$W$1048576, 0)):INDEX(CFB!$I$2:$I$1048576, MATCH(W2973, CFB!$W$2:$W$1048576, 0) + COUNTIF(CFB!$W$2:$W$1048576, W2973) - 1), 0)</f>
        <v>113</v>
      </c>
      <c r="M2973" s="2">
        <f>_xlfn.RANK.EQ(J2973, INDEX(CFB!$J$2:$J$1048576, MATCH(W2973, CFB!$W$2:$W$1048576, 0)):INDEX(CFB!$J$2:$J$1048576, MATCH(W2973, CFB!$W$2:$W$1048576, 0) + COUNTIF(CFB!$W$2:$W$1048576, W2973) - 1))</f>
        <v>68</v>
      </c>
      <c r="N2973" s="2">
        <f>RANK(K2973, INDEX(CFB!$K$2:$K$1048576, MATCH(W2973, CFB!$W$2:$W$1048576, 0)):INDEX(CFB!$K$2:$K$1048576, MATCH(W2973, CFB!$W$2:$W$1048576, 0) + COUNTIF(CFB!$W$2:$W$1048576, W2973) - 1))</f>
        <v>101</v>
      </c>
      <c r="O2973">
        <v>24.34</v>
      </c>
      <c r="P2973">
        <v>25.74</v>
      </c>
      <c r="Q2973">
        <v>6.7</v>
      </c>
      <c r="R2973">
        <v>6.52</v>
      </c>
      <c r="S2973">
        <v>3.85</v>
      </c>
      <c r="T2973">
        <v>4.3499999999999996</v>
      </c>
      <c r="U2973">
        <v>5.16</v>
      </c>
      <c r="V2973">
        <v>5.09</v>
      </c>
      <c r="W2973">
        <v>2001</v>
      </c>
      <c r="X2973">
        <f t="shared" si="91"/>
        <v>0</v>
      </c>
    </row>
    <row r="2974" spans="1:24" ht="12.75" hidden="1" customHeight="1" x14ac:dyDescent="0.45">
      <c r="A2974">
        <v>102</v>
      </c>
      <c r="B2974" t="s">
        <v>64</v>
      </c>
      <c r="C2974" t="s">
        <v>162</v>
      </c>
      <c r="D2974" s="2" t="str">
        <f t="shared" si="90"/>
        <v>Ohio2001</v>
      </c>
      <c r="F2974">
        <v>1</v>
      </c>
      <c r="G2974">
        <v>10</v>
      </c>
      <c r="H2974" s="2">
        <v>0</v>
      </c>
      <c r="I2974">
        <v>-9.39</v>
      </c>
      <c r="J2974">
        <v>-3.83</v>
      </c>
      <c r="K2974">
        <v>-13.22</v>
      </c>
      <c r="L2974" s="2">
        <f>_xlfn.RANK.EQ(I2974, INDEX(CFB!$I$2:$I$1048576, MATCH(W2974, CFB!$W$2:$W$1048576, 0)):INDEX(CFB!$I$2:$I$1048576, MATCH(W2974, CFB!$W$2:$W$1048576, 0) + COUNTIF(CFB!$W$2:$W$1048576, W2974) - 1), 0)</f>
        <v>109</v>
      </c>
      <c r="M2974" s="2">
        <f>_xlfn.RANK.EQ(J2974, INDEX(CFB!$J$2:$J$1048576, MATCH(W2974, CFB!$W$2:$W$1048576, 0)):INDEX(CFB!$J$2:$J$1048576, MATCH(W2974, CFB!$W$2:$W$1048576, 0) + COUNTIF(CFB!$W$2:$W$1048576, W2974) - 1))</f>
        <v>84</v>
      </c>
      <c r="N2974" s="2">
        <f>RANK(K2974, INDEX(CFB!$K$2:$K$1048576, MATCH(W2974, CFB!$W$2:$W$1048576, 0)):INDEX(CFB!$K$2:$K$1048576, MATCH(W2974, CFB!$W$2:$W$1048576, 0) + COUNTIF(CFB!$W$2:$W$1048576, W2974) - 1))</f>
        <v>102</v>
      </c>
      <c r="O2974">
        <v>28.25</v>
      </c>
      <c r="P2974">
        <v>19.28</v>
      </c>
      <c r="Q2974">
        <v>6.64</v>
      </c>
      <c r="R2974">
        <v>7.2</v>
      </c>
      <c r="S2974">
        <v>5.56</v>
      </c>
      <c r="T2974">
        <v>3.44</v>
      </c>
      <c r="U2974">
        <v>5.97</v>
      </c>
      <c r="V2974">
        <v>4.78</v>
      </c>
      <c r="W2974">
        <v>2001</v>
      </c>
      <c r="X2974">
        <f t="shared" si="91"/>
        <v>0</v>
      </c>
    </row>
    <row r="2975" spans="1:24" ht="12.75" hidden="1" customHeight="1" x14ac:dyDescent="0.45">
      <c r="A2975">
        <v>103</v>
      </c>
      <c r="B2975" t="s">
        <v>138</v>
      </c>
      <c r="C2975" t="s">
        <v>31</v>
      </c>
      <c r="D2975" s="2" t="str">
        <f t="shared" si="90"/>
        <v>Wyoming2001</v>
      </c>
      <c r="F2975">
        <v>2</v>
      </c>
      <c r="G2975">
        <v>9</v>
      </c>
      <c r="H2975" s="2">
        <v>0</v>
      </c>
      <c r="I2975">
        <v>-4.95</v>
      </c>
      <c r="J2975">
        <v>-8.8000000000000007</v>
      </c>
      <c r="K2975">
        <v>-13.75</v>
      </c>
      <c r="L2975" s="2">
        <f>_xlfn.RANK.EQ(I2975, INDEX(CFB!$I$2:$I$1048576, MATCH(W2975, CFB!$W$2:$W$1048576, 0)):INDEX(CFB!$I$2:$I$1048576, MATCH(W2975, CFB!$W$2:$W$1048576, 0) + COUNTIF(CFB!$W$2:$W$1048576, W2975) - 1), 0)</f>
        <v>94</v>
      </c>
      <c r="M2975" s="2">
        <f>_xlfn.RANK.EQ(J2975, INDEX(CFB!$J$2:$J$1048576, MATCH(W2975, CFB!$W$2:$W$1048576, 0)):INDEX(CFB!$J$2:$J$1048576, MATCH(W2975, CFB!$W$2:$W$1048576, 0) + COUNTIF(CFB!$W$2:$W$1048576, W2975) - 1))</f>
        <v>106</v>
      </c>
      <c r="N2975" s="2">
        <f>RANK(K2975, INDEX(CFB!$K$2:$K$1048576, MATCH(W2975, CFB!$W$2:$W$1048576, 0)):INDEX(CFB!$K$2:$K$1048576, MATCH(W2975, CFB!$W$2:$W$1048576, 0) + COUNTIF(CFB!$W$2:$W$1048576, W2975) - 1))</f>
        <v>103</v>
      </c>
      <c r="O2975">
        <v>31.12</v>
      </c>
      <c r="P2975">
        <v>23.89</v>
      </c>
      <c r="Q2975">
        <v>8.4</v>
      </c>
      <c r="R2975">
        <v>6.7</v>
      </c>
      <c r="S2975">
        <v>3.75</v>
      </c>
      <c r="T2975">
        <v>4.1500000000000004</v>
      </c>
      <c r="U2975">
        <v>6.31</v>
      </c>
      <c r="V2975">
        <v>5.0999999999999996</v>
      </c>
      <c r="W2975">
        <v>2001</v>
      </c>
      <c r="X2975">
        <f t="shared" si="91"/>
        <v>0</v>
      </c>
    </row>
    <row r="2976" spans="1:24" ht="12.75" hidden="1" customHeight="1" x14ac:dyDescent="0.45">
      <c r="A2976">
        <v>104</v>
      </c>
      <c r="B2976" t="s">
        <v>139</v>
      </c>
      <c r="C2976" t="s">
        <v>161</v>
      </c>
      <c r="D2976" s="2" t="str">
        <f t="shared" si="90"/>
        <v>Central Michigan2001</v>
      </c>
      <c r="F2976">
        <v>3</v>
      </c>
      <c r="G2976">
        <v>8</v>
      </c>
      <c r="H2976" s="2">
        <v>0</v>
      </c>
      <c r="I2976">
        <v>-5.8</v>
      </c>
      <c r="J2976">
        <v>-9.1999999999999993</v>
      </c>
      <c r="K2976">
        <v>-15</v>
      </c>
      <c r="L2976" s="2">
        <f>_xlfn.RANK.EQ(I2976, INDEX(CFB!$I$2:$I$1048576, MATCH(W2976, CFB!$W$2:$W$1048576, 0)):INDEX(CFB!$I$2:$I$1048576, MATCH(W2976, CFB!$W$2:$W$1048576, 0) + COUNTIF(CFB!$W$2:$W$1048576, W2976) - 1), 0)</f>
        <v>98</v>
      </c>
      <c r="M2976" s="2">
        <f>_xlfn.RANK.EQ(J2976, INDEX(CFB!$J$2:$J$1048576, MATCH(W2976, CFB!$W$2:$W$1048576, 0)):INDEX(CFB!$J$2:$J$1048576, MATCH(W2976, CFB!$W$2:$W$1048576, 0) + COUNTIF(CFB!$W$2:$W$1048576, W2976) - 1))</f>
        <v>109</v>
      </c>
      <c r="N2976" s="2">
        <f>RANK(K2976, INDEX(CFB!$K$2:$K$1048576, MATCH(W2976, CFB!$W$2:$W$1048576, 0)):INDEX(CFB!$K$2:$K$1048576, MATCH(W2976, CFB!$W$2:$W$1048576, 0) + COUNTIF(CFB!$W$2:$W$1048576, W2976) - 1))</f>
        <v>104</v>
      </c>
      <c r="O2976">
        <v>30.32</v>
      </c>
      <c r="P2976">
        <v>23.8</v>
      </c>
      <c r="Q2976">
        <v>6.27</v>
      </c>
      <c r="R2976">
        <v>6.92</v>
      </c>
      <c r="S2976">
        <v>4.93</v>
      </c>
      <c r="T2976">
        <v>4.08</v>
      </c>
      <c r="U2976">
        <v>5.67</v>
      </c>
      <c r="V2976">
        <v>5.03</v>
      </c>
      <c r="W2976">
        <v>2001</v>
      </c>
      <c r="X2976">
        <f t="shared" si="91"/>
        <v>0</v>
      </c>
    </row>
    <row r="2977" spans="1:24" ht="12.75" hidden="1" customHeight="1" x14ac:dyDescent="0.45">
      <c r="A2977">
        <v>105</v>
      </c>
      <c r="B2977" t="s">
        <v>48</v>
      </c>
      <c r="C2977" t="s">
        <v>100</v>
      </c>
      <c r="D2977" s="2" t="str">
        <f t="shared" si="90"/>
        <v>Army2001</v>
      </c>
      <c r="F2977">
        <v>3</v>
      </c>
      <c r="G2977">
        <v>8</v>
      </c>
      <c r="H2977" s="2">
        <v>0</v>
      </c>
      <c r="I2977">
        <v>-8.69</v>
      </c>
      <c r="J2977">
        <v>-6.71</v>
      </c>
      <c r="K2977">
        <v>-15.4</v>
      </c>
      <c r="L2977" s="2">
        <f>_xlfn.RANK.EQ(I2977, INDEX(CFB!$I$2:$I$1048576, MATCH(W2977, CFB!$W$2:$W$1048576, 0)):INDEX(CFB!$I$2:$I$1048576, MATCH(W2977, CFB!$W$2:$W$1048576, 0) + COUNTIF(CFB!$W$2:$W$1048576, W2977) - 1), 0)</f>
        <v>107</v>
      </c>
      <c r="M2977" s="2">
        <f>_xlfn.RANK.EQ(J2977, INDEX(CFB!$J$2:$J$1048576, MATCH(W2977, CFB!$W$2:$W$1048576, 0)):INDEX(CFB!$J$2:$J$1048576, MATCH(W2977, CFB!$W$2:$W$1048576, 0) + COUNTIF(CFB!$W$2:$W$1048576, W2977) - 1))</f>
        <v>98</v>
      </c>
      <c r="N2977" s="2">
        <f>RANK(K2977, INDEX(CFB!$K$2:$K$1048576, MATCH(W2977, CFB!$W$2:$W$1048576, 0)):INDEX(CFB!$K$2:$K$1048576, MATCH(W2977, CFB!$W$2:$W$1048576, 0) + COUNTIF(CFB!$W$2:$W$1048576, W2977) - 1))</f>
        <v>105</v>
      </c>
      <c r="O2977">
        <v>28.1</v>
      </c>
      <c r="P2977">
        <v>24.31</v>
      </c>
      <c r="Q2977">
        <v>6.73</v>
      </c>
      <c r="R2977">
        <v>7.23</v>
      </c>
      <c r="S2977">
        <v>4.99</v>
      </c>
      <c r="T2977">
        <v>2.95</v>
      </c>
      <c r="U2977">
        <v>6.02</v>
      </c>
      <c r="V2977">
        <v>4.5999999999999996</v>
      </c>
      <c r="W2977">
        <v>2001</v>
      </c>
      <c r="X2977">
        <f t="shared" si="91"/>
        <v>0</v>
      </c>
    </row>
    <row r="2978" spans="1:24" ht="12.75" hidden="1" customHeight="1" x14ac:dyDescent="0.45">
      <c r="A2978">
        <v>106</v>
      </c>
      <c r="B2978" t="s">
        <v>51</v>
      </c>
      <c r="C2978" t="s">
        <v>12</v>
      </c>
      <c r="D2978" s="2" t="str">
        <f t="shared" si="90"/>
        <v>Navy2001</v>
      </c>
      <c r="F2978">
        <v>0</v>
      </c>
      <c r="G2978">
        <v>10</v>
      </c>
      <c r="H2978" s="2">
        <v>0</v>
      </c>
      <c r="I2978">
        <v>-8.1999999999999993</v>
      </c>
      <c r="J2978">
        <v>-7.48</v>
      </c>
      <c r="K2978">
        <v>-15.68</v>
      </c>
      <c r="L2978" s="2">
        <f>_xlfn.RANK.EQ(I2978, INDEX(CFB!$I$2:$I$1048576, MATCH(W2978, CFB!$W$2:$W$1048576, 0)):INDEX(CFB!$I$2:$I$1048576, MATCH(W2978, CFB!$W$2:$W$1048576, 0) + COUNTIF(CFB!$W$2:$W$1048576, W2978) - 1), 0)</f>
        <v>105</v>
      </c>
      <c r="M2978" s="2">
        <f>_xlfn.RANK.EQ(J2978, INDEX(CFB!$J$2:$J$1048576, MATCH(W2978, CFB!$W$2:$W$1048576, 0)):INDEX(CFB!$J$2:$J$1048576, MATCH(W2978, CFB!$W$2:$W$1048576, 0) + COUNTIF(CFB!$W$2:$W$1048576, W2978) - 1))</f>
        <v>102</v>
      </c>
      <c r="N2978" s="2">
        <f>RANK(K2978, INDEX(CFB!$K$2:$K$1048576, MATCH(W2978, CFB!$W$2:$W$1048576, 0)):INDEX(CFB!$K$2:$K$1048576, MATCH(W2978, CFB!$W$2:$W$1048576, 0) + COUNTIF(CFB!$W$2:$W$1048576, W2978) - 1))</f>
        <v>106</v>
      </c>
      <c r="O2978">
        <v>27.15</v>
      </c>
      <c r="P2978">
        <v>25.05</v>
      </c>
      <c r="Q2978">
        <v>7.07</v>
      </c>
      <c r="R2978">
        <v>9.27</v>
      </c>
      <c r="S2978">
        <v>4.83</v>
      </c>
      <c r="T2978">
        <v>3.67</v>
      </c>
      <c r="U2978">
        <v>5.7</v>
      </c>
      <c r="V2978">
        <v>5.35</v>
      </c>
      <c r="W2978">
        <v>2001</v>
      </c>
      <c r="X2978">
        <f t="shared" si="91"/>
        <v>0</v>
      </c>
    </row>
    <row r="2979" spans="1:24" ht="12.75" hidden="1" customHeight="1" x14ac:dyDescent="0.45">
      <c r="A2979">
        <v>107</v>
      </c>
      <c r="B2979" t="s">
        <v>60</v>
      </c>
      <c r="C2979" t="s">
        <v>23</v>
      </c>
      <c r="D2979" s="2" t="str">
        <f t="shared" si="90"/>
        <v>Duke2001</v>
      </c>
      <c r="F2979">
        <v>0</v>
      </c>
      <c r="G2979">
        <v>11</v>
      </c>
      <c r="H2979" s="2">
        <v>0</v>
      </c>
      <c r="I2979">
        <v>-5.4</v>
      </c>
      <c r="J2979">
        <v>-11.17</v>
      </c>
      <c r="K2979">
        <v>-16.57</v>
      </c>
      <c r="L2979" s="2">
        <f>_xlfn.RANK.EQ(I2979, INDEX(CFB!$I$2:$I$1048576, MATCH(W2979, CFB!$W$2:$W$1048576, 0)):INDEX(CFB!$I$2:$I$1048576, MATCH(W2979, CFB!$W$2:$W$1048576, 0) + COUNTIF(CFB!$W$2:$W$1048576, W2979) - 1), 0)</f>
        <v>97</v>
      </c>
      <c r="M2979" s="2">
        <f>_xlfn.RANK.EQ(J2979, INDEX(CFB!$J$2:$J$1048576, MATCH(W2979, CFB!$W$2:$W$1048576, 0)):INDEX(CFB!$J$2:$J$1048576, MATCH(W2979, CFB!$W$2:$W$1048576, 0) + COUNTIF(CFB!$W$2:$W$1048576, W2979) - 1))</f>
        <v>113</v>
      </c>
      <c r="N2979" s="2">
        <f>RANK(K2979, INDEX(CFB!$K$2:$K$1048576, MATCH(W2979, CFB!$W$2:$W$1048576, 0)):INDEX(CFB!$K$2:$K$1048576, MATCH(W2979, CFB!$W$2:$W$1048576, 0) + COUNTIF(CFB!$W$2:$W$1048576, W2979) - 1))</f>
        <v>107</v>
      </c>
      <c r="O2979">
        <v>32.47</v>
      </c>
      <c r="P2979">
        <v>30.6</v>
      </c>
      <c r="Q2979">
        <v>7.58</v>
      </c>
      <c r="R2979">
        <v>6.35</v>
      </c>
      <c r="S2979">
        <v>4.21</v>
      </c>
      <c r="T2979">
        <v>4.38</v>
      </c>
      <c r="U2979">
        <v>5.97</v>
      </c>
      <c r="V2979">
        <v>5.08</v>
      </c>
      <c r="W2979">
        <v>2001</v>
      </c>
      <c r="X2979">
        <f t="shared" si="91"/>
        <v>0</v>
      </c>
    </row>
    <row r="2980" spans="1:24" ht="12.75" hidden="1" customHeight="1" x14ac:dyDescent="0.45">
      <c r="A2980">
        <v>108</v>
      </c>
      <c r="B2980" t="s">
        <v>105</v>
      </c>
      <c r="C2980" t="s">
        <v>162</v>
      </c>
      <c r="D2980" s="2" t="str">
        <f t="shared" si="90"/>
        <v>Buffalo2001</v>
      </c>
      <c r="F2980">
        <v>3</v>
      </c>
      <c r="G2980">
        <v>8</v>
      </c>
      <c r="H2980" s="2">
        <v>0</v>
      </c>
      <c r="I2980">
        <v>-13.26</v>
      </c>
      <c r="J2980">
        <v>-4.2699999999999996</v>
      </c>
      <c r="K2980">
        <v>-17.53</v>
      </c>
      <c r="L2980" s="2">
        <f>_xlfn.RANK.EQ(I2980, INDEX(CFB!$I$2:$I$1048576, MATCH(W2980, CFB!$W$2:$W$1048576, 0)):INDEX(CFB!$I$2:$I$1048576, MATCH(W2980, CFB!$W$2:$W$1048576, 0) + COUNTIF(CFB!$W$2:$W$1048576, W2980) - 1), 0)</f>
        <v>115</v>
      </c>
      <c r="M2980" s="2">
        <f>_xlfn.RANK.EQ(J2980, INDEX(CFB!$J$2:$J$1048576, MATCH(W2980, CFB!$W$2:$W$1048576, 0)):INDEX(CFB!$J$2:$J$1048576, MATCH(W2980, CFB!$W$2:$W$1048576, 0) + COUNTIF(CFB!$W$2:$W$1048576, W2980) - 1))</f>
        <v>86</v>
      </c>
      <c r="N2980" s="2">
        <f>RANK(K2980, INDEX(CFB!$K$2:$K$1048576, MATCH(W2980, CFB!$W$2:$W$1048576, 0)):INDEX(CFB!$K$2:$K$1048576, MATCH(W2980, CFB!$W$2:$W$1048576, 0) + COUNTIF(CFB!$W$2:$W$1048576, W2980) - 1))</f>
        <v>108</v>
      </c>
      <c r="O2980">
        <v>23.89</v>
      </c>
      <c r="P2980">
        <v>20.87</v>
      </c>
      <c r="Q2980">
        <v>5.8</v>
      </c>
      <c r="R2980">
        <v>6.41</v>
      </c>
      <c r="S2980">
        <v>3.78</v>
      </c>
      <c r="T2980">
        <v>3.31</v>
      </c>
      <c r="U2980">
        <v>5.07</v>
      </c>
      <c r="V2980">
        <v>4.34</v>
      </c>
      <c r="W2980">
        <v>2001</v>
      </c>
      <c r="X2980">
        <f t="shared" si="91"/>
        <v>0</v>
      </c>
    </row>
    <row r="2981" spans="1:24" ht="12.75" hidden="1" customHeight="1" x14ac:dyDescent="0.45">
      <c r="A2981">
        <v>109</v>
      </c>
      <c r="B2981" t="s">
        <v>107</v>
      </c>
      <c r="C2981" t="s">
        <v>100</v>
      </c>
      <c r="D2981" s="2" t="str">
        <f t="shared" si="90"/>
        <v>Houston2001</v>
      </c>
      <c r="F2981">
        <v>0</v>
      </c>
      <c r="G2981">
        <v>11</v>
      </c>
      <c r="H2981" s="2">
        <v>0</v>
      </c>
      <c r="I2981">
        <v>-6.15</v>
      </c>
      <c r="J2981">
        <v>-11.67</v>
      </c>
      <c r="K2981">
        <v>-17.809999999999999</v>
      </c>
      <c r="L2981" s="2">
        <f>_xlfn.RANK.EQ(I2981, INDEX(CFB!$I$2:$I$1048576, MATCH(W2981, CFB!$W$2:$W$1048576, 0)):INDEX(CFB!$I$2:$I$1048576, MATCH(W2981, CFB!$W$2:$W$1048576, 0) + COUNTIF(CFB!$W$2:$W$1048576, W2981) - 1), 0)</f>
        <v>100</v>
      </c>
      <c r="M2981" s="2">
        <f>_xlfn.RANK.EQ(J2981, INDEX(CFB!$J$2:$J$1048576, MATCH(W2981, CFB!$W$2:$W$1048576, 0)):INDEX(CFB!$J$2:$J$1048576, MATCH(W2981, CFB!$W$2:$W$1048576, 0) + COUNTIF(CFB!$W$2:$W$1048576, W2981) - 1))</f>
        <v>115</v>
      </c>
      <c r="N2981" s="2">
        <f>RANK(K2981, INDEX(CFB!$K$2:$K$1048576, MATCH(W2981, CFB!$W$2:$W$1048576, 0)):INDEX(CFB!$K$2:$K$1048576, MATCH(W2981, CFB!$W$2:$W$1048576, 0) + COUNTIF(CFB!$W$2:$W$1048576, W2981) - 1))</f>
        <v>109</v>
      </c>
      <c r="O2981">
        <v>31.57</v>
      </c>
      <c r="P2981">
        <v>28.51</v>
      </c>
      <c r="Q2981">
        <v>7.5</v>
      </c>
      <c r="R2981">
        <v>7.09</v>
      </c>
      <c r="S2981">
        <v>4.5999999999999996</v>
      </c>
      <c r="T2981">
        <v>4.1100000000000003</v>
      </c>
      <c r="U2981">
        <v>6.34</v>
      </c>
      <c r="V2981">
        <v>5.07</v>
      </c>
      <c r="W2981">
        <v>2001</v>
      </c>
      <c r="X2981">
        <f t="shared" si="91"/>
        <v>0</v>
      </c>
    </row>
    <row r="2982" spans="1:24" ht="12.75" hidden="1" customHeight="1" x14ac:dyDescent="0.45">
      <c r="A2982">
        <v>110</v>
      </c>
      <c r="B2982" t="s">
        <v>148</v>
      </c>
      <c r="C2982" t="s">
        <v>178</v>
      </c>
      <c r="D2982" s="2" t="str">
        <f t="shared" si="90"/>
        <v>UTEP2001</v>
      </c>
      <c r="F2982">
        <v>2</v>
      </c>
      <c r="G2982">
        <v>9</v>
      </c>
      <c r="H2982" s="2">
        <v>0</v>
      </c>
      <c r="I2982">
        <v>-9.02</v>
      </c>
      <c r="J2982">
        <v>-8.83</v>
      </c>
      <c r="K2982">
        <v>-17.850000000000001</v>
      </c>
      <c r="L2982" s="2">
        <f>_xlfn.RANK.EQ(I2982, INDEX(CFB!$I$2:$I$1048576, MATCH(W2982, CFB!$W$2:$W$1048576, 0)):INDEX(CFB!$I$2:$I$1048576, MATCH(W2982, CFB!$W$2:$W$1048576, 0) + COUNTIF(CFB!$W$2:$W$1048576, W2982) - 1), 0)</f>
        <v>108</v>
      </c>
      <c r="M2982" s="2">
        <f>_xlfn.RANK.EQ(J2982, INDEX(CFB!$J$2:$J$1048576, MATCH(W2982, CFB!$W$2:$W$1048576, 0)):INDEX(CFB!$J$2:$J$1048576, MATCH(W2982, CFB!$W$2:$W$1048576, 0) + COUNTIF(CFB!$W$2:$W$1048576, W2982) - 1))</f>
        <v>107</v>
      </c>
      <c r="N2982" s="2">
        <f>RANK(K2982, INDEX(CFB!$K$2:$K$1048576, MATCH(W2982, CFB!$W$2:$W$1048576, 0)):INDEX(CFB!$K$2:$K$1048576, MATCH(W2982, CFB!$W$2:$W$1048576, 0) + COUNTIF(CFB!$W$2:$W$1048576, W2982) - 1))</f>
        <v>110</v>
      </c>
      <c r="O2982">
        <v>28.59</v>
      </c>
      <c r="P2982">
        <v>29.19</v>
      </c>
      <c r="Q2982">
        <v>7.33</v>
      </c>
      <c r="R2982">
        <v>5.94</v>
      </c>
      <c r="S2982">
        <v>4.5</v>
      </c>
      <c r="T2982">
        <v>4.17</v>
      </c>
      <c r="U2982">
        <v>5.87</v>
      </c>
      <c r="V2982">
        <v>4.55</v>
      </c>
      <c r="W2982">
        <v>2001</v>
      </c>
      <c r="X2982">
        <f t="shared" si="91"/>
        <v>0</v>
      </c>
    </row>
    <row r="2983" spans="1:24" ht="12.75" hidden="1" customHeight="1" x14ac:dyDescent="0.45">
      <c r="A2983">
        <v>111</v>
      </c>
      <c r="B2983" t="s">
        <v>147</v>
      </c>
      <c r="C2983" t="s">
        <v>178</v>
      </c>
      <c r="D2983" s="2" t="str">
        <f t="shared" si="90"/>
        <v>Tulsa2001</v>
      </c>
      <c r="F2983">
        <v>1</v>
      </c>
      <c r="G2983">
        <v>10</v>
      </c>
      <c r="H2983" s="2">
        <v>0</v>
      </c>
      <c r="I2983">
        <v>-13.14</v>
      </c>
      <c r="J2983">
        <v>-5.8</v>
      </c>
      <c r="K2983">
        <v>-18.940000000000001</v>
      </c>
      <c r="L2983" s="2">
        <f>_xlfn.RANK.EQ(I2983, INDEX(CFB!$I$2:$I$1048576, MATCH(W2983, CFB!$W$2:$W$1048576, 0)):INDEX(CFB!$I$2:$I$1048576, MATCH(W2983, CFB!$W$2:$W$1048576, 0) + COUNTIF(CFB!$W$2:$W$1048576, W2983) - 1), 0)</f>
        <v>114</v>
      </c>
      <c r="M2983" s="2">
        <f>_xlfn.RANK.EQ(J2983, INDEX(CFB!$J$2:$J$1048576, MATCH(W2983, CFB!$W$2:$W$1048576, 0)):INDEX(CFB!$J$2:$J$1048576, MATCH(W2983, CFB!$W$2:$W$1048576, 0) + COUNTIF(CFB!$W$2:$W$1048576, W2983) - 1))</f>
        <v>94</v>
      </c>
      <c r="N2983" s="2">
        <f>RANK(K2983, INDEX(CFB!$K$2:$K$1048576, MATCH(W2983, CFB!$W$2:$W$1048576, 0)):INDEX(CFB!$K$2:$K$1048576, MATCH(W2983, CFB!$W$2:$W$1048576, 0) + COUNTIF(CFB!$W$2:$W$1048576, W2983) - 1))</f>
        <v>111</v>
      </c>
      <c r="O2983">
        <v>24.73</v>
      </c>
      <c r="P2983">
        <v>25.09</v>
      </c>
      <c r="Q2983">
        <v>6.64</v>
      </c>
      <c r="R2983">
        <v>6.81</v>
      </c>
      <c r="S2983">
        <v>4.57</v>
      </c>
      <c r="T2983">
        <v>4.6900000000000004</v>
      </c>
      <c r="U2983">
        <v>5.74</v>
      </c>
      <c r="V2983">
        <v>5.27</v>
      </c>
      <c r="W2983">
        <v>2001</v>
      </c>
      <c r="X2983">
        <f t="shared" si="91"/>
        <v>0</v>
      </c>
    </row>
    <row r="2984" spans="1:24" ht="12.75" hidden="1" customHeight="1" x14ac:dyDescent="0.45">
      <c r="A2984">
        <v>112</v>
      </c>
      <c r="B2984" t="s">
        <v>77</v>
      </c>
      <c r="C2984" t="s">
        <v>174</v>
      </c>
      <c r="D2984" s="2" t="str">
        <f t="shared" si="90"/>
        <v>Louisiana2001</v>
      </c>
      <c r="F2984">
        <v>3</v>
      </c>
      <c r="G2984">
        <v>8</v>
      </c>
      <c r="H2984" s="2">
        <v>0</v>
      </c>
      <c r="I2984">
        <v>-8.1999999999999993</v>
      </c>
      <c r="J2984">
        <v>-10.88</v>
      </c>
      <c r="K2984">
        <v>-19.079999999999998</v>
      </c>
      <c r="L2984" s="2">
        <f>_xlfn.RANK.EQ(I2984, INDEX(CFB!$I$2:$I$1048576, MATCH(W2984, CFB!$W$2:$W$1048576, 0)):INDEX(CFB!$I$2:$I$1048576, MATCH(W2984, CFB!$W$2:$W$1048576, 0) + COUNTIF(CFB!$W$2:$W$1048576, W2984) - 1), 0)</f>
        <v>105</v>
      </c>
      <c r="M2984" s="2">
        <f>_xlfn.RANK.EQ(J2984, INDEX(CFB!$J$2:$J$1048576, MATCH(W2984, CFB!$W$2:$W$1048576, 0)):INDEX(CFB!$J$2:$J$1048576, MATCH(W2984, CFB!$W$2:$W$1048576, 0) + COUNTIF(CFB!$W$2:$W$1048576, W2984) - 1))</f>
        <v>112</v>
      </c>
      <c r="N2984" s="2">
        <f>RANK(K2984, INDEX(CFB!$K$2:$K$1048576, MATCH(W2984, CFB!$W$2:$W$1048576, 0)):INDEX(CFB!$K$2:$K$1048576, MATCH(W2984, CFB!$W$2:$W$1048576, 0) + COUNTIF(CFB!$W$2:$W$1048576, W2984) - 1))</f>
        <v>112</v>
      </c>
      <c r="O2984">
        <v>26.92</v>
      </c>
      <c r="P2984">
        <v>26.54</v>
      </c>
      <c r="Q2984">
        <v>6.62</v>
      </c>
      <c r="R2984">
        <v>6.71</v>
      </c>
      <c r="S2984">
        <v>3.58</v>
      </c>
      <c r="T2984">
        <v>3.59</v>
      </c>
      <c r="U2984">
        <v>5.43</v>
      </c>
      <c r="V2984">
        <v>4.51</v>
      </c>
      <c r="W2984">
        <v>2001</v>
      </c>
      <c r="X2984">
        <f t="shared" si="91"/>
        <v>0</v>
      </c>
    </row>
    <row r="2985" spans="1:24" ht="12.75" hidden="1" customHeight="1" x14ac:dyDescent="0.45">
      <c r="A2985">
        <v>113</v>
      </c>
      <c r="B2985" t="s">
        <v>97</v>
      </c>
      <c r="C2985" t="s">
        <v>12</v>
      </c>
      <c r="D2985" s="2" t="str">
        <f t="shared" si="90"/>
        <v>Connecticut2001</v>
      </c>
      <c r="F2985">
        <v>2</v>
      </c>
      <c r="G2985">
        <v>9</v>
      </c>
      <c r="H2985" s="2">
        <v>0</v>
      </c>
      <c r="I2985">
        <v>-10.68</v>
      </c>
      <c r="J2985">
        <v>-8.98</v>
      </c>
      <c r="K2985">
        <v>-19.66</v>
      </c>
      <c r="L2985" s="2">
        <f>_xlfn.RANK.EQ(I2985, INDEX(CFB!$I$2:$I$1048576, MATCH(W2985, CFB!$W$2:$W$1048576, 0)):INDEX(CFB!$I$2:$I$1048576, MATCH(W2985, CFB!$W$2:$W$1048576, 0) + COUNTIF(CFB!$W$2:$W$1048576, W2985) - 1), 0)</f>
        <v>110</v>
      </c>
      <c r="M2985" s="2">
        <f>_xlfn.RANK.EQ(J2985, INDEX(CFB!$J$2:$J$1048576, MATCH(W2985, CFB!$W$2:$W$1048576, 0)):INDEX(CFB!$J$2:$J$1048576, MATCH(W2985, CFB!$W$2:$W$1048576, 0) + COUNTIF(CFB!$W$2:$W$1048576, W2985) - 1))</f>
        <v>108</v>
      </c>
      <c r="N2985" s="2">
        <f>RANK(K2985, INDEX(CFB!$K$2:$K$1048576, MATCH(W2985, CFB!$W$2:$W$1048576, 0)):INDEX(CFB!$K$2:$K$1048576, MATCH(W2985, CFB!$W$2:$W$1048576, 0) + COUNTIF(CFB!$W$2:$W$1048576, W2985) - 1))</f>
        <v>113</v>
      </c>
      <c r="O2985">
        <v>24.16</v>
      </c>
      <c r="P2985">
        <v>27.13</v>
      </c>
      <c r="Q2985">
        <v>5.88</v>
      </c>
      <c r="R2985">
        <v>7.21</v>
      </c>
      <c r="S2985">
        <v>2.99</v>
      </c>
      <c r="T2985">
        <v>3.71</v>
      </c>
      <c r="U2985">
        <v>4.57</v>
      </c>
      <c r="V2985">
        <v>5</v>
      </c>
      <c r="W2985">
        <v>2001</v>
      </c>
      <c r="X2985">
        <f t="shared" si="91"/>
        <v>0</v>
      </c>
    </row>
    <row r="2986" spans="1:24" ht="12.75" hidden="1" customHeight="1" x14ac:dyDescent="0.45">
      <c r="A2986">
        <v>114</v>
      </c>
      <c r="B2986" t="s">
        <v>175</v>
      </c>
      <c r="C2986" t="s">
        <v>174</v>
      </c>
      <c r="D2986" s="2" t="str">
        <f t="shared" si="90"/>
        <v>Idaho2001</v>
      </c>
      <c r="F2986">
        <v>1</v>
      </c>
      <c r="G2986">
        <v>10</v>
      </c>
      <c r="H2986" s="2">
        <v>0</v>
      </c>
      <c r="I2986">
        <v>-0.38</v>
      </c>
      <c r="J2986">
        <v>-20.46</v>
      </c>
      <c r="K2986">
        <v>-20.84</v>
      </c>
      <c r="L2986" s="2">
        <f>_xlfn.RANK.EQ(I2986, INDEX(CFB!$I$2:$I$1048576, MATCH(W2986, CFB!$W$2:$W$1048576, 0)):INDEX(CFB!$I$2:$I$1048576, MATCH(W2986, CFB!$W$2:$W$1048576, 0) + COUNTIF(CFB!$W$2:$W$1048576, W2986) - 1), 0)</f>
        <v>66</v>
      </c>
      <c r="M2986" s="2">
        <f>_xlfn.RANK.EQ(J2986, INDEX(CFB!$J$2:$J$1048576, MATCH(W2986, CFB!$W$2:$W$1048576, 0)):INDEX(CFB!$J$2:$J$1048576, MATCH(W2986, CFB!$W$2:$W$1048576, 0) + COUNTIF(CFB!$W$2:$W$1048576, W2986) - 1))</f>
        <v>117</v>
      </c>
      <c r="N2986" s="2">
        <f>RANK(K2986, INDEX(CFB!$K$2:$K$1048576, MATCH(W2986, CFB!$W$2:$W$1048576, 0)):INDEX(CFB!$K$2:$K$1048576, MATCH(W2986, CFB!$W$2:$W$1048576, 0) + COUNTIF(CFB!$W$2:$W$1048576, W2986) - 1))</f>
        <v>114</v>
      </c>
      <c r="O2986">
        <v>34.450000000000003</v>
      </c>
      <c r="P2986">
        <v>38.43</v>
      </c>
      <c r="Q2986">
        <v>8.5399999999999991</v>
      </c>
      <c r="R2986">
        <v>8.16</v>
      </c>
      <c r="S2986">
        <v>4.1399999999999997</v>
      </c>
      <c r="T2986">
        <v>4.3</v>
      </c>
      <c r="U2986">
        <v>6.77</v>
      </c>
      <c r="V2986">
        <v>5.79</v>
      </c>
      <c r="W2986">
        <v>2001</v>
      </c>
      <c r="X2986">
        <f t="shared" si="91"/>
        <v>0</v>
      </c>
    </row>
    <row r="2987" spans="1:24" ht="12.75" hidden="1" customHeight="1" x14ac:dyDescent="0.45">
      <c r="A2987">
        <v>115</v>
      </c>
      <c r="B2987" t="s">
        <v>123</v>
      </c>
      <c r="C2987" t="s">
        <v>174</v>
      </c>
      <c r="D2987" s="2" t="str">
        <f t="shared" si="90"/>
        <v>Louisiana-Monroe2001</v>
      </c>
      <c r="F2987">
        <v>2</v>
      </c>
      <c r="G2987">
        <v>9</v>
      </c>
      <c r="H2987" s="2">
        <v>0</v>
      </c>
      <c r="I2987">
        <v>-15.52</v>
      </c>
      <c r="J2987">
        <v>-5.61</v>
      </c>
      <c r="K2987">
        <v>-21.13</v>
      </c>
      <c r="L2987" s="2">
        <f>_xlfn.RANK.EQ(I2987, INDEX(CFB!$I$2:$I$1048576, MATCH(W2987, CFB!$W$2:$W$1048576, 0)):INDEX(CFB!$I$2:$I$1048576, MATCH(W2987, CFB!$W$2:$W$1048576, 0) + COUNTIF(CFB!$W$2:$W$1048576, W2987) - 1), 0)</f>
        <v>117</v>
      </c>
      <c r="M2987" s="2">
        <f>_xlfn.RANK.EQ(J2987, INDEX(CFB!$J$2:$J$1048576, MATCH(W2987, CFB!$W$2:$W$1048576, 0)):INDEX(CFB!$J$2:$J$1048576, MATCH(W2987, CFB!$W$2:$W$1048576, 0) + COUNTIF(CFB!$W$2:$W$1048576, W2987) - 1))</f>
        <v>92</v>
      </c>
      <c r="N2987" s="2">
        <f>RANK(K2987, INDEX(CFB!$K$2:$K$1048576, MATCH(W2987, CFB!$W$2:$W$1048576, 0)):INDEX(CFB!$K$2:$K$1048576, MATCH(W2987, CFB!$W$2:$W$1048576, 0) + COUNTIF(CFB!$W$2:$W$1048576, W2987) - 1))</f>
        <v>115</v>
      </c>
      <c r="O2987">
        <v>19.600000000000001</v>
      </c>
      <c r="P2987">
        <v>24.18</v>
      </c>
      <c r="Q2987">
        <v>5.98</v>
      </c>
      <c r="R2987">
        <v>6.73</v>
      </c>
      <c r="S2987">
        <v>3.08</v>
      </c>
      <c r="T2987">
        <v>2.89</v>
      </c>
      <c r="U2987">
        <v>4.78</v>
      </c>
      <c r="V2987">
        <v>4.4000000000000004</v>
      </c>
      <c r="W2987">
        <v>2001</v>
      </c>
      <c r="X2987">
        <f t="shared" si="91"/>
        <v>0</v>
      </c>
    </row>
    <row r="2988" spans="1:24" ht="12.75" hidden="1" customHeight="1" x14ac:dyDescent="0.45">
      <c r="A2988">
        <v>116</v>
      </c>
      <c r="B2988" t="s">
        <v>134</v>
      </c>
      <c r="C2988" t="s">
        <v>161</v>
      </c>
      <c r="D2988" s="2" t="str">
        <f t="shared" si="90"/>
        <v>Eastern Michigan2001</v>
      </c>
      <c r="F2988">
        <v>2</v>
      </c>
      <c r="G2988">
        <v>9</v>
      </c>
      <c r="H2988" s="2">
        <v>0</v>
      </c>
      <c r="I2988">
        <v>-11.69</v>
      </c>
      <c r="J2988">
        <v>-10.119999999999999</v>
      </c>
      <c r="K2988">
        <v>-21.81</v>
      </c>
      <c r="L2988" s="2">
        <f>_xlfn.RANK.EQ(I2988, INDEX(CFB!$I$2:$I$1048576, MATCH(W2988, CFB!$W$2:$W$1048576, 0)):INDEX(CFB!$I$2:$I$1048576, MATCH(W2988, CFB!$W$2:$W$1048576, 0) + COUNTIF(CFB!$W$2:$W$1048576, W2988) - 1), 0)</f>
        <v>112</v>
      </c>
      <c r="M2988" s="2">
        <f>_xlfn.RANK.EQ(J2988, INDEX(CFB!$J$2:$J$1048576, MATCH(W2988, CFB!$W$2:$W$1048576, 0)):INDEX(CFB!$J$2:$J$1048576, MATCH(W2988, CFB!$W$2:$W$1048576, 0) + COUNTIF(CFB!$W$2:$W$1048576, W2988) - 1))</f>
        <v>111</v>
      </c>
      <c r="N2988" s="2">
        <f>RANK(K2988, INDEX(CFB!$K$2:$K$1048576, MATCH(W2988, CFB!$W$2:$W$1048576, 0)):INDEX(CFB!$K$2:$K$1048576, MATCH(W2988, CFB!$W$2:$W$1048576, 0) + COUNTIF(CFB!$W$2:$W$1048576, W2988) - 1))</f>
        <v>116</v>
      </c>
      <c r="O2988">
        <v>23.48</v>
      </c>
      <c r="P2988">
        <v>26.41</v>
      </c>
      <c r="Q2988">
        <v>5.66</v>
      </c>
      <c r="R2988">
        <v>6.51</v>
      </c>
      <c r="S2988">
        <v>3.81</v>
      </c>
      <c r="T2988">
        <v>3.6</v>
      </c>
      <c r="U2988">
        <v>4.9400000000000004</v>
      </c>
      <c r="V2988">
        <v>4.63</v>
      </c>
      <c r="W2988">
        <v>2001</v>
      </c>
      <c r="X2988">
        <f t="shared" si="91"/>
        <v>0</v>
      </c>
    </row>
    <row r="2989" spans="1:24" ht="12.75" hidden="1" customHeight="1" x14ac:dyDescent="0.45">
      <c r="A2989">
        <v>117</v>
      </c>
      <c r="B2989" t="s">
        <v>125</v>
      </c>
      <c r="C2989" t="s">
        <v>174</v>
      </c>
      <c r="D2989" s="2" t="str">
        <f t="shared" si="90"/>
        <v>Arkansas State2001</v>
      </c>
      <c r="F2989">
        <v>2</v>
      </c>
      <c r="G2989">
        <v>9</v>
      </c>
      <c r="H2989" s="2">
        <v>0</v>
      </c>
      <c r="I2989">
        <v>-14.52</v>
      </c>
      <c r="J2989">
        <v>-7.56</v>
      </c>
      <c r="K2989">
        <v>-22.08</v>
      </c>
      <c r="L2989" s="2">
        <f>_xlfn.RANK.EQ(I2989, INDEX(CFB!$I$2:$I$1048576, MATCH(W2989, CFB!$W$2:$W$1048576, 0)):INDEX(CFB!$I$2:$I$1048576, MATCH(W2989, CFB!$W$2:$W$1048576, 0) + COUNTIF(CFB!$W$2:$W$1048576, W2989) - 1), 0)</f>
        <v>116</v>
      </c>
      <c r="M2989" s="2">
        <f>_xlfn.RANK.EQ(J2989, INDEX(CFB!$J$2:$J$1048576, MATCH(W2989, CFB!$W$2:$W$1048576, 0)):INDEX(CFB!$J$2:$J$1048576, MATCH(W2989, CFB!$W$2:$W$1048576, 0) + COUNTIF(CFB!$W$2:$W$1048576, W2989) - 1))</f>
        <v>103</v>
      </c>
      <c r="N2989" s="2">
        <f>RANK(K2989, INDEX(CFB!$K$2:$K$1048576, MATCH(W2989, CFB!$W$2:$W$1048576, 0)):INDEX(CFB!$K$2:$K$1048576, MATCH(W2989, CFB!$W$2:$W$1048576, 0) + COUNTIF(CFB!$W$2:$W$1048576, W2989) - 1))</f>
        <v>117</v>
      </c>
      <c r="O2989">
        <v>19.93</v>
      </c>
      <c r="P2989">
        <v>26.26</v>
      </c>
      <c r="Q2989">
        <v>5.99</v>
      </c>
      <c r="R2989">
        <v>7.43</v>
      </c>
      <c r="S2989">
        <v>4.29</v>
      </c>
      <c r="T2989">
        <v>3.67</v>
      </c>
      <c r="U2989">
        <v>5.0999999999999996</v>
      </c>
      <c r="V2989">
        <v>4.8899999999999997</v>
      </c>
      <c r="W2989">
        <v>2001</v>
      </c>
      <c r="X2989">
        <f t="shared" si="91"/>
        <v>0</v>
      </c>
    </row>
    <row r="2990" spans="1:24" ht="12.75" hidden="1" customHeight="1" x14ac:dyDescent="0.45">
      <c r="A2990">
        <v>1</v>
      </c>
      <c r="B2990" t="s">
        <v>22</v>
      </c>
      <c r="C2990" t="s">
        <v>179</v>
      </c>
      <c r="D2990" s="2" t="str">
        <f t="shared" si="90"/>
        <v>Miami (FL)2000</v>
      </c>
      <c r="E2990">
        <v>2</v>
      </c>
      <c r="F2990">
        <v>11</v>
      </c>
      <c r="G2990">
        <v>1</v>
      </c>
      <c r="H2990" s="2">
        <v>0</v>
      </c>
      <c r="I2990">
        <v>12.29</v>
      </c>
      <c r="J2990">
        <v>10.94</v>
      </c>
      <c r="K2990">
        <v>23.22</v>
      </c>
      <c r="L2990" s="2">
        <f>_xlfn.RANK.EQ(I2990, INDEX(CFB!$I$2:$I$1048576, MATCH(W2990, CFB!$W$2:$W$1048576, 0)):INDEX(CFB!$I$2:$I$1048576, MATCH(W2990, CFB!$W$2:$W$1048576, 0) + COUNTIF(CFB!$W$2:$W$1048576, W2990) - 1), 0)</f>
        <v>3</v>
      </c>
      <c r="M2990" s="2">
        <f>_xlfn.RANK.EQ(J2990, INDEX(CFB!$J$2:$J$1048576, MATCH(W2990, CFB!$W$2:$W$1048576, 0)):INDEX(CFB!$J$2:$J$1048576, MATCH(W2990, CFB!$W$2:$W$1048576, 0) + COUNTIF(CFB!$W$2:$W$1048576, W2990) - 1))</f>
        <v>4</v>
      </c>
      <c r="N2990" s="2">
        <f>RANK(K2990, INDEX(CFB!$K$2:$K$1048576, MATCH(W2990, CFB!$W$2:$W$1048576, 0)):INDEX(CFB!$K$2:$K$1048576, MATCH(W2990, CFB!$W$2:$W$1048576, 0) + COUNTIF(CFB!$W$2:$W$1048576, W2990) - 1))</f>
        <v>1</v>
      </c>
      <c r="O2990">
        <v>56.57</v>
      </c>
      <c r="P2990">
        <v>-0.27</v>
      </c>
      <c r="Q2990">
        <v>10.62</v>
      </c>
      <c r="R2990">
        <v>3.59</v>
      </c>
      <c r="S2990">
        <v>5.86</v>
      </c>
      <c r="T2990">
        <v>2.12</v>
      </c>
      <c r="U2990">
        <v>8</v>
      </c>
      <c r="V2990">
        <v>2.83</v>
      </c>
      <c r="W2990">
        <v>2000</v>
      </c>
      <c r="X2990">
        <f t="shared" si="91"/>
        <v>0</v>
      </c>
    </row>
    <row r="2991" spans="1:24" ht="12.75" hidden="1" customHeight="1" x14ac:dyDescent="0.45">
      <c r="A2991">
        <v>2</v>
      </c>
      <c r="B2991" t="s">
        <v>115</v>
      </c>
      <c r="C2991" t="s">
        <v>23</v>
      </c>
      <c r="D2991" s="2" t="str">
        <f t="shared" si="90"/>
        <v>Florida State2000</v>
      </c>
      <c r="E2991">
        <v>5</v>
      </c>
      <c r="F2991">
        <v>11</v>
      </c>
      <c r="G2991">
        <v>2</v>
      </c>
      <c r="H2991" s="2">
        <v>0</v>
      </c>
      <c r="I2991">
        <v>6.28</v>
      </c>
      <c r="J2991">
        <v>16.850000000000001</v>
      </c>
      <c r="K2991">
        <v>23.13</v>
      </c>
      <c r="L2991" s="2">
        <f>_xlfn.RANK.EQ(I2991, INDEX(CFB!$I$2:$I$1048576, MATCH(W2991, CFB!$W$2:$W$1048576, 0)):INDEX(CFB!$I$2:$I$1048576, MATCH(W2991, CFB!$W$2:$W$1048576, 0) + COUNTIF(CFB!$W$2:$W$1048576, W2991) - 1), 0)</f>
        <v>22</v>
      </c>
      <c r="M2991" s="2">
        <f>_xlfn.RANK.EQ(J2991, INDEX(CFB!$J$2:$J$1048576, MATCH(W2991, CFB!$W$2:$W$1048576, 0)):INDEX(CFB!$J$2:$J$1048576, MATCH(W2991, CFB!$W$2:$W$1048576, 0) + COUNTIF(CFB!$W$2:$W$1048576, W2991) - 1))</f>
        <v>1</v>
      </c>
      <c r="N2991" s="2">
        <f>RANK(K2991, INDEX(CFB!$K$2:$K$1048576, MATCH(W2991, CFB!$W$2:$W$1048576, 0)):INDEX(CFB!$K$2:$K$1048576, MATCH(W2991, CFB!$W$2:$W$1048576, 0) + COUNTIF(CFB!$W$2:$W$1048576, W2991) - 1))</f>
        <v>2</v>
      </c>
      <c r="O2991">
        <v>54.05</v>
      </c>
      <c r="P2991">
        <v>-5.45</v>
      </c>
      <c r="Q2991">
        <v>11.5</v>
      </c>
      <c r="R2991">
        <v>3.41</v>
      </c>
      <c r="S2991">
        <v>5.46</v>
      </c>
      <c r="T2991">
        <v>1.58</v>
      </c>
      <c r="U2991">
        <v>8.58</v>
      </c>
      <c r="V2991">
        <v>2.48</v>
      </c>
      <c r="W2991">
        <v>2000</v>
      </c>
      <c r="X2991">
        <f t="shared" si="91"/>
        <v>0</v>
      </c>
    </row>
    <row r="2992" spans="1:24" ht="12.75" hidden="1" customHeight="1" x14ac:dyDescent="0.45">
      <c r="A2992">
        <v>3</v>
      </c>
      <c r="B2992" t="s">
        <v>54</v>
      </c>
      <c r="C2992" t="s">
        <v>181</v>
      </c>
      <c r="D2992" s="2" t="str">
        <f t="shared" si="90"/>
        <v>Oklahoma2000</v>
      </c>
      <c r="E2992">
        <v>1</v>
      </c>
      <c r="F2992">
        <v>13</v>
      </c>
      <c r="G2992">
        <v>0</v>
      </c>
      <c r="H2992" s="2">
        <v>0</v>
      </c>
      <c r="I2992">
        <v>9.6</v>
      </c>
      <c r="J2992">
        <v>11.95</v>
      </c>
      <c r="K2992">
        <v>21.56</v>
      </c>
      <c r="L2992" s="2">
        <f>_xlfn.RANK.EQ(I2992, INDEX(CFB!$I$2:$I$1048576, MATCH(W2992, CFB!$W$2:$W$1048576, 0)):INDEX(CFB!$I$2:$I$1048576, MATCH(W2992, CFB!$W$2:$W$1048576, 0) + COUNTIF(CFB!$W$2:$W$1048576, W2992) - 1), 0)</f>
        <v>10</v>
      </c>
      <c r="M2992" s="2">
        <f>_xlfn.RANK.EQ(J2992, INDEX(CFB!$J$2:$J$1048576, MATCH(W2992, CFB!$W$2:$W$1048576, 0)):INDEX(CFB!$J$2:$J$1048576, MATCH(W2992, CFB!$W$2:$W$1048576, 0) + COUNTIF(CFB!$W$2:$W$1048576, W2992) - 1))</f>
        <v>2</v>
      </c>
      <c r="N2992" s="2">
        <f>RANK(K2992, INDEX(CFB!$K$2:$K$1048576, MATCH(W2992, CFB!$W$2:$W$1048576, 0)):INDEX(CFB!$K$2:$K$1048576, MATCH(W2992, CFB!$W$2:$W$1048576, 0) + COUNTIF(CFB!$W$2:$W$1048576, W2992) - 1))</f>
        <v>3</v>
      </c>
      <c r="O2992">
        <v>51.92</v>
      </c>
      <c r="P2992">
        <v>-2.4900000000000002</v>
      </c>
      <c r="Q2992">
        <v>9.9499999999999993</v>
      </c>
      <c r="R2992">
        <v>3.18</v>
      </c>
      <c r="S2992">
        <v>4.79</v>
      </c>
      <c r="T2992">
        <v>2.35</v>
      </c>
      <c r="U2992">
        <v>7.53</v>
      </c>
      <c r="V2992">
        <v>2.65</v>
      </c>
      <c r="W2992">
        <v>2000</v>
      </c>
      <c r="X2992">
        <f t="shared" si="91"/>
        <v>1</v>
      </c>
    </row>
    <row r="2993" spans="1:24" ht="12.75" hidden="1" customHeight="1" x14ac:dyDescent="0.45">
      <c r="A2993">
        <v>4</v>
      </c>
      <c r="B2993" t="s">
        <v>33</v>
      </c>
      <c r="C2993" t="s">
        <v>179</v>
      </c>
      <c r="D2993" s="2" t="str">
        <f t="shared" si="90"/>
        <v>Virginia Tech2000</v>
      </c>
      <c r="E2993">
        <v>6</v>
      </c>
      <c r="F2993">
        <v>11</v>
      </c>
      <c r="G2993">
        <v>1</v>
      </c>
      <c r="H2993" s="2">
        <v>0</v>
      </c>
      <c r="I2993">
        <v>15.89</v>
      </c>
      <c r="J2993">
        <v>3.53</v>
      </c>
      <c r="K2993">
        <v>19.420000000000002</v>
      </c>
      <c r="L2993" s="2">
        <f>_xlfn.RANK.EQ(I2993, INDEX(CFB!$I$2:$I$1048576, MATCH(W2993, CFB!$W$2:$W$1048576, 0)):INDEX(CFB!$I$2:$I$1048576, MATCH(W2993, CFB!$W$2:$W$1048576, 0) + COUNTIF(CFB!$W$2:$W$1048576, W2993) - 1), 0)</f>
        <v>1</v>
      </c>
      <c r="M2993" s="2">
        <f>_xlfn.RANK.EQ(J2993, INDEX(CFB!$J$2:$J$1048576, MATCH(W2993, CFB!$W$2:$W$1048576, 0)):INDEX(CFB!$J$2:$J$1048576, MATCH(W2993, CFB!$W$2:$W$1048576, 0) + COUNTIF(CFB!$W$2:$W$1048576, W2993) - 1))</f>
        <v>36</v>
      </c>
      <c r="N2993" s="2">
        <f>RANK(K2993, INDEX(CFB!$K$2:$K$1048576, MATCH(W2993, CFB!$W$2:$W$1048576, 0)):INDEX(CFB!$K$2:$K$1048576, MATCH(W2993, CFB!$W$2:$W$1048576, 0) + COUNTIF(CFB!$W$2:$W$1048576, W2993) - 1))</f>
        <v>4</v>
      </c>
      <c r="O2993">
        <v>55.07</v>
      </c>
      <c r="P2993">
        <v>7.85</v>
      </c>
      <c r="Q2993">
        <v>9.34</v>
      </c>
      <c r="R2993">
        <v>4.79</v>
      </c>
      <c r="S2993">
        <v>6.14</v>
      </c>
      <c r="T2993">
        <v>1.93</v>
      </c>
      <c r="U2993">
        <v>7.28</v>
      </c>
      <c r="V2993">
        <v>3.32</v>
      </c>
      <c r="W2993">
        <v>2000</v>
      </c>
      <c r="X2993">
        <f t="shared" si="91"/>
        <v>0</v>
      </c>
    </row>
    <row r="2994" spans="1:24" ht="12.75" hidden="1" customHeight="1" x14ac:dyDescent="0.45">
      <c r="A2994">
        <v>5</v>
      </c>
      <c r="B2994" t="s">
        <v>47</v>
      </c>
      <c r="C2994" t="s">
        <v>182</v>
      </c>
      <c r="D2994" s="2" t="str">
        <f t="shared" si="90"/>
        <v>Nebraska2000</v>
      </c>
      <c r="E2994">
        <v>8</v>
      </c>
      <c r="F2994">
        <v>10</v>
      </c>
      <c r="G2994">
        <v>2</v>
      </c>
      <c r="H2994" s="2">
        <v>0</v>
      </c>
      <c r="I2994">
        <v>11.08</v>
      </c>
      <c r="J2994">
        <v>7.93</v>
      </c>
      <c r="K2994">
        <v>19.010000000000002</v>
      </c>
      <c r="L2994" s="2">
        <f>_xlfn.RANK.EQ(I2994, INDEX(CFB!$I$2:$I$1048576, MATCH(W2994, CFB!$W$2:$W$1048576, 0)):INDEX(CFB!$I$2:$I$1048576, MATCH(W2994, CFB!$W$2:$W$1048576, 0) + COUNTIF(CFB!$W$2:$W$1048576, W2994) - 1), 0)</f>
        <v>6</v>
      </c>
      <c r="M2994" s="2">
        <f>_xlfn.RANK.EQ(J2994, INDEX(CFB!$J$2:$J$1048576, MATCH(W2994, CFB!$W$2:$W$1048576, 0)):INDEX(CFB!$J$2:$J$1048576, MATCH(W2994, CFB!$W$2:$W$1048576, 0) + COUNTIF(CFB!$W$2:$W$1048576, W2994) - 1))</f>
        <v>8</v>
      </c>
      <c r="N2994" s="2">
        <f>RANK(K2994, INDEX(CFB!$K$2:$K$1048576, MATCH(W2994, CFB!$W$2:$W$1048576, 0)):INDEX(CFB!$K$2:$K$1048576, MATCH(W2994, CFB!$W$2:$W$1048576, 0) + COUNTIF(CFB!$W$2:$W$1048576, W2994) - 1))</f>
        <v>5</v>
      </c>
      <c r="O2994">
        <v>57.69</v>
      </c>
      <c r="P2994">
        <v>3.23</v>
      </c>
      <c r="Q2994">
        <v>8.77</v>
      </c>
      <c r="R2994">
        <v>4.03</v>
      </c>
      <c r="S2994">
        <v>6.83</v>
      </c>
      <c r="T2994">
        <v>2.84</v>
      </c>
      <c r="U2994">
        <v>7.62</v>
      </c>
      <c r="V2994">
        <v>3.42</v>
      </c>
      <c r="W2994">
        <v>2000</v>
      </c>
      <c r="X2994">
        <f t="shared" si="91"/>
        <v>0</v>
      </c>
    </row>
    <row r="2995" spans="1:24" ht="12.75" hidden="1" customHeight="1" x14ac:dyDescent="0.45">
      <c r="A2995">
        <v>6</v>
      </c>
      <c r="B2995" t="s">
        <v>35</v>
      </c>
      <c r="C2995" t="s">
        <v>155</v>
      </c>
      <c r="D2995" s="2" t="str">
        <f t="shared" si="90"/>
        <v>Florida2000</v>
      </c>
      <c r="E2995">
        <v>10</v>
      </c>
      <c r="F2995">
        <v>10</v>
      </c>
      <c r="G2995">
        <v>3</v>
      </c>
      <c r="H2995" s="2">
        <v>0</v>
      </c>
      <c r="I2995">
        <v>12.18</v>
      </c>
      <c r="J2995">
        <v>5.43</v>
      </c>
      <c r="K2995">
        <v>17.61</v>
      </c>
      <c r="L2995" s="2">
        <f>_xlfn.RANK.EQ(I2995, INDEX(CFB!$I$2:$I$1048576, MATCH(W2995, CFB!$W$2:$W$1048576, 0)):INDEX(CFB!$I$2:$I$1048576, MATCH(W2995, CFB!$W$2:$W$1048576, 0) + COUNTIF(CFB!$W$2:$W$1048576, W2995) - 1), 0)</f>
        <v>4</v>
      </c>
      <c r="M2995" s="2">
        <f>_xlfn.RANK.EQ(J2995, INDEX(CFB!$J$2:$J$1048576, MATCH(W2995, CFB!$W$2:$W$1048576, 0)):INDEX(CFB!$J$2:$J$1048576, MATCH(W2995, CFB!$W$2:$W$1048576, 0) + COUNTIF(CFB!$W$2:$W$1048576, W2995) - 1))</f>
        <v>25</v>
      </c>
      <c r="N2995" s="2">
        <f>RANK(K2995, INDEX(CFB!$K$2:$K$1048576, MATCH(W2995, CFB!$W$2:$W$1048576, 0)):INDEX(CFB!$K$2:$K$1048576, MATCH(W2995, CFB!$W$2:$W$1048576, 0) + COUNTIF(CFB!$W$2:$W$1048576, W2995) - 1))</f>
        <v>6</v>
      </c>
      <c r="O2995">
        <v>53.18</v>
      </c>
      <c r="P2995">
        <v>5.45</v>
      </c>
      <c r="Q2995">
        <v>10.119999999999999</v>
      </c>
      <c r="R2995">
        <v>3.58</v>
      </c>
      <c r="S2995">
        <v>4.88</v>
      </c>
      <c r="T2995">
        <v>2.5</v>
      </c>
      <c r="U2995">
        <v>7.75</v>
      </c>
      <c r="V2995">
        <v>2.94</v>
      </c>
      <c r="W2995">
        <v>2000</v>
      </c>
      <c r="X2995">
        <f t="shared" si="91"/>
        <v>0</v>
      </c>
    </row>
    <row r="2996" spans="1:24" ht="12.75" hidden="1" customHeight="1" x14ac:dyDescent="0.45">
      <c r="A2996">
        <v>7</v>
      </c>
      <c r="B2996" t="s">
        <v>119</v>
      </c>
      <c r="C2996" t="s">
        <v>180</v>
      </c>
      <c r="D2996" s="2" t="str">
        <f t="shared" si="90"/>
        <v>Oregon State2000</v>
      </c>
      <c r="E2996">
        <v>4</v>
      </c>
      <c r="F2996">
        <v>11</v>
      </c>
      <c r="G2996">
        <v>1</v>
      </c>
      <c r="H2996" s="2">
        <v>0</v>
      </c>
      <c r="I2996">
        <v>9.14</v>
      </c>
      <c r="J2996">
        <v>8.19</v>
      </c>
      <c r="K2996">
        <v>17.329999999999998</v>
      </c>
      <c r="L2996" s="2">
        <f>_xlfn.RANK.EQ(I2996, INDEX(CFB!$I$2:$I$1048576, MATCH(W2996, CFB!$W$2:$W$1048576, 0)):INDEX(CFB!$I$2:$I$1048576, MATCH(W2996, CFB!$W$2:$W$1048576, 0) + COUNTIF(CFB!$W$2:$W$1048576, W2996) - 1), 0)</f>
        <v>11</v>
      </c>
      <c r="M2996" s="2">
        <f>_xlfn.RANK.EQ(J2996, INDEX(CFB!$J$2:$J$1048576, MATCH(W2996, CFB!$W$2:$W$1048576, 0)):INDEX(CFB!$J$2:$J$1048576, MATCH(W2996, CFB!$W$2:$W$1048576, 0) + COUNTIF(CFB!$W$2:$W$1048576, W2996) - 1))</f>
        <v>7</v>
      </c>
      <c r="N2996" s="2">
        <f>RANK(K2996, INDEX(CFB!$K$2:$K$1048576, MATCH(W2996, CFB!$W$2:$W$1048576, 0)):INDEX(CFB!$K$2:$K$1048576, MATCH(W2996, CFB!$W$2:$W$1048576, 0) + COUNTIF(CFB!$W$2:$W$1048576, W2996) - 1))</f>
        <v>7</v>
      </c>
      <c r="O2996">
        <v>47.56</v>
      </c>
      <c r="P2996">
        <v>4.9800000000000004</v>
      </c>
      <c r="Q2996">
        <v>9.57</v>
      </c>
      <c r="R2996">
        <v>4.92</v>
      </c>
      <c r="S2996">
        <v>4.9800000000000004</v>
      </c>
      <c r="T2996">
        <v>2.2799999999999998</v>
      </c>
      <c r="U2996">
        <v>6.89</v>
      </c>
      <c r="V2996">
        <v>3.6</v>
      </c>
      <c r="W2996">
        <v>2000</v>
      </c>
      <c r="X2996">
        <f t="shared" si="91"/>
        <v>0</v>
      </c>
    </row>
    <row r="2997" spans="1:24" ht="12.75" hidden="1" customHeight="1" x14ac:dyDescent="0.45">
      <c r="A2997">
        <v>8</v>
      </c>
      <c r="B2997" t="s">
        <v>66</v>
      </c>
      <c r="C2997" t="s">
        <v>180</v>
      </c>
      <c r="D2997" s="2" t="str">
        <f t="shared" si="90"/>
        <v>Washington2000</v>
      </c>
      <c r="E2997">
        <v>3</v>
      </c>
      <c r="F2997">
        <v>11</v>
      </c>
      <c r="G2997">
        <v>1</v>
      </c>
      <c r="H2997" s="2">
        <v>0</v>
      </c>
      <c r="I2997">
        <v>10.02</v>
      </c>
      <c r="J2997">
        <v>6.89</v>
      </c>
      <c r="K2997">
        <v>16.91</v>
      </c>
      <c r="L2997" s="2">
        <f>_xlfn.RANK.EQ(I2997, INDEX(CFB!$I$2:$I$1048576, MATCH(W2997, CFB!$W$2:$W$1048576, 0)):INDEX(CFB!$I$2:$I$1048576, MATCH(W2997, CFB!$W$2:$W$1048576, 0) + COUNTIF(CFB!$W$2:$W$1048576, W2997) - 1), 0)</f>
        <v>8</v>
      </c>
      <c r="M2997" s="2">
        <f>_xlfn.RANK.EQ(J2997, INDEX(CFB!$J$2:$J$1048576, MATCH(W2997, CFB!$W$2:$W$1048576, 0)):INDEX(CFB!$J$2:$J$1048576, MATCH(W2997, CFB!$W$2:$W$1048576, 0) + COUNTIF(CFB!$W$2:$W$1048576, W2997) - 1))</f>
        <v>11</v>
      </c>
      <c r="N2997" s="2">
        <f>RANK(K2997, INDEX(CFB!$K$2:$K$1048576, MATCH(W2997, CFB!$W$2:$W$1048576, 0)):INDEX(CFB!$K$2:$K$1048576, MATCH(W2997, CFB!$W$2:$W$1048576, 0) + COUNTIF(CFB!$W$2:$W$1048576, W2997) - 1))</f>
        <v>8</v>
      </c>
      <c r="O2997">
        <v>47.94</v>
      </c>
      <c r="P2997">
        <v>5.85</v>
      </c>
      <c r="Q2997">
        <v>8.4499999999999993</v>
      </c>
      <c r="R2997">
        <v>4.2699999999999996</v>
      </c>
      <c r="S2997">
        <v>5.71</v>
      </c>
      <c r="T2997">
        <v>3.35</v>
      </c>
      <c r="U2997">
        <v>6.86</v>
      </c>
      <c r="V2997">
        <v>3.67</v>
      </c>
      <c r="W2997">
        <v>2000</v>
      </c>
      <c r="X2997">
        <f t="shared" si="91"/>
        <v>0</v>
      </c>
    </row>
    <row r="2998" spans="1:24" ht="12.75" hidden="1" customHeight="1" x14ac:dyDescent="0.45">
      <c r="A2998">
        <v>9</v>
      </c>
      <c r="B2998" t="s">
        <v>41</v>
      </c>
      <c r="C2998" t="s">
        <v>182</v>
      </c>
      <c r="D2998" s="2" t="str">
        <f t="shared" si="90"/>
        <v>Kansas State2000</v>
      </c>
      <c r="E2998">
        <v>9</v>
      </c>
      <c r="F2998">
        <v>11</v>
      </c>
      <c r="G2998">
        <v>3</v>
      </c>
      <c r="H2998" s="2">
        <v>0</v>
      </c>
      <c r="I2998">
        <v>8.92</v>
      </c>
      <c r="J2998">
        <v>6.8</v>
      </c>
      <c r="K2998">
        <v>15.72</v>
      </c>
      <c r="L2998" s="2">
        <f>_xlfn.RANK.EQ(I2998, INDEX(CFB!$I$2:$I$1048576, MATCH(W2998, CFB!$W$2:$W$1048576, 0)):INDEX(CFB!$I$2:$I$1048576, MATCH(W2998, CFB!$W$2:$W$1048576, 0) + COUNTIF(CFB!$W$2:$W$1048576, W2998) - 1), 0)</f>
        <v>12</v>
      </c>
      <c r="M2998" s="2">
        <f>_xlfn.RANK.EQ(J2998, INDEX(CFB!$J$2:$J$1048576, MATCH(W2998, CFB!$W$2:$W$1048576, 0)):INDEX(CFB!$J$2:$J$1048576, MATCH(W2998, CFB!$W$2:$W$1048576, 0) + COUNTIF(CFB!$W$2:$W$1048576, W2998) - 1))</f>
        <v>14</v>
      </c>
      <c r="N2998" s="2">
        <f>RANK(K2998, INDEX(CFB!$K$2:$K$1048576, MATCH(W2998, CFB!$W$2:$W$1048576, 0)):INDEX(CFB!$K$2:$K$1048576, MATCH(W2998, CFB!$W$2:$W$1048576, 0) + COUNTIF(CFB!$W$2:$W$1048576, W2998) - 1))</f>
        <v>9</v>
      </c>
      <c r="O2998">
        <v>54.45</v>
      </c>
      <c r="P2998">
        <v>3.99</v>
      </c>
      <c r="Q2998">
        <v>10.029999999999999</v>
      </c>
      <c r="R2998">
        <v>3.97</v>
      </c>
      <c r="S2998">
        <v>5.12</v>
      </c>
      <c r="T2998">
        <v>1.97</v>
      </c>
      <c r="U2998">
        <v>7.13</v>
      </c>
      <c r="V2998">
        <v>2.66</v>
      </c>
      <c r="W2998">
        <v>2000</v>
      </c>
      <c r="X2998">
        <f t="shared" si="91"/>
        <v>0</v>
      </c>
    </row>
    <row r="2999" spans="1:24" ht="12.75" hidden="1" customHeight="1" x14ac:dyDescent="0.45">
      <c r="A2999">
        <v>10</v>
      </c>
      <c r="B2999" t="s">
        <v>14</v>
      </c>
      <c r="C2999" t="s">
        <v>181</v>
      </c>
      <c r="D2999" s="2" t="str">
        <f t="shared" si="90"/>
        <v>Texas2000</v>
      </c>
      <c r="E2999">
        <v>12</v>
      </c>
      <c r="F2999">
        <v>9</v>
      </c>
      <c r="G2999">
        <v>3</v>
      </c>
      <c r="H2999" s="2">
        <v>0</v>
      </c>
      <c r="I2999">
        <v>7.35</v>
      </c>
      <c r="J2999">
        <v>6.43</v>
      </c>
      <c r="K2999">
        <v>13.78</v>
      </c>
      <c r="L2999" s="2">
        <f>_xlfn.RANK.EQ(I2999, INDEX(CFB!$I$2:$I$1048576, MATCH(W2999, CFB!$W$2:$W$1048576, 0)):INDEX(CFB!$I$2:$I$1048576, MATCH(W2999, CFB!$W$2:$W$1048576, 0) + COUNTIF(CFB!$W$2:$W$1048576, W2999) - 1), 0)</f>
        <v>16</v>
      </c>
      <c r="M2999" s="2">
        <f>_xlfn.RANK.EQ(J2999, INDEX(CFB!$J$2:$J$1048576, MATCH(W2999, CFB!$W$2:$W$1048576, 0)):INDEX(CFB!$J$2:$J$1048576, MATCH(W2999, CFB!$W$2:$W$1048576, 0) + COUNTIF(CFB!$W$2:$W$1048576, W2999) - 1))</f>
        <v>19</v>
      </c>
      <c r="N2999" s="2">
        <f>RANK(K2999, INDEX(CFB!$K$2:$K$1048576, MATCH(W2999, CFB!$W$2:$W$1048576, 0)):INDEX(CFB!$K$2:$K$1048576, MATCH(W2999, CFB!$W$2:$W$1048576, 0) + COUNTIF(CFB!$W$2:$W$1048576, W2999) - 1))</f>
        <v>10</v>
      </c>
      <c r="O2999">
        <v>51.13</v>
      </c>
      <c r="P2999">
        <v>8.15</v>
      </c>
      <c r="Q2999">
        <v>9.77</v>
      </c>
      <c r="R2999">
        <v>3.92</v>
      </c>
      <c r="S2999">
        <v>4.7</v>
      </c>
      <c r="T2999">
        <v>2.42</v>
      </c>
      <c r="U2999">
        <v>7.32</v>
      </c>
      <c r="V2999">
        <v>2.94</v>
      </c>
      <c r="W2999">
        <v>2000</v>
      </c>
      <c r="X2999">
        <f t="shared" si="91"/>
        <v>0</v>
      </c>
    </row>
    <row r="3000" spans="1:24" ht="12.75" hidden="1" customHeight="1" x14ac:dyDescent="0.45">
      <c r="A3000">
        <v>11</v>
      </c>
      <c r="B3000" t="s">
        <v>13</v>
      </c>
      <c r="C3000" t="s">
        <v>180</v>
      </c>
      <c r="D3000" s="2" t="str">
        <f t="shared" si="90"/>
        <v>Oregon2000</v>
      </c>
      <c r="E3000">
        <v>7</v>
      </c>
      <c r="F3000">
        <v>10</v>
      </c>
      <c r="G3000">
        <v>2</v>
      </c>
      <c r="H3000" s="2">
        <v>0</v>
      </c>
      <c r="I3000">
        <v>6.37</v>
      </c>
      <c r="J3000">
        <v>7.38</v>
      </c>
      <c r="K3000">
        <v>13.75</v>
      </c>
      <c r="L3000" s="2">
        <f>_xlfn.RANK.EQ(I3000, INDEX(CFB!$I$2:$I$1048576, MATCH(W3000, CFB!$W$2:$W$1048576, 0)):INDEX(CFB!$I$2:$I$1048576, MATCH(W3000, CFB!$W$2:$W$1048576, 0) + COUNTIF(CFB!$W$2:$W$1048576, W3000) - 1), 0)</f>
        <v>20</v>
      </c>
      <c r="M3000" s="2">
        <f>_xlfn.RANK.EQ(J3000, INDEX(CFB!$J$2:$J$1048576, MATCH(W3000, CFB!$W$2:$W$1048576, 0)):INDEX(CFB!$J$2:$J$1048576, MATCH(W3000, CFB!$W$2:$W$1048576, 0) + COUNTIF(CFB!$W$2:$W$1048576, W3000) - 1))</f>
        <v>9</v>
      </c>
      <c r="N3000" s="2">
        <f>RANK(K3000, INDEX(CFB!$K$2:$K$1048576, MATCH(W3000, CFB!$W$2:$W$1048576, 0)):INDEX(CFB!$K$2:$K$1048576, MATCH(W3000, CFB!$W$2:$W$1048576, 0) + COUNTIF(CFB!$W$2:$W$1048576, W3000) - 1))</f>
        <v>11</v>
      </c>
      <c r="O3000">
        <v>42.4</v>
      </c>
      <c r="P3000">
        <v>5.27</v>
      </c>
      <c r="Q3000">
        <v>9.06</v>
      </c>
      <c r="R3000">
        <v>4.3499999999999996</v>
      </c>
      <c r="S3000">
        <v>4.5199999999999996</v>
      </c>
      <c r="T3000">
        <v>3.16</v>
      </c>
      <c r="U3000">
        <v>6.7</v>
      </c>
      <c r="V3000">
        <v>3.66</v>
      </c>
      <c r="W3000">
        <v>2000</v>
      </c>
      <c r="X3000">
        <f t="shared" si="91"/>
        <v>0</v>
      </c>
    </row>
    <row r="3001" spans="1:24" ht="12.75" hidden="1" customHeight="1" x14ac:dyDescent="0.45">
      <c r="A3001">
        <v>12</v>
      </c>
      <c r="B3001" t="s">
        <v>44</v>
      </c>
      <c r="C3001" t="s">
        <v>10</v>
      </c>
      <c r="D3001" s="2" t="str">
        <f t="shared" si="90"/>
        <v>Michigan2000</v>
      </c>
      <c r="E3001">
        <v>11</v>
      </c>
      <c r="F3001">
        <v>9</v>
      </c>
      <c r="G3001">
        <v>3</v>
      </c>
      <c r="H3001" s="2">
        <v>0</v>
      </c>
      <c r="I3001">
        <v>6.76</v>
      </c>
      <c r="J3001">
        <v>6.17</v>
      </c>
      <c r="K3001">
        <v>12.93</v>
      </c>
      <c r="L3001" s="2">
        <f>_xlfn.RANK.EQ(I3001, INDEX(CFB!$I$2:$I$1048576, MATCH(W3001, CFB!$W$2:$W$1048576, 0)):INDEX(CFB!$I$2:$I$1048576, MATCH(W3001, CFB!$W$2:$W$1048576, 0) + COUNTIF(CFB!$W$2:$W$1048576, W3001) - 1), 0)</f>
        <v>18</v>
      </c>
      <c r="M3001" s="2">
        <f>_xlfn.RANK.EQ(J3001, INDEX(CFB!$J$2:$J$1048576, MATCH(W3001, CFB!$W$2:$W$1048576, 0)):INDEX(CFB!$J$2:$J$1048576, MATCH(W3001, CFB!$W$2:$W$1048576, 0) + COUNTIF(CFB!$W$2:$W$1048576, W3001) - 1))</f>
        <v>21</v>
      </c>
      <c r="N3001" s="2">
        <f>RANK(K3001, INDEX(CFB!$K$2:$K$1048576, MATCH(W3001, CFB!$W$2:$W$1048576, 0)):INDEX(CFB!$K$2:$K$1048576, MATCH(W3001, CFB!$W$2:$W$1048576, 0) + COUNTIF(CFB!$W$2:$W$1048576, W3001) - 1))</f>
        <v>12</v>
      </c>
      <c r="O3001">
        <v>47.25</v>
      </c>
      <c r="P3001">
        <v>5.25</v>
      </c>
      <c r="Q3001">
        <v>10.25</v>
      </c>
      <c r="R3001">
        <v>4.88</v>
      </c>
      <c r="S3001">
        <v>5.61</v>
      </c>
      <c r="T3001">
        <v>3.1</v>
      </c>
      <c r="U3001">
        <v>7.45</v>
      </c>
      <c r="V3001">
        <v>3.99</v>
      </c>
      <c r="W3001">
        <v>2000</v>
      </c>
      <c r="X3001">
        <f t="shared" si="91"/>
        <v>0</v>
      </c>
    </row>
    <row r="3002" spans="1:24" ht="12.75" hidden="1" customHeight="1" x14ac:dyDescent="0.45">
      <c r="A3002">
        <v>13</v>
      </c>
      <c r="B3002" t="s">
        <v>11</v>
      </c>
      <c r="C3002" t="s">
        <v>12</v>
      </c>
      <c r="D3002" s="2" t="str">
        <f t="shared" si="90"/>
        <v>Notre Dame2000</v>
      </c>
      <c r="E3002">
        <v>15</v>
      </c>
      <c r="F3002">
        <v>9</v>
      </c>
      <c r="G3002">
        <v>3</v>
      </c>
      <c r="H3002" s="2">
        <v>0</v>
      </c>
      <c r="I3002">
        <v>6.86</v>
      </c>
      <c r="J3002">
        <v>5.6</v>
      </c>
      <c r="K3002">
        <v>12.45</v>
      </c>
      <c r="L3002" s="2">
        <f>_xlfn.RANK.EQ(I3002, INDEX(CFB!$I$2:$I$1048576, MATCH(W3002, CFB!$W$2:$W$1048576, 0)):INDEX(CFB!$I$2:$I$1048576, MATCH(W3002, CFB!$W$2:$W$1048576, 0) + COUNTIF(CFB!$W$2:$W$1048576, W3002) - 1), 0)</f>
        <v>17</v>
      </c>
      <c r="M3002" s="2">
        <f>_xlfn.RANK.EQ(J3002, INDEX(CFB!$J$2:$J$1048576, MATCH(W3002, CFB!$W$2:$W$1048576, 0)):INDEX(CFB!$J$2:$J$1048576, MATCH(W3002, CFB!$W$2:$W$1048576, 0) + COUNTIF(CFB!$W$2:$W$1048576, W3002) - 1))</f>
        <v>24</v>
      </c>
      <c r="N3002" s="2">
        <f>RANK(K3002, INDEX(CFB!$K$2:$K$1048576, MATCH(W3002, CFB!$W$2:$W$1048576, 0)):INDEX(CFB!$K$2:$K$1048576, MATCH(W3002, CFB!$W$2:$W$1048576, 0) + COUNTIF(CFB!$W$2:$W$1048576, W3002) - 1))</f>
        <v>13</v>
      </c>
      <c r="O3002">
        <v>43.65</v>
      </c>
      <c r="P3002">
        <v>6.22</v>
      </c>
      <c r="Q3002">
        <v>9.01</v>
      </c>
      <c r="R3002">
        <v>5.41</v>
      </c>
      <c r="S3002">
        <v>5.19</v>
      </c>
      <c r="T3002">
        <v>2.62</v>
      </c>
      <c r="U3002">
        <v>6.43</v>
      </c>
      <c r="V3002">
        <v>3.74</v>
      </c>
      <c r="W3002">
        <v>2000</v>
      </c>
      <c r="X3002">
        <f t="shared" si="91"/>
        <v>0</v>
      </c>
    </row>
    <row r="3003" spans="1:24" ht="12.75" hidden="1" customHeight="1" x14ac:dyDescent="0.45">
      <c r="A3003">
        <v>14</v>
      </c>
      <c r="B3003" t="s">
        <v>26</v>
      </c>
      <c r="C3003" t="s">
        <v>23</v>
      </c>
      <c r="D3003" s="2" t="str">
        <f t="shared" si="90"/>
        <v>Clemson2000</v>
      </c>
      <c r="E3003">
        <v>16</v>
      </c>
      <c r="F3003">
        <v>9</v>
      </c>
      <c r="G3003">
        <v>3</v>
      </c>
      <c r="H3003" s="2">
        <v>0</v>
      </c>
      <c r="I3003">
        <v>6.26</v>
      </c>
      <c r="J3003">
        <v>5.28</v>
      </c>
      <c r="K3003">
        <v>11.54</v>
      </c>
      <c r="L3003" s="2">
        <f>_xlfn.RANK.EQ(I3003, INDEX(CFB!$I$2:$I$1048576, MATCH(W3003, CFB!$W$2:$W$1048576, 0)):INDEX(CFB!$I$2:$I$1048576, MATCH(W3003, CFB!$W$2:$W$1048576, 0) + COUNTIF(CFB!$W$2:$W$1048576, W3003) - 1), 0)</f>
        <v>24</v>
      </c>
      <c r="M3003" s="2">
        <f>_xlfn.RANK.EQ(J3003, INDEX(CFB!$J$2:$J$1048576, MATCH(W3003, CFB!$W$2:$W$1048576, 0)):INDEX(CFB!$J$2:$J$1048576, MATCH(W3003, CFB!$W$2:$W$1048576, 0) + COUNTIF(CFB!$W$2:$W$1048576, W3003) - 1))</f>
        <v>26</v>
      </c>
      <c r="N3003" s="2">
        <f>RANK(K3003, INDEX(CFB!$K$2:$K$1048576, MATCH(W3003, CFB!$W$2:$W$1048576, 0)):INDEX(CFB!$K$2:$K$1048576, MATCH(W3003, CFB!$W$2:$W$1048576, 0) + COUNTIF(CFB!$W$2:$W$1048576, W3003) - 1))</f>
        <v>14</v>
      </c>
      <c r="O3003">
        <v>47.91</v>
      </c>
      <c r="P3003">
        <v>8.4600000000000009</v>
      </c>
      <c r="Q3003">
        <v>9.23</v>
      </c>
      <c r="R3003">
        <v>5.39</v>
      </c>
      <c r="S3003">
        <v>5.66</v>
      </c>
      <c r="T3003">
        <v>2.04</v>
      </c>
      <c r="U3003">
        <v>7.03</v>
      </c>
      <c r="V3003">
        <v>3.58</v>
      </c>
      <c r="W3003">
        <v>2000</v>
      </c>
      <c r="X3003">
        <f t="shared" si="91"/>
        <v>0</v>
      </c>
    </row>
    <row r="3004" spans="1:24" ht="12.75" hidden="1" customHeight="1" x14ac:dyDescent="0.45">
      <c r="A3004">
        <v>15</v>
      </c>
      <c r="B3004" t="s">
        <v>34</v>
      </c>
      <c r="C3004" t="s">
        <v>181</v>
      </c>
      <c r="D3004" s="2" t="str">
        <f t="shared" si="90"/>
        <v>Texas A&amp;M2000</v>
      </c>
      <c r="F3004">
        <v>7</v>
      </c>
      <c r="G3004">
        <v>5</v>
      </c>
      <c r="H3004" s="2">
        <v>0</v>
      </c>
      <c r="I3004">
        <v>4.6900000000000004</v>
      </c>
      <c r="J3004">
        <v>6.76</v>
      </c>
      <c r="K3004">
        <v>11.44</v>
      </c>
      <c r="L3004" s="2">
        <f>_xlfn.RANK.EQ(I3004, INDEX(CFB!$I$2:$I$1048576, MATCH(W3004, CFB!$W$2:$W$1048576, 0)):INDEX(CFB!$I$2:$I$1048576, MATCH(W3004, CFB!$W$2:$W$1048576, 0) + COUNTIF(CFB!$W$2:$W$1048576, W3004) - 1), 0)</f>
        <v>33</v>
      </c>
      <c r="M3004" s="2">
        <f>_xlfn.RANK.EQ(J3004, INDEX(CFB!$J$2:$J$1048576, MATCH(W3004, CFB!$W$2:$W$1048576, 0)):INDEX(CFB!$J$2:$J$1048576, MATCH(W3004, CFB!$W$2:$W$1048576, 0) + COUNTIF(CFB!$W$2:$W$1048576, W3004) - 1))</f>
        <v>15</v>
      </c>
      <c r="N3004" s="2">
        <f>RANK(K3004, INDEX(CFB!$K$2:$K$1048576, MATCH(W3004, CFB!$W$2:$W$1048576, 0)):INDEX(CFB!$K$2:$K$1048576, MATCH(W3004, CFB!$W$2:$W$1048576, 0) + COUNTIF(CFB!$W$2:$W$1048576, W3004) - 1))</f>
        <v>15</v>
      </c>
      <c r="O3004">
        <v>43.35</v>
      </c>
      <c r="P3004">
        <v>3.95</v>
      </c>
      <c r="Q3004">
        <v>9.15</v>
      </c>
      <c r="R3004">
        <v>4.54</v>
      </c>
      <c r="S3004">
        <v>4.66</v>
      </c>
      <c r="T3004">
        <v>2.33</v>
      </c>
      <c r="U3004">
        <v>6.86</v>
      </c>
      <c r="V3004">
        <v>3.27</v>
      </c>
      <c r="W3004">
        <v>2000</v>
      </c>
      <c r="X3004">
        <f t="shared" si="91"/>
        <v>0</v>
      </c>
    </row>
    <row r="3005" spans="1:24" ht="12.75" hidden="1" customHeight="1" x14ac:dyDescent="0.45">
      <c r="A3005">
        <v>16</v>
      </c>
      <c r="B3005" t="s">
        <v>52</v>
      </c>
      <c r="C3005" t="s">
        <v>23</v>
      </c>
      <c r="D3005" s="2" t="str">
        <f t="shared" si="90"/>
        <v>Georgia Tech2000</v>
      </c>
      <c r="E3005">
        <v>17</v>
      </c>
      <c r="F3005">
        <v>9</v>
      </c>
      <c r="G3005">
        <v>3</v>
      </c>
      <c r="H3005" s="2">
        <v>0</v>
      </c>
      <c r="I3005">
        <v>7.46</v>
      </c>
      <c r="J3005">
        <v>3.84</v>
      </c>
      <c r="K3005">
        <v>11.3</v>
      </c>
      <c r="L3005" s="2">
        <f>_xlfn.RANK.EQ(I3005, INDEX(CFB!$I$2:$I$1048576, MATCH(W3005, CFB!$W$2:$W$1048576, 0)):INDEX(CFB!$I$2:$I$1048576, MATCH(W3005, CFB!$W$2:$W$1048576, 0) + COUNTIF(CFB!$W$2:$W$1048576, W3005) - 1), 0)</f>
        <v>15</v>
      </c>
      <c r="M3005" s="2">
        <f>_xlfn.RANK.EQ(J3005, INDEX(CFB!$J$2:$J$1048576, MATCH(W3005, CFB!$W$2:$W$1048576, 0)):INDEX(CFB!$J$2:$J$1048576, MATCH(W3005, CFB!$W$2:$W$1048576, 0) + COUNTIF(CFB!$W$2:$W$1048576, W3005) - 1))</f>
        <v>33</v>
      </c>
      <c r="N3005" s="2">
        <f>RANK(K3005, INDEX(CFB!$K$2:$K$1048576, MATCH(W3005, CFB!$W$2:$W$1048576, 0)):INDEX(CFB!$K$2:$K$1048576, MATCH(W3005, CFB!$W$2:$W$1048576, 0) + COUNTIF(CFB!$W$2:$W$1048576, W3005) - 1))</f>
        <v>16</v>
      </c>
      <c r="O3005">
        <v>45.83</v>
      </c>
      <c r="P3005">
        <v>7.75</v>
      </c>
      <c r="Q3005">
        <v>9.41</v>
      </c>
      <c r="R3005">
        <v>5.43</v>
      </c>
      <c r="S3005">
        <v>4.8499999999999996</v>
      </c>
      <c r="T3005">
        <v>2.23</v>
      </c>
      <c r="U3005">
        <v>7.02</v>
      </c>
      <c r="V3005">
        <v>3.92</v>
      </c>
      <c r="W3005">
        <v>2000</v>
      </c>
      <c r="X3005">
        <f t="shared" si="91"/>
        <v>0</v>
      </c>
    </row>
    <row r="3006" spans="1:24" ht="12.75" hidden="1" customHeight="1" x14ac:dyDescent="0.45">
      <c r="A3006">
        <v>17</v>
      </c>
      <c r="B3006" t="s">
        <v>61</v>
      </c>
      <c r="C3006" t="s">
        <v>178</v>
      </c>
      <c r="D3006" s="2" t="str">
        <f t="shared" si="90"/>
        <v>Texas Christian2000</v>
      </c>
      <c r="E3006">
        <v>21</v>
      </c>
      <c r="F3006">
        <v>10</v>
      </c>
      <c r="G3006">
        <v>2</v>
      </c>
      <c r="H3006" s="2">
        <v>0</v>
      </c>
      <c r="I3006">
        <v>0.17</v>
      </c>
      <c r="J3006">
        <v>11.12</v>
      </c>
      <c r="K3006">
        <v>11.29</v>
      </c>
      <c r="L3006" s="2">
        <f>_xlfn.RANK.EQ(I3006, INDEX(CFB!$I$2:$I$1048576, MATCH(W3006, CFB!$W$2:$W$1048576, 0)):INDEX(CFB!$I$2:$I$1048576, MATCH(W3006, CFB!$W$2:$W$1048576, 0) + COUNTIF(CFB!$W$2:$W$1048576, W3006) - 1), 0)</f>
        <v>64</v>
      </c>
      <c r="M3006" s="2">
        <f>_xlfn.RANK.EQ(J3006, INDEX(CFB!$J$2:$J$1048576, MATCH(W3006, CFB!$W$2:$W$1048576, 0)):INDEX(CFB!$J$2:$J$1048576, MATCH(W3006, CFB!$W$2:$W$1048576, 0) + COUNTIF(CFB!$W$2:$W$1048576, W3006) - 1))</f>
        <v>3</v>
      </c>
      <c r="N3006" s="2">
        <f>RANK(K3006, INDEX(CFB!$K$2:$K$1048576, MATCH(W3006, CFB!$W$2:$W$1048576, 0)):INDEX(CFB!$K$2:$K$1048576, MATCH(W3006, CFB!$W$2:$W$1048576, 0) + COUNTIF(CFB!$W$2:$W$1048576, W3006) - 1))</f>
        <v>17</v>
      </c>
      <c r="O3006">
        <v>43.02</v>
      </c>
      <c r="P3006">
        <v>2.2999999999999998</v>
      </c>
      <c r="Q3006">
        <v>10.11</v>
      </c>
      <c r="R3006">
        <v>4.1100000000000003</v>
      </c>
      <c r="S3006">
        <v>5.23</v>
      </c>
      <c r="T3006">
        <v>2.2200000000000002</v>
      </c>
      <c r="U3006">
        <v>6.87</v>
      </c>
      <c r="V3006">
        <v>2.85</v>
      </c>
      <c r="W3006">
        <v>2000</v>
      </c>
      <c r="X3006">
        <f t="shared" si="91"/>
        <v>0</v>
      </c>
    </row>
    <row r="3007" spans="1:24" ht="12.75" hidden="1" customHeight="1" x14ac:dyDescent="0.45">
      <c r="A3007">
        <v>18</v>
      </c>
      <c r="B3007" t="s">
        <v>9</v>
      </c>
      <c r="C3007" t="s">
        <v>10</v>
      </c>
      <c r="D3007" s="2" t="str">
        <f t="shared" si="90"/>
        <v>Ohio State2000</v>
      </c>
      <c r="F3007">
        <v>8</v>
      </c>
      <c r="G3007">
        <v>4</v>
      </c>
      <c r="H3007" s="2">
        <v>0</v>
      </c>
      <c r="I3007">
        <v>4.74</v>
      </c>
      <c r="J3007">
        <v>6.22</v>
      </c>
      <c r="K3007">
        <v>10.97</v>
      </c>
      <c r="L3007" s="2">
        <f>_xlfn.RANK.EQ(I3007, INDEX(CFB!$I$2:$I$1048576, MATCH(W3007, CFB!$W$2:$W$1048576, 0)):INDEX(CFB!$I$2:$I$1048576, MATCH(W3007, CFB!$W$2:$W$1048576, 0) + COUNTIF(CFB!$W$2:$W$1048576, W3007) - 1), 0)</f>
        <v>31</v>
      </c>
      <c r="M3007" s="2">
        <f>_xlfn.RANK.EQ(J3007, INDEX(CFB!$J$2:$J$1048576, MATCH(W3007, CFB!$W$2:$W$1048576, 0)):INDEX(CFB!$J$2:$J$1048576, MATCH(W3007, CFB!$W$2:$W$1048576, 0) + COUNTIF(CFB!$W$2:$W$1048576, W3007) - 1))</f>
        <v>20</v>
      </c>
      <c r="N3007" s="2">
        <f>RANK(K3007, INDEX(CFB!$K$2:$K$1048576, MATCH(W3007, CFB!$W$2:$W$1048576, 0)):INDEX(CFB!$K$2:$K$1048576, MATCH(W3007, CFB!$W$2:$W$1048576, 0) + COUNTIF(CFB!$W$2:$W$1048576, W3007) - 1))</f>
        <v>18</v>
      </c>
      <c r="O3007">
        <v>44.4</v>
      </c>
      <c r="P3007">
        <v>6.09</v>
      </c>
      <c r="Q3007">
        <v>9.57</v>
      </c>
      <c r="R3007">
        <v>4.5</v>
      </c>
      <c r="S3007">
        <v>4.47</v>
      </c>
      <c r="T3007">
        <v>1.72</v>
      </c>
      <c r="U3007">
        <v>6.58</v>
      </c>
      <c r="V3007">
        <v>3.13</v>
      </c>
      <c r="W3007">
        <v>2000</v>
      </c>
      <c r="X3007">
        <f t="shared" si="91"/>
        <v>0</v>
      </c>
    </row>
    <row r="3008" spans="1:24" ht="12.75" hidden="1" customHeight="1" x14ac:dyDescent="0.45">
      <c r="A3008">
        <v>19</v>
      </c>
      <c r="B3008" t="s">
        <v>109</v>
      </c>
      <c r="C3008" t="s">
        <v>157</v>
      </c>
      <c r="D3008" s="2" t="str">
        <f t="shared" si="90"/>
        <v>Mississippi State2000</v>
      </c>
      <c r="E3008">
        <v>24</v>
      </c>
      <c r="F3008">
        <v>8</v>
      </c>
      <c r="G3008">
        <v>4</v>
      </c>
      <c r="H3008" s="2">
        <v>0</v>
      </c>
      <c r="I3008">
        <v>11.2</v>
      </c>
      <c r="J3008">
        <v>-0.83</v>
      </c>
      <c r="K3008">
        <v>10.37</v>
      </c>
      <c r="L3008" s="2">
        <f>_xlfn.RANK.EQ(I3008, INDEX(CFB!$I$2:$I$1048576, MATCH(W3008, CFB!$W$2:$W$1048576, 0)):INDEX(CFB!$I$2:$I$1048576, MATCH(W3008, CFB!$W$2:$W$1048576, 0) + COUNTIF(CFB!$W$2:$W$1048576, W3008) - 1), 0)</f>
        <v>5</v>
      </c>
      <c r="M3008" s="2">
        <f>_xlfn.RANK.EQ(J3008, INDEX(CFB!$J$2:$J$1048576, MATCH(W3008, CFB!$W$2:$W$1048576, 0)):INDEX(CFB!$J$2:$J$1048576, MATCH(W3008, CFB!$W$2:$W$1048576, 0) + COUNTIF(CFB!$W$2:$W$1048576, W3008) - 1))</f>
        <v>69</v>
      </c>
      <c r="N3008" s="2">
        <f>RANK(K3008, INDEX(CFB!$K$2:$K$1048576, MATCH(W3008, CFB!$W$2:$W$1048576, 0)):INDEX(CFB!$K$2:$K$1048576, MATCH(W3008, CFB!$W$2:$W$1048576, 0) + COUNTIF(CFB!$W$2:$W$1048576, W3008) - 1))</f>
        <v>19</v>
      </c>
      <c r="O3008">
        <v>48.48</v>
      </c>
      <c r="P3008">
        <v>12.42</v>
      </c>
      <c r="Q3008">
        <v>9.66</v>
      </c>
      <c r="R3008">
        <v>4.5999999999999996</v>
      </c>
      <c r="S3008">
        <v>5.74</v>
      </c>
      <c r="T3008">
        <v>1.97</v>
      </c>
      <c r="U3008">
        <v>7.38</v>
      </c>
      <c r="V3008">
        <v>3.2</v>
      </c>
      <c r="W3008">
        <v>2000</v>
      </c>
      <c r="X3008">
        <f t="shared" si="91"/>
        <v>0</v>
      </c>
    </row>
    <row r="3009" spans="1:24" ht="12.75" hidden="1" customHeight="1" x14ac:dyDescent="0.45">
      <c r="A3009">
        <v>20</v>
      </c>
      <c r="B3009" t="s">
        <v>17</v>
      </c>
      <c r="C3009" t="s">
        <v>155</v>
      </c>
      <c r="D3009" s="2" t="str">
        <f t="shared" si="90"/>
        <v>Georgia2000</v>
      </c>
      <c r="E3009">
        <v>20</v>
      </c>
      <c r="F3009">
        <v>8</v>
      </c>
      <c r="G3009">
        <v>4</v>
      </c>
      <c r="H3009" s="2">
        <v>0</v>
      </c>
      <c r="I3009">
        <v>2.94</v>
      </c>
      <c r="J3009">
        <v>7.02</v>
      </c>
      <c r="K3009">
        <v>9.9700000000000006</v>
      </c>
      <c r="L3009" s="2">
        <f>_xlfn.RANK.EQ(I3009, INDEX(CFB!$I$2:$I$1048576, MATCH(W3009, CFB!$W$2:$W$1048576, 0)):INDEX(CFB!$I$2:$I$1048576, MATCH(W3009, CFB!$W$2:$W$1048576, 0) + COUNTIF(CFB!$W$2:$W$1048576, W3009) - 1), 0)</f>
        <v>41</v>
      </c>
      <c r="M3009" s="2">
        <f>_xlfn.RANK.EQ(J3009, INDEX(CFB!$J$2:$J$1048576, MATCH(W3009, CFB!$W$2:$W$1048576, 0)):INDEX(CFB!$J$2:$J$1048576, MATCH(W3009, CFB!$W$2:$W$1048576, 0) + COUNTIF(CFB!$W$2:$W$1048576, W3009) - 1))</f>
        <v>10</v>
      </c>
      <c r="N3009" s="2">
        <f>RANK(K3009, INDEX(CFB!$K$2:$K$1048576, MATCH(W3009, CFB!$W$2:$W$1048576, 0)):INDEX(CFB!$K$2:$K$1048576, MATCH(W3009, CFB!$W$2:$W$1048576, 0) + COUNTIF(CFB!$W$2:$W$1048576, W3009) - 1))</f>
        <v>20</v>
      </c>
      <c r="O3009">
        <v>41.33</v>
      </c>
      <c r="P3009">
        <v>4.6399999999999997</v>
      </c>
      <c r="Q3009">
        <v>8.61</v>
      </c>
      <c r="R3009">
        <v>4.1100000000000003</v>
      </c>
      <c r="S3009">
        <v>4.4800000000000004</v>
      </c>
      <c r="T3009">
        <v>2.11</v>
      </c>
      <c r="U3009">
        <v>6.46</v>
      </c>
      <c r="V3009">
        <v>2.96</v>
      </c>
      <c r="W3009">
        <v>2000</v>
      </c>
      <c r="X3009">
        <f t="shared" si="91"/>
        <v>0</v>
      </c>
    </row>
    <row r="3010" spans="1:24" ht="12.75" hidden="1" customHeight="1" x14ac:dyDescent="0.45">
      <c r="A3010">
        <v>21</v>
      </c>
      <c r="B3010" t="s">
        <v>20</v>
      </c>
      <c r="C3010" t="s">
        <v>155</v>
      </c>
      <c r="D3010" s="2" t="str">
        <f t="shared" si="90"/>
        <v>South Carolina2000</v>
      </c>
      <c r="E3010">
        <v>19</v>
      </c>
      <c r="F3010">
        <v>8</v>
      </c>
      <c r="G3010">
        <v>4</v>
      </c>
      <c r="H3010" s="2">
        <v>0</v>
      </c>
      <c r="I3010">
        <v>-1.1399999999999999</v>
      </c>
      <c r="J3010">
        <v>10.83</v>
      </c>
      <c r="K3010">
        <v>9.69</v>
      </c>
      <c r="L3010" s="2">
        <f>_xlfn.RANK.EQ(I3010, INDEX(CFB!$I$2:$I$1048576, MATCH(W3010, CFB!$W$2:$W$1048576, 0)):INDEX(CFB!$I$2:$I$1048576, MATCH(W3010, CFB!$W$2:$W$1048576, 0) + COUNTIF(CFB!$W$2:$W$1048576, W3010) - 1), 0)</f>
        <v>71</v>
      </c>
      <c r="M3010" s="2">
        <f>_xlfn.RANK.EQ(J3010, INDEX(CFB!$J$2:$J$1048576, MATCH(W3010, CFB!$W$2:$W$1048576, 0)):INDEX(CFB!$J$2:$J$1048576, MATCH(W3010, CFB!$W$2:$W$1048576, 0) + COUNTIF(CFB!$W$2:$W$1048576, W3010) - 1))</f>
        <v>5</v>
      </c>
      <c r="N3010" s="2">
        <f>RANK(K3010, INDEX(CFB!$K$2:$K$1048576, MATCH(W3010, CFB!$W$2:$W$1048576, 0)):INDEX(CFB!$K$2:$K$1048576, MATCH(W3010, CFB!$W$2:$W$1048576, 0) + COUNTIF(CFB!$W$2:$W$1048576, W3010) - 1))</f>
        <v>21</v>
      </c>
      <c r="O3010">
        <v>37.21</v>
      </c>
      <c r="P3010">
        <v>-0.17</v>
      </c>
      <c r="Q3010">
        <v>8.67</v>
      </c>
      <c r="R3010">
        <v>3.96</v>
      </c>
      <c r="S3010">
        <v>5.35</v>
      </c>
      <c r="T3010">
        <v>2.2400000000000002</v>
      </c>
      <c r="U3010">
        <v>6.93</v>
      </c>
      <c r="V3010">
        <v>2.95</v>
      </c>
      <c r="W3010">
        <v>2000</v>
      </c>
      <c r="X3010">
        <f t="shared" si="91"/>
        <v>0</v>
      </c>
    </row>
    <row r="3011" spans="1:24" ht="12.75" hidden="1" customHeight="1" x14ac:dyDescent="0.45">
      <c r="A3011">
        <v>22</v>
      </c>
      <c r="B3011" t="s">
        <v>72</v>
      </c>
      <c r="C3011" t="s">
        <v>10</v>
      </c>
      <c r="D3011" s="2" t="str">
        <f t="shared" ref="D3011:D3074" si="92">_xlfn.CONCAT(B3011, W3011)</f>
        <v>Wisconsin2000</v>
      </c>
      <c r="E3011">
        <v>23</v>
      </c>
      <c r="F3011">
        <v>9</v>
      </c>
      <c r="G3011">
        <v>4</v>
      </c>
      <c r="H3011" s="2">
        <v>0</v>
      </c>
      <c r="I3011">
        <v>2.82</v>
      </c>
      <c r="J3011">
        <v>6.83</v>
      </c>
      <c r="K3011">
        <v>9.65</v>
      </c>
      <c r="L3011" s="2">
        <f>_xlfn.RANK.EQ(I3011, INDEX(CFB!$I$2:$I$1048576, MATCH(W3011, CFB!$W$2:$W$1048576, 0)):INDEX(CFB!$I$2:$I$1048576, MATCH(W3011, CFB!$W$2:$W$1048576, 0) + COUNTIF(CFB!$W$2:$W$1048576, W3011) - 1), 0)</f>
        <v>42</v>
      </c>
      <c r="M3011" s="2">
        <f>_xlfn.RANK.EQ(J3011, INDEX(CFB!$J$2:$J$1048576, MATCH(W3011, CFB!$W$2:$W$1048576, 0)):INDEX(CFB!$J$2:$J$1048576, MATCH(W3011, CFB!$W$2:$W$1048576, 0) + COUNTIF(CFB!$W$2:$W$1048576, W3011) - 1))</f>
        <v>12</v>
      </c>
      <c r="N3011" s="2">
        <f>RANK(K3011, INDEX(CFB!$K$2:$K$1048576, MATCH(W3011, CFB!$W$2:$W$1048576, 0)):INDEX(CFB!$K$2:$K$1048576, MATCH(W3011, CFB!$W$2:$W$1048576, 0) + COUNTIF(CFB!$W$2:$W$1048576, W3011) - 1))</f>
        <v>22</v>
      </c>
      <c r="O3011">
        <v>39.04</v>
      </c>
      <c r="P3011">
        <v>4.8600000000000003</v>
      </c>
      <c r="Q3011">
        <v>9.2899999999999991</v>
      </c>
      <c r="R3011">
        <v>4.72</v>
      </c>
      <c r="S3011">
        <v>4.92</v>
      </c>
      <c r="T3011">
        <v>3.65</v>
      </c>
      <c r="U3011">
        <v>6.46</v>
      </c>
      <c r="V3011">
        <v>4.16</v>
      </c>
      <c r="W3011">
        <v>2000</v>
      </c>
      <c r="X3011">
        <f t="shared" ref="X3011:X3074" si="93">IF(E3011=1, 1,0)</f>
        <v>0</v>
      </c>
    </row>
    <row r="3012" spans="1:24" ht="12.75" hidden="1" customHeight="1" x14ac:dyDescent="0.45">
      <c r="A3012">
        <v>23</v>
      </c>
      <c r="B3012" t="s">
        <v>124</v>
      </c>
      <c r="C3012" t="s">
        <v>10</v>
      </c>
      <c r="D3012" s="2" t="str">
        <f t="shared" si="92"/>
        <v>Purdue2000</v>
      </c>
      <c r="E3012">
        <v>13</v>
      </c>
      <c r="F3012">
        <v>8</v>
      </c>
      <c r="G3012">
        <v>4</v>
      </c>
      <c r="H3012" s="2">
        <v>0</v>
      </c>
      <c r="I3012">
        <v>6.28</v>
      </c>
      <c r="J3012">
        <v>2.98</v>
      </c>
      <c r="K3012">
        <v>9.26</v>
      </c>
      <c r="L3012" s="2">
        <f>_xlfn.RANK.EQ(I3012, INDEX(CFB!$I$2:$I$1048576, MATCH(W3012, CFB!$W$2:$W$1048576, 0)):INDEX(CFB!$I$2:$I$1048576, MATCH(W3012, CFB!$W$2:$W$1048576, 0) + COUNTIF(CFB!$W$2:$W$1048576, W3012) - 1), 0)</f>
        <v>22</v>
      </c>
      <c r="M3012" s="2">
        <f>_xlfn.RANK.EQ(J3012, INDEX(CFB!$J$2:$J$1048576, MATCH(W3012, CFB!$W$2:$W$1048576, 0)):INDEX(CFB!$J$2:$J$1048576, MATCH(W3012, CFB!$W$2:$W$1048576, 0) + COUNTIF(CFB!$W$2:$W$1048576, W3012) - 1))</f>
        <v>41</v>
      </c>
      <c r="N3012" s="2">
        <f>RANK(K3012, INDEX(CFB!$K$2:$K$1048576, MATCH(W3012, CFB!$W$2:$W$1048576, 0)):INDEX(CFB!$K$2:$K$1048576, MATCH(W3012, CFB!$W$2:$W$1048576, 0) + COUNTIF(CFB!$W$2:$W$1048576, W3012) - 1))</f>
        <v>23</v>
      </c>
      <c r="O3012">
        <v>45.01</v>
      </c>
      <c r="P3012">
        <v>8.77</v>
      </c>
      <c r="Q3012">
        <v>8.84</v>
      </c>
      <c r="R3012">
        <v>5.0999999999999996</v>
      </c>
      <c r="S3012">
        <v>4.8899999999999997</v>
      </c>
      <c r="T3012">
        <v>2.78</v>
      </c>
      <c r="U3012">
        <v>6.98</v>
      </c>
      <c r="V3012">
        <v>3.91</v>
      </c>
      <c r="W3012">
        <v>2000</v>
      </c>
      <c r="X3012">
        <f t="shared" si="93"/>
        <v>0</v>
      </c>
    </row>
    <row r="3013" spans="1:24" ht="12.75" hidden="1" customHeight="1" x14ac:dyDescent="0.45">
      <c r="A3013">
        <v>24</v>
      </c>
      <c r="B3013" t="s">
        <v>103</v>
      </c>
      <c r="C3013" t="s">
        <v>10</v>
      </c>
      <c r="D3013" s="2" t="str">
        <f t="shared" si="92"/>
        <v>Northwestern2000</v>
      </c>
      <c r="F3013">
        <v>8</v>
      </c>
      <c r="G3013">
        <v>4</v>
      </c>
      <c r="H3013" s="2">
        <v>0</v>
      </c>
      <c r="I3013">
        <v>13.35</v>
      </c>
      <c r="J3013">
        <v>-4.5</v>
      </c>
      <c r="K3013">
        <v>8.85</v>
      </c>
      <c r="L3013" s="2">
        <f>_xlfn.RANK.EQ(I3013, INDEX(CFB!$I$2:$I$1048576, MATCH(W3013, CFB!$W$2:$W$1048576, 0)):INDEX(CFB!$I$2:$I$1048576, MATCH(W3013, CFB!$W$2:$W$1048576, 0) + COUNTIF(CFB!$W$2:$W$1048576, W3013) - 1), 0)</f>
        <v>2</v>
      </c>
      <c r="M3013" s="2">
        <f>_xlfn.RANK.EQ(J3013, INDEX(CFB!$J$2:$J$1048576, MATCH(W3013, CFB!$W$2:$W$1048576, 0)):INDEX(CFB!$J$2:$J$1048576, MATCH(W3013, CFB!$W$2:$W$1048576, 0) + COUNTIF(CFB!$W$2:$W$1048576, W3013) - 1))</f>
        <v>89</v>
      </c>
      <c r="N3013" s="2">
        <f>RANK(K3013, INDEX(CFB!$K$2:$K$1048576, MATCH(W3013, CFB!$W$2:$W$1048576, 0)):INDEX(CFB!$K$2:$K$1048576, MATCH(W3013, CFB!$W$2:$W$1048576, 0) + COUNTIF(CFB!$W$2:$W$1048576, W3013) - 1))</f>
        <v>24</v>
      </c>
      <c r="O3013">
        <v>51.48</v>
      </c>
      <c r="P3013">
        <v>17.670000000000002</v>
      </c>
      <c r="Q3013">
        <v>8.74</v>
      </c>
      <c r="R3013">
        <v>4.8</v>
      </c>
      <c r="S3013">
        <v>5.61</v>
      </c>
      <c r="T3013">
        <v>3.04</v>
      </c>
      <c r="U3013">
        <v>6.91</v>
      </c>
      <c r="V3013">
        <v>3.85</v>
      </c>
      <c r="W3013">
        <v>2000</v>
      </c>
      <c r="X3013">
        <f t="shared" si="93"/>
        <v>0</v>
      </c>
    </row>
    <row r="3014" spans="1:24" ht="12.75" hidden="1" customHeight="1" x14ac:dyDescent="0.45">
      <c r="A3014">
        <v>25</v>
      </c>
      <c r="B3014" t="s">
        <v>94</v>
      </c>
      <c r="C3014" t="s">
        <v>161</v>
      </c>
      <c r="D3014" s="2" t="str">
        <f t="shared" si="92"/>
        <v>Toledo2000</v>
      </c>
      <c r="F3014">
        <v>10</v>
      </c>
      <c r="G3014">
        <v>1</v>
      </c>
      <c r="H3014" s="2">
        <v>0</v>
      </c>
      <c r="I3014">
        <v>1.94</v>
      </c>
      <c r="J3014">
        <v>6.69</v>
      </c>
      <c r="K3014">
        <v>8.6300000000000008</v>
      </c>
      <c r="L3014" s="2">
        <f>_xlfn.RANK.EQ(I3014, INDEX(CFB!$I$2:$I$1048576, MATCH(W3014, CFB!$W$2:$W$1048576, 0)):INDEX(CFB!$I$2:$I$1048576, MATCH(W3014, CFB!$W$2:$W$1048576, 0) + COUNTIF(CFB!$W$2:$W$1048576, W3014) - 1), 0)</f>
        <v>46</v>
      </c>
      <c r="M3014" s="2">
        <f>_xlfn.RANK.EQ(J3014, INDEX(CFB!$J$2:$J$1048576, MATCH(W3014, CFB!$W$2:$W$1048576, 0)):INDEX(CFB!$J$2:$J$1048576, MATCH(W3014, CFB!$W$2:$W$1048576, 0) + COUNTIF(CFB!$W$2:$W$1048576, W3014) - 1))</f>
        <v>16</v>
      </c>
      <c r="N3014" s="2">
        <f>RANK(K3014, INDEX(CFB!$K$2:$K$1048576, MATCH(W3014, CFB!$W$2:$W$1048576, 0)):INDEX(CFB!$K$2:$K$1048576, MATCH(W3014, CFB!$W$2:$W$1048576, 0) + COUNTIF(CFB!$W$2:$W$1048576, W3014) - 1))</f>
        <v>25</v>
      </c>
      <c r="O3014">
        <v>42.98</v>
      </c>
      <c r="P3014">
        <v>6.22</v>
      </c>
      <c r="Q3014">
        <v>6.42</v>
      </c>
      <c r="R3014">
        <v>5.4</v>
      </c>
      <c r="S3014">
        <v>5.76</v>
      </c>
      <c r="T3014">
        <v>2.39</v>
      </c>
      <c r="U3014">
        <v>6.19</v>
      </c>
      <c r="V3014">
        <v>3.79</v>
      </c>
      <c r="W3014">
        <v>2000</v>
      </c>
      <c r="X3014">
        <f t="shared" si="93"/>
        <v>0</v>
      </c>
    </row>
    <row r="3015" spans="1:24" ht="12.75" hidden="1" customHeight="1" x14ac:dyDescent="0.45">
      <c r="A3015">
        <v>26</v>
      </c>
      <c r="B3015" t="s">
        <v>37</v>
      </c>
      <c r="C3015" t="s">
        <v>155</v>
      </c>
      <c r="D3015" s="2" t="str">
        <f t="shared" si="92"/>
        <v>Tennessee2000</v>
      </c>
      <c r="F3015">
        <v>8</v>
      </c>
      <c r="G3015">
        <v>4</v>
      </c>
      <c r="H3015" s="2">
        <v>0</v>
      </c>
      <c r="I3015">
        <v>5.62</v>
      </c>
      <c r="J3015">
        <v>2.25</v>
      </c>
      <c r="K3015">
        <v>7.87</v>
      </c>
      <c r="L3015" s="2">
        <f>_xlfn.RANK.EQ(I3015, INDEX(CFB!$I$2:$I$1048576, MATCH(W3015, CFB!$W$2:$W$1048576, 0)):INDEX(CFB!$I$2:$I$1048576, MATCH(W3015, CFB!$W$2:$W$1048576, 0) + COUNTIF(CFB!$W$2:$W$1048576, W3015) - 1), 0)</f>
        <v>27</v>
      </c>
      <c r="M3015" s="2">
        <f>_xlfn.RANK.EQ(J3015, INDEX(CFB!$J$2:$J$1048576, MATCH(W3015, CFB!$W$2:$W$1048576, 0)):INDEX(CFB!$J$2:$J$1048576, MATCH(W3015, CFB!$W$2:$W$1048576, 0) + COUNTIF(CFB!$W$2:$W$1048576, W3015) - 1))</f>
        <v>45</v>
      </c>
      <c r="N3015" s="2">
        <f>RANK(K3015, INDEX(CFB!$K$2:$K$1048576, MATCH(W3015, CFB!$W$2:$W$1048576, 0)):INDEX(CFB!$K$2:$K$1048576, MATCH(W3015, CFB!$W$2:$W$1048576, 0) + COUNTIF(CFB!$W$2:$W$1048576, W3015) - 1))</f>
        <v>26</v>
      </c>
      <c r="O3015">
        <v>47.79</v>
      </c>
      <c r="P3015">
        <v>8.93</v>
      </c>
      <c r="Q3015">
        <v>8.7799999999999994</v>
      </c>
      <c r="R3015">
        <v>5.07</v>
      </c>
      <c r="S3015">
        <v>5.3</v>
      </c>
      <c r="T3015">
        <v>1.83</v>
      </c>
      <c r="U3015">
        <v>6.97</v>
      </c>
      <c r="V3015">
        <v>3.36</v>
      </c>
      <c r="W3015">
        <v>2000</v>
      </c>
      <c r="X3015">
        <f t="shared" si="93"/>
        <v>0</v>
      </c>
    </row>
    <row r="3016" spans="1:24" ht="12.75" hidden="1" customHeight="1" x14ac:dyDescent="0.45">
      <c r="A3016">
        <v>27</v>
      </c>
      <c r="B3016" t="s">
        <v>120</v>
      </c>
      <c r="C3016" t="s">
        <v>180</v>
      </c>
      <c r="D3016" s="2" t="str">
        <f t="shared" si="92"/>
        <v>Arizona2000</v>
      </c>
      <c r="F3016">
        <v>5</v>
      </c>
      <c r="G3016">
        <v>6</v>
      </c>
      <c r="H3016" s="2">
        <v>0</v>
      </c>
      <c r="I3016">
        <v>2.12</v>
      </c>
      <c r="J3016">
        <v>5.68</v>
      </c>
      <c r="K3016">
        <v>7.8</v>
      </c>
      <c r="L3016" s="2">
        <f>_xlfn.RANK.EQ(I3016, INDEX(CFB!$I$2:$I$1048576, MATCH(W3016, CFB!$W$2:$W$1048576, 0)):INDEX(CFB!$I$2:$I$1048576, MATCH(W3016, CFB!$W$2:$W$1048576, 0) + COUNTIF(CFB!$W$2:$W$1048576, W3016) - 1), 0)</f>
        <v>45</v>
      </c>
      <c r="M3016" s="2">
        <f>_xlfn.RANK.EQ(J3016, INDEX(CFB!$J$2:$J$1048576, MATCH(W3016, CFB!$W$2:$W$1048576, 0)):INDEX(CFB!$J$2:$J$1048576, MATCH(W3016, CFB!$W$2:$W$1048576, 0) + COUNTIF(CFB!$W$2:$W$1048576, W3016) - 1))</f>
        <v>23</v>
      </c>
      <c r="N3016" s="2">
        <f>RANK(K3016, INDEX(CFB!$K$2:$K$1048576, MATCH(W3016, CFB!$W$2:$W$1048576, 0)):INDEX(CFB!$K$2:$K$1048576, MATCH(W3016, CFB!$W$2:$W$1048576, 0) + COUNTIF(CFB!$W$2:$W$1048576, W3016) - 1))</f>
        <v>27</v>
      </c>
      <c r="O3016">
        <v>38.880000000000003</v>
      </c>
      <c r="P3016">
        <v>6.42</v>
      </c>
      <c r="Q3016">
        <v>8.35</v>
      </c>
      <c r="R3016">
        <v>4.51</v>
      </c>
      <c r="S3016">
        <v>4.47</v>
      </c>
      <c r="T3016">
        <v>2.09</v>
      </c>
      <c r="U3016">
        <v>6.03</v>
      </c>
      <c r="V3016">
        <v>3.25</v>
      </c>
      <c r="W3016">
        <v>2000</v>
      </c>
      <c r="X3016">
        <f t="shared" si="93"/>
        <v>0</v>
      </c>
    </row>
    <row r="3017" spans="1:24" ht="12.75" hidden="1" customHeight="1" x14ac:dyDescent="0.45">
      <c r="A3017">
        <v>28</v>
      </c>
      <c r="B3017" t="s">
        <v>67</v>
      </c>
      <c r="C3017" t="s">
        <v>157</v>
      </c>
      <c r="D3017" s="2" t="str">
        <f t="shared" si="92"/>
        <v>Auburn2000</v>
      </c>
      <c r="E3017">
        <v>18</v>
      </c>
      <c r="F3017">
        <v>9</v>
      </c>
      <c r="G3017">
        <v>4</v>
      </c>
      <c r="H3017" s="2">
        <v>0</v>
      </c>
      <c r="I3017">
        <v>1.18</v>
      </c>
      <c r="J3017">
        <v>6.46</v>
      </c>
      <c r="K3017">
        <v>7.64</v>
      </c>
      <c r="L3017" s="2">
        <f>_xlfn.RANK.EQ(I3017, INDEX(CFB!$I$2:$I$1048576, MATCH(W3017, CFB!$W$2:$W$1048576, 0)):INDEX(CFB!$I$2:$I$1048576, MATCH(W3017, CFB!$W$2:$W$1048576, 0) + COUNTIF(CFB!$W$2:$W$1048576, W3017) - 1), 0)</f>
        <v>56</v>
      </c>
      <c r="M3017" s="2">
        <f>_xlfn.RANK.EQ(J3017, INDEX(CFB!$J$2:$J$1048576, MATCH(W3017, CFB!$W$2:$W$1048576, 0)):INDEX(CFB!$J$2:$J$1048576, MATCH(W3017, CFB!$W$2:$W$1048576, 0) + COUNTIF(CFB!$W$2:$W$1048576, W3017) - 1))</f>
        <v>18</v>
      </c>
      <c r="N3017" s="2">
        <f>RANK(K3017, INDEX(CFB!$K$2:$K$1048576, MATCH(W3017, CFB!$W$2:$W$1048576, 0)):INDEX(CFB!$K$2:$K$1048576, MATCH(W3017, CFB!$W$2:$W$1048576, 0) + COUNTIF(CFB!$W$2:$W$1048576, W3017) - 1))</f>
        <v>28</v>
      </c>
      <c r="O3017">
        <v>38.18</v>
      </c>
      <c r="P3017">
        <v>4.8499999999999996</v>
      </c>
      <c r="Q3017">
        <v>8.57</v>
      </c>
      <c r="R3017">
        <v>3.86</v>
      </c>
      <c r="S3017">
        <v>5</v>
      </c>
      <c r="T3017">
        <v>2.41</v>
      </c>
      <c r="U3017">
        <v>6.69</v>
      </c>
      <c r="V3017">
        <v>3.11</v>
      </c>
      <c r="W3017">
        <v>2000</v>
      </c>
      <c r="X3017">
        <f t="shared" si="93"/>
        <v>0</v>
      </c>
    </row>
    <row r="3018" spans="1:24" ht="12.75" hidden="1" customHeight="1" x14ac:dyDescent="0.45">
      <c r="A3018">
        <v>29</v>
      </c>
      <c r="B3018" t="s">
        <v>73</v>
      </c>
      <c r="C3018" t="s">
        <v>180</v>
      </c>
      <c r="D3018" s="2" t="str">
        <f t="shared" si="92"/>
        <v>UCLA2000</v>
      </c>
      <c r="F3018">
        <v>6</v>
      </c>
      <c r="G3018">
        <v>6</v>
      </c>
      <c r="H3018" s="2">
        <v>0</v>
      </c>
      <c r="I3018">
        <v>11.07</v>
      </c>
      <c r="J3018">
        <v>-3.5</v>
      </c>
      <c r="K3018">
        <v>7.57</v>
      </c>
      <c r="L3018" s="2">
        <f>_xlfn.RANK.EQ(I3018, INDEX(CFB!$I$2:$I$1048576, MATCH(W3018, CFB!$W$2:$W$1048576, 0)):INDEX(CFB!$I$2:$I$1048576, MATCH(W3018, CFB!$W$2:$W$1048576, 0) + COUNTIF(CFB!$W$2:$W$1048576, W3018) - 1), 0)</f>
        <v>7</v>
      </c>
      <c r="M3018" s="2">
        <f>_xlfn.RANK.EQ(J3018, INDEX(CFB!$J$2:$J$1048576, MATCH(W3018, CFB!$W$2:$W$1048576, 0)):INDEX(CFB!$J$2:$J$1048576, MATCH(W3018, CFB!$W$2:$W$1048576, 0) + COUNTIF(CFB!$W$2:$W$1048576, W3018) - 1))</f>
        <v>85</v>
      </c>
      <c r="N3018" s="2">
        <f>RANK(K3018, INDEX(CFB!$K$2:$K$1048576, MATCH(W3018, CFB!$W$2:$W$1048576, 0)):INDEX(CFB!$K$2:$K$1048576, MATCH(W3018, CFB!$W$2:$W$1048576, 0) + COUNTIF(CFB!$W$2:$W$1048576, W3018) - 1))</f>
        <v>29</v>
      </c>
      <c r="O3018">
        <v>47.22</v>
      </c>
      <c r="P3018">
        <v>15.41</v>
      </c>
      <c r="Q3018">
        <v>10.039999999999999</v>
      </c>
      <c r="R3018">
        <v>4.6900000000000004</v>
      </c>
      <c r="S3018">
        <v>3.5</v>
      </c>
      <c r="T3018">
        <v>3.65</v>
      </c>
      <c r="U3018">
        <v>6.52</v>
      </c>
      <c r="V3018">
        <v>4.08</v>
      </c>
      <c r="W3018">
        <v>2000</v>
      </c>
      <c r="X3018">
        <f t="shared" si="93"/>
        <v>0</v>
      </c>
    </row>
    <row r="3019" spans="1:24" ht="12.75" hidden="1" customHeight="1" x14ac:dyDescent="0.45">
      <c r="A3019">
        <v>30</v>
      </c>
      <c r="B3019" t="s">
        <v>150</v>
      </c>
      <c r="C3019" t="s">
        <v>100</v>
      </c>
      <c r="D3019" s="2" t="str">
        <f t="shared" si="92"/>
        <v>Southern Mississippi2000</v>
      </c>
      <c r="F3019">
        <v>8</v>
      </c>
      <c r="G3019">
        <v>4</v>
      </c>
      <c r="H3019" s="2">
        <v>0</v>
      </c>
      <c r="I3019">
        <v>2.19</v>
      </c>
      <c r="J3019">
        <v>5.25</v>
      </c>
      <c r="K3019">
        <v>7.44</v>
      </c>
      <c r="L3019" s="2">
        <f>_xlfn.RANK.EQ(I3019, INDEX(CFB!$I$2:$I$1048576, MATCH(W3019, CFB!$W$2:$W$1048576, 0)):INDEX(CFB!$I$2:$I$1048576, MATCH(W3019, CFB!$W$2:$W$1048576, 0) + COUNTIF(CFB!$W$2:$W$1048576, W3019) - 1), 0)</f>
        <v>44</v>
      </c>
      <c r="M3019" s="2">
        <f>_xlfn.RANK.EQ(J3019, INDEX(CFB!$J$2:$J$1048576, MATCH(W3019, CFB!$W$2:$W$1048576, 0)):INDEX(CFB!$J$2:$J$1048576, MATCH(W3019, CFB!$W$2:$W$1048576, 0) + COUNTIF(CFB!$W$2:$W$1048576, W3019) - 1))</f>
        <v>27</v>
      </c>
      <c r="N3019" s="2">
        <f>RANK(K3019, INDEX(CFB!$K$2:$K$1048576, MATCH(W3019, CFB!$W$2:$W$1048576, 0)):INDEX(CFB!$K$2:$K$1048576, MATCH(W3019, CFB!$W$2:$W$1048576, 0) + COUNTIF(CFB!$W$2:$W$1048576, W3019) - 1))</f>
        <v>30</v>
      </c>
      <c r="O3019">
        <v>39.58</v>
      </c>
      <c r="P3019">
        <v>6.19</v>
      </c>
      <c r="Q3019">
        <v>8.56</v>
      </c>
      <c r="R3019">
        <v>3.49</v>
      </c>
      <c r="S3019">
        <v>3.87</v>
      </c>
      <c r="T3019">
        <v>2.19</v>
      </c>
      <c r="U3019">
        <v>6.1</v>
      </c>
      <c r="V3019">
        <v>2.67</v>
      </c>
      <c r="W3019">
        <v>2000</v>
      </c>
      <c r="X3019">
        <f t="shared" si="93"/>
        <v>0</v>
      </c>
    </row>
    <row r="3020" spans="1:24" ht="12.75" hidden="1" customHeight="1" x14ac:dyDescent="0.45">
      <c r="A3020">
        <v>31</v>
      </c>
      <c r="B3020" t="s">
        <v>25</v>
      </c>
      <c r="C3020" t="s">
        <v>100</v>
      </c>
      <c r="D3020" s="2" t="str">
        <f t="shared" si="92"/>
        <v>Louisville2000</v>
      </c>
      <c r="F3020">
        <v>9</v>
      </c>
      <c r="G3020">
        <v>3</v>
      </c>
      <c r="H3020" s="2">
        <v>0</v>
      </c>
      <c r="I3020">
        <v>6.38</v>
      </c>
      <c r="J3020">
        <v>0.99</v>
      </c>
      <c r="K3020">
        <v>7.37</v>
      </c>
      <c r="L3020" s="2">
        <f>_xlfn.RANK.EQ(I3020, INDEX(CFB!$I$2:$I$1048576, MATCH(W3020, CFB!$W$2:$W$1048576, 0)):INDEX(CFB!$I$2:$I$1048576, MATCH(W3020, CFB!$W$2:$W$1048576, 0) + COUNTIF(CFB!$W$2:$W$1048576, W3020) - 1), 0)</f>
        <v>19</v>
      </c>
      <c r="M3020" s="2">
        <f>_xlfn.RANK.EQ(J3020, INDEX(CFB!$J$2:$J$1048576, MATCH(W3020, CFB!$W$2:$W$1048576, 0)):INDEX(CFB!$J$2:$J$1048576, MATCH(W3020, CFB!$W$2:$W$1048576, 0) + COUNTIF(CFB!$W$2:$W$1048576, W3020) - 1))</f>
        <v>55</v>
      </c>
      <c r="N3020" s="2">
        <f>RANK(K3020, INDEX(CFB!$K$2:$K$1048576, MATCH(W3020, CFB!$W$2:$W$1048576, 0)):INDEX(CFB!$K$2:$K$1048576, MATCH(W3020, CFB!$W$2:$W$1048576, 0) + COUNTIF(CFB!$W$2:$W$1048576, W3020) - 1))</f>
        <v>31</v>
      </c>
      <c r="O3020">
        <v>44.02</v>
      </c>
      <c r="P3020">
        <v>12.06</v>
      </c>
      <c r="Q3020">
        <v>8.5</v>
      </c>
      <c r="R3020">
        <v>4.83</v>
      </c>
      <c r="S3020">
        <v>4.28</v>
      </c>
      <c r="T3020">
        <v>1.83</v>
      </c>
      <c r="U3020">
        <v>6.46</v>
      </c>
      <c r="V3020">
        <v>3.09</v>
      </c>
      <c r="W3020">
        <v>2000</v>
      </c>
      <c r="X3020">
        <f t="shared" si="93"/>
        <v>0</v>
      </c>
    </row>
    <row r="3021" spans="1:24" ht="12.75" hidden="1" customHeight="1" x14ac:dyDescent="0.45">
      <c r="A3021">
        <v>32</v>
      </c>
      <c r="B3021" t="s">
        <v>104</v>
      </c>
      <c r="C3021" t="s">
        <v>31</v>
      </c>
      <c r="D3021" s="2" t="str">
        <f t="shared" si="92"/>
        <v>Colorado State2000</v>
      </c>
      <c r="E3021">
        <v>14</v>
      </c>
      <c r="F3021">
        <v>10</v>
      </c>
      <c r="G3021">
        <v>2</v>
      </c>
      <c r="H3021" s="2">
        <v>0</v>
      </c>
      <c r="I3021">
        <v>4.29</v>
      </c>
      <c r="J3021">
        <v>2.92</v>
      </c>
      <c r="K3021">
        <v>7.21</v>
      </c>
      <c r="L3021" s="2">
        <f>_xlfn.RANK.EQ(I3021, INDEX(CFB!$I$2:$I$1048576, MATCH(W3021, CFB!$W$2:$W$1048576, 0)):INDEX(CFB!$I$2:$I$1048576, MATCH(W3021, CFB!$W$2:$W$1048576, 0) + COUNTIF(CFB!$W$2:$W$1048576, W3021) - 1), 0)</f>
        <v>35</v>
      </c>
      <c r="M3021" s="2">
        <f>_xlfn.RANK.EQ(J3021, INDEX(CFB!$J$2:$J$1048576, MATCH(W3021, CFB!$W$2:$W$1048576, 0)):INDEX(CFB!$J$2:$J$1048576, MATCH(W3021, CFB!$W$2:$W$1048576, 0) + COUNTIF(CFB!$W$2:$W$1048576, W3021) - 1))</f>
        <v>42</v>
      </c>
      <c r="N3021" s="2">
        <f>RANK(K3021, INDEX(CFB!$K$2:$K$1048576, MATCH(W3021, CFB!$W$2:$W$1048576, 0)):INDEX(CFB!$K$2:$K$1048576, MATCH(W3021, CFB!$W$2:$W$1048576, 0) + COUNTIF(CFB!$W$2:$W$1048576, W3021) - 1))</f>
        <v>32</v>
      </c>
      <c r="O3021">
        <v>40.299999999999997</v>
      </c>
      <c r="P3021">
        <v>9.9700000000000006</v>
      </c>
      <c r="Q3021">
        <v>8.85</v>
      </c>
      <c r="R3021">
        <v>4.93</v>
      </c>
      <c r="S3021">
        <v>4.38</v>
      </c>
      <c r="T3021">
        <v>3.7</v>
      </c>
      <c r="U3021">
        <v>6.65</v>
      </c>
      <c r="V3021">
        <v>4.0199999999999996</v>
      </c>
      <c r="W3021">
        <v>2000</v>
      </c>
      <c r="X3021">
        <f t="shared" si="93"/>
        <v>0</v>
      </c>
    </row>
    <row r="3022" spans="1:24" ht="12.75" hidden="1" customHeight="1" x14ac:dyDescent="0.45">
      <c r="A3022">
        <v>33</v>
      </c>
      <c r="B3022" t="s">
        <v>53</v>
      </c>
      <c r="C3022" t="s">
        <v>179</v>
      </c>
      <c r="D3022" s="2" t="str">
        <f t="shared" si="92"/>
        <v>Syracuse2000</v>
      </c>
      <c r="F3022">
        <v>6</v>
      </c>
      <c r="G3022">
        <v>5</v>
      </c>
      <c r="H3022" s="2">
        <v>0</v>
      </c>
      <c r="I3022">
        <v>0.12</v>
      </c>
      <c r="J3022">
        <v>6.82</v>
      </c>
      <c r="K3022">
        <v>6.94</v>
      </c>
      <c r="L3022" s="2">
        <f>_xlfn.RANK.EQ(I3022, INDEX(CFB!$I$2:$I$1048576, MATCH(W3022, CFB!$W$2:$W$1048576, 0)):INDEX(CFB!$I$2:$I$1048576, MATCH(W3022, CFB!$W$2:$W$1048576, 0) + COUNTIF(CFB!$W$2:$W$1048576, W3022) - 1), 0)</f>
        <v>65</v>
      </c>
      <c r="M3022" s="2">
        <f>_xlfn.RANK.EQ(J3022, INDEX(CFB!$J$2:$J$1048576, MATCH(W3022, CFB!$W$2:$W$1048576, 0)):INDEX(CFB!$J$2:$J$1048576, MATCH(W3022, CFB!$W$2:$W$1048576, 0) + COUNTIF(CFB!$W$2:$W$1048576, W3022) - 1))</f>
        <v>13</v>
      </c>
      <c r="N3022" s="2">
        <f>RANK(K3022, INDEX(CFB!$K$2:$K$1048576, MATCH(W3022, CFB!$W$2:$W$1048576, 0)):INDEX(CFB!$K$2:$K$1048576, MATCH(W3022, CFB!$W$2:$W$1048576, 0) + COUNTIF(CFB!$W$2:$W$1048576, W3022) - 1))</f>
        <v>33</v>
      </c>
      <c r="O3022">
        <v>39.14</v>
      </c>
      <c r="P3022">
        <v>4.9400000000000004</v>
      </c>
      <c r="Q3022">
        <v>9.0299999999999994</v>
      </c>
      <c r="R3022">
        <v>4.05</v>
      </c>
      <c r="S3022">
        <v>5.5</v>
      </c>
      <c r="T3022">
        <v>2.98</v>
      </c>
      <c r="U3022">
        <v>6.81</v>
      </c>
      <c r="V3022">
        <v>3.37</v>
      </c>
      <c r="W3022">
        <v>2000</v>
      </c>
      <c r="X3022">
        <f t="shared" si="93"/>
        <v>0</v>
      </c>
    </row>
    <row r="3023" spans="1:24" ht="12.75" hidden="1" customHeight="1" x14ac:dyDescent="0.45">
      <c r="A3023">
        <v>34</v>
      </c>
      <c r="B3023" t="s">
        <v>108</v>
      </c>
      <c r="C3023" t="s">
        <v>100</v>
      </c>
      <c r="D3023" s="2" t="str">
        <f t="shared" si="92"/>
        <v>East Carolina2000</v>
      </c>
      <c r="F3023">
        <v>8</v>
      </c>
      <c r="G3023">
        <v>4</v>
      </c>
      <c r="H3023" s="2">
        <v>0</v>
      </c>
      <c r="I3023">
        <v>4.04</v>
      </c>
      <c r="J3023">
        <v>2.89</v>
      </c>
      <c r="K3023">
        <v>6.93</v>
      </c>
      <c r="L3023" s="2">
        <f>_xlfn.RANK.EQ(I3023, INDEX(CFB!$I$2:$I$1048576, MATCH(W3023, CFB!$W$2:$W$1048576, 0)):INDEX(CFB!$I$2:$I$1048576, MATCH(W3023, CFB!$W$2:$W$1048576, 0) + COUNTIF(CFB!$W$2:$W$1048576, W3023) - 1), 0)</f>
        <v>39</v>
      </c>
      <c r="M3023" s="2">
        <f>_xlfn.RANK.EQ(J3023, INDEX(CFB!$J$2:$J$1048576, MATCH(W3023, CFB!$W$2:$W$1048576, 0)):INDEX(CFB!$J$2:$J$1048576, MATCH(W3023, CFB!$W$2:$W$1048576, 0) + COUNTIF(CFB!$W$2:$W$1048576, W3023) - 1))</f>
        <v>43</v>
      </c>
      <c r="N3023" s="2">
        <f>RANK(K3023, INDEX(CFB!$K$2:$K$1048576, MATCH(W3023, CFB!$W$2:$W$1048576, 0)):INDEX(CFB!$K$2:$K$1048576, MATCH(W3023, CFB!$W$2:$W$1048576, 0) + COUNTIF(CFB!$W$2:$W$1048576, W3023) - 1))</f>
        <v>34</v>
      </c>
      <c r="O3023">
        <v>42.81</v>
      </c>
      <c r="P3023">
        <v>9.89</v>
      </c>
      <c r="Q3023">
        <v>9.11</v>
      </c>
      <c r="R3023">
        <v>5.98</v>
      </c>
      <c r="S3023">
        <v>5.05</v>
      </c>
      <c r="T3023">
        <v>2.98</v>
      </c>
      <c r="U3023">
        <v>6.87</v>
      </c>
      <c r="V3023">
        <v>3.94</v>
      </c>
      <c r="W3023">
        <v>2000</v>
      </c>
      <c r="X3023">
        <f t="shared" si="93"/>
        <v>0</v>
      </c>
    </row>
    <row r="3024" spans="1:24" ht="12.75" hidden="1" customHeight="1" x14ac:dyDescent="0.45">
      <c r="A3024">
        <v>35</v>
      </c>
      <c r="B3024" t="s">
        <v>30</v>
      </c>
      <c r="C3024" t="s">
        <v>184</v>
      </c>
      <c r="D3024" s="2" t="str">
        <f t="shared" si="92"/>
        <v>Boise State2000</v>
      </c>
      <c r="F3024">
        <v>10</v>
      </c>
      <c r="G3024">
        <v>2</v>
      </c>
      <c r="H3024" s="2">
        <v>0</v>
      </c>
      <c r="I3024">
        <v>9.85</v>
      </c>
      <c r="J3024">
        <v>-3.07</v>
      </c>
      <c r="K3024">
        <v>6.78</v>
      </c>
      <c r="L3024" s="2">
        <f>_xlfn.RANK.EQ(I3024, INDEX(CFB!$I$2:$I$1048576, MATCH(W3024, CFB!$W$2:$W$1048576, 0)):INDEX(CFB!$I$2:$I$1048576, MATCH(W3024, CFB!$W$2:$W$1048576, 0) + COUNTIF(CFB!$W$2:$W$1048576, W3024) - 1), 0)</f>
        <v>9</v>
      </c>
      <c r="M3024" s="2">
        <f>_xlfn.RANK.EQ(J3024, INDEX(CFB!$J$2:$J$1048576, MATCH(W3024, CFB!$W$2:$W$1048576, 0)):INDEX(CFB!$J$2:$J$1048576, MATCH(W3024, CFB!$W$2:$W$1048576, 0) + COUNTIF(CFB!$W$2:$W$1048576, W3024) - 1))</f>
        <v>78</v>
      </c>
      <c r="N3024" s="2">
        <f>RANK(K3024, INDEX(CFB!$K$2:$K$1048576, MATCH(W3024, CFB!$W$2:$W$1048576, 0)):INDEX(CFB!$K$2:$K$1048576, MATCH(W3024, CFB!$W$2:$W$1048576, 0) + COUNTIF(CFB!$W$2:$W$1048576, W3024) - 1))</f>
        <v>35</v>
      </c>
      <c r="O3024">
        <v>49.76</v>
      </c>
      <c r="P3024">
        <v>16.71</v>
      </c>
      <c r="Q3024">
        <v>10.71</v>
      </c>
      <c r="R3024">
        <v>6.23</v>
      </c>
      <c r="S3024">
        <v>4.38</v>
      </c>
      <c r="T3024">
        <v>3.41</v>
      </c>
      <c r="U3024">
        <v>7.41</v>
      </c>
      <c r="V3024">
        <v>4.6100000000000003</v>
      </c>
      <c r="W3024">
        <v>2000</v>
      </c>
      <c r="X3024">
        <f t="shared" si="93"/>
        <v>0</v>
      </c>
    </row>
    <row r="3025" spans="1:24" ht="12.75" hidden="1" customHeight="1" x14ac:dyDescent="0.45">
      <c r="A3025">
        <v>36</v>
      </c>
      <c r="B3025" t="s">
        <v>40</v>
      </c>
      <c r="C3025" t="s">
        <v>182</v>
      </c>
      <c r="D3025" s="2" t="str">
        <f t="shared" si="92"/>
        <v>Iowa State2000</v>
      </c>
      <c r="E3025">
        <v>25</v>
      </c>
      <c r="F3025">
        <v>9</v>
      </c>
      <c r="G3025">
        <v>3</v>
      </c>
      <c r="H3025" s="2">
        <v>0</v>
      </c>
      <c r="I3025">
        <v>6.02</v>
      </c>
      <c r="J3025">
        <v>0.41</v>
      </c>
      <c r="K3025">
        <v>6.43</v>
      </c>
      <c r="L3025" s="2">
        <f>_xlfn.RANK.EQ(I3025, INDEX(CFB!$I$2:$I$1048576, MATCH(W3025, CFB!$W$2:$W$1048576, 0)):INDEX(CFB!$I$2:$I$1048576, MATCH(W3025, CFB!$W$2:$W$1048576, 0) + COUNTIF(CFB!$W$2:$W$1048576, W3025) - 1), 0)</f>
        <v>26</v>
      </c>
      <c r="M3025" s="2">
        <f>_xlfn.RANK.EQ(J3025, INDEX(CFB!$J$2:$J$1048576, MATCH(W3025, CFB!$W$2:$W$1048576, 0)):INDEX(CFB!$J$2:$J$1048576, MATCH(W3025, CFB!$W$2:$W$1048576, 0) + COUNTIF(CFB!$W$2:$W$1048576, W3025) - 1))</f>
        <v>62</v>
      </c>
      <c r="N3025" s="2">
        <f>RANK(K3025, INDEX(CFB!$K$2:$K$1048576, MATCH(W3025, CFB!$W$2:$W$1048576, 0)):INDEX(CFB!$K$2:$K$1048576, MATCH(W3025, CFB!$W$2:$W$1048576, 0) + COUNTIF(CFB!$W$2:$W$1048576, W3025) - 1))</f>
        <v>36</v>
      </c>
      <c r="O3025">
        <v>43.36</v>
      </c>
      <c r="P3025">
        <v>12.88</v>
      </c>
      <c r="Q3025">
        <v>8.4499999999999993</v>
      </c>
      <c r="R3025">
        <v>5.01</v>
      </c>
      <c r="S3025">
        <v>6.08</v>
      </c>
      <c r="T3025">
        <v>3.58</v>
      </c>
      <c r="U3025">
        <v>7.23</v>
      </c>
      <c r="V3025">
        <v>4.08</v>
      </c>
      <c r="W3025">
        <v>2000</v>
      </c>
      <c r="X3025">
        <f t="shared" si="93"/>
        <v>0</v>
      </c>
    </row>
    <row r="3026" spans="1:24" ht="12.75" hidden="1" customHeight="1" x14ac:dyDescent="0.45">
      <c r="A3026">
        <v>37</v>
      </c>
      <c r="B3026" t="s">
        <v>27</v>
      </c>
      <c r="C3026" t="s">
        <v>157</v>
      </c>
      <c r="D3026" s="2" t="str">
        <f t="shared" si="92"/>
        <v>LSU2000</v>
      </c>
      <c r="E3026">
        <v>22</v>
      </c>
      <c r="F3026">
        <v>8</v>
      </c>
      <c r="G3026">
        <v>4</v>
      </c>
      <c r="H3026" s="2">
        <v>0</v>
      </c>
      <c r="I3026">
        <v>-0.26</v>
      </c>
      <c r="J3026">
        <v>6.6</v>
      </c>
      <c r="K3026">
        <v>6.34</v>
      </c>
      <c r="L3026" s="2">
        <f>_xlfn.RANK.EQ(I3026, INDEX(CFB!$I$2:$I$1048576, MATCH(W3026, CFB!$W$2:$W$1048576, 0)):INDEX(CFB!$I$2:$I$1048576, MATCH(W3026, CFB!$W$2:$W$1048576, 0) + COUNTIF(CFB!$W$2:$W$1048576, W3026) - 1), 0)</f>
        <v>67</v>
      </c>
      <c r="M3026" s="2">
        <f>_xlfn.RANK.EQ(J3026, INDEX(CFB!$J$2:$J$1048576, MATCH(W3026, CFB!$W$2:$W$1048576, 0)):INDEX(CFB!$J$2:$J$1048576, MATCH(W3026, CFB!$W$2:$W$1048576, 0) + COUNTIF(CFB!$W$2:$W$1048576, W3026) - 1))</f>
        <v>17</v>
      </c>
      <c r="N3026" s="2">
        <f>RANK(K3026, INDEX(CFB!$K$2:$K$1048576, MATCH(W3026, CFB!$W$2:$W$1048576, 0)):INDEX(CFB!$K$2:$K$1048576, MATCH(W3026, CFB!$W$2:$W$1048576, 0) + COUNTIF(CFB!$W$2:$W$1048576, W3026) - 1))</f>
        <v>37</v>
      </c>
      <c r="O3026">
        <v>39.909999999999997</v>
      </c>
      <c r="P3026">
        <v>5.69</v>
      </c>
      <c r="Q3026">
        <v>9.4700000000000006</v>
      </c>
      <c r="R3026">
        <v>4.32</v>
      </c>
      <c r="S3026">
        <v>4.8600000000000003</v>
      </c>
      <c r="T3026">
        <v>2.95</v>
      </c>
      <c r="U3026">
        <v>7.06</v>
      </c>
      <c r="V3026">
        <v>3.5</v>
      </c>
      <c r="W3026">
        <v>2000</v>
      </c>
      <c r="X3026">
        <f t="shared" si="93"/>
        <v>0</v>
      </c>
    </row>
    <row r="3027" spans="1:24" ht="12.75" hidden="1" customHeight="1" x14ac:dyDescent="0.45">
      <c r="A3027">
        <v>38</v>
      </c>
      <c r="B3027" t="s">
        <v>57</v>
      </c>
      <c r="C3027" t="s">
        <v>179</v>
      </c>
      <c r="D3027" s="2" t="str">
        <f t="shared" si="92"/>
        <v>Boston College2000</v>
      </c>
      <c r="F3027">
        <v>7</v>
      </c>
      <c r="G3027">
        <v>5</v>
      </c>
      <c r="H3027" s="2">
        <v>0</v>
      </c>
      <c r="I3027">
        <v>1.81</v>
      </c>
      <c r="J3027">
        <v>4.5</v>
      </c>
      <c r="K3027">
        <v>6.3</v>
      </c>
      <c r="L3027" s="2">
        <f>_xlfn.RANK.EQ(I3027, INDEX(CFB!$I$2:$I$1048576, MATCH(W3027, CFB!$W$2:$W$1048576, 0)):INDEX(CFB!$I$2:$I$1048576, MATCH(W3027, CFB!$W$2:$W$1048576, 0) + COUNTIF(CFB!$W$2:$W$1048576, W3027) - 1), 0)</f>
        <v>47</v>
      </c>
      <c r="M3027" s="2">
        <f>_xlfn.RANK.EQ(J3027, INDEX(CFB!$J$2:$J$1048576, MATCH(W3027, CFB!$W$2:$W$1048576, 0)):INDEX(CFB!$J$2:$J$1048576, MATCH(W3027, CFB!$W$2:$W$1048576, 0) + COUNTIF(CFB!$W$2:$W$1048576, W3027) - 1))</f>
        <v>30</v>
      </c>
      <c r="N3027" s="2">
        <f>RANK(K3027, INDEX(CFB!$K$2:$K$1048576, MATCH(W3027, CFB!$W$2:$W$1048576, 0)):INDEX(CFB!$K$2:$K$1048576, MATCH(W3027, CFB!$W$2:$W$1048576, 0) + COUNTIF(CFB!$W$2:$W$1048576, W3027) - 1))</f>
        <v>38</v>
      </c>
      <c r="O3027">
        <v>43.96</v>
      </c>
      <c r="P3027">
        <v>10.119999999999999</v>
      </c>
      <c r="Q3027">
        <v>9.2100000000000009</v>
      </c>
      <c r="R3027">
        <v>4.68</v>
      </c>
      <c r="S3027">
        <v>5.73</v>
      </c>
      <c r="T3027">
        <v>4.16</v>
      </c>
      <c r="U3027">
        <v>7.24</v>
      </c>
      <c r="V3027">
        <v>4.26</v>
      </c>
      <c r="W3027">
        <v>2000</v>
      </c>
      <c r="X3027">
        <f t="shared" si="93"/>
        <v>0</v>
      </c>
    </row>
    <row r="3028" spans="1:24" ht="12.75" hidden="1" customHeight="1" x14ac:dyDescent="0.45">
      <c r="A3028">
        <v>39</v>
      </c>
      <c r="B3028" t="s">
        <v>89</v>
      </c>
      <c r="C3028" t="s">
        <v>179</v>
      </c>
      <c r="D3028" s="2" t="str">
        <f t="shared" si="92"/>
        <v>West Virginia2000</v>
      </c>
      <c r="F3028">
        <v>7</v>
      </c>
      <c r="G3028">
        <v>5</v>
      </c>
      <c r="H3028" s="2">
        <v>0</v>
      </c>
      <c r="I3028">
        <v>8.0399999999999991</v>
      </c>
      <c r="J3028">
        <v>-1.75</v>
      </c>
      <c r="K3028">
        <v>6.29</v>
      </c>
      <c r="L3028" s="2">
        <f>_xlfn.RANK.EQ(I3028, INDEX(CFB!$I$2:$I$1048576, MATCH(W3028, CFB!$W$2:$W$1048576, 0)):INDEX(CFB!$I$2:$I$1048576, MATCH(W3028, CFB!$W$2:$W$1048576, 0) + COUNTIF(CFB!$W$2:$W$1048576, W3028) - 1), 0)</f>
        <v>14</v>
      </c>
      <c r="M3028" s="2">
        <f>_xlfn.RANK.EQ(J3028, INDEX(CFB!$J$2:$J$1048576, MATCH(W3028, CFB!$W$2:$W$1048576, 0)):INDEX(CFB!$J$2:$J$1048576, MATCH(W3028, CFB!$W$2:$W$1048576, 0) + COUNTIF(CFB!$W$2:$W$1048576, W3028) - 1))</f>
        <v>74</v>
      </c>
      <c r="N3028" s="2">
        <f>RANK(K3028, INDEX(CFB!$K$2:$K$1048576, MATCH(W3028, CFB!$W$2:$W$1048576, 0)):INDEX(CFB!$K$2:$K$1048576, MATCH(W3028, CFB!$W$2:$W$1048576, 0) + COUNTIF(CFB!$W$2:$W$1048576, W3028) - 1))</f>
        <v>39</v>
      </c>
      <c r="O3028">
        <v>44.46</v>
      </c>
      <c r="P3028">
        <v>14.5</v>
      </c>
      <c r="Q3028">
        <v>8.73</v>
      </c>
      <c r="R3028">
        <v>4.83</v>
      </c>
      <c r="S3028">
        <v>4.38</v>
      </c>
      <c r="T3028">
        <v>2.75</v>
      </c>
      <c r="U3028">
        <v>6.32</v>
      </c>
      <c r="V3028">
        <v>3.73</v>
      </c>
      <c r="W3028">
        <v>2000</v>
      </c>
      <c r="X3028">
        <f t="shared" si="93"/>
        <v>0</v>
      </c>
    </row>
    <row r="3029" spans="1:24" ht="12.75" hidden="1" customHeight="1" x14ac:dyDescent="0.45">
      <c r="A3029">
        <v>40</v>
      </c>
      <c r="B3029" t="s">
        <v>117</v>
      </c>
      <c r="C3029" t="s">
        <v>161</v>
      </c>
      <c r="D3029" s="2" t="str">
        <f t="shared" si="92"/>
        <v>Western Michigan2000</v>
      </c>
      <c r="F3029">
        <v>9</v>
      </c>
      <c r="G3029">
        <v>3</v>
      </c>
      <c r="H3029" s="2">
        <v>0</v>
      </c>
      <c r="I3029">
        <v>-2.36</v>
      </c>
      <c r="J3029">
        <v>8.32</v>
      </c>
      <c r="K3029">
        <v>5.96</v>
      </c>
      <c r="L3029" s="2">
        <f>_xlfn.RANK.EQ(I3029, INDEX(CFB!$I$2:$I$1048576, MATCH(W3029, CFB!$W$2:$W$1048576, 0)):INDEX(CFB!$I$2:$I$1048576, MATCH(W3029, CFB!$W$2:$W$1048576, 0) + COUNTIF(CFB!$W$2:$W$1048576, W3029) - 1), 0)</f>
        <v>77</v>
      </c>
      <c r="M3029" s="2">
        <f>_xlfn.RANK.EQ(J3029, INDEX(CFB!$J$2:$J$1048576, MATCH(W3029, CFB!$W$2:$W$1048576, 0)):INDEX(CFB!$J$2:$J$1048576, MATCH(W3029, CFB!$W$2:$W$1048576, 0) + COUNTIF(CFB!$W$2:$W$1048576, W3029) - 1))</f>
        <v>6</v>
      </c>
      <c r="N3029" s="2">
        <f>RANK(K3029, INDEX(CFB!$K$2:$K$1048576, MATCH(W3029, CFB!$W$2:$W$1048576, 0)):INDEX(CFB!$K$2:$K$1048576, MATCH(W3029, CFB!$W$2:$W$1048576, 0) + COUNTIF(CFB!$W$2:$W$1048576, W3029) - 1))</f>
        <v>40</v>
      </c>
      <c r="O3029">
        <v>38.46</v>
      </c>
      <c r="P3029">
        <v>4.3</v>
      </c>
      <c r="Q3029">
        <v>8.25</v>
      </c>
      <c r="R3029">
        <v>5.28</v>
      </c>
      <c r="S3029">
        <v>4.3499999999999996</v>
      </c>
      <c r="T3029">
        <v>2.38</v>
      </c>
      <c r="U3029">
        <v>6.17</v>
      </c>
      <c r="V3029">
        <v>3.51</v>
      </c>
      <c r="W3029">
        <v>2000</v>
      </c>
      <c r="X3029">
        <f t="shared" si="93"/>
        <v>0</v>
      </c>
    </row>
    <row r="3030" spans="1:24" ht="12.75" hidden="1" customHeight="1" x14ac:dyDescent="0.45">
      <c r="A3030">
        <v>41</v>
      </c>
      <c r="B3030" t="s">
        <v>28</v>
      </c>
      <c r="C3030" t="s">
        <v>180</v>
      </c>
      <c r="D3030" s="2" t="str">
        <f t="shared" si="92"/>
        <v>Arizona State2000</v>
      </c>
      <c r="F3030">
        <v>6</v>
      </c>
      <c r="G3030">
        <v>6</v>
      </c>
      <c r="H3030" s="2">
        <v>0</v>
      </c>
      <c r="I3030">
        <v>4.24</v>
      </c>
      <c r="J3030">
        <v>1.67</v>
      </c>
      <c r="K3030">
        <v>5.92</v>
      </c>
      <c r="L3030" s="2">
        <f>_xlfn.RANK.EQ(I3030, INDEX(CFB!$I$2:$I$1048576, MATCH(W3030, CFB!$W$2:$W$1048576, 0)):INDEX(CFB!$I$2:$I$1048576, MATCH(W3030, CFB!$W$2:$W$1048576, 0) + COUNTIF(CFB!$W$2:$W$1048576, W3030) - 1), 0)</f>
        <v>37</v>
      </c>
      <c r="M3030" s="2">
        <f>_xlfn.RANK.EQ(J3030, INDEX(CFB!$J$2:$J$1048576, MATCH(W3030, CFB!$W$2:$W$1048576, 0)):INDEX(CFB!$J$2:$J$1048576, MATCH(W3030, CFB!$W$2:$W$1048576, 0) + COUNTIF(CFB!$W$2:$W$1048576, W3030) - 1))</f>
        <v>51</v>
      </c>
      <c r="N3030" s="2">
        <f>RANK(K3030, INDEX(CFB!$K$2:$K$1048576, MATCH(W3030, CFB!$W$2:$W$1048576, 0)):INDEX(CFB!$K$2:$K$1048576, MATCH(W3030, CFB!$W$2:$W$1048576, 0) + COUNTIF(CFB!$W$2:$W$1048576, W3030) - 1))</f>
        <v>41</v>
      </c>
      <c r="O3030">
        <v>40.08</v>
      </c>
      <c r="P3030">
        <v>10.95</v>
      </c>
      <c r="Q3030">
        <v>9.08</v>
      </c>
      <c r="R3030">
        <v>4.6399999999999997</v>
      </c>
      <c r="S3030">
        <v>3.45</v>
      </c>
      <c r="T3030">
        <v>3.65</v>
      </c>
      <c r="U3030">
        <v>6.19</v>
      </c>
      <c r="V3030">
        <v>4</v>
      </c>
      <c r="W3030">
        <v>2000</v>
      </c>
      <c r="X3030">
        <f t="shared" si="93"/>
        <v>0</v>
      </c>
    </row>
    <row r="3031" spans="1:24" ht="12.75" hidden="1" customHeight="1" x14ac:dyDescent="0.45">
      <c r="A3031">
        <v>42</v>
      </c>
      <c r="B3031" t="s">
        <v>112</v>
      </c>
      <c r="C3031" t="s">
        <v>180</v>
      </c>
      <c r="D3031" s="2" t="str">
        <f t="shared" si="92"/>
        <v>Stanford2000</v>
      </c>
      <c r="F3031">
        <v>5</v>
      </c>
      <c r="G3031">
        <v>6</v>
      </c>
      <c r="H3031" s="2">
        <v>0</v>
      </c>
      <c r="I3031">
        <v>2.5499999999999998</v>
      </c>
      <c r="J3031">
        <v>3.3</v>
      </c>
      <c r="K3031">
        <v>5.85</v>
      </c>
      <c r="L3031" s="2">
        <f>_xlfn.RANK.EQ(I3031, INDEX(CFB!$I$2:$I$1048576, MATCH(W3031, CFB!$W$2:$W$1048576, 0)):INDEX(CFB!$I$2:$I$1048576, MATCH(W3031, CFB!$W$2:$W$1048576, 0) + COUNTIF(CFB!$W$2:$W$1048576, W3031) - 1), 0)</f>
        <v>43</v>
      </c>
      <c r="M3031" s="2">
        <f>_xlfn.RANK.EQ(J3031, INDEX(CFB!$J$2:$J$1048576, MATCH(W3031, CFB!$W$2:$W$1048576, 0)):INDEX(CFB!$J$2:$J$1048576, MATCH(W3031, CFB!$W$2:$W$1048576, 0) + COUNTIF(CFB!$W$2:$W$1048576, W3031) - 1))</f>
        <v>37</v>
      </c>
      <c r="N3031" s="2">
        <f>RANK(K3031, INDEX(CFB!$K$2:$K$1048576, MATCH(W3031, CFB!$W$2:$W$1048576, 0)):INDEX(CFB!$K$2:$K$1048576, MATCH(W3031, CFB!$W$2:$W$1048576, 0) + COUNTIF(CFB!$W$2:$W$1048576, W3031) - 1))</f>
        <v>42</v>
      </c>
      <c r="O3031">
        <v>38.58</v>
      </c>
      <c r="P3031">
        <v>9.17</v>
      </c>
      <c r="Q3031">
        <v>8.67</v>
      </c>
      <c r="R3031">
        <v>4.96</v>
      </c>
      <c r="S3031">
        <v>4.26</v>
      </c>
      <c r="T3031">
        <v>3.2</v>
      </c>
      <c r="U3031">
        <v>6.34</v>
      </c>
      <c r="V3031">
        <v>3.94</v>
      </c>
      <c r="W3031">
        <v>2000</v>
      </c>
      <c r="X3031">
        <f t="shared" si="93"/>
        <v>0</v>
      </c>
    </row>
    <row r="3032" spans="1:24" ht="12.75" hidden="1" customHeight="1" x14ac:dyDescent="0.45">
      <c r="A3032">
        <v>43</v>
      </c>
      <c r="B3032" t="s">
        <v>70</v>
      </c>
      <c r="C3032" t="s">
        <v>179</v>
      </c>
      <c r="D3032" s="2" t="str">
        <f t="shared" si="92"/>
        <v>Pitt2000</v>
      </c>
      <c r="F3032">
        <v>7</v>
      </c>
      <c r="G3032">
        <v>5</v>
      </c>
      <c r="H3032" s="2">
        <v>0</v>
      </c>
      <c r="I3032">
        <v>1.68</v>
      </c>
      <c r="J3032">
        <v>4</v>
      </c>
      <c r="K3032">
        <v>5.68</v>
      </c>
      <c r="L3032" s="2">
        <f>_xlfn.RANK.EQ(I3032, INDEX(CFB!$I$2:$I$1048576, MATCH(W3032, CFB!$W$2:$W$1048576, 0)):INDEX(CFB!$I$2:$I$1048576, MATCH(W3032, CFB!$W$2:$W$1048576, 0) + COUNTIF(CFB!$W$2:$W$1048576, W3032) - 1), 0)</f>
        <v>48</v>
      </c>
      <c r="M3032" s="2">
        <f>_xlfn.RANK.EQ(J3032, INDEX(CFB!$J$2:$J$1048576, MATCH(W3032, CFB!$W$2:$W$1048576, 0)):INDEX(CFB!$J$2:$J$1048576, MATCH(W3032, CFB!$W$2:$W$1048576, 0) + COUNTIF(CFB!$W$2:$W$1048576, W3032) - 1))</f>
        <v>31</v>
      </c>
      <c r="N3032" s="2">
        <f>RANK(K3032, INDEX(CFB!$K$2:$K$1048576, MATCH(W3032, CFB!$W$2:$W$1048576, 0)):INDEX(CFB!$K$2:$K$1048576, MATCH(W3032, CFB!$W$2:$W$1048576, 0) + COUNTIF(CFB!$W$2:$W$1048576, W3032) - 1))</f>
        <v>43</v>
      </c>
      <c r="O3032">
        <v>37.729999999999997</v>
      </c>
      <c r="P3032">
        <v>7.44</v>
      </c>
      <c r="Q3032">
        <v>10.54</v>
      </c>
      <c r="R3032">
        <v>4.92</v>
      </c>
      <c r="S3032">
        <v>4.3499999999999996</v>
      </c>
      <c r="T3032">
        <v>1.71</v>
      </c>
      <c r="U3032">
        <v>7.19</v>
      </c>
      <c r="V3032">
        <v>3.26</v>
      </c>
      <c r="W3032">
        <v>2000</v>
      </c>
      <c r="X3032">
        <f t="shared" si="93"/>
        <v>0</v>
      </c>
    </row>
    <row r="3033" spans="1:24" ht="12.75" hidden="1" customHeight="1" x14ac:dyDescent="0.45">
      <c r="A3033">
        <v>44</v>
      </c>
      <c r="B3033" t="s">
        <v>71</v>
      </c>
      <c r="C3033" t="s">
        <v>181</v>
      </c>
      <c r="D3033" s="2" t="str">
        <f t="shared" si="92"/>
        <v>Texas Tech2000</v>
      </c>
      <c r="F3033">
        <v>7</v>
      </c>
      <c r="G3033">
        <v>6</v>
      </c>
      <c r="H3033" s="2">
        <v>0</v>
      </c>
      <c r="I3033">
        <v>-0.24</v>
      </c>
      <c r="J3033">
        <v>5.05</v>
      </c>
      <c r="K3033">
        <v>4.8099999999999996</v>
      </c>
      <c r="L3033" s="2">
        <f>_xlfn.RANK.EQ(I3033, INDEX(CFB!$I$2:$I$1048576, MATCH(W3033, CFB!$W$2:$W$1048576, 0)):INDEX(CFB!$I$2:$I$1048576, MATCH(W3033, CFB!$W$2:$W$1048576, 0) + COUNTIF(CFB!$W$2:$W$1048576, W3033) - 1), 0)</f>
        <v>66</v>
      </c>
      <c r="M3033" s="2">
        <f>_xlfn.RANK.EQ(J3033, INDEX(CFB!$J$2:$J$1048576, MATCH(W3033, CFB!$W$2:$W$1048576, 0)):INDEX(CFB!$J$2:$J$1048576, MATCH(W3033, CFB!$W$2:$W$1048576, 0) + COUNTIF(CFB!$W$2:$W$1048576, W3033) - 1))</f>
        <v>28</v>
      </c>
      <c r="N3033" s="2">
        <f>RANK(K3033, INDEX(CFB!$K$2:$K$1048576, MATCH(W3033, CFB!$W$2:$W$1048576, 0)):INDEX(CFB!$K$2:$K$1048576, MATCH(W3033, CFB!$W$2:$W$1048576, 0) + COUNTIF(CFB!$W$2:$W$1048576, W3033) - 1))</f>
        <v>44</v>
      </c>
      <c r="O3033">
        <v>39.07</v>
      </c>
      <c r="P3033">
        <v>8.15</v>
      </c>
      <c r="Q3033">
        <v>7.59</v>
      </c>
      <c r="R3033">
        <v>4.29</v>
      </c>
      <c r="S3033">
        <v>3.38</v>
      </c>
      <c r="T3033">
        <v>3.15</v>
      </c>
      <c r="U3033">
        <v>6.12</v>
      </c>
      <c r="V3033">
        <v>3.47</v>
      </c>
      <c r="W3033">
        <v>2000</v>
      </c>
      <c r="X3033">
        <f t="shared" si="93"/>
        <v>0</v>
      </c>
    </row>
    <row r="3034" spans="1:24" ht="12.75" hidden="1" customHeight="1" x14ac:dyDescent="0.45">
      <c r="A3034">
        <v>45</v>
      </c>
      <c r="B3034" t="s">
        <v>38</v>
      </c>
      <c r="C3034" t="s">
        <v>180</v>
      </c>
      <c r="D3034" s="2" t="str">
        <f t="shared" si="92"/>
        <v>USC2000</v>
      </c>
      <c r="F3034">
        <v>5</v>
      </c>
      <c r="G3034">
        <v>7</v>
      </c>
      <c r="H3034" s="2">
        <v>0</v>
      </c>
      <c r="I3034">
        <v>4.4400000000000004</v>
      </c>
      <c r="J3034">
        <v>-7.0000000000000007E-2</v>
      </c>
      <c r="K3034">
        <v>4.37</v>
      </c>
      <c r="L3034" s="2">
        <f>_xlfn.RANK.EQ(I3034, INDEX(CFB!$I$2:$I$1048576, MATCH(W3034, CFB!$W$2:$W$1048576, 0)):INDEX(CFB!$I$2:$I$1048576, MATCH(W3034, CFB!$W$2:$W$1048576, 0) + COUNTIF(CFB!$W$2:$W$1048576, W3034) - 1), 0)</f>
        <v>34</v>
      </c>
      <c r="M3034" s="2">
        <f>_xlfn.RANK.EQ(J3034, INDEX(CFB!$J$2:$J$1048576, MATCH(W3034, CFB!$W$2:$W$1048576, 0)):INDEX(CFB!$J$2:$J$1048576, MATCH(W3034, CFB!$W$2:$W$1048576, 0) + COUNTIF(CFB!$W$2:$W$1048576, W3034) - 1))</f>
        <v>63</v>
      </c>
      <c r="N3034" s="2">
        <f>RANK(K3034, INDEX(CFB!$K$2:$K$1048576, MATCH(W3034, CFB!$W$2:$W$1048576, 0)):INDEX(CFB!$K$2:$K$1048576, MATCH(W3034, CFB!$W$2:$W$1048576, 0) + COUNTIF(CFB!$W$2:$W$1048576, W3034) - 1))</f>
        <v>45</v>
      </c>
      <c r="O3034">
        <v>41.12</v>
      </c>
      <c r="P3034">
        <v>12.84</v>
      </c>
      <c r="Q3034">
        <v>8.83</v>
      </c>
      <c r="R3034">
        <v>5.13</v>
      </c>
      <c r="S3034">
        <v>4.92</v>
      </c>
      <c r="T3034">
        <v>2.59</v>
      </c>
      <c r="U3034">
        <v>6.88</v>
      </c>
      <c r="V3034">
        <v>3.59</v>
      </c>
      <c r="W3034">
        <v>2000</v>
      </c>
      <c r="X3034">
        <f t="shared" si="93"/>
        <v>0</v>
      </c>
    </row>
    <row r="3035" spans="1:24" ht="12.75" hidden="1" customHeight="1" x14ac:dyDescent="0.45">
      <c r="A3035">
        <v>46</v>
      </c>
      <c r="B3035" t="s">
        <v>19</v>
      </c>
      <c r="C3035" t="s">
        <v>157</v>
      </c>
      <c r="D3035" s="2" t="str">
        <f t="shared" si="92"/>
        <v>Ole Miss2000</v>
      </c>
      <c r="F3035">
        <v>7</v>
      </c>
      <c r="G3035">
        <v>5</v>
      </c>
      <c r="H3035" s="2">
        <v>0</v>
      </c>
      <c r="I3035">
        <v>4.79</v>
      </c>
      <c r="J3035">
        <v>-0.62</v>
      </c>
      <c r="K3035">
        <v>4.18</v>
      </c>
      <c r="L3035" s="2">
        <f>_xlfn.RANK.EQ(I3035, INDEX(CFB!$I$2:$I$1048576, MATCH(W3035, CFB!$W$2:$W$1048576, 0)):INDEX(CFB!$I$2:$I$1048576, MATCH(W3035, CFB!$W$2:$W$1048576, 0) + COUNTIF(CFB!$W$2:$W$1048576, W3035) - 1), 0)</f>
        <v>30</v>
      </c>
      <c r="M3035" s="2">
        <f>_xlfn.RANK.EQ(J3035, INDEX(CFB!$J$2:$J$1048576, MATCH(W3035, CFB!$W$2:$W$1048576, 0)):INDEX(CFB!$J$2:$J$1048576, MATCH(W3035, CFB!$W$2:$W$1048576, 0) + COUNTIF(CFB!$W$2:$W$1048576, W3035) - 1))</f>
        <v>68</v>
      </c>
      <c r="N3035" s="2">
        <f>RANK(K3035, INDEX(CFB!$K$2:$K$1048576, MATCH(W3035, CFB!$W$2:$W$1048576, 0)):INDEX(CFB!$K$2:$K$1048576, MATCH(W3035, CFB!$W$2:$W$1048576, 0) + COUNTIF(CFB!$W$2:$W$1048576, W3035) - 1))</f>
        <v>46</v>
      </c>
      <c r="O3035">
        <v>42.06</v>
      </c>
      <c r="P3035">
        <v>14.41</v>
      </c>
      <c r="Q3035">
        <v>8.5</v>
      </c>
      <c r="R3035">
        <v>4.2699999999999996</v>
      </c>
      <c r="S3035">
        <v>4.78</v>
      </c>
      <c r="T3035">
        <v>3.69</v>
      </c>
      <c r="U3035">
        <v>6.53</v>
      </c>
      <c r="V3035">
        <v>3.78</v>
      </c>
      <c r="W3035">
        <v>2000</v>
      </c>
      <c r="X3035">
        <f t="shared" si="93"/>
        <v>0</v>
      </c>
    </row>
    <row r="3036" spans="1:24" ht="12.75" hidden="1" customHeight="1" x14ac:dyDescent="0.45">
      <c r="A3036">
        <v>47</v>
      </c>
      <c r="B3036" t="s">
        <v>91</v>
      </c>
      <c r="C3036" t="s">
        <v>23</v>
      </c>
      <c r="D3036" s="2" t="str">
        <f t="shared" si="92"/>
        <v>North Carolina State2000</v>
      </c>
      <c r="F3036">
        <v>8</v>
      </c>
      <c r="G3036">
        <v>4</v>
      </c>
      <c r="H3036" s="2">
        <v>0</v>
      </c>
      <c r="I3036">
        <v>6.33</v>
      </c>
      <c r="J3036">
        <v>-2.42</v>
      </c>
      <c r="K3036">
        <v>3.92</v>
      </c>
      <c r="L3036" s="2">
        <f>_xlfn.RANK.EQ(I3036, INDEX(CFB!$I$2:$I$1048576, MATCH(W3036, CFB!$W$2:$W$1048576, 0)):INDEX(CFB!$I$2:$I$1048576, MATCH(W3036, CFB!$W$2:$W$1048576, 0) + COUNTIF(CFB!$W$2:$W$1048576, W3036) - 1), 0)</f>
        <v>21</v>
      </c>
      <c r="M3036" s="2">
        <f>_xlfn.RANK.EQ(J3036, INDEX(CFB!$J$2:$J$1048576, MATCH(W3036, CFB!$W$2:$W$1048576, 0)):INDEX(CFB!$J$2:$J$1048576, MATCH(W3036, CFB!$W$2:$W$1048576, 0) + COUNTIF(CFB!$W$2:$W$1048576, W3036) - 1))</f>
        <v>77</v>
      </c>
      <c r="N3036" s="2">
        <f>RANK(K3036, INDEX(CFB!$K$2:$K$1048576, MATCH(W3036, CFB!$W$2:$W$1048576, 0)):INDEX(CFB!$K$2:$K$1048576, MATCH(W3036, CFB!$W$2:$W$1048576, 0) + COUNTIF(CFB!$W$2:$W$1048576, W3036) - 1))</f>
        <v>47</v>
      </c>
      <c r="O3036">
        <v>42.72</v>
      </c>
      <c r="P3036">
        <v>16.18</v>
      </c>
      <c r="Q3036">
        <v>8.25</v>
      </c>
      <c r="R3036">
        <v>4.5599999999999996</v>
      </c>
      <c r="S3036">
        <v>3.96</v>
      </c>
      <c r="T3036">
        <v>3.26</v>
      </c>
      <c r="U3036">
        <v>6.43</v>
      </c>
      <c r="V3036">
        <v>3.61</v>
      </c>
      <c r="W3036">
        <v>2000</v>
      </c>
      <c r="X3036">
        <f t="shared" si="93"/>
        <v>0</v>
      </c>
    </row>
    <row r="3037" spans="1:24" ht="12.75" hidden="1" customHeight="1" x14ac:dyDescent="0.45">
      <c r="A3037">
        <v>48</v>
      </c>
      <c r="B3037" t="s">
        <v>39</v>
      </c>
      <c r="C3037" t="s">
        <v>182</v>
      </c>
      <c r="D3037" s="2" t="str">
        <f t="shared" si="92"/>
        <v>Colorado2000</v>
      </c>
      <c r="F3037">
        <v>3</v>
      </c>
      <c r="G3037">
        <v>8</v>
      </c>
      <c r="H3037" s="2">
        <v>0</v>
      </c>
      <c r="I3037">
        <v>1.64</v>
      </c>
      <c r="J3037">
        <v>1.92</v>
      </c>
      <c r="K3037">
        <v>3.56</v>
      </c>
      <c r="L3037" s="2">
        <f>_xlfn.RANK.EQ(I3037, INDEX(CFB!$I$2:$I$1048576, MATCH(W3037, CFB!$W$2:$W$1048576, 0)):INDEX(CFB!$I$2:$I$1048576, MATCH(W3037, CFB!$W$2:$W$1048576, 0) + COUNTIF(CFB!$W$2:$W$1048576, W3037) - 1), 0)</f>
        <v>49</v>
      </c>
      <c r="M3037" s="2">
        <f>_xlfn.RANK.EQ(J3037, INDEX(CFB!$J$2:$J$1048576, MATCH(W3037, CFB!$W$2:$W$1048576, 0)):INDEX(CFB!$J$2:$J$1048576, MATCH(W3037, CFB!$W$2:$W$1048576, 0) + COUNTIF(CFB!$W$2:$W$1048576, W3037) - 1))</f>
        <v>48</v>
      </c>
      <c r="N3037" s="2">
        <f>RANK(K3037, INDEX(CFB!$K$2:$K$1048576, MATCH(W3037, CFB!$W$2:$W$1048576, 0)):INDEX(CFB!$K$2:$K$1048576, MATCH(W3037, CFB!$W$2:$W$1048576, 0) + COUNTIF(CFB!$W$2:$W$1048576, W3037) - 1))</f>
        <v>48</v>
      </c>
      <c r="O3037">
        <v>38.68</v>
      </c>
      <c r="P3037">
        <v>7.23</v>
      </c>
      <c r="Q3037">
        <v>9.1999999999999993</v>
      </c>
      <c r="R3037">
        <v>5.8</v>
      </c>
      <c r="S3037">
        <v>4.24</v>
      </c>
      <c r="T3037">
        <v>2.82</v>
      </c>
      <c r="U3037">
        <v>6.71</v>
      </c>
      <c r="V3037">
        <v>3.97</v>
      </c>
      <c r="W3037">
        <v>2000</v>
      </c>
      <c r="X3037">
        <f t="shared" si="93"/>
        <v>0</v>
      </c>
    </row>
    <row r="3038" spans="1:24" ht="12.75" hidden="1" customHeight="1" x14ac:dyDescent="0.45">
      <c r="A3038">
        <v>49</v>
      </c>
      <c r="B3038" t="s">
        <v>148</v>
      </c>
      <c r="C3038" t="s">
        <v>178</v>
      </c>
      <c r="D3038" s="2" t="str">
        <f t="shared" si="92"/>
        <v>UTEP2000</v>
      </c>
      <c r="F3038">
        <v>8</v>
      </c>
      <c r="G3038">
        <v>4</v>
      </c>
      <c r="H3038" s="2">
        <v>0</v>
      </c>
      <c r="I3038">
        <v>4.7300000000000004</v>
      </c>
      <c r="J3038">
        <v>-1.63</v>
      </c>
      <c r="K3038">
        <v>3.1</v>
      </c>
      <c r="L3038" s="2">
        <f>_xlfn.RANK.EQ(I3038, INDEX(CFB!$I$2:$I$1048576, MATCH(W3038, CFB!$W$2:$W$1048576, 0)):INDEX(CFB!$I$2:$I$1048576, MATCH(W3038, CFB!$W$2:$W$1048576, 0) + COUNTIF(CFB!$W$2:$W$1048576, W3038) - 1), 0)</f>
        <v>32</v>
      </c>
      <c r="M3038" s="2">
        <f>_xlfn.RANK.EQ(J3038, INDEX(CFB!$J$2:$J$1048576, MATCH(W3038, CFB!$W$2:$W$1048576, 0)):INDEX(CFB!$J$2:$J$1048576, MATCH(W3038, CFB!$W$2:$W$1048576, 0) + COUNTIF(CFB!$W$2:$W$1048576, W3038) - 1))</f>
        <v>73</v>
      </c>
      <c r="N3038" s="2">
        <f>RANK(K3038, INDEX(CFB!$K$2:$K$1048576, MATCH(W3038, CFB!$W$2:$W$1048576, 0)):INDEX(CFB!$K$2:$K$1048576, MATCH(W3038, CFB!$W$2:$W$1048576, 0) + COUNTIF(CFB!$W$2:$W$1048576, W3038) - 1))</f>
        <v>49</v>
      </c>
      <c r="O3038">
        <v>42.34</v>
      </c>
      <c r="P3038">
        <v>16.600000000000001</v>
      </c>
      <c r="Q3038">
        <v>9.25</v>
      </c>
      <c r="R3038">
        <v>4.5</v>
      </c>
      <c r="S3038">
        <v>3.95</v>
      </c>
      <c r="T3038">
        <v>4.24</v>
      </c>
      <c r="U3038">
        <v>6.44</v>
      </c>
      <c r="V3038">
        <v>4.22</v>
      </c>
      <c r="W3038">
        <v>2000</v>
      </c>
      <c r="X3038">
        <f t="shared" si="93"/>
        <v>0</v>
      </c>
    </row>
    <row r="3039" spans="1:24" ht="12.75" hidden="1" customHeight="1" x14ac:dyDescent="0.45">
      <c r="A3039">
        <v>50</v>
      </c>
      <c r="B3039" t="s">
        <v>42</v>
      </c>
      <c r="C3039" t="s">
        <v>10</v>
      </c>
      <c r="D3039" s="2" t="str">
        <f t="shared" si="92"/>
        <v>Minnesota2000</v>
      </c>
      <c r="F3039">
        <v>6</v>
      </c>
      <c r="G3039">
        <v>6</v>
      </c>
      <c r="H3039" s="2">
        <v>0</v>
      </c>
      <c r="I3039">
        <v>4.95</v>
      </c>
      <c r="J3039">
        <v>-1.93</v>
      </c>
      <c r="K3039">
        <v>3.02</v>
      </c>
      <c r="L3039" s="2">
        <f>_xlfn.RANK.EQ(I3039, INDEX(CFB!$I$2:$I$1048576, MATCH(W3039, CFB!$W$2:$W$1048576, 0)):INDEX(CFB!$I$2:$I$1048576, MATCH(W3039, CFB!$W$2:$W$1048576, 0) + COUNTIF(CFB!$W$2:$W$1048576, W3039) - 1), 0)</f>
        <v>29</v>
      </c>
      <c r="M3039" s="2">
        <f>_xlfn.RANK.EQ(J3039, INDEX(CFB!$J$2:$J$1048576, MATCH(W3039, CFB!$W$2:$W$1048576, 0)):INDEX(CFB!$J$2:$J$1048576, MATCH(W3039, CFB!$W$2:$W$1048576, 0) + COUNTIF(CFB!$W$2:$W$1048576, W3039) - 1))</f>
        <v>75</v>
      </c>
      <c r="N3039" s="2">
        <f>RANK(K3039, INDEX(CFB!$K$2:$K$1048576, MATCH(W3039, CFB!$W$2:$W$1048576, 0)):INDEX(CFB!$K$2:$K$1048576, MATCH(W3039, CFB!$W$2:$W$1048576, 0) + COUNTIF(CFB!$W$2:$W$1048576, W3039) - 1))</f>
        <v>50</v>
      </c>
      <c r="O3039">
        <v>42.44</v>
      </c>
      <c r="P3039">
        <v>14.25</v>
      </c>
      <c r="Q3039">
        <v>9.5399999999999991</v>
      </c>
      <c r="R3039">
        <v>4.8899999999999997</v>
      </c>
      <c r="S3039">
        <v>4.91</v>
      </c>
      <c r="T3039">
        <v>3.34</v>
      </c>
      <c r="U3039">
        <v>6.88</v>
      </c>
      <c r="V3039">
        <v>3.89</v>
      </c>
      <c r="W3039">
        <v>2000</v>
      </c>
      <c r="X3039">
        <f t="shared" si="93"/>
        <v>0</v>
      </c>
    </row>
    <row r="3040" spans="1:24" ht="12.75" hidden="1" customHeight="1" x14ac:dyDescent="0.45">
      <c r="A3040">
        <v>51</v>
      </c>
      <c r="B3040" t="s">
        <v>131</v>
      </c>
      <c r="C3040" t="s">
        <v>31</v>
      </c>
      <c r="D3040" s="2" t="str">
        <f t="shared" si="92"/>
        <v>Air Force2000</v>
      </c>
      <c r="F3040">
        <v>9</v>
      </c>
      <c r="G3040">
        <v>3</v>
      </c>
      <c r="H3040" s="2">
        <v>0</v>
      </c>
      <c r="I3040">
        <v>8.36</v>
      </c>
      <c r="J3040">
        <v>-5.52</v>
      </c>
      <c r="K3040">
        <v>2.84</v>
      </c>
      <c r="L3040" s="2">
        <f>_xlfn.RANK.EQ(I3040, INDEX(CFB!$I$2:$I$1048576, MATCH(W3040, CFB!$W$2:$W$1048576, 0)):INDEX(CFB!$I$2:$I$1048576, MATCH(W3040, CFB!$W$2:$W$1048576, 0) + COUNTIF(CFB!$W$2:$W$1048576, W3040) - 1), 0)</f>
        <v>13</v>
      </c>
      <c r="M3040" s="2">
        <f>_xlfn.RANK.EQ(J3040, INDEX(CFB!$J$2:$J$1048576, MATCH(W3040, CFB!$W$2:$W$1048576, 0)):INDEX(CFB!$J$2:$J$1048576, MATCH(W3040, CFB!$W$2:$W$1048576, 0) + COUNTIF(CFB!$W$2:$W$1048576, W3040) - 1))</f>
        <v>91</v>
      </c>
      <c r="N3040" s="2">
        <f>RANK(K3040, INDEX(CFB!$K$2:$K$1048576, MATCH(W3040, CFB!$W$2:$W$1048576, 0)):INDEX(CFB!$K$2:$K$1048576, MATCH(W3040, CFB!$W$2:$W$1048576, 0) + COUNTIF(CFB!$W$2:$W$1048576, W3040) - 1))</f>
        <v>51</v>
      </c>
      <c r="O3040">
        <v>45.7</v>
      </c>
      <c r="P3040">
        <v>18.75</v>
      </c>
      <c r="Q3040">
        <v>9.51</v>
      </c>
      <c r="R3040">
        <v>6.04</v>
      </c>
      <c r="S3040">
        <v>5.61</v>
      </c>
      <c r="T3040">
        <v>4.0199999999999996</v>
      </c>
      <c r="U3040">
        <v>6.85</v>
      </c>
      <c r="V3040">
        <v>4.82</v>
      </c>
      <c r="W3040">
        <v>2000</v>
      </c>
      <c r="X3040">
        <f t="shared" si="93"/>
        <v>0</v>
      </c>
    </row>
    <row r="3041" spans="1:24" ht="12.75" hidden="1" customHeight="1" x14ac:dyDescent="0.45">
      <c r="A3041">
        <v>52</v>
      </c>
      <c r="B3041" t="s">
        <v>95</v>
      </c>
      <c r="C3041" t="s">
        <v>10</v>
      </c>
      <c r="D3041" s="2" t="str">
        <f t="shared" si="92"/>
        <v>Michigan State2000</v>
      </c>
      <c r="F3041">
        <v>5</v>
      </c>
      <c r="G3041">
        <v>6</v>
      </c>
      <c r="H3041" s="2">
        <v>0</v>
      </c>
      <c r="I3041">
        <v>-3.34</v>
      </c>
      <c r="J3041">
        <v>6.13</v>
      </c>
      <c r="K3041">
        <v>2.79</v>
      </c>
      <c r="L3041" s="2">
        <f>_xlfn.RANK.EQ(I3041, INDEX(CFB!$I$2:$I$1048576, MATCH(W3041, CFB!$W$2:$W$1048576, 0)):INDEX(CFB!$I$2:$I$1048576, MATCH(W3041, CFB!$W$2:$W$1048576, 0) + COUNTIF(CFB!$W$2:$W$1048576, W3041) - 1), 0)</f>
        <v>84</v>
      </c>
      <c r="M3041" s="2">
        <f>_xlfn.RANK.EQ(J3041, INDEX(CFB!$J$2:$J$1048576, MATCH(W3041, CFB!$W$2:$W$1048576, 0)):INDEX(CFB!$J$2:$J$1048576, MATCH(W3041, CFB!$W$2:$W$1048576, 0) + COUNTIF(CFB!$W$2:$W$1048576, W3041) - 1))</f>
        <v>22</v>
      </c>
      <c r="N3041" s="2">
        <f>RANK(K3041, INDEX(CFB!$K$2:$K$1048576, MATCH(W3041, CFB!$W$2:$W$1048576, 0)):INDEX(CFB!$K$2:$K$1048576, MATCH(W3041, CFB!$W$2:$W$1048576, 0) + COUNTIF(CFB!$W$2:$W$1048576, W3041) - 1))</f>
        <v>52</v>
      </c>
      <c r="O3041">
        <v>33.35</v>
      </c>
      <c r="P3041">
        <v>5.69</v>
      </c>
      <c r="Q3041">
        <v>8.52</v>
      </c>
      <c r="R3041">
        <v>3.83</v>
      </c>
      <c r="S3041">
        <v>4.84</v>
      </c>
      <c r="T3041">
        <v>3.13</v>
      </c>
      <c r="U3041">
        <v>6.39</v>
      </c>
      <c r="V3041">
        <v>3.4</v>
      </c>
      <c r="W3041">
        <v>2000</v>
      </c>
      <c r="X3041">
        <f t="shared" si="93"/>
        <v>0</v>
      </c>
    </row>
    <row r="3042" spans="1:24" ht="12.75" hidden="1" customHeight="1" x14ac:dyDescent="0.45">
      <c r="A3042">
        <v>53</v>
      </c>
      <c r="B3042" t="s">
        <v>43</v>
      </c>
      <c r="C3042" t="s">
        <v>10</v>
      </c>
      <c r="D3042" s="2" t="str">
        <f t="shared" si="92"/>
        <v>Illinois2000</v>
      </c>
      <c r="F3042">
        <v>5</v>
      </c>
      <c r="G3042">
        <v>6</v>
      </c>
      <c r="H3042" s="2">
        <v>0</v>
      </c>
      <c r="I3042">
        <v>1.3</v>
      </c>
      <c r="J3042">
        <v>1.29</v>
      </c>
      <c r="K3042">
        <v>2.59</v>
      </c>
      <c r="L3042" s="2">
        <f>_xlfn.RANK.EQ(I3042, INDEX(CFB!$I$2:$I$1048576, MATCH(W3042, CFB!$W$2:$W$1048576, 0)):INDEX(CFB!$I$2:$I$1048576, MATCH(W3042, CFB!$W$2:$W$1048576, 0) + COUNTIF(CFB!$W$2:$W$1048576, W3042) - 1), 0)</f>
        <v>55</v>
      </c>
      <c r="M3042" s="2">
        <f>_xlfn.RANK.EQ(J3042, INDEX(CFB!$J$2:$J$1048576, MATCH(W3042, CFB!$W$2:$W$1048576, 0)):INDEX(CFB!$J$2:$J$1048576, MATCH(W3042, CFB!$W$2:$W$1048576, 0) + COUNTIF(CFB!$W$2:$W$1048576, W3042) - 1))</f>
        <v>53</v>
      </c>
      <c r="N3042" s="2">
        <f>RANK(K3042, INDEX(CFB!$K$2:$K$1048576, MATCH(W3042, CFB!$W$2:$W$1048576, 0)):INDEX(CFB!$K$2:$K$1048576, MATCH(W3042, CFB!$W$2:$W$1048576, 0) + COUNTIF(CFB!$W$2:$W$1048576, W3042) - 1))</f>
        <v>53</v>
      </c>
      <c r="O3042">
        <v>39.83</v>
      </c>
      <c r="P3042">
        <v>12</v>
      </c>
      <c r="Q3042">
        <v>8.3699999999999992</v>
      </c>
      <c r="R3042">
        <v>4.2300000000000004</v>
      </c>
      <c r="S3042">
        <v>4.99</v>
      </c>
      <c r="T3042">
        <v>3.83</v>
      </c>
      <c r="U3042">
        <v>6.55</v>
      </c>
      <c r="V3042">
        <v>3.87</v>
      </c>
      <c r="W3042">
        <v>2000</v>
      </c>
      <c r="X3042">
        <f t="shared" si="93"/>
        <v>0</v>
      </c>
    </row>
    <row r="3043" spans="1:24" ht="12.75" hidden="1" customHeight="1" x14ac:dyDescent="0.45">
      <c r="A3043">
        <v>54</v>
      </c>
      <c r="B3043" t="s">
        <v>75</v>
      </c>
      <c r="C3043" t="s">
        <v>23</v>
      </c>
      <c r="D3043" s="2" t="str">
        <f t="shared" si="92"/>
        <v>North Carolina2000</v>
      </c>
      <c r="F3043">
        <v>6</v>
      </c>
      <c r="G3043">
        <v>5</v>
      </c>
      <c r="H3043" s="2">
        <v>0</v>
      </c>
      <c r="I3043">
        <v>1.57</v>
      </c>
      <c r="J3043">
        <v>0.82</v>
      </c>
      <c r="K3043">
        <v>2.4</v>
      </c>
      <c r="L3043" s="2">
        <f>_xlfn.RANK.EQ(I3043, INDEX(CFB!$I$2:$I$1048576, MATCH(W3043, CFB!$W$2:$W$1048576, 0)):INDEX(CFB!$I$2:$I$1048576, MATCH(W3043, CFB!$W$2:$W$1048576, 0) + COUNTIF(CFB!$W$2:$W$1048576, W3043) - 1), 0)</f>
        <v>50</v>
      </c>
      <c r="M3043" s="2">
        <f>_xlfn.RANK.EQ(J3043, INDEX(CFB!$J$2:$J$1048576, MATCH(W3043, CFB!$W$2:$W$1048576, 0)):INDEX(CFB!$J$2:$J$1048576, MATCH(W3043, CFB!$W$2:$W$1048576, 0) + COUNTIF(CFB!$W$2:$W$1048576, W3043) - 1))</f>
        <v>56</v>
      </c>
      <c r="N3043" s="2">
        <f>RANK(K3043, INDEX(CFB!$K$2:$K$1048576, MATCH(W3043, CFB!$W$2:$W$1048576, 0)):INDEX(CFB!$K$2:$K$1048576, MATCH(W3043, CFB!$W$2:$W$1048576, 0) + COUNTIF(CFB!$W$2:$W$1048576, W3043) - 1))</f>
        <v>54</v>
      </c>
      <c r="O3043">
        <v>38.130000000000003</v>
      </c>
      <c r="P3043">
        <v>13.51</v>
      </c>
      <c r="Q3043">
        <v>9.1199999999999992</v>
      </c>
      <c r="R3043">
        <v>5.34</v>
      </c>
      <c r="S3043">
        <v>4.2300000000000004</v>
      </c>
      <c r="T3043">
        <v>2.19</v>
      </c>
      <c r="U3043">
        <v>6.32</v>
      </c>
      <c r="V3043">
        <v>3.41</v>
      </c>
      <c r="W3043">
        <v>2000</v>
      </c>
      <c r="X3043">
        <f t="shared" si="93"/>
        <v>0</v>
      </c>
    </row>
    <row r="3044" spans="1:24" ht="12.75" hidden="1" customHeight="1" x14ac:dyDescent="0.45">
      <c r="A3044">
        <v>55</v>
      </c>
      <c r="B3044" t="s">
        <v>111</v>
      </c>
      <c r="C3044" t="s">
        <v>178</v>
      </c>
      <c r="D3044" s="2" t="str">
        <f t="shared" si="92"/>
        <v>Fresno State2000</v>
      </c>
      <c r="F3044">
        <v>7</v>
      </c>
      <c r="G3044">
        <v>5</v>
      </c>
      <c r="H3044" s="2">
        <v>0</v>
      </c>
      <c r="I3044">
        <v>-1.4</v>
      </c>
      <c r="J3044">
        <v>3.61</v>
      </c>
      <c r="K3044">
        <v>2.2200000000000002</v>
      </c>
      <c r="L3044" s="2">
        <f>_xlfn.RANK.EQ(I3044, INDEX(CFB!$I$2:$I$1048576, MATCH(W3044, CFB!$W$2:$W$1048576, 0)):INDEX(CFB!$I$2:$I$1048576, MATCH(W3044, CFB!$W$2:$W$1048576, 0) + COUNTIF(CFB!$W$2:$W$1048576, W3044) - 1), 0)</f>
        <v>73</v>
      </c>
      <c r="M3044" s="2">
        <f>_xlfn.RANK.EQ(J3044, INDEX(CFB!$J$2:$J$1048576, MATCH(W3044, CFB!$W$2:$W$1048576, 0)):INDEX(CFB!$J$2:$J$1048576, MATCH(W3044, CFB!$W$2:$W$1048576, 0) + COUNTIF(CFB!$W$2:$W$1048576, W3044) - 1))</f>
        <v>35</v>
      </c>
      <c r="N3044" s="2">
        <f>RANK(K3044, INDEX(CFB!$K$2:$K$1048576, MATCH(W3044, CFB!$W$2:$W$1048576, 0)):INDEX(CFB!$K$2:$K$1048576, MATCH(W3044, CFB!$W$2:$W$1048576, 0) + COUNTIF(CFB!$W$2:$W$1048576, W3044) - 1))</f>
        <v>55</v>
      </c>
      <c r="O3044">
        <v>35.83</v>
      </c>
      <c r="P3044">
        <v>9.52</v>
      </c>
      <c r="Q3044">
        <v>8.91</v>
      </c>
      <c r="R3044">
        <v>4.2699999999999996</v>
      </c>
      <c r="S3044">
        <v>3.81</v>
      </c>
      <c r="T3044">
        <v>3.38</v>
      </c>
      <c r="U3044">
        <v>6.35</v>
      </c>
      <c r="V3044">
        <v>3.66</v>
      </c>
      <c r="W3044">
        <v>2000</v>
      </c>
      <c r="X3044">
        <f t="shared" si="93"/>
        <v>0</v>
      </c>
    </row>
    <row r="3045" spans="1:24" ht="12.75" hidden="1" customHeight="1" x14ac:dyDescent="0.45">
      <c r="A3045">
        <v>56</v>
      </c>
      <c r="B3045" t="s">
        <v>83</v>
      </c>
      <c r="C3045" t="s">
        <v>180</v>
      </c>
      <c r="D3045" s="2" t="str">
        <f t="shared" si="92"/>
        <v>California2000</v>
      </c>
      <c r="F3045">
        <v>3</v>
      </c>
      <c r="G3045">
        <v>8</v>
      </c>
      <c r="H3045" s="2">
        <v>0</v>
      </c>
      <c r="I3045">
        <v>1.37</v>
      </c>
      <c r="J3045">
        <v>0.75</v>
      </c>
      <c r="K3045">
        <v>2.11</v>
      </c>
      <c r="L3045" s="2">
        <f>_xlfn.RANK.EQ(I3045, INDEX(CFB!$I$2:$I$1048576, MATCH(W3045, CFB!$W$2:$W$1048576, 0)):INDEX(CFB!$I$2:$I$1048576, MATCH(W3045, CFB!$W$2:$W$1048576, 0) + COUNTIF(CFB!$W$2:$W$1048576, W3045) - 1), 0)</f>
        <v>53</v>
      </c>
      <c r="M3045" s="2">
        <f>_xlfn.RANK.EQ(J3045, INDEX(CFB!$J$2:$J$1048576, MATCH(W3045, CFB!$W$2:$W$1048576, 0)):INDEX(CFB!$J$2:$J$1048576, MATCH(W3045, CFB!$W$2:$W$1048576, 0) + COUNTIF(CFB!$W$2:$W$1048576, W3045) - 1))</f>
        <v>58</v>
      </c>
      <c r="N3045" s="2">
        <f>RANK(K3045, INDEX(CFB!$K$2:$K$1048576, MATCH(W3045, CFB!$W$2:$W$1048576, 0)):INDEX(CFB!$K$2:$K$1048576, MATCH(W3045, CFB!$W$2:$W$1048576, 0) + COUNTIF(CFB!$W$2:$W$1048576, W3045) - 1))</f>
        <v>56</v>
      </c>
      <c r="O3045">
        <v>37.909999999999997</v>
      </c>
      <c r="P3045">
        <v>11.48</v>
      </c>
      <c r="Q3045">
        <v>8.2200000000000006</v>
      </c>
      <c r="R3045">
        <v>5.78</v>
      </c>
      <c r="S3045">
        <v>4</v>
      </c>
      <c r="T3045">
        <v>2.16</v>
      </c>
      <c r="U3045">
        <v>6</v>
      </c>
      <c r="V3045">
        <v>3.62</v>
      </c>
      <c r="W3045">
        <v>2000</v>
      </c>
      <c r="X3045">
        <f t="shared" si="93"/>
        <v>0</v>
      </c>
    </row>
    <row r="3046" spans="1:24" ht="12.75" hidden="1" customHeight="1" x14ac:dyDescent="0.45">
      <c r="A3046">
        <v>57</v>
      </c>
      <c r="B3046" t="s">
        <v>85</v>
      </c>
      <c r="C3046" t="s">
        <v>180</v>
      </c>
      <c r="D3046" s="2" t="str">
        <f t="shared" si="92"/>
        <v>Washington State2000</v>
      </c>
      <c r="F3046">
        <v>4</v>
      </c>
      <c r="G3046">
        <v>7</v>
      </c>
      <c r="H3046" s="2">
        <v>0</v>
      </c>
      <c r="I3046">
        <v>4.1900000000000004</v>
      </c>
      <c r="J3046">
        <v>-2.27</v>
      </c>
      <c r="K3046">
        <v>1.93</v>
      </c>
      <c r="L3046" s="2">
        <f>_xlfn.RANK.EQ(I3046, INDEX(CFB!$I$2:$I$1048576, MATCH(W3046, CFB!$W$2:$W$1048576, 0)):INDEX(CFB!$I$2:$I$1048576, MATCH(W3046, CFB!$W$2:$W$1048576, 0) + COUNTIF(CFB!$W$2:$W$1048576, W3046) - 1), 0)</f>
        <v>38</v>
      </c>
      <c r="M3046" s="2">
        <f>_xlfn.RANK.EQ(J3046, INDEX(CFB!$J$2:$J$1048576, MATCH(W3046, CFB!$W$2:$W$1048576, 0)):INDEX(CFB!$J$2:$J$1048576, MATCH(W3046, CFB!$W$2:$W$1048576, 0) + COUNTIF(CFB!$W$2:$W$1048576, W3046) - 1))</f>
        <v>76</v>
      </c>
      <c r="N3046" s="2">
        <f>RANK(K3046, INDEX(CFB!$K$2:$K$1048576, MATCH(W3046, CFB!$W$2:$W$1048576, 0)):INDEX(CFB!$K$2:$K$1048576, MATCH(W3046, CFB!$W$2:$W$1048576, 0) + COUNTIF(CFB!$W$2:$W$1048576, W3046) - 1))</f>
        <v>57</v>
      </c>
      <c r="O3046">
        <v>40.71</v>
      </c>
      <c r="P3046">
        <v>16.86</v>
      </c>
      <c r="Q3046">
        <v>9.49</v>
      </c>
      <c r="R3046">
        <v>4.6900000000000004</v>
      </c>
      <c r="S3046">
        <v>4.09</v>
      </c>
      <c r="T3046">
        <v>3.71</v>
      </c>
      <c r="U3046">
        <v>6.56</v>
      </c>
      <c r="V3046">
        <v>4.08</v>
      </c>
      <c r="W3046">
        <v>2000</v>
      </c>
      <c r="X3046">
        <f t="shared" si="93"/>
        <v>0</v>
      </c>
    </row>
    <row r="3047" spans="1:24" ht="12.75" hidden="1" customHeight="1" x14ac:dyDescent="0.45">
      <c r="A3047">
        <v>58</v>
      </c>
      <c r="B3047" t="s">
        <v>50</v>
      </c>
      <c r="C3047" t="s">
        <v>31</v>
      </c>
      <c r="D3047" s="2" t="str">
        <f t="shared" si="92"/>
        <v>Nevada-Las Vegas2000</v>
      </c>
      <c r="F3047">
        <v>8</v>
      </c>
      <c r="G3047">
        <v>5</v>
      </c>
      <c r="H3047" s="2">
        <v>0</v>
      </c>
      <c r="I3047">
        <v>1.53</v>
      </c>
      <c r="J3047">
        <v>-0.3</v>
      </c>
      <c r="K3047">
        <v>1.23</v>
      </c>
      <c r="L3047" s="2">
        <f>_xlfn.RANK.EQ(I3047, INDEX(CFB!$I$2:$I$1048576, MATCH(W3047, CFB!$W$2:$W$1048576, 0)):INDEX(CFB!$I$2:$I$1048576, MATCH(W3047, CFB!$W$2:$W$1048576, 0) + COUNTIF(CFB!$W$2:$W$1048576, W3047) - 1), 0)</f>
        <v>51</v>
      </c>
      <c r="M3047" s="2">
        <f>_xlfn.RANK.EQ(J3047, INDEX(CFB!$J$2:$J$1048576, MATCH(W3047, CFB!$W$2:$W$1048576, 0)):INDEX(CFB!$J$2:$J$1048576, MATCH(W3047, CFB!$W$2:$W$1048576, 0) + COUNTIF(CFB!$W$2:$W$1048576, W3047) - 1))</f>
        <v>66</v>
      </c>
      <c r="N3047" s="2">
        <f>RANK(K3047, INDEX(CFB!$K$2:$K$1048576, MATCH(W3047, CFB!$W$2:$W$1048576, 0)):INDEX(CFB!$K$2:$K$1048576, MATCH(W3047, CFB!$W$2:$W$1048576, 0) + COUNTIF(CFB!$W$2:$W$1048576, W3047) - 1))</f>
        <v>58</v>
      </c>
      <c r="O3047">
        <v>38.04</v>
      </c>
      <c r="P3047">
        <v>12.65</v>
      </c>
      <c r="Q3047">
        <v>9.42</v>
      </c>
      <c r="R3047">
        <v>5.81</v>
      </c>
      <c r="S3047">
        <v>5.35</v>
      </c>
      <c r="T3047">
        <v>3.38</v>
      </c>
      <c r="U3047">
        <v>6.99</v>
      </c>
      <c r="V3047">
        <v>4.22</v>
      </c>
      <c r="W3047">
        <v>2000</v>
      </c>
      <c r="X3047">
        <f t="shared" si="93"/>
        <v>0</v>
      </c>
    </row>
    <row r="3048" spans="1:24" ht="12.75" hidden="1" customHeight="1" x14ac:dyDescent="0.45">
      <c r="A3048">
        <v>59</v>
      </c>
      <c r="B3048" t="s">
        <v>18</v>
      </c>
      <c r="C3048" t="s">
        <v>157</v>
      </c>
      <c r="D3048" s="2" t="str">
        <f t="shared" si="92"/>
        <v>Alabama2000</v>
      </c>
      <c r="F3048">
        <v>3</v>
      </c>
      <c r="G3048">
        <v>8</v>
      </c>
      <c r="H3048" s="2">
        <v>0</v>
      </c>
      <c r="I3048">
        <v>-2.11</v>
      </c>
      <c r="J3048">
        <v>3.15</v>
      </c>
      <c r="K3048">
        <v>1.04</v>
      </c>
      <c r="L3048" s="2">
        <f>_xlfn.RANK.EQ(I3048, INDEX(CFB!$I$2:$I$1048576, MATCH(W3048, CFB!$W$2:$W$1048576, 0)):INDEX(CFB!$I$2:$I$1048576, MATCH(W3048, CFB!$W$2:$W$1048576, 0) + COUNTIF(CFB!$W$2:$W$1048576, W3048) - 1), 0)</f>
        <v>75</v>
      </c>
      <c r="M3048" s="2">
        <f>_xlfn.RANK.EQ(J3048, INDEX(CFB!$J$2:$J$1048576, MATCH(W3048, CFB!$W$2:$W$1048576, 0)):INDEX(CFB!$J$2:$J$1048576, MATCH(W3048, CFB!$W$2:$W$1048576, 0) + COUNTIF(CFB!$W$2:$W$1048576, W3048) - 1))</f>
        <v>38</v>
      </c>
      <c r="N3048" s="2">
        <f>RANK(K3048, INDEX(CFB!$K$2:$K$1048576, MATCH(W3048, CFB!$W$2:$W$1048576, 0)):INDEX(CFB!$K$2:$K$1048576, MATCH(W3048, CFB!$W$2:$W$1048576, 0) + COUNTIF(CFB!$W$2:$W$1048576, W3048) - 1))</f>
        <v>59</v>
      </c>
      <c r="O3048">
        <v>37.07</v>
      </c>
      <c r="P3048">
        <v>7.78</v>
      </c>
      <c r="Q3048">
        <v>8.48</v>
      </c>
      <c r="R3048">
        <v>4.83</v>
      </c>
      <c r="S3048">
        <v>5.07</v>
      </c>
      <c r="T3048">
        <v>2.5499999999999998</v>
      </c>
      <c r="U3048">
        <v>6.65</v>
      </c>
      <c r="V3048">
        <v>3.4</v>
      </c>
      <c r="W3048">
        <v>2000</v>
      </c>
      <c r="X3048">
        <f t="shared" si="93"/>
        <v>0</v>
      </c>
    </row>
    <row r="3049" spans="1:24" ht="12.75" hidden="1" customHeight="1" x14ac:dyDescent="0.45">
      <c r="A3049">
        <v>60</v>
      </c>
      <c r="B3049" t="s">
        <v>96</v>
      </c>
      <c r="C3049" t="s">
        <v>23</v>
      </c>
      <c r="D3049" s="2" t="str">
        <f t="shared" si="92"/>
        <v>Maryland2000</v>
      </c>
      <c r="F3049">
        <v>5</v>
      </c>
      <c r="G3049">
        <v>6</v>
      </c>
      <c r="H3049" s="2">
        <v>0</v>
      </c>
      <c r="I3049">
        <v>-1.4</v>
      </c>
      <c r="J3049">
        <v>1.93</v>
      </c>
      <c r="K3049">
        <v>0.54</v>
      </c>
      <c r="L3049" s="2">
        <f>_xlfn.RANK.EQ(I3049, INDEX(CFB!$I$2:$I$1048576, MATCH(W3049, CFB!$W$2:$W$1048576, 0)):INDEX(CFB!$I$2:$I$1048576, MATCH(W3049, CFB!$W$2:$W$1048576, 0) + COUNTIF(CFB!$W$2:$W$1048576, W3049) - 1), 0)</f>
        <v>73</v>
      </c>
      <c r="M3049" s="2">
        <f>_xlfn.RANK.EQ(J3049, INDEX(CFB!$J$2:$J$1048576, MATCH(W3049, CFB!$W$2:$W$1048576, 0)):INDEX(CFB!$J$2:$J$1048576, MATCH(W3049, CFB!$W$2:$W$1048576, 0) + COUNTIF(CFB!$W$2:$W$1048576, W3049) - 1))</f>
        <v>47</v>
      </c>
      <c r="N3049" s="2">
        <f>RANK(K3049, INDEX(CFB!$K$2:$K$1048576, MATCH(W3049, CFB!$W$2:$W$1048576, 0)):INDEX(CFB!$K$2:$K$1048576, MATCH(W3049, CFB!$W$2:$W$1048576, 0) + COUNTIF(CFB!$W$2:$W$1048576, W3049) - 1))</f>
        <v>60</v>
      </c>
      <c r="O3049">
        <v>35.07</v>
      </c>
      <c r="P3049">
        <v>12.04</v>
      </c>
      <c r="Q3049">
        <v>8.51</v>
      </c>
      <c r="R3049">
        <v>6.19</v>
      </c>
      <c r="S3049">
        <v>4.5</v>
      </c>
      <c r="T3049">
        <v>3.25</v>
      </c>
      <c r="U3049">
        <v>6.42</v>
      </c>
      <c r="V3049">
        <v>4.29</v>
      </c>
      <c r="W3049">
        <v>2000</v>
      </c>
      <c r="X3049">
        <f t="shared" si="93"/>
        <v>0</v>
      </c>
    </row>
    <row r="3050" spans="1:24" ht="12.75" hidden="1" customHeight="1" x14ac:dyDescent="0.45">
      <c r="A3050">
        <v>61</v>
      </c>
      <c r="B3050" t="s">
        <v>93</v>
      </c>
      <c r="C3050" t="s">
        <v>23</v>
      </c>
      <c r="D3050" s="2" t="str">
        <f t="shared" si="92"/>
        <v>Virginia2000</v>
      </c>
      <c r="F3050">
        <v>6</v>
      </c>
      <c r="G3050">
        <v>6</v>
      </c>
      <c r="H3050" s="2">
        <v>0</v>
      </c>
      <c r="I3050">
        <v>-2.9</v>
      </c>
      <c r="J3050">
        <v>3</v>
      </c>
      <c r="K3050">
        <v>0.1</v>
      </c>
      <c r="L3050" s="2">
        <f>_xlfn.RANK.EQ(I3050, INDEX(CFB!$I$2:$I$1048576, MATCH(W3050, CFB!$W$2:$W$1048576, 0)):INDEX(CFB!$I$2:$I$1048576, MATCH(W3050, CFB!$W$2:$W$1048576, 0) + COUNTIF(CFB!$W$2:$W$1048576, W3050) - 1), 0)</f>
        <v>81</v>
      </c>
      <c r="M3050" s="2">
        <f>_xlfn.RANK.EQ(J3050, INDEX(CFB!$J$2:$J$1048576, MATCH(W3050, CFB!$W$2:$W$1048576, 0)):INDEX(CFB!$J$2:$J$1048576, MATCH(W3050, CFB!$W$2:$W$1048576, 0) + COUNTIF(CFB!$W$2:$W$1048576, W3050) - 1))</f>
        <v>40</v>
      </c>
      <c r="N3050" s="2">
        <f>RANK(K3050, INDEX(CFB!$K$2:$K$1048576, MATCH(W3050, CFB!$W$2:$W$1048576, 0)):INDEX(CFB!$K$2:$K$1048576, MATCH(W3050, CFB!$W$2:$W$1048576, 0) + COUNTIF(CFB!$W$2:$W$1048576, W3050) - 1))</f>
        <v>61</v>
      </c>
      <c r="O3050">
        <v>33.340000000000003</v>
      </c>
      <c r="P3050">
        <v>10.18</v>
      </c>
      <c r="Q3050">
        <v>9.06</v>
      </c>
      <c r="R3050">
        <v>5.51</v>
      </c>
      <c r="S3050">
        <v>5.16</v>
      </c>
      <c r="T3050">
        <v>3.75</v>
      </c>
      <c r="U3050">
        <v>6.74</v>
      </c>
      <c r="V3050">
        <v>4.37</v>
      </c>
      <c r="W3050">
        <v>2000</v>
      </c>
      <c r="X3050">
        <f t="shared" si="93"/>
        <v>0</v>
      </c>
    </row>
    <row r="3051" spans="1:24" ht="12.75" hidden="1" customHeight="1" x14ac:dyDescent="0.45">
      <c r="A3051">
        <v>62</v>
      </c>
      <c r="B3051" t="s">
        <v>16</v>
      </c>
      <c r="C3051" t="s">
        <v>10</v>
      </c>
      <c r="D3051" s="2" t="str">
        <f t="shared" si="92"/>
        <v>Penn State2000</v>
      </c>
      <c r="F3051">
        <v>5</v>
      </c>
      <c r="G3051">
        <v>7</v>
      </c>
      <c r="H3051" s="2">
        <v>0</v>
      </c>
      <c r="I3051">
        <v>-3.11</v>
      </c>
      <c r="J3051">
        <v>3.06</v>
      </c>
      <c r="K3051">
        <v>-0.05</v>
      </c>
      <c r="L3051" s="2">
        <f>_xlfn.RANK.EQ(I3051, INDEX(CFB!$I$2:$I$1048576, MATCH(W3051, CFB!$W$2:$W$1048576, 0)):INDEX(CFB!$I$2:$I$1048576, MATCH(W3051, CFB!$W$2:$W$1048576, 0) + COUNTIF(CFB!$W$2:$W$1048576, W3051) - 1), 0)</f>
        <v>83</v>
      </c>
      <c r="M3051" s="2">
        <f>_xlfn.RANK.EQ(J3051, INDEX(CFB!$J$2:$J$1048576, MATCH(W3051, CFB!$W$2:$W$1048576, 0)):INDEX(CFB!$J$2:$J$1048576, MATCH(W3051, CFB!$W$2:$W$1048576, 0) + COUNTIF(CFB!$W$2:$W$1048576, W3051) - 1))</f>
        <v>39</v>
      </c>
      <c r="N3051" s="2">
        <f>RANK(K3051, INDEX(CFB!$K$2:$K$1048576, MATCH(W3051, CFB!$W$2:$W$1048576, 0)):INDEX(CFB!$K$2:$K$1048576, MATCH(W3051, CFB!$W$2:$W$1048576, 0) + COUNTIF(CFB!$W$2:$W$1048576, W3051) - 1))</f>
        <v>62</v>
      </c>
      <c r="O3051">
        <v>36.31</v>
      </c>
      <c r="P3051">
        <v>9.7100000000000009</v>
      </c>
      <c r="Q3051">
        <v>7.97</v>
      </c>
      <c r="R3051">
        <v>4.78</v>
      </c>
      <c r="S3051">
        <v>4.6500000000000004</v>
      </c>
      <c r="T3051">
        <v>2.6</v>
      </c>
      <c r="U3051">
        <v>6.13</v>
      </c>
      <c r="V3051">
        <v>3.38</v>
      </c>
      <c r="W3051">
        <v>2000</v>
      </c>
      <c r="X3051">
        <f t="shared" si="93"/>
        <v>0</v>
      </c>
    </row>
    <row r="3052" spans="1:24" ht="12.75" hidden="1" customHeight="1" x14ac:dyDescent="0.45">
      <c r="A3052">
        <v>63</v>
      </c>
      <c r="B3052" t="s">
        <v>81</v>
      </c>
      <c r="C3052" t="s">
        <v>100</v>
      </c>
      <c r="D3052" s="2" t="str">
        <f t="shared" si="92"/>
        <v>Cincinnati2000</v>
      </c>
      <c r="F3052">
        <v>7</v>
      </c>
      <c r="G3052">
        <v>5</v>
      </c>
      <c r="H3052" s="2">
        <v>0</v>
      </c>
      <c r="I3052">
        <v>-0.73</v>
      </c>
      <c r="J3052">
        <v>0.62</v>
      </c>
      <c r="K3052">
        <v>-0.11</v>
      </c>
      <c r="L3052" s="2">
        <f>_xlfn.RANK.EQ(I3052, INDEX(CFB!$I$2:$I$1048576, MATCH(W3052, CFB!$W$2:$W$1048576, 0)):INDEX(CFB!$I$2:$I$1048576, MATCH(W3052, CFB!$W$2:$W$1048576, 0) + COUNTIF(CFB!$W$2:$W$1048576, W3052) - 1), 0)</f>
        <v>70</v>
      </c>
      <c r="M3052" s="2">
        <f>_xlfn.RANK.EQ(J3052, INDEX(CFB!$J$2:$J$1048576, MATCH(W3052, CFB!$W$2:$W$1048576, 0)):INDEX(CFB!$J$2:$J$1048576, MATCH(W3052, CFB!$W$2:$W$1048576, 0) + COUNTIF(CFB!$W$2:$W$1048576, W3052) - 1))</f>
        <v>60</v>
      </c>
      <c r="N3052" s="2">
        <f>RANK(K3052, INDEX(CFB!$K$2:$K$1048576, MATCH(W3052, CFB!$W$2:$W$1048576, 0)):INDEX(CFB!$K$2:$K$1048576, MATCH(W3052, CFB!$W$2:$W$1048576, 0) + COUNTIF(CFB!$W$2:$W$1048576, W3052) - 1))</f>
        <v>63</v>
      </c>
      <c r="O3052">
        <v>35.19</v>
      </c>
      <c r="P3052">
        <v>13.46</v>
      </c>
      <c r="Q3052">
        <v>8.11</v>
      </c>
      <c r="R3052">
        <v>5.88</v>
      </c>
      <c r="S3052">
        <v>4.1900000000000004</v>
      </c>
      <c r="T3052">
        <v>3.18</v>
      </c>
      <c r="U3052">
        <v>6.04</v>
      </c>
      <c r="V3052">
        <v>4.2300000000000004</v>
      </c>
      <c r="W3052">
        <v>2000</v>
      </c>
      <c r="X3052">
        <f t="shared" si="93"/>
        <v>0</v>
      </c>
    </row>
    <row r="3053" spans="1:24" ht="12.75" hidden="1" customHeight="1" x14ac:dyDescent="0.45">
      <c r="A3053">
        <v>64</v>
      </c>
      <c r="B3053" t="s">
        <v>84</v>
      </c>
      <c r="C3053" t="s">
        <v>31</v>
      </c>
      <c r="D3053" s="2" t="str">
        <f t="shared" si="92"/>
        <v>Utah2000</v>
      </c>
      <c r="F3053">
        <v>4</v>
      </c>
      <c r="G3053">
        <v>7</v>
      </c>
      <c r="H3053" s="2">
        <v>0</v>
      </c>
      <c r="I3053">
        <v>-5.22</v>
      </c>
      <c r="J3053">
        <v>5.03</v>
      </c>
      <c r="K3053">
        <v>-0.19</v>
      </c>
      <c r="L3053" s="2">
        <f>_xlfn.RANK.EQ(I3053, INDEX(CFB!$I$2:$I$1048576, MATCH(W3053, CFB!$W$2:$W$1048576, 0)):INDEX(CFB!$I$2:$I$1048576, MATCH(W3053, CFB!$W$2:$W$1048576, 0) + COUNTIF(CFB!$W$2:$W$1048576, W3053) - 1), 0)</f>
        <v>91</v>
      </c>
      <c r="M3053" s="2">
        <f>_xlfn.RANK.EQ(J3053, INDEX(CFB!$J$2:$J$1048576, MATCH(W3053, CFB!$W$2:$W$1048576, 0)):INDEX(CFB!$J$2:$J$1048576, MATCH(W3053, CFB!$W$2:$W$1048576, 0) + COUNTIF(CFB!$W$2:$W$1048576, W3053) - 1))</f>
        <v>29</v>
      </c>
      <c r="N3053" s="2">
        <f>RANK(K3053, INDEX(CFB!$K$2:$K$1048576, MATCH(W3053, CFB!$W$2:$W$1048576, 0)):INDEX(CFB!$K$2:$K$1048576, MATCH(W3053, CFB!$W$2:$W$1048576, 0) + COUNTIF(CFB!$W$2:$W$1048576, W3053) - 1))</f>
        <v>64</v>
      </c>
      <c r="O3053">
        <v>32.14</v>
      </c>
      <c r="P3053">
        <v>8.42</v>
      </c>
      <c r="Q3053">
        <v>8.3699999999999992</v>
      </c>
      <c r="R3053">
        <v>4.5</v>
      </c>
      <c r="S3053">
        <v>4.08</v>
      </c>
      <c r="T3053">
        <v>2.84</v>
      </c>
      <c r="U3053">
        <v>6.08</v>
      </c>
      <c r="V3053">
        <v>3.32</v>
      </c>
      <c r="W3053">
        <v>2000</v>
      </c>
      <c r="X3053">
        <f t="shared" si="93"/>
        <v>0</v>
      </c>
    </row>
    <row r="3054" spans="1:24" ht="12.75" hidden="1" customHeight="1" x14ac:dyDescent="0.45">
      <c r="A3054">
        <v>65</v>
      </c>
      <c r="B3054" t="s">
        <v>69</v>
      </c>
      <c r="C3054" t="s">
        <v>157</v>
      </c>
      <c r="D3054" s="2" t="str">
        <f t="shared" si="92"/>
        <v>Arkansas2000</v>
      </c>
      <c r="F3054">
        <v>6</v>
      </c>
      <c r="G3054">
        <v>6</v>
      </c>
      <c r="H3054" s="2">
        <v>0</v>
      </c>
      <c r="I3054">
        <v>-2.59</v>
      </c>
      <c r="J3054">
        <v>2.21</v>
      </c>
      <c r="K3054">
        <v>-0.38</v>
      </c>
      <c r="L3054" s="2">
        <f>_xlfn.RANK.EQ(I3054, INDEX(CFB!$I$2:$I$1048576, MATCH(W3054, CFB!$W$2:$W$1048576, 0)):INDEX(CFB!$I$2:$I$1048576, MATCH(W3054, CFB!$W$2:$W$1048576, 0) + COUNTIF(CFB!$W$2:$W$1048576, W3054) - 1), 0)</f>
        <v>79</v>
      </c>
      <c r="M3054" s="2">
        <f>_xlfn.RANK.EQ(J3054, INDEX(CFB!$J$2:$J$1048576, MATCH(W3054, CFB!$W$2:$W$1048576, 0)):INDEX(CFB!$J$2:$J$1048576, MATCH(W3054, CFB!$W$2:$W$1048576, 0) + COUNTIF(CFB!$W$2:$W$1048576, W3054) - 1))</f>
        <v>46</v>
      </c>
      <c r="N3054" s="2">
        <f>RANK(K3054, INDEX(CFB!$K$2:$K$1048576, MATCH(W3054, CFB!$W$2:$W$1048576, 0)):INDEX(CFB!$K$2:$K$1048576, MATCH(W3054, CFB!$W$2:$W$1048576, 0) + COUNTIF(CFB!$W$2:$W$1048576, W3054) - 1))</f>
        <v>65</v>
      </c>
      <c r="O3054">
        <v>36.840000000000003</v>
      </c>
      <c r="P3054">
        <v>11.46</v>
      </c>
      <c r="Q3054">
        <v>7.21</v>
      </c>
      <c r="R3054">
        <v>3.75</v>
      </c>
      <c r="S3054">
        <v>4.93</v>
      </c>
      <c r="T3054">
        <v>2.87</v>
      </c>
      <c r="U3054">
        <v>6.03</v>
      </c>
      <c r="V3054">
        <v>3.12</v>
      </c>
      <c r="W3054">
        <v>2000</v>
      </c>
      <c r="X3054">
        <f t="shared" si="93"/>
        <v>0</v>
      </c>
    </row>
    <row r="3055" spans="1:24" ht="12.75" hidden="1" customHeight="1" x14ac:dyDescent="0.45">
      <c r="A3055">
        <v>66</v>
      </c>
      <c r="B3055" t="s">
        <v>87</v>
      </c>
      <c r="C3055" t="s">
        <v>161</v>
      </c>
      <c r="D3055" s="2" t="str">
        <f t="shared" si="92"/>
        <v>Northern Illinois2000</v>
      </c>
      <c r="F3055">
        <v>6</v>
      </c>
      <c r="G3055">
        <v>5</v>
      </c>
      <c r="H3055" s="2">
        <v>0</v>
      </c>
      <c r="I3055">
        <v>3.49</v>
      </c>
      <c r="J3055">
        <v>-3.88</v>
      </c>
      <c r="K3055">
        <v>-0.39</v>
      </c>
      <c r="L3055" s="2">
        <f>_xlfn.RANK.EQ(I3055, INDEX(CFB!$I$2:$I$1048576, MATCH(W3055, CFB!$W$2:$W$1048576, 0)):INDEX(CFB!$I$2:$I$1048576, MATCH(W3055, CFB!$W$2:$W$1048576, 0) + COUNTIF(CFB!$W$2:$W$1048576, W3055) - 1), 0)</f>
        <v>40</v>
      </c>
      <c r="M3055" s="2">
        <f>_xlfn.RANK.EQ(J3055, INDEX(CFB!$J$2:$J$1048576, MATCH(W3055, CFB!$W$2:$W$1048576, 0)):INDEX(CFB!$J$2:$J$1048576, MATCH(W3055, CFB!$W$2:$W$1048576, 0) + COUNTIF(CFB!$W$2:$W$1048576, W3055) - 1))</f>
        <v>87</v>
      </c>
      <c r="N3055" s="2">
        <f>RANK(K3055, INDEX(CFB!$K$2:$K$1048576, MATCH(W3055, CFB!$W$2:$W$1048576, 0)):INDEX(CFB!$K$2:$K$1048576, MATCH(W3055, CFB!$W$2:$W$1048576, 0) + COUNTIF(CFB!$W$2:$W$1048576, W3055) - 1))</f>
        <v>66</v>
      </c>
      <c r="O3055">
        <v>45.1</v>
      </c>
      <c r="P3055">
        <v>17.600000000000001</v>
      </c>
      <c r="Q3055">
        <v>9.17</v>
      </c>
      <c r="R3055">
        <v>5.91</v>
      </c>
      <c r="S3055">
        <v>5.08</v>
      </c>
      <c r="T3055">
        <v>3.76</v>
      </c>
      <c r="U3055">
        <v>6.69</v>
      </c>
      <c r="V3055">
        <v>4.6100000000000003</v>
      </c>
      <c r="W3055">
        <v>2000</v>
      </c>
      <c r="X3055">
        <f t="shared" si="93"/>
        <v>0</v>
      </c>
    </row>
    <row r="3056" spans="1:24" ht="12.75" hidden="1" customHeight="1" x14ac:dyDescent="0.45">
      <c r="A3056">
        <v>67</v>
      </c>
      <c r="B3056" t="s">
        <v>32</v>
      </c>
      <c r="C3056" t="s">
        <v>31</v>
      </c>
      <c r="D3056" s="2" t="str">
        <f t="shared" si="92"/>
        <v>BYU2000</v>
      </c>
      <c r="F3056">
        <v>6</v>
      </c>
      <c r="G3056">
        <v>6</v>
      </c>
      <c r="H3056" s="2">
        <v>0</v>
      </c>
      <c r="I3056">
        <v>0.88</v>
      </c>
      <c r="J3056">
        <v>-1.54</v>
      </c>
      <c r="K3056">
        <v>-0.66</v>
      </c>
      <c r="L3056" s="2">
        <f>_xlfn.RANK.EQ(I3056, INDEX(CFB!$I$2:$I$1048576, MATCH(W3056, CFB!$W$2:$W$1048576, 0)):INDEX(CFB!$I$2:$I$1048576, MATCH(W3056, CFB!$W$2:$W$1048576, 0) + COUNTIF(CFB!$W$2:$W$1048576, W3056) - 1), 0)</f>
        <v>58</v>
      </c>
      <c r="M3056" s="2">
        <f>_xlfn.RANK.EQ(J3056, INDEX(CFB!$J$2:$J$1048576, MATCH(W3056, CFB!$W$2:$W$1048576, 0)):INDEX(CFB!$J$2:$J$1048576, MATCH(W3056, CFB!$W$2:$W$1048576, 0) + COUNTIF(CFB!$W$2:$W$1048576, W3056) - 1))</f>
        <v>72</v>
      </c>
      <c r="N3056" s="2">
        <f>RANK(K3056, INDEX(CFB!$K$2:$K$1048576, MATCH(W3056, CFB!$W$2:$W$1048576, 0)):INDEX(CFB!$K$2:$K$1048576, MATCH(W3056, CFB!$W$2:$W$1048576, 0) + COUNTIF(CFB!$W$2:$W$1048576, W3056) - 1))</f>
        <v>67</v>
      </c>
      <c r="O3056">
        <v>36.97</v>
      </c>
      <c r="P3056">
        <v>14.06</v>
      </c>
      <c r="Q3056">
        <v>8.3800000000000008</v>
      </c>
      <c r="R3056">
        <v>6.21</v>
      </c>
      <c r="S3056">
        <v>3.71</v>
      </c>
      <c r="T3056">
        <v>2.56</v>
      </c>
      <c r="U3056">
        <v>6.34</v>
      </c>
      <c r="V3056">
        <v>4.04</v>
      </c>
      <c r="W3056">
        <v>2000</v>
      </c>
      <c r="X3056">
        <f t="shared" si="93"/>
        <v>0</v>
      </c>
    </row>
    <row r="3057" spans="1:24" ht="12.75" hidden="1" customHeight="1" x14ac:dyDescent="0.45">
      <c r="A3057">
        <v>68</v>
      </c>
      <c r="B3057" t="s">
        <v>135</v>
      </c>
      <c r="C3057" t="s">
        <v>100</v>
      </c>
      <c r="D3057" s="2" t="str">
        <f t="shared" si="92"/>
        <v>UAB2000</v>
      </c>
      <c r="F3057">
        <v>7</v>
      </c>
      <c r="G3057">
        <v>4</v>
      </c>
      <c r="H3057" s="2">
        <v>0</v>
      </c>
      <c r="I3057">
        <v>-4.41</v>
      </c>
      <c r="J3057">
        <v>3.71</v>
      </c>
      <c r="K3057">
        <v>-0.69</v>
      </c>
      <c r="L3057" s="2">
        <f>_xlfn.RANK.EQ(I3057, INDEX(CFB!$I$2:$I$1048576, MATCH(W3057, CFB!$W$2:$W$1048576, 0)):INDEX(CFB!$I$2:$I$1048576, MATCH(W3057, CFB!$W$2:$W$1048576, 0) + COUNTIF(CFB!$W$2:$W$1048576, W3057) - 1), 0)</f>
        <v>90</v>
      </c>
      <c r="M3057" s="2">
        <f>_xlfn.RANK.EQ(J3057, INDEX(CFB!$J$2:$J$1048576, MATCH(W3057, CFB!$W$2:$W$1048576, 0)):INDEX(CFB!$J$2:$J$1048576, MATCH(W3057, CFB!$W$2:$W$1048576, 0) + COUNTIF(CFB!$W$2:$W$1048576, W3057) - 1))</f>
        <v>34</v>
      </c>
      <c r="N3057" s="2">
        <f>RANK(K3057, INDEX(CFB!$K$2:$K$1048576, MATCH(W3057, CFB!$W$2:$W$1048576, 0)):INDEX(CFB!$K$2:$K$1048576, MATCH(W3057, CFB!$W$2:$W$1048576, 0) + COUNTIF(CFB!$W$2:$W$1048576, W3057) - 1))</f>
        <v>68</v>
      </c>
      <c r="O3057">
        <v>31.96</v>
      </c>
      <c r="P3057">
        <v>8.5399999999999991</v>
      </c>
      <c r="Q3057">
        <v>7.2</v>
      </c>
      <c r="R3057">
        <v>5.14</v>
      </c>
      <c r="S3057">
        <v>4.57</v>
      </c>
      <c r="T3057">
        <v>1.89</v>
      </c>
      <c r="U3057">
        <v>5.75</v>
      </c>
      <c r="V3057">
        <v>3.38</v>
      </c>
      <c r="W3057">
        <v>2000</v>
      </c>
      <c r="X3057">
        <f t="shared" si="93"/>
        <v>0</v>
      </c>
    </row>
    <row r="3058" spans="1:24" ht="12.75" hidden="1" customHeight="1" x14ac:dyDescent="0.45">
      <c r="A3058">
        <v>69</v>
      </c>
      <c r="B3058" t="s">
        <v>114</v>
      </c>
      <c r="C3058" t="s">
        <v>178</v>
      </c>
      <c r="D3058" s="2" t="str">
        <f t="shared" si="92"/>
        <v>San Jose State2000</v>
      </c>
      <c r="F3058">
        <v>7</v>
      </c>
      <c r="G3058">
        <v>5</v>
      </c>
      <c r="H3058" s="2">
        <v>0</v>
      </c>
      <c r="I3058">
        <v>5.01</v>
      </c>
      <c r="J3058">
        <v>-5.82</v>
      </c>
      <c r="K3058">
        <v>-0.82</v>
      </c>
      <c r="L3058" s="2">
        <f>_xlfn.RANK.EQ(I3058, INDEX(CFB!$I$2:$I$1048576, MATCH(W3058, CFB!$W$2:$W$1048576, 0)):INDEX(CFB!$I$2:$I$1048576, MATCH(W3058, CFB!$W$2:$W$1048576, 0) + COUNTIF(CFB!$W$2:$W$1048576, W3058) - 1), 0)</f>
        <v>28</v>
      </c>
      <c r="M3058" s="2">
        <f>_xlfn.RANK.EQ(J3058, INDEX(CFB!$J$2:$J$1048576, MATCH(W3058, CFB!$W$2:$W$1048576, 0)):INDEX(CFB!$J$2:$J$1048576, MATCH(W3058, CFB!$W$2:$W$1048576, 0) + COUNTIF(CFB!$W$2:$W$1048576, W3058) - 1))</f>
        <v>94</v>
      </c>
      <c r="N3058" s="2">
        <f>RANK(K3058, INDEX(CFB!$K$2:$K$1048576, MATCH(W3058, CFB!$W$2:$W$1048576, 0)):INDEX(CFB!$K$2:$K$1048576, MATCH(W3058, CFB!$W$2:$W$1048576, 0) + COUNTIF(CFB!$W$2:$W$1048576, W3058) - 1))</f>
        <v>69</v>
      </c>
      <c r="O3058">
        <v>41.5</v>
      </c>
      <c r="P3058">
        <v>19.829999999999998</v>
      </c>
      <c r="Q3058">
        <v>8.91</v>
      </c>
      <c r="R3058">
        <v>5.96</v>
      </c>
      <c r="S3058">
        <v>5.56</v>
      </c>
      <c r="T3058">
        <v>4.4400000000000004</v>
      </c>
      <c r="U3058">
        <v>7.25</v>
      </c>
      <c r="V3058">
        <v>4.8600000000000003</v>
      </c>
      <c r="W3058">
        <v>2000</v>
      </c>
      <c r="X3058">
        <f t="shared" si="93"/>
        <v>0</v>
      </c>
    </row>
    <row r="3059" spans="1:24" ht="12.75" hidden="1" customHeight="1" x14ac:dyDescent="0.45">
      <c r="A3059">
        <v>70</v>
      </c>
      <c r="B3059" t="s">
        <v>64</v>
      </c>
      <c r="C3059" t="s">
        <v>162</v>
      </c>
      <c r="D3059" s="2" t="str">
        <f t="shared" si="92"/>
        <v>Ohio2000</v>
      </c>
      <c r="F3059">
        <v>7</v>
      </c>
      <c r="G3059">
        <v>4</v>
      </c>
      <c r="H3059" s="2">
        <v>0</v>
      </c>
      <c r="I3059">
        <v>-0.71</v>
      </c>
      <c r="J3059">
        <v>-0.17</v>
      </c>
      <c r="K3059">
        <v>-0.88</v>
      </c>
      <c r="L3059" s="2">
        <f>_xlfn.RANK.EQ(I3059, INDEX(CFB!$I$2:$I$1048576, MATCH(W3059, CFB!$W$2:$W$1048576, 0)):INDEX(CFB!$I$2:$I$1048576, MATCH(W3059, CFB!$W$2:$W$1048576, 0) + COUNTIF(CFB!$W$2:$W$1048576, W3059) - 1), 0)</f>
        <v>69</v>
      </c>
      <c r="M3059" s="2">
        <f>_xlfn.RANK.EQ(J3059, INDEX(CFB!$J$2:$J$1048576, MATCH(W3059, CFB!$W$2:$W$1048576, 0)):INDEX(CFB!$J$2:$J$1048576, MATCH(W3059, CFB!$W$2:$W$1048576, 0) + COUNTIF(CFB!$W$2:$W$1048576, W3059) - 1))</f>
        <v>65</v>
      </c>
      <c r="N3059" s="2">
        <f>RANK(K3059, INDEX(CFB!$K$2:$K$1048576, MATCH(W3059, CFB!$W$2:$W$1048576, 0)):INDEX(CFB!$K$2:$K$1048576, MATCH(W3059, CFB!$W$2:$W$1048576, 0) + COUNTIF(CFB!$W$2:$W$1048576, W3059) - 1))</f>
        <v>70</v>
      </c>
      <c r="O3059">
        <v>37.270000000000003</v>
      </c>
      <c r="P3059">
        <v>13.43</v>
      </c>
      <c r="Q3059">
        <v>8.75</v>
      </c>
      <c r="R3059">
        <v>6.51</v>
      </c>
      <c r="S3059">
        <v>5.71</v>
      </c>
      <c r="T3059">
        <v>3.41</v>
      </c>
      <c r="U3059">
        <v>6.62</v>
      </c>
      <c r="V3059">
        <v>4.71</v>
      </c>
      <c r="W3059">
        <v>2000</v>
      </c>
      <c r="X3059">
        <f t="shared" si="93"/>
        <v>0</v>
      </c>
    </row>
    <row r="3060" spans="1:24" ht="12.75" hidden="1" customHeight="1" x14ac:dyDescent="0.45">
      <c r="A3060">
        <v>71</v>
      </c>
      <c r="B3060" t="s">
        <v>62</v>
      </c>
      <c r="C3060" t="s">
        <v>162</v>
      </c>
      <c r="D3060" s="2" t="str">
        <f t="shared" si="92"/>
        <v>Marshall2000</v>
      </c>
      <c r="F3060">
        <v>8</v>
      </c>
      <c r="G3060">
        <v>5</v>
      </c>
      <c r="H3060" s="2">
        <v>0</v>
      </c>
      <c r="I3060">
        <v>0.62</v>
      </c>
      <c r="J3060">
        <v>-1.52</v>
      </c>
      <c r="K3060">
        <v>-0.9</v>
      </c>
      <c r="L3060" s="2">
        <f>_xlfn.RANK.EQ(I3060, INDEX(CFB!$I$2:$I$1048576, MATCH(W3060, CFB!$W$2:$W$1048576, 0)):INDEX(CFB!$I$2:$I$1048576, MATCH(W3060, CFB!$W$2:$W$1048576, 0) + COUNTIF(CFB!$W$2:$W$1048576, W3060) - 1), 0)</f>
        <v>61</v>
      </c>
      <c r="M3060" s="2">
        <f>_xlfn.RANK.EQ(J3060, INDEX(CFB!$J$2:$J$1048576, MATCH(W3060, CFB!$W$2:$W$1048576, 0)):INDEX(CFB!$J$2:$J$1048576, MATCH(W3060, CFB!$W$2:$W$1048576, 0) + COUNTIF(CFB!$W$2:$W$1048576, W3060) - 1))</f>
        <v>71</v>
      </c>
      <c r="N3060" s="2">
        <f>RANK(K3060, INDEX(CFB!$K$2:$K$1048576, MATCH(W3060, CFB!$W$2:$W$1048576, 0)):INDEX(CFB!$K$2:$K$1048576, MATCH(W3060, CFB!$W$2:$W$1048576, 0) + COUNTIF(CFB!$W$2:$W$1048576, W3060) - 1))</f>
        <v>71</v>
      </c>
      <c r="O3060">
        <v>38.130000000000003</v>
      </c>
      <c r="P3060">
        <v>16</v>
      </c>
      <c r="Q3060">
        <v>8.34</v>
      </c>
      <c r="R3060">
        <v>5.54</v>
      </c>
      <c r="S3060">
        <v>4.2300000000000004</v>
      </c>
      <c r="T3060">
        <v>3.62</v>
      </c>
      <c r="U3060">
        <v>6.66</v>
      </c>
      <c r="V3060">
        <v>4.33</v>
      </c>
      <c r="W3060">
        <v>2000</v>
      </c>
      <c r="X3060">
        <f t="shared" si="93"/>
        <v>0</v>
      </c>
    </row>
    <row r="3061" spans="1:24" ht="12.75" hidden="1" customHeight="1" x14ac:dyDescent="0.45">
      <c r="A3061">
        <v>72</v>
      </c>
      <c r="B3061" t="s">
        <v>82</v>
      </c>
      <c r="C3061" t="s">
        <v>12</v>
      </c>
      <c r="D3061" s="2" t="str">
        <f t="shared" si="92"/>
        <v>UCF2000</v>
      </c>
      <c r="F3061">
        <v>7</v>
      </c>
      <c r="G3061">
        <v>4</v>
      </c>
      <c r="H3061" s="2">
        <v>0</v>
      </c>
      <c r="I3061">
        <v>-2.58</v>
      </c>
      <c r="J3061">
        <v>0.75</v>
      </c>
      <c r="K3061">
        <v>-1.83</v>
      </c>
      <c r="L3061" s="2">
        <f>_xlfn.RANK.EQ(I3061, INDEX(CFB!$I$2:$I$1048576, MATCH(W3061, CFB!$W$2:$W$1048576, 0)):INDEX(CFB!$I$2:$I$1048576, MATCH(W3061, CFB!$W$2:$W$1048576, 0) + COUNTIF(CFB!$W$2:$W$1048576, W3061) - 1), 0)</f>
        <v>78</v>
      </c>
      <c r="M3061" s="2">
        <f>_xlfn.RANK.EQ(J3061, INDEX(CFB!$J$2:$J$1048576, MATCH(W3061, CFB!$W$2:$W$1048576, 0)):INDEX(CFB!$J$2:$J$1048576, MATCH(W3061, CFB!$W$2:$W$1048576, 0) + COUNTIF(CFB!$W$2:$W$1048576, W3061) - 1))</f>
        <v>58</v>
      </c>
      <c r="N3061" s="2">
        <f>RANK(K3061, INDEX(CFB!$K$2:$K$1048576, MATCH(W3061, CFB!$W$2:$W$1048576, 0)):INDEX(CFB!$K$2:$K$1048576, MATCH(W3061, CFB!$W$2:$W$1048576, 0) + COUNTIF(CFB!$W$2:$W$1048576, W3061) - 1))</f>
        <v>72</v>
      </c>
      <c r="O3061">
        <v>36.119999999999997</v>
      </c>
      <c r="P3061">
        <v>11.54</v>
      </c>
      <c r="Q3061">
        <v>8.65</v>
      </c>
      <c r="R3061">
        <v>5.36</v>
      </c>
      <c r="S3061">
        <v>3.13</v>
      </c>
      <c r="T3061">
        <v>2.64</v>
      </c>
      <c r="U3061">
        <v>6.33</v>
      </c>
      <c r="V3061">
        <v>3.64</v>
      </c>
      <c r="W3061">
        <v>2000</v>
      </c>
      <c r="X3061">
        <f t="shared" si="93"/>
        <v>0</v>
      </c>
    </row>
    <row r="3062" spans="1:24" ht="12.75" hidden="1" customHeight="1" x14ac:dyDescent="0.45">
      <c r="A3062">
        <v>73</v>
      </c>
      <c r="B3062" t="s">
        <v>55</v>
      </c>
      <c r="C3062" t="s">
        <v>182</v>
      </c>
      <c r="D3062" s="2" t="str">
        <f t="shared" si="92"/>
        <v>Kansas2000</v>
      </c>
      <c r="F3062">
        <v>4</v>
      </c>
      <c r="G3062">
        <v>7</v>
      </c>
      <c r="H3062" s="2">
        <v>0</v>
      </c>
      <c r="I3062">
        <v>1.32</v>
      </c>
      <c r="J3062">
        <v>-3.26</v>
      </c>
      <c r="K3062">
        <v>-1.95</v>
      </c>
      <c r="L3062" s="2">
        <f>_xlfn.RANK.EQ(I3062, INDEX(CFB!$I$2:$I$1048576, MATCH(W3062, CFB!$W$2:$W$1048576, 0)):INDEX(CFB!$I$2:$I$1048576, MATCH(W3062, CFB!$W$2:$W$1048576, 0) + COUNTIF(CFB!$W$2:$W$1048576, W3062) - 1), 0)</f>
        <v>54</v>
      </c>
      <c r="M3062" s="2">
        <f>_xlfn.RANK.EQ(J3062, INDEX(CFB!$J$2:$J$1048576, MATCH(W3062, CFB!$W$2:$W$1048576, 0)):INDEX(CFB!$J$2:$J$1048576, MATCH(W3062, CFB!$W$2:$W$1048576, 0) + COUNTIF(CFB!$W$2:$W$1048576, W3062) - 1))</f>
        <v>82</v>
      </c>
      <c r="N3062" s="2">
        <f>RANK(K3062, INDEX(CFB!$K$2:$K$1048576, MATCH(W3062, CFB!$W$2:$W$1048576, 0)):INDEX(CFB!$K$2:$K$1048576, MATCH(W3062, CFB!$W$2:$W$1048576, 0) + COUNTIF(CFB!$W$2:$W$1048576, W3062) - 1))</f>
        <v>73</v>
      </c>
      <c r="O3062">
        <v>39.369999999999997</v>
      </c>
      <c r="P3062">
        <v>17.22</v>
      </c>
      <c r="Q3062">
        <v>8.2100000000000009</v>
      </c>
      <c r="R3062">
        <v>5.8</v>
      </c>
      <c r="S3062">
        <v>4.7300000000000004</v>
      </c>
      <c r="T3062">
        <v>3.65</v>
      </c>
      <c r="U3062">
        <v>6.29</v>
      </c>
      <c r="V3062">
        <v>4.2</v>
      </c>
      <c r="W3062">
        <v>2000</v>
      </c>
      <c r="X3062">
        <f t="shared" si="93"/>
        <v>0</v>
      </c>
    </row>
    <row r="3063" spans="1:24" ht="12.75" hidden="1" customHeight="1" x14ac:dyDescent="0.45">
      <c r="A3063">
        <v>74</v>
      </c>
      <c r="B3063" t="s">
        <v>36</v>
      </c>
      <c r="C3063" t="s">
        <v>10</v>
      </c>
      <c r="D3063" s="2" t="str">
        <f t="shared" si="92"/>
        <v>Iowa2000</v>
      </c>
      <c r="F3063">
        <v>3</v>
      </c>
      <c r="G3063">
        <v>9</v>
      </c>
      <c r="H3063" s="2">
        <v>0</v>
      </c>
      <c r="I3063">
        <v>-4.16</v>
      </c>
      <c r="J3063">
        <v>1.76</v>
      </c>
      <c r="K3063">
        <v>-2.4</v>
      </c>
      <c r="L3063" s="2">
        <f>_xlfn.RANK.EQ(I3063, INDEX(CFB!$I$2:$I$1048576, MATCH(W3063, CFB!$W$2:$W$1048576, 0)):INDEX(CFB!$I$2:$I$1048576, MATCH(W3063, CFB!$W$2:$W$1048576, 0) + COUNTIF(CFB!$W$2:$W$1048576, W3063) - 1), 0)</f>
        <v>88</v>
      </c>
      <c r="M3063" s="2">
        <f>_xlfn.RANK.EQ(J3063, INDEX(CFB!$J$2:$J$1048576, MATCH(W3063, CFB!$W$2:$W$1048576, 0)):INDEX(CFB!$J$2:$J$1048576, MATCH(W3063, CFB!$W$2:$W$1048576, 0) + COUNTIF(CFB!$W$2:$W$1048576, W3063) - 1))</f>
        <v>50</v>
      </c>
      <c r="N3063" s="2">
        <f>RANK(K3063, INDEX(CFB!$K$2:$K$1048576, MATCH(W3063, CFB!$W$2:$W$1048576, 0)):INDEX(CFB!$K$2:$K$1048576, MATCH(W3063, CFB!$W$2:$W$1048576, 0) + COUNTIF(CFB!$W$2:$W$1048576, W3063) - 1))</f>
        <v>74</v>
      </c>
      <c r="O3063">
        <v>32.72</v>
      </c>
      <c r="P3063">
        <v>9.61</v>
      </c>
      <c r="Q3063">
        <v>8.52</v>
      </c>
      <c r="R3063">
        <v>5.81</v>
      </c>
      <c r="S3063">
        <v>3.58</v>
      </c>
      <c r="T3063">
        <v>3.09</v>
      </c>
      <c r="U3063">
        <v>6.04</v>
      </c>
      <c r="V3063">
        <v>4.29</v>
      </c>
      <c r="W3063">
        <v>2000</v>
      </c>
      <c r="X3063">
        <f t="shared" si="93"/>
        <v>0</v>
      </c>
    </row>
    <row r="3064" spans="1:24" ht="12.75" hidden="1" customHeight="1" x14ac:dyDescent="0.45">
      <c r="A3064">
        <v>75</v>
      </c>
      <c r="B3064" t="s">
        <v>46</v>
      </c>
      <c r="C3064" t="s">
        <v>182</v>
      </c>
      <c r="D3064" s="2" t="str">
        <f t="shared" si="92"/>
        <v>Missouri2000</v>
      </c>
      <c r="F3064">
        <v>3</v>
      </c>
      <c r="G3064">
        <v>8</v>
      </c>
      <c r="H3064" s="2">
        <v>0</v>
      </c>
      <c r="I3064">
        <v>0.44</v>
      </c>
      <c r="J3064">
        <v>-3.07</v>
      </c>
      <c r="K3064">
        <v>-2.63</v>
      </c>
      <c r="L3064" s="2">
        <f>_xlfn.RANK.EQ(I3064, INDEX(CFB!$I$2:$I$1048576, MATCH(W3064, CFB!$W$2:$W$1048576, 0)):INDEX(CFB!$I$2:$I$1048576, MATCH(W3064, CFB!$W$2:$W$1048576, 0) + COUNTIF(CFB!$W$2:$W$1048576, W3064) - 1), 0)</f>
        <v>63</v>
      </c>
      <c r="M3064" s="2">
        <f>_xlfn.RANK.EQ(J3064, INDEX(CFB!$J$2:$J$1048576, MATCH(W3064, CFB!$W$2:$W$1048576, 0)):INDEX(CFB!$J$2:$J$1048576, MATCH(W3064, CFB!$W$2:$W$1048576, 0) + COUNTIF(CFB!$W$2:$W$1048576, W3064) - 1))</f>
        <v>78</v>
      </c>
      <c r="N3064" s="2">
        <f>RANK(K3064, INDEX(CFB!$K$2:$K$1048576, MATCH(W3064, CFB!$W$2:$W$1048576, 0)):INDEX(CFB!$K$2:$K$1048576, MATCH(W3064, CFB!$W$2:$W$1048576, 0) + COUNTIF(CFB!$W$2:$W$1048576, W3064) - 1))</f>
        <v>75</v>
      </c>
      <c r="O3064">
        <v>37.19</v>
      </c>
      <c r="P3064">
        <v>16.309999999999999</v>
      </c>
      <c r="Q3064">
        <v>8.2200000000000006</v>
      </c>
      <c r="R3064">
        <v>5.66</v>
      </c>
      <c r="S3064">
        <v>4.58</v>
      </c>
      <c r="T3064">
        <v>2.46</v>
      </c>
      <c r="U3064">
        <v>6.26</v>
      </c>
      <c r="V3064">
        <v>3.58</v>
      </c>
      <c r="W3064">
        <v>2000</v>
      </c>
      <c r="X3064">
        <f t="shared" si="93"/>
        <v>0</v>
      </c>
    </row>
    <row r="3065" spans="1:24" ht="12.75" hidden="1" customHeight="1" x14ac:dyDescent="0.45">
      <c r="A3065">
        <v>76</v>
      </c>
      <c r="B3065" t="s">
        <v>21</v>
      </c>
      <c r="C3065" t="s">
        <v>10</v>
      </c>
      <c r="D3065" s="2" t="str">
        <f t="shared" si="92"/>
        <v>Indiana2000</v>
      </c>
      <c r="F3065">
        <v>3</v>
      </c>
      <c r="G3065">
        <v>8</v>
      </c>
      <c r="H3065" s="2">
        <v>0</v>
      </c>
      <c r="I3065">
        <v>6.03</v>
      </c>
      <c r="J3065">
        <v>-8.6999999999999993</v>
      </c>
      <c r="K3065">
        <v>-2.67</v>
      </c>
      <c r="L3065" s="2">
        <f>_xlfn.RANK.EQ(I3065, INDEX(CFB!$I$2:$I$1048576, MATCH(W3065, CFB!$W$2:$W$1048576, 0)):INDEX(CFB!$I$2:$I$1048576, MATCH(W3065, CFB!$W$2:$W$1048576, 0) + COUNTIF(CFB!$W$2:$W$1048576, W3065) - 1), 0)</f>
        <v>25</v>
      </c>
      <c r="M3065" s="2">
        <f>_xlfn.RANK.EQ(J3065, INDEX(CFB!$J$2:$J$1048576, MATCH(W3065, CFB!$W$2:$W$1048576, 0)):INDEX(CFB!$J$2:$J$1048576, MATCH(W3065, CFB!$W$2:$W$1048576, 0) + COUNTIF(CFB!$W$2:$W$1048576, W3065) - 1))</f>
        <v>106</v>
      </c>
      <c r="N3065" s="2">
        <f>RANK(K3065, INDEX(CFB!$K$2:$K$1048576, MATCH(W3065, CFB!$W$2:$W$1048576, 0)):INDEX(CFB!$K$2:$K$1048576, MATCH(W3065, CFB!$W$2:$W$1048576, 0) + COUNTIF(CFB!$W$2:$W$1048576, W3065) - 1))</f>
        <v>76</v>
      </c>
      <c r="O3065">
        <v>44.41</v>
      </c>
      <c r="P3065">
        <v>23.75</v>
      </c>
      <c r="Q3065">
        <v>8.06</v>
      </c>
      <c r="R3065">
        <v>6.09</v>
      </c>
      <c r="S3065">
        <v>6.48</v>
      </c>
      <c r="T3065">
        <v>3.86</v>
      </c>
      <c r="U3065">
        <v>7.21</v>
      </c>
      <c r="V3065">
        <v>4.8099999999999996</v>
      </c>
      <c r="W3065">
        <v>2000</v>
      </c>
      <c r="X3065">
        <f t="shared" si="93"/>
        <v>0</v>
      </c>
    </row>
    <row r="3066" spans="1:24" ht="12.75" hidden="1" customHeight="1" x14ac:dyDescent="0.45">
      <c r="A3066">
        <v>77</v>
      </c>
      <c r="B3066" t="s">
        <v>144</v>
      </c>
      <c r="C3066" t="s">
        <v>179</v>
      </c>
      <c r="D3066" s="2" t="str">
        <f t="shared" si="92"/>
        <v>Temple2000</v>
      </c>
      <c r="F3066">
        <v>4</v>
      </c>
      <c r="G3066">
        <v>7</v>
      </c>
      <c r="H3066" s="2">
        <v>0</v>
      </c>
      <c r="I3066">
        <v>-4.3099999999999996</v>
      </c>
      <c r="J3066">
        <v>1.22</v>
      </c>
      <c r="K3066">
        <v>-3.09</v>
      </c>
      <c r="L3066" s="2">
        <f>_xlfn.RANK.EQ(I3066, INDEX(CFB!$I$2:$I$1048576, MATCH(W3066, CFB!$W$2:$W$1048576, 0)):INDEX(CFB!$I$2:$I$1048576, MATCH(W3066, CFB!$W$2:$W$1048576, 0) + COUNTIF(CFB!$W$2:$W$1048576, W3066) - 1), 0)</f>
        <v>89</v>
      </c>
      <c r="M3066" s="2">
        <f>_xlfn.RANK.EQ(J3066, INDEX(CFB!$J$2:$J$1048576, MATCH(W3066, CFB!$W$2:$W$1048576, 0)):INDEX(CFB!$J$2:$J$1048576, MATCH(W3066, CFB!$W$2:$W$1048576, 0) + COUNTIF(CFB!$W$2:$W$1048576, W3066) - 1))</f>
        <v>54</v>
      </c>
      <c r="N3066" s="2">
        <f>RANK(K3066, INDEX(CFB!$K$2:$K$1048576, MATCH(W3066, CFB!$W$2:$W$1048576, 0)):INDEX(CFB!$K$2:$K$1048576, MATCH(W3066, CFB!$W$2:$W$1048576, 0) + COUNTIF(CFB!$W$2:$W$1048576, W3066) - 1))</f>
        <v>77</v>
      </c>
      <c r="O3066">
        <v>32.9</v>
      </c>
      <c r="P3066">
        <v>11.37</v>
      </c>
      <c r="Q3066">
        <v>7.69</v>
      </c>
      <c r="R3066">
        <v>5.24</v>
      </c>
      <c r="S3066">
        <v>4.3600000000000003</v>
      </c>
      <c r="T3066">
        <v>2.65</v>
      </c>
      <c r="U3066">
        <v>5.9</v>
      </c>
      <c r="V3066">
        <v>3.67</v>
      </c>
      <c r="W3066">
        <v>2000</v>
      </c>
      <c r="X3066">
        <f t="shared" si="93"/>
        <v>0</v>
      </c>
    </row>
    <row r="3067" spans="1:24" ht="12.75" hidden="1" customHeight="1" x14ac:dyDescent="0.45">
      <c r="A3067">
        <v>78</v>
      </c>
      <c r="B3067" t="s">
        <v>121</v>
      </c>
      <c r="C3067" t="s">
        <v>181</v>
      </c>
      <c r="D3067" s="2" t="str">
        <f t="shared" si="92"/>
        <v>Oklahoma State2000</v>
      </c>
      <c r="F3067">
        <v>3</v>
      </c>
      <c r="G3067">
        <v>8</v>
      </c>
      <c r="H3067" s="2">
        <v>0</v>
      </c>
      <c r="I3067">
        <v>-3.95</v>
      </c>
      <c r="J3067">
        <v>0.76</v>
      </c>
      <c r="K3067">
        <v>-3.18</v>
      </c>
      <c r="L3067" s="2">
        <f>_xlfn.RANK.EQ(I3067, INDEX(CFB!$I$2:$I$1048576, MATCH(W3067, CFB!$W$2:$W$1048576, 0)):INDEX(CFB!$I$2:$I$1048576, MATCH(W3067, CFB!$W$2:$W$1048576, 0) + COUNTIF(CFB!$W$2:$W$1048576, W3067) - 1), 0)</f>
        <v>87</v>
      </c>
      <c r="M3067" s="2">
        <f>_xlfn.RANK.EQ(J3067, INDEX(CFB!$J$2:$J$1048576, MATCH(W3067, CFB!$W$2:$W$1048576, 0)):INDEX(CFB!$J$2:$J$1048576, MATCH(W3067, CFB!$W$2:$W$1048576, 0) + COUNTIF(CFB!$W$2:$W$1048576, W3067) - 1))</f>
        <v>57</v>
      </c>
      <c r="N3067" s="2">
        <f>RANK(K3067, INDEX(CFB!$K$2:$K$1048576, MATCH(W3067, CFB!$W$2:$W$1048576, 0)):INDEX(CFB!$K$2:$K$1048576, MATCH(W3067, CFB!$W$2:$W$1048576, 0) + COUNTIF(CFB!$W$2:$W$1048576, W3067) - 1))</f>
        <v>78</v>
      </c>
      <c r="O3067">
        <v>33</v>
      </c>
      <c r="P3067">
        <v>14.68</v>
      </c>
      <c r="Q3067">
        <v>8.09</v>
      </c>
      <c r="R3067">
        <v>5.31</v>
      </c>
      <c r="S3067">
        <v>4.93</v>
      </c>
      <c r="T3067">
        <v>3.38</v>
      </c>
      <c r="U3067">
        <v>6.5</v>
      </c>
      <c r="V3067">
        <v>4.2</v>
      </c>
      <c r="W3067">
        <v>2000</v>
      </c>
      <c r="X3067">
        <f t="shared" si="93"/>
        <v>0</v>
      </c>
    </row>
    <row r="3068" spans="1:24" ht="12.75" hidden="1" customHeight="1" x14ac:dyDescent="0.45">
      <c r="A3068">
        <v>79</v>
      </c>
      <c r="B3068" t="s">
        <v>141</v>
      </c>
      <c r="C3068" t="s">
        <v>31</v>
      </c>
      <c r="D3068" s="2" t="str">
        <f t="shared" si="92"/>
        <v>New Mexico2000</v>
      </c>
      <c r="F3068">
        <v>5</v>
      </c>
      <c r="G3068">
        <v>7</v>
      </c>
      <c r="H3068" s="2">
        <v>0</v>
      </c>
      <c r="I3068">
        <v>-6.56</v>
      </c>
      <c r="J3068">
        <v>2.5499999999999998</v>
      </c>
      <c r="K3068">
        <v>-4</v>
      </c>
      <c r="L3068" s="2">
        <f>_xlfn.RANK.EQ(I3068, INDEX(CFB!$I$2:$I$1048576, MATCH(W3068, CFB!$W$2:$W$1048576, 0)):INDEX(CFB!$I$2:$I$1048576, MATCH(W3068, CFB!$W$2:$W$1048576, 0) + COUNTIF(CFB!$W$2:$W$1048576, W3068) - 1), 0)</f>
        <v>97</v>
      </c>
      <c r="M3068" s="2">
        <f>_xlfn.RANK.EQ(J3068, INDEX(CFB!$J$2:$J$1048576, MATCH(W3068, CFB!$W$2:$W$1048576, 0)):INDEX(CFB!$J$2:$J$1048576, MATCH(W3068, CFB!$W$2:$W$1048576, 0) + COUNTIF(CFB!$W$2:$W$1048576, W3068) - 1))</f>
        <v>44</v>
      </c>
      <c r="N3068" s="2">
        <f>RANK(K3068, INDEX(CFB!$K$2:$K$1048576, MATCH(W3068, CFB!$W$2:$W$1048576, 0)):INDEX(CFB!$K$2:$K$1048576, MATCH(W3068, CFB!$W$2:$W$1048576, 0) + COUNTIF(CFB!$W$2:$W$1048576, W3068) - 1))</f>
        <v>79</v>
      </c>
      <c r="O3068">
        <v>29.56</v>
      </c>
      <c r="P3068">
        <v>9.2200000000000006</v>
      </c>
      <c r="Q3068">
        <v>7.22</v>
      </c>
      <c r="R3068">
        <v>4.47</v>
      </c>
      <c r="S3068">
        <v>3.67</v>
      </c>
      <c r="T3068">
        <v>2.75</v>
      </c>
      <c r="U3068">
        <v>4.97</v>
      </c>
      <c r="V3068">
        <v>3.41</v>
      </c>
      <c r="W3068">
        <v>2000</v>
      </c>
      <c r="X3068">
        <f t="shared" si="93"/>
        <v>0</v>
      </c>
    </row>
    <row r="3069" spans="1:24" ht="12.75" hidden="1" customHeight="1" x14ac:dyDescent="0.45">
      <c r="A3069">
        <v>80</v>
      </c>
      <c r="B3069" t="s">
        <v>152</v>
      </c>
      <c r="C3069" t="s">
        <v>12</v>
      </c>
      <c r="D3069" s="2" t="str">
        <f t="shared" si="92"/>
        <v>Middle Tennessee State2000</v>
      </c>
      <c r="F3069">
        <v>6</v>
      </c>
      <c r="G3069">
        <v>5</v>
      </c>
      <c r="H3069" s="2">
        <v>0</v>
      </c>
      <c r="I3069">
        <v>0.6</v>
      </c>
      <c r="J3069">
        <v>-5.1100000000000003</v>
      </c>
      <c r="K3069">
        <v>-4.5</v>
      </c>
      <c r="L3069" s="2">
        <f>_xlfn.RANK.EQ(I3069, INDEX(CFB!$I$2:$I$1048576, MATCH(W3069, CFB!$W$2:$W$1048576, 0)):INDEX(CFB!$I$2:$I$1048576, MATCH(W3069, CFB!$W$2:$W$1048576, 0) + COUNTIF(CFB!$W$2:$W$1048576, W3069) - 1), 0)</f>
        <v>62</v>
      </c>
      <c r="M3069" s="2">
        <f>_xlfn.RANK.EQ(J3069, INDEX(CFB!$J$2:$J$1048576, MATCH(W3069, CFB!$W$2:$W$1048576, 0)):INDEX(CFB!$J$2:$J$1048576, MATCH(W3069, CFB!$W$2:$W$1048576, 0) + COUNTIF(CFB!$W$2:$W$1048576, W3069) - 1))</f>
        <v>90</v>
      </c>
      <c r="N3069" s="2">
        <f>RANK(K3069, INDEX(CFB!$K$2:$K$1048576, MATCH(W3069, CFB!$W$2:$W$1048576, 0)):INDEX(CFB!$K$2:$K$1048576, MATCH(W3069, CFB!$W$2:$W$1048576, 0) + COUNTIF(CFB!$W$2:$W$1048576, W3069) - 1))</f>
        <v>80</v>
      </c>
      <c r="O3069">
        <v>39.42</v>
      </c>
      <c r="P3069">
        <v>21.84</v>
      </c>
      <c r="Q3069">
        <v>8.43</v>
      </c>
      <c r="R3069">
        <v>5.54</v>
      </c>
      <c r="S3069">
        <v>5.78</v>
      </c>
      <c r="T3069">
        <v>3.89</v>
      </c>
      <c r="U3069">
        <v>7.16</v>
      </c>
      <c r="V3069">
        <v>4.5199999999999996</v>
      </c>
      <c r="W3069">
        <v>2000</v>
      </c>
      <c r="X3069">
        <f t="shared" si="93"/>
        <v>0</v>
      </c>
    </row>
    <row r="3070" spans="1:24" ht="12.75" hidden="1" customHeight="1" x14ac:dyDescent="0.45">
      <c r="A3070">
        <v>81</v>
      </c>
      <c r="B3070" t="s">
        <v>74</v>
      </c>
      <c r="C3070" t="s">
        <v>155</v>
      </c>
      <c r="D3070" s="2" t="str">
        <f t="shared" si="92"/>
        <v>Kentucky2000</v>
      </c>
      <c r="F3070">
        <v>2</v>
      </c>
      <c r="G3070">
        <v>9</v>
      </c>
      <c r="H3070" s="2">
        <v>0</v>
      </c>
      <c r="I3070">
        <v>1</v>
      </c>
      <c r="J3070">
        <v>-5.97</v>
      </c>
      <c r="K3070">
        <v>-4.97</v>
      </c>
      <c r="L3070" s="2">
        <f>_xlfn.RANK.EQ(I3070, INDEX(CFB!$I$2:$I$1048576, MATCH(W3070, CFB!$W$2:$W$1048576, 0)):INDEX(CFB!$I$2:$I$1048576, MATCH(W3070, CFB!$W$2:$W$1048576, 0) + COUNTIF(CFB!$W$2:$W$1048576, W3070) - 1), 0)</f>
        <v>57</v>
      </c>
      <c r="M3070" s="2">
        <f>_xlfn.RANK.EQ(J3070, INDEX(CFB!$J$2:$J$1048576, MATCH(W3070, CFB!$W$2:$W$1048576, 0)):INDEX(CFB!$J$2:$J$1048576, MATCH(W3070, CFB!$W$2:$W$1048576, 0) + COUNTIF(CFB!$W$2:$W$1048576, W3070) - 1))</f>
        <v>96</v>
      </c>
      <c r="N3070" s="2">
        <f>RANK(K3070, INDEX(CFB!$K$2:$K$1048576, MATCH(W3070, CFB!$W$2:$W$1048576, 0)):INDEX(CFB!$K$2:$K$1048576, MATCH(W3070, CFB!$W$2:$W$1048576, 0) + COUNTIF(CFB!$W$2:$W$1048576, W3070) - 1))</f>
        <v>81</v>
      </c>
      <c r="O3070">
        <v>38.450000000000003</v>
      </c>
      <c r="P3070">
        <v>19.010000000000002</v>
      </c>
      <c r="Q3070">
        <v>8.6999999999999993</v>
      </c>
      <c r="R3070">
        <v>6.76</v>
      </c>
      <c r="S3070">
        <v>5.12</v>
      </c>
      <c r="T3070">
        <v>3.27</v>
      </c>
      <c r="U3070">
        <v>7.29</v>
      </c>
      <c r="V3070">
        <v>4.57</v>
      </c>
      <c r="W3070">
        <v>2000</v>
      </c>
      <c r="X3070">
        <f t="shared" si="93"/>
        <v>0</v>
      </c>
    </row>
    <row r="3071" spans="1:24" ht="12.75" hidden="1" customHeight="1" x14ac:dyDescent="0.45">
      <c r="A3071">
        <v>82</v>
      </c>
      <c r="B3071" t="s">
        <v>127</v>
      </c>
      <c r="C3071" t="s">
        <v>162</v>
      </c>
      <c r="D3071" s="2" t="str">
        <f t="shared" si="92"/>
        <v>Akron2000</v>
      </c>
      <c r="F3071">
        <v>6</v>
      </c>
      <c r="G3071">
        <v>5</v>
      </c>
      <c r="H3071" s="2">
        <v>0</v>
      </c>
      <c r="I3071">
        <v>1.42</v>
      </c>
      <c r="J3071">
        <v>-6.79</v>
      </c>
      <c r="K3071">
        <v>-5.38</v>
      </c>
      <c r="L3071" s="2">
        <f>_xlfn.RANK.EQ(I3071, INDEX(CFB!$I$2:$I$1048576, MATCH(W3071, CFB!$W$2:$W$1048576, 0)):INDEX(CFB!$I$2:$I$1048576, MATCH(W3071, CFB!$W$2:$W$1048576, 0) + COUNTIF(CFB!$W$2:$W$1048576, W3071) - 1), 0)</f>
        <v>52</v>
      </c>
      <c r="M3071" s="2">
        <f>_xlfn.RANK.EQ(J3071, INDEX(CFB!$J$2:$J$1048576, MATCH(W3071, CFB!$W$2:$W$1048576, 0)):INDEX(CFB!$J$2:$J$1048576, MATCH(W3071, CFB!$W$2:$W$1048576, 0) + COUNTIF(CFB!$W$2:$W$1048576, W3071) - 1))</f>
        <v>97</v>
      </c>
      <c r="N3071" s="2">
        <f>RANK(K3071, INDEX(CFB!$K$2:$K$1048576, MATCH(W3071, CFB!$W$2:$W$1048576, 0)):INDEX(CFB!$K$2:$K$1048576, MATCH(W3071, CFB!$W$2:$W$1048576, 0) + COUNTIF(CFB!$W$2:$W$1048576, W3071) - 1))</f>
        <v>82</v>
      </c>
      <c r="O3071">
        <v>36.340000000000003</v>
      </c>
      <c r="P3071">
        <v>20.29</v>
      </c>
      <c r="Q3071">
        <v>8.8800000000000008</v>
      </c>
      <c r="R3071">
        <v>5.86</v>
      </c>
      <c r="S3071">
        <v>4.9800000000000004</v>
      </c>
      <c r="T3071">
        <v>4.3499999999999996</v>
      </c>
      <c r="U3071">
        <v>6.64</v>
      </c>
      <c r="V3071">
        <v>4.7699999999999996</v>
      </c>
      <c r="W3071">
        <v>2000</v>
      </c>
      <c r="X3071">
        <f t="shared" si="93"/>
        <v>0</v>
      </c>
    </row>
    <row r="3072" spans="1:24" ht="12.75" hidden="1" customHeight="1" x14ac:dyDescent="0.45">
      <c r="A3072">
        <v>83</v>
      </c>
      <c r="B3072" t="s">
        <v>59</v>
      </c>
      <c r="C3072" t="s">
        <v>155</v>
      </c>
      <c r="D3072" s="2" t="str">
        <f t="shared" si="92"/>
        <v>Vanderbilt2000</v>
      </c>
      <c r="F3072">
        <v>3</v>
      </c>
      <c r="G3072">
        <v>8</v>
      </c>
      <c r="H3072" s="2">
        <v>0</v>
      </c>
      <c r="I3072">
        <v>-5.39</v>
      </c>
      <c r="J3072">
        <v>-7.0000000000000007E-2</v>
      </c>
      <c r="K3072">
        <v>-5.46</v>
      </c>
      <c r="L3072" s="2">
        <f>_xlfn.RANK.EQ(I3072, INDEX(CFB!$I$2:$I$1048576, MATCH(W3072, CFB!$W$2:$W$1048576, 0)):INDEX(CFB!$I$2:$I$1048576, MATCH(W3072, CFB!$W$2:$W$1048576, 0) + COUNTIF(CFB!$W$2:$W$1048576, W3072) - 1), 0)</f>
        <v>94</v>
      </c>
      <c r="M3072" s="2">
        <f>_xlfn.RANK.EQ(J3072, INDEX(CFB!$J$2:$J$1048576, MATCH(W3072, CFB!$W$2:$W$1048576, 0)):INDEX(CFB!$J$2:$J$1048576, MATCH(W3072, CFB!$W$2:$W$1048576, 0) + COUNTIF(CFB!$W$2:$W$1048576, W3072) - 1))</f>
        <v>63</v>
      </c>
      <c r="N3072" s="2">
        <f>RANK(K3072, INDEX(CFB!$K$2:$K$1048576, MATCH(W3072, CFB!$W$2:$W$1048576, 0)):INDEX(CFB!$K$2:$K$1048576, MATCH(W3072, CFB!$W$2:$W$1048576, 0) + COUNTIF(CFB!$W$2:$W$1048576, W3072) - 1))</f>
        <v>83</v>
      </c>
      <c r="O3072">
        <v>31.36</v>
      </c>
      <c r="P3072">
        <v>12.12</v>
      </c>
      <c r="Q3072">
        <v>8.3800000000000008</v>
      </c>
      <c r="R3072">
        <v>5.12</v>
      </c>
      <c r="S3072">
        <v>4.0199999999999996</v>
      </c>
      <c r="T3072">
        <v>3.77</v>
      </c>
      <c r="U3072">
        <v>6.35</v>
      </c>
      <c r="V3072">
        <v>4.17</v>
      </c>
      <c r="W3072">
        <v>2000</v>
      </c>
      <c r="X3072">
        <f t="shared" si="93"/>
        <v>0</v>
      </c>
    </row>
    <row r="3073" spans="1:24" ht="12.75" hidden="1" customHeight="1" x14ac:dyDescent="0.45">
      <c r="A3073">
        <v>84</v>
      </c>
      <c r="B3073" t="s">
        <v>58</v>
      </c>
      <c r="C3073" t="s">
        <v>100</v>
      </c>
      <c r="D3073" s="2" t="str">
        <f t="shared" si="92"/>
        <v>Tulane2000</v>
      </c>
      <c r="F3073">
        <v>6</v>
      </c>
      <c r="G3073">
        <v>5</v>
      </c>
      <c r="H3073" s="2">
        <v>0</v>
      </c>
      <c r="I3073">
        <v>4.28</v>
      </c>
      <c r="J3073">
        <v>-9.82</v>
      </c>
      <c r="K3073">
        <v>-5.54</v>
      </c>
      <c r="L3073" s="2">
        <f>_xlfn.RANK.EQ(I3073, INDEX(CFB!$I$2:$I$1048576, MATCH(W3073, CFB!$W$2:$W$1048576, 0)):INDEX(CFB!$I$2:$I$1048576, MATCH(W3073, CFB!$W$2:$W$1048576, 0) + COUNTIF(CFB!$W$2:$W$1048576, W3073) - 1), 0)</f>
        <v>36</v>
      </c>
      <c r="M3073" s="2">
        <f>_xlfn.RANK.EQ(J3073, INDEX(CFB!$J$2:$J$1048576, MATCH(W3073, CFB!$W$2:$W$1048576, 0)):INDEX(CFB!$J$2:$J$1048576, MATCH(W3073, CFB!$W$2:$W$1048576, 0) + COUNTIF(CFB!$W$2:$W$1048576, W3073) - 1))</f>
        <v>109</v>
      </c>
      <c r="N3073" s="2">
        <f>RANK(K3073, INDEX(CFB!$K$2:$K$1048576, MATCH(W3073, CFB!$W$2:$W$1048576, 0)):INDEX(CFB!$K$2:$K$1048576, MATCH(W3073, CFB!$W$2:$W$1048576, 0) + COUNTIF(CFB!$W$2:$W$1048576, W3073) - 1))</f>
        <v>84</v>
      </c>
      <c r="O3073">
        <v>39.5</v>
      </c>
      <c r="P3073">
        <v>24.37</v>
      </c>
      <c r="Q3073">
        <v>8.31</v>
      </c>
      <c r="R3073">
        <v>5.84</v>
      </c>
      <c r="S3073">
        <v>4.45</v>
      </c>
      <c r="T3073">
        <v>4.49</v>
      </c>
      <c r="U3073">
        <v>6.76</v>
      </c>
      <c r="V3073">
        <v>5.0199999999999996</v>
      </c>
      <c r="W3073">
        <v>2000</v>
      </c>
      <c r="X3073">
        <f t="shared" si="93"/>
        <v>0</v>
      </c>
    </row>
    <row r="3074" spans="1:24" ht="12.75" hidden="1" customHeight="1" x14ac:dyDescent="0.45">
      <c r="A3074">
        <v>85</v>
      </c>
      <c r="B3074" t="s">
        <v>146</v>
      </c>
      <c r="C3074" t="s">
        <v>31</v>
      </c>
      <c r="D3074" s="2" t="str">
        <f t="shared" si="92"/>
        <v>San Diego State2000</v>
      </c>
      <c r="F3074">
        <v>3</v>
      </c>
      <c r="G3074">
        <v>8</v>
      </c>
      <c r="H3074" s="2">
        <v>0</v>
      </c>
      <c r="I3074">
        <v>-7.53</v>
      </c>
      <c r="J3074">
        <v>1.92</v>
      </c>
      <c r="K3074">
        <v>-5.61</v>
      </c>
      <c r="L3074" s="2">
        <f>_xlfn.RANK.EQ(I3074, INDEX(CFB!$I$2:$I$1048576, MATCH(W3074, CFB!$W$2:$W$1048576, 0)):INDEX(CFB!$I$2:$I$1048576, MATCH(W3074, CFB!$W$2:$W$1048576, 0) + COUNTIF(CFB!$W$2:$W$1048576, W3074) - 1), 0)</f>
        <v>100</v>
      </c>
      <c r="M3074" s="2">
        <f>_xlfn.RANK.EQ(J3074, INDEX(CFB!$J$2:$J$1048576, MATCH(W3074, CFB!$W$2:$W$1048576, 0)):INDEX(CFB!$J$2:$J$1048576, MATCH(W3074, CFB!$W$2:$W$1048576, 0) + COUNTIF(CFB!$W$2:$W$1048576, W3074) - 1))</f>
        <v>48</v>
      </c>
      <c r="N3074" s="2">
        <f>RANK(K3074, INDEX(CFB!$K$2:$K$1048576, MATCH(W3074, CFB!$W$2:$W$1048576, 0)):INDEX(CFB!$K$2:$K$1048576, MATCH(W3074, CFB!$W$2:$W$1048576, 0) + COUNTIF(CFB!$W$2:$W$1048576, W3074) - 1))</f>
        <v>85</v>
      </c>
      <c r="O3074">
        <v>28.93</v>
      </c>
      <c r="P3074">
        <v>12.79</v>
      </c>
      <c r="Q3074">
        <v>8.19</v>
      </c>
      <c r="R3074">
        <v>4.68</v>
      </c>
      <c r="S3074">
        <v>3.02</v>
      </c>
      <c r="T3074">
        <v>3.02</v>
      </c>
      <c r="U3074">
        <v>5.73</v>
      </c>
      <c r="V3074">
        <v>3.7</v>
      </c>
      <c r="W3074">
        <v>2000</v>
      </c>
      <c r="X3074">
        <f t="shared" si="93"/>
        <v>0</v>
      </c>
    </row>
    <row r="3075" spans="1:24" ht="12.75" hidden="1" customHeight="1" x14ac:dyDescent="0.45">
      <c r="A3075">
        <v>86</v>
      </c>
      <c r="B3075" t="s">
        <v>68</v>
      </c>
      <c r="C3075" t="s">
        <v>100</v>
      </c>
      <c r="D3075" s="2" t="str">
        <f t="shared" ref="D3075:D3138" si="94">_xlfn.CONCAT(B3075, W3075)</f>
        <v>Memphis2000</v>
      </c>
      <c r="F3075">
        <v>4</v>
      </c>
      <c r="G3075">
        <v>7</v>
      </c>
      <c r="H3075" s="2">
        <v>0</v>
      </c>
      <c r="I3075">
        <v>-10.97</v>
      </c>
      <c r="J3075">
        <v>3.91</v>
      </c>
      <c r="K3075">
        <v>-7.05</v>
      </c>
      <c r="L3075" s="2">
        <f>_xlfn.RANK.EQ(I3075, INDEX(CFB!$I$2:$I$1048576, MATCH(W3075, CFB!$W$2:$W$1048576, 0)):INDEX(CFB!$I$2:$I$1048576, MATCH(W3075, CFB!$W$2:$W$1048576, 0) + COUNTIF(CFB!$W$2:$W$1048576, W3075) - 1), 0)</f>
        <v>110</v>
      </c>
      <c r="M3075" s="2">
        <f>_xlfn.RANK.EQ(J3075, INDEX(CFB!$J$2:$J$1048576, MATCH(W3075, CFB!$W$2:$W$1048576, 0)):INDEX(CFB!$J$2:$J$1048576, MATCH(W3075, CFB!$W$2:$W$1048576, 0) + COUNTIF(CFB!$W$2:$W$1048576, W3075) - 1))</f>
        <v>32</v>
      </c>
      <c r="N3075" s="2">
        <f>RANK(K3075, INDEX(CFB!$K$2:$K$1048576, MATCH(W3075, CFB!$W$2:$W$1048576, 0)):INDEX(CFB!$K$2:$K$1048576, MATCH(W3075, CFB!$W$2:$W$1048576, 0) + COUNTIF(CFB!$W$2:$W$1048576, W3075) - 1))</f>
        <v>86</v>
      </c>
      <c r="O3075">
        <v>24.75</v>
      </c>
      <c r="P3075">
        <v>7.97</v>
      </c>
      <c r="Q3075">
        <v>6.16</v>
      </c>
      <c r="R3075">
        <v>4.29</v>
      </c>
      <c r="S3075">
        <v>3.48</v>
      </c>
      <c r="T3075">
        <v>1.84</v>
      </c>
      <c r="U3075">
        <v>4.79</v>
      </c>
      <c r="V3075">
        <v>3.01</v>
      </c>
      <c r="W3075">
        <v>2000</v>
      </c>
      <c r="X3075">
        <f t="shared" ref="X3075:X3138" si="95">IF(E3075=1, 1,0)</f>
        <v>0</v>
      </c>
    </row>
    <row r="3076" spans="1:24" ht="12.75" hidden="1" customHeight="1" x14ac:dyDescent="0.45">
      <c r="A3076">
        <v>87</v>
      </c>
      <c r="B3076" t="s">
        <v>175</v>
      </c>
      <c r="C3076" t="s">
        <v>184</v>
      </c>
      <c r="D3076" s="2" t="str">
        <f t="shared" si="94"/>
        <v>Idaho2000</v>
      </c>
      <c r="F3076">
        <v>5</v>
      </c>
      <c r="G3076">
        <v>6</v>
      </c>
      <c r="H3076" s="2">
        <v>0</v>
      </c>
      <c r="I3076">
        <v>0.71</v>
      </c>
      <c r="J3076">
        <v>-8.1199999999999992</v>
      </c>
      <c r="K3076">
        <v>-7.41</v>
      </c>
      <c r="L3076" s="2">
        <f>_xlfn.RANK.EQ(I3076, INDEX(CFB!$I$2:$I$1048576, MATCH(W3076, CFB!$W$2:$W$1048576, 0)):INDEX(CFB!$I$2:$I$1048576, MATCH(W3076, CFB!$W$2:$W$1048576, 0) + COUNTIF(CFB!$W$2:$W$1048576, W3076) - 1), 0)</f>
        <v>59</v>
      </c>
      <c r="M3076" s="2">
        <f>_xlfn.RANK.EQ(J3076, INDEX(CFB!$J$2:$J$1048576, MATCH(W3076, CFB!$W$2:$W$1048576, 0)):INDEX(CFB!$J$2:$J$1048576, MATCH(W3076, CFB!$W$2:$W$1048576, 0) + COUNTIF(CFB!$W$2:$W$1048576, W3076) - 1))</f>
        <v>103</v>
      </c>
      <c r="N3076" s="2">
        <f>RANK(K3076, INDEX(CFB!$K$2:$K$1048576, MATCH(W3076, CFB!$W$2:$W$1048576, 0)):INDEX(CFB!$K$2:$K$1048576, MATCH(W3076, CFB!$W$2:$W$1048576, 0) + COUNTIF(CFB!$W$2:$W$1048576, W3076) - 1))</f>
        <v>87</v>
      </c>
      <c r="O3076">
        <v>36.6</v>
      </c>
      <c r="P3076">
        <v>23.6</v>
      </c>
      <c r="Q3076">
        <v>8.9600000000000009</v>
      </c>
      <c r="R3076">
        <v>6.94</v>
      </c>
      <c r="S3076">
        <v>4.05</v>
      </c>
      <c r="T3076">
        <v>3.76</v>
      </c>
      <c r="U3076">
        <v>6.59</v>
      </c>
      <c r="V3076">
        <v>5.14</v>
      </c>
      <c r="W3076">
        <v>2000</v>
      </c>
      <c r="X3076">
        <f t="shared" si="95"/>
        <v>0</v>
      </c>
    </row>
    <row r="3077" spans="1:24" ht="12.75" hidden="1" customHeight="1" x14ac:dyDescent="0.45">
      <c r="A3077">
        <v>88</v>
      </c>
      <c r="B3077" t="s">
        <v>129</v>
      </c>
      <c r="C3077" t="s">
        <v>178</v>
      </c>
      <c r="D3077" s="2" t="str">
        <f t="shared" si="94"/>
        <v>Rice2000</v>
      </c>
      <c r="F3077">
        <v>3</v>
      </c>
      <c r="G3077">
        <v>8</v>
      </c>
      <c r="H3077" s="2">
        <v>0</v>
      </c>
      <c r="I3077">
        <v>-3.44</v>
      </c>
      <c r="J3077">
        <v>-4.05</v>
      </c>
      <c r="K3077">
        <v>-7.49</v>
      </c>
      <c r="L3077" s="2">
        <f>_xlfn.RANK.EQ(I3077, INDEX(CFB!$I$2:$I$1048576, MATCH(W3077, CFB!$W$2:$W$1048576, 0)):INDEX(CFB!$I$2:$I$1048576, MATCH(W3077, CFB!$W$2:$W$1048576, 0) + COUNTIF(CFB!$W$2:$W$1048576, W3077) - 1), 0)</f>
        <v>85</v>
      </c>
      <c r="M3077" s="2">
        <f>_xlfn.RANK.EQ(J3077, INDEX(CFB!$J$2:$J$1048576, MATCH(W3077, CFB!$W$2:$W$1048576, 0)):INDEX(CFB!$J$2:$J$1048576, MATCH(W3077, CFB!$W$2:$W$1048576, 0) + COUNTIF(CFB!$W$2:$W$1048576, W3077) - 1))</f>
        <v>88</v>
      </c>
      <c r="N3077" s="2">
        <f>RANK(K3077, INDEX(CFB!$K$2:$K$1048576, MATCH(W3077, CFB!$W$2:$W$1048576, 0)):INDEX(CFB!$K$2:$K$1048576, MATCH(W3077, CFB!$W$2:$W$1048576, 0) + COUNTIF(CFB!$W$2:$W$1048576, W3077) - 1))</f>
        <v>88</v>
      </c>
      <c r="O3077">
        <v>32.64</v>
      </c>
      <c r="P3077">
        <v>18.25</v>
      </c>
      <c r="Q3077">
        <v>7.58</v>
      </c>
      <c r="R3077">
        <v>5.63</v>
      </c>
      <c r="S3077">
        <v>4.3499999999999996</v>
      </c>
      <c r="T3077">
        <v>3.73</v>
      </c>
      <c r="U3077">
        <v>5.56</v>
      </c>
      <c r="V3077">
        <v>4.42</v>
      </c>
      <c r="W3077">
        <v>2000</v>
      </c>
      <c r="X3077">
        <f t="shared" si="95"/>
        <v>0</v>
      </c>
    </row>
    <row r="3078" spans="1:24" ht="12.75" hidden="1" customHeight="1" x14ac:dyDescent="0.45">
      <c r="A3078">
        <v>89</v>
      </c>
      <c r="B3078" t="s">
        <v>86</v>
      </c>
      <c r="C3078" t="s">
        <v>162</v>
      </c>
      <c r="D3078" s="2" t="str">
        <f t="shared" si="94"/>
        <v>Miami (OH)2000</v>
      </c>
      <c r="F3078">
        <v>6</v>
      </c>
      <c r="G3078">
        <v>5</v>
      </c>
      <c r="H3078" s="2">
        <v>0</v>
      </c>
      <c r="I3078">
        <v>-2.16</v>
      </c>
      <c r="J3078">
        <v>-5.76</v>
      </c>
      <c r="K3078">
        <v>-7.92</v>
      </c>
      <c r="L3078" s="2">
        <f>_xlfn.RANK.EQ(I3078, INDEX(CFB!$I$2:$I$1048576, MATCH(W3078, CFB!$W$2:$W$1048576, 0)):INDEX(CFB!$I$2:$I$1048576, MATCH(W3078, CFB!$W$2:$W$1048576, 0) + COUNTIF(CFB!$W$2:$W$1048576, W3078) - 1), 0)</f>
        <v>76</v>
      </c>
      <c r="M3078" s="2">
        <f>_xlfn.RANK.EQ(J3078, INDEX(CFB!$J$2:$J$1048576, MATCH(W3078, CFB!$W$2:$W$1048576, 0)):INDEX(CFB!$J$2:$J$1048576, MATCH(W3078, CFB!$W$2:$W$1048576, 0) + COUNTIF(CFB!$W$2:$W$1048576, W3078) - 1))</f>
        <v>92</v>
      </c>
      <c r="N3078" s="2">
        <f>RANK(K3078, INDEX(CFB!$K$2:$K$1048576, MATCH(W3078, CFB!$W$2:$W$1048576, 0)):INDEX(CFB!$K$2:$K$1048576, MATCH(W3078, CFB!$W$2:$W$1048576, 0) + COUNTIF(CFB!$W$2:$W$1048576, W3078) - 1))</f>
        <v>89</v>
      </c>
      <c r="O3078">
        <v>31.64</v>
      </c>
      <c r="P3078">
        <v>20.28</v>
      </c>
      <c r="Q3078">
        <v>7.04</v>
      </c>
      <c r="R3078">
        <v>6</v>
      </c>
      <c r="S3078">
        <v>4.57</v>
      </c>
      <c r="T3078">
        <v>4.46</v>
      </c>
      <c r="U3078">
        <v>5.97</v>
      </c>
      <c r="V3078">
        <v>4.87</v>
      </c>
      <c r="W3078">
        <v>2000</v>
      </c>
      <c r="X3078">
        <f t="shared" si="95"/>
        <v>0</v>
      </c>
    </row>
    <row r="3079" spans="1:24" ht="12.75" hidden="1" customHeight="1" x14ac:dyDescent="0.45">
      <c r="A3079">
        <v>90</v>
      </c>
      <c r="B3079" t="s">
        <v>56</v>
      </c>
      <c r="C3079" t="s">
        <v>179</v>
      </c>
      <c r="D3079" s="2" t="str">
        <f t="shared" si="94"/>
        <v>Rutgers2000</v>
      </c>
      <c r="F3079">
        <v>3</v>
      </c>
      <c r="G3079">
        <v>8</v>
      </c>
      <c r="H3079" s="2">
        <v>0</v>
      </c>
      <c r="I3079">
        <v>-5.25</v>
      </c>
      <c r="J3079">
        <v>-3.42</v>
      </c>
      <c r="K3079">
        <v>-8.67</v>
      </c>
      <c r="L3079" s="2">
        <f>_xlfn.RANK.EQ(I3079, INDEX(CFB!$I$2:$I$1048576, MATCH(W3079, CFB!$W$2:$W$1048576, 0)):INDEX(CFB!$I$2:$I$1048576, MATCH(W3079, CFB!$W$2:$W$1048576, 0) + COUNTIF(CFB!$W$2:$W$1048576, W3079) - 1), 0)</f>
        <v>92</v>
      </c>
      <c r="M3079" s="2">
        <f>_xlfn.RANK.EQ(J3079, INDEX(CFB!$J$2:$J$1048576, MATCH(W3079, CFB!$W$2:$W$1048576, 0)):INDEX(CFB!$J$2:$J$1048576, MATCH(W3079, CFB!$W$2:$W$1048576, 0) + COUNTIF(CFB!$W$2:$W$1048576, W3079) - 1))</f>
        <v>84</v>
      </c>
      <c r="N3079" s="2">
        <f>RANK(K3079, INDEX(CFB!$K$2:$K$1048576, MATCH(W3079, CFB!$W$2:$W$1048576, 0)):INDEX(CFB!$K$2:$K$1048576, MATCH(W3079, CFB!$W$2:$W$1048576, 0) + COUNTIF(CFB!$W$2:$W$1048576, W3079) - 1))</f>
        <v>90</v>
      </c>
      <c r="O3079">
        <v>33.71</v>
      </c>
      <c r="P3079">
        <v>23.02</v>
      </c>
      <c r="Q3079">
        <v>7.38</v>
      </c>
      <c r="R3079">
        <v>5.38</v>
      </c>
      <c r="S3079">
        <v>4.32</v>
      </c>
      <c r="T3079">
        <v>3.33</v>
      </c>
      <c r="U3079">
        <v>6.03</v>
      </c>
      <c r="V3079">
        <v>4.04</v>
      </c>
      <c r="W3079">
        <v>2000</v>
      </c>
      <c r="X3079">
        <f t="shared" si="95"/>
        <v>0</v>
      </c>
    </row>
    <row r="3080" spans="1:24" ht="12.75" hidden="1" customHeight="1" x14ac:dyDescent="0.45">
      <c r="A3080">
        <v>91</v>
      </c>
      <c r="B3080" t="s">
        <v>147</v>
      </c>
      <c r="C3080" t="s">
        <v>178</v>
      </c>
      <c r="D3080" s="2" t="str">
        <f t="shared" si="94"/>
        <v>Tulsa2000</v>
      </c>
      <c r="F3080">
        <v>5</v>
      </c>
      <c r="G3080">
        <v>7</v>
      </c>
      <c r="H3080" s="2">
        <v>0</v>
      </c>
      <c r="I3080">
        <v>-8.2100000000000009</v>
      </c>
      <c r="J3080">
        <v>-0.56999999999999995</v>
      </c>
      <c r="K3080">
        <v>-8.77</v>
      </c>
      <c r="L3080" s="2">
        <f>_xlfn.RANK.EQ(I3080, INDEX(CFB!$I$2:$I$1048576, MATCH(W3080, CFB!$W$2:$W$1048576, 0)):INDEX(CFB!$I$2:$I$1048576, MATCH(W3080, CFB!$W$2:$W$1048576, 0) + COUNTIF(CFB!$W$2:$W$1048576, W3080) - 1), 0)</f>
        <v>103</v>
      </c>
      <c r="M3080" s="2">
        <f>_xlfn.RANK.EQ(J3080, INDEX(CFB!$J$2:$J$1048576, MATCH(W3080, CFB!$W$2:$W$1048576, 0)):INDEX(CFB!$J$2:$J$1048576, MATCH(W3080, CFB!$W$2:$W$1048576, 0) + COUNTIF(CFB!$W$2:$W$1048576, W3080) - 1))</f>
        <v>67</v>
      </c>
      <c r="N3080" s="2">
        <f>RANK(K3080, INDEX(CFB!$K$2:$K$1048576, MATCH(W3080, CFB!$W$2:$W$1048576, 0)):INDEX(CFB!$K$2:$K$1048576, MATCH(W3080, CFB!$W$2:$W$1048576, 0) + COUNTIF(CFB!$W$2:$W$1048576, W3080) - 1))</f>
        <v>91</v>
      </c>
      <c r="O3080">
        <v>27.76</v>
      </c>
      <c r="P3080">
        <v>14.16</v>
      </c>
      <c r="Q3080">
        <v>8.0500000000000007</v>
      </c>
      <c r="R3080">
        <v>5.42</v>
      </c>
      <c r="S3080">
        <v>3.07</v>
      </c>
      <c r="T3080">
        <v>4.75</v>
      </c>
      <c r="U3080">
        <v>5.6</v>
      </c>
      <c r="V3080">
        <v>4.7</v>
      </c>
      <c r="W3080">
        <v>2000</v>
      </c>
      <c r="X3080">
        <f t="shared" si="95"/>
        <v>0</v>
      </c>
    </row>
    <row r="3081" spans="1:24" ht="12.75" hidden="1" customHeight="1" x14ac:dyDescent="0.45">
      <c r="A3081">
        <v>92</v>
      </c>
      <c r="B3081" t="s">
        <v>149</v>
      </c>
      <c r="C3081" t="s">
        <v>184</v>
      </c>
      <c r="D3081" s="2" t="str">
        <f t="shared" si="94"/>
        <v>New Mexico State2000</v>
      </c>
      <c r="F3081">
        <v>3</v>
      </c>
      <c r="G3081">
        <v>8</v>
      </c>
      <c r="H3081" s="2">
        <v>0</v>
      </c>
      <c r="I3081">
        <v>0.66</v>
      </c>
      <c r="J3081">
        <v>-9.4700000000000006</v>
      </c>
      <c r="K3081">
        <v>-8.82</v>
      </c>
      <c r="L3081" s="2">
        <f>_xlfn.RANK.EQ(I3081, INDEX(CFB!$I$2:$I$1048576, MATCH(W3081, CFB!$W$2:$W$1048576, 0)):INDEX(CFB!$I$2:$I$1048576, MATCH(W3081, CFB!$W$2:$W$1048576, 0) + COUNTIF(CFB!$W$2:$W$1048576, W3081) - 1), 0)</f>
        <v>60</v>
      </c>
      <c r="M3081" s="2">
        <f>_xlfn.RANK.EQ(J3081, INDEX(CFB!$J$2:$J$1048576, MATCH(W3081, CFB!$W$2:$W$1048576, 0)):INDEX(CFB!$J$2:$J$1048576, MATCH(W3081, CFB!$W$2:$W$1048576, 0) + COUNTIF(CFB!$W$2:$W$1048576, W3081) - 1))</f>
        <v>107</v>
      </c>
      <c r="N3081" s="2">
        <f>RANK(K3081, INDEX(CFB!$K$2:$K$1048576, MATCH(W3081, CFB!$W$2:$W$1048576, 0)):INDEX(CFB!$K$2:$K$1048576, MATCH(W3081, CFB!$W$2:$W$1048576, 0) + COUNTIF(CFB!$W$2:$W$1048576, W3081) - 1))</f>
        <v>92</v>
      </c>
      <c r="O3081">
        <v>36.65</v>
      </c>
      <c r="P3081">
        <v>23.48</v>
      </c>
      <c r="Q3081">
        <v>7.93</v>
      </c>
      <c r="R3081">
        <v>6.81</v>
      </c>
      <c r="S3081">
        <v>5.84</v>
      </c>
      <c r="T3081">
        <v>4.47</v>
      </c>
      <c r="U3081">
        <v>6.82</v>
      </c>
      <c r="V3081">
        <v>5.17</v>
      </c>
      <c r="W3081">
        <v>2000</v>
      </c>
      <c r="X3081">
        <f t="shared" si="95"/>
        <v>0</v>
      </c>
    </row>
    <row r="3082" spans="1:24" ht="12.75" hidden="1" customHeight="1" x14ac:dyDescent="0.45">
      <c r="A3082">
        <v>93</v>
      </c>
      <c r="B3082" t="s">
        <v>102</v>
      </c>
      <c r="C3082" t="s">
        <v>12</v>
      </c>
      <c r="D3082" s="2" t="str">
        <f t="shared" si="94"/>
        <v>South Florida2000</v>
      </c>
      <c r="F3082">
        <v>7</v>
      </c>
      <c r="G3082">
        <v>4</v>
      </c>
      <c r="H3082" s="2">
        <v>0</v>
      </c>
      <c r="I3082">
        <v>-9.56</v>
      </c>
      <c r="J3082">
        <v>0.62</v>
      </c>
      <c r="K3082">
        <v>-8.94</v>
      </c>
      <c r="L3082" s="2">
        <f>_xlfn.RANK.EQ(I3082, INDEX(CFB!$I$2:$I$1048576, MATCH(W3082, CFB!$W$2:$W$1048576, 0)):INDEX(CFB!$I$2:$I$1048576, MATCH(W3082, CFB!$W$2:$W$1048576, 0) + COUNTIF(CFB!$W$2:$W$1048576, W3082) - 1), 0)</f>
        <v>107</v>
      </c>
      <c r="M3082" s="2">
        <f>_xlfn.RANK.EQ(J3082, INDEX(CFB!$J$2:$J$1048576, MATCH(W3082, CFB!$W$2:$W$1048576, 0)):INDEX(CFB!$J$2:$J$1048576, MATCH(W3082, CFB!$W$2:$W$1048576, 0) + COUNTIF(CFB!$W$2:$W$1048576, W3082) - 1))</f>
        <v>60</v>
      </c>
      <c r="N3082" s="2">
        <f>RANK(K3082, INDEX(CFB!$K$2:$K$1048576, MATCH(W3082, CFB!$W$2:$W$1048576, 0)):INDEX(CFB!$K$2:$K$1048576, MATCH(W3082, CFB!$W$2:$W$1048576, 0) + COUNTIF(CFB!$W$2:$W$1048576, W3082) - 1))</f>
        <v>93</v>
      </c>
      <c r="O3082">
        <v>28.25</v>
      </c>
      <c r="P3082">
        <v>14.58</v>
      </c>
      <c r="Q3082">
        <v>7.39</v>
      </c>
      <c r="R3082">
        <v>5.25</v>
      </c>
      <c r="S3082">
        <v>4.3600000000000003</v>
      </c>
      <c r="T3082">
        <v>3.29</v>
      </c>
      <c r="U3082">
        <v>5.81</v>
      </c>
      <c r="V3082">
        <v>4.03</v>
      </c>
      <c r="W3082">
        <v>2000</v>
      </c>
      <c r="X3082">
        <f t="shared" si="95"/>
        <v>0</v>
      </c>
    </row>
    <row r="3083" spans="1:24" ht="12.75" hidden="1" customHeight="1" x14ac:dyDescent="0.45">
      <c r="A3083">
        <v>94</v>
      </c>
      <c r="B3083" t="s">
        <v>140</v>
      </c>
      <c r="C3083" t="s">
        <v>161</v>
      </c>
      <c r="D3083" s="2" t="str">
        <f t="shared" si="94"/>
        <v>Ball State2000</v>
      </c>
      <c r="F3083">
        <v>5</v>
      </c>
      <c r="G3083">
        <v>6</v>
      </c>
      <c r="H3083" s="2">
        <v>0</v>
      </c>
      <c r="I3083">
        <v>-6.87</v>
      </c>
      <c r="J3083">
        <v>-3.09</v>
      </c>
      <c r="K3083">
        <v>-9.9600000000000009</v>
      </c>
      <c r="L3083" s="2">
        <f>_xlfn.RANK.EQ(I3083, INDEX(CFB!$I$2:$I$1048576, MATCH(W3083, CFB!$W$2:$W$1048576, 0)):INDEX(CFB!$I$2:$I$1048576, MATCH(W3083, CFB!$W$2:$W$1048576, 0) + COUNTIF(CFB!$W$2:$W$1048576, W3083) - 1), 0)</f>
        <v>98</v>
      </c>
      <c r="M3083" s="2">
        <f>_xlfn.RANK.EQ(J3083, INDEX(CFB!$J$2:$J$1048576, MATCH(W3083, CFB!$W$2:$W$1048576, 0)):INDEX(CFB!$J$2:$J$1048576, MATCH(W3083, CFB!$W$2:$W$1048576, 0) + COUNTIF(CFB!$W$2:$W$1048576, W3083) - 1))</f>
        <v>80</v>
      </c>
      <c r="N3083" s="2">
        <f>RANK(K3083, INDEX(CFB!$K$2:$K$1048576, MATCH(W3083, CFB!$W$2:$W$1048576, 0)):INDEX(CFB!$K$2:$K$1048576, MATCH(W3083, CFB!$W$2:$W$1048576, 0) + COUNTIF(CFB!$W$2:$W$1048576, W3083) - 1))</f>
        <v>94</v>
      </c>
      <c r="O3083">
        <v>27.34</v>
      </c>
      <c r="P3083">
        <v>22.14</v>
      </c>
      <c r="Q3083">
        <v>7.34</v>
      </c>
      <c r="R3083">
        <v>5.99</v>
      </c>
      <c r="S3083">
        <v>3.76</v>
      </c>
      <c r="T3083">
        <v>4.1100000000000003</v>
      </c>
      <c r="U3083">
        <v>5.23</v>
      </c>
      <c r="V3083">
        <v>4.71</v>
      </c>
      <c r="W3083">
        <v>2000</v>
      </c>
      <c r="X3083">
        <f t="shared" si="95"/>
        <v>0</v>
      </c>
    </row>
    <row r="3084" spans="1:24" ht="12.75" hidden="1" customHeight="1" x14ac:dyDescent="0.45">
      <c r="A3084">
        <v>95</v>
      </c>
      <c r="B3084" t="s">
        <v>107</v>
      </c>
      <c r="C3084" t="s">
        <v>100</v>
      </c>
      <c r="D3084" s="2" t="str">
        <f t="shared" si="94"/>
        <v>Houston2000</v>
      </c>
      <c r="F3084">
        <v>3</v>
      </c>
      <c r="G3084">
        <v>8</v>
      </c>
      <c r="H3084" s="2">
        <v>0</v>
      </c>
      <c r="I3084">
        <v>-3.5</v>
      </c>
      <c r="J3084">
        <v>-7.17</v>
      </c>
      <c r="K3084">
        <v>-10.67</v>
      </c>
      <c r="L3084" s="2">
        <f>_xlfn.RANK.EQ(I3084, INDEX(CFB!$I$2:$I$1048576, MATCH(W3084, CFB!$W$2:$W$1048576, 0)):INDEX(CFB!$I$2:$I$1048576, MATCH(W3084, CFB!$W$2:$W$1048576, 0) + COUNTIF(CFB!$W$2:$W$1048576, W3084) - 1), 0)</f>
        <v>86</v>
      </c>
      <c r="M3084" s="2">
        <f>_xlfn.RANK.EQ(J3084, INDEX(CFB!$J$2:$J$1048576, MATCH(W3084, CFB!$W$2:$W$1048576, 0)):INDEX(CFB!$J$2:$J$1048576, MATCH(W3084, CFB!$W$2:$W$1048576, 0) + COUNTIF(CFB!$W$2:$W$1048576, W3084) - 1))</f>
        <v>98</v>
      </c>
      <c r="N3084" s="2">
        <f>RANK(K3084, INDEX(CFB!$K$2:$K$1048576, MATCH(W3084, CFB!$W$2:$W$1048576, 0)):INDEX(CFB!$K$2:$K$1048576, MATCH(W3084, CFB!$W$2:$W$1048576, 0) + COUNTIF(CFB!$W$2:$W$1048576, W3084) - 1))</f>
        <v>95</v>
      </c>
      <c r="O3084">
        <v>31.43</v>
      </c>
      <c r="P3084">
        <v>22.9</v>
      </c>
      <c r="Q3084">
        <v>7.9</v>
      </c>
      <c r="R3084">
        <v>5.68</v>
      </c>
      <c r="S3084">
        <v>3.07</v>
      </c>
      <c r="T3084">
        <v>2.97</v>
      </c>
      <c r="U3084">
        <v>5.86</v>
      </c>
      <c r="V3084">
        <v>3.96</v>
      </c>
      <c r="W3084">
        <v>2000</v>
      </c>
      <c r="X3084">
        <f t="shared" si="95"/>
        <v>0</v>
      </c>
    </row>
    <row r="3085" spans="1:24" ht="12.75" hidden="1" customHeight="1" x14ac:dyDescent="0.45">
      <c r="A3085">
        <v>96</v>
      </c>
      <c r="B3085" t="s">
        <v>137</v>
      </c>
      <c r="C3085" t="s">
        <v>12</v>
      </c>
      <c r="D3085" s="2" t="str">
        <f t="shared" si="94"/>
        <v>Louisiana Tech2000</v>
      </c>
      <c r="F3085">
        <v>3</v>
      </c>
      <c r="G3085">
        <v>9</v>
      </c>
      <c r="H3085" s="2">
        <v>0</v>
      </c>
      <c r="I3085">
        <v>-2.66</v>
      </c>
      <c r="J3085">
        <v>-8.06</v>
      </c>
      <c r="K3085">
        <v>-10.72</v>
      </c>
      <c r="L3085" s="2">
        <f>_xlfn.RANK.EQ(I3085, INDEX(CFB!$I$2:$I$1048576, MATCH(W3085, CFB!$W$2:$W$1048576, 0)):INDEX(CFB!$I$2:$I$1048576, MATCH(W3085, CFB!$W$2:$W$1048576, 0) + COUNTIF(CFB!$W$2:$W$1048576, W3085) - 1), 0)</f>
        <v>80</v>
      </c>
      <c r="M3085" s="2">
        <f>_xlfn.RANK.EQ(J3085, INDEX(CFB!$J$2:$J$1048576, MATCH(W3085, CFB!$W$2:$W$1048576, 0)):INDEX(CFB!$J$2:$J$1048576, MATCH(W3085, CFB!$W$2:$W$1048576, 0) + COUNTIF(CFB!$W$2:$W$1048576, W3085) - 1))</f>
        <v>102</v>
      </c>
      <c r="N3085" s="2">
        <f>RANK(K3085, INDEX(CFB!$K$2:$K$1048576, MATCH(W3085, CFB!$W$2:$W$1048576, 0)):INDEX(CFB!$K$2:$K$1048576, MATCH(W3085, CFB!$W$2:$W$1048576, 0) + COUNTIF(CFB!$W$2:$W$1048576, W3085) - 1))</f>
        <v>96</v>
      </c>
      <c r="O3085">
        <v>35.56</v>
      </c>
      <c r="P3085">
        <v>24.54</v>
      </c>
      <c r="Q3085">
        <v>8.2100000000000009</v>
      </c>
      <c r="R3085">
        <v>5.65</v>
      </c>
      <c r="S3085">
        <v>4.3099999999999996</v>
      </c>
      <c r="T3085">
        <v>4.67</v>
      </c>
      <c r="U3085">
        <v>6.74</v>
      </c>
      <c r="V3085">
        <v>4.8</v>
      </c>
      <c r="W3085">
        <v>2000</v>
      </c>
      <c r="X3085">
        <f t="shared" si="95"/>
        <v>0</v>
      </c>
    </row>
    <row r="3086" spans="1:24" ht="12.75" hidden="1" customHeight="1" x14ac:dyDescent="0.45">
      <c r="A3086">
        <v>97</v>
      </c>
      <c r="B3086" t="s">
        <v>133</v>
      </c>
      <c r="C3086" t="s">
        <v>184</v>
      </c>
      <c r="D3086" s="2" t="str">
        <f t="shared" si="94"/>
        <v>Utah State2000</v>
      </c>
      <c r="F3086">
        <v>5</v>
      </c>
      <c r="G3086">
        <v>6</v>
      </c>
      <c r="H3086" s="2">
        <v>0</v>
      </c>
      <c r="I3086">
        <v>-0.32</v>
      </c>
      <c r="J3086">
        <v>-10.84</v>
      </c>
      <c r="K3086">
        <v>-11.16</v>
      </c>
      <c r="L3086" s="2">
        <f>_xlfn.RANK.EQ(I3086, INDEX(CFB!$I$2:$I$1048576, MATCH(W3086, CFB!$W$2:$W$1048576, 0)):INDEX(CFB!$I$2:$I$1048576, MATCH(W3086, CFB!$W$2:$W$1048576, 0) + COUNTIF(CFB!$W$2:$W$1048576, W3086) - 1), 0)</f>
        <v>68</v>
      </c>
      <c r="M3086" s="2">
        <f>_xlfn.RANK.EQ(J3086, INDEX(CFB!$J$2:$J$1048576, MATCH(W3086, CFB!$W$2:$W$1048576, 0)):INDEX(CFB!$J$2:$J$1048576, MATCH(W3086, CFB!$W$2:$W$1048576, 0) + COUNTIF(CFB!$W$2:$W$1048576, W3086) - 1))</f>
        <v>114</v>
      </c>
      <c r="N3086" s="2">
        <f>RANK(K3086, INDEX(CFB!$K$2:$K$1048576, MATCH(W3086, CFB!$W$2:$W$1048576, 0)):INDEX(CFB!$K$2:$K$1048576, MATCH(W3086, CFB!$W$2:$W$1048576, 0) + COUNTIF(CFB!$W$2:$W$1048576, W3086) - 1))</f>
        <v>97</v>
      </c>
      <c r="O3086">
        <v>34.08</v>
      </c>
      <c r="P3086">
        <v>23.94</v>
      </c>
      <c r="Q3086">
        <v>7.84</v>
      </c>
      <c r="R3086">
        <v>6.6</v>
      </c>
      <c r="S3086">
        <v>4.34</v>
      </c>
      <c r="T3086">
        <v>4.2300000000000004</v>
      </c>
      <c r="U3086">
        <v>6.38</v>
      </c>
      <c r="V3086">
        <v>4.9800000000000004</v>
      </c>
      <c r="W3086">
        <v>2000</v>
      </c>
      <c r="X3086">
        <f t="shared" si="95"/>
        <v>0</v>
      </c>
    </row>
    <row r="3087" spans="1:24" ht="12.75" hidden="1" customHeight="1" x14ac:dyDescent="0.45">
      <c r="A3087">
        <v>98</v>
      </c>
      <c r="B3087" t="s">
        <v>45</v>
      </c>
      <c r="C3087" t="s">
        <v>181</v>
      </c>
      <c r="D3087" s="2" t="str">
        <f t="shared" si="94"/>
        <v>Baylor2000</v>
      </c>
      <c r="F3087">
        <v>2</v>
      </c>
      <c r="G3087">
        <v>9</v>
      </c>
      <c r="H3087" s="2">
        <v>0</v>
      </c>
      <c r="I3087">
        <v>-8.2799999999999994</v>
      </c>
      <c r="J3087">
        <v>-3.2</v>
      </c>
      <c r="K3087">
        <v>-11.48</v>
      </c>
      <c r="L3087" s="2">
        <f>_xlfn.RANK.EQ(I3087, INDEX(CFB!$I$2:$I$1048576, MATCH(W3087, CFB!$W$2:$W$1048576, 0)):INDEX(CFB!$I$2:$I$1048576, MATCH(W3087, CFB!$W$2:$W$1048576, 0) + COUNTIF(CFB!$W$2:$W$1048576, W3087) - 1), 0)</f>
        <v>104</v>
      </c>
      <c r="M3087" s="2">
        <f>_xlfn.RANK.EQ(J3087, INDEX(CFB!$J$2:$J$1048576, MATCH(W3087, CFB!$W$2:$W$1048576, 0)):INDEX(CFB!$J$2:$J$1048576, MATCH(W3087, CFB!$W$2:$W$1048576, 0) + COUNTIF(CFB!$W$2:$W$1048576, W3087) - 1))</f>
        <v>81</v>
      </c>
      <c r="N3087" s="2">
        <f>RANK(K3087, INDEX(CFB!$K$2:$K$1048576, MATCH(W3087, CFB!$W$2:$W$1048576, 0)):INDEX(CFB!$K$2:$K$1048576, MATCH(W3087, CFB!$W$2:$W$1048576, 0) + COUNTIF(CFB!$W$2:$W$1048576, W3087) - 1))</f>
        <v>98</v>
      </c>
      <c r="O3087">
        <v>28.28</v>
      </c>
      <c r="P3087">
        <v>21.15</v>
      </c>
      <c r="Q3087">
        <v>6.73</v>
      </c>
      <c r="R3087">
        <v>5.69</v>
      </c>
      <c r="S3087">
        <v>3.1</v>
      </c>
      <c r="T3087">
        <v>3.93</v>
      </c>
      <c r="U3087">
        <v>4.96</v>
      </c>
      <c r="V3087">
        <v>4.47</v>
      </c>
      <c r="W3087">
        <v>2000</v>
      </c>
      <c r="X3087">
        <f t="shared" si="95"/>
        <v>0</v>
      </c>
    </row>
    <row r="3088" spans="1:24" ht="12.75" hidden="1" customHeight="1" x14ac:dyDescent="0.45">
      <c r="A3088">
        <v>99</v>
      </c>
      <c r="B3088" t="s">
        <v>106</v>
      </c>
      <c r="C3088" t="s">
        <v>23</v>
      </c>
      <c r="D3088" s="2" t="str">
        <f t="shared" si="94"/>
        <v>Wake Forest2000</v>
      </c>
      <c r="F3088">
        <v>2</v>
      </c>
      <c r="G3088">
        <v>9</v>
      </c>
      <c r="H3088" s="2">
        <v>0</v>
      </c>
      <c r="I3088">
        <v>-6.45</v>
      </c>
      <c r="J3088">
        <v>-5.83</v>
      </c>
      <c r="K3088">
        <v>-12.27</v>
      </c>
      <c r="L3088" s="2">
        <f>_xlfn.RANK.EQ(I3088, INDEX(CFB!$I$2:$I$1048576, MATCH(W3088, CFB!$W$2:$W$1048576, 0)):INDEX(CFB!$I$2:$I$1048576, MATCH(W3088, CFB!$W$2:$W$1048576, 0) + COUNTIF(CFB!$W$2:$W$1048576, W3088) - 1), 0)</f>
        <v>96</v>
      </c>
      <c r="M3088" s="2">
        <f>_xlfn.RANK.EQ(J3088, INDEX(CFB!$J$2:$J$1048576, MATCH(W3088, CFB!$W$2:$W$1048576, 0)):INDEX(CFB!$J$2:$J$1048576, MATCH(W3088, CFB!$W$2:$W$1048576, 0) + COUNTIF(CFB!$W$2:$W$1048576, W3088) - 1))</f>
        <v>95</v>
      </c>
      <c r="N3088" s="2">
        <f>RANK(K3088, INDEX(CFB!$K$2:$K$1048576, MATCH(W3088, CFB!$W$2:$W$1048576, 0)):INDEX(CFB!$K$2:$K$1048576, MATCH(W3088, CFB!$W$2:$W$1048576, 0) + COUNTIF(CFB!$W$2:$W$1048576, W3088) - 1))</f>
        <v>99</v>
      </c>
      <c r="O3088">
        <v>28.8</v>
      </c>
      <c r="P3088">
        <v>21.41</v>
      </c>
      <c r="Q3088">
        <v>7.28</v>
      </c>
      <c r="R3088">
        <v>6.37</v>
      </c>
      <c r="S3088">
        <v>4.53</v>
      </c>
      <c r="T3088">
        <v>4.1399999999999997</v>
      </c>
      <c r="U3088">
        <v>5.77</v>
      </c>
      <c r="V3088">
        <v>4.82</v>
      </c>
      <c r="W3088">
        <v>2000</v>
      </c>
      <c r="X3088">
        <f t="shared" si="95"/>
        <v>0</v>
      </c>
    </row>
    <row r="3089" spans="1:24" ht="12.75" hidden="1" customHeight="1" x14ac:dyDescent="0.45">
      <c r="A3089">
        <v>100</v>
      </c>
      <c r="B3089" t="s">
        <v>126</v>
      </c>
      <c r="C3089" t="s">
        <v>178</v>
      </c>
      <c r="D3089" s="2" t="str">
        <f t="shared" si="94"/>
        <v>Hawaii2000</v>
      </c>
      <c r="F3089">
        <v>3</v>
      </c>
      <c r="G3089">
        <v>9</v>
      </c>
      <c r="H3089" s="2">
        <v>0</v>
      </c>
      <c r="I3089">
        <v>-1.18</v>
      </c>
      <c r="J3089">
        <v>-11.34</v>
      </c>
      <c r="K3089">
        <v>-12.52</v>
      </c>
      <c r="L3089" s="2">
        <f>_xlfn.RANK.EQ(I3089, INDEX(CFB!$I$2:$I$1048576, MATCH(W3089, CFB!$W$2:$W$1048576, 0)):INDEX(CFB!$I$2:$I$1048576, MATCH(W3089, CFB!$W$2:$W$1048576, 0) + COUNTIF(CFB!$W$2:$W$1048576, W3089) - 1), 0)</f>
        <v>72</v>
      </c>
      <c r="M3089" s="2">
        <f>_xlfn.RANK.EQ(J3089, INDEX(CFB!$J$2:$J$1048576, MATCH(W3089, CFB!$W$2:$W$1048576, 0)):INDEX(CFB!$J$2:$J$1048576, MATCH(W3089, CFB!$W$2:$W$1048576, 0) + COUNTIF(CFB!$W$2:$W$1048576, W3089) - 1))</f>
        <v>115</v>
      </c>
      <c r="N3089" s="2">
        <f>RANK(K3089, INDEX(CFB!$K$2:$K$1048576, MATCH(W3089, CFB!$W$2:$W$1048576, 0)):INDEX(CFB!$K$2:$K$1048576, MATCH(W3089, CFB!$W$2:$W$1048576, 0) + COUNTIF(CFB!$W$2:$W$1048576, W3089) - 1))</f>
        <v>100</v>
      </c>
      <c r="O3089">
        <v>33.840000000000003</v>
      </c>
      <c r="P3089">
        <v>24.75</v>
      </c>
      <c r="Q3089">
        <v>7.79</v>
      </c>
      <c r="R3089">
        <v>5.42</v>
      </c>
      <c r="S3089">
        <v>3.68</v>
      </c>
      <c r="T3089">
        <v>3.98</v>
      </c>
      <c r="U3089">
        <v>6.42</v>
      </c>
      <c r="V3089">
        <v>4.26</v>
      </c>
      <c r="W3089">
        <v>2000</v>
      </c>
      <c r="X3089">
        <f t="shared" si="95"/>
        <v>0</v>
      </c>
    </row>
    <row r="3090" spans="1:24" ht="12.75" hidden="1" customHeight="1" x14ac:dyDescent="0.45">
      <c r="A3090">
        <v>101</v>
      </c>
      <c r="B3090" t="s">
        <v>125</v>
      </c>
      <c r="C3090" t="s">
        <v>184</v>
      </c>
      <c r="D3090" s="2" t="str">
        <f t="shared" si="94"/>
        <v>Arkansas State2000</v>
      </c>
      <c r="F3090">
        <v>1</v>
      </c>
      <c r="G3090">
        <v>10</v>
      </c>
      <c r="H3090" s="2">
        <v>0</v>
      </c>
      <c r="I3090">
        <v>-2.94</v>
      </c>
      <c r="J3090">
        <v>-10.46</v>
      </c>
      <c r="K3090">
        <v>-13.4</v>
      </c>
      <c r="L3090" s="2">
        <f>_xlfn.RANK.EQ(I3090, INDEX(CFB!$I$2:$I$1048576, MATCH(W3090, CFB!$W$2:$W$1048576, 0)):INDEX(CFB!$I$2:$I$1048576, MATCH(W3090, CFB!$W$2:$W$1048576, 0) + COUNTIF(CFB!$W$2:$W$1048576, W3090) - 1), 0)</f>
        <v>82</v>
      </c>
      <c r="M3090" s="2">
        <f>_xlfn.RANK.EQ(J3090, INDEX(CFB!$J$2:$J$1048576, MATCH(W3090, CFB!$W$2:$W$1048576, 0)):INDEX(CFB!$J$2:$J$1048576, MATCH(W3090, CFB!$W$2:$W$1048576, 0) + COUNTIF(CFB!$W$2:$W$1048576, W3090) - 1))</f>
        <v>112</v>
      </c>
      <c r="N3090" s="2">
        <f>RANK(K3090, INDEX(CFB!$K$2:$K$1048576, MATCH(W3090, CFB!$W$2:$W$1048576, 0)):INDEX(CFB!$K$2:$K$1048576, MATCH(W3090, CFB!$W$2:$W$1048576, 0) + COUNTIF(CFB!$W$2:$W$1048576, W3090) - 1))</f>
        <v>101</v>
      </c>
      <c r="O3090">
        <v>32.799999999999997</v>
      </c>
      <c r="P3090">
        <v>25.97</v>
      </c>
      <c r="Q3090">
        <v>7.85</v>
      </c>
      <c r="R3090">
        <v>6.22</v>
      </c>
      <c r="S3090">
        <v>4.6399999999999997</v>
      </c>
      <c r="T3090">
        <v>4.16</v>
      </c>
      <c r="U3090">
        <v>6.29</v>
      </c>
      <c r="V3090">
        <v>4.83</v>
      </c>
      <c r="W3090">
        <v>2000</v>
      </c>
      <c r="X3090">
        <f t="shared" si="95"/>
        <v>0</v>
      </c>
    </row>
    <row r="3091" spans="1:24" ht="12.75" hidden="1" customHeight="1" x14ac:dyDescent="0.45">
      <c r="A3091">
        <v>102</v>
      </c>
      <c r="B3091" t="s">
        <v>113</v>
      </c>
      <c r="C3091" t="s">
        <v>184</v>
      </c>
      <c r="D3091" s="2" t="str">
        <f t="shared" si="94"/>
        <v>North Texas2000</v>
      </c>
      <c r="F3091">
        <v>3</v>
      </c>
      <c r="G3091">
        <v>8</v>
      </c>
      <c r="H3091" s="2">
        <v>0</v>
      </c>
      <c r="I3091">
        <v>-15.04</v>
      </c>
      <c r="J3091">
        <v>1.53</v>
      </c>
      <c r="K3091">
        <v>-13.51</v>
      </c>
      <c r="L3091" s="2">
        <f>_xlfn.RANK.EQ(I3091, INDEX(CFB!$I$2:$I$1048576, MATCH(W3091, CFB!$W$2:$W$1048576, 0)):INDEX(CFB!$I$2:$I$1048576, MATCH(W3091, CFB!$W$2:$W$1048576, 0) + COUNTIF(CFB!$W$2:$W$1048576, W3091) - 1), 0)</f>
        <v>115</v>
      </c>
      <c r="M3091" s="2">
        <f>_xlfn.RANK.EQ(J3091, INDEX(CFB!$J$2:$J$1048576, MATCH(W3091, CFB!$W$2:$W$1048576, 0)):INDEX(CFB!$J$2:$J$1048576, MATCH(W3091, CFB!$W$2:$W$1048576, 0) + COUNTIF(CFB!$W$2:$W$1048576, W3091) - 1))</f>
        <v>52</v>
      </c>
      <c r="N3091" s="2">
        <f>RANK(K3091, INDEX(CFB!$K$2:$K$1048576, MATCH(W3091, CFB!$W$2:$W$1048576, 0)):INDEX(CFB!$K$2:$K$1048576, MATCH(W3091, CFB!$W$2:$W$1048576, 0) + COUNTIF(CFB!$W$2:$W$1048576, W3091) - 1))</f>
        <v>102</v>
      </c>
      <c r="O3091">
        <v>21.21</v>
      </c>
      <c r="P3091">
        <v>17.03</v>
      </c>
      <c r="Q3091">
        <v>6.45</v>
      </c>
      <c r="R3091">
        <v>4.9800000000000004</v>
      </c>
      <c r="S3091">
        <v>3.59</v>
      </c>
      <c r="T3091">
        <v>3.96</v>
      </c>
      <c r="U3091">
        <v>4.7699999999999996</v>
      </c>
      <c r="V3091">
        <v>4.17</v>
      </c>
      <c r="W3091">
        <v>2000</v>
      </c>
      <c r="X3091">
        <f t="shared" si="95"/>
        <v>0</v>
      </c>
    </row>
    <row r="3092" spans="1:24" ht="12.75" hidden="1" customHeight="1" x14ac:dyDescent="0.45">
      <c r="A3092">
        <v>103</v>
      </c>
      <c r="B3092" t="s">
        <v>24</v>
      </c>
      <c r="C3092" t="s">
        <v>178</v>
      </c>
      <c r="D3092" s="2" t="str">
        <f t="shared" si="94"/>
        <v>SMU2000</v>
      </c>
      <c r="F3092">
        <v>3</v>
      </c>
      <c r="G3092">
        <v>9</v>
      </c>
      <c r="H3092" s="2">
        <v>0</v>
      </c>
      <c r="I3092">
        <v>-12.45</v>
      </c>
      <c r="J3092">
        <v>-1.31</v>
      </c>
      <c r="K3092">
        <v>-13.76</v>
      </c>
      <c r="L3092" s="2">
        <f>_xlfn.RANK.EQ(I3092, INDEX(CFB!$I$2:$I$1048576, MATCH(W3092, CFB!$W$2:$W$1048576, 0)):INDEX(CFB!$I$2:$I$1048576, MATCH(W3092, CFB!$W$2:$W$1048576, 0) + COUNTIF(CFB!$W$2:$W$1048576, W3092) - 1), 0)</f>
        <v>112</v>
      </c>
      <c r="M3092" s="2">
        <f>_xlfn.RANK.EQ(J3092, INDEX(CFB!$J$2:$J$1048576, MATCH(W3092, CFB!$W$2:$W$1048576, 0)):INDEX(CFB!$J$2:$J$1048576, MATCH(W3092, CFB!$W$2:$W$1048576, 0) + COUNTIF(CFB!$W$2:$W$1048576, W3092) - 1))</f>
        <v>70</v>
      </c>
      <c r="N3092" s="2">
        <f>RANK(K3092, INDEX(CFB!$K$2:$K$1048576, MATCH(W3092, CFB!$W$2:$W$1048576, 0)):INDEX(CFB!$K$2:$K$1048576, MATCH(W3092, CFB!$W$2:$W$1048576, 0) + COUNTIF(CFB!$W$2:$W$1048576, W3092) - 1))</f>
        <v>103</v>
      </c>
      <c r="O3092">
        <v>22.85</v>
      </c>
      <c r="P3092">
        <v>18.7</v>
      </c>
      <c r="Q3092">
        <v>7.34</v>
      </c>
      <c r="R3092">
        <v>6.13</v>
      </c>
      <c r="S3092">
        <v>3.25</v>
      </c>
      <c r="T3092">
        <v>3.75</v>
      </c>
      <c r="U3092">
        <v>5.44</v>
      </c>
      <c r="V3092">
        <v>4.59</v>
      </c>
      <c r="W3092">
        <v>2000</v>
      </c>
      <c r="X3092">
        <f t="shared" si="95"/>
        <v>0</v>
      </c>
    </row>
    <row r="3093" spans="1:24" ht="12.75" hidden="1" customHeight="1" x14ac:dyDescent="0.45">
      <c r="A3093">
        <v>104</v>
      </c>
      <c r="B3093" t="s">
        <v>60</v>
      </c>
      <c r="C3093" t="s">
        <v>23</v>
      </c>
      <c r="D3093" s="2" t="str">
        <f t="shared" si="94"/>
        <v>Duke2000</v>
      </c>
      <c r="F3093">
        <v>0</v>
      </c>
      <c r="G3093">
        <v>11</v>
      </c>
      <c r="H3093" s="2">
        <v>0</v>
      </c>
      <c r="I3093">
        <v>-8.16</v>
      </c>
      <c r="J3093">
        <v>-5.76</v>
      </c>
      <c r="K3093">
        <v>-13.91</v>
      </c>
      <c r="L3093" s="2">
        <f>_xlfn.RANK.EQ(I3093, INDEX(CFB!$I$2:$I$1048576, MATCH(W3093, CFB!$W$2:$W$1048576, 0)):INDEX(CFB!$I$2:$I$1048576, MATCH(W3093, CFB!$W$2:$W$1048576, 0) + COUNTIF(CFB!$W$2:$W$1048576, W3093) - 1), 0)</f>
        <v>102</v>
      </c>
      <c r="M3093" s="2">
        <f>_xlfn.RANK.EQ(J3093, INDEX(CFB!$J$2:$J$1048576, MATCH(W3093, CFB!$W$2:$W$1048576, 0)):INDEX(CFB!$J$2:$J$1048576, MATCH(W3093, CFB!$W$2:$W$1048576, 0) + COUNTIF(CFB!$W$2:$W$1048576, W3093) - 1))</f>
        <v>92</v>
      </c>
      <c r="N3093" s="2">
        <f>RANK(K3093, INDEX(CFB!$K$2:$K$1048576, MATCH(W3093, CFB!$W$2:$W$1048576, 0)):INDEX(CFB!$K$2:$K$1048576, MATCH(W3093, CFB!$W$2:$W$1048576, 0) + COUNTIF(CFB!$W$2:$W$1048576, W3093) - 1))</f>
        <v>104</v>
      </c>
      <c r="O3093">
        <v>28.52</v>
      </c>
      <c r="P3093">
        <v>23.91</v>
      </c>
      <c r="Q3093">
        <v>6.97</v>
      </c>
      <c r="R3093">
        <v>6.58</v>
      </c>
      <c r="S3093">
        <v>3.34</v>
      </c>
      <c r="T3093">
        <v>3.71</v>
      </c>
      <c r="U3093">
        <v>5.29</v>
      </c>
      <c r="V3093">
        <v>4.8600000000000003</v>
      </c>
      <c r="W3093">
        <v>2000</v>
      </c>
      <c r="X3093">
        <f t="shared" si="95"/>
        <v>0</v>
      </c>
    </row>
    <row r="3094" spans="1:24" ht="12.75" hidden="1" customHeight="1" x14ac:dyDescent="0.45">
      <c r="A3094">
        <v>105</v>
      </c>
      <c r="B3094" t="s">
        <v>80</v>
      </c>
      <c r="C3094" t="s">
        <v>162</v>
      </c>
      <c r="D3094" s="2" t="str">
        <f t="shared" si="94"/>
        <v>Bowling Green2000</v>
      </c>
      <c r="F3094">
        <v>2</v>
      </c>
      <c r="G3094">
        <v>9</v>
      </c>
      <c r="H3094" s="2">
        <v>0</v>
      </c>
      <c r="I3094">
        <v>-10.62</v>
      </c>
      <c r="J3094">
        <v>-3.33</v>
      </c>
      <c r="K3094">
        <v>-13.95</v>
      </c>
      <c r="L3094" s="2">
        <f>_xlfn.RANK.EQ(I3094, INDEX(CFB!$I$2:$I$1048576, MATCH(W3094, CFB!$W$2:$W$1048576, 0)):INDEX(CFB!$I$2:$I$1048576, MATCH(W3094, CFB!$W$2:$W$1048576, 0) + COUNTIF(CFB!$W$2:$W$1048576, W3094) - 1), 0)</f>
        <v>108</v>
      </c>
      <c r="M3094" s="2">
        <f>_xlfn.RANK.EQ(J3094, INDEX(CFB!$J$2:$J$1048576, MATCH(W3094, CFB!$W$2:$W$1048576, 0)):INDEX(CFB!$J$2:$J$1048576, MATCH(W3094, CFB!$W$2:$W$1048576, 0) + COUNTIF(CFB!$W$2:$W$1048576, W3094) - 1))</f>
        <v>83</v>
      </c>
      <c r="N3094" s="2">
        <f>RANK(K3094, INDEX(CFB!$K$2:$K$1048576, MATCH(W3094, CFB!$W$2:$W$1048576, 0)):INDEX(CFB!$K$2:$K$1048576, MATCH(W3094, CFB!$W$2:$W$1048576, 0) + COUNTIF(CFB!$W$2:$W$1048576, W3094) - 1))</f>
        <v>105</v>
      </c>
      <c r="O3094">
        <v>24.66</v>
      </c>
      <c r="P3094">
        <v>17.86</v>
      </c>
      <c r="Q3094">
        <v>6.51</v>
      </c>
      <c r="R3094">
        <v>5.54</v>
      </c>
      <c r="S3094">
        <v>2.96</v>
      </c>
      <c r="T3094">
        <v>2.85</v>
      </c>
      <c r="U3094">
        <v>4.5999999999999996</v>
      </c>
      <c r="V3094">
        <v>4</v>
      </c>
      <c r="W3094">
        <v>2000</v>
      </c>
      <c r="X3094">
        <f t="shared" si="95"/>
        <v>0</v>
      </c>
    </row>
    <row r="3095" spans="1:24" ht="12.75" hidden="1" customHeight="1" x14ac:dyDescent="0.45">
      <c r="A3095">
        <v>106</v>
      </c>
      <c r="B3095" t="s">
        <v>48</v>
      </c>
      <c r="C3095" t="s">
        <v>100</v>
      </c>
      <c r="D3095" s="2" t="str">
        <f t="shared" si="94"/>
        <v>Army2000</v>
      </c>
      <c r="F3095">
        <v>1</v>
      </c>
      <c r="G3095">
        <v>10</v>
      </c>
      <c r="H3095" s="2">
        <v>0</v>
      </c>
      <c r="I3095">
        <v>-5.72</v>
      </c>
      <c r="J3095">
        <v>-9.5399999999999991</v>
      </c>
      <c r="K3095">
        <v>-15.26</v>
      </c>
      <c r="L3095" s="2">
        <f>_xlfn.RANK.EQ(I3095, INDEX(CFB!$I$2:$I$1048576, MATCH(W3095, CFB!$W$2:$W$1048576, 0)):INDEX(CFB!$I$2:$I$1048576, MATCH(W3095, CFB!$W$2:$W$1048576, 0) + COUNTIF(CFB!$W$2:$W$1048576, W3095) - 1), 0)</f>
        <v>95</v>
      </c>
      <c r="M3095" s="2">
        <f>_xlfn.RANK.EQ(J3095, INDEX(CFB!$J$2:$J$1048576, MATCH(W3095, CFB!$W$2:$W$1048576, 0)):INDEX(CFB!$J$2:$J$1048576, MATCH(W3095, CFB!$W$2:$W$1048576, 0) + COUNTIF(CFB!$W$2:$W$1048576, W3095) - 1))</f>
        <v>108</v>
      </c>
      <c r="N3095" s="2">
        <f>RANK(K3095, INDEX(CFB!$K$2:$K$1048576, MATCH(W3095, CFB!$W$2:$W$1048576, 0)):INDEX(CFB!$K$2:$K$1048576, MATCH(W3095, CFB!$W$2:$W$1048576, 0) + COUNTIF(CFB!$W$2:$W$1048576, W3095) - 1))</f>
        <v>106</v>
      </c>
      <c r="O3095">
        <v>30.24</v>
      </c>
      <c r="P3095">
        <v>22.94</v>
      </c>
      <c r="Q3095">
        <v>6.19</v>
      </c>
      <c r="R3095">
        <v>6.41</v>
      </c>
      <c r="S3095">
        <v>4.53</v>
      </c>
      <c r="T3095">
        <v>3.94</v>
      </c>
      <c r="U3095">
        <v>5.46</v>
      </c>
      <c r="V3095">
        <v>4.75</v>
      </c>
      <c r="W3095">
        <v>2000</v>
      </c>
      <c r="X3095">
        <f t="shared" si="95"/>
        <v>0</v>
      </c>
    </row>
    <row r="3096" spans="1:24" ht="12.75" hidden="1" customHeight="1" x14ac:dyDescent="0.45">
      <c r="A3096">
        <v>107</v>
      </c>
      <c r="B3096" t="s">
        <v>51</v>
      </c>
      <c r="C3096" t="s">
        <v>12</v>
      </c>
      <c r="D3096" s="2" t="str">
        <f t="shared" si="94"/>
        <v>Navy2000</v>
      </c>
      <c r="F3096">
        <v>1</v>
      </c>
      <c r="G3096">
        <v>10</v>
      </c>
      <c r="H3096" s="2">
        <v>0</v>
      </c>
      <c r="I3096">
        <v>-7.33</v>
      </c>
      <c r="J3096">
        <v>-8.0299999999999994</v>
      </c>
      <c r="K3096">
        <v>-15.36</v>
      </c>
      <c r="L3096" s="2">
        <f>_xlfn.RANK.EQ(I3096, INDEX(CFB!$I$2:$I$1048576, MATCH(W3096, CFB!$W$2:$W$1048576, 0)):INDEX(CFB!$I$2:$I$1048576, MATCH(W3096, CFB!$W$2:$W$1048576, 0) + COUNTIF(CFB!$W$2:$W$1048576, W3096) - 1), 0)</f>
        <v>99</v>
      </c>
      <c r="M3096" s="2">
        <f>_xlfn.RANK.EQ(J3096, INDEX(CFB!$J$2:$J$1048576, MATCH(W3096, CFB!$W$2:$W$1048576, 0)):INDEX(CFB!$J$2:$J$1048576, MATCH(W3096, CFB!$W$2:$W$1048576, 0) + COUNTIF(CFB!$W$2:$W$1048576, W3096) - 1))</f>
        <v>100</v>
      </c>
      <c r="N3096" s="2">
        <f>RANK(K3096, INDEX(CFB!$K$2:$K$1048576, MATCH(W3096, CFB!$W$2:$W$1048576, 0)):INDEX(CFB!$K$2:$K$1048576, MATCH(W3096, CFB!$W$2:$W$1048576, 0) + COUNTIF(CFB!$W$2:$W$1048576, W3096) - 1))</f>
        <v>107</v>
      </c>
      <c r="O3096">
        <v>28.19</v>
      </c>
      <c r="P3096">
        <v>22.28</v>
      </c>
      <c r="Q3096">
        <v>7.69</v>
      </c>
      <c r="R3096">
        <v>7.37</v>
      </c>
      <c r="S3096">
        <v>4.1399999999999997</v>
      </c>
      <c r="T3096">
        <v>3.25</v>
      </c>
      <c r="U3096">
        <v>5.43</v>
      </c>
      <c r="V3096">
        <v>4.7699999999999996</v>
      </c>
      <c r="W3096">
        <v>2000</v>
      </c>
      <c r="X3096">
        <f t="shared" si="95"/>
        <v>0</v>
      </c>
    </row>
    <row r="3097" spans="1:24" ht="12.75" hidden="1" customHeight="1" x14ac:dyDescent="0.45">
      <c r="A3097">
        <v>108</v>
      </c>
      <c r="B3097" t="s">
        <v>134</v>
      </c>
      <c r="C3097" t="s">
        <v>161</v>
      </c>
      <c r="D3097" s="2" t="str">
        <f t="shared" si="94"/>
        <v>Eastern Michigan2000</v>
      </c>
      <c r="F3097">
        <v>3</v>
      </c>
      <c r="G3097">
        <v>8</v>
      </c>
      <c r="H3097" s="2">
        <v>0</v>
      </c>
      <c r="I3097">
        <v>-5.3</v>
      </c>
      <c r="J3097">
        <v>-10.11</v>
      </c>
      <c r="K3097">
        <v>-15.4</v>
      </c>
      <c r="L3097" s="2">
        <f>_xlfn.RANK.EQ(I3097, INDEX(CFB!$I$2:$I$1048576, MATCH(W3097, CFB!$W$2:$W$1048576, 0)):INDEX(CFB!$I$2:$I$1048576, MATCH(W3097, CFB!$W$2:$W$1048576, 0) + COUNTIF(CFB!$W$2:$W$1048576, W3097) - 1), 0)</f>
        <v>93</v>
      </c>
      <c r="M3097" s="2">
        <f>_xlfn.RANK.EQ(J3097, INDEX(CFB!$J$2:$J$1048576, MATCH(W3097, CFB!$W$2:$W$1048576, 0)):INDEX(CFB!$J$2:$J$1048576, MATCH(W3097, CFB!$W$2:$W$1048576, 0) + COUNTIF(CFB!$W$2:$W$1048576, W3097) - 1))</f>
        <v>110</v>
      </c>
      <c r="N3097" s="2">
        <f>RANK(K3097, INDEX(CFB!$K$2:$K$1048576, MATCH(W3097, CFB!$W$2:$W$1048576, 0)):INDEX(CFB!$K$2:$K$1048576, MATCH(W3097, CFB!$W$2:$W$1048576, 0) + COUNTIF(CFB!$W$2:$W$1048576, W3097) - 1))</f>
        <v>108</v>
      </c>
      <c r="O3097">
        <v>29.96</v>
      </c>
      <c r="P3097">
        <v>24.76</v>
      </c>
      <c r="Q3097">
        <v>7.19</v>
      </c>
      <c r="R3097">
        <v>6.28</v>
      </c>
      <c r="S3097">
        <v>3.56</v>
      </c>
      <c r="T3097">
        <v>4.24</v>
      </c>
      <c r="U3097">
        <v>5.59</v>
      </c>
      <c r="V3097">
        <v>4.8600000000000003</v>
      </c>
      <c r="W3097">
        <v>2000</v>
      </c>
      <c r="X3097">
        <f t="shared" si="95"/>
        <v>0</v>
      </c>
    </row>
    <row r="3098" spans="1:24" hidden="1" x14ac:dyDescent="0.45">
      <c r="A3098">
        <v>109</v>
      </c>
      <c r="B3098" t="s">
        <v>138</v>
      </c>
      <c r="C3098" t="s">
        <v>31</v>
      </c>
      <c r="D3098" s="2" t="str">
        <f t="shared" si="94"/>
        <v>Wyoming2000</v>
      </c>
      <c r="F3098">
        <v>1</v>
      </c>
      <c r="G3098">
        <v>10</v>
      </c>
      <c r="H3098" s="2">
        <v>0</v>
      </c>
      <c r="I3098">
        <v>-8.5</v>
      </c>
      <c r="J3098">
        <v>-8.3000000000000007</v>
      </c>
      <c r="K3098">
        <v>-16.79</v>
      </c>
      <c r="L3098" s="2">
        <f>_xlfn.RANK.EQ(I3098, INDEX(CFB!$I$2:$I$1048576, MATCH(W3098, CFB!$W$2:$W$1048576, 0)):INDEX(CFB!$I$2:$I$1048576, MATCH(W3098, CFB!$W$2:$W$1048576, 0) + COUNTIF(CFB!$W$2:$W$1048576, W3098) - 1), 0)</f>
        <v>106</v>
      </c>
      <c r="M3098" s="2">
        <f>_xlfn.RANK.EQ(J3098, INDEX(CFB!$J$2:$J$1048576, MATCH(W3098, CFB!$W$2:$W$1048576, 0)):INDEX(CFB!$J$2:$J$1048576, MATCH(W3098, CFB!$W$2:$W$1048576, 0) + COUNTIF(CFB!$W$2:$W$1048576, W3098) - 1))</f>
        <v>104</v>
      </c>
      <c r="N3098" s="2">
        <f>RANK(K3098, INDEX(CFB!$K$2:$K$1048576, MATCH(W3098, CFB!$W$2:$W$1048576, 0)):INDEX(CFB!$K$2:$K$1048576, MATCH(W3098, CFB!$W$2:$W$1048576, 0) + COUNTIF(CFB!$W$2:$W$1048576, W3098) - 1))</f>
        <v>109</v>
      </c>
      <c r="O3098">
        <v>27.75</v>
      </c>
      <c r="P3098">
        <v>26.83</v>
      </c>
      <c r="Q3098">
        <v>7.49</v>
      </c>
      <c r="R3098">
        <v>7.74</v>
      </c>
      <c r="S3098">
        <v>3.55</v>
      </c>
      <c r="T3098">
        <v>4.07</v>
      </c>
      <c r="U3098">
        <v>5.54</v>
      </c>
      <c r="V3098">
        <v>5.09</v>
      </c>
      <c r="W3098">
        <v>2000</v>
      </c>
      <c r="X3098">
        <f t="shared" si="95"/>
        <v>0</v>
      </c>
    </row>
    <row r="3099" spans="1:24" ht="12.75" hidden="1" customHeight="1" x14ac:dyDescent="0.45">
      <c r="A3099">
        <v>110</v>
      </c>
      <c r="B3099" t="s">
        <v>97</v>
      </c>
      <c r="C3099" t="s">
        <v>12</v>
      </c>
      <c r="D3099" s="2" t="str">
        <f t="shared" si="94"/>
        <v>Connecticut2000</v>
      </c>
      <c r="F3099">
        <v>3</v>
      </c>
      <c r="G3099">
        <v>8</v>
      </c>
      <c r="H3099" s="2">
        <v>0</v>
      </c>
      <c r="I3099">
        <v>-8.2899999999999991</v>
      </c>
      <c r="J3099">
        <v>-8.6199999999999992</v>
      </c>
      <c r="K3099">
        <v>-16.91</v>
      </c>
      <c r="L3099" s="2">
        <f>_xlfn.RANK.EQ(I3099, INDEX(CFB!$I$2:$I$1048576, MATCH(W3099, CFB!$W$2:$W$1048576, 0)):INDEX(CFB!$I$2:$I$1048576, MATCH(W3099, CFB!$W$2:$W$1048576, 0) + COUNTIF(CFB!$W$2:$W$1048576, W3099) - 1), 0)</f>
        <v>105</v>
      </c>
      <c r="M3099" s="2">
        <f>_xlfn.RANK.EQ(J3099, INDEX(CFB!$J$2:$J$1048576, MATCH(W3099, CFB!$W$2:$W$1048576, 0)):INDEX(CFB!$J$2:$J$1048576, MATCH(W3099, CFB!$W$2:$W$1048576, 0) + COUNTIF(CFB!$W$2:$W$1048576, W3099) - 1))</f>
        <v>105</v>
      </c>
      <c r="N3099" s="2">
        <f>RANK(K3099, INDEX(CFB!$K$2:$K$1048576, MATCH(W3099, CFB!$W$2:$W$1048576, 0)):INDEX(CFB!$K$2:$K$1048576, MATCH(W3099, CFB!$W$2:$W$1048576, 0) + COUNTIF(CFB!$W$2:$W$1048576, W3099) - 1))</f>
        <v>110</v>
      </c>
      <c r="O3099">
        <v>24.13</v>
      </c>
      <c r="P3099">
        <v>27.5</v>
      </c>
      <c r="Q3099">
        <v>7.34</v>
      </c>
      <c r="R3099">
        <v>6.5</v>
      </c>
      <c r="S3099">
        <v>2.76</v>
      </c>
      <c r="T3099">
        <v>4.37</v>
      </c>
      <c r="U3099">
        <v>5.42</v>
      </c>
      <c r="V3099">
        <v>5.04</v>
      </c>
      <c r="W3099">
        <v>2000</v>
      </c>
      <c r="X3099">
        <f t="shared" si="95"/>
        <v>0</v>
      </c>
    </row>
    <row r="3100" spans="1:24" ht="12.75" hidden="1" customHeight="1" x14ac:dyDescent="0.45">
      <c r="A3100">
        <v>111</v>
      </c>
      <c r="B3100" t="s">
        <v>139</v>
      </c>
      <c r="C3100" t="s">
        <v>161</v>
      </c>
      <c r="D3100" s="2" t="str">
        <f t="shared" si="94"/>
        <v>Central Michigan2000</v>
      </c>
      <c r="F3100">
        <v>2</v>
      </c>
      <c r="G3100">
        <v>9</v>
      </c>
      <c r="H3100" s="2">
        <v>0</v>
      </c>
      <c r="I3100">
        <v>-13.8</v>
      </c>
      <c r="J3100">
        <v>-3.86</v>
      </c>
      <c r="K3100">
        <v>-17.66</v>
      </c>
      <c r="L3100" s="2">
        <f>_xlfn.RANK.EQ(I3100, INDEX(CFB!$I$2:$I$1048576, MATCH(W3100, CFB!$W$2:$W$1048576, 0)):INDEX(CFB!$I$2:$I$1048576, MATCH(W3100, CFB!$W$2:$W$1048576, 0) + COUNTIF(CFB!$W$2:$W$1048576, W3100) - 1), 0)</f>
        <v>113</v>
      </c>
      <c r="M3100" s="2">
        <f>_xlfn.RANK.EQ(J3100, INDEX(CFB!$J$2:$J$1048576, MATCH(W3100, CFB!$W$2:$W$1048576, 0)):INDEX(CFB!$J$2:$J$1048576, MATCH(W3100, CFB!$W$2:$W$1048576, 0) + COUNTIF(CFB!$W$2:$W$1048576, W3100) - 1))</f>
        <v>86</v>
      </c>
      <c r="N3100" s="2">
        <f>RANK(K3100, INDEX(CFB!$K$2:$K$1048576, MATCH(W3100, CFB!$W$2:$W$1048576, 0)):INDEX(CFB!$K$2:$K$1048576, MATCH(W3100, CFB!$W$2:$W$1048576, 0) + COUNTIF(CFB!$W$2:$W$1048576, W3100) - 1))</f>
        <v>111</v>
      </c>
      <c r="O3100">
        <v>21.17</v>
      </c>
      <c r="P3100">
        <v>23.67</v>
      </c>
      <c r="Q3100">
        <v>6.7</v>
      </c>
      <c r="R3100">
        <v>4.79</v>
      </c>
      <c r="S3100">
        <v>3.01</v>
      </c>
      <c r="T3100">
        <v>4.4800000000000004</v>
      </c>
      <c r="U3100">
        <v>4.8600000000000003</v>
      </c>
      <c r="V3100">
        <v>4.43</v>
      </c>
      <c r="W3100">
        <v>2000</v>
      </c>
      <c r="X3100">
        <f t="shared" si="95"/>
        <v>0</v>
      </c>
    </row>
    <row r="3101" spans="1:24" ht="12.75" hidden="1" customHeight="1" x14ac:dyDescent="0.45">
      <c r="A3101">
        <v>112</v>
      </c>
      <c r="B3101" t="s">
        <v>130</v>
      </c>
      <c r="C3101" t="s">
        <v>178</v>
      </c>
      <c r="D3101" s="2" t="str">
        <f t="shared" si="94"/>
        <v>Nevada2000</v>
      </c>
      <c r="F3101">
        <v>2</v>
      </c>
      <c r="G3101">
        <v>10</v>
      </c>
      <c r="H3101" s="2">
        <v>0</v>
      </c>
      <c r="I3101">
        <v>-7.58</v>
      </c>
      <c r="J3101">
        <v>-11.36</v>
      </c>
      <c r="K3101">
        <v>-18.95</v>
      </c>
      <c r="L3101" s="2">
        <f>_xlfn.RANK.EQ(I3101, INDEX(CFB!$I$2:$I$1048576, MATCH(W3101, CFB!$W$2:$W$1048576, 0)):INDEX(CFB!$I$2:$I$1048576, MATCH(W3101, CFB!$W$2:$W$1048576, 0) + COUNTIF(CFB!$W$2:$W$1048576, W3101) - 1), 0)</f>
        <v>101</v>
      </c>
      <c r="M3101" s="2">
        <f>_xlfn.RANK.EQ(J3101, INDEX(CFB!$J$2:$J$1048576, MATCH(W3101, CFB!$W$2:$W$1048576, 0)):INDEX(CFB!$J$2:$J$1048576, MATCH(W3101, CFB!$W$2:$W$1048576, 0) + COUNTIF(CFB!$W$2:$W$1048576, W3101) - 1))</f>
        <v>116</v>
      </c>
      <c r="N3101" s="2">
        <f>RANK(K3101, INDEX(CFB!$K$2:$K$1048576, MATCH(W3101, CFB!$W$2:$W$1048576, 0)):INDEX(CFB!$K$2:$K$1048576, MATCH(W3101, CFB!$W$2:$W$1048576, 0) + COUNTIF(CFB!$W$2:$W$1048576, W3101) - 1))</f>
        <v>112</v>
      </c>
      <c r="O3101">
        <v>28.02</v>
      </c>
      <c r="P3101">
        <v>28.85</v>
      </c>
      <c r="Q3101">
        <v>7.7</v>
      </c>
      <c r="R3101">
        <v>5.54</v>
      </c>
      <c r="S3101">
        <v>2.3199999999999998</v>
      </c>
      <c r="T3101">
        <v>4.71</v>
      </c>
      <c r="U3101">
        <v>5.41</v>
      </c>
      <c r="V3101">
        <v>4.76</v>
      </c>
      <c r="W3101">
        <v>2000</v>
      </c>
      <c r="X3101">
        <f t="shared" si="95"/>
        <v>0</v>
      </c>
    </row>
    <row r="3102" spans="1:24" ht="12.75" hidden="1" customHeight="1" x14ac:dyDescent="0.45">
      <c r="A3102">
        <v>113</v>
      </c>
      <c r="B3102" t="s">
        <v>105</v>
      </c>
      <c r="C3102" t="s">
        <v>162</v>
      </c>
      <c r="D3102" s="2" t="str">
        <f t="shared" si="94"/>
        <v>Buffalo2000</v>
      </c>
      <c r="F3102">
        <v>2</v>
      </c>
      <c r="G3102">
        <v>9</v>
      </c>
      <c r="H3102" s="2">
        <v>0</v>
      </c>
      <c r="I3102">
        <v>-10.83</v>
      </c>
      <c r="J3102">
        <v>-10.18</v>
      </c>
      <c r="K3102">
        <v>-21.01</v>
      </c>
      <c r="L3102" s="2">
        <f>_xlfn.RANK.EQ(I3102, INDEX(CFB!$I$2:$I$1048576, MATCH(W3102, CFB!$W$2:$W$1048576, 0)):INDEX(CFB!$I$2:$I$1048576, MATCH(W3102, CFB!$W$2:$W$1048576, 0) + COUNTIF(CFB!$W$2:$W$1048576, W3102) - 1), 0)</f>
        <v>109</v>
      </c>
      <c r="M3102" s="2">
        <f>_xlfn.RANK.EQ(J3102, INDEX(CFB!$J$2:$J$1048576, MATCH(W3102, CFB!$W$2:$W$1048576, 0)):INDEX(CFB!$J$2:$J$1048576, MATCH(W3102, CFB!$W$2:$W$1048576, 0) + COUNTIF(CFB!$W$2:$W$1048576, W3102) - 1))</f>
        <v>111</v>
      </c>
      <c r="N3102" s="2">
        <f>RANK(K3102, INDEX(CFB!$K$2:$K$1048576, MATCH(W3102, CFB!$W$2:$W$1048576, 0)):INDEX(CFB!$K$2:$K$1048576, MATCH(W3102, CFB!$W$2:$W$1048576, 0) + COUNTIF(CFB!$W$2:$W$1048576, W3102) - 1))</f>
        <v>113</v>
      </c>
      <c r="O3102">
        <v>22.81</v>
      </c>
      <c r="P3102">
        <v>34.44</v>
      </c>
      <c r="Q3102">
        <v>6.9</v>
      </c>
      <c r="R3102">
        <v>7.84</v>
      </c>
      <c r="S3102">
        <v>3.41</v>
      </c>
      <c r="T3102">
        <v>4</v>
      </c>
      <c r="U3102">
        <v>5.15</v>
      </c>
      <c r="V3102">
        <v>5.16</v>
      </c>
      <c r="W3102">
        <v>2000</v>
      </c>
      <c r="X3102">
        <f t="shared" si="95"/>
        <v>0</v>
      </c>
    </row>
    <row r="3103" spans="1:24" ht="12.75" hidden="1" customHeight="1" x14ac:dyDescent="0.45">
      <c r="A3103">
        <v>114</v>
      </c>
      <c r="B3103" t="s">
        <v>77</v>
      </c>
      <c r="C3103" t="s">
        <v>12</v>
      </c>
      <c r="D3103" s="2" t="str">
        <f t="shared" si="94"/>
        <v>Louisiana2000</v>
      </c>
      <c r="F3103">
        <v>1</v>
      </c>
      <c r="G3103">
        <v>10</v>
      </c>
      <c r="H3103" s="2">
        <v>0</v>
      </c>
      <c r="I3103">
        <v>-11.21</v>
      </c>
      <c r="J3103">
        <v>-10.46</v>
      </c>
      <c r="K3103">
        <v>-21.67</v>
      </c>
      <c r="L3103" s="2">
        <f>_xlfn.RANK.EQ(I3103, INDEX(CFB!$I$2:$I$1048576, MATCH(W3103, CFB!$W$2:$W$1048576, 0)):INDEX(CFB!$I$2:$I$1048576, MATCH(W3103, CFB!$W$2:$W$1048576, 0) + COUNTIF(CFB!$W$2:$W$1048576, W3103) - 1), 0)</f>
        <v>111</v>
      </c>
      <c r="M3103" s="2">
        <f>_xlfn.RANK.EQ(J3103, INDEX(CFB!$J$2:$J$1048576, MATCH(W3103, CFB!$W$2:$W$1048576, 0)):INDEX(CFB!$J$2:$J$1048576, MATCH(W3103, CFB!$W$2:$W$1048576, 0) + COUNTIF(CFB!$W$2:$W$1048576, W3103) - 1))</f>
        <v>112</v>
      </c>
      <c r="N3103" s="2">
        <f>RANK(K3103, INDEX(CFB!$K$2:$K$1048576, MATCH(W3103, CFB!$W$2:$W$1048576, 0)):INDEX(CFB!$K$2:$K$1048576, MATCH(W3103, CFB!$W$2:$W$1048576, 0) + COUNTIF(CFB!$W$2:$W$1048576, W3103) - 1))</f>
        <v>114</v>
      </c>
      <c r="O3103">
        <v>21.21</v>
      </c>
      <c r="P3103">
        <v>26.18</v>
      </c>
      <c r="Q3103">
        <v>6.32</v>
      </c>
      <c r="R3103">
        <v>6.7</v>
      </c>
      <c r="S3103">
        <v>3.42</v>
      </c>
      <c r="T3103">
        <v>3.97</v>
      </c>
      <c r="U3103">
        <v>4.83</v>
      </c>
      <c r="V3103">
        <v>4.9800000000000004</v>
      </c>
      <c r="W3103">
        <v>2000</v>
      </c>
      <c r="X3103">
        <f t="shared" si="95"/>
        <v>0</v>
      </c>
    </row>
    <row r="3104" spans="1:24" ht="12.75" hidden="1" customHeight="1" x14ac:dyDescent="0.45">
      <c r="A3104">
        <v>115</v>
      </c>
      <c r="B3104" t="s">
        <v>153</v>
      </c>
      <c r="C3104" t="s">
        <v>162</v>
      </c>
      <c r="D3104" s="2" t="str">
        <f t="shared" si="94"/>
        <v>Kent State2000</v>
      </c>
      <c r="F3104">
        <v>1</v>
      </c>
      <c r="G3104">
        <v>10</v>
      </c>
      <c r="H3104" s="2">
        <v>0</v>
      </c>
      <c r="I3104">
        <v>-14.24</v>
      </c>
      <c r="J3104">
        <v>-7.85</v>
      </c>
      <c r="K3104">
        <v>-22.09</v>
      </c>
      <c r="L3104" s="2">
        <f>_xlfn.RANK.EQ(I3104, INDEX(CFB!$I$2:$I$1048576, MATCH(W3104, CFB!$W$2:$W$1048576, 0)):INDEX(CFB!$I$2:$I$1048576, MATCH(W3104, CFB!$W$2:$W$1048576, 0) + COUNTIF(CFB!$W$2:$W$1048576, W3104) - 1), 0)</f>
        <v>114</v>
      </c>
      <c r="M3104" s="2">
        <f>_xlfn.RANK.EQ(J3104, INDEX(CFB!$J$2:$J$1048576, MATCH(W3104, CFB!$W$2:$W$1048576, 0)):INDEX(CFB!$J$2:$J$1048576, MATCH(W3104, CFB!$W$2:$W$1048576, 0) + COUNTIF(CFB!$W$2:$W$1048576, W3104) - 1))</f>
        <v>99</v>
      </c>
      <c r="N3104" s="2">
        <f>RANK(K3104, INDEX(CFB!$K$2:$K$1048576, MATCH(W3104, CFB!$W$2:$W$1048576, 0)):INDEX(CFB!$K$2:$K$1048576, MATCH(W3104, CFB!$W$2:$W$1048576, 0) + COUNTIF(CFB!$W$2:$W$1048576, W3104) - 1))</f>
        <v>115</v>
      </c>
      <c r="O3104">
        <v>19.850000000000001</v>
      </c>
      <c r="P3104">
        <v>25.85</v>
      </c>
      <c r="Q3104">
        <v>6.03</v>
      </c>
      <c r="R3104">
        <v>6.98</v>
      </c>
      <c r="S3104">
        <v>3.47</v>
      </c>
      <c r="T3104">
        <v>3.4</v>
      </c>
      <c r="U3104">
        <v>4.76</v>
      </c>
      <c r="V3104">
        <v>4.7</v>
      </c>
      <c r="W3104">
        <v>2000</v>
      </c>
      <c r="X3104">
        <f t="shared" si="95"/>
        <v>0</v>
      </c>
    </row>
    <row r="3105" spans="1:24" ht="12.75" hidden="1" customHeight="1" x14ac:dyDescent="0.45">
      <c r="A3105">
        <v>116</v>
      </c>
      <c r="B3105" t="s">
        <v>123</v>
      </c>
      <c r="C3105" t="s">
        <v>12</v>
      </c>
      <c r="D3105" s="2" t="str">
        <f t="shared" si="94"/>
        <v>Louisiana-Monroe2000</v>
      </c>
      <c r="F3105">
        <v>1</v>
      </c>
      <c r="G3105">
        <v>10</v>
      </c>
      <c r="H3105" s="2">
        <v>0</v>
      </c>
      <c r="I3105">
        <v>-18.5</v>
      </c>
      <c r="J3105">
        <v>-8.0299999999999994</v>
      </c>
      <c r="K3105">
        <v>-26.52</v>
      </c>
      <c r="L3105" s="2">
        <f>_xlfn.RANK.EQ(I3105, INDEX(CFB!$I$2:$I$1048576, MATCH(W3105, CFB!$W$2:$W$1048576, 0)):INDEX(CFB!$I$2:$I$1048576, MATCH(W3105, CFB!$W$2:$W$1048576, 0) + COUNTIF(CFB!$W$2:$W$1048576, W3105) - 1), 0)</f>
        <v>116</v>
      </c>
      <c r="M3105" s="2">
        <f>_xlfn.RANK.EQ(J3105, INDEX(CFB!$J$2:$J$1048576, MATCH(W3105, CFB!$W$2:$W$1048576, 0)):INDEX(CFB!$J$2:$J$1048576, MATCH(W3105, CFB!$W$2:$W$1048576, 0) + COUNTIF(CFB!$W$2:$W$1048576, W3105) - 1))</f>
        <v>100</v>
      </c>
      <c r="N3105" s="2">
        <f>RANK(K3105, INDEX(CFB!$K$2:$K$1048576, MATCH(W3105, CFB!$W$2:$W$1048576, 0)):INDEX(CFB!$K$2:$K$1048576, MATCH(W3105, CFB!$W$2:$W$1048576, 0) + COUNTIF(CFB!$W$2:$W$1048576, W3105) - 1))</f>
        <v>116</v>
      </c>
      <c r="O3105">
        <v>15.91</v>
      </c>
      <c r="P3105">
        <v>30.68</v>
      </c>
      <c r="Q3105">
        <v>6.24</v>
      </c>
      <c r="R3105">
        <v>6.7</v>
      </c>
      <c r="S3105">
        <v>2.5</v>
      </c>
      <c r="T3105">
        <v>3.62</v>
      </c>
      <c r="U3105">
        <v>4.58</v>
      </c>
      <c r="V3105">
        <v>4.59</v>
      </c>
      <c r="W3105">
        <v>2000</v>
      </c>
      <c r="X3105">
        <f t="shared" si="95"/>
        <v>0</v>
      </c>
    </row>
    <row r="3106" spans="1:24" ht="12.75" hidden="1" customHeight="1" x14ac:dyDescent="0.45">
      <c r="A3106">
        <v>1</v>
      </c>
      <c r="B3106" t="s">
        <v>115</v>
      </c>
      <c r="C3106" t="s">
        <v>23</v>
      </c>
      <c r="D3106" s="2" t="str">
        <f t="shared" si="94"/>
        <v>Florida State1999</v>
      </c>
      <c r="E3106">
        <v>1</v>
      </c>
      <c r="F3106">
        <v>12</v>
      </c>
      <c r="G3106">
        <v>0</v>
      </c>
      <c r="H3106" s="2">
        <v>0</v>
      </c>
      <c r="I3106">
        <v>13.05</v>
      </c>
      <c r="J3106">
        <v>10.44</v>
      </c>
      <c r="K3106">
        <v>23.5</v>
      </c>
      <c r="L3106" s="2">
        <f>_xlfn.RANK.EQ(I3106, INDEX(CFB!$I$2:$I$1048576, MATCH(W3106, CFB!$W$2:$W$1048576, 0)):INDEX(CFB!$I$2:$I$1048576, MATCH(W3106, CFB!$W$2:$W$1048576, 0) + COUNTIF(CFB!$W$2:$W$1048576, W3106) - 1), 0)</f>
        <v>2</v>
      </c>
      <c r="M3106" s="2">
        <f>_xlfn.RANK.EQ(J3106, INDEX(CFB!$J$2:$J$1048576, MATCH(W3106, CFB!$W$2:$W$1048576, 0)):INDEX(CFB!$J$2:$J$1048576, MATCH(W3106, CFB!$W$2:$W$1048576, 0) + COUNTIF(CFB!$W$2:$W$1048576, W3106) - 1))</f>
        <v>8</v>
      </c>
      <c r="N3106" s="2">
        <f>RANK(K3106, INDEX(CFB!$K$2:$K$1048576, MATCH(W3106, CFB!$W$2:$W$1048576, 0)):INDEX(CFB!$K$2:$K$1048576, MATCH(W3106, CFB!$W$2:$W$1048576, 0) + COUNTIF(CFB!$W$2:$W$1048576, W3106) - 1))</f>
        <v>1</v>
      </c>
      <c r="O3106">
        <v>54</v>
      </c>
      <c r="P3106">
        <v>-0.28999999999999998</v>
      </c>
      <c r="W3106">
        <v>1999</v>
      </c>
      <c r="X3106">
        <f t="shared" si="95"/>
        <v>1</v>
      </c>
    </row>
    <row r="3107" spans="1:24" ht="12.75" hidden="1" customHeight="1" x14ac:dyDescent="0.45">
      <c r="A3107">
        <v>2</v>
      </c>
      <c r="B3107" t="s">
        <v>47</v>
      </c>
      <c r="C3107" t="s">
        <v>182</v>
      </c>
      <c r="D3107" s="2" t="str">
        <f t="shared" si="94"/>
        <v>Nebraska1999</v>
      </c>
      <c r="E3107">
        <v>3</v>
      </c>
      <c r="F3107">
        <v>12</v>
      </c>
      <c r="G3107">
        <v>1</v>
      </c>
      <c r="H3107" s="2">
        <v>0</v>
      </c>
      <c r="I3107">
        <v>8.99</v>
      </c>
      <c r="J3107">
        <v>12.16</v>
      </c>
      <c r="K3107">
        <v>21.15</v>
      </c>
      <c r="L3107" s="2">
        <f>_xlfn.RANK.EQ(I3107, INDEX(CFB!$I$2:$I$1048576, MATCH(W3107, CFB!$W$2:$W$1048576, 0)):INDEX(CFB!$I$2:$I$1048576, MATCH(W3107, CFB!$W$2:$W$1048576, 0) + COUNTIF(CFB!$W$2:$W$1048576, W3107) - 1), 0)</f>
        <v>9</v>
      </c>
      <c r="M3107" s="2">
        <f>_xlfn.RANK.EQ(J3107, INDEX(CFB!$J$2:$J$1048576, MATCH(W3107, CFB!$W$2:$W$1048576, 0)):INDEX(CFB!$J$2:$J$1048576, MATCH(W3107, CFB!$W$2:$W$1048576, 0) + COUNTIF(CFB!$W$2:$W$1048576, W3107) - 1))</f>
        <v>2</v>
      </c>
      <c r="N3107" s="2">
        <f>RANK(K3107, INDEX(CFB!$K$2:$K$1048576, MATCH(W3107, CFB!$W$2:$W$1048576, 0)):INDEX(CFB!$K$2:$K$1048576, MATCH(W3107, CFB!$W$2:$W$1048576, 0) + COUNTIF(CFB!$W$2:$W$1048576, W3107) - 1))</f>
        <v>2</v>
      </c>
      <c r="O3107">
        <v>50.77</v>
      </c>
      <c r="P3107">
        <v>-2.23</v>
      </c>
      <c r="W3107">
        <v>1999</v>
      </c>
      <c r="X3107">
        <f t="shared" si="95"/>
        <v>0</v>
      </c>
    </row>
    <row r="3108" spans="1:24" ht="12.75" hidden="1" customHeight="1" x14ac:dyDescent="0.45">
      <c r="A3108">
        <v>3</v>
      </c>
      <c r="B3108" t="s">
        <v>37</v>
      </c>
      <c r="C3108" t="s">
        <v>155</v>
      </c>
      <c r="D3108" s="2" t="str">
        <f t="shared" si="94"/>
        <v>Tennessee1999</v>
      </c>
      <c r="E3108">
        <v>9</v>
      </c>
      <c r="F3108">
        <v>9</v>
      </c>
      <c r="G3108">
        <v>3</v>
      </c>
      <c r="H3108" s="2">
        <v>0</v>
      </c>
      <c r="I3108">
        <v>9.7799999999999994</v>
      </c>
      <c r="J3108">
        <v>10.45</v>
      </c>
      <c r="K3108">
        <v>20.23</v>
      </c>
      <c r="L3108" s="2">
        <f>_xlfn.RANK.EQ(I3108, INDEX(CFB!$I$2:$I$1048576, MATCH(W3108, CFB!$W$2:$W$1048576, 0)):INDEX(CFB!$I$2:$I$1048576, MATCH(W3108, CFB!$W$2:$W$1048576, 0) + COUNTIF(CFB!$W$2:$W$1048576, W3108) - 1), 0)</f>
        <v>6</v>
      </c>
      <c r="M3108" s="2">
        <f>_xlfn.RANK.EQ(J3108, INDEX(CFB!$J$2:$J$1048576, MATCH(W3108, CFB!$W$2:$W$1048576, 0)):INDEX(CFB!$J$2:$J$1048576, MATCH(W3108, CFB!$W$2:$W$1048576, 0) + COUNTIF(CFB!$W$2:$W$1048576, W3108) - 1))</f>
        <v>7</v>
      </c>
      <c r="N3108" s="2">
        <f>RANK(K3108, INDEX(CFB!$K$2:$K$1048576, MATCH(W3108, CFB!$W$2:$W$1048576, 0)):INDEX(CFB!$K$2:$K$1048576, MATCH(W3108, CFB!$W$2:$W$1048576, 0) + COUNTIF(CFB!$W$2:$W$1048576, W3108) - 1))</f>
        <v>3</v>
      </c>
      <c r="O3108">
        <v>48.82</v>
      </c>
      <c r="P3108">
        <v>0.06</v>
      </c>
      <c r="W3108">
        <v>1999</v>
      </c>
      <c r="X3108">
        <f t="shared" si="95"/>
        <v>0</v>
      </c>
    </row>
    <row r="3109" spans="1:24" ht="12.75" hidden="1" customHeight="1" x14ac:dyDescent="0.45">
      <c r="A3109">
        <v>4</v>
      </c>
      <c r="B3109" t="s">
        <v>33</v>
      </c>
      <c r="C3109" t="s">
        <v>179</v>
      </c>
      <c r="D3109" s="2" t="str">
        <f t="shared" si="94"/>
        <v>Virginia Tech1999</v>
      </c>
      <c r="E3109">
        <v>2</v>
      </c>
      <c r="F3109">
        <v>11</v>
      </c>
      <c r="G3109">
        <v>1</v>
      </c>
      <c r="H3109" s="2">
        <v>0</v>
      </c>
      <c r="I3109">
        <v>7.49</v>
      </c>
      <c r="J3109">
        <v>11.17</v>
      </c>
      <c r="K3109">
        <v>18.66</v>
      </c>
      <c r="L3109" s="2">
        <f>_xlfn.RANK.EQ(I3109, INDEX(CFB!$I$2:$I$1048576, MATCH(W3109, CFB!$W$2:$W$1048576, 0)):INDEX(CFB!$I$2:$I$1048576, MATCH(W3109, CFB!$W$2:$W$1048576, 0) + COUNTIF(CFB!$W$2:$W$1048576, W3109) - 1), 0)</f>
        <v>14</v>
      </c>
      <c r="M3109" s="2">
        <f>_xlfn.RANK.EQ(J3109, INDEX(CFB!$J$2:$J$1048576, MATCH(W3109, CFB!$W$2:$W$1048576, 0)):INDEX(CFB!$J$2:$J$1048576, MATCH(W3109, CFB!$W$2:$W$1048576, 0) + COUNTIF(CFB!$W$2:$W$1048576, W3109) - 1))</f>
        <v>4</v>
      </c>
      <c r="N3109" s="2">
        <f>RANK(K3109, INDEX(CFB!$K$2:$K$1048576, MATCH(W3109, CFB!$W$2:$W$1048576, 0)):INDEX(CFB!$K$2:$K$1048576, MATCH(W3109, CFB!$W$2:$W$1048576, 0) + COUNTIF(CFB!$W$2:$W$1048576, W3109) - 1))</f>
        <v>4</v>
      </c>
      <c r="O3109">
        <v>53.14</v>
      </c>
      <c r="P3109">
        <v>0.62</v>
      </c>
      <c r="W3109">
        <v>1999</v>
      </c>
      <c r="X3109">
        <f t="shared" si="95"/>
        <v>0</v>
      </c>
    </row>
    <row r="3110" spans="1:24" ht="12.75" hidden="1" customHeight="1" x14ac:dyDescent="0.45">
      <c r="A3110">
        <v>5</v>
      </c>
      <c r="B3110" t="s">
        <v>16</v>
      </c>
      <c r="C3110" t="s">
        <v>10</v>
      </c>
      <c r="D3110" s="2" t="str">
        <f t="shared" si="94"/>
        <v>Penn State1999</v>
      </c>
      <c r="E3110">
        <v>11</v>
      </c>
      <c r="F3110">
        <v>10</v>
      </c>
      <c r="G3110">
        <v>3</v>
      </c>
      <c r="H3110" s="2">
        <v>0</v>
      </c>
      <c r="I3110">
        <v>8.56</v>
      </c>
      <c r="J3110">
        <v>9.23</v>
      </c>
      <c r="K3110">
        <v>17.79</v>
      </c>
      <c r="L3110" s="2">
        <f>_xlfn.RANK.EQ(I3110, INDEX(CFB!$I$2:$I$1048576, MATCH(W3110, CFB!$W$2:$W$1048576, 0)):INDEX(CFB!$I$2:$I$1048576, MATCH(W3110, CFB!$W$2:$W$1048576, 0) + COUNTIF(CFB!$W$2:$W$1048576, W3110) - 1), 0)</f>
        <v>11</v>
      </c>
      <c r="M3110" s="2">
        <f>_xlfn.RANK.EQ(J3110, INDEX(CFB!$J$2:$J$1048576, MATCH(W3110, CFB!$W$2:$W$1048576, 0)):INDEX(CFB!$J$2:$J$1048576, MATCH(W3110, CFB!$W$2:$W$1048576, 0) + COUNTIF(CFB!$W$2:$W$1048576, W3110) - 1))</f>
        <v>11</v>
      </c>
      <c r="N3110" s="2">
        <f>RANK(K3110, INDEX(CFB!$K$2:$K$1048576, MATCH(W3110, CFB!$W$2:$W$1048576, 0)):INDEX(CFB!$K$2:$K$1048576, MATCH(W3110, CFB!$W$2:$W$1048576, 0) + COUNTIF(CFB!$W$2:$W$1048576, W3110) - 1))</f>
        <v>5</v>
      </c>
      <c r="O3110">
        <v>47.71</v>
      </c>
      <c r="P3110">
        <v>1</v>
      </c>
      <c r="W3110">
        <v>1999</v>
      </c>
      <c r="X3110">
        <f t="shared" si="95"/>
        <v>0</v>
      </c>
    </row>
    <row r="3111" spans="1:24" ht="12.75" hidden="1" customHeight="1" x14ac:dyDescent="0.45">
      <c r="A3111">
        <v>6</v>
      </c>
      <c r="B3111" t="s">
        <v>18</v>
      </c>
      <c r="C3111" t="s">
        <v>157</v>
      </c>
      <c r="D3111" s="2" t="str">
        <f t="shared" si="94"/>
        <v>Alabama1999</v>
      </c>
      <c r="E3111">
        <v>8</v>
      </c>
      <c r="F3111">
        <v>10</v>
      </c>
      <c r="G3111">
        <v>3</v>
      </c>
      <c r="H3111" s="2">
        <v>0</v>
      </c>
      <c r="I3111">
        <v>10.69</v>
      </c>
      <c r="J3111">
        <v>6.5</v>
      </c>
      <c r="K3111">
        <v>17.190000000000001</v>
      </c>
      <c r="L3111" s="2">
        <f>_xlfn.RANK.EQ(I3111, INDEX(CFB!$I$2:$I$1048576, MATCH(W3111, CFB!$W$2:$W$1048576, 0)):INDEX(CFB!$I$2:$I$1048576, MATCH(W3111, CFB!$W$2:$W$1048576, 0) + COUNTIF(CFB!$W$2:$W$1048576, W3111) - 1), 0)</f>
        <v>5</v>
      </c>
      <c r="M3111" s="2">
        <f>_xlfn.RANK.EQ(J3111, INDEX(CFB!$J$2:$J$1048576, MATCH(W3111, CFB!$W$2:$W$1048576, 0)):INDEX(CFB!$J$2:$J$1048576, MATCH(W3111, CFB!$W$2:$W$1048576, 0) + COUNTIF(CFB!$W$2:$W$1048576, W3111) - 1))</f>
        <v>18</v>
      </c>
      <c r="N3111" s="2">
        <f>RANK(K3111, INDEX(CFB!$K$2:$K$1048576, MATCH(W3111, CFB!$W$2:$W$1048576, 0)):INDEX(CFB!$K$2:$K$1048576, MATCH(W3111, CFB!$W$2:$W$1048576, 0) + COUNTIF(CFB!$W$2:$W$1048576, W3111) - 1))</f>
        <v>6</v>
      </c>
      <c r="O3111">
        <v>48.64</v>
      </c>
      <c r="P3111">
        <v>3.55</v>
      </c>
      <c r="W3111">
        <v>1999</v>
      </c>
      <c r="X3111">
        <f t="shared" si="95"/>
        <v>0</v>
      </c>
    </row>
    <row r="3112" spans="1:24" ht="12.75" hidden="1" customHeight="1" x14ac:dyDescent="0.45">
      <c r="A3112">
        <v>7</v>
      </c>
      <c r="B3112" t="s">
        <v>44</v>
      </c>
      <c r="C3112" t="s">
        <v>10</v>
      </c>
      <c r="D3112" s="2" t="str">
        <f t="shared" si="94"/>
        <v>Michigan1999</v>
      </c>
      <c r="E3112">
        <v>5</v>
      </c>
      <c r="F3112">
        <v>10</v>
      </c>
      <c r="G3112">
        <v>2</v>
      </c>
      <c r="H3112" s="2">
        <v>0</v>
      </c>
      <c r="I3112">
        <v>9.7200000000000006</v>
      </c>
      <c r="J3112">
        <v>7.05</v>
      </c>
      <c r="K3112">
        <v>16.77</v>
      </c>
      <c r="L3112" s="2">
        <f>_xlfn.RANK.EQ(I3112, INDEX(CFB!$I$2:$I$1048576, MATCH(W3112, CFB!$W$2:$W$1048576, 0)):INDEX(CFB!$I$2:$I$1048576, MATCH(W3112, CFB!$W$2:$W$1048576, 0) + COUNTIF(CFB!$W$2:$W$1048576, W3112) - 1), 0)</f>
        <v>7</v>
      </c>
      <c r="M3112" s="2">
        <f>_xlfn.RANK.EQ(J3112, INDEX(CFB!$J$2:$J$1048576, MATCH(W3112, CFB!$W$2:$W$1048576, 0)):INDEX(CFB!$J$2:$J$1048576, MATCH(W3112, CFB!$W$2:$W$1048576, 0) + COUNTIF(CFB!$W$2:$W$1048576, W3112) - 1))</f>
        <v>17</v>
      </c>
      <c r="N3112" s="2">
        <f>RANK(K3112, INDEX(CFB!$K$2:$K$1048576, MATCH(W3112, CFB!$W$2:$W$1048576, 0)):INDEX(CFB!$K$2:$K$1048576, MATCH(W3112, CFB!$W$2:$W$1048576, 0) + COUNTIF(CFB!$W$2:$W$1048576, W3112) - 1))</f>
        <v>7</v>
      </c>
      <c r="O3112">
        <v>47.75</v>
      </c>
      <c r="P3112">
        <v>3.34</v>
      </c>
      <c r="W3112">
        <v>1999</v>
      </c>
      <c r="X3112">
        <f t="shared" si="95"/>
        <v>0</v>
      </c>
    </row>
    <row r="3113" spans="1:24" ht="12.75" hidden="1" customHeight="1" x14ac:dyDescent="0.45">
      <c r="A3113">
        <v>8</v>
      </c>
      <c r="B3113" t="s">
        <v>35</v>
      </c>
      <c r="C3113" t="s">
        <v>155</v>
      </c>
      <c r="D3113" s="2" t="str">
        <f t="shared" si="94"/>
        <v>Florida1999</v>
      </c>
      <c r="E3113">
        <v>12</v>
      </c>
      <c r="F3113">
        <v>9</v>
      </c>
      <c r="G3113">
        <v>4</v>
      </c>
      <c r="H3113" s="2">
        <v>0</v>
      </c>
      <c r="I3113">
        <v>9.33</v>
      </c>
      <c r="J3113">
        <v>6.23</v>
      </c>
      <c r="K3113">
        <v>15.55</v>
      </c>
      <c r="L3113" s="2">
        <f>_xlfn.RANK.EQ(I3113, INDEX(CFB!$I$2:$I$1048576, MATCH(W3113, CFB!$W$2:$W$1048576, 0)):INDEX(CFB!$I$2:$I$1048576, MATCH(W3113, CFB!$W$2:$W$1048576, 0) + COUNTIF(CFB!$W$2:$W$1048576, W3113) - 1), 0)</f>
        <v>8</v>
      </c>
      <c r="M3113" s="2">
        <f>_xlfn.RANK.EQ(J3113, INDEX(CFB!$J$2:$J$1048576, MATCH(W3113, CFB!$W$2:$W$1048576, 0)):INDEX(CFB!$J$2:$J$1048576, MATCH(W3113, CFB!$W$2:$W$1048576, 0) + COUNTIF(CFB!$W$2:$W$1048576, W3113) - 1))</f>
        <v>19</v>
      </c>
      <c r="N3113" s="2">
        <f>RANK(K3113, INDEX(CFB!$K$2:$K$1048576, MATCH(W3113, CFB!$W$2:$W$1048576, 0)):INDEX(CFB!$K$2:$K$1048576, MATCH(W3113, CFB!$W$2:$W$1048576, 0) + COUNTIF(CFB!$W$2:$W$1048576, W3113) - 1))</f>
        <v>8</v>
      </c>
      <c r="O3113">
        <v>48.12</v>
      </c>
      <c r="P3113">
        <v>4.4800000000000004</v>
      </c>
      <c r="W3113">
        <v>1999</v>
      </c>
      <c r="X3113">
        <f t="shared" si="95"/>
        <v>0</v>
      </c>
    </row>
    <row r="3114" spans="1:24" ht="12.75" hidden="1" customHeight="1" x14ac:dyDescent="0.45">
      <c r="A3114">
        <v>9</v>
      </c>
      <c r="B3114" t="s">
        <v>41</v>
      </c>
      <c r="C3114" t="s">
        <v>182</v>
      </c>
      <c r="D3114" s="2" t="str">
        <f t="shared" si="94"/>
        <v>Kansas State1999</v>
      </c>
      <c r="E3114">
        <v>6</v>
      </c>
      <c r="F3114">
        <v>11</v>
      </c>
      <c r="G3114">
        <v>1</v>
      </c>
      <c r="H3114" s="2">
        <v>0</v>
      </c>
      <c r="I3114">
        <v>4.22</v>
      </c>
      <c r="J3114">
        <v>10.89</v>
      </c>
      <c r="K3114">
        <v>15.11</v>
      </c>
      <c r="L3114" s="2">
        <f>_xlfn.RANK.EQ(I3114, INDEX(CFB!$I$2:$I$1048576, MATCH(W3114, CFB!$W$2:$W$1048576, 0)):INDEX(CFB!$I$2:$I$1048576, MATCH(W3114, CFB!$W$2:$W$1048576, 0) + COUNTIF(CFB!$W$2:$W$1048576, W3114) - 1), 0)</f>
        <v>32</v>
      </c>
      <c r="M3114" s="2">
        <f>_xlfn.RANK.EQ(J3114, INDEX(CFB!$J$2:$J$1048576, MATCH(W3114, CFB!$W$2:$W$1048576, 0)):INDEX(CFB!$J$2:$J$1048576, MATCH(W3114, CFB!$W$2:$W$1048576, 0) + COUNTIF(CFB!$W$2:$W$1048576, W3114) - 1))</f>
        <v>5</v>
      </c>
      <c r="N3114" s="2">
        <f>RANK(K3114, INDEX(CFB!$K$2:$K$1048576, MATCH(W3114, CFB!$W$2:$W$1048576, 0)):INDEX(CFB!$K$2:$K$1048576, MATCH(W3114, CFB!$W$2:$W$1048576, 0) + COUNTIF(CFB!$W$2:$W$1048576, W3114) - 1))</f>
        <v>9</v>
      </c>
      <c r="O3114">
        <v>49.82</v>
      </c>
      <c r="P3114">
        <v>1.03</v>
      </c>
      <c r="W3114">
        <v>1999</v>
      </c>
      <c r="X3114">
        <f t="shared" si="95"/>
        <v>0</v>
      </c>
    </row>
    <row r="3115" spans="1:24" ht="12.75" hidden="1" customHeight="1" x14ac:dyDescent="0.45">
      <c r="A3115">
        <v>10</v>
      </c>
      <c r="B3115" t="s">
        <v>95</v>
      </c>
      <c r="C3115" t="s">
        <v>10</v>
      </c>
      <c r="D3115" s="2" t="str">
        <f t="shared" si="94"/>
        <v>Michigan State1999</v>
      </c>
      <c r="E3115">
        <v>7</v>
      </c>
      <c r="F3115">
        <v>10</v>
      </c>
      <c r="G3115">
        <v>2</v>
      </c>
      <c r="H3115" s="2">
        <v>0</v>
      </c>
      <c r="I3115">
        <v>7.19</v>
      </c>
      <c r="J3115">
        <v>7.76</v>
      </c>
      <c r="K3115">
        <v>14.95</v>
      </c>
      <c r="L3115" s="2">
        <f>_xlfn.RANK.EQ(I3115, INDEX(CFB!$I$2:$I$1048576, MATCH(W3115, CFB!$W$2:$W$1048576, 0)):INDEX(CFB!$I$2:$I$1048576, MATCH(W3115, CFB!$W$2:$W$1048576, 0) + COUNTIF(CFB!$W$2:$W$1048576, W3115) - 1), 0)</f>
        <v>15</v>
      </c>
      <c r="M3115" s="2">
        <f>_xlfn.RANK.EQ(J3115, INDEX(CFB!$J$2:$J$1048576, MATCH(W3115, CFB!$W$2:$W$1048576, 0)):INDEX(CFB!$J$2:$J$1048576, MATCH(W3115, CFB!$W$2:$W$1048576, 0) + COUNTIF(CFB!$W$2:$W$1048576, W3115) - 1))</f>
        <v>15</v>
      </c>
      <c r="N3115" s="2">
        <f>RANK(K3115, INDEX(CFB!$K$2:$K$1048576, MATCH(W3115, CFB!$W$2:$W$1048576, 0)):INDEX(CFB!$K$2:$K$1048576, MATCH(W3115, CFB!$W$2:$W$1048576, 0) + COUNTIF(CFB!$W$2:$W$1048576, W3115) - 1))</f>
        <v>10</v>
      </c>
      <c r="O3115">
        <v>48.65</v>
      </c>
      <c r="P3115">
        <v>3.63</v>
      </c>
      <c r="W3115">
        <v>1999</v>
      </c>
      <c r="X3115">
        <f t="shared" si="95"/>
        <v>0</v>
      </c>
    </row>
    <row r="3116" spans="1:24" ht="12.75" hidden="1" customHeight="1" x14ac:dyDescent="0.45">
      <c r="A3116">
        <v>11</v>
      </c>
      <c r="B3116" t="s">
        <v>72</v>
      </c>
      <c r="C3116" t="s">
        <v>10</v>
      </c>
      <c r="D3116" s="2" t="str">
        <f t="shared" si="94"/>
        <v>Wisconsin1999</v>
      </c>
      <c r="E3116">
        <v>4</v>
      </c>
      <c r="F3116">
        <v>10</v>
      </c>
      <c r="G3116">
        <v>2</v>
      </c>
      <c r="H3116" s="2">
        <v>0</v>
      </c>
      <c r="I3116">
        <v>2.69</v>
      </c>
      <c r="J3116">
        <v>12.19</v>
      </c>
      <c r="K3116">
        <v>14.88</v>
      </c>
      <c r="L3116" s="2">
        <f>_xlfn.RANK.EQ(I3116, INDEX(CFB!$I$2:$I$1048576, MATCH(W3116, CFB!$W$2:$W$1048576, 0)):INDEX(CFB!$I$2:$I$1048576, MATCH(W3116, CFB!$W$2:$W$1048576, 0) + COUNTIF(CFB!$W$2:$W$1048576, W3116) - 1), 0)</f>
        <v>39</v>
      </c>
      <c r="M3116" s="2">
        <f>_xlfn.RANK.EQ(J3116, INDEX(CFB!$J$2:$J$1048576, MATCH(W3116, CFB!$W$2:$W$1048576, 0)):INDEX(CFB!$J$2:$J$1048576, MATCH(W3116, CFB!$W$2:$W$1048576, 0) + COUNTIF(CFB!$W$2:$W$1048576, W3116) - 1))</f>
        <v>1</v>
      </c>
      <c r="N3116" s="2">
        <f>RANK(K3116, INDEX(CFB!$K$2:$K$1048576, MATCH(W3116, CFB!$W$2:$W$1048576, 0)):INDEX(CFB!$K$2:$K$1048576, MATCH(W3116, CFB!$W$2:$W$1048576, 0) + COUNTIF(CFB!$W$2:$W$1048576, W3116) - 1))</f>
        <v>11</v>
      </c>
      <c r="O3116">
        <v>46.76</v>
      </c>
      <c r="P3116">
        <v>-0.65</v>
      </c>
      <c r="W3116">
        <v>1999</v>
      </c>
      <c r="X3116">
        <f t="shared" si="95"/>
        <v>0</v>
      </c>
    </row>
    <row r="3117" spans="1:24" ht="12.75" hidden="1" customHeight="1" x14ac:dyDescent="0.45">
      <c r="A3117">
        <v>12</v>
      </c>
      <c r="B3117" t="s">
        <v>22</v>
      </c>
      <c r="C3117" t="s">
        <v>179</v>
      </c>
      <c r="D3117" s="2" t="str">
        <f t="shared" si="94"/>
        <v>Miami (FL)1999</v>
      </c>
      <c r="E3117">
        <v>15</v>
      </c>
      <c r="F3117">
        <v>9</v>
      </c>
      <c r="G3117">
        <v>4</v>
      </c>
      <c r="H3117" s="2">
        <v>0</v>
      </c>
      <c r="I3117">
        <v>2.58</v>
      </c>
      <c r="J3117">
        <v>9.9700000000000006</v>
      </c>
      <c r="K3117">
        <v>12.55</v>
      </c>
      <c r="L3117" s="2">
        <f>_xlfn.RANK.EQ(I3117, INDEX(CFB!$I$2:$I$1048576, MATCH(W3117, CFB!$W$2:$W$1048576, 0)):INDEX(CFB!$I$2:$I$1048576, MATCH(W3117, CFB!$W$2:$W$1048576, 0) + COUNTIF(CFB!$W$2:$W$1048576, W3117) - 1), 0)</f>
        <v>41</v>
      </c>
      <c r="M3117" s="2">
        <f>_xlfn.RANK.EQ(J3117, INDEX(CFB!$J$2:$J$1048576, MATCH(W3117, CFB!$W$2:$W$1048576, 0)):INDEX(CFB!$J$2:$J$1048576, MATCH(W3117, CFB!$W$2:$W$1048576, 0) + COUNTIF(CFB!$W$2:$W$1048576, W3117) - 1))</f>
        <v>9</v>
      </c>
      <c r="N3117" s="2">
        <f>RANK(K3117, INDEX(CFB!$K$2:$K$1048576, MATCH(W3117, CFB!$W$2:$W$1048576, 0)):INDEX(CFB!$K$2:$K$1048576, MATCH(W3117, CFB!$W$2:$W$1048576, 0) + COUNTIF(CFB!$W$2:$W$1048576, W3117) - 1))</f>
        <v>12</v>
      </c>
      <c r="O3117">
        <v>47.29</v>
      </c>
      <c r="P3117">
        <v>1.87</v>
      </c>
      <c r="W3117">
        <v>1999</v>
      </c>
      <c r="X3117">
        <f t="shared" si="95"/>
        <v>0</v>
      </c>
    </row>
    <row r="3118" spans="1:24" ht="12.75" hidden="1" customHeight="1" x14ac:dyDescent="0.45">
      <c r="A3118">
        <v>13</v>
      </c>
      <c r="B3118" t="s">
        <v>109</v>
      </c>
      <c r="C3118" t="s">
        <v>157</v>
      </c>
      <c r="D3118" s="2" t="str">
        <f t="shared" si="94"/>
        <v>Mississippi State1999</v>
      </c>
      <c r="E3118">
        <v>13</v>
      </c>
      <c r="F3118">
        <v>10</v>
      </c>
      <c r="G3118">
        <v>2</v>
      </c>
      <c r="H3118" s="2">
        <v>0</v>
      </c>
      <c r="I3118">
        <v>0.59</v>
      </c>
      <c r="J3118">
        <v>11.25</v>
      </c>
      <c r="K3118">
        <v>11.84</v>
      </c>
      <c r="L3118" s="2">
        <f>_xlfn.RANK.EQ(I3118, INDEX(CFB!$I$2:$I$1048576, MATCH(W3118, CFB!$W$2:$W$1048576, 0)):INDEX(CFB!$I$2:$I$1048576, MATCH(W3118, CFB!$W$2:$W$1048576, 0) + COUNTIF(CFB!$W$2:$W$1048576, W3118) - 1), 0)</f>
        <v>52</v>
      </c>
      <c r="M3118" s="2">
        <f>_xlfn.RANK.EQ(J3118, INDEX(CFB!$J$2:$J$1048576, MATCH(W3118, CFB!$W$2:$W$1048576, 0)):INDEX(CFB!$J$2:$J$1048576, MATCH(W3118, CFB!$W$2:$W$1048576, 0) + COUNTIF(CFB!$W$2:$W$1048576, W3118) - 1))</f>
        <v>3</v>
      </c>
      <c r="N3118" s="2">
        <f>RANK(K3118, INDEX(CFB!$K$2:$K$1048576, MATCH(W3118, CFB!$W$2:$W$1048576, 0)):INDEX(CFB!$K$2:$K$1048576, MATCH(W3118, CFB!$W$2:$W$1048576, 0) + COUNTIF(CFB!$W$2:$W$1048576, W3118) - 1))</f>
        <v>13</v>
      </c>
      <c r="O3118">
        <v>37.46</v>
      </c>
      <c r="P3118">
        <v>-0.32</v>
      </c>
      <c r="W3118">
        <v>1999</v>
      </c>
      <c r="X3118">
        <f t="shared" si="95"/>
        <v>0</v>
      </c>
    </row>
    <row r="3119" spans="1:24" ht="12.75" hidden="1" customHeight="1" x14ac:dyDescent="0.45">
      <c r="A3119">
        <v>14</v>
      </c>
      <c r="B3119" t="s">
        <v>42</v>
      </c>
      <c r="C3119" t="s">
        <v>10</v>
      </c>
      <c r="D3119" s="2" t="str">
        <f t="shared" si="94"/>
        <v>Minnesota1999</v>
      </c>
      <c r="E3119">
        <v>18</v>
      </c>
      <c r="F3119">
        <v>8</v>
      </c>
      <c r="G3119">
        <v>4</v>
      </c>
      <c r="H3119" s="2">
        <v>0</v>
      </c>
      <c r="I3119">
        <v>4.68</v>
      </c>
      <c r="J3119">
        <v>7.13</v>
      </c>
      <c r="K3119">
        <v>11.81</v>
      </c>
      <c r="L3119" s="2">
        <f>_xlfn.RANK.EQ(I3119, INDEX(CFB!$I$2:$I$1048576, MATCH(W3119, CFB!$W$2:$W$1048576, 0)):INDEX(CFB!$I$2:$I$1048576, MATCH(W3119, CFB!$W$2:$W$1048576, 0) + COUNTIF(CFB!$W$2:$W$1048576, W3119) - 1), 0)</f>
        <v>27</v>
      </c>
      <c r="M3119" s="2">
        <f>_xlfn.RANK.EQ(J3119, INDEX(CFB!$J$2:$J$1048576, MATCH(W3119, CFB!$W$2:$W$1048576, 0)):INDEX(CFB!$J$2:$J$1048576, MATCH(W3119, CFB!$W$2:$W$1048576, 0) + COUNTIF(CFB!$W$2:$W$1048576, W3119) - 1))</f>
        <v>16</v>
      </c>
      <c r="N3119" s="2">
        <f>RANK(K3119, INDEX(CFB!$K$2:$K$1048576, MATCH(W3119, CFB!$W$2:$W$1048576, 0)):INDEX(CFB!$K$2:$K$1048576, MATCH(W3119, CFB!$W$2:$W$1048576, 0) + COUNTIF(CFB!$W$2:$W$1048576, W3119) - 1))</f>
        <v>14</v>
      </c>
      <c r="O3119">
        <v>44</v>
      </c>
      <c r="P3119">
        <v>3.21</v>
      </c>
      <c r="W3119">
        <v>1999</v>
      </c>
      <c r="X3119">
        <f t="shared" si="95"/>
        <v>0</v>
      </c>
    </row>
    <row r="3120" spans="1:24" ht="12.75" hidden="1" customHeight="1" x14ac:dyDescent="0.45">
      <c r="A3120">
        <v>15</v>
      </c>
      <c r="B3120" t="s">
        <v>43</v>
      </c>
      <c r="C3120" t="s">
        <v>10</v>
      </c>
      <c r="D3120" s="2" t="str">
        <f t="shared" si="94"/>
        <v>Illinois1999</v>
      </c>
      <c r="E3120">
        <v>24</v>
      </c>
      <c r="F3120">
        <v>8</v>
      </c>
      <c r="G3120">
        <v>4</v>
      </c>
      <c r="H3120" s="2">
        <v>0</v>
      </c>
      <c r="I3120">
        <v>6.57</v>
      </c>
      <c r="J3120">
        <v>4.83</v>
      </c>
      <c r="K3120">
        <v>11.4</v>
      </c>
      <c r="L3120" s="2">
        <f>_xlfn.RANK.EQ(I3120, INDEX(CFB!$I$2:$I$1048576, MATCH(W3120, CFB!$W$2:$W$1048576, 0)):INDEX(CFB!$I$2:$I$1048576, MATCH(W3120, CFB!$W$2:$W$1048576, 0) + COUNTIF(CFB!$W$2:$W$1048576, W3120) - 1), 0)</f>
        <v>19</v>
      </c>
      <c r="M3120" s="2">
        <f>_xlfn.RANK.EQ(J3120, INDEX(CFB!$J$2:$J$1048576, MATCH(W3120, CFB!$W$2:$W$1048576, 0)):INDEX(CFB!$J$2:$J$1048576, MATCH(W3120, CFB!$W$2:$W$1048576, 0) + COUNTIF(CFB!$W$2:$W$1048576, W3120) - 1))</f>
        <v>26</v>
      </c>
      <c r="N3120" s="2">
        <f>RANK(K3120, INDEX(CFB!$K$2:$K$1048576, MATCH(W3120, CFB!$W$2:$W$1048576, 0)):INDEX(CFB!$K$2:$K$1048576, MATCH(W3120, CFB!$W$2:$W$1048576, 0) + COUNTIF(CFB!$W$2:$W$1048576, W3120) - 1))</f>
        <v>15</v>
      </c>
      <c r="O3120">
        <v>47.04</v>
      </c>
      <c r="P3120">
        <v>7.06</v>
      </c>
      <c r="W3120">
        <v>1999</v>
      </c>
      <c r="X3120">
        <f t="shared" si="95"/>
        <v>0</v>
      </c>
    </row>
    <row r="3121" spans="1:24" ht="12.75" hidden="1" customHeight="1" x14ac:dyDescent="0.45">
      <c r="A3121">
        <v>16</v>
      </c>
      <c r="B3121" t="s">
        <v>19</v>
      </c>
      <c r="C3121" t="s">
        <v>157</v>
      </c>
      <c r="D3121" s="2" t="str">
        <f t="shared" si="94"/>
        <v>Ole Miss1999</v>
      </c>
      <c r="E3121">
        <v>22</v>
      </c>
      <c r="F3121">
        <v>8</v>
      </c>
      <c r="G3121">
        <v>4</v>
      </c>
      <c r="H3121" s="2">
        <v>0</v>
      </c>
      <c r="I3121">
        <v>6.4</v>
      </c>
      <c r="J3121">
        <v>4.3899999999999997</v>
      </c>
      <c r="K3121">
        <v>10.79</v>
      </c>
      <c r="L3121" s="2">
        <f>_xlfn.RANK.EQ(I3121, INDEX(CFB!$I$2:$I$1048576, MATCH(W3121, CFB!$W$2:$W$1048576, 0)):INDEX(CFB!$I$2:$I$1048576, MATCH(W3121, CFB!$W$2:$W$1048576, 0) + COUNTIF(CFB!$W$2:$W$1048576, W3121) - 1), 0)</f>
        <v>21</v>
      </c>
      <c r="M3121" s="2">
        <f>_xlfn.RANK.EQ(J3121, INDEX(CFB!$J$2:$J$1048576, MATCH(W3121, CFB!$W$2:$W$1048576, 0)):INDEX(CFB!$J$2:$J$1048576, MATCH(W3121, CFB!$W$2:$W$1048576, 0) + COUNTIF(CFB!$W$2:$W$1048576, W3121) - 1))</f>
        <v>28</v>
      </c>
      <c r="N3121" s="2">
        <f>RANK(K3121, INDEX(CFB!$K$2:$K$1048576, MATCH(W3121, CFB!$W$2:$W$1048576, 0)):INDEX(CFB!$K$2:$K$1048576, MATCH(W3121, CFB!$W$2:$W$1048576, 0) + COUNTIF(CFB!$W$2:$W$1048576, W3121) - 1))</f>
        <v>16</v>
      </c>
      <c r="O3121">
        <v>43.16</v>
      </c>
      <c r="P3121">
        <v>5.6</v>
      </c>
      <c r="W3121">
        <v>1999</v>
      </c>
      <c r="X3121">
        <f t="shared" si="95"/>
        <v>0</v>
      </c>
    </row>
    <row r="3122" spans="1:24" ht="12.75" hidden="1" customHeight="1" x14ac:dyDescent="0.45">
      <c r="A3122">
        <v>17</v>
      </c>
      <c r="B3122" t="s">
        <v>52</v>
      </c>
      <c r="C3122" t="s">
        <v>23</v>
      </c>
      <c r="D3122" s="2" t="str">
        <f t="shared" si="94"/>
        <v>Georgia Tech1999</v>
      </c>
      <c r="E3122">
        <v>20</v>
      </c>
      <c r="F3122">
        <v>8</v>
      </c>
      <c r="G3122">
        <v>4</v>
      </c>
      <c r="H3122" s="2">
        <v>0</v>
      </c>
      <c r="I3122">
        <v>15.52</v>
      </c>
      <c r="J3122">
        <v>-5.22</v>
      </c>
      <c r="K3122">
        <v>10.3</v>
      </c>
      <c r="L3122" s="2">
        <f>_xlfn.RANK.EQ(I3122, INDEX(CFB!$I$2:$I$1048576, MATCH(W3122, CFB!$W$2:$W$1048576, 0)):INDEX(CFB!$I$2:$I$1048576, MATCH(W3122, CFB!$W$2:$W$1048576, 0) + COUNTIF(CFB!$W$2:$W$1048576, W3122) - 1), 0)</f>
        <v>1</v>
      </c>
      <c r="M3122" s="2">
        <f>_xlfn.RANK.EQ(J3122, INDEX(CFB!$J$2:$J$1048576, MATCH(W3122, CFB!$W$2:$W$1048576, 0)):INDEX(CFB!$J$2:$J$1048576, MATCH(W3122, CFB!$W$2:$W$1048576, 0) + COUNTIF(CFB!$W$2:$W$1048576, W3122) - 1))</f>
        <v>91</v>
      </c>
      <c r="N3122" s="2">
        <f>RANK(K3122, INDEX(CFB!$K$2:$K$1048576, MATCH(W3122, CFB!$W$2:$W$1048576, 0)):INDEX(CFB!$K$2:$K$1048576, MATCH(W3122, CFB!$W$2:$W$1048576, 0) + COUNTIF(CFB!$W$2:$W$1048576, W3122) - 1))</f>
        <v>17</v>
      </c>
      <c r="O3122">
        <v>54.09</v>
      </c>
      <c r="P3122">
        <v>15.82</v>
      </c>
      <c r="W3122">
        <v>1999</v>
      </c>
      <c r="X3122">
        <f t="shared" si="95"/>
        <v>0</v>
      </c>
    </row>
    <row r="3123" spans="1:24" ht="12.75" hidden="1" customHeight="1" x14ac:dyDescent="0.45">
      <c r="A3123">
        <v>18</v>
      </c>
      <c r="B3123" t="s">
        <v>69</v>
      </c>
      <c r="C3123" t="s">
        <v>157</v>
      </c>
      <c r="D3123" s="2" t="str">
        <f t="shared" si="94"/>
        <v>Arkansas1999</v>
      </c>
      <c r="E3123">
        <v>17</v>
      </c>
      <c r="F3123">
        <v>8</v>
      </c>
      <c r="G3123">
        <v>4</v>
      </c>
      <c r="H3123" s="2">
        <v>0</v>
      </c>
      <c r="I3123">
        <v>4.3099999999999996</v>
      </c>
      <c r="J3123">
        <v>5.87</v>
      </c>
      <c r="K3123">
        <v>10.18</v>
      </c>
      <c r="L3123" s="2">
        <f>_xlfn.RANK.EQ(I3123, INDEX(CFB!$I$2:$I$1048576, MATCH(W3123, CFB!$W$2:$W$1048576, 0)):INDEX(CFB!$I$2:$I$1048576, MATCH(W3123, CFB!$W$2:$W$1048576, 0) + COUNTIF(CFB!$W$2:$W$1048576, W3123) - 1), 0)</f>
        <v>30</v>
      </c>
      <c r="M3123" s="2">
        <f>_xlfn.RANK.EQ(J3123, INDEX(CFB!$J$2:$J$1048576, MATCH(W3123, CFB!$W$2:$W$1048576, 0)):INDEX(CFB!$J$2:$J$1048576, MATCH(W3123, CFB!$W$2:$W$1048576, 0) + COUNTIF(CFB!$W$2:$W$1048576, W3123) - 1))</f>
        <v>21</v>
      </c>
      <c r="N3123" s="2">
        <f>RANK(K3123, INDEX(CFB!$K$2:$K$1048576, MATCH(W3123, CFB!$W$2:$W$1048576, 0)):INDEX(CFB!$K$2:$K$1048576, MATCH(W3123, CFB!$W$2:$W$1048576, 0) + COUNTIF(CFB!$W$2:$W$1048576, W3123) - 1))</f>
        <v>18</v>
      </c>
      <c r="O3123">
        <v>45.42</v>
      </c>
      <c r="P3123">
        <v>5.68</v>
      </c>
      <c r="W3123">
        <v>1999</v>
      </c>
      <c r="X3123">
        <f t="shared" si="95"/>
        <v>0</v>
      </c>
    </row>
    <row r="3124" spans="1:24" ht="12.75" hidden="1" customHeight="1" x14ac:dyDescent="0.45">
      <c r="A3124">
        <v>19</v>
      </c>
      <c r="B3124" t="s">
        <v>54</v>
      </c>
      <c r="C3124" t="s">
        <v>181</v>
      </c>
      <c r="D3124" s="2" t="str">
        <f t="shared" si="94"/>
        <v>Oklahoma1999</v>
      </c>
      <c r="F3124">
        <v>7</v>
      </c>
      <c r="G3124">
        <v>5</v>
      </c>
      <c r="H3124" s="2">
        <v>0</v>
      </c>
      <c r="I3124">
        <v>4.29</v>
      </c>
      <c r="J3124">
        <v>5.84</v>
      </c>
      <c r="K3124">
        <v>10.14</v>
      </c>
      <c r="L3124" s="2">
        <f>_xlfn.RANK.EQ(I3124, INDEX(CFB!$I$2:$I$1048576, MATCH(W3124, CFB!$W$2:$W$1048576, 0)):INDEX(CFB!$I$2:$I$1048576, MATCH(W3124, CFB!$W$2:$W$1048576, 0) + COUNTIF(CFB!$W$2:$W$1048576, W3124) - 1), 0)</f>
        <v>31</v>
      </c>
      <c r="M3124" s="2">
        <f>_xlfn.RANK.EQ(J3124, INDEX(CFB!$J$2:$J$1048576, MATCH(W3124, CFB!$W$2:$W$1048576, 0)):INDEX(CFB!$J$2:$J$1048576, MATCH(W3124, CFB!$W$2:$W$1048576, 0) + COUNTIF(CFB!$W$2:$W$1048576, W3124) - 1))</f>
        <v>22</v>
      </c>
      <c r="N3124" s="2">
        <f>RANK(K3124, INDEX(CFB!$K$2:$K$1048576, MATCH(W3124, CFB!$W$2:$W$1048576, 0)):INDEX(CFB!$K$2:$K$1048576, MATCH(W3124, CFB!$W$2:$W$1048576, 0) + COUNTIF(CFB!$W$2:$W$1048576, W3124) - 1))</f>
        <v>19</v>
      </c>
      <c r="O3124">
        <v>47.7</v>
      </c>
      <c r="P3124">
        <v>5.48</v>
      </c>
      <c r="W3124">
        <v>1999</v>
      </c>
      <c r="X3124">
        <f t="shared" si="95"/>
        <v>0</v>
      </c>
    </row>
    <row r="3125" spans="1:24" ht="12.75" hidden="1" customHeight="1" x14ac:dyDescent="0.45">
      <c r="A3125">
        <v>20</v>
      </c>
      <c r="B3125" t="s">
        <v>62</v>
      </c>
      <c r="C3125" t="s">
        <v>162</v>
      </c>
      <c r="D3125" s="2" t="str">
        <f t="shared" si="94"/>
        <v>Marshall1999</v>
      </c>
      <c r="E3125">
        <v>10</v>
      </c>
      <c r="F3125">
        <v>13</v>
      </c>
      <c r="G3125">
        <v>0</v>
      </c>
      <c r="H3125" s="2">
        <v>0</v>
      </c>
      <c r="I3125">
        <v>-0.73</v>
      </c>
      <c r="J3125">
        <v>10.49</v>
      </c>
      <c r="K3125">
        <v>9.76</v>
      </c>
      <c r="L3125" s="2">
        <f>_xlfn.RANK.EQ(I3125, INDEX(CFB!$I$2:$I$1048576, MATCH(W3125, CFB!$W$2:$W$1048576, 0)):INDEX(CFB!$I$2:$I$1048576, MATCH(W3125, CFB!$W$2:$W$1048576, 0) + COUNTIF(CFB!$W$2:$W$1048576, W3125) - 1), 0)</f>
        <v>65</v>
      </c>
      <c r="M3125" s="2">
        <f>_xlfn.RANK.EQ(J3125, INDEX(CFB!$J$2:$J$1048576, MATCH(W3125, CFB!$W$2:$W$1048576, 0)):INDEX(CFB!$J$2:$J$1048576, MATCH(W3125, CFB!$W$2:$W$1048576, 0) + COUNTIF(CFB!$W$2:$W$1048576, W3125) - 1))</f>
        <v>6</v>
      </c>
      <c r="N3125" s="2">
        <f>RANK(K3125, INDEX(CFB!$K$2:$K$1048576, MATCH(W3125, CFB!$W$2:$W$1048576, 0)):INDEX(CFB!$K$2:$K$1048576, MATCH(W3125, CFB!$W$2:$W$1048576, 0) + COUNTIF(CFB!$W$2:$W$1048576, W3125) - 1))</f>
        <v>20</v>
      </c>
      <c r="O3125">
        <v>41.28</v>
      </c>
      <c r="P3125">
        <v>3.13</v>
      </c>
      <c r="W3125">
        <v>1999</v>
      </c>
      <c r="X3125">
        <f t="shared" si="95"/>
        <v>0</v>
      </c>
    </row>
    <row r="3126" spans="1:24" ht="12.75" hidden="1" customHeight="1" x14ac:dyDescent="0.45">
      <c r="A3126">
        <v>21</v>
      </c>
      <c r="B3126" t="s">
        <v>124</v>
      </c>
      <c r="C3126" t="s">
        <v>10</v>
      </c>
      <c r="D3126" s="2" t="str">
        <f t="shared" si="94"/>
        <v>Purdue1999</v>
      </c>
      <c r="E3126">
        <v>25</v>
      </c>
      <c r="F3126">
        <v>7</v>
      </c>
      <c r="G3126">
        <v>5</v>
      </c>
      <c r="H3126" s="2">
        <v>0</v>
      </c>
      <c r="I3126">
        <v>8.5500000000000007</v>
      </c>
      <c r="J3126">
        <v>1.22</v>
      </c>
      <c r="K3126">
        <v>9.76</v>
      </c>
      <c r="L3126" s="2">
        <f>_xlfn.RANK.EQ(I3126, INDEX(CFB!$I$2:$I$1048576, MATCH(W3126, CFB!$W$2:$W$1048576, 0)):INDEX(CFB!$I$2:$I$1048576, MATCH(W3126, CFB!$W$2:$W$1048576, 0) + COUNTIF(CFB!$W$2:$W$1048576, W3126) - 1), 0)</f>
        <v>12</v>
      </c>
      <c r="M3126" s="2">
        <f>_xlfn.RANK.EQ(J3126, INDEX(CFB!$J$2:$J$1048576, MATCH(W3126, CFB!$W$2:$W$1048576, 0)):INDEX(CFB!$J$2:$J$1048576, MATCH(W3126, CFB!$W$2:$W$1048576, 0) + COUNTIF(CFB!$W$2:$W$1048576, W3126) - 1))</f>
        <v>49</v>
      </c>
      <c r="N3126" s="2">
        <f>RANK(K3126, INDEX(CFB!$K$2:$K$1048576, MATCH(W3126, CFB!$W$2:$W$1048576, 0)):INDEX(CFB!$K$2:$K$1048576, MATCH(W3126, CFB!$W$2:$W$1048576, 0) + COUNTIF(CFB!$W$2:$W$1048576, W3126) - 1))</f>
        <v>20</v>
      </c>
      <c r="O3126">
        <v>48.2</v>
      </c>
      <c r="P3126">
        <v>9.6</v>
      </c>
      <c r="W3126">
        <v>1999</v>
      </c>
      <c r="X3126">
        <f t="shared" si="95"/>
        <v>0</v>
      </c>
    </row>
    <row r="3127" spans="1:24" ht="12.75" hidden="1" customHeight="1" x14ac:dyDescent="0.45">
      <c r="A3127">
        <v>22</v>
      </c>
      <c r="B3127" t="s">
        <v>150</v>
      </c>
      <c r="C3127" t="s">
        <v>100</v>
      </c>
      <c r="D3127" s="2" t="str">
        <f t="shared" si="94"/>
        <v>Southern Mississippi1999</v>
      </c>
      <c r="E3127">
        <v>14</v>
      </c>
      <c r="F3127">
        <v>9</v>
      </c>
      <c r="G3127">
        <v>3</v>
      </c>
      <c r="H3127" s="2">
        <v>0</v>
      </c>
      <c r="I3127">
        <v>-0.19</v>
      </c>
      <c r="J3127">
        <v>9.94</v>
      </c>
      <c r="K3127">
        <v>9.75</v>
      </c>
      <c r="L3127" s="2">
        <f>_xlfn.RANK.EQ(I3127, INDEX(CFB!$I$2:$I$1048576, MATCH(W3127, CFB!$W$2:$W$1048576, 0)):INDEX(CFB!$I$2:$I$1048576, MATCH(W3127, CFB!$W$2:$W$1048576, 0) + COUNTIF(CFB!$W$2:$W$1048576, W3127) - 1), 0)</f>
        <v>59</v>
      </c>
      <c r="M3127" s="2">
        <f>_xlfn.RANK.EQ(J3127, INDEX(CFB!$J$2:$J$1048576, MATCH(W3127, CFB!$W$2:$W$1048576, 0)):INDEX(CFB!$J$2:$J$1048576, MATCH(W3127, CFB!$W$2:$W$1048576, 0) + COUNTIF(CFB!$W$2:$W$1048576, W3127) - 1))</f>
        <v>10</v>
      </c>
      <c r="N3127" s="2">
        <f>RANK(K3127, INDEX(CFB!$K$2:$K$1048576, MATCH(W3127, CFB!$W$2:$W$1048576, 0)):INDEX(CFB!$K$2:$K$1048576, MATCH(W3127, CFB!$W$2:$W$1048576, 0) + COUNTIF(CFB!$W$2:$W$1048576, W3127) - 1))</f>
        <v>22</v>
      </c>
      <c r="O3127">
        <v>40.049999999999997</v>
      </c>
      <c r="P3127">
        <v>1.95</v>
      </c>
      <c r="W3127">
        <v>1999</v>
      </c>
      <c r="X3127">
        <f t="shared" si="95"/>
        <v>0</v>
      </c>
    </row>
    <row r="3128" spans="1:24" ht="12.75" hidden="1" customHeight="1" x14ac:dyDescent="0.45">
      <c r="A3128">
        <v>23</v>
      </c>
      <c r="B3128" t="s">
        <v>84</v>
      </c>
      <c r="C3128" t="s">
        <v>31</v>
      </c>
      <c r="D3128" s="2" t="str">
        <f t="shared" si="94"/>
        <v>Utah1999</v>
      </c>
      <c r="F3128">
        <v>9</v>
      </c>
      <c r="G3128">
        <v>3</v>
      </c>
      <c r="H3128" s="2">
        <v>0</v>
      </c>
      <c r="I3128">
        <v>4.38</v>
      </c>
      <c r="J3128">
        <v>4.7</v>
      </c>
      <c r="K3128">
        <v>9.07</v>
      </c>
      <c r="L3128" s="2">
        <f>_xlfn.RANK.EQ(I3128, INDEX(CFB!$I$2:$I$1048576, MATCH(W3128, CFB!$W$2:$W$1048576, 0)):INDEX(CFB!$I$2:$I$1048576, MATCH(W3128, CFB!$W$2:$W$1048576, 0) + COUNTIF(CFB!$W$2:$W$1048576, W3128) - 1), 0)</f>
        <v>29</v>
      </c>
      <c r="M3128" s="2">
        <f>_xlfn.RANK.EQ(J3128, INDEX(CFB!$J$2:$J$1048576, MATCH(W3128, CFB!$W$2:$W$1048576, 0)):INDEX(CFB!$J$2:$J$1048576, MATCH(W3128, CFB!$W$2:$W$1048576, 0) + COUNTIF(CFB!$W$2:$W$1048576, W3128) - 1))</f>
        <v>27</v>
      </c>
      <c r="N3128" s="2">
        <f>RANK(K3128, INDEX(CFB!$K$2:$K$1048576, MATCH(W3128, CFB!$W$2:$W$1048576, 0)):INDEX(CFB!$K$2:$K$1048576, MATCH(W3128, CFB!$W$2:$W$1048576, 0) + COUNTIF(CFB!$W$2:$W$1048576, W3128) - 1))</f>
        <v>23</v>
      </c>
      <c r="O3128">
        <v>43.49</v>
      </c>
      <c r="P3128">
        <v>8.0399999999999991</v>
      </c>
      <c r="W3128">
        <v>1999</v>
      </c>
      <c r="X3128">
        <f t="shared" si="95"/>
        <v>0</v>
      </c>
    </row>
    <row r="3129" spans="1:24" ht="12.75" hidden="1" customHeight="1" x14ac:dyDescent="0.45">
      <c r="A3129">
        <v>24</v>
      </c>
      <c r="B3129" t="s">
        <v>34</v>
      </c>
      <c r="C3129" t="s">
        <v>181</v>
      </c>
      <c r="D3129" s="2" t="str">
        <f t="shared" si="94"/>
        <v>Texas A&amp;M1999</v>
      </c>
      <c r="E3129">
        <v>23</v>
      </c>
      <c r="F3129">
        <v>8</v>
      </c>
      <c r="G3129">
        <v>4</v>
      </c>
      <c r="H3129" s="2">
        <v>0</v>
      </c>
      <c r="I3129">
        <v>0.35</v>
      </c>
      <c r="J3129">
        <v>8.6999999999999993</v>
      </c>
      <c r="K3129">
        <v>9.0500000000000007</v>
      </c>
      <c r="L3129" s="2">
        <f>_xlfn.RANK.EQ(I3129, INDEX(CFB!$I$2:$I$1048576, MATCH(W3129, CFB!$W$2:$W$1048576, 0)):INDEX(CFB!$I$2:$I$1048576, MATCH(W3129, CFB!$W$2:$W$1048576, 0) + COUNTIF(CFB!$W$2:$W$1048576, W3129) - 1), 0)</f>
        <v>56</v>
      </c>
      <c r="M3129" s="2">
        <f>_xlfn.RANK.EQ(J3129, INDEX(CFB!$J$2:$J$1048576, MATCH(W3129, CFB!$W$2:$W$1048576, 0)):INDEX(CFB!$J$2:$J$1048576, MATCH(W3129, CFB!$W$2:$W$1048576, 0) + COUNTIF(CFB!$W$2:$W$1048576, W3129) - 1))</f>
        <v>12</v>
      </c>
      <c r="N3129" s="2">
        <f>RANK(K3129, INDEX(CFB!$K$2:$K$1048576, MATCH(W3129, CFB!$W$2:$W$1048576, 0)):INDEX(CFB!$K$2:$K$1048576, MATCH(W3129, CFB!$W$2:$W$1048576, 0) + COUNTIF(CFB!$W$2:$W$1048576, W3129) - 1))</f>
        <v>24</v>
      </c>
      <c r="O3129">
        <v>40.03</v>
      </c>
      <c r="P3129">
        <v>4.4400000000000004</v>
      </c>
      <c r="W3129">
        <v>1999</v>
      </c>
      <c r="X3129">
        <f t="shared" si="95"/>
        <v>0</v>
      </c>
    </row>
    <row r="3130" spans="1:24" ht="12.75" hidden="1" customHeight="1" x14ac:dyDescent="0.45">
      <c r="A3130">
        <v>25</v>
      </c>
      <c r="B3130" t="s">
        <v>14</v>
      </c>
      <c r="C3130" t="s">
        <v>181</v>
      </c>
      <c r="D3130" s="2" t="str">
        <f t="shared" si="94"/>
        <v>Texas1999</v>
      </c>
      <c r="E3130">
        <v>21</v>
      </c>
      <c r="F3130">
        <v>9</v>
      </c>
      <c r="G3130">
        <v>5</v>
      </c>
      <c r="H3130" s="2">
        <v>0</v>
      </c>
      <c r="I3130">
        <v>4.84</v>
      </c>
      <c r="J3130">
        <v>3.88</v>
      </c>
      <c r="K3130">
        <v>8.7200000000000006</v>
      </c>
      <c r="L3130" s="2">
        <f>_xlfn.RANK.EQ(I3130, INDEX(CFB!$I$2:$I$1048576, MATCH(W3130, CFB!$W$2:$W$1048576, 0)):INDEX(CFB!$I$2:$I$1048576, MATCH(W3130, CFB!$W$2:$W$1048576, 0) + COUNTIF(CFB!$W$2:$W$1048576, W3130) - 1), 0)</f>
        <v>25</v>
      </c>
      <c r="M3130" s="2">
        <f>_xlfn.RANK.EQ(J3130, INDEX(CFB!$J$2:$J$1048576, MATCH(W3130, CFB!$W$2:$W$1048576, 0)):INDEX(CFB!$J$2:$J$1048576, MATCH(W3130, CFB!$W$2:$W$1048576, 0) + COUNTIF(CFB!$W$2:$W$1048576, W3130) - 1))</f>
        <v>30</v>
      </c>
      <c r="N3130" s="2">
        <f>RANK(K3130, INDEX(CFB!$K$2:$K$1048576, MATCH(W3130, CFB!$W$2:$W$1048576, 0)):INDEX(CFB!$K$2:$K$1048576, MATCH(W3130, CFB!$W$2:$W$1048576, 0) + COUNTIF(CFB!$W$2:$W$1048576, W3130) - 1))</f>
        <v>25</v>
      </c>
      <c r="O3130">
        <v>47.59</v>
      </c>
      <c r="P3130">
        <v>6.16</v>
      </c>
      <c r="W3130">
        <v>1999</v>
      </c>
      <c r="X3130">
        <f t="shared" si="95"/>
        <v>0</v>
      </c>
    </row>
    <row r="3131" spans="1:24" ht="12.75" hidden="1" customHeight="1" x14ac:dyDescent="0.45">
      <c r="A3131">
        <v>26</v>
      </c>
      <c r="B3131" t="s">
        <v>13</v>
      </c>
      <c r="C3131" t="s">
        <v>180</v>
      </c>
      <c r="D3131" s="2" t="str">
        <f t="shared" si="94"/>
        <v>Oregon1999</v>
      </c>
      <c r="E3131">
        <v>19</v>
      </c>
      <c r="F3131">
        <v>9</v>
      </c>
      <c r="G3131">
        <v>3</v>
      </c>
      <c r="H3131" s="2">
        <v>0</v>
      </c>
      <c r="I3131">
        <v>6.88</v>
      </c>
      <c r="J3131">
        <v>1.29</v>
      </c>
      <c r="K3131">
        <v>8.17</v>
      </c>
      <c r="L3131" s="2">
        <f>_xlfn.RANK.EQ(I3131, INDEX(CFB!$I$2:$I$1048576, MATCH(W3131, CFB!$W$2:$W$1048576, 0)):INDEX(CFB!$I$2:$I$1048576, MATCH(W3131, CFB!$W$2:$W$1048576, 0) + COUNTIF(CFB!$W$2:$W$1048576, W3131) - 1), 0)</f>
        <v>17</v>
      </c>
      <c r="M3131" s="2">
        <f>_xlfn.RANK.EQ(J3131, INDEX(CFB!$J$2:$J$1048576, MATCH(W3131, CFB!$W$2:$W$1048576, 0)):INDEX(CFB!$J$2:$J$1048576, MATCH(W3131, CFB!$W$2:$W$1048576, 0) + COUNTIF(CFB!$W$2:$W$1048576, W3131) - 1))</f>
        <v>46</v>
      </c>
      <c r="N3131" s="2">
        <f>RANK(K3131, INDEX(CFB!$K$2:$K$1048576, MATCH(W3131, CFB!$W$2:$W$1048576, 0)):INDEX(CFB!$K$2:$K$1048576, MATCH(W3131, CFB!$W$2:$W$1048576, 0) + COUNTIF(CFB!$W$2:$W$1048576, W3131) - 1))</f>
        <v>26</v>
      </c>
      <c r="O3131">
        <v>46.95</v>
      </c>
      <c r="P3131">
        <v>10.85</v>
      </c>
      <c r="W3131">
        <v>1999</v>
      </c>
      <c r="X3131">
        <f t="shared" si="95"/>
        <v>0</v>
      </c>
    </row>
    <row r="3132" spans="1:24" ht="12.75" hidden="1" customHeight="1" x14ac:dyDescent="0.45">
      <c r="A3132">
        <v>27</v>
      </c>
      <c r="B3132" t="s">
        <v>112</v>
      </c>
      <c r="C3132" t="s">
        <v>180</v>
      </c>
      <c r="D3132" s="2" t="str">
        <f t="shared" si="94"/>
        <v>Stanford1999</v>
      </c>
      <c r="F3132">
        <v>8</v>
      </c>
      <c r="G3132">
        <v>4</v>
      </c>
      <c r="H3132" s="2">
        <v>0</v>
      </c>
      <c r="I3132">
        <v>11.24</v>
      </c>
      <c r="J3132">
        <v>-3.27</v>
      </c>
      <c r="K3132">
        <v>7.97</v>
      </c>
      <c r="L3132" s="2">
        <f>_xlfn.RANK.EQ(I3132, INDEX(CFB!$I$2:$I$1048576, MATCH(W3132, CFB!$W$2:$W$1048576, 0)):INDEX(CFB!$I$2:$I$1048576, MATCH(W3132, CFB!$W$2:$W$1048576, 0) + COUNTIF(CFB!$W$2:$W$1048576, W3132) - 1), 0)</f>
        <v>4</v>
      </c>
      <c r="M3132" s="2">
        <f>_xlfn.RANK.EQ(J3132, INDEX(CFB!$J$2:$J$1048576, MATCH(W3132, CFB!$W$2:$W$1048576, 0)):INDEX(CFB!$J$2:$J$1048576, MATCH(W3132, CFB!$W$2:$W$1048576, 0) + COUNTIF(CFB!$W$2:$W$1048576, W3132) - 1))</f>
        <v>83</v>
      </c>
      <c r="N3132" s="2">
        <f>RANK(K3132, INDEX(CFB!$K$2:$K$1048576, MATCH(W3132, CFB!$W$2:$W$1048576, 0)):INDEX(CFB!$K$2:$K$1048576, MATCH(W3132, CFB!$W$2:$W$1048576, 0) + COUNTIF(CFB!$W$2:$W$1048576, W3132) - 1))</f>
        <v>27</v>
      </c>
      <c r="O3132">
        <v>48.62</v>
      </c>
      <c r="P3132">
        <v>16.690000000000001</v>
      </c>
      <c r="W3132">
        <v>1999</v>
      </c>
      <c r="X3132">
        <f t="shared" si="95"/>
        <v>0</v>
      </c>
    </row>
    <row r="3133" spans="1:24" ht="12.75" hidden="1" customHeight="1" x14ac:dyDescent="0.45">
      <c r="A3133">
        <v>28</v>
      </c>
      <c r="B3133" t="s">
        <v>9</v>
      </c>
      <c r="C3133" t="s">
        <v>10</v>
      </c>
      <c r="D3133" s="2" t="str">
        <f t="shared" si="94"/>
        <v>Ohio State1999</v>
      </c>
      <c r="F3133">
        <v>6</v>
      </c>
      <c r="G3133">
        <v>6</v>
      </c>
      <c r="H3133" s="2">
        <v>0</v>
      </c>
      <c r="I3133">
        <v>3.94</v>
      </c>
      <c r="J3133">
        <v>3.7</v>
      </c>
      <c r="K3133">
        <v>7.64</v>
      </c>
      <c r="L3133" s="2">
        <f>_xlfn.RANK.EQ(I3133, INDEX(CFB!$I$2:$I$1048576, MATCH(W3133, CFB!$W$2:$W$1048576, 0)):INDEX(CFB!$I$2:$I$1048576, MATCH(W3133, CFB!$W$2:$W$1048576, 0) + COUNTIF(CFB!$W$2:$W$1048576, W3133) - 1), 0)</f>
        <v>36</v>
      </c>
      <c r="M3133" s="2">
        <f>_xlfn.RANK.EQ(J3133, INDEX(CFB!$J$2:$J$1048576, MATCH(W3133, CFB!$W$2:$W$1048576, 0)):INDEX(CFB!$J$2:$J$1048576, MATCH(W3133, CFB!$W$2:$W$1048576, 0) + COUNTIF(CFB!$W$2:$W$1048576, W3133) - 1))</f>
        <v>31</v>
      </c>
      <c r="N3133" s="2">
        <f>RANK(K3133, INDEX(CFB!$K$2:$K$1048576, MATCH(W3133, CFB!$W$2:$W$1048576, 0)):INDEX(CFB!$K$2:$K$1048576, MATCH(W3133, CFB!$W$2:$W$1048576, 0) + COUNTIF(CFB!$W$2:$W$1048576, W3133) - 1))</f>
        <v>28</v>
      </c>
      <c r="O3133">
        <v>41.53</v>
      </c>
      <c r="P3133">
        <v>6.5</v>
      </c>
      <c r="W3133">
        <v>1999</v>
      </c>
      <c r="X3133">
        <f t="shared" si="95"/>
        <v>0</v>
      </c>
    </row>
    <row r="3134" spans="1:24" ht="12.75" hidden="1" customHeight="1" x14ac:dyDescent="0.45">
      <c r="A3134">
        <v>29</v>
      </c>
      <c r="B3134" t="s">
        <v>26</v>
      </c>
      <c r="C3134" t="s">
        <v>23</v>
      </c>
      <c r="D3134" s="2" t="str">
        <f t="shared" si="94"/>
        <v>Clemson1999</v>
      </c>
      <c r="F3134">
        <v>6</v>
      </c>
      <c r="G3134">
        <v>6</v>
      </c>
      <c r="H3134" s="2">
        <v>0</v>
      </c>
      <c r="I3134">
        <v>4.5199999999999996</v>
      </c>
      <c r="J3134">
        <v>3.03</v>
      </c>
      <c r="K3134">
        <v>7.55</v>
      </c>
      <c r="L3134" s="2">
        <f>_xlfn.RANK.EQ(I3134, INDEX(CFB!$I$2:$I$1048576, MATCH(W3134, CFB!$W$2:$W$1048576, 0)):INDEX(CFB!$I$2:$I$1048576, MATCH(W3134, CFB!$W$2:$W$1048576, 0) + COUNTIF(CFB!$W$2:$W$1048576, W3134) - 1), 0)</f>
        <v>28</v>
      </c>
      <c r="M3134" s="2">
        <f>_xlfn.RANK.EQ(J3134, INDEX(CFB!$J$2:$J$1048576, MATCH(W3134, CFB!$W$2:$W$1048576, 0)):INDEX(CFB!$J$2:$J$1048576, MATCH(W3134, CFB!$W$2:$W$1048576, 0) + COUNTIF(CFB!$W$2:$W$1048576, W3134) - 1))</f>
        <v>37</v>
      </c>
      <c r="N3134" s="2">
        <f>RANK(K3134, INDEX(CFB!$K$2:$K$1048576, MATCH(W3134, CFB!$W$2:$W$1048576, 0)):INDEX(CFB!$K$2:$K$1048576, MATCH(W3134, CFB!$W$2:$W$1048576, 0) + COUNTIF(CFB!$W$2:$W$1048576, W3134) - 1))</f>
        <v>29</v>
      </c>
      <c r="O3134">
        <v>44.26</v>
      </c>
      <c r="P3134">
        <v>6.1</v>
      </c>
      <c r="W3134">
        <v>1999</v>
      </c>
      <c r="X3134">
        <f t="shared" si="95"/>
        <v>0</v>
      </c>
    </row>
    <row r="3135" spans="1:24" ht="12.75" hidden="1" customHeight="1" x14ac:dyDescent="0.45">
      <c r="A3135">
        <v>30</v>
      </c>
      <c r="B3135" t="s">
        <v>32</v>
      </c>
      <c r="C3135" t="s">
        <v>31</v>
      </c>
      <c r="D3135" s="2" t="str">
        <f t="shared" si="94"/>
        <v>BYU1999</v>
      </c>
      <c r="F3135">
        <v>8</v>
      </c>
      <c r="G3135">
        <v>4</v>
      </c>
      <c r="H3135" s="2">
        <v>0</v>
      </c>
      <c r="I3135">
        <v>5</v>
      </c>
      <c r="J3135">
        <v>2.4300000000000002</v>
      </c>
      <c r="K3135">
        <v>7.43</v>
      </c>
      <c r="L3135" s="2">
        <f>_xlfn.RANK.EQ(I3135, INDEX(CFB!$I$2:$I$1048576, MATCH(W3135, CFB!$W$2:$W$1048576, 0)):INDEX(CFB!$I$2:$I$1048576, MATCH(W3135, CFB!$W$2:$W$1048576, 0) + COUNTIF(CFB!$W$2:$W$1048576, W3135) - 1), 0)</f>
        <v>24</v>
      </c>
      <c r="M3135" s="2">
        <f>_xlfn.RANK.EQ(J3135, INDEX(CFB!$J$2:$J$1048576, MATCH(W3135, CFB!$W$2:$W$1048576, 0)):INDEX(CFB!$J$2:$J$1048576, MATCH(W3135, CFB!$W$2:$W$1048576, 0) + COUNTIF(CFB!$W$2:$W$1048576, W3135) - 1))</f>
        <v>40</v>
      </c>
      <c r="N3135" s="2">
        <f>RANK(K3135, INDEX(CFB!$K$2:$K$1048576, MATCH(W3135, CFB!$W$2:$W$1048576, 0)):INDEX(CFB!$K$2:$K$1048576, MATCH(W3135, CFB!$W$2:$W$1048576, 0) + COUNTIF(CFB!$W$2:$W$1048576, W3135) - 1))</f>
        <v>30</v>
      </c>
      <c r="O3135">
        <v>41.57</v>
      </c>
      <c r="P3135">
        <v>9.59</v>
      </c>
      <c r="W3135">
        <v>1999</v>
      </c>
      <c r="X3135">
        <f t="shared" si="95"/>
        <v>0</v>
      </c>
    </row>
    <row r="3136" spans="1:24" ht="12.75" hidden="1" customHeight="1" x14ac:dyDescent="0.45">
      <c r="A3136">
        <v>31</v>
      </c>
      <c r="B3136" t="s">
        <v>17</v>
      </c>
      <c r="C3136" t="s">
        <v>155</v>
      </c>
      <c r="D3136" s="2" t="str">
        <f t="shared" si="94"/>
        <v>Georgia1999</v>
      </c>
      <c r="E3136">
        <v>16</v>
      </c>
      <c r="F3136">
        <v>8</v>
      </c>
      <c r="G3136">
        <v>4</v>
      </c>
      <c r="H3136" s="2">
        <v>0</v>
      </c>
      <c r="I3136">
        <v>7.02</v>
      </c>
      <c r="J3136">
        <v>0.31</v>
      </c>
      <c r="K3136">
        <v>7.33</v>
      </c>
      <c r="L3136" s="2">
        <f>_xlfn.RANK.EQ(I3136, INDEX(CFB!$I$2:$I$1048576, MATCH(W3136, CFB!$W$2:$W$1048576, 0)):INDEX(CFB!$I$2:$I$1048576, MATCH(W3136, CFB!$W$2:$W$1048576, 0) + COUNTIF(CFB!$W$2:$W$1048576, W3136) - 1), 0)</f>
        <v>16</v>
      </c>
      <c r="M3136" s="2">
        <f>_xlfn.RANK.EQ(J3136, INDEX(CFB!$J$2:$J$1048576, MATCH(W3136, CFB!$W$2:$W$1048576, 0)):INDEX(CFB!$J$2:$J$1048576, MATCH(W3136, CFB!$W$2:$W$1048576, 0) + COUNTIF(CFB!$W$2:$W$1048576, W3136) - 1))</f>
        <v>58</v>
      </c>
      <c r="N3136" s="2">
        <f>RANK(K3136, INDEX(CFB!$K$2:$K$1048576, MATCH(W3136, CFB!$W$2:$W$1048576, 0)):INDEX(CFB!$K$2:$K$1048576, MATCH(W3136, CFB!$W$2:$W$1048576, 0) + COUNTIF(CFB!$W$2:$W$1048576, W3136) - 1))</f>
        <v>31</v>
      </c>
      <c r="O3136">
        <v>43.7</v>
      </c>
      <c r="P3136">
        <v>10.71</v>
      </c>
      <c r="W3136">
        <v>1999</v>
      </c>
      <c r="X3136">
        <f t="shared" si="95"/>
        <v>0</v>
      </c>
    </row>
    <row r="3137" spans="1:24" ht="12.75" hidden="1" customHeight="1" x14ac:dyDescent="0.45">
      <c r="A3137">
        <v>32</v>
      </c>
      <c r="B3137" t="s">
        <v>39</v>
      </c>
      <c r="C3137" t="s">
        <v>182</v>
      </c>
      <c r="D3137" s="2" t="str">
        <f t="shared" si="94"/>
        <v>Colorado1999</v>
      </c>
      <c r="F3137">
        <v>7</v>
      </c>
      <c r="G3137">
        <v>5</v>
      </c>
      <c r="H3137" s="2">
        <v>0</v>
      </c>
      <c r="I3137">
        <v>7.74</v>
      </c>
      <c r="J3137">
        <v>-0.86</v>
      </c>
      <c r="K3137">
        <v>6.88</v>
      </c>
      <c r="L3137" s="2">
        <f>_xlfn.RANK.EQ(I3137, INDEX(CFB!$I$2:$I$1048576, MATCH(W3137, CFB!$W$2:$W$1048576, 0)):INDEX(CFB!$I$2:$I$1048576, MATCH(W3137, CFB!$W$2:$W$1048576, 0) + COUNTIF(CFB!$W$2:$W$1048576, W3137) - 1), 0)</f>
        <v>13</v>
      </c>
      <c r="M3137" s="2">
        <f>_xlfn.RANK.EQ(J3137, INDEX(CFB!$J$2:$J$1048576, MATCH(W3137, CFB!$W$2:$W$1048576, 0)):INDEX(CFB!$J$2:$J$1048576, MATCH(W3137, CFB!$W$2:$W$1048576, 0) + COUNTIF(CFB!$W$2:$W$1048576, W3137) - 1))</f>
        <v>68</v>
      </c>
      <c r="N3137" s="2">
        <f>RANK(K3137, INDEX(CFB!$K$2:$K$1048576, MATCH(W3137, CFB!$W$2:$W$1048576, 0)):INDEX(CFB!$K$2:$K$1048576, MATCH(W3137, CFB!$W$2:$W$1048576, 0) + COUNTIF(CFB!$W$2:$W$1048576, W3137) - 1))</f>
        <v>32</v>
      </c>
      <c r="O3137">
        <v>46.44</v>
      </c>
      <c r="P3137">
        <v>11.92</v>
      </c>
      <c r="W3137">
        <v>1999</v>
      </c>
      <c r="X3137">
        <f t="shared" si="95"/>
        <v>0</v>
      </c>
    </row>
    <row r="3138" spans="1:24" ht="12.75" hidden="1" customHeight="1" x14ac:dyDescent="0.45">
      <c r="A3138">
        <v>33</v>
      </c>
      <c r="B3138" t="s">
        <v>108</v>
      </c>
      <c r="C3138" t="s">
        <v>100</v>
      </c>
      <c r="D3138" s="2" t="str">
        <f t="shared" si="94"/>
        <v>East Carolina1999</v>
      </c>
      <c r="F3138">
        <v>9</v>
      </c>
      <c r="G3138">
        <v>3</v>
      </c>
      <c r="H3138" s="2">
        <v>0</v>
      </c>
      <c r="I3138">
        <v>2.83</v>
      </c>
      <c r="J3138">
        <v>4.01</v>
      </c>
      <c r="K3138">
        <v>6.84</v>
      </c>
      <c r="L3138" s="2">
        <f>_xlfn.RANK.EQ(I3138, INDEX(CFB!$I$2:$I$1048576, MATCH(W3138, CFB!$W$2:$W$1048576, 0)):INDEX(CFB!$I$2:$I$1048576, MATCH(W3138, CFB!$W$2:$W$1048576, 0) + COUNTIF(CFB!$W$2:$W$1048576, W3138) - 1), 0)</f>
        <v>38</v>
      </c>
      <c r="M3138" s="2">
        <f>_xlfn.RANK.EQ(J3138, INDEX(CFB!$J$2:$J$1048576, MATCH(W3138, CFB!$W$2:$W$1048576, 0)):INDEX(CFB!$J$2:$J$1048576, MATCH(W3138, CFB!$W$2:$W$1048576, 0) + COUNTIF(CFB!$W$2:$W$1048576, W3138) - 1))</f>
        <v>29</v>
      </c>
      <c r="N3138" s="2">
        <f>RANK(K3138, INDEX(CFB!$K$2:$K$1048576, MATCH(W3138, CFB!$W$2:$W$1048576, 0)):INDEX(CFB!$K$2:$K$1048576, MATCH(W3138, CFB!$W$2:$W$1048576, 0) + COUNTIF(CFB!$W$2:$W$1048576, W3138) - 1))</f>
        <v>33</v>
      </c>
      <c r="O3138">
        <v>41.33</v>
      </c>
      <c r="P3138">
        <v>7.05</v>
      </c>
      <c r="W3138">
        <v>1999</v>
      </c>
      <c r="X3138">
        <f t="shared" si="95"/>
        <v>0</v>
      </c>
    </row>
    <row r="3139" spans="1:24" ht="12.75" hidden="1" customHeight="1" x14ac:dyDescent="0.45">
      <c r="A3139">
        <v>34</v>
      </c>
      <c r="B3139" t="s">
        <v>11</v>
      </c>
      <c r="C3139" t="s">
        <v>12</v>
      </c>
      <c r="D3139" s="2" t="str">
        <f t="shared" ref="D3139:D3202" si="96">_xlfn.CONCAT(B3139, W3139)</f>
        <v>Notre Dame1999</v>
      </c>
      <c r="F3139">
        <v>5</v>
      </c>
      <c r="G3139">
        <v>7</v>
      </c>
      <c r="H3139" s="2">
        <v>0</v>
      </c>
      <c r="I3139">
        <v>6.52</v>
      </c>
      <c r="J3139">
        <v>7.0000000000000007E-2</v>
      </c>
      <c r="K3139">
        <v>6.59</v>
      </c>
      <c r="L3139" s="2">
        <f>_xlfn.RANK.EQ(I3139, INDEX(CFB!$I$2:$I$1048576, MATCH(W3139, CFB!$W$2:$W$1048576, 0)):INDEX(CFB!$I$2:$I$1048576, MATCH(W3139, CFB!$W$2:$W$1048576, 0) + COUNTIF(CFB!$W$2:$W$1048576, W3139) - 1), 0)</f>
        <v>20</v>
      </c>
      <c r="M3139" s="2">
        <f>_xlfn.RANK.EQ(J3139, INDEX(CFB!$J$2:$J$1048576, MATCH(W3139, CFB!$W$2:$W$1048576, 0)):INDEX(CFB!$J$2:$J$1048576, MATCH(W3139, CFB!$W$2:$W$1048576, 0) + COUNTIF(CFB!$W$2:$W$1048576, W3139) - 1))</f>
        <v>60</v>
      </c>
      <c r="N3139" s="2">
        <f>RANK(K3139, INDEX(CFB!$K$2:$K$1048576, MATCH(W3139, CFB!$W$2:$W$1048576, 0)):INDEX(CFB!$K$2:$K$1048576, MATCH(W3139, CFB!$W$2:$W$1048576, 0) + COUNTIF(CFB!$W$2:$W$1048576, W3139) - 1))</f>
        <v>34</v>
      </c>
      <c r="O3139">
        <v>44.62</v>
      </c>
      <c r="P3139">
        <v>10.119999999999999</v>
      </c>
      <c r="W3139">
        <v>1999</v>
      </c>
      <c r="X3139">
        <f t="shared" ref="X3139:X3202" si="97">IF(E3139=1, 1,0)</f>
        <v>0</v>
      </c>
    </row>
    <row r="3140" spans="1:24" ht="12.75" hidden="1" customHeight="1" x14ac:dyDescent="0.45">
      <c r="A3140">
        <v>35</v>
      </c>
      <c r="B3140" t="s">
        <v>104</v>
      </c>
      <c r="C3140" t="s">
        <v>31</v>
      </c>
      <c r="D3140" s="2" t="str">
        <f t="shared" si="96"/>
        <v>Colorado State1999</v>
      </c>
      <c r="F3140">
        <v>8</v>
      </c>
      <c r="G3140">
        <v>4</v>
      </c>
      <c r="H3140" s="2">
        <v>0</v>
      </c>
      <c r="I3140">
        <v>3.35</v>
      </c>
      <c r="J3140">
        <v>2.5</v>
      </c>
      <c r="K3140">
        <v>5.85</v>
      </c>
      <c r="L3140" s="2">
        <f>_xlfn.RANK.EQ(I3140, INDEX(CFB!$I$2:$I$1048576, MATCH(W3140, CFB!$W$2:$W$1048576, 0)):INDEX(CFB!$I$2:$I$1048576, MATCH(W3140, CFB!$W$2:$W$1048576, 0) + COUNTIF(CFB!$W$2:$W$1048576, W3140) - 1), 0)</f>
        <v>37</v>
      </c>
      <c r="M3140" s="2">
        <f>_xlfn.RANK.EQ(J3140, INDEX(CFB!$J$2:$J$1048576, MATCH(W3140, CFB!$W$2:$W$1048576, 0)):INDEX(CFB!$J$2:$J$1048576, MATCH(W3140, CFB!$W$2:$W$1048576, 0) + COUNTIF(CFB!$W$2:$W$1048576, W3140) - 1))</f>
        <v>39</v>
      </c>
      <c r="N3140" s="2">
        <f>RANK(K3140, INDEX(CFB!$K$2:$K$1048576, MATCH(W3140, CFB!$W$2:$W$1048576, 0)):INDEX(CFB!$K$2:$K$1048576, MATCH(W3140, CFB!$W$2:$W$1048576, 0) + COUNTIF(CFB!$W$2:$W$1048576, W3140) - 1))</f>
        <v>35</v>
      </c>
      <c r="O3140">
        <v>40.96</v>
      </c>
      <c r="P3140">
        <v>10.210000000000001</v>
      </c>
      <c r="W3140">
        <v>1999</v>
      </c>
      <c r="X3140">
        <f t="shared" si="97"/>
        <v>0</v>
      </c>
    </row>
    <row r="3141" spans="1:24" ht="12.75" hidden="1" customHeight="1" x14ac:dyDescent="0.45">
      <c r="A3141">
        <v>36</v>
      </c>
      <c r="B3141" t="s">
        <v>66</v>
      </c>
      <c r="C3141" t="s">
        <v>180</v>
      </c>
      <c r="D3141" s="2" t="str">
        <f t="shared" si="96"/>
        <v>Washington1999</v>
      </c>
      <c r="F3141">
        <v>7</v>
      </c>
      <c r="G3141">
        <v>5</v>
      </c>
      <c r="H3141" s="2">
        <v>0</v>
      </c>
      <c r="I3141">
        <v>5.17</v>
      </c>
      <c r="J3141">
        <v>0.51</v>
      </c>
      <c r="K3141">
        <v>5.68</v>
      </c>
      <c r="L3141" s="2">
        <f>_xlfn.RANK.EQ(I3141, INDEX(CFB!$I$2:$I$1048576, MATCH(W3141, CFB!$W$2:$W$1048576, 0)):INDEX(CFB!$I$2:$I$1048576, MATCH(W3141, CFB!$W$2:$W$1048576, 0) + COUNTIF(CFB!$W$2:$W$1048576, W3141) - 1), 0)</f>
        <v>23</v>
      </c>
      <c r="M3141" s="2">
        <f>_xlfn.RANK.EQ(J3141, INDEX(CFB!$J$2:$J$1048576, MATCH(W3141, CFB!$W$2:$W$1048576, 0)):INDEX(CFB!$J$2:$J$1048576, MATCH(W3141, CFB!$W$2:$W$1048576, 0) + COUNTIF(CFB!$W$2:$W$1048576, W3141) - 1))</f>
        <v>56</v>
      </c>
      <c r="N3141" s="2">
        <f>RANK(K3141, INDEX(CFB!$K$2:$K$1048576, MATCH(W3141, CFB!$W$2:$W$1048576, 0)):INDEX(CFB!$K$2:$K$1048576, MATCH(W3141, CFB!$W$2:$W$1048576, 0) + COUNTIF(CFB!$W$2:$W$1048576, W3141) - 1))</f>
        <v>36</v>
      </c>
      <c r="O3141">
        <v>41.75</v>
      </c>
      <c r="P3141">
        <v>10.55</v>
      </c>
      <c r="W3141">
        <v>1999</v>
      </c>
      <c r="X3141">
        <f t="shared" si="97"/>
        <v>0</v>
      </c>
    </row>
    <row r="3142" spans="1:24" ht="12.75" hidden="1" customHeight="1" x14ac:dyDescent="0.45">
      <c r="A3142">
        <v>37</v>
      </c>
      <c r="B3142" t="s">
        <v>53</v>
      </c>
      <c r="C3142" t="s">
        <v>179</v>
      </c>
      <c r="D3142" s="2" t="str">
        <f t="shared" si="96"/>
        <v>Syracuse1999</v>
      </c>
      <c r="F3142">
        <v>7</v>
      </c>
      <c r="G3142">
        <v>5</v>
      </c>
      <c r="H3142" s="2">
        <v>0</v>
      </c>
      <c r="I3142">
        <v>-1.33</v>
      </c>
      <c r="J3142">
        <v>6.14</v>
      </c>
      <c r="K3142">
        <v>4.82</v>
      </c>
      <c r="L3142" s="2">
        <f>_xlfn.RANK.EQ(I3142, INDEX(CFB!$I$2:$I$1048576, MATCH(W3142, CFB!$W$2:$W$1048576, 0)):INDEX(CFB!$I$2:$I$1048576, MATCH(W3142, CFB!$W$2:$W$1048576, 0) + COUNTIF(CFB!$W$2:$W$1048576, W3142) - 1), 0)</f>
        <v>71</v>
      </c>
      <c r="M3142" s="2">
        <f>_xlfn.RANK.EQ(J3142, INDEX(CFB!$J$2:$J$1048576, MATCH(W3142, CFB!$W$2:$W$1048576, 0)):INDEX(CFB!$J$2:$J$1048576, MATCH(W3142, CFB!$W$2:$W$1048576, 0) + COUNTIF(CFB!$W$2:$W$1048576, W3142) - 1))</f>
        <v>20</v>
      </c>
      <c r="N3142" s="2">
        <f>RANK(K3142, INDEX(CFB!$K$2:$K$1048576, MATCH(W3142, CFB!$W$2:$W$1048576, 0)):INDEX(CFB!$K$2:$K$1048576, MATCH(W3142, CFB!$W$2:$W$1048576, 0) + COUNTIF(CFB!$W$2:$W$1048576, W3142) - 1))</f>
        <v>37</v>
      </c>
      <c r="O3142">
        <v>36.380000000000003</v>
      </c>
      <c r="P3142">
        <v>8.2100000000000009</v>
      </c>
      <c r="W3142">
        <v>1999</v>
      </c>
      <c r="X3142">
        <f t="shared" si="97"/>
        <v>0</v>
      </c>
    </row>
    <row r="3143" spans="1:24" ht="12.75" hidden="1" customHeight="1" x14ac:dyDescent="0.45">
      <c r="A3143">
        <v>38</v>
      </c>
      <c r="B3143" t="s">
        <v>38</v>
      </c>
      <c r="C3143" t="s">
        <v>180</v>
      </c>
      <c r="D3143" s="2" t="str">
        <f t="shared" si="96"/>
        <v>USC1999</v>
      </c>
      <c r="F3143">
        <v>6</v>
      </c>
      <c r="G3143">
        <v>6</v>
      </c>
      <c r="H3143" s="2">
        <v>0</v>
      </c>
      <c r="I3143">
        <v>2.63</v>
      </c>
      <c r="J3143">
        <v>1.99</v>
      </c>
      <c r="K3143">
        <v>4.62</v>
      </c>
      <c r="L3143" s="2">
        <f>_xlfn.RANK.EQ(I3143, INDEX(CFB!$I$2:$I$1048576, MATCH(W3143, CFB!$W$2:$W$1048576, 0)):INDEX(CFB!$I$2:$I$1048576, MATCH(W3143, CFB!$W$2:$W$1048576, 0) + COUNTIF(CFB!$W$2:$W$1048576, W3143) - 1), 0)</f>
        <v>40</v>
      </c>
      <c r="M3143" s="2">
        <f>_xlfn.RANK.EQ(J3143, INDEX(CFB!$J$2:$J$1048576, MATCH(W3143, CFB!$W$2:$W$1048576, 0)):INDEX(CFB!$J$2:$J$1048576, MATCH(W3143, CFB!$W$2:$W$1048576, 0) + COUNTIF(CFB!$W$2:$W$1048576, W3143) - 1))</f>
        <v>44</v>
      </c>
      <c r="N3143" s="2">
        <f>RANK(K3143, INDEX(CFB!$K$2:$K$1048576, MATCH(W3143, CFB!$W$2:$W$1048576, 0)):INDEX(CFB!$K$2:$K$1048576, MATCH(W3143, CFB!$W$2:$W$1048576, 0) + COUNTIF(CFB!$W$2:$W$1048576, W3143) - 1))</f>
        <v>38</v>
      </c>
      <c r="O3143">
        <v>41.33</v>
      </c>
      <c r="P3143">
        <v>9.17</v>
      </c>
      <c r="W3143">
        <v>1999</v>
      </c>
      <c r="X3143">
        <f t="shared" si="97"/>
        <v>0</v>
      </c>
    </row>
    <row r="3144" spans="1:24" ht="12.75" hidden="1" customHeight="1" x14ac:dyDescent="0.45">
      <c r="A3144">
        <v>39</v>
      </c>
      <c r="B3144" t="s">
        <v>137</v>
      </c>
      <c r="C3144" t="s">
        <v>12</v>
      </c>
      <c r="D3144" s="2" t="str">
        <f t="shared" si="96"/>
        <v>Louisiana Tech1999</v>
      </c>
      <c r="F3144">
        <v>8</v>
      </c>
      <c r="G3144">
        <v>3</v>
      </c>
      <c r="H3144" s="2">
        <v>0</v>
      </c>
      <c r="I3144">
        <v>8.58</v>
      </c>
      <c r="J3144">
        <v>-4.1100000000000003</v>
      </c>
      <c r="K3144">
        <v>4.47</v>
      </c>
      <c r="L3144" s="2">
        <f>_xlfn.RANK.EQ(I3144, INDEX(CFB!$I$2:$I$1048576, MATCH(W3144, CFB!$W$2:$W$1048576, 0)):INDEX(CFB!$I$2:$I$1048576, MATCH(W3144, CFB!$W$2:$W$1048576, 0) + COUNTIF(CFB!$W$2:$W$1048576, W3144) - 1), 0)</f>
        <v>10</v>
      </c>
      <c r="M3144" s="2">
        <f>_xlfn.RANK.EQ(J3144, INDEX(CFB!$J$2:$J$1048576, MATCH(W3144, CFB!$W$2:$W$1048576, 0)):INDEX(CFB!$J$2:$J$1048576, MATCH(W3144, CFB!$W$2:$W$1048576, 0) + COUNTIF(CFB!$W$2:$W$1048576, W3144) - 1))</f>
        <v>87</v>
      </c>
      <c r="N3144" s="2">
        <f>RANK(K3144, INDEX(CFB!$K$2:$K$1048576, MATCH(W3144, CFB!$W$2:$W$1048576, 0)):INDEX(CFB!$K$2:$K$1048576, MATCH(W3144, CFB!$W$2:$W$1048576, 0) + COUNTIF(CFB!$W$2:$W$1048576, W3144) - 1))</f>
        <v>39</v>
      </c>
      <c r="O3144">
        <v>46.33</v>
      </c>
      <c r="P3144">
        <v>17.47</v>
      </c>
      <c r="W3144">
        <v>1999</v>
      </c>
      <c r="X3144">
        <f t="shared" si="97"/>
        <v>0</v>
      </c>
    </row>
    <row r="3145" spans="1:24" ht="12.75" hidden="1" customHeight="1" x14ac:dyDescent="0.45">
      <c r="A3145">
        <v>40</v>
      </c>
      <c r="B3145" t="s">
        <v>106</v>
      </c>
      <c r="C3145" t="s">
        <v>23</v>
      </c>
      <c r="D3145" s="2" t="str">
        <f t="shared" si="96"/>
        <v>Wake Forest1999</v>
      </c>
      <c r="F3145">
        <v>7</v>
      </c>
      <c r="G3145">
        <v>5</v>
      </c>
      <c r="H3145" s="2">
        <v>0</v>
      </c>
      <c r="I3145">
        <v>-3.81</v>
      </c>
      <c r="J3145">
        <v>8.18</v>
      </c>
      <c r="K3145">
        <v>4.37</v>
      </c>
      <c r="L3145" s="2">
        <f>_xlfn.RANK.EQ(I3145, INDEX(CFB!$I$2:$I$1048576, MATCH(W3145, CFB!$W$2:$W$1048576, 0)):INDEX(CFB!$I$2:$I$1048576, MATCH(W3145, CFB!$W$2:$W$1048576, 0) + COUNTIF(CFB!$W$2:$W$1048576, W3145) - 1), 0)</f>
        <v>86</v>
      </c>
      <c r="M3145" s="2">
        <f>_xlfn.RANK.EQ(J3145, INDEX(CFB!$J$2:$J$1048576, MATCH(W3145, CFB!$W$2:$W$1048576, 0)):INDEX(CFB!$J$2:$J$1048576, MATCH(W3145, CFB!$W$2:$W$1048576, 0) + COUNTIF(CFB!$W$2:$W$1048576, W3145) - 1))</f>
        <v>13</v>
      </c>
      <c r="N3145" s="2">
        <f>RANK(K3145, INDEX(CFB!$K$2:$K$1048576, MATCH(W3145, CFB!$W$2:$W$1048576, 0)):INDEX(CFB!$K$2:$K$1048576, MATCH(W3145, CFB!$W$2:$W$1048576, 0) + COUNTIF(CFB!$W$2:$W$1048576, W3145) - 1))</f>
        <v>40</v>
      </c>
      <c r="O3145">
        <v>34.72</v>
      </c>
      <c r="P3145">
        <v>3.43</v>
      </c>
      <c r="W3145">
        <v>1999</v>
      </c>
      <c r="X3145">
        <f t="shared" si="97"/>
        <v>0</v>
      </c>
    </row>
    <row r="3146" spans="1:24" ht="12.75" hidden="1" customHeight="1" x14ac:dyDescent="0.45">
      <c r="A3146">
        <v>41</v>
      </c>
      <c r="B3146" t="s">
        <v>25</v>
      </c>
      <c r="C3146" t="s">
        <v>100</v>
      </c>
      <c r="D3146" s="2" t="str">
        <f t="shared" si="96"/>
        <v>Louisville1999</v>
      </c>
      <c r="F3146">
        <v>7</v>
      </c>
      <c r="G3146">
        <v>5</v>
      </c>
      <c r="H3146" s="2">
        <v>0</v>
      </c>
      <c r="I3146">
        <v>12.48</v>
      </c>
      <c r="J3146">
        <v>-8.1300000000000008</v>
      </c>
      <c r="K3146">
        <v>4.3600000000000003</v>
      </c>
      <c r="L3146" s="2">
        <f>_xlfn.RANK.EQ(I3146, INDEX(CFB!$I$2:$I$1048576, MATCH(W3146, CFB!$W$2:$W$1048576, 0)):INDEX(CFB!$I$2:$I$1048576, MATCH(W3146, CFB!$W$2:$W$1048576, 0) + COUNTIF(CFB!$W$2:$W$1048576, W3146) - 1), 0)</f>
        <v>3</v>
      </c>
      <c r="M3146" s="2">
        <f>_xlfn.RANK.EQ(J3146, INDEX(CFB!$J$2:$J$1048576, MATCH(W3146, CFB!$W$2:$W$1048576, 0)):INDEX(CFB!$J$2:$J$1048576, MATCH(W3146, CFB!$W$2:$W$1048576, 0) + COUNTIF(CFB!$W$2:$W$1048576, W3146) - 1))</f>
        <v>101</v>
      </c>
      <c r="N3146" s="2">
        <f>RANK(K3146, INDEX(CFB!$K$2:$K$1048576, MATCH(W3146, CFB!$W$2:$W$1048576, 0)):INDEX(CFB!$K$2:$K$1048576, MATCH(W3146, CFB!$W$2:$W$1048576, 0) + COUNTIF(CFB!$W$2:$W$1048576, W3146) - 1))</f>
        <v>41</v>
      </c>
      <c r="O3146">
        <v>50.54</v>
      </c>
      <c r="P3146">
        <v>18.63</v>
      </c>
      <c r="W3146">
        <v>1999</v>
      </c>
      <c r="X3146">
        <f t="shared" si="97"/>
        <v>0</v>
      </c>
    </row>
    <row r="3147" spans="1:24" ht="12.75" hidden="1" customHeight="1" x14ac:dyDescent="0.45">
      <c r="A3147">
        <v>42</v>
      </c>
      <c r="B3147" t="s">
        <v>68</v>
      </c>
      <c r="C3147" t="s">
        <v>100</v>
      </c>
      <c r="D3147" s="2" t="str">
        <f t="shared" si="96"/>
        <v>Memphis1999</v>
      </c>
      <c r="F3147">
        <v>5</v>
      </c>
      <c r="G3147">
        <v>6</v>
      </c>
      <c r="H3147" s="2">
        <v>0</v>
      </c>
      <c r="I3147">
        <v>-3.96</v>
      </c>
      <c r="J3147">
        <v>7.93</v>
      </c>
      <c r="K3147">
        <v>3.97</v>
      </c>
      <c r="L3147" s="2">
        <f>_xlfn.RANK.EQ(I3147, INDEX(CFB!$I$2:$I$1048576, MATCH(W3147, CFB!$W$2:$W$1048576, 0)):INDEX(CFB!$I$2:$I$1048576, MATCH(W3147, CFB!$W$2:$W$1048576, 0) + COUNTIF(CFB!$W$2:$W$1048576, W3147) - 1), 0)</f>
        <v>87</v>
      </c>
      <c r="M3147" s="2">
        <f>_xlfn.RANK.EQ(J3147, INDEX(CFB!$J$2:$J$1048576, MATCH(W3147, CFB!$W$2:$W$1048576, 0)):INDEX(CFB!$J$2:$J$1048576, MATCH(W3147, CFB!$W$2:$W$1048576, 0) + COUNTIF(CFB!$W$2:$W$1048576, W3147) - 1))</f>
        <v>14</v>
      </c>
      <c r="N3147" s="2">
        <f>RANK(K3147, INDEX(CFB!$K$2:$K$1048576, MATCH(W3147, CFB!$W$2:$W$1048576, 0)):INDEX(CFB!$K$2:$K$1048576, MATCH(W3147, CFB!$W$2:$W$1048576, 0) + COUNTIF(CFB!$W$2:$W$1048576, W3147) - 1))</f>
        <v>42</v>
      </c>
      <c r="O3147">
        <v>34.119999999999997</v>
      </c>
      <c r="P3147">
        <v>2.31</v>
      </c>
      <c r="W3147">
        <v>1999</v>
      </c>
      <c r="X3147">
        <f t="shared" si="97"/>
        <v>0</v>
      </c>
    </row>
    <row r="3148" spans="1:24" ht="12.75" hidden="1" customHeight="1" x14ac:dyDescent="0.45">
      <c r="A3148">
        <v>43</v>
      </c>
      <c r="B3148" t="s">
        <v>67</v>
      </c>
      <c r="C3148" t="s">
        <v>157</v>
      </c>
      <c r="D3148" s="2" t="str">
        <f t="shared" si="96"/>
        <v>Auburn1999</v>
      </c>
      <c r="F3148">
        <v>5</v>
      </c>
      <c r="G3148">
        <v>6</v>
      </c>
      <c r="H3148" s="2">
        <v>0</v>
      </c>
      <c r="I3148">
        <v>-1.17</v>
      </c>
      <c r="J3148">
        <v>5.1100000000000003</v>
      </c>
      <c r="K3148">
        <v>3.94</v>
      </c>
      <c r="L3148" s="2">
        <f>_xlfn.RANK.EQ(I3148, INDEX(CFB!$I$2:$I$1048576, MATCH(W3148, CFB!$W$2:$W$1048576, 0)):INDEX(CFB!$I$2:$I$1048576, MATCH(W3148, CFB!$W$2:$W$1048576, 0) + COUNTIF(CFB!$W$2:$W$1048576, W3148) - 1), 0)</f>
        <v>68</v>
      </c>
      <c r="M3148" s="2">
        <f>_xlfn.RANK.EQ(J3148, INDEX(CFB!$J$2:$J$1048576, MATCH(W3148, CFB!$W$2:$W$1048576, 0)):INDEX(CFB!$J$2:$J$1048576, MATCH(W3148, CFB!$W$2:$W$1048576, 0) + COUNTIF(CFB!$W$2:$W$1048576, W3148) - 1))</f>
        <v>24</v>
      </c>
      <c r="N3148" s="2">
        <f>RANK(K3148, INDEX(CFB!$K$2:$K$1048576, MATCH(W3148, CFB!$W$2:$W$1048576, 0)):INDEX(CFB!$K$2:$K$1048576, MATCH(W3148, CFB!$W$2:$W$1048576, 0) + COUNTIF(CFB!$W$2:$W$1048576, W3148) - 1))</f>
        <v>43</v>
      </c>
      <c r="O3148">
        <v>37.450000000000003</v>
      </c>
      <c r="P3148">
        <v>6.5</v>
      </c>
      <c r="W3148">
        <v>1999</v>
      </c>
      <c r="X3148">
        <f t="shared" si="97"/>
        <v>0</v>
      </c>
    </row>
    <row r="3149" spans="1:24" ht="12.75" hidden="1" customHeight="1" x14ac:dyDescent="0.45">
      <c r="A3149">
        <v>44</v>
      </c>
      <c r="B3149" t="s">
        <v>61</v>
      </c>
      <c r="C3149" t="s">
        <v>178</v>
      </c>
      <c r="D3149" s="2" t="str">
        <f t="shared" si="96"/>
        <v>Texas Christian1999</v>
      </c>
      <c r="F3149">
        <v>8</v>
      </c>
      <c r="G3149">
        <v>4</v>
      </c>
      <c r="H3149" s="2">
        <v>0</v>
      </c>
      <c r="I3149">
        <v>0.59</v>
      </c>
      <c r="J3149">
        <v>3.08</v>
      </c>
      <c r="K3149">
        <v>3.67</v>
      </c>
      <c r="L3149" s="2">
        <f>_xlfn.RANK.EQ(I3149, INDEX(CFB!$I$2:$I$1048576, MATCH(W3149, CFB!$W$2:$W$1048576, 0)):INDEX(CFB!$I$2:$I$1048576, MATCH(W3149, CFB!$W$2:$W$1048576, 0) + COUNTIF(CFB!$W$2:$W$1048576, W3149) - 1), 0)</f>
        <v>52</v>
      </c>
      <c r="M3149" s="2">
        <f>_xlfn.RANK.EQ(J3149, INDEX(CFB!$J$2:$J$1048576, MATCH(W3149, CFB!$W$2:$W$1048576, 0)):INDEX(CFB!$J$2:$J$1048576, MATCH(W3149, CFB!$W$2:$W$1048576, 0) + COUNTIF(CFB!$W$2:$W$1048576, W3149) - 1))</f>
        <v>36</v>
      </c>
      <c r="N3149" s="2">
        <f>RANK(K3149, INDEX(CFB!$K$2:$K$1048576, MATCH(W3149, CFB!$W$2:$W$1048576, 0)):INDEX(CFB!$K$2:$K$1048576, MATCH(W3149, CFB!$W$2:$W$1048576, 0) + COUNTIF(CFB!$W$2:$W$1048576, W3149) - 1))</f>
        <v>44</v>
      </c>
      <c r="O3149">
        <v>38.58</v>
      </c>
      <c r="P3149">
        <v>10.01</v>
      </c>
      <c r="W3149">
        <v>1999</v>
      </c>
      <c r="X3149">
        <f t="shared" si="97"/>
        <v>0</v>
      </c>
    </row>
    <row r="3150" spans="1:24" ht="12.75" hidden="1" customHeight="1" x14ac:dyDescent="0.45">
      <c r="A3150">
        <v>45</v>
      </c>
      <c r="B3150" t="s">
        <v>93</v>
      </c>
      <c r="C3150" t="s">
        <v>23</v>
      </c>
      <c r="D3150" s="2" t="str">
        <f t="shared" si="96"/>
        <v>Virginia1999</v>
      </c>
      <c r="F3150">
        <v>7</v>
      </c>
      <c r="G3150">
        <v>5</v>
      </c>
      <c r="H3150" s="2">
        <v>0</v>
      </c>
      <c r="I3150">
        <v>6.79</v>
      </c>
      <c r="J3150">
        <v>-3.22</v>
      </c>
      <c r="K3150">
        <v>3.57</v>
      </c>
      <c r="L3150" s="2">
        <f>_xlfn.RANK.EQ(I3150, INDEX(CFB!$I$2:$I$1048576, MATCH(W3150, CFB!$W$2:$W$1048576, 0)):INDEX(CFB!$I$2:$I$1048576, MATCH(W3150, CFB!$W$2:$W$1048576, 0) + COUNTIF(CFB!$W$2:$W$1048576, W3150) - 1), 0)</f>
        <v>18</v>
      </c>
      <c r="M3150" s="2">
        <f>_xlfn.RANK.EQ(J3150, INDEX(CFB!$J$2:$J$1048576, MATCH(W3150, CFB!$W$2:$W$1048576, 0)):INDEX(CFB!$J$2:$J$1048576, MATCH(W3150, CFB!$W$2:$W$1048576, 0) + COUNTIF(CFB!$W$2:$W$1048576, W3150) - 1))</f>
        <v>82</v>
      </c>
      <c r="N3150" s="2">
        <f>RANK(K3150, INDEX(CFB!$K$2:$K$1048576, MATCH(W3150, CFB!$W$2:$W$1048576, 0)):INDEX(CFB!$K$2:$K$1048576, MATCH(W3150, CFB!$W$2:$W$1048576, 0) + COUNTIF(CFB!$W$2:$W$1048576, W3150) - 1))</f>
        <v>45</v>
      </c>
      <c r="O3150">
        <v>43.88</v>
      </c>
      <c r="P3150">
        <v>15.39</v>
      </c>
      <c r="W3150">
        <v>1999</v>
      </c>
      <c r="X3150">
        <f t="shared" si="97"/>
        <v>0</v>
      </c>
    </row>
    <row r="3151" spans="1:24" ht="12.75" hidden="1" customHeight="1" x14ac:dyDescent="0.45">
      <c r="A3151">
        <v>46</v>
      </c>
      <c r="B3151" t="s">
        <v>74</v>
      </c>
      <c r="C3151" t="s">
        <v>155</v>
      </c>
      <c r="D3151" s="2" t="str">
        <f t="shared" si="96"/>
        <v>Kentucky1999</v>
      </c>
      <c r="F3151">
        <v>6</v>
      </c>
      <c r="G3151">
        <v>6</v>
      </c>
      <c r="H3151" s="2">
        <v>0</v>
      </c>
      <c r="I3151">
        <v>4.8099999999999996</v>
      </c>
      <c r="J3151">
        <v>-1.51</v>
      </c>
      <c r="K3151">
        <v>3.3</v>
      </c>
      <c r="L3151" s="2">
        <f>_xlfn.RANK.EQ(I3151, INDEX(CFB!$I$2:$I$1048576, MATCH(W3151, CFB!$W$2:$W$1048576, 0)):INDEX(CFB!$I$2:$I$1048576, MATCH(W3151, CFB!$W$2:$W$1048576, 0) + COUNTIF(CFB!$W$2:$W$1048576, W3151) - 1), 0)</f>
        <v>26</v>
      </c>
      <c r="M3151" s="2">
        <f>_xlfn.RANK.EQ(J3151, INDEX(CFB!$J$2:$J$1048576, MATCH(W3151, CFB!$W$2:$W$1048576, 0)):INDEX(CFB!$J$2:$J$1048576, MATCH(W3151, CFB!$W$2:$W$1048576, 0) + COUNTIF(CFB!$W$2:$W$1048576, W3151) - 1))</f>
        <v>73</v>
      </c>
      <c r="N3151" s="2">
        <f>RANK(K3151, INDEX(CFB!$K$2:$K$1048576, MATCH(W3151, CFB!$W$2:$W$1048576, 0)):INDEX(CFB!$K$2:$K$1048576, MATCH(W3151, CFB!$W$2:$W$1048576, 0) + COUNTIF(CFB!$W$2:$W$1048576, W3151) - 1))</f>
        <v>46</v>
      </c>
      <c r="O3151">
        <v>42.59</v>
      </c>
      <c r="P3151">
        <v>14.14</v>
      </c>
      <c r="W3151">
        <v>1999</v>
      </c>
      <c r="X3151">
        <f t="shared" si="97"/>
        <v>0</v>
      </c>
    </row>
    <row r="3152" spans="1:24" ht="12.75" hidden="1" customHeight="1" x14ac:dyDescent="0.45">
      <c r="A3152">
        <v>47</v>
      </c>
      <c r="B3152" t="s">
        <v>138</v>
      </c>
      <c r="C3152" t="s">
        <v>31</v>
      </c>
      <c r="D3152" s="2" t="str">
        <f t="shared" si="96"/>
        <v>Wyoming1999</v>
      </c>
      <c r="F3152">
        <v>7</v>
      </c>
      <c r="G3152">
        <v>4</v>
      </c>
      <c r="H3152" s="2">
        <v>0</v>
      </c>
      <c r="I3152">
        <v>4.08</v>
      </c>
      <c r="J3152">
        <v>-1.1399999999999999</v>
      </c>
      <c r="K3152">
        <v>2.94</v>
      </c>
      <c r="L3152" s="2">
        <f>_xlfn.RANK.EQ(I3152, INDEX(CFB!$I$2:$I$1048576, MATCH(W3152, CFB!$W$2:$W$1048576, 0)):INDEX(CFB!$I$2:$I$1048576, MATCH(W3152, CFB!$W$2:$W$1048576, 0) + COUNTIF(CFB!$W$2:$W$1048576, W3152) - 1), 0)</f>
        <v>33</v>
      </c>
      <c r="M3152" s="2">
        <f>_xlfn.RANK.EQ(J3152, INDEX(CFB!$J$2:$J$1048576, MATCH(W3152, CFB!$W$2:$W$1048576, 0)):INDEX(CFB!$J$2:$J$1048576, MATCH(W3152, CFB!$W$2:$W$1048576, 0) + COUNTIF(CFB!$W$2:$W$1048576, W3152) - 1))</f>
        <v>70</v>
      </c>
      <c r="N3152" s="2">
        <f>RANK(K3152, INDEX(CFB!$K$2:$K$1048576, MATCH(W3152, CFB!$W$2:$W$1048576, 0)):INDEX(CFB!$K$2:$K$1048576, MATCH(W3152, CFB!$W$2:$W$1048576, 0) + COUNTIF(CFB!$W$2:$W$1048576, W3152) - 1))</f>
        <v>47</v>
      </c>
      <c r="O3152">
        <v>39.619999999999997</v>
      </c>
      <c r="P3152">
        <v>14.58</v>
      </c>
      <c r="W3152">
        <v>1999</v>
      </c>
      <c r="X3152">
        <f t="shared" si="97"/>
        <v>0</v>
      </c>
    </row>
    <row r="3153" spans="1:24" ht="12.75" hidden="1" customHeight="1" x14ac:dyDescent="0.45">
      <c r="A3153">
        <v>48</v>
      </c>
      <c r="B3153" t="s">
        <v>119</v>
      </c>
      <c r="C3153" t="s">
        <v>180</v>
      </c>
      <c r="D3153" s="2" t="str">
        <f t="shared" si="96"/>
        <v>Oregon State1999</v>
      </c>
      <c r="F3153">
        <v>7</v>
      </c>
      <c r="G3153">
        <v>5</v>
      </c>
      <c r="H3153" s="2">
        <v>0</v>
      </c>
      <c r="I3153">
        <v>1.03</v>
      </c>
      <c r="J3153">
        <v>1.73</v>
      </c>
      <c r="K3153">
        <v>2.76</v>
      </c>
      <c r="L3153" s="2">
        <f>_xlfn.RANK.EQ(I3153, INDEX(CFB!$I$2:$I$1048576, MATCH(W3153, CFB!$W$2:$W$1048576, 0)):INDEX(CFB!$I$2:$I$1048576, MATCH(W3153, CFB!$W$2:$W$1048576, 0) + COUNTIF(CFB!$W$2:$W$1048576, W3153) - 1), 0)</f>
        <v>48</v>
      </c>
      <c r="M3153" s="2">
        <f>_xlfn.RANK.EQ(J3153, INDEX(CFB!$J$2:$J$1048576, MATCH(W3153, CFB!$W$2:$W$1048576, 0)):INDEX(CFB!$J$2:$J$1048576, MATCH(W3153, CFB!$W$2:$W$1048576, 0) + COUNTIF(CFB!$W$2:$W$1048576, W3153) - 1))</f>
        <v>45</v>
      </c>
      <c r="N3153" s="2">
        <f>RANK(K3153, INDEX(CFB!$K$2:$K$1048576, MATCH(W3153, CFB!$W$2:$W$1048576, 0)):INDEX(CFB!$K$2:$K$1048576, MATCH(W3153, CFB!$W$2:$W$1048576, 0) + COUNTIF(CFB!$W$2:$W$1048576, W3153) - 1))</f>
        <v>48</v>
      </c>
      <c r="O3153">
        <v>39.06</v>
      </c>
      <c r="P3153">
        <v>10.74</v>
      </c>
      <c r="W3153">
        <v>1999</v>
      </c>
      <c r="X3153">
        <f t="shared" si="97"/>
        <v>0</v>
      </c>
    </row>
    <row r="3154" spans="1:24" ht="12.75" hidden="1" customHeight="1" x14ac:dyDescent="0.45">
      <c r="A3154">
        <v>49</v>
      </c>
      <c r="B3154" t="s">
        <v>131</v>
      </c>
      <c r="C3154" t="s">
        <v>31</v>
      </c>
      <c r="D3154" s="2" t="str">
        <f t="shared" si="96"/>
        <v>Air Force1999</v>
      </c>
      <c r="F3154">
        <v>6</v>
      </c>
      <c r="G3154">
        <v>5</v>
      </c>
      <c r="H3154" s="2">
        <v>0</v>
      </c>
      <c r="I3154">
        <v>-0.86</v>
      </c>
      <c r="J3154">
        <v>3.21</v>
      </c>
      <c r="K3154">
        <v>2.35</v>
      </c>
      <c r="L3154" s="2">
        <f>_xlfn.RANK.EQ(I3154, INDEX(CFB!$I$2:$I$1048576, MATCH(W3154, CFB!$W$2:$W$1048576, 0)):INDEX(CFB!$I$2:$I$1048576, MATCH(W3154, CFB!$W$2:$W$1048576, 0) + COUNTIF(CFB!$W$2:$W$1048576, W3154) - 1), 0)</f>
        <v>67</v>
      </c>
      <c r="M3154" s="2">
        <f>_xlfn.RANK.EQ(J3154, INDEX(CFB!$J$2:$J$1048576, MATCH(W3154, CFB!$W$2:$W$1048576, 0)):INDEX(CFB!$J$2:$J$1048576, MATCH(W3154, CFB!$W$2:$W$1048576, 0) + COUNTIF(CFB!$W$2:$W$1048576, W3154) - 1))</f>
        <v>34</v>
      </c>
      <c r="N3154" s="2">
        <f>RANK(K3154, INDEX(CFB!$K$2:$K$1048576, MATCH(W3154, CFB!$W$2:$W$1048576, 0)):INDEX(CFB!$K$2:$K$1048576, MATCH(W3154, CFB!$W$2:$W$1048576, 0) + COUNTIF(CFB!$W$2:$W$1048576, W3154) - 1))</f>
        <v>49</v>
      </c>
      <c r="O3154">
        <v>35.299999999999997</v>
      </c>
      <c r="P3154">
        <v>9.26</v>
      </c>
      <c r="W3154">
        <v>1999</v>
      </c>
      <c r="X3154">
        <f t="shared" si="97"/>
        <v>0</v>
      </c>
    </row>
    <row r="3155" spans="1:24" ht="12.75" hidden="1" customHeight="1" x14ac:dyDescent="0.45">
      <c r="A3155">
        <v>50</v>
      </c>
      <c r="B3155" t="s">
        <v>111</v>
      </c>
      <c r="C3155" t="s">
        <v>178</v>
      </c>
      <c r="D3155" s="2" t="str">
        <f t="shared" si="96"/>
        <v>Fresno State1999</v>
      </c>
      <c r="F3155">
        <v>8</v>
      </c>
      <c r="G3155">
        <v>5</v>
      </c>
      <c r="H3155" s="2">
        <v>0</v>
      </c>
      <c r="I3155">
        <v>1.88</v>
      </c>
      <c r="J3155">
        <v>0.43</v>
      </c>
      <c r="K3155">
        <v>2.31</v>
      </c>
      <c r="L3155" s="2">
        <f>_xlfn.RANK.EQ(I3155, INDEX(CFB!$I$2:$I$1048576, MATCH(W3155, CFB!$W$2:$W$1048576, 0)):INDEX(CFB!$I$2:$I$1048576, MATCH(W3155, CFB!$W$2:$W$1048576, 0) + COUNTIF(CFB!$W$2:$W$1048576, W3155) - 1), 0)</f>
        <v>45</v>
      </c>
      <c r="M3155" s="2">
        <f>_xlfn.RANK.EQ(J3155, INDEX(CFB!$J$2:$J$1048576, MATCH(W3155, CFB!$W$2:$W$1048576, 0)):INDEX(CFB!$J$2:$J$1048576, MATCH(W3155, CFB!$W$2:$W$1048576, 0) + COUNTIF(CFB!$W$2:$W$1048576, W3155) - 1))</f>
        <v>57</v>
      </c>
      <c r="N3155" s="2">
        <f>RANK(K3155, INDEX(CFB!$K$2:$K$1048576, MATCH(W3155, CFB!$W$2:$W$1048576, 0)):INDEX(CFB!$K$2:$K$1048576, MATCH(W3155, CFB!$W$2:$W$1048576, 0) + COUNTIF(CFB!$W$2:$W$1048576, W3155) - 1))</f>
        <v>50</v>
      </c>
      <c r="O3155">
        <v>39.89</v>
      </c>
      <c r="P3155">
        <v>12.07</v>
      </c>
      <c r="W3155">
        <v>1999</v>
      </c>
      <c r="X3155">
        <f t="shared" si="97"/>
        <v>0</v>
      </c>
    </row>
    <row r="3156" spans="1:24" ht="12.75" hidden="1" customHeight="1" x14ac:dyDescent="0.45">
      <c r="A3156">
        <v>51</v>
      </c>
      <c r="B3156" t="s">
        <v>59</v>
      </c>
      <c r="C3156" t="s">
        <v>155</v>
      </c>
      <c r="D3156" s="2" t="str">
        <f t="shared" si="96"/>
        <v>Vanderbilt1999</v>
      </c>
      <c r="F3156">
        <v>5</v>
      </c>
      <c r="G3156">
        <v>6</v>
      </c>
      <c r="H3156" s="2">
        <v>0</v>
      </c>
      <c r="I3156">
        <v>-1.32</v>
      </c>
      <c r="J3156">
        <v>3.17</v>
      </c>
      <c r="K3156">
        <v>1.85</v>
      </c>
      <c r="L3156" s="2">
        <f>_xlfn.RANK.EQ(I3156, INDEX(CFB!$I$2:$I$1048576, MATCH(W3156, CFB!$W$2:$W$1048576, 0)):INDEX(CFB!$I$2:$I$1048576, MATCH(W3156, CFB!$W$2:$W$1048576, 0) + COUNTIF(CFB!$W$2:$W$1048576, W3156) - 1), 0)</f>
        <v>70</v>
      </c>
      <c r="M3156" s="2">
        <f>_xlfn.RANK.EQ(J3156, INDEX(CFB!$J$2:$J$1048576, MATCH(W3156, CFB!$W$2:$W$1048576, 0)):INDEX(CFB!$J$2:$J$1048576, MATCH(W3156, CFB!$W$2:$W$1048576, 0) + COUNTIF(CFB!$W$2:$W$1048576, W3156) - 1))</f>
        <v>35</v>
      </c>
      <c r="N3156" s="2">
        <f>RANK(K3156, INDEX(CFB!$K$2:$K$1048576, MATCH(W3156, CFB!$W$2:$W$1048576, 0)):INDEX(CFB!$K$2:$K$1048576, MATCH(W3156, CFB!$W$2:$W$1048576, 0) + COUNTIF(CFB!$W$2:$W$1048576, W3156) - 1))</f>
        <v>51</v>
      </c>
      <c r="O3156">
        <v>38.090000000000003</v>
      </c>
      <c r="P3156">
        <v>9.4700000000000006</v>
      </c>
      <c r="W3156">
        <v>1999</v>
      </c>
      <c r="X3156">
        <f t="shared" si="97"/>
        <v>0</v>
      </c>
    </row>
    <row r="3157" spans="1:24" ht="12.75" hidden="1" customHeight="1" x14ac:dyDescent="0.45">
      <c r="A3157">
        <v>52</v>
      </c>
      <c r="B3157" t="s">
        <v>96</v>
      </c>
      <c r="C3157" t="s">
        <v>23</v>
      </c>
      <c r="D3157" s="2" t="str">
        <f t="shared" si="96"/>
        <v>Maryland1999</v>
      </c>
      <c r="F3157">
        <v>5</v>
      </c>
      <c r="G3157">
        <v>6</v>
      </c>
      <c r="H3157" s="2">
        <v>0</v>
      </c>
      <c r="I3157">
        <v>-0.66</v>
      </c>
      <c r="J3157">
        <v>2.0499999999999998</v>
      </c>
      <c r="K3157">
        <v>1.4</v>
      </c>
      <c r="L3157" s="2">
        <f>_xlfn.RANK.EQ(I3157, INDEX(CFB!$I$2:$I$1048576, MATCH(W3157, CFB!$W$2:$W$1048576, 0)):INDEX(CFB!$I$2:$I$1048576, MATCH(W3157, CFB!$W$2:$W$1048576, 0) + COUNTIF(CFB!$W$2:$W$1048576, W3157) - 1), 0)</f>
        <v>64</v>
      </c>
      <c r="M3157" s="2">
        <f>_xlfn.RANK.EQ(J3157, INDEX(CFB!$J$2:$J$1048576, MATCH(W3157, CFB!$W$2:$W$1048576, 0)):INDEX(CFB!$J$2:$J$1048576, MATCH(W3157, CFB!$W$2:$W$1048576, 0) + COUNTIF(CFB!$W$2:$W$1048576, W3157) - 1))</f>
        <v>43</v>
      </c>
      <c r="N3157" s="2">
        <f>RANK(K3157, INDEX(CFB!$K$2:$K$1048576, MATCH(W3157, CFB!$W$2:$W$1048576, 0)):INDEX(CFB!$K$2:$K$1048576, MATCH(W3157, CFB!$W$2:$W$1048576, 0) + COUNTIF(CFB!$W$2:$W$1048576, W3157) - 1))</f>
        <v>52</v>
      </c>
      <c r="O3157">
        <v>39.51</v>
      </c>
      <c r="P3157">
        <v>10.34</v>
      </c>
      <c r="W3157">
        <v>1999</v>
      </c>
      <c r="X3157">
        <f t="shared" si="97"/>
        <v>0</v>
      </c>
    </row>
    <row r="3158" spans="1:24" ht="12.75" hidden="1" customHeight="1" x14ac:dyDescent="0.45">
      <c r="A3158">
        <v>53</v>
      </c>
      <c r="B3158" t="s">
        <v>146</v>
      </c>
      <c r="C3158" t="s">
        <v>31</v>
      </c>
      <c r="D3158" s="2" t="str">
        <f t="shared" si="96"/>
        <v>San Diego State1999</v>
      </c>
      <c r="F3158">
        <v>5</v>
      </c>
      <c r="G3158">
        <v>6</v>
      </c>
      <c r="H3158" s="2">
        <v>0</v>
      </c>
      <c r="I3158">
        <v>-1.48</v>
      </c>
      <c r="J3158">
        <v>2.83</v>
      </c>
      <c r="K3158">
        <v>1.35</v>
      </c>
      <c r="L3158" s="2">
        <f>_xlfn.RANK.EQ(I3158, INDEX(CFB!$I$2:$I$1048576, MATCH(W3158, CFB!$W$2:$W$1048576, 0)):INDEX(CFB!$I$2:$I$1048576, MATCH(W3158, CFB!$W$2:$W$1048576, 0) + COUNTIF(CFB!$W$2:$W$1048576, W3158) - 1), 0)</f>
        <v>74</v>
      </c>
      <c r="M3158" s="2">
        <f>_xlfn.RANK.EQ(J3158, INDEX(CFB!$J$2:$J$1048576, MATCH(W3158, CFB!$W$2:$W$1048576, 0)):INDEX(CFB!$J$2:$J$1048576, MATCH(W3158, CFB!$W$2:$W$1048576, 0) + COUNTIF(CFB!$W$2:$W$1048576, W3158) - 1))</f>
        <v>38</v>
      </c>
      <c r="N3158" s="2">
        <f>RANK(K3158, INDEX(CFB!$K$2:$K$1048576, MATCH(W3158, CFB!$W$2:$W$1048576, 0)):INDEX(CFB!$K$2:$K$1048576, MATCH(W3158, CFB!$W$2:$W$1048576, 0) + COUNTIF(CFB!$W$2:$W$1048576, W3158) - 1))</f>
        <v>53</v>
      </c>
      <c r="O3158">
        <v>36.81</v>
      </c>
      <c r="P3158">
        <v>8.65</v>
      </c>
      <c r="W3158">
        <v>1999</v>
      </c>
      <c r="X3158">
        <f t="shared" si="97"/>
        <v>0</v>
      </c>
    </row>
    <row r="3159" spans="1:24" ht="12.75" hidden="1" customHeight="1" x14ac:dyDescent="0.45">
      <c r="A3159">
        <v>54</v>
      </c>
      <c r="B3159" t="s">
        <v>70</v>
      </c>
      <c r="C3159" t="s">
        <v>179</v>
      </c>
      <c r="D3159" s="2" t="str">
        <f t="shared" si="96"/>
        <v>Pitt1999</v>
      </c>
      <c r="F3159">
        <v>5</v>
      </c>
      <c r="G3159">
        <v>6</v>
      </c>
      <c r="H3159" s="2">
        <v>0</v>
      </c>
      <c r="I3159">
        <v>1.43</v>
      </c>
      <c r="J3159">
        <v>-0.16</v>
      </c>
      <c r="K3159">
        <v>1.27</v>
      </c>
      <c r="L3159" s="2">
        <f>_xlfn.RANK.EQ(I3159, INDEX(CFB!$I$2:$I$1048576, MATCH(W3159, CFB!$W$2:$W$1048576, 0)):INDEX(CFB!$I$2:$I$1048576, MATCH(W3159, CFB!$W$2:$W$1048576, 0) + COUNTIF(CFB!$W$2:$W$1048576, W3159) - 1), 0)</f>
        <v>47</v>
      </c>
      <c r="M3159" s="2">
        <f>_xlfn.RANK.EQ(J3159, INDEX(CFB!$J$2:$J$1048576, MATCH(W3159, CFB!$W$2:$W$1048576, 0)):INDEX(CFB!$J$2:$J$1048576, MATCH(W3159, CFB!$W$2:$W$1048576, 0) + COUNTIF(CFB!$W$2:$W$1048576, W3159) - 1))</f>
        <v>63</v>
      </c>
      <c r="N3159" s="2">
        <f>RANK(K3159, INDEX(CFB!$K$2:$K$1048576, MATCH(W3159, CFB!$W$2:$W$1048576, 0)):INDEX(CFB!$K$2:$K$1048576, MATCH(W3159, CFB!$W$2:$W$1048576, 0) + COUNTIF(CFB!$W$2:$W$1048576, W3159) - 1))</f>
        <v>54</v>
      </c>
      <c r="O3159">
        <v>38.14</v>
      </c>
      <c r="P3159">
        <v>12.09</v>
      </c>
      <c r="W3159">
        <v>1999</v>
      </c>
      <c r="X3159">
        <f t="shared" si="97"/>
        <v>0</v>
      </c>
    </row>
    <row r="3160" spans="1:24" ht="12.75" hidden="1" customHeight="1" x14ac:dyDescent="0.45">
      <c r="A3160">
        <v>55</v>
      </c>
      <c r="B3160" t="s">
        <v>30</v>
      </c>
      <c r="C3160" t="s">
        <v>184</v>
      </c>
      <c r="D3160" s="2" t="str">
        <f t="shared" si="96"/>
        <v>Boise State1999</v>
      </c>
      <c r="F3160">
        <v>10</v>
      </c>
      <c r="G3160">
        <v>3</v>
      </c>
      <c r="H3160" s="2">
        <v>0</v>
      </c>
      <c r="I3160">
        <v>0.56000000000000005</v>
      </c>
      <c r="J3160">
        <v>0.69</v>
      </c>
      <c r="K3160">
        <v>1.25</v>
      </c>
      <c r="L3160" s="2">
        <f>_xlfn.RANK.EQ(I3160, INDEX(CFB!$I$2:$I$1048576, MATCH(W3160, CFB!$W$2:$W$1048576, 0)):INDEX(CFB!$I$2:$I$1048576, MATCH(W3160, CFB!$W$2:$W$1048576, 0) + COUNTIF(CFB!$W$2:$W$1048576, W3160) - 1), 0)</f>
        <v>54</v>
      </c>
      <c r="M3160" s="2">
        <f>_xlfn.RANK.EQ(J3160, INDEX(CFB!$J$2:$J$1048576, MATCH(W3160, CFB!$W$2:$W$1048576, 0)):INDEX(CFB!$J$2:$J$1048576, MATCH(W3160, CFB!$W$2:$W$1048576, 0) + COUNTIF(CFB!$W$2:$W$1048576, W3160) - 1))</f>
        <v>53</v>
      </c>
      <c r="N3160" s="2">
        <f>RANK(K3160, INDEX(CFB!$K$2:$K$1048576, MATCH(W3160, CFB!$W$2:$W$1048576, 0)):INDEX(CFB!$K$2:$K$1048576, MATCH(W3160, CFB!$W$2:$W$1048576, 0) + COUNTIF(CFB!$W$2:$W$1048576, W3160) - 1))</f>
        <v>55</v>
      </c>
      <c r="O3160">
        <v>39.51</v>
      </c>
      <c r="P3160">
        <v>13.16</v>
      </c>
      <c r="W3160">
        <v>1999</v>
      </c>
      <c r="X3160">
        <f t="shared" si="97"/>
        <v>0</v>
      </c>
    </row>
    <row r="3161" spans="1:24" ht="12.75" hidden="1" customHeight="1" x14ac:dyDescent="0.45">
      <c r="A3161">
        <v>56</v>
      </c>
      <c r="B3161" t="s">
        <v>107</v>
      </c>
      <c r="C3161" t="s">
        <v>100</v>
      </c>
      <c r="D3161" s="2" t="str">
        <f t="shared" si="96"/>
        <v>Houston1999</v>
      </c>
      <c r="F3161">
        <v>7</v>
      </c>
      <c r="G3161">
        <v>4</v>
      </c>
      <c r="H3161" s="2">
        <v>0</v>
      </c>
      <c r="I3161">
        <v>-4.3</v>
      </c>
      <c r="J3161">
        <v>5.19</v>
      </c>
      <c r="K3161">
        <v>0.9</v>
      </c>
      <c r="L3161" s="2">
        <f>_xlfn.RANK.EQ(I3161, INDEX(CFB!$I$2:$I$1048576, MATCH(W3161, CFB!$W$2:$W$1048576, 0)):INDEX(CFB!$I$2:$I$1048576, MATCH(W3161, CFB!$W$2:$W$1048576, 0) + COUNTIF(CFB!$W$2:$W$1048576, W3161) - 1), 0)</f>
        <v>88</v>
      </c>
      <c r="M3161" s="2">
        <f>_xlfn.RANK.EQ(J3161, INDEX(CFB!$J$2:$J$1048576, MATCH(W3161, CFB!$W$2:$W$1048576, 0)):INDEX(CFB!$J$2:$J$1048576, MATCH(W3161, CFB!$W$2:$W$1048576, 0) + COUNTIF(CFB!$W$2:$W$1048576, W3161) - 1))</f>
        <v>23</v>
      </c>
      <c r="N3161" s="2">
        <f>RANK(K3161, INDEX(CFB!$K$2:$K$1048576, MATCH(W3161, CFB!$W$2:$W$1048576, 0)):INDEX(CFB!$K$2:$K$1048576, MATCH(W3161, CFB!$W$2:$W$1048576, 0) + COUNTIF(CFB!$W$2:$W$1048576, W3161) - 1))</f>
        <v>56</v>
      </c>
      <c r="O3161">
        <v>33.950000000000003</v>
      </c>
      <c r="P3161">
        <v>6.97</v>
      </c>
      <c r="W3161">
        <v>1999</v>
      </c>
      <c r="X3161">
        <f t="shared" si="97"/>
        <v>0</v>
      </c>
    </row>
    <row r="3162" spans="1:24" ht="12.75" hidden="1" customHeight="1" x14ac:dyDescent="0.45">
      <c r="A3162">
        <v>57</v>
      </c>
      <c r="B3162" t="s">
        <v>57</v>
      </c>
      <c r="C3162" t="s">
        <v>179</v>
      </c>
      <c r="D3162" s="2" t="str">
        <f t="shared" si="96"/>
        <v>Boston College1999</v>
      </c>
      <c r="F3162">
        <v>8</v>
      </c>
      <c r="G3162">
        <v>4</v>
      </c>
      <c r="H3162" s="2">
        <v>0</v>
      </c>
      <c r="I3162">
        <v>2.46</v>
      </c>
      <c r="J3162">
        <v>-1.66</v>
      </c>
      <c r="K3162">
        <v>0.8</v>
      </c>
      <c r="L3162" s="2">
        <f>_xlfn.RANK.EQ(I3162, INDEX(CFB!$I$2:$I$1048576, MATCH(W3162, CFB!$W$2:$W$1048576, 0)):INDEX(CFB!$I$2:$I$1048576, MATCH(W3162, CFB!$W$2:$W$1048576, 0) + COUNTIF(CFB!$W$2:$W$1048576, W3162) - 1), 0)</f>
        <v>42</v>
      </c>
      <c r="M3162" s="2">
        <f>_xlfn.RANK.EQ(J3162, INDEX(CFB!$J$2:$J$1048576, MATCH(W3162, CFB!$W$2:$W$1048576, 0)):INDEX(CFB!$J$2:$J$1048576, MATCH(W3162, CFB!$W$2:$W$1048576, 0) + COUNTIF(CFB!$W$2:$W$1048576, W3162) - 1))</f>
        <v>75</v>
      </c>
      <c r="N3162" s="2">
        <f>RANK(K3162, INDEX(CFB!$K$2:$K$1048576, MATCH(W3162, CFB!$W$2:$W$1048576, 0)):INDEX(CFB!$K$2:$K$1048576, MATCH(W3162, CFB!$W$2:$W$1048576, 0) + COUNTIF(CFB!$W$2:$W$1048576, W3162) - 1))</f>
        <v>57</v>
      </c>
      <c r="O3162">
        <v>36.299999999999997</v>
      </c>
      <c r="P3162">
        <v>13.48</v>
      </c>
      <c r="W3162">
        <v>1999</v>
      </c>
      <c r="X3162">
        <f t="shared" si="97"/>
        <v>0</v>
      </c>
    </row>
    <row r="3163" spans="1:24" ht="12.75" hidden="1" customHeight="1" x14ac:dyDescent="0.45">
      <c r="A3163">
        <v>58</v>
      </c>
      <c r="B3163" t="s">
        <v>121</v>
      </c>
      <c r="C3163" t="s">
        <v>181</v>
      </c>
      <c r="D3163" s="2" t="str">
        <f t="shared" si="96"/>
        <v>Oklahoma State1999</v>
      </c>
      <c r="F3163">
        <v>5</v>
      </c>
      <c r="G3163">
        <v>6</v>
      </c>
      <c r="H3163" s="2">
        <v>0</v>
      </c>
      <c r="I3163">
        <v>0.5</v>
      </c>
      <c r="J3163">
        <v>0.28000000000000003</v>
      </c>
      <c r="K3163">
        <v>0.78</v>
      </c>
      <c r="L3163" s="2">
        <f>_xlfn.RANK.EQ(I3163, INDEX(CFB!$I$2:$I$1048576, MATCH(W3163, CFB!$W$2:$W$1048576, 0)):INDEX(CFB!$I$2:$I$1048576, MATCH(W3163, CFB!$W$2:$W$1048576, 0) + COUNTIF(CFB!$W$2:$W$1048576, W3163) - 1), 0)</f>
        <v>55</v>
      </c>
      <c r="M3163" s="2">
        <f>_xlfn.RANK.EQ(J3163, INDEX(CFB!$J$2:$J$1048576, MATCH(W3163, CFB!$W$2:$W$1048576, 0)):INDEX(CFB!$J$2:$J$1048576, MATCH(W3163, CFB!$W$2:$W$1048576, 0) + COUNTIF(CFB!$W$2:$W$1048576, W3163) - 1))</f>
        <v>59</v>
      </c>
      <c r="N3163" s="2">
        <f>RANK(K3163, INDEX(CFB!$K$2:$K$1048576, MATCH(W3163, CFB!$W$2:$W$1048576, 0)):INDEX(CFB!$K$2:$K$1048576, MATCH(W3163, CFB!$W$2:$W$1048576, 0) + COUNTIF(CFB!$W$2:$W$1048576, W3163) - 1))</f>
        <v>58</v>
      </c>
      <c r="O3163">
        <v>38.17</v>
      </c>
      <c r="P3163">
        <v>11.33</v>
      </c>
      <c r="W3163">
        <v>1999</v>
      </c>
      <c r="X3163">
        <f t="shared" si="97"/>
        <v>0</v>
      </c>
    </row>
    <row r="3164" spans="1:24" ht="12.75" hidden="1" customHeight="1" x14ac:dyDescent="0.45">
      <c r="A3164">
        <v>59</v>
      </c>
      <c r="B3164" t="s">
        <v>120</v>
      </c>
      <c r="C3164" t="s">
        <v>180</v>
      </c>
      <c r="D3164" s="2" t="str">
        <f t="shared" si="96"/>
        <v>Arizona1999</v>
      </c>
      <c r="F3164">
        <v>6</v>
      </c>
      <c r="G3164">
        <v>6</v>
      </c>
      <c r="H3164" s="2">
        <v>0</v>
      </c>
      <c r="I3164">
        <v>4.01</v>
      </c>
      <c r="J3164">
        <v>-3.43</v>
      </c>
      <c r="K3164">
        <v>0.57999999999999996</v>
      </c>
      <c r="L3164" s="2">
        <f>_xlfn.RANK.EQ(I3164, INDEX(CFB!$I$2:$I$1048576, MATCH(W3164, CFB!$W$2:$W$1048576, 0)):INDEX(CFB!$I$2:$I$1048576, MATCH(W3164, CFB!$W$2:$W$1048576, 0) + COUNTIF(CFB!$W$2:$W$1048576, W3164) - 1), 0)</f>
        <v>35</v>
      </c>
      <c r="M3164" s="2">
        <f>_xlfn.RANK.EQ(J3164, INDEX(CFB!$J$2:$J$1048576, MATCH(W3164, CFB!$W$2:$W$1048576, 0)):INDEX(CFB!$J$2:$J$1048576, MATCH(W3164, CFB!$W$2:$W$1048576, 0) + COUNTIF(CFB!$W$2:$W$1048576, W3164) - 1))</f>
        <v>85</v>
      </c>
      <c r="N3164" s="2">
        <f>RANK(K3164, INDEX(CFB!$K$2:$K$1048576, MATCH(W3164, CFB!$W$2:$W$1048576, 0)):INDEX(CFB!$K$2:$K$1048576, MATCH(W3164, CFB!$W$2:$W$1048576, 0) + COUNTIF(CFB!$W$2:$W$1048576, W3164) - 1))</f>
        <v>59</v>
      </c>
      <c r="O3164">
        <v>40.549999999999997</v>
      </c>
      <c r="P3164">
        <v>16.27</v>
      </c>
      <c r="W3164">
        <v>1999</v>
      </c>
      <c r="X3164">
        <f t="shared" si="97"/>
        <v>0</v>
      </c>
    </row>
    <row r="3165" spans="1:24" ht="12.75" hidden="1" customHeight="1" x14ac:dyDescent="0.45">
      <c r="A3165">
        <v>60</v>
      </c>
      <c r="B3165" t="s">
        <v>28</v>
      </c>
      <c r="C3165" t="s">
        <v>180</v>
      </c>
      <c r="D3165" s="2" t="str">
        <f t="shared" si="96"/>
        <v>Arizona State1999</v>
      </c>
      <c r="F3165">
        <v>6</v>
      </c>
      <c r="G3165">
        <v>6</v>
      </c>
      <c r="H3165" s="2">
        <v>0</v>
      </c>
      <c r="I3165">
        <v>0.94</v>
      </c>
      <c r="J3165">
        <v>-0.71</v>
      </c>
      <c r="K3165">
        <v>0.23</v>
      </c>
      <c r="L3165" s="2">
        <f>_xlfn.RANK.EQ(I3165, INDEX(CFB!$I$2:$I$1048576, MATCH(W3165, CFB!$W$2:$W$1048576, 0)):INDEX(CFB!$I$2:$I$1048576, MATCH(W3165, CFB!$W$2:$W$1048576, 0) + COUNTIF(CFB!$W$2:$W$1048576, W3165) - 1), 0)</f>
        <v>49</v>
      </c>
      <c r="M3165" s="2">
        <f>_xlfn.RANK.EQ(J3165, INDEX(CFB!$J$2:$J$1048576, MATCH(W3165, CFB!$W$2:$W$1048576, 0)):INDEX(CFB!$J$2:$J$1048576, MATCH(W3165, CFB!$W$2:$W$1048576, 0) + COUNTIF(CFB!$W$2:$W$1048576, W3165) - 1))</f>
        <v>67</v>
      </c>
      <c r="N3165" s="2">
        <f>RANK(K3165, INDEX(CFB!$K$2:$K$1048576, MATCH(W3165, CFB!$W$2:$W$1048576, 0)):INDEX(CFB!$K$2:$K$1048576, MATCH(W3165, CFB!$W$2:$W$1048576, 0) + COUNTIF(CFB!$W$2:$W$1048576, W3165) - 1))</f>
        <v>60</v>
      </c>
      <c r="O3165">
        <v>37.08</v>
      </c>
      <c r="P3165">
        <v>12.71</v>
      </c>
      <c r="W3165">
        <v>1999</v>
      </c>
      <c r="X3165">
        <f t="shared" si="97"/>
        <v>0</v>
      </c>
    </row>
    <row r="3166" spans="1:24" ht="12.75" hidden="1" customHeight="1" x14ac:dyDescent="0.45">
      <c r="A3166">
        <v>61</v>
      </c>
      <c r="B3166" t="s">
        <v>89</v>
      </c>
      <c r="C3166" t="s">
        <v>179</v>
      </c>
      <c r="D3166" s="2" t="str">
        <f t="shared" si="96"/>
        <v>West Virginia1999</v>
      </c>
      <c r="F3166">
        <v>4</v>
      </c>
      <c r="G3166">
        <v>7</v>
      </c>
      <c r="H3166" s="2">
        <v>0</v>
      </c>
      <c r="I3166">
        <v>1.74</v>
      </c>
      <c r="J3166">
        <v>-2.09</v>
      </c>
      <c r="K3166">
        <v>-0.35</v>
      </c>
      <c r="L3166" s="2">
        <f>_xlfn.RANK.EQ(I3166, INDEX(CFB!$I$2:$I$1048576, MATCH(W3166, CFB!$W$2:$W$1048576, 0)):INDEX(CFB!$I$2:$I$1048576, MATCH(W3166, CFB!$W$2:$W$1048576, 0) + COUNTIF(CFB!$W$2:$W$1048576, W3166) - 1), 0)</f>
        <v>46</v>
      </c>
      <c r="M3166" s="2">
        <f>_xlfn.RANK.EQ(J3166, INDEX(CFB!$J$2:$J$1048576, MATCH(W3166, CFB!$W$2:$W$1048576, 0)):INDEX(CFB!$J$2:$J$1048576, MATCH(W3166, CFB!$W$2:$W$1048576, 0) + COUNTIF(CFB!$W$2:$W$1048576, W3166) - 1))</f>
        <v>76</v>
      </c>
      <c r="N3166" s="2">
        <f>RANK(K3166, INDEX(CFB!$K$2:$K$1048576, MATCH(W3166, CFB!$W$2:$W$1048576, 0)):INDEX(CFB!$K$2:$K$1048576, MATCH(W3166, CFB!$W$2:$W$1048576, 0) + COUNTIF(CFB!$W$2:$W$1048576, W3166) - 1))</f>
        <v>61</v>
      </c>
      <c r="O3166">
        <v>40.18</v>
      </c>
      <c r="P3166">
        <v>13.32</v>
      </c>
      <c r="W3166">
        <v>1999</v>
      </c>
      <c r="X3166">
        <f t="shared" si="97"/>
        <v>0</v>
      </c>
    </row>
    <row r="3167" spans="1:24" ht="12.75" hidden="1" customHeight="1" x14ac:dyDescent="0.45">
      <c r="A3167">
        <v>62</v>
      </c>
      <c r="B3167" t="s">
        <v>126</v>
      </c>
      <c r="C3167" t="s">
        <v>178</v>
      </c>
      <c r="D3167" s="2" t="str">
        <f t="shared" si="96"/>
        <v>Hawaii1999</v>
      </c>
      <c r="F3167">
        <v>9</v>
      </c>
      <c r="G3167">
        <v>4</v>
      </c>
      <c r="H3167" s="2">
        <v>0</v>
      </c>
      <c r="I3167">
        <v>2.2200000000000002</v>
      </c>
      <c r="J3167">
        <v>-2.59</v>
      </c>
      <c r="K3167">
        <v>-0.37</v>
      </c>
      <c r="L3167" s="2">
        <f>_xlfn.RANK.EQ(I3167, INDEX(CFB!$I$2:$I$1048576, MATCH(W3167, CFB!$W$2:$W$1048576, 0)):INDEX(CFB!$I$2:$I$1048576, MATCH(W3167, CFB!$W$2:$W$1048576, 0) + COUNTIF(CFB!$W$2:$W$1048576, W3167) - 1), 0)</f>
        <v>44</v>
      </c>
      <c r="M3167" s="2">
        <f>_xlfn.RANK.EQ(J3167, INDEX(CFB!$J$2:$J$1048576, MATCH(W3167, CFB!$W$2:$W$1048576, 0)):INDEX(CFB!$J$2:$J$1048576, MATCH(W3167, CFB!$W$2:$W$1048576, 0) + COUNTIF(CFB!$W$2:$W$1048576, W3167) - 1))</f>
        <v>80</v>
      </c>
      <c r="N3167" s="2">
        <f>RANK(K3167, INDEX(CFB!$K$2:$K$1048576, MATCH(W3167, CFB!$W$2:$W$1048576, 0)):INDEX(CFB!$K$2:$K$1048576, MATCH(W3167, CFB!$W$2:$W$1048576, 0) + COUNTIF(CFB!$W$2:$W$1048576, W3167) - 1))</f>
        <v>62</v>
      </c>
      <c r="O3167">
        <v>37.89</v>
      </c>
      <c r="P3167">
        <v>17.600000000000001</v>
      </c>
      <c r="W3167">
        <v>1999</v>
      </c>
      <c r="X3167">
        <f t="shared" si="97"/>
        <v>0</v>
      </c>
    </row>
    <row r="3168" spans="1:24" ht="12.75" hidden="1" customHeight="1" x14ac:dyDescent="0.45">
      <c r="A3168">
        <v>63</v>
      </c>
      <c r="B3168" t="s">
        <v>40</v>
      </c>
      <c r="C3168" t="s">
        <v>182</v>
      </c>
      <c r="D3168" s="2" t="str">
        <f t="shared" si="96"/>
        <v>Iowa State1999</v>
      </c>
      <c r="F3168">
        <v>4</v>
      </c>
      <c r="G3168">
        <v>7</v>
      </c>
      <c r="H3168" s="2">
        <v>0</v>
      </c>
      <c r="I3168">
        <v>-0.21</v>
      </c>
      <c r="J3168">
        <v>-0.39</v>
      </c>
      <c r="K3168">
        <v>-0.6</v>
      </c>
      <c r="L3168" s="2">
        <f>_xlfn.RANK.EQ(I3168, INDEX(CFB!$I$2:$I$1048576, MATCH(W3168, CFB!$W$2:$W$1048576, 0)):INDEX(CFB!$I$2:$I$1048576, MATCH(W3168, CFB!$W$2:$W$1048576, 0) + COUNTIF(CFB!$W$2:$W$1048576, W3168) - 1), 0)</f>
        <v>60</v>
      </c>
      <c r="M3168" s="2">
        <f>_xlfn.RANK.EQ(J3168, INDEX(CFB!$J$2:$J$1048576, MATCH(W3168, CFB!$W$2:$W$1048576, 0)):INDEX(CFB!$J$2:$J$1048576, MATCH(W3168, CFB!$W$2:$W$1048576, 0) + COUNTIF(CFB!$W$2:$W$1048576, W3168) - 1))</f>
        <v>65</v>
      </c>
      <c r="N3168" s="2">
        <f>RANK(K3168, INDEX(CFB!$K$2:$K$1048576, MATCH(W3168, CFB!$W$2:$W$1048576, 0)):INDEX(CFB!$K$2:$K$1048576, MATCH(W3168, CFB!$W$2:$W$1048576, 0) + COUNTIF(CFB!$W$2:$W$1048576, W3168) - 1))</f>
        <v>63</v>
      </c>
      <c r="O3168">
        <v>35.82</v>
      </c>
      <c r="P3168">
        <v>10.67</v>
      </c>
      <c r="W3168">
        <v>1999</v>
      </c>
      <c r="X3168">
        <f t="shared" si="97"/>
        <v>0</v>
      </c>
    </row>
    <row r="3169" spans="1:24" ht="12.75" hidden="1" customHeight="1" x14ac:dyDescent="0.45">
      <c r="A3169">
        <v>64</v>
      </c>
      <c r="B3169" t="s">
        <v>135</v>
      </c>
      <c r="C3169" t="s">
        <v>100</v>
      </c>
      <c r="D3169" s="2" t="str">
        <f t="shared" si="96"/>
        <v>UAB1999</v>
      </c>
      <c r="F3169">
        <v>5</v>
      </c>
      <c r="G3169">
        <v>6</v>
      </c>
      <c r="H3169" s="2">
        <v>0</v>
      </c>
      <c r="I3169">
        <v>-1.98</v>
      </c>
      <c r="J3169">
        <v>1.26</v>
      </c>
      <c r="K3169">
        <v>-0.72</v>
      </c>
      <c r="L3169" s="2">
        <f>_xlfn.RANK.EQ(I3169, INDEX(CFB!$I$2:$I$1048576, MATCH(W3169, CFB!$W$2:$W$1048576, 0)):INDEX(CFB!$I$2:$I$1048576, MATCH(W3169, CFB!$W$2:$W$1048576, 0) + COUNTIF(CFB!$W$2:$W$1048576, W3169) - 1), 0)</f>
        <v>77</v>
      </c>
      <c r="M3169" s="2">
        <f>_xlfn.RANK.EQ(J3169, INDEX(CFB!$J$2:$J$1048576, MATCH(W3169, CFB!$W$2:$W$1048576, 0)):INDEX(CFB!$J$2:$J$1048576, MATCH(W3169, CFB!$W$2:$W$1048576, 0) + COUNTIF(CFB!$W$2:$W$1048576, W3169) - 1))</f>
        <v>48</v>
      </c>
      <c r="N3169" s="2">
        <f>RANK(K3169, INDEX(CFB!$K$2:$K$1048576, MATCH(W3169, CFB!$W$2:$W$1048576, 0)):INDEX(CFB!$K$2:$K$1048576, MATCH(W3169, CFB!$W$2:$W$1048576, 0) + COUNTIF(CFB!$W$2:$W$1048576, W3169) - 1))</f>
        <v>64</v>
      </c>
      <c r="O3169">
        <v>35.71</v>
      </c>
      <c r="P3169">
        <v>11.36</v>
      </c>
      <c r="W3169">
        <v>1999</v>
      </c>
      <c r="X3169">
        <f t="shared" si="97"/>
        <v>0</v>
      </c>
    </row>
    <row r="3170" spans="1:24" ht="12.75" hidden="1" customHeight="1" x14ac:dyDescent="0.45">
      <c r="A3170">
        <v>65</v>
      </c>
      <c r="B3170" t="s">
        <v>83</v>
      </c>
      <c r="C3170" t="s">
        <v>180</v>
      </c>
      <c r="D3170" s="2" t="str">
        <f t="shared" si="96"/>
        <v>California1999</v>
      </c>
      <c r="F3170">
        <v>4</v>
      </c>
      <c r="G3170">
        <v>7</v>
      </c>
      <c r="H3170" s="2">
        <v>0</v>
      </c>
      <c r="I3170">
        <v>-6.35</v>
      </c>
      <c r="J3170">
        <v>4.99</v>
      </c>
      <c r="K3170">
        <v>-1.36</v>
      </c>
      <c r="L3170" s="2">
        <f>_xlfn.RANK.EQ(I3170, INDEX(CFB!$I$2:$I$1048576, MATCH(W3170, CFB!$W$2:$W$1048576, 0)):INDEX(CFB!$I$2:$I$1048576, MATCH(W3170, CFB!$W$2:$W$1048576, 0) + COUNTIF(CFB!$W$2:$W$1048576, W3170) - 1), 0)</f>
        <v>99</v>
      </c>
      <c r="M3170" s="2">
        <f>_xlfn.RANK.EQ(J3170, INDEX(CFB!$J$2:$J$1048576, MATCH(W3170, CFB!$W$2:$W$1048576, 0)):INDEX(CFB!$J$2:$J$1048576, MATCH(W3170, CFB!$W$2:$W$1048576, 0) + COUNTIF(CFB!$W$2:$W$1048576, W3170) - 1))</f>
        <v>25</v>
      </c>
      <c r="N3170" s="2">
        <f>RANK(K3170, INDEX(CFB!$K$2:$K$1048576, MATCH(W3170, CFB!$W$2:$W$1048576, 0)):INDEX(CFB!$K$2:$K$1048576, MATCH(W3170, CFB!$W$2:$W$1048576, 0) + COUNTIF(CFB!$W$2:$W$1048576, W3170) - 1))</f>
        <v>65</v>
      </c>
      <c r="O3170">
        <v>29.85</v>
      </c>
      <c r="P3170">
        <v>8.26</v>
      </c>
      <c r="W3170">
        <v>1999</v>
      </c>
      <c r="X3170">
        <f t="shared" si="97"/>
        <v>0</v>
      </c>
    </row>
    <row r="3171" spans="1:24" ht="12.75" hidden="1" customHeight="1" x14ac:dyDescent="0.45">
      <c r="A3171">
        <v>66</v>
      </c>
      <c r="B3171" t="s">
        <v>21</v>
      </c>
      <c r="C3171" t="s">
        <v>10</v>
      </c>
      <c r="D3171" s="2" t="str">
        <f t="shared" si="96"/>
        <v>Indiana1999</v>
      </c>
      <c r="F3171">
        <v>4</v>
      </c>
      <c r="G3171">
        <v>7</v>
      </c>
      <c r="H3171" s="2">
        <v>0</v>
      </c>
      <c r="I3171">
        <v>6.02</v>
      </c>
      <c r="J3171">
        <v>-7.4</v>
      </c>
      <c r="K3171">
        <v>-1.38</v>
      </c>
      <c r="L3171" s="2">
        <f>_xlfn.RANK.EQ(I3171, INDEX(CFB!$I$2:$I$1048576, MATCH(W3171, CFB!$W$2:$W$1048576, 0)):INDEX(CFB!$I$2:$I$1048576, MATCH(W3171, CFB!$W$2:$W$1048576, 0) + COUNTIF(CFB!$W$2:$W$1048576, W3171) - 1), 0)</f>
        <v>22</v>
      </c>
      <c r="M3171" s="2">
        <f>_xlfn.RANK.EQ(J3171, INDEX(CFB!$J$2:$J$1048576, MATCH(W3171, CFB!$W$2:$W$1048576, 0)):INDEX(CFB!$J$2:$J$1048576, MATCH(W3171, CFB!$W$2:$W$1048576, 0) + COUNTIF(CFB!$W$2:$W$1048576, W3171) - 1))</f>
        <v>98</v>
      </c>
      <c r="N3171" s="2">
        <f>RANK(K3171, INDEX(CFB!$K$2:$K$1048576, MATCH(W3171, CFB!$W$2:$W$1048576, 0)):INDEX(CFB!$K$2:$K$1048576, MATCH(W3171, CFB!$W$2:$W$1048576, 0) + COUNTIF(CFB!$W$2:$W$1048576, W3171) - 1))</f>
        <v>66</v>
      </c>
      <c r="O3171">
        <v>43.07</v>
      </c>
      <c r="P3171">
        <v>20.99</v>
      </c>
      <c r="W3171">
        <v>1999</v>
      </c>
      <c r="X3171">
        <f t="shared" si="97"/>
        <v>0</v>
      </c>
    </row>
    <row r="3172" spans="1:24" ht="12.75" hidden="1" customHeight="1" x14ac:dyDescent="0.45">
      <c r="A3172">
        <v>67</v>
      </c>
      <c r="B3172" t="s">
        <v>27</v>
      </c>
      <c r="C3172" t="s">
        <v>157</v>
      </c>
      <c r="D3172" s="2" t="str">
        <f t="shared" si="96"/>
        <v>LSU1999</v>
      </c>
      <c r="F3172">
        <v>3</v>
      </c>
      <c r="G3172">
        <v>8</v>
      </c>
      <c r="H3172" s="2">
        <v>0</v>
      </c>
      <c r="I3172">
        <v>-3.7</v>
      </c>
      <c r="J3172">
        <v>2.2999999999999998</v>
      </c>
      <c r="K3172">
        <v>-1.41</v>
      </c>
      <c r="L3172" s="2">
        <f>_xlfn.RANK.EQ(I3172, INDEX(CFB!$I$2:$I$1048576, MATCH(W3172, CFB!$W$2:$W$1048576, 0)):INDEX(CFB!$I$2:$I$1048576, MATCH(W3172, CFB!$W$2:$W$1048576, 0) + COUNTIF(CFB!$W$2:$W$1048576, W3172) - 1), 0)</f>
        <v>84</v>
      </c>
      <c r="M3172" s="2">
        <f>_xlfn.RANK.EQ(J3172, INDEX(CFB!$J$2:$J$1048576, MATCH(W3172, CFB!$W$2:$W$1048576, 0)):INDEX(CFB!$J$2:$J$1048576, MATCH(W3172, CFB!$W$2:$W$1048576, 0) + COUNTIF(CFB!$W$2:$W$1048576, W3172) - 1))</f>
        <v>41</v>
      </c>
      <c r="N3172" s="2">
        <f>RANK(K3172, INDEX(CFB!$K$2:$K$1048576, MATCH(W3172, CFB!$W$2:$W$1048576, 0)):INDEX(CFB!$K$2:$K$1048576, MATCH(W3172, CFB!$W$2:$W$1048576, 0) + COUNTIF(CFB!$W$2:$W$1048576, W3172) - 1))</f>
        <v>67</v>
      </c>
      <c r="O3172">
        <v>36.159999999999997</v>
      </c>
      <c r="P3172">
        <v>9.65</v>
      </c>
      <c r="W3172">
        <v>1999</v>
      </c>
      <c r="X3172">
        <f t="shared" si="97"/>
        <v>0</v>
      </c>
    </row>
    <row r="3173" spans="1:24" ht="12.75" hidden="1" customHeight="1" x14ac:dyDescent="0.45">
      <c r="A3173">
        <v>68</v>
      </c>
      <c r="B3173" t="s">
        <v>71</v>
      </c>
      <c r="C3173" t="s">
        <v>181</v>
      </c>
      <c r="D3173" s="2" t="str">
        <f t="shared" si="96"/>
        <v>Texas Tech1999</v>
      </c>
      <c r="F3173">
        <v>6</v>
      </c>
      <c r="G3173">
        <v>5</v>
      </c>
      <c r="H3173" s="2">
        <v>0</v>
      </c>
      <c r="I3173">
        <v>-1.47</v>
      </c>
      <c r="J3173">
        <v>-0.18</v>
      </c>
      <c r="K3173">
        <v>-1.65</v>
      </c>
      <c r="L3173" s="2">
        <f>_xlfn.RANK.EQ(I3173, INDEX(CFB!$I$2:$I$1048576, MATCH(W3173, CFB!$W$2:$W$1048576, 0)):INDEX(CFB!$I$2:$I$1048576, MATCH(W3173, CFB!$W$2:$W$1048576, 0) + COUNTIF(CFB!$W$2:$W$1048576, W3173) - 1), 0)</f>
        <v>72</v>
      </c>
      <c r="M3173" s="2">
        <f>_xlfn.RANK.EQ(J3173, INDEX(CFB!$J$2:$J$1048576, MATCH(W3173, CFB!$W$2:$W$1048576, 0)):INDEX(CFB!$J$2:$J$1048576, MATCH(W3173, CFB!$W$2:$W$1048576, 0) + COUNTIF(CFB!$W$2:$W$1048576, W3173) - 1))</f>
        <v>64</v>
      </c>
      <c r="N3173" s="2">
        <f>RANK(K3173, INDEX(CFB!$K$2:$K$1048576, MATCH(W3173, CFB!$W$2:$W$1048576, 0)):INDEX(CFB!$K$2:$K$1048576, MATCH(W3173, CFB!$W$2:$W$1048576, 0) + COUNTIF(CFB!$W$2:$W$1048576, W3173) - 1))</f>
        <v>68</v>
      </c>
      <c r="O3173">
        <v>34.47</v>
      </c>
      <c r="P3173">
        <v>14.68</v>
      </c>
      <c r="W3173">
        <v>1999</v>
      </c>
      <c r="X3173">
        <f t="shared" si="97"/>
        <v>0</v>
      </c>
    </row>
    <row r="3174" spans="1:24" ht="12.75" hidden="1" customHeight="1" x14ac:dyDescent="0.45">
      <c r="A3174">
        <v>69</v>
      </c>
      <c r="B3174" t="s">
        <v>51</v>
      </c>
      <c r="C3174" t="s">
        <v>12</v>
      </c>
      <c r="D3174" s="2" t="str">
        <f t="shared" si="96"/>
        <v>Navy1999</v>
      </c>
      <c r="F3174">
        <v>5</v>
      </c>
      <c r="G3174">
        <v>7</v>
      </c>
      <c r="H3174" s="2">
        <v>0</v>
      </c>
      <c r="I3174">
        <v>-0.78</v>
      </c>
      <c r="J3174">
        <v>-0.91</v>
      </c>
      <c r="K3174">
        <v>-1.69</v>
      </c>
      <c r="L3174" s="2">
        <f>_xlfn.RANK.EQ(I3174, INDEX(CFB!$I$2:$I$1048576, MATCH(W3174, CFB!$W$2:$W$1048576, 0)):INDEX(CFB!$I$2:$I$1048576, MATCH(W3174, CFB!$W$2:$W$1048576, 0) + COUNTIF(CFB!$W$2:$W$1048576, W3174) - 1), 0)</f>
        <v>66</v>
      </c>
      <c r="M3174" s="2">
        <f>_xlfn.RANK.EQ(J3174, INDEX(CFB!$J$2:$J$1048576, MATCH(W3174, CFB!$W$2:$W$1048576, 0)):INDEX(CFB!$J$2:$J$1048576, MATCH(W3174, CFB!$W$2:$W$1048576, 0) + COUNTIF(CFB!$W$2:$W$1048576, W3174) - 1))</f>
        <v>69</v>
      </c>
      <c r="N3174" s="2">
        <f>RANK(K3174, INDEX(CFB!$K$2:$K$1048576, MATCH(W3174, CFB!$W$2:$W$1048576, 0)):INDEX(CFB!$K$2:$K$1048576, MATCH(W3174, CFB!$W$2:$W$1048576, 0) + COUNTIF(CFB!$W$2:$W$1048576, W3174) - 1))</f>
        <v>69</v>
      </c>
      <c r="O3174">
        <v>35.01</v>
      </c>
      <c r="P3174">
        <v>13.8</v>
      </c>
      <c r="W3174">
        <v>1999</v>
      </c>
      <c r="X3174">
        <f t="shared" si="97"/>
        <v>0</v>
      </c>
    </row>
    <row r="3175" spans="1:24" ht="12.75" hidden="1" customHeight="1" x14ac:dyDescent="0.45">
      <c r="A3175">
        <v>70</v>
      </c>
      <c r="B3175" t="s">
        <v>91</v>
      </c>
      <c r="C3175" t="s">
        <v>23</v>
      </c>
      <c r="D3175" s="2" t="str">
        <f t="shared" si="96"/>
        <v>North Carolina State1999</v>
      </c>
      <c r="F3175">
        <v>6</v>
      </c>
      <c r="G3175">
        <v>6</v>
      </c>
      <c r="H3175" s="2">
        <v>0</v>
      </c>
      <c r="I3175">
        <v>-2.2799999999999998</v>
      </c>
      <c r="J3175">
        <v>0.59</v>
      </c>
      <c r="K3175">
        <v>-1.69</v>
      </c>
      <c r="L3175" s="2">
        <f>_xlfn.RANK.EQ(I3175, INDEX(CFB!$I$2:$I$1048576, MATCH(W3175, CFB!$W$2:$W$1048576, 0)):INDEX(CFB!$I$2:$I$1048576, MATCH(W3175, CFB!$W$2:$W$1048576, 0) + COUNTIF(CFB!$W$2:$W$1048576, W3175) - 1), 0)</f>
        <v>78</v>
      </c>
      <c r="M3175" s="2">
        <f>_xlfn.RANK.EQ(J3175, INDEX(CFB!$J$2:$J$1048576, MATCH(W3175, CFB!$W$2:$W$1048576, 0)):INDEX(CFB!$J$2:$J$1048576, MATCH(W3175, CFB!$W$2:$W$1048576, 0) + COUNTIF(CFB!$W$2:$W$1048576, W3175) - 1))</f>
        <v>55</v>
      </c>
      <c r="N3175" s="2">
        <f>RANK(K3175, INDEX(CFB!$K$2:$K$1048576, MATCH(W3175, CFB!$W$2:$W$1048576, 0)):INDEX(CFB!$K$2:$K$1048576, MATCH(W3175, CFB!$W$2:$W$1048576, 0) + COUNTIF(CFB!$W$2:$W$1048576, W3175) - 1))</f>
        <v>69</v>
      </c>
      <c r="O3175">
        <v>35.22</v>
      </c>
      <c r="P3175">
        <v>10.9</v>
      </c>
      <c r="W3175">
        <v>1999</v>
      </c>
      <c r="X3175">
        <f t="shared" si="97"/>
        <v>0</v>
      </c>
    </row>
    <row r="3176" spans="1:24" ht="12.75" hidden="1" customHeight="1" x14ac:dyDescent="0.45">
      <c r="A3176">
        <v>71</v>
      </c>
      <c r="B3176" t="s">
        <v>46</v>
      </c>
      <c r="C3176" t="s">
        <v>182</v>
      </c>
      <c r="D3176" s="2" t="str">
        <f t="shared" si="96"/>
        <v>Missouri1999</v>
      </c>
      <c r="F3176">
        <v>4</v>
      </c>
      <c r="G3176">
        <v>7</v>
      </c>
      <c r="H3176" s="2">
        <v>0</v>
      </c>
      <c r="I3176">
        <v>-0.55000000000000004</v>
      </c>
      <c r="J3176">
        <v>-1.34</v>
      </c>
      <c r="K3176">
        <v>-1.89</v>
      </c>
      <c r="L3176" s="2">
        <f>_xlfn.RANK.EQ(I3176, INDEX(CFB!$I$2:$I$1048576, MATCH(W3176, CFB!$W$2:$W$1048576, 0)):INDEX(CFB!$I$2:$I$1048576, MATCH(W3176, CFB!$W$2:$W$1048576, 0) + COUNTIF(CFB!$W$2:$W$1048576, W3176) - 1), 0)</f>
        <v>62</v>
      </c>
      <c r="M3176" s="2">
        <f>_xlfn.RANK.EQ(J3176, INDEX(CFB!$J$2:$J$1048576, MATCH(W3176, CFB!$W$2:$W$1048576, 0)):INDEX(CFB!$J$2:$J$1048576, MATCH(W3176, CFB!$W$2:$W$1048576, 0) + COUNTIF(CFB!$W$2:$W$1048576, W3176) - 1))</f>
        <v>71</v>
      </c>
      <c r="N3176" s="2">
        <f>RANK(K3176, INDEX(CFB!$K$2:$K$1048576, MATCH(W3176, CFB!$W$2:$W$1048576, 0)):INDEX(CFB!$K$2:$K$1048576, MATCH(W3176, CFB!$W$2:$W$1048576, 0) + COUNTIF(CFB!$W$2:$W$1048576, W3176) - 1))</f>
        <v>71</v>
      </c>
      <c r="O3176">
        <v>36.78</v>
      </c>
      <c r="P3176">
        <v>18.18</v>
      </c>
      <c r="W3176">
        <v>1999</v>
      </c>
      <c r="X3176">
        <f t="shared" si="97"/>
        <v>0</v>
      </c>
    </row>
    <row r="3177" spans="1:24" ht="12.75" hidden="1" customHeight="1" x14ac:dyDescent="0.45">
      <c r="A3177">
        <v>72</v>
      </c>
      <c r="B3177" t="s">
        <v>73</v>
      </c>
      <c r="C3177" t="s">
        <v>180</v>
      </c>
      <c r="D3177" s="2" t="str">
        <f t="shared" si="96"/>
        <v>UCLA1999</v>
      </c>
      <c r="F3177">
        <v>4</v>
      </c>
      <c r="G3177">
        <v>7</v>
      </c>
      <c r="H3177" s="2">
        <v>0</v>
      </c>
      <c r="I3177">
        <v>-2.63</v>
      </c>
      <c r="J3177">
        <v>0.61</v>
      </c>
      <c r="K3177">
        <v>-2.0099999999999998</v>
      </c>
      <c r="L3177" s="2">
        <f>_xlfn.RANK.EQ(I3177, INDEX(CFB!$I$2:$I$1048576, MATCH(W3177, CFB!$W$2:$W$1048576, 0)):INDEX(CFB!$I$2:$I$1048576, MATCH(W3177, CFB!$W$2:$W$1048576, 0) + COUNTIF(CFB!$W$2:$W$1048576, W3177) - 1), 0)</f>
        <v>79</v>
      </c>
      <c r="M3177" s="2">
        <f>_xlfn.RANK.EQ(J3177, INDEX(CFB!$J$2:$J$1048576, MATCH(W3177, CFB!$W$2:$W$1048576, 0)):INDEX(CFB!$J$2:$J$1048576, MATCH(W3177, CFB!$W$2:$W$1048576, 0) + COUNTIF(CFB!$W$2:$W$1048576, W3177) - 1))</f>
        <v>54</v>
      </c>
      <c r="N3177" s="2">
        <f>RANK(K3177, INDEX(CFB!$K$2:$K$1048576, MATCH(W3177, CFB!$W$2:$W$1048576, 0)):INDEX(CFB!$K$2:$K$1048576, MATCH(W3177, CFB!$W$2:$W$1048576, 0) + COUNTIF(CFB!$W$2:$W$1048576, W3177) - 1))</f>
        <v>72</v>
      </c>
      <c r="O3177">
        <v>34.729999999999997</v>
      </c>
      <c r="P3177">
        <v>13.25</v>
      </c>
      <c r="W3177">
        <v>1999</v>
      </c>
      <c r="X3177">
        <f t="shared" si="97"/>
        <v>0</v>
      </c>
    </row>
    <row r="3178" spans="1:24" ht="12.75" hidden="1" customHeight="1" x14ac:dyDescent="0.45">
      <c r="A3178">
        <v>73</v>
      </c>
      <c r="B3178" t="s">
        <v>81</v>
      </c>
      <c r="C3178" t="s">
        <v>100</v>
      </c>
      <c r="D3178" s="2" t="str">
        <f t="shared" si="96"/>
        <v>Cincinnati1999</v>
      </c>
      <c r="F3178">
        <v>3</v>
      </c>
      <c r="G3178">
        <v>8</v>
      </c>
      <c r="H3178" s="2">
        <v>0</v>
      </c>
      <c r="I3178">
        <v>0.9</v>
      </c>
      <c r="J3178">
        <v>-3.41</v>
      </c>
      <c r="K3178">
        <v>-2.52</v>
      </c>
      <c r="L3178" s="2">
        <f>_xlfn.RANK.EQ(I3178, INDEX(CFB!$I$2:$I$1048576, MATCH(W3178, CFB!$W$2:$W$1048576, 0)):INDEX(CFB!$I$2:$I$1048576, MATCH(W3178, CFB!$W$2:$W$1048576, 0) + COUNTIF(CFB!$W$2:$W$1048576, W3178) - 1), 0)</f>
        <v>50</v>
      </c>
      <c r="M3178" s="2">
        <f>_xlfn.RANK.EQ(J3178, INDEX(CFB!$J$2:$J$1048576, MATCH(W3178, CFB!$W$2:$W$1048576, 0)):INDEX(CFB!$J$2:$J$1048576, MATCH(W3178, CFB!$W$2:$W$1048576, 0) + COUNTIF(CFB!$W$2:$W$1048576, W3178) - 1))</f>
        <v>84</v>
      </c>
      <c r="N3178" s="2">
        <f>RANK(K3178, INDEX(CFB!$K$2:$K$1048576, MATCH(W3178, CFB!$W$2:$W$1048576, 0)):INDEX(CFB!$K$2:$K$1048576, MATCH(W3178, CFB!$W$2:$W$1048576, 0) + COUNTIF(CFB!$W$2:$W$1048576, W3178) - 1))</f>
        <v>73</v>
      </c>
      <c r="O3178">
        <v>39.14</v>
      </c>
      <c r="P3178">
        <v>14.22</v>
      </c>
      <c r="W3178">
        <v>1999</v>
      </c>
      <c r="X3178">
        <f t="shared" si="97"/>
        <v>0</v>
      </c>
    </row>
    <row r="3179" spans="1:24" ht="12.75" hidden="1" customHeight="1" x14ac:dyDescent="0.45">
      <c r="A3179">
        <v>74</v>
      </c>
      <c r="B3179" t="s">
        <v>55</v>
      </c>
      <c r="C3179" t="s">
        <v>182</v>
      </c>
      <c r="D3179" s="2" t="str">
        <f t="shared" si="96"/>
        <v>Kansas1999</v>
      </c>
      <c r="F3179">
        <v>5</v>
      </c>
      <c r="G3179">
        <v>7</v>
      </c>
      <c r="H3179" s="2">
        <v>0</v>
      </c>
      <c r="I3179">
        <v>-1.54</v>
      </c>
      <c r="J3179">
        <v>-1.43</v>
      </c>
      <c r="K3179">
        <v>-2.98</v>
      </c>
      <c r="L3179" s="2">
        <f>_xlfn.RANK.EQ(I3179, INDEX(CFB!$I$2:$I$1048576, MATCH(W3179, CFB!$W$2:$W$1048576, 0)):INDEX(CFB!$I$2:$I$1048576, MATCH(W3179, CFB!$W$2:$W$1048576, 0) + COUNTIF(CFB!$W$2:$W$1048576, W3179) - 1), 0)</f>
        <v>75</v>
      </c>
      <c r="M3179" s="2">
        <f>_xlfn.RANK.EQ(J3179, INDEX(CFB!$J$2:$J$1048576, MATCH(W3179, CFB!$W$2:$W$1048576, 0)):INDEX(CFB!$J$2:$J$1048576, MATCH(W3179, CFB!$W$2:$W$1048576, 0) + COUNTIF(CFB!$W$2:$W$1048576, W3179) - 1))</f>
        <v>72</v>
      </c>
      <c r="N3179" s="2">
        <f>RANK(K3179, INDEX(CFB!$K$2:$K$1048576, MATCH(W3179, CFB!$W$2:$W$1048576, 0)):INDEX(CFB!$K$2:$K$1048576, MATCH(W3179, CFB!$W$2:$W$1048576, 0) + COUNTIF(CFB!$W$2:$W$1048576, W3179) - 1))</f>
        <v>74</v>
      </c>
      <c r="O3179">
        <v>38.47</v>
      </c>
      <c r="P3179">
        <v>16.809999999999999</v>
      </c>
      <c r="W3179">
        <v>1999</v>
      </c>
      <c r="X3179">
        <f t="shared" si="97"/>
        <v>0</v>
      </c>
    </row>
    <row r="3180" spans="1:24" ht="12.75" hidden="1" customHeight="1" x14ac:dyDescent="0.45">
      <c r="A3180">
        <v>75</v>
      </c>
      <c r="B3180" t="s">
        <v>129</v>
      </c>
      <c r="C3180" t="s">
        <v>178</v>
      </c>
      <c r="D3180" s="2" t="str">
        <f t="shared" si="96"/>
        <v>Rice1999</v>
      </c>
      <c r="F3180">
        <v>5</v>
      </c>
      <c r="G3180">
        <v>6</v>
      </c>
      <c r="H3180" s="2">
        <v>0</v>
      </c>
      <c r="I3180">
        <v>-4.72</v>
      </c>
      <c r="J3180">
        <v>1.1299999999999999</v>
      </c>
      <c r="K3180">
        <v>-3.59</v>
      </c>
      <c r="L3180" s="2">
        <f>_xlfn.RANK.EQ(I3180, INDEX(CFB!$I$2:$I$1048576, MATCH(W3180, CFB!$W$2:$W$1048576, 0)):INDEX(CFB!$I$2:$I$1048576, MATCH(W3180, CFB!$W$2:$W$1048576, 0) + COUNTIF(CFB!$W$2:$W$1048576, W3180) - 1), 0)</f>
        <v>92</v>
      </c>
      <c r="M3180" s="2">
        <f>_xlfn.RANK.EQ(J3180, INDEX(CFB!$J$2:$J$1048576, MATCH(W3180, CFB!$W$2:$W$1048576, 0)):INDEX(CFB!$J$2:$J$1048576, MATCH(W3180, CFB!$W$2:$W$1048576, 0) + COUNTIF(CFB!$W$2:$W$1048576, W3180) - 1))</f>
        <v>50</v>
      </c>
      <c r="N3180" s="2">
        <f>RANK(K3180, INDEX(CFB!$K$2:$K$1048576, MATCH(W3180, CFB!$W$2:$W$1048576, 0)):INDEX(CFB!$K$2:$K$1048576, MATCH(W3180, CFB!$W$2:$W$1048576, 0) + COUNTIF(CFB!$W$2:$W$1048576, W3180) - 1))</f>
        <v>75</v>
      </c>
      <c r="O3180">
        <v>32.53</v>
      </c>
      <c r="P3180">
        <v>12.06</v>
      </c>
      <c r="W3180">
        <v>1999</v>
      </c>
      <c r="X3180">
        <f t="shared" si="97"/>
        <v>0</v>
      </c>
    </row>
    <row r="3181" spans="1:24" ht="12.75" hidden="1" customHeight="1" x14ac:dyDescent="0.45">
      <c r="A3181">
        <v>76</v>
      </c>
      <c r="B3181" t="s">
        <v>86</v>
      </c>
      <c r="C3181" t="s">
        <v>162</v>
      </c>
      <c r="D3181" s="2" t="str">
        <f t="shared" si="96"/>
        <v>Miami (OH)1999</v>
      </c>
      <c r="F3181">
        <v>7</v>
      </c>
      <c r="G3181">
        <v>4</v>
      </c>
      <c r="H3181" s="2">
        <v>0</v>
      </c>
      <c r="I3181">
        <v>0.01</v>
      </c>
      <c r="J3181">
        <v>-4.84</v>
      </c>
      <c r="K3181">
        <v>-4.83</v>
      </c>
      <c r="L3181" s="2">
        <f>_xlfn.RANK.EQ(I3181, INDEX(CFB!$I$2:$I$1048576, MATCH(W3181, CFB!$W$2:$W$1048576, 0)):INDEX(CFB!$I$2:$I$1048576, MATCH(W3181, CFB!$W$2:$W$1048576, 0) + COUNTIF(CFB!$W$2:$W$1048576, W3181) - 1), 0)</f>
        <v>58</v>
      </c>
      <c r="M3181" s="2">
        <f>_xlfn.RANK.EQ(J3181, INDEX(CFB!$J$2:$J$1048576, MATCH(W3181, CFB!$W$2:$W$1048576, 0)):INDEX(CFB!$J$2:$J$1048576, MATCH(W3181, CFB!$W$2:$W$1048576, 0) + COUNTIF(CFB!$W$2:$W$1048576, W3181) - 1))</f>
        <v>89</v>
      </c>
      <c r="N3181" s="2">
        <f>RANK(K3181, INDEX(CFB!$K$2:$K$1048576, MATCH(W3181, CFB!$W$2:$W$1048576, 0)):INDEX(CFB!$K$2:$K$1048576, MATCH(W3181, CFB!$W$2:$W$1048576, 0) + COUNTIF(CFB!$W$2:$W$1048576, W3181) - 1))</f>
        <v>76</v>
      </c>
      <c r="O3181">
        <v>36.85</v>
      </c>
      <c r="P3181">
        <v>17.95</v>
      </c>
      <c r="W3181">
        <v>1999</v>
      </c>
      <c r="X3181">
        <f t="shared" si="97"/>
        <v>0</v>
      </c>
    </row>
    <row r="3182" spans="1:24" ht="12.75" hidden="1" customHeight="1" x14ac:dyDescent="0.45">
      <c r="A3182">
        <v>77</v>
      </c>
      <c r="B3182" t="s">
        <v>75</v>
      </c>
      <c r="C3182" t="s">
        <v>23</v>
      </c>
      <c r="D3182" s="2" t="str">
        <f t="shared" si="96"/>
        <v>North Carolina1999</v>
      </c>
      <c r="F3182">
        <v>3</v>
      </c>
      <c r="G3182">
        <v>8</v>
      </c>
      <c r="H3182" s="2">
        <v>0</v>
      </c>
      <c r="I3182">
        <v>-8.24</v>
      </c>
      <c r="J3182">
        <v>3.35</v>
      </c>
      <c r="K3182">
        <v>-4.8899999999999997</v>
      </c>
      <c r="L3182" s="2">
        <f>_xlfn.RANK.EQ(I3182, INDEX(CFB!$I$2:$I$1048576, MATCH(W3182, CFB!$W$2:$W$1048576, 0)):INDEX(CFB!$I$2:$I$1048576, MATCH(W3182, CFB!$W$2:$W$1048576, 0) + COUNTIF(CFB!$W$2:$W$1048576, W3182) - 1), 0)</f>
        <v>104</v>
      </c>
      <c r="M3182" s="2">
        <f>_xlfn.RANK.EQ(J3182, INDEX(CFB!$J$2:$J$1048576, MATCH(W3182, CFB!$W$2:$W$1048576, 0)):INDEX(CFB!$J$2:$J$1048576, MATCH(W3182, CFB!$W$2:$W$1048576, 0) + COUNTIF(CFB!$W$2:$W$1048576, W3182) - 1))</f>
        <v>33</v>
      </c>
      <c r="N3182" s="2">
        <f>RANK(K3182, INDEX(CFB!$K$2:$K$1048576, MATCH(W3182, CFB!$W$2:$W$1048576, 0)):INDEX(CFB!$K$2:$K$1048576, MATCH(W3182, CFB!$W$2:$W$1048576, 0) + COUNTIF(CFB!$W$2:$W$1048576, W3182) - 1))</f>
        <v>77</v>
      </c>
      <c r="O3182">
        <v>30.16</v>
      </c>
      <c r="P3182">
        <v>9.8699999999999992</v>
      </c>
      <c r="W3182">
        <v>1999</v>
      </c>
      <c r="X3182">
        <f t="shared" si="97"/>
        <v>0</v>
      </c>
    </row>
    <row r="3183" spans="1:24" ht="12.75" hidden="1" customHeight="1" x14ac:dyDescent="0.45">
      <c r="A3183">
        <v>78</v>
      </c>
      <c r="B3183" t="s">
        <v>60</v>
      </c>
      <c r="C3183" t="s">
        <v>23</v>
      </c>
      <c r="D3183" s="2" t="str">
        <f t="shared" si="96"/>
        <v>Duke1999</v>
      </c>
      <c r="F3183">
        <v>3</v>
      </c>
      <c r="G3183">
        <v>8</v>
      </c>
      <c r="H3183" s="2">
        <v>0</v>
      </c>
      <c r="I3183">
        <v>-1.47</v>
      </c>
      <c r="J3183">
        <v>-3.44</v>
      </c>
      <c r="K3183">
        <v>-4.91</v>
      </c>
      <c r="L3183" s="2">
        <f>_xlfn.RANK.EQ(I3183, INDEX(CFB!$I$2:$I$1048576, MATCH(W3183, CFB!$W$2:$W$1048576, 0)):INDEX(CFB!$I$2:$I$1048576, MATCH(W3183, CFB!$W$2:$W$1048576, 0) + COUNTIF(CFB!$W$2:$W$1048576, W3183) - 1), 0)</f>
        <v>72</v>
      </c>
      <c r="M3183" s="2">
        <f>_xlfn.RANK.EQ(J3183, INDEX(CFB!$J$2:$J$1048576, MATCH(W3183, CFB!$W$2:$W$1048576, 0)):INDEX(CFB!$J$2:$J$1048576, MATCH(W3183, CFB!$W$2:$W$1048576, 0) + COUNTIF(CFB!$W$2:$W$1048576, W3183) - 1))</f>
        <v>86</v>
      </c>
      <c r="N3183" s="2">
        <f>RANK(K3183, INDEX(CFB!$K$2:$K$1048576, MATCH(W3183, CFB!$W$2:$W$1048576, 0)):INDEX(CFB!$K$2:$K$1048576, MATCH(W3183, CFB!$W$2:$W$1048576, 0) + COUNTIF(CFB!$W$2:$W$1048576, W3183) - 1))</f>
        <v>78</v>
      </c>
      <c r="O3183">
        <v>36.159999999999997</v>
      </c>
      <c r="P3183">
        <v>18.21</v>
      </c>
      <c r="W3183">
        <v>1999</v>
      </c>
      <c r="X3183">
        <f t="shared" si="97"/>
        <v>0</v>
      </c>
    </row>
    <row r="3184" spans="1:24" ht="12.75" hidden="1" customHeight="1" x14ac:dyDescent="0.45">
      <c r="A3184">
        <v>79</v>
      </c>
      <c r="B3184" t="s">
        <v>85</v>
      </c>
      <c r="C3184" t="s">
        <v>180</v>
      </c>
      <c r="D3184" s="2" t="str">
        <f t="shared" si="96"/>
        <v>Washington State1999</v>
      </c>
      <c r="F3184">
        <v>3</v>
      </c>
      <c r="G3184">
        <v>9</v>
      </c>
      <c r="H3184" s="2">
        <v>0</v>
      </c>
      <c r="I3184">
        <v>-6.05</v>
      </c>
      <c r="J3184">
        <v>1.1200000000000001</v>
      </c>
      <c r="K3184">
        <v>-4.93</v>
      </c>
      <c r="L3184" s="2">
        <f>_xlfn.RANK.EQ(I3184, INDEX(CFB!$I$2:$I$1048576, MATCH(W3184, CFB!$W$2:$W$1048576, 0)):INDEX(CFB!$I$2:$I$1048576, MATCH(W3184, CFB!$W$2:$W$1048576, 0) + COUNTIF(CFB!$W$2:$W$1048576, W3184) - 1), 0)</f>
        <v>96</v>
      </c>
      <c r="M3184" s="2">
        <f>_xlfn.RANK.EQ(J3184, INDEX(CFB!$J$2:$J$1048576, MATCH(W3184, CFB!$W$2:$W$1048576, 0)):INDEX(CFB!$J$2:$J$1048576, MATCH(W3184, CFB!$W$2:$W$1048576, 0) + COUNTIF(CFB!$W$2:$W$1048576, W3184) - 1))</f>
        <v>51</v>
      </c>
      <c r="N3184" s="2">
        <f>RANK(K3184, INDEX(CFB!$K$2:$K$1048576, MATCH(W3184, CFB!$W$2:$W$1048576, 0)):INDEX(CFB!$K$2:$K$1048576, MATCH(W3184, CFB!$W$2:$W$1048576, 0) + COUNTIF(CFB!$W$2:$W$1048576, W3184) - 1))</f>
        <v>79</v>
      </c>
      <c r="O3184">
        <v>31.95</v>
      </c>
      <c r="P3184">
        <v>13.77</v>
      </c>
      <c r="W3184">
        <v>1999</v>
      </c>
      <c r="X3184">
        <f t="shared" si="97"/>
        <v>0</v>
      </c>
    </row>
    <row r="3185" spans="1:24" ht="12.75" hidden="1" customHeight="1" x14ac:dyDescent="0.45">
      <c r="A3185">
        <v>80</v>
      </c>
      <c r="B3185" t="s">
        <v>94</v>
      </c>
      <c r="C3185" t="s">
        <v>161</v>
      </c>
      <c r="D3185" s="2" t="str">
        <f t="shared" si="96"/>
        <v>Toledo1999</v>
      </c>
      <c r="F3185">
        <v>6</v>
      </c>
      <c r="G3185">
        <v>5</v>
      </c>
      <c r="H3185" s="2">
        <v>0</v>
      </c>
      <c r="I3185">
        <v>-4.6100000000000003</v>
      </c>
      <c r="J3185">
        <v>-0.44</v>
      </c>
      <c r="K3185">
        <v>-5.05</v>
      </c>
      <c r="L3185" s="2">
        <f>_xlfn.RANK.EQ(I3185, INDEX(CFB!$I$2:$I$1048576, MATCH(W3185, CFB!$W$2:$W$1048576, 0)):INDEX(CFB!$I$2:$I$1048576, MATCH(W3185, CFB!$W$2:$W$1048576, 0) + COUNTIF(CFB!$W$2:$W$1048576, W3185) - 1), 0)</f>
        <v>90</v>
      </c>
      <c r="M3185" s="2">
        <f>_xlfn.RANK.EQ(J3185, INDEX(CFB!$J$2:$J$1048576, MATCH(W3185, CFB!$W$2:$W$1048576, 0)):INDEX(CFB!$J$2:$J$1048576, MATCH(W3185, CFB!$W$2:$W$1048576, 0) + COUNTIF(CFB!$W$2:$W$1048576, W3185) - 1))</f>
        <v>66</v>
      </c>
      <c r="N3185" s="2">
        <f>RANK(K3185, INDEX(CFB!$K$2:$K$1048576, MATCH(W3185, CFB!$W$2:$W$1048576, 0)):INDEX(CFB!$K$2:$K$1048576, MATCH(W3185, CFB!$W$2:$W$1048576, 0) + COUNTIF(CFB!$W$2:$W$1048576, W3185) - 1))</f>
        <v>80</v>
      </c>
      <c r="O3185">
        <v>32.36</v>
      </c>
      <c r="P3185">
        <v>13.91</v>
      </c>
      <c r="W3185">
        <v>1999</v>
      </c>
      <c r="X3185">
        <f t="shared" si="97"/>
        <v>0</v>
      </c>
    </row>
    <row r="3186" spans="1:24" ht="12.75" hidden="1" customHeight="1" x14ac:dyDescent="0.45">
      <c r="A3186">
        <v>81</v>
      </c>
      <c r="B3186" t="s">
        <v>117</v>
      </c>
      <c r="C3186" t="s">
        <v>161</v>
      </c>
      <c r="D3186" s="2" t="str">
        <f t="shared" si="96"/>
        <v>Western Michigan1999</v>
      </c>
      <c r="F3186">
        <v>7</v>
      </c>
      <c r="G3186">
        <v>5</v>
      </c>
      <c r="H3186" s="2">
        <v>0</v>
      </c>
      <c r="I3186">
        <v>4.0599999999999996</v>
      </c>
      <c r="J3186">
        <v>-9.15</v>
      </c>
      <c r="K3186">
        <v>-5.09</v>
      </c>
      <c r="L3186" s="2">
        <f>_xlfn.RANK.EQ(I3186, INDEX(CFB!$I$2:$I$1048576, MATCH(W3186, CFB!$W$2:$W$1048576, 0)):INDEX(CFB!$I$2:$I$1048576, MATCH(W3186, CFB!$W$2:$W$1048576, 0) + COUNTIF(CFB!$W$2:$W$1048576, W3186) - 1), 0)</f>
        <v>34</v>
      </c>
      <c r="M3186" s="2">
        <f>_xlfn.RANK.EQ(J3186, INDEX(CFB!$J$2:$J$1048576, MATCH(W3186, CFB!$W$2:$W$1048576, 0)):INDEX(CFB!$J$2:$J$1048576, MATCH(W3186, CFB!$W$2:$W$1048576, 0) + COUNTIF(CFB!$W$2:$W$1048576, W3186) - 1))</f>
        <v>108</v>
      </c>
      <c r="N3186" s="2">
        <f>RANK(K3186, INDEX(CFB!$K$2:$K$1048576, MATCH(W3186, CFB!$W$2:$W$1048576, 0)):INDEX(CFB!$K$2:$K$1048576, MATCH(W3186, CFB!$W$2:$W$1048576, 0) + COUNTIF(CFB!$W$2:$W$1048576, W3186) - 1))</f>
        <v>81</v>
      </c>
      <c r="O3186">
        <v>38.64</v>
      </c>
      <c r="P3186">
        <v>22</v>
      </c>
      <c r="W3186">
        <v>1999</v>
      </c>
      <c r="X3186">
        <f t="shared" si="97"/>
        <v>0</v>
      </c>
    </row>
    <row r="3187" spans="1:24" ht="12.75" hidden="1" customHeight="1" x14ac:dyDescent="0.45">
      <c r="A3187">
        <v>82</v>
      </c>
      <c r="B3187" t="s">
        <v>141</v>
      </c>
      <c r="C3187" t="s">
        <v>31</v>
      </c>
      <c r="D3187" s="2" t="str">
        <f t="shared" si="96"/>
        <v>New Mexico1999</v>
      </c>
      <c r="F3187">
        <v>4</v>
      </c>
      <c r="G3187">
        <v>7</v>
      </c>
      <c r="H3187" s="2">
        <v>0</v>
      </c>
      <c r="I3187">
        <v>-3.24</v>
      </c>
      <c r="J3187">
        <v>-2.11</v>
      </c>
      <c r="K3187">
        <v>-5.34</v>
      </c>
      <c r="L3187" s="2">
        <f>_xlfn.RANK.EQ(I3187, INDEX(CFB!$I$2:$I$1048576, MATCH(W3187, CFB!$W$2:$W$1048576, 0)):INDEX(CFB!$I$2:$I$1048576, MATCH(W3187, CFB!$W$2:$W$1048576, 0) + COUNTIF(CFB!$W$2:$W$1048576, W3187) - 1), 0)</f>
        <v>81</v>
      </c>
      <c r="M3187" s="2">
        <f>_xlfn.RANK.EQ(J3187, INDEX(CFB!$J$2:$J$1048576, MATCH(W3187, CFB!$W$2:$W$1048576, 0)):INDEX(CFB!$J$2:$J$1048576, MATCH(W3187, CFB!$W$2:$W$1048576, 0) + COUNTIF(CFB!$W$2:$W$1048576, W3187) - 1))</f>
        <v>77</v>
      </c>
      <c r="N3187" s="2">
        <f>RANK(K3187, INDEX(CFB!$K$2:$K$1048576, MATCH(W3187, CFB!$W$2:$W$1048576, 0)):INDEX(CFB!$K$2:$K$1048576, MATCH(W3187, CFB!$W$2:$W$1048576, 0) + COUNTIF(CFB!$W$2:$W$1048576, W3187) - 1))</f>
        <v>82</v>
      </c>
      <c r="O3187">
        <v>32.97</v>
      </c>
      <c r="P3187">
        <v>16.29</v>
      </c>
      <c r="W3187">
        <v>1999</v>
      </c>
      <c r="X3187">
        <f t="shared" si="97"/>
        <v>0</v>
      </c>
    </row>
    <row r="3188" spans="1:24" ht="12.75" hidden="1" customHeight="1" x14ac:dyDescent="0.45">
      <c r="A3188">
        <v>83</v>
      </c>
      <c r="B3188" t="s">
        <v>175</v>
      </c>
      <c r="C3188" t="s">
        <v>184</v>
      </c>
      <c r="D3188" s="2" t="str">
        <f t="shared" si="96"/>
        <v>Idaho1999</v>
      </c>
      <c r="F3188">
        <v>7</v>
      </c>
      <c r="G3188">
        <v>4</v>
      </c>
      <c r="H3188" s="2">
        <v>0</v>
      </c>
      <c r="I3188">
        <v>-0.26</v>
      </c>
      <c r="J3188">
        <v>-5.18</v>
      </c>
      <c r="K3188">
        <v>-5.44</v>
      </c>
      <c r="L3188" s="2">
        <f>_xlfn.RANK.EQ(I3188, INDEX(CFB!$I$2:$I$1048576, MATCH(W3188, CFB!$W$2:$W$1048576, 0)):INDEX(CFB!$I$2:$I$1048576, MATCH(W3188, CFB!$W$2:$W$1048576, 0) + COUNTIF(CFB!$W$2:$W$1048576, W3188) - 1), 0)</f>
        <v>61</v>
      </c>
      <c r="M3188" s="2">
        <f>_xlfn.RANK.EQ(J3188, INDEX(CFB!$J$2:$J$1048576, MATCH(W3188, CFB!$W$2:$W$1048576, 0)):INDEX(CFB!$J$2:$J$1048576, MATCH(W3188, CFB!$W$2:$W$1048576, 0) + COUNTIF(CFB!$W$2:$W$1048576, W3188) - 1))</f>
        <v>90</v>
      </c>
      <c r="N3188" s="2">
        <f>RANK(K3188, INDEX(CFB!$K$2:$K$1048576, MATCH(W3188, CFB!$W$2:$W$1048576, 0)):INDEX(CFB!$K$2:$K$1048576, MATCH(W3188, CFB!$W$2:$W$1048576, 0) + COUNTIF(CFB!$W$2:$W$1048576, W3188) - 1))</f>
        <v>83</v>
      </c>
      <c r="O3188">
        <v>34.72</v>
      </c>
      <c r="P3188">
        <v>19.260000000000002</v>
      </c>
      <c r="W3188">
        <v>1999</v>
      </c>
      <c r="X3188">
        <f t="shared" si="97"/>
        <v>0</v>
      </c>
    </row>
    <row r="3189" spans="1:24" ht="12.75" hidden="1" customHeight="1" x14ac:dyDescent="0.45">
      <c r="A3189">
        <v>84</v>
      </c>
      <c r="B3189" t="s">
        <v>36</v>
      </c>
      <c r="C3189" t="s">
        <v>10</v>
      </c>
      <c r="D3189" s="2" t="str">
        <f t="shared" si="96"/>
        <v>Iowa1999</v>
      </c>
      <c r="F3189">
        <v>1</v>
      </c>
      <c r="G3189">
        <v>10</v>
      </c>
      <c r="H3189" s="2">
        <v>0</v>
      </c>
      <c r="I3189">
        <v>-5.53</v>
      </c>
      <c r="J3189">
        <v>0.04</v>
      </c>
      <c r="K3189">
        <v>-5.49</v>
      </c>
      <c r="L3189" s="2">
        <f>_xlfn.RANK.EQ(I3189, INDEX(CFB!$I$2:$I$1048576, MATCH(W3189, CFB!$W$2:$W$1048576, 0)):INDEX(CFB!$I$2:$I$1048576, MATCH(W3189, CFB!$W$2:$W$1048576, 0) + COUNTIF(CFB!$W$2:$W$1048576, W3189) - 1), 0)</f>
        <v>95</v>
      </c>
      <c r="M3189" s="2">
        <f>_xlfn.RANK.EQ(J3189, INDEX(CFB!$J$2:$J$1048576, MATCH(W3189, CFB!$W$2:$W$1048576, 0)):INDEX(CFB!$J$2:$J$1048576, MATCH(W3189, CFB!$W$2:$W$1048576, 0) + COUNTIF(CFB!$W$2:$W$1048576, W3189) - 1))</f>
        <v>61</v>
      </c>
      <c r="N3189" s="2">
        <f>RANK(K3189, INDEX(CFB!$K$2:$K$1048576, MATCH(W3189, CFB!$W$2:$W$1048576, 0)):INDEX(CFB!$K$2:$K$1048576, MATCH(W3189, CFB!$W$2:$W$1048576, 0) + COUNTIF(CFB!$W$2:$W$1048576, W3189) - 1))</f>
        <v>84</v>
      </c>
      <c r="O3189">
        <v>32.61</v>
      </c>
      <c r="P3189">
        <v>14.74</v>
      </c>
      <c r="W3189">
        <v>1999</v>
      </c>
      <c r="X3189">
        <f t="shared" si="97"/>
        <v>0</v>
      </c>
    </row>
    <row r="3190" spans="1:24" ht="12.75" hidden="1" customHeight="1" x14ac:dyDescent="0.45">
      <c r="A3190">
        <v>85</v>
      </c>
      <c r="B3190" t="s">
        <v>82</v>
      </c>
      <c r="C3190" t="s">
        <v>12</v>
      </c>
      <c r="D3190" s="2" t="str">
        <f t="shared" si="96"/>
        <v>UCF1999</v>
      </c>
      <c r="F3190">
        <v>4</v>
      </c>
      <c r="G3190">
        <v>7</v>
      </c>
      <c r="H3190" s="2">
        <v>0</v>
      </c>
      <c r="I3190">
        <v>-3.35</v>
      </c>
      <c r="J3190">
        <v>-2.14</v>
      </c>
      <c r="K3190">
        <v>-5.49</v>
      </c>
      <c r="L3190" s="2">
        <f>_xlfn.RANK.EQ(I3190, INDEX(CFB!$I$2:$I$1048576, MATCH(W3190, CFB!$W$2:$W$1048576, 0)):INDEX(CFB!$I$2:$I$1048576, MATCH(W3190, CFB!$W$2:$W$1048576, 0) + COUNTIF(CFB!$W$2:$W$1048576, W3190) - 1), 0)</f>
        <v>82</v>
      </c>
      <c r="M3190" s="2">
        <f>_xlfn.RANK.EQ(J3190, INDEX(CFB!$J$2:$J$1048576, MATCH(W3190, CFB!$W$2:$W$1048576, 0)):INDEX(CFB!$J$2:$J$1048576, MATCH(W3190, CFB!$W$2:$W$1048576, 0) + COUNTIF(CFB!$W$2:$W$1048576, W3190) - 1))</f>
        <v>78</v>
      </c>
      <c r="N3190" s="2">
        <f>RANK(K3190, INDEX(CFB!$K$2:$K$1048576, MATCH(W3190, CFB!$W$2:$W$1048576, 0)):INDEX(CFB!$K$2:$K$1048576, MATCH(W3190, CFB!$W$2:$W$1048576, 0) + COUNTIF(CFB!$W$2:$W$1048576, W3190) - 1))</f>
        <v>84</v>
      </c>
      <c r="O3190">
        <v>33.630000000000003</v>
      </c>
      <c r="P3190">
        <v>16.010000000000002</v>
      </c>
      <c r="W3190">
        <v>1999</v>
      </c>
      <c r="X3190">
        <f t="shared" si="97"/>
        <v>0</v>
      </c>
    </row>
    <row r="3191" spans="1:24" ht="12.75" hidden="1" customHeight="1" x14ac:dyDescent="0.45">
      <c r="A3191">
        <v>86</v>
      </c>
      <c r="B3191" t="s">
        <v>103</v>
      </c>
      <c r="C3191" t="s">
        <v>10</v>
      </c>
      <c r="D3191" s="2" t="str">
        <f t="shared" si="96"/>
        <v>Northwestern1999</v>
      </c>
      <c r="F3191">
        <v>3</v>
      </c>
      <c r="G3191">
        <v>8</v>
      </c>
      <c r="H3191" s="2">
        <v>0</v>
      </c>
      <c r="I3191">
        <v>-8.02</v>
      </c>
      <c r="J3191">
        <v>2.2599999999999998</v>
      </c>
      <c r="K3191">
        <v>-5.76</v>
      </c>
      <c r="L3191" s="2">
        <f>_xlfn.RANK.EQ(I3191, INDEX(CFB!$I$2:$I$1048576, MATCH(W3191, CFB!$W$2:$W$1048576, 0)):INDEX(CFB!$I$2:$I$1048576, MATCH(W3191, CFB!$W$2:$W$1048576, 0) + COUNTIF(CFB!$W$2:$W$1048576, W3191) - 1), 0)</f>
        <v>103</v>
      </c>
      <c r="M3191" s="2">
        <f>_xlfn.RANK.EQ(J3191, INDEX(CFB!$J$2:$J$1048576, MATCH(W3191, CFB!$W$2:$W$1048576, 0)):INDEX(CFB!$J$2:$J$1048576, MATCH(W3191, CFB!$W$2:$W$1048576, 0) + COUNTIF(CFB!$W$2:$W$1048576, W3191) - 1))</f>
        <v>42</v>
      </c>
      <c r="N3191" s="2">
        <f>RANK(K3191, INDEX(CFB!$K$2:$K$1048576, MATCH(W3191, CFB!$W$2:$W$1048576, 0)):INDEX(CFB!$K$2:$K$1048576, MATCH(W3191, CFB!$W$2:$W$1048576, 0) + COUNTIF(CFB!$W$2:$W$1048576, W3191) - 1))</f>
        <v>86</v>
      </c>
      <c r="O3191">
        <v>28.35</v>
      </c>
      <c r="P3191">
        <v>10.210000000000001</v>
      </c>
      <c r="W3191">
        <v>1999</v>
      </c>
      <c r="X3191">
        <f t="shared" si="97"/>
        <v>0</v>
      </c>
    </row>
    <row r="3192" spans="1:24" ht="12.75" hidden="1" customHeight="1" x14ac:dyDescent="0.45">
      <c r="A3192">
        <v>87</v>
      </c>
      <c r="B3192" t="s">
        <v>149</v>
      </c>
      <c r="C3192" t="s">
        <v>184</v>
      </c>
      <c r="D3192" s="2" t="str">
        <f t="shared" si="96"/>
        <v>New Mexico State1999</v>
      </c>
      <c r="F3192">
        <v>6</v>
      </c>
      <c r="G3192">
        <v>5</v>
      </c>
      <c r="H3192" s="2">
        <v>0</v>
      </c>
      <c r="I3192">
        <v>-4.67</v>
      </c>
      <c r="J3192">
        <v>-1.61</v>
      </c>
      <c r="K3192">
        <v>-6.28</v>
      </c>
      <c r="L3192" s="2">
        <f>_xlfn.RANK.EQ(I3192, INDEX(CFB!$I$2:$I$1048576, MATCH(W3192, CFB!$W$2:$W$1048576, 0)):INDEX(CFB!$I$2:$I$1048576, MATCH(W3192, CFB!$W$2:$W$1048576, 0) + COUNTIF(CFB!$W$2:$W$1048576, W3192) - 1), 0)</f>
        <v>91</v>
      </c>
      <c r="M3192" s="2">
        <f>_xlfn.RANK.EQ(J3192, INDEX(CFB!$J$2:$J$1048576, MATCH(W3192, CFB!$W$2:$W$1048576, 0)):INDEX(CFB!$J$2:$J$1048576, MATCH(W3192, CFB!$W$2:$W$1048576, 0) + COUNTIF(CFB!$W$2:$W$1048576, W3192) - 1))</f>
        <v>74</v>
      </c>
      <c r="N3192" s="2">
        <f>RANK(K3192, INDEX(CFB!$K$2:$K$1048576, MATCH(W3192, CFB!$W$2:$W$1048576, 0)):INDEX(CFB!$K$2:$K$1048576, MATCH(W3192, CFB!$W$2:$W$1048576, 0) + COUNTIF(CFB!$W$2:$W$1048576, W3192) - 1))</f>
        <v>87</v>
      </c>
      <c r="O3192">
        <v>35.549999999999997</v>
      </c>
      <c r="P3192">
        <v>17.21</v>
      </c>
      <c r="W3192">
        <v>1999</v>
      </c>
      <c r="X3192">
        <f t="shared" si="97"/>
        <v>0</v>
      </c>
    </row>
    <row r="3193" spans="1:24" ht="12.75" hidden="1" customHeight="1" x14ac:dyDescent="0.45">
      <c r="A3193">
        <v>88</v>
      </c>
      <c r="B3193" t="s">
        <v>148</v>
      </c>
      <c r="C3193" t="s">
        <v>178</v>
      </c>
      <c r="D3193" s="2" t="str">
        <f t="shared" si="96"/>
        <v>UTEP1999</v>
      </c>
      <c r="F3193">
        <v>5</v>
      </c>
      <c r="G3193">
        <v>7</v>
      </c>
      <c r="H3193" s="2">
        <v>0</v>
      </c>
      <c r="I3193">
        <v>0.73</v>
      </c>
      <c r="J3193">
        <v>-7.93</v>
      </c>
      <c r="K3193">
        <v>-7.2</v>
      </c>
      <c r="L3193" s="2">
        <f>_xlfn.RANK.EQ(I3193, INDEX(CFB!$I$2:$I$1048576, MATCH(W3193, CFB!$W$2:$W$1048576, 0)):INDEX(CFB!$I$2:$I$1048576, MATCH(W3193, CFB!$W$2:$W$1048576, 0) + COUNTIF(CFB!$W$2:$W$1048576, W3193) - 1), 0)</f>
        <v>51</v>
      </c>
      <c r="M3193" s="2">
        <f>_xlfn.RANK.EQ(J3193, INDEX(CFB!$J$2:$J$1048576, MATCH(W3193, CFB!$W$2:$W$1048576, 0)):INDEX(CFB!$J$2:$J$1048576, MATCH(W3193, CFB!$W$2:$W$1048576, 0) + COUNTIF(CFB!$W$2:$W$1048576, W3193) - 1))</f>
        <v>100</v>
      </c>
      <c r="N3193" s="2">
        <f>RANK(K3193, INDEX(CFB!$K$2:$K$1048576, MATCH(W3193, CFB!$W$2:$W$1048576, 0)):INDEX(CFB!$K$2:$K$1048576, MATCH(W3193, CFB!$W$2:$W$1048576, 0) + COUNTIF(CFB!$W$2:$W$1048576, W3193) - 1))</f>
        <v>88</v>
      </c>
      <c r="O3193">
        <v>35.799999999999997</v>
      </c>
      <c r="P3193">
        <v>20.65</v>
      </c>
      <c r="W3193">
        <v>1999</v>
      </c>
      <c r="X3193">
        <f t="shared" si="97"/>
        <v>0</v>
      </c>
    </row>
    <row r="3194" spans="1:24" ht="12.75" hidden="1" customHeight="1" x14ac:dyDescent="0.45">
      <c r="A3194">
        <v>89</v>
      </c>
      <c r="B3194" t="s">
        <v>58</v>
      </c>
      <c r="C3194" t="s">
        <v>100</v>
      </c>
      <c r="D3194" s="2" t="str">
        <f t="shared" si="96"/>
        <v>Tulane1999</v>
      </c>
      <c r="F3194">
        <v>3</v>
      </c>
      <c r="G3194">
        <v>8</v>
      </c>
      <c r="H3194" s="2">
        <v>0</v>
      </c>
      <c r="I3194">
        <v>2.3199999999999998</v>
      </c>
      <c r="J3194">
        <v>-9.7799999999999994</v>
      </c>
      <c r="K3194">
        <v>-7.46</v>
      </c>
      <c r="L3194" s="2">
        <f>_xlfn.RANK.EQ(I3194, INDEX(CFB!$I$2:$I$1048576, MATCH(W3194, CFB!$W$2:$W$1048576, 0)):INDEX(CFB!$I$2:$I$1048576, MATCH(W3194, CFB!$W$2:$W$1048576, 0) + COUNTIF(CFB!$W$2:$W$1048576, W3194) - 1), 0)</f>
        <v>43</v>
      </c>
      <c r="M3194" s="2">
        <f>_xlfn.RANK.EQ(J3194, INDEX(CFB!$J$2:$J$1048576, MATCH(W3194, CFB!$W$2:$W$1048576, 0)):INDEX(CFB!$J$2:$J$1048576, MATCH(W3194, CFB!$W$2:$W$1048576, 0) + COUNTIF(CFB!$W$2:$W$1048576, W3194) - 1))</f>
        <v>110</v>
      </c>
      <c r="N3194" s="2">
        <f>RANK(K3194, INDEX(CFB!$K$2:$K$1048576, MATCH(W3194, CFB!$W$2:$W$1048576, 0)):INDEX(CFB!$K$2:$K$1048576, MATCH(W3194, CFB!$W$2:$W$1048576, 0) + COUNTIF(CFB!$W$2:$W$1048576, W3194) - 1))</f>
        <v>89</v>
      </c>
      <c r="O3194">
        <v>40.14</v>
      </c>
      <c r="P3194">
        <v>26.55</v>
      </c>
      <c r="W3194">
        <v>1999</v>
      </c>
      <c r="X3194">
        <f t="shared" si="97"/>
        <v>0</v>
      </c>
    </row>
    <row r="3195" spans="1:24" ht="12.75" hidden="1" customHeight="1" x14ac:dyDescent="0.45">
      <c r="A3195">
        <v>90</v>
      </c>
      <c r="B3195" t="s">
        <v>133</v>
      </c>
      <c r="C3195" t="s">
        <v>184</v>
      </c>
      <c r="D3195" s="2" t="str">
        <f t="shared" si="96"/>
        <v>Utah State1999</v>
      </c>
      <c r="F3195">
        <v>4</v>
      </c>
      <c r="G3195">
        <v>7</v>
      </c>
      <c r="H3195" s="2">
        <v>0</v>
      </c>
      <c r="I3195">
        <v>-5.22</v>
      </c>
      <c r="J3195">
        <v>-2.35</v>
      </c>
      <c r="K3195">
        <v>-7.57</v>
      </c>
      <c r="L3195" s="2">
        <f>_xlfn.RANK.EQ(I3195, INDEX(CFB!$I$2:$I$1048576, MATCH(W3195, CFB!$W$2:$W$1048576, 0)):INDEX(CFB!$I$2:$I$1048576, MATCH(W3195, CFB!$W$2:$W$1048576, 0) + COUNTIF(CFB!$W$2:$W$1048576, W3195) - 1), 0)</f>
        <v>94</v>
      </c>
      <c r="M3195" s="2">
        <f>_xlfn.RANK.EQ(J3195, INDEX(CFB!$J$2:$J$1048576, MATCH(W3195, CFB!$W$2:$W$1048576, 0)):INDEX(CFB!$J$2:$J$1048576, MATCH(W3195, CFB!$W$2:$W$1048576, 0) + COUNTIF(CFB!$W$2:$W$1048576, W3195) - 1))</f>
        <v>79</v>
      </c>
      <c r="N3195" s="2">
        <f>RANK(K3195, INDEX(CFB!$K$2:$K$1048576, MATCH(W3195, CFB!$W$2:$W$1048576, 0)):INDEX(CFB!$K$2:$K$1048576, MATCH(W3195, CFB!$W$2:$W$1048576, 0) + COUNTIF(CFB!$W$2:$W$1048576, W3195) - 1))</f>
        <v>90</v>
      </c>
      <c r="O3195">
        <v>30.91</v>
      </c>
      <c r="P3195">
        <v>16.55</v>
      </c>
      <c r="W3195">
        <v>1999</v>
      </c>
      <c r="X3195">
        <f t="shared" si="97"/>
        <v>0</v>
      </c>
    </row>
    <row r="3196" spans="1:24" ht="12.75" hidden="1" customHeight="1" x14ac:dyDescent="0.45">
      <c r="A3196">
        <v>91</v>
      </c>
      <c r="B3196" t="s">
        <v>127</v>
      </c>
      <c r="C3196" t="s">
        <v>162</v>
      </c>
      <c r="D3196" s="2" t="str">
        <f t="shared" si="96"/>
        <v>Akron1999</v>
      </c>
      <c r="F3196">
        <v>7</v>
      </c>
      <c r="G3196">
        <v>4</v>
      </c>
      <c r="H3196" s="2">
        <v>0</v>
      </c>
      <c r="I3196">
        <v>-0.63</v>
      </c>
      <c r="J3196">
        <v>-7</v>
      </c>
      <c r="K3196">
        <v>-7.63</v>
      </c>
      <c r="L3196" s="2">
        <f>_xlfn.RANK.EQ(I3196, INDEX(CFB!$I$2:$I$1048576, MATCH(W3196, CFB!$W$2:$W$1048576, 0)):INDEX(CFB!$I$2:$I$1048576, MATCH(W3196, CFB!$W$2:$W$1048576, 0) + COUNTIF(CFB!$W$2:$W$1048576, W3196) - 1), 0)</f>
        <v>63</v>
      </c>
      <c r="M3196" s="2">
        <f>_xlfn.RANK.EQ(J3196, INDEX(CFB!$J$2:$J$1048576, MATCH(W3196, CFB!$W$2:$W$1048576, 0)):INDEX(CFB!$J$2:$J$1048576, MATCH(W3196, CFB!$W$2:$W$1048576, 0) + COUNTIF(CFB!$W$2:$W$1048576, W3196) - 1))</f>
        <v>97</v>
      </c>
      <c r="N3196" s="2">
        <f>RANK(K3196, INDEX(CFB!$K$2:$K$1048576, MATCH(W3196, CFB!$W$2:$W$1048576, 0)):INDEX(CFB!$K$2:$K$1048576, MATCH(W3196, CFB!$W$2:$W$1048576, 0) + COUNTIF(CFB!$W$2:$W$1048576, W3196) - 1))</f>
        <v>91</v>
      </c>
      <c r="O3196">
        <v>34.28</v>
      </c>
      <c r="P3196">
        <v>22.65</v>
      </c>
      <c r="W3196">
        <v>1999</v>
      </c>
      <c r="X3196">
        <f t="shared" si="97"/>
        <v>0</v>
      </c>
    </row>
    <row r="3197" spans="1:24" ht="12.75" hidden="1" customHeight="1" x14ac:dyDescent="0.45">
      <c r="A3197">
        <v>92</v>
      </c>
      <c r="B3197" t="s">
        <v>144</v>
      </c>
      <c r="C3197" t="s">
        <v>179</v>
      </c>
      <c r="D3197" s="2" t="str">
        <f t="shared" si="96"/>
        <v>Temple1999</v>
      </c>
      <c r="F3197">
        <v>2</v>
      </c>
      <c r="G3197">
        <v>9</v>
      </c>
      <c r="H3197" s="2">
        <v>0</v>
      </c>
      <c r="I3197">
        <v>-7.72</v>
      </c>
      <c r="J3197">
        <v>0.03</v>
      </c>
      <c r="K3197">
        <v>-7.69</v>
      </c>
      <c r="L3197" s="2">
        <f>_xlfn.RANK.EQ(I3197, INDEX(CFB!$I$2:$I$1048576, MATCH(W3197, CFB!$W$2:$W$1048576, 0)):INDEX(CFB!$I$2:$I$1048576, MATCH(W3197, CFB!$W$2:$W$1048576, 0) + COUNTIF(CFB!$W$2:$W$1048576, W3197) - 1), 0)</f>
        <v>102</v>
      </c>
      <c r="M3197" s="2">
        <f>_xlfn.RANK.EQ(J3197, INDEX(CFB!$J$2:$J$1048576, MATCH(W3197, CFB!$W$2:$W$1048576, 0)):INDEX(CFB!$J$2:$J$1048576, MATCH(W3197, CFB!$W$2:$W$1048576, 0) + COUNTIF(CFB!$W$2:$W$1048576, W3197) - 1))</f>
        <v>62</v>
      </c>
      <c r="N3197" s="2">
        <f>RANK(K3197, INDEX(CFB!$K$2:$K$1048576, MATCH(W3197, CFB!$W$2:$W$1048576, 0)):INDEX(CFB!$K$2:$K$1048576, MATCH(W3197, CFB!$W$2:$W$1048576, 0) + COUNTIF(CFB!$W$2:$W$1048576, W3197) - 1))</f>
        <v>92</v>
      </c>
      <c r="O3197">
        <v>29.08</v>
      </c>
      <c r="P3197">
        <v>18.190000000000001</v>
      </c>
      <c r="W3197">
        <v>1999</v>
      </c>
      <c r="X3197">
        <f t="shared" si="97"/>
        <v>0</v>
      </c>
    </row>
    <row r="3198" spans="1:24" ht="12.75" hidden="1" customHeight="1" x14ac:dyDescent="0.45">
      <c r="A3198">
        <v>93</v>
      </c>
      <c r="B3198" t="s">
        <v>20</v>
      </c>
      <c r="C3198" t="s">
        <v>155</v>
      </c>
      <c r="D3198" s="2" t="str">
        <f t="shared" si="96"/>
        <v>South Carolina1999</v>
      </c>
      <c r="F3198">
        <v>0</v>
      </c>
      <c r="G3198">
        <v>11</v>
      </c>
      <c r="H3198" s="2">
        <v>0</v>
      </c>
      <c r="I3198">
        <v>-11.91</v>
      </c>
      <c r="J3198">
        <v>3.62</v>
      </c>
      <c r="K3198">
        <v>-8.2899999999999991</v>
      </c>
      <c r="L3198" s="2">
        <f>_xlfn.RANK.EQ(I3198, INDEX(CFB!$I$2:$I$1048576, MATCH(W3198, CFB!$W$2:$W$1048576, 0)):INDEX(CFB!$I$2:$I$1048576, MATCH(W3198, CFB!$W$2:$W$1048576, 0) + COUNTIF(CFB!$W$2:$W$1048576, W3198) - 1), 0)</f>
        <v>111</v>
      </c>
      <c r="M3198" s="2">
        <f>_xlfn.RANK.EQ(J3198, INDEX(CFB!$J$2:$J$1048576, MATCH(W3198, CFB!$W$2:$W$1048576, 0)):INDEX(CFB!$J$2:$J$1048576, MATCH(W3198, CFB!$W$2:$W$1048576, 0) + COUNTIF(CFB!$W$2:$W$1048576, W3198) - 1))</f>
        <v>32</v>
      </c>
      <c r="N3198" s="2">
        <f>RANK(K3198, INDEX(CFB!$K$2:$K$1048576, MATCH(W3198, CFB!$W$2:$W$1048576, 0)):INDEX(CFB!$K$2:$K$1048576, MATCH(W3198, CFB!$W$2:$W$1048576, 0) + COUNTIF(CFB!$W$2:$W$1048576, W3198) - 1))</f>
        <v>93</v>
      </c>
      <c r="O3198">
        <v>26.55</v>
      </c>
      <c r="P3198">
        <v>8.26</v>
      </c>
      <c r="W3198">
        <v>1999</v>
      </c>
      <c r="X3198">
        <f t="shared" si="97"/>
        <v>0</v>
      </c>
    </row>
    <row r="3199" spans="1:24" ht="12.75" hidden="1" customHeight="1" x14ac:dyDescent="0.45">
      <c r="A3199">
        <v>94</v>
      </c>
      <c r="B3199" t="s">
        <v>24</v>
      </c>
      <c r="C3199" t="s">
        <v>178</v>
      </c>
      <c r="D3199" s="2" t="str">
        <f t="shared" si="96"/>
        <v>SMU1999</v>
      </c>
      <c r="F3199">
        <v>4</v>
      </c>
      <c r="G3199">
        <v>6</v>
      </c>
      <c r="H3199" s="2">
        <v>0</v>
      </c>
      <c r="I3199">
        <v>-9.82</v>
      </c>
      <c r="J3199">
        <v>1.06</v>
      </c>
      <c r="K3199">
        <v>-8.76</v>
      </c>
      <c r="L3199" s="2">
        <f>_xlfn.RANK.EQ(I3199, INDEX(CFB!$I$2:$I$1048576, MATCH(W3199, CFB!$W$2:$W$1048576, 0)):INDEX(CFB!$I$2:$I$1048576, MATCH(W3199, CFB!$W$2:$W$1048576, 0) + COUNTIF(CFB!$W$2:$W$1048576, W3199) - 1), 0)</f>
        <v>108</v>
      </c>
      <c r="M3199" s="2">
        <f>_xlfn.RANK.EQ(J3199, INDEX(CFB!$J$2:$J$1048576, MATCH(W3199, CFB!$W$2:$W$1048576, 0)):INDEX(CFB!$J$2:$J$1048576, MATCH(W3199, CFB!$W$2:$W$1048576, 0) + COUNTIF(CFB!$W$2:$W$1048576, W3199) - 1))</f>
        <v>52</v>
      </c>
      <c r="N3199" s="2">
        <f>RANK(K3199, INDEX(CFB!$K$2:$K$1048576, MATCH(W3199, CFB!$W$2:$W$1048576, 0)):INDEX(CFB!$K$2:$K$1048576, MATCH(W3199, CFB!$W$2:$W$1048576, 0) + COUNTIF(CFB!$W$2:$W$1048576, W3199) - 1))</f>
        <v>94</v>
      </c>
      <c r="O3199">
        <v>27.34</v>
      </c>
      <c r="P3199">
        <v>12.56</v>
      </c>
      <c r="W3199">
        <v>1999</v>
      </c>
      <c r="X3199">
        <f t="shared" si="97"/>
        <v>0</v>
      </c>
    </row>
    <row r="3200" spans="1:24" ht="12.75" hidden="1" customHeight="1" x14ac:dyDescent="0.45">
      <c r="A3200">
        <v>95</v>
      </c>
      <c r="B3200" t="s">
        <v>125</v>
      </c>
      <c r="C3200" t="s">
        <v>184</v>
      </c>
      <c r="D3200" s="2" t="str">
        <f t="shared" si="96"/>
        <v>Arkansas State1999</v>
      </c>
      <c r="F3200">
        <v>4</v>
      </c>
      <c r="G3200">
        <v>7</v>
      </c>
      <c r="H3200" s="2">
        <v>0</v>
      </c>
      <c r="I3200">
        <v>-3.42</v>
      </c>
      <c r="J3200">
        <v>-5.4</v>
      </c>
      <c r="K3200">
        <v>-8.81</v>
      </c>
      <c r="L3200" s="2">
        <f>_xlfn.RANK.EQ(I3200, INDEX(CFB!$I$2:$I$1048576, MATCH(W3200, CFB!$W$2:$W$1048576, 0)):INDEX(CFB!$I$2:$I$1048576, MATCH(W3200, CFB!$W$2:$W$1048576, 0) + COUNTIF(CFB!$W$2:$W$1048576, W3200) - 1), 0)</f>
        <v>83</v>
      </c>
      <c r="M3200" s="2">
        <f>_xlfn.RANK.EQ(J3200, INDEX(CFB!$J$2:$J$1048576, MATCH(W3200, CFB!$W$2:$W$1048576, 0)):INDEX(CFB!$J$2:$J$1048576, MATCH(W3200, CFB!$W$2:$W$1048576, 0) + COUNTIF(CFB!$W$2:$W$1048576, W3200) - 1))</f>
        <v>92</v>
      </c>
      <c r="N3200" s="2">
        <f>RANK(K3200, INDEX(CFB!$K$2:$K$1048576, MATCH(W3200, CFB!$W$2:$W$1048576, 0)):INDEX(CFB!$K$2:$K$1048576, MATCH(W3200, CFB!$W$2:$W$1048576, 0) + COUNTIF(CFB!$W$2:$W$1048576, W3200) - 1))</f>
        <v>95</v>
      </c>
      <c r="O3200">
        <v>31.81</v>
      </c>
      <c r="P3200">
        <v>21.66</v>
      </c>
      <c r="W3200">
        <v>1999</v>
      </c>
      <c r="X3200">
        <f t="shared" si="97"/>
        <v>0</v>
      </c>
    </row>
    <row r="3201" spans="1:24" ht="12.75" hidden="1" customHeight="1" x14ac:dyDescent="0.45">
      <c r="A3201">
        <v>96</v>
      </c>
      <c r="B3201" t="s">
        <v>48</v>
      </c>
      <c r="C3201" t="s">
        <v>100</v>
      </c>
      <c r="D3201" s="2" t="str">
        <f t="shared" si="96"/>
        <v>Army1999</v>
      </c>
      <c r="F3201">
        <v>3</v>
      </c>
      <c r="G3201">
        <v>8</v>
      </c>
      <c r="H3201" s="2">
        <v>0</v>
      </c>
      <c r="I3201">
        <v>-2.87</v>
      </c>
      <c r="J3201">
        <v>-6.01</v>
      </c>
      <c r="K3201">
        <v>-8.8800000000000008</v>
      </c>
      <c r="L3201" s="2">
        <f>_xlfn.RANK.EQ(I3201, INDEX(CFB!$I$2:$I$1048576, MATCH(W3201, CFB!$W$2:$W$1048576, 0)):INDEX(CFB!$I$2:$I$1048576, MATCH(W3201, CFB!$W$2:$W$1048576, 0) + COUNTIF(CFB!$W$2:$W$1048576, W3201) - 1), 0)</f>
        <v>80</v>
      </c>
      <c r="M3201" s="2">
        <f>_xlfn.RANK.EQ(J3201, INDEX(CFB!$J$2:$J$1048576, MATCH(W3201, CFB!$W$2:$W$1048576, 0)):INDEX(CFB!$J$2:$J$1048576, MATCH(W3201, CFB!$W$2:$W$1048576, 0) + COUNTIF(CFB!$W$2:$W$1048576, W3201) - 1))</f>
        <v>95</v>
      </c>
      <c r="N3201" s="2">
        <f>RANK(K3201, INDEX(CFB!$K$2:$K$1048576, MATCH(W3201, CFB!$W$2:$W$1048576, 0)):INDEX(CFB!$K$2:$K$1048576, MATCH(W3201, CFB!$W$2:$W$1048576, 0) + COUNTIF(CFB!$W$2:$W$1048576, W3201) - 1))</f>
        <v>96</v>
      </c>
      <c r="O3201">
        <v>33.93</v>
      </c>
      <c r="P3201">
        <v>17.850000000000001</v>
      </c>
      <c r="W3201">
        <v>1999</v>
      </c>
      <c r="X3201">
        <f t="shared" si="97"/>
        <v>0</v>
      </c>
    </row>
    <row r="3202" spans="1:24" ht="12.75" hidden="1" customHeight="1" x14ac:dyDescent="0.45">
      <c r="A3202">
        <v>97</v>
      </c>
      <c r="B3202" t="s">
        <v>123</v>
      </c>
      <c r="C3202" t="s">
        <v>12</v>
      </c>
      <c r="D3202" s="2" t="str">
        <f t="shared" si="96"/>
        <v>Louisiana-Monroe1999</v>
      </c>
      <c r="F3202">
        <v>5</v>
      </c>
      <c r="G3202">
        <v>6</v>
      </c>
      <c r="H3202" s="2">
        <v>0</v>
      </c>
      <c r="I3202">
        <v>-10.89</v>
      </c>
      <c r="J3202">
        <v>1.28</v>
      </c>
      <c r="K3202">
        <v>-9.61</v>
      </c>
      <c r="L3202" s="2">
        <f>_xlfn.RANK.EQ(I3202, INDEX(CFB!$I$2:$I$1048576, MATCH(W3202, CFB!$W$2:$W$1048576, 0)):INDEX(CFB!$I$2:$I$1048576, MATCH(W3202, CFB!$W$2:$W$1048576, 0) + COUNTIF(CFB!$W$2:$W$1048576, W3202) - 1), 0)</f>
        <v>110</v>
      </c>
      <c r="M3202" s="2">
        <f>_xlfn.RANK.EQ(J3202, INDEX(CFB!$J$2:$J$1048576, MATCH(W3202, CFB!$W$2:$W$1048576, 0)):INDEX(CFB!$J$2:$J$1048576, MATCH(W3202, CFB!$W$2:$W$1048576, 0) + COUNTIF(CFB!$W$2:$W$1048576, W3202) - 1))</f>
        <v>47</v>
      </c>
      <c r="N3202" s="2">
        <f>RANK(K3202, INDEX(CFB!$K$2:$K$1048576, MATCH(W3202, CFB!$W$2:$W$1048576, 0)):INDEX(CFB!$K$2:$K$1048576, MATCH(W3202, CFB!$W$2:$W$1048576, 0) + COUNTIF(CFB!$W$2:$W$1048576, W3202) - 1))</f>
        <v>97</v>
      </c>
      <c r="O3202">
        <v>24.67</v>
      </c>
      <c r="P3202">
        <v>18.91</v>
      </c>
      <c r="W3202">
        <v>1999</v>
      </c>
      <c r="X3202">
        <f t="shared" si="97"/>
        <v>0</v>
      </c>
    </row>
    <row r="3203" spans="1:24" ht="12.75" hidden="1" customHeight="1" x14ac:dyDescent="0.45">
      <c r="A3203">
        <v>98</v>
      </c>
      <c r="B3203" t="s">
        <v>80</v>
      </c>
      <c r="C3203" t="s">
        <v>162</v>
      </c>
      <c r="D3203" s="2" t="str">
        <f t="shared" ref="D3203:D3266" si="98">_xlfn.CONCAT(B3203, W3203)</f>
        <v>Bowling Green1999</v>
      </c>
      <c r="F3203">
        <v>5</v>
      </c>
      <c r="G3203">
        <v>6</v>
      </c>
      <c r="H3203" s="2">
        <v>0</v>
      </c>
      <c r="I3203">
        <v>-1.21</v>
      </c>
      <c r="J3203">
        <v>-8.92</v>
      </c>
      <c r="K3203">
        <v>-10.130000000000001</v>
      </c>
      <c r="L3203" s="2">
        <f>_xlfn.RANK.EQ(I3203, INDEX(CFB!$I$2:$I$1048576, MATCH(W3203, CFB!$W$2:$W$1048576, 0)):INDEX(CFB!$I$2:$I$1048576, MATCH(W3203, CFB!$W$2:$W$1048576, 0) + COUNTIF(CFB!$W$2:$W$1048576, W3203) - 1), 0)</f>
        <v>69</v>
      </c>
      <c r="M3203" s="2">
        <f>_xlfn.RANK.EQ(J3203, INDEX(CFB!$J$2:$J$1048576, MATCH(W3203, CFB!$W$2:$W$1048576, 0)):INDEX(CFB!$J$2:$J$1048576, MATCH(W3203, CFB!$W$2:$W$1048576, 0) + COUNTIF(CFB!$W$2:$W$1048576, W3203) - 1))</f>
        <v>106</v>
      </c>
      <c r="N3203" s="2">
        <f>RANK(K3203, INDEX(CFB!$K$2:$K$1048576, MATCH(W3203, CFB!$W$2:$W$1048576, 0)):INDEX(CFB!$K$2:$K$1048576, MATCH(W3203, CFB!$W$2:$W$1048576, 0) + COUNTIF(CFB!$W$2:$W$1048576, W3203) - 1))</f>
        <v>98</v>
      </c>
      <c r="O3203">
        <v>33.6</v>
      </c>
      <c r="P3203">
        <v>22.24</v>
      </c>
      <c r="W3203">
        <v>1999</v>
      </c>
      <c r="X3203">
        <f t="shared" ref="X3203:X3266" si="99">IF(E3203=1, 1,0)</f>
        <v>0</v>
      </c>
    </row>
    <row r="3204" spans="1:24" ht="12.75" hidden="1" customHeight="1" x14ac:dyDescent="0.45">
      <c r="A3204">
        <v>99</v>
      </c>
      <c r="B3204" t="s">
        <v>114</v>
      </c>
      <c r="C3204" t="s">
        <v>178</v>
      </c>
      <c r="D3204" s="2" t="str">
        <f t="shared" si="98"/>
        <v>San Jose State1999</v>
      </c>
      <c r="F3204">
        <v>3</v>
      </c>
      <c r="G3204">
        <v>7</v>
      </c>
      <c r="H3204" s="2">
        <v>0</v>
      </c>
      <c r="I3204">
        <v>-1.97</v>
      </c>
      <c r="J3204">
        <v>-9.1199999999999992</v>
      </c>
      <c r="K3204">
        <v>-11.09</v>
      </c>
      <c r="L3204" s="2">
        <f>_xlfn.RANK.EQ(I3204, INDEX(CFB!$I$2:$I$1048576, MATCH(W3204, CFB!$W$2:$W$1048576, 0)):INDEX(CFB!$I$2:$I$1048576, MATCH(W3204, CFB!$W$2:$W$1048576, 0) + COUNTIF(CFB!$W$2:$W$1048576, W3204) - 1), 0)</f>
        <v>76</v>
      </c>
      <c r="M3204" s="2">
        <f>_xlfn.RANK.EQ(J3204, INDEX(CFB!$J$2:$J$1048576, MATCH(W3204, CFB!$W$2:$W$1048576, 0)):INDEX(CFB!$J$2:$J$1048576, MATCH(W3204, CFB!$W$2:$W$1048576, 0) + COUNTIF(CFB!$W$2:$W$1048576, W3204) - 1))</f>
        <v>107</v>
      </c>
      <c r="N3204" s="2">
        <f>RANK(K3204, INDEX(CFB!$K$2:$K$1048576, MATCH(W3204, CFB!$W$2:$W$1048576, 0)):INDEX(CFB!$K$2:$K$1048576, MATCH(W3204, CFB!$W$2:$W$1048576, 0) + COUNTIF(CFB!$W$2:$W$1048576, W3204) - 1))</f>
        <v>99</v>
      </c>
      <c r="O3204">
        <v>34.909999999999997</v>
      </c>
      <c r="P3204">
        <v>28.55</v>
      </c>
      <c r="W3204">
        <v>1999</v>
      </c>
      <c r="X3204">
        <f t="shared" si="99"/>
        <v>0</v>
      </c>
    </row>
    <row r="3205" spans="1:24" ht="12.75" hidden="1" customHeight="1" x14ac:dyDescent="0.45">
      <c r="A3205">
        <v>100</v>
      </c>
      <c r="B3205" t="s">
        <v>64</v>
      </c>
      <c r="C3205" t="s">
        <v>162</v>
      </c>
      <c r="D3205" s="2" t="str">
        <f t="shared" si="98"/>
        <v>Ohio1999</v>
      </c>
      <c r="F3205">
        <v>5</v>
      </c>
      <c r="G3205">
        <v>6</v>
      </c>
      <c r="H3205" s="2">
        <v>0</v>
      </c>
      <c r="I3205">
        <v>-4.8600000000000003</v>
      </c>
      <c r="J3205">
        <v>-6.39</v>
      </c>
      <c r="K3205">
        <v>-11.25</v>
      </c>
      <c r="L3205" s="2">
        <f>_xlfn.RANK.EQ(I3205, INDEX(CFB!$I$2:$I$1048576, MATCH(W3205, CFB!$W$2:$W$1048576, 0)):INDEX(CFB!$I$2:$I$1048576, MATCH(W3205, CFB!$W$2:$W$1048576, 0) + COUNTIF(CFB!$W$2:$W$1048576, W3205) - 1), 0)</f>
        <v>93</v>
      </c>
      <c r="M3205" s="2">
        <f>_xlfn.RANK.EQ(J3205, INDEX(CFB!$J$2:$J$1048576, MATCH(W3205, CFB!$W$2:$W$1048576, 0)):INDEX(CFB!$J$2:$J$1048576, MATCH(W3205, CFB!$W$2:$W$1048576, 0) + COUNTIF(CFB!$W$2:$W$1048576, W3205) - 1))</f>
        <v>96</v>
      </c>
      <c r="N3205" s="2">
        <f>RANK(K3205, INDEX(CFB!$K$2:$K$1048576, MATCH(W3205, CFB!$W$2:$W$1048576, 0)):INDEX(CFB!$K$2:$K$1048576, MATCH(W3205, CFB!$W$2:$W$1048576, 0) + COUNTIF(CFB!$W$2:$W$1048576, W3205) - 1))</f>
        <v>100</v>
      </c>
      <c r="O3205">
        <v>31.55</v>
      </c>
      <c r="P3205">
        <v>19.77</v>
      </c>
      <c r="W3205">
        <v>1999</v>
      </c>
      <c r="X3205">
        <f t="shared" si="99"/>
        <v>0</v>
      </c>
    </row>
    <row r="3206" spans="1:24" ht="12.75" hidden="1" customHeight="1" x14ac:dyDescent="0.45">
      <c r="A3206">
        <v>101</v>
      </c>
      <c r="B3206" t="s">
        <v>130</v>
      </c>
      <c r="C3206" t="s">
        <v>184</v>
      </c>
      <c r="D3206" s="2" t="str">
        <f t="shared" si="98"/>
        <v>Nevada1999</v>
      </c>
      <c r="F3206">
        <v>3</v>
      </c>
      <c r="G3206">
        <v>8</v>
      </c>
      <c r="H3206" s="2">
        <v>0</v>
      </c>
      <c r="I3206">
        <v>0.16</v>
      </c>
      <c r="J3206">
        <v>-12.28</v>
      </c>
      <c r="K3206">
        <v>-12.12</v>
      </c>
      <c r="L3206" s="2">
        <f>_xlfn.RANK.EQ(I3206, INDEX(CFB!$I$2:$I$1048576, MATCH(W3206, CFB!$W$2:$W$1048576, 0)):INDEX(CFB!$I$2:$I$1048576, MATCH(W3206, CFB!$W$2:$W$1048576, 0) + COUNTIF(CFB!$W$2:$W$1048576, W3206) - 1), 0)</f>
        <v>57</v>
      </c>
      <c r="M3206" s="2">
        <f>_xlfn.RANK.EQ(J3206, INDEX(CFB!$J$2:$J$1048576, MATCH(W3206, CFB!$W$2:$W$1048576, 0)):INDEX(CFB!$J$2:$J$1048576, MATCH(W3206, CFB!$W$2:$W$1048576, 0) + COUNTIF(CFB!$W$2:$W$1048576, W3206) - 1))</f>
        <v>114</v>
      </c>
      <c r="N3206" s="2">
        <f>RANK(K3206, INDEX(CFB!$K$2:$K$1048576, MATCH(W3206, CFB!$W$2:$W$1048576, 0)):INDEX(CFB!$K$2:$K$1048576, MATCH(W3206, CFB!$W$2:$W$1048576, 0) + COUNTIF(CFB!$W$2:$W$1048576, W3206) - 1))</f>
        <v>101</v>
      </c>
      <c r="O3206">
        <v>35.67</v>
      </c>
      <c r="P3206">
        <v>28.68</v>
      </c>
      <c r="W3206">
        <v>1999</v>
      </c>
      <c r="X3206">
        <f t="shared" si="99"/>
        <v>0</v>
      </c>
    </row>
    <row r="3207" spans="1:24" ht="12.75" hidden="1" customHeight="1" x14ac:dyDescent="0.45">
      <c r="A3207">
        <v>102</v>
      </c>
      <c r="B3207" t="s">
        <v>87</v>
      </c>
      <c r="C3207" t="s">
        <v>161</v>
      </c>
      <c r="D3207" s="2" t="str">
        <f t="shared" si="98"/>
        <v>Northern Illinois1999</v>
      </c>
      <c r="F3207">
        <v>5</v>
      </c>
      <c r="G3207">
        <v>6</v>
      </c>
      <c r="H3207" s="2">
        <v>0</v>
      </c>
      <c r="I3207">
        <v>-3.78</v>
      </c>
      <c r="J3207">
        <v>-8.44</v>
      </c>
      <c r="K3207">
        <v>-12.22</v>
      </c>
      <c r="L3207" s="2">
        <f>_xlfn.RANK.EQ(I3207, INDEX(CFB!$I$2:$I$1048576, MATCH(W3207, CFB!$W$2:$W$1048576, 0)):INDEX(CFB!$I$2:$I$1048576, MATCH(W3207, CFB!$W$2:$W$1048576, 0) + COUNTIF(CFB!$W$2:$W$1048576, W3207) - 1), 0)</f>
        <v>85</v>
      </c>
      <c r="M3207" s="2">
        <f>_xlfn.RANK.EQ(J3207, INDEX(CFB!$J$2:$J$1048576, MATCH(W3207, CFB!$W$2:$W$1048576, 0)):INDEX(CFB!$J$2:$J$1048576, MATCH(W3207, CFB!$W$2:$W$1048576, 0) + COUNTIF(CFB!$W$2:$W$1048576, W3207) - 1))</f>
        <v>102</v>
      </c>
      <c r="N3207" s="2">
        <f>RANK(K3207, INDEX(CFB!$K$2:$K$1048576, MATCH(W3207, CFB!$W$2:$W$1048576, 0)):INDEX(CFB!$K$2:$K$1048576, MATCH(W3207, CFB!$W$2:$W$1048576, 0) + COUNTIF(CFB!$W$2:$W$1048576, W3207) - 1))</f>
        <v>102</v>
      </c>
      <c r="O3207">
        <v>32.049999999999997</v>
      </c>
      <c r="P3207">
        <v>21.95</v>
      </c>
      <c r="W3207">
        <v>1999</v>
      </c>
      <c r="X3207">
        <f t="shared" si="99"/>
        <v>0</v>
      </c>
    </row>
    <row r="3208" spans="1:24" ht="12.75" hidden="1" customHeight="1" x14ac:dyDescent="0.45">
      <c r="A3208">
        <v>103</v>
      </c>
      <c r="B3208" t="s">
        <v>134</v>
      </c>
      <c r="C3208" t="s">
        <v>161</v>
      </c>
      <c r="D3208" s="2" t="str">
        <f t="shared" si="98"/>
        <v>Eastern Michigan1999</v>
      </c>
      <c r="F3208">
        <v>4</v>
      </c>
      <c r="G3208">
        <v>7</v>
      </c>
      <c r="H3208" s="2">
        <v>0</v>
      </c>
      <c r="I3208">
        <v>-7</v>
      </c>
      <c r="J3208">
        <v>-5.91</v>
      </c>
      <c r="K3208">
        <v>-12.91</v>
      </c>
      <c r="L3208" s="2">
        <f>_xlfn.RANK.EQ(I3208, INDEX(CFB!$I$2:$I$1048576, MATCH(W3208, CFB!$W$2:$W$1048576, 0)):INDEX(CFB!$I$2:$I$1048576, MATCH(W3208, CFB!$W$2:$W$1048576, 0) + COUNTIF(CFB!$W$2:$W$1048576, W3208) - 1), 0)</f>
        <v>100</v>
      </c>
      <c r="M3208" s="2">
        <f>_xlfn.RANK.EQ(J3208, INDEX(CFB!$J$2:$J$1048576, MATCH(W3208, CFB!$W$2:$W$1048576, 0)):INDEX(CFB!$J$2:$J$1048576, MATCH(W3208, CFB!$W$2:$W$1048576, 0) + COUNTIF(CFB!$W$2:$W$1048576, W3208) - 1))</f>
        <v>94</v>
      </c>
      <c r="N3208" s="2">
        <f>RANK(K3208, INDEX(CFB!$K$2:$K$1048576, MATCH(W3208, CFB!$W$2:$W$1048576, 0)):INDEX(CFB!$K$2:$K$1048576, MATCH(W3208, CFB!$W$2:$W$1048576, 0) + COUNTIF(CFB!$W$2:$W$1048576, W3208) - 1))</f>
        <v>103</v>
      </c>
      <c r="O3208">
        <v>28.46</v>
      </c>
      <c r="P3208">
        <v>21.17</v>
      </c>
      <c r="W3208">
        <v>1999</v>
      </c>
      <c r="X3208">
        <f t="shared" si="99"/>
        <v>0</v>
      </c>
    </row>
    <row r="3209" spans="1:24" ht="12.75" hidden="1" customHeight="1" x14ac:dyDescent="0.45">
      <c r="A3209">
        <v>104</v>
      </c>
      <c r="B3209" t="s">
        <v>147</v>
      </c>
      <c r="C3209" t="s">
        <v>178</v>
      </c>
      <c r="D3209" s="2" t="str">
        <f t="shared" si="98"/>
        <v>Tulsa1999</v>
      </c>
      <c r="F3209">
        <v>2</v>
      </c>
      <c r="G3209">
        <v>9</v>
      </c>
      <c r="H3209" s="2">
        <v>0</v>
      </c>
      <c r="I3209">
        <v>-4.51</v>
      </c>
      <c r="J3209">
        <v>-9.24</v>
      </c>
      <c r="K3209">
        <v>-13.75</v>
      </c>
      <c r="L3209" s="2">
        <f>_xlfn.RANK.EQ(I3209, INDEX(CFB!$I$2:$I$1048576, MATCH(W3209, CFB!$W$2:$W$1048576, 0)):INDEX(CFB!$I$2:$I$1048576, MATCH(W3209, CFB!$W$2:$W$1048576, 0) + COUNTIF(CFB!$W$2:$W$1048576, W3209) - 1), 0)</f>
        <v>89</v>
      </c>
      <c r="M3209" s="2">
        <f>_xlfn.RANK.EQ(J3209, INDEX(CFB!$J$2:$J$1048576, MATCH(W3209, CFB!$W$2:$W$1048576, 0)):INDEX(CFB!$J$2:$J$1048576, MATCH(W3209, CFB!$W$2:$W$1048576, 0) + COUNTIF(CFB!$W$2:$W$1048576, W3209) - 1))</f>
        <v>109</v>
      </c>
      <c r="N3209" s="2">
        <f>RANK(K3209, INDEX(CFB!$K$2:$K$1048576, MATCH(W3209, CFB!$W$2:$W$1048576, 0)):INDEX(CFB!$K$2:$K$1048576, MATCH(W3209, CFB!$W$2:$W$1048576, 0) + COUNTIF(CFB!$W$2:$W$1048576, W3209) - 1))</f>
        <v>104</v>
      </c>
      <c r="O3209">
        <v>30.51</v>
      </c>
      <c r="P3209">
        <v>26.49</v>
      </c>
      <c r="W3209">
        <v>1999</v>
      </c>
      <c r="X3209">
        <f t="shared" si="99"/>
        <v>0</v>
      </c>
    </row>
    <row r="3210" spans="1:24" ht="12.75" hidden="1" customHeight="1" x14ac:dyDescent="0.45">
      <c r="A3210">
        <v>105</v>
      </c>
      <c r="B3210" t="s">
        <v>56</v>
      </c>
      <c r="C3210" t="s">
        <v>179</v>
      </c>
      <c r="D3210" s="2" t="str">
        <f t="shared" si="98"/>
        <v>Rutgers1999</v>
      </c>
      <c r="F3210">
        <v>1</v>
      </c>
      <c r="G3210">
        <v>10</v>
      </c>
      <c r="H3210" s="2">
        <v>0</v>
      </c>
      <c r="I3210">
        <v>-6.12</v>
      </c>
      <c r="J3210">
        <v>-7.88</v>
      </c>
      <c r="K3210">
        <v>-13.99</v>
      </c>
      <c r="L3210" s="2">
        <f>_xlfn.RANK.EQ(I3210, INDEX(CFB!$I$2:$I$1048576, MATCH(W3210, CFB!$W$2:$W$1048576, 0)):INDEX(CFB!$I$2:$I$1048576, MATCH(W3210, CFB!$W$2:$W$1048576, 0) + COUNTIF(CFB!$W$2:$W$1048576, W3210) - 1), 0)</f>
        <v>97</v>
      </c>
      <c r="M3210" s="2">
        <f>_xlfn.RANK.EQ(J3210, INDEX(CFB!$J$2:$J$1048576, MATCH(W3210, CFB!$W$2:$W$1048576, 0)):INDEX(CFB!$J$2:$J$1048576, MATCH(W3210, CFB!$W$2:$W$1048576, 0) + COUNTIF(CFB!$W$2:$W$1048576, W3210) - 1))</f>
        <v>99</v>
      </c>
      <c r="N3210" s="2">
        <f>RANK(K3210, INDEX(CFB!$K$2:$K$1048576, MATCH(W3210, CFB!$W$2:$W$1048576, 0)):INDEX(CFB!$K$2:$K$1048576, MATCH(W3210, CFB!$W$2:$W$1048576, 0) + COUNTIF(CFB!$W$2:$W$1048576, W3210) - 1))</f>
        <v>105</v>
      </c>
      <c r="O3210">
        <v>30.41</v>
      </c>
      <c r="P3210">
        <v>25.48</v>
      </c>
      <c r="W3210">
        <v>1999</v>
      </c>
      <c r="X3210">
        <f t="shared" si="99"/>
        <v>0</v>
      </c>
    </row>
    <row r="3211" spans="1:24" ht="12.75" hidden="1" customHeight="1" x14ac:dyDescent="0.45">
      <c r="A3211">
        <v>106</v>
      </c>
      <c r="B3211" t="s">
        <v>50</v>
      </c>
      <c r="C3211" t="s">
        <v>31</v>
      </c>
      <c r="D3211" s="2" t="str">
        <f t="shared" si="98"/>
        <v>Nevada-Las Vegas1999</v>
      </c>
      <c r="F3211">
        <v>3</v>
      </c>
      <c r="G3211">
        <v>8</v>
      </c>
      <c r="H3211" s="2">
        <v>0</v>
      </c>
      <c r="I3211">
        <v>-9.74</v>
      </c>
      <c r="J3211">
        <v>-4.4000000000000004</v>
      </c>
      <c r="K3211">
        <v>-14.13</v>
      </c>
      <c r="L3211" s="2">
        <f>_xlfn.RANK.EQ(I3211, INDEX(CFB!$I$2:$I$1048576, MATCH(W3211, CFB!$W$2:$W$1048576, 0)):INDEX(CFB!$I$2:$I$1048576, MATCH(W3211, CFB!$W$2:$W$1048576, 0) + COUNTIF(CFB!$W$2:$W$1048576, W3211) - 1), 0)</f>
        <v>107</v>
      </c>
      <c r="M3211" s="2">
        <f>_xlfn.RANK.EQ(J3211, INDEX(CFB!$J$2:$J$1048576, MATCH(W3211, CFB!$W$2:$W$1048576, 0)):INDEX(CFB!$J$2:$J$1048576, MATCH(W3211, CFB!$W$2:$W$1048576, 0) + COUNTIF(CFB!$W$2:$W$1048576, W3211) - 1))</f>
        <v>88</v>
      </c>
      <c r="N3211" s="2">
        <f>RANK(K3211, INDEX(CFB!$K$2:$K$1048576, MATCH(W3211, CFB!$W$2:$W$1048576, 0)):INDEX(CFB!$K$2:$K$1048576, MATCH(W3211, CFB!$W$2:$W$1048576, 0) + COUNTIF(CFB!$W$2:$W$1048576, W3211) - 1))</f>
        <v>106</v>
      </c>
      <c r="O3211">
        <v>25.45</v>
      </c>
      <c r="P3211">
        <v>19.79</v>
      </c>
      <c r="W3211">
        <v>1999</v>
      </c>
      <c r="X3211">
        <f t="shared" si="99"/>
        <v>0</v>
      </c>
    </row>
    <row r="3212" spans="1:24" ht="12.75" hidden="1" customHeight="1" x14ac:dyDescent="0.45">
      <c r="A3212">
        <v>107</v>
      </c>
      <c r="B3212" t="s">
        <v>45</v>
      </c>
      <c r="C3212" t="s">
        <v>181</v>
      </c>
      <c r="D3212" s="2" t="str">
        <f t="shared" si="98"/>
        <v>Baylor1999</v>
      </c>
      <c r="F3212">
        <v>1</v>
      </c>
      <c r="G3212">
        <v>10</v>
      </c>
      <c r="H3212" s="2">
        <v>0</v>
      </c>
      <c r="I3212">
        <v>-10.08</v>
      </c>
      <c r="J3212">
        <v>-5.89</v>
      </c>
      <c r="K3212">
        <v>-15.97</v>
      </c>
      <c r="L3212" s="2">
        <f>_xlfn.RANK.EQ(I3212, INDEX(CFB!$I$2:$I$1048576, MATCH(W3212, CFB!$W$2:$W$1048576, 0)):INDEX(CFB!$I$2:$I$1048576, MATCH(W3212, CFB!$W$2:$W$1048576, 0) + COUNTIF(CFB!$W$2:$W$1048576, W3212) - 1), 0)</f>
        <v>109</v>
      </c>
      <c r="M3212" s="2">
        <f>_xlfn.RANK.EQ(J3212, INDEX(CFB!$J$2:$J$1048576, MATCH(W3212, CFB!$W$2:$W$1048576, 0)):INDEX(CFB!$J$2:$J$1048576, MATCH(W3212, CFB!$W$2:$W$1048576, 0) + COUNTIF(CFB!$W$2:$W$1048576, W3212) - 1))</f>
        <v>93</v>
      </c>
      <c r="N3212" s="2">
        <f>RANK(K3212, INDEX(CFB!$K$2:$K$1048576, MATCH(W3212, CFB!$W$2:$W$1048576, 0)):INDEX(CFB!$K$2:$K$1048576, MATCH(W3212, CFB!$W$2:$W$1048576, 0) + COUNTIF(CFB!$W$2:$W$1048576, W3212) - 1))</f>
        <v>107</v>
      </c>
      <c r="O3212">
        <v>26.59</v>
      </c>
      <c r="P3212">
        <v>24.74</v>
      </c>
      <c r="W3212">
        <v>1999</v>
      </c>
      <c r="X3212">
        <f t="shared" si="99"/>
        <v>0</v>
      </c>
    </row>
    <row r="3213" spans="1:24" ht="12.75" hidden="1" customHeight="1" x14ac:dyDescent="0.45">
      <c r="A3213">
        <v>108</v>
      </c>
      <c r="B3213" t="s">
        <v>152</v>
      </c>
      <c r="C3213" t="s">
        <v>12</v>
      </c>
      <c r="D3213" s="2" t="str">
        <f t="shared" si="98"/>
        <v>Middle Tennessee State1999</v>
      </c>
      <c r="F3213">
        <v>3</v>
      </c>
      <c r="G3213">
        <v>8</v>
      </c>
      <c r="H3213" s="2">
        <v>0</v>
      </c>
      <c r="I3213">
        <v>-6.18</v>
      </c>
      <c r="J3213">
        <v>-10.62</v>
      </c>
      <c r="K3213">
        <v>-16.8</v>
      </c>
      <c r="L3213" s="2">
        <f>_xlfn.RANK.EQ(I3213, INDEX(CFB!$I$2:$I$1048576, MATCH(W3213, CFB!$W$2:$W$1048576, 0)):INDEX(CFB!$I$2:$I$1048576, MATCH(W3213, CFB!$W$2:$W$1048576, 0) + COUNTIF(CFB!$W$2:$W$1048576, W3213) - 1), 0)</f>
        <v>98</v>
      </c>
      <c r="M3213" s="2">
        <f>_xlfn.RANK.EQ(J3213, INDEX(CFB!$J$2:$J$1048576, MATCH(W3213, CFB!$W$2:$W$1048576, 0)):INDEX(CFB!$J$2:$J$1048576, MATCH(W3213, CFB!$W$2:$W$1048576, 0) + COUNTIF(CFB!$W$2:$W$1048576, W3213) - 1))</f>
        <v>111</v>
      </c>
      <c r="N3213" s="2">
        <f>RANK(K3213, INDEX(CFB!$K$2:$K$1048576, MATCH(W3213, CFB!$W$2:$W$1048576, 0)):INDEX(CFB!$K$2:$K$1048576, MATCH(W3213, CFB!$W$2:$W$1048576, 0) + COUNTIF(CFB!$W$2:$W$1048576, W3213) - 1))</f>
        <v>108</v>
      </c>
      <c r="O3213">
        <v>31.53</v>
      </c>
      <c r="P3213">
        <v>27.51</v>
      </c>
      <c r="W3213">
        <v>1999</v>
      </c>
      <c r="X3213">
        <f t="shared" si="99"/>
        <v>0</v>
      </c>
    </row>
    <row r="3214" spans="1:24" ht="12.75" hidden="1" customHeight="1" x14ac:dyDescent="0.45">
      <c r="A3214">
        <v>109</v>
      </c>
      <c r="B3214" t="s">
        <v>139</v>
      </c>
      <c r="C3214" t="s">
        <v>161</v>
      </c>
      <c r="D3214" s="2" t="str">
        <f t="shared" si="98"/>
        <v>Central Michigan1999</v>
      </c>
      <c r="F3214">
        <v>4</v>
      </c>
      <c r="G3214">
        <v>7</v>
      </c>
      <c r="H3214" s="2">
        <v>0</v>
      </c>
      <c r="I3214">
        <v>-8.36</v>
      </c>
      <c r="J3214">
        <v>-8.65</v>
      </c>
      <c r="K3214">
        <v>-17.010000000000002</v>
      </c>
      <c r="L3214" s="2">
        <f>_xlfn.RANK.EQ(I3214, INDEX(CFB!$I$2:$I$1048576, MATCH(W3214, CFB!$W$2:$W$1048576, 0)):INDEX(CFB!$I$2:$I$1048576, MATCH(W3214, CFB!$W$2:$W$1048576, 0) + COUNTIF(CFB!$W$2:$W$1048576, W3214) - 1), 0)</f>
        <v>105</v>
      </c>
      <c r="M3214" s="2">
        <f>_xlfn.RANK.EQ(J3214, INDEX(CFB!$J$2:$J$1048576, MATCH(W3214, CFB!$W$2:$W$1048576, 0)):INDEX(CFB!$J$2:$J$1048576, MATCH(W3214, CFB!$W$2:$W$1048576, 0) + COUNTIF(CFB!$W$2:$W$1048576, W3214) - 1))</f>
        <v>104</v>
      </c>
      <c r="N3214" s="2">
        <f>RANK(K3214, INDEX(CFB!$K$2:$K$1048576, MATCH(W3214, CFB!$W$2:$W$1048576, 0)):INDEX(CFB!$K$2:$K$1048576, MATCH(W3214, CFB!$W$2:$W$1048576, 0) + COUNTIF(CFB!$W$2:$W$1048576, W3214) - 1))</f>
        <v>109</v>
      </c>
      <c r="O3214">
        <v>26.44</v>
      </c>
      <c r="P3214">
        <v>25.01</v>
      </c>
      <c r="W3214">
        <v>1999</v>
      </c>
      <c r="X3214">
        <f t="shared" si="99"/>
        <v>0</v>
      </c>
    </row>
    <row r="3215" spans="1:24" ht="12.75" hidden="1" customHeight="1" x14ac:dyDescent="0.45">
      <c r="A3215">
        <v>110</v>
      </c>
      <c r="B3215" t="s">
        <v>153</v>
      </c>
      <c r="C3215" t="s">
        <v>162</v>
      </c>
      <c r="D3215" s="2" t="str">
        <f t="shared" si="98"/>
        <v>Kent State1999</v>
      </c>
      <c r="F3215">
        <v>2</v>
      </c>
      <c r="G3215">
        <v>9</v>
      </c>
      <c r="H3215" s="2">
        <v>0</v>
      </c>
      <c r="I3215">
        <v>-8.52</v>
      </c>
      <c r="J3215">
        <v>-8.52</v>
      </c>
      <c r="K3215">
        <v>-17.05</v>
      </c>
      <c r="L3215" s="2">
        <f>_xlfn.RANK.EQ(I3215, INDEX(CFB!$I$2:$I$1048576, MATCH(W3215, CFB!$W$2:$W$1048576, 0)):INDEX(CFB!$I$2:$I$1048576, MATCH(W3215, CFB!$W$2:$W$1048576, 0) + COUNTIF(CFB!$W$2:$W$1048576, W3215) - 1), 0)</f>
        <v>106</v>
      </c>
      <c r="M3215" s="2">
        <f>_xlfn.RANK.EQ(J3215, INDEX(CFB!$J$2:$J$1048576, MATCH(W3215, CFB!$W$2:$W$1048576, 0)):INDEX(CFB!$J$2:$J$1048576, MATCH(W3215, CFB!$W$2:$W$1048576, 0) + COUNTIF(CFB!$W$2:$W$1048576, W3215) - 1))</f>
        <v>103</v>
      </c>
      <c r="N3215" s="2">
        <f>RANK(K3215, INDEX(CFB!$K$2:$K$1048576, MATCH(W3215, CFB!$W$2:$W$1048576, 0)):INDEX(CFB!$K$2:$K$1048576, MATCH(W3215, CFB!$W$2:$W$1048576, 0) + COUNTIF(CFB!$W$2:$W$1048576, W3215) - 1))</f>
        <v>110</v>
      </c>
      <c r="O3215">
        <v>27.21</v>
      </c>
      <c r="P3215">
        <v>25.96</v>
      </c>
      <c r="W3215">
        <v>1999</v>
      </c>
      <c r="X3215">
        <f t="shared" si="99"/>
        <v>0</v>
      </c>
    </row>
    <row r="3216" spans="1:24" ht="12.75" hidden="1" customHeight="1" x14ac:dyDescent="0.45">
      <c r="A3216">
        <v>111</v>
      </c>
      <c r="B3216" t="s">
        <v>77</v>
      </c>
      <c r="C3216" t="s">
        <v>12</v>
      </c>
      <c r="D3216" s="2" t="str">
        <f t="shared" si="98"/>
        <v>Louisiana1999</v>
      </c>
      <c r="F3216">
        <v>2</v>
      </c>
      <c r="G3216">
        <v>9</v>
      </c>
      <c r="H3216" s="2">
        <v>0</v>
      </c>
      <c r="I3216">
        <v>-7.38</v>
      </c>
      <c r="J3216">
        <v>-10.7</v>
      </c>
      <c r="K3216">
        <v>-18.07</v>
      </c>
      <c r="L3216" s="2">
        <f>_xlfn.RANK.EQ(I3216, INDEX(CFB!$I$2:$I$1048576, MATCH(W3216, CFB!$W$2:$W$1048576, 0)):INDEX(CFB!$I$2:$I$1048576, MATCH(W3216, CFB!$W$2:$W$1048576, 0) + COUNTIF(CFB!$W$2:$W$1048576, W3216) - 1), 0)</f>
        <v>101</v>
      </c>
      <c r="M3216" s="2">
        <f>_xlfn.RANK.EQ(J3216, INDEX(CFB!$J$2:$J$1048576, MATCH(W3216, CFB!$W$2:$W$1048576, 0)):INDEX(CFB!$J$2:$J$1048576, MATCH(W3216, CFB!$W$2:$W$1048576, 0) + COUNTIF(CFB!$W$2:$W$1048576, W3216) - 1))</f>
        <v>112</v>
      </c>
      <c r="N3216" s="2">
        <f>RANK(K3216, INDEX(CFB!$K$2:$K$1048576, MATCH(W3216, CFB!$W$2:$W$1048576, 0)):INDEX(CFB!$K$2:$K$1048576, MATCH(W3216, CFB!$W$2:$W$1048576, 0) + COUNTIF(CFB!$W$2:$W$1048576, W3216) - 1))</f>
        <v>111</v>
      </c>
      <c r="O3216">
        <v>26.92</v>
      </c>
      <c r="P3216">
        <v>28.82</v>
      </c>
      <c r="W3216">
        <v>1999</v>
      </c>
      <c r="X3216">
        <f t="shared" si="99"/>
        <v>0</v>
      </c>
    </row>
    <row r="3217" spans="1:24" ht="12.75" hidden="1" customHeight="1" x14ac:dyDescent="0.45">
      <c r="A3217">
        <v>112</v>
      </c>
      <c r="B3217" t="s">
        <v>113</v>
      </c>
      <c r="C3217" t="s">
        <v>184</v>
      </c>
      <c r="D3217" s="2" t="str">
        <f t="shared" si="98"/>
        <v>North Texas1999</v>
      </c>
      <c r="F3217">
        <v>2</v>
      </c>
      <c r="G3217">
        <v>9</v>
      </c>
      <c r="H3217" s="2">
        <v>0</v>
      </c>
      <c r="I3217">
        <v>-16.28</v>
      </c>
      <c r="J3217">
        <v>-3.13</v>
      </c>
      <c r="K3217">
        <v>-19.41</v>
      </c>
      <c r="L3217" s="2">
        <f>_xlfn.RANK.EQ(I3217, INDEX(CFB!$I$2:$I$1048576, MATCH(W3217, CFB!$W$2:$W$1048576, 0)):INDEX(CFB!$I$2:$I$1048576, MATCH(W3217, CFB!$W$2:$W$1048576, 0) + COUNTIF(CFB!$W$2:$W$1048576, W3217) - 1), 0)</f>
        <v>113</v>
      </c>
      <c r="M3217" s="2">
        <f>_xlfn.RANK.EQ(J3217, INDEX(CFB!$J$2:$J$1048576, MATCH(W3217, CFB!$W$2:$W$1048576, 0)):INDEX(CFB!$J$2:$J$1048576, MATCH(W3217, CFB!$W$2:$W$1048576, 0) + COUNTIF(CFB!$W$2:$W$1048576, W3217) - 1))</f>
        <v>81</v>
      </c>
      <c r="N3217" s="2">
        <f>RANK(K3217, INDEX(CFB!$K$2:$K$1048576, MATCH(W3217, CFB!$W$2:$W$1048576, 0)):INDEX(CFB!$K$2:$K$1048576, MATCH(W3217, CFB!$W$2:$W$1048576, 0) + COUNTIF(CFB!$W$2:$W$1048576, W3217) - 1))</f>
        <v>112</v>
      </c>
      <c r="O3217">
        <v>18.34</v>
      </c>
      <c r="P3217">
        <v>18.39</v>
      </c>
      <c r="W3217">
        <v>1999</v>
      </c>
      <c r="X3217">
        <f t="shared" si="99"/>
        <v>0</v>
      </c>
    </row>
    <row r="3218" spans="1:24" ht="12.75" hidden="1" customHeight="1" x14ac:dyDescent="0.45">
      <c r="A3218">
        <v>113</v>
      </c>
      <c r="B3218" t="s">
        <v>140</v>
      </c>
      <c r="C3218" t="s">
        <v>161</v>
      </c>
      <c r="D3218" s="2" t="str">
        <f t="shared" si="98"/>
        <v>Ball State1999</v>
      </c>
      <c r="F3218">
        <v>0</v>
      </c>
      <c r="G3218">
        <v>11</v>
      </c>
      <c r="H3218" s="2">
        <v>0</v>
      </c>
      <c r="I3218">
        <v>-15</v>
      </c>
      <c r="J3218">
        <v>-8.7899999999999991</v>
      </c>
      <c r="K3218">
        <v>-23.79</v>
      </c>
      <c r="L3218" s="2">
        <f>_xlfn.RANK.EQ(I3218, INDEX(CFB!$I$2:$I$1048576, MATCH(W3218, CFB!$W$2:$W$1048576, 0)):INDEX(CFB!$I$2:$I$1048576, MATCH(W3218, CFB!$W$2:$W$1048576, 0) + COUNTIF(CFB!$W$2:$W$1048576, W3218) - 1), 0)</f>
        <v>112</v>
      </c>
      <c r="M3218" s="2">
        <f>_xlfn.RANK.EQ(J3218, INDEX(CFB!$J$2:$J$1048576, MATCH(W3218, CFB!$W$2:$W$1048576, 0)):INDEX(CFB!$J$2:$J$1048576, MATCH(W3218, CFB!$W$2:$W$1048576, 0) + COUNTIF(CFB!$W$2:$W$1048576, W3218) - 1))</f>
        <v>105</v>
      </c>
      <c r="N3218" s="2">
        <f>RANK(K3218, INDEX(CFB!$K$2:$K$1048576, MATCH(W3218, CFB!$W$2:$W$1048576, 0)):INDEX(CFB!$K$2:$K$1048576, MATCH(W3218, CFB!$W$2:$W$1048576, 0) + COUNTIF(CFB!$W$2:$W$1048576, W3218) - 1))</f>
        <v>113</v>
      </c>
      <c r="O3218">
        <v>20.85</v>
      </c>
      <c r="P3218">
        <v>23.69</v>
      </c>
      <c r="W3218">
        <v>1999</v>
      </c>
      <c r="X3218">
        <f t="shared" si="99"/>
        <v>0</v>
      </c>
    </row>
    <row r="3219" spans="1:24" ht="12.75" hidden="1" customHeight="1" x14ac:dyDescent="0.45">
      <c r="A3219">
        <v>114</v>
      </c>
      <c r="B3219" t="s">
        <v>105</v>
      </c>
      <c r="C3219" t="s">
        <v>162</v>
      </c>
      <c r="D3219" s="2" t="str">
        <f t="shared" si="98"/>
        <v>Buffalo1999</v>
      </c>
      <c r="F3219">
        <v>0</v>
      </c>
      <c r="G3219">
        <v>11</v>
      </c>
      <c r="H3219" s="2">
        <v>0</v>
      </c>
      <c r="I3219">
        <v>-18.329999999999998</v>
      </c>
      <c r="J3219">
        <v>-10.9</v>
      </c>
      <c r="K3219">
        <v>-29.23</v>
      </c>
      <c r="L3219" s="2">
        <f>_xlfn.RANK.EQ(I3219, INDEX(CFB!$I$2:$I$1048576, MATCH(W3219, CFB!$W$2:$W$1048576, 0)):INDEX(CFB!$I$2:$I$1048576, MATCH(W3219, CFB!$W$2:$W$1048576, 0) + COUNTIF(CFB!$W$2:$W$1048576, W3219) - 1), 0)</f>
        <v>114</v>
      </c>
      <c r="M3219" s="2">
        <f>_xlfn.RANK.EQ(J3219, INDEX(CFB!$J$2:$J$1048576, MATCH(W3219, CFB!$W$2:$W$1048576, 0)):INDEX(CFB!$J$2:$J$1048576, MATCH(W3219, CFB!$W$2:$W$1048576, 0) + COUNTIF(CFB!$W$2:$W$1048576, W3219) - 1))</f>
        <v>113</v>
      </c>
      <c r="N3219" s="2">
        <f>RANK(K3219, INDEX(CFB!$K$2:$K$1048576, MATCH(W3219, CFB!$W$2:$W$1048576, 0)):INDEX(CFB!$K$2:$K$1048576, MATCH(W3219, CFB!$W$2:$W$1048576, 0) + COUNTIF(CFB!$W$2:$W$1048576, W3219) - 1))</f>
        <v>114</v>
      </c>
      <c r="O3219">
        <v>16.78</v>
      </c>
      <c r="P3219">
        <v>31.23</v>
      </c>
      <c r="W3219">
        <v>1999</v>
      </c>
      <c r="X3219">
        <f t="shared" si="99"/>
        <v>0</v>
      </c>
    </row>
    <row r="3220" spans="1:24" ht="12.75" hidden="1" customHeight="1" x14ac:dyDescent="0.45">
      <c r="A3220">
        <v>1</v>
      </c>
      <c r="B3220" t="s">
        <v>9</v>
      </c>
      <c r="C3220" t="s">
        <v>10</v>
      </c>
      <c r="D3220" s="2" t="str">
        <f t="shared" si="98"/>
        <v>Ohio State1998</v>
      </c>
      <c r="E3220">
        <v>2</v>
      </c>
      <c r="F3220">
        <v>11</v>
      </c>
      <c r="G3220">
        <v>1</v>
      </c>
      <c r="H3220" s="2">
        <v>0</v>
      </c>
      <c r="I3220">
        <v>10.59</v>
      </c>
      <c r="J3220">
        <v>12.44</v>
      </c>
      <c r="K3220">
        <v>23.02</v>
      </c>
      <c r="L3220" s="2">
        <f>_xlfn.RANK.EQ(I3220, INDEX(CFB!$I$2:$I$1048576, MATCH(W3220, CFB!$W$2:$W$1048576, 0)):INDEX(CFB!$I$2:$I$1048576, MATCH(W3220, CFB!$W$2:$W$1048576, 0) + COUNTIF(CFB!$W$2:$W$1048576, W3220) - 1), 0)</f>
        <v>8</v>
      </c>
      <c r="M3220" s="2">
        <f>_xlfn.RANK.EQ(J3220, INDEX(CFB!$J$2:$J$1048576, MATCH(W3220, CFB!$W$2:$W$1048576, 0)):INDEX(CFB!$J$2:$J$1048576, MATCH(W3220, CFB!$W$2:$W$1048576, 0) + COUNTIF(CFB!$W$2:$W$1048576, W3220) - 1))</f>
        <v>4</v>
      </c>
      <c r="N3220" s="2">
        <f>RANK(K3220, INDEX(CFB!$K$2:$K$1048576, MATCH(W3220, CFB!$W$2:$W$1048576, 0)):INDEX(CFB!$K$2:$K$1048576, MATCH(W3220, CFB!$W$2:$W$1048576, 0) + COUNTIF(CFB!$W$2:$W$1048576, W3220) - 1))</f>
        <v>1</v>
      </c>
      <c r="O3220">
        <v>53.03</v>
      </c>
      <c r="P3220">
        <v>0.06</v>
      </c>
      <c r="W3220">
        <v>1998</v>
      </c>
      <c r="X3220">
        <f t="shared" si="99"/>
        <v>0</v>
      </c>
    </row>
    <row r="3221" spans="1:24" hidden="1" x14ac:dyDescent="0.45">
      <c r="A3221">
        <v>2</v>
      </c>
      <c r="B3221" t="s">
        <v>115</v>
      </c>
      <c r="C3221" t="s">
        <v>23</v>
      </c>
      <c r="D3221" s="2" t="str">
        <f t="shared" si="98"/>
        <v>Florida State1998</v>
      </c>
      <c r="E3221">
        <v>3</v>
      </c>
      <c r="F3221">
        <v>11</v>
      </c>
      <c r="G3221">
        <v>2</v>
      </c>
      <c r="H3221" s="2">
        <v>0</v>
      </c>
      <c r="I3221">
        <v>5.16</v>
      </c>
      <c r="J3221">
        <v>15.19</v>
      </c>
      <c r="K3221">
        <v>20.34</v>
      </c>
      <c r="L3221" s="2">
        <f>_xlfn.RANK.EQ(I3221, INDEX(CFB!$I$2:$I$1048576, MATCH(W3221, CFB!$W$2:$W$1048576, 0)):INDEX(CFB!$I$2:$I$1048576, MATCH(W3221, CFB!$W$2:$W$1048576, 0) + COUNTIF(CFB!$W$2:$W$1048576, W3221) - 1), 0)</f>
        <v>26</v>
      </c>
      <c r="M3221" s="2">
        <f>_xlfn.RANK.EQ(J3221, INDEX(CFB!$J$2:$J$1048576, MATCH(W3221, CFB!$W$2:$W$1048576, 0)):INDEX(CFB!$J$2:$J$1048576, MATCH(W3221, CFB!$W$2:$W$1048576, 0) + COUNTIF(CFB!$W$2:$W$1048576, W3221) - 1))</f>
        <v>1</v>
      </c>
      <c r="N3221" s="2">
        <f>RANK(K3221, INDEX(CFB!$K$2:$K$1048576, MATCH(W3221, CFB!$W$2:$W$1048576, 0)):INDEX(CFB!$K$2:$K$1048576, MATCH(W3221, CFB!$W$2:$W$1048576, 0) + COUNTIF(CFB!$W$2:$W$1048576, W3221) - 1))</f>
        <v>2</v>
      </c>
      <c r="O3221">
        <v>47.04</v>
      </c>
      <c r="P3221">
        <v>-2.7</v>
      </c>
      <c r="W3221">
        <v>1998</v>
      </c>
      <c r="X3221">
        <f t="shared" si="99"/>
        <v>0</v>
      </c>
    </row>
    <row r="3222" spans="1:24" ht="12.75" hidden="1" customHeight="1" x14ac:dyDescent="0.45">
      <c r="A3222">
        <v>3</v>
      </c>
      <c r="B3222" t="s">
        <v>37</v>
      </c>
      <c r="C3222" t="s">
        <v>155</v>
      </c>
      <c r="D3222" s="2" t="str">
        <f t="shared" si="98"/>
        <v>Tennessee1998</v>
      </c>
      <c r="E3222">
        <v>1</v>
      </c>
      <c r="F3222">
        <v>13</v>
      </c>
      <c r="G3222">
        <v>0</v>
      </c>
      <c r="H3222" s="2">
        <v>0</v>
      </c>
      <c r="I3222">
        <v>8.7899999999999991</v>
      </c>
      <c r="J3222">
        <v>11.17</v>
      </c>
      <c r="K3222">
        <v>19.96</v>
      </c>
      <c r="L3222" s="2">
        <f>_xlfn.RANK.EQ(I3222, INDEX(CFB!$I$2:$I$1048576, MATCH(W3222, CFB!$W$2:$W$1048576, 0)):INDEX(CFB!$I$2:$I$1048576, MATCH(W3222, CFB!$W$2:$W$1048576, 0) + COUNTIF(CFB!$W$2:$W$1048576, W3222) - 1), 0)</f>
        <v>13</v>
      </c>
      <c r="M3222" s="2">
        <f>_xlfn.RANK.EQ(J3222, INDEX(CFB!$J$2:$J$1048576, MATCH(W3222, CFB!$W$2:$W$1048576, 0)):INDEX(CFB!$J$2:$J$1048576, MATCH(W3222, CFB!$W$2:$W$1048576, 0) + COUNTIF(CFB!$W$2:$W$1048576, W3222) - 1))</f>
        <v>8</v>
      </c>
      <c r="N3222" s="2">
        <f>RANK(K3222, INDEX(CFB!$K$2:$K$1048576, MATCH(W3222, CFB!$W$2:$W$1048576, 0)):INDEX(CFB!$K$2:$K$1048576, MATCH(W3222, CFB!$W$2:$W$1048576, 0) + COUNTIF(CFB!$W$2:$W$1048576, W3222) - 1))</f>
        <v>3</v>
      </c>
      <c r="O3222">
        <v>48.79</v>
      </c>
      <c r="P3222">
        <v>0.53</v>
      </c>
      <c r="W3222">
        <v>1998</v>
      </c>
      <c r="X3222">
        <f t="shared" si="99"/>
        <v>1</v>
      </c>
    </row>
    <row r="3223" spans="1:24" ht="12.75" hidden="1" customHeight="1" x14ac:dyDescent="0.45">
      <c r="A3223">
        <v>4</v>
      </c>
      <c r="B3223" t="s">
        <v>41</v>
      </c>
      <c r="C3223" t="s">
        <v>182</v>
      </c>
      <c r="D3223" s="2" t="str">
        <f t="shared" si="98"/>
        <v>Kansas State1998</v>
      </c>
      <c r="E3223">
        <v>10</v>
      </c>
      <c r="F3223">
        <v>11</v>
      </c>
      <c r="G3223">
        <v>2</v>
      </c>
      <c r="H3223" s="2">
        <v>0</v>
      </c>
      <c r="I3223">
        <v>8.43</v>
      </c>
      <c r="J3223">
        <v>9.9600000000000009</v>
      </c>
      <c r="K3223">
        <v>18.39</v>
      </c>
      <c r="L3223" s="2">
        <f>_xlfn.RANK.EQ(I3223, INDEX(CFB!$I$2:$I$1048576, MATCH(W3223, CFB!$W$2:$W$1048576, 0)):INDEX(CFB!$I$2:$I$1048576, MATCH(W3223, CFB!$W$2:$W$1048576, 0) + COUNTIF(CFB!$W$2:$W$1048576, W3223) - 1), 0)</f>
        <v>14</v>
      </c>
      <c r="M3223" s="2">
        <f>_xlfn.RANK.EQ(J3223, INDEX(CFB!$J$2:$J$1048576, MATCH(W3223, CFB!$W$2:$W$1048576, 0)):INDEX(CFB!$J$2:$J$1048576, MATCH(W3223, CFB!$W$2:$W$1048576, 0) + COUNTIF(CFB!$W$2:$W$1048576, W3223) - 1))</f>
        <v>10</v>
      </c>
      <c r="N3223" s="2">
        <f>RANK(K3223, INDEX(CFB!$K$2:$K$1048576, MATCH(W3223, CFB!$W$2:$W$1048576, 0)):INDEX(CFB!$K$2:$K$1048576, MATCH(W3223, CFB!$W$2:$W$1048576, 0) + COUNTIF(CFB!$W$2:$W$1048576, W3223) - 1))</f>
        <v>4</v>
      </c>
      <c r="O3223">
        <v>61.36</v>
      </c>
      <c r="P3223">
        <v>1.63</v>
      </c>
      <c r="W3223">
        <v>1998</v>
      </c>
      <c r="X3223">
        <f t="shared" si="99"/>
        <v>0</v>
      </c>
    </row>
    <row r="3224" spans="1:24" ht="12.75" hidden="1" customHeight="1" x14ac:dyDescent="0.45">
      <c r="A3224">
        <v>5</v>
      </c>
      <c r="B3224" t="s">
        <v>73</v>
      </c>
      <c r="C3224" t="s">
        <v>180</v>
      </c>
      <c r="D3224" s="2" t="str">
        <f t="shared" si="98"/>
        <v>UCLA1998</v>
      </c>
      <c r="E3224">
        <v>8</v>
      </c>
      <c r="F3224">
        <v>10</v>
      </c>
      <c r="G3224">
        <v>2</v>
      </c>
      <c r="H3224" s="2">
        <v>0</v>
      </c>
      <c r="I3224">
        <v>17.86</v>
      </c>
      <c r="J3224">
        <v>-0.46</v>
      </c>
      <c r="K3224">
        <v>17.399999999999999</v>
      </c>
      <c r="L3224" s="2">
        <f>_xlfn.RANK.EQ(I3224, INDEX(CFB!$I$2:$I$1048576, MATCH(W3224, CFB!$W$2:$W$1048576, 0)):INDEX(CFB!$I$2:$I$1048576, MATCH(W3224, CFB!$W$2:$W$1048576, 0) + COUNTIF(CFB!$W$2:$W$1048576, W3224) - 1), 0)</f>
        <v>1</v>
      </c>
      <c r="M3224" s="2">
        <f>_xlfn.RANK.EQ(J3224, INDEX(CFB!$J$2:$J$1048576, MATCH(W3224, CFB!$W$2:$W$1048576, 0)):INDEX(CFB!$J$2:$J$1048576, MATCH(W3224, CFB!$W$2:$W$1048576, 0) + COUNTIF(CFB!$W$2:$W$1048576, W3224) - 1))</f>
        <v>60</v>
      </c>
      <c r="N3224" s="2">
        <f>RANK(K3224, INDEX(CFB!$K$2:$K$1048576, MATCH(W3224, CFB!$W$2:$W$1048576, 0)):INDEX(CFB!$K$2:$K$1048576, MATCH(W3224, CFB!$W$2:$W$1048576, 0) + COUNTIF(CFB!$W$2:$W$1048576, W3224) - 1))</f>
        <v>5</v>
      </c>
      <c r="O3224">
        <v>54.86</v>
      </c>
      <c r="P3224">
        <v>11.91</v>
      </c>
      <c r="W3224">
        <v>1998</v>
      </c>
      <c r="X3224">
        <f t="shared" si="99"/>
        <v>0</v>
      </c>
    </row>
    <row r="3225" spans="1:24" ht="12.75" hidden="1" customHeight="1" x14ac:dyDescent="0.45">
      <c r="A3225">
        <v>6</v>
      </c>
      <c r="B3225" t="s">
        <v>35</v>
      </c>
      <c r="C3225" t="s">
        <v>155</v>
      </c>
      <c r="D3225" s="2" t="str">
        <f t="shared" si="98"/>
        <v>Florida1998</v>
      </c>
      <c r="E3225">
        <v>5</v>
      </c>
      <c r="F3225">
        <v>10</v>
      </c>
      <c r="G3225">
        <v>2</v>
      </c>
      <c r="H3225" s="2">
        <v>0</v>
      </c>
      <c r="I3225">
        <v>6.06</v>
      </c>
      <c r="J3225">
        <v>10.95</v>
      </c>
      <c r="K3225">
        <v>17.02</v>
      </c>
      <c r="L3225" s="2">
        <f>_xlfn.RANK.EQ(I3225, INDEX(CFB!$I$2:$I$1048576, MATCH(W3225, CFB!$W$2:$W$1048576, 0)):INDEX(CFB!$I$2:$I$1048576, MATCH(W3225, CFB!$W$2:$W$1048576, 0) + COUNTIF(CFB!$W$2:$W$1048576, W3225) - 1), 0)</f>
        <v>25</v>
      </c>
      <c r="M3225" s="2">
        <f>_xlfn.RANK.EQ(J3225, INDEX(CFB!$J$2:$J$1048576, MATCH(W3225, CFB!$W$2:$W$1048576, 0)):INDEX(CFB!$J$2:$J$1048576, MATCH(W3225, CFB!$W$2:$W$1048576, 0) + COUNTIF(CFB!$W$2:$W$1048576, W3225) - 1))</f>
        <v>9</v>
      </c>
      <c r="N3225" s="2">
        <f>RANK(K3225, INDEX(CFB!$K$2:$K$1048576, MATCH(W3225, CFB!$W$2:$W$1048576, 0)):INDEX(CFB!$K$2:$K$1048576, MATCH(W3225, CFB!$W$2:$W$1048576, 0) + COUNTIF(CFB!$W$2:$W$1048576, W3225) - 1))</f>
        <v>6</v>
      </c>
      <c r="O3225">
        <v>45.64</v>
      </c>
      <c r="P3225">
        <v>0.56000000000000005</v>
      </c>
      <c r="W3225">
        <v>1998</v>
      </c>
      <c r="X3225">
        <f t="shared" si="99"/>
        <v>0</v>
      </c>
    </row>
    <row r="3226" spans="1:24" ht="12.75" hidden="1" customHeight="1" x14ac:dyDescent="0.45">
      <c r="A3226">
        <v>7</v>
      </c>
      <c r="B3226" t="s">
        <v>34</v>
      </c>
      <c r="C3226" t="s">
        <v>181</v>
      </c>
      <c r="D3226" s="2" t="str">
        <f t="shared" si="98"/>
        <v>Texas A&amp;M1998</v>
      </c>
      <c r="E3226">
        <v>11</v>
      </c>
      <c r="F3226">
        <v>11</v>
      </c>
      <c r="G3226">
        <v>3</v>
      </c>
      <c r="H3226" s="2">
        <v>0</v>
      </c>
      <c r="I3226">
        <v>4.1100000000000003</v>
      </c>
      <c r="J3226">
        <v>12.54</v>
      </c>
      <c r="K3226">
        <v>16.649999999999999</v>
      </c>
      <c r="L3226" s="2">
        <f>_xlfn.RANK.EQ(I3226, INDEX(CFB!$I$2:$I$1048576, MATCH(W3226, CFB!$W$2:$W$1048576, 0)):INDEX(CFB!$I$2:$I$1048576, MATCH(W3226, CFB!$W$2:$W$1048576, 0) + COUNTIF(CFB!$W$2:$W$1048576, W3226) - 1), 0)</f>
        <v>31</v>
      </c>
      <c r="M3226" s="2">
        <f>_xlfn.RANK.EQ(J3226, INDEX(CFB!$J$2:$J$1048576, MATCH(W3226, CFB!$W$2:$W$1048576, 0)):INDEX(CFB!$J$2:$J$1048576, MATCH(W3226, CFB!$W$2:$W$1048576, 0) + COUNTIF(CFB!$W$2:$W$1048576, W3226) - 1))</f>
        <v>3</v>
      </c>
      <c r="N3226" s="2">
        <f>RANK(K3226, INDEX(CFB!$K$2:$K$1048576, MATCH(W3226, CFB!$W$2:$W$1048576, 0)):INDEX(CFB!$K$2:$K$1048576, MATCH(W3226, CFB!$W$2:$W$1048576, 0) + COUNTIF(CFB!$W$2:$W$1048576, W3226) - 1))</f>
        <v>7</v>
      </c>
      <c r="O3226">
        <v>41.21</v>
      </c>
      <c r="P3226">
        <v>-3.49</v>
      </c>
      <c r="W3226">
        <v>1998</v>
      </c>
      <c r="X3226">
        <f t="shared" si="99"/>
        <v>0</v>
      </c>
    </row>
    <row r="3227" spans="1:24" ht="12.75" hidden="1" customHeight="1" x14ac:dyDescent="0.45">
      <c r="A3227">
        <v>8</v>
      </c>
      <c r="B3227" t="s">
        <v>47</v>
      </c>
      <c r="C3227" t="s">
        <v>182</v>
      </c>
      <c r="D3227" s="2" t="str">
        <f t="shared" si="98"/>
        <v>Nebraska1998</v>
      </c>
      <c r="E3227">
        <v>19</v>
      </c>
      <c r="F3227">
        <v>9</v>
      </c>
      <c r="G3227">
        <v>4</v>
      </c>
      <c r="H3227" s="2">
        <v>0</v>
      </c>
      <c r="I3227">
        <v>4.42</v>
      </c>
      <c r="J3227">
        <v>12.18</v>
      </c>
      <c r="K3227">
        <v>16.600000000000001</v>
      </c>
      <c r="L3227" s="2">
        <f>_xlfn.RANK.EQ(I3227, INDEX(CFB!$I$2:$I$1048576, MATCH(W3227, CFB!$W$2:$W$1048576, 0)):INDEX(CFB!$I$2:$I$1048576, MATCH(W3227, CFB!$W$2:$W$1048576, 0) + COUNTIF(CFB!$W$2:$W$1048576, W3227) - 1), 0)</f>
        <v>30</v>
      </c>
      <c r="M3227" s="2">
        <f>_xlfn.RANK.EQ(J3227, INDEX(CFB!$J$2:$J$1048576, MATCH(W3227, CFB!$W$2:$W$1048576, 0)):INDEX(CFB!$J$2:$J$1048576, MATCH(W3227, CFB!$W$2:$W$1048576, 0) + COUNTIF(CFB!$W$2:$W$1048576, W3227) - 1))</f>
        <v>5</v>
      </c>
      <c r="N3227" s="2">
        <f>RANK(K3227, INDEX(CFB!$K$2:$K$1048576, MATCH(W3227, CFB!$W$2:$W$1048576, 0)):INDEX(CFB!$K$2:$K$1048576, MATCH(W3227, CFB!$W$2:$W$1048576, 0) + COUNTIF(CFB!$W$2:$W$1048576, W3227) - 1))</f>
        <v>8</v>
      </c>
      <c r="O3227">
        <v>46.57</v>
      </c>
      <c r="P3227">
        <v>-1.93</v>
      </c>
      <c r="W3227">
        <v>1998</v>
      </c>
      <c r="X3227">
        <f t="shared" si="99"/>
        <v>0</v>
      </c>
    </row>
    <row r="3228" spans="1:24" ht="12.75" hidden="1" customHeight="1" x14ac:dyDescent="0.45">
      <c r="A3228">
        <v>9</v>
      </c>
      <c r="B3228" t="s">
        <v>72</v>
      </c>
      <c r="C3228" t="s">
        <v>10</v>
      </c>
      <c r="D3228" s="2" t="str">
        <f t="shared" si="98"/>
        <v>Wisconsin1998</v>
      </c>
      <c r="E3228">
        <v>6</v>
      </c>
      <c r="F3228">
        <v>11</v>
      </c>
      <c r="G3228">
        <v>1</v>
      </c>
      <c r="H3228" s="2">
        <v>0</v>
      </c>
      <c r="I3228">
        <v>3.88</v>
      </c>
      <c r="J3228">
        <v>12.57</v>
      </c>
      <c r="K3228">
        <v>16.45</v>
      </c>
      <c r="L3228" s="2">
        <f>_xlfn.RANK.EQ(I3228, INDEX(CFB!$I$2:$I$1048576, MATCH(W3228, CFB!$W$2:$W$1048576, 0)):INDEX(CFB!$I$2:$I$1048576, MATCH(W3228, CFB!$W$2:$W$1048576, 0) + COUNTIF(CFB!$W$2:$W$1048576, W3228) - 1), 0)</f>
        <v>34</v>
      </c>
      <c r="M3228" s="2">
        <f>_xlfn.RANK.EQ(J3228, INDEX(CFB!$J$2:$J$1048576, MATCH(W3228, CFB!$W$2:$W$1048576, 0)):INDEX(CFB!$J$2:$J$1048576, MATCH(W3228, CFB!$W$2:$W$1048576, 0) + COUNTIF(CFB!$W$2:$W$1048576, W3228) - 1))</f>
        <v>2</v>
      </c>
      <c r="N3228" s="2">
        <f>RANK(K3228, INDEX(CFB!$K$2:$K$1048576, MATCH(W3228, CFB!$W$2:$W$1048576, 0)):INDEX(CFB!$K$2:$K$1048576, MATCH(W3228, CFB!$W$2:$W$1048576, 0) + COUNTIF(CFB!$W$2:$W$1048576, W3228) - 1))</f>
        <v>9</v>
      </c>
      <c r="O3228">
        <v>45.43</v>
      </c>
      <c r="P3228">
        <v>0.34</v>
      </c>
      <c r="W3228">
        <v>1998</v>
      </c>
      <c r="X3228">
        <f t="shared" si="99"/>
        <v>0</v>
      </c>
    </row>
    <row r="3229" spans="1:24" ht="12.75" hidden="1" customHeight="1" x14ac:dyDescent="0.45">
      <c r="A3229">
        <v>10</v>
      </c>
      <c r="B3229" t="s">
        <v>120</v>
      </c>
      <c r="C3229" t="s">
        <v>180</v>
      </c>
      <c r="D3229" s="2" t="str">
        <f t="shared" si="98"/>
        <v>Arizona1998</v>
      </c>
      <c r="E3229">
        <v>4</v>
      </c>
      <c r="F3229">
        <v>12</v>
      </c>
      <c r="G3229">
        <v>1</v>
      </c>
      <c r="H3229" s="2">
        <v>0</v>
      </c>
      <c r="I3229">
        <v>7.68</v>
      </c>
      <c r="J3229">
        <v>7.02</v>
      </c>
      <c r="K3229">
        <v>14.7</v>
      </c>
      <c r="L3229" s="2">
        <f>_xlfn.RANK.EQ(I3229, INDEX(CFB!$I$2:$I$1048576, MATCH(W3229, CFB!$W$2:$W$1048576, 0)):INDEX(CFB!$I$2:$I$1048576, MATCH(W3229, CFB!$W$2:$W$1048576, 0) + COUNTIF(CFB!$W$2:$W$1048576, W3229) - 1), 0)</f>
        <v>17</v>
      </c>
      <c r="M3229" s="2">
        <f>_xlfn.RANK.EQ(J3229, INDEX(CFB!$J$2:$J$1048576, MATCH(W3229, CFB!$W$2:$W$1048576, 0)):INDEX(CFB!$J$2:$J$1048576, MATCH(W3229, CFB!$W$2:$W$1048576, 0) + COUNTIF(CFB!$W$2:$W$1048576, W3229) - 1))</f>
        <v>18</v>
      </c>
      <c r="N3229" s="2">
        <f>RANK(K3229, INDEX(CFB!$K$2:$K$1048576, MATCH(W3229, CFB!$W$2:$W$1048576, 0)):INDEX(CFB!$K$2:$K$1048576, MATCH(W3229, CFB!$W$2:$W$1048576, 0) + COUNTIF(CFB!$W$2:$W$1048576, W3229) - 1))</f>
        <v>10</v>
      </c>
      <c r="O3229">
        <v>46.03</v>
      </c>
      <c r="P3229">
        <v>5.54</v>
      </c>
      <c r="W3229">
        <v>1998</v>
      </c>
      <c r="X3229">
        <f t="shared" si="99"/>
        <v>0</v>
      </c>
    </row>
    <row r="3230" spans="1:24" ht="12.75" hidden="1" customHeight="1" x14ac:dyDescent="0.45">
      <c r="A3230">
        <v>11</v>
      </c>
      <c r="B3230" t="s">
        <v>124</v>
      </c>
      <c r="C3230" t="s">
        <v>10</v>
      </c>
      <c r="D3230" s="2" t="str">
        <f t="shared" si="98"/>
        <v>Purdue1998</v>
      </c>
      <c r="E3230">
        <v>24</v>
      </c>
      <c r="F3230">
        <v>9</v>
      </c>
      <c r="G3230">
        <v>4</v>
      </c>
      <c r="H3230" s="2">
        <v>0</v>
      </c>
      <c r="I3230">
        <v>11.4</v>
      </c>
      <c r="J3230">
        <v>3.31</v>
      </c>
      <c r="K3230">
        <v>14.7</v>
      </c>
      <c r="L3230" s="2">
        <f>_xlfn.RANK.EQ(I3230, INDEX(CFB!$I$2:$I$1048576, MATCH(W3230, CFB!$W$2:$W$1048576, 0)):INDEX(CFB!$I$2:$I$1048576, MATCH(W3230, CFB!$W$2:$W$1048576, 0) + COUNTIF(CFB!$W$2:$W$1048576, W3230) - 1), 0)</f>
        <v>5</v>
      </c>
      <c r="M3230" s="2">
        <f>_xlfn.RANK.EQ(J3230, INDEX(CFB!$J$2:$J$1048576, MATCH(W3230, CFB!$W$2:$W$1048576, 0)):INDEX(CFB!$J$2:$J$1048576, MATCH(W3230, CFB!$W$2:$W$1048576, 0) + COUNTIF(CFB!$W$2:$W$1048576, W3230) - 1))</f>
        <v>33</v>
      </c>
      <c r="N3230" s="2">
        <f>RANK(K3230, INDEX(CFB!$K$2:$K$1048576, MATCH(W3230, CFB!$W$2:$W$1048576, 0)):INDEX(CFB!$K$2:$K$1048576, MATCH(W3230, CFB!$W$2:$W$1048576, 0) + COUNTIF(CFB!$W$2:$W$1048576, W3230) - 1))</f>
        <v>10</v>
      </c>
      <c r="O3230">
        <v>51.34</v>
      </c>
      <c r="P3230">
        <v>7.36</v>
      </c>
      <c r="W3230">
        <v>1998</v>
      </c>
      <c r="X3230">
        <f t="shared" si="99"/>
        <v>0</v>
      </c>
    </row>
    <row r="3231" spans="1:24" ht="12.75" hidden="1" customHeight="1" x14ac:dyDescent="0.45">
      <c r="A3231">
        <v>12</v>
      </c>
      <c r="B3231" t="s">
        <v>14</v>
      </c>
      <c r="C3231" t="s">
        <v>181</v>
      </c>
      <c r="D3231" s="2" t="str">
        <f t="shared" si="98"/>
        <v>Texas1998</v>
      </c>
      <c r="E3231">
        <v>15</v>
      </c>
      <c r="F3231">
        <v>9</v>
      </c>
      <c r="G3231">
        <v>3</v>
      </c>
      <c r="H3231" s="2">
        <v>0</v>
      </c>
      <c r="I3231">
        <v>13.52</v>
      </c>
      <c r="J3231">
        <v>0.8</v>
      </c>
      <c r="K3231">
        <v>14.32</v>
      </c>
      <c r="L3231" s="2">
        <f>_xlfn.RANK.EQ(I3231, INDEX(CFB!$I$2:$I$1048576, MATCH(W3231, CFB!$W$2:$W$1048576, 0)):INDEX(CFB!$I$2:$I$1048576, MATCH(W3231, CFB!$W$2:$W$1048576, 0) + COUNTIF(CFB!$W$2:$W$1048576, W3231) - 1), 0)</f>
        <v>2</v>
      </c>
      <c r="M3231" s="2">
        <f>_xlfn.RANK.EQ(J3231, INDEX(CFB!$J$2:$J$1048576, MATCH(W3231, CFB!$W$2:$W$1048576, 0)):INDEX(CFB!$J$2:$J$1048576, MATCH(W3231, CFB!$W$2:$W$1048576, 0) + COUNTIF(CFB!$W$2:$W$1048576, W3231) - 1))</f>
        <v>51</v>
      </c>
      <c r="N3231" s="2">
        <f>RANK(K3231, INDEX(CFB!$K$2:$K$1048576, MATCH(W3231, CFB!$W$2:$W$1048576, 0)):INDEX(CFB!$K$2:$K$1048576, MATCH(W3231, CFB!$W$2:$W$1048576, 0) + COUNTIF(CFB!$W$2:$W$1048576, W3231) - 1))</f>
        <v>12</v>
      </c>
      <c r="O3231">
        <v>53</v>
      </c>
      <c r="P3231">
        <v>11.52</v>
      </c>
      <c r="W3231">
        <v>1998</v>
      </c>
      <c r="X3231">
        <f t="shared" si="99"/>
        <v>0</v>
      </c>
    </row>
    <row r="3232" spans="1:24" ht="12.75" hidden="1" customHeight="1" x14ac:dyDescent="0.45">
      <c r="A3232">
        <v>13</v>
      </c>
      <c r="B3232" t="s">
        <v>16</v>
      </c>
      <c r="C3232" t="s">
        <v>10</v>
      </c>
      <c r="D3232" s="2" t="str">
        <f t="shared" si="98"/>
        <v>Penn State1998</v>
      </c>
      <c r="E3232">
        <v>17</v>
      </c>
      <c r="F3232">
        <v>9</v>
      </c>
      <c r="G3232">
        <v>3</v>
      </c>
      <c r="H3232" s="2">
        <v>0</v>
      </c>
      <c r="I3232">
        <v>1.92</v>
      </c>
      <c r="J3232">
        <v>11.87</v>
      </c>
      <c r="K3232">
        <v>13.79</v>
      </c>
      <c r="L3232" s="2">
        <f>_xlfn.RANK.EQ(I3232, INDEX(CFB!$I$2:$I$1048576, MATCH(W3232, CFB!$W$2:$W$1048576, 0)):INDEX(CFB!$I$2:$I$1048576, MATCH(W3232, CFB!$W$2:$W$1048576, 0) + COUNTIF(CFB!$W$2:$W$1048576, W3232) - 1), 0)</f>
        <v>43</v>
      </c>
      <c r="M3232" s="2">
        <f>_xlfn.RANK.EQ(J3232, INDEX(CFB!$J$2:$J$1048576, MATCH(W3232, CFB!$W$2:$W$1048576, 0)):INDEX(CFB!$J$2:$J$1048576, MATCH(W3232, CFB!$W$2:$W$1048576, 0) + COUNTIF(CFB!$W$2:$W$1048576, W3232) - 1))</f>
        <v>6</v>
      </c>
      <c r="N3232" s="2">
        <f>RANK(K3232, INDEX(CFB!$K$2:$K$1048576, MATCH(W3232, CFB!$W$2:$W$1048576, 0)):INDEX(CFB!$K$2:$K$1048576, MATCH(W3232, CFB!$W$2:$W$1048576, 0) + COUNTIF(CFB!$W$2:$W$1048576, W3232) - 1))</f>
        <v>13</v>
      </c>
      <c r="O3232">
        <v>41.37</v>
      </c>
      <c r="P3232">
        <v>-0.36</v>
      </c>
      <c r="W3232">
        <v>1998</v>
      </c>
      <c r="X3232">
        <f t="shared" si="99"/>
        <v>0</v>
      </c>
    </row>
    <row r="3233" spans="1:24" ht="12.75" hidden="1" customHeight="1" x14ac:dyDescent="0.45">
      <c r="A3233">
        <v>14</v>
      </c>
      <c r="B3233" t="s">
        <v>46</v>
      </c>
      <c r="C3233" t="s">
        <v>182</v>
      </c>
      <c r="D3233" s="2" t="str">
        <f t="shared" si="98"/>
        <v>Missouri1998</v>
      </c>
      <c r="E3233">
        <v>21</v>
      </c>
      <c r="F3233">
        <v>8</v>
      </c>
      <c r="G3233">
        <v>4</v>
      </c>
      <c r="H3233" s="2">
        <v>0</v>
      </c>
      <c r="I3233">
        <v>6.86</v>
      </c>
      <c r="J3233">
        <v>6.78</v>
      </c>
      <c r="K3233">
        <v>13.64</v>
      </c>
      <c r="L3233" s="2">
        <f>_xlfn.RANK.EQ(I3233, INDEX(CFB!$I$2:$I$1048576, MATCH(W3233, CFB!$W$2:$W$1048576, 0)):INDEX(CFB!$I$2:$I$1048576, MATCH(W3233, CFB!$W$2:$W$1048576, 0) + COUNTIF(CFB!$W$2:$W$1048576, W3233) - 1), 0)</f>
        <v>21</v>
      </c>
      <c r="M3233" s="2">
        <f>_xlfn.RANK.EQ(J3233, INDEX(CFB!$J$2:$J$1048576, MATCH(W3233, CFB!$W$2:$W$1048576, 0)):INDEX(CFB!$J$2:$J$1048576, MATCH(W3233, CFB!$W$2:$W$1048576, 0) + COUNTIF(CFB!$W$2:$W$1048576, W3233) - 1))</f>
        <v>19</v>
      </c>
      <c r="N3233" s="2">
        <f>RANK(K3233, INDEX(CFB!$K$2:$K$1048576, MATCH(W3233, CFB!$W$2:$W$1048576, 0)):INDEX(CFB!$K$2:$K$1048576, MATCH(W3233, CFB!$W$2:$W$1048576, 0) + COUNTIF(CFB!$W$2:$W$1048576, W3233) - 1))</f>
        <v>14</v>
      </c>
      <c r="O3233">
        <v>44.49</v>
      </c>
      <c r="P3233">
        <v>3.2</v>
      </c>
      <c r="W3233">
        <v>1998</v>
      </c>
      <c r="X3233">
        <f t="shared" si="99"/>
        <v>0</v>
      </c>
    </row>
    <row r="3234" spans="1:24" ht="12.75" hidden="1" customHeight="1" x14ac:dyDescent="0.45">
      <c r="A3234">
        <v>15</v>
      </c>
      <c r="B3234" t="s">
        <v>33</v>
      </c>
      <c r="C3234" t="s">
        <v>179</v>
      </c>
      <c r="D3234" s="2" t="str">
        <f t="shared" si="98"/>
        <v>Virginia Tech1998</v>
      </c>
      <c r="E3234">
        <v>23</v>
      </c>
      <c r="F3234">
        <v>9</v>
      </c>
      <c r="G3234">
        <v>3</v>
      </c>
      <c r="H3234" s="2">
        <v>0</v>
      </c>
      <c r="I3234">
        <v>1.57</v>
      </c>
      <c r="J3234">
        <v>11.7</v>
      </c>
      <c r="K3234">
        <v>13.27</v>
      </c>
      <c r="L3234" s="2">
        <f>_xlfn.RANK.EQ(I3234, INDEX(CFB!$I$2:$I$1048576, MATCH(W3234, CFB!$W$2:$W$1048576, 0)):INDEX(CFB!$I$2:$I$1048576, MATCH(W3234, CFB!$W$2:$W$1048576, 0) + COUNTIF(CFB!$W$2:$W$1048576, W3234) - 1), 0)</f>
        <v>45</v>
      </c>
      <c r="M3234" s="2">
        <f>_xlfn.RANK.EQ(J3234, INDEX(CFB!$J$2:$J$1048576, MATCH(W3234, CFB!$W$2:$W$1048576, 0)):INDEX(CFB!$J$2:$J$1048576, MATCH(W3234, CFB!$W$2:$W$1048576, 0) + COUNTIF(CFB!$W$2:$W$1048576, W3234) - 1))</f>
        <v>7</v>
      </c>
      <c r="N3234" s="2">
        <f>RANK(K3234, INDEX(CFB!$K$2:$K$1048576, MATCH(W3234, CFB!$W$2:$W$1048576, 0)):INDEX(CFB!$K$2:$K$1048576, MATCH(W3234, CFB!$W$2:$W$1048576, 0) + COUNTIF(CFB!$W$2:$W$1048576, W3234) - 1))</f>
        <v>15</v>
      </c>
      <c r="O3234">
        <v>43.25</v>
      </c>
      <c r="P3234">
        <v>-0.06</v>
      </c>
      <c r="W3234">
        <v>1998</v>
      </c>
      <c r="X3234">
        <f t="shared" si="99"/>
        <v>0</v>
      </c>
    </row>
    <row r="3235" spans="1:24" ht="12.75" hidden="1" customHeight="1" x14ac:dyDescent="0.45">
      <c r="A3235">
        <v>16</v>
      </c>
      <c r="B3235" t="s">
        <v>69</v>
      </c>
      <c r="C3235" t="s">
        <v>157</v>
      </c>
      <c r="D3235" s="2" t="str">
        <f t="shared" si="98"/>
        <v>Arkansas1998</v>
      </c>
      <c r="E3235">
        <v>16</v>
      </c>
      <c r="F3235">
        <v>9</v>
      </c>
      <c r="G3235">
        <v>3</v>
      </c>
      <c r="H3235" s="2">
        <v>0</v>
      </c>
      <c r="I3235">
        <v>7.61</v>
      </c>
      <c r="J3235">
        <v>5.21</v>
      </c>
      <c r="K3235">
        <v>12.82</v>
      </c>
      <c r="L3235" s="2">
        <f>_xlfn.RANK.EQ(I3235, INDEX(CFB!$I$2:$I$1048576, MATCH(W3235, CFB!$W$2:$W$1048576, 0)):INDEX(CFB!$I$2:$I$1048576, MATCH(W3235, CFB!$W$2:$W$1048576, 0) + COUNTIF(CFB!$W$2:$W$1048576, W3235) - 1), 0)</f>
        <v>18</v>
      </c>
      <c r="M3235" s="2">
        <f>_xlfn.RANK.EQ(J3235, INDEX(CFB!$J$2:$J$1048576, MATCH(W3235, CFB!$W$2:$W$1048576, 0)):INDEX(CFB!$J$2:$J$1048576, MATCH(W3235, CFB!$W$2:$W$1048576, 0) + COUNTIF(CFB!$W$2:$W$1048576, W3235) - 1))</f>
        <v>24</v>
      </c>
      <c r="N3235" s="2">
        <f>RANK(K3235, INDEX(CFB!$K$2:$K$1048576, MATCH(W3235, CFB!$W$2:$W$1048576, 0)):INDEX(CFB!$K$2:$K$1048576, MATCH(W3235, CFB!$W$2:$W$1048576, 0) + COUNTIF(CFB!$W$2:$W$1048576, W3235) - 1))</f>
        <v>16</v>
      </c>
      <c r="O3235">
        <v>46.19</v>
      </c>
      <c r="P3235">
        <v>6.6</v>
      </c>
      <c r="W3235">
        <v>1998</v>
      </c>
      <c r="X3235">
        <f t="shared" si="99"/>
        <v>0</v>
      </c>
    </row>
    <row r="3236" spans="1:24" ht="12.75" hidden="1" customHeight="1" x14ac:dyDescent="0.45">
      <c r="A3236">
        <v>17</v>
      </c>
      <c r="B3236" t="s">
        <v>38</v>
      </c>
      <c r="C3236" t="s">
        <v>180</v>
      </c>
      <c r="D3236" s="2" t="str">
        <f t="shared" si="98"/>
        <v>USC1998</v>
      </c>
      <c r="F3236">
        <v>8</v>
      </c>
      <c r="G3236">
        <v>5</v>
      </c>
      <c r="H3236" s="2">
        <v>0</v>
      </c>
      <c r="I3236">
        <v>3.55</v>
      </c>
      <c r="J3236">
        <v>9.19</v>
      </c>
      <c r="K3236">
        <v>12.73</v>
      </c>
      <c r="L3236" s="2">
        <f>_xlfn.RANK.EQ(I3236, INDEX(CFB!$I$2:$I$1048576, MATCH(W3236, CFB!$W$2:$W$1048576, 0)):INDEX(CFB!$I$2:$I$1048576, MATCH(W3236, CFB!$W$2:$W$1048576, 0) + COUNTIF(CFB!$W$2:$W$1048576, W3236) - 1), 0)</f>
        <v>36</v>
      </c>
      <c r="M3236" s="2">
        <f>_xlfn.RANK.EQ(J3236, INDEX(CFB!$J$2:$J$1048576, MATCH(W3236, CFB!$W$2:$W$1048576, 0)):INDEX(CFB!$J$2:$J$1048576, MATCH(W3236, CFB!$W$2:$W$1048576, 0) + COUNTIF(CFB!$W$2:$W$1048576, W3236) - 1))</f>
        <v>11</v>
      </c>
      <c r="N3236" s="2">
        <f>RANK(K3236, INDEX(CFB!$K$2:$K$1048576, MATCH(W3236, CFB!$W$2:$W$1048576, 0)):INDEX(CFB!$K$2:$K$1048576, MATCH(W3236, CFB!$W$2:$W$1048576, 0) + COUNTIF(CFB!$W$2:$W$1048576, W3236) - 1))</f>
        <v>17</v>
      </c>
      <c r="O3236">
        <v>41.61</v>
      </c>
      <c r="P3236">
        <v>2.44</v>
      </c>
      <c r="W3236">
        <v>1998</v>
      </c>
      <c r="X3236">
        <f t="shared" si="99"/>
        <v>0</v>
      </c>
    </row>
    <row r="3237" spans="1:24" ht="12.75" hidden="1" customHeight="1" x14ac:dyDescent="0.45">
      <c r="A3237">
        <v>18</v>
      </c>
      <c r="B3237" t="s">
        <v>131</v>
      </c>
      <c r="C3237" t="s">
        <v>185</v>
      </c>
      <c r="D3237" s="2" t="str">
        <f t="shared" si="98"/>
        <v>Air Force1998</v>
      </c>
      <c r="E3237">
        <v>13</v>
      </c>
      <c r="F3237">
        <v>12</v>
      </c>
      <c r="G3237">
        <v>1</v>
      </c>
      <c r="H3237" s="2">
        <v>0</v>
      </c>
      <c r="I3237">
        <v>4.78</v>
      </c>
      <c r="J3237">
        <v>7.81</v>
      </c>
      <c r="K3237">
        <v>12.59</v>
      </c>
      <c r="L3237" s="2">
        <f>_xlfn.RANK.EQ(I3237, INDEX(CFB!$I$2:$I$1048576, MATCH(W3237, CFB!$W$2:$W$1048576, 0)):INDEX(CFB!$I$2:$I$1048576, MATCH(W3237, CFB!$W$2:$W$1048576, 0) + COUNTIF(CFB!$W$2:$W$1048576, W3237) - 1), 0)</f>
        <v>29</v>
      </c>
      <c r="M3237" s="2">
        <f>_xlfn.RANK.EQ(J3237, INDEX(CFB!$J$2:$J$1048576, MATCH(W3237, CFB!$W$2:$W$1048576, 0)):INDEX(CFB!$J$2:$J$1048576, MATCH(W3237, CFB!$W$2:$W$1048576, 0) + COUNTIF(CFB!$W$2:$W$1048576, W3237) - 1))</f>
        <v>12</v>
      </c>
      <c r="N3237" s="2">
        <f>RANK(K3237, INDEX(CFB!$K$2:$K$1048576, MATCH(W3237, CFB!$W$2:$W$1048576, 0)):INDEX(CFB!$K$2:$K$1048576, MATCH(W3237, CFB!$W$2:$W$1048576, 0) + COUNTIF(CFB!$W$2:$W$1048576, W3237) - 1))</f>
        <v>18</v>
      </c>
      <c r="O3237">
        <v>46.68</v>
      </c>
      <c r="P3237">
        <v>5.53</v>
      </c>
      <c r="W3237">
        <v>1998</v>
      </c>
      <c r="X3237">
        <f t="shared" si="99"/>
        <v>0</v>
      </c>
    </row>
    <row r="3238" spans="1:24" ht="12.75" hidden="1" customHeight="1" x14ac:dyDescent="0.45">
      <c r="A3238">
        <v>19</v>
      </c>
      <c r="B3238" t="s">
        <v>52</v>
      </c>
      <c r="C3238" t="s">
        <v>23</v>
      </c>
      <c r="D3238" s="2" t="str">
        <f t="shared" si="98"/>
        <v>Georgia Tech1998</v>
      </c>
      <c r="E3238">
        <v>9</v>
      </c>
      <c r="F3238">
        <v>10</v>
      </c>
      <c r="G3238">
        <v>2</v>
      </c>
      <c r="H3238" s="2">
        <v>0</v>
      </c>
      <c r="I3238">
        <v>11.44</v>
      </c>
      <c r="J3238">
        <v>0.93</v>
      </c>
      <c r="K3238">
        <v>12.37</v>
      </c>
      <c r="L3238" s="2">
        <f>_xlfn.RANK.EQ(I3238, INDEX(CFB!$I$2:$I$1048576, MATCH(W3238, CFB!$W$2:$W$1048576, 0)):INDEX(CFB!$I$2:$I$1048576, MATCH(W3238, CFB!$W$2:$W$1048576, 0) + COUNTIF(CFB!$W$2:$W$1048576, W3238) - 1), 0)</f>
        <v>4</v>
      </c>
      <c r="M3238" s="2">
        <f>_xlfn.RANK.EQ(J3238, INDEX(CFB!$J$2:$J$1048576, MATCH(W3238, CFB!$W$2:$W$1048576, 0)):INDEX(CFB!$J$2:$J$1048576, MATCH(W3238, CFB!$W$2:$W$1048576, 0) + COUNTIF(CFB!$W$2:$W$1048576, W3238) - 1))</f>
        <v>48</v>
      </c>
      <c r="N3238" s="2">
        <f>RANK(K3238, INDEX(CFB!$K$2:$K$1048576, MATCH(W3238, CFB!$W$2:$W$1048576, 0)):INDEX(CFB!$K$2:$K$1048576, MATCH(W3238, CFB!$W$2:$W$1048576, 0) + COUNTIF(CFB!$W$2:$W$1048576, W3238) - 1))</f>
        <v>19</v>
      </c>
      <c r="O3238">
        <v>48.81</v>
      </c>
      <c r="P3238">
        <v>12.44</v>
      </c>
      <c r="W3238">
        <v>1998</v>
      </c>
      <c r="X3238">
        <f t="shared" si="99"/>
        <v>0</v>
      </c>
    </row>
    <row r="3239" spans="1:24" ht="12.75" hidden="1" customHeight="1" x14ac:dyDescent="0.45">
      <c r="A3239">
        <v>20</v>
      </c>
      <c r="B3239" t="s">
        <v>44</v>
      </c>
      <c r="C3239" t="s">
        <v>10</v>
      </c>
      <c r="D3239" s="2" t="str">
        <f t="shared" si="98"/>
        <v>Michigan1998</v>
      </c>
      <c r="E3239">
        <v>12</v>
      </c>
      <c r="F3239">
        <v>10</v>
      </c>
      <c r="G3239">
        <v>3</v>
      </c>
      <c r="H3239" s="2">
        <v>0</v>
      </c>
      <c r="I3239">
        <v>4.84</v>
      </c>
      <c r="J3239">
        <v>7.18</v>
      </c>
      <c r="K3239">
        <v>12.01</v>
      </c>
      <c r="L3239" s="2">
        <f>_xlfn.RANK.EQ(I3239, INDEX(CFB!$I$2:$I$1048576, MATCH(W3239, CFB!$W$2:$W$1048576, 0)):INDEX(CFB!$I$2:$I$1048576, MATCH(W3239, CFB!$W$2:$W$1048576, 0) + COUNTIF(CFB!$W$2:$W$1048576, W3239) - 1), 0)</f>
        <v>27</v>
      </c>
      <c r="M3239" s="2">
        <f>_xlfn.RANK.EQ(J3239, INDEX(CFB!$J$2:$J$1048576, MATCH(W3239, CFB!$W$2:$W$1048576, 0)):INDEX(CFB!$J$2:$J$1048576, MATCH(W3239, CFB!$W$2:$W$1048576, 0) + COUNTIF(CFB!$W$2:$W$1048576, W3239) - 1))</f>
        <v>17</v>
      </c>
      <c r="N3239" s="2">
        <f>RANK(K3239, INDEX(CFB!$K$2:$K$1048576, MATCH(W3239, CFB!$W$2:$W$1048576, 0)):INDEX(CFB!$K$2:$K$1048576, MATCH(W3239, CFB!$W$2:$W$1048576, 0) + COUNTIF(CFB!$W$2:$W$1048576, W3239) - 1))</f>
        <v>20</v>
      </c>
      <c r="O3239">
        <v>42.8</v>
      </c>
      <c r="P3239">
        <v>4.62</v>
      </c>
      <c r="W3239">
        <v>1998</v>
      </c>
      <c r="X3239">
        <f t="shared" si="99"/>
        <v>0</v>
      </c>
    </row>
    <row r="3240" spans="1:24" ht="12.75" hidden="1" customHeight="1" x14ac:dyDescent="0.45">
      <c r="A3240">
        <v>21</v>
      </c>
      <c r="B3240" t="s">
        <v>22</v>
      </c>
      <c r="C3240" t="s">
        <v>179</v>
      </c>
      <c r="D3240" s="2" t="str">
        <f t="shared" si="98"/>
        <v>Miami (FL)1998</v>
      </c>
      <c r="E3240">
        <v>20</v>
      </c>
      <c r="F3240">
        <v>9</v>
      </c>
      <c r="G3240">
        <v>3</v>
      </c>
      <c r="H3240" s="2">
        <v>0</v>
      </c>
      <c r="I3240">
        <v>8.24</v>
      </c>
      <c r="J3240">
        <v>3.71</v>
      </c>
      <c r="K3240">
        <v>11.94</v>
      </c>
      <c r="L3240" s="2">
        <f>_xlfn.RANK.EQ(I3240, INDEX(CFB!$I$2:$I$1048576, MATCH(W3240, CFB!$W$2:$W$1048576, 0)):INDEX(CFB!$I$2:$I$1048576, MATCH(W3240, CFB!$W$2:$W$1048576, 0) + COUNTIF(CFB!$W$2:$W$1048576, W3240) - 1), 0)</f>
        <v>15</v>
      </c>
      <c r="M3240" s="2">
        <f>_xlfn.RANK.EQ(J3240, INDEX(CFB!$J$2:$J$1048576, MATCH(W3240, CFB!$W$2:$W$1048576, 0)):INDEX(CFB!$J$2:$J$1048576, MATCH(W3240, CFB!$W$2:$W$1048576, 0) + COUNTIF(CFB!$W$2:$W$1048576, W3240) - 1))</f>
        <v>31</v>
      </c>
      <c r="N3240" s="2">
        <f>RANK(K3240, INDEX(CFB!$K$2:$K$1048576, MATCH(W3240, CFB!$W$2:$W$1048576, 0)):INDEX(CFB!$K$2:$K$1048576, MATCH(W3240, CFB!$W$2:$W$1048576, 0) + COUNTIF(CFB!$W$2:$W$1048576, W3240) - 1))</f>
        <v>21</v>
      </c>
      <c r="O3240">
        <v>48.59</v>
      </c>
      <c r="P3240">
        <v>10.74</v>
      </c>
      <c r="W3240">
        <v>1998</v>
      </c>
      <c r="X3240">
        <f t="shared" si="99"/>
        <v>0</v>
      </c>
    </row>
    <row r="3241" spans="1:24" ht="12.75" hidden="1" customHeight="1" x14ac:dyDescent="0.45">
      <c r="A3241">
        <v>22</v>
      </c>
      <c r="B3241" t="s">
        <v>13</v>
      </c>
      <c r="C3241" t="s">
        <v>180</v>
      </c>
      <c r="D3241" s="2" t="str">
        <f t="shared" si="98"/>
        <v>Oregon1998</v>
      </c>
      <c r="F3241">
        <v>8</v>
      </c>
      <c r="G3241">
        <v>4</v>
      </c>
      <c r="H3241" s="2">
        <v>0</v>
      </c>
      <c r="I3241">
        <v>10.92</v>
      </c>
      <c r="J3241">
        <v>0.64</v>
      </c>
      <c r="K3241">
        <v>11.56</v>
      </c>
      <c r="L3241" s="2">
        <f>_xlfn.RANK.EQ(I3241, INDEX(CFB!$I$2:$I$1048576, MATCH(W3241, CFB!$W$2:$W$1048576, 0)):INDEX(CFB!$I$2:$I$1048576, MATCH(W3241, CFB!$W$2:$W$1048576, 0) + COUNTIF(CFB!$W$2:$W$1048576, W3241) - 1), 0)</f>
        <v>7</v>
      </c>
      <c r="M3241" s="2">
        <f>_xlfn.RANK.EQ(J3241, INDEX(CFB!$J$2:$J$1048576, MATCH(W3241, CFB!$W$2:$W$1048576, 0)):INDEX(CFB!$J$2:$J$1048576, MATCH(W3241, CFB!$W$2:$W$1048576, 0) + COUNTIF(CFB!$W$2:$W$1048576, W3241) - 1))</f>
        <v>53</v>
      </c>
      <c r="N3241" s="2">
        <f>RANK(K3241, INDEX(CFB!$K$2:$K$1048576, MATCH(W3241, CFB!$W$2:$W$1048576, 0)):INDEX(CFB!$K$2:$K$1048576, MATCH(W3241, CFB!$W$2:$W$1048576, 0) + COUNTIF(CFB!$W$2:$W$1048576, W3241) - 1))</f>
        <v>22</v>
      </c>
      <c r="O3241">
        <v>52.57</v>
      </c>
      <c r="P3241">
        <v>12.42</v>
      </c>
      <c r="W3241">
        <v>1998</v>
      </c>
      <c r="X3241">
        <f t="shared" si="99"/>
        <v>0</v>
      </c>
    </row>
    <row r="3242" spans="1:24" ht="12.75" hidden="1" customHeight="1" x14ac:dyDescent="0.45">
      <c r="A3242">
        <v>23</v>
      </c>
      <c r="B3242" t="s">
        <v>58</v>
      </c>
      <c r="C3242" t="s">
        <v>100</v>
      </c>
      <c r="D3242" s="2" t="str">
        <f t="shared" si="98"/>
        <v>Tulane1998</v>
      </c>
      <c r="E3242">
        <v>7</v>
      </c>
      <c r="F3242">
        <v>12</v>
      </c>
      <c r="G3242">
        <v>0</v>
      </c>
      <c r="H3242" s="2">
        <v>0</v>
      </c>
      <c r="I3242">
        <v>12.79</v>
      </c>
      <c r="J3242">
        <v>-1.27</v>
      </c>
      <c r="K3242">
        <v>11.51</v>
      </c>
      <c r="L3242" s="2">
        <f>_xlfn.RANK.EQ(I3242, INDEX(CFB!$I$2:$I$1048576, MATCH(W3242, CFB!$W$2:$W$1048576, 0)):INDEX(CFB!$I$2:$I$1048576, MATCH(W3242, CFB!$W$2:$W$1048576, 0) + COUNTIF(CFB!$W$2:$W$1048576, W3242) - 1), 0)</f>
        <v>3</v>
      </c>
      <c r="M3242" s="2">
        <f>_xlfn.RANK.EQ(J3242, INDEX(CFB!$J$2:$J$1048576, MATCH(W3242, CFB!$W$2:$W$1048576, 0)):INDEX(CFB!$J$2:$J$1048576, MATCH(W3242, CFB!$W$2:$W$1048576, 0) + COUNTIF(CFB!$W$2:$W$1048576, W3242) - 1))</f>
        <v>67</v>
      </c>
      <c r="N3242" s="2">
        <f>RANK(K3242, INDEX(CFB!$K$2:$K$1048576, MATCH(W3242, CFB!$W$2:$W$1048576, 0)):INDEX(CFB!$K$2:$K$1048576, MATCH(W3242, CFB!$W$2:$W$1048576, 0) + COUNTIF(CFB!$W$2:$W$1048576, W3242) - 1))</f>
        <v>23</v>
      </c>
      <c r="O3242">
        <v>51.29</v>
      </c>
      <c r="P3242">
        <v>14.16</v>
      </c>
      <c r="W3242">
        <v>1998</v>
      </c>
      <c r="X3242">
        <f t="shared" si="99"/>
        <v>0</v>
      </c>
    </row>
    <row r="3243" spans="1:24" ht="12.75" hidden="1" customHeight="1" x14ac:dyDescent="0.45">
      <c r="A3243">
        <v>24</v>
      </c>
      <c r="B3243" t="s">
        <v>93</v>
      </c>
      <c r="C3243" t="s">
        <v>23</v>
      </c>
      <c r="D3243" s="2" t="str">
        <f t="shared" si="98"/>
        <v>Virginia1998</v>
      </c>
      <c r="E3243">
        <v>18</v>
      </c>
      <c r="F3243">
        <v>9</v>
      </c>
      <c r="G3243">
        <v>3</v>
      </c>
      <c r="H3243" s="2">
        <v>0</v>
      </c>
      <c r="I3243">
        <v>7.45</v>
      </c>
      <c r="J3243">
        <v>3.76</v>
      </c>
      <c r="K3243">
        <v>11.22</v>
      </c>
      <c r="L3243" s="2">
        <f>_xlfn.RANK.EQ(I3243, INDEX(CFB!$I$2:$I$1048576, MATCH(W3243, CFB!$W$2:$W$1048576, 0)):INDEX(CFB!$I$2:$I$1048576, MATCH(W3243, CFB!$W$2:$W$1048576, 0) + COUNTIF(CFB!$W$2:$W$1048576, W3243) - 1), 0)</f>
        <v>20</v>
      </c>
      <c r="M3243" s="2">
        <f>_xlfn.RANK.EQ(J3243, INDEX(CFB!$J$2:$J$1048576, MATCH(W3243, CFB!$W$2:$W$1048576, 0)):INDEX(CFB!$J$2:$J$1048576, MATCH(W3243, CFB!$W$2:$W$1048576, 0) + COUNTIF(CFB!$W$2:$W$1048576, W3243) - 1))</f>
        <v>29</v>
      </c>
      <c r="N3243" s="2">
        <f>RANK(K3243, INDEX(CFB!$K$2:$K$1048576, MATCH(W3243, CFB!$W$2:$W$1048576, 0)):INDEX(CFB!$K$2:$K$1048576, MATCH(W3243, CFB!$W$2:$W$1048576, 0) + COUNTIF(CFB!$W$2:$W$1048576, W3243) - 1))</f>
        <v>24</v>
      </c>
      <c r="O3243">
        <v>44.56</v>
      </c>
      <c r="P3243">
        <v>8.6199999999999992</v>
      </c>
      <c r="W3243">
        <v>1998</v>
      </c>
      <c r="X3243">
        <f t="shared" si="99"/>
        <v>0</v>
      </c>
    </row>
    <row r="3244" spans="1:24" ht="12.75" hidden="1" customHeight="1" x14ac:dyDescent="0.45">
      <c r="A3244">
        <v>25</v>
      </c>
      <c r="B3244" t="s">
        <v>53</v>
      </c>
      <c r="C3244" t="s">
        <v>179</v>
      </c>
      <c r="D3244" s="2" t="str">
        <f t="shared" si="98"/>
        <v>Syracuse1998</v>
      </c>
      <c r="E3244">
        <v>25</v>
      </c>
      <c r="F3244">
        <v>8</v>
      </c>
      <c r="G3244">
        <v>4</v>
      </c>
      <c r="H3244" s="2">
        <v>0</v>
      </c>
      <c r="I3244">
        <v>10.130000000000001</v>
      </c>
      <c r="J3244">
        <v>1.08</v>
      </c>
      <c r="K3244">
        <v>11.2</v>
      </c>
      <c r="L3244" s="2">
        <f>_xlfn.RANK.EQ(I3244, INDEX(CFB!$I$2:$I$1048576, MATCH(W3244, CFB!$W$2:$W$1048576, 0)):INDEX(CFB!$I$2:$I$1048576, MATCH(W3244, CFB!$W$2:$W$1048576, 0) + COUNTIF(CFB!$W$2:$W$1048576, W3244) - 1), 0)</f>
        <v>10</v>
      </c>
      <c r="M3244" s="2">
        <f>_xlfn.RANK.EQ(J3244, INDEX(CFB!$J$2:$J$1048576, MATCH(W3244, CFB!$W$2:$W$1048576, 0)):INDEX(CFB!$J$2:$J$1048576, MATCH(W3244, CFB!$W$2:$W$1048576, 0) + COUNTIF(CFB!$W$2:$W$1048576, W3244) - 1))</f>
        <v>46</v>
      </c>
      <c r="N3244" s="2">
        <f>RANK(K3244, INDEX(CFB!$K$2:$K$1048576, MATCH(W3244, CFB!$W$2:$W$1048576, 0)):INDEX(CFB!$K$2:$K$1048576, MATCH(W3244, CFB!$W$2:$W$1048576, 0) + COUNTIF(CFB!$W$2:$W$1048576, W3244) - 1))</f>
        <v>25</v>
      </c>
      <c r="O3244">
        <v>53.49</v>
      </c>
      <c r="P3244">
        <v>10.5</v>
      </c>
      <c r="W3244">
        <v>1998</v>
      </c>
      <c r="X3244">
        <f t="shared" si="99"/>
        <v>0</v>
      </c>
    </row>
    <row r="3245" spans="1:24" ht="12.75" hidden="1" customHeight="1" x14ac:dyDescent="0.45">
      <c r="A3245">
        <v>26</v>
      </c>
      <c r="B3245" t="s">
        <v>11</v>
      </c>
      <c r="C3245" t="s">
        <v>12</v>
      </c>
      <c r="D3245" s="2" t="str">
        <f t="shared" si="98"/>
        <v>Notre Dame1998</v>
      </c>
      <c r="E3245">
        <v>22</v>
      </c>
      <c r="F3245">
        <v>9</v>
      </c>
      <c r="G3245">
        <v>3</v>
      </c>
      <c r="H3245" s="2">
        <v>0</v>
      </c>
      <c r="I3245">
        <v>3.59</v>
      </c>
      <c r="J3245">
        <v>7.56</v>
      </c>
      <c r="K3245">
        <v>11.16</v>
      </c>
      <c r="L3245" s="2">
        <f>_xlfn.RANK.EQ(I3245, INDEX(CFB!$I$2:$I$1048576, MATCH(W3245, CFB!$W$2:$W$1048576, 0)):INDEX(CFB!$I$2:$I$1048576, MATCH(W3245, CFB!$W$2:$W$1048576, 0) + COUNTIF(CFB!$W$2:$W$1048576, W3245) - 1), 0)</f>
        <v>35</v>
      </c>
      <c r="M3245" s="2">
        <f>_xlfn.RANK.EQ(J3245, INDEX(CFB!$J$2:$J$1048576, MATCH(W3245, CFB!$W$2:$W$1048576, 0)):INDEX(CFB!$J$2:$J$1048576, MATCH(W3245, CFB!$W$2:$W$1048576, 0) + COUNTIF(CFB!$W$2:$W$1048576, W3245) - 1))</f>
        <v>13</v>
      </c>
      <c r="N3245" s="2">
        <f>RANK(K3245, INDEX(CFB!$K$2:$K$1048576, MATCH(W3245, CFB!$W$2:$W$1048576, 0)):INDEX(CFB!$K$2:$K$1048576, MATCH(W3245, CFB!$W$2:$W$1048576, 0) + COUNTIF(CFB!$W$2:$W$1048576, W3245) - 1))</f>
        <v>26</v>
      </c>
      <c r="O3245">
        <v>40.39</v>
      </c>
      <c r="P3245">
        <v>5.05</v>
      </c>
      <c r="W3245">
        <v>1998</v>
      </c>
      <c r="X3245">
        <f t="shared" si="99"/>
        <v>0</v>
      </c>
    </row>
    <row r="3246" spans="1:24" ht="12.75" hidden="1" customHeight="1" x14ac:dyDescent="0.45">
      <c r="A3246">
        <v>27</v>
      </c>
      <c r="B3246" t="s">
        <v>89</v>
      </c>
      <c r="C3246" t="s">
        <v>179</v>
      </c>
      <c r="D3246" s="2" t="str">
        <f t="shared" si="98"/>
        <v>West Virginia1998</v>
      </c>
      <c r="F3246">
        <v>8</v>
      </c>
      <c r="G3246">
        <v>4</v>
      </c>
      <c r="H3246" s="2">
        <v>0</v>
      </c>
      <c r="I3246">
        <v>8.93</v>
      </c>
      <c r="J3246">
        <v>2.11</v>
      </c>
      <c r="K3246">
        <v>11.04</v>
      </c>
      <c r="L3246" s="2">
        <f>_xlfn.RANK.EQ(I3246, INDEX(CFB!$I$2:$I$1048576, MATCH(W3246, CFB!$W$2:$W$1048576, 0)):INDEX(CFB!$I$2:$I$1048576, MATCH(W3246, CFB!$W$2:$W$1048576, 0) + COUNTIF(CFB!$W$2:$W$1048576, W3246) - 1), 0)</f>
        <v>11</v>
      </c>
      <c r="M3246" s="2">
        <f>_xlfn.RANK.EQ(J3246, INDEX(CFB!$J$2:$J$1048576, MATCH(W3246, CFB!$W$2:$W$1048576, 0)):INDEX(CFB!$J$2:$J$1048576, MATCH(W3246, CFB!$W$2:$W$1048576, 0) + COUNTIF(CFB!$W$2:$W$1048576, W3246) - 1))</f>
        <v>39</v>
      </c>
      <c r="N3246" s="2">
        <f>RANK(K3246, INDEX(CFB!$K$2:$K$1048576, MATCH(W3246, CFB!$W$2:$W$1048576, 0)):INDEX(CFB!$K$2:$K$1048576, MATCH(W3246, CFB!$W$2:$W$1048576, 0) + COUNTIF(CFB!$W$2:$W$1048576, W3246) - 1))</f>
        <v>27</v>
      </c>
      <c r="O3246">
        <v>47.35</v>
      </c>
      <c r="P3246">
        <v>8.91</v>
      </c>
      <c r="W3246">
        <v>1998</v>
      </c>
      <c r="X3246">
        <f t="shared" si="99"/>
        <v>0</v>
      </c>
    </row>
    <row r="3247" spans="1:24" ht="12.75" hidden="1" customHeight="1" x14ac:dyDescent="0.45">
      <c r="A3247">
        <v>28</v>
      </c>
      <c r="B3247" t="s">
        <v>39</v>
      </c>
      <c r="C3247" t="s">
        <v>182</v>
      </c>
      <c r="D3247" s="2" t="str">
        <f t="shared" si="98"/>
        <v>Colorado1998</v>
      </c>
      <c r="F3247">
        <v>8</v>
      </c>
      <c r="G3247">
        <v>4</v>
      </c>
      <c r="H3247" s="2">
        <v>0</v>
      </c>
      <c r="I3247">
        <v>4.1100000000000003</v>
      </c>
      <c r="J3247">
        <v>4.7</v>
      </c>
      <c r="K3247">
        <v>8.81</v>
      </c>
      <c r="L3247" s="2">
        <f>_xlfn.RANK.EQ(I3247, INDEX(CFB!$I$2:$I$1048576, MATCH(W3247, CFB!$W$2:$W$1048576, 0)):INDEX(CFB!$I$2:$I$1048576, MATCH(W3247, CFB!$W$2:$W$1048576, 0) + COUNTIF(CFB!$W$2:$W$1048576, W3247) - 1), 0)</f>
        <v>31</v>
      </c>
      <c r="M3247" s="2">
        <f>_xlfn.RANK.EQ(J3247, INDEX(CFB!$J$2:$J$1048576, MATCH(W3247, CFB!$W$2:$W$1048576, 0)):INDEX(CFB!$J$2:$J$1048576, MATCH(W3247, CFB!$W$2:$W$1048576, 0) + COUNTIF(CFB!$W$2:$W$1048576, W3247) - 1))</f>
        <v>26</v>
      </c>
      <c r="N3247" s="2">
        <f>RANK(K3247, INDEX(CFB!$K$2:$K$1048576, MATCH(W3247, CFB!$W$2:$W$1048576, 0)):INDEX(CFB!$K$2:$K$1048576, MATCH(W3247, CFB!$W$2:$W$1048576, 0) + COUNTIF(CFB!$W$2:$W$1048576, W3247) - 1))</f>
        <v>28</v>
      </c>
      <c r="O3247">
        <v>41.1</v>
      </c>
      <c r="P3247">
        <v>5.22</v>
      </c>
      <c r="W3247">
        <v>1998</v>
      </c>
      <c r="X3247">
        <f t="shared" si="99"/>
        <v>0</v>
      </c>
    </row>
    <row r="3248" spans="1:24" ht="12.75" hidden="1" customHeight="1" x14ac:dyDescent="0.45">
      <c r="A3248">
        <v>29</v>
      </c>
      <c r="B3248" t="s">
        <v>95</v>
      </c>
      <c r="C3248" t="s">
        <v>10</v>
      </c>
      <c r="D3248" s="2" t="str">
        <f t="shared" si="98"/>
        <v>Michigan State1998</v>
      </c>
      <c r="F3248">
        <v>6</v>
      </c>
      <c r="G3248">
        <v>6</v>
      </c>
      <c r="H3248" s="2">
        <v>0</v>
      </c>
      <c r="I3248">
        <v>6.53</v>
      </c>
      <c r="J3248">
        <v>1.61</v>
      </c>
      <c r="K3248">
        <v>8.1300000000000008</v>
      </c>
      <c r="L3248" s="2">
        <f>_xlfn.RANK.EQ(I3248, INDEX(CFB!$I$2:$I$1048576, MATCH(W3248, CFB!$W$2:$W$1048576, 0)):INDEX(CFB!$I$2:$I$1048576, MATCH(W3248, CFB!$W$2:$W$1048576, 0) + COUNTIF(CFB!$W$2:$W$1048576, W3248) - 1), 0)</f>
        <v>24</v>
      </c>
      <c r="M3248" s="2">
        <f>_xlfn.RANK.EQ(J3248, INDEX(CFB!$J$2:$J$1048576, MATCH(W3248, CFB!$W$2:$W$1048576, 0)):INDEX(CFB!$J$2:$J$1048576, MATCH(W3248, CFB!$W$2:$W$1048576, 0) + COUNTIF(CFB!$W$2:$W$1048576, W3248) - 1))</f>
        <v>44</v>
      </c>
      <c r="N3248" s="2">
        <f>RANK(K3248, INDEX(CFB!$K$2:$K$1048576, MATCH(W3248, CFB!$W$2:$W$1048576, 0)):INDEX(CFB!$K$2:$K$1048576, MATCH(W3248, CFB!$W$2:$W$1048576, 0) + COUNTIF(CFB!$W$2:$W$1048576, W3248) - 1))</f>
        <v>29</v>
      </c>
      <c r="O3248">
        <v>44.08</v>
      </c>
      <c r="P3248">
        <v>10.19</v>
      </c>
      <c r="W3248">
        <v>1998</v>
      </c>
      <c r="X3248">
        <f t="shared" si="99"/>
        <v>0</v>
      </c>
    </row>
    <row r="3249" spans="1:24" ht="12.75" hidden="1" customHeight="1" x14ac:dyDescent="0.45">
      <c r="A3249">
        <v>30</v>
      </c>
      <c r="B3249" t="s">
        <v>17</v>
      </c>
      <c r="C3249" t="s">
        <v>155</v>
      </c>
      <c r="D3249" s="2" t="str">
        <f t="shared" si="98"/>
        <v>Georgia1998</v>
      </c>
      <c r="E3249">
        <v>14</v>
      </c>
      <c r="F3249">
        <v>9</v>
      </c>
      <c r="G3249">
        <v>3</v>
      </c>
      <c r="H3249" s="2">
        <v>0</v>
      </c>
      <c r="I3249">
        <v>7.0000000000000007E-2</v>
      </c>
      <c r="J3249">
        <v>7.45</v>
      </c>
      <c r="K3249">
        <v>7.51</v>
      </c>
      <c r="L3249" s="2">
        <f>_xlfn.RANK.EQ(I3249, INDEX(CFB!$I$2:$I$1048576, MATCH(W3249, CFB!$W$2:$W$1048576, 0)):INDEX(CFB!$I$2:$I$1048576, MATCH(W3249, CFB!$W$2:$W$1048576, 0) + COUNTIF(CFB!$W$2:$W$1048576, W3249) - 1), 0)</f>
        <v>56</v>
      </c>
      <c r="M3249" s="2">
        <f>_xlfn.RANK.EQ(J3249, INDEX(CFB!$J$2:$J$1048576, MATCH(W3249, CFB!$W$2:$W$1048576, 0)):INDEX(CFB!$J$2:$J$1048576, MATCH(W3249, CFB!$W$2:$W$1048576, 0) + COUNTIF(CFB!$W$2:$W$1048576, W3249) - 1))</f>
        <v>14</v>
      </c>
      <c r="N3249" s="2">
        <f>RANK(K3249, INDEX(CFB!$K$2:$K$1048576, MATCH(W3249, CFB!$W$2:$W$1048576, 0)):INDEX(CFB!$K$2:$K$1048576, MATCH(W3249, CFB!$W$2:$W$1048576, 0) + COUNTIF(CFB!$W$2:$W$1048576, W3249) - 1))</f>
        <v>30</v>
      </c>
      <c r="O3249">
        <v>37.33</v>
      </c>
      <c r="P3249">
        <v>5.49</v>
      </c>
      <c r="W3249">
        <v>1998</v>
      </c>
      <c r="X3249">
        <f t="shared" si="99"/>
        <v>0</v>
      </c>
    </row>
    <row r="3250" spans="1:24" ht="12.75" hidden="1" customHeight="1" x14ac:dyDescent="0.45">
      <c r="A3250">
        <v>31</v>
      </c>
      <c r="B3250" t="s">
        <v>74</v>
      </c>
      <c r="C3250" t="s">
        <v>155</v>
      </c>
      <c r="D3250" s="2" t="str">
        <f t="shared" si="98"/>
        <v>Kentucky1998</v>
      </c>
      <c r="F3250">
        <v>7</v>
      </c>
      <c r="G3250">
        <v>5</v>
      </c>
      <c r="H3250" s="2">
        <v>0</v>
      </c>
      <c r="I3250">
        <v>11.32</v>
      </c>
      <c r="J3250">
        <v>-4.72</v>
      </c>
      <c r="K3250">
        <v>6.6</v>
      </c>
      <c r="L3250" s="2">
        <f>_xlfn.RANK.EQ(I3250, INDEX(CFB!$I$2:$I$1048576, MATCH(W3250, CFB!$W$2:$W$1048576, 0)):INDEX(CFB!$I$2:$I$1048576, MATCH(W3250, CFB!$W$2:$W$1048576, 0) + COUNTIF(CFB!$W$2:$W$1048576, W3250) - 1), 0)</f>
        <v>6</v>
      </c>
      <c r="M3250" s="2">
        <f>_xlfn.RANK.EQ(J3250, INDEX(CFB!$J$2:$J$1048576, MATCH(W3250, CFB!$W$2:$W$1048576, 0)):INDEX(CFB!$J$2:$J$1048576, MATCH(W3250, CFB!$W$2:$W$1048576, 0) + COUNTIF(CFB!$W$2:$W$1048576, W3250) - 1))</f>
        <v>92</v>
      </c>
      <c r="N3250" s="2">
        <f>RANK(K3250, INDEX(CFB!$K$2:$K$1048576, MATCH(W3250, CFB!$W$2:$W$1048576, 0)):INDEX(CFB!$K$2:$K$1048576, MATCH(W3250, CFB!$W$2:$W$1048576, 0) + COUNTIF(CFB!$W$2:$W$1048576, W3250) - 1))</f>
        <v>31</v>
      </c>
      <c r="O3250">
        <v>50.45</v>
      </c>
      <c r="P3250">
        <v>17.329999999999998</v>
      </c>
      <c r="W3250">
        <v>1998</v>
      </c>
      <c r="X3250">
        <f t="shared" si="99"/>
        <v>0</v>
      </c>
    </row>
    <row r="3251" spans="1:24" ht="12.75" hidden="1" customHeight="1" x14ac:dyDescent="0.45">
      <c r="A3251">
        <v>32</v>
      </c>
      <c r="B3251" t="s">
        <v>150</v>
      </c>
      <c r="C3251" t="s">
        <v>100</v>
      </c>
      <c r="D3251" s="2" t="str">
        <f t="shared" si="98"/>
        <v>Southern Mississippi1998</v>
      </c>
      <c r="F3251">
        <v>7</v>
      </c>
      <c r="G3251">
        <v>5</v>
      </c>
      <c r="H3251" s="2">
        <v>0</v>
      </c>
      <c r="I3251">
        <v>0.13</v>
      </c>
      <c r="J3251">
        <v>6.21</v>
      </c>
      <c r="K3251">
        <v>6.34</v>
      </c>
      <c r="L3251" s="2">
        <f>_xlfn.RANK.EQ(I3251, INDEX(CFB!$I$2:$I$1048576, MATCH(W3251, CFB!$W$2:$W$1048576, 0)):INDEX(CFB!$I$2:$I$1048576, MATCH(W3251, CFB!$W$2:$W$1048576, 0) + COUNTIF(CFB!$W$2:$W$1048576, W3251) - 1), 0)</f>
        <v>54</v>
      </c>
      <c r="M3251" s="2">
        <f>_xlfn.RANK.EQ(J3251, INDEX(CFB!$J$2:$J$1048576, MATCH(W3251, CFB!$W$2:$W$1048576, 0)):INDEX(CFB!$J$2:$J$1048576, MATCH(W3251, CFB!$W$2:$W$1048576, 0) + COUNTIF(CFB!$W$2:$W$1048576, W3251) - 1))</f>
        <v>20</v>
      </c>
      <c r="N3251" s="2">
        <f>RANK(K3251, INDEX(CFB!$K$2:$K$1048576, MATCH(W3251, CFB!$W$2:$W$1048576, 0)):INDEX(CFB!$K$2:$K$1048576, MATCH(W3251, CFB!$W$2:$W$1048576, 0) + COUNTIF(CFB!$W$2:$W$1048576, W3251) - 1))</f>
        <v>32</v>
      </c>
      <c r="O3251">
        <v>42.34</v>
      </c>
      <c r="P3251">
        <v>7.09</v>
      </c>
      <c r="W3251">
        <v>1998</v>
      </c>
      <c r="X3251">
        <f t="shared" si="99"/>
        <v>0</v>
      </c>
    </row>
    <row r="3252" spans="1:24" ht="12.75" hidden="1" customHeight="1" x14ac:dyDescent="0.45">
      <c r="A3252">
        <v>33</v>
      </c>
      <c r="B3252" t="s">
        <v>109</v>
      </c>
      <c r="C3252" t="s">
        <v>157</v>
      </c>
      <c r="D3252" s="2" t="str">
        <f t="shared" si="98"/>
        <v>Mississippi State1998</v>
      </c>
      <c r="F3252">
        <v>8</v>
      </c>
      <c r="G3252">
        <v>5</v>
      </c>
      <c r="H3252" s="2">
        <v>0</v>
      </c>
      <c r="I3252">
        <v>-1.1000000000000001</v>
      </c>
      <c r="J3252">
        <v>7.31</v>
      </c>
      <c r="K3252">
        <v>6.21</v>
      </c>
      <c r="L3252" s="2">
        <f>_xlfn.RANK.EQ(I3252, INDEX(CFB!$I$2:$I$1048576, MATCH(W3252, CFB!$W$2:$W$1048576, 0)):INDEX(CFB!$I$2:$I$1048576, MATCH(W3252, CFB!$W$2:$W$1048576, 0) + COUNTIF(CFB!$W$2:$W$1048576, W3252) - 1), 0)</f>
        <v>63</v>
      </c>
      <c r="M3252" s="2">
        <f>_xlfn.RANK.EQ(J3252, INDEX(CFB!$J$2:$J$1048576, MATCH(W3252, CFB!$W$2:$W$1048576, 0)):INDEX(CFB!$J$2:$J$1048576, MATCH(W3252, CFB!$W$2:$W$1048576, 0) + COUNTIF(CFB!$W$2:$W$1048576, W3252) - 1))</f>
        <v>15</v>
      </c>
      <c r="N3252" s="2">
        <f>RANK(K3252, INDEX(CFB!$K$2:$K$1048576, MATCH(W3252, CFB!$W$2:$W$1048576, 0)):INDEX(CFB!$K$2:$K$1048576, MATCH(W3252, CFB!$W$2:$W$1048576, 0) + COUNTIF(CFB!$W$2:$W$1048576, W3252) - 1))</f>
        <v>33</v>
      </c>
      <c r="O3252">
        <v>39.6</v>
      </c>
      <c r="P3252">
        <v>5.97</v>
      </c>
      <c r="W3252">
        <v>1998</v>
      </c>
      <c r="X3252">
        <f t="shared" si="99"/>
        <v>0</v>
      </c>
    </row>
    <row r="3253" spans="1:24" ht="12.75" hidden="1" customHeight="1" x14ac:dyDescent="0.45">
      <c r="A3253">
        <v>34</v>
      </c>
      <c r="B3253" t="s">
        <v>71</v>
      </c>
      <c r="C3253" t="s">
        <v>181</v>
      </c>
      <c r="D3253" s="2" t="str">
        <f t="shared" si="98"/>
        <v>Texas Tech1998</v>
      </c>
      <c r="F3253">
        <v>7</v>
      </c>
      <c r="G3253">
        <v>5</v>
      </c>
      <c r="H3253" s="2">
        <v>0</v>
      </c>
      <c r="I3253">
        <v>3.51</v>
      </c>
      <c r="J3253">
        <v>2.58</v>
      </c>
      <c r="K3253">
        <v>6.09</v>
      </c>
      <c r="L3253" s="2">
        <f>_xlfn.RANK.EQ(I3253, INDEX(CFB!$I$2:$I$1048576, MATCH(W3253, CFB!$W$2:$W$1048576, 0)):INDEX(CFB!$I$2:$I$1048576, MATCH(W3253, CFB!$W$2:$W$1048576, 0) + COUNTIF(CFB!$W$2:$W$1048576, W3253) - 1), 0)</f>
        <v>37</v>
      </c>
      <c r="M3253" s="2">
        <f>_xlfn.RANK.EQ(J3253, INDEX(CFB!$J$2:$J$1048576, MATCH(W3253, CFB!$W$2:$W$1048576, 0)):INDEX(CFB!$J$2:$J$1048576, MATCH(W3253, CFB!$W$2:$W$1048576, 0) + COUNTIF(CFB!$W$2:$W$1048576, W3253) - 1))</f>
        <v>36</v>
      </c>
      <c r="N3253" s="2">
        <f>RANK(K3253, INDEX(CFB!$K$2:$K$1048576, MATCH(W3253, CFB!$W$2:$W$1048576, 0)):INDEX(CFB!$K$2:$K$1048576, MATCH(W3253, CFB!$W$2:$W$1048576, 0) + COUNTIF(CFB!$W$2:$W$1048576, W3253) - 1))</f>
        <v>34</v>
      </c>
      <c r="O3253">
        <v>42.1</v>
      </c>
      <c r="P3253">
        <v>8.9600000000000009</v>
      </c>
      <c r="W3253">
        <v>1998</v>
      </c>
      <c r="X3253">
        <f t="shared" si="99"/>
        <v>0</v>
      </c>
    </row>
    <row r="3254" spans="1:24" ht="12.75" hidden="1" customHeight="1" x14ac:dyDescent="0.45">
      <c r="A3254">
        <v>35</v>
      </c>
      <c r="B3254" t="s">
        <v>121</v>
      </c>
      <c r="C3254" t="s">
        <v>181</v>
      </c>
      <c r="D3254" s="2" t="str">
        <f t="shared" si="98"/>
        <v>Oklahoma State1998</v>
      </c>
      <c r="F3254">
        <v>5</v>
      </c>
      <c r="G3254">
        <v>6</v>
      </c>
      <c r="H3254" s="2">
        <v>0</v>
      </c>
      <c r="I3254">
        <v>6.83</v>
      </c>
      <c r="J3254">
        <v>-0.78</v>
      </c>
      <c r="K3254">
        <v>6.05</v>
      </c>
      <c r="L3254" s="2">
        <f>_xlfn.RANK.EQ(I3254, INDEX(CFB!$I$2:$I$1048576, MATCH(W3254, CFB!$W$2:$W$1048576, 0)):INDEX(CFB!$I$2:$I$1048576, MATCH(W3254, CFB!$W$2:$W$1048576, 0) + COUNTIF(CFB!$W$2:$W$1048576, W3254) - 1), 0)</f>
        <v>22</v>
      </c>
      <c r="M3254" s="2">
        <f>_xlfn.RANK.EQ(J3254, INDEX(CFB!$J$2:$J$1048576, MATCH(W3254, CFB!$W$2:$W$1048576, 0)):INDEX(CFB!$J$2:$J$1048576, MATCH(W3254, CFB!$W$2:$W$1048576, 0) + COUNTIF(CFB!$W$2:$W$1048576, W3254) - 1))</f>
        <v>63</v>
      </c>
      <c r="N3254" s="2">
        <f>RANK(K3254, INDEX(CFB!$K$2:$K$1048576, MATCH(W3254, CFB!$W$2:$W$1048576, 0)):INDEX(CFB!$K$2:$K$1048576, MATCH(W3254, CFB!$W$2:$W$1048576, 0) + COUNTIF(CFB!$W$2:$W$1048576, W3254) - 1))</f>
        <v>35</v>
      </c>
      <c r="O3254">
        <v>43.8</v>
      </c>
      <c r="P3254">
        <v>11.25</v>
      </c>
      <c r="W3254">
        <v>1998</v>
      </c>
      <c r="X3254">
        <f t="shared" si="99"/>
        <v>0</v>
      </c>
    </row>
    <row r="3255" spans="1:24" ht="12.75" hidden="1" customHeight="1" x14ac:dyDescent="0.45">
      <c r="A3255">
        <v>36</v>
      </c>
      <c r="B3255" t="s">
        <v>104</v>
      </c>
      <c r="C3255" t="s">
        <v>185</v>
      </c>
      <c r="D3255" s="2" t="str">
        <f t="shared" si="98"/>
        <v>Colorado State1998</v>
      </c>
      <c r="F3255">
        <v>8</v>
      </c>
      <c r="G3255">
        <v>4</v>
      </c>
      <c r="H3255" s="2">
        <v>0</v>
      </c>
      <c r="I3255">
        <v>4.04</v>
      </c>
      <c r="J3255">
        <v>1.72</v>
      </c>
      <c r="K3255">
        <v>5.76</v>
      </c>
      <c r="L3255" s="2">
        <f>_xlfn.RANK.EQ(I3255, INDEX(CFB!$I$2:$I$1048576, MATCH(W3255, CFB!$W$2:$W$1048576, 0)):INDEX(CFB!$I$2:$I$1048576, MATCH(W3255, CFB!$W$2:$W$1048576, 0) + COUNTIF(CFB!$W$2:$W$1048576, W3255) - 1), 0)</f>
        <v>33</v>
      </c>
      <c r="M3255" s="2">
        <f>_xlfn.RANK.EQ(J3255, INDEX(CFB!$J$2:$J$1048576, MATCH(W3255, CFB!$W$2:$W$1048576, 0)):INDEX(CFB!$J$2:$J$1048576, MATCH(W3255, CFB!$W$2:$W$1048576, 0) + COUNTIF(CFB!$W$2:$W$1048576, W3255) - 1))</f>
        <v>43</v>
      </c>
      <c r="N3255" s="2">
        <f>RANK(K3255, INDEX(CFB!$K$2:$K$1048576, MATCH(W3255, CFB!$W$2:$W$1048576, 0)):INDEX(CFB!$K$2:$K$1048576, MATCH(W3255, CFB!$W$2:$W$1048576, 0) + COUNTIF(CFB!$W$2:$W$1048576, W3255) - 1))</f>
        <v>36</v>
      </c>
      <c r="O3255">
        <v>40.770000000000003</v>
      </c>
      <c r="P3255">
        <v>11.17</v>
      </c>
      <c r="W3255">
        <v>1998</v>
      </c>
      <c r="X3255">
        <f t="shared" si="99"/>
        <v>0</v>
      </c>
    </row>
    <row r="3256" spans="1:24" ht="12.75" hidden="1" customHeight="1" x14ac:dyDescent="0.45">
      <c r="A3256">
        <v>37</v>
      </c>
      <c r="B3256" t="s">
        <v>27</v>
      </c>
      <c r="C3256" t="s">
        <v>157</v>
      </c>
      <c r="D3256" s="2" t="str">
        <f t="shared" si="98"/>
        <v>LSU1998</v>
      </c>
      <c r="F3256">
        <v>4</v>
      </c>
      <c r="G3256">
        <v>7</v>
      </c>
      <c r="H3256" s="2">
        <v>0</v>
      </c>
      <c r="I3256">
        <v>6.55</v>
      </c>
      <c r="J3256">
        <v>-0.79</v>
      </c>
      <c r="K3256">
        <v>5.75</v>
      </c>
      <c r="L3256" s="2">
        <f>_xlfn.RANK.EQ(I3256, INDEX(CFB!$I$2:$I$1048576, MATCH(W3256, CFB!$W$2:$W$1048576, 0)):INDEX(CFB!$I$2:$I$1048576, MATCH(W3256, CFB!$W$2:$W$1048576, 0) + COUNTIF(CFB!$W$2:$W$1048576, W3256) - 1), 0)</f>
        <v>23</v>
      </c>
      <c r="M3256" s="2">
        <f>_xlfn.RANK.EQ(J3256, INDEX(CFB!$J$2:$J$1048576, MATCH(W3256, CFB!$W$2:$W$1048576, 0)):INDEX(CFB!$J$2:$J$1048576, MATCH(W3256, CFB!$W$2:$W$1048576, 0) + COUNTIF(CFB!$W$2:$W$1048576, W3256) - 1))</f>
        <v>64</v>
      </c>
      <c r="N3256" s="2">
        <f>RANK(K3256, INDEX(CFB!$K$2:$K$1048576, MATCH(W3256, CFB!$W$2:$W$1048576, 0)):INDEX(CFB!$K$2:$K$1048576, MATCH(W3256, CFB!$W$2:$W$1048576, 0) + COUNTIF(CFB!$W$2:$W$1048576, W3256) - 1))</f>
        <v>37</v>
      </c>
      <c r="O3256">
        <v>46.16</v>
      </c>
      <c r="P3256">
        <v>12.14</v>
      </c>
      <c r="W3256">
        <v>1998</v>
      </c>
      <c r="X3256">
        <f t="shared" si="99"/>
        <v>0</v>
      </c>
    </row>
    <row r="3257" spans="1:24" ht="12.75" hidden="1" customHeight="1" x14ac:dyDescent="0.45">
      <c r="A3257">
        <v>38</v>
      </c>
      <c r="B3257" t="s">
        <v>18</v>
      </c>
      <c r="C3257" t="s">
        <v>157</v>
      </c>
      <c r="D3257" s="2" t="str">
        <f t="shared" si="98"/>
        <v>Alabama1998</v>
      </c>
      <c r="F3257">
        <v>7</v>
      </c>
      <c r="G3257">
        <v>5</v>
      </c>
      <c r="H3257" s="2">
        <v>0</v>
      </c>
      <c r="I3257">
        <v>2.06</v>
      </c>
      <c r="J3257">
        <v>3.32</v>
      </c>
      <c r="K3257">
        <v>5.38</v>
      </c>
      <c r="L3257" s="2">
        <f>_xlfn.RANK.EQ(I3257, INDEX(CFB!$I$2:$I$1048576, MATCH(W3257, CFB!$W$2:$W$1048576, 0)):INDEX(CFB!$I$2:$I$1048576, MATCH(W3257, CFB!$W$2:$W$1048576, 0) + COUNTIF(CFB!$W$2:$W$1048576, W3257) - 1), 0)</f>
        <v>42</v>
      </c>
      <c r="M3257" s="2">
        <f>_xlfn.RANK.EQ(J3257, INDEX(CFB!$J$2:$J$1048576, MATCH(W3257, CFB!$W$2:$W$1048576, 0)):INDEX(CFB!$J$2:$J$1048576, MATCH(W3257, CFB!$W$2:$W$1048576, 0) + COUNTIF(CFB!$W$2:$W$1048576, W3257) - 1))</f>
        <v>32</v>
      </c>
      <c r="N3257" s="2">
        <f>RANK(K3257, INDEX(CFB!$K$2:$K$1048576, MATCH(W3257, CFB!$W$2:$W$1048576, 0)):INDEX(CFB!$K$2:$K$1048576, MATCH(W3257, CFB!$W$2:$W$1048576, 0) + COUNTIF(CFB!$W$2:$W$1048576, W3257) - 1))</f>
        <v>38</v>
      </c>
      <c r="O3257">
        <v>38.32</v>
      </c>
      <c r="P3257">
        <v>9.67</v>
      </c>
      <c r="W3257">
        <v>1998</v>
      </c>
      <c r="X3257">
        <f t="shared" si="99"/>
        <v>0</v>
      </c>
    </row>
    <row r="3258" spans="1:24" ht="12.75" hidden="1" customHeight="1" x14ac:dyDescent="0.45">
      <c r="A3258">
        <v>39</v>
      </c>
      <c r="B3258" t="s">
        <v>32</v>
      </c>
      <c r="C3258" t="s">
        <v>186</v>
      </c>
      <c r="D3258" s="2" t="str">
        <f t="shared" si="98"/>
        <v>BYU1998</v>
      </c>
      <c r="F3258">
        <v>9</v>
      </c>
      <c r="G3258">
        <v>5</v>
      </c>
      <c r="H3258" s="2">
        <v>0</v>
      </c>
      <c r="I3258">
        <v>1.8</v>
      </c>
      <c r="J3258">
        <v>2.42</v>
      </c>
      <c r="K3258">
        <v>4.22</v>
      </c>
      <c r="L3258" s="2">
        <f>_xlfn.RANK.EQ(I3258, INDEX(CFB!$I$2:$I$1048576, MATCH(W3258, CFB!$W$2:$W$1048576, 0)):INDEX(CFB!$I$2:$I$1048576, MATCH(W3258, CFB!$W$2:$W$1048576, 0) + COUNTIF(CFB!$W$2:$W$1048576, W3258) - 1), 0)</f>
        <v>44</v>
      </c>
      <c r="M3258" s="2">
        <f>_xlfn.RANK.EQ(J3258, INDEX(CFB!$J$2:$J$1048576, MATCH(W3258, CFB!$W$2:$W$1048576, 0)):INDEX(CFB!$J$2:$J$1048576, MATCH(W3258, CFB!$W$2:$W$1048576, 0) + COUNTIF(CFB!$W$2:$W$1048576, W3258) - 1))</f>
        <v>37</v>
      </c>
      <c r="N3258" s="2">
        <f>RANK(K3258, INDEX(CFB!$K$2:$K$1048576, MATCH(W3258, CFB!$W$2:$W$1048576, 0)):INDEX(CFB!$K$2:$K$1048576, MATCH(W3258, CFB!$W$2:$W$1048576, 0) + COUNTIF(CFB!$W$2:$W$1048576, W3258) - 1))</f>
        <v>39</v>
      </c>
      <c r="O3258">
        <v>37.69</v>
      </c>
      <c r="P3258">
        <v>10.49</v>
      </c>
      <c r="W3258">
        <v>1998</v>
      </c>
      <c r="X3258">
        <f t="shared" si="99"/>
        <v>0</v>
      </c>
    </row>
    <row r="3259" spans="1:24" ht="12.75" hidden="1" customHeight="1" x14ac:dyDescent="0.45">
      <c r="A3259">
        <v>40</v>
      </c>
      <c r="B3259" t="s">
        <v>91</v>
      </c>
      <c r="C3259" t="s">
        <v>23</v>
      </c>
      <c r="D3259" s="2" t="str">
        <f t="shared" si="98"/>
        <v>North Carolina State1998</v>
      </c>
      <c r="F3259">
        <v>7</v>
      </c>
      <c r="G3259">
        <v>5</v>
      </c>
      <c r="H3259" s="2">
        <v>0</v>
      </c>
      <c r="I3259">
        <v>8.19</v>
      </c>
      <c r="J3259">
        <v>-3.99</v>
      </c>
      <c r="K3259">
        <v>4.2</v>
      </c>
      <c r="L3259" s="2">
        <f>_xlfn.RANK.EQ(I3259, INDEX(CFB!$I$2:$I$1048576, MATCH(W3259, CFB!$W$2:$W$1048576, 0)):INDEX(CFB!$I$2:$I$1048576, MATCH(W3259, CFB!$W$2:$W$1048576, 0) + COUNTIF(CFB!$W$2:$W$1048576, W3259) - 1), 0)</f>
        <v>16</v>
      </c>
      <c r="M3259" s="2">
        <f>_xlfn.RANK.EQ(J3259, INDEX(CFB!$J$2:$J$1048576, MATCH(W3259, CFB!$W$2:$W$1048576, 0)):INDEX(CFB!$J$2:$J$1048576, MATCH(W3259, CFB!$W$2:$W$1048576, 0) + COUNTIF(CFB!$W$2:$W$1048576, W3259) - 1))</f>
        <v>82</v>
      </c>
      <c r="N3259" s="2">
        <f>RANK(K3259, INDEX(CFB!$K$2:$K$1048576, MATCH(W3259, CFB!$W$2:$W$1048576, 0)):INDEX(CFB!$K$2:$K$1048576, MATCH(W3259, CFB!$W$2:$W$1048576, 0) + COUNTIF(CFB!$W$2:$W$1048576, W3259) - 1))</f>
        <v>40</v>
      </c>
      <c r="O3259">
        <v>43.89</v>
      </c>
      <c r="P3259">
        <v>15.47</v>
      </c>
      <c r="W3259">
        <v>1998</v>
      </c>
      <c r="X3259">
        <f t="shared" si="99"/>
        <v>0</v>
      </c>
    </row>
    <row r="3260" spans="1:24" ht="12.75" hidden="1" customHeight="1" x14ac:dyDescent="0.45">
      <c r="A3260">
        <v>41</v>
      </c>
      <c r="B3260" t="s">
        <v>66</v>
      </c>
      <c r="C3260" t="s">
        <v>180</v>
      </c>
      <c r="D3260" s="2" t="str">
        <f t="shared" si="98"/>
        <v>Washington1998</v>
      </c>
      <c r="F3260">
        <v>6</v>
      </c>
      <c r="G3260">
        <v>6</v>
      </c>
      <c r="H3260" s="2">
        <v>0</v>
      </c>
      <c r="I3260">
        <v>3.06</v>
      </c>
      <c r="J3260">
        <v>1.04</v>
      </c>
      <c r="K3260">
        <v>4.0999999999999996</v>
      </c>
      <c r="L3260" s="2">
        <f>_xlfn.RANK.EQ(I3260, INDEX(CFB!$I$2:$I$1048576, MATCH(W3260, CFB!$W$2:$W$1048576, 0)):INDEX(CFB!$I$2:$I$1048576, MATCH(W3260, CFB!$W$2:$W$1048576, 0) + COUNTIF(CFB!$W$2:$W$1048576, W3260) - 1), 0)</f>
        <v>38</v>
      </c>
      <c r="M3260" s="2">
        <f>_xlfn.RANK.EQ(J3260, INDEX(CFB!$J$2:$J$1048576, MATCH(W3260, CFB!$W$2:$W$1048576, 0)):INDEX(CFB!$J$2:$J$1048576, MATCH(W3260, CFB!$W$2:$W$1048576, 0) + COUNTIF(CFB!$W$2:$W$1048576, W3260) - 1))</f>
        <v>47</v>
      </c>
      <c r="N3260" s="2">
        <f>RANK(K3260, INDEX(CFB!$K$2:$K$1048576, MATCH(W3260, CFB!$W$2:$W$1048576, 0)):INDEX(CFB!$K$2:$K$1048576, MATCH(W3260, CFB!$W$2:$W$1048576, 0) + COUNTIF(CFB!$W$2:$W$1048576, W3260) - 1))</f>
        <v>41</v>
      </c>
      <c r="O3260">
        <v>41.03</v>
      </c>
      <c r="P3260">
        <v>12.26</v>
      </c>
      <c r="W3260">
        <v>1998</v>
      </c>
      <c r="X3260">
        <f t="shared" si="99"/>
        <v>0</v>
      </c>
    </row>
    <row r="3261" spans="1:24" ht="12.75" hidden="1" customHeight="1" x14ac:dyDescent="0.45">
      <c r="A3261">
        <v>42</v>
      </c>
      <c r="B3261" t="s">
        <v>42</v>
      </c>
      <c r="C3261" t="s">
        <v>10</v>
      </c>
      <c r="D3261" s="2" t="str">
        <f t="shared" si="98"/>
        <v>Minnesota1998</v>
      </c>
      <c r="F3261">
        <v>5</v>
      </c>
      <c r="G3261">
        <v>6</v>
      </c>
      <c r="H3261" s="2">
        <v>0</v>
      </c>
      <c r="I3261">
        <v>-0.89</v>
      </c>
      <c r="J3261">
        <v>4.01</v>
      </c>
      <c r="K3261">
        <v>3.12</v>
      </c>
      <c r="L3261" s="2">
        <f>_xlfn.RANK.EQ(I3261, INDEX(CFB!$I$2:$I$1048576, MATCH(W3261, CFB!$W$2:$W$1048576, 0)):INDEX(CFB!$I$2:$I$1048576, MATCH(W3261, CFB!$W$2:$W$1048576, 0) + COUNTIF(CFB!$W$2:$W$1048576, W3261) - 1), 0)</f>
        <v>61</v>
      </c>
      <c r="M3261" s="2">
        <f>_xlfn.RANK.EQ(J3261, INDEX(CFB!$J$2:$J$1048576, MATCH(W3261, CFB!$W$2:$W$1048576, 0)):INDEX(CFB!$J$2:$J$1048576, MATCH(W3261, CFB!$W$2:$W$1048576, 0) + COUNTIF(CFB!$W$2:$W$1048576, W3261) - 1))</f>
        <v>28</v>
      </c>
      <c r="N3261" s="2">
        <f>RANK(K3261, INDEX(CFB!$K$2:$K$1048576, MATCH(W3261, CFB!$W$2:$W$1048576, 0)):INDEX(CFB!$K$2:$K$1048576, MATCH(W3261, CFB!$W$2:$W$1048576, 0) + COUNTIF(CFB!$W$2:$W$1048576, W3261) - 1))</f>
        <v>42</v>
      </c>
      <c r="O3261">
        <v>36.83</v>
      </c>
      <c r="P3261">
        <v>8.83</v>
      </c>
      <c r="W3261">
        <v>1998</v>
      </c>
      <c r="X3261">
        <f t="shared" si="99"/>
        <v>0</v>
      </c>
    </row>
    <row r="3262" spans="1:24" ht="12.75" hidden="1" customHeight="1" x14ac:dyDescent="0.45">
      <c r="A3262">
        <v>43</v>
      </c>
      <c r="B3262" t="s">
        <v>28</v>
      </c>
      <c r="C3262" t="s">
        <v>180</v>
      </c>
      <c r="D3262" s="2" t="str">
        <f t="shared" si="98"/>
        <v>Arizona State1998</v>
      </c>
      <c r="F3262">
        <v>5</v>
      </c>
      <c r="G3262">
        <v>6</v>
      </c>
      <c r="H3262" s="2">
        <v>0</v>
      </c>
      <c r="I3262">
        <v>7.58</v>
      </c>
      <c r="J3262">
        <v>-4.6100000000000003</v>
      </c>
      <c r="K3262">
        <v>2.98</v>
      </c>
      <c r="L3262" s="2">
        <f>_xlfn.RANK.EQ(I3262, INDEX(CFB!$I$2:$I$1048576, MATCH(W3262, CFB!$W$2:$W$1048576, 0)):INDEX(CFB!$I$2:$I$1048576, MATCH(W3262, CFB!$W$2:$W$1048576, 0) + COUNTIF(CFB!$W$2:$W$1048576, W3262) - 1), 0)</f>
        <v>19</v>
      </c>
      <c r="M3262" s="2">
        <f>_xlfn.RANK.EQ(J3262, INDEX(CFB!$J$2:$J$1048576, MATCH(W3262, CFB!$W$2:$W$1048576, 0)):INDEX(CFB!$J$2:$J$1048576, MATCH(W3262, CFB!$W$2:$W$1048576, 0) + COUNTIF(CFB!$W$2:$W$1048576, W3262) - 1))</f>
        <v>90</v>
      </c>
      <c r="N3262" s="2">
        <f>RANK(K3262, INDEX(CFB!$K$2:$K$1048576, MATCH(W3262, CFB!$W$2:$W$1048576, 0)):INDEX(CFB!$K$2:$K$1048576, MATCH(W3262, CFB!$W$2:$W$1048576, 0) + COUNTIF(CFB!$W$2:$W$1048576, W3262) - 1))</f>
        <v>43</v>
      </c>
      <c r="O3262">
        <v>45.34</v>
      </c>
      <c r="P3262">
        <v>17.649999999999999</v>
      </c>
      <c r="W3262">
        <v>1998</v>
      </c>
      <c r="X3262">
        <f t="shared" si="99"/>
        <v>0</v>
      </c>
    </row>
    <row r="3263" spans="1:24" ht="12.75" hidden="1" customHeight="1" x14ac:dyDescent="0.45">
      <c r="A3263">
        <v>44</v>
      </c>
      <c r="B3263" t="s">
        <v>82</v>
      </c>
      <c r="C3263" t="s">
        <v>12</v>
      </c>
      <c r="D3263" s="2" t="str">
        <f t="shared" si="98"/>
        <v>UCF1998</v>
      </c>
      <c r="F3263">
        <v>9</v>
      </c>
      <c r="G3263">
        <v>2</v>
      </c>
      <c r="H3263" s="2">
        <v>0</v>
      </c>
      <c r="I3263">
        <v>2.39</v>
      </c>
      <c r="J3263">
        <v>0.56000000000000005</v>
      </c>
      <c r="K3263">
        <v>2.95</v>
      </c>
      <c r="L3263" s="2">
        <f>_xlfn.RANK.EQ(I3263, INDEX(CFB!$I$2:$I$1048576, MATCH(W3263, CFB!$W$2:$W$1048576, 0)):INDEX(CFB!$I$2:$I$1048576, MATCH(W3263, CFB!$W$2:$W$1048576, 0) + COUNTIF(CFB!$W$2:$W$1048576, W3263) - 1), 0)</f>
        <v>41</v>
      </c>
      <c r="M3263" s="2">
        <f>_xlfn.RANK.EQ(J3263, INDEX(CFB!$J$2:$J$1048576, MATCH(W3263, CFB!$W$2:$W$1048576, 0)):INDEX(CFB!$J$2:$J$1048576, MATCH(W3263, CFB!$W$2:$W$1048576, 0) + COUNTIF(CFB!$W$2:$W$1048576, W3263) - 1))</f>
        <v>55</v>
      </c>
      <c r="N3263" s="2">
        <f>RANK(K3263, INDEX(CFB!$K$2:$K$1048576, MATCH(W3263, CFB!$W$2:$W$1048576, 0)):INDEX(CFB!$K$2:$K$1048576, MATCH(W3263, CFB!$W$2:$W$1048576, 0) + COUNTIF(CFB!$W$2:$W$1048576, W3263) - 1))</f>
        <v>44</v>
      </c>
      <c r="O3263">
        <v>40.880000000000003</v>
      </c>
      <c r="P3263">
        <v>13.03</v>
      </c>
      <c r="W3263">
        <v>1998</v>
      </c>
      <c r="X3263">
        <f t="shared" si="99"/>
        <v>0</v>
      </c>
    </row>
    <row r="3264" spans="1:24" ht="12.75" hidden="1" customHeight="1" x14ac:dyDescent="0.45">
      <c r="A3264">
        <v>45</v>
      </c>
      <c r="B3264" t="s">
        <v>61</v>
      </c>
      <c r="C3264" t="s">
        <v>185</v>
      </c>
      <c r="D3264" s="2" t="str">
        <f t="shared" si="98"/>
        <v>Texas Christian1998</v>
      </c>
      <c r="F3264">
        <v>7</v>
      </c>
      <c r="G3264">
        <v>5</v>
      </c>
      <c r="H3264" s="2">
        <v>0</v>
      </c>
      <c r="I3264">
        <v>0.95</v>
      </c>
      <c r="J3264">
        <v>1.1499999999999999</v>
      </c>
      <c r="K3264">
        <v>2.1</v>
      </c>
      <c r="L3264" s="2">
        <f>_xlfn.RANK.EQ(I3264, INDEX(CFB!$I$2:$I$1048576, MATCH(W3264, CFB!$W$2:$W$1048576, 0)):INDEX(CFB!$I$2:$I$1048576, MATCH(W3264, CFB!$W$2:$W$1048576, 0) + COUNTIF(CFB!$W$2:$W$1048576, W3264) - 1), 0)</f>
        <v>51</v>
      </c>
      <c r="M3264" s="2">
        <f>_xlfn.RANK.EQ(J3264, INDEX(CFB!$J$2:$J$1048576, MATCH(W3264, CFB!$W$2:$W$1048576, 0)):INDEX(CFB!$J$2:$J$1048576, MATCH(W3264, CFB!$W$2:$W$1048576, 0) + COUNTIF(CFB!$W$2:$W$1048576, W3264) - 1))</f>
        <v>45</v>
      </c>
      <c r="N3264" s="2">
        <f>RANK(K3264, INDEX(CFB!$K$2:$K$1048576, MATCH(W3264, CFB!$W$2:$W$1048576, 0)):INDEX(CFB!$K$2:$K$1048576, MATCH(W3264, CFB!$W$2:$W$1048576, 0) + COUNTIF(CFB!$W$2:$W$1048576, W3264) - 1))</f>
        <v>45</v>
      </c>
      <c r="O3264">
        <v>36.35</v>
      </c>
      <c r="P3264">
        <v>10.31</v>
      </c>
      <c r="W3264">
        <v>1998</v>
      </c>
      <c r="X3264">
        <f t="shared" si="99"/>
        <v>0</v>
      </c>
    </row>
    <row r="3265" spans="1:24" ht="12.75" hidden="1" customHeight="1" x14ac:dyDescent="0.45">
      <c r="A3265">
        <v>46</v>
      </c>
      <c r="B3265" t="s">
        <v>67</v>
      </c>
      <c r="C3265" t="s">
        <v>157</v>
      </c>
      <c r="D3265" s="2" t="str">
        <f t="shared" si="98"/>
        <v>Auburn1998</v>
      </c>
      <c r="F3265">
        <v>3</v>
      </c>
      <c r="G3265">
        <v>8</v>
      </c>
      <c r="H3265" s="2">
        <v>0</v>
      </c>
      <c r="I3265">
        <v>-5.43</v>
      </c>
      <c r="J3265">
        <v>7.21</v>
      </c>
      <c r="K3265">
        <v>1.78</v>
      </c>
      <c r="L3265" s="2">
        <f>_xlfn.RANK.EQ(I3265, INDEX(CFB!$I$2:$I$1048576, MATCH(W3265, CFB!$W$2:$W$1048576, 0)):INDEX(CFB!$I$2:$I$1048576, MATCH(W3265, CFB!$W$2:$W$1048576, 0) + COUNTIF(CFB!$W$2:$W$1048576, W3265) - 1), 0)</f>
        <v>89</v>
      </c>
      <c r="M3265" s="2">
        <f>_xlfn.RANK.EQ(J3265, INDEX(CFB!$J$2:$J$1048576, MATCH(W3265, CFB!$W$2:$W$1048576, 0)):INDEX(CFB!$J$2:$J$1048576, MATCH(W3265, CFB!$W$2:$W$1048576, 0) + COUNTIF(CFB!$W$2:$W$1048576, W3265) - 1))</f>
        <v>16</v>
      </c>
      <c r="N3265" s="2">
        <f>RANK(K3265, INDEX(CFB!$K$2:$K$1048576, MATCH(W3265, CFB!$W$2:$W$1048576, 0)):INDEX(CFB!$K$2:$K$1048576, MATCH(W3265, CFB!$W$2:$W$1048576, 0) + COUNTIF(CFB!$W$2:$W$1048576, W3265) - 1))</f>
        <v>46</v>
      </c>
      <c r="O3265">
        <v>31.4</v>
      </c>
      <c r="P3265">
        <v>3.65</v>
      </c>
      <c r="W3265">
        <v>1998</v>
      </c>
      <c r="X3265">
        <f t="shared" si="99"/>
        <v>0</v>
      </c>
    </row>
    <row r="3266" spans="1:24" ht="12.75" hidden="1" customHeight="1" x14ac:dyDescent="0.45">
      <c r="A3266">
        <v>47</v>
      </c>
      <c r="B3266" t="s">
        <v>83</v>
      </c>
      <c r="C3266" t="s">
        <v>180</v>
      </c>
      <c r="D3266" s="2" t="str">
        <f t="shared" si="98"/>
        <v>California1998</v>
      </c>
      <c r="F3266">
        <v>5</v>
      </c>
      <c r="G3266">
        <v>6</v>
      </c>
      <c r="H3266" s="2">
        <v>0</v>
      </c>
      <c r="I3266">
        <v>-3.91</v>
      </c>
      <c r="J3266">
        <v>5.59</v>
      </c>
      <c r="K3266">
        <v>1.68</v>
      </c>
      <c r="L3266" s="2">
        <f>_xlfn.RANK.EQ(I3266, INDEX(CFB!$I$2:$I$1048576, MATCH(W3266, CFB!$W$2:$W$1048576, 0)):INDEX(CFB!$I$2:$I$1048576, MATCH(W3266, CFB!$W$2:$W$1048576, 0) + COUNTIF(CFB!$W$2:$W$1048576, W3266) - 1), 0)</f>
        <v>80</v>
      </c>
      <c r="M3266" s="2">
        <f>_xlfn.RANK.EQ(J3266, INDEX(CFB!$J$2:$J$1048576, MATCH(W3266, CFB!$W$2:$W$1048576, 0)):INDEX(CFB!$J$2:$J$1048576, MATCH(W3266, CFB!$W$2:$W$1048576, 0) + COUNTIF(CFB!$W$2:$W$1048576, W3266) - 1))</f>
        <v>22</v>
      </c>
      <c r="N3266" s="2">
        <f>RANK(K3266, INDEX(CFB!$K$2:$K$1048576, MATCH(W3266, CFB!$W$2:$W$1048576, 0)):INDEX(CFB!$K$2:$K$1048576, MATCH(W3266, CFB!$W$2:$W$1048576, 0) + COUNTIF(CFB!$W$2:$W$1048576, W3266) - 1))</f>
        <v>47</v>
      </c>
      <c r="O3266">
        <v>31.55</v>
      </c>
      <c r="P3266">
        <v>7.19</v>
      </c>
      <c r="W3266">
        <v>1998</v>
      </c>
      <c r="X3266">
        <f t="shared" si="99"/>
        <v>0</v>
      </c>
    </row>
    <row r="3267" spans="1:24" ht="12.75" hidden="1" customHeight="1" x14ac:dyDescent="0.45">
      <c r="A3267">
        <v>48</v>
      </c>
      <c r="B3267" t="s">
        <v>54</v>
      </c>
      <c r="C3267" t="s">
        <v>181</v>
      </c>
      <c r="D3267" s="2" t="str">
        <f t="shared" ref="D3267:D3330" si="100">_xlfn.CONCAT(B3267, W3267)</f>
        <v>Oklahoma1998</v>
      </c>
      <c r="F3267">
        <v>5</v>
      </c>
      <c r="G3267">
        <v>6</v>
      </c>
      <c r="H3267" s="2">
        <v>0</v>
      </c>
      <c r="I3267">
        <v>-3.82</v>
      </c>
      <c r="J3267">
        <v>5.44</v>
      </c>
      <c r="K3267">
        <v>1.62</v>
      </c>
      <c r="L3267" s="2">
        <f>_xlfn.RANK.EQ(I3267, INDEX(CFB!$I$2:$I$1048576, MATCH(W3267, CFB!$W$2:$W$1048576, 0)):INDEX(CFB!$I$2:$I$1048576, MATCH(W3267, CFB!$W$2:$W$1048576, 0) + COUNTIF(CFB!$W$2:$W$1048576, W3267) - 1), 0)</f>
        <v>78</v>
      </c>
      <c r="M3267" s="2">
        <f>_xlfn.RANK.EQ(J3267, INDEX(CFB!$J$2:$J$1048576, MATCH(W3267, CFB!$W$2:$W$1048576, 0)):INDEX(CFB!$J$2:$J$1048576, MATCH(W3267, CFB!$W$2:$W$1048576, 0) + COUNTIF(CFB!$W$2:$W$1048576, W3267) - 1))</f>
        <v>23</v>
      </c>
      <c r="N3267" s="2">
        <f>RANK(K3267, INDEX(CFB!$K$2:$K$1048576, MATCH(W3267, CFB!$W$2:$W$1048576, 0)):INDEX(CFB!$K$2:$K$1048576, MATCH(W3267, CFB!$W$2:$W$1048576, 0) + COUNTIF(CFB!$W$2:$W$1048576, W3267) - 1))</f>
        <v>48</v>
      </c>
      <c r="O3267">
        <v>33.619999999999997</v>
      </c>
      <c r="P3267">
        <v>7.36</v>
      </c>
      <c r="W3267">
        <v>1998</v>
      </c>
      <c r="X3267">
        <f t="shared" ref="X3267:X3330" si="101">IF(E3267=1, 1,0)</f>
        <v>0</v>
      </c>
    </row>
    <row r="3268" spans="1:24" ht="12.75" hidden="1" customHeight="1" x14ac:dyDescent="0.45">
      <c r="A3268">
        <v>49</v>
      </c>
      <c r="B3268" t="s">
        <v>75</v>
      </c>
      <c r="C3268" t="s">
        <v>23</v>
      </c>
      <c r="D3268" s="2" t="str">
        <f t="shared" si="100"/>
        <v>North Carolina1998</v>
      </c>
      <c r="F3268">
        <v>7</v>
      </c>
      <c r="G3268">
        <v>5</v>
      </c>
      <c r="H3268" s="2">
        <v>0</v>
      </c>
      <c r="I3268">
        <v>0.84</v>
      </c>
      <c r="J3268">
        <v>0.77</v>
      </c>
      <c r="K3268">
        <v>1.61</v>
      </c>
      <c r="L3268" s="2">
        <f>_xlfn.RANK.EQ(I3268, INDEX(CFB!$I$2:$I$1048576, MATCH(W3268, CFB!$W$2:$W$1048576, 0)):INDEX(CFB!$I$2:$I$1048576, MATCH(W3268, CFB!$W$2:$W$1048576, 0) + COUNTIF(CFB!$W$2:$W$1048576, W3268) - 1), 0)</f>
        <v>53</v>
      </c>
      <c r="M3268" s="2">
        <f>_xlfn.RANK.EQ(J3268, INDEX(CFB!$J$2:$J$1048576, MATCH(W3268, CFB!$W$2:$W$1048576, 0)):INDEX(CFB!$J$2:$J$1048576, MATCH(W3268, CFB!$W$2:$W$1048576, 0) + COUNTIF(CFB!$W$2:$W$1048576, W3268) - 1))</f>
        <v>52</v>
      </c>
      <c r="N3268" s="2">
        <f>RANK(K3268, INDEX(CFB!$K$2:$K$1048576, MATCH(W3268, CFB!$W$2:$W$1048576, 0)):INDEX(CFB!$K$2:$K$1048576, MATCH(W3268, CFB!$W$2:$W$1048576, 0) + COUNTIF(CFB!$W$2:$W$1048576, W3268) - 1))</f>
        <v>49</v>
      </c>
      <c r="O3268">
        <v>36.950000000000003</v>
      </c>
      <c r="P3268">
        <v>11.66</v>
      </c>
      <c r="W3268">
        <v>1998</v>
      </c>
      <c r="X3268">
        <f t="shared" si="101"/>
        <v>0</v>
      </c>
    </row>
    <row r="3269" spans="1:24" ht="12.75" hidden="1" customHeight="1" x14ac:dyDescent="0.45">
      <c r="A3269">
        <v>50</v>
      </c>
      <c r="B3269" t="s">
        <v>119</v>
      </c>
      <c r="C3269" t="s">
        <v>180</v>
      </c>
      <c r="D3269" s="2" t="str">
        <f t="shared" si="100"/>
        <v>Oregon State1998</v>
      </c>
      <c r="F3269">
        <v>5</v>
      </c>
      <c r="G3269">
        <v>6</v>
      </c>
      <c r="H3269" s="2">
        <v>0</v>
      </c>
      <c r="I3269">
        <v>1.07</v>
      </c>
      <c r="J3269">
        <v>0.44</v>
      </c>
      <c r="K3269">
        <v>1.51</v>
      </c>
      <c r="L3269" s="2">
        <f>_xlfn.RANK.EQ(I3269, INDEX(CFB!$I$2:$I$1048576, MATCH(W3269, CFB!$W$2:$W$1048576, 0)):INDEX(CFB!$I$2:$I$1048576, MATCH(W3269, CFB!$W$2:$W$1048576, 0) + COUNTIF(CFB!$W$2:$W$1048576, W3269) - 1), 0)</f>
        <v>50</v>
      </c>
      <c r="M3269" s="2">
        <f>_xlfn.RANK.EQ(J3269, INDEX(CFB!$J$2:$J$1048576, MATCH(W3269, CFB!$W$2:$W$1048576, 0)):INDEX(CFB!$J$2:$J$1048576, MATCH(W3269, CFB!$W$2:$W$1048576, 0) + COUNTIF(CFB!$W$2:$W$1048576, W3269) - 1))</f>
        <v>56</v>
      </c>
      <c r="N3269" s="2">
        <f>RANK(K3269, INDEX(CFB!$K$2:$K$1048576, MATCH(W3269, CFB!$W$2:$W$1048576, 0)):INDEX(CFB!$K$2:$K$1048576, MATCH(W3269, CFB!$W$2:$W$1048576, 0) + COUNTIF(CFB!$W$2:$W$1048576, W3269) - 1))</f>
        <v>50</v>
      </c>
      <c r="O3269">
        <v>39.08</v>
      </c>
      <c r="P3269">
        <v>10.57</v>
      </c>
      <c r="W3269">
        <v>1998</v>
      </c>
      <c r="X3269">
        <f t="shared" si="101"/>
        <v>0</v>
      </c>
    </row>
    <row r="3270" spans="1:24" ht="12.75" hidden="1" customHeight="1" x14ac:dyDescent="0.45">
      <c r="A3270">
        <v>51</v>
      </c>
      <c r="B3270" t="s">
        <v>19</v>
      </c>
      <c r="C3270" t="s">
        <v>157</v>
      </c>
      <c r="D3270" s="2" t="str">
        <f t="shared" si="100"/>
        <v>Ole Miss1998</v>
      </c>
      <c r="F3270">
        <v>7</v>
      </c>
      <c r="G3270">
        <v>5</v>
      </c>
      <c r="H3270" s="2">
        <v>0</v>
      </c>
      <c r="I3270">
        <v>1.17</v>
      </c>
      <c r="J3270">
        <v>0.28999999999999998</v>
      </c>
      <c r="K3270">
        <v>1.46</v>
      </c>
      <c r="L3270" s="2">
        <f>_xlfn.RANK.EQ(I3270, INDEX(CFB!$I$2:$I$1048576, MATCH(W3270, CFB!$W$2:$W$1048576, 0)):INDEX(CFB!$I$2:$I$1048576, MATCH(W3270, CFB!$W$2:$W$1048576, 0) + COUNTIF(CFB!$W$2:$W$1048576, W3270) - 1), 0)</f>
        <v>49</v>
      </c>
      <c r="M3270" s="2">
        <f>_xlfn.RANK.EQ(J3270, INDEX(CFB!$J$2:$J$1048576, MATCH(W3270, CFB!$W$2:$W$1048576, 0)):INDEX(CFB!$J$2:$J$1048576, MATCH(W3270, CFB!$W$2:$W$1048576, 0) + COUNTIF(CFB!$W$2:$W$1048576, W3270) - 1))</f>
        <v>57</v>
      </c>
      <c r="N3270" s="2">
        <f>RANK(K3270, INDEX(CFB!$K$2:$K$1048576, MATCH(W3270, CFB!$W$2:$W$1048576, 0)):INDEX(CFB!$K$2:$K$1048576, MATCH(W3270, CFB!$W$2:$W$1048576, 0) + COUNTIF(CFB!$W$2:$W$1048576, W3270) - 1))</f>
        <v>51</v>
      </c>
      <c r="O3270">
        <v>37.15</v>
      </c>
      <c r="P3270">
        <v>13.09</v>
      </c>
      <c r="W3270">
        <v>1998</v>
      </c>
      <c r="X3270">
        <f t="shared" si="101"/>
        <v>0</v>
      </c>
    </row>
    <row r="3271" spans="1:24" ht="12.75" hidden="1" customHeight="1" x14ac:dyDescent="0.45">
      <c r="A3271">
        <v>52</v>
      </c>
      <c r="B3271" t="s">
        <v>86</v>
      </c>
      <c r="C3271" t="s">
        <v>162</v>
      </c>
      <c r="D3271" s="2" t="str">
        <f t="shared" si="100"/>
        <v>Miami (OH)1998</v>
      </c>
      <c r="F3271">
        <v>10</v>
      </c>
      <c r="G3271">
        <v>1</v>
      </c>
      <c r="H3271" s="2">
        <v>0</v>
      </c>
      <c r="I3271">
        <v>-4.2699999999999996</v>
      </c>
      <c r="J3271">
        <v>5.66</v>
      </c>
      <c r="K3271">
        <v>1.39</v>
      </c>
      <c r="L3271" s="2">
        <f>_xlfn.RANK.EQ(I3271, INDEX(CFB!$I$2:$I$1048576, MATCH(W3271, CFB!$W$2:$W$1048576, 0)):INDEX(CFB!$I$2:$I$1048576, MATCH(W3271, CFB!$W$2:$W$1048576, 0) + COUNTIF(CFB!$W$2:$W$1048576, W3271) - 1), 0)</f>
        <v>84</v>
      </c>
      <c r="M3271" s="2">
        <f>_xlfn.RANK.EQ(J3271, INDEX(CFB!$J$2:$J$1048576, MATCH(W3271, CFB!$W$2:$W$1048576, 0)):INDEX(CFB!$J$2:$J$1048576, MATCH(W3271, CFB!$W$2:$W$1048576, 0) + COUNTIF(CFB!$W$2:$W$1048576, W3271) - 1))</f>
        <v>21</v>
      </c>
      <c r="N3271" s="2">
        <f>RANK(K3271, INDEX(CFB!$K$2:$K$1048576, MATCH(W3271, CFB!$W$2:$W$1048576, 0)):INDEX(CFB!$K$2:$K$1048576, MATCH(W3271, CFB!$W$2:$W$1048576, 0) + COUNTIF(CFB!$W$2:$W$1048576, W3271) - 1))</f>
        <v>52</v>
      </c>
      <c r="O3271">
        <v>32.9</v>
      </c>
      <c r="P3271">
        <v>9.5399999999999991</v>
      </c>
      <c r="W3271">
        <v>1998</v>
      </c>
      <c r="X3271">
        <f t="shared" si="101"/>
        <v>0</v>
      </c>
    </row>
    <row r="3272" spans="1:24" ht="12.75" hidden="1" customHeight="1" x14ac:dyDescent="0.45">
      <c r="A3272">
        <v>53</v>
      </c>
      <c r="B3272" t="s">
        <v>138</v>
      </c>
      <c r="C3272" t="s">
        <v>185</v>
      </c>
      <c r="D3272" s="2" t="str">
        <f t="shared" si="100"/>
        <v>Wyoming1998</v>
      </c>
      <c r="F3272">
        <v>8</v>
      </c>
      <c r="G3272">
        <v>3</v>
      </c>
      <c r="H3272" s="2">
        <v>0</v>
      </c>
      <c r="I3272">
        <v>-3.59</v>
      </c>
      <c r="J3272">
        <v>4.8499999999999996</v>
      </c>
      <c r="K3272">
        <v>1.26</v>
      </c>
      <c r="L3272" s="2">
        <f>_xlfn.RANK.EQ(I3272, INDEX(CFB!$I$2:$I$1048576, MATCH(W3272, CFB!$W$2:$W$1048576, 0)):INDEX(CFB!$I$2:$I$1048576, MATCH(W3272, CFB!$W$2:$W$1048576, 0) + COUNTIF(CFB!$W$2:$W$1048576, W3272) - 1), 0)</f>
        <v>76</v>
      </c>
      <c r="M3272" s="2">
        <f>_xlfn.RANK.EQ(J3272, INDEX(CFB!$J$2:$J$1048576, MATCH(W3272, CFB!$W$2:$W$1048576, 0)):INDEX(CFB!$J$2:$J$1048576, MATCH(W3272, CFB!$W$2:$W$1048576, 0) + COUNTIF(CFB!$W$2:$W$1048576, W3272) - 1))</f>
        <v>25</v>
      </c>
      <c r="N3272" s="2">
        <f>RANK(K3272, INDEX(CFB!$K$2:$K$1048576, MATCH(W3272, CFB!$W$2:$W$1048576, 0)):INDEX(CFB!$K$2:$K$1048576, MATCH(W3272, CFB!$W$2:$W$1048576, 0) + COUNTIF(CFB!$W$2:$W$1048576, W3272) - 1))</f>
        <v>53</v>
      </c>
      <c r="O3272">
        <v>31.76</v>
      </c>
      <c r="P3272">
        <v>8.4</v>
      </c>
      <c r="W3272">
        <v>1998</v>
      </c>
      <c r="X3272">
        <f t="shared" si="101"/>
        <v>0</v>
      </c>
    </row>
    <row r="3273" spans="1:24" ht="12.75" hidden="1" customHeight="1" x14ac:dyDescent="0.45">
      <c r="A3273">
        <v>54</v>
      </c>
      <c r="B3273" t="s">
        <v>21</v>
      </c>
      <c r="C3273" t="s">
        <v>10</v>
      </c>
      <c r="D3273" s="2" t="str">
        <f t="shared" si="100"/>
        <v>Indiana1998</v>
      </c>
      <c r="F3273">
        <v>4</v>
      </c>
      <c r="G3273">
        <v>7</v>
      </c>
      <c r="H3273" s="2">
        <v>0</v>
      </c>
      <c r="I3273">
        <v>-0.99</v>
      </c>
      <c r="J3273">
        <v>1.77</v>
      </c>
      <c r="K3273">
        <v>0.78</v>
      </c>
      <c r="L3273" s="2">
        <f>_xlfn.RANK.EQ(I3273, INDEX(CFB!$I$2:$I$1048576, MATCH(W3273, CFB!$W$2:$W$1048576, 0)):INDEX(CFB!$I$2:$I$1048576, MATCH(W3273, CFB!$W$2:$W$1048576, 0) + COUNTIF(CFB!$W$2:$W$1048576, W3273) - 1), 0)</f>
        <v>62</v>
      </c>
      <c r="M3273" s="2">
        <f>_xlfn.RANK.EQ(J3273, INDEX(CFB!$J$2:$J$1048576, MATCH(W3273, CFB!$W$2:$W$1048576, 0)):INDEX(CFB!$J$2:$J$1048576, MATCH(W3273, CFB!$W$2:$W$1048576, 0) + COUNTIF(CFB!$W$2:$W$1048576, W3273) - 1))</f>
        <v>41</v>
      </c>
      <c r="N3273" s="2">
        <f>RANK(K3273, INDEX(CFB!$K$2:$K$1048576, MATCH(W3273, CFB!$W$2:$W$1048576, 0)):INDEX(CFB!$K$2:$K$1048576, MATCH(W3273, CFB!$W$2:$W$1048576, 0) + COUNTIF(CFB!$W$2:$W$1048576, W3273) - 1))</f>
        <v>54</v>
      </c>
      <c r="O3273">
        <v>35.69</v>
      </c>
      <c r="P3273">
        <v>12.17</v>
      </c>
      <c r="W3273">
        <v>1998</v>
      </c>
      <c r="X3273">
        <f t="shared" si="101"/>
        <v>0</v>
      </c>
    </row>
    <row r="3274" spans="1:24" ht="12.75" hidden="1" customHeight="1" x14ac:dyDescent="0.45">
      <c r="A3274">
        <v>55</v>
      </c>
      <c r="B3274" t="s">
        <v>84</v>
      </c>
      <c r="C3274" t="s">
        <v>186</v>
      </c>
      <c r="D3274" s="2" t="str">
        <f t="shared" si="100"/>
        <v>Utah1998</v>
      </c>
      <c r="F3274">
        <v>7</v>
      </c>
      <c r="G3274">
        <v>4</v>
      </c>
      <c r="H3274" s="2">
        <v>0</v>
      </c>
      <c r="I3274">
        <v>1.23</v>
      </c>
      <c r="J3274">
        <v>-0.65</v>
      </c>
      <c r="K3274">
        <v>0.57999999999999996</v>
      </c>
      <c r="L3274" s="2">
        <f>_xlfn.RANK.EQ(I3274, INDEX(CFB!$I$2:$I$1048576, MATCH(W3274, CFB!$W$2:$W$1048576, 0)):INDEX(CFB!$I$2:$I$1048576, MATCH(W3274, CFB!$W$2:$W$1048576, 0) + COUNTIF(CFB!$W$2:$W$1048576, W3274) - 1), 0)</f>
        <v>47</v>
      </c>
      <c r="M3274" s="2">
        <f>_xlfn.RANK.EQ(J3274, INDEX(CFB!$J$2:$J$1048576, MATCH(W3274, CFB!$W$2:$W$1048576, 0)):INDEX(CFB!$J$2:$J$1048576, MATCH(W3274, CFB!$W$2:$W$1048576, 0) + COUNTIF(CFB!$W$2:$W$1048576, W3274) - 1))</f>
        <v>61</v>
      </c>
      <c r="N3274" s="2">
        <f>RANK(K3274, INDEX(CFB!$K$2:$K$1048576, MATCH(W3274, CFB!$W$2:$W$1048576, 0)):INDEX(CFB!$K$2:$K$1048576, MATCH(W3274, CFB!$W$2:$W$1048576, 0) + COUNTIF(CFB!$W$2:$W$1048576, W3274) - 1))</f>
        <v>55</v>
      </c>
      <c r="O3274">
        <v>38.57</v>
      </c>
      <c r="P3274">
        <v>12.83</v>
      </c>
      <c r="W3274">
        <v>1998</v>
      </c>
      <c r="X3274">
        <f t="shared" si="101"/>
        <v>0</v>
      </c>
    </row>
    <row r="3275" spans="1:24" ht="12.75" hidden="1" customHeight="1" x14ac:dyDescent="0.45">
      <c r="A3275">
        <v>56</v>
      </c>
      <c r="B3275" t="s">
        <v>129</v>
      </c>
      <c r="C3275" t="s">
        <v>185</v>
      </c>
      <c r="D3275" s="2" t="str">
        <f t="shared" si="100"/>
        <v>Rice1998</v>
      </c>
      <c r="F3275">
        <v>5</v>
      </c>
      <c r="G3275">
        <v>6</v>
      </c>
      <c r="H3275" s="2">
        <v>0</v>
      </c>
      <c r="I3275">
        <v>-1.24</v>
      </c>
      <c r="J3275">
        <v>1.77</v>
      </c>
      <c r="K3275">
        <v>0.53</v>
      </c>
      <c r="L3275" s="2">
        <f>_xlfn.RANK.EQ(I3275, INDEX(CFB!$I$2:$I$1048576, MATCH(W3275, CFB!$W$2:$W$1048576, 0)):INDEX(CFB!$I$2:$I$1048576, MATCH(W3275, CFB!$W$2:$W$1048576, 0) + COUNTIF(CFB!$W$2:$W$1048576, W3275) - 1), 0)</f>
        <v>64</v>
      </c>
      <c r="M3275" s="2">
        <f>_xlfn.RANK.EQ(J3275, INDEX(CFB!$J$2:$J$1048576, MATCH(W3275, CFB!$W$2:$W$1048576, 0)):INDEX(CFB!$J$2:$J$1048576, MATCH(W3275, CFB!$W$2:$W$1048576, 0) + COUNTIF(CFB!$W$2:$W$1048576, W3275) - 1))</f>
        <v>41</v>
      </c>
      <c r="N3275" s="2">
        <f>RANK(K3275, INDEX(CFB!$K$2:$K$1048576, MATCH(W3275, CFB!$W$2:$W$1048576, 0)):INDEX(CFB!$K$2:$K$1048576, MATCH(W3275, CFB!$W$2:$W$1048576, 0) + COUNTIF(CFB!$W$2:$W$1048576, W3275) - 1))</f>
        <v>56</v>
      </c>
      <c r="O3275">
        <v>34.36</v>
      </c>
      <c r="P3275">
        <v>10.97</v>
      </c>
      <c r="W3275">
        <v>1998</v>
      </c>
      <c r="X3275">
        <f t="shared" si="101"/>
        <v>0</v>
      </c>
    </row>
    <row r="3276" spans="1:24" ht="12.75" hidden="1" customHeight="1" x14ac:dyDescent="0.45">
      <c r="A3276">
        <v>57</v>
      </c>
      <c r="B3276" t="s">
        <v>146</v>
      </c>
      <c r="C3276" t="s">
        <v>186</v>
      </c>
      <c r="D3276" s="2" t="str">
        <f t="shared" si="100"/>
        <v>San Diego State1998</v>
      </c>
      <c r="F3276">
        <v>7</v>
      </c>
      <c r="G3276">
        <v>5</v>
      </c>
      <c r="H3276" s="2">
        <v>0</v>
      </c>
      <c r="I3276">
        <v>-2.86</v>
      </c>
      <c r="J3276">
        <v>3.28</v>
      </c>
      <c r="K3276">
        <v>0.42</v>
      </c>
      <c r="L3276" s="2">
        <f>_xlfn.RANK.EQ(I3276, INDEX(CFB!$I$2:$I$1048576, MATCH(W3276, CFB!$W$2:$W$1048576, 0)):INDEX(CFB!$I$2:$I$1048576, MATCH(W3276, CFB!$W$2:$W$1048576, 0) + COUNTIF(CFB!$W$2:$W$1048576, W3276) - 1), 0)</f>
        <v>70</v>
      </c>
      <c r="M3276" s="2">
        <f>_xlfn.RANK.EQ(J3276, INDEX(CFB!$J$2:$J$1048576, MATCH(W3276, CFB!$W$2:$W$1048576, 0)):INDEX(CFB!$J$2:$J$1048576, MATCH(W3276, CFB!$W$2:$W$1048576, 0) + COUNTIF(CFB!$W$2:$W$1048576, W3276) - 1))</f>
        <v>34</v>
      </c>
      <c r="N3276" s="2">
        <f>RANK(K3276, INDEX(CFB!$K$2:$K$1048576, MATCH(W3276, CFB!$W$2:$W$1048576, 0)):INDEX(CFB!$K$2:$K$1048576, MATCH(W3276, CFB!$W$2:$W$1048576, 0) + COUNTIF(CFB!$W$2:$W$1048576, W3276) - 1))</f>
        <v>57</v>
      </c>
      <c r="O3276">
        <v>32.74</v>
      </c>
      <c r="P3276">
        <v>9.8800000000000008</v>
      </c>
      <c r="W3276">
        <v>1998</v>
      </c>
      <c r="X3276">
        <f t="shared" si="101"/>
        <v>0</v>
      </c>
    </row>
    <row r="3277" spans="1:24" ht="12.75" hidden="1" customHeight="1" x14ac:dyDescent="0.45">
      <c r="A3277">
        <v>58</v>
      </c>
      <c r="B3277" t="s">
        <v>62</v>
      </c>
      <c r="C3277" t="s">
        <v>162</v>
      </c>
      <c r="D3277" s="2" t="str">
        <f t="shared" si="100"/>
        <v>Marshall1998</v>
      </c>
      <c r="F3277">
        <v>12</v>
      </c>
      <c r="G3277">
        <v>1</v>
      </c>
      <c r="H3277" s="2">
        <v>0</v>
      </c>
      <c r="I3277">
        <v>0.08</v>
      </c>
      <c r="J3277">
        <v>-0.12</v>
      </c>
      <c r="K3277">
        <v>-0.04</v>
      </c>
      <c r="L3277" s="2">
        <f>_xlfn.RANK.EQ(I3277, INDEX(CFB!$I$2:$I$1048576, MATCH(W3277, CFB!$W$2:$W$1048576, 0)):INDEX(CFB!$I$2:$I$1048576, MATCH(W3277, CFB!$W$2:$W$1048576, 0) + COUNTIF(CFB!$W$2:$W$1048576, W3277) - 1), 0)</f>
        <v>55</v>
      </c>
      <c r="M3277" s="2">
        <f>_xlfn.RANK.EQ(J3277, INDEX(CFB!$J$2:$J$1048576, MATCH(W3277, CFB!$W$2:$W$1048576, 0)):INDEX(CFB!$J$2:$J$1048576, MATCH(W3277, CFB!$W$2:$W$1048576, 0) + COUNTIF(CFB!$W$2:$W$1048576, W3277) - 1))</f>
        <v>58</v>
      </c>
      <c r="N3277" s="2">
        <f>RANK(K3277, INDEX(CFB!$K$2:$K$1048576, MATCH(W3277, CFB!$W$2:$W$1048576, 0)):INDEX(CFB!$K$2:$K$1048576, MATCH(W3277, CFB!$W$2:$W$1048576, 0) + COUNTIF(CFB!$W$2:$W$1048576, W3277) - 1))</f>
        <v>58</v>
      </c>
      <c r="O3277">
        <v>34.32</v>
      </c>
      <c r="P3277">
        <v>15.03</v>
      </c>
      <c r="W3277">
        <v>1998</v>
      </c>
      <c r="X3277">
        <f t="shared" si="101"/>
        <v>0</v>
      </c>
    </row>
    <row r="3278" spans="1:24" ht="12.75" hidden="1" customHeight="1" x14ac:dyDescent="0.45">
      <c r="A3278">
        <v>59</v>
      </c>
      <c r="B3278" t="s">
        <v>25</v>
      </c>
      <c r="C3278" t="s">
        <v>100</v>
      </c>
      <c r="D3278" s="2" t="str">
        <f t="shared" si="100"/>
        <v>Louisville1998</v>
      </c>
      <c r="F3278">
        <v>7</v>
      </c>
      <c r="G3278">
        <v>5</v>
      </c>
      <c r="H3278" s="2">
        <v>0</v>
      </c>
      <c r="I3278">
        <v>10.49</v>
      </c>
      <c r="J3278">
        <v>-10.76</v>
      </c>
      <c r="K3278">
        <v>-0.28000000000000003</v>
      </c>
      <c r="L3278" s="2">
        <f>_xlfn.RANK.EQ(I3278, INDEX(CFB!$I$2:$I$1048576, MATCH(W3278, CFB!$W$2:$W$1048576, 0)):INDEX(CFB!$I$2:$I$1048576, MATCH(W3278, CFB!$W$2:$W$1048576, 0) + COUNTIF(CFB!$W$2:$W$1048576, W3278) - 1), 0)</f>
        <v>9</v>
      </c>
      <c r="M3278" s="2">
        <f>_xlfn.RANK.EQ(J3278, INDEX(CFB!$J$2:$J$1048576, MATCH(W3278, CFB!$W$2:$W$1048576, 0)):INDEX(CFB!$J$2:$J$1048576, MATCH(W3278, CFB!$W$2:$W$1048576, 0) + COUNTIF(CFB!$W$2:$W$1048576, W3278) - 1))</f>
        <v>109</v>
      </c>
      <c r="N3278" s="2">
        <f>RANK(K3278, INDEX(CFB!$K$2:$K$1048576, MATCH(W3278, CFB!$W$2:$W$1048576, 0)):INDEX(CFB!$K$2:$K$1048576, MATCH(W3278, CFB!$W$2:$W$1048576, 0) + COUNTIF(CFB!$W$2:$W$1048576, W3278) - 1))</f>
        <v>59</v>
      </c>
      <c r="O3278">
        <v>48.27</v>
      </c>
      <c r="P3278">
        <v>25.46</v>
      </c>
      <c r="W3278">
        <v>1998</v>
      </c>
      <c r="X3278">
        <f t="shared" si="101"/>
        <v>0</v>
      </c>
    </row>
    <row r="3279" spans="1:24" ht="12.75" hidden="1" customHeight="1" x14ac:dyDescent="0.45">
      <c r="A3279">
        <v>60</v>
      </c>
      <c r="B3279" t="s">
        <v>137</v>
      </c>
      <c r="C3279" t="s">
        <v>12</v>
      </c>
      <c r="D3279" s="2" t="str">
        <f t="shared" si="100"/>
        <v>Louisiana Tech1998</v>
      </c>
      <c r="F3279">
        <v>6</v>
      </c>
      <c r="G3279">
        <v>6</v>
      </c>
      <c r="H3279" s="2">
        <v>0</v>
      </c>
      <c r="I3279">
        <v>8.92</v>
      </c>
      <c r="J3279">
        <v>-9.6300000000000008</v>
      </c>
      <c r="K3279">
        <v>-0.7</v>
      </c>
      <c r="L3279" s="2">
        <f>_xlfn.RANK.EQ(I3279, INDEX(CFB!$I$2:$I$1048576, MATCH(W3279, CFB!$W$2:$W$1048576, 0)):INDEX(CFB!$I$2:$I$1048576, MATCH(W3279, CFB!$W$2:$W$1048576, 0) + COUNTIF(CFB!$W$2:$W$1048576, W3279) - 1), 0)</f>
        <v>12</v>
      </c>
      <c r="M3279" s="2">
        <f>_xlfn.RANK.EQ(J3279, INDEX(CFB!$J$2:$J$1048576, MATCH(W3279, CFB!$W$2:$W$1048576, 0)):INDEX(CFB!$J$2:$J$1048576, MATCH(W3279, CFB!$W$2:$W$1048576, 0) + COUNTIF(CFB!$W$2:$W$1048576, W3279) - 1))</f>
        <v>105</v>
      </c>
      <c r="N3279" s="2">
        <f>RANK(K3279, INDEX(CFB!$K$2:$K$1048576, MATCH(W3279, CFB!$W$2:$W$1048576, 0)):INDEX(CFB!$K$2:$K$1048576, MATCH(W3279, CFB!$W$2:$W$1048576, 0) + COUNTIF(CFB!$W$2:$W$1048576, W3279) - 1))</f>
        <v>60</v>
      </c>
      <c r="O3279">
        <v>52.28</v>
      </c>
      <c r="P3279">
        <v>24.94</v>
      </c>
      <c r="W3279">
        <v>1998</v>
      </c>
      <c r="X3279">
        <f t="shared" si="101"/>
        <v>0</v>
      </c>
    </row>
    <row r="3280" spans="1:24" ht="12.75" hidden="1" customHeight="1" x14ac:dyDescent="0.45">
      <c r="A3280">
        <v>61</v>
      </c>
      <c r="B3280" t="s">
        <v>55</v>
      </c>
      <c r="C3280" t="s">
        <v>182</v>
      </c>
      <c r="D3280" s="2" t="str">
        <f t="shared" si="100"/>
        <v>Kansas1998</v>
      </c>
      <c r="F3280">
        <v>4</v>
      </c>
      <c r="G3280">
        <v>7</v>
      </c>
      <c r="H3280" s="2">
        <v>0</v>
      </c>
      <c r="I3280">
        <v>2.72</v>
      </c>
      <c r="J3280">
        <v>-3.46</v>
      </c>
      <c r="K3280">
        <v>-0.74</v>
      </c>
      <c r="L3280" s="2">
        <f>_xlfn.RANK.EQ(I3280, INDEX(CFB!$I$2:$I$1048576, MATCH(W3280, CFB!$W$2:$W$1048576, 0)):INDEX(CFB!$I$2:$I$1048576, MATCH(W3280, CFB!$W$2:$W$1048576, 0) + COUNTIF(CFB!$W$2:$W$1048576, W3280) - 1), 0)</f>
        <v>40</v>
      </c>
      <c r="M3280" s="2">
        <f>_xlfn.RANK.EQ(J3280, INDEX(CFB!$J$2:$J$1048576, MATCH(W3280, CFB!$W$2:$W$1048576, 0)):INDEX(CFB!$J$2:$J$1048576, MATCH(W3280, CFB!$W$2:$W$1048576, 0) + COUNTIF(CFB!$W$2:$W$1048576, W3280) - 1))</f>
        <v>78</v>
      </c>
      <c r="N3280" s="2">
        <f>RANK(K3280, INDEX(CFB!$K$2:$K$1048576, MATCH(W3280, CFB!$W$2:$W$1048576, 0)):INDEX(CFB!$K$2:$K$1048576, MATCH(W3280, CFB!$W$2:$W$1048576, 0) + COUNTIF(CFB!$W$2:$W$1048576, W3280) - 1))</f>
        <v>61</v>
      </c>
      <c r="O3280">
        <v>41.94</v>
      </c>
      <c r="P3280">
        <v>17.440000000000001</v>
      </c>
      <c r="W3280">
        <v>1998</v>
      </c>
      <c r="X3280">
        <f t="shared" si="101"/>
        <v>0</v>
      </c>
    </row>
    <row r="3281" spans="1:24" ht="12.75" hidden="1" customHeight="1" x14ac:dyDescent="0.45">
      <c r="A3281">
        <v>62</v>
      </c>
      <c r="B3281" t="s">
        <v>111</v>
      </c>
      <c r="C3281" t="s">
        <v>186</v>
      </c>
      <c r="D3281" s="2" t="str">
        <f t="shared" si="100"/>
        <v>Fresno State1998</v>
      </c>
      <c r="F3281">
        <v>5</v>
      </c>
      <c r="G3281">
        <v>6</v>
      </c>
      <c r="H3281" s="2">
        <v>0</v>
      </c>
      <c r="I3281">
        <v>-3.22</v>
      </c>
      <c r="J3281">
        <v>2.13</v>
      </c>
      <c r="K3281">
        <v>-1.0900000000000001</v>
      </c>
      <c r="L3281" s="2">
        <f>_xlfn.RANK.EQ(I3281, INDEX(CFB!$I$2:$I$1048576, MATCH(W3281, CFB!$W$2:$W$1048576, 0)):INDEX(CFB!$I$2:$I$1048576, MATCH(W3281, CFB!$W$2:$W$1048576, 0) + COUNTIF(CFB!$W$2:$W$1048576, W3281) - 1), 0)</f>
        <v>74</v>
      </c>
      <c r="M3281" s="2">
        <f>_xlfn.RANK.EQ(J3281, INDEX(CFB!$J$2:$J$1048576, MATCH(W3281, CFB!$W$2:$W$1048576, 0)):INDEX(CFB!$J$2:$J$1048576, MATCH(W3281, CFB!$W$2:$W$1048576, 0) + COUNTIF(CFB!$W$2:$W$1048576, W3281) - 1))</f>
        <v>38</v>
      </c>
      <c r="N3281" s="2">
        <f>RANK(K3281, INDEX(CFB!$K$2:$K$1048576, MATCH(W3281, CFB!$W$2:$W$1048576, 0)):INDEX(CFB!$K$2:$K$1048576, MATCH(W3281, CFB!$W$2:$W$1048576, 0) + COUNTIF(CFB!$W$2:$W$1048576, W3281) - 1))</f>
        <v>62</v>
      </c>
      <c r="O3281">
        <v>34.409999999999997</v>
      </c>
      <c r="P3281">
        <v>10.7</v>
      </c>
      <c r="W3281">
        <v>1998</v>
      </c>
      <c r="X3281">
        <f t="shared" si="101"/>
        <v>0</v>
      </c>
    </row>
    <row r="3282" spans="1:24" ht="12.75" hidden="1" customHeight="1" x14ac:dyDescent="0.45">
      <c r="A3282">
        <v>63</v>
      </c>
      <c r="B3282" t="s">
        <v>57</v>
      </c>
      <c r="C3282" t="s">
        <v>179</v>
      </c>
      <c r="D3282" s="2" t="str">
        <f t="shared" si="100"/>
        <v>Boston College1998</v>
      </c>
      <c r="F3282">
        <v>4</v>
      </c>
      <c r="G3282">
        <v>7</v>
      </c>
      <c r="H3282" s="2">
        <v>0</v>
      </c>
      <c r="I3282">
        <v>-0.53</v>
      </c>
      <c r="J3282">
        <v>-1.2</v>
      </c>
      <c r="K3282">
        <v>-1.73</v>
      </c>
      <c r="L3282" s="2">
        <f>_xlfn.RANK.EQ(I3282, INDEX(CFB!$I$2:$I$1048576, MATCH(W3282, CFB!$W$2:$W$1048576, 0)):INDEX(CFB!$I$2:$I$1048576, MATCH(W3282, CFB!$W$2:$W$1048576, 0) + COUNTIF(CFB!$W$2:$W$1048576, W3282) - 1), 0)</f>
        <v>58</v>
      </c>
      <c r="M3282" s="2">
        <f>_xlfn.RANK.EQ(J3282, INDEX(CFB!$J$2:$J$1048576, MATCH(W3282, CFB!$W$2:$W$1048576, 0)):INDEX(CFB!$J$2:$J$1048576, MATCH(W3282, CFB!$W$2:$W$1048576, 0) + COUNTIF(CFB!$W$2:$W$1048576, W3282) - 1))</f>
        <v>65</v>
      </c>
      <c r="N3282" s="2">
        <f>RANK(K3282, INDEX(CFB!$K$2:$K$1048576, MATCH(W3282, CFB!$W$2:$W$1048576, 0)):INDEX(CFB!$K$2:$K$1048576, MATCH(W3282, CFB!$W$2:$W$1048576, 0) + COUNTIF(CFB!$W$2:$W$1048576, W3282) - 1))</f>
        <v>63</v>
      </c>
      <c r="O3282">
        <v>36</v>
      </c>
      <c r="P3282">
        <v>12.51</v>
      </c>
      <c r="W3282">
        <v>1998</v>
      </c>
      <c r="X3282">
        <f t="shared" si="101"/>
        <v>0</v>
      </c>
    </row>
    <row r="3283" spans="1:24" ht="12.75" hidden="1" customHeight="1" x14ac:dyDescent="0.45">
      <c r="A3283">
        <v>64</v>
      </c>
      <c r="B3283" t="s">
        <v>26</v>
      </c>
      <c r="C3283" t="s">
        <v>23</v>
      </c>
      <c r="D3283" s="2" t="str">
        <f t="shared" si="100"/>
        <v>Clemson1998</v>
      </c>
      <c r="F3283">
        <v>3</v>
      </c>
      <c r="G3283">
        <v>8</v>
      </c>
      <c r="H3283" s="2">
        <v>0</v>
      </c>
      <c r="I3283">
        <v>-4.75</v>
      </c>
      <c r="J3283">
        <v>2.8</v>
      </c>
      <c r="K3283">
        <v>-1.95</v>
      </c>
      <c r="L3283" s="2">
        <f>_xlfn.RANK.EQ(I3283, INDEX(CFB!$I$2:$I$1048576, MATCH(W3283, CFB!$W$2:$W$1048576, 0)):INDEX(CFB!$I$2:$I$1048576, MATCH(W3283, CFB!$W$2:$W$1048576, 0) + COUNTIF(CFB!$W$2:$W$1048576, W3283) - 1), 0)</f>
        <v>85</v>
      </c>
      <c r="M3283" s="2">
        <f>_xlfn.RANK.EQ(J3283, INDEX(CFB!$J$2:$J$1048576, MATCH(W3283, CFB!$W$2:$W$1048576, 0)):INDEX(CFB!$J$2:$J$1048576, MATCH(W3283, CFB!$W$2:$W$1048576, 0) + COUNTIF(CFB!$W$2:$W$1048576, W3283) - 1))</f>
        <v>35</v>
      </c>
      <c r="N3283" s="2">
        <f>RANK(K3283, INDEX(CFB!$K$2:$K$1048576, MATCH(W3283, CFB!$W$2:$W$1048576, 0)):INDEX(CFB!$K$2:$K$1048576, MATCH(W3283, CFB!$W$2:$W$1048576, 0) + COUNTIF(CFB!$W$2:$W$1048576, W3283) - 1))</f>
        <v>64</v>
      </c>
      <c r="O3283">
        <v>32.76</v>
      </c>
      <c r="P3283">
        <v>12.2</v>
      </c>
      <c r="W3283">
        <v>1998</v>
      </c>
      <c r="X3283">
        <f t="shared" si="101"/>
        <v>0</v>
      </c>
    </row>
    <row r="3284" spans="1:24" ht="12.75" hidden="1" customHeight="1" x14ac:dyDescent="0.45">
      <c r="A3284">
        <v>65</v>
      </c>
      <c r="B3284" t="s">
        <v>45</v>
      </c>
      <c r="C3284" t="s">
        <v>181</v>
      </c>
      <c r="D3284" s="2" t="str">
        <f t="shared" si="100"/>
        <v>Baylor1998</v>
      </c>
      <c r="F3284">
        <v>2</v>
      </c>
      <c r="G3284">
        <v>9</v>
      </c>
      <c r="H3284" s="2">
        <v>0</v>
      </c>
      <c r="I3284">
        <v>-3.05</v>
      </c>
      <c r="J3284">
        <v>0.6</v>
      </c>
      <c r="K3284">
        <v>-2.4500000000000002</v>
      </c>
      <c r="L3284" s="2">
        <f>_xlfn.RANK.EQ(I3284, INDEX(CFB!$I$2:$I$1048576, MATCH(W3284, CFB!$W$2:$W$1048576, 0)):INDEX(CFB!$I$2:$I$1048576, MATCH(W3284, CFB!$W$2:$W$1048576, 0) + COUNTIF(CFB!$W$2:$W$1048576, W3284) - 1), 0)</f>
        <v>72</v>
      </c>
      <c r="M3284" s="2">
        <f>_xlfn.RANK.EQ(J3284, INDEX(CFB!$J$2:$J$1048576, MATCH(W3284, CFB!$W$2:$W$1048576, 0)):INDEX(CFB!$J$2:$J$1048576, MATCH(W3284, CFB!$W$2:$W$1048576, 0) + COUNTIF(CFB!$W$2:$W$1048576, W3284) - 1))</f>
        <v>54</v>
      </c>
      <c r="N3284" s="2">
        <f>RANK(K3284, INDEX(CFB!$K$2:$K$1048576, MATCH(W3284, CFB!$W$2:$W$1048576, 0)):INDEX(CFB!$K$2:$K$1048576, MATCH(W3284, CFB!$W$2:$W$1048576, 0) + COUNTIF(CFB!$W$2:$W$1048576, W3284) - 1))</f>
        <v>65</v>
      </c>
      <c r="O3284">
        <v>34.9</v>
      </c>
      <c r="P3284">
        <v>11.25</v>
      </c>
      <c r="W3284">
        <v>1998</v>
      </c>
      <c r="X3284">
        <f t="shared" si="101"/>
        <v>0</v>
      </c>
    </row>
    <row r="3285" spans="1:24" ht="12.75" hidden="1" customHeight="1" x14ac:dyDescent="0.45">
      <c r="A3285">
        <v>66</v>
      </c>
      <c r="B3285" t="s">
        <v>24</v>
      </c>
      <c r="C3285" t="s">
        <v>185</v>
      </c>
      <c r="D3285" s="2" t="str">
        <f t="shared" si="100"/>
        <v>SMU1998</v>
      </c>
      <c r="F3285">
        <v>5</v>
      </c>
      <c r="G3285">
        <v>7</v>
      </c>
      <c r="H3285" s="2">
        <v>0</v>
      </c>
      <c r="I3285">
        <v>-6.33</v>
      </c>
      <c r="J3285">
        <v>3.74</v>
      </c>
      <c r="K3285">
        <v>-2.6</v>
      </c>
      <c r="L3285" s="2">
        <f>_xlfn.RANK.EQ(I3285, INDEX(CFB!$I$2:$I$1048576, MATCH(W3285, CFB!$W$2:$W$1048576, 0)):INDEX(CFB!$I$2:$I$1048576, MATCH(W3285, CFB!$W$2:$W$1048576, 0) + COUNTIF(CFB!$W$2:$W$1048576, W3285) - 1), 0)</f>
        <v>97</v>
      </c>
      <c r="M3285" s="2">
        <f>_xlfn.RANK.EQ(J3285, INDEX(CFB!$J$2:$J$1048576, MATCH(W3285, CFB!$W$2:$W$1048576, 0)):INDEX(CFB!$J$2:$J$1048576, MATCH(W3285, CFB!$W$2:$W$1048576, 0) + COUNTIF(CFB!$W$2:$W$1048576, W3285) - 1))</f>
        <v>30</v>
      </c>
      <c r="N3285" s="2">
        <f>RANK(K3285, INDEX(CFB!$K$2:$K$1048576, MATCH(W3285, CFB!$W$2:$W$1048576, 0)):INDEX(CFB!$K$2:$K$1048576, MATCH(W3285, CFB!$W$2:$W$1048576, 0) + COUNTIF(CFB!$W$2:$W$1048576, W3285) - 1))</f>
        <v>66</v>
      </c>
      <c r="O3285">
        <v>30.26</v>
      </c>
      <c r="P3285">
        <v>9.2899999999999991</v>
      </c>
      <c r="W3285">
        <v>1998</v>
      </c>
      <c r="X3285">
        <f t="shared" si="101"/>
        <v>0</v>
      </c>
    </row>
    <row r="3286" spans="1:24" ht="12.75" hidden="1" customHeight="1" x14ac:dyDescent="0.45">
      <c r="A3286">
        <v>67</v>
      </c>
      <c r="B3286" t="s">
        <v>40</v>
      </c>
      <c r="C3286" t="s">
        <v>182</v>
      </c>
      <c r="D3286" s="2" t="str">
        <f t="shared" si="100"/>
        <v>Iowa State1998</v>
      </c>
      <c r="F3286">
        <v>3</v>
      </c>
      <c r="G3286">
        <v>8</v>
      </c>
      <c r="H3286" s="2">
        <v>0</v>
      </c>
      <c r="I3286">
        <v>-2.16</v>
      </c>
      <c r="J3286">
        <v>-0.45</v>
      </c>
      <c r="K3286">
        <v>-2.61</v>
      </c>
      <c r="L3286" s="2">
        <f>_xlfn.RANK.EQ(I3286, INDEX(CFB!$I$2:$I$1048576, MATCH(W3286, CFB!$W$2:$W$1048576, 0)):INDEX(CFB!$I$2:$I$1048576, MATCH(W3286, CFB!$W$2:$W$1048576, 0) + COUNTIF(CFB!$W$2:$W$1048576, W3286) - 1), 0)</f>
        <v>68</v>
      </c>
      <c r="M3286" s="2">
        <f>_xlfn.RANK.EQ(J3286, INDEX(CFB!$J$2:$J$1048576, MATCH(W3286, CFB!$W$2:$W$1048576, 0)):INDEX(CFB!$J$2:$J$1048576, MATCH(W3286, CFB!$W$2:$W$1048576, 0) + COUNTIF(CFB!$W$2:$W$1048576, W3286) - 1))</f>
        <v>59</v>
      </c>
      <c r="N3286" s="2">
        <f>RANK(K3286, INDEX(CFB!$K$2:$K$1048576, MATCH(W3286, CFB!$W$2:$W$1048576, 0)):INDEX(CFB!$K$2:$K$1048576, MATCH(W3286, CFB!$W$2:$W$1048576, 0) + COUNTIF(CFB!$W$2:$W$1048576, W3286) - 1))</f>
        <v>67</v>
      </c>
      <c r="O3286">
        <v>36.25</v>
      </c>
      <c r="P3286">
        <v>14.3</v>
      </c>
      <c r="W3286">
        <v>1998</v>
      </c>
      <c r="X3286">
        <f t="shared" si="101"/>
        <v>0</v>
      </c>
    </row>
    <row r="3287" spans="1:24" ht="12.75" hidden="1" customHeight="1" x14ac:dyDescent="0.45">
      <c r="A3287">
        <v>68</v>
      </c>
      <c r="B3287" t="s">
        <v>112</v>
      </c>
      <c r="C3287" t="s">
        <v>180</v>
      </c>
      <c r="D3287" s="2" t="str">
        <f t="shared" si="100"/>
        <v>Stanford1998</v>
      </c>
      <c r="F3287">
        <v>3</v>
      </c>
      <c r="G3287">
        <v>8</v>
      </c>
      <c r="H3287" s="2">
        <v>0</v>
      </c>
      <c r="I3287">
        <v>1.54</v>
      </c>
      <c r="J3287">
        <v>-4.24</v>
      </c>
      <c r="K3287">
        <v>-2.7</v>
      </c>
      <c r="L3287" s="2">
        <f>_xlfn.RANK.EQ(I3287, INDEX(CFB!$I$2:$I$1048576, MATCH(W3287, CFB!$W$2:$W$1048576, 0)):INDEX(CFB!$I$2:$I$1048576, MATCH(W3287, CFB!$W$2:$W$1048576, 0) + COUNTIF(CFB!$W$2:$W$1048576, W3287) - 1), 0)</f>
        <v>46</v>
      </c>
      <c r="M3287" s="2">
        <f>_xlfn.RANK.EQ(J3287, INDEX(CFB!$J$2:$J$1048576, MATCH(W3287, CFB!$W$2:$W$1048576, 0)):INDEX(CFB!$J$2:$J$1048576, MATCH(W3287, CFB!$W$2:$W$1048576, 0) + COUNTIF(CFB!$W$2:$W$1048576, W3287) - 1))</f>
        <v>88</v>
      </c>
      <c r="N3287" s="2">
        <f>RANK(K3287, INDEX(CFB!$K$2:$K$1048576, MATCH(W3287, CFB!$W$2:$W$1048576, 0)):INDEX(CFB!$K$2:$K$1048576, MATCH(W3287, CFB!$W$2:$W$1048576, 0) + COUNTIF(CFB!$W$2:$W$1048576, W3287) - 1))</f>
        <v>68</v>
      </c>
      <c r="O3287">
        <v>38.07</v>
      </c>
      <c r="P3287">
        <v>17.559999999999999</v>
      </c>
      <c r="W3287">
        <v>1998</v>
      </c>
      <c r="X3287">
        <f t="shared" si="101"/>
        <v>0</v>
      </c>
    </row>
    <row r="3288" spans="1:24" ht="12.75" hidden="1" customHeight="1" x14ac:dyDescent="0.45">
      <c r="A3288">
        <v>69</v>
      </c>
      <c r="B3288" t="s">
        <v>175</v>
      </c>
      <c r="C3288" t="s">
        <v>184</v>
      </c>
      <c r="D3288" s="2" t="str">
        <f t="shared" si="100"/>
        <v>Idaho1998</v>
      </c>
      <c r="F3288">
        <v>9</v>
      </c>
      <c r="G3288">
        <v>3</v>
      </c>
      <c r="H3288" s="2">
        <v>0</v>
      </c>
      <c r="I3288">
        <v>0.93</v>
      </c>
      <c r="J3288">
        <v>-4.3</v>
      </c>
      <c r="K3288">
        <v>-3.37</v>
      </c>
      <c r="L3288" s="2">
        <f>_xlfn.RANK.EQ(I3288, INDEX(CFB!$I$2:$I$1048576, MATCH(W3288, CFB!$W$2:$W$1048576, 0)):INDEX(CFB!$I$2:$I$1048576, MATCH(W3288, CFB!$W$2:$W$1048576, 0) + COUNTIF(CFB!$W$2:$W$1048576, W3288) - 1), 0)</f>
        <v>52</v>
      </c>
      <c r="M3288" s="2">
        <f>_xlfn.RANK.EQ(J3288, INDEX(CFB!$J$2:$J$1048576, MATCH(W3288, CFB!$W$2:$W$1048576, 0)):INDEX(CFB!$J$2:$J$1048576, MATCH(W3288, CFB!$W$2:$W$1048576, 0) + COUNTIF(CFB!$W$2:$W$1048576, W3288) - 1))</f>
        <v>89</v>
      </c>
      <c r="N3288" s="2">
        <f>RANK(K3288, INDEX(CFB!$K$2:$K$1048576, MATCH(W3288, CFB!$W$2:$W$1048576, 0)):INDEX(CFB!$K$2:$K$1048576, MATCH(W3288, CFB!$W$2:$W$1048576, 0) + COUNTIF(CFB!$W$2:$W$1048576, W3288) - 1))</f>
        <v>69</v>
      </c>
      <c r="O3288">
        <v>38.58</v>
      </c>
      <c r="P3288">
        <v>18.97</v>
      </c>
      <c r="W3288">
        <v>1998</v>
      </c>
      <c r="X3288">
        <f t="shared" si="101"/>
        <v>0</v>
      </c>
    </row>
    <row r="3289" spans="1:24" ht="12.75" hidden="1" customHeight="1" x14ac:dyDescent="0.45">
      <c r="A3289">
        <v>70</v>
      </c>
      <c r="B3289" t="s">
        <v>36</v>
      </c>
      <c r="C3289" t="s">
        <v>10</v>
      </c>
      <c r="D3289" s="2" t="str">
        <f t="shared" si="100"/>
        <v>Iowa1998</v>
      </c>
      <c r="F3289">
        <v>3</v>
      </c>
      <c r="G3289">
        <v>8</v>
      </c>
      <c r="H3289" s="2">
        <v>0</v>
      </c>
      <c r="I3289">
        <v>-5.54</v>
      </c>
      <c r="J3289">
        <v>1.89</v>
      </c>
      <c r="K3289">
        <v>-3.65</v>
      </c>
      <c r="L3289" s="2">
        <f>_xlfn.RANK.EQ(I3289, INDEX(CFB!$I$2:$I$1048576, MATCH(W3289, CFB!$W$2:$W$1048576, 0)):INDEX(CFB!$I$2:$I$1048576, MATCH(W3289, CFB!$W$2:$W$1048576, 0) + COUNTIF(CFB!$W$2:$W$1048576, W3289) - 1), 0)</f>
        <v>91</v>
      </c>
      <c r="M3289" s="2">
        <f>_xlfn.RANK.EQ(J3289, INDEX(CFB!$J$2:$J$1048576, MATCH(W3289, CFB!$W$2:$W$1048576, 0)):INDEX(CFB!$J$2:$J$1048576, MATCH(W3289, CFB!$W$2:$W$1048576, 0) + COUNTIF(CFB!$W$2:$W$1048576, W3289) - 1))</f>
        <v>40</v>
      </c>
      <c r="N3289" s="2">
        <f>RANK(K3289, INDEX(CFB!$K$2:$K$1048576, MATCH(W3289, CFB!$W$2:$W$1048576, 0)):INDEX(CFB!$K$2:$K$1048576, MATCH(W3289, CFB!$W$2:$W$1048576, 0) + COUNTIF(CFB!$W$2:$W$1048576, W3289) - 1))</f>
        <v>70</v>
      </c>
      <c r="O3289">
        <v>31.61</v>
      </c>
      <c r="P3289">
        <v>12.45</v>
      </c>
      <c r="W3289">
        <v>1998</v>
      </c>
      <c r="X3289">
        <f t="shared" si="101"/>
        <v>0</v>
      </c>
    </row>
    <row r="3290" spans="1:24" ht="12.75" hidden="1" customHeight="1" x14ac:dyDescent="0.45">
      <c r="A3290">
        <v>71</v>
      </c>
      <c r="B3290" t="s">
        <v>107</v>
      </c>
      <c r="C3290" t="s">
        <v>100</v>
      </c>
      <c r="D3290" s="2" t="str">
        <f t="shared" si="100"/>
        <v>Houston1998</v>
      </c>
      <c r="F3290">
        <v>3</v>
      </c>
      <c r="G3290">
        <v>8</v>
      </c>
      <c r="H3290" s="2">
        <v>0</v>
      </c>
      <c r="I3290">
        <v>-0.76</v>
      </c>
      <c r="J3290">
        <v>-2.96</v>
      </c>
      <c r="K3290">
        <v>-3.72</v>
      </c>
      <c r="L3290" s="2">
        <f>_xlfn.RANK.EQ(I3290, INDEX(CFB!$I$2:$I$1048576, MATCH(W3290, CFB!$W$2:$W$1048576, 0)):INDEX(CFB!$I$2:$I$1048576, MATCH(W3290, CFB!$W$2:$W$1048576, 0) + COUNTIF(CFB!$W$2:$W$1048576, W3290) - 1), 0)</f>
        <v>60</v>
      </c>
      <c r="M3290" s="2">
        <f>_xlfn.RANK.EQ(J3290, INDEX(CFB!$J$2:$J$1048576, MATCH(W3290, CFB!$W$2:$W$1048576, 0)):INDEX(CFB!$J$2:$J$1048576, MATCH(W3290, CFB!$W$2:$W$1048576, 0) + COUNTIF(CFB!$W$2:$W$1048576, W3290) - 1))</f>
        <v>73</v>
      </c>
      <c r="N3290" s="2">
        <f>RANK(K3290, INDEX(CFB!$K$2:$K$1048576, MATCH(W3290, CFB!$W$2:$W$1048576, 0)):INDEX(CFB!$K$2:$K$1048576, MATCH(W3290, CFB!$W$2:$W$1048576, 0) + COUNTIF(CFB!$W$2:$W$1048576, W3290) - 1))</f>
        <v>71</v>
      </c>
      <c r="O3290">
        <v>35.479999999999997</v>
      </c>
      <c r="P3290">
        <v>16.11</v>
      </c>
      <c r="W3290">
        <v>1998</v>
      </c>
      <c r="X3290">
        <f t="shared" si="101"/>
        <v>0</v>
      </c>
    </row>
    <row r="3291" spans="1:24" ht="12.75" hidden="1" customHeight="1" x14ac:dyDescent="0.45">
      <c r="A3291">
        <v>72</v>
      </c>
      <c r="B3291" t="s">
        <v>80</v>
      </c>
      <c r="C3291" t="s">
        <v>162</v>
      </c>
      <c r="D3291" s="2" t="str">
        <f t="shared" si="100"/>
        <v>Bowling Green1998</v>
      </c>
      <c r="F3291">
        <v>5</v>
      </c>
      <c r="G3291">
        <v>6</v>
      </c>
      <c r="H3291" s="2">
        <v>0</v>
      </c>
      <c r="I3291">
        <v>-0.55000000000000004</v>
      </c>
      <c r="J3291">
        <v>-3.46</v>
      </c>
      <c r="K3291">
        <v>-4</v>
      </c>
      <c r="L3291" s="2">
        <f>_xlfn.RANK.EQ(I3291, INDEX(CFB!$I$2:$I$1048576, MATCH(W3291, CFB!$W$2:$W$1048576, 0)):INDEX(CFB!$I$2:$I$1048576, MATCH(W3291, CFB!$W$2:$W$1048576, 0) + COUNTIF(CFB!$W$2:$W$1048576, W3291) - 1), 0)</f>
        <v>59</v>
      </c>
      <c r="M3291" s="2">
        <f>_xlfn.RANK.EQ(J3291, INDEX(CFB!$J$2:$J$1048576, MATCH(W3291, CFB!$W$2:$W$1048576, 0)):INDEX(CFB!$J$2:$J$1048576, MATCH(W3291, CFB!$W$2:$W$1048576, 0) + COUNTIF(CFB!$W$2:$W$1048576, W3291) - 1))</f>
        <v>78</v>
      </c>
      <c r="N3291" s="2">
        <f>RANK(K3291, INDEX(CFB!$K$2:$K$1048576, MATCH(W3291, CFB!$W$2:$W$1048576, 0)):INDEX(CFB!$K$2:$K$1048576, MATCH(W3291, CFB!$W$2:$W$1048576, 0) + COUNTIF(CFB!$W$2:$W$1048576, W3291) - 1))</f>
        <v>72</v>
      </c>
      <c r="O3291">
        <v>35.28</v>
      </c>
      <c r="P3291">
        <v>21.61</v>
      </c>
      <c r="W3291">
        <v>1998</v>
      </c>
      <c r="X3291">
        <f t="shared" si="101"/>
        <v>0</v>
      </c>
    </row>
    <row r="3292" spans="1:24" ht="12.75" hidden="1" customHeight="1" x14ac:dyDescent="0.45">
      <c r="A3292">
        <v>73</v>
      </c>
      <c r="B3292" t="s">
        <v>94</v>
      </c>
      <c r="C3292" t="s">
        <v>161</v>
      </c>
      <c r="D3292" s="2" t="str">
        <f t="shared" si="100"/>
        <v>Toledo1998</v>
      </c>
      <c r="F3292">
        <v>7</v>
      </c>
      <c r="G3292">
        <v>5</v>
      </c>
      <c r="H3292" s="2">
        <v>0</v>
      </c>
      <c r="I3292">
        <v>-8.5399999999999991</v>
      </c>
      <c r="J3292">
        <v>4.5199999999999996</v>
      </c>
      <c r="K3292">
        <v>-4.0199999999999996</v>
      </c>
      <c r="L3292" s="2">
        <f>_xlfn.RANK.EQ(I3292, INDEX(CFB!$I$2:$I$1048576, MATCH(W3292, CFB!$W$2:$W$1048576, 0)):INDEX(CFB!$I$2:$I$1048576, MATCH(W3292, CFB!$W$2:$W$1048576, 0) + COUNTIF(CFB!$W$2:$W$1048576, W3292) - 1), 0)</f>
        <v>102</v>
      </c>
      <c r="M3292" s="2">
        <f>_xlfn.RANK.EQ(J3292, INDEX(CFB!$J$2:$J$1048576, MATCH(W3292, CFB!$W$2:$W$1048576, 0)):INDEX(CFB!$J$2:$J$1048576, MATCH(W3292, CFB!$W$2:$W$1048576, 0) + COUNTIF(CFB!$W$2:$W$1048576, W3292) - 1))</f>
        <v>27</v>
      </c>
      <c r="N3292" s="2">
        <f>RANK(K3292, INDEX(CFB!$K$2:$K$1048576, MATCH(W3292, CFB!$W$2:$W$1048576, 0)):INDEX(CFB!$K$2:$K$1048576, MATCH(W3292, CFB!$W$2:$W$1048576, 0) + COUNTIF(CFB!$W$2:$W$1048576, W3292) - 1))</f>
        <v>73</v>
      </c>
      <c r="O3292">
        <v>25.54</v>
      </c>
      <c r="P3292">
        <v>11.77</v>
      </c>
      <c r="W3292">
        <v>1998</v>
      </c>
      <c r="X3292">
        <f t="shared" si="101"/>
        <v>0</v>
      </c>
    </row>
    <row r="3293" spans="1:24" ht="12.75" hidden="1" customHeight="1" x14ac:dyDescent="0.45">
      <c r="A3293">
        <v>74</v>
      </c>
      <c r="B3293" t="s">
        <v>147</v>
      </c>
      <c r="C3293" t="s">
        <v>185</v>
      </c>
      <c r="D3293" s="2" t="str">
        <f t="shared" si="100"/>
        <v>Tulsa1998</v>
      </c>
      <c r="F3293">
        <v>4</v>
      </c>
      <c r="G3293">
        <v>7</v>
      </c>
      <c r="H3293" s="2">
        <v>0</v>
      </c>
      <c r="I3293">
        <v>-5.19</v>
      </c>
      <c r="J3293">
        <v>0.88</v>
      </c>
      <c r="K3293">
        <v>-4.3099999999999996</v>
      </c>
      <c r="L3293" s="2">
        <f>_xlfn.RANK.EQ(I3293, INDEX(CFB!$I$2:$I$1048576, MATCH(W3293, CFB!$W$2:$W$1048576, 0)):INDEX(CFB!$I$2:$I$1048576, MATCH(W3293, CFB!$W$2:$W$1048576, 0) + COUNTIF(CFB!$W$2:$W$1048576, W3293) - 1), 0)</f>
        <v>88</v>
      </c>
      <c r="M3293" s="2">
        <f>_xlfn.RANK.EQ(J3293, INDEX(CFB!$J$2:$J$1048576, MATCH(W3293, CFB!$W$2:$W$1048576, 0)):INDEX(CFB!$J$2:$J$1048576, MATCH(W3293, CFB!$W$2:$W$1048576, 0) + COUNTIF(CFB!$W$2:$W$1048576, W3293) - 1))</f>
        <v>50</v>
      </c>
      <c r="N3293" s="2">
        <f>RANK(K3293, INDEX(CFB!$K$2:$K$1048576, MATCH(W3293, CFB!$W$2:$W$1048576, 0)):INDEX(CFB!$K$2:$K$1048576, MATCH(W3293, CFB!$W$2:$W$1048576, 0) + COUNTIF(CFB!$W$2:$W$1048576, W3293) - 1))</f>
        <v>74</v>
      </c>
      <c r="O3293">
        <v>33.369999999999997</v>
      </c>
      <c r="P3293">
        <v>12.85</v>
      </c>
      <c r="W3293">
        <v>1998</v>
      </c>
      <c r="X3293">
        <f t="shared" si="101"/>
        <v>0</v>
      </c>
    </row>
    <row r="3294" spans="1:24" ht="12.75" hidden="1" customHeight="1" x14ac:dyDescent="0.45">
      <c r="A3294">
        <v>75</v>
      </c>
      <c r="B3294" t="s">
        <v>130</v>
      </c>
      <c r="C3294" t="s">
        <v>184</v>
      </c>
      <c r="D3294" s="2" t="str">
        <f t="shared" si="100"/>
        <v>Nevada1998</v>
      </c>
      <c r="F3294">
        <v>6</v>
      </c>
      <c r="G3294">
        <v>5</v>
      </c>
      <c r="H3294" s="2">
        <v>0</v>
      </c>
      <c r="I3294">
        <v>1.22</v>
      </c>
      <c r="J3294">
        <v>-5.66</v>
      </c>
      <c r="K3294">
        <v>-4.45</v>
      </c>
      <c r="L3294" s="2">
        <f>_xlfn.RANK.EQ(I3294, INDEX(CFB!$I$2:$I$1048576, MATCH(W3294, CFB!$W$2:$W$1048576, 0)):INDEX(CFB!$I$2:$I$1048576, MATCH(W3294, CFB!$W$2:$W$1048576, 0) + COUNTIF(CFB!$W$2:$W$1048576, W3294) - 1), 0)</f>
        <v>48</v>
      </c>
      <c r="M3294" s="2">
        <f>_xlfn.RANK.EQ(J3294, INDEX(CFB!$J$2:$J$1048576, MATCH(W3294, CFB!$W$2:$W$1048576, 0)):INDEX(CFB!$J$2:$J$1048576, MATCH(W3294, CFB!$W$2:$W$1048576, 0) + COUNTIF(CFB!$W$2:$W$1048576, W3294) - 1))</f>
        <v>96</v>
      </c>
      <c r="N3294" s="2">
        <f>RANK(K3294, INDEX(CFB!$K$2:$K$1048576, MATCH(W3294, CFB!$W$2:$W$1048576, 0)):INDEX(CFB!$K$2:$K$1048576, MATCH(W3294, CFB!$W$2:$W$1048576, 0) + COUNTIF(CFB!$W$2:$W$1048576, W3294) - 1))</f>
        <v>75</v>
      </c>
      <c r="O3294">
        <v>41.8</v>
      </c>
      <c r="P3294">
        <v>20.079999999999998</v>
      </c>
      <c r="W3294">
        <v>1998</v>
      </c>
      <c r="X3294">
        <f t="shared" si="101"/>
        <v>0</v>
      </c>
    </row>
    <row r="3295" spans="1:24" ht="12.75" hidden="1" customHeight="1" x14ac:dyDescent="0.45">
      <c r="A3295">
        <v>76</v>
      </c>
      <c r="B3295" t="s">
        <v>108</v>
      </c>
      <c r="C3295" t="s">
        <v>100</v>
      </c>
      <c r="D3295" s="2" t="str">
        <f t="shared" si="100"/>
        <v>East Carolina1998</v>
      </c>
      <c r="F3295">
        <v>6</v>
      </c>
      <c r="G3295">
        <v>5</v>
      </c>
      <c r="H3295" s="2">
        <v>0</v>
      </c>
      <c r="I3295">
        <v>-1.81</v>
      </c>
      <c r="J3295">
        <v>-3.17</v>
      </c>
      <c r="K3295">
        <v>-4.9800000000000004</v>
      </c>
      <c r="L3295" s="2">
        <f>_xlfn.RANK.EQ(I3295, INDEX(CFB!$I$2:$I$1048576, MATCH(W3295, CFB!$W$2:$W$1048576, 0)):INDEX(CFB!$I$2:$I$1048576, MATCH(W3295, CFB!$W$2:$W$1048576, 0) + COUNTIF(CFB!$W$2:$W$1048576, W3295) - 1), 0)</f>
        <v>65</v>
      </c>
      <c r="M3295" s="2">
        <f>_xlfn.RANK.EQ(J3295, INDEX(CFB!$J$2:$J$1048576, MATCH(W3295, CFB!$W$2:$W$1048576, 0)):INDEX(CFB!$J$2:$J$1048576, MATCH(W3295, CFB!$W$2:$W$1048576, 0) + COUNTIF(CFB!$W$2:$W$1048576, W3295) - 1))</f>
        <v>76</v>
      </c>
      <c r="N3295" s="2">
        <f>RANK(K3295, INDEX(CFB!$K$2:$K$1048576, MATCH(W3295, CFB!$W$2:$W$1048576, 0)):INDEX(CFB!$K$2:$K$1048576, MATCH(W3295, CFB!$W$2:$W$1048576, 0) + COUNTIF(CFB!$W$2:$W$1048576, W3295) - 1))</f>
        <v>76</v>
      </c>
      <c r="O3295">
        <v>33.58</v>
      </c>
      <c r="P3295">
        <v>17.059999999999999</v>
      </c>
      <c r="W3295">
        <v>1998</v>
      </c>
      <c r="X3295">
        <f t="shared" si="101"/>
        <v>0</v>
      </c>
    </row>
    <row r="3296" spans="1:24" ht="12.75" hidden="1" customHeight="1" x14ac:dyDescent="0.45">
      <c r="A3296">
        <v>77</v>
      </c>
      <c r="B3296" t="s">
        <v>85</v>
      </c>
      <c r="C3296" t="s">
        <v>180</v>
      </c>
      <c r="D3296" s="2" t="str">
        <f t="shared" si="100"/>
        <v>Washington State1998</v>
      </c>
      <c r="F3296">
        <v>3</v>
      </c>
      <c r="G3296">
        <v>8</v>
      </c>
      <c r="H3296" s="2">
        <v>0</v>
      </c>
      <c r="I3296">
        <v>-4.0599999999999996</v>
      </c>
      <c r="J3296">
        <v>-1.69</v>
      </c>
      <c r="K3296">
        <v>-5.75</v>
      </c>
      <c r="L3296" s="2">
        <f>_xlfn.RANK.EQ(I3296, INDEX(CFB!$I$2:$I$1048576, MATCH(W3296, CFB!$W$2:$W$1048576, 0)):INDEX(CFB!$I$2:$I$1048576, MATCH(W3296, CFB!$W$2:$W$1048576, 0) + COUNTIF(CFB!$W$2:$W$1048576, W3296) - 1), 0)</f>
        <v>82</v>
      </c>
      <c r="M3296" s="2">
        <f>_xlfn.RANK.EQ(J3296, INDEX(CFB!$J$2:$J$1048576, MATCH(W3296, CFB!$W$2:$W$1048576, 0)):INDEX(CFB!$J$2:$J$1048576, MATCH(W3296, CFB!$W$2:$W$1048576, 0) + COUNTIF(CFB!$W$2:$W$1048576, W3296) - 1))</f>
        <v>69</v>
      </c>
      <c r="N3296" s="2">
        <f>RANK(K3296, INDEX(CFB!$K$2:$K$1048576, MATCH(W3296, CFB!$W$2:$W$1048576, 0)):INDEX(CFB!$K$2:$K$1048576, MATCH(W3296, CFB!$W$2:$W$1048576, 0) + COUNTIF(CFB!$W$2:$W$1048576, W3296) - 1))</f>
        <v>77</v>
      </c>
      <c r="O3296">
        <v>32.590000000000003</v>
      </c>
      <c r="P3296">
        <v>16.3</v>
      </c>
      <c r="W3296">
        <v>1998</v>
      </c>
      <c r="X3296">
        <f t="shared" si="101"/>
        <v>0</v>
      </c>
    </row>
    <row r="3297" spans="1:24" ht="12.75" hidden="1" customHeight="1" x14ac:dyDescent="0.45">
      <c r="A3297">
        <v>78</v>
      </c>
      <c r="B3297" t="s">
        <v>103</v>
      </c>
      <c r="C3297" t="s">
        <v>10</v>
      </c>
      <c r="D3297" s="2" t="str">
        <f t="shared" si="100"/>
        <v>Northwestern1998</v>
      </c>
      <c r="F3297">
        <v>3</v>
      </c>
      <c r="G3297">
        <v>9</v>
      </c>
      <c r="H3297" s="2">
        <v>0</v>
      </c>
      <c r="I3297">
        <v>-4.88</v>
      </c>
      <c r="J3297">
        <v>-1.4</v>
      </c>
      <c r="K3297">
        <v>-6.28</v>
      </c>
      <c r="L3297" s="2">
        <f>_xlfn.RANK.EQ(I3297, INDEX(CFB!$I$2:$I$1048576, MATCH(W3297, CFB!$W$2:$W$1048576, 0)):INDEX(CFB!$I$2:$I$1048576, MATCH(W3297, CFB!$W$2:$W$1048576, 0) + COUNTIF(CFB!$W$2:$W$1048576, W3297) - 1), 0)</f>
        <v>87</v>
      </c>
      <c r="M3297" s="2">
        <f>_xlfn.RANK.EQ(J3297, INDEX(CFB!$J$2:$J$1048576, MATCH(W3297, CFB!$W$2:$W$1048576, 0)):INDEX(CFB!$J$2:$J$1048576, MATCH(W3297, CFB!$W$2:$W$1048576, 0) + COUNTIF(CFB!$W$2:$W$1048576, W3297) - 1))</f>
        <v>68</v>
      </c>
      <c r="N3297" s="2">
        <f>RANK(K3297, INDEX(CFB!$K$2:$K$1048576, MATCH(W3297, CFB!$W$2:$W$1048576, 0)):INDEX(CFB!$K$2:$K$1048576, MATCH(W3297, CFB!$W$2:$W$1048576, 0) + COUNTIF(CFB!$W$2:$W$1048576, W3297) - 1))</f>
        <v>78</v>
      </c>
      <c r="O3297">
        <v>32.54</v>
      </c>
      <c r="P3297">
        <v>15.6</v>
      </c>
      <c r="W3297">
        <v>1998</v>
      </c>
      <c r="X3297">
        <f t="shared" si="101"/>
        <v>0</v>
      </c>
    </row>
    <row r="3298" spans="1:24" ht="12.75" hidden="1" customHeight="1" x14ac:dyDescent="0.45">
      <c r="A3298">
        <v>79</v>
      </c>
      <c r="B3298" t="s">
        <v>106</v>
      </c>
      <c r="C3298" t="s">
        <v>23</v>
      </c>
      <c r="D3298" s="2" t="str">
        <f t="shared" si="100"/>
        <v>Wake Forest1998</v>
      </c>
      <c r="F3298">
        <v>3</v>
      </c>
      <c r="G3298">
        <v>8</v>
      </c>
      <c r="H3298" s="2">
        <v>0</v>
      </c>
      <c r="I3298">
        <v>-2.62</v>
      </c>
      <c r="J3298">
        <v>-3.83</v>
      </c>
      <c r="K3298">
        <v>-6.45</v>
      </c>
      <c r="L3298" s="2">
        <f>_xlfn.RANK.EQ(I3298, INDEX(CFB!$I$2:$I$1048576, MATCH(W3298, CFB!$W$2:$W$1048576, 0)):INDEX(CFB!$I$2:$I$1048576, MATCH(W3298, CFB!$W$2:$W$1048576, 0) + COUNTIF(CFB!$W$2:$W$1048576, W3298) - 1), 0)</f>
        <v>69</v>
      </c>
      <c r="M3298" s="2">
        <f>_xlfn.RANK.EQ(J3298, INDEX(CFB!$J$2:$J$1048576, MATCH(W3298, CFB!$W$2:$W$1048576, 0)):INDEX(CFB!$J$2:$J$1048576, MATCH(W3298, CFB!$W$2:$W$1048576, 0) + COUNTIF(CFB!$W$2:$W$1048576, W3298) - 1))</f>
        <v>81</v>
      </c>
      <c r="N3298" s="2">
        <f>RANK(K3298, INDEX(CFB!$K$2:$K$1048576, MATCH(W3298, CFB!$W$2:$W$1048576, 0)):INDEX(CFB!$K$2:$K$1048576, MATCH(W3298, CFB!$W$2:$W$1048576, 0) + COUNTIF(CFB!$W$2:$W$1048576, W3298) - 1))</f>
        <v>79</v>
      </c>
      <c r="O3298">
        <v>33.700000000000003</v>
      </c>
      <c r="P3298">
        <v>17.7</v>
      </c>
      <c r="W3298">
        <v>1998</v>
      </c>
      <c r="X3298">
        <f t="shared" si="101"/>
        <v>0</v>
      </c>
    </row>
    <row r="3299" spans="1:24" ht="12.75" hidden="1" customHeight="1" x14ac:dyDescent="0.45">
      <c r="A3299">
        <v>80</v>
      </c>
      <c r="B3299" t="s">
        <v>48</v>
      </c>
      <c r="C3299" t="s">
        <v>100</v>
      </c>
      <c r="D3299" s="2" t="str">
        <f t="shared" si="100"/>
        <v>Army1998</v>
      </c>
      <c r="F3299">
        <v>3</v>
      </c>
      <c r="G3299">
        <v>8</v>
      </c>
      <c r="H3299" s="2">
        <v>0</v>
      </c>
      <c r="I3299">
        <v>-1.9</v>
      </c>
      <c r="J3299">
        <v>-4.71</v>
      </c>
      <c r="K3299">
        <v>-6.61</v>
      </c>
      <c r="L3299" s="2">
        <f>_xlfn.RANK.EQ(I3299, INDEX(CFB!$I$2:$I$1048576, MATCH(W3299, CFB!$W$2:$W$1048576, 0)):INDEX(CFB!$I$2:$I$1048576, MATCH(W3299, CFB!$W$2:$W$1048576, 0) + COUNTIF(CFB!$W$2:$W$1048576, W3299) - 1), 0)</f>
        <v>67</v>
      </c>
      <c r="M3299" s="2">
        <f>_xlfn.RANK.EQ(J3299, INDEX(CFB!$J$2:$J$1048576, MATCH(W3299, CFB!$W$2:$W$1048576, 0)):INDEX(CFB!$J$2:$J$1048576, MATCH(W3299, CFB!$W$2:$W$1048576, 0) + COUNTIF(CFB!$W$2:$W$1048576, W3299) - 1))</f>
        <v>91</v>
      </c>
      <c r="N3299" s="2">
        <f>RANK(K3299, INDEX(CFB!$K$2:$K$1048576, MATCH(W3299, CFB!$W$2:$W$1048576, 0)):INDEX(CFB!$K$2:$K$1048576, MATCH(W3299, CFB!$W$2:$W$1048576, 0) + COUNTIF(CFB!$W$2:$W$1048576, W3299) - 1))</f>
        <v>80</v>
      </c>
      <c r="O3299">
        <v>33.11</v>
      </c>
      <c r="P3299">
        <v>16.39</v>
      </c>
      <c r="W3299">
        <v>1998</v>
      </c>
      <c r="X3299">
        <f t="shared" si="101"/>
        <v>0</v>
      </c>
    </row>
    <row r="3300" spans="1:24" ht="12.75" hidden="1" customHeight="1" x14ac:dyDescent="0.45">
      <c r="A3300">
        <v>81</v>
      </c>
      <c r="B3300" t="s">
        <v>96</v>
      </c>
      <c r="C3300" t="s">
        <v>23</v>
      </c>
      <c r="D3300" s="2" t="str">
        <f t="shared" si="100"/>
        <v>Maryland1998</v>
      </c>
      <c r="F3300">
        <v>3</v>
      </c>
      <c r="G3300">
        <v>8</v>
      </c>
      <c r="H3300" s="2">
        <v>0</v>
      </c>
      <c r="I3300">
        <v>-6.24</v>
      </c>
      <c r="J3300">
        <v>-0.67</v>
      </c>
      <c r="K3300">
        <v>-6.9</v>
      </c>
      <c r="L3300" s="2">
        <f>_xlfn.RANK.EQ(I3300, INDEX(CFB!$I$2:$I$1048576, MATCH(W3300, CFB!$W$2:$W$1048576, 0)):INDEX(CFB!$I$2:$I$1048576, MATCH(W3300, CFB!$W$2:$W$1048576, 0) + COUNTIF(CFB!$W$2:$W$1048576, W3300) - 1), 0)</f>
        <v>95</v>
      </c>
      <c r="M3300" s="2">
        <f>_xlfn.RANK.EQ(J3300, INDEX(CFB!$J$2:$J$1048576, MATCH(W3300, CFB!$W$2:$W$1048576, 0)):INDEX(CFB!$J$2:$J$1048576, MATCH(W3300, CFB!$W$2:$W$1048576, 0) + COUNTIF(CFB!$W$2:$W$1048576, W3300) - 1))</f>
        <v>62</v>
      </c>
      <c r="N3300" s="2">
        <f>RANK(K3300, INDEX(CFB!$K$2:$K$1048576, MATCH(W3300, CFB!$W$2:$W$1048576, 0)):INDEX(CFB!$K$2:$K$1048576, MATCH(W3300, CFB!$W$2:$W$1048576, 0) + COUNTIF(CFB!$W$2:$W$1048576, W3300) - 1))</f>
        <v>81</v>
      </c>
      <c r="O3300">
        <v>30.22</v>
      </c>
      <c r="P3300">
        <v>13.58</v>
      </c>
      <c r="W3300">
        <v>1998</v>
      </c>
      <c r="X3300">
        <f t="shared" si="101"/>
        <v>0</v>
      </c>
    </row>
    <row r="3301" spans="1:24" ht="12.75" hidden="1" customHeight="1" x14ac:dyDescent="0.45">
      <c r="A3301">
        <v>82</v>
      </c>
      <c r="B3301" t="s">
        <v>60</v>
      </c>
      <c r="C3301" t="s">
        <v>23</v>
      </c>
      <c r="D3301" s="2" t="str">
        <f t="shared" si="100"/>
        <v>Duke1998</v>
      </c>
      <c r="F3301">
        <v>4</v>
      </c>
      <c r="G3301">
        <v>7</v>
      </c>
      <c r="H3301" s="2">
        <v>0</v>
      </c>
      <c r="I3301">
        <v>-3.75</v>
      </c>
      <c r="J3301">
        <v>-3.18</v>
      </c>
      <c r="K3301">
        <v>-6.93</v>
      </c>
      <c r="L3301" s="2">
        <f>_xlfn.RANK.EQ(I3301, INDEX(CFB!$I$2:$I$1048576, MATCH(W3301, CFB!$W$2:$W$1048576, 0)):INDEX(CFB!$I$2:$I$1048576, MATCH(W3301, CFB!$W$2:$W$1048576, 0) + COUNTIF(CFB!$W$2:$W$1048576, W3301) - 1), 0)</f>
        <v>77</v>
      </c>
      <c r="M3301" s="2">
        <f>_xlfn.RANK.EQ(J3301, INDEX(CFB!$J$2:$J$1048576, MATCH(W3301, CFB!$W$2:$W$1048576, 0)):INDEX(CFB!$J$2:$J$1048576, MATCH(W3301, CFB!$W$2:$W$1048576, 0) + COUNTIF(CFB!$W$2:$W$1048576, W3301) - 1))</f>
        <v>77</v>
      </c>
      <c r="N3301" s="2">
        <f>RANK(K3301, INDEX(CFB!$K$2:$K$1048576, MATCH(W3301, CFB!$W$2:$W$1048576, 0)):INDEX(CFB!$K$2:$K$1048576, MATCH(W3301, CFB!$W$2:$W$1048576, 0) + COUNTIF(CFB!$W$2:$W$1048576, W3301) - 1))</f>
        <v>82</v>
      </c>
      <c r="O3301">
        <v>32.68</v>
      </c>
      <c r="P3301">
        <v>18.010000000000002</v>
      </c>
      <c r="W3301">
        <v>1998</v>
      </c>
      <c r="X3301">
        <f t="shared" si="101"/>
        <v>0</v>
      </c>
    </row>
    <row r="3302" spans="1:24" ht="12.75" hidden="1" customHeight="1" x14ac:dyDescent="0.45">
      <c r="A3302">
        <v>83</v>
      </c>
      <c r="B3302" t="s">
        <v>20</v>
      </c>
      <c r="C3302" t="s">
        <v>155</v>
      </c>
      <c r="D3302" s="2" t="str">
        <f t="shared" si="100"/>
        <v>South Carolina1998</v>
      </c>
      <c r="F3302">
        <v>1</v>
      </c>
      <c r="G3302">
        <v>10</v>
      </c>
      <c r="H3302" s="2">
        <v>0</v>
      </c>
      <c r="I3302">
        <v>-2.86</v>
      </c>
      <c r="J3302">
        <v>-4.0999999999999996</v>
      </c>
      <c r="K3302">
        <v>-6.96</v>
      </c>
      <c r="L3302" s="2">
        <f>_xlfn.RANK.EQ(I3302, INDEX(CFB!$I$2:$I$1048576, MATCH(W3302, CFB!$W$2:$W$1048576, 0)):INDEX(CFB!$I$2:$I$1048576, MATCH(W3302, CFB!$W$2:$W$1048576, 0) + COUNTIF(CFB!$W$2:$W$1048576, W3302) - 1), 0)</f>
        <v>70</v>
      </c>
      <c r="M3302" s="2">
        <f>_xlfn.RANK.EQ(J3302, INDEX(CFB!$J$2:$J$1048576, MATCH(W3302, CFB!$W$2:$W$1048576, 0)):INDEX(CFB!$J$2:$J$1048576, MATCH(W3302, CFB!$W$2:$W$1048576, 0) + COUNTIF(CFB!$W$2:$W$1048576, W3302) - 1))</f>
        <v>84</v>
      </c>
      <c r="N3302" s="2">
        <f>RANK(K3302, INDEX(CFB!$K$2:$K$1048576, MATCH(W3302, CFB!$W$2:$W$1048576, 0)):INDEX(CFB!$K$2:$K$1048576, MATCH(W3302, CFB!$W$2:$W$1048576, 0) + COUNTIF(CFB!$W$2:$W$1048576, W3302) - 1))</f>
        <v>83</v>
      </c>
      <c r="O3302">
        <v>33.159999999999997</v>
      </c>
      <c r="P3302">
        <v>17.46</v>
      </c>
      <c r="W3302">
        <v>1998</v>
      </c>
      <c r="X3302">
        <f t="shared" si="101"/>
        <v>0</v>
      </c>
    </row>
    <row r="3303" spans="1:24" ht="12.75" hidden="1" customHeight="1" x14ac:dyDescent="0.45">
      <c r="A3303">
        <v>84</v>
      </c>
      <c r="B3303" t="s">
        <v>114</v>
      </c>
      <c r="C3303" t="s">
        <v>186</v>
      </c>
      <c r="D3303" s="2" t="str">
        <f t="shared" si="100"/>
        <v>San Jose State1998</v>
      </c>
      <c r="F3303">
        <v>4</v>
      </c>
      <c r="G3303">
        <v>8</v>
      </c>
      <c r="H3303" s="2">
        <v>0</v>
      </c>
      <c r="I3303">
        <v>-3.05</v>
      </c>
      <c r="J3303">
        <v>-4.21</v>
      </c>
      <c r="K3303">
        <v>-7.26</v>
      </c>
      <c r="L3303" s="2">
        <f>_xlfn.RANK.EQ(I3303, INDEX(CFB!$I$2:$I$1048576, MATCH(W3303, CFB!$W$2:$W$1048576, 0)):INDEX(CFB!$I$2:$I$1048576, MATCH(W3303, CFB!$W$2:$W$1048576, 0) + COUNTIF(CFB!$W$2:$W$1048576, W3303) - 1), 0)</f>
        <v>72</v>
      </c>
      <c r="M3303" s="2">
        <f>_xlfn.RANK.EQ(J3303, INDEX(CFB!$J$2:$J$1048576, MATCH(W3303, CFB!$W$2:$W$1048576, 0)):INDEX(CFB!$J$2:$J$1048576, MATCH(W3303, CFB!$W$2:$W$1048576, 0) + COUNTIF(CFB!$W$2:$W$1048576, W3303) - 1))</f>
        <v>86</v>
      </c>
      <c r="N3303" s="2">
        <f>RANK(K3303, INDEX(CFB!$K$2:$K$1048576, MATCH(W3303, CFB!$W$2:$W$1048576, 0)):INDEX(CFB!$K$2:$K$1048576, MATCH(W3303, CFB!$W$2:$W$1048576, 0) + COUNTIF(CFB!$W$2:$W$1048576, W3303) - 1))</f>
        <v>84</v>
      </c>
      <c r="O3303">
        <v>33.299999999999997</v>
      </c>
      <c r="P3303">
        <v>21.28</v>
      </c>
      <c r="W3303">
        <v>1998</v>
      </c>
      <c r="X3303">
        <f t="shared" si="101"/>
        <v>0</v>
      </c>
    </row>
    <row r="3304" spans="1:24" ht="12.75" hidden="1" customHeight="1" x14ac:dyDescent="0.45">
      <c r="A3304">
        <v>85</v>
      </c>
      <c r="B3304" t="s">
        <v>64</v>
      </c>
      <c r="C3304" t="s">
        <v>162</v>
      </c>
      <c r="D3304" s="2" t="str">
        <f t="shared" si="100"/>
        <v>Ohio1998</v>
      </c>
      <c r="F3304">
        <v>5</v>
      </c>
      <c r="G3304">
        <v>6</v>
      </c>
      <c r="H3304" s="2">
        <v>0</v>
      </c>
      <c r="I3304">
        <v>-3.45</v>
      </c>
      <c r="J3304">
        <v>-4.13</v>
      </c>
      <c r="K3304">
        <v>-7.58</v>
      </c>
      <c r="L3304" s="2">
        <f>_xlfn.RANK.EQ(I3304, INDEX(CFB!$I$2:$I$1048576, MATCH(W3304, CFB!$W$2:$W$1048576, 0)):INDEX(CFB!$I$2:$I$1048576, MATCH(W3304, CFB!$W$2:$W$1048576, 0) + COUNTIF(CFB!$W$2:$W$1048576, W3304) - 1), 0)</f>
        <v>75</v>
      </c>
      <c r="M3304" s="2">
        <f>_xlfn.RANK.EQ(J3304, INDEX(CFB!$J$2:$J$1048576, MATCH(W3304, CFB!$W$2:$W$1048576, 0)):INDEX(CFB!$J$2:$J$1048576, MATCH(W3304, CFB!$W$2:$W$1048576, 0) + COUNTIF(CFB!$W$2:$W$1048576, W3304) - 1))</f>
        <v>85</v>
      </c>
      <c r="N3304" s="2">
        <f>RANK(K3304, INDEX(CFB!$K$2:$K$1048576, MATCH(W3304, CFB!$W$2:$W$1048576, 0)):INDEX(CFB!$K$2:$K$1048576, MATCH(W3304, CFB!$W$2:$W$1048576, 0) + COUNTIF(CFB!$W$2:$W$1048576, W3304) - 1))</f>
        <v>85</v>
      </c>
      <c r="O3304">
        <v>30.33</v>
      </c>
      <c r="P3304">
        <v>20.86</v>
      </c>
      <c r="W3304">
        <v>1998</v>
      </c>
      <c r="X3304">
        <f t="shared" si="101"/>
        <v>0</v>
      </c>
    </row>
    <row r="3305" spans="1:24" ht="12.75" hidden="1" customHeight="1" x14ac:dyDescent="0.45">
      <c r="A3305">
        <v>86</v>
      </c>
      <c r="B3305" t="s">
        <v>117</v>
      </c>
      <c r="C3305" t="s">
        <v>161</v>
      </c>
      <c r="D3305" s="2" t="str">
        <f t="shared" si="100"/>
        <v>Western Michigan1998</v>
      </c>
      <c r="F3305">
        <v>7</v>
      </c>
      <c r="G3305">
        <v>4</v>
      </c>
      <c r="H3305" s="2">
        <v>0</v>
      </c>
      <c r="I3305">
        <v>4.79</v>
      </c>
      <c r="J3305">
        <v>-12.71</v>
      </c>
      <c r="K3305">
        <v>-7.92</v>
      </c>
      <c r="L3305" s="2">
        <f>_xlfn.RANK.EQ(I3305, INDEX(CFB!$I$2:$I$1048576, MATCH(W3305, CFB!$W$2:$W$1048576, 0)):INDEX(CFB!$I$2:$I$1048576, MATCH(W3305, CFB!$W$2:$W$1048576, 0) + COUNTIF(CFB!$W$2:$W$1048576, W3305) - 1), 0)</f>
        <v>28</v>
      </c>
      <c r="M3305" s="2">
        <f>_xlfn.RANK.EQ(J3305, INDEX(CFB!$J$2:$J$1048576, MATCH(W3305, CFB!$W$2:$W$1048576, 0)):INDEX(CFB!$J$2:$J$1048576, MATCH(W3305, CFB!$W$2:$W$1048576, 0) + COUNTIF(CFB!$W$2:$W$1048576, W3305) - 1))</f>
        <v>111</v>
      </c>
      <c r="N3305" s="2">
        <f>RANK(K3305, INDEX(CFB!$K$2:$K$1048576, MATCH(W3305, CFB!$W$2:$W$1048576, 0)):INDEX(CFB!$K$2:$K$1048576, MATCH(W3305, CFB!$W$2:$W$1048576, 0) + COUNTIF(CFB!$W$2:$W$1048576, W3305) - 1))</f>
        <v>86</v>
      </c>
      <c r="O3305">
        <v>36.82</v>
      </c>
      <c r="P3305">
        <v>27.56</v>
      </c>
      <c r="W3305">
        <v>1998</v>
      </c>
      <c r="X3305">
        <f t="shared" si="101"/>
        <v>0</v>
      </c>
    </row>
    <row r="3306" spans="1:24" ht="12.75" hidden="1" customHeight="1" x14ac:dyDescent="0.45">
      <c r="A3306">
        <v>87</v>
      </c>
      <c r="B3306" t="s">
        <v>43</v>
      </c>
      <c r="C3306" t="s">
        <v>10</v>
      </c>
      <c r="D3306" s="2" t="str">
        <f t="shared" si="100"/>
        <v>Illinois1998</v>
      </c>
      <c r="F3306">
        <v>3</v>
      </c>
      <c r="G3306">
        <v>8</v>
      </c>
      <c r="H3306" s="2">
        <v>0</v>
      </c>
      <c r="I3306">
        <v>-8.84</v>
      </c>
      <c r="J3306">
        <v>0.91</v>
      </c>
      <c r="K3306">
        <v>-7.93</v>
      </c>
      <c r="L3306" s="2">
        <f>_xlfn.RANK.EQ(I3306, INDEX(CFB!$I$2:$I$1048576, MATCH(W3306, CFB!$W$2:$W$1048576, 0)):INDEX(CFB!$I$2:$I$1048576, MATCH(W3306, CFB!$W$2:$W$1048576, 0) + COUNTIF(CFB!$W$2:$W$1048576, W3306) - 1), 0)</f>
        <v>103</v>
      </c>
      <c r="M3306" s="2">
        <f>_xlfn.RANK.EQ(J3306, INDEX(CFB!$J$2:$J$1048576, MATCH(W3306, CFB!$W$2:$W$1048576, 0)):INDEX(CFB!$J$2:$J$1048576, MATCH(W3306, CFB!$W$2:$W$1048576, 0) + COUNTIF(CFB!$W$2:$W$1048576, W3306) - 1))</f>
        <v>49</v>
      </c>
      <c r="N3306" s="2">
        <f>RANK(K3306, INDEX(CFB!$K$2:$K$1048576, MATCH(W3306, CFB!$W$2:$W$1048576, 0)):INDEX(CFB!$K$2:$K$1048576, MATCH(W3306, CFB!$W$2:$W$1048576, 0) + COUNTIF(CFB!$W$2:$W$1048576, W3306) - 1))</f>
        <v>87</v>
      </c>
      <c r="O3306">
        <v>27.62</v>
      </c>
      <c r="P3306">
        <v>15.15</v>
      </c>
      <c r="W3306">
        <v>1998</v>
      </c>
      <c r="X3306">
        <f t="shared" si="101"/>
        <v>0</v>
      </c>
    </row>
    <row r="3307" spans="1:24" ht="12.75" hidden="1" customHeight="1" x14ac:dyDescent="0.45">
      <c r="A3307">
        <v>88</v>
      </c>
      <c r="B3307" t="s">
        <v>56</v>
      </c>
      <c r="C3307" t="s">
        <v>179</v>
      </c>
      <c r="D3307" s="2" t="str">
        <f t="shared" si="100"/>
        <v>Rutgers1998</v>
      </c>
      <c r="F3307">
        <v>5</v>
      </c>
      <c r="G3307">
        <v>6</v>
      </c>
      <c r="H3307" s="2">
        <v>0</v>
      </c>
      <c r="I3307">
        <v>-6.28</v>
      </c>
      <c r="J3307">
        <v>-2.16</v>
      </c>
      <c r="K3307">
        <v>-8.44</v>
      </c>
      <c r="L3307" s="2">
        <f>_xlfn.RANK.EQ(I3307, INDEX(CFB!$I$2:$I$1048576, MATCH(W3307, CFB!$W$2:$W$1048576, 0)):INDEX(CFB!$I$2:$I$1048576, MATCH(W3307, CFB!$W$2:$W$1048576, 0) + COUNTIF(CFB!$W$2:$W$1048576, W3307) - 1), 0)</f>
        <v>96</v>
      </c>
      <c r="M3307" s="2">
        <f>_xlfn.RANK.EQ(J3307, INDEX(CFB!$J$2:$J$1048576, MATCH(W3307, CFB!$W$2:$W$1048576, 0)):INDEX(CFB!$J$2:$J$1048576, MATCH(W3307, CFB!$W$2:$W$1048576, 0) + COUNTIF(CFB!$W$2:$W$1048576, W3307) - 1))</f>
        <v>72</v>
      </c>
      <c r="N3307" s="2">
        <f>RANK(K3307, INDEX(CFB!$K$2:$K$1048576, MATCH(W3307, CFB!$W$2:$W$1048576, 0)):INDEX(CFB!$K$2:$K$1048576, MATCH(W3307, CFB!$W$2:$W$1048576, 0) + COUNTIF(CFB!$W$2:$W$1048576, W3307) - 1))</f>
        <v>88</v>
      </c>
      <c r="O3307">
        <v>29.43</v>
      </c>
      <c r="P3307">
        <v>20.32</v>
      </c>
      <c r="W3307">
        <v>1998</v>
      </c>
      <c r="X3307">
        <f t="shared" si="101"/>
        <v>0</v>
      </c>
    </row>
    <row r="3308" spans="1:24" ht="12.75" hidden="1" customHeight="1" x14ac:dyDescent="0.45">
      <c r="A3308">
        <v>89</v>
      </c>
      <c r="B3308" t="s">
        <v>70</v>
      </c>
      <c r="C3308" t="s">
        <v>179</v>
      </c>
      <c r="D3308" s="2" t="str">
        <f t="shared" si="100"/>
        <v>Pitt1998</v>
      </c>
      <c r="F3308">
        <v>2</v>
      </c>
      <c r="G3308">
        <v>9</v>
      </c>
      <c r="H3308" s="2">
        <v>0</v>
      </c>
      <c r="I3308">
        <v>-3.83</v>
      </c>
      <c r="J3308">
        <v>-4.9000000000000004</v>
      </c>
      <c r="K3308">
        <v>-8.74</v>
      </c>
      <c r="L3308" s="2">
        <f>_xlfn.RANK.EQ(I3308, INDEX(CFB!$I$2:$I$1048576, MATCH(W3308, CFB!$W$2:$W$1048576, 0)):INDEX(CFB!$I$2:$I$1048576, MATCH(W3308, CFB!$W$2:$W$1048576, 0) + COUNTIF(CFB!$W$2:$W$1048576, W3308) - 1), 0)</f>
        <v>79</v>
      </c>
      <c r="M3308" s="2">
        <f>_xlfn.RANK.EQ(J3308, INDEX(CFB!$J$2:$J$1048576, MATCH(W3308, CFB!$W$2:$W$1048576, 0)):INDEX(CFB!$J$2:$J$1048576, MATCH(W3308, CFB!$W$2:$W$1048576, 0) + COUNTIF(CFB!$W$2:$W$1048576, W3308) - 1))</f>
        <v>93</v>
      </c>
      <c r="N3308" s="2">
        <f>RANK(K3308, INDEX(CFB!$K$2:$K$1048576, MATCH(W3308, CFB!$W$2:$W$1048576, 0)):INDEX(CFB!$K$2:$K$1048576, MATCH(W3308, CFB!$W$2:$W$1048576, 0) + COUNTIF(CFB!$W$2:$W$1048576, W3308) - 1))</f>
        <v>89</v>
      </c>
      <c r="O3308">
        <v>33.44</v>
      </c>
      <c r="P3308">
        <v>17.8</v>
      </c>
      <c r="W3308">
        <v>1998</v>
      </c>
      <c r="X3308">
        <f t="shared" si="101"/>
        <v>0</v>
      </c>
    </row>
    <row r="3309" spans="1:24" ht="12.75" hidden="1" customHeight="1" x14ac:dyDescent="0.45">
      <c r="A3309">
        <v>90</v>
      </c>
      <c r="B3309" t="s">
        <v>148</v>
      </c>
      <c r="C3309" t="s">
        <v>186</v>
      </c>
      <c r="D3309" s="2" t="str">
        <f t="shared" si="100"/>
        <v>UTEP1998</v>
      </c>
      <c r="F3309">
        <v>3</v>
      </c>
      <c r="G3309">
        <v>8</v>
      </c>
      <c r="H3309" s="2">
        <v>0</v>
      </c>
      <c r="I3309">
        <v>-5.89</v>
      </c>
      <c r="J3309">
        <v>-3.02</v>
      </c>
      <c r="K3309">
        <v>-8.91</v>
      </c>
      <c r="L3309" s="2">
        <f>_xlfn.RANK.EQ(I3309, INDEX(CFB!$I$2:$I$1048576, MATCH(W3309, CFB!$W$2:$W$1048576, 0)):INDEX(CFB!$I$2:$I$1048576, MATCH(W3309, CFB!$W$2:$W$1048576, 0) + COUNTIF(CFB!$W$2:$W$1048576, W3309) - 1), 0)</f>
        <v>93</v>
      </c>
      <c r="M3309" s="2">
        <f>_xlfn.RANK.EQ(J3309, INDEX(CFB!$J$2:$J$1048576, MATCH(W3309, CFB!$W$2:$W$1048576, 0)):INDEX(CFB!$J$2:$J$1048576, MATCH(W3309, CFB!$W$2:$W$1048576, 0) + COUNTIF(CFB!$W$2:$W$1048576, W3309) - 1))</f>
        <v>75</v>
      </c>
      <c r="N3309" s="2">
        <f>RANK(K3309, INDEX(CFB!$K$2:$K$1048576, MATCH(W3309, CFB!$W$2:$W$1048576, 0)):INDEX(CFB!$K$2:$K$1048576, MATCH(W3309, CFB!$W$2:$W$1048576, 0) + COUNTIF(CFB!$W$2:$W$1048576, W3309) - 1))</f>
        <v>90</v>
      </c>
      <c r="O3309">
        <v>29.92</v>
      </c>
      <c r="P3309">
        <v>16.47</v>
      </c>
      <c r="W3309">
        <v>1998</v>
      </c>
      <c r="X3309">
        <f t="shared" si="101"/>
        <v>0</v>
      </c>
    </row>
    <row r="3310" spans="1:24" ht="12.75" hidden="1" customHeight="1" x14ac:dyDescent="0.45">
      <c r="A3310">
        <v>91</v>
      </c>
      <c r="B3310" t="s">
        <v>68</v>
      </c>
      <c r="C3310" t="s">
        <v>100</v>
      </c>
      <c r="D3310" s="2" t="str">
        <f t="shared" si="100"/>
        <v>Memphis1998</v>
      </c>
      <c r="F3310">
        <v>2</v>
      </c>
      <c r="G3310">
        <v>9</v>
      </c>
      <c r="H3310" s="2">
        <v>0</v>
      </c>
      <c r="I3310">
        <v>-4.76</v>
      </c>
      <c r="J3310">
        <v>-4.21</v>
      </c>
      <c r="K3310">
        <v>-8.9700000000000006</v>
      </c>
      <c r="L3310" s="2">
        <f>_xlfn.RANK.EQ(I3310, INDEX(CFB!$I$2:$I$1048576, MATCH(W3310, CFB!$W$2:$W$1048576, 0)):INDEX(CFB!$I$2:$I$1048576, MATCH(W3310, CFB!$W$2:$W$1048576, 0) + COUNTIF(CFB!$W$2:$W$1048576, W3310) - 1), 0)</f>
        <v>86</v>
      </c>
      <c r="M3310" s="2">
        <f>_xlfn.RANK.EQ(J3310, INDEX(CFB!$J$2:$J$1048576, MATCH(W3310, CFB!$W$2:$W$1048576, 0)):INDEX(CFB!$J$2:$J$1048576, MATCH(W3310, CFB!$W$2:$W$1048576, 0) + COUNTIF(CFB!$W$2:$W$1048576, W3310) - 1))</f>
        <v>86</v>
      </c>
      <c r="N3310" s="2">
        <f>RANK(K3310, INDEX(CFB!$K$2:$K$1048576, MATCH(W3310, CFB!$W$2:$W$1048576, 0)):INDEX(CFB!$K$2:$K$1048576, MATCH(W3310, CFB!$W$2:$W$1048576, 0) + COUNTIF(CFB!$W$2:$W$1048576, W3310) - 1))</f>
        <v>91</v>
      </c>
      <c r="O3310">
        <v>30.94</v>
      </c>
      <c r="P3310">
        <v>17.79</v>
      </c>
      <c r="W3310">
        <v>1998</v>
      </c>
      <c r="X3310">
        <f t="shared" si="101"/>
        <v>0</v>
      </c>
    </row>
    <row r="3311" spans="1:24" ht="12.75" hidden="1" customHeight="1" x14ac:dyDescent="0.45">
      <c r="A3311">
        <v>92</v>
      </c>
      <c r="B3311" t="s">
        <v>135</v>
      </c>
      <c r="C3311" t="s">
        <v>12</v>
      </c>
      <c r="D3311" s="2" t="str">
        <f t="shared" si="100"/>
        <v>UAB1998</v>
      </c>
      <c r="F3311">
        <v>4</v>
      </c>
      <c r="G3311">
        <v>7</v>
      </c>
      <c r="H3311" s="2">
        <v>0</v>
      </c>
      <c r="I3311">
        <v>-6.02</v>
      </c>
      <c r="J3311">
        <v>-3.52</v>
      </c>
      <c r="K3311">
        <v>-9.5399999999999991</v>
      </c>
      <c r="L3311" s="2">
        <f>_xlfn.RANK.EQ(I3311, INDEX(CFB!$I$2:$I$1048576, MATCH(W3311, CFB!$W$2:$W$1048576, 0)):INDEX(CFB!$I$2:$I$1048576, MATCH(W3311, CFB!$W$2:$W$1048576, 0) + COUNTIF(CFB!$W$2:$W$1048576, W3311) - 1), 0)</f>
        <v>94</v>
      </c>
      <c r="M3311" s="2">
        <f>_xlfn.RANK.EQ(J3311, INDEX(CFB!$J$2:$J$1048576, MATCH(W3311, CFB!$W$2:$W$1048576, 0)):INDEX(CFB!$J$2:$J$1048576, MATCH(W3311, CFB!$W$2:$W$1048576, 0) + COUNTIF(CFB!$W$2:$W$1048576, W3311) - 1))</f>
        <v>80</v>
      </c>
      <c r="N3311" s="2">
        <f>RANK(K3311, INDEX(CFB!$K$2:$K$1048576, MATCH(W3311, CFB!$W$2:$W$1048576, 0)):INDEX(CFB!$K$2:$K$1048576, MATCH(W3311, CFB!$W$2:$W$1048576, 0) + COUNTIF(CFB!$W$2:$W$1048576, W3311) - 1))</f>
        <v>92</v>
      </c>
      <c r="O3311">
        <v>30.41</v>
      </c>
      <c r="P3311">
        <v>17.510000000000002</v>
      </c>
      <c r="W3311">
        <v>1998</v>
      </c>
      <c r="X3311">
        <f t="shared" si="101"/>
        <v>0</v>
      </c>
    </row>
    <row r="3312" spans="1:24" ht="12.75" hidden="1" customHeight="1" x14ac:dyDescent="0.45">
      <c r="A3312">
        <v>93</v>
      </c>
      <c r="B3312" t="s">
        <v>123</v>
      </c>
      <c r="C3312" t="s">
        <v>12</v>
      </c>
      <c r="D3312" s="2" t="str">
        <f t="shared" si="100"/>
        <v>Louisiana-Monroe1998</v>
      </c>
      <c r="F3312">
        <v>5</v>
      </c>
      <c r="G3312">
        <v>6</v>
      </c>
      <c r="H3312" s="2">
        <v>0</v>
      </c>
      <c r="I3312">
        <v>-8.19</v>
      </c>
      <c r="J3312">
        <v>-1.78</v>
      </c>
      <c r="K3312">
        <v>-9.9700000000000006</v>
      </c>
      <c r="L3312" s="2">
        <f>_xlfn.RANK.EQ(I3312, INDEX(CFB!$I$2:$I$1048576, MATCH(W3312, CFB!$W$2:$W$1048576, 0)):INDEX(CFB!$I$2:$I$1048576, MATCH(W3312, CFB!$W$2:$W$1048576, 0) + COUNTIF(CFB!$W$2:$W$1048576, W3312) - 1), 0)</f>
        <v>100</v>
      </c>
      <c r="M3312" s="2">
        <f>_xlfn.RANK.EQ(J3312, INDEX(CFB!$J$2:$J$1048576, MATCH(W3312, CFB!$W$2:$W$1048576, 0)):INDEX(CFB!$J$2:$J$1048576, MATCH(W3312, CFB!$W$2:$W$1048576, 0) + COUNTIF(CFB!$W$2:$W$1048576, W3312) - 1))</f>
        <v>70</v>
      </c>
      <c r="N3312" s="2">
        <f>RANK(K3312, INDEX(CFB!$K$2:$K$1048576, MATCH(W3312, CFB!$W$2:$W$1048576, 0)):INDEX(CFB!$K$2:$K$1048576, MATCH(W3312, CFB!$W$2:$W$1048576, 0) + COUNTIF(CFB!$W$2:$W$1048576, W3312) - 1))</f>
        <v>93</v>
      </c>
      <c r="O3312">
        <v>27.31</v>
      </c>
      <c r="P3312">
        <v>18.670000000000002</v>
      </c>
      <c r="W3312">
        <v>1998</v>
      </c>
      <c r="X3312">
        <f t="shared" si="101"/>
        <v>0</v>
      </c>
    </row>
    <row r="3313" spans="1:24" ht="12.75" hidden="1" customHeight="1" x14ac:dyDescent="0.45">
      <c r="A3313">
        <v>94</v>
      </c>
      <c r="B3313" t="s">
        <v>30</v>
      </c>
      <c r="C3313" t="s">
        <v>184</v>
      </c>
      <c r="D3313" s="2" t="str">
        <f t="shared" si="100"/>
        <v>Boise State1998</v>
      </c>
      <c r="F3313">
        <v>6</v>
      </c>
      <c r="G3313">
        <v>5</v>
      </c>
      <c r="H3313" s="2">
        <v>0</v>
      </c>
      <c r="I3313">
        <v>-0.25</v>
      </c>
      <c r="J3313">
        <v>-10.15</v>
      </c>
      <c r="K3313">
        <v>-10.39</v>
      </c>
      <c r="L3313" s="2">
        <f>_xlfn.RANK.EQ(I3313, INDEX(CFB!$I$2:$I$1048576, MATCH(W3313, CFB!$W$2:$W$1048576, 0)):INDEX(CFB!$I$2:$I$1048576, MATCH(W3313, CFB!$W$2:$W$1048576, 0) + COUNTIF(CFB!$W$2:$W$1048576, W3313) - 1), 0)</f>
        <v>57</v>
      </c>
      <c r="M3313" s="2">
        <f>_xlfn.RANK.EQ(J3313, INDEX(CFB!$J$2:$J$1048576, MATCH(W3313, CFB!$W$2:$W$1048576, 0)):INDEX(CFB!$J$2:$J$1048576, MATCH(W3313, CFB!$W$2:$W$1048576, 0) + COUNTIF(CFB!$W$2:$W$1048576, W3313) - 1))</f>
        <v>107</v>
      </c>
      <c r="N3313" s="2">
        <f>RANK(K3313, INDEX(CFB!$K$2:$K$1048576, MATCH(W3313, CFB!$W$2:$W$1048576, 0)):INDEX(CFB!$K$2:$K$1048576, MATCH(W3313, CFB!$W$2:$W$1048576, 0) + COUNTIF(CFB!$W$2:$W$1048576, W3313) - 1))</f>
        <v>94</v>
      </c>
      <c r="O3313">
        <v>34.479999999999997</v>
      </c>
      <c r="P3313">
        <v>23.51</v>
      </c>
      <c r="W3313">
        <v>1998</v>
      </c>
      <c r="X3313">
        <f t="shared" si="101"/>
        <v>0</v>
      </c>
    </row>
    <row r="3314" spans="1:24" ht="12.75" hidden="1" customHeight="1" x14ac:dyDescent="0.45">
      <c r="A3314">
        <v>95</v>
      </c>
      <c r="B3314" t="s">
        <v>133</v>
      </c>
      <c r="C3314" t="s">
        <v>184</v>
      </c>
      <c r="D3314" s="2" t="str">
        <f t="shared" si="100"/>
        <v>Utah State1998</v>
      </c>
      <c r="F3314">
        <v>3</v>
      </c>
      <c r="G3314">
        <v>8</v>
      </c>
      <c r="H3314" s="2">
        <v>0</v>
      </c>
      <c r="I3314">
        <v>-6.97</v>
      </c>
      <c r="J3314">
        <v>-4.03</v>
      </c>
      <c r="K3314">
        <v>-11</v>
      </c>
      <c r="L3314" s="2">
        <f>_xlfn.RANK.EQ(I3314, INDEX(CFB!$I$2:$I$1048576, MATCH(W3314, CFB!$W$2:$W$1048576, 0)):INDEX(CFB!$I$2:$I$1048576, MATCH(W3314, CFB!$W$2:$W$1048576, 0) + COUNTIF(CFB!$W$2:$W$1048576, W3314) - 1), 0)</f>
        <v>98</v>
      </c>
      <c r="M3314" s="2">
        <f>_xlfn.RANK.EQ(J3314, INDEX(CFB!$J$2:$J$1048576, MATCH(W3314, CFB!$W$2:$W$1048576, 0)):INDEX(CFB!$J$2:$J$1048576, MATCH(W3314, CFB!$W$2:$W$1048576, 0) + COUNTIF(CFB!$W$2:$W$1048576, W3314) - 1))</f>
        <v>83</v>
      </c>
      <c r="N3314" s="2">
        <f>RANK(K3314, INDEX(CFB!$K$2:$K$1048576, MATCH(W3314, CFB!$W$2:$W$1048576, 0)):INDEX(CFB!$K$2:$K$1048576, MATCH(W3314, CFB!$W$2:$W$1048576, 0) + COUNTIF(CFB!$W$2:$W$1048576, W3314) - 1))</f>
        <v>95</v>
      </c>
      <c r="O3314">
        <v>29.21</v>
      </c>
      <c r="P3314">
        <v>17.77</v>
      </c>
      <c r="W3314">
        <v>1998</v>
      </c>
      <c r="X3314">
        <f t="shared" si="101"/>
        <v>0</v>
      </c>
    </row>
    <row r="3315" spans="1:24" ht="12.75" hidden="1" customHeight="1" x14ac:dyDescent="0.45">
      <c r="A3315">
        <v>96</v>
      </c>
      <c r="B3315" t="s">
        <v>59</v>
      </c>
      <c r="C3315" t="s">
        <v>155</v>
      </c>
      <c r="D3315" s="2" t="str">
        <f t="shared" si="100"/>
        <v>Vanderbilt1998</v>
      </c>
      <c r="F3315">
        <v>2</v>
      </c>
      <c r="G3315">
        <v>9</v>
      </c>
      <c r="H3315" s="2">
        <v>0</v>
      </c>
      <c r="I3315">
        <v>-9.2200000000000006</v>
      </c>
      <c r="J3315">
        <v>-2.02</v>
      </c>
      <c r="K3315">
        <v>-11.23</v>
      </c>
      <c r="L3315" s="2">
        <f>_xlfn.RANK.EQ(I3315, INDEX(CFB!$I$2:$I$1048576, MATCH(W3315, CFB!$W$2:$W$1048576, 0)):INDEX(CFB!$I$2:$I$1048576, MATCH(W3315, CFB!$W$2:$W$1048576, 0) + COUNTIF(CFB!$W$2:$W$1048576, W3315) - 1), 0)</f>
        <v>106</v>
      </c>
      <c r="M3315" s="2">
        <f>_xlfn.RANK.EQ(J3315, INDEX(CFB!$J$2:$J$1048576, MATCH(W3315, CFB!$W$2:$W$1048576, 0)):INDEX(CFB!$J$2:$J$1048576, MATCH(W3315, CFB!$W$2:$W$1048576, 0) + COUNTIF(CFB!$W$2:$W$1048576, W3315) - 1))</f>
        <v>71</v>
      </c>
      <c r="N3315" s="2">
        <f>RANK(K3315, INDEX(CFB!$K$2:$K$1048576, MATCH(W3315, CFB!$W$2:$W$1048576, 0)):INDEX(CFB!$K$2:$K$1048576, MATCH(W3315, CFB!$W$2:$W$1048576, 0) + COUNTIF(CFB!$W$2:$W$1048576, W3315) - 1))</f>
        <v>96</v>
      </c>
      <c r="O3315">
        <v>26.91</v>
      </c>
      <c r="P3315">
        <v>19.52</v>
      </c>
      <c r="W3315">
        <v>1998</v>
      </c>
      <c r="X3315">
        <f t="shared" si="101"/>
        <v>0</v>
      </c>
    </row>
    <row r="3316" spans="1:24" ht="12.75" hidden="1" customHeight="1" x14ac:dyDescent="0.45">
      <c r="A3316">
        <v>97</v>
      </c>
      <c r="B3316" t="s">
        <v>51</v>
      </c>
      <c r="C3316" t="s">
        <v>12</v>
      </c>
      <c r="D3316" s="2" t="str">
        <f t="shared" si="100"/>
        <v>Navy1998</v>
      </c>
      <c r="F3316">
        <v>3</v>
      </c>
      <c r="G3316">
        <v>8</v>
      </c>
      <c r="H3316" s="2">
        <v>0</v>
      </c>
      <c r="I3316">
        <v>-1.89</v>
      </c>
      <c r="J3316">
        <v>-9.4499999999999993</v>
      </c>
      <c r="K3316">
        <v>-11.34</v>
      </c>
      <c r="L3316" s="2">
        <f>_xlfn.RANK.EQ(I3316, INDEX(CFB!$I$2:$I$1048576, MATCH(W3316, CFB!$W$2:$W$1048576, 0)):INDEX(CFB!$I$2:$I$1048576, MATCH(W3316, CFB!$W$2:$W$1048576, 0) + COUNTIF(CFB!$W$2:$W$1048576, W3316) - 1), 0)</f>
        <v>66</v>
      </c>
      <c r="M3316" s="2">
        <f>_xlfn.RANK.EQ(J3316, INDEX(CFB!$J$2:$J$1048576, MATCH(W3316, CFB!$W$2:$W$1048576, 0)):INDEX(CFB!$J$2:$J$1048576, MATCH(W3316, CFB!$W$2:$W$1048576, 0) + COUNTIF(CFB!$W$2:$W$1048576, W3316) - 1))</f>
        <v>104</v>
      </c>
      <c r="N3316" s="2">
        <f>RANK(K3316, INDEX(CFB!$K$2:$K$1048576, MATCH(W3316, CFB!$W$2:$W$1048576, 0)):INDEX(CFB!$K$2:$K$1048576, MATCH(W3316, CFB!$W$2:$W$1048576, 0) + COUNTIF(CFB!$W$2:$W$1048576, W3316) - 1))</f>
        <v>97</v>
      </c>
      <c r="O3316">
        <v>33.090000000000003</v>
      </c>
      <c r="P3316">
        <v>24.12</v>
      </c>
      <c r="W3316">
        <v>1998</v>
      </c>
      <c r="X3316">
        <f t="shared" si="101"/>
        <v>0</v>
      </c>
    </row>
    <row r="3317" spans="1:24" ht="12.75" hidden="1" customHeight="1" x14ac:dyDescent="0.45">
      <c r="A3317">
        <v>98</v>
      </c>
      <c r="B3317" t="s">
        <v>149</v>
      </c>
      <c r="C3317" t="s">
        <v>184</v>
      </c>
      <c r="D3317" s="2" t="str">
        <f t="shared" si="100"/>
        <v>New Mexico State1998</v>
      </c>
      <c r="F3317">
        <v>3</v>
      </c>
      <c r="G3317">
        <v>8</v>
      </c>
      <c r="H3317" s="2">
        <v>0</v>
      </c>
      <c r="I3317">
        <v>3.04</v>
      </c>
      <c r="J3317">
        <v>-14.67</v>
      </c>
      <c r="K3317">
        <v>-11.63</v>
      </c>
      <c r="L3317" s="2">
        <f>_xlfn.RANK.EQ(I3317, INDEX(CFB!$I$2:$I$1048576, MATCH(W3317, CFB!$W$2:$W$1048576, 0)):INDEX(CFB!$I$2:$I$1048576, MATCH(W3317, CFB!$W$2:$W$1048576, 0) + COUNTIF(CFB!$W$2:$W$1048576, W3317) - 1), 0)</f>
        <v>39</v>
      </c>
      <c r="M3317" s="2">
        <f>_xlfn.RANK.EQ(J3317, INDEX(CFB!$J$2:$J$1048576, MATCH(W3317, CFB!$W$2:$W$1048576, 0)):INDEX(CFB!$J$2:$J$1048576, MATCH(W3317, CFB!$W$2:$W$1048576, 0) + COUNTIF(CFB!$W$2:$W$1048576, W3317) - 1))</f>
        <v>112</v>
      </c>
      <c r="N3317" s="2">
        <f>RANK(K3317, INDEX(CFB!$K$2:$K$1048576, MATCH(W3317, CFB!$W$2:$W$1048576, 0)):INDEX(CFB!$K$2:$K$1048576, MATCH(W3317, CFB!$W$2:$W$1048576, 0) + COUNTIF(CFB!$W$2:$W$1048576, W3317) - 1))</f>
        <v>98</v>
      </c>
      <c r="O3317">
        <v>37.96</v>
      </c>
      <c r="P3317">
        <v>28.14</v>
      </c>
      <c r="W3317">
        <v>1998</v>
      </c>
      <c r="X3317">
        <f t="shared" si="101"/>
        <v>0</v>
      </c>
    </row>
    <row r="3318" spans="1:24" ht="12.75" hidden="1" customHeight="1" x14ac:dyDescent="0.45">
      <c r="A3318">
        <v>99</v>
      </c>
      <c r="B3318" t="s">
        <v>139</v>
      </c>
      <c r="C3318" t="s">
        <v>161</v>
      </c>
      <c r="D3318" s="2" t="str">
        <f t="shared" si="100"/>
        <v>Central Michigan1998</v>
      </c>
      <c r="F3318">
        <v>6</v>
      </c>
      <c r="G3318">
        <v>5</v>
      </c>
      <c r="H3318" s="2">
        <v>0</v>
      </c>
      <c r="I3318">
        <v>-9.1300000000000008</v>
      </c>
      <c r="J3318">
        <v>-2.97</v>
      </c>
      <c r="K3318">
        <v>-12.1</v>
      </c>
      <c r="L3318" s="2">
        <f>_xlfn.RANK.EQ(I3318, INDEX(CFB!$I$2:$I$1048576, MATCH(W3318, CFB!$W$2:$W$1048576, 0)):INDEX(CFB!$I$2:$I$1048576, MATCH(W3318, CFB!$W$2:$W$1048576, 0) + COUNTIF(CFB!$W$2:$W$1048576, W3318) - 1), 0)</f>
        <v>105</v>
      </c>
      <c r="M3318" s="2">
        <f>_xlfn.RANK.EQ(J3318, INDEX(CFB!$J$2:$J$1048576, MATCH(W3318, CFB!$W$2:$W$1048576, 0)):INDEX(CFB!$J$2:$J$1048576, MATCH(W3318, CFB!$W$2:$W$1048576, 0) + COUNTIF(CFB!$W$2:$W$1048576, W3318) - 1))</f>
        <v>74</v>
      </c>
      <c r="N3318" s="2">
        <f>RANK(K3318, INDEX(CFB!$K$2:$K$1048576, MATCH(W3318, CFB!$W$2:$W$1048576, 0)):INDEX(CFB!$K$2:$K$1048576, MATCH(W3318, CFB!$W$2:$W$1048576, 0) + COUNTIF(CFB!$W$2:$W$1048576, W3318) - 1))</f>
        <v>99</v>
      </c>
      <c r="O3318">
        <v>24.7</v>
      </c>
      <c r="P3318">
        <v>20.27</v>
      </c>
      <c r="W3318">
        <v>1998</v>
      </c>
      <c r="X3318">
        <f t="shared" si="101"/>
        <v>0</v>
      </c>
    </row>
    <row r="3319" spans="1:24" ht="12.75" hidden="1" customHeight="1" x14ac:dyDescent="0.45">
      <c r="A3319">
        <v>100</v>
      </c>
      <c r="B3319" t="s">
        <v>113</v>
      </c>
      <c r="C3319" t="s">
        <v>184</v>
      </c>
      <c r="D3319" s="2" t="str">
        <f t="shared" si="100"/>
        <v>North Texas1998</v>
      </c>
      <c r="F3319">
        <v>3</v>
      </c>
      <c r="G3319">
        <v>8</v>
      </c>
      <c r="H3319" s="2">
        <v>0</v>
      </c>
      <c r="I3319">
        <v>-11.24</v>
      </c>
      <c r="J3319">
        <v>-1.22</v>
      </c>
      <c r="K3319">
        <v>-12.45</v>
      </c>
      <c r="L3319" s="2">
        <f>_xlfn.RANK.EQ(I3319, INDEX(CFB!$I$2:$I$1048576, MATCH(W3319, CFB!$W$2:$W$1048576, 0)):INDEX(CFB!$I$2:$I$1048576, MATCH(W3319, CFB!$W$2:$W$1048576, 0) + COUNTIF(CFB!$W$2:$W$1048576, W3319) - 1), 0)</f>
        <v>107</v>
      </c>
      <c r="M3319" s="2">
        <f>_xlfn.RANK.EQ(J3319, INDEX(CFB!$J$2:$J$1048576, MATCH(W3319, CFB!$W$2:$W$1048576, 0)):INDEX(CFB!$J$2:$J$1048576, MATCH(W3319, CFB!$W$2:$W$1048576, 0) + COUNTIF(CFB!$W$2:$W$1048576, W3319) - 1))</f>
        <v>66</v>
      </c>
      <c r="N3319" s="2">
        <f>RANK(K3319, INDEX(CFB!$K$2:$K$1048576, MATCH(W3319, CFB!$W$2:$W$1048576, 0)):INDEX(CFB!$K$2:$K$1048576, MATCH(W3319, CFB!$W$2:$W$1048576, 0) + COUNTIF(CFB!$W$2:$W$1048576, W3319) - 1))</f>
        <v>100</v>
      </c>
      <c r="O3319">
        <v>25.52</v>
      </c>
      <c r="P3319">
        <v>14.29</v>
      </c>
      <c r="W3319">
        <v>1998</v>
      </c>
      <c r="X3319">
        <f t="shared" si="101"/>
        <v>0</v>
      </c>
    </row>
    <row r="3320" spans="1:24" ht="12.75" hidden="1" customHeight="1" x14ac:dyDescent="0.45">
      <c r="A3320">
        <v>101</v>
      </c>
      <c r="B3320" t="s">
        <v>144</v>
      </c>
      <c r="C3320" t="s">
        <v>179</v>
      </c>
      <c r="D3320" s="2" t="str">
        <f t="shared" si="100"/>
        <v>Temple1998</v>
      </c>
      <c r="F3320">
        <v>2</v>
      </c>
      <c r="G3320">
        <v>9</v>
      </c>
      <c r="H3320" s="2">
        <v>0</v>
      </c>
      <c r="I3320">
        <v>-5.87</v>
      </c>
      <c r="J3320">
        <v>-7.31</v>
      </c>
      <c r="K3320">
        <v>-13.18</v>
      </c>
      <c r="L3320" s="2">
        <f>_xlfn.RANK.EQ(I3320, INDEX(CFB!$I$2:$I$1048576, MATCH(W3320, CFB!$W$2:$W$1048576, 0)):INDEX(CFB!$I$2:$I$1048576, MATCH(W3320, CFB!$W$2:$W$1048576, 0) + COUNTIF(CFB!$W$2:$W$1048576, W3320) - 1), 0)</f>
        <v>92</v>
      </c>
      <c r="M3320" s="2">
        <f>_xlfn.RANK.EQ(J3320, INDEX(CFB!$J$2:$J$1048576, MATCH(W3320, CFB!$W$2:$W$1048576, 0)):INDEX(CFB!$J$2:$J$1048576, MATCH(W3320, CFB!$W$2:$W$1048576, 0) + COUNTIF(CFB!$W$2:$W$1048576, W3320) - 1))</f>
        <v>97</v>
      </c>
      <c r="N3320" s="2">
        <f>RANK(K3320, INDEX(CFB!$K$2:$K$1048576, MATCH(W3320, CFB!$W$2:$W$1048576, 0)):INDEX(CFB!$K$2:$K$1048576, MATCH(W3320, CFB!$W$2:$W$1048576, 0) + COUNTIF(CFB!$W$2:$W$1048576, W3320) - 1))</f>
        <v>101</v>
      </c>
      <c r="O3320">
        <v>29.26</v>
      </c>
      <c r="P3320">
        <v>21.82</v>
      </c>
      <c r="W3320">
        <v>1998</v>
      </c>
      <c r="X3320">
        <f t="shared" si="101"/>
        <v>0</v>
      </c>
    </row>
    <row r="3321" spans="1:24" ht="12.75" hidden="1" customHeight="1" x14ac:dyDescent="0.45">
      <c r="A3321">
        <v>102</v>
      </c>
      <c r="B3321" t="s">
        <v>127</v>
      </c>
      <c r="C3321" t="s">
        <v>162</v>
      </c>
      <c r="D3321" s="2" t="str">
        <f t="shared" si="100"/>
        <v>Akron1998</v>
      </c>
      <c r="F3321">
        <v>4</v>
      </c>
      <c r="G3321">
        <v>7</v>
      </c>
      <c r="H3321" s="2">
        <v>0</v>
      </c>
      <c r="I3321">
        <v>-5.52</v>
      </c>
      <c r="J3321">
        <v>-7.89</v>
      </c>
      <c r="K3321">
        <v>-13.41</v>
      </c>
      <c r="L3321" s="2">
        <f>_xlfn.RANK.EQ(I3321, INDEX(CFB!$I$2:$I$1048576, MATCH(W3321, CFB!$W$2:$W$1048576, 0)):INDEX(CFB!$I$2:$I$1048576, MATCH(W3321, CFB!$W$2:$W$1048576, 0) + COUNTIF(CFB!$W$2:$W$1048576, W3321) - 1), 0)</f>
        <v>90</v>
      </c>
      <c r="M3321" s="2">
        <f>_xlfn.RANK.EQ(J3321, INDEX(CFB!$J$2:$J$1048576, MATCH(W3321, CFB!$W$2:$W$1048576, 0)):INDEX(CFB!$J$2:$J$1048576, MATCH(W3321, CFB!$W$2:$W$1048576, 0) + COUNTIF(CFB!$W$2:$W$1048576, W3321) - 1))</f>
        <v>98</v>
      </c>
      <c r="N3321" s="2">
        <f>RANK(K3321, INDEX(CFB!$K$2:$K$1048576, MATCH(W3321, CFB!$W$2:$W$1048576, 0)):INDEX(CFB!$K$2:$K$1048576, MATCH(W3321, CFB!$W$2:$W$1048576, 0) + COUNTIF(CFB!$W$2:$W$1048576, W3321) - 1))</f>
        <v>102</v>
      </c>
      <c r="O3321">
        <v>29.02</v>
      </c>
      <c r="P3321">
        <v>24.7</v>
      </c>
      <c r="W3321">
        <v>1998</v>
      </c>
      <c r="X3321">
        <f t="shared" si="101"/>
        <v>0</v>
      </c>
    </row>
    <row r="3322" spans="1:24" ht="12.75" hidden="1" customHeight="1" x14ac:dyDescent="0.45">
      <c r="A3322">
        <v>103</v>
      </c>
      <c r="B3322" t="s">
        <v>141</v>
      </c>
      <c r="C3322" t="s">
        <v>186</v>
      </c>
      <c r="D3322" s="2" t="str">
        <f t="shared" si="100"/>
        <v>New Mexico1998</v>
      </c>
      <c r="F3322">
        <v>3</v>
      </c>
      <c r="G3322">
        <v>9</v>
      </c>
      <c r="H3322" s="2">
        <v>0</v>
      </c>
      <c r="I3322">
        <v>-4.16</v>
      </c>
      <c r="J3322">
        <v>-9.3699999999999992</v>
      </c>
      <c r="K3322">
        <v>-13.53</v>
      </c>
      <c r="L3322" s="2">
        <f>_xlfn.RANK.EQ(I3322, INDEX(CFB!$I$2:$I$1048576, MATCH(W3322, CFB!$W$2:$W$1048576, 0)):INDEX(CFB!$I$2:$I$1048576, MATCH(W3322, CFB!$W$2:$W$1048576, 0) + COUNTIF(CFB!$W$2:$W$1048576, W3322) - 1), 0)</f>
        <v>83</v>
      </c>
      <c r="M3322" s="2">
        <f>_xlfn.RANK.EQ(J3322, INDEX(CFB!$J$2:$J$1048576, MATCH(W3322, CFB!$W$2:$W$1048576, 0)):INDEX(CFB!$J$2:$J$1048576, MATCH(W3322, CFB!$W$2:$W$1048576, 0) + COUNTIF(CFB!$W$2:$W$1048576, W3322) - 1))</f>
        <v>103</v>
      </c>
      <c r="N3322" s="2">
        <f>RANK(K3322, INDEX(CFB!$K$2:$K$1048576, MATCH(W3322, CFB!$W$2:$W$1048576, 0)):INDEX(CFB!$K$2:$K$1048576, MATCH(W3322, CFB!$W$2:$W$1048576, 0) + COUNTIF(CFB!$W$2:$W$1048576, W3322) - 1))</f>
        <v>103</v>
      </c>
      <c r="O3322">
        <v>31.78</v>
      </c>
      <c r="P3322">
        <v>24.47</v>
      </c>
      <c r="W3322">
        <v>1998</v>
      </c>
      <c r="X3322">
        <f t="shared" si="101"/>
        <v>0</v>
      </c>
    </row>
    <row r="3323" spans="1:24" ht="12.75" hidden="1" customHeight="1" x14ac:dyDescent="0.45">
      <c r="A3323">
        <v>104</v>
      </c>
      <c r="B3323" t="s">
        <v>81</v>
      </c>
      <c r="C3323" t="s">
        <v>100</v>
      </c>
      <c r="D3323" s="2" t="str">
        <f t="shared" si="100"/>
        <v>Cincinnati1998</v>
      </c>
      <c r="F3323">
        <v>2</v>
      </c>
      <c r="G3323">
        <v>9</v>
      </c>
      <c r="H3323" s="2">
        <v>0</v>
      </c>
      <c r="I3323">
        <v>-3.92</v>
      </c>
      <c r="J3323">
        <v>-9.99</v>
      </c>
      <c r="K3323">
        <v>-13.91</v>
      </c>
      <c r="L3323" s="2">
        <f>_xlfn.RANK.EQ(I3323, INDEX(CFB!$I$2:$I$1048576, MATCH(W3323, CFB!$W$2:$W$1048576, 0)):INDEX(CFB!$I$2:$I$1048576, MATCH(W3323, CFB!$W$2:$W$1048576, 0) + COUNTIF(CFB!$W$2:$W$1048576, W3323) - 1), 0)</f>
        <v>81</v>
      </c>
      <c r="M3323" s="2">
        <f>_xlfn.RANK.EQ(J3323, INDEX(CFB!$J$2:$J$1048576, MATCH(W3323, CFB!$W$2:$W$1048576, 0)):INDEX(CFB!$J$2:$J$1048576, MATCH(W3323, CFB!$W$2:$W$1048576, 0) + COUNTIF(CFB!$W$2:$W$1048576, W3323) - 1))</f>
        <v>106</v>
      </c>
      <c r="N3323" s="2">
        <f>RANK(K3323, INDEX(CFB!$K$2:$K$1048576, MATCH(W3323, CFB!$W$2:$W$1048576, 0)):INDEX(CFB!$K$2:$K$1048576, MATCH(W3323, CFB!$W$2:$W$1048576, 0) + COUNTIF(CFB!$W$2:$W$1048576, W3323) - 1))</f>
        <v>104</v>
      </c>
      <c r="O3323">
        <v>33.28</v>
      </c>
      <c r="P3323">
        <v>28.39</v>
      </c>
      <c r="W3323">
        <v>1998</v>
      </c>
      <c r="X3323">
        <f t="shared" si="101"/>
        <v>0</v>
      </c>
    </row>
    <row r="3324" spans="1:24" ht="12.75" hidden="1" customHeight="1" x14ac:dyDescent="0.45">
      <c r="A3324">
        <v>105</v>
      </c>
      <c r="B3324" t="s">
        <v>50</v>
      </c>
      <c r="C3324" t="s">
        <v>185</v>
      </c>
      <c r="D3324" s="2" t="str">
        <f t="shared" si="100"/>
        <v>Nevada-Las Vegas1998</v>
      </c>
      <c r="F3324">
        <v>0</v>
      </c>
      <c r="G3324">
        <v>11</v>
      </c>
      <c r="H3324" s="2">
        <v>0</v>
      </c>
      <c r="I3324">
        <v>-7.5</v>
      </c>
      <c r="J3324">
        <v>-7.93</v>
      </c>
      <c r="K3324">
        <v>-15.43</v>
      </c>
      <c r="L3324" s="2">
        <f>_xlfn.RANK.EQ(I3324, INDEX(CFB!$I$2:$I$1048576, MATCH(W3324, CFB!$W$2:$W$1048576, 0)):INDEX(CFB!$I$2:$I$1048576, MATCH(W3324, CFB!$W$2:$W$1048576, 0) + COUNTIF(CFB!$W$2:$W$1048576, W3324) - 1), 0)</f>
        <v>99</v>
      </c>
      <c r="M3324" s="2">
        <f>_xlfn.RANK.EQ(J3324, INDEX(CFB!$J$2:$J$1048576, MATCH(W3324, CFB!$W$2:$W$1048576, 0)):INDEX(CFB!$J$2:$J$1048576, MATCH(W3324, CFB!$W$2:$W$1048576, 0) + COUNTIF(CFB!$W$2:$W$1048576, W3324) - 1))</f>
        <v>99</v>
      </c>
      <c r="N3324" s="2">
        <f>RANK(K3324, INDEX(CFB!$K$2:$K$1048576, MATCH(W3324, CFB!$W$2:$W$1048576, 0)):INDEX(CFB!$K$2:$K$1048576, MATCH(W3324, CFB!$W$2:$W$1048576, 0) + COUNTIF(CFB!$W$2:$W$1048576, W3324) - 1))</f>
        <v>105</v>
      </c>
      <c r="O3324">
        <v>29.18</v>
      </c>
      <c r="P3324">
        <v>23.65</v>
      </c>
      <c r="W3324">
        <v>1998</v>
      </c>
      <c r="X3324">
        <f t="shared" si="101"/>
        <v>0</v>
      </c>
    </row>
    <row r="3325" spans="1:24" ht="12.75" hidden="1" customHeight="1" x14ac:dyDescent="0.45">
      <c r="A3325">
        <v>106</v>
      </c>
      <c r="B3325" t="s">
        <v>125</v>
      </c>
      <c r="C3325" t="s">
        <v>12</v>
      </c>
      <c r="D3325" s="2" t="str">
        <f t="shared" si="100"/>
        <v>Arkansas State1998</v>
      </c>
      <c r="F3325">
        <v>4</v>
      </c>
      <c r="G3325">
        <v>8</v>
      </c>
      <c r="H3325" s="2">
        <v>0</v>
      </c>
      <c r="I3325">
        <v>-11.33</v>
      </c>
      <c r="J3325">
        <v>-4.95</v>
      </c>
      <c r="K3325">
        <v>-16.28</v>
      </c>
      <c r="L3325" s="2">
        <f>_xlfn.RANK.EQ(I3325, INDEX(CFB!$I$2:$I$1048576, MATCH(W3325, CFB!$W$2:$W$1048576, 0)):INDEX(CFB!$I$2:$I$1048576, MATCH(W3325, CFB!$W$2:$W$1048576, 0) + COUNTIF(CFB!$W$2:$W$1048576, W3325) - 1), 0)</f>
        <v>108</v>
      </c>
      <c r="M3325" s="2">
        <f>_xlfn.RANK.EQ(J3325, INDEX(CFB!$J$2:$J$1048576, MATCH(W3325, CFB!$W$2:$W$1048576, 0)):INDEX(CFB!$J$2:$J$1048576, MATCH(W3325, CFB!$W$2:$W$1048576, 0) + COUNTIF(CFB!$W$2:$W$1048576, W3325) - 1))</f>
        <v>94</v>
      </c>
      <c r="N3325" s="2">
        <f>RANK(K3325, INDEX(CFB!$K$2:$K$1048576, MATCH(W3325, CFB!$W$2:$W$1048576, 0)):INDEX(CFB!$K$2:$K$1048576, MATCH(W3325, CFB!$W$2:$W$1048576, 0) + COUNTIF(CFB!$W$2:$W$1048576, W3325) - 1))</f>
        <v>106</v>
      </c>
      <c r="O3325">
        <v>22.42</v>
      </c>
      <c r="P3325">
        <v>22.97</v>
      </c>
      <c r="W3325">
        <v>1998</v>
      </c>
      <c r="X3325">
        <f t="shared" si="101"/>
        <v>0</v>
      </c>
    </row>
    <row r="3326" spans="1:24" ht="12.75" hidden="1" customHeight="1" x14ac:dyDescent="0.45">
      <c r="A3326">
        <v>107</v>
      </c>
      <c r="B3326" t="s">
        <v>77</v>
      </c>
      <c r="C3326" t="s">
        <v>12</v>
      </c>
      <c r="D3326" s="2" t="str">
        <f t="shared" si="100"/>
        <v>Louisiana1998</v>
      </c>
      <c r="F3326">
        <v>2</v>
      </c>
      <c r="G3326">
        <v>9</v>
      </c>
      <c r="H3326" s="2">
        <v>0</v>
      </c>
      <c r="I3326">
        <v>-8.48</v>
      </c>
      <c r="J3326">
        <v>-8.35</v>
      </c>
      <c r="K3326">
        <v>-16.84</v>
      </c>
      <c r="L3326" s="2">
        <f>_xlfn.RANK.EQ(I3326, INDEX(CFB!$I$2:$I$1048576, MATCH(W3326, CFB!$W$2:$W$1048576, 0)):INDEX(CFB!$I$2:$I$1048576, MATCH(W3326, CFB!$W$2:$W$1048576, 0) + COUNTIF(CFB!$W$2:$W$1048576, W3326) - 1), 0)</f>
        <v>101</v>
      </c>
      <c r="M3326" s="2">
        <f>_xlfn.RANK.EQ(J3326, INDEX(CFB!$J$2:$J$1048576, MATCH(W3326, CFB!$W$2:$W$1048576, 0)):INDEX(CFB!$J$2:$J$1048576, MATCH(W3326, CFB!$W$2:$W$1048576, 0) + COUNTIF(CFB!$W$2:$W$1048576, W3326) - 1))</f>
        <v>100</v>
      </c>
      <c r="N3326" s="2">
        <f>RANK(K3326, INDEX(CFB!$K$2:$K$1048576, MATCH(W3326, CFB!$W$2:$W$1048576, 0)):INDEX(CFB!$K$2:$K$1048576, MATCH(W3326, CFB!$W$2:$W$1048576, 0) + COUNTIF(CFB!$W$2:$W$1048576, W3326) - 1))</f>
        <v>107</v>
      </c>
      <c r="O3326">
        <v>26.56</v>
      </c>
      <c r="P3326">
        <v>29.69</v>
      </c>
      <c r="W3326">
        <v>1998</v>
      </c>
      <c r="X3326">
        <f t="shared" si="101"/>
        <v>0</v>
      </c>
    </row>
    <row r="3327" spans="1:24" ht="12.75" hidden="1" customHeight="1" x14ac:dyDescent="0.45">
      <c r="A3327">
        <v>108</v>
      </c>
      <c r="B3327" t="s">
        <v>87</v>
      </c>
      <c r="C3327" t="s">
        <v>161</v>
      </c>
      <c r="D3327" s="2" t="str">
        <f t="shared" si="100"/>
        <v>Northern Illinois1998</v>
      </c>
      <c r="F3327">
        <v>2</v>
      </c>
      <c r="G3327">
        <v>9</v>
      </c>
      <c r="H3327" s="2">
        <v>0</v>
      </c>
      <c r="I3327">
        <v>-12.56</v>
      </c>
      <c r="J3327">
        <v>-5.19</v>
      </c>
      <c r="K3327">
        <v>-17.75</v>
      </c>
      <c r="L3327" s="2">
        <f>_xlfn.RANK.EQ(I3327, INDEX(CFB!$I$2:$I$1048576, MATCH(W3327, CFB!$W$2:$W$1048576, 0)):INDEX(CFB!$I$2:$I$1048576, MATCH(W3327, CFB!$W$2:$W$1048576, 0) + COUNTIF(CFB!$W$2:$W$1048576, W3327) - 1), 0)</f>
        <v>110</v>
      </c>
      <c r="M3327" s="2">
        <f>_xlfn.RANK.EQ(J3327, INDEX(CFB!$J$2:$J$1048576, MATCH(W3327, CFB!$W$2:$W$1048576, 0)):INDEX(CFB!$J$2:$J$1048576, MATCH(W3327, CFB!$W$2:$W$1048576, 0) + COUNTIF(CFB!$W$2:$W$1048576, W3327) - 1))</f>
        <v>95</v>
      </c>
      <c r="N3327" s="2">
        <f>RANK(K3327, INDEX(CFB!$K$2:$K$1048576, MATCH(W3327, CFB!$W$2:$W$1048576, 0)):INDEX(CFB!$K$2:$K$1048576, MATCH(W3327, CFB!$W$2:$W$1048576, 0) + COUNTIF(CFB!$W$2:$W$1048576, W3327) - 1))</f>
        <v>108</v>
      </c>
      <c r="O3327">
        <v>21.53</v>
      </c>
      <c r="P3327">
        <v>23.01</v>
      </c>
      <c r="W3327">
        <v>1998</v>
      </c>
      <c r="X3327">
        <f t="shared" si="101"/>
        <v>0</v>
      </c>
    </row>
    <row r="3328" spans="1:24" ht="12.75" hidden="1" customHeight="1" x14ac:dyDescent="0.45">
      <c r="A3328">
        <v>109</v>
      </c>
      <c r="B3328" t="s">
        <v>134</v>
      </c>
      <c r="C3328" t="s">
        <v>161</v>
      </c>
      <c r="D3328" s="2" t="str">
        <f t="shared" si="100"/>
        <v>Eastern Michigan1998</v>
      </c>
      <c r="F3328">
        <v>3</v>
      </c>
      <c r="G3328">
        <v>8</v>
      </c>
      <c r="H3328" s="2">
        <v>0</v>
      </c>
      <c r="I3328">
        <v>-8.9600000000000009</v>
      </c>
      <c r="J3328">
        <v>-9.31</v>
      </c>
      <c r="K3328">
        <v>-18.27</v>
      </c>
      <c r="L3328" s="2">
        <f>_xlfn.RANK.EQ(I3328, INDEX(CFB!$I$2:$I$1048576, MATCH(W3328, CFB!$W$2:$W$1048576, 0)):INDEX(CFB!$I$2:$I$1048576, MATCH(W3328, CFB!$W$2:$W$1048576, 0) + COUNTIF(CFB!$W$2:$W$1048576, W3328) - 1), 0)</f>
        <v>104</v>
      </c>
      <c r="M3328" s="2">
        <f>_xlfn.RANK.EQ(J3328, INDEX(CFB!$J$2:$J$1048576, MATCH(W3328, CFB!$W$2:$W$1048576, 0)):INDEX(CFB!$J$2:$J$1048576, MATCH(W3328, CFB!$W$2:$W$1048576, 0) + COUNTIF(CFB!$W$2:$W$1048576, W3328) - 1))</f>
        <v>102</v>
      </c>
      <c r="N3328" s="2">
        <f>RANK(K3328, INDEX(CFB!$K$2:$K$1048576, MATCH(W3328, CFB!$W$2:$W$1048576, 0)):INDEX(CFB!$K$2:$K$1048576, MATCH(W3328, CFB!$W$2:$W$1048576, 0) + COUNTIF(CFB!$W$2:$W$1048576, W3328) - 1))</f>
        <v>109</v>
      </c>
      <c r="O3328">
        <v>23.74</v>
      </c>
      <c r="P3328">
        <v>25.51</v>
      </c>
      <c r="W3328">
        <v>1998</v>
      </c>
      <c r="X3328">
        <f t="shared" si="101"/>
        <v>0</v>
      </c>
    </row>
    <row r="3329" spans="1:24" ht="12.75" hidden="1" customHeight="1" x14ac:dyDescent="0.45">
      <c r="A3329">
        <v>110</v>
      </c>
      <c r="B3329" t="s">
        <v>140</v>
      </c>
      <c r="C3329" t="s">
        <v>161</v>
      </c>
      <c r="D3329" s="2" t="str">
        <f t="shared" si="100"/>
        <v>Ball State1998</v>
      </c>
      <c r="F3329">
        <v>1</v>
      </c>
      <c r="G3329">
        <v>10</v>
      </c>
      <c r="H3329" s="2">
        <v>0</v>
      </c>
      <c r="I3329">
        <v>-13.48</v>
      </c>
      <c r="J3329">
        <v>-8.4</v>
      </c>
      <c r="K3329">
        <v>-21.88</v>
      </c>
      <c r="L3329" s="2">
        <f>_xlfn.RANK.EQ(I3329, INDEX(CFB!$I$2:$I$1048576, MATCH(W3329, CFB!$W$2:$W$1048576, 0)):INDEX(CFB!$I$2:$I$1048576, MATCH(W3329, CFB!$W$2:$W$1048576, 0) + COUNTIF(CFB!$W$2:$W$1048576, W3329) - 1), 0)</f>
        <v>111</v>
      </c>
      <c r="M3329" s="2">
        <f>_xlfn.RANK.EQ(J3329, INDEX(CFB!$J$2:$J$1048576, MATCH(W3329, CFB!$W$2:$W$1048576, 0)):INDEX(CFB!$J$2:$J$1048576, MATCH(W3329, CFB!$W$2:$W$1048576, 0) + COUNTIF(CFB!$W$2:$W$1048576, W3329) - 1))</f>
        <v>101</v>
      </c>
      <c r="N3329" s="2">
        <f>RANK(K3329, INDEX(CFB!$K$2:$K$1048576, MATCH(W3329, CFB!$W$2:$W$1048576, 0)):INDEX(CFB!$K$2:$K$1048576, MATCH(W3329, CFB!$W$2:$W$1048576, 0) + COUNTIF(CFB!$W$2:$W$1048576, W3329) - 1))</f>
        <v>110</v>
      </c>
      <c r="O3329">
        <v>20.73</v>
      </c>
      <c r="P3329">
        <v>26</v>
      </c>
      <c r="W3329">
        <v>1998</v>
      </c>
      <c r="X3329">
        <f t="shared" si="101"/>
        <v>0</v>
      </c>
    </row>
    <row r="3330" spans="1:24" ht="12.75" hidden="1" customHeight="1" x14ac:dyDescent="0.45">
      <c r="A3330">
        <v>111</v>
      </c>
      <c r="B3330" t="s">
        <v>126</v>
      </c>
      <c r="C3330" t="s">
        <v>186</v>
      </c>
      <c r="D3330" s="2" t="str">
        <f t="shared" si="100"/>
        <v>Hawaii1998</v>
      </c>
      <c r="F3330">
        <v>0</v>
      </c>
      <c r="G3330">
        <v>12</v>
      </c>
      <c r="H3330" s="2">
        <v>0</v>
      </c>
      <c r="I3330">
        <v>-11.8</v>
      </c>
      <c r="J3330">
        <v>-10.29</v>
      </c>
      <c r="K3330">
        <v>-22.08</v>
      </c>
      <c r="L3330" s="2">
        <f>_xlfn.RANK.EQ(I3330, INDEX(CFB!$I$2:$I$1048576, MATCH(W3330, CFB!$W$2:$W$1048576, 0)):INDEX(CFB!$I$2:$I$1048576, MATCH(W3330, CFB!$W$2:$W$1048576, 0) + COUNTIF(CFB!$W$2:$W$1048576, W3330) - 1), 0)</f>
        <v>109</v>
      </c>
      <c r="M3330" s="2">
        <f>_xlfn.RANK.EQ(J3330, INDEX(CFB!$J$2:$J$1048576, MATCH(W3330, CFB!$W$2:$W$1048576, 0)):INDEX(CFB!$J$2:$J$1048576, MATCH(W3330, CFB!$W$2:$W$1048576, 0) + COUNTIF(CFB!$W$2:$W$1048576, W3330) - 1))</f>
        <v>108</v>
      </c>
      <c r="N3330" s="2">
        <f>RANK(K3330, INDEX(CFB!$K$2:$K$1048576, MATCH(W3330, CFB!$W$2:$W$1048576, 0)):INDEX(CFB!$K$2:$K$1048576, MATCH(W3330, CFB!$W$2:$W$1048576, 0) + COUNTIF(CFB!$W$2:$W$1048576, W3330) - 1))</f>
        <v>111</v>
      </c>
      <c r="O3330">
        <v>24.18</v>
      </c>
      <c r="P3330">
        <v>26.45</v>
      </c>
      <c r="W3330">
        <v>1998</v>
      </c>
      <c r="X3330">
        <f t="shared" si="101"/>
        <v>0</v>
      </c>
    </row>
    <row r="3331" spans="1:24" ht="12.75" hidden="1" customHeight="1" x14ac:dyDescent="0.45">
      <c r="A3331">
        <v>112</v>
      </c>
      <c r="B3331" t="s">
        <v>153</v>
      </c>
      <c r="C3331" t="s">
        <v>162</v>
      </c>
      <c r="D3331" s="2" t="str">
        <f t="shared" ref="D3331:D3394" si="102">_xlfn.CONCAT(B3331, W3331)</f>
        <v>Kent State1998</v>
      </c>
      <c r="F3331">
        <v>0</v>
      </c>
      <c r="G3331">
        <v>11</v>
      </c>
      <c r="H3331" s="2">
        <v>0</v>
      </c>
      <c r="I3331">
        <v>-15.07</v>
      </c>
      <c r="J3331">
        <v>-12.02</v>
      </c>
      <c r="K3331">
        <v>-27.09</v>
      </c>
      <c r="L3331" s="2">
        <f>_xlfn.RANK.EQ(I3331, INDEX(CFB!$I$2:$I$1048576, MATCH(W3331, CFB!$W$2:$W$1048576, 0)):INDEX(CFB!$I$2:$I$1048576, MATCH(W3331, CFB!$W$2:$W$1048576, 0) + COUNTIF(CFB!$W$2:$W$1048576, W3331) - 1), 0)</f>
        <v>112</v>
      </c>
      <c r="M3331" s="2">
        <f>_xlfn.RANK.EQ(J3331, INDEX(CFB!$J$2:$J$1048576, MATCH(W3331, CFB!$W$2:$W$1048576, 0)):INDEX(CFB!$J$2:$J$1048576, MATCH(W3331, CFB!$W$2:$W$1048576, 0) + COUNTIF(CFB!$W$2:$W$1048576, W3331) - 1))</f>
        <v>110</v>
      </c>
      <c r="N3331" s="2">
        <f>RANK(K3331, INDEX(CFB!$K$2:$K$1048576, MATCH(W3331, CFB!$W$2:$W$1048576, 0)):INDEX(CFB!$K$2:$K$1048576, MATCH(W3331, CFB!$W$2:$W$1048576, 0) + COUNTIF(CFB!$W$2:$W$1048576, W3331) - 1))</f>
        <v>112</v>
      </c>
      <c r="O3331">
        <v>19</v>
      </c>
      <c r="P3331">
        <v>35.71</v>
      </c>
      <c r="W3331">
        <v>1998</v>
      </c>
      <c r="X3331">
        <f t="shared" ref="X3331:X3394" si="103">IF(E3331=1, 1,0)</f>
        <v>0</v>
      </c>
    </row>
    <row r="3332" spans="1:24" ht="12.75" hidden="1" customHeight="1" x14ac:dyDescent="0.45">
      <c r="A3332">
        <v>1</v>
      </c>
      <c r="B3332" t="s">
        <v>115</v>
      </c>
      <c r="C3332" t="s">
        <v>23</v>
      </c>
      <c r="D3332" s="2" t="str">
        <f t="shared" si="102"/>
        <v>Florida State1997</v>
      </c>
      <c r="E3332">
        <v>3</v>
      </c>
      <c r="F3332">
        <v>11</v>
      </c>
      <c r="G3332">
        <v>1</v>
      </c>
      <c r="H3332" s="2">
        <v>0</v>
      </c>
      <c r="I3332">
        <v>11.93</v>
      </c>
      <c r="J3332">
        <v>11.45</v>
      </c>
      <c r="K3332">
        <v>23.38</v>
      </c>
      <c r="L3332" s="2">
        <f>_xlfn.RANK.EQ(I3332, INDEX(CFB!$I$2:$I$1048576, MATCH(W3332, CFB!$W$2:$W$1048576, 0)):INDEX(CFB!$I$2:$I$1048576, MATCH(W3332, CFB!$W$2:$W$1048576, 0) + COUNTIF(CFB!$W$2:$W$1048576, W3332) - 1), 0)</f>
        <v>4</v>
      </c>
      <c r="M3332" s="2">
        <f>_xlfn.RANK.EQ(J3332, INDEX(CFB!$J$2:$J$1048576, MATCH(W3332, CFB!$W$2:$W$1048576, 0)):INDEX(CFB!$J$2:$J$1048576, MATCH(W3332, CFB!$W$2:$W$1048576, 0) + COUNTIF(CFB!$W$2:$W$1048576, W3332) - 1))</f>
        <v>3</v>
      </c>
      <c r="N3332" s="2">
        <f>RANK(K3332, INDEX(CFB!$K$2:$K$1048576, MATCH(W3332, CFB!$W$2:$W$1048576, 0)):INDEX(CFB!$K$2:$K$1048576, MATCH(W3332, CFB!$W$2:$W$1048576, 0) + COUNTIF(CFB!$W$2:$W$1048576, W3332) - 1))</f>
        <v>1</v>
      </c>
      <c r="O3332">
        <v>54.38</v>
      </c>
      <c r="P3332">
        <v>1.97</v>
      </c>
      <c r="W3332">
        <v>1997</v>
      </c>
      <c r="X3332">
        <f t="shared" si="103"/>
        <v>0</v>
      </c>
    </row>
    <row r="3333" spans="1:24" ht="12.75" hidden="1" customHeight="1" x14ac:dyDescent="0.45">
      <c r="A3333">
        <v>2</v>
      </c>
      <c r="B3333" t="s">
        <v>47</v>
      </c>
      <c r="C3333" t="s">
        <v>182</v>
      </c>
      <c r="D3333" s="2" t="str">
        <f t="shared" si="102"/>
        <v>Nebraska1997</v>
      </c>
      <c r="E3333">
        <v>2</v>
      </c>
      <c r="F3333">
        <v>13</v>
      </c>
      <c r="G3333">
        <v>0</v>
      </c>
      <c r="H3333" s="2">
        <v>0</v>
      </c>
      <c r="I3333">
        <v>12.38</v>
      </c>
      <c r="J3333">
        <v>9.93</v>
      </c>
      <c r="K3333">
        <v>22.3</v>
      </c>
      <c r="L3333" s="2">
        <f>_xlfn.RANK.EQ(I3333, INDEX(CFB!$I$2:$I$1048576, MATCH(W3333, CFB!$W$2:$W$1048576, 0)):INDEX(CFB!$I$2:$I$1048576, MATCH(W3333, CFB!$W$2:$W$1048576, 0) + COUNTIF(CFB!$W$2:$W$1048576, W3333) - 1), 0)</f>
        <v>2</v>
      </c>
      <c r="M3333" s="2">
        <f>_xlfn.RANK.EQ(J3333, INDEX(CFB!$J$2:$J$1048576, MATCH(W3333, CFB!$W$2:$W$1048576, 0)):INDEX(CFB!$J$2:$J$1048576, MATCH(W3333, CFB!$W$2:$W$1048576, 0) + COUNTIF(CFB!$W$2:$W$1048576, W3333) - 1))</f>
        <v>7</v>
      </c>
      <c r="N3333" s="2">
        <f>RANK(K3333, INDEX(CFB!$K$2:$K$1048576, MATCH(W3333, CFB!$W$2:$W$1048576, 0)):INDEX(CFB!$K$2:$K$1048576, MATCH(W3333, CFB!$W$2:$W$1048576, 0) + COUNTIF(CFB!$W$2:$W$1048576, W3333) - 1))</f>
        <v>2</v>
      </c>
      <c r="O3333">
        <v>57.31</v>
      </c>
      <c r="P3333">
        <v>3.69</v>
      </c>
      <c r="W3333">
        <v>1997</v>
      </c>
      <c r="X3333">
        <f t="shared" si="103"/>
        <v>0</v>
      </c>
    </row>
    <row r="3334" spans="1:24" ht="12.75" hidden="1" customHeight="1" x14ac:dyDescent="0.45">
      <c r="A3334">
        <v>3</v>
      </c>
      <c r="B3334" t="s">
        <v>35</v>
      </c>
      <c r="C3334" t="s">
        <v>155</v>
      </c>
      <c r="D3334" s="2" t="str">
        <f t="shared" si="102"/>
        <v>Florida1997</v>
      </c>
      <c r="E3334">
        <v>4</v>
      </c>
      <c r="F3334">
        <v>10</v>
      </c>
      <c r="G3334">
        <v>2</v>
      </c>
      <c r="H3334" s="2">
        <v>0</v>
      </c>
      <c r="I3334">
        <v>9.77</v>
      </c>
      <c r="J3334">
        <v>11.29</v>
      </c>
      <c r="K3334">
        <v>21.07</v>
      </c>
      <c r="L3334" s="2">
        <f>_xlfn.RANK.EQ(I3334, INDEX(CFB!$I$2:$I$1048576, MATCH(W3334, CFB!$W$2:$W$1048576, 0)):INDEX(CFB!$I$2:$I$1048576, MATCH(W3334, CFB!$W$2:$W$1048576, 0) + COUNTIF(CFB!$W$2:$W$1048576, W3334) - 1), 0)</f>
        <v>8</v>
      </c>
      <c r="M3334" s="2">
        <f>_xlfn.RANK.EQ(J3334, INDEX(CFB!$J$2:$J$1048576, MATCH(W3334, CFB!$W$2:$W$1048576, 0)):INDEX(CFB!$J$2:$J$1048576, MATCH(W3334, CFB!$W$2:$W$1048576, 0) + COUNTIF(CFB!$W$2:$W$1048576, W3334) - 1))</f>
        <v>5</v>
      </c>
      <c r="N3334" s="2">
        <f>RANK(K3334, INDEX(CFB!$K$2:$K$1048576, MATCH(W3334, CFB!$W$2:$W$1048576, 0)):INDEX(CFB!$K$2:$K$1048576, MATCH(W3334, CFB!$W$2:$W$1048576, 0) + COUNTIF(CFB!$W$2:$W$1048576, W3334) - 1))</f>
        <v>3</v>
      </c>
      <c r="O3334">
        <v>51.06</v>
      </c>
      <c r="P3334">
        <v>1.41</v>
      </c>
      <c r="W3334">
        <v>1997</v>
      </c>
      <c r="X3334">
        <f t="shared" si="103"/>
        <v>0</v>
      </c>
    </row>
    <row r="3335" spans="1:24" ht="12.75" hidden="1" customHeight="1" x14ac:dyDescent="0.45">
      <c r="A3335">
        <v>4</v>
      </c>
      <c r="B3335" t="s">
        <v>37</v>
      </c>
      <c r="C3335" t="s">
        <v>155</v>
      </c>
      <c r="D3335" s="2" t="str">
        <f t="shared" si="102"/>
        <v>Tennessee1997</v>
      </c>
      <c r="E3335">
        <v>7</v>
      </c>
      <c r="F3335">
        <v>11</v>
      </c>
      <c r="G3335">
        <v>2</v>
      </c>
      <c r="H3335" s="2">
        <v>0</v>
      </c>
      <c r="I3335">
        <v>14.53</v>
      </c>
      <c r="J3335">
        <v>6.33</v>
      </c>
      <c r="K3335">
        <v>20.87</v>
      </c>
      <c r="L3335" s="2">
        <f>_xlfn.RANK.EQ(I3335, INDEX(CFB!$I$2:$I$1048576, MATCH(W3335, CFB!$W$2:$W$1048576, 0)):INDEX(CFB!$I$2:$I$1048576, MATCH(W3335, CFB!$W$2:$W$1048576, 0) + COUNTIF(CFB!$W$2:$W$1048576, W3335) - 1), 0)</f>
        <v>1</v>
      </c>
      <c r="M3335" s="2">
        <f>_xlfn.RANK.EQ(J3335, INDEX(CFB!$J$2:$J$1048576, MATCH(W3335, CFB!$W$2:$W$1048576, 0)):INDEX(CFB!$J$2:$J$1048576, MATCH(W3335, CFB!$W$2:$W$1048576, 0) + COUNTIF(CFB!$W$2:$W$1048576, W3335) - 1))</f>
        <v>24</v>
      </c>
      <c r="N3335" s="2">
        <f>RANK(K3335, INDEX(CFB!$K$2:$K$1048576, MATCH(W3335, CFB!$W$2:$W$1048576, 0)):INDEX(CFB!$K$2:$K$1048576, MATCH(W3335, CFB!$W$2:$W$1048576, 0) + COUNTIF(CFB!$W$2:$W$1048576, W3335) - 1))</f>
        <v>4</v>
      </c>
      <c r="O3335">
        <v>50.86</v>
      </c>
      <c r="P3335">
        <v>6.14</v>
      </c>
      <c r="W3335">
        <v>1997</v>
      </c>
      <c r="X3335">
        <f t="shared" si="103"/>
        <v>0</v>
      </c>
    </row>
    <row r="3336" spans="1:24" ht="12.75" hidden="1" customHeight="1" x14ac:dyDescent="0.45">
      <c r="A3336">
        <v>5</v>
      </c>
      <c r="B3336" t="s">
        <v>44</v>
      </c>
      <c r="C3336" t="s">
        <v>10</v>
      </c>
      <c r="D3336" s="2" t="str">
        <f t="shared" si="102"/>
        <v>Michigan1997</v>
      </c>
      <c r="E3336">
        <v>1</v>
      </c>
      <c r="F3336">
        <v>12</v>
      </c>
      <c r="G3336">
        <v>0</v>
      </c>
      <c r="H3336" s="2">
        <v>0</v>
      </c>
      <c r="I3336">
        <v>3.71</v>
      </c>
      <c r="J3336">
        <v>16.420000000000002</v>
      </c>
      <c r="K3336">
        <v>20.14</v>
      </c>
      <c r="L3336" s="2">
        <f>_xlfn.RANK.EQ(I3336, INDEX(CFB!$I$2:$I$1048576, MATCH(W3336, CFB!$W$2:$W$1048576, 0)):INDEX(CFB!$I$2:$I$1048576, MATCH(W3336, CFB!$W$2:$W$1048576, 0) + COUNTIF(CFB!$W$2:$W$1048576, W3336) - 1), 0)</f>
        <v>32</v>
      </c>
      <c r="M3336" s="2">
        <f>_xlfn.RANK.EQ(J3336, INDEX(CFB!$J$2:$J$1048576, MATCH(W3336, CFB!$W$2:$W$1048576, 0)):INDEX(CFB!$J$2:$J$1048576, MATCH(W3336, CFB!$W$2:$W$1048576, 0) + COUNTIF(CFB!$W$2:$W$1048576, W3336) - 1))</f>
        <v>1</v>
      </c>
      <c r="N3336" s="2">
        <f>RANK(K3336, INDEX(CFB!$K$2:$K$1048576, MATCH(W3336, CFB!$W$2:$W$1048576, 0)):INDEX(CFB!$K$2:$K$1048576, MATCH(W3336, CFB!$W$2:$W$1048576, 0) + COUNTIF(CFB!$W$2:$W$1048576, W3336) - 1))</f>
        <v>5</v>
      </c>
      <c r="O3336">
        <v>40.86</v>
      </c>
      <c r="P3336">
        <v>-3.41</v>
      </c>
      <c r="W3336">
        <v>1997</v>
      </c>
      <c r="X3336">
        <f t="shared" si="103"/>
        <v>1</v>
      </c>
    </row>
    <row r="3337" spans="1:24" ht="12.75" hidden="1" customHeight="1" x14ac:dyDescent="0.45">
      <c r="A3337">
        <v>6</v>
      </c>
      <c r="B3337" t="s">
        <v>73</v>
      </c>
      <c r="C3337" t="s">
        <v>180</v>
      </c>
      <c r="D3337" s="2" t="str">
        <f t="shared" si="102"/>
        <v>UCLA1997</v>
      </c>
      <c r="E3337">
        <v>5</v>
      </c>
      <c r="F3337">
        <v>10</v>
      </c>
      <c r="G3337">
        <v>2</v>
      </c>
      <c r="H3337" s="2">
        <v>0</v>
      </c>
      <c r="I3337">
        <v>11.25</v>
      </c>
      <c r="J3337">
        <v>7.87</v>
      </c>
      <c r="K3337">
        <v>19.12</v>
      </c>
      <c r="L3337" s="2">
        <f>_xlfn.RANK.EQ(I3337, INDEX(CFB!$I$2:$I$1048576, MATCH(W3337, CFB!$W$2:$W$1048576, 0)):INDEX(CFB!$I$2:$I$1048576, MATCH(W3337, CFB!$W$2:$W$1048576, 0) + COUNTIF(CFB!$W$2:$W$1048576, W3337) - 1), 0)</f>
        <v>7</v>
      </c>
      <c r="M3337" s="2">
        <f>_xlfn.RANK.EQ(J3337, INDEX(CFB!$J$2:$J$1048576, MATCH(W3337, CFB!$W$2:$W$1048576, 0)):INDEX(CFB!$J$2:$J$1048576, MATCH(W3337, CFB!$W$2:$W$1048576, 0) + COUNTIF(CFB!$W$2:$W$1048576, W3337) - 1))</f>
        <v>17</v>
      </c>
      <c r="N3337" s="2">
        <f>RANK(K3337, INDEX(CFB!$K$2:$K$1048576, MATCH(W3337, CFB!$W$2:$W$1048576, 0)):INDEX(CFB!$K$2:$K$1048576, MATCH(W3337, CFB!$W$2:$W$1048576, 0) + COUNTIF(CFB!$W$2:$W$1048576, W3337) - 1))</f>
        <v>6</v>
      </c>
      <c r="O3337">
        <v>52.98</v>
      </c>
      <c r="P3337">
        <v>4.5</v>
      </c>
      <c r="W3337">
        <v>1997</v>
      </c>
      <c r="X3337">
        <f t="shared" si="103"/>
        <v>0</v>
      </c>
    </row>
    <row r="3338" spans="1:24" ht="12.75" hidden="1" customHeight="1" x14ac:dyDescent="0.45">
      <c r="A3338">
        <v>7</v>
      </c>
      <c r="B3338" t="s">
        <v>66</v>
      </c>
      <c r="C3338" t="s">
        <v>180</v>
      </c>
      <c r="D3338" s="2" t="str">
        <f t="shared" si="102"/>
        <v>Washington1997</v>
      </c>
      <c r="E3338">
        <v>18</v>
      </c>
      <c r="F3338">
        <v>8</v>
      </c>
      <c r="G3338">
        <v>4</v>
      </c>
      <c r="H3338" s="2">
        <v>0</v>
      </c>
      <c r="I3338">
        <v>11.72</v>
      </c>
      <c r="J3338">
        <v>6.93</v>
      </c>
      <c r="K3338">
        <v>18.649999999999999</v>
      </c>
      <c r="L3338" s="2">
        <f>_xlfn.RANK.EQ(I3338, INDEX(CFB!$I$2:$I$1048576, MATCH(W3338, CFB!$W$2:$W$1048576, 0)):INDEX(CFB!$I$2:$I$1048576, MATCH(W3338, CFB!$W$2:$W$1048576, 0) + COUNTIF(CFB!$W$2:$W$1048576, W3338) - 1), 0)</f>
        <v>6</v>
      </c>
      <c r="M3338" s="2">
        <f>_xlfn.RANK.EQ(J3338, INDEX(CFB!$J$2:$J$1048576, MATCH(W3338, CFB!$W$2:$W$1048576, 0)):INDEX(CFB!$J$2:$J$1048576, MATCH(W3338, CFB!$W$2:$W$1048576, 0) + COUNTIF(CFB!$W$2:$W$1048576, W3338) - 1))</f>
        <v>21</v>
      </c>
      <c r="N3338" s="2">
        <f>RANK(K3338, INDEX(CFB!$K$2:$K$1048576, MATCH(W3338, CFB!$W$2:$W$1048576, 0)):INDEX(CFB!$K$2:$K$1048576, MATCH(W3338, CFB!$W$2:$W$1048576, 0) + COUNTIF(CFB!$W$2:$W$1048576, W3338) - 1))</f>
        <v>7</v>
      </c>
      <c r="O3338">
        <v>50.73</v>
      </c>
      <c r="P3338">
        <v>4.76</v>
      </c>
      <c r="W3338">
        <v>1997</v>
      </c>
      <c r="X3338">
        <f t="shared" si="103"/>
        <v>0</v>
      </c>
    </row>
    <row r="3339" spans="1:24" ht="12.75" hidden="1" customHeight="1" x14ac:dyDescent="0.45">
      <c r="A3339">
        <v>8</v>
      </c>
      <c r="B3339" t="s">
        <v>17</v>
      </c>
      <c r="C3339" t="s">
        <v>155</v>
      </c>
      <c r="D3339" s="2" t="str">
        <f t="shared" si="102"/>
        <v>Georgia1997</v>
      </c>
      <c r="E3339">
        <v>10</v>
      </c>
      <c r="F3339">
        <v>10</v>
      </c>
      <c r="G3339">
        <v>2</v>
      </c>
      <c r="H3339" s="2">
        <v>0</v>
      </c>
      <c r="I3339">
        <v>7.03</v>
      </c>
      <c r="J3339">
        <v>10.4</v>
      </c>
      <c r="K3339">
        <v>17.420000000000002</v>
      </c>
      <c r="L3339" s="2">
        <f>_xlfn.RANK.EQ(I3339, INDEX(CFB!$I$2:$I$1048576, MATCH(W3339, CFB!$W$2:$W$1048576, 0)):INDEX(CFB!$I$2:$I$1048576, MATCH(W3339, CFB!$W$2:$W$1048576, 0) + COUNTIF(CFB!$W$2:$W$1048576, W3339) - 1), 0)</f>
        <v>16</v>
      </c>
      <c r="M3339" s="2">
        <f>_xlfn.RANK.EQ(J3339, INDEX(CFB!$J$2:$J$1048576, MATCH(W3339, CFB!$W$2:$W$1048576, 0)):INDEX(CFB!$J$2:$J$1048576, MATCH(W3339, CFB!$W$2:$W$1048576, 0) + COUNTIF(CFB!$W$2:$W$1048576, W3339) - 1))</f>
        <v>6</v>
      </c>
      <c r="N3339" s="2">
        <f>RANK(K3339, INDEX(CFB!$K$2:$K$1048576, MATCH(W3339, CFB!$W$2:$W$1048576, 0)):INDEX(CFB!$K$2:$K$1048576, MATCH(W3339, CFB!$W$2:$W$1048576, 0) + COUNTIF(CFB!$W$2:$W$1048576, W3339) - 1))</f>
        <v>8</v>
      </c>
      <c r="O3339">
        <v>45.91</v>
      </c>
      <c r="P3339">
        <v>4.0999999999999996</v>
      </c>
      <c r="W3339">
        <v>1997</v>
      </c>
      <c r="X3339">
        <f t="shared" si="103"/>
        <v>0</v>
      </c>
    </row>
    <row r="3340" spans="1:24" ht="12.75" hidden="1" customHeight="1" x14ac:dyDescent="0.45">
      <c r="A3340">
        <v>9</v>
      </c>
      <c r="B3340" t="s">
        <v>9</v>
      </c>
      <c r="C3340" t="s">
        <v>10</v>
      </c>
      <c r="D3340" s="2" t="str">
        <f t="shared" si="102"/>
        <v>Ohio State1997</v>
      </c>
      <c r="E3340">
        <v>12</v>
      </c>
      <c r="F3340">
        <v>10</v>
      </c>
      <c r="G3340">
        <v>3</v>
      </c>
      <c r="H3340" s="2">
        <v>0</v>
      </c>
      <c r="I3340">
        <v>5.99</v>
      </c>
      <c r="J3340">
        <v>11.43</v>
      </c>
      <c r="K3340">
        <v>17.41</v>
      </c>
      <c r="L3340" s="2">
        <f>_xlfn.RANK.EQ(I3340, INDEX(CFB!$I$2:$I$1048576, MATCH(W3340, CFB!$W$2:$W$1048576, 0)):INDEX(CFB!$I$2:$I$1048576, MATCH(W3340, CFB!$W$2:$W$1048576, 0) + COUNTIF(CFB!$W$2:$W$1048576, W3340) - 1), 0)</f>
        <v>20</v>
      </c>
      <c r="M3340" s="2">
        <f>_xlfn.RANK.EQ(J3340, INDEX(CFB!$J$2:$J$1048576, MATCH(W3340, CFB!$W$2:$W$1048576, 0)):INDEX(CFB!$J$2:$J$1048576, MATCH(W3340, CFB!$W$2:$W$1048576, 0) + COUNTIF(CFB!$W$2:$W$1048576, W3340) - 1))</f>
        <v>4</v>
      </c>
      <c r="N3340" s="2">
        <f>RANK(K3340, INDEX(CFB!$K$2:$K$1048576, MATCH(W3340, CFB!$W$2:$W$1048576, 0)):INDEX(CFB!$K$2:$K$1048576, MATCH(W3340, CFB!$W$2:$W$1048576, 0) + COUNTIF(CFB!$W$2:$W$1048576, W3340) - 1))</f>
        <v>9</v>
      </c>
      <c r="O3340">
        <v>44.57</v>
      </c>
      <c r="P3340">
        <v>1.28</v>
      </c>
      <c r="W3340">
        <v>1997</v>
      </c>
      <c r="X3340">
        <f t="shared" si="103"/>
        <v>0</v>
      </c>
    </row>
    <row r="3341" spans="1:24" ht="12.75" hidden="1" customHeight="1" x14ac:dyDescent="0.45">
      <c r="A3341">
        <v>10</v>
      </c>
      <c r="B3341" t="s">
        <v>75</v>
      </c>
      <c r="C3341" t="s">
        <v>23</v>
      </c>
      <c r="D3341" s="2" t="str">
        <f t="shared" si="102"/>
        <v>North Carolina1997</v>
      </c>
      <c r="E3341">
        <v>6</v>
      </c>
      <c r="F3341">
        <v>11</v>
      </c>
      <c r="G3341">
        <v>1</v>
      </c>
      <c r="H3341" s="2">
        <v>0</v>
      </c>
      <c r="I3341">
        <v>3.85</v>
      </c>
      <c r="J3341">
        <v>12.61</v>
      </c>
      <c r="K3341">
        <v>16.46</v>
      </c>
      <c r="L3341" s="2">
        <f>_xlfn.RANK.EQ(I3341, INDEX(CFB!$I$2:$I$1048576, MATCH(W3341, CFB!$W$2:$W$1048576, 0)):INDEX(CFB!$I$2:$I$1048576, MATCH(W3341, CFB!$W$2:$W$1048576, 0) + COUNTIF(CFB!$W$2:$W$1048576, W3341) - 1), 0)</f>
        <v>31</v>
      </c>
      <c r="M3341" s="2">
        <f>_xlfn.RANK.EQ(J3341, INDEX(CFB!$J$2:$J$1048576, MATCH(W3341, CFB!$W$2:$W$1048576, 0)):INDEX(CFB!$J$2:$J$1048576, MATCH(W3341, CFB!$W$2:$W$1048576, 0) + COUNTIF(CFB!$W$2:$W$1048576, W3341) - 1))</f>
        <v>2</v>
      </c>
      <c r="N3341" s="2">
        <f>RANK(K3341, INDEX(CFB!$K$2:$K$1048576, MATCH(W3341, CFB!$W$2:$W$1048576, 0)):INDEX(CFB!$K$2:$K$1048576, MATCH(W3341, CFB!$W$2:$W$1048576, 0) + COUNTIF(CFB!$W$2:$W$1048576, W3341) - 1))</f>
        <v>10</v>
      </c>
      <c r="O3341">
        <v>40.659999999999997</v>
      </c>
      <c r="P3341">
        <v>1.35</v>
      </c>
      <c r="W3341">
        <v>1997</v>
      </c>
      <c r="X3341">
        <f t="shared" si="103"/>
        <v>0</v>
      </c>
    </row>
    <row r="3342" spans="1:24" ht="12.75" hidden="1" customHeight="1" x14ac:dyDescent="0.45">
      <c r="A3342">
        <v>11</v>
      </c>
      <c r="B3342" t="s">
        <v>67</v>
      </c>
      <c r="C3342" t="s">
        <v>157</v>
      </c>
      <c r="D3342" s="2" t="str">
        <f t="shared" si="102"/>
        <v>Auburn1997</v>
      </c>
      <c r="E3342">
        <v>11</v>
      </c>
      <c r="F3342">
        <v>10</v>
      </c>
      <c r="G3342">
        <v>3</v>
      </c>
      <c r="H3342" s="2">
        <v>0</v>
      </c>
      <c r="I3342">
        <v>7.15</v>
      </c>
      <c r="J3342">
        <v>9.18</v>
      </c>
      <c r="K3342">
        <v>16.329999999999998</v>
      </c>
      <c r="L3342" s="2">
        <f>_xlfn.RANK.EQ(I3342, INDEX(CFB!$I$2:$I$1048576, MATCH(W3342, CFB!$W$2:$W$1048576, 0)):INDEX(CFB!$I$2:$I$1048576, MATCH(W3342, CFB!$W$2:$W$1048576, 0) + COUNTIF(CFB!$W$2:$W$1048576, W3342) - 1), 0)</f>
        <v>15</v>
      </c>
      <c r="M3342" s="2">
        <f>_xlfn.RANK.EQ(J3342, INDEX(CFB!$J$2:$J$1048576, MATCH(W3342, CFB!$W$2:$W$1048576, 0)):INDEX(CFB!$J$2:$J$1048576, MATCH(W3342, CFB!$W$2:$W$1048576, 0) + COUNTIF(CFB!$W$2:$W$1048576, W3342) - 1))</f>
        <v>10</v>
      </c>
      <c r="N3342" s="2">
        <f>RANK(K3342, INDEX(CFB!$K$2:$K$1048576, MATCH(W3342, CFB!$W$2:$W$1048576, 0)):INDEX(CFB!$K$2:$K$1048576, MATCH(W3342, CFB!$W$2:$W$1048576, 0) + COUNTIF(CFB!$W$2:$W$1048576, W3342) - 1))</f>
        <v>11</v>
      </c>
      <c r="O3342">
        <v>42.62</v>
      </c>
      <c r="P3342">
        <v>3.74</v>
      </c>
      <c r="W3342">
        <v>1997</v>
      </c>
      <c r="X3342">
        <f t="shared" si="103"/>
        <v>0</v>
      </c>
    </row>
    <row r="3343" spans="1:24" ht="12.75" hidden="1" customHeight="1" x14ac:dyDescent="0.45">
      <c r="A3343">
        <v>12</v>
      </c>
      <c r="B3343" t="s">
        <v>41</v>
      </c>
      <c r="C3343" t="s">
        <v>182</v>
      </c>
      <c r="D3343" s="2" t="str">
        <f t="shared" si="102"/>
        <v>Kansas State1997</v>
      </c>
      <c r="E3343">
        <v>8</v>
      </c>
      <c r="F3343">
        <v>11</v>
      </c>
      <c r="G3343">
        <v>1</v>
      </c>
      <c r="H3343" s="2">
        <v>0</v>
      </c>
      <c r="I3343">
        <v>6.48</v>
      </c>
      <c r="J3343">
        <v>8.9499999999999993</v>
      </c>
      <c r="K3343">
        <v>15.43</v>
      </c>
      <c r="L3343" s="2">
        <f>_xlfn.RANK.EQ(I3343, INDEX(CFB!$I$2:$I$1048576, MATCH(W3343, CFB!$W$2:$W$1048576, 0)):INDEX(CFB!$I$2:$I$1048576, MATCH(W3343, CFB!$W$2:$W$1048576, 0) + COUNTIF(CFB!$W$2:$W$1048576, W3343) - 1), 0)</f>
        <v>18</v>
      </c>
      <c r="M3343" s="2">
        <f>_xlfn.RANK.EQ(J3343, INDEX(CFB!$J$2:$J$1048576, MATCH(W3343, CFB!$W$2:$W$1048576, 0)):INDEX(CFB!$J$2:$J$1048576, MATCH(W3343, CFB!$W$2:$W$1048576, 0) + COUNTIF(CFB!$W$2:$W$1048576, W3343) - 1))</f>
        <v>12</v>
      </c>
      <c r="N3343" s="2">
        <f>RANK(K3343, INDEX(CFB!$K$2:$K$1048576, MATCH(W3343, CFB!$W$2:$W$1048576, 0)):INDEX(CFB!$K$2:$K$1048576, MATCH(W3343, CFB!$W$2:$W$1048576, 0) + COUNTIF(CFB!$W$2:$W$1048576, W3343) - 1))</f>
        <v>12</v>
      </c>
      <c r="O3343">
        <v>45.35</v>
      </c>
      <c r="P3343">
        <v>4.7300000000000004</v>
      </c>
      <c r="W3343">
        <v>1997</v>
      </c>
      <c r="X3343">
        <f t="shared" si="103"/>
        <v>0</v>
      </c>
    </row>
    <row r="3344" spans="1:24" ht="28.5" hidden="1" x14ac:dyDescent="0.45">
      <c r="A3344">
        <v>13</v>
      </c>
      <c r="B3344" t="s">
        <v>85</v>
      </c>
      <c r="C3344" t="s">
        <v>180</v>
      </c>
      <c r="D3344" s="2" t="str">
        <f t="shared" si="102"/>
        <v>Washington State1997</v>
      </c>
      <c r="E3344">
        <v>9</v>
      </c>
      <c r="F3344">
        <v>10</v>
      </c>
      <c r="G3344">
        <v>2</v>
      </c>
      <c r="H3344" s="2">
        <v>0</v>
      </c>
      <c r="I3344">
        <v>12.27</v>
      </c>
      <c r="J3344">
        <v>1.94</v>
      </c>
      <c r="K3344">
        <v>14.21</v>
      </c>
      <c r="L3344" s="2">
        <f>_xlfn.RANK.EQ(I3344, INDEX(CFB!$I$2:$I$1048576, MATCH(W3344, CFB!$W$2:$W$1048576, 0)):INDEX(CFB!$I$2:$I$1048576, MATCH(W3344, CFB!$W$2:$W$1048576, 0) + COUNTIF(CFB!$W$2:$W$1048576, W3344) - 1), 0)</f>
        <v>3</v>
      </c>
      <c r="M3344" s="2">
        <f>_xlfn.RANK.EQ(J3344, INDEX(CFB!$J$2:$J$1048576, MATCH(W3344, CFB!$W$2:$W$1048576, 0)):INDEX(CFB!$J$2:$J$1048576, MATCH(W3344, CFB!$W$2:$W$1048576, 0) + COUNTIF(CFB!$W$2:$W$1048576, W3344) - 1))</f>
        <v>44</v>
      </c>
      <c r="N3344" s="2">
        <f>RANK(K3344, INDEX(CFB!$K$2:$K$1048576, MATCH(W3344, CFB!$W$2:$W$1048576, 0)):INDEX(CFB!$K$2:$K$1048576, MATCH(W3344, CFB!$W$2:$W$1048576, 0) + COUNTIF(CFB!$W$2:$W$1048576, W3344) - 1))</f>
        <v>13</v>
      </c>
      <c r="O3344">
        <v>53.04</v>
      </c>
      <c r="P3344">
        <v>11.06</v>
      </c>
      <c r="W3344">
        <v>1997</v>
      </c>
      <c r="X3344">
        <f t="shared" si="103"/>
        <v>0</v>
      </c>
    </row>
    <row r="3345" spans="1:24" ht="12.75" hidden="1" customHeight="1" x14ac:dyDescent="0.45">
      <c r="A3345">
        <v>14</v>
      </c>
      <c r="B3345" t="s">
        <v>27</v>
      </c>
      <c r="C3345" t="s">
        <v>157</v>
      </c>
      <c r="D3345" s="2" t="str">
        <f t="shared" si="102"/>
        <v>LSU1997</v>
      </c>
      <c r="E3345">
        <v>13</v>
      </c>
      <c r="F3345">
        <v>9</v>
      </c>
      <c r="G3345">
        <v>3</v>
      </c>
      <c r="H3345" s="2">
        <v>0</v>
      </c>
      <c r="I3345">
        <v>5.82</v>
      </c>
      <c r="J3345">
        <v>8.35</v>
      </c>
      <c r="K3345">
        <v>14.18</v>
      </c>
      <c r="L3345" s="2">
        <f>_xlfn.RANK.EQ(I3345, INDEX(CFB!$I$2:$I$1048576, MATCH(W3345, CFB!$W$2:$W$1048576, 0)):INDEX(CFB!$I$2:$I$1048576, MATCH(W3345, CFB!$W$2:$W$1048576, 0) + COUNTIF(CFB!$W$2:$W$1048576, W3345) - 1), 0)</f>
        <v>22</v>
      </c>
      <c r="M3345" s="2">
        <f>_xlfn.RANK.EQ(J3345, INDEX(CFB!$J$2:$J$1048576, MATCH(W3345, CFB!$W$2:$W$1048576, 0)):INDEX(CFB!$J$2:$J$1048576, MATCH(W3345, CFB!$W$2:$W$1048576, 0) + COUNTIF(CFB!$W$2:$W$1048576, W3345) - 1))</f>
        <v>16</v>
      </c>
      <c r="N3345" s="2">
        <f>RANK(K3345, INDEX(CFB!$K$2:$K$1048576, MATCH(W3345, CFB!$W$2:$W$1048576, 0)):INDEX(CFB!$K$2:$K$1048576, MATCH(W3345, CFB!$W$2:$W$1048576, 0) + COUNTIF(CFB!$W$2:$W$1048576, W3345) - 1))</f>
        <v>14</v>
      </c>
      <c r="O3345">
        <v>45.92</v>
      </c>
      <c r="P3345">
        <v>5.41</v>
      </c>
      <c r="W3345">
        <v>1997</v>
      </c>
      <c r="X3345">
        <f t="shared" si="103"/>
        <v>0</v>
      </c>
    </row>
    <row r="3346" spans="1:24" ht="12.75" hidden="1" customHeight="1" x14ac:dyDescent="0.45">
      <c r="A3346">
        <v>15</v>
      </c>
      <c r="B3346" t="s">
        <v>28</v>
      </c>
      <c r="C3346" t="s">
        <v>180</v>
      </c>
      <c r="D3346" s="2" t="str">
        <f t="shared" si="102"/>
        <v>Arizona State1997</v>
      </c>
      <c r="E3346">
        <v>14</v>
      </c>
      <c r="F3346">
        <v>9</v>
      </c>
      <c r="G3346">
        <v>3</v>
      </c>
      <c r="H3346" s="2">
        <v>0</v>
      </c>
      <c r="I3346">
        <v>3.12</v>
      </c>
      <c r="J3346">
        <v>9.31</v>
      </c>
      <c r="K3346">
        <v>12.43</v>
      </c>
      <c r="L3346" s="2">
        <f>_xlfn.RANK.EQ(I3346, INDEX(CFB!$I$2:$I$1048576, MATCH(W3346, CFB!$W$2:$W$1048576, 0)):INDEX(CFB!$I$2:$I$1048576, MATCH(W3346, CFB!$W$2:$W$1048576, 0) + COUNTIF(CFB!$W$2:$W$1048576, W3346) - 1), 0)</f>
        <v>34</v>
      </c>
      <c r="M3346" s="2">
        <f>_xlfn.RANK.EQ(J3346, INDEX(CFB!$J$2:$J$1048576, MATCH(W3346, CFB!$W$2:$W$1048576, 0)):INDEX(CFB!$J$2:$J$1048576, MATCH(W3346, CFB!$W$2:$W$1048576, 0) + COUNTIF(CFB!$W$2:$W$1048576, W3346) - 1))</f>
        <v>9</v>
      </c>
      <c r="N3346" s="2">
        <f>RANK(K3346, INDEX(CFB!$K$2:$K$1048576, MATCH(W3346, CFB!$W$2:$W$1048576, 0)):INDEX(CFB!$K$2:$K$1048576, MATCH(W3346, CFB!$W$2:$W$1048576, 0) + COUNTIF(CFB!$W$2:$W$1048576, W3346) - 1))</f>
        <v>15</v>
      </c>
      <c r="O3346">
        <v>39.97</v>
      </c>
      <c r="P3346">
        <v>3.09</v>
      </c>
      <c r="W3346">
        <v>1997</v>
      </c>
      <c r="X3346">
        <f t="shared" si="103"/>
        <v>0</v>
      </c>
    </row>
    <row r="3347" spans="1:24" ht="12.75" hidden="1" customHeight="1" x14ac:dyDescent="0.45">
      <c r="A3347">
        <v>16</v>
      </c>
      <c r="B3347" t="s">
        <v>19</v>
      </c>
      <c r="C3347" t="s">
        <v>157</v>
      </c>
      <c r="D3347" s="2" t="str">
        <f t="shared" si="102"/>
        <v>Ole Miss1997</v>
      </c>
      <c r="E3347">
        <v>22</v>
      </c>
      <c r="F3347">
        <v>8</v>
      </c>
      <c r="G3347">
        <v>4</v>
      </c>
      <c r="H3347" s="2">
        <v>0</v>
      </c>
      <c r="I3347">
        <v>4.43</v>
      </c>
      <c r="J3347">
        <v>7.4</v>
      </c>
      <c r="K3347">
        <v>11.83</v>
      </c>
      <c r="L3347" s="2">
        <f>_xlfn.RANK.EQ(I3347, INDEX(CFB!$I$2:$I$1048576, MATCH(W3347, CFB!$W$2:$W$1048576, 0)):INDEX(CFB!$I$2:$I$1048576, MATCH(W3347, CFB!$W$2:$W$1048576, 0) + COUNTIF(CFB!$W$2:$W$1048576, W3347) - 1), 0)</f>
        <v>29</v>
      </c>
      <c r="M3347" s="2">
        <f>_xlfn.RANK.EQ(J3347, INDEX(CFB!$J$2:$J$1048576, MATCH(W3347, CFB!$W$2:$W$1048576, 0)):INDEX(CFB!$J$2:$J$1048576, MATCH(W3347, CFB!$W$2:$W$1048576, 0) + COUNTIF(CFB!$W$2:$W$1048576, W3347) - 1))</f>
        <v>19</v>
      </c>
      <c r="N3347" s="2">
        <f>RANK(K3347, INDEX(CFB!$K$2:$K$1048576, MATCH(W3347, CFB!$W$2:$W$1048576, 0)):INDEX(CFB!$K$2:$K$1048576, MATCH(W3347, CFB!$W$2:$W$1048576, 0) + COUNTIF(CFB!$W$2:$W$1048576, W3347) - 1))</f>
        <v>16</v>
      </c>
      <c r="O3347">
        <v>38.54</v>
      </c>
      <c r="P3347">
        <v>6</v>
      </c>
      <c r="W3347">
        <v>1997</v>
      </c>
      <c r="X3347">
        <f t="shared" si="103"/>
        <v>0</v>
      </c>
    </row>
    <row r="3348" spans="1:24" ht="12.75" hidden="1" customHeight="1" x14ac:dyDescent="0.45">
      <c r="A3348">
        <v>17</v>
      </c>
      <c r="B3348" t="s">
        <v>104</v>
      </c>
      <c r="C3348" t="s">
        <v>186</v>
      </c>
      <c r="D3348" s="2" t="str">
        <f t="shared" si="102"/>
        <v>Colorado State1997</v>
      </c>
      <c r="E3348">
        <v>17</v>
      </c>
      <c r="F3348">
        <v>11</v>
      </c>
      <c r="G3348">
        <v>2</v>
      </c>
      <c r="H3348" s="2">
        <v>0</v>
      </c>
      <c r="I3348">
        <v>2.57</v>
      </c>
      <c r="J3348">
        <v>8.74</v>
      </c>
      <c r="K3348">
        <v>11.31</v>
      </c>
      <c r="L3348" s="2">
        <f>_xlfn.RANK.EQ(I3348, INDEX(CFB!$I$2:$I$1048576, MATCH(W3348, CFB!$W$2:$W$1048576, 0)):INDEX(CFB!$I$2:$I$1048576, MATCH(W3348, CFB!$W$2:$W$1048576, 0) + COUNTIF(CFB!$W$2:$W$1048576, W3348) - 1), 0)</f>
        <v>40</v>
      </c>
      <c r="M3348" s="2">
        <f>_xlfn.RANK.EQ(J3348, INDEX(CFB!$J$2:$J$1048576, MATCH(W3348, CFB!$W$2:$W$1048576, 0)):INDEX(CFB!$J$2:$J$1048576, MATCH(W3348, CFB!$W$2:$W$1048576, 0) + COUNTIF(CFB!$W$2:$W$1048576, W3348) - 1))</f>
        <v>13</v>
      </c>
      <c r="N3348" s="2">
        <f>RANK(K3348, INDEX(CFB!$K$2:$K$1048576, MATCH(W3348, CFB!$W$2:$W$1048576, 0)):INDEX(CFB!$K$2:$K$1048576, MATCH(W3348, CFB!$W$2:$W$1048576, 0) + COUNTIF(CFB!$W$2:$W$1048576, W3348) - 1))</f>
        <v>17</v>
      </c>
      <c r="O3348">
        <v>44.91</v>
      </c>
      <c r="P3348">
        <v>5.26</v>
      </c>
      <c r="W3348">
        <v>1997</v>
      </c>
      <c r="X3348">
        <f t="shared" si="103"/>
        <v>0</v>
      </c>
    </row>
    <row r="3349" spans="1:24" ht="12.75" hidden="1" customHeight="1" x14ac:dyDescent="0.45">
      <c r="A3349">
        <v>18</v>
      </c>
      <c r="B3349" t="s">
        <v>16</v>
      </c>
      <c r="C3349" t="s">
        <v>10</v>
      </c>
      <c r="D3349" s="2" t="str">
        <f t="shared" si="102"/>
        <v>Penn State1997</v>
      </c>
      <c r="E3349">
        <v>16</v>
      </c>
      <c r="F3349">
        <v>9</v>
      </c>
      <c r="G3349">
        <v>3</v>
      </c>
      <c r="H3349" s="2">
        <v>0</v>
      </c>
      <c r="I3349">
        <v>5.14</v>
      </c>
      <c r="J3349">
        <v>5.17</v>
      </c>
      <c r="K3349">
        <v>10.31</v>
      </c>
      <c r="L3349" s="2">
        <f>_xlfn.RANK.EQ(I3349, INDEX(CFB!$I$2:$I$1048576, MATCH(W3349, CFB!$W$2:$W$1048576, 0)):INDEX(CFB!$I$2:$I$1048576, MATCH(W3349, CFB!$W$2:$W$1048576, 0) + COUNTIF(CFB!$W$2:$W$1048576, W3349) - 1), 0)</f>
        <v>25</v>
      </c>
      <c r="M3349" s="2">
        <f>_xlfn.RANK.EQ(J3349, INDEX(CFB!$J$2:$J$1048576, MATCH(W3349, CFB!$W$2:$W$1048576, 0)):INDEX(CFB!$J$2:$J$1048576, MATCH(W3349, CFB!$W$2:$W$1048576, 0) + COUNTIF(CFB!$W$2:$W$1048576, W3349) - 1))</f>
        <v>29</v>
      </c>
      <c r="N3349" s="2">
        <f>RANK(K3349, INDEX(CFB!$K$2:$K$1048576, MATCH(W3349, CFB!$W$2:$W$1048576, 0)):INDEX(CFB!$K$2:$K$1048576, MATCH(W3349, CFB!$W$2:$W$1048576, 0) + COUNTIF(CFB!$W$2:$W$1048576, W3349) - 1))</f>
        <v>18</v>
      </c>
      <c r="O3349">
        <v>42.88</v>
      </c>
      <c r="P3349">
        <v>9.75</v>
      </c>
      <c r="W3349">
        <v>1997</v>
      </c>
      <c r="X3349">
        <f t="shared" si="103"/>
        <v>0</v>
      </c>
    </row>
    <row r="3350" spans="1:24" ht="12.75" hidden="1" customHeight="1" x14ac:dyDescent="0.45">
      <c r="A3350">
        <v>19</v>
      </c>
      <c r="B3350" t="s">
        <v>38</v>
      </c>
      <c r="C3350" t="s">
        <v>180</v>
      </c>
      <c r="D3350" s="2" t="str">
        <f t="shared" si="102"/>
        <v>USC1997</v>
      </c>
      <c r="F3350">
        <v>6</v>
      </c>
      <c r="G3350">
        <v>5</v>
      </c>
      <c r="H3350" s="2">
        <v>0</v>
      </c>
      <c r="I3350">
        <v>0.57999999999999996</v>
      </c>
      <c r="J3350">
        <v>9.64</v>
      </c>
      <c r="K3350">
        <v>10.220000000000001</v>
      </c>
      <c r="L3350" s="2">
        <f>_xlfn.RANK.EQ(I3350, INDEX(CFB!$I$2:$I$1048576, MATCH(W3350, CFB!$W$2:$W$1048576, 0)):INDEX(CFB!$I$2:$I$1048576, MATCH(W3350, CFB!$W$2:$W$1048576, 0) + COUNTIF(CFB!$W$2:$W$1048576, W3350) - 1), 0)</f>
        <v>52</v>
      </c>
      <c r="M3350" s="2">
        <f>_xlfn.RANK.EQ(J3350, INDEX(CFB!$J$2:$J$1048576, MATCH(W3350, CFB!$W$2:$W$1048576, 0)):INDEX(CFB!$J$2:$J$1048576, MATCH(W3350, CFB!$W$2:$W$1048576, 0) + COUNTIF(CFB!$W$2:$W$1048576, W3350) - 1))</f>
        <v>8</v>
      </c>
      <c r="N3350" s="2">
        <f>RANK(K3350, INDEX(CFB!$K$2:$K$1048576, MATCH(W3350, CFB!$W$2:$W$1048576, 0)):INDEX(CFB!$K$2:$K$1048576, MATCH(W3350, CFB!$W$2:$W$1048576, 0) + COUNTIF(CFB!$W$2:$W$1048576, W3350) - 1))</f>
        <v>19</v>
      </c>
      <c r="O3350">
        <v>36.65</v>
      </c>
      <c r="P3350">
        <v>2.93</v>
      </c>
      <c r="W3350">
        <v>1997</v>
      </c>
      <c r="X3350">
        <f t="shared" si="103"/>
        <v>0</v>
      </c>
    </row>
    <row r="3351" spans="1:24" ht="12.75" hidden="1" customHeight="1" x14ac:dyDescent="0.45">
      <c r="A3351">
        <v>20</v>
      </c>
      <c r="B3351" t="s">
        <v>95</v>
      </c>
      <c r="C3351" t="s">
        <v>10</v>
      </c>
      <c r="D3351" s="2" t="str">
        <f t="shared" si="102"/>
        <v>Michigan State1997</v>
      </c>
      <c r="F3351">
        <v>7</v>
      </c>
      <c r="G3351">
        <v>5</v>
      </c>
      <c r="H3351" s="2">
        <v>0</v>
      </c>
      <c r="I3351">
        <v>5.09</v>
      </c>
      <c r="J3351">
        <v>4.3899999999999997</v>
      </c>
      <c r="K3351">
        <v>9.4700000000000006</v>
      </c>
      <c r="L3351" s="2">
        <f>_xlfn.RANK.EQ(I3351, INDEX(CFB!$I$2:$I$1048576, MATCH(W3351, CFB!$W$2:$W$1048576, 0)):INDEX(CFB!$I$2:$I$1048576, MATCH(W3351, CFB!$W$2:$W$1048576, 0) + COUNTIF(CFB!$W$2:$W$1048576, W3351) - 1), 0)</f>
        <v>26</v>
      </c>
      <c r="M3351" s="2">
        <f>_xlfn.RANK.EQ(J3351, INDEX(CFB!$J$2:$J$1048576, MATCH(W3351, CFB!$W$2:$W$1048576, 0)):INDEX(CFB!$J$2:$J$1048576, MATCH(W3351, CFB!$W$2:$W$1048576, 0) + COUNTIF(CFB!$W$2:$W$1048576, W3351) - 1))</f>
        <v>34</v>
      </c>
      <c r="N3351" s="2">
        <f>RANK(K3351, INDEX(CFB!$K$2:$K$1048576, MATCH(W3351, CFB!$W$2:$W$1048576, 0)):INDEX(CFB!$K$2:$K$1048576, MATCH(W3351, CFB!$W$2:$W$1048576, 0) + COUNTIF(CFB!$W$2:$W$1048576, W3351) - 1))</f>
        <v>20</v>
      </c>
      <c r="O3351">
        <v>42.71</v>
      </c>
      <c r="P3351">
        <v>8.8800000000000008</v>
      </c>
      <c r="W3351">
        <v>1997</v>
      </c>
      <c r="X3351">
        <f t="shared" si="103"/>
        <v>0</v>
      </c>
    </row>
    <row r="3352" spans="1:24" ht="12.75" hidden="1" customHeight="1" x14ac:dyDescent="0.45">
      <c r="A3352">
        <v>21</v>
      </c>
      <c r="B3352" t="s">
        <v>13</v>
      </c>
      <c r="C3352" t="s">
        <v>180</v>
      </c>
      <c r="D3352" s="2" t="str">
        <f t="shared" si="102"/>
        <v>Oregon1997</v>
      </c>
      <c r="F3352">
        <v>7</v>
      </c>
      <c r="G3352">
        <v>5</v>
      </c>
      <c r="H3352" s="2">
        <v>0</v>
      </c>
      <c r="I3352">
        <v>11.91</v>
      </c>
      <c r="J3352">
        <v>-2.62</v>
      </c>
      <c r="K3352">
        <v>9.2899999999999991</v>
      </c>
      <c r="L3352" s="2">
        <f>_xlfn.RANK.EQ(I3352, INDEX(CFB!$I$2:$I$1048576, MATCH(W3352, CFB!$W$2:$W$1048576, 0)):INDEX(CFB!$I$2:$I$1048576, MATCH(W3352, CFB!$W$2:$W$1048576, 0) + COUNTIF(CFB!$W$2:$W$1048576, W3352) - 1), 0)</f>
        <v>5</v>
      </c>
      <c r="M3352" s="2">
        <f>_xlfn.RANK.EQ(J3352, INDEX(CFB!$J$2:$J$1048576, MATCH(W3352, CFB!$W$2:$W$1048576, 0)):INDEX(CFB!$J$2:$J$1048576, MATCH(W3352, CFB!$W$2:$W$1048576, 0) + COUNTIF(CFB!$W$2:$W$1048576, W3352) - 1))</f>
        <v>72</v>
      </c>
      <c r="N3352" s="2">
        <f>RANK(K3352, INDEX(CFB!$K$2:$K$1048576, MATCH(W3352, CFB!$W$2:$W$1048576, 0)):INDEX(CFB!$K$2:$K$1048576, MATCH(W3352, CFB!$W$2:$W$1048576, 0) + COUNTIF(CFB!$W$2:$W$1048576, W3352) - 1))</f>
        <v>21</v>
      </c>
      <c r="O3352">
        <v>47.9</v>
      </c>
      <c r="P3352">
        <v>14.6</v>
      </c>
      <c r="W3352">
        <v>1997</v>
      </c>
      <c r="X3352">
        <f t="shared" si="103"/>
        <v>0</v>
      </c>
    </row>
    <row r="3353" spans="1:24" ht="12.75" hidden="1" customHeight="1" x14ac:dyDescent="0.45">
      <c r="A3353">
        <v>22</v>
      </c>
      <c r="B3353" t="s">
        <v>109</v>
      </c>
      <c r="C3353" t="s">
        <v>157</v>
      </c>
      <c r="D3353" s="2" t="str">
        <f t="shared" si="102"/>
        <v>Mississippi State1997</v>
      </c>
      <c r="F3353">
        <v>7</v>
      </c>
      <c r="G3353">
        <v>4</v>
      </c>
      <c r="H3353" s="2">
        <v>0</v>
      </c>
      <c r="I3353">
        <v>-0.04</v>
      </c>
      <c r="J3353">
        <v>9.0500000000000007</v>
      </c>
      <c r="K3353">
        <v>9</v>
      </c>
      <c r="L3353" s="2">
        <f>_xlfn.RANK.EQ(I3353, INDEX(CFB!$I$2:$I$1048576, MATCH(W3353, CFB!$W$2:$W$1048576, 0)):INDEX(CFB!$I$2:$I$1048576, MATCH(W3353, CFB!$W$2:$W$1048576, 0) + COUNTIF(CFB!$W$2:$W$1048576, W3353) - 1), 0)</f>
        <v>64</v>
      </c>
      <c r="M3353" s="2">
        <f>_xlfn.RANK.EQ(J3353, INDEX(CFB!$J$2:$J$1048576, MATCH(W3353, CFB!$W$2:$W$1048576, 0)):INDEX(CFB!$J$2:$J$1048576, MATCH(W3353, CFB!$W$2:$W$1048576, 0) + COUNTIF(CFB!$W$2:$W$1048576, W3353) - 1))</f>
        <v>11</v>
      </c>
      <c r="N3353" s="2">
        <f>RANK(K3353, INDEX(CFB!$K$2:$K$1048576, MATCH(W3353, CFB!$W$2:$W$1048576, 0)):INDEX(CFB!$K$2:$K$1048576, MATCH(W3353, CFB!$W$2:$W$1048576, 0) + COUNTIF(CFB!$W$2:$W$1048576, W3353) - 1))</f>
        <v>22</v>
      </c>
      <c r="O3353">
        <v>34.840000000000003</v>
      </c>
      <c r="P3353">
        <v>6.29</v>
      </c>
      <c r="W3353">
        <v>1997</v>
      </c>
      <c r="X3353">
        <f t="shared" si="103"/>
        <v>0</v>
      </c>
    </row>
    <row r="3354" spans="1:24" ht="12.75" hidden="1" customHeight="1" x14ac:dyDescent="0.45">
      <c r="A3354">
        <v>23</v>
      </c>
      <c r="B3354" t="s">
        <v>36</v>
      </c>
      <c r="C3354" t="s">
        <v>10</v>
      </c>
      <c r="D3354" s="2" t="str">
        <f t="shared" si="102"/>
        <v>Iowa1997</v>
      </c>
      <c r="F3354">
        <v>7</v>
      </c>
      <c r="G3354">
        <v>5</v>
      </c>
      <c r="H3354" s="2">
        <v>0</v>
      </c>
      <c r="I3354">
        <v>0.2</v>
      </c>
      <c r="J3354">
        <v>8.57</v>
      </c>
      <c r="K3354">
        <v>8.77</v>
      </c>
      <c r="L3354" s="2">
        <f>_xlfn.RANK.EQ(I3354, INDEX(CFB!$I$2:$I$1048576, MATCH(W3354, CFB!$W$2:$W$1048576, 0)):INDEX(CFB!$I$2:$I$1048576, MATCH(W3354, CFB!$W$2:$W$1048576, 0) + COUNTIF(CFB!$W$2:$W$1048576, W3354) - 1), 0)</f>
        <v>61</v>
      </c>
      <c r="M3354" s="2">
        <f>_xlfn.RANK.EQ(J3354, INDEX(CFB!$J$2:$J$1048576, MATCH(W3354, CFB!$W$2:$W$1048576, 0)):INDEX(CFB!$J$2:$J$1048576, MATCH(W3354, CFB!$W$2:$W$1048576, 0) + COUNTIF(CFB!$W$2:$W$1048576, W3354) - 1))</f>
        <v>14</v>
      </c>
      <c r="N3354" s="2">
        <f>RANK(K3354, INDEX(CFB!$K$2:$K$1048576, MATCH(W3354, CFB!$W$2:$W$1048576, 0)):INDEX(CFB!$K$2:$K$1048576, MATCH(W3354, CFB!$W$2:$W$1048576, 0) + COUNTIF(CFB!$W$2:$W$1048576, W3354) - 1))</f>
        <v>23</v>
      </c>
      <c r="O3354">
        <v>44.62</v>
      </c>
      <c r="P3354">
        <v>4.07</v>
      </c>
      <c r="W3354">
        <v>1997</v>
      </c>
      <c r="X3354">
        <f t="shared" si="103"/>
        <v>0</v>
      </c>
    </row>
    <row r="3355" spans="1:24" ht="12.75" hidden="1" customHeight="1" x14ac:dyDescent="0.45">
      <c r="A3355">
        <v>24</v>
      </c>
      <c r="B3355" t="s">
        <v>150</v>
      </c>
      <c r="C3355" t="s">
        <v>100</v>
      </c>
      <c r="D3355" s="2" t="str">
        <f t="shared" si="102"/>
        <v>Southern Mississippi1997</v>
      </c>
      <c r="E3355">
        <v>19</v>
      </c>
      <c r="F3355">
        <v>9</v>
      </c>
      <c r="G3355">
        <v>3</v>
      </c>
      <c r="H3355" s="2">
        <v>0</v>
      </c>
      <c r="I3355">
        <v>1.35</v>
      </c>
      <c r="J3355">
        <v>7.27</v>
      </c>
      <c r="K3355">
        <v>8.6199999999999992</v>
      </c>
      <c r="L3355" s="2">
        <f>_xlfn.RANK.EQ(I3355, INDEX(CFB!$I$2:$I$1048576, MATCH(W3355, CFB!$W$2:$W$1048576, 0)):INDEX(CFB!$I$2:$I$1048576, MATCH(W3355, CFB!$W$2:$W$1048576, 0) + COUNTIF(CFB!$W$2:$W$1048576, W3355) - 1), 0)</f>
        <v>47</v>
      </c>
      <c r="M3355" s="2">
        <f>_xlfn.RANK.EQ(J3355, INDEX(CFB!$J$2:$J$1048576, MATCH(W3355, CFB!$W$2:$W$1048576, 0)):INDEX(CFB!$J$2:$J$1048576, MATCH(W3355, CFB!$W$2:$W$1048576, 0) + COUNTIF(CFB!$W$2:$W$1048576, W3355) - 1))</f>
        <v>20</v>
      </c>
      <c r="N3355" s="2">
        <f>RANK(K3355, INDEX(CFB!$K$2:$K$1048576, MATCH(W3355, CFB!$W$2:$W$1048576, 0)):INDEX(CFB!$K$2:$K$1048576, MATCH(W3355, CFB!$W$2:$W$1048576, 0) + COUNTIF(CFB!$W$2:$W$1048576, W3355) - 1))</f>
        <v>24</v>
      </c>
      <c r="O3355">
        <v>37.619999999999997</v>
      </c>
      <c r="P3355">
        <v>6.96</v>
      </c>
      <c r="W3355">
        <v>1997</v>
      </c>
      <c r="X3355">
        <f t="shared" si="103"/>
        <v>0</v>
      </c>
    </row>
    <row r="3356" spans="1:24" ht="12.75" hidden="1" customHeight="1" x14ac:dyDescent="0.45">
      <c r="A3356">
        <v>25</v>
      </c>
      <c r="B3356" t="s">
        <v>124</v>
      </c>
      <c r="C3356" t="s">
        <v>10</v>
      </c>
      <c r="D3356" s="2" t="str">
        <f t="shared" si="102"/>
        <v>Purdue1997</v>
      </c>
      <c r="E3356">
        <v>15</v>
      </c>
      <c r="F3356">
        <v>9</v>
      </c>
      <c r="G3356">
        <v>3</v>
      </c>
      <c r="H3356" s="2">
        <v>0</v>
      </c>
      <c r="I3356">
        <v>7.78</v>
      </c>
      <c r="J3356">
        <v>0.71</v>
      </c>
      <c r="K3356">
        <v>8.49</v>
      </c>
      <c r="L3356" s="2">
        <f>_xlfn.RANK.EQ(I3356, INDEX(CFB!$I$2:$I$1048576, MATCH(W3356, CFB!$W$2:$W$1048576, 0)):INDEX(CFB!$I$2:$I$1048576, MATCH(W3356, CFB!$W$2:$W$1048576, 0) + COUNTIF(CFB!$W$2:$W$1048576, W3356) - 1), 0)</f>
        <v>13</v>
      </c>
      <c r="M3356" s="2">
        <f>_xlfn.RANK.EQ(J3356, INDEX(CFB!$J$2:$J$1048576, MATCH(W3356, CFB!$W$2:$W$1048576, 0)):INDEX(CFB!$J$2:$J$1048576, MATCH(W3356, CFB!$W$2:$W$1048576, 0) + COUNTIF(CFB!$W$2:$W$1048576, W3356) - 1))</f>
        <v>53</v>
      </c>
      <c r="N3356" s="2">
        <f>RANK(K3356, INDEX(CFB!$K$2:$K$1048576, MATCH(W3356, CFB!$W$2:$W$1048576, 0)):INDEX(CFB!$K$2:$K$1048576, MATCH(W3356, CFB!$W$2:$W$1048576, 0) + COUNTIF(CFB!$W$2:$W$1048576, W3356) - 1))</f>
        <v>25</v>
      </c>
      <c r="O3356">
        <v>45.99</v>
      </c>
      <c r="P3356">
        <v>13.4</v>
      </c>
      <c r="W3356">
        <v>1997</v>
      </c>
      <c r="X3356">
        <f t="shared" si="103"/>
        <v>0</v>
      </c>
    </row>
    <row r="3357" spans="1:24" ht="12.75" hidden="1" customHeight="1" x14ac:dyDescent="0.45">
      <c r="A3357">
        <v>26</v>
      </c>
      <c r="B3357" t="s">
        <v>26</v>
      </c>
      <c r="C3357" t="s">
        <v>23</v>
      </c>
      <c r="D3357" s="2" t="str">
        <f t="shared" si="102"/>
        <v>Clemson1997</v>
      </c>
      <c r="F3357">
        <v>7</v>
      </c>
      <c r="G3357">
        <v>5</v>
      </c>
      <c r="H3357" s="2">
        <v>0</v>
      </c>
      <c r="I3357">
        <v>2.04</v>
      </c>
      <c r="J3357">
        <v>6.37</v>
      </c>
      <c r="K3357">
        <v>8.41</v>
      </c>
      <c r="L3357" s="2">
        <f>_xlfn.RANK.EQ(I3357, INDEX(CFB!$I$2:$I$1048576, MATCH(W3357, CFB!$W$2:$W$1048576, 0)):INDEX(CFB!$I$2:$I$1048576, MATCH(W3357, CFB!$W$2:$W$1048576, 0) + COUNTIF(CFB!$W$2:$W$1048576, W3357) - 1), 0)</f>
        <v>45</v>
      </c>
      <c r="M3357" s="2">
        <f>_xlfn.RANK.EQ(J3357, INDEX(CFB!$J$2:$J$1048576, MATCH(W3357, CFB!$W$2:$W$1048576, 0)):INDEX(CFB!$J$2:$J$1048576, MATCH(W3357, CFB!$W$2:$W$1048576, 0) + COUNTIF(CFB!$W$2:$W$1048576, W3357) - 1))</f>
        <v>23</v>
      </c>
      <c r="N3357" s="2">
        <f>RANK(K3357, INDEX(CFB!$K$2:$K$1048576, MATCH(W3357, CFB!$W$2:$W$1048576, 0)):INDEX(CFB!$K$2:$K$1048576, MATCH(W3357, CFB!$W$2:$W$1048576, 0) + COUNTIF(CFB!$W$2:$W$1048576, W3357) - 1))</f>
        <v>26</v>
      </c>
      <c r="O3357">
        <v>37.020000000000003</v>
      </c>
      <c r="P3357">
        <v>6.84</v>
      </c>
      <c r="W3357">
        <v>1997</v>
      </c>
      <c r="X3357">
        <f t="shared" si="103"/>
        <v>0</v>
      </c>
    </row>
    <row r="3358" spans="1:24" ht="12.75" hidden="1" customHeight="1" x14ac:dyDescent="0.45">
      <c r="A3358">
        <v>27</v>
      </c>
      <c r="B3358" t="s">
        <v>52</v>
      </c>
      <c r="C3358" t="s">
        <v>23</v>
      </c>
      <c r="D3358" s="2" t="str">
        <f t="shared" si="102"/>
        <v>Georgia Tech1997</v>
      </c>
      <c r="E3358">
        <v>25</v>
      </c>
      <c r="F3358">
        <v>7</v>
      </c>
      <c r="G3358">
        <v>5</v>
      </c>
      <c r="H3358" s="2">
        <v>0</v>
      </c>
      <c r="I3358">
        <v>6.21</v>
      </c>
      <c r="J3358">
        <v>1.86</v>
      </c>
      <c r="K3358">
        <v>8.07</v>
      </c>
      <c r="L3358" s="2">
        <f>_xlfn.RANK.EQ(I3358, INDEX(CFB!$I$2:$I$1048576, MATCH(W3358, CFB!$W$2:$W$1048576, 0)):INDEX(CFB!$I$2:$I$1048576, MATCH(W3358, CFB!$W$2:$W$1048576, 0) + COUNTIF(CFB!$W$2:$W$1048576, W3358) - 1), 0)</f>
        <v>19</v>
      </c>
      <c r="M3358" s="2">
        <f>_xlfn.RANK.EQ(J3358, INDEX(CFB!$J$2:$J$1048576, MATCH(W3358, CFB!$W$2:$W$1048576, 0)):INDEX(CFB!$J$2:$J$1048576, MATCH(W3358, CFB!$W$2:$W$1048576, 0) + COUNTIF(CFB!$W$2:$W$1048576, W3358) - 1))</f>
        <v>46</v>
      </c>
      <c r="N3358" s="2">
        <f>RANK(K3358, INDEX(CFB!$K$2:$K$1048576, MATCH(W3358, CFB!$W$2:$W$1048576, 0)):INDEX(CFB!$K$2:$K$1048576, MATCH(W3358, CFB!$W$2:$W$1048576, 0) + COUNTIF(CFB!$W$2:$W$1048576, W3358) - 1))</f>
        <v>27</v>
      </c>
      <c r="O3358">
        <v>40.39</v>
      </c>
      <c r="P3358">
        <v>11.96</v>
      </c>
      <c r="W3358">
        <v>1997</v>
      </c>
      <c r="X3358">
        <f t="shared" si="103"/>
        <v>0</v>
      </c>
    </row>
    <row r="3359" spans="1:24" ht="12.75" hidden="1" customHeight="1" x14ac:dyDescent="0.45">
      <c r="A3359">
        <v>28</v>
      </c>
      <c r="B3359" t="s">
        <v>120</v>
      </c>
      <c r="C3359" t="s">
        <v>180</v>
      </c>
      <c r="D3359" s="2" t="str">
        <f t="shared" si="102"/>
        <v>Arizona1997</v>
      </c>
      <c r="F3359">
        <v>7</v>
      </c>
      <c r="G3359">
        <v>5</v>
      </c>
      <c r="H3359" s="2">
        <v>0</v>
      </c>
      <c r="I3359">
        <v>5.49</v>
      </c>
      <c r="J3359">
        <v>2.4300000000000002</v>
      </c>
      <c r="K3359">
        <v>7.91</v>
      </c>
      <c r="L3359" s="2">
        <f>_xlfn.RANK.EQ(I3359, INDEX(CFB!$I$2:$I$1048576, MATCH(W3359, CFB!$W$2:$W$1048576, 0)):INDEX(CFB!$I$2:$I$1048576, MATCH(W3359, CFB!$W$2:$W$1048576, 0) + COUNTIF(CFB!$W$2:$W$1048576, W3359) - 1), 0)</f>
        <v>23</v>
      </c>
      <c r="M3359" s="2">
        <f>_xlfn.RANK.EQ(J3359, INDEX(CFB!$J$2:$J$1048576, MATCH(W3359, CFB!$W$2:$W$1048576, 0)):INDEX(CFB!$J$2:$J$1048576, MATCH(W3359, CFB!$W$2:$W$1048576, 0) + COUNTIF(CFB!$W$2:$W$1048576, W3359) - 1))</f>
        <v>41</v>
      </c>
      <c r="N3359" s="2">
        <f>RANK(K3359, INDEX(CFB!$K$2:$K$1048576, MATCH(W3359, CFB!$W$2:$W$1048576, 0)):INDEX(CFB!$K$2:$K$1048576, MATCH(W3359, CFB!$W$2:$W$1048576, 0) + COUNTIF(CFB!$W$2:$W$1048576, W3359) - 1))</f>
        <v>28</v>
      </c>
      <c r="O3359">
        <v>41.24</v>
      </c>
      <c r="P3359">
        <v>10.130000000000001</v>
      </c>
      <c r="W3359">
        <v>1997</v>
      </c>
      <c r="X3359">
        <f t="shared" si="103"/>
        <v>0</v>
      </c>
    </row>
    <row r="3360" spans="1:24" ht="12.75" hidden="1" customHeight="1" x14ac:dyDescent="0.45">
      <c r="A3360">
        <v>29</v>
      </c>
      <c r="B3360" t="s">
        <v>62</v>
      </c>
      <c r="C3360" t="s">
        <v>162</v>
      </c>
      <c r="D3360" s="2" t="str">
        <f t="shared" si="102"/>
        <v>Marshall1997</v>
      </c>
      <c r="F3360">
        <v>10</v>
      </c>
      <c r="G3360">
        <v>3</v>
      </c>
      <c r="H3360" s="2">
        <v>0</v>
      </c>
      <c r="I3360">
        <v>5.99</v>
      </c>
      <c r="J3360">
        <v>1.56</v>
      </c>
      <c r="K3360">
        <v>7.55</v>
      </c>
      <c r="L3360" s="2">
        <f>_xlfn.RANK.EQ(I3360, INDEX(CFB!$I$2:$I$1048576, MATCH(W3360, CFB!$W$2:$W$1048576, 0)):INDEX(CFB!$I$2:$I$1048576, MATCH(W3360, CFB!$W$2:$W$1048576, 0) + COUNTIF(CFB!$W$2:$W$1048576, W3360) - 1), 0)</f>
        <v>20</v>
      </c>
      <c r="M3360" s="2">
        <f>_xlfn.RANK.EQ(J3360, INDEX(CFB!$J$2:$J$1048576, MATCH(W3360, CFB!$W$2:$W$1048576, 0)):INDEX(CFB!$J$2:$J$1048576, MATCH(W3360, CFB!$W$2:$W$1048576, 0) + COUNTIF(CFB!$W$2:$W$1048576, W3360) - 1))</f>
        <v>47</v>
      </c>
      <c r="N3360" s="2">
        <f>RANK(K3360, INDEX(CFB!$K$2:$K$1048576, MATCH(W3360, CFB!$W$2:$W$1048576, 0)):INDEX(CFB!$K$2:$K$1048576, MATCH(W3360, CFB!$W$2:$W$1048576, 0) + COUNTIF(CFB!$W$2:$W$1048576, W3360) - 1))</f>
        <v>29</v>
      </c>
      <c r="O3360">
        <v>42.26</v>
      </c>
      <c r="P3360">
        <v>13.28</v>
      </c>
      <c r="W3360">
        <v>1997</v>
      </c>
      <c r="X3360">
        <f t="shared" si="103"/>
        <v>0</v>
      </c>
    </row>
    <row r="3361" spans="1:24" ht="12.75" hidden="1" customHeight="1" x14ac:dyDescent="0.45">
      <c r="A3361">
        <v>30</v>
      </c>
      <c r="B3361" t="s">
        <v>86</v>
      </c>
      <c r="C3361" t="s">
        <v>162</v>
      </c>
      <c r="D3361" s="2" t="str">
        <f t="shared" si="102"/>
        <v>Miami (OH)1997</v>
      </c>
      <c r="F3361">
        <v>8</v>
      </c>
      <c r="G3361">
        <v>3</v>
      </c>
      <c r="H3361" s="2">
        <v>0</v>
      </c>
      <c r="I3361">
        <v>7.89</v>
      </c>
      <c r="J3361">
        <v>-0.37</v>
      </c>
      <c r="K3361">
        <v>7.51</v>
      </c>
      <c r="L3361" s="2">
        <f>_xlfn.RANK.EQ(I3361, INDEX(CFB!$I$2:$I$1048576, MATCH(W3361, CFB!$W$2:$W$1048576, 0)):INDEX(CFB!$I$2:$I$1048576, MATCH(W3361, CFB!$W$2:$W$1048576, 0) + COUNTIF(CFB!$W$2:$W$1048576, W3361) - 1), 0)</f>
        <v>12</v>
      </c>
      <c r="M3361" s="2">
        <f>_xlfn.RANK.EQ(J3361, INDEX(CFB!$J$2:$J$1048576, MATCH(W3361, CFB!$W$2:$W$1048576, 0)):INDEX(CFB!$J$2:$J$1048576, MATCH(W3361, CFB!$W$2:$W$1048576, 0) + COUNTIF(CFB!$W$2:$W$1048576, W3361) - 1))</f>
        <v>58</v>
      </c>
      <c r="N3361" s="2">
        <f>RANK(K3361, INDEX(CFB!$K$2:$K$1048576, MATCH(W3361, CFB!$W$2:$W$1048576, 0)):INDEX(CFB!$K$2:$K$1048576, MATCH(W3361, CFB!$W$2:$W$1048576, 0) + COUNTIF(CFB!$W$2:$W$1048576, W3361) - 1))</f>
        <v>30</v>
      </c>
      <c r="O3361">
        <v>44.02</v>
      </c>
      <c r="P3361">
        <v>15.33</v>
      </c>
      <c r="W3361">
        <v>1997</v>
      </c>
      <c r="X3361">
        <f t="shared" si="103"/>
        <v>0</v>
      </c>
    </row>
    <row r="3362" spans="1:24" ht="12.75" hidden="1" customHeight="1" x14ac:dyDescent="0.45">
      <c r="A3362">
        <v>31</v>
      </c>
      <c r="B3362" t="s">
        <v>34</v>
      </c>
      <c r="C3362" t="s">
        <v>181</v>
      </c>
      <c r="D3362" s="2" t="str">
        <f t="shared" si="102"/>
        <v>Texas A&amp;M1997</v>
      </c>
      <c r="E3362">
        <v>20</v>
      </c>
      <c r="F3362">
        <v>9</v>
      </c>
      <c r="G3362">
        <v>4</v>
      </c>
      <c r="H3362" s="2">
        <v>0</v>
      </c>
      <c r="I3362">
        <v>0.45</v>
      </c>
      <c r="J3362">
        <v>6.76</v>
      </c>
      <c r="K3362">
        <v>7.22</v>
      </c>
      <c r="L3362" s="2">
        <f>_xlfn.RANK.EQ(I3362, INDEX(CFB!$I$2:$I$1048576, MATCH(W3362, CFB!$W$2:$W$1048576, 0)):INDEX(CFB!$I$2:$I$1048576, MATCH(W3362, CFB!$W$2:$W$1048576, 0) + COUNTIF(CFB!$W$2:$W$1048576, W3362) - 1), 0)</f>
        <v>55</v>
      </c>
      <c r="M3362" s="2">
        <f>_xlfn.RANK.EQ(J3362, INDEX(CFB!$J$2:$J$1048576, MATCH(W3362, CFB!$W$2:$W$1048576, 0)):INDEX(CFB!$J$2:$J$1048576, MATCH(W3362, CFB!$W$2:$W$1048576, 0) + COUNTIF(CFB!$W$2:$W$1048576, W3362) - 1))</f>
        <v>22</v>
      </c>
      <c r="N3362" s="2">
        <f>RANK(K3362, INDEX(CFB!$K$2:$K$1048576, MATCH(W3362, CFB!$W$2:$W$1048576, 0)):INDEX(CFB!$K$2:$K$1048576, MATCH(W3362, CFB!$W$2:$W$1048576, 0) + COUNTIF(CFB!$W$2:$W$1048576, W3362) - 1))</f>
        <v>31</v>
      </c>
      <c r="O3362">
        <v>41.96</v>
      </c>
      <c r="P3362">
        <v>7.15</v>
      </c>
      <c r="W3362">
        <v>1997</v>
      </c>
      <c r="X3362">
        <f t="shared" si="103"/>
        <v>0</v>
      </c>
    </row>
    <row r="3363" spans="1:24" ht="12.75" hidden="1" customHeight="1" x14ac:dyDescent="0.45">
      <c r="A3363">
        <v>32</v>
      </c>
      <c r="B3363" t="s">
        <v>91</v>
      </c>
      <c r="C3363" t="s">
        <v>23</v>
      </c>
      <c r="D3363" s="2" t="str">
        <f t="shared" si="102"/>
        <v>North Carolina State1997</v>
      </c>
      <c r="F3363">
        <v>6</v>
      </c>
      <c r="G3363">
        <v>5</v>
      </c>
      <c r="H3363" s="2">
        <v>0</v>
      </c>
      <c r="I3363">
        <v>7.9</v>
      </c>
      <c r="J3363">
        <v>-0.86</v>
      </c>
      <c r="K3363">
        <v>7.03</v>
      </c>
      <c r="L3363" s="2">
        <f>_xlfn.RANK.EQ(I3363, INDEX(CFB!$I$2:$I$1048576, MATCH(W3363, CFB!$W$2:$W$1048576, 0)):INDEX(CFB!$I$2:$I$1048576, MATCH(W3363, CFB!$W$2:$W$1048576, 0) + COUNTIF(CFB!$W$2:$W$1048576, W3363) - 1), 0)</f>
        <v>11</v>
      </c>
      <c r="M3363" s="2">
        <f>_xlfn.RANK.EQ(J3363, INDEX(CFB!$J$2:$J$1048576, MATCH(W3363, CFB!$W$2:$W$1048576, 0)):INDEX(CFB!$J$2:$J$1048576, MATCH(W3363, CFB!$W$2:$W$1048576, 0) + COUNTIF(CFB!$W$2:$W$1048576, W3363) - 1))</f>
        <v>62</v>
      </c>
      <c r="N3363" s="2">
        <f>RANK(K3363, INDEX(CFB!$K$2:$K$1048576, MATCH(W3363, CFB!$W$2:$W$1048576, 0)):INDEX(CFB!$K$2:$K$1048576, MATCH(W3363, CFB!$W$2:$W$1048576, 0) + COUNTIF(CFB!$W$2:$W$1048576, W3363) - 1))</f>
        <v>32</v>
      </c>
      <c r="O3363">
        <v>42.49</v>
      </c>
      <c r="P3363">
        <v>13.55</v>
      </c>
      <c r="W3363">
        <v>1997</v>
      </c>
      <c r="X3363">
        <f t="shared" si="103"/>
        <v>0</v>
      </c>
    </row>
    <row r="3364" spans="1:24" ht="12.75" hidden="1" customHeight="1" x14ac:dyDescent="0.45">
      <c r="A3364">
        <v>33</v>
      </c>
      <c r="B3364" t="s">
        <v>20</v>
      </c>
      <c r="C3364" t="s">
        <v>155</v>
      </c>
      <c r="D3364" s="2" t="str">
        <f t="shared" si="102"/>
        <v>South Carolina1997</v>
      </c>
      <c r="F3364">
        <v>5</v>
      </c>
      <c r="G3364">
        <v>6</v>
      </c>
      <c r="H3364" s="2">
        <v>0</v>
      </c>
      <c r="I3364">
        <v>3.89</v>
      </c>
      <c r="J3364">
        <v>2.96</v>
      </c>
      <c r="K3364">
        <v>6.85</v>
      </c>
      <c r="L3364" s="2">
        <f>_xlfn.RANK.EQ(I3364, INDEX(CFB!$I$2:$I$1048576, MATCH(W3364, CFB!$W$2:$W$1048576, 0)):INDEX(CFB!$I$2:$I$1048576, MATCH(W3364, CFB!$W$2:$W$1048576, 0) + COUNTIF(CFB!$W$2:$W$1048576, W3364) - 1), 0)</f>
        <v>30</v>
      </c>
      <c r="M3364" s="2">
        <f>_xlfn.RANK.EQ(J3364, INDEX(CFB!$J$2:$J$1048576, MATCH(W3364, CFB!$W$2:$W$1048576, 0)):INDEX(CFB!$J$2:$J$1048576, MATCH(W3364, CFB!$W$2:$W$1048576, 0) + COUNTIF(CFB!$W$2:$W$1048576, W3364) - 1))</f>
        <v>38</v>
      </c>
      <c r="N3364" s="2">
        <f>RANK(K3364, INDEX(CFB!$K$2:$K$1048576, MATCH(W3364, CFB!$W$2:$W$1048576, 0)):INDEX(CFB!$K$2:$K$1048576, MATCH(W3364, CFB!$W$2:$W$1048576, 0) + COUNTIF(CFB!$W$2:$W$1048576, W3364) - 1))</f>
        <v>33</v>
      </c>
      <c r="O3364">
        <v>39.83</v>
      </c>
      <c r="P3364">
        <v>10.89</v>
      </c>
      <c r="W3364">
        <v>1997</v>
      </c>
      <c r="X3364">
        <f t="shared" si="103"/>
        <v>0</v>
      </c>
    </row>
    <row r="3365" spans="1:24" ht="12.75" hidden="1" customHeight="1" x14ac:dyDescent="0.45">
      <c r="A3365">
        <v>34</v>
      </c>
      <c r="B3365" t="s">
        <v>93</v>
      </c>
      <c r="C3365" t="s">
        <v>23</v>
      </c>
      <c r="D3365" s="2" t="str">
        <f t="shared" si="102"/>
        <v>Virginia1997</v>
      </c>
      <c r="F3365">
        <v>7</v>
      </c>
      <c r="G3365">
        <v>4</v>
      </c>
      <c r="H3365" s="2">
        <v>0</v>
      </c>
      <c r="I3365">
        <v>2.62</v>
      </c>
      <c r="J3365">
        <v>4.16</v>
      </c>
      <c r="K3365">
        <v>6.79</v>
      </c>
      <c r="L3365" s="2">
        <f>_xlfn.RANK.EQ(I3365, INDEX(CFB!$I$2:$I$1048576, MATCH(W3365, CFB!$W$2:$W$1048576, 0)):INDEX(CFB!$I$2:$I$1048576, MATCH(W3365, CFB!$W$2:$W$1048576, 0) + COUNTIF(CFB!$W$2:$W$1048576, W3365) - 1), 0)</f>
        <v>39</v>
      </c>
      <c r="M3365" s="2">
        <f>_xlfn.RANK.EQ(J3365, INDEX(CFB!$J$2:$J$1048576, MATCH(W3365, CFB!$W$2:$W$1048576, 0)):INDEX(CFB!$J$2:$J$1048576, MATCH(W3365, CFB!$W$2:$W$1048576, 0) + COUNTIF(CFB!$W$2:$W$1048576, W3365) - 1))</f>
        <v>35</v>
      </c>
      <c r="N3365" s="2">
        <f>RANK(K3365, INDEX(CFB!$K$2:$K$1048576, MATCH(W3365, CFB!$W$2:$W$1048576, 0)):INDEX(CFB!$K$2:$K$1048576, MATCH(W3365, CFB!$W$2:$W$1048576, 0) + COUNTIF(CFB!$W$2:$W$1048576, W3365) - 1))</f>
        <v>34</v>
      </c>
      <c r="O3365">
        <v>38.82</v>
      </c>
      <c r="P3365">
        <v>9.9700000000000006</v>
      </c>
      <c r="W3365">
        <v>1997</v>
      </c>
      <c r="X3365">
        <f t="shared" si="103"/>
        <v>0</v>
      </c>
    </row>
    <row r="3366" spans="1:24" ht="12.75" hidden="1" customHeight="1" x14ac:dyDescent="0.45">
      <c r="A3366">
        <v>35</v>
      </c>
      <c r="B3366" t="s">
        <v>11</v>
      </c>
      <c r="C3366" t="s">
        <v>12</v>
      </c>
      <c r="D3366" s="2" t="str">
        <f t="shared" si="102"/>
        <v>Notre Dame1997</v>
      </c>
      <c r="F3366">
        <v>7</v>
      </c>
      <c r="G3366">
        <v>6</v>
      </c>
      <c r="H3366" s="2">
        <v>0</v>
      </c>
      <c r="I3366">
        <v>0.5</v>
      </c>
      <c r="J3366">
        <v>6.12</v>
      </c>
      <c r="K3366">
        <v>6.62</v>
      </c>
      <c r="L3366" s="2">
        <f>_xlfn.RANK.EQ(I3366, INDEX(CFB!$I$2:$I$1048576, MATCH(W3366, CFB!$W$2:$W$1048576, 0)):INDEX(CFB!$I$2:$I$1048576, MATCH(W3366, CFB!$W$2:$W$1048576, 0) + COUNTIF(CFB!$W$2:$W$1048576, W3366) - 1), 0)</f>
        <v>53</v>
      </c>
      <c r="M3366" s="2">
        <f>_xlfn.RANK.EQ(J3366, INDEX(CFB!$J$2:$J$1048576, MATCH(W3366, CFB!$W$2:$W$1048576, 0)):INDEX(CFB!$J$2:$J$1048576, MATCH(W3366, CFB!$W$2:$W$1048576, 0) + COUNTIF(CFB!$W$2:$W$1048576, W3366) - 1))</f>
        <v>25</v>
      </c>
      <c r="N3366" s="2">
        <f>RANK(K3366, INDEX(CFB!$K$2:$K$1048576, MATCH(W3366, CFB!$W$2:$W$1048576, 0)):INDEX(CFB!$K$2:$K$1048576, MATCH(W3366, CFB!$W$2:$W$1048576, 0) + COUNTIF(CFB!$W$2:$W$1048576, W3366) - 1))</f>
        <v>35</v>
      </c>
      <c r="O3366">
        <v>35.71</v>
      </c>
      <c r="P3366">
        <v>6.88</v>
      </c>
      <c r="W3366">
        <v>1997</v>
      </c>
      <c r="X3366">
        <f t="shared" si="103"/>
        <v>0</v>
      </c>
    </row>
    <row r="3367" spans="1:24" ht="12.75" hidden="1" customHeight="1" x14ac:dyDescent="0.45">
      <c r="A3367">
        <v>36</v>
      </c>
      <c r="B3367" t="s">
        <v>53</v>
      </c>
      <c r="C3367" t="s">
        <v>179</v>
      </c>
      <c r="D3367" s="2" t="str">
        <f t="shared" si="102"/>
        <v>Syracuse1997</v>
      </c>
      <c r="E3367">
        <v>21</v>
      </c>
      <c r="F3367">
        <v>9</v>
      </c>
      <c r="G3367">
        <v>4</v>
      </c>
      <c r="H3367" s="2">
        <v>0</v>
      </c>
      <c r="I3367">
        <v>0.72</v>
      </c>
      <c r="J3367">
        <v>5.61</v>
      </c>
      <c r="K3367">
        <v>6.34</v>
      </c>
      <c r="L3367" s="2">
        <f>_xlfn.RANK.EQ(I3367, INDEX(CFB!$I$2:$I$1048576, MATCH(W3367, CFB!$W$2:$W$1048576, 0)):INDEX(CFB!$I$2:$I$1048576, MATCH(W3367, CFB!$W$2:$W$1048576, 0) + COUNTIF(CFB!$W$2:$W$1048576, W3367) - 1), 0)</f>
        <v>49</v>
      </c>
      <c r="M3367" s="2">
        <f>_xlfn.RANK.EQ(J3367, INDEX(CFB!$J$2:$J$1048576, MATCH(W3367, CFB!$W$2:$W$1048576, 0)):INDEX(CFB!$J$2:$J$1048576, MATCH(W3367, CFB!$W$2:$W$1048576, 0) + COUNTIF(CFB!$W$2:$W$1048576, W3367) - 1))</f>
        <v>28</v>
      </c>
      <c r="N3367" s="2">
        <f>RANK(K3367, INDEX(CFB!$K$2:$K$1048576, MATCH(W3367, CFB!$W$2:$W$1048576, 0)):INDEX(CFB!$K$2:$K$1048576, MATCH(W3367, CFB!$W$2:$W$1048576, 0) + COUNTIF(CFB!$W$2:$W$1048576, W3367) - 1))</f>
        <v>36</v>
      </c>
      <c r="O3367">
        <v>41.9</v>
      </c>
      <c r="P3367">
        <v>8.36</v>
      </c>
      <c r="W3367">
        <v>1997</v>
      </c>
      <c r="X3367">
        <f t="shared" si="103"/>
        <v>0</v>
      </c>
    </row>
    <row r="3368" spans="1:24" ht="12.75" hidden="1" customHeight="1" x14ac:dyDescent="0.45">
      <c r="A3368">
        <v>37</v>
      </c>
      <c r="B3368" t="s">
        <v>18</v>
      </c>
      <c r="C3368" t="s">
        <v>157</v>
      </c>
      <c r="D3368" s="2" t="str">
        <f t="shared" si="102"/>
        <v>Alabama1997</v>
      </c>
      <c r="F3368">
        <v>4</v>
      </c>
      <c r="G3368">
        <v>7</v>
      </c>
      <c r="H3368" s="2">
        <v>0</v>
      </c>
      <c r="I3368">
        <v>2.15</v>
      </c>
      <c r="J3368">
        <v>3.4</v>
      </c>
      <c r="K3368">
        <v>5.55</v>
      </c>
      <c r="L3368" s="2">
        <f>_xlfn.RANK.EQ(I3368, INDEX(CFB!$I$2:$I$1048576, MATCH(W3368, CFB!$W$2:$W$1048576, 0)):INDEX(CFB!$I$2:$I$1048576, MATCH(W3368, CFB!$W$2:$W$1048576, 0) + COUNTIF(CFB!$W$2:$W$1048576, W3368) - 1), 0)</f>
        <v>44</v>
      </c>
      <c r="M3368" s="2">
        <f>_xlfn.RANK.EQ(J3368, INDEX(CFB!$J$2:$J$1048576, MATCH(W3368, CFB!$W$2:$W$1048576, 0)):INDEX(CFB!$J$2:$J$1048576, MATCH(W3368, CFB!$W$2:$W$1048576, 0) + COUNTIF(CFB!$W$2:$W$1048576, W3368) - 1))</f>
        <v>37</v>
      </c>
      <c r="N3368" s="2">
        <f>RANK(K3368, INDEX(CFB!$K$2:$K$1048576, MATCH(W3368, CFB!$W$2:$W$1048576, 0)):INDEX(CFB!$K$2:$K$1048576, MATCH(W3368, CFB!$W$2:$W$1048576, 0) + COUNTIF(CFB!$W$2:$W$1048576, W3368) - 1))</f>
        <v>37</v>
      </c>
      <c r="O3368">
        <v>36.909999999999997</v>
      </c>
      <c r="P3368">
        <v>9.7100000000000009</v>
      </c>
      <c r="W3368">
        <v>1997</v>
      </c>
      <c r="X3368">
        <f t="shared" si="103"/>
        <v>0</v>
      </c>
    </row>
    <row r="3369" spans="1:24" ht="12.75" hidden="1" customHeight="1" x14ac:dyDescent="0.45">
      <c r="A3369">
        <v>38</v>
      </c>
      <c r="B3369" t="s">
        <v>39</v>
      </c>
      <c r="C3369" t="s">
        <v>182</v>
      </c>
      <c r="D3369" s="2" t="str">
        <f t="shared" si="102"/>
        <v>Colorado1997</v>
      </c>
      <c r="F3369">
        <v>5</v>
      </c>
      <c r="G3369">
        <v>6</v>
      </c>
      <c r="H3369" s="2">
        <v>0</v>
      </c>
      <c r="I3369">
        <v>6.68</v>
      </c>
      <c r="J3369">
        <v>-1.34</v>
      </c>
      <c r="K3369">
        <v>5.34</v>
      </c>
      <c r="L3369" s="2">
        <f>_xlfn.RANK.EQ(I3369, INDEX(CFB!$I$2:$I$1048576, MATCH(W3369, CFB!$W$2:$W$1048576, 0)):INDEX(CFB!$I$2:$I$1048576, MATCH(W3369, CFB!$W$2:$W$1048576, 0) + COUNTIF(CFB!$W$2:$W$1048576, W3369) - 1), 0)</f>
        <v>17</v>
      </c>
      <c r="M3369" s="2">
        <f>_xlfn.RANK.EQ(J3369, INDEX(CFB!$J$2:$J$1048576, MATCH(W3369, CFB!$W$2:$W$1048576, 0)):INDEX(CFB!$J$2:$J$1048576, MATCH(W3369, CFB!$W$2:$W$1048576, 0) + COUNTIF(CFB!$W$2:$W$1048576, W3369) - 1))</f>
        <v>65</v>
      </c>
      <c r="N3369" s="2">
        <f>RANK(K3369, INDEX(CFB!$K$2:$K$1048576, MATCH(W3369, CFB!$W$2:$W$1048576, 0)):INDEX(CFB!$K$2:$K$1048576, MATCH(W3369, CFB!$W$2:$W$1048576, 0) + COUNTIF(CFB!$W$2:$W$1048576, W3369) - 1))</f>
        <v>38</v>
      </c>
      <c r="O3369">
        <v>41.67</v>
      </c>
      <c r="P3369">
        <v>12.6</v>
      </c>
      <c r="W3369">
        <v>1997</v>
      </c>
      <c r="X3369">
        <f t="shared" si="103"/>
        <v>0</v>
      </c>
    </row>
    <row r="3370" spans="1:24" ht="12.75" hidden="1" customHeight="1" x14ac:dyDescent="0.45">
      <c r="A3370">
        <v>39</v>
      </c>
      <c r="B3370" t="s">
        <v>46</v>
      </c>
      <c r="C3370" t="s">
        <v>182</v>
      </c>
      <c r="D3370" s="2" t="str">
        <f t="shared" si="102"/>
        <v>Missouri1997</v>
      </c>
      <c r="E3370">
        <v>23</v>
      </c>
      <c r="F3370">
        <v>7</v>
      </c>
      <c r="G3370">
        <v>5</v>
      </c>
      <c r="H3370" s="2">
        <v>0</v>
      </c>
      <c r="I3370">
        <v>9.19</v>
      </c>
      <c r="J3370">
        <v>-4.22</v>
      </c>
      <c r="K3370">
        <v>4.97</v>
      </c>
      <c r="L3370" s="2">
        <f>_xlfn.RANK.EQ(I3370, INDEX(CFB!$I$2:$I$1048576, MATCH(W3370, CFB!$W$2:$W$1048576, 0)):INDEX(CFB!$I$2:$I$1048576, MATCH(W3370, CFB!$W$2:$W$1048576, 0) + COUNTIF(CFB!$W$2:$W$1048576, W3370) - 1), 0)</f>
        <v>10</v>
      </c>
      <c r="M3370" s="2">
        <f>_xlfn.RANK.EQ(J3370, INDEX(CFB!$J$2:$J$1048576, MATCH(W3370, CFB!$W$2:$W$1048576, 0)):INDEX(CFB!$J$2:$J$1048576, MATCH(W3370, CFB!$W$2:$W$1048576, 0) + COUNTIF(CFB!$W$2:$W$1048576, W3370) - 1))</f>
        <v>84</v>
      </c>
      <c r="N3370" s="2">
        <f>RANK(K3370, INDEX(CFB!$K$2:$K$1048576, MATCH(W3370, CFB!$W$2:$W$1048576, 0)):INDEX(CFB!$K$2:$K$1048576, MATCH(W3370, CFB!$W$2:$W$1048576, 0) + COUNTIF(CFB!$W$2:$W$1048576, W3370) - 1))</f>
        <v>39</v>
      </c>
      <c r="O3370">
        <v>43.04</v>
      </c>
      <c r="P3370">
        <v>17.53</v>
      </c>
      <c r="W3370">
        <v>1997</v>
      </c>
      <c r="X3370">
        <f t="shared" si="103"/>
        <v>0</v>
      </c>
    </row>
    <row r="3371" spans="1:24" ht="12.75" hidden="1" customHeight="1" x14ac:dyDescent="0.45">
      <c r="A3371">
        <v>40</v>
      </c>
      <c r="B3371" t="s">
        <v>121</v>
      </c>
      <c r="C3371" t="s">
        <v>181</v>
      </c>
      <c r="D3371" s="2" t="str">
        <f t="shared" si="102"/>
        <v>Oklahoma State1997</v>
      </c>
      <c r="E3371">
        <v>24</v>
      </c>
      <c r="F3371">
        <v>8</v>
      </c>
      <c r="G3371">
        <v>4</v>
      </c>
      <c r="H3371" s="2">
        <v>0</v>
      </c>
      <c r="I3371">
        <v>1.19</v>
      </c>
      <c r="J3371">
        <v>3.66</v>
      </c>
      <c r="K3371">
        <v>4.8600000000000003</v>
      </c>
      <c r="L3371" s="2">
        <f>_xlfn.RANK.EQ(I3371, INDEX(CFB!$I$2:$I$1048576, MATCH(W3371, CFB!$W$2:$W$1048576, 0)):INDEX(CFB!$I$2:$I$1048576, MATCH(W3371, CFB!$W$2:$W$1048576, 0) + COUNTIF(CFB!$W$2:$W$1048576, W3371) - 1), 0)</f>
        <v>48</v>
      </c>
      <c r="M3371" s="2">
        <f>_xlfn.RANK.EQ(J3371, INDEX(CFB!$J$2:$J$1048576, MATCH(W3371, CFB!$W$2:$W$1048576, 0)):INDEX(CFB!$J$2:$J$1048576, MATCH(W3371, CFB!$W$2:$W$1048576, 0) + COUNTIF(CFB!$W$2:$W$1048576, W3371) - 1))</f>
        <v>36</v>
      </c>
      <c r="N3371" s="2">
        <f>RANK(K3371, INDEX(CFB!$K$2:$K$1048576, MATCH(W3371, CFB!$W$2:$W$1048576, 0)):INDEX(CFB!$K$2:$K$1048576, MATCH(W3371, CFB!$W$2:$W$1048576, 0) + COUNTIF(CFB!$W$2:$W$1048576, W3371) - 1))</f>
        <v>40</v>
      </c>
      <c r="O3371">
        <v>35.61</v>
      </c>
      <c r="P3371">
        <v>9.76</v>
      </c>
      <c r="W3371">
        <v>1997</v>
      </c>
      <c r="X3371">
        <f t="shared" si="103"/>
        <v>0</v>
      </c>
    </row>
    <row r="3372" spans="1:24" ht="12.75" hidden="1" customHeight="1" x14ac:dyDescent="0.45">
      <c r="A3372">
        <v>41</v>
      </c>
      <c r="B3372" t="s">
        <v>112</v>
      </c>
      <c r="C3372" t="s">
        <v>180</v>
      </c>
      <c r="D3372" s="2" t="str">
        <f t="shared" si="102"/>
        <v>Stanford1997</v>
      </c>
      <c r="F3372">
        <v>5</v>
      </c>
      <c r="G3372">
        <v>6</v>
      </c>
      <c r="H3372" s="2">
        <v>0</v>
      </c>
      <c r="I3372">
        <v>5.32</v>
      </c>
      <c r="J3372">
        <v>-0.68</v>
      </c>
      <c r="K3372">
        <v>4.6399999999999997</v>
      </c>
      <c r="L3372" s="2">
        <f>_xlfn.RANK.EQ(I3372, INDEX(CFB!$I$2:$I$1048576, MATCH(W3372, CFB!$W$2:$W$1048576, 0)):INDEX(CFB!$I$2:$I$1048576, MATCH(W3372, CFB!$W$2:$W$1048576, 0) + COUNTIF(CFB!$W$2:$W$1048576, W3372) - 1), 0)</f>
        <v>24</v>
      </c>
      <c r="M3372" s="2">
        <f>_xlfn.RANK.EQ(J3372, INDEX(CFB!$J$2:$J$1048576, MATCH(W3372, CFB!$W$2:$W$1048576, 0)):INDEX(CFB!$J$2:$J$1048576, MATCH(W3372, CFB!$W$2:$W$1048576, 0) + COUNTIF(CFB!$W$2:$W$1048576, W3372) - 1))</f>
        <v>61</v>
      </c>
      <c r="N3372" s="2">
        <f>RANK(K3372, INDEX(CFB!$K$2:$K$1048576, MATCH(W3372, CFB!$W$2:$W$1048576, 0)):INDEX(CFB!$K$2:$K$1048576, MATCH(W3372, CFB!$W$2:$W$1048576, 0) + COUNTIF(CFB!$W$2:$W$1048576, W3372) - 1))</f>
        <v>41</v>
      </c>
      <c r="O3372">
        <v>40.64</v>
      </c>
      <c r="P3372">
        <v>13.35</v>
      </c>
      <c r="W3372">
        <v>1997</v>
      </c>
      <c r="X3372">
        <f t="shared" si="103"/>
        <v>0</v>
      </c>
    </row>
    <row r="3373" spans="1:24" ht="12.75" hidden="1" customHeight="1" x14ac:dyDescent="0.45">
      <c r="A3373">
        <v>42</v>
      </c>
      <c r="B3373" t="s">
        <v>58</v>
      </c>
      <c r="C3373" t="s">
        <v>100</v>
      </c>
      <c r="D3373" s="2" t="str">
        <f t="shared" si="102"/>
        <v>Tulane1997</v>
      </c>
      <c r="F3373">
        <v>7</v>
      </c>
      <c r="G3373">
        <v>4</v>
      </c>
      <c r="H3373" s="2">
        <v>0</v>
      </c>
      <c r="I3373">
        <v>2.2000000000000002</v>
      </c>
      <c r="J3373">
        <v>1.51</v>
      </c>
      <c r="K3373">
        <v>3.7</v>
      </c>
      <c r="L3373" s="2">
        <f>_xlfn.RANK.EQ(I3373, INDEX(CFB!$I$2:$I$1048576, MATCH(W3373, CFB!$W$2:$W$1048576, 0)):INDEX(CFB!$I$2:$I$1048576, MATCH(W3373, CFB!$W$2:$W$1048576, 0) + COUNTIF(CFB!$W$2:$W$1048576, W3373) - 1), 0)</f>
        <v>42</v>
      </c>
      <c r="M3373" s="2">
        <f>_xlfn.RANK.EQ(J3373, INDEX(CFB!$J$2:$J$1048576, MATCH(W3373, CFB!$W$2:$W$1048576, 0)):INDEX(CFB!$J$2:$J$1048576, MATCH(W3373, CFB!$W$2:$W$1048576, 0) + COUNTIF(CFB!$W$2:$W$1048576, W3373) - 1))</f>
        <v>48</v>
      </c>
      <c r="N3373" s="2">
        <f>RANK(K3373, INDEX(CFB!$K$2:$K$1048576, MATCH(W3373, CFB!$W$2:$W$1048576, 0)):INDEX(CFB!$K$2:$K$1048576, MATCH(W3373, CFB!$W$2:$W$1048576, 0) + COUNTIF(CFB!$W$2:$W$1048576, W3373) - 1))</f>
        <v>42</v>
      </c>
      <c r="O3373">
        <v>41.08</v>
      </c>
      <c r="P3373">
        <v>13.29</v>
      </c>
      <c r="W3373">
        <v>1997</v>
      </c>
      <c r="X3373">
        <f t="shared" si="103"/>
        <v>0</v>
      </c>
    </row>
    <row r="3374" spans="1:24" ht="12.75" hidden="1" customHeight="1" x14ac:dyDescent="0.45">
      <c r="A3374">
        <v>43</v>
      </c>
      <c r="B3374" t="s">
        <v>74</v>
      </c>
      <c r="C3374" t="s">
        <v>155</v>
      </c>
      <c r="D3374" s="2" t="str">
        <f t="shared" si="102"/>
        <v>Kentucky1997</v>
      </c>
      <c r="F3374">
        <v>5</v>
      </c>
      <c r="G3374">
        <v>6</v>
      </c>
      <c r="H3374" s="2">
        <v>0</v>
      </c>
      <c r="I3374">
        <v>9.36</v>
      </c>
      <c r="J3374">
        <v>-5.78</v>
      </c>
      <c r="K3374">
        <v>3.58</v>
      </c>
      <c r="L3374" s="2">
        <f>_xlfn.RANK.EQ(I3374, INDEX(CFB!$I$2:$I$1048576, MATCH(W3374, CFB!$W$2:$W$1048576, 0)):INDEX(CFB!$I$2:$I$1048576, MATCH(W3374, CFB!$W$2:$W$1048576, 0) + COUNTIF(CFB!$W$2:$W$1048576, W3374) - 1), 0)</f>
        <v>9</v>
      </c>
      <c r="M3374" s="2">
        <f>_xlfn.RANK.EQ(J3374, INDEX(CFB!$J$2:$J$1048576, MATCH(W3374, CFB!$W$2:$W$1048576, 0)):INDEX(CFB!$J$2:$J$1048576, MATCH(W3374, CFB!$W$2:$W$1048576, 0) + COUNTIF(CFB!$W$2:$W$1048576, W3374) - 1))</f>
        <v>91</v>
      </c>
      <c r="N3374" s="2">
        <f>RANK(K3374, INDEX(CFB!$K$2:$K$1048576, MATCH(W3374, CFB!$W$2:$W$1048576, 0)):INDEX(CFB!$K$2:$K$1048576, MATCH(W3374, CFB!$W$2:$W$1048576, 0) + COUNTIF(CFB!$W$2:$W$1048576, W3374) - 1))</f>
        <v>43</v>
      </c>
      <c r="O3374">
        <v>46.56</v>
      </c>
      <c r="P3374">
        <v>20.78</v>
      </c>
      <c r="W3374">
        <v>1997</v>
      </c>
      <c r="X3374">
        <f t="shared" si="103"/>
        <v>0</v>
      </c>
    </row>
    <row r="3375" spans="1:24" ht="12.75" hidden="1" customHeight="1" x14ac:dyDescent="0.45">
      <c r="A3375">
        <v>44</v>
      </c>
      <c r="B3375" t="s">
        <v>82</v>
      </c>
      <c r="C3375" t="s">
        <v>12</v>
      </c>
      <c r="D3375" s="2" t="str">
        <f t="shared" si="102"/>
        <v>UCF1997</v>
      </c>
      <c r="F3375">
        <v>5</v>
      </c>
      <c r="G3375">
        <v>6</v>
      </c>
      <c r="H3375" s="2">
        <v>0</v>
      </c>
      <c r="I3375">
        <v>7.22</v>
      </c>
      <c r="J3375">
        <v>-4.0599999999999996</v>
      </c>
      <c r="K3375">
        <v>3.16</v>
      </c>
      <c r="L3375" s="2">
        <f>_xlfn.RANK.EQ(I3375, INDEX(CFB!$I$2:$I$1048576, MATCH(W3375, CFB!$W$2:$W$1048576, 0)):INDEX(CFB!$I$2:$I$1048576, MATCH(W3375, CFB!$W$2:$W$1048576, 0) + COUNTIF(CFB!$W$2:$W$1048576, W3375) - 1), 0)</f>
        <v>14</v>
      </c>
      <c r="M3375" s="2">
        <f>_xlfn.RANK.EQ(J3375, INDEX(CFB!$J$2:$J$1048576, MATCH(W3375, CFB!$W$2:$W$1048576, 0)):INDEX(CFB!$J$2:$J$1048576, MATCH(W3375, CFB!$W$2:$W$1048576, 0) + COUNTIF(CFB!$W$2:$W$1048576, W3375) - 1))</f>
        <v>81</v>
      </c>
      <c r="N3375" s="2">
        <f>RANK(K3375, INDEX(CFB!$K$2:$K$1048576, MATCH(W3375, CFB!$W$2:$W$1048576, 0)):INDEX(CFB!$K$2:$K$1048576, MATCH(W3375, CFB!$W$2:$W$1048576, 0) + COUNTIF(CFB!$W$2:$W$1048576, W3375) - 1))</f>
        <v>44</v>
      </c>
      <c r="O3375">
        <v>44.35</v>
      </c>
      <c r="P3375">
        <v>16.72</v>
      </c>
      <c r="W3375">
        <v>1997</v>
      </c>
      <c r="X3375">
        <f t="shared" si="103"/>
        <v>0</v>
      </c>
    </row>
    <row r="3376" spans="1:24" ht="12.75" hidden="1" customHeight="1" x14ac:dyDescent="0.45">
      <c r="A3376">
        <v>45</v>
      </c>
      <c r="B3376" t="s">
        <v>71</v>
      </c>
      <c r="C3376" t="s">
        <v>181</v>
      </c>
      <c r="D3376" s="2" t="str">
        <f t="shared" si="102"/>
        <v>Texas Tech1997</v>
      </c>
      <c r="F3376">
        <v>6</v>
      </c>
      <c r="G3376">
        <v>5</v>
      </c>
      <c r="H3376" s="2">
        <v>0</v>
      </c>
      <c r="I3376">
        <v>-2.99</v>
      </c>
      <c r="J3376">
        <v>6.04</v>
      </c>
      <c r="K3376">
        <v>3.05</v>
      </c>
      <c r="L3376" s="2">
        <f>_xlfn.RANK.EQ(I3376, INDEX(CFB!$I$2:$I$1048576, MATCH(W3376, CFB!$W$2:$W$1048576, 0)):INDEX(CFB!$I$2:$I$1048576, MATCH(W3376, CFB!$W$2:$W$1048576, 0) + COUNTIF(CFB!$W$2:$W$1048576, W3376) - 1), 0)</f>
        <v>78</v>
      </c>
      <c r="M3376" s="2">
        <f>_xlfn.RANK.EQ(J3376, INDEX(CFB!$J$2:$J$1048576, MATCH(W3376, CFB!$W$2:$W$1048576, 0)):INDEX(CFB!$J$2:$J$1048576, MATCH(W3376, CFB!$W$2:$W$1048576, 0) + COUNTIF(CFB!$W$2:$W$1048576, W3376) - 1))</f>
        <v>26</v>
      </c>
      <c r="N3376" s="2">
        <f>RANK(K3376, INDEX(CFB!$K$2:$K$1048576, MATCH(W3376, CFB!$W$2:$W$1048576, 0)):INDEX(CFB!$K$2:$K$1048576, MATCH(W3376, CFB!$W$2:$W$1048576, 0) + COUNTIF(CFB!$W$2:$W$1048576, W3376) - 1))</f>
        <v>45</v>
      </c>
      <c r="O3376">
        <v>31.75</v>
      </c>
      <c r="P3376">
        <v>8.1999999999999993</v>
      </c>
      <c r="W3376">
        <v>1997</v>
      </c>
      <c r="X3376">
        <f t="shared" si="103"/>
        <v>0</v>
      </c>
    </row>
    <row r="3377" spans="1:24" ht="12.75" hidden="1" customHeight="1" x14ac:dyDescent="0.45">
      <c r="A3377">
        <v>46</v>
      </c>
      <c r="B3377" t="s">
        <v>131</v>
      </c>
      <c r="C3377" t="s">
        <v>186</v>
      </c>
      <c r="D3377" s="2" t="str">
        <f t="shared" si="102"/>
        <v>Air Force1997</v>
      </c>
      <c r="F3377">
        <v>10</v>
      </c>
      <c r="G3377">
        <v>3</v>
      </c>
      <c r="H3377" s="2">
        <v>0</v>
      </c>
      <c r="I3377">
        <v>-4.6100000000000003</v>
      </c>
      <c r="J3377">
        <v>7.46</v>
      </c>
      <c r="K3377">
        <v>2.85</v>
      </c>
      <c r="L3377" s="2">
        <f>_xlfn.RANK.EQ(I3377, INDEX(CFB!$I$2:$I$1048576, MATCH(W3377, CFB!$W$2:$W$1048576, 0)):INDEX(CFB!$I$2:$I$1048576, MATCH(W3377, CFB!$W$2:$W$1048576, 0) + COUNTIF(CFB!$W$2:$W$1048576, W3377) - 1), 0)</f>
        <v>86</v>
      </c>
      <c r="M3377" s="2">
        <f>_xlfn.RANK.EQ(J3377, INDEX(CFB!$J$2:$J$1048576, MATCH(W3377, CFB!$W$2:$W$1048576, 0)):INDEX(CFB!$J$2:$J$1048576, MATCH(W3377, CFB!$W$2:$W$1048576, 0) + COUNTIF(CFB!$W$2:$W$1048576, W3377) - 1))</f>
        <v>18</v>
      </c>
      <c r="N3377" s="2">
        <f>RANK(K3377, INDEX(CFB!$K$2:$K$1048576, MATCH(W3377, CFB!$W$2:$W$1048576, 0)):INDEX(CFB!$K$2:$K$1048576, MATCH(W3377, CFB!$W$2:$W$1048576, 0) + COUNTIF(CFB!$W$2:$W$1048576, W3377) - 1))</f>
        <v>46</v>
      </c>
      <c r="O3377">
        <v>29.54</v>
      </c>
      <c r="P3377">
        <v>5.41</v>
      </c>
      <c r="W3377">
        <v>1997</v>
      </c>
      <c r="X3377">
        <f t="shared" si="103"/>
        <v>0</v>
      </c>
    </row>
    <row r="3378" spans="1:24" ht="12.75" hidden="1" customHeight="1" x14ac:dyDescent="0.45">
      <c r="A3378">
        <v>47</v>
      </c>
      <c r="B3378" t="s">
        <v>69</v>
      </c>
      <c r="C3378" t="s">
        <v>157</v>
      </c>
      <c r="D3378" s="2" t="str">
        <f t="shared" si="102"/>
        <v>Arkansas1997</v>
      </c>
      <c r="F3378">
        <v>4</v>
      </c>
      <c r="G3378">
        <v>7</v>
      </c>
      <c r="H3378" s="2">
        <v>0</v>
      </c>
      <c r="I3378">
        <v>-2.04</v>
      </c>
      <c r="J3378">
        <v>4.6399999999999997</v>
      </c>
      <c r="K3378">
        <v>2.6</v>
      </c>
      <c r="L3378" s="2">
        <f>_xlfn.RANK.EQ(I3378, INDEX(CFB!$I$2:$I$1048576, MATCH(W3378, CFB!$W$2:$W$1048576, 0)):INDEX(CFB!$I$2:$I$1048576, MATCH(W3378, CFB!$W$2:$W$1048576, 0) + COUNTIF(CFB!$W$2:$W$1048576, W3378) - 1), 0)</f>
        <v>74</v>
      </c>
      <c r="M3378" s="2">
        <f>_xlfn.RANK.EQ(J3378, INDEX(CFB!$J$2:$J$1048576, MATCH(W3378, CFB!$W$2:$W$1048576, 0)):INDEX(CFB!$J$2:$J$1048576, MATCH(W3378, CFB!$W$2:$W$1048576, 0) + COUNTIF(CFB!$W$2:$W$1048576, W3378) - 1))</f>
        <v>33</v>
      </c>
      <c r="N3378" s="2">
        <f>RANK(K3378, INDEX(CFB!$K$2:$K$1048576, MATCH(W3378, CFB!$W$2:$W$1048576, 0)):INDEX(CFB!$K$2:$K$1048576, MATCH(W3378, CFB!$W$2:$W$1048576, 0) + COUNTIF(CFB!$W$2:$W$1048576, W3378) - 1))</f>
        <v>47</v>
      </c>
      <c r="O3378">
        <v>32.57</v>
      </c>
      <c r="P3378">
        <v>11.73</v>
      </c>
      <c r="W3378">
        <v>1997</v>
      </c>
      <c r="X3378">
        <f t="shared" si="103"/>
        <v>0</v>
      </c>
    </row>
    <row r="3379" spans="1:24" ht="12.75" hidden="1" customHeight="1" x14ac:dyDescent="0.45">
      <c r="A3379">
        <v>48</v>
      </c>
      <c r="B3379" t="s">
        <v>103</v>
      </c>
      <c r="C3379" t="s">
        <v>10</v>
      </c>
      <c r="D3379" s="2" t="str">
        <f t="shared" si="102"/>
        <v>Northwestern1997</v>
      </c>
      <c r="F3379">
        <v>5</v>
      </c>
      <c r="G3379">
        <v>7</v>
      </c>
      <c r="H3379" s="2">
        <v>0</v>
      </c>
      <c r="I3379">
        <v>0.27</v>
      </c>
      <c r="J3379">
        <v>2.29</v>
      </c>
      <c r="K3379">
        <v>2.56</v>
      </c>
      <c r="L3379" s="2">
        <f>_xlfn.RANK.EQ(I3379, INDEX(CFB!$I$2:$I$1048576, MATCH(W3379, CFB!$W$2:$W$1048576, 0)):INDEX(CFB!$I$2:$I$1048576, MATCH(W3379, CFB!$W$2:$W$1048576, 0) + COUNTIF(CFB!$W$2:$W$1048576, W3379) - 1), 0)</f>
        <v>60</v>
      </c>
      <c r="M3379" s="2">
        <f>_xlfn.RANK.EQ(J3379, INDEX(CFB!$J$2:$J$1048576, MATCH(W3379, CFB!$W$2:$W$1048576, 0)):INDEX(CFB!$J$2:$J$1048576, MATCH(W3379, CFB!$W$2:$W$1048576, 0) + COUNTIF(CFB!$W$2:$W$1048576, W3379) - 1))</f>
        <v>42</v>
      </c>
      <c r="N3379" s="2">
        <f>RANK(K3379, INDEX(CFB!$K$2:$K$1048576, MATCH(W3379, CFB!$W$2:$W$1048576, 0)):INDEX(CFB!$K$2:$K$1048576, MATCH(W3379, CFB!$W$2:$W$1048576, 0) + COUNTIF(CFB!$W$2:$W$1048576, W3379) - 1))</f>
        <v>48</v>
      </c>
      <c r="O3379">
        <v>34.119999999999997</v>
      </c>
      <c r="P3379">
        <v>11.44</v>
      </c>
      <c r="W3379">
        <v>1997</v>
      </c>
      <c r="X3379">
        <f t="shared" si="103"/>
        <v>0</v>
      </c>
    </row>
    <row r="3380" spans="1:24" ht="12.75" hidden="1" customHeight="1" x14ac:dyDescent="0.45">
      <c r="A3380">
        <v>49</v>
      </c>
      <c r="B3380" t="s">
        <v>94</v>
      </c>
      <c r="C3380" t="s">
        <v>161</v>
      </c>
      <c r="D3380" s="2" t="str">
        <f t="shared" si="102"/>
        <v>Toledo1997</v>
      </c>
      <c r="F3380">
        <v>9</v>
      </c>
      <c r="G3380">
        <v>3</v>
      </c>
      <c r="H3380" s="2">
        <v>0</v>
      </c>
      <c r="I3380">
        <v>0.39</v>
      </c>
      <c r="J3380">
        <v>1.89</v>
      </c>
      <c r="K3380">
        <v>2.2799999999999998</v>
      </c>
      <c r="L3380" s="2">
        <f>_xlfn.RANK.EQ(I3380, INDEX(CFB!$I$2:$I$1048576, MATCH(W3380, CFB!$W$2:$W$1048576, 0)):INDEX(CFB!$I$2:$I$1048576, MATCH(W3380, CFB!$W$2:$W$1048576, 0) + COUNTIF(CFB!$W$2:$W$1048576, W3380) - 1), 0)</f>
        <v>57</v>
      </c>
      <c r="M3380" s="2">
        <f>_xlfn.RANK.EQ(J3380, INDEX(CFB!$J$2:$J$1048576, MATCH(W3380, CFB!$W$2:$W$1048576, 0)):INDEX(CFB!$J$2:$J$1048576, MATCH(W3380, CFB!$W$2:$W$1048576, 0) + COUNTIF(CFB!$W$2:$W$1048576, W3380) - 1))</f>
        <v>45</v>
      </c>
      <c r="N3380" s="2">
        <f>RANK(K3380, INDEX(CFB!$K$2:$K$1048576, MATCH(W3380, CFB!$W$2:$W$1048576, 0)):INDEX(CFB!$K$2:$K$1048576, MATCH(W3380, CFB!$W$2:$W$1048576, 0) + COUNTIF(CFB!$W$2:$W$1048576, W3380) - 1))</f>
        <v>49</v>
      </c>
      <c r="O3380">
        <v>34.4</v>
      </c>
      <c r="P3380">
        <v>13.37</v>
      </c>
      <c r="W3380">
        <v>1997</v>
      </c>
      <c r="X3380">
        <f t="shared" si="103"/>
        <v>0</v>
      </c>
    </row>
    <row r="3381" spans="1:24" ht="12.75" hidden="1" customHeight="1" x14ac:dyDescent="0.45">
      <c r="A3381">
        <v>50</v>
      </c>
      <c r="B3381" t="s">
        <v>51</v>
      </c>
      <c r="C3381" t="s">
        <v>12</v>
      </c>
      <c r="D3381" s="2" t="str">
        <f t="shared" si="102"/>
        <v>Navy1997</v>
      </c>
      <c r="F3381">
        <v>7</v>
      </c>
      <c r="G3381">
        <v>4</v>
      </c>
      <c r="H3381" s="2">
        <v>0</v>
      </c>
      <c r="I3381">
        <v>2.48</v>
      </c>
      <c r="J3381">
        <v>-0.21</v>
      </c>
      <c r="K3381">
        <v>2.27</v>
      </c>
      <c r="L3381" s="2">
        <f>_xlfn.RANK.EQ(I3381, INDEX(CFB!$I$2:$I$1048576, MATCH(W3381, CFB!$W$2:$W$1048576, 0)):INDEX(CFB!$I$2:$I$1048576, MATCH(W3381, CFB!$W$2:$W$1048576, 0) + COUNTIF(CFB!$W$2:$W$1048576, W3381) - 1), 0)</f>
        <v>41</v>
      </c>
      <c r="M3381" s="2">
        <f>_xlfn.RANK.EQ(J3381, INDEX(CFB!$J$2:$J$1048576, MATCH(W3381, CFB!$W$2:$W$1048576, 0)):INDEX(CFB!$J$2:$J$1048576, MATCH(W3381, CFB!$W$2:$W$1048576, 0) + COUNTIF(CFB!$W$2:$W$1048576, W3381) - 1))</f>
        <v>57</v>
      </c>
      <c r="N3381" s="2">
        <f>RANK(K3381, INDEX(CFB!$K$2:$K$1048576, MATCH(W3381, CFB!$W$2:$W$1048576, 0)):INDEX(CFB!$K$2:$K$1048576, MATCH(W3381, CFB!$W$2:$W$1048576, 0) + COUNTIF(CFB!$W$2:$W$1048576, W3381) - 1))</f>
        <v>50</v>
      </c>
      <c r="O3381">
        <v>40.79</v>
      </c>
      <c r="P3381">
        <v>14.46</v>
      </c>
      <c r="W3381">
        <v>1997</v>
      </c>
      <c r="X3381">
        <f t="shared" si="103"/>
        <v>0</v>
      </c>
    </row>
    <row r="3382" spans="1:24" ht="12.75" hidden="1" customHeight="1" x14ac:dyDescent="0.45">
      <c r="A3382">
        <v>51</v>
      </c>
      <c r="B3382" t="s">
        <v>138</v>
      </c>
      <c r="C3382" t="s">
        <v>186</v>
      </c>
      <c r="D3382" s="2" t="str">
        <f t="shared" si="102"/>
        <v>Wyoming1997</v>
      </c>
      <c r="F3382">
        <v>7</v>
      </c>
      <c r="G3382">
        <v>6</v>
      </c>
      <c r="H3382" s="2">
        <v>0</v>
      </c>
      <c r="I3382">
        <v>-2.92</v>
      </c>
      <c r="J3382">
        <v>4.97</v>
      </c>
      <c r="K3382">
        <v>2.06</v>
      </c>
      <c r="L3382" s="2">
        <f>_xlfn.RANK.EQ(I3382, INDEX(CFB!$I$2:$I$1048576, MATCH(W3382, CFB!$W$2:$W$1048576, 0)):INDEX(CFB!$I$2:$I$1048576, MATCH(W3382, CFB!$W$2:$W$1048576, 0) + COUNTIF(CFB!$W$2:$W$1048576, W3382) - 1), 0)</f>
        <v>77</v>
      </c>
      <c r="M3382" s="2">
        <f>_xlfn.RANK.EQ(J3382, INDEX(CFB!$J$2:$J$1048576, MATCH(W3382, CFB!$W$2:$W$1048576, 0)):INDEX(CFB!$J$2:$J$1048576, MATCH(W3382, CFB!$W$2:$W$1048576, 0) + COUNTIF(CFB!$W$2:$W$1048576, W3382) - 1))</f>
        <v>32</v>
      </c>
      <c r="N3382" s="2">
        <f>RANK(K3382, INDEX(CFB!$K$2:$K$1048576, MATCH(W3382, CFB!$W$2:$W$1048576, 0)):INDEX(CFB!$K$2:$K$1048576, MATCH(W3382, CFB!$W$2:$W$1048576, 0) + COUNTIF(CFB!$W$2:$W$1048576, W3382) - 1))</f>
        <v>51</v>
      </c>
      <c r="O3382">
        <v>33.69</v>
      </c>
      <c r="P3382">
        <v>7.82</v>
      </c>
      <c r="W3382">
        <v>1997</v>
      </c>
      <c r="X3382">
        <f t="shared" si="103"/>
        <v>0</v>
      </c>
    </row>
    <row r="3383" spans="1:24" ht="12.75" hidden="1" customHeight="1" x14ac:dyDescent="0.45">
      <c r="A3383">
        <v>52</v>
      </c>
      <c r="B3383" t="s">
        <v>141</v>
      </c>
      <c r="C3383" t="s">
        <v>185</v>
      </c>
      <c r="D3383" s="2" t="str">
        <f t="shared" si="102"/>
        <v>New Mexico1997</v>
      </c>
      <c r="F3383">
        <v>9</v>
      </c>
      <c r="G3383">
        <v>4</v>
      </c>
      <c r="H3383" s="2">
        <v>0</v>
      </c>
      <c r="I3383">
        <v>1.73</v>
      </c>
      <c r="J3383">
        <v>0.19</v>
      </c>
      <c r="K3383">
        <v>1.92</v>
      </c>
      <c r="L3383" s="2">
        <f>_xlfn.RANK.EQ(I3383, INDEX(CFB!$I$2:$I$1048576, MATCH(W3383, CFB!$W$2:$W$1048576, 0)):INDEX(CFB!$I$2:$I$1048576, MATCH(W3383, CFB!$W$2:$W$1048576, 0) + COUNTIF(CFB!$W$2:$W$1048576, W3383) - 1), 0)</f>
        <v>46</v>
      </c>
      <c r="M3383" s="2">
        <f>_xlfn.RANK.EQ(J3383, INDEX(CFB!$J$2:$J$1048576, MATCH(W3383, CFB!$W$2:$W$1048576, 0)):INDEX(CFB!$J$2:$J$1048576, MATCH(W3383, CFB!$W$2:$W$1048576, 0) + COUNTIF(CFB!$W$2:$W$1048576, W3383) - 1))</f>
        <v>55</v>
      </c>
      <c r="N3383" s="2">
        <f>RANK(K3383, INDEX(CFB!$K$2:$K$1048576, MATCH(W3383, CFB!$W$2:$W$1048576, 0)):INDEX(CFB!$K$2:$K$1048576, MATCH(W3383, CFB!$W$2:$W$1048576, 0) + COUNTIF(CFB!$W$2:$W$1048576, W3383) - 1))</f>
        <v>52</v>
      </c>
      <c r="O3383">
        <v>38.51</v>
      </c>
      <c r="P3383">
        <v>13.85</v>
      </c>
      <c r="W3383">
        <v>1997</v>
      </c>
      <c r="X3383">
        <f t="shared" si="103"/>
        <v>0</v>
      </c>
    </row>
    <row r="3384" spans="1:24" ht="12.75" hidden="1" customHeight="1" x14ac:dyDescent="0.45">
      <c r="A3384">
        <v>53</v>
      </c>
      <c r="B3384" t="s">
        <v>72</v>
      </c>
      <c r="C3384" t="s">
        <v>10</v>
      </c>
      <c r="D3384" s="2" t="str">
        <f t="shared" si="102"/>
        <v>Wisconsin1997</v>
      </c>
      <c r="F3384">
        <v>8</v>
      </c>
      <c r="G3384">
        <v>5</v>
      </c>
      <c r="H3384" s="2">
        <v>0</v>
      </c>
      <c r="I3384">
        <v>0.38</v>
      </c>
      <c r="J3384">
        <v>1.28</v>
      </c>
      <c r="K3384">
        <v>1.66</v>
      </c>
      <c r="L3384" s="2">
        <f>_xlfn.RANK.EQ(I3384, INDEX(CFB!$I$2:$I$1048576, MATCH(W3384, CFB!$W$2:$W$1048576, 0)):INDEX(CFB!$I$2:$I$1048576, MATCH(W3384, CFB!$W$2:$W$1048576, 0) + COUNTIF(CFB!$W$2:$W$1048576, W3384) - 1), 0)</f>
        <v>58</v>
      </c>
      <c r="M3384" s="2">
        <f>_xlfn.RANK.EQ(J3384, INDEX(CFB!$J$2:$J$1048576, MATCH(W3384, CFB!$W$2:$W$1048576, 0)):INDEX(CFB!$J$2:$J$1048576, MATCH(W3384, CFB!$W$2:$W$1048576, 0) + COUNTIF(CFB!$W$2:$W$1048576, W3384) - 1))</f>
        <v>49</v>
      </c>
      <c r="N3384" s="2">
        <f>RANK(K3384, INDEX(CFB!$K$2:$K$1048576, MATCH(W3384, CFB!$W$2:$W$1048576, 0)):INDEX(CFB!$K$2:$K$1048576, MATCH(W3384, CFB!$W$2:$W$1048576, 0) + COUNTIF(CFB!$W$2:$W$1048576, W3384) - 1))</f>
        <v>53</v>
      </c>
      <c r="O3384">
        <v>34.61</v>
      </c>
      <c r="P3384">
        <v>12.62</v>
      </c>
      <c r="W3384">
        <v>1997</v>
      </c>
      <c r="X3384">
        <f t="shared" si="103"/>
        <v>0</v>
      </c>
    </row>
    <row r="3385" spans="1:24" ht="12.75" hidden="1" customHeight="1" x14ac:dyDescent="0.45">
      <c r="A3385">
        <v>54</v>
      </c>
      <c r="B3385" t="s">
        <v>89</v>
      </c>
      <c r="C3385" t="s">
        <v>179</v>
      </c>
      <c r="D3385" s="2" t="str">
        <f t="shared" si="102"/>
        <v>West Virginia1997</v>
      </c>
      <c r="F3385">
        <v>7</v>
      </c>
      <c r="G3385">
        <v>5</v>
      </c>
      <c r="H3385" s="2">
        <v>0</v>
      </c>
      <c r="I3385">
        <v>2.71</v>
      </c>
      <c r="J3385">
        <v>-1.0900000000000001</v>
      </c>
      <c r="K3385">
        <v>1.62</v>
      </c>
      <c r="L3385" s="2">
        <f>_xlfn.RANK.EQ(I3385, INDEX(CFB!$I$2:$I$1048576, MATCH(W3385, CFB!$W$2:$W$1048576, 0)):INDEX(CFB!$I$2:$I$1048576, MATCH(W3385, CFB!$W$2:$W$1048576, 0) + COUNTIF(CFB!$W$2:$W$1048576, W3385) - 1), 0)</f>
        <v>38</v>
      </c>
      <c r="M3385" s="2">
        <f>_xlfn.RANK.EQ(J3385, INDEX(CFB!$J$2:$J$1048576, MATCH(W3385, CFB!$W$2:$W$1048576, 0)):INDEX(CFB!$J$2:$J$1048576, MATCH(W3385, CFB!$W$2:$W$1048576, 0) + COUNTIF(CFB!$W$2:$W$1048576, W3385) - 1))</f>
        <v>63</v>
      </c>
      <c r="N3385" s="2">
        <f>RANK(K3385, INDEX(CFB!$K$2:$K$1048576, MATCH(W3385, CFB!$W$2:$W$1048576, 0)):INDEX(CFB!$K$2:$K$1048576, MATCH(W3385, CFB!$W$2:$W$1048576, 0) + COUNTIF(CFB!$W$2:$W$1048576, W3385) - 1))</f>
        <v>54</v>
      </c>
      <c r="O3385">
        <v>38.11</v>
      </c>
      <c r="P3385">
        <v>15.57</v>
      </c>
      <c r="W3385">
        <v>1997</v>
      </c>
      <c r="X3385">
        <f t="shared" si="103"/>
        <v>0</v>
      </c>
    </row>
    <row r="3386" spans="1:24" ht="12.75" hidden="1" customHeight="1" x14ac:dyDescent="0.45">
      <c r="A3386">
        <v>55</v>
      </c>
      <c r="B3386" t="s">
        <v>64</v>
      </c>
      <c r="C3386" t="s">
        <v>162</v>
      </c>
      <c r="D3386" s="2" t="str">
        <f t="shared" si="102"/>
        <v>Ohio1997</v>
      </c>
      <c r="F3386">
        <v>8</v>
      </c>
      <c r="G3386">
        <v>3</v>
      </c>
      <c r="H3386" s="2">
        <v>0</v>
      </c>
      <c r="I3386">
        <v>-4.32</v>
      </c>
      <c r="J3386">
        <v>5.82</v>
      </c>
      <c r="K3386">
        <v>1.5</v>
      </c>
      <c r="L3386" s="2">
        <f>_xlfn.RANK.EQ(I3386, INDEX(CFB!$I$2:$I$1048576, MATCH(W3386, CFB!$W$2:$W$1048576, 0)):INDEX(CFB!$I$2:$I$1048576, MATCH(W3386, CFB!$W$2:$W$1048576, 0) + COUNTIF(CFB!$W$2:$W$1048576, W3386) - 1), 0)</f>
        <v>85</v>
      </c>
      <c r="M3386" s="2">
        <f>_xlfn.RANK.EQ(J3386, INDEX(CFB!$J$2:$J$1048576, MATCH(W3386, CFB!$W$2:$W$1048576, 0)):INDEX(CFB!$J$2:$J$1048576, MATCH(W3386, CFB!$W$2:$W$1048576, 0) + COUNTIF(CFB!$W$2:$W$1048576, W3386) - 1))</f>
        <v>27</v>
      </c>
      <c r="N3386" s="2">
        <f>RANK(K3386, INDEX(CFB!$K$2:$K$1048576, MATCH(W3386, CFB!$W$2:$W$1048576, 0)):INDEX(CFB!$K$2:$K$1048576, MATCH(W3386, CFB!$W$2:$W$1048576, 0) + COUNTIF(CFB!$W$2:$W$1048576, W3386) - 1))</f>
        <v>55</v>
      </c>
      <c r="O3386">
        <v>31.6</v>
      </c>
      <c r="P3386">
        <v>8.76</v>
      </c>
      <c r="W3386">
        <v>1997</v>
      </c>
      <c r="X3386">
        <f t="shared" si="103"/>
        <v>0</v>
      </c>
    </row>
    <row r="3387" spans="1:24" ht="12.75" hidden="1" customHeight="1" x14ac:dyDescent="0.45">
      <c r="A3387">
        <v>56</v>
      </c>
      <c r="B3387" t="s">
        <v>81</v>
      </c>
      <c r="C3387" t="s">
        <v>100</v>
      </c>
      <c r="D3387" s="2" t="str">
        <f t="shared" si="102"/>
        <v>Cincinnati1997</v>
      </c>
      <c r="F3387">
        <v>8</v>
      </c>
      <c r="G3387">
        <v>4</v>
      </c>
      <c r="H3387" s="2">
        <v>0</v>
      </c>
      <c r="I3387">
        <v>0.45</v>
      </c>
      <c r="J3387">
        <v>0.96</v>
      </c>
      <c r="K3387">
        <v>1.41</v>
      </c>
      <c r="L3387" s="2">
        <f>_xlfn.RANK.EQ(I3387, INDEX(CFB!$I$2:$I$1048576, MATCH(W3387, CFB!$W$2:$W$1048576, 0)):INDEX(CFB!$I$2:$I$1048576, MATCH(W3387, CFB!$W$2:$W$1048576, 0) + COUNTIF(CFB!$W$2:$W$1048576, W3387) - 1), 0)</f>
        <v>55</v>
      </c>
      <c r="M3387" s="2">
        <f>_xlfn.RANK.EQ(J3387, INDEX(CFB!$J$2:$J$1048576, MATCH(W3387, CFB!$W$2:$W$1048576, 0)):INDEX(CFB!$J$2:$J$1048576, MATCH(W3387, CFB!$W$2:$W$1048576, 0) + COUNTIF(CFB!$W$2:$W$1048576, W3387) - 1))</f>
        <v>50</v>
      </c>
      <c r="N3387" s="2">
        <f>RANK(K3387, INDEX(CFB!$K$2:$K$1048576, MATCH(W3387, CFB!$W$2:$W$1048576, 0)):INDEX(CFB!$K$2:$K$1048576, MATCH(W3387, CFB!$W$2:$W$1048576, 0) + COUNTIF(CFB!$W$2:$W$1048576, W3387) - 1))</f>
        <v>56</v>
      </c>
      <c r="O3387">
        <v>33.729999999999997</v>
      </c>
      <c r="P3387">
        <v>13.38</v>
      </c>
      <c r="W3387">
        <v>1997</v>
      </c>
      <c r="X3387">
        <f t="shared" si="103"/>
        <v>0</v>
      </c>
    </row>
    <row r="3388" spans="1:24" ht="12.75" hidden="1" customHeight="1" x14ac:dyDescent="0.45">
      <c r="A3388">
        <v>57</v>
      </c>
      <c r="B3388" t="s">
        <v>106</v>
      </c>
      <c r="C3388" t="s">
        <v>23</v>
      </c>
      <c r="D3388" s="2" t="str">
        <f t="shared" si="102"/>
        <v>Wake Forest1997</v>
      </c>
      <c r="F3388">
        <v>5</v>
      </c>
      <c r="G3388">
        <v>6</v>
      </c>
      <c r="H3388" s="2">
        <v>0</v>
      </c>
      <c r="I3388">
        <v>0.46</v>
      </c>
      <c r="J3388">
        <v>0.79</v>
      </c>
      <c r="K3388">
        <v>1.25</v>
      </c>
      <c r="L3388" s="2">
        <f>_xlfn.RANK.EQ(I3388, INDEX(CFB!$I$2:$I$1048576, MATCH(W3388, CFB!$W$2:$W$1048576, 0)):INDEX(CFB!$I$2:$I$1048576, MATCH(W3388, CFB!$W$2:$W$1048576, 0) + COUNTIF(CFB!$W$2:$W$1048576, W3388) - 1), 0)</f>
        <v>54</v>
      </c>
      <c r="M3388" s="2">
        <f>_xlfn.RANK.EQ(J3388, INDEX(CFB!$J$2:$J$1048576, MATCH(W3388, CFB!$W$2:$W$1048576, 0)):INDEX(CFB!$J$2:$J$1048576, MATCH(W3388, CFB!$W$2:$W$1048576, 0) + COUNTIF(CFB!$W$2:$W$1048576, W3388) - 1))</f>
        <v>52</v>
      </c>
      <c r="N3388" s="2">
        <f>RANK(K3388, INDEX(CFB!$K$2:$K$1048576, MATCH(W3388, CFB!$W$2:$W$1048576, 0)):INDEX(CFB!$K$2:$K$1048576, MATCH(W3388, CFB!$W$2:$W$1048576, 0) + COUNTIF(CFB!$W$2:$W$1048576, W3388) - 1))</f>
        <v>57</v>
      </c>
      <c r="O3388">
        <v>34.18</v>
      </c>
      <c r="P3388">
        <v>14.93</v>
      </c>
      <c r="W3388">
        <v>1997</v>
      </c>
      <c r="X3388">
        <f t="shared" si="103"/>
        <v>0</v>
      </c>
    </row>
    <row r="3389" spans="1:24" ht="12.75" hidden="1" customHeight="1" x14ac:dyDescent="0.45">
      <c r="A3389">
        <v>58</v>
      </c>
      <c r="B3389" t="s">
        <v>83</v>
      </c>
      <c r="C3389" t="s">
        <v>180</v>
      </c>
      <c r="D3389" s="2" t="str">
        <f t="shared" si="102"/>
        <v>California1997</v>
      </c>
      <c r="F3389">
        <v>3</v>
      </c>
      <c r="G3389">
        <v>8</v>
      </c>
      <c r="H3389" s="2">
        <v>0</v>
      </c>
      <c r="I3389">
        <v>4.5999999999999996</v>
      </c>
      <c r="J3389">
        <v>-3.37</v>
      </c>
      <c r="K3389">
        <v>1.24</v>
      </c>
      <c r="L3389" s="2">
        <f>_xlfn.RANK.EQ(I3389, INDEX(CFB!$I$2:$I$1048576, MATCH(W3389, CFB!$W$2:$W$1048576, 0)):INDEX(CFB!$I$2:$I$1048576, MATCH(W3389, CFB!$W$2:$W$1048576, 0) + COUNTIF(CFB!$W$2:$W$1048576, W3389) - 1), 0)</f>
        <v>28</v>
      </c>
      <c r="M3389" s="2">
        <f>_xlfn.RANK.EQ(J3389, INDEX(CFB!$J$2:$J$1048576, MATCH(W3389, CFB!$W$2:$W$1048576, 0)):INDEX(CFB!$J$2:$J$1048576, MATCH(W3389, CFB!$W$2:$W$1048576, 0) + COUNTIF(CFB!$W$2:$W$1048576, W3389) - 1))</f>
        <v>79</v>
      </c>
      <c r="N3389" s="2">
        <f>RANK(K3389, INDEX(CFB!$K$2:$K$1048576, MATCH(W3389, CFB!$W$2:$W$1048576, 0)):INDEX(CFB!$K$2:$K$1048576, MATCH(W3389, CFB!$W$2:$W$1048576, 0) + COUNTIF(CFB!$W$2:$W$1048576, W3389) - 1))</f>
        <v>58</v>
      </c>
      <c r="O3389">
        <v>40.659999999999997</v>
      </c>
      <c r="P3389">
        <v>15.93</v>
      </c>
      <c r="W3389">
        <v>1997</v>
      </c>
      <c r="X3389">
        <f t="shared" si="103"/>
        <v>0</v>
      </c>
    </row>
    <row r="3390" spans="1:24" ht="12.75" hidden="1" customHeight="1" x14ac:dyDescent="0.45">
      <c r="A3390">
        <v>59</v>
      </c>
      <c r="B3390" t="s">
        <v>33</v>
      </c>
      <c r="C3390" t="s">
        <v>179</v>
      </c>
      <c r="D3390" s="2" t="str">
        <f t="shared" si="102"/>
        <v>Virginia Tech1997</v>
      </c>
      <c r="F3390">
        <v>7</v>
      </c>
      <c r="G3390">
        <v>5</v>
      </c>
      <c r="H3390" s="2">
        <v>0</v>
      </c>
      <c r="I3390">
        <v>-3.94</v>
      </c>
      <c r="J3390">
        <v>4.9800000000000004</v>
      </c>
      <c r="K3390">
        <v>1.04</v>
      </c>
      <c r="L3390" s="2">
        <f>_xlfn.RANK.EQ(I3390, INDEX(CFB!$I$2:$I$1048576, MATCH(W3390, CFB!$W$2:$W$1048576, 0)):INDEX(CFB!$I$2:$I$1048576, MATCH(W3390, CFB!$W$2:$W$1048576, 0) + COUNTIF(CFB!$W$2:$W$1048576, W3390) - 1), 0)</f>
        <v>83</v>
      </c>
      <c r="M3390" s="2">
        <f>_xlfn.RANK.EQ(J3390, INDEX(CFB!$J$2:$J$1048576, MATCH(W3390, CFB!$W$2:$W$1048576, 0)):INDEX(CFB!$J$2:$J$1048576, MATCH(W3390, CFB!$W$2:$W$1048576, 0) + COUNTIF(CFB!$W$2:$W$1048576, W3390) - 1))</f>
        <v>31</v>
      </c>
      <c r="N3390" s="2">
        <f>RANK(K3390, INDEX(CFB!$K$2:$K$1048576, MATCH(W3390, CFB!$W$2:$W$1048576, 0)):INDEX(CFB!$K$2:$K$1048576, MATCH(W3390, CFB!$W$2:$W$1048576, 0) + COUNTIF(CFB!$W$2:$W$1048576, W3390) - 1))</f>
        <v>59</v>
      </c>
      <c r="O3390">
        <v>34.15</v>
      </c>
      <c r="P3390">
        <v>10.89</v>
      </c>
      <c r="W3390">
        <v>1997</v>
      </c>
      <c r="X3390">
        <f t="shared" si="103"/>
        <v>0</v>
      </c>
    </row>
    <row r="3391" spans="1:24" ht="12.75" hidden="1" customHeight="1" x14ac:dyDescent="0.45">
      <c r="A3391">
        <v>60</v>
      </c>
      <c r="B3391" t="s">
        <v>137</v>
      </c>
      <c r="C3391" t="s">
        <v>12</v>
      </c>
      <c r="D3391" s="2" t="str">
        <f t="shared" si="102"/>
        <v>Louisiana Tech1997</v>
      </c>
      <c r="F3391">
        <v>9</v>
      </c>
      <c r="G3391">
        <v>2</v>
      </c>
      <c r="H3391" s="2">
        <v>0</v>
      </c>
      <c r="I3391">
        <v>4.76</v>
      </c>
      <c r="J3391">
        <v>-4.18</v>
      </c>
      <c r="K3391">
        <v>0.59</v>
      </c>
      <c r="L3391" s="2">
        <f>_xlfn.RANK.EQ(I3391, INDEX(CFB!$I$2:$I$1048576, MATCH(W3391, CFB!$W$2:$W$1048576, 0)):INDEX(CFB!$I$2:$I$1048576, MATCH(W3391, CFB!$W$2:$W$1048576, 0) + COUNTIF(CFB!$W$2:$W$1048576, W3391) - 1), 0)</f>
        <v>27</v>
      </c>
      <c r="M3391" s="2">
        <f>_xlfn.RANK.EQ(J3391, INDEX(CFB!$J$2:$J$1048576, MATCH(W3391, CFB!$W$2:$W$1048576, 0)):INDEX(CFB!$J$2:$J$1048576, MATCH(W3391, CFB!$W$2:$W$1048576, 0) + COUNTIF(CFB!$W$2:$W$1048576, W3391) - 1))</f>
        <v>83</v>
      </c>
      <c r="N3391" s="2">
        <f>RANK(K3391, INDEX(CFB!$K$2:$K$1048576, MATCH(W3391, CFB!$W$2:$W$1048576, 0)):INDEX(CFB!$K$2:$K$1048576, MATCH(W3391, CFB!$W$2:$W$1048576, 0) + COUNTIF(CFB!$W$2:$W$1048576, W3391) - 1))</f>
        <v>60</v>
      </c>
      <c r="O3391">
        <v>37.61</v>
      </c>
      <c r="P3391">
        <v>20.55</v>
      </c>
      <c r="W3391">
        <v>1997</v>
      </c>
      <c r="X3391">
        <f t="shared" si="103"/>
        <v>0</v>
      </c>
    </row>
    <row r="3392" spans="1:24" ht="12.75" hidden="1" customHeight="1" x14ac:dyDescent="0.45">
      <c r="A3392">
        <v>61</v>
      </c>
      <c r="B3392" t="s">
        <v>24</v>
      </c>
      <c r="C3392" t="s">
        <v>185</v>
      </c>
      <c r="D3392" s="2" t="str">
        <f t="shared" si="102"/>
        <v>SMU1997</v>
      </c>
      <c r="F3392">
        <v>6</v>
      </c>
      <c r="G3392">
        <v>5</v>
      </c>
      <c r="H3392" s="2">
        <v>0</v>
      </c>
      <c r="I3392">
        <v>-0.67</v>
      </c>
      <c r="J3392">
        <v>0.35</v>
      </c>
      <c r="K3392">
        <v>-0.33</v>
      </c>
      <c r="L3392" s="2">
        <f>_xlfn.RANK.EQ(I3392, INDEX(CFB!$I$2:$I$1048576, MATCH(W3392, CFB!$W$2:$W$1048576, 0)):INDEX(CFB!$I$2:$I$1048576, MATCH(W3392, CFB!$W$2:$W$1048576, 0) + COUNTIF(CFB!$W$2:$W$1048576, W3392) - 1), 0)</f>
        <v>67</v>
      </c>
      <c r="M3392" s="2">
        <f>_xlfn.RANK.EQ(J3392, INDEX(CFB!$J$2:$J$1048576, MATCH(W3392, CFB!$W$2:$W$1048576, 0)):INDEX(CFB!$J$2:$J$1048576, MATCH(W3392, CFB!$W$2:$W$1048576, 0) + COUNTIF(CFB!$W$2:$W$1048576, W3392) - 1))</f>
        <v>54</v>
      </c>
      <c r="N3392" s="2">
        <f>RANK(K3392, INDEX(CFB!$K$2:$K$1048576, MATCH(W3392, CFB!$W$2:$W$1048576, 0)):INDEX(CFB!$K$2:$K$1048576, MATCH(W3392, CFB!$W$2:$W$1048576, 0) + COUNTIF(CFB!$W$2:$W$1048576, W3392) - 1))</f>
        <v>61</v>
      </c>
      <c r="O3392">
        <v>32.520000000000003</v>
      </c>
      <c r="P3392">
        <v>13.78</v>
      </c>
      <c r="W3392">
        <v>1997</v>
      </c>
      <c r="X3392">
        <f t="shared" si="103"/>
        <v>0</v>
      </c>
    </row>
    <row r="3393" spans="1:24" ht="12.75" hidden="1" customHeight="1" x14ac:dyDescent="0.45">
      <c r="A3393">
        <v>62</v>
      </c>
      <c r="B3393" t="s">
        <v>129</v>
      </c>
      <c r="C3393" t="s">
        <v>185</v>
      </c>
      <c r="D3393" s="2" t="str">
        <f t="shared" si="102"/>
        <v>Rice1997</v>
      </c>
      <c r="F3393">
        <v>7</v>
      </c>
      <c r="G3393">
        <v>4</v>
      </c>
      <c r="H3393" s="2">
        <v>0</v>
      </c>
      <c r="I3393">
        <v>3.01</v>
      </c>
      <c r="J3393">
        <v>-4.03</v>
      </c>
      <c r="K3393">
        <v>-1.02</v>
      </c>
      <c r="L3393" s="2">
        <f>_xlfn.RANK.EQ(I3393, INDEX(CFB!$I$2:$I$1048576, MATCH(W3393, CFB!$W$2:$W$1048576, 0)):INDEX(CFB!$I$2:$I$1048576, MATCH(W3393, CFB!$W$2:$W$1048576, 0) + COUNTIF(CFB!$W$2:$W$1048576, W3393) - 1), 0)</f>
        <v>35</v>
      </c>
      <c r="M3393" s="2">
        <f>_xlfn.RANK.EQ(J3393, INDEX(CFB!$J$2:$J$1048576, MATCH(W3393, CFB!$W$2:$W$1048576, 0)):INDEX(CFB!$J$2:$J$1048576, MATCH(W3393, CFB!$W$2:$W$1048576, 0) + COUNTIF(CFB!$W$2:$W$1048576, W3393) - 1))</f>
        <v>80</v>
      </c>
      <c r="N3393" s="2">
        <f>RANK(K3393, INDEX(CFB!$K$2:$K$1048576, MATCH(W3393, CFB!$W$2:$W$1048576, 0)):INDEX(CFB!$K$2:$K$1048576, MATCH(W3393, CFB!$W$2:$W$1048576, 0) + COUNTIF(CFB!$W$2:$W$1048576, W3393) - 1))</f>
        <v>62</v>
      </c>
      <c r="O3393">
        <v>37.18</v>
      </c>
      <c r="P3393">
        <v>19.04</v>
      </c>
      <c r="W3393">
        <v>1997</v>
      </c>
      <c r="X3393">
        <f t="shared" si="103"/>
        <v>0</v>
      </c>
    </row>
    <row r="3394" spans="1:24" ht="12.75" hidden="1" customHeight="1" x14ac:dyDescent="0.45">
      <c r="A3394">
        <v>63</v>
      </c>
      <c r="B3394" t="s">
        <v>59</v>
      </c>
      <c r="C3394" t="s">
        <v>155</v>
      </c>
      <c r="D3394" s="2" t="str">
        <f t="shared" si="102"/>
        <v>Vanderbilt1997</v>
      </c>
      <c r="F3394">
        <v>3</v>
      </c>
      <c r="G3394">
        <v>8</v>
      </c>
      <c r="H3394" s="2">
        <v>0</v>
      </c>
      <c r="I3394">
        <v>-9.6</v>
      </c>
      <c r="J3394">
        <v>8.5299999999999994</v>
      </c>
      <c r="K3394">
        <v>-1.07</v>
      </c>
      <c r="L3394" s="2">
        <f>_xlfn.RANK.EQ(I3394, INDEX(CFB!$I$2:$I$1048576, MATCH(W3394, CFB!$W$2:$W$1048576, 0)):INDEX(CFB!$I$2:$I$1048576, MATCH(W3394, CFB!$W$2:$W$1048576, 0) + COUNTIF(CFB!$W$2:$W$1048576, W3394) - 1), 0)</f>
        <v>107</v>
      </c>
      <c r="M3394" s="2">
        <f>_xlfn.RANK.EQ(J3394, INDEX(CFB!$J$2:$J$1048576, MATCH(W3394, CFB!$W$2:$W$1048576, 0)):INDEX(CFB!$J$2:$J$1048576, MATCH(W3394, CFB!$W$2:$W$1048576, 0) + COUNTIF(CFB!$W$2:$W$1048576, W3394) - 1))</f>
        <v>15</v>
      </c>
      <c r="N3394" s="2">
        <f>RANK(K3394, INDEX(CFB!$K$2:$K$1048576, MATCH(W3394, CFB!$W$2:$W$1048576, 0)):INDEX(CFB!$K$2:$K$1048576, MATCH(W3394, CFB!$W$2:$W$1048576, 0) + COUNTIF(CFB!$W$2:$W$1048576, W3394) - 1))</f>
        <v>63</v>
      </c>
      <c r="O3394">
        <v>25.39</v>
      </c>
      <c r="P3394">
        <v>4.82</v>
      </c>
      <c r="W3394">
        <v>1997</v>
      </c>
      <c r="X3394">
        <f t="shared" si="103"/>
        <v>0</v>
      </c>
    </row>
    <row r="3395" spans="1:24" ht="12.75" hidden="1" customHeight="1" x14ac:dyDescent="0.45">
      <c r="A3395">
        <v>64</v>
      </c>
      <c r="B3395" t="s">
        <v>22</v>
      </c>
      <c r="C3395" t="s">
        <v>179</v>
      </c>
      <c r="D3395" s="2" t="str">
        <f t="shared" ref="D3395:D3458" si="104">_xlfn.CONCAT(B3395, W3395)</f>
        <v>Miami (FL)1997</v>
      </c>
      <c r="F3395">
        <v>5</v>
      </c>
      <c r="G3395">
        <v>6</v>
      </c>
      <c r="H3395" s="2">
        <v>0</v>
      </c>
      <c r="I3395">
        <v>0.68</v>
      </c>
      <c r="J3395">
        <v>-1.9</v>
      </c>
      <c r="K3395">
        <v>-1.22</v>
      </c>
      <c r="L3395" s="2">
        <f>_xlfn.RANK.EQ(I3395, INDEX(CFB!$I$2:$I$1048576, MATCH(W3395, CFB!$W$2:$W$1048576, 0)):INDEX(CFB!$I$2:$I$1048576, MATCH(W3395, CFB!$W$2:$W$1048576, 0) + COUNTIF(CFB!$W$2:$W$1048576, W3395) - 1), 0)</f>
        <v>50</v>
      </c>
      <c r="M3395" s="2">
        <f>_xlfn.RANK.EQ(J3395, INDEX(CFB!$J$2:$J$1048576, MATCH(W3395, CFB!$W$2:$W$1048576, 0)):INDEX(CFB!$J$2:$J$1048576, MATCH(W3395, CFB!$W$2:$W$1048576, 0) + COUNTIF(CFB!$W$2:$W$1048576, W3395) - 1))</f>
        <v>69</v>
      </c>
      <c r="N3395" s="2">
        <f>RANK(K3395, INDEX(CFB!$K$2:$K$1048576, MATCH(W3395, CFB!$W$2:$W$1048576, 0)):INDEX(CFB!$K$2:$K$1048576, MATCH(W3395, CFB!$W$2:$W$1048576, 0) + COUNTIF(CFB!$W$2:$W$1048576, W3395) - 1))</f>
        <v>64</v>
      </c>
      <c r="O3395">
        <v>36.25</v>
      </c>
      <c r="P3395">
        <v>17.18</v>
      </c>
      <c r="W3395">
        <v>1997</v>
      </c>
      <c r="X3395">
        <f t="shared" ref="X3395:X3458" si="105">IF(E3395=1, 1,0)</f>
        <v>0</v>
      </c>
    </row>
    <row r="3396" spans="1:24" ht="12.75" hidden="1" customHeight="1" x14ac:dyDescent="0.45">
      <c r="A3396">
        <v>65</v>
      </c>
      <c r="B3396" t="s">
        <v>111</v>
      </c>
      <c r="C3396" t="s">
        <v>186</v>
      </c>
      <c r="D3396" s="2" t="str">
        <f t="shared" si="104"/>
        <v>Fresno State1997</v>
      </c>
      <c r="F3396">
        <v>6</v>
      </c>
      <c r="G3396">
        <v>6</v>
      </c>
      <c r="H3396" s="2">
        <v>0</v>
      </c>
      <c r="I3396">
        <v>0.08</v>
      </c>
      <c r="J3396">
        <v>-1.35</v>
      </c>
      <c r="K3396">
        <v>-1.27</v>
      </c>
      <c r="L3396" s="2">
        <f>_xlfn.RANK.EQ(I3396, INDEX(CFB!$I$2:$I$1048576, MATCH(W3396, CFB!$W$2:$W$1048576, 0)):INDEX(CFB!$I$2:$I$1048576, MATCH(W3396, CFB!$W$2:$W$1048576, 0) + COUNTIF(CFB!$W$2:$W$1048576, W3396) - 1), 0)</f>
        <v>62</v>
      </c>
      <c r="M3396" s="2">
        <f>_xlfn.RANK.EQ(J3396, INDEX(CFB!$J$2:$J$1048576, MATCH(W3396, CFB!$W$2:$W$1048576, 0)):INDEX(CFB!$J$2:$J$1048576, MATCH(W3396, CFB!$W$2:$W$1048576, 0) + COUNTIF(CFB!$W$2:$W$1048576, W3396) - 1))</f>
        <v>66</v>
      </c>
      <c r="N3396" s="2">
        <f>RANK(K3396, INDEX(CFB!$K$2:$K$1048576, MATCH(W3396, CFB!$W$2:$W$1048576, 0)):INDEX(CFB!$K$2:$K$1048576, MATCH(W3396, CFB!$W$2:$W$1048576, 0) + COUNTIF(CFB!$W$2:$W$1048576, W3396) - 1))</f>
        <v>65</v>
      </c>
      <c r="O3396">
        <v>36.68</v>
      </c>
      <c r="P3396">
        <v>15.89</v>
      </c>
      <c r="W3396">
        <v>1997</v>
      </c>
      <c r="X3396">
        <f t="shared" si="105"/>
        <v>0</v>
      </c>
    </row>
    <row r="3397" spans="1:24" ht="12.75" hidden="1" customHeight="1" x14ac:dyDescent="0.45">
      <c r="A3397">
        <v>66</v>
      </c>
      <c r="B3397" t="s">
        <v>32</v>
      </c>
      <c r="C3397" t="s">
        <v>185</v>
      </c>
      <c r="D3397" s="2" t="str">
        <f t="shared" si="104"/>
        <v>BYU1997</v>
      </c>
      <c r="F3397">
        <v>6</v>
      </c>
      <c r="G3397">
        <v>5</v>
      </c>
      <c r="H3397" s="2">
        <v>0</v>
      </c>
      <c r="I3397">
        <v>-1.5</v>
      </c>
      <c r="J3397">
        <v>-0.45</v>
      </c>
      <c r="K3397">
        <v>-1.95</v>
      </c>
      <c r="L3397" s="2">
        <f>_xlfn.RANK.EQ(I3397, INDEX(CFB!$I$2:$I$1048576, MATCH(W3397, CFB!$W$2:$W$1048576, 0)):INDEX(CFB!$I$2:$I$1048576, MATCH(W3397, CFB!$W$2:$W$1048576, 0) + COUNTIF(CFB!$W$2:$W$1048576, W3397) - 1), 0)</f>
        <v>71</v>
      </c>
      <c r="M3397" s="2">
        <f>_xlfn.RANK.EQ(J3397, INDEX(CFB!$J$2:$J$1048576, MATCH(W3397, CFB!$W$2:$W$1048576, 0)):INDEX(CFB!$J$2:$J$1048576, MATCH(W3397, CFB!$W$2:$W$1048576, 0) + COUNTIF(CFB!$W$2:$W$1048576, W3397) - 1))</f>
        <v>60</v>
      </c>
      <c r="N3397" s="2">
        <f>RANK(K3397, INDEX(CFB!$K$2:$K$1048576, MATCH(W3397, CFB!$W$2:$W$1048576, 0)):INDEX(CFB!$K$2:$K$1048576, MATCH(W3397, CFB!$W$2:$W$1048576, 0) + COUNTIF(CFB!$W$2:$W$1048576, W3397) - 1))</f>
        <v>66</v>
      </c>
      <c r="O3397">
        <v>32.520000000000003</v>
      </c>
      <c r="P3397">
        <v>14.26</v>
      </c>
      <c r="W3397">
        <v>1997</v>
      </c>
      <c r="X3397">
        <f t="shared" si="105"/>
        <v>0</v>
      </c>
    </row>
    <row r="3398" spans="1:24" ht="12.75" hidden="1" customHeight="1" x14ac:dyDescent="0.45">
      <c r="A3398">
        <v>67</v>
      </c>
      <c r="B3398" t="s">
        <v>133</v>
      </c>
      <c r="C3398" t="s">
        <v>184</v>
      </c>
      <c r="D3398" s="2" t="str">
        <f t="shared" si="104"/>
        <v>Utah State1997</v>
      </c>
      <c r="F3398">
        <v>6</v>
      </c>
      <c r="G3398">
        <v>6</v>
      </c>
      <c r="H3398" s="2">
        <v>0</v>
      </c>
      <c r="I3398">
        <v>2.81</v>
      </c>
      <c r="J3398">
        <v>-5.18</v>
      </c>
      <c r="K3398">
        <v>-2.37</v>
      </c>
      <c r="L3398" s="2">
        <f>_xlfn.RANK.EQ(I3398, INDEX(CFB!$I$2:$I$1048576, MATCH(W3398, CFB!$W$2:$W$1048576, 0)):INDEX(CFB!$I$2:$I$1048576, MATCH(W3398, CFB!$W$2:$W$1048576, 0) + COUNTIF(CFB!$W$2:$W$1048576, W3398) - 1), 0)</f>
        <v>36</v>
      </c>
      <c r="M3398" s="2">
        <f>_xlfn.RANK.EQ(J3398, INDEX(CFB!$J$2:$J$1048576, MATCH(W3398, CFB!$W$2:$W$1048576, 0)):INDEX(CFB!$J$2:$J$1048576, MATCH(W3398, CFB!$W$2:$W$1048576, 0) + COUNTIF(CFB!$W$2:$W$1048576, W3398) - 1))</f>
        <v>88</v>
      </c>
      <c r="N3398" s="2">
        <f>RANK(K3398, INDEX(CFB!$K$2:$K$1048576, MATCH(W3398, CFB!$W$2:$W$1048576, 0)):INDEX(CFB!$K$2:$K$1048576, MATCH(W3398, CFB!$W$2:$W$1048576, 0) + COUNTIF(CFB!$W$2:$W$1048576, W3398) - 1))</f>
        <v>67</v>
      </c>
      <c r="O3398">
        <v>40.54</v>
      </c>
      <c r="P3398">
        <v>17.62</v>
      </c>
      <c r="W3398">
        <v>1997</v>
      </c>
      <c r="X3398">
        <f t="shared" si="105"/>
        <v>0</v>
      </c>
    </row>
    <row r="3399" spans="1:24" ht="12.75" hidden="1" customHeight="1" x14ac:dyDescent="0.45">
      <c r="A3399">
        <v>68</v>
      </c>
      <c r="B3399" t="s">
        <v>84</v>
      </c>
      <c r="C3399" t="s">
        <v>185</v>
      </c>
      <c r="D3399" s="2" t="str">
        <f t="shared" si="104"/>
        <v>Utah1997</v>
      </c>
      <c r="F3399">
        <v>6</v>
      </c>
      <c r="G3399">
        <v>5</v>
      </c>
      <c r="H3399" s="2">
        <v>0</v>
      </c>
      <c r="I3399">
        <v>-7.66</v>
      </c>
      <c r="J3399">
        <v>5</v>
      </c>
      <c r="K3399">
        <v>-2.66</v>
      </c>
      <c r="L3399" s="2">
        <f>_xlfn.RANK.EQ(I3399, INDEX(CFB!$I$2:$I$1048576, MATCH(W3399, CFB!$W$2:$W$1048576, 0)):INDEX(CFB!$I$2:$I$1048576, MATCH(W3399, CFB!$W$2:$W$1048576, 0) + COUNTIF(CFB!$W$2:$W$1048576, W3399) - 1), 0)</f>
        <v>98</v>
      </c>
      <c r="M3399" s="2">
        <f>_xlfn.RANK.EQ(J3399, INDEX(CFB!$J$2:$J$1048576, MATCH(W3399, CFB!$W$2:$W$1048576, 0)):INDEX(CFB!$J$2:$J$1048576, MATCH(W3399, CFB!$W$2:$W$1048576, 0) + COUNTIF(CFB!$W$2:$W$1048576, W3399) - 1))</f>
        <v>30</v>
      </c>
      <c r="N3399" s="2">
        <f>RANK(K3399, INDEX(CFB!$K$2:$K$1048576, MATCH(W3399, CFB!$W$2:$W$1048576, 0)):INDEX(CFB!$K$2:$K$1048576, MATCH(W3399, CFB!$W$2:$W$1048576, 0) + COUNTIF(CFB!$W$2:$W$1048576, W3399) - 1))</f>
        <v>68</v>
      </c>
      <c r="O3399">
        <v>29.31</v>
      </c>
      <c r="P3399">
        <v>9.06</v>
      </c>
      <c r="W3399">
        <v>1997</v>
      </c>
      <c r="X3399">
        <f t="shared" si="105"/>
        <v>0</v>
      </c>
    </row>
    <row r="3400" spans="1:24" ht="12.75" hidden="1" customHeight="1" x14ac:dyDescent="0.45">
      <c r="A3400">
        <v>69</v>
      </c>
      <c r="B3400" t="s">
        <v>108</v>
      </c>
      <c r="C3400" t="s">
        <v>100</v>
      </c>
      <c r="D3400" s="2" t="str">
        <f t="shared" si="104"/>
        <v>East Carolina1997</v>
      </c>
      <c r="F3400">
        <v>5</v>
      </c>
      <c r="G3400">
        <v>6</v>
      </c>
      <c r="H3400" s="2">
        <v>0</v>
      </c>
      <c r="I3400">
        <v>-3.88</v>
      </c>
      <c r="J3400">
        <v>0.82</v>
      </c>
      <c r="K3400">
        <v>-3.07</v>
      </c>
      <c r="L3400" s="2">
        <f>_xlfn.RANK.EQ(I3400, INDEX(CFB!$I$2:$I$1048576, MATCH(W3400, CFB!$W$2:$W$1048576, 0)):INDEX(CFB!$I$2:$I$1048576, MATCH(W3400, CFB!$W$2:$W$1048576, 0) + COUNTIF(CFB!$W$2:$W$1048576, W3400) - 1), 0)</f>
        <v>82</v>
      </c>
      <c r="M3400" s="2">
        <f>_xlfn.RANK.EQ(J3400, INDEX(CFB!$J$2:$J$1048576, MATCH(W3400, CFB!$W$2:$W$1048576, 0)):INDEX(CFB!$J$2:$J$1048576, MATCH(W3400, CFB!$W$2:$W$1048576, 0) + COUNTIF(CFB!$W$2:$W$1048576, W3400) - 1))</f>
        <v>51</v>
      </c>
      <c r="N3400" s="2">
        <f>RANK(K3400, INDEX(CFB!$K$2:$K$1048576, MATCH(W3400, CFB!$W$2:$W$1048576, 0)):INDEX(CFB!$K$2:$K$1048576, MATCH(W3400, CFB!$W$2:$W$1048576, 0) + COUNTIF(CFB!$W$2:$W$1048576, W3400) - 1))</f>
        <v>69</v>
      </c>
      <c r="O3400">
        <v>29.66</v>
      </c>
      <c r="P3400">
        <v>16.36</v>
      </c>
      <c r="W3400">
        <v>1997</v>
      </c>
      <c r="X3400">
        <f t="shared" si="105"/>
        <v>0</v>
      </c>
    </row>
    <row r="3401" spans="1:24" ht="12.75" hidden="1" customHeight="1" x14ac:dyDescent="0.45">
      <c r="A3401">
        <v>70</v>
      </c>
      <c r="B3401" t="s">
        <v>130</v>
      </c>
      <c r="C3401" t="s">
        <v>184</v>
      </c>
      <c r="D3401" s="2" t="str">
        <f t="shared" si="104"/>
        <v>Nevada1997</v>
      </c>
      <c r="F3401">
        <v>5</v>
      </c>
      <c r="G3401">
        <v>6</v>
      </c>
      <c r="H3401" s="2">
        <v>0</v>
      </c>
      <c r="I3401">
        <v>2.76</v>
      </c>
      <c r="J3401">
        <v>-5.84</v>
      </c>
      <c r="K3401">
        <v>-3.07</v>
      </c>
      <c r="L3401" s="2">
        <f>_xlfn.RANK.EQ(I3401, INDEX(CFB!$I$2:$I$1048576, MATCH(W3401, CFB!$W$2:$W$1048576, 0)):INDEX(CFB!$I$2:$I$1048576, MATCH(W3401, CFB!$W$2:$W$1048576, 0) + COUNTIF(CFB!$W$2:$W$1048576, W3401) - 1), 0)</f>
        <v>37</v>
      </c>
      <c r="M3401" s="2">
        <f>_xlfn.RANK.EQ(J3401, INDEX(CFB!$J$2:$J$1048576, MATCH(W3401, CFB!$W$2:$W$1048576, 0)):INDEX(CFB!$J$2:$J$1048576, MATCH(W3401, CFB!$W$2:$W$1048576, 0) + COUNTIF(CFB!$W$2:$W$1048576, W3401) - 1))</f>
        <v>92</v>
      </c>
      <c r="N3401" s="2">
        <f>RANK(K3401, INDEX(CFB!$K$2:$K$1048576, MATCH(W3401, CFB!$W$2:$W$1048576, 0)):INDEX(CFB!$K$2:$K$1048576, MATCH(W3401, CFB!$W$2:$W$1048576, 0) + COUNTIF(CFB!$W$2:$W$1048576, W3401) - 1))</f>
        <v>69</v>
      </c>
      <c r="O3401">
        <v>40.700000000000003</v>
      </c>
      <c r="P3401">
        <v>19.149999999999999</v>
      </c>
      <c r="W3401">
        <v>1997</v>
      </c>
      <c r="X3401">
        <f t="shared" si="105"/>
        <v>0</v>
      </c>
    </row>
    <row r="3402" spans="1:24" ht="12.75" hidden="1" customHeight="1" x14ac:dyDescent="0.45">
      <c r="A3402">
        <v>71</v>
      </c>
      <c r="B3402" t="s">
        <v>117</v>
      </c>
      <c r="C3402" t="s">
        <v>161</v>
      </c>
      <c r="D3402" s="2" t="str">
        <f t="shared" si="104"/>
        <v>Western Michigan1997</v>
      </c>
      <c r="F3402">
        <v>8</v>
      </c>
      <c r="G3402">
        <v>3</v>
      </c>
      <c r="H3402" s="2">
        <v>0</v>
      </c>
      <c r="I3402">
        <v>-0.49</v>
      </c>
      <c r="J3402">
        <v>-2.95</v>
      </c>
      <c r="K3402">
        <v>-3.44</v>
      </c>
      <c r="L3402" s="2">
        <f>_xlfn.RANK.EQ(I3402, INDEX(CFB!$I$2:$I$1048576, MATCH(W3402, CFB!$W$2:$W$1048576, 0)):INDEX(CFB!$I$2:$I$1048576, MATCH(W3402, CFB!$W$2:$W$1048576, 0) + COUNTIF(CFB!$W$2:$W$1048576, W3402) - 1), 0)</f>
        <v>65</v>
      </c>
      <c r="M3402" s="2">
        <f>_xlfn.RANK.EQ(J3402, INDEX(CFB!$J$2:$J$1048576, MATCH(W3402, CFB!$W$2:$W$1048576, 0)):INDEX(CFB!$J$2:$J$1048576, MATCH(W3402, CFB!$W$2:$W$1048576, 0) + COUNTIF(CFB!$W$2:$W$1048576, W3402) - 1))</f>
        <v>77</v>
      </c>
      <c r="N3402" s="2">
        <f>RANK(K3402, INDEX(CFB!$K$2:$K$1048576, MATCH(W3402, CFB!$W$2:$W$1048576, 0)):INDEX(CFB!$K$2:$K$1048576, MATCH(W3402, CFB!$W$2:$W$1048576, 0) + COUNTIF(CFB!$W$2:$W$1048576, W3402) - 1))</f>
        <v>71</v>
      </c>
      <c r="O3402">
        <v>31.68</v>
      </c>
      <c r="P3402">
        <v>19.18</v>
      </c>
      <c r="W3402">
        <v>1997</v>
      </c>
      <c r="X3402">
        <f t="shared" si="105"/>
        <v>0</v>
      </c>
    </row>
    <row r="3403" spans="1:24" ht="12.75" hidden="1" customHeight="1" x14ac:dyDescent="0.45">
      <c r="A3403">
        <v>72</v>
      </c>
      <c r="B3403" t="s">
        <v>119</v>
      </c>
      <c r="C3403" t="s">
        <v>180</v>
      </c>
      <c r="D3403" s="2" t="str">
        <f t="shared" si="104"/>
        <v>Oregon State1997</v>
      </c>
      <c r="F3403">
        <v>3</v>
      </c>
      <c r="G3403">
        <v>8</v>
      </c>
      <c r="H3403" s="2">
        <v>0</v>
      </c>
      <c r="I3403">
        <v>-5.86</v>
      </c>
      <c r="J3403">
        <v>2.2799999999999998</v>
      </c>
      <c r="K3403">
        <v>-3.58</v>
      </c>
      <c r="L3403" s="2">
        <f>_xlfn.RANK.EQ(I3403, INDEX(CFB!$I$2:$I$1048576, MATCH(W3403, CFB!$W$2:$W$1048576, 0)):INDEX(CFB!$I$2:$I$1048576, MATCH(W3403, CFB!$W$2:$W$1048576, 0) + COUNTIF(CFB!$W$2:$W$1048576, W3403) - 1), 0)</f>
        <v>90</v>
      </c>
      <c r="M3403" s="2">
        <f>_xlfn.RANK.EQ(J3403, INDEX(CFB!$J$2:$J$1048576, MATCH(W3403, CFB!$W$2:$W$1048576, 0)):INDEX(CFB!$J$2:$J$1048576, MATCH(W3403, CFB!$W$2:$W$1048576, 0) + COUNTIF(CFB!$W$2:$W$1048576, W3403) - 1))</f>
        <v>43</v>
      </c>
      <c r="N3403" s="2">
        <f>RANK(K3403, INDEX(CFB!$K$2:$K$1048576, MATCH(W3403, CFB!$W$2:$W$1048576, 0)):INDEX(CFB!$K$2:$K$1048576, MATCH(W3403, CFB!$W$2:$W$1048576, 0) + COUNTIF(CFB!$W$2:$W$1048576, W3403) - 1))</f>
        <v>72</v>
      </c>
      <c r="O3403">
        <v>30.55</v>
      </c>
      <c r="P3403">
        <v>10.29</v>
      </c>
      <c r="W3403">
        <v>1997</v>
      </c>
      <c r="X3403">
        <f t="shared" si="105"/>
        <v>0</v>
      </c>
    </row>
    <row r="3404" spans="1:24" ht="12.75" hidden="1" customHeight="1" x14ac:dyDescent="0.45">
      <c r="A3404">
        <v>73</v>
      </c>
      <c r="B3404" t="s">
        <v>146</v>
      </c>
      <c r="C3404" t="s">
        <v>186</v>
      </c>
      <c r="D3404" s="2" t="str">
        <f t="shared" si="104"/>
        <v>San Diego State1997</v>
      </c>
      <c r="F3404">
        <v>5</v>
      </c>
      <c r="G3404">
        <v>7</v>
      </c>
      <c r="H3404" s="2">
        <v>0</v>
      </c>
      <c r="I3404">
        <v>-1.2</v>
      </c>
      <c r="J3404">
        <v>-2.67</v>
      </c>
      <c r="K3404">
        <v>-3.88</v>
      </c>
      <c r="L3404" s="2">
        <f>_xlfn.RANK.EQ(I3404, INDEX(CFB!$I$2:$I$1048576, MATCH(W3404, CFB!$W$2:$W$1048576, 0)):INDEX(CFB!$I$2:$I$1048576, MATCH(W3404, CFB!$W$2:$W$1048576, 0) + COUNTIF(CFB!$W$2:$W$1048576, W3404) - 1), 0)</f>
        <v>69</v>
      </c>
      <c r="M3404" s="2">
        <f>_xlfn.RANK.EQ(J3404, INDEX(CFB!$J$2:$J$1048576, MATCH(W3404, CFB!$W$2:$W$1048576, 0)):INDEX(CFB!$J$2:$J$1048576, MATCH(W3404, CFB!$W$2:$W$1048576, 0) + COUNTIF(CFB!$W$2:$W$1048576, W3404) - 1))</f>
        <v>74</v>
      </c>
      <c r="N3404" s="2">
        <f>RANK(K3404, INDEX(CFB!$K$2:$K$1048576, MATCH(W3404, CFB!$W$2:$W$1048576, 0)):INDEX(CFB!$K$2:$K$1048576, MATCH(W3404, CFB!$W$2:$W$1048576, 0) + COUNTIF(CFB!$W$2:$W$1048576, W3404) - 1))</f>
        <v>73</v>
      </c>
      <c r="O3404">
        <v>33.64</v>
      </c>
      <c r="P3404">
        <v>16.25</v>
      </c>
      <c r="W3404">
        <v>1997</v>
      </c>
      <c r="X3404">
        <f t="shared" si="105"/>
        <v>0</v>
      </c>
    </row>
    <row r="3405" spans="1:24" ht="12.75" hidden="1" customHeight="1" x14ac:dyDescent="0.45">
      <c r="A3405">
        <v>74</v>
      </c>
      <c r="B3405" t="s">
        <v>60</v>
      </c>
      <c r="C3405" t="s">
        <v>23</v>
      </c>
      <c r="D3405" s="2" t="str">
        <f t="shared" si="104"/>
        <v>Duke1997</v>
      </c>
      <c r="F3405">
        <v>2</v>
      </c>
      <c r="G3405">
        <v>9</v>
      </c>
      <c r="H3405" s="2">
        <v>0</v>
      </c>
      <c r="I3405">
        <v>-0.61</v>
      </c>
      <c r="J3405">
        <v>-4.07</v>
      </c>
      <c r="K3405">
        <v>-4.68</v>
      </c>
      <c r="L3405" s="2">
        <f>_xlfn.RANK.EQ(I3405, INDEX(CFB!$I$2:$I$1048576, MATCH(W3405, CFB!$W$2:$W$1048576, 0)):INDEX(CFB!$I$2:$I$1048576, MATCH(W3405, CFB!$W$2:$W$1048576, 0) + COUNTIF(CFB!$W$2:$W$1048576, W3405) - 1), 0)</f>
        <v>66</v>
      </c>
      <c r="M3405" s="2">
        <f>_xlfn.RANK.EQ(J3405, INDEX(CFB!$J$2:$J$1048576, MATCH(W3405, CFB!$W$2:$W$1048576, 0)):INDEX(CFB!$J$2:$J$1048576, MATCH(W3405, CFB!$W$2:$W$1048576, 0) + COUNTIF(CFB!$W$2:$W$1048576, W3405) - 1))</f>
        <v>82</v>
      </c>
      <c r="N3405" s="2">
        <f>RANK(K3405, INDEX(CFB!$K$2:$K$1048576, MATCH(W3405, CFB!$W$2:$W$1048576, 0)):INDEX(CFB!$K$2:$K$1048576, MATCH(W3405, CFB!$W$2:$W$1048576, 0) + COUNTIF(CFB!$W$2:$W$1048576, W3405) - 1))</f>
        <v>74</v>
      </c>
      <c r="O3405">
        <v>34.14</v>
      </c>
      <c r="P3405">
        <v>18.64</v>
      </c>
      <c r="W3405">
        <v>1997</v>
      </c>
      <c r="X3405">
        <f t="shared" si="105"/>
        <v>0</v>
      </c>
    </row>
    <row r="3406" spans="1:24" ht="12.75" hidden="1" customHeight="1" x14ac:dyDescent="0.45">
      <c r="A3406">
        <v>75</v>
      </c>
      <c r="B3406" t="s">
        <v>14</v>
      </c>
      <c r="C3406" t="s">
        <v>181</v>
      </c>
      <c r="D3406" s="2" t="str">
        <f t="shared" si="104"/>
        <v>Texas1997</v>
      </c>
      <c r="F3406">
        <v>4</v>
      </c>
      <c r="G3406">
        <v>7</v>
      </c>
      <c r="H3406" s="2">
        <v>0</v>
      </c>
      <c r="I3406">
        <v>0.65</v>
      </c>
      <c r="J3406">
        <v>-5.37</v>
      </c>
      <c r="K3406">
        <v>-4.72</v>
      </c>
      <c r="L3406" s="2">
        <f>_xlfn.RANK.EQ(I3406, INDEX(CFB!$I$2:$I$1048576, MATCH(W3406, CFB!$W$2:$W$1048576, 0)):INDEX(CFB!$I$2:$I$1048576, MATCH(W3406, CFB!$W$2:$W$1048576, 0) + COUNTIF(CFB!$W$2:$W$1048576, W3406) - 1), 0)</f>
        <v>51</v>
      </c>
      <c r="M3406" s="2">
        <f>_xlfn.RANK.EQ(J3406, INDEX(CFB!$J$2:$J$1048576, MATCH(W3406, CFB!$W$2:$W$1048576, 0)):INDEX(CFB!$J$2:$J$1048576, MATCH(W3406, CFB!$W$2:$W$1048576, 0) + COUNTIF(CFB!$W$2:$W$1048576, W3406) - 1))</f>
        <v>90</v>
      </c>
      <c r="N3406" s="2">
        <f>RANK(K3406, INDEX(CFB!$K$2:$K$1048576, MATCH(W3406, CFB!$W$2:$W$1048576, 0)):INDEX(CFB!$K$2:$K$1048576, MATCH(W3406, CFB!$W$2:$W$1048576, 0) + COUNTIF(CFB!$W$2:$W$1048576, W3406) - 1))</f>
        <v>75</v>
      </c>
      <c r="O3406">
        <v>35.659999999999997</v>
      </c>
      <c r="P3406">
        <v>22.79</v>
      </c>
      <c r="W3406">
        <v>1997</v>
      </c>
      <c r="X3406">
        <f t="shared" si="105"/>
        <v>0</v>
      </c>
    </row>
    <row r="3407" spans="1:24" ht="12.75" hidden="1" customHeight="1" x14ac:dyDescent="0.45">
      <c r="A3407">
        <v>76</v>
      </c>
      <c r="B3407" t="s">
        <v>54</v>
      </c>
      <c r="C3407" t="s">
        <v>181</v>
      </c>
      <c r="D3407" s="2" t="str">
        <f t="shared" si="104"/>
        <v>Oklahoma1997</v>
      </c>
      <c r="F3407">
        <v>4</v>
      </c>
      <c r="G3407">
        <v>8</v>
      </c>
      <c r="H3407" s="2">
        <v>0</v>
      </c>
      <c r="I3407">
        <v>-2.35</v>
      </c>
      <c r="J3407">
        <v>-2.73</v>
      </c>
      <c r="K3407">
        <v>-5.08</v>
      </c>
      <c r="L3407" s="2">
        <f>_xlfn.RANK.EQ(I3407, INDEX(CFB!$I$2:$I$1048576, MATCH(W3407, CFB!$W$2:$W$1048576, 0)):INDEX(CFB!$I$2:$I$1048576, MATCH(W3407, CFB!$W$2:$W$1048576, 0) + COUNTIF(CFB!$W$2:$W$1048576, W3407) - 1), 0)</f>
        <v>76</v>
      </c>
      <c r="M3407" s="2">
        <f>_xlfn.RANK.EQ(J3407, INDEX(CFB!$J$2:$J$1048576, MATCH(W3407, CFB!$W$2:$W$1048576, 0)):INDEX(CFB!$J$2:$J$1048576, MATCH(W3407, CFB!$W$2:$W$1048576, 0) + COUNTIF(CFB!$W$2:$W$1048576, W3407) - 1))</f>
        <v>76</v>
      </c>
      <c r="N3407" s="2">
        <f>RANK(K3407, INDEX(CFB!$K$2:$K$1048576, MATCH(W3407, CFB!$W$2:$W$1048576, 0)):INDEX(CFB!$K$2:$K$1048576, MATCH(W3407, CFB!$W$2:$W$1048576, 0) + COUNTIF(CFB!$W$2:$W$1048576, W3407) - 1))</f>
        <v>76</v>
      </c>
      <c r="O3407">
        <v>31.73</v>
      </c>
      <c r="P3407">
        <v>19.510000000000002</v>
      </c>
      <c r="W3407">
        <v>1997</v>
      </c>
      <c r="X3407">
        <f t="shared" si="105"/>
        <v>0</v>
      </c>
    </row>
    <row r="3408" spans="1:24" ht="12.75" hidden="1" customHeight="1" x14ac:dyDescent="0.45">
      <c r="A3408">
        <v>77</v>
      </c>
      <c r="B3408" t="s">
        <v>70</v>
      </c>
      <c r="C3408" t="s">
        <v>179</v>
      </c>
      <c r="D3408" s="2" t="str">
        <f t="shared" si="104"/>
        <v>Pitt1997</v>
      </c>
      <c r="F3408">
        <v>6</v>
      </c>
      <c r="G3408">
        <v>6</v>
      </c>
      <c r="H3408" s="2">
        <v>0</v>
      </c>
      <c r="I3408">
        <v>2.1800000000000002</v>
      </c>
      <c r="J3408">
        <v>-7.67</v>
      </c>
      <c r="K3408">
        <v>-5.48</v>
      </c>
      <c r="L3408" s="2">
        <f>_xlfn.RANK.EQ(I3408, INDEX(CFB!$I$2:$I$1048576, MATCH(W3408, CFB!$W$2:$W$1048576, 0)):INDEX(CFB!$I$2:$I$1048576, MATCH(W3408, CFB!$W$2:$W$1048576, 0) + COUNTIF(CFB!$W$2:$W$1048576, W3408) - 1), 0)</f>
        <v>43</v>
      </c>
      <c r="M3408" s="2">
        <f>_xlfn.RANK.EQ(J3408, INDEX(CFB!$J$2:$J$1048576, MATCH(W3408, CFB!$W$2:$W$1048576, 0)):INDEX(CFB!$J$2:$J$1048576, MATCH(W3408, CFB!$W$2:$W$1048576, 0) + COUNTIF(CFB!$W$2:$W$1048576, W3408) - 1))</f>
        <v>98</v>
      </c>
      <c r="N3408" s="2">
        <f>RANK(K3408, INDEX(CFB!$K$2:$K$1048576, MATCH(W3408, CFB!$W$2:$W$1048576, 0)):INDEX(CFB!$K$2:$K$1048576, MATCH(W3408, CFB!$W$2:$W$1048576, 0) + COUNTIF(CFB!$W$2:$W$1048576, W3408) - 1))</f>
        <v>77</v>
      </c>
      <c r="O3408">
        <v>34.369999999999997</v>
      </c>
      <c r="P3408">
        <v>21.43</v>
      </c>
      <c r="W3408">
        <v>1997</v>
      </c>
      <c r="X3408">
        <f t="shared" si="105"/>
        <v>0</v>
      </c>
    </row>
    <row r="3409" spans="1:24" ht="12.75" hidden="1" customHeight="1" x14ac:dyDescent="0.45">
      <c r="A3409">
        <v>78</v>
      </c>
      <c r="B3409" t="s">
        <v>55</v>
      </c>
      <c r="C3409" t="s">
        <v>182</v>
      </c>
      <c r="D3409" s="2" t="str">
        <f t="shared" si="104"/>
        <v>Kansas1997</v>
      </c>
      <c r="F3409">
        <v>5</v>
      </c>
      <c r="G3409">
        <v>6</v>
      </c>
      <c r="H3409" s="2">
        <v>0</v>
      </c>
      <c r="I3409">
        <v>-8.4499999999999993</v>
      </c>
      <c r="J3409">
        <v>2.9</v>
      </c>
      <c r="K3409">
        <v>-5.55</v>
      </c>
      <c r="L3409" s="2">
        <f>_xlfn.RANK.EQ(I3409, INDEX(CFB!$I$2:$I$1048576, MATCH(W3409, CFB!$W$2:$W$1048576, 0)):INDEX(CFB!$I$2:$I$1048576, MATCH(W3409, CFB!$W$2:$W$1048576, 0) + COUNTIF(CFB!$W$2:$W$1048576, W3409) - 1), 0)</f>
        <v>101</v>
      </c>
      <c r="M3409" s="2">
        <f>_xlfn.RANK.EQ(J3409, INDEX(CFB!$J$2:$J$1048576, MATCH(W3409, CFB!$W$2:$W$1048576, 0)):INDEX(CFB!$J$2:$J$1048576, MATCH(W3409, CFB!$W$2:$W$1048576, 0) + COUNTIF(CFB!$W$2:$W$1048576, W3409) - 1))</f>
        <v>39</v>
      </c>
      <c r="N3409" s="2">
        <f>RANK(K3409, INDEX(CFB!$K$2:$K$1048576, MATCH(W3409, CFB!$W$2:$W$1048576, 0)):INDEX(CFB!$K$2:$K$1048576, MATCH(W3409, CFB!$W$2:$W$1048576, 0) + COUNTIF(CFB!$W$2:$W$1048576, W3409) - 1))</f>
        <v>78</v>
      </c>
      <c r="O3409">
        <v>25.63</v>
      </c>
      <c r="P3409">
        <v>14.15</v>
      </c>
      <c r="W3409">
        <v>1997</v>
      </c>
      <c r="X3409">
        <f t="shared" si="105"/>
        <v>0</v>
      </c>
    </row>
    <row r="3410" spans="1:24" ht="12.75" hidden="1" customHeight="1" x14ac:dyDescent="0.45">
      <c r="A3410">
        <v>79</v>
      </c>
      <c r="B3410" t="s">
        <v>42</v>
      </c>
      <c r="C3410" t="s">
        <v>10</v>
      </c>
      <c r="D3410" s="2" t="str">
        <f t="shared" si="104"/>
        <v>Minnesota1997</v>
      </c>
      <c r="F3410">
        <v>3</v>
      </c>
      <c r="G3410">
        <v>9</v>
      </c>
      <c r="H3410" s="2">
        <v>0</v>
      </c>
      <c r="I3410">
        <v>-1.31</v>
      </c>
      <c r="J3410">
        <v>-4.47</v>
      </c>
      <c r="K3410">
        <v>-5.78</v>
      </c>
      <c r="L3410" s="2">
        <f>_xlfn.RANK.EQ(I3410, INDEX(CFB!$I$2:$I$1048576, MATCH(W3410, CFB!$W$2:$W$1048576, 0)):INDEX(CFB!$I$2:$I$1048576, MATCH(W3410, CFB!$W$2:$W$1048576, 0) + COUNTIF(CFB!$W$2:$W$1048576, W3410) - 1), 0)</f>
        <v>70</v>
      </c>
      <c r="M3410" s="2">
        <f>_xlfn.RANK.EQ(J3410, INDEX(CFB!$J$2:$J$1048576, MATCH(W3410, CFB!$W$2:$W$1048576, 0)):INDEX(CFB!$J$2:$J$1048576, MATCH(W3410, CFB!$W$2:$W$1048576, 0) + COUNTIF(CFB!$W$2:$W$1048576, W3410) - 1))</f>
        <v>85</v>
      </c>
      <c r="N3410" s="2">
        <f>RANK(K3410, INDEX(CFB!$K$2:$K$1048576, MATCH(W3410, CFB!$W$2:$W$1048576, 0)):INDEX(CFB!$K$2:$K$1048576, MATCH(W3410, CFB!$W$2:$W$1048576, 0) + COUNTIF(CFB!$W$2:$W$1048576, W3410) - 1))</f>
        <v>79</v>
      </c>
      <c r="O3410">
        <v>32.11</v>
      </c>
      <c r="P3410">
        <v>16.68</v>
      </c>
      <c r="W3410">
        <v>1997</v>
      </c>
      <c r="X3410">
        <f t="shared" si="105"/>
        <v>0</v>
      </c>
    </row>
    <row r="3411" spans="1:24" ht="12.75" hidden="1" customHeight="1" x14ac:dyDescent="0.45">
      <c r="A3411">
        <v>80</v>
      </c>
      <c r="B3411" t="s">
        <v>68</v>
      </c>
      <c r="C3411" t="s">
        <v>100</v>
      </c>
      <c r="D3411" s="2" t="str">
        <f t="shared" si="104"/>
        <v>Memphis1997</v>
      </c>
      <c r="F3411">
        <v>4</v>
      </c>
      <c r="G3411">
        <v>7</v>
      </c>
      <c r="H3411" s="2">
        <v>0</v>
      </c>
      <c r="I3411">
        <v>-5.71</v>
      </c>
      <c r="J3411">
        <v>-0.41</v>
      </c>
      <c r="K3411">
        <v>-6.12</v>
      </c>
      <c r="L3411" s="2">
        <f>_xlfn.RANK.EQ(I3411, INDEX(CFB!$I$2:$I$1048576, MATCH(W3411, CFB!$W$2:$W$1048576, 0)):INDEX(CFB!$I$2:$I$1048576, MATCH(W3411, CFB!$W$2:$W$1048576, 0) + COUNTIF(CFB!$W$2:$W$1048576, W3411) - 1), 0)</f>
        <v>89</v>
      </c>
      <c r="M3411" s="2">
        <f>_xlfn.RANK.EQ(J3411, INDEX(CFB!$J$2:$J$1048576, MATCH(W3411, CFB!$W$2:$W$1048576, 0)):INDEX(CFB!$J$2:$J$1048576, MATCH(W3411, CFB!$W$2:$W$1048576, 0) + COUNTIF(CFB!$W$2:$W$1048576, W3411) - 1))</f>
        <v>59</v>
      </c>
      <c r="N3411" s="2">
        <f>RANK(K3411, INDEX(CFB!$K$2:$K$1048576, MATCH(W3411, CFB!$W$2:$W$1048576, 0)):INDEX(CFB!$K$2:$K$1048576, MATCH(W3411, CFB!$W$2:$W$1048576, 0) + COUNTIF(CFB!$W$2:$W$1048576, W3411) - 1))</f>
        <v>80</v>
      </c>
      <c r="O3411">
        <v>28.33</v>
      </c>
      <c r="P3411">
        <v>14.86</v>
      </c>
      <c r="W3411">
        <v>1997</v>
      </c>
      <c r="X3411">
        <f t="shared" si="105"/>
        <v>0</v>
      </c>
    </row>
    <row r="3412" spans="1:24" ht="12.75" hidden="1" customHeight="1" x14ac:dyDescent="0.45">
      <c r="A3412">
        <v>81</v>
      </c>
      <c r="B3412" t="s">
        <v>21</v>
      </c>
      <c r="C3412" t="s">
        <v>10</v>
      </c>
      <c r="D3412" s="2" t="str">
        <f t="shared" si="104"/>
        <v>Indiana1997</v>
      </c>
      <c r="F3412">
        <v>2</v>
      </c>
      <c r="G3412">
        <v>9</v>
      </c>
      <c r="H3412" s="2">
        <v>0</v>
      </c>
      <c r="I3412">
        <v>-9.7100000000000009</v>
      </c>
      <c r="J3412">
        <v>2.48</v>
      </c>
      <c r="K3412">
        <v>-7.23</v>
      </c>
      <c r="L3412" s="2">
        <f>_xlfn.RANK.EQ(I3412, INDEX(CFB!$I$2:$I$1048576, MATCH(W3412, CFB!$W$2:$W$1048576, 0)):INDEX(CFB!$I$2:$I$1048576, MATCH(W3412, CFB!$W$2:$W$1048576, 0) + COUNTIF(CFB!$W$2:$W$1048576, W3412) - 1), 0)</f>
        <v>109</v>
      </c>
      <c r="M3412" s="2">
        <f>_xlfn.RANK.EQ(J3412, INDEX(CFB!$J$2:$J$1048576, MATCH(W3412, CFB!$W$2:$W$1048576, 0)):INDEX(CFB!$J$2:$J$1048576, MATCH(W3412, CFB!$W$2:$W$1048576, 0) + COUNTIF(CFB!$W$2:$W$1048576, W3412) - 1))</f>
        <v>40</v>
      </c>
      <c r="N3412" s="2">
        <f>RANK(K3412, INDEX(CFB!$K$2:$K$1048576, MATCH(W3412, CFB!$W$2:$W$1048576, 0)):INDEX(CFB!$K$2:$K$1048576, MATCH(W3412, CFB!$W$2:$W$1048576, 0) + COUNTIF(CFB!$W$2:$W$1048576, W3412) - 1))</f>
        <v>81</v>
      </c>
      <c r="O3412">
        <v>26.19</v>
      </c>
      <c r="P3412">
        <v>19.77</v>
      </c>
      <c r="W3412">
        <v>1997</v>
      </c>
      <c r="X3412">
        <f t="shared" si="105"/>
        <v>0</v>
      </c>
    </row>
    <row r="3413" spans="1:24" ht="12.75" hidden="1" customHeight="1" x14ac:dyDescent="0.45">
      <c r="A3413">
        <v>82</v>
      </c>
      <c r="B3413" t="s">
        <v>140</v>
      </c>
      <c r="C3413" t="s">
        <v>161</v>
      </c>
      <c r="D3413" s="2" t="str">
        <f t="shared" si="104"/>
        <v>Ball State1997</v>
      </c>
      <c r="F3413">
        <v>5</v>
      </c>
      <c r="G3413">
        <v>6</v>
      </c>
      <c r="H3413" s="2">
        <v>0</v>
      </c>
      <c r="I3413">
        <v>-6.37</v>
      </c>
      <c r="J3413">
        <v>-1.37</v>
      </c>
      <c r="K3413">
        <v>-7.74</v>
      </c>
      <c r="L3413" s="2">
        <f>_xlfn.RANK.EQ(I3413, INDEX(CFB!$I$2:$I$1048576, MATCH(W3413, CFB!$W$2:$W$1048576, 0)):INDEX(CFB!$I$2:$I$1048576, MATCH(W3413, CFB!$W$2:$W$1048576, 0) + COUNTIF(CFB!$W$2:$W$1048576, W3413) - 1), 0)</f>
        <v>92</v>
      </c>
      <c r="M3413" s="2">
        <f>_xlfn.RANK.EQ(J3413, INDEX(CFB!$J$2:$J$1048576, MATCH(W3413, CFB!$W$2:$W$1048576, 0)):INDEX(CFB!$J$2:$J$1048576, MATCH(W3413, CFB!$W$2:$W$1048576, 0) + COUNTIF(CFB!$W$2:$W$1048576, W3413) - 1))</f>
        <v>67</v>
      </c>
      <c r="N3413" s="2">
        <f>RANK(K3413, INDEX(CFB!$K$2:$K$1048576, MATCH(W3413, CFB!$W$2:$W$1048576, 0)):INDEX(CFB!$K$2:$K$1048576, MATCH(W3413, CFB!$W$2:$W$1048576, 0) + COUNTIF(CFB!$W$2:$W$1048576, W3413) - 1))</f>
        <v>82</v>
      </c>
      <c r="O3413">
        <v>25.85</v>
      </c>
      <c r="P3413">
        <v>16.13</v>
      </c>
      <c r="W3413">
        <v>1997</v>
      </c>
      <c r="X3413">
        <f t="shared" si="105"/>
        <v>0</v>
      </c>
    </row>
    <row r="3414" spans="1:24" ht="12.75" hidden="1" customHeight="1" x14ac:dyDescent="0.45">
      <c r="A3414">
        <v>83</v>
      </c>
      <c r="B3414" t="s">
        <v>96</v>
      </c>
      <c r="C3414" t="s">
        <v>23</v>
      </c>
      <c r="D3414" s="2" t="str">
        <f t="shared" si="104"/>
        <v>Maryland1997</v>
      </c>
      <c r="F3414">
        <v>2</v>
      </c>
      <c r="G3414">
        <v>9</v>
      </c>
      <c r="H3414" s="2">
        <v>0</v>
      </c>
      <c r="I3414">
        <v>-6.09</v>
      </c>
      <c r="J3414">
        <v>-2.1</v>
      </c>
      <c r="K3414">
        <v>-8.19</v>
      </c>
      <c r="L3414" s="2">
        <f>_xlfn.RANK.EQ(I3414, INDEX(CFB!$I$2:$I$1048576, MATCH(W3414, CFB!$W$2:$W$1048576, 0)):INDEX(CFB!$I$2:$I$1048576, MATCH(W3414, CFB!$W$2:$W$1048576, 0) + COUNTIF(CFB!$W$2:$W$1048576, W3414) - 1), 0)</f>
        <v>91</v>
      </c>
      <c r="M3414" s="2">
        <f>_xlfn.RANK.EQ(J3414, INDEX(CFB!$J$2:$J$1048576, MATCH(W3414, CFB!$W$2:$W$1048576, 0)):INDEX(CFB!$J$2:$J$1048576, MATCH(W3414, CFB!$W$2:$W$1048576, 0) + COUNTIF(CFB!$W$2:$W$1048576, W3414) - 1))</f>
        <v>71</v>
      </c>
      <c r="N3414" s="2">
        <f>RANK(K3414, INDEX(CFB!$K$2:$K$1048576, MATCH(W3414, CFB!$W$2:$W$1048576, 0)):INDEX(CFB!$K$2:$K$1048576, MATCH(W3414, CFB!$W$2:$W$1048576, 0) + COUNTIF(CFB!$W$2:$W$1048576, W3414) - 1))</f>
        <v>83</v>
      </c>
      <c r="O3414">
        <v>28.38</v>
      </c>
      <c r="P3414">
        <v>19.79</v>
      </c>
      <c r="W3414">
        <v>1997</v>
      </c>
      <c r="X3414">
        <f t="shared" si="105"/>
        <v>0</v>
      </c>
    </row>
    <row r="3415" spans="1:24" ht="12.75" hidden="1" customHeight="1" x14ac:dyDescent="0.45">
      <c r="A3415">
        <v>84</v>
      </c>
      <c r="B3415" t="s">
        <v>57</v>
      </c>
      <c r="C3415" t="s">
        <v>179</v>
      </c>
      <c r="D3415" s="2" t="str">
        <f t="shared" si="104"/>
        <v>Boston College1997</v>
      </c>
      <c r="F3415">
        <v>4</v>
      </c>
      <c r="G3415">
        <v>7</v>
      </c>
      <c r="H3415" s="2">
        <v>0</v>
      </c>
      <c r="I3415">
        <v>-3.07</v>
      </c>
      <c r="J3415">
        <v>-5.22</v>
      </c>
      <c r="K3415">
        <v>-8.2799999999999994</v>
      </c>
      <c r="L3415" s="2">
        <f>_xlfn.RANK.EQ(I3415, INDEX(CFB!$I$2:$I$1048576, MATCH(W3415, CFB!$W$2:$W$1048576, 0)):INDEX(CFB!$I$2:$I$1048576, MATCH(W3415, CFB!$W$2:$W$1048576, 0) + COUNTIF(CFB!$W$2:$W$1048576, W3415) - 1), 0)</f>
        <v>79</v>
      </c>
      <c r="M3415" s="2">
        <f>_xlfn.RANK.EQ(J3415, INDEX(CFB!$J$2:$J$1048576, MATCH(W3415, CFB!$W$2:$W$1048576, 0)):INDEX(CFB!$J$2:$J$1048576, MATCH(W3415, CFB!$W$2:$W$1048576, 0) + COUNTIF(CFB!$W$2:$W$1048576, W3415) - 1))</f>
        <v>89</v>
      </c>
      <c r="N3415" s="2">
        <f>RANK(K3415, INDEX(CFB!$K$2:$K$1048576, MATCH(W3415, CFB!$W$2:$W$1048576, 0)):INDEX(CFB!$K$2:$K$1048576, MATCH(W3415, CFB!$W$2:$W$1048576, 0) + COUNTIF(CFB!$W$2:$W$1048576, W3415) - 1))</f>
        <v>84</v>
      </c>
      <c r="O3415">
        <v>29.94</v>
      </c>
      <c r="P3415">
        <v>20.21</v>
      </c>
      <c r="W3415">
        <v>1997</v>
      </c>
      <c r="X3415">
        <f t="shared" si="105"/>
        <v>0</v>
      </c>
    </row>
    <row r="3416" spans="1:24" ht="12.75" hidden="1" customHeight="1" x14ac:dyDescent="0.45">
      <c r="A3416">
        <v>85</v>
      </c>
      <c r="B3416" t="s">
        <v>123</v>
      </c>
      <c r="C3416" t="s">
        <v>12</v>
      </c>
      <c r="D3416" s="2" t="str">
        <f t="shared" si="104"/>
        <v>Louisiana-Monroe1997</v>
      </c>
      <c r="F3416">
        <v>5</v>
      </c>
      <c r="G3416">
        <v>7</v>
      </c>
      <c r="H3416" s="2">
        <v>0</v>
      </c>
      <c r="I3416">
        <v>-6.76</v>
      </c>
      <c r="J3416">
        <v>-1.57</v>
      </c>
      <c r="K3416">
        <v>-8.33</v>
      </c>
      <c r="L3416" s="2">
        <f>_xlfn.RANK.EQ(I3416, INDEX(CFB!$I$2:$I$1048576, MATCH(W3416, CFB!$W$2:$W$1048576, 0)):INDEX(CFB!$I$2:$I$1048576, MATCH(W3416, CFB!$W$2:$W$1048576, 0) + COUNTIF(CFB!$W$2:$W$1048576, W3416) - 1), 0)</f>
        <v>93</v>
      </c>
      <c r="M3416" s="2">
        <f>_xlfn.RANK.EQ(J3416, INDEX(CFB!$J$2:$J$1048576, MATCH(W3416, CFB!$W$2:$W$1048576, 0)):INDEX(CFB!$J$2:$J$1048576, MATCH(W3416, CFB!$W$2:$W$1048576, 0) + COUNTIF(CFB!$W$2:$W$1048576, W3416) - 1))</f>
        <v>68</v>
      </c>
      <c r="N3416" s="2">
        <f>RANK(K3416, INDEX(CFB!$K$2:$K$1048576, MATCH(W3416, CFB!$W$2:$W$1048576, 0)):INDEX(CFB!$K$2:$K$1048576, MATCH(W3416, CFB!$W$2:$W$1048576, 0) + COUNTIF(CFB!$W$2:$W$1048576, W3416) - 1))</f>
        <v>85</v>
      </c>
      <c r="O3416">
        <v>25.89</v>
      </c>
      <c r="P3416">
        <v>17.93</v>
      </c>
      <c r="W3416">
        <v>1997</v>
      </c>
      <c r="X3416">
        <f t="shared" si="105"/>
        <v>0</v>
      </c>
    </row>
    <row r="3417" spans="1:24" ht="12.75" hidden="1" customHeight="1" x14ac:dyDescent="0.45">
      <c r="A3417">
        <v>86</v>
      </c>
      <c r="B3417" t="s">
        <v>134</v>
      </c>
      <c r="C3417" t="s">
        <v>161</v>
      </c>
      <c r="D3417" s="2" t="str">
        <f t="shared" si="104"/>
        <v>Eastern Michigan1997</v>
      </c>
      <c r="F3417">
        <v>4</v>
      </c>
      <c r="G3417">
        <v>7</v>
      </c>
      <c r="H3417" s="2">
        <v>0</v>
      </c>
      <c r="I3417">
        <v>-0.78</v>
      </c>
      <c r="J3417">
        <v>-8.2799999999999994</v>
      </c>
      <c r="K3417">
        <v>-9.06</v>
      </c>
      <c r="L3417" s="2">
        <f>_xlfn.RANK.EQ(I3417, INDEX(CFB!$I$2:$I$1048576, MATCH(W3417, CFB!$W$2:$W$1048576, 0)):INDEX(CFB!$I$2:$I$1048576, MATCH(W3417, CFB!$W$2:$W$1048576, 0) + COUNTIF(CFB!$W$2:$W$1048576, W3417) - 1), 0)</f>
        <v>68</v>
      </c>
      <c r="M3417" s="2">
        <f>_xlfn.RANK.EQ(J3417, INDEX(CFB!$J$2:$J$1048576, MATCH(W3417, CFB!$W$2:$W$1048576, 0)):INDEX(CFB!$J$2:$J$1048576, MATCH(W3417, CFB!$W$2:$W$1048576, 0) + COUNTIF(CFB!$W$2:$W$1048576, W3417) - 1))</f>
        <v>101</v>
      </c>
      <c r="N3417" s="2">
        <f>RANK(K3417, INDEX(CFB!$K$2:$K$1048576, MATCH(W3417, CFB!$W$2:$W$1048576, 0)):INDEX(CFB!$K$2:$K$1048576, MATCH(W3417, CFB!$W$2:$W$1048576, 0) + COUNTIF(CFB!$W$2:$W$1048576, W3417) - 1))</f>
        <v>86</v>
      </c>
      <c r="O3417">
        <v>34.33</v>
      </c>
      <c r="P3417">
        <v>24.06</v>
      </c>
      <c r="W3417">
        <v>1997</v>
      </c>
      <c r="X3417">
        <f t="shared" si="105"/>
        <v>0</v>
      </c>
    </row>
    <row r="3418" spans="1:24" ht="12.75" hidden="1" customHeight="1" x14ac:dyDescent="0.45">
      <c r="A3418">
        <v>87</v>
      </c>
      <c r="B3418" t="s">
        <v>80</v>
      </c>
      <c r="C3418" t="s">
        <v>162</v>
      </c>
      <c r="D3418" s="2" t="str">
        <f t="shared" si="104"/>
        <v>Bowling Green1997</v>
      </c>
      <c r="F3418">
        <v>3</v>
      </c>
      <c r="G3418">
        <v>8</v>
      </c>
      <c r="H3418" s="2">
        <v>0</v>
      </c>
      <c r="I3418">
        <v>-7.36</v>
      </c>
      <c r="J3418">
        <v>-1.9</v>
      </c>
      <c r="K3418">
        <v>-9.26</v>
      </c>
      <c r="L3418" s="2">
        <f>_xlfn.RANK.EQ(I3418, INDEX(CFB!$I$2:$I$1048576, MATCH(W3418, CFB!$W$2:$W$1048576, 0)):INDEX(CFB!$I$2:$I$1048576, MATCH(W3418, CFB!$W$2:$W$1048576, 0) + COUNTIF(CFB!$W$2:$W$1048576, W3418) - 1), 0)</f>
        <v>95</v>
      </c>
      <c r="M3418" s="2">
        <f>_xlfn.RANK.EQ(J3418, INDEX(CFB!$J$2:$J$1048576, MATCH(W3418, CFB!$W$2:$W$1048576, 0)):INDEX(CFB!$J$2:$J$1048576, MATCH(W3418, CFB!$W$2:$W$1048576, 0) + COUNTIF(CFB!$W$2:$W$1048576, W3418) - 1))</f>
        <v>69</v>
      </c>
      <c r="N3418" s="2">
        <f>RANK(K3418, INDEX(CFB!$K$2:$K$1048576, MATCH(W3418, CFB!$W$2:$W$1048576, 0)):INDEX(CFB!$K$2:$K$1048576, MATCH(W3418, CFB!$W$2:$W$1048576, 0) + COUNTIF(CFB!$W$2:$W$1048576, W3418) - 1))</f>
        <v>87</v>
      </c>
      <c r="O3418">
        <v>25.76</v>
      </c>
      <c r="P3418">
        <v>20.57</v>
      </c>
      <c r="W3418">
        <v>1997</v>
      </c>
      <c r="X3418">
        <f t="shared" si="105"/>
        <v>0</v>
      </c>
    </row>
    <row r="3419" spans="1:24" ht="12.75" hidden="1" customHeight="1" x14ac:dyDescent="0.45">
      <c r="A3419">
        <v>88</v>
      </c>
      <c r="B3419" t="s">
        <v>50</v>
      </c>
      <c r="C3419" t="s">
        <v>186</v>
      </c>
      <c r="D3419" s="2" t="str">
        <f t="shared" si="104"/>
        <v>Nevada-Las Vegas1997</v>
      </c>
      <c r="F3419">
        <v>3</v>
      </c>
      <c r="G3419">
        <v>8</v>
      </c>
      <c r="H3419" s="2">
        <v>0</v>
      </c>
      <c r="I3419">
        <v>0.32</v>
      </c>
      <c r="J3419">
        <v>-9.92</v>
      </c>
      <c r="K3419">
        <v>-9.6</v>
      </c>
      <c r="L3419" s="2">
        <f>_xlfn.RANK.EQ(I3419, INDEX(CFB!$I$2:$I$1048576, MATCH(W3419, CFB!$W$2:$W$1048576, 0)):INDEX(CFB!$I$2:$I$1048576, MATCH(W3419, CFB!$W$2:$W$1048576, 0) + COUNTIF(CFB!$W$2:$W$1048576, W3419) - 1), 0)</f>
        <v>59</v>
      </c>
      <c r="M3419" s="2">
        <f>_xlfn.RANK.EQ(J3419, INDEX(CFB!$J$2:$J$1048576, MATCH(W3419, CFB!$W$2:$W$1048576, 0)):INDEX(CFB!$J$2:$J$1048576, MATCH(W3419, CFB!$W$2:$W$1048576, 0) + COUNTIF(CFB!$W$2:$W$1048576, W3419) - 1))</f>
        <v>103</v>
      </c>
      <c r="N3419" s="2">
        <f>RANK(K3419, INDEX(CFB!$K$2:$K$1048576, MATCH(W3419, CFB!$W$2:$W$1048576, 0)):INDEX(CFB!$K$2:$K$1048576, MATCH(W3419, CFB!$W$2:$W$1048576, 0) + COUNTIF(CFB!$W$2:$W$1048576, W3419) - 1))</f>
        <v>88</v>
      </c>
      <c r="O3419">
        <v>35.81</v>
      </c>
      <c r="P3419">
        <v>22.49</v>
      </c>
      <c r="W3419">
        <v>1997</v>
      </c>
      <c r="X3419">
        <f t="shared" si="105"/>
        <v>0</v>
      </c>
    </row>
    <row r="3420" spans="1:24" ht="12.75" hidden="1" customHeight="1" x14ac:dyDescent="0.45">
      <c r="A3420">
        <v>89</v>
      </c>
      <c r="B3420" t="s">
        <v>45</v>
      </c>
      <c r="C3420" t="s">
        <v>181</v>
      </c>
      <c r="D3420" s="2" t="str">
        <f t="shared" si="104"/>
        <v>Baylor1997</v>
      </c>
      <c r="F3420">
        <v>2</v>
      </c>
      <c r="G3420">
        <v>9</v>
      </c>
      <c r="H3420" s="2">
        <v>0</v>
      </c>
      <c r="I3420">
        <v>-3.46</v>
      </c>
      <c r="J3420">
        <v>-6.27</v>
      </c>
      <c r="K3420">
        <v>-9.73</v>
      </c>
      <c r="L3420" s="2">
        <f>_xlfn.RANK.EQ(I3420, INDEX(CFB!$I$2:$I$1048576, MATCH(W3420, CFB!$W$2:$W$1048576, 0)):INDEX(CFB!$I$2:$I$1048576, MATCH(W3420, CFB!$W$2:$W$1048576, 0) + COUNTIF(CFB!$W$2:$W$1048576, W3420) - 1), 0)</f>
        <v>81</v>
      </c>
      <c r="M3420" s="2">
        <f>_xlfn.RANK.EQ(J3420, INDEX(CFB!$J$2:$J$1048576, MATCH(W3420, CFB!$W$2:$W$1048576, 0)):INDEX(CFB!$J$2:$J$1048576, MATCH(W3420, CFB!$W$2:$W$1048576, 0) + COUNTIF(CFB!$W$2:$W$1048576, W3420) - 1))</f>
        <v>94</v>
      </c>
      <c r="N3420" s="2">
        <f>RANK(K3420, INDEX(CFB!$K$2:$K$1048576, MATCH(W3420, CFB!$W$2:$W$1048576, 0)):INDEX(CFB!$K$2:$K$1048576, MATCH(W3420, CFB!$W$2:$W$1048576, 0) + COUNTIF(CFB!$W$2:$W$1048576, W3420) - 1))</f>
        <v>89</v>
      </c>
      <c r="O3420">
        <v>29.96</v>
      </c>
      <c r="P3420">
        <v>21.07</v>
      </c>
      <c r="W3420">
        <v>1997</v>
      </c>
      <c r="X3420">
        <f t="shared" si="105"/>
        <v>0</v>
      </c>
    </row>
    <row r="3421" spans="1:24" ht="12.75" hidden="1" customHeight="1" x14ac:dyDescent="0.45">
      <c r="A3421">
        <v>90</v>
      </c>
      <c r="B3421" t="s">
        <v>126</v>
      </c>
      <c r="C3421" t="s">
        <v>186</v>
      </c>
      <c r="D3421" s="2" t="str">
        <f t="shared" si="104"/>
        <v>Hawaii1997</v>
      </c>
      <c r="F3421">
        <v>3</v>
      </c>
      <c r="G3421">
        <v>9</v>
      </c>
      <c r="H3421" s="2">
        <v>0</v>
      </c>
      <c r="I3421">
        <v>-9.2799999999999994</v>
      </c>
      <c r="J3421">
        <v>-1.1599999999999999</v>
      </c>
      <c r="K3421">
        <v>-10.44</v>
      </c>
      <c r="L3421" s="2">
        <f>_xlfn.RANK.EQ(I3421, INDEX(CFB!$I$2:$I$1048576, MATCH(W3421, CFB!$W$2:$W$1048576, 0)):INDEX(CFB!$I$2:$I$1048576, MATCH(W3421, CFB!$W$2:$W$1048576, 0) + COUNTIF(CFB!$W$2:$W$1048576, W3421) - 1), 0)</f>
        <v>105</v>
      </c>
      <c r="M3421" s="2">
        <f>_xlfn.RANK.EQ(J3421, INDEX(CFB!$J$2:$J$1048576, MATCH(W3421, CFB!$W$2:$W$1048576, 0)):INDEX(CFB!$J$2:$J$1048576, MATCH(W3421, CFB!$W$2:$W$1048576, 0) + COUNTIF(CFB!$W$2:$W$1048576, W3421) - 1))</f>
        <v>64</v>
      </c>
      <c r="N3421" s="2">
        <f>RANK(K3421, INDEX(CFB!$K$2:$K$1048576, MATCH(W3421, CFB!$W$2:$W$1048576, 0)):INDEX(CFB!$K$2:$K$1048576, MATCH(W3421, CFB!$W$2:$W$1048576, 0) + COUNTIF(CFB!$W$2:$W$1048576, W3421) - 1))</f>
        <v>90</v>
      </c>
      <c r="O3421">
        <v>26.01</v>
      </c>
      <c r="P3421">
        <v>18.04</v>
      </c>
      <c r="W3421">
        <v>1997</v>
      </c>
      <c r="X3421">
        <f t="shared" si="105"/>
        <v>0</v>
      </c>
    </row>
    <row r="3422" spans="1:24" ht="12.75" hidden="1" customHeight="1" x14ac:dyDescent="0.45">
      <c r="A3422">
        <v>91</v>
      </c>
      <c r="B3422" t="s">
        <v>114</v>
      </c>
      <c r="C3422" t="s">
        <v>186</v>
      </c>
      <c r="D3422" s="2" t="str">
        <f t="shared" si="104"/>
        <v>San Jose State1997</v>
      </c>
      <c r="F3422">
        <v>4</v>
      </c>
      <c r="G3422">
        <v>7</v>
      </c>
      <c r="H3422" s="2">
        <v>0</v>
      </c>
      <c r="I3422">
        <v>-2.1</v>
      </c>
      <c r="J3422">
        <v>-8.73</v>
      </c>
      <c r="K3422">
        <v>-10.83</v>
      </c>
      <c r="L3422" s="2">
        <f>_xlfn.RANK.EQ(I3422, INDEX(CFB!$I$2:$I$1048576, MATCH(W3422, CFB!$W$2:$W$1048576, 0)):INDEX(CFB!$I$2:$I$1048576, MATCH(W3422, CFB!$W$2:$W$1048576, 0) + COUNTIF(CFB!$W$2:$W$1048576, W3422) - 1), 0)</f>
        <v>75</v>
      </c>
      <c r="M3422" s="2">
        <f>_xlfn.RANK.EQ(J3422, INDEX(CFB!$J$2:$J$1048576, MATCH(W3422, CFB!$W$2:$W$1048576, 0)):INDEX(CFB!$J$2:$J$1048576, MATCH(W3422, CFB!$W$2:$W$1048576, 0) + COUNTIF(CFB!$W$2:$W$1048576, W3422) - 1))</f>
        <v>102</v>
      </c>
      <c r="N3422" s="2">
        <f>RANK(K3422, INDEX(CFB!$K$2:$K$1048576, MATCH(W3422, CFB!$W$2:$W$1048576, 0)):INDEX(CFB!$K$2:$K$1048576, MATCH(W3422, CFB!$W$2:$W$1048576, 0) + COUNTIF(CFB!$W$2:$W$1048576, W3422) - 1))</f>
        <v>91</v>
      </c>
      <c r="O3422">
        <v>32.43</v>
      </c>
      <c r="P3422">
        <v>27.25</v>
      </c>
      <c r="W3422">
        <v>1997</v>
      </c>
      <c r="X3422">
        <f t="shared" si="105"/>
        <v>0</v>
      </c>
    </row>
    <row r="3423" spans="1:24" ht="12.75" hidden="1" customHeight="1" x14ac:dyDescent="0.45">
      <c r="A3423">
        <v>92</v>
      </c>
      <c r="B3423" t="s">
        <v>175</v>
      </c>
      <c r="C3423" t="s">
        <v>184</v>
      </c>
      <c r="D3423" s="2" t="str">
        <f t="shared" si="104"/>
        <v>Idaho1997</v>
      </c>
      <c r="F3423">
        <v>5</v>
      </c>
      <c r="G3423">
        <v>6</v>
      </c>
      <c r="H3423" s="2">
        <v>0</v>
      </c>
      <c r="I3423">
        <v>-7.6</v>
      </c>
      <c r="J3423">
        <v>-3.29</v>
      </c>
      <c r="K3423">
        <v>-10.89</v>
      </c>
      <c r="L3423" s="2">
        <f>_xlfn.RANK.EQ(I3423, INDEX(CFB!$I$2:$I$1048576, MATCH(W3423, CFB!$W$2:$W$1048576, 0)):INDEX(CFB!$I$2:$I$1048576, MATCH(W3423, CFB!$W$2:$W$1048576, 0) + COUNTIF(CFB!$W$2:$W$1048576, W3423) - 1), 0)</f>
        <v>97</v>
      </c>
      <c r="M3423" s="2">
        <f>_xlfn.RANK.EQ(J3423, INDEX(CFB!$J$2:$J$1048576, MATCH(W3423, CFB!$W$2:$W$1048576, 0)):INDEX(CFB!$J$2:$J$1048576, MATCH(W3423, CFB!$W$2:$W$1048576, 0) + COUNTIF(CFB!$W$2:$W$1048576, W3423) - 1))</f>
        <v>78</v>
      </c>
      <c r="N3423" s="2">
        <f>RANK(K3423, INDEX(CFB!$K$2:$K$1048576, MATCH(W3423, CFB!$W$2:$W$1048576, 0)):INDEX(CFB!$K$2:$K$1048576, MATCH(W3423, CFB!$W$2:$W$1048576, 0) + COUNTIF(CFB!$W$2:$W$1048576, W3423) - 1))</f>
        <v>92</v>
      </c>
      <c r="O3423">
        <v>31.15</v>
      </c>
      <c r="P3423">
        <v>18.399999999999999</v>
      </c>
      <c r="W3423">
        <v>1997</v>
      </c>
      <c r="X3423">
        <f t="shared" si="105"/>
        <v>0</v>
      </c>
    </row>
    <row r="3424" spans="1:24" ht="12.75" hidden="1" customHeight="1" x14ac:dyDescent="0.45">
      <c r="A3424">
        <v>93</v>
      </c>
      <c r="B3424" t="s">
        <v>135</v>
      </c>
      <c r="C3424" t="s">
        <v>12</v>
      </c>
      <c r="D3424" s="2" t="str">
        <f t="shared" si="104"/>
        <v>UAB1997</v>
      </c>
      <c r="F3424">
        <v>5</v>
      </c>
      <c r="G3424">
        <v>6</v>
      </c>
      <c r="H3424" s="2">
        <v>0</v>
      </c>
      <c r="I3424">
        <v>-8.77</v>
      </c>
      <c r="J3424">
        <v>-2.71</v>
      </c>
      <c r="K3424">
        <v>-11.48</v>
      </c>
      <c r="L3424" s="2">
        <f>_xlfn.RANK.EQ(I3424, INDEX(CFB!$I$2:$I$1048576, MATCH(W3424, CFB!$W$2:$W$1048576, 0)):INDEX(CFB!$I$2:$I$1048576, MATCH(W3424, CFB!$W$2:$W$1048576, 0) + COUNTIF(CFB!$W$2:$W$1048576, W3424) - 1), 0)</f>
        <v>104</v>
      </c>
      <c r="M3424" s="2">
        <f>_xlfn.RANK.EQ(J3424, INDEX(CFB!$J$2:$J$1048576, MATCH(W3424, CFB!$W$2:$W$1048576, 0)):INDEX(CFB!$J$2:$J$1048576, MATCH(W3424, CFB!$W$2:$W$1048576, 0) + COUNTIF(CFB!$W$2:$W$1048576, W3424) - 1))</f>
        <v>75</v>
      </c>
      <c r="N3424" s="2">
        <f>RANK(K3424, INDEX(CFB!$K$2:$K$1048576, MATCH(W3424, CFB!$W$2:$W$1048576, 0)):INDEX(CFB!$K$2:$K$1048576, MATCH(W3424, CFB!$W$2:$W$1048576, 0) + COUNTIF(CFB!$W$2:$W$1048576, W3424) - 1))</f>
        <v>93</v>
      </c>
      <c r="O3424">
        <v>24.37</v>
      </c>
      <c r="P3424">
        <v>17.73</v>
      </c>
      <c r="W3424">
        <v>1997</v>
      </c>
      <c r="X3424">
        <f t="shared" si="105"/>
        <v>0</v>
      </c>
    </row>
    <row r="3425" spans="1:24" ht="12.75" hidden="1" customHeight="1" x14ac:dyDescent="0.45">
      <c r="A3425">
        <v>94</v>
      </c>
      <c r="B3425" t="s">
        <v>107</v>
      </c>
      <c r="C3425" t="s">
        <v>100</v>
      </c>
      <c r="D3425" s="2" t="str">
        <f t="shared" si="104"/>
        <v>Houston1997</v>
      </c>
      <c r="F3425">
        <v>3</v>
      </c>
      <c r="G3425">
        <v>8</v>
      </c>
      <c r="H3425" s="2">
        <v>0</v>
      </c>
      <c r="I3425">
        <v>-4.3</v>
      </c>
      <c r="J3425">
        <v>-7.22</v>
      </c>
      <c r="K3425">
        <v>-11.52</v>
      </c>
      <c r="L3425" s="2">
        <f>_xlfn.RANK.EQ(I3425, INDEX(CFB!$I$2:$I$1048576, MATCH(W3425, CFB!$W$2:$W$1048576, 0)):INDEX(CFB!$I$2:$I$1048576, MATCH(W3425, CFB!$W$2:$W$1048576, 0) + COUNTIF(CFB!$W$2:$W$1048576, W3425) - 1), 0)</f>
        <v>84</v>
      </c>
      <c r="M3425" s="2">
        <f>_xlfn.RANK.EQ(J3425, INDEX(CFB!$J$2:$J$1048576, MATCH(W3425, CFB!$W$2:$W$1048576, 0)):INDEX(CFB!$J$2:$J$1048576, MATCH(W3425, CFB!$W$2:$W$1048576, 0) + COUNTIF(CFB!$W$2:$W$1048576, W3425) - 1))</f>
        <v>97</v>
      </c>
      <c r="N3425" s="2">
        <f>RANK(K3425, INDEX(CFB!$K$2:$K$1048576, MATCH(W3425, CFB!$W$2:$W$1048576, 0)):INDEX(CFB!$K$2:$K$1048576, MATCH(W3425, CFB!$W$2:$W$1048576, 0) + COUNTIF(CFB!$W$2:$W$1048576, W3425) - 1))</f>
        <v>94</v>
      </c>
      <c r="O3425">
        <v>30.32</v>
      </c>
      <c r="P3425">
        <v>26.55</v>
      </c>
      <c r="W3425">
        <v>1997</v>
      </c>
      <c r="X3425">
        <f t="shared" si="105"/>
        <v>0</v>
      </c>
    </row>
    <row r="3426" spans="1:24" ht="12.75" hidden="1" customHeight="1" x14ac:dyDescent="0.45">
      <c r="A3426">
        <v>95</v>
      </c>
      <c r="B3426" t="s">
        <v>148</v>
      </c>
      <c r="C3426" t="s">
        <v>185</v>
      </c>
      <c r="D3426" s="2" t="str">
        <f t="shared" si="104"/>
        <v>UTEP1997</v>
      </c>
      <c r="F3426">
        <v>4</v>
      </c>
      <c r="G3426">
        <v>7</v>
      </c>
      <c r="H3426" s="2">
        <v>0</v>
      </c>
      <c r="I3426">
        <v>-11.82</v>
      </c>
      <c r="J3426">
        <v>-0.09</v>
      </c>
      <c r="K3426">
        <v>-11.91</v>
      </c>
      <c r="L3426" s="2">
        <f>_xlfn.RANK.EQ(I3426, INDEX(CFB!$I$2:$I$1048576, MATCH(W3426, CFB!$W$2:$W$1048576, 0)):INDEX(CFB!$I$2:$I$1048576, MATCH(W3426, CFB!$W$2:$W$1048576, 0) + COUNTIF(CFB!$W$2:$W$1048576, W3426) - 1), 0)</f>
        <v>111</v>
      </c>
      <c r="M3426" s="2">
        <f>_xlfn.RANK.EQ(J3426, INDEX(CFB!$J$2:$J$1048576, MATCH(W3426, CFB!$W$2:$W$1048576, 0)):INDEX(CFB!$J$2:$J$1048576, MATCH(W3426, CFB!$W$2:$W$1048576, 0) + COUNTIF(CFB!$W$2:$W$1048576, W3426) - 1))</f>
        <v>56</v>
      </c>
      <c r="N3426" s="2">
        <f>RANK(K3426, INDEX(CFB!$K$2:$K$1048576, MATCH(W3426, CFB!$W$2:$W$1048576, 0)):INDEX(CFB!$K$2:$K$1048576, MATCH(W3426, CFB!$W$2:$W$1048576, 0) + COUNTIF(CFB!$W$2:$W$1048576, W3426) - 1))</f>
        <v>95</v>
      </c>
      <c r="O3426">
        <v>22.66</v>
      </c>
      <c r="P3426">
        <v>20.05</v>
      </c>
      <c r="W3426">
        <v>1997</v>
      </c>
      <c r="X3426">
        <f t="shared" si="105"/>
        <v>0</v>
      </c>
    </row>
    <row r="3427" spans="1:24" ht="12.75" hidden="1" customHeight="1" x14ac:dyDescent="0.45">
      <c r="A3427">
        <v>96</v>
      </c>
      <c r="B3427" t="s">
        <v>40</v>
      </c>
      <c r="C3427" t="s">
        <v>182</v>
      </c>
      <c r="D3427" s="2" t="str">
        <f t="shared" si="104"/>
        <v>Iowa State1997</v>
      </c>
      <c r="F3427">
        <v>1</v>
      </c>
      <c r="G3427">
        <v>10</v>
      </c>
      <c r="H3427" s="2">
        <v>0</v>
      </c>
      <c r="I3427">
        <v>-1.96</v>
      </c>
      <c r="J3427">
        <v>-10.33</v>
      </c>
      <c r="K3427">
        <v>-12.28</v>
      </c>
      <c r="L3427" s="2">
        <f>_xlfn.RANK.EQ(I3427, INDEX(CFB!$I$2:$I$1048576, MATCH(W3427, CFB!$W$2:$W$1048576, 0)):INDEX(CFB!$I$2:$I$1048576, MATCH(W3427, CFB!$W$2:$W$1048576, 0) + COUNTIF(CFB!$W$2:$W$1048576, W3427) - 1), 0)</f>
        <v>73</v>
      </c>
      <c r="M3427" s="2">
        <f>_xlfn.RANK.EQ(J3427, INDEX(CFB!$J$2:$J$1048576, MATCH(W3427, CFB!$W$2:$W$1048576, 0)):INDEX(CFB!$J$2:$J$1048576, MATCH(W3427, CFB!$W$2:$W$1048576, 0) + COUNTIF(CFB!$W$2:$W$1048576, W3427) - 1))</f>
        <v>104</v>
      </c>
      <c r="N3427" s="2">
        <f>RANK(K3427, INDEX(CFB!$K$2:$K$1048576, MATCH(W3427, CFB!$W$2:$W$1048576, 0)):INDEX(CFB!$K$2:$K$1048576, MATCH(W3427, CFB!$W$2:$W$1048576, 0) + COUNTIF(CFB!$W$2:$W$1048576, W3427) - 1))</f>
        <v>96</v>
      </c>
      <c r="O3427">
        <v>33.99</v>
      </c>
      <c r="P3427">
        <v>31.24</v>
      </c>
      <c r="W3427">
        <v>1997</v>
      </c>
      <c r="X3427">
        <f t="shared" si="105"/>
        <v>0</v>
      </c>
    </row>
    <row r="3428" spans="1:24" ht="12.75" hidden="1" customHeight="1" x14ac:dyDescent="0.45">
      <c r="A3428">
        <v>97</v>
      </c>
      <c r="B3428" t="s">
        <v>48</v>
      </c>
      <c r="C3428" t="s">
        <v>12</v>
      </c>
      <c r="D3428" s="2" t="str">
        <f t="shared" si="104"/>
        <v>Army1997</v>
      </c>
      <c r="F3428">
        <v>4</v>
      </c>
      <c r="G3428">
        <v>7</v>
      </c>
      <c r="H3428" s="2">
        <v>0</v>
      </c>
      <c r="I3428">
        <v>-7.42</v>
      </c>
      <c r="J3428">
        <v>-5.0999999999999996</v>
      </c>
      <c r="K3428">
        <v>-12.52</v>
      </c>
      <c r="L3428" s="2">
        <f>_xlfn.RANK.EQ(I3428, INDEX(CFB!$I$2:$I$1048576, MATCH(W3428, CFB!$W$2:$W$1048576, 0)):INDEX(CFB!$I$2:$I$1048576, MATCH(W3428, CFB!$W$2:$W$1048576, 0) + COUNTIF(CFB!$W$2:$W$1048576, W3428) - 1), 0)</f>
        <v>96</v>
      </c>
      <c r="M3428" s="2">
        <f>_xlfn.RANK.EQ(J3428, INDEX(CFB!$J$2:$J$1048576, MATCH(W3428, CFB!$W$2:$W$1048576, 0)):INDEX(CFB!$J$2:$J$1048576, MATCH(W3428, CFB!$W$2:$W$1048576, 0) + COUNTIF(CFB!$W$2:$W$1048576, W3428) - 1))</f>
        <v>87</v>
      </c>
      <c r="N3428" s="2">
        <f>RANK(K3428, INDEX(CFB!$K$2:$K$1048576, MATCH(W3428, CFB!$W$2:$W$1048576, 0)):INDEX(CFB!$K$2:$K$1048576, MATCH(W3428, CFB!$W$2:$W$1048576, 0) + COUNTIF(CFB!$W$2:$W$1048576, W3428) - 1))</f>
        <v>97</v>
      </c>
      <c r="O3428">
        <v>26.24</v>
      </c>
      <c r="P3428">
        <v>20.41</v>
      </c>
      <c r="W3428">
        <v>1997</v>
      </c>
      <c r="X3428">
        <f t="shared" si="105"/>
        <v>0</v>
      </c>
    </row>
    <row r="3429" spans="1:24" ht="12.75" hidden="1" customHeight="1" x14ac:dyDescent="0.45">
      <c r="A3429">
        <v>98</v>
      </c>
      <c r="B3429" t="s">
        <v>147</v>
      </c>
      <c r="C3429" t="s">
        <v>185</v>
      </c>
      <c r="D3429" s="2" t="str">
        <f t="shared" si="104"/>
        <v>Tulsa1997</v>
      </c>
      <c r="F3429">
        <v>2</v>
      </c>
      <c r="G3429">
        <v>9</v>
      </c>
      <c r="H3429" s="2">
        <v>0</v>
      </c>
      <c r="I3429">
        <v>-0.01</v>
      </c>
      <c r="J3429">
        <v>-12.67</v>
      </c>
      <c r="K3429">
        <v>-12.69</v>
      </c>
      <c r="L3429" s="2">
        <f>_xlfn.RANK.EQ(I3429, INDEX(CFB!$I$2:$I$1048576, MATCH(W3429, CFB!$W$2:$W$1048576, 0)):INDEX(CFB!$I$2:$I$1048576, MATCH(W3429, CFB!$W$2:$W$1048576, 0) + COUNTIF(CFB!$W$2:$W$1048576, W3429) - 1), 0)</f>
        <v>63</v>
      </c>
      <c r="M3429" s="2">
        <f>_xlfn.RANK.EQ(J3429, INDEX(CFB!$J$2:$J$1048576, MATCH(W3429, CFB!$W$2:$W$1048576, 0)):INDEX(CFB!$J$2:$J$1048576, MATCH(W3429, CFB!$W$2:$W$1048576, 0) + COUNTIF(CFB!$W$2:$W$1048576, W3429) - 1))</f>
        <v>106</v>
      </c>
      <c r="N3429" s="2">
        <f>RANK(K3429, INDEX(CFB!$K$2:$K$1048576, MATCH(W3429, CFB!$W$2:$W$1048576, 0)):INDEX(CFB!$K$2:$K$1048576, MATCH(W3429, CFB!$W$2:$W$1048576, 0) + COUNTIF(CFB!$W$2:$W$1048576, W3429) - 1))</f>
        <v>98</v>
      </c>
      <c r="O3429">
        <v>34.909999999999997</v>
      </c>
      <c r="P3429">
        <v>29.3</v>
      </c>
      <c r="W3429">
        <v>1997</v>
      </c>
      <c r="X3429">
        <f t="shared" si="105"/>
        <v>0</v>
      </c>
    </row>
    <row r="3430" spans="1:24" ht="12.75" hidden="1" customHeight="1" x14ac:dyDescent="0.45">
      <c r="A3430">
        <v>99</v>
      </c>
      <c r="B3430" t="s">
        <v>30</v>
      </c>
      <c r="C3430" t="s">
        <v>184</v>
      </c>
      <c r="D3430" s="2" t="str">
        <f t="shared" si="104"/>
        <v>Boise State1997</v>
      </c>
      <c r="F3430">
        <v>4</v>
      </c>
      <c r="G3430">
        <v>7</v>
      </c>
      <c r="H3430" s="2">
        <v>0</v>
      </c>
      <c r="I3430">
        <v>-5.68</v>
      </c>
      <c r="J3430">
        <v>-7.11</v>
      </c>
      <c r="K3430">
        <v>-12.8</v>
      </c>
      <c r="L3430" s="2">
        <f>_xlfn.RANK.EQ(I3430, INDEX(CFB!$I$2:$I$1048576, MATCH(W3430, CFB!$W$2:$W$1048576, 0)):INDEX(CFB!$I$2:$I$1048576, MATCH(W3430, CFB!$W$2:$W$1048576, 0) + COUNTIF(CFB!$W$2:$W$1048576, W3430) - 1), 0)</f>
        <v>88</v>
      </c>
      <c r="M3430" s="2">
        <f>_xlfn.RANK.EQ(J3430, INDEX(CFB!$J$2:$J$1048576, MATCH(W3430, CFB!$W$2:$W$1048576, 0)):INDEX(CFB!$J$2:$J$1048576, MATCH(W3430, CFB!$W$2:$W$1048576, 0) + COUNTIF(CFB!$W$2:$W$1048576, W3430) - 1))</f>
        <v>96</v>
      </c>
      <c r="N3430" s="2">
        <f>RANK(K3430, INDEX(CFB!$K$2:$K$1048576, MATCH(W3430, CFB!$W$2:$W$1048576, 0)):INDEX(CFB!$K$2:$K$1048576, MATCH(W3430, CFB!$W$2:$W$1048576, 0) + COUNTIF(CFB!$W$2:$W$1048576, W3430) - 1))</f>
        <v>99</v>
      </c>
      <c r="O3430">
        <v>29.51</v>
      </c>
      <c r="P3430">
        <v>24.07</v>
      </c>
      <c r="W3430">
        <v>1997</v>
      </c>
      <c r="X3430">
        <f t="shared" si="105"/>
        <v>0</v>
      </c>
    </row>
    <row r="3431" spans="1:24" ht="12.75" hidden="1" customHeight="1" x14ac:dyDescent="0.45">
      <c r="A3431">
        <v>100</v>
      </c>
      <c r="B3431" t="s">
        <v>144</v>
      </c>
      <c r="C3431" t="s">
        <v>179</v>
      </c>
      <c r="D3431" s="2" t="str">
        <f t="shared" si="104"/>
        <v>Temple1997</v>
      </c>
      <c r="F3431">
        <v>3</v>
      </c>
      <c r="G3431">
        <v>8</v>
      </c>
      <c r="H3431" s="2">
        <v>0</v>
      </c>
      <c r="I3431">
        <v>-7.9</v>
      </c>
      <c r="J3431">
        <v>-5.0199999999999996</v>
      </c>
      <c r="K3431">
        <v>-12.92</v>
      </c>
      <c r="L3431" s="2">
        <f>_xlfn.RANK.EQ(I3431, INDEX(CFB!$I$2:$I$1048576, MATCH(W3431, CFB!$W$2:$W$1048576, 0)):INDEX(CFB!$I$2:$I$1048576, MATCH(W3431, CFB!$W$2:$W$1048576, 0) + COUNTIF(CFB!$W$2:$W$1048576, W3431) - 1), 0)</f>
        <v>100</v>
      </c>
      <c r="M3431" s="2">
        <f>_xlfn.RANK.EQ(J3431, INDEX(CFB!$J$2:$J$1048576, MATCH(W3431, CFB!$W$2:$W$1048576, 0)):INDEX(CFB!$J$2:$J$1048576, MATCH(W3431, CFB!$W$2:$W$1048576, 0) + COUNTIF(CFB!$W$2:$W$1048576, W3431) - 1))</f>
        <v>86</v>
      </c>
      <c r="N3431" s="2">
        <f>RANK(K3431, INDEX(CFB!$K$2:$K$1048576, MATCH(W3431, CFB!$W$2:$W$1048576, 0)):INDEX(CFB!$K$2:$K$1048576, MATCH(W3431, CFB!$W$2:$W$1048576, 0) + COUNTIF(CFB!$W$2:$W$1048576, W3431) - 1))</f>
        <v>100</v>
      </c>
      <c r="O3431">
        <v>27.09</v>
      </c>
      <c r="P3431">
        <v>24.43</v>
      </c>
      <c r="W3431">
        <v>1997</v>
      </c>
      <c r="X3431">
        <f t="shared" si="105"/>
        <v>0</v>
      </c>
    </row>
    <row r="3432" spans="1:24" ht="12.75" hidden="1" customHeight="1" x14ac:dyDescent="0.45">
      <c r="A3432">
        <v>101</v>
      </c>
      <c r="B3432" t="s">
        <v>43</v>
      </c>
      <c r="C3432" t="s">
        <v>10</v>
      </c>
      <c r="D3432" s="2" t="str">
        <f t="shared" si="104"/>
        <v>Illinois1997</v>
      </c>
      <c r="F3432">
        <v>0</v>
      </c>
      <c r="G3432">
        <v>11</v>
      </c>
      <c r="H3432" s="2">
        <v>0</v>
      </c>
      <c r="I3432">
        <v>-10.34</v>
      </c>
      <c r="J3432">
        <v>-2.63</v>
      </c>
      <c r="K3432">
        <v>-12.97</v>
      </c>
      <c r="L3432" s="2">
        <f>_xlfn.RANK.EQ(I3432, INDEX(CFB!$I$2:$I$1048576, MATCH(W3432, CFB!$W$2:$W$1048576, 0)):INDEX(CFB!$I$2:$I$1048576, MATCH(W3432, CFB!$W$2:$W$1048576, 0) + COUNTIF(CFB!$W$2:$W$1048576, W3432) - 1), 0)</f>
        <v>110</v>
      </c>
      <c r="M3432" s="2">
        <f>_xlfn.RANK.EQ(J3432, INDEX(CFB!$J$2:$J$1048576, MATCH(W3432, CFB!$W$2:$W$1048576, 0)):INDEX(CFB!$J$2:$J$1048576, MATCH(W3432, CFB!$W$2:$W$1048576, 0) + COUNTIF(CFB!$W$2:$W$1048576, W3432) - 1))</f>
        <v>73</v>
      </c>
      <c r="N3432" s="2">
        <f>RANK(K3432, INDEX(CFB!$K$2:$K$1048576, MATCH(W3432, CFB!$W$2:$W$1048576, 0)):INDEX(CFB!$K$2:$K$1048576, MATCH(W3432, CFB!$W$2:$W$1048576, 0) + COUNTIF(CFB!$W$2:$W$1048576, W3432) - 1))</f>
        <v>101</v>
      </c>
      <c r="O3432">
        <v>24.58</v>
      </c>
      <c r="P3432">
        <v>19.190000000000001</v>
      </c>
      <c r="W3432">
        <v>1997</v>
      </c>
      <c r="X3432">
        <f t="shared" si="105"/>
        <v>0</v>
      </c>
    </row>
    <row r="3433" spans="1:24" ht="12.75" hidden="1" customHeight="1" x14ac:dyDescent="0.45">
      <c r="A3433">
        <v>102</v>
      </c>
      <c r="B3433" t="s">
        <v>127</v>
      </c>
      <c r="C3433" t="s">
        <v>162</v>
      </c>
      <c r="D3433" s="2" t="str">
        <f t="shared" si="104"/>
        <v>Akron1997</v>
      </c>
      <c r="F3433">
        <v>2</v>
      </c>
      <c r="G3433">
        <v>9</v>
      </c>
      <c r="H3433" s="2">
        <v>0</v>
      </c>
      <c r="I3433">
        <v>-7.19</v>
      </c>
      <c r="J3433">
        <v>-5.92</v>
      </c>
      <c r="K3433">
        <v>-13.11</v>
      </c>
      <c r="L3433" s="2">
        <f>_xlfn.RANK.EQ(I3433, INDEX(CFB!$I$2:$I$1048576, MATCH(W3433, CFB!$W$2:$W$1048576, 0)):INDEX(CFB!$I$2:$I$1048576, MATCH(W3433, CFB!$W$2:$W$1048576, 0) + COUNTIF(CFB!$W$2:$W$1048576, W3433) - 1), 0)</f>
        <v>94</v>
      </c>
      <c r="M3433" s="2">
        <f>_xlfn.RANK.EQ(J3433, INDEX(CFB!$J$2:$J$1048576, MATCH(W3433, CFB!$W$2:$W$1048576, 0)):INDEX(CFB!$J$2:$J$1048576, MATCH(W3433, CFB!$W$2:$W$1048576, 0) + COUNTIF(CFB!$W$2:$W$1048576, W3433) - 1))</f>
        <v>93</v>
      </c>
      <c r="N3433" s="2">
        <f>RANK(K3433, INDEX(CFB!$K$2:$K$1048576, MATCH(W3433, CFB!$W$2:$W$1048576, 0)):INDEX(CFB!$K$2:$K$1048576, MATCH(W3433, CFB!$W$2:$W$1048576, 0) + COUNTIF(CFB!$W$2:$W$1048576, W3433) - 1))</f>
        <v>102</v>
      </c>
      <c r="O3433">
        <v>27.78</v>
      </c>
      <c r="P3433">
        <v>28.03</v>
      </c>
      <c r="W3433">
        <v>1997</v>
      </c>
      <c r="X3433">
        <f t="shared" si="105"/>
        <v>0</v>
      </c>
    </row>
    <row r="3434" spans="1:24" ht="12.75" hidden="1" customHeight="1" x14ac:dyDescent="0.45">
      <c r="A3434">
        <v>103</v>
      </c>
      <c r="B3434" t="s">
        <v>113</v>
      </c>
      <c r="C3434" t="s">
        <v>184</v>
      </c>
      <c r="D3434" s="2" t="str">
        <f t="shared" si="104"/>
        <v>North Texas1997</v>
      </c>
      <c r="F3434">
        <v>4</v>
      </c>
      <c r="G3434">
        <v>7</v>
      </c>
      <c r="H3434" s="2">
        <v>0</v>
      </c>
      <c r="I3434">
        <v>-5.6</v>
      </c>
      <c r="J3434">
        <v>-8.09</v>
      </c>
      <c r="K3434">
        <v>-13.68</v>
      </c>
      <c r="L3434" s="2">
        <f>_xlfn.RANK.EQ(I3434, INDEX(CFB!$I$2:$I$1048576, MATCH(W3434, CFB!$W$2:$W$1048576, 0)):INDEX(CFB!$I$2:$I$1048576, MATCH(W3434, CFB!$W$2:$W$1048576, 0) + COUNTIF(CFB!$W$2:$W$1048576, W3434) - 1), 0)</f>
        <v>87</v>
      </c>
      <c r="M3434" s="2">
        <f>_xlfn.RANK.EQ(J3434, INDEX(CFB!$J$2:$J$1048576, MATCH(W3434, CFB!$W$2:$W$1048576, 0)):INDEX(CFB!$J$2:$J$1048576, MATCH(W3434, CFB!$W$2:$W$1048576, 0) + COUNTIF(CFB!$W$2:$W$1048576, W3434) - 1))</f>
        <v>99</v>
      </c>
      <c r="N3434" s="2">
        <f>RANK(K3434, INDEX(CFB!$K$2:$K$1048576, MATCH(W3434, CFB!$W$2:$W$1048576, 0)):INDEX(CFB!$K$2:$K$1048576, MATCH(W3434, CFB!$W$2:$W$1048576, 0) + COUNTIF(CFB!$W$2:$W$1048576, W3434) - 1))</f>
        <v>103</v>
      </c>
      <c r="O3434">
        <v>29.61</v>
      </c>
      <c r="P3434">
        <v>23.95</v>
      </c>
      <c r="W3434">
        <v>1997</v>
      </c>
      <c r="X3434">
        <f t="shared" si="105"/>
        <v>0</v>
      </c>
    </row>
    <row r="3435" spans="1:24" ht="12.75" hidden="1" customHeight="1" x14ac:dyDescent="0.45">
      <c r="A3435">
        <v>104</v>
      </c>
      <c r="B3435" t="s">
        <v>25</v>
      </c>
      <c r="C3435" t="s">
        <v>100</v>
      </c>
      <c r="D3435" s="2" t="str">
        <f t="shared" si="104"/>
        <v>Louisville1997</v>
      </c>
      <c r="F3435">
        <v>1</v>
      </c>
      <c r="G3435">
        <v>10</v>
      </c>
      <c r="H3435" s="2">
        <v>0</v>
      </c>
      <c r="I3435">
        <v>-1.64</v>
      </c>
      <c r="J3435">
        <v>-13.25</v>
      </c>
      <c r="K3435">
        <v>-14.89</v>
      </c>
      <c r="L3435" s="2">
        <f>_xlfn.RANK.EQ(I3435, INDEX(CFB!$I$2:$I$1048576, MATCH(W3435, CFB!$W$2:$W$1048576, 0)):INDEX(CFB!$I$2:$I$1048576, MATCH(W3435, CFB!$W$2:$W$1048576, 0) + COUNTIF(CFB!$W$2:$W$1048576, W3435) - 1), 0)</f>
        <v>72</v>
      </c>
      <c r="M3435" s="2">
        <f>_xlfn.RANK.EQ(J3435, INDEX(CFB!$J$2:$J$1048576, MATCH(W3435, CFB!$W$2:$W$1048576, 0)):INDEX(CFB!$J$2:$J$1048576, MATCH(W3435, CFB!$W$2:$W$1048576, 0) + COUNTIF(CFB!$W$2:$W$1048576, W3435) - 1))</f>
        <v>109</v>
      </c>
      <c r="N3435" s="2">
        <f>RANK(K3435, INDEX(CFB!$K$2:$K$1048576, MATCH(W3435, CFB!$W$2:$W$1048576, 0)):INDEX(CFB!$K$2:$K$1048576, MATCH(W3435, CFB!$W$2:$W$1048576, 0) + COUNTIF(CFB!$W$2:$W$1048576, W3435) - 1))</f>
        <v>104</v>
      </c>
      <c r="O3435">
        <v>32.21</v>
      </c>
      <c r="P3435">
        <v>28.45</v>
      </c>
      <c r="W3435">
        <v>1997</v>
      </c>
      <c r="X3435">
        <f t="shared" si="105"/>
        <v>0</v>
      </c>
    </row>
    <row r="3436" spans="1:24" ht="12.75" hidden="1" customHeight="1" x14ac:dyDescent="0.45">
      <c r="A3436">
        <v>105</v>
      </c>
      <c r="B3436" t="s">
        <v>61</v>
      </c>
      <c r="C3436" t="s">
        <v>185</v>
      </c>
      <c r="D3436" s="2" t="str">
        <f t="shared" si="104"/>
        <v>Texas Christian1997</v>
      </c>
      <c r="F3436">
        <v>1</v>
      </c>
      <c r="G3436">
        <v>10</v>
      </c>
      <c r="H3436" s="2">
        <v>0</v>
      </c>
      <c r="I3436">
        <v>-7.87</v>
      </c>
      <c r="J3436">
        <v>-8.17</v>
      </c>
      <c r="K3436">
        <v>-16.04</v>
      </c>
      <c r="L3436" s="2">
        <f>_xlfn.RANK.EQ(I3436, INDEX(CFB!$I$2:$I$1048576, MATCH(W3436, CFB!$W$2:$W$1048576, 0)):INDEX(CFB!$I$2:$I$1048576, MATCH(W3436, CFB!$W$2:$W$1048576, 0) + COUNTIF(CFB!$W$2:$W$1048576, W3436) - 1), 0)</f>
        <v>99</v>
      </c>
      <c r="M3436" s="2">
        <f>_xlfn.RANK.EQ(J3436, INDEX(CFB!$J$2:$J$1048576, MATCH(W3436, CFB!$W$2:$W$1048576, 0)):INDEX(CFB!$J$2:$J$1048576, MATCH(W3436, CFB!$W$2:$W$1048576, 0) + COUNTIF(CFB!$W$2:$W$1048576, W3436) - 1))</f>
        <v>100</v>
      </c>
      <c r="N3436" s="2">
        <f>RANK(K3436, INDEX(CFB!$K$2:$K$1048576, MATCH(W3436, CFB!$W$2:$W$1048576, 0)):INDEX(CFB!$K$2:$K$1048576, MATCH(W3436, CFB!$W$2:$W$1048576, 0) + COUNTIF(CFB!$W$2:$W$1048576, W3436) - 1))</f>
        <v>105</v>
      </c>
      <c r="O3436">
        <v>26.27</v>
      </c>
      <c r="P3436">
        <v>22.86</v>
      </c>
      <c r="W3436">
        <v>1997</v>
      </c>
      <c r="X3436">
        <f t="shared" si="105"/>
        <v>0</v>
      </c>
    </row>
    <row r="3437" spans="1:24" ht="12.75" hidden="1" customHeight="1" x14ac:dyDescent="0.45">
      <c r="A3437">
        <v>106</v>
      </c>
      <c r="B3437" t="s">
        <v>153</v>
      </c>
      <c r="C3437" t="s">
        <v>162</v>
      </c>
      <c r="D3437" s="2" t="str">
        <f t="shared" si="104"/>
        <v>Kent State1997</v>
      </c>
      <c r="F3437">
        <v>3</v>
      </c>
      <c r="G3437">
        <v>8</v>
      </c>
      <c r="H3437" s="2">
        <v>0</v>
      </c>
      <c r="I3437">
        <v>3.38</v>
      </c>
      <c r="J3437">
        <v>-19.53</v>
      </c>
      <c r="K3437">
        <v>-16.149999999999999</v>
      </c>
      <c r="L3437" s="2">
        <f>_xlfn.RANK.EQ(I3437, INDEX(CFB!$I$2:$I$1048576, MATCH(W3437, CFB!$W$2:$W$1048576, 0)):INDEX(CFB!$I$2:$I$1048576, MATCH(W3437, CFB!$W$2:$W$1048576, 0) + COUNTIF(CFB!$W$2:$W$1048576, W3437) - 1), 0)</f>
        <v>33</v>
      </c>
      <c r="M3437" s="2">
        <f>_xlfn.RANK.EQ(J3437, INDEX(CFB!$J$2:$J$1048576, MATCH(W3437, CFB!$W$2:$W$1048576, 0)):INDEX(CFB!$J$2:$J$1048576, MATCH(W3437, CFB!$W$2:$W$1048576, 0) + COUNTIF(CFB!$W$2:$W$1048576, W3437) - 1))</f>
        <v>112</v>
      </c>
      <c r="N3437" s="2">
        <f>RANK(K3437, INDEX(CFB!$K$2:$K$1048576, MATCH(W3437, CFB!$W$2:$W$1048576, 0)):INDEX(CFB!$K$2:$K$1048576, MATCH(W3437, CFB!$W$2:$W$1048576, 0) + COUNTIF(CFB!$W$2:$W$1048576, W3437) - 1))</f>
        <v>106</v>
      </c>
      <c r="O3437">
        <v>35.92</v>
      </c>
      <c r="P3437">
        <v>35.68</v>
      </c>
      <c r="W3437">
        <v>1997</v>
      </c>
      <c r="X3437">
        <f t="shared" si="105"/>
        <v>0</v>
      </c>
    </row>
    <row r="3438" spans="1:24" ht="12.75" hidden="1" customHeight="1" x14ac:dyDescent="0.45">
      <c r="A3438">
        <v>107</v>
      </c>
      <c r="B3438" t="s">
        <v>139</v>
      </c>
      <c r="C3438" t="s">
        <v>161</v>
      </c>
      <c r="D3438" s="2" t="str">
        <f t="shared" si="104"/>
        <v>Central Michigan1997</v>
      </c>
      <c r="F3438">
        <v>2</v>
      </c>
      <c r="G3438">
        <v>9</v>
      </c>
      <c r="H3438" s="2">
        <v>0</v>
      </c>
      <c r="I3438">
        <v>-3.11</v>
      </c>
      <c r="J3438">
        <v>-13.18</v>
      </c>
      <c r="K3438">
        <v>-16.29</v>
      </c>
      <c r="L3438" s="2">
        <f>_xlfn.RANK.EQ(I3438, INDEX(CFB!$I$2:$I$1048576, MATCH(W3438, CFB!$W$2:$W$1048576, 0)):INDEX(CFB!$I$2:$I$1048576, MATCH(W3438, CFB!$W$2:$W$1048576, 0) + COUNTIF(CFB!$W$2:$W$1048576, W3438) - 1), 0)</f>
        <v>80</v>
      </c>
      <c r="M3438" s="2">
        <f>_xlfn.RANK.EQ(J3438, INDEX(CFB!$J$2:$J$1048576, MATCH(W3438, CFB!$W$2:$W$1048576, 0)):INDEX(CFB!$J$2:$J$1048576, MATCH(W3438, CFB!$W$2:$W$1048576, 0) + COUNTIF(CFB!$W$2:$W$1048576, W3438) - 1))</f>
        <v>108</v>
      </c>
      <c r="N3438" s="2">
        <f>RANK(K3438, INDEX(CFB!$K$2:$K$1048576, MATCH(W3438, CFB!$W$2:$W$1048576, 0)):INDEX(CFB!$K$2:$K$1048576, MATCH(W3438, CFB!$W$2:$W$1048576, 0) + COUNTIF(CFB!$W$2:$W$1048576, W3438) - 1))</f>
        <v>107</v>
      </c>
      <c r="O3438">
        <v>30.81</v>
      </c>
      <c r="P3438">
        <v>35.36</v>
      </c>
      <c r="W3438">
        <v>1997</v>
      </c>
      <c r="X3438">
        <f t="shared" si="105"/>
        <v>0</v>
      </c>
    </row>
    <row r="3439" spans="1:24" ht="12.75" hidden="1" customHeight="1" x14ac:dyDescent="0.45">
      <c r="A3439">
        <v>108</v>
      </c>
      <c r="B3439" t="s">
        <v>87</v>
      </c>
      <c r="C3439" t="s">
        <v>161</v>
      </c>
      <c r="D3439" s="2" t="str">
        <f t="shared" si="104"/>
        <v>Northern Illinois1997</v>
      </c>
      <c r="F3439">
        <v>0</v>
      </c>
      <c r="G3439">
        <v>11</v>
      </c>
      <c r="H3439" s="2">
        <v>0</v>
      </c>
      <c r="I3439">
        <v>-12.7</v>
      </c>
      <c r="J3439">
        <v>-6.67</v>
      </c>
      <c r="K3439">
        <v>-19.37</v>
      </c>
      <c r="L3439" s="2">
        <f>_xlfn.RANK.EQ(I3439, INDEX(CFB!$I$2:$I$1048576, MATCH(W3439, CFB!$W$2:$W$1048576, 0)):INDEX(CFB!$I$2:$I$1048576, MATCH(W3439, CFB!$W$2:$W$1048576, 0) + COUNTIF(CFB!$W$2:$W$1048576, W3439) - 1), 0)</f>
        <v>112</v>
      </c>
      <c r="M3439" s="2">
        <f>_xlfn.RANK.EQ(J3439, INDEX(CFB!$J$2:$J$1048576, MATCH(W3439, CFB!$W$2:$W$1048576, 0)):INDEX(CFB!$J$2:$J$1048576, MATCH(W3439, CFB!$W$2:$W$1048576, 0) + COUNTIF(CFB!$W$2:$W$1048576, W3439) - 1))</f>
        <v>95</v>
      </c>
      <c r="N3439" s="2">
        <f>RANK(K3439, INDEX(CFB!$K$2:$K$1048576, MATCH(W3439, CFB!$W$2:$W$1048576, 0)):INDEX(CFB!$K$2:$K$1048576, MATCH(W3439, CFB!$W$2:$W$1048576, 0) + COUNTIF(CFB!$W$2:$W$1048576, W3439) - 1))</f>
        <v>108</v>
      </c>
      <c r="O3439">
        <v>21.11</v>
      </c>
      <c r="P3439">
        <v>26.54</v>
      </c>
      <c r="W3439">
        <v>1997</v>
      </c>
      <c r="X3439">
        <f t="shared" si="105"/>
        <v>0</v>
      </c>
    </row>
    <row r="3440" spans="1:24" ht="12.75" hidden="1" customHeight="1" x14ac:dyDescent="0.45">
      <c r="A3440">
        <v>109</v>
      </c>
      <c r="B3440" t="s">
        <v>77</v>
      </c>
      <c r="C3440" t="s">
        <v>12</v>
      </c>
      <c r="D3440" s="2" t="str">
        <f t="shared" si="104"/>
        <v>Louisiana1997</v>
      </c>
      <c r="F3440">
        <v>1</v>
      </c>
      <c r="G3440">
        <v>10</v>
      </c>
      <c r="H3440" s="2">
        <v>0</v>
      </c>
      <c r="I3440">
        <v>-9.43</v>
      </c>
      <c r="J3440">
        <v>-11.93</v>
      </c>
      <c r="K3440">
        <v>-21.36</v>
      </c>
      <c r="L3440" s="2">
        <f>_xlfn.RANK.EQ(I3440, INDEX(CFB!$I$2:$I$1048576, MATCH(W3440, CFB!$W$2:$W$1048576, 0)):INDEX(CFB!$I$2:$I$1048576, MATCH(W3440, CFB!$W$2:$W$1048576, 0) + COUNTIF(CFB!$W$2:$W$1048576, W3440) - 1), 0)</f>
        <v>106</v>
      </c>
      <c r="M3440" s="2">
        <f>_xlfn.RANK.EQ(J3440, INDEX(CFB!$J$2:$J$1048576, MATCH(W3440, CFB!$W$2:$W$1048576, 0)):INDEX(CFB!$J$2:$J$1048576, MATCH(W3440, CFB!$W$2:$W$1048576, 0) + COUNTIF(CFB!$W$2:$W$1048576, W3440) - 1))</f>
        <v>105</v>
      </c>
      <c r="N3440" s="2">
        <f>RANK(K3440, INDEX(CFB!$K$2:$K$1048576, MATCH(W3440, CFB!$W$2:$W$1048576, 0)):INDEX(CFB!$K$2:$K$1048576, MATCH(W3440, CFB!$W$2:$W$1048576, 0) + COUNTIF(CFB!$W$2:$W$1048576, W3440) - 1))</f>
        <v>109</v>
      </c>
      <c r="O3440">
        <v>24.71</v>
      </c>
      <c r="P3440">
        <v>41.88</v>
      </c>
      <c r="W3440">
        <v>1997</v>
      </c>
      <c r="X3440">
        <f t="shared" si="105"/>
        <v>0</v>
      </c>
    </row>
    <row r="3441" spans="1:24" ht="12.75" hidden="1" customHeight="1" x14ac:dyDescent="0.45">
      <c r="A3441">
        <v>110</v>
      </c>
      <c r="B3441" t="s">
        <v>149</v>
      </c>
      <c r="C3441" t="s">
        <v>184</v>
      </c>
      <c r="D3441" s="2" t="str">
        <f t="shared" si="104"/>
        <v>New Mexico State1997</v>
      </c>
      <c r="F3441">
        <v>2</v>
      </c>
      <c r="G3441">
        <v>9</v>
      </c>
      <c r="H3441" s="2">
        <v>0</v>
      </c>
      <c r="I3441">
        <v>-8.7200000000000006</v>
      </c>
      <c r="J3441">
        <v>-13.28</v>
      </c>
      <c r="K3441">
        <v>-22.01</v>
      </c>
      <c r="L3441" s="2">
        <f>_xlfn.RANK.EQ(I3441, INDEX(CFB!$I$2:$I$1048576, MATCH(W3441, CFB!$W$2:$W$1048576, 0)):INDEX(CFB!$I$2:$I$1048576, MATCH(W3441, CFB!$W$2:$W$1048576, 0) + COUNTIF(CFB!$W$2:$W$1048576, W3441) - 1), 0)</f>
        <v>103</v>
      </c>
      <c r="M3441" s="2">
        <f>_xlfn.RANK.EQ(J3441, INDEX(CFB!$J$2:$J$1048576, MATCH(W3441, CFB!$W$2:$W$1048576, 0)):INDEX(CFB!$J$2:$J$1048576, MATCH(W3441, CFB!$W$2:$W$1048576, 0) + COUNTIF(CFB!$W$2:$W$1048576, W3441) - 1))</f>
        <v>110</v>
      </c>
      <c r="N3441" s="2">
        <f>RANK(K3441, INDEX(CFB!$K$2:$K$1048576, MATCH(W3441, CFB!$W$2:$W$1048576, 0)):INDEX(CFB!$K$2:$K$1048576, MATCH(W3441, CFB!$W$2:$W$1048576, 0) + COUNTIF(CFB!$W$2:$W$1048576, W3441) - 1))</f>
        <v>110</v>
      </c>
      <c r="O3441">
        <v>25.32</v>
      </c>
      <c r="P3441">
        <v>30.27</v>
      </c>
      <c r="W3441">
        <v>1997</v>
      </c>
      <c r="X3441">
        <f t="shared" si="105"/>
        <v>0</v>
      </c>
    </row>
    <row r="3442" spans="1:24" ht="12.75" hidden="1" customHeight="1" x14ac:dyDescent="0.45">
      <c r="A3442">
        <v>111</v>
      </c>
      <c r="B3442" t="s">
        <v>56</v>
      </c>
      <c r="C3442" t="s">
        <v>179</v>
      </c>
      <c r="D3442" s="2" t="str">
        <f t="shared" si="104"/>
        <v>Rutgers1997</v>
      </c>
      <c r="F3442">
        <v>0</v>
      </c>
      <c r="G3442">
        <v>11</v>
      </c>
      <c r="H3442" s="2">
        <v>0</v>
      </c>
      <c r="I3442">
        <v>-8.56</v>
      </c>
      <c r="J3442">
        <v>-13.5</v>
      </c>
      <c r="K3442">
        <v>-22.06</v>
      </c>
      <c r="L3442" s="2">
        <f>_xlfn.RANK.EQ(I3442, INDEX(CFB!$I$2:$I$1048576, MATCH(W3442, CFB!$W$2:$W$1048576, 0)):INDEX(CFB!$I$2:$I$1048576, MATCH(W3442, CFB!$W$2:$W$1048576, 0) + COUNTIF(CFB!$W$2:$W$1048576, W3442) - 1), 0)</f>
        <v>102</v>
      </c>
      <c r="M3442" s="2">
        <f>_xlfn.RANK.EQ(J3442, INDEX(CFB!$J$2:$J$1048576, MATCH(W3442, CFB!$W$2:$W$1048576, 0)):INDEX(CFB!$J$2:$J$1048576, MATCH(W3442, CFB!$W$2:$W$1048576, 0) + COUNTIF(CFB!$W$2:$W$1048576, W3442) - 1))</f>
        <v>111</v>
      </c>
      <c r="N3442" s="2">
        <f>RANK(K3442, INDEX(CFB!$K$2:$K$1048576, MATCH(W3442, CFB!$W$2:$W$1048576, 0)):INDEX(CFB!$K$2:$K$1048576, MATCH(W3442, CFB!$W$2:$W$1048576, 0) + COUNTIF(CFB!$W$2:$W$1048576, W3442) - 1))</f>
        <v>111</v>
      </c>
      <c r="O3442">
        <v>25.41</v>
      </c>
      <c r="P3442">
        <v>36.26</v>
      </c>
      <c r="W3442">
        <v>1997</v>
      </c>
      <c r="X3442">
        <f t="shared" si="105"/>
        <v>0</v>
      </c>
    </row>
    <row r="3443" spans="1:24" ht="12.75" hidden="1" customHeight="1" x14ac:dyDescent="0.45">
      <c r="A3443">
        <v>112</v>
      </c>
      <c r="B3443" t="s">
        <v>125</v>
      </c>
      <c r="C3443" t="s">
        <v>12</v>
      </c>
      <c r="D3443" s="2" t="str">
        <f t="shared" si="104"/>
        <v>Arkansas State1997</v>
      </c>
      <c r="F3443">
        <v>2</v>
      </c>
      <c r="G3443">
        <v>9</v>
      </c>
      <c r="H3443" s="2">
        <v>0</v>
      </c>
      <c r="I3443">
        <v>-9.65</v>
      </c>
      <c r="J3443">
        <v>-13.13</v>
      </c>
      <c r="K3443">
        <v>-22.77</v>
      </c>
      <c r="L3443" s="2">
        <f>_xlfn.RANK.EQ(I3443, INDEX(CFB!$I$2:$I$1048576, MATCH(W3443, CFB!$W$2:$W$1048576, 0)):INDEX(CFB!$I$2:$I$1048576, MATCH(W3443, CFB!$W$2:$W$1048576, 0) + COUNTIF(CFB!$W$2:$W$1048576, W3443) - 1), 0)</f>
        <v>108</v>
      </c>
      <c r="M3443" s="2">
        <f>_xlfn.RANK.EQ(J3443, INDEX(CFB!$J$2:$J$1048576, MATCH(W3443, CFB!$W$2:$W$1048576, 0)):INDEX(CFB!$J$2:$J$1048576, MATCH(W3443, CFB!$W$2:$W$1048576, 0) + COUNTIF(CFB!$W$2:$W$1048576, W3443) - 1))</f>
        <v>107</v>
      </c>
      <c r="N3443" s="2">
        <f>RANK(K3443, INDEX(CFB!$K$2:$K$1048576, MATCH(W3443, CFB!$W$2:$W$1048576, 0)):INDEX(CFB!$K$2:$K$1048576, MATCH(W3443, CFB!$W$2:$W$1048576, 0) + COUNTIF(CFB!$W$2:$W$1048576, W3443) - 1))</f>
        <v>112</v>
      </c>
      <c r="O3443">
        <v>22.33</v>
      </c>
      <c r="P3443">
        <v>31.09</v>
      </c>
      <c r="W3443">
        <v>1997</v>
      </c>
      <c r="X3443">
        <f t="shared" si="105"/>
        <v>0</v>
      </c>
    </row>
    <row r="3444" spans="1:24" ht="12.75" hidden="1" customHeight="1" x14ac:dyDescent="0.45">
      <c r="A3444">
        <v>1</v>
      </c>
      <c r="B3444" t="s">
        <v>35</v>
      </c>
      <c r="C3444" t="s">
        <v>155</v>
      </c>
      <c r="D3444" s="2" t="str">
        <f t="shared" si="104"/>
        <v>Florida1996</v>
      </c>
      <c r="E3444">
        <v>1</v>
      </c>
      <c r="F3444">
        <v>12</v>
      </c>
      <c r="G3444">
        <v>1</v>
      </c>
      <c r="H3444" s="2">
        <v>0</v>
      </c>
      <c r="I3444">
        <v>15.69</v>
      </c>
      <c r="J3444">
        <v>7.91</v>
      </c>
      <c r="K3444">
        <v>23.6</v>
      </c>
      <c r="L3444" s="2">
        <f>_xlfn.RANK.EQ(I3444, INDEX(CFB!$I$2:$I$1048576, MATCH(W3444, CFB!$W$2:$W$1048576, 0)):INDEX(CFB!$I$2:$I$1048576, MATCH(W3444, CFB!$W$2:$W$1048576, 0) + COUNTIF(CFB!$W$2:$W$1048576, W3444) - 1), 0)</f>
        <v>1</v>
      </c>
      <c r="M3444" s="2">
        <f>_xlfn.RANK.EQ(J3444, INDEX(CFB!$J$2:$J$1048576, MATCH(W3444, CFB!$W$2:$W$1048576, 0)):INDEX(CFB!$J$2:$J$1048576, MATCH(W3444, CFB!$W$2:$W$1048576, 0) + COUNTIF(CFB!$W$2:$W$1048576, W3444) - 1))</f>
        <v>15</v>
      </c>
      <c r="N3444" s="2">
        <f>RANK(K3444, INDEX(CFB!$K$2:$K$1048576, MATCH(W3444, CFB!$W$2:$W$1048576, 0)):INDEX(CFB!$K$2:$K$1048576, MATCH(W3444, CFB!$W$2:$W$1048576, 0) + COUNTIF(CFB!$W$2:$W$1048576, W3444) - 1))</f>
        <v>1</v>
      </c>
      <c r="O3444">
        <v>61.83</v>
      </c>
      <c r="P3444">
        <v>4.47</v>
      </c>
      <c r="W3444">
        <v>1996</v>
      </c>
      <c r="X3444">
        <f t="shared" si="105"/>
        <v>1</v>
      </c>
    </row>
    <row r="3445" spans="1:24" ht="12.75" hidden="1" customHeight="1" x14ac:dyDescent="0.45">
      <c r="A3445">
        <v>2</v>
      </c>
      <c r="B3445" t="s">
        <v>9</v>
      </c>
      <c r="C3445" t="s">
        <v>10</v>
      </c>
      <c r="D3445" s="2" t="str">
        <f t="shared" si="104"/>
        <v>Ohio State1996</v>
      </c>
      <c r="E3445">
        <v>2</v>
      </c>
      <c r="F3445">
        <v>11</v>
      </c>
      <c r="G3445">
        <v>1</v>
      </c>
      <c r="H3445" s="2">
        <v>0</v>
      </c>
      <c r="I3445">
        <v>6.61</v>
      </c>
      <c r="J3445">
        <v>15.84</v>
      </c>
      <c r="K3445">
        <v>22.45</v>
      </c>
      <c r="L3445" s="2">
        <f>_xlfn.RANK.EQ(I3445, INDEX(CFB!$I$2:$I$1048576, MATCH(W3445, CFB!$W$2:$W$1048576, 0)):INDEX(CFB!$I$2:$I$1048576, MATCH(W3445, CFB!$W$2:$W$1048576, 0) + COUNTIF(CFB!$W$2:$W$1048576, W3445) - 1), 0)</f>
        <v>22</v>
      </c>
      <c r="M3445" s="2">
        <f>_xlfn.RANK.EQ(J3445, INDEX(CFB!$J$2:$J$1048576, MATCH(W3445, CFB!$W$2:$W$1048576, 0)):INDEX(CFB!$J$2:$J$1048576, MATCH(W3445, CFB!$W$2:$W$1048576, 0) + COUNTIF(CFB!$W$2:$W$1048576, W3445) - 1))</f>
        <v>2</v>
      </c>
      <c r="N3445" s="2">
        <f>RANK(K3445, INDEX(CFB!$K$2:$K$1048576, MATCH(W3445, CFB!$W$2:$W$1048576, 0)):INDEX(CFB!$K$2:$K$1048576, MATCH(W3445, CFB!$W$2:$W$1048576, 0) + COUNTIF(CFB!$W$2:$W$1048576, W3445) - 1))</f>
        <v>2</v>
      </c>
      <c r="O3445">
        <v>51.91</v>
      </c>
      <c r="P3445">
        <v>-3.3</v>
      </c>
      <c r="W3445">
        <v>1996</v>
      </c>
      <c r="X3445">
        <f t="shared" si="105"/>
        <v>0</v>
      </c>
    </row>
    <row r="3446" spans="1:24" ht="12.75" hidden="1" customHeight="1" x14ac:dyDescent="0.45">
      <c r="A3446">
        <v>3</v>
      </c>
      <c r="B3446" t="s">
        <v>47</v>
      </c>
      <c r="C3446" t="s">
        <v>182</v>
      </c>
      <c r="D3446" s="2" t="str">
        <f t="shared" si="104"/>
        <v>Nebraska1996</v>
      </c>
      <c r="E3446">
        <v>6</v>
      </c>
      <c r="F3446">
        <v>11</v>
      </c>
      <c r="G3446">
        <v>2</v>
      </c>
      <c r="H3446" s="2">
        <v>0</v>
      </c>
      <c r="I3446">
        <v>6.35</v>
      </c>
      <c r="J3446">
        <v>15.87</v>
      </c>
      <c r="K3446">
        <v>22.22</v>
      </c>
      <c r="L3446" s="2">
        <f>_xlfn.RANK.EQ(I3446, INDEX(CFB!$I$2:$I$1048576, MATCH(W3446, CFB!$W$2:$W$1048576, 0)):INDEX(CFB!$I$2:$I$1048576, MATCH(W3446, CFB!$W$2:$W$1048576, 0) + COUNTIF(CFB!$W$2:$W$1048576, W3446) - 1), 0)</f>
        <v>25</v>
      </c>
      <c r="M3446" s="2">
        <f>_xlfn.RANK.EQ(J3446, INDEX(CFB!$J$2:$J$1048576, MATCH(W3446, CFB!$W$2:$W$1048576, 0)):INDEX(CFB!$J$2:$J$1048576, MATCH(W3446, CFB!$W$2:$W$1048576, 0) + COUNTIF(CFB!$W$2:$W$1048576, W3446) - 1))</f>
        <v>1</v>
      </c>
      <c r="N3446" s="2">
        <f>RANK(K3446, INDEX(CFB!$K$2:$K$1048576, MATCH(W3446, CFB!$W$2:$W$1048576, 0)):INDEX(CFB!$K$2:$K$1048576, MATCH(W3446, CFB!$W$2:$W$1048576, 0) + COUNTIF(CFB!$W$2:$W$1048576, W3446) - 1))</f>
        <v>3</v>
      </c>
      <c r="O3446">
        <v>55.65</v>
      </c>
      <c r="P3446">
        <v>-3.1</v>
      </c>
      <c r="W3446">
        <v>1996</v>
      </c>
      <c r="X3446">
        <f t="shared" si="105"/>
        <v>0</v>
      </c>
    </row>
    <row r="3447" spans="1:24" ht="12.75" hidden="1" customHeight="1" x14ac:dyDescent="0.45">
      <c r="A3447">
        <v>4</v>
      </c>
      <c r="B3447" t="s">
        <v>115</v>
      </c>
      <c r="C3447" t="s">
        <v>23</v>
      </c>
      <c r="D3447" s="2" t="str">
        <f t="shared" si="104"/>
        <v>Florida State1996</v>
      </c>
      <c r="E3447">
        <v>3</v>
      </c>
      <c r="F3447">
        <v>11</v>
      </c>
      <c r="G3447">
        <v>1</v>
      </c>
      <c r="H3447" s="2">
        <v>0</v>
      </c>
      <c r="I3447">
        <v>9.1999999999999993</v>
      </c>
      <c r="J3447">
        <v>12.34</v>
      </c>
      <c r="K3447">
        <v>21.54</v>
      </c>
      <c r="L3447" s="2">
        <f>_xlfn.RANK.EQ(I3447, INDEX(CFB!$I$2:$I$1048576, MATCH(W3447, CFB!$W$2:$W$1048576, 0)):INDEX(CFB!$I$2:$I$1048576, MATCH(W3447, CFB!$W$2:$W$1048576, 0) + COUNTIF(CFB!$W$2:$W$1048576, W3447) - 1), 0)</f>
        <v>6</v>
      </c>
      <c r="M3447" s="2">
        <f>_xlfn.RANK.EQ(J3447, INDEX(CFB!$J$2:$J$1048576, MATCH(W3447, CFB!$W$2:$W$1048576, 0)):INDEX(CFB!$J$2:$J$1048576, MATCH(W3447, CFB!$W$2:$W$1048576, 0) + COUNTIF(CFB!$W$2:$W$1048576, W3447) - 1))</f>
        <v>4</v>
      </c>
      <c r="N3447" s="2">
        <f>RANK(K3447, INDEX(CFB!$K$2:$K$1048576, MATCH(W3447, CFB!$W$2:$W$1048576, 0)):INDEX(CFB!$K$2:$K$1048576, MATCH(W3447, CFB!$W$2:$W$1048576, 0) + COUNTIF(CFB!$W$2:$W$1048576, W3447) - 1))</f>
        <v>4</v>
      </c>
      <c r="O3447">
        <v>50.92</v>
      </c>
      <c r="P3447">
        <v>0.57999999999999996</v>
      </c>
      <c r="W3447">
        <v>1996</v>
      </c>
      <c r="X3447">
        <f t="shared" si="105"/>
        <v>0</v>
      </c>
    </row>
    <row r="3448" spans="1:24" ht="12.75" hidden="1" customHeight="1" x14ac:dyDescent="0.45">
      <c r="A3448">
        <v>5</v>
      </c>
      <c r="B3448" t="s">
        <v>28</v>
      </c>
      <c r="C3448" t="s">
        <v>180</v>
      </c>
      <c r="D3448" s="2" t="str">
        <f t="shared" si="104"/>
        <v>Arizona State1996</v>
      </c>
      <c r="E3448">
        <v>4</v>
      </c>
      <c r="F3448">
        <v>11</v>
      </c>
      <c r="G3448">
        <v>1</v>
      </c>
      <c r="H3448" s="2">
        <v>0</v>
      </c>
      <c r="I3448">
        <v>12.7</v>
      </c>
      <c r="J3448">
        <v>7.22</v>
      </c>
      <c r="K3448">
        <v>19.920000000000002</v>
      </c>
      <c r="L3448" s="2">
        <f>_xlfn.RANK.EQ(I3448, INDEX(CFB!$I$2:$I$1048576, MATCH(W3448, CFB!$W$2:$W$1048576, 0)):INDEX(CFB!$I$2:$I$1048576, MATCH(W3448, CFB!$W$2:$W$1048576, 0) + COUNTIF(CFB!$W$2:$W$1048576, W3448) - 1), 0)</f>
        <v>2</v>
      </c>
      <c r="M3448" s="2">
        <f>_xlfn.RANK.EQ(J3448, INDEX(CFB!$J$2:$J$1048576, MATCH(W3448, CFB!$W$2:$W$1048576, 0)):INDEX(CFB!$J$2:$J$1048576, MATCH(W3448, CFB!$W$2:$W$1048576, 0) + COUNTIF(CFB!$W$2:$W$1048576, W3448) - 1))</f>
        <v>21</v>
      </c>
      <c r="N3448" s="2">
        <f>RANK(K3448, INDEX(CFB!$K$2:$K$1048576, MATCH(W3448, CFB!$W$2:$W$1048576, 0)):INDEX(CFB!$K$2:$K$1048576, MATCH(W3448, CFB!$W$2:$W$1048576, 0) + COUNTIF(CFB!$W$2:$W$1048576, W3448) - 1))</f>
        <v>5</v>
      </c>
      <c r="O3448">
        <v>53.93</v>
      </c>
      <c r="P3448">
        <v>4.17</v>
      </c>
      <c r="W3448">
        <v>1996</v>
      </c>
      <c r="X3448">
        <f t="shared" si="105"/>
        <v>0</v>
      </c>
    </row>
    <row r="3449" spans="1:24" ht="12.75" hidden="1" customHeight="1" x14ac:dyDescent="0.45">
      <c r="A3449">
        <v>6</v>
      </c>
      <c r="B3449" t="s">
        <v>75</v>
      </c>
      <c r="C3449" t="s">
        <v>23</v>
      </c>
      <c r="D3449" s="2" t="str">
        <f t="shared" si="104"/>
        <v>North Carolina1996</v>
      </c>
      <c r="E3449">
        <v>10</v>
      </c>
      <c r="F3449">
        <v>10</v>
      </c>
      <c r="G3449">
        <v>2</v>
      </c>
      <c r="H3449" s="2">
        <v>0</v>
      </c>
      <c r="I3449">
        <v>3.94</v>
      </c>
      <c r="J3449">
        <v>13.62</v>
      </c>
      <c r="K3449">
        <v>17.55</v>
      </c>
      <c r="L3449" s="2">
        <f>_xlfn.RANK.EQ(I3449, INDEX(CFB!$I$2:$I$1048576, MATCH(W3449, CFB!$W$2:$W$1048576, 0)):INDEX(CFB!$I$2:$I$1048576, MATCH(W3449, CFB!$W$2:$W$1048576, 0) + COUNTIF(CFB!$W$2:$W$1048576, W3449) - 1), 0)</f>
        <v>37</v>
      </c>
      <c r="M3449" s="2">
        <f>_xlfn.RANK.EQ(J3449, INDEX(CFB!$J$2:$J$1048576, MATCH(W3449, CFB!$W$2:$W$1048576, 0)):INDEX(CFB!$J$2:$J$1048576, MATCH(W3449, CFB!$W$2:$W$1048576, 0) + COUNTIF(CFB!$W$2:$W$1048576, W3449) - 1))</f>
        <v>3</v>
      </c>
      <c r="N3449" s="2">
        <f>RANK(K3449, INDEX(CFB!$K$2:$K$1048576, MATCH(W3449, CFB!$W$2:$W$1048576, 0)):INDEX(CFB!$K$2:$K$1048576, MATCH(W3449, CFB!$W$2:$W$1048576, 0) + COUNTIF(CFB!$W$2:$W$1048576, W3449) - 1))</f>
        <v>6</v>
      </c>
      <c r="O3449">
        <v>42.64</v>
      </c>
      <c r="P3449">
        <v>0.11</v>
      </c>
      <c r="W3449">
        <v>1996</v>
      </c>
      <c r="X3449">
        <f t="shared" si="105"/>
        <v>0</v>
      </c>
    </row>
    <row r="3450" spans="1:24" ht="12.75" hidden="1" customHeight="1" x14ac:dyDescent="0.45">
      <c r="A3450">
        <v>7</v>
      </c>
      <c r="B3450" t="s">
        <v>39</v>
      </c>
      <c r="C3450" t="s">
        <v>182</v>
      </c>
      <c r="D3450" s="2" t="str">
        <f t="shared" si="104"/>
        <v>Colorado1996</v>
      </c>
      <c r="E3450">
        <v>8</v>
      </c>
      <c r="F3450">
        <v>10</v>
      </c>
      <c r="G3450">
        <v>2</v>
      </c>
      <c r="H3450" s="2">
        <v>0</v>
      </c>
      <c r="I3450">
        <v>7.66</v>
      </c>
      <c r="J3450">
        <v>9.5</v>
      </c>
      <c r="K3450">
        <v>17.16</v>
      </c>
      <c r="L3450" s="2">
        <f>_xlfn.RANK.EQ(I3450, INDEX(CFB!$I$2:$I$1048576, MATCH(W3450, CFB!$W$2:$W$1048576, 0)):INDEX(CFB!$I$2:$I$1048576, MATCH(W3450, CFB!$W$2:$W$1048576, 0) + COUNTIF(CFB!$W$2:$W$1048576, W3450) - 1), 0)</f>
        <v>14</v>
      </c>
      <c r="M3450" s="2">
        <f>_xlfn.RANK.EQ(J3450, INDEX(CFB!$J$2:$J$1048576, MATCH(W3450, CFB!$W$2:$W$1048576, 0)):INDEX(CFB!$J$2:$J$1048576, MATCH(W3450, CFB!$W$2:$W$1048576, 0) + COUNTIF(CFB!$W$2:$W$1048576, W3450) - 1))</f>
        <v>10</v>
      </c>
      <c r="N3450" s="2">
        <f>RANK(K3450, INDEX(CFB!$K$2:$K$1048576, MATCH(W3450, CFB!$W$2:$W$1048576, 0)):INDEX(CFB!$K$2:$K$1048576, MATCH(W3450, CFB!$W$2:$W$1048576, 0) + COUNTIF(CFB!$W$2:$W$1048576, W3450) - 1))</f>
        <v>7</v>
      </c>
      <c r="O3450">
        <v>43.44</v>
      </c>
      <c r="P3450">
        <v>2.1</v>
      </c>
      <c r="W3450">
        <v>1996</v>
      </c>
      <c r="X3450">
        <f t="shared" si="105"/>
        <v>0</v>
      </c>
    </row>
    <row r="3451" spans="1:24" ht="12.75" hidden="1" customHeight="1" x14ac:dyDescent="0.45">
      <c r="A3451">
        <v>8</v>
      </c>
      <c r="B3451" t="s">
        <v>53</v>
      </c>
      <c r="C3451" t="s">
        <v>179</v>
      </c>
      <c r="D3451" s="2" t="str">
        <f t="shared" si="104"/>
        <v>Syracuse1996</v>
      </c>
      <c r="E3451">
        <v>21</v>
      </c>
      <c r="F3451">
        <v>9</v>
      </c>
      <c r="G3451">
        <v>3</v>
      </c>
      <c r="H3451" s="2">
        <v>0</v>
      </c>
      <c r="I3451">
        <v>9.4</v>
      </c>
      <c r="J3451">
        <v>7.59</v>
      </c>
      <c r="K3451">
        <v>16.989999999999998</v>
      </c>
      <c r="L3451" s="2">
        <f>_xlfn.RANK.EQ(I3451, INDEX(CFB!$I$2:$I$1048576, MATCH(W3451, CFB!$W$2:$W$1048576, 0)):INDEX(CFB!$I$2:$I$1048576, MATCH(W3451, CFB!$W$2:$W$1048576, 0) + COUNTIF(CFB!$W$2:$W$1048576, W3451) - 1), 0)</f>
        <v>5</v>
      </c>
      <c r="M3451" s="2">
        <f>_xlfn.RANK.EQ(J3451, INDEX(CFB!$J$2:$J$1048576, MATCH(W3451, CFB!$W$2:$W$1048576, 0)):INDEX(CFB!$J$2:$J$1048576, MATCH(W3451, CFB!$W$2:$W$1048576, 0) + COUNTIF(CFB!$W$2:$W$1048576, W3451) - 1))</f>
        <v>17</v>
      </c>
      <c r="N3451" s="2">
        <f>RANK(K3451, INDEX(CFB!$K$2:$K$1048576, MATCH(W3451, CFB!$W$2:$W$1048576, 0)):INDEX(CFB!$K$2:$K$1048576, MATCH(W3451, CFB!$W$2:$W$1048576, 0) + COUNTIF(CFB!$W$2:$W$1048576, W3451) - 1))</f>
        <v>8</v>
      </c>
      <c r="O3451">
        <v>47.36</v>
      </c>
      <c r="P3451">
        <v>6.88</v>
      </c>
      <c r="W3451">
        <v>1996</v>
      </c>
      <c r="X3451">
        <f t="shared" si="105"/>
        <v>0</v>
      </c>
    </row>
    <row r="3452" spans="1:24" ht="12.75" hidden="1" customHeight="1" x14ac:dyDescent="0.45">
      <c r="A3452">
        <v>9</v>
      </c>
      <c r="B3452" t="s">
        <v>16</v>
      </c>
      <c r="C3452" t="s">
        <v>10</v>
      </c>
      <c r="D3452" s="2" t="str">
        <f t="shared" si="104"/>
        <v>Penn State1996</v>
      </c>
      <c r="E3452">
        <v>7</v>
      </c>
      <c r="F3452">
        <v>11</v>
      </c>
      <c r="G3452">
        <v>2</v>
      </c>
      <c r="H3452" s="2">
        <v>0</v>
      </c>
      <c r="I3452">
        <v>6.51</v>
      </c>
      <c r="J3452">
        <v>10.47</v>
      </c>
      <c r="K3452">
        <v>16.97</v>
      </c>
      <c r="L3452" s="2">
        <f>_xlfn.RANK.EQ(I3452, INDEX(CFB!$I$2:$I$1048576, MATCH(W3452, CFB!$W$2:$W$1048576, 0)):INDEX(CFB!$I$2:$I$1048576, MATCH(W3452, CFB!$W$2:$W$1048576, 0) + COUNTIF(CFB!$W$2:$W$1048576, W3452) - 1), 0)</f>
        <v>24</v>
      </c>
      <c r="M3452" s="2">
        <f>_xlfn.RANK.EQ(J3452, INDEX(CFB!$J$2:$J$1048576, MATCH(W3452, CFB!$W$2:$W$1048576, 0)):INDEX(CFB!$J$2:$J$1048576, MATCH(W3452, CFB!$W$2:$W$1048576, 0) + COUNTIF(CFB!$W$2:$W$1048576, W3452) - 1))</f>
        <v>7</v>
      </c>
      <c r="N3452" s="2">
        <f>RANK(K3452, INDEX(CFB!$K$2:$K$1048576, MATCH(W3452, CFB!$W$2:$W$1048576, 0)):INDEX(CFB!$K$2:$K$1048576, MATCH(W3452, CFB!$W$2:$W$1048576, 0) + COUNTIF(CFB!$W$2:$W$1048576, W3452) - 1))</f>
        <v>9</v>
      </c>
      <c r="O3452">
        <v>44.75</v>
      </c>
      <c r="P3452">
        <v>2.92</v>
      </c>
      <c r="W3452">
        <v>1996</v>
      </c>
      <c r="X3452">
        <f t="shared" si="105"/>
        <v>0</v>
      </c>
    </row>
    <row r="3453" spans="1:24" ht="12.75" hidden="1" customHeight="1" x14ac:dyDescent="0.45">
      <c r="A3453">
        <v>10</v>
      </c>
      <c r="B3453" t="s">
        <v>37</v>
      </c>
      <c r="C3453" t="s">
        <v>155</v>
      </c>
      <c r="D3453" s="2" t="str">
        <f t="shared" si="104"/>
        <v>Tennessee1996</v>
      </c>
      <c r="E3453">
        <v>9</v>
      </c>
      <c r="F3453">
        <v>10</v>
      </c>
      <c r="G3453">
        <v>2</v>
      </c>
      <c r="H3453" s="2">
        <v>0</v>
      </c>
      <c r="I3453">
        <v>7.56</v>
      </c>
      <c r="J3453">
        <v>8.56</v>
      </c>
      <c r="K3453">
        <v>16.12</v>
      </c>
      <c r="L3453" s="2">
        <f>_xlfn.RANK.EQ(I3453, INDEX(CFB!$I$2:$I$1048576, MATCH(W3453, CFB!$W$2:$W$1048576, 0)):INDEX(CFB!$I$2:$I$1048576, MATCH(W3453, CFB!$W$2:$W$1048576, 0) + COUNTIF(CFB!$W$2:$W$1048576, W3453) - 1), 0)</f>
        <v>16</v>
      </c>
      <c r="M3453" s="2">
        <f>_xlfn.RANK.EQ(J3453, INDEX(CFB!$J$2:$J$1048576, MATCH(W3453, CFB!$W$2:$W$1048576, 0)):INDEX(CFB!$J$2:$J$1048576, MATCH(W3453, CFB!$W$2:$W$1048576, 0) + COUNTIF(CFB!$W$2:$W$1048576, W3453) - 1))</f>
        <v>12</v>
      </c>
      <c r="N3453" s="2">
        <f>RANK(K3453, INDEX(CFB!$K$2:$K$1048576, MATCH(W3453, CFB!$W$2:$W$1048576, 0)):INDEX(CFB!$K$2:$K$1048576, MATCH(W3453, CFB!$W$2:$W$1048576, 0) + COUNTIF(CFB!$W$2:$W$1048576, W3453) - 1))</f>
        <v>10</v>
      </c>
      <c r="O3453">
        <v>49.57</v>
      </c>
      <c r="P3453">
        <v>5.25</v>
      </c>
      <c r="W3453">
        <v>1996</v>
      </c>
      <c r="X3453">
        <f t="shared" si="105"/>
        <v>0</v>
      </c>
    </row>
    <row r="3454" spans="1:24" ht="12.75" hidden="1" customHeight="1" x14ac:dyDescent="0.45">
      <c r="A3454">
        <v>11</v>
      </c>
      <c r="B3454" t="s">
        <v>11</v>
      </c>
      <c r="C3454" t="s">
        <v>12</v>
      </c>
      <c r="D3454" s="2" t="str">
        <f t="shared" si="104"/>
        <v>Notre Dame1996</v>
      </c>
      <c r="E3454">
        <v>19</v>
      </c>
      <c r="F3454">
        <v>8</v>
      </c>
      <c r="G3454">
        <v>3</v>
      </c>
      <c r="H3454" s="2">
        <v>0</v>
      </c>
      <c r="I3454">
        <v>7.59</v>
      </c>
      <c r="J3454">
        <v>8.48</v>
      </c>
      <c r="K3454">
        <v>16.07</v>
      </c>
      <c r="L3454" s="2">
        <f>_xlfn.RANK.EQ(I3454, INDEX(CFB!$I$2:$I$1048576, MATCH(W3454, CFB!$W$2:$W$1048576, 0)):INDEX(CFB!$I$2:$I$1048576, MATCH(W3454, CFB!$W$2:$W$1048576, 0) + COUNTIF(CFB!$W$2:$W$1048576, W3454) - 1), 0)</f>
        <v>15</v>
      </c>
      <c r="M3454" s="2">
        <f>_xlfn.RANK.EQ(J3454, INDEX(CFB!$J$2:$J$1048576, MATCH(W3454, CFB!$W$2:$W$1048576, 0)):INDEX(CFB!$J$2:$J$1048576, MATCH(W3454, CFB!$W$2:$W$1048576, 0) + COUNTIF(CFB!$W$2:$W$1048576, W3454) - 1))</f>
        <v>13</v>
      </c>
      <c r="N3454" s="2">
        <f>RANK(K3454, INDEX(CFB!$K$2:$K$1048576, MATCH(W3454, CFB!$W$2:$W$1048576, 0)):INDEX(CFB!$K$2:$K$1048576, MATCH(W3454, CFB!$W$2:$W$1048576, 0) + COUNTIF(CFB!$W$2:$W$1048576, W3454) - 1))</f>
        <v>11</v>
      </c>
      <c r="O3454">
        <v>50.09</v>
      </c>
      <c r="P3454">
        <v>4.17</v>
      </c>
      <c r="W3454">
        <v>1996</v>
      </c>
      <c r="X3454">
        <f t="shared" si="105"/>
        <v>0</v>
      </c>
    </row>
    <row r="3455" spans="1:24" ht="12.75" hidden="1" customHeight="1" x14ac:dyDescent="0.45">
      <c r="A3455">
        <v>12</v>
      </c>
      <c r="B3455" t="s">
        <v>66</v>
      </c>
      <c r="C3455" t="s">
        <v>180</v>
      </c>
      <c r="D3455" s="2" t="str">
        <f t="shared" si="104"/>
        <v>Washington1996</v>
      </c>
      <c r="E3455">
        <v>16</v>
      </c>
      <c r="F3455">
        <v>9</v>
      </c>
      <c r="G3455">
        <v>3</v>
      </c>
      <c r="H3455" s="2">
        <v>0</v>
      </c>
      <c r="I3455">
        <v>7.85</v>
      </c>
      <c r="J3455">
        <v>7.17</v>
      </c>
      <c r="K3455">
        <v>15.02</v>
      </c>
      <c r="L3455" s="2">
        <f>_xlfn.RANK.EQ(I3455, INDEX(CFB!$I$2:$I$1048576, MATCH(W3455, CFB!$W$2:$W$1048576, 0)):INDEX(CFB!$I$2:$I$1048576, MATCH(W3455, CFB!$W$2:$W$1048576, 0) + COUNTIF(CFB!$W$2:$W$1048576, W3455) - 1), 0)</f>
        <v>11</v>
      </c>
      <c r="M3455" s="2">
        <f>_xlfn.RANK.EQ(J3455, INDEX(CFB!$J$2:$J$1048576, MATCH(W3455, CFB!$W$2:$W$1048576, 0)):INDEX(CFB!$J$2:$J$1048576, MATCH(W3455, CFB!$W$2:$W$1048576, 0) + COUNTIF(CFB!$W$2:$W$1048576, W3455) - 1))</f>
        <v>22</v>
      </c>
      <c r="N3455" s="2">
        <f>RANK(K3455, INDEX(CFB!$K$2:$K$1048576, MATCH(W3455, CFB!$W$2:$W$1048576, 0)):INDEX(CFB!$K$2:$K$1048576, MATCH(W3455, CFB!$W$2:$W$1048576, 0) + COUNTIF(CFB!$W$2:$W$1048576, W3455) - 1))</f>
        <v>12</v>
      </c>
      <c r="O3455">
        <v>46.38</v>
      </c>
      <c r="P3455">
        <v>5.64</v>
      </c>
      <c r="W3455">
        <v>1996</v>
      </c>
      <c r="X3455">
        <f t="shared" si="105"/>
        <v>0</v>
      </c>
    </row>
    <row r="3456" spans="1:24" ht="12.75" hidden="1" customHeight="1" x14ac:dyDescent="0.45">
      <c r="A3456">
        <v>13</v>
      </c>
      <c r="B3456" t="s">
        <v>33</v>
      </c>
      <c r="C3456" t="s">
        <v>179</v>
      </c>
      <c r="D3456" s="2" t="str">
        <f t="shared" si="104"/>
        <v>Virginia Tech1996</v>
      </c>
      <c r="E3456">
        <v>13</v>
      </c>
      <c r="F3456">
        <v>10</v>
      </c>
      <c r="G3456">
        <v>2</v>
      </c>
      <c r="H3456" s="2">
        <v>0</v>
      </c>
      <c r="I3456">
        <v>6.21</v>
      </c>
      <c r="J3456">
        <v>7.64</v>
      </c>
      <c r="K3456">
        <v>13.84</v>
      </c>
      <c r="L3456" s="2">
        <f>_xlfn.RANK.EQ(I3456, INDEX(CFB!$I$2:$I$1048576, MATCH(W3456, CFB!$W$2:$W$1048576, 0)):INDEX(CFB!$I$2:$I$1048576, MATCH(W3456, CFB!$W$2:$W$1048576, 0) + COUNTIF(CFB!$W$2:$W$1048576, W3456) - 1), 0)</f>
        <v>26</v>
      </c>
      <c r="M3456" s="2">
        <f>_xlfn.RANK.EQ(J3456, INDEX(CFB!$J$2:$J$1048576, MATCH(W3456, CFB!$W$2:$W$1048576, 0)):INDEX(CFB!$J$2:$J$1048576, MATCH(W3456, CFB!$W$2:$W$1048576, 0) + COUNTIF(CFB!$W$2:$W$1048576, W3456) - 1))</f>
        <v>16</v>
      </c>
      <c r="N3456" s="2">
        <f>RANK(K3456, INDEX(CFB!$K$2:$K$1048576, MATCH(W3456, CFB!$W$2:$W$1048576, 0)):INDEX(CFB!$K$2:$K$1048576, MATCH(W3456, CFB!$W$2:$W$1048576, 0) + COUNTIF(CFB!$W$2:$W$1048576, W3456) - 1))</f>
        <v>13</v>
      </c>
      <c r="O3456">
        <v>41.91</v>
      </c>
      <c r="P3456">
        <v>6.62</v>
      </c>
      <c r="W3456">
        <v>1996</v>
      </c>
      <c r="X3456">
        <f t="shared" si="105"/>
        <v>0</v>
      </c>
    </row>
    <row r="3457" spans="1:24" ht="12.75" hidden="1" customHeight="1" x14ac:dyDescent="0.45">
      <c r="A3457">
        <v>14</v>
      </c>
      <c r="B3457" t="s">
        <v>32</v>
      </c>
      <c r="C3457" t="s">
        <v>185</v>
      </c>
      <c r="D3457" s="2" t="str">
        <f t="shared" si="104"/>
        <v>BYU1996</v>
      </c>
      <c r="E3457">
        <v>5</v>
      </c>
      <c r="F3457">
        <v>14</v>
      </c>
      <c r="G3457">
        <v>1</v>
      </c>
      <c r="H3457" s="2">
        <v>0</v>
      </c>
      <c r="I3457">
        <v>9.43</v>
      </c>
      <c r="J3457">
        <v>4.22</v>
      </c>
      <c r="K3457">
        <v>13.65</v>
      </c>
      <c r="L3457" s="2">
        <f>_xlfn.RANK.EQ(I3457, INDEX(CFB!$I$2:$I$1048576, MATCH(W3457, CFB!$W$2:$W$1048576, 0)):INDEX(CFB!$I$2:$I$1048576, MATCH(W3457, CFB!$W$2:$W$1048576, 0) + COUNTIF(CFB!$W$2:$W$1048576, W3457) - 1), 0)</f>
        <v>4</v>
      </c>
      <c r="M3457" s="2">
        <f>_xlfn.RANK.EQ(J3457, INDEX(CFB!$J$2:$J$1048576, MATCH(W3457, CFB!$W$2:$W$1048576, 0)):INDEX(CFB!$J$2:$J$1048576, MATCH(W3457, CFB!$W$2:$W$1048576, 0) + COUNTIF(CFB!$W$2:$W$1048576, W3457) - 1))</f>
        <v>33</v>
      </c>
      <c r="N3457" s="2">
        <f>RANK(K3457, INDEX(CFB!$K$2:$K$1048576, MATCH(W3457, CFB!$W$2:$W$1048576, 0)):INDEX(CFB!$K$2:$K$1048576, MATCH(W3457, CFB!$W$2:$W$1048576, 0) + COUNTIF(CFB!$W$2:$W$1048576, W3457) - 1))</f>
        <v>14</v>
      </c>
      <c r="O3457">
        <v>46.48</v>
      </c>
      <c r="P3457">
        <v>10.42</v>
      </c>
      <c r="W3457">
        <v>1996</v>
      </c>
      <c r="X3457">
        <f t="shared" si="105"/>
        <v>0</v>
      </c>
    </row>
    <row r="3458" spans="1:24" ht="12.75" hidden="1" customHeight="1" x14ac:dyDescent="0.45">
      <c r="A3458">
        <v>15</v>
      </c>
      <c r="B3458" t="s">
        <v>36</v>
      </c>
      <c r="C3458" t="s">
        <v>10</v>
      </c>
      <c r="D3458" s="2" t="str">
        <f t="shared" si="104"/>
        <v>Iowa1996</v>
      </c>
      <c r="E3458">
        <v>18</v>
      </c>
      <c r="F3458">
        <v>9</v>
      </c>
      <c r="G3458">
        <v>3</v>
      </c>
      <c r="H3458" s="2">
        <v>0</v>
      </c>
      <c r="I3458">
        <v>6.18</v>
      </c>
      <c r="J3458">
        <v>7.48</v>
      </c>
      <c r="K3458">
        <v>13.65</v>
      </c>
      <c r="L3458" s="2">
        <f>_xlfn.RANK.EQ(I3458, INDEX(CFB!$I$2:$I$1048576, MATCH(W3458, CFB!$W$2:$W$1048576, 0)):INDEX(CFB!$I$2:$I$1048576, MATCH(W3458, CFB!$W$2:$W$1048576, 0) + COUNTIF(CFB!$W$2:$W$1048576, W3458) - 1), 0)</f>
        <v>27</v>
      </c>
      <c r="M3458" s="2">
        <f>_xlfn.RANK.EQ(J3458, INDEX(CFB!$J$2:$J$1048576, MATCH(W3458, CFB!$W$2:$W$1048576, 0)):INDEX(CFB!$J$2:$J$1048576, MATCH(W3458, CFB!$W$2:$W$1048576, 0) + COUNTIF(CFB!$W$2:$W$1048576, W3458) - 1))</f>
        <v>18</v>
      </c>
      <c r="N3458" s="2">
        <f>RANK(K3458, INDEX(CFB!$K$2:$K$1048576, MATCH(W3458, CFB!$W$2:$W$1048576, 0)):INDEX(CFB!$K$2:$K$1048576, MATCH(W3458, CFB!$W$2:$W$1048576, 0) + COUNTIF(CFB!$W$2:$W$1048576, W3458) - 1))</f>
        <v>14</v>
      </c>
      <c r="O3458">
        <v>41.46</v>
      </c>
      <c r="P3458">
        <v>5.72</v>
      </c>
      <c r="W3458">
        <v>1996</v>
      </c>
      <c r="X3458">
        <f t="shared" si="105"/>
        <v>0</v>
      </c>
    </row>
    <row r="3459" spans="1:24" ht="12.75" hidden="1" customHeight="1" x14ac:dyDescent="0.45">
      <c r="A3459">
        <v>16</v>
      </c>
      <c r="B3459" t="s">
        <v>41</v>
      </c>
      <c r="C3459" t="s">
        <v>182</v>
      </c>
      <c r="D3459" s="2" t="str">
        <f t="shared" ref="D3459:D3522" si="106">_xlfn.CONCAT(B3459, W3459)</f>
        <v>Kansas State1996</v>
      </c>
      <c r="E3459">
        <v>17</v>
      </c>
      <c r="F3459">
        <v>9</v>
      </c>
      <c r="G3459">
        <v>3</v>
      </c>
      <c r="H3459" s="2">
        <v>0</v>
      </c>
      <c r="I3459">
        <v>1.5</v>
      </c>
      <c r="J3459">
        <v>11.63</v>
      </c>
      <c r="K3459">
        <v>13.13</v>
      </c>
      <c r="L3459" s="2">
        <f>_xlfn.RANK.EQ(I3459, INDEX(CFB!$I$2:$I$1048576, MATCH(W3459, CFB!$W$2:$W$1048576, 0)):INDEX(CFB!$I$2:$I$1048576, MATCH(W3459, CFB!$W$2:$W$1048576, 0) + COUNTIF(CFB!$W$2:$W$1048576, W3459) - 1), 0)</f>
        <v>58</v>
      </c>
      <c r="M3459" s="2">
        <f>_xlfn.RANK.EQ(J3459, INDEX(CFB!$J$2:$J$1048576, MATCH(W3459, CFB!$W$2:$W$1048576, 0)):INDEX(CFB!$J$2:$J$1048576, MATCH(W3459, CFB!$W$2:$W$1048576, 0) + COUNTIF(CFB!$W$2:$W$1048576, W3459) - 1))</f>
        <v>6</v>
      </c>
      <c r="N3459" s="2">
        <f>RANK(K3459, INDEX(CFB!$K$2:$K$1048576, MATCH(W3459, CFB!$W$2:$W$1048576, 0)):INDEX(CFB!$K$2:$K$1048576, MATCH(W3459, CFB!$W$2:$W$1048576, 0) + COUNTIF(CFB!$W$2:$W$1048576, W3459) - 1))</f>
        <v>16</v>
      </c>
      <c r="O3459">
        <v>40.04</v>
      </c>
      <c r="P3459">
        <v>1.34</v>
      </c>
      <c r="W3459">
        <v>1996</v>
      </c>
      <c r="X3459">
        <f t="shared" ref="X3459:X3522" si="107">IF(E3459=1, 1,0)</f>
        <v>0</v>
      </c>
    </row>
    <row r="3460" spans="1:24" ht="12.75" hidden="1" customHeight="1" x14ac:dyDescent="0.45">
      <c r="A3460">
        <v>17</v>
      </c>
      <c r="B3460" t="s">
        <v>44</v>
      </c>
      <c r="C3460" t="s">
        <v>10</v>
      </c>
      <c r="D3460" s="2" t="str">
        <f t="shared" si="106"/>
        <v>Michigan1996</v>
      </c>
      <c r="E3460">
        <v>20</v>
      </c>
      <c r="F3460">
        <v>8</v>
      </c>
      <c r="G3460">
        <v>4</v>
      </c>
      <c r="H3460" s="2">
        <v>0</v>
      </c>
      <c r="I3460">
        <v>1.29</v>
      </c>
      <c r="J3460">
        <v>11.75</v>
      </c>
      <c r="K3460">
        <v>13.03</v>
      </c>
      <c r="L3460" s="2">
        <f>_xlfn.RANK.EQ(I3460, INDEX(CFB!$I$2:$I$1048576, MATCH(W3460, CFB!$W$2:$W$1048576, 0)):INDEX(CFB!$I$2:$I$1048576, MATCH(W3460, CFB!$W$2:$W$1048576, 0) + COUNTIF(CFB!$W$2:$W$1048576, W3460) - 1), 0)</f>
        <v>60</v>
      </c>
      <c r="M3460" s="2">
        <f>_xlfn.RANK.EQ(J3460, INDEX(CFB!$J$2:$J$1048576, MATCH(W3460, CFB!$W$2:$W$1048576, 0)):INDEX(CFB!$J$2:$J$1048576, MATCH(W3460, CFB!$W$2:$W$1048576, 0) + COUNTIF(CFB!$W$2:$W$1048576, W3460) - 1))</f>
        <v>5</v>
      </c>
      <c r="N3460" s="2">
        <f>RANK(K3460, INDEX(CFB!$K$2:$K$1048576, MATCH(W3460, CFB!$W$2:$W$1048576, 0)):INDEX(CFB!$K$2:$K$1048576, MATCH(W3460, CFB!$W$2:$W$1048576, 0) + COUNTIF(CFB!$W$2:$W$1048576, W3460) - 1))</f>
        <v>17</v>
      </c>
      <c r="O3460">
        <v>37.56</v>
      </c>
      <c r="P3460">
        <v>0.64</v>
      </c>
      <c r="W3460">
        <v>1996</v>
      </c>
      <c r="X3460">
        <f t="shared" si="107"/>
        <v>0</v>
      </c>
    </row>
    <row r="3461" spans="1:24" ht="12.75" hidden="1" customHeight="1" x14ac:dyDescent="0.45">
      <c r="A3461">
        <v>18</v>
      </c>
      <c r="B3461" t="s">
        <v>18</v>
      </c>
      <c r="C3461" t="s">
        <v>157</v>
      </c>
      <c r="D3461" s="2" t="str">
        <f t="shared" si="106"/>
        <v>Alabama1996</v>
      </c>
      <c r="E3461">
        <v>11</v>
      </c>
      <c r="F3461">
        <v>10</v>
      </c>
      <c r="G3461">
        <v>3</v>
      </c>
      <c r="H3461" s="2">
        <v>0</v>
      </c>
      <c r="I3461">
        <v>3.41</v>
      </c>
      <c r="J3461">
        <v>9.1</v>
      </c>
      <c r="K3461">
        <v>12.51</v>
      </c>
      <c r="L3461" s="2">
        <f>_xlfn.RANK.EQ(I3461, INDEX(CFB!$I$2:$I$1048576, MATCH(W3461, CFB!$W$2:$W$1048576, 0)):INDEX(CFB!$I$2:$I$1048576, MATCH(W3461, CFB!$W$2:$W$1048576, 0) + COUNTIF(CFB!$W$2:$W$1048576, W3461) - 1), 0)</f>
        <v>40</v>
      </c>
      <c r="M3461" s="2">
        <f>_xlfn.RANK.EQ(J3461, INDEX(CFB!$J$2:$J$1048576, MATCH(W3461, CFB!$W$2:$W$1048576, 0)):INDEX(CFB!$J$2:$J$1048576, MATCH(W3461, CFB!$W$2:$W$1048576, 0) + COUNTIF(CFB!$W$2:$W$1048576, W3461) - 1))</f>
        <v>11</v>
      </c>
      <c r="N3461" s="2">
        <f>RANK(K3461, INDEX(CFB!$K$2:$K$1048576, MATCH(W3461, CFB!$W$2:$W$1048576, 0)):INDEX(CFB!$K$2:$K$1048576, MATCH(W3461, CFB!$W$2:$W$1048576, 0) + COUNTIF(CFB!$W$2:$W$1048576, W3461) - 1))</f>
        <v>18</v>
      </c>
      <c r="O3461">
        <v>38.020000000000003</v>
      </c>
      <c r="P3461">
        <v>3.41</v>
      </c>
      <c r="W3461">
        <v>1996</v>
      </c>
      <c r="X3461">
        <f t="shared" si="107"/>
        <v>0</v>
      </c>
    </row>
    <row r="3462" spans="1:24" ht="12.75" hidden="1" customHeight="1" x14ac:dyDescent="0.45">
      <c r="A3462">
        <v>19</v>
      </c>
      <c r="B3462" t="s">
        <v>22</v>
      </c>
      <c r="C3462" t="s">
        <v>179</v>
      </c>
      <c r="D3462" s="2" t="str">
        <f t="shared" si="106"/>
        <v>Miami (FL)1996</v>
      </c>
      <c r="E3462">
        <v>14</v>
      </c>
      <c r="F3462">
        <v>9</v>
      </c>
      <c r="G3462">
        <v>3</v>
      </c>
      <c r="H3462" s="2">
        <v>0</v>
      </c>
      <c r="I3462">
        <v>4.7300000000000004</v>
      </c>
      <c r="J3462">
        <v>6.47</v>
      </c>
      <c r="K3462">
        <v>11.2</v>
      </c>
      <c r="L3462" s="2">
        <f>_xlfn.RANK.EQ(I3462, INDEX(CFB!$I$2:$I$1048576, MATCH(W3462, CFB!$W$2:$W$1048576, 0)):INDEX(CFB!$I$2:$I$1048576, MATCH(W3462, CFB!$W$2:$W$1048576, 0) + COUNTIF(CFB!$W$2:$W$1048576, W3462) - 1), 0)</f>
        <v>32</v>
      </c>
      <c r="M3462" s="2">
        <f>_xlfn.RANK.EQ(J3462, INDEX(CFB!$J$2:$J$1048576, MATCH(W3462, CFB!$W$2:$W$1048576, 0)):INDEX(CFB!$J$2:$J$1048576, MATCH(W3462, CFB!$W$2:$W$1048576, 0) + COUNTIF(CFB!$W$2:$W$1048576, W3462) - 1))</f>
        <v>23</v>
      </c>
      <c r="N3462" s="2">
        <f>RANK(K3462, INDEX(CFB!$K$2:$K$1048576, MATCH(W3462, CFB!$W$2:$W$1048576, 0)):INDEX(CFB!$K$2:$K$1048576, MATCH(W3462, CFB!$W$2:$W$1048576, 0) + COUNTIF(CFB!$W$2:$W$1048576, W3462) - 1))</f>
        <v>19</v>
      </c>
      <c r="O3462">
        <v>42.72</v>
      </c>
      <c r="P3462">
        <v>7.72</v>
      </c>
      <c r="W3462">
        <v>1996</v>
      </c>
      <c r="X3462">
        <f t="shared" si="107"/>
        <v>0</v>
      </c>
    </row>
    <row r="3463" spans="1:24" ht="12.75" hidden="1" customHeight="1" x14ac:dyDescent="0.45">
      <c r="A3463">
        <v>20</v>
      </c>
      <c r="B3463" t="s">
        <v>93</v>
      </c>
      <c r="C3463" t="s">
        <v>23</v>
      </c>
      <c r="D3463" s="2" t="str">
        <f t="shared" si="106"/>
        <v>Virginia1996</v>
      </c>
      <c r="F3463">
        <v>7</v>
      </c>
      <c r="G3463">
        <v>5</v>
      </c>
      <c r="H3463" s="2">
        <v>0</v>
      </c>
      <c r="I3463">
        <v>2.85</v>
      </c>
      <c r="J3463">
        <v>8.19</v>
      </c>
      <c r="K3463">
        <v>11.03</v>
      </c>
      <c r="L3463" s="2">
        <f>_xlfn.RANK.EQ(I3463, INDEX(CFB!$I$2:$I$1048576, MATCH(W3463, CFB!$W$2:$W$1048576, 0)):INDEX(CFB!$I$2:$I$1048576, MATCH(W3463, CFB!$W$2:$W$1048576, 0) + COUNTIF(CFB!$W$2:$W$1048576, W3463) - 1), 0)</f>
        <v>41</v>
      </c>
      <c r="M3463" s="2">
        <f>_xlfn.RANK.EQ(J3463, INDEX(CFB!$J$2:$J$1048576, MATCH(W3463, CFB!$W$2:$W$1048576, 0)):INDEX(CFB!$J$2:$J$1048576, MATCH(W3463, CFB!$W$2:$W$1048576, 0) + COUNTIF(CFB!$W$2:$W$1048576, W3463) - 1))</f>
        <v>14</v>
      </c>
      <c r="N3463" s="2">
        <f>RANK(K3463, INDEX(CFB!$K$2:$K$1048576, MATCH(W3463, CFB!$W$2:$W$1048576, 0)):INDEX(CFB!$K$2:$K$1048576, MATCH(W3463, CFB!$W$2:$W$1048576, 0) + COUNTIF(CFB!$W$2:$W$1048576, W3463) - 1))</f>
        <v>20</v>
      </c>
      <c r="O3463">
        <v>40.4</v>
      </c>
      <c r="P3463">
        <v>5.19</v>
      </c>
      <c r="W3463">
        <v>1996</v>
      </c>
      <c r="X3463">
        <f t="shared" si="107"/>
        <v>0</v>
      </c>
    </row>
    <row r="3464" spans="1:24" ht="12.75" hidden="1" customHeight="1" x14ac:dyDescent="0.45">
      <c r="A3464">
        <v>21</v>
      </c>
      <c r="B3464" t="s">
        <v>14</v>
      </c>
      <c r="C3464" t="s">
        <v>181</v>
      </c>
      <c r="D3464" s="2" t="str">
        <f t="shared" si="106"/>
        <v>Texas1996</v>
      </c>
      <c r="E3464">
        <v>23</v>
      </c>
      <c r="F3464">
        <v>8</v>
      </c>
      <c r="G3464">
        <v>5</v>
      </c>
      <c r="H3464" s="2">
        <v>0</v>
      </c>
      <c r="I3464">
        <v>8.92</v>
      </c>
      <c r="J3464">
        <v>1.73</v>
      </c>
      <c r="K3464">
        <v>10.65</v>
      </c>
      <c r="L3464" s="2">
        <f>_xlfn.RANK.EQ(I3464, INDEX(CFB!$I$2:$I$1048576, MATCH(W3464, CFB!$W$2:$W$1048576, 0)):INDEX(CFB!$I$2:$I$1048576, MATCH(W3464, CFB!$W$2:$W$1048576, 0) + COUNTIF(CFB!$W$2:$W$1048576, W3464) - 1), 0)</f>
        <v>7</v>
      </c>
      <c r="M3464" s="2">
        <f>_xlfn.RANK.EQ(J3464, INDEX(CFB!$J$2:$J$1048576, MATCH(W3464, CFB!$W$2:$W$1048576, 0)):INDEX(CFB!$J$2:$J$1048576, MATCH(W3464, CFB!$W$2:$W$1048576, 0) + COUNTIF(CFB!$W$2:$W$1048576, W3464) - 1))</f>
        <v>48</v>
      </c>
      <c r="N3464" s="2">
        <f>RANK(K3464, INDEX(CFB!$K$2:$K$1048576, MATCH(W3464, CFB!$W$2:$W$1048576, 0)):INDEX(CFB!$K$2:$K$1048576, MATCH(W3464, CFB!$W$2:$W$1048576, 0) + COUNTIF(CFB!$W$2:$W$1048576, W3464) - 1))</f>
        <v>21</v>
      </c>
      <c r="O3464">
        <v>48.3</v>
      </c>
      <c r="P3464">
        <v>9.19</v>
      </c>
      <c r="W3464">
        <v>1996</v>
      </c>
      <c r="X3464">
        <f t="shared" si="107"/>
        <v>0</v>
      </c>
    </row>
    <row r="3465" spans="1:24" ht="12.75" hidden="1" customHeight="1" x14ac:dyDescent="0.45">
      <c r="A3465">
        <v>22</v>
      </c>
      <c r="B3465" t="s">
        <v>27</v>
      </c>
      <c r="C3465" t="s">
        <v>157</v>
      </c>
      <c r="D3465" s="2" t="str">
        <f t="shared" si="106"/>
        <v>LSU1996</v>
      </c>
      <c r="E3465">
        <v>12</v>
      </c>
      <c r="F3465">
        <v>10</v>
      </c>
      <c r="G3465">
        <v>2</v>
      </c>
      <c r="H3465" s="2">
        <v>0</v>
      </c>
      <c r="I3465">
        <v>2.78</v>
      </c>
      <c r="J3465">
        <v>7.48</v>
      </c>
      <c r="K3465">
        <v>10.25</v>
      </c>
      <c r="L3465" s="2">
        <f>_xlfn.RANK.EQ(I3465, INDEX(CFB!$I$2:$I$1048576, MATCH(W3465, CFB!$W$2:$W$1048576, 0)):INDEX(CFB!$I$2:$I$1048576, MATCH(W3465, CFB!$W$2:$W$1048576, 0) + COUNTIF(CFB!$W$2:$W$1048576, W3465) - 1), 0)</f>
        <v>43</v>
      </c>
      <c r="M3465" s="2">
        <f>_xlfn.RANK.EQ(J3465, INDEX(CFB!$J$2:$J$1048576, MATCH(W3465, CFB!$W$2:$W$1048576, 0)):INDEX(CFB!$J$2:$J$1048576, MATCH(W3465, CFB!$W$2:$W$1048576, 0) + COUNTIF(CFB!$W$2:$W$1048576, W3465) - 1))</f>
        <v>18</v>
      </c>
      <c r="N3465" s="2">
        <f>RANK(K3465, INDEX(CFB!$K$2:$K$1048576, MATCH(W3465, CFB!$W$2:$W$1048576, 0)):INDEX(CFB!$K$2:$K$1048576, MATCH(W3465, CFB!$W$2:$W$1048576, 0) + COUNTIF(CFB!$W$2:$W$1048576, W3465) - 1))</f>
        <v>22</v>
      </c>
      <c r="O3465">
        <v>40.29</v>
      </c>
      <c r="P3465">
        <v>7.95</v>
      </c>
      <c r="W3465">
        <v>1996</v>
      </c>
      <c r="X3465">
        <f t="shared" si="107"/>
        <v>0</v>
      </c>
    </row>
    <row r="3466" spans="1:24" hidden="1" x14ac:dyDescent="0.45">
      <c r="A3466">
        <v>23</v>
      </c>
      <c r="B3466" t="s">
        <v>67</v>
      </c>
      <c r="C3466" t="s">
        <v>157</v>
      </c>
      <c r="D3466" s="2" t="str">
        <f t="shared" si="106"/>
        <v>Auburn1996</v>
      </c>
      <c r="E3466">
        <v>24</v>
      </c>
      <c r="F3466">
        <v>8</v>
      </c>
      <c r="G3466">
        <v>4</v>
      </c>
      <c r="H3466" s="2">
        <v>0</v>
      </c>
      <c r="I3466">
        <v>7.73</v>
      </c>
      <c r="J3466">
        <v>1.93</v>
      </c>
      <c r="K3466">
        <v>9.66</v>
      </c>
      <c r="L3466" s="2">
        <f>_xlfn.RANK.EQ(I3466, INDEX(CFB!$I$2:$I$1048576, MATCH(W3466, CFB!$W$2:$W$1048576, 0)):INDEX(CFB!$I$2:$I$1048576, MATCH(W3466, CFB!$W$2:$W$1048576, 0) + COUNTIF(CFB!$W$2:$W$1048576, W3466) - 1), 0)</f>
        <v>13</v>
      </c>
      <c r="M3466" s="2">
        <f>_xlfn.RANK.EQ(J3466, INDEX(CFB!$J$2:$J$1048576, MATCH(W3466, CFB!$W$2:$W$1048576, 0)):INDEX(CFB!$J$2:$J$1048576, MATCH(W3466, CFB!$W$2:$W$1048576, 0) + COUNTIF(CFB!$W$2:$W$1048576, W3466) - 1))</f>
        <v>47</v>
      </c>
      <c r="N3466" s="2">
        <f>RANK(K3466, INDEX(CFB!$K$2:$K$1048576, MATCH(W3466, CFB!$W$2:$W$1048576, 0)):INDEX(CFB!$K$2:$K$1048576, MATCH(W3466, CFB!$W$2:$W$1048576, 0) + COUNTIF(CFB!$W$2:$W$1048576, W3466) - 1))</f>
        <v>23</v>
      </c>
      <c r="O3466">
        <v>45.87</v>
      </c>
      <c r="P3466">
        <v>12.85</v>
      </c>
      <c r="W3466">
        <v>1996</v>
      </c>
      <c r="X3466">
        <f t="shared" si="107"/>
        <v>0</v>
      </c>
    </row>
    <row r="3467" spans="1:24" ht="12.75" hidden="1" customHeight="1" x14ac:dyDescent="0.45">
      <c r="A3467">
        <v>24</v>
      </c>
      <c r="B3467" t="s">
        <v>71</v>
      </c>
      <c r="C3467" t="s">
        <v>181</v>
      </c>
      <c r="D3467" s="2" t="str">
        <f t="shared" si="106"/>
        <v>Texas Tech1996</v>
      </c>
      <c r="F3467">
        <v>7</v>
      </c>
      <c r="G3467">
        <v>5</v>
      </c>
      <c r="H3467" s="2">
        <v>0</v>
      </c>
      <c r="I3467">
        <v>2.2000000000000002</v>
      </c>
      <c r="J3467">
        <v>7.3</v>
      </c>
      <c r="K3467">
        <v>9.5</v>
      </c>
      <c r="L3467" s="2">
        <f>_xlfn.RANK.EQ(I3467, INDEX(CFB!$I$2:$I$1048576, MATCH(W3467, CFB!$W$2:$W$1048576, 0)):INDEX(CFB!$I$2:$I$1048576, MATCH(W3467, CFB!$W$2:$W$1048576, 0) + COUNTIF(CFB!$W$2:$W$1048576, W3467) - 1), 0)</f>
        <v>50</v>
      </c>
      <c r="M3467" s="2">
        <f>_xlfn.RANK.EQ(J3467, INDEX(CFB!$J$2:$J$1048576, MATCH(W3467, CFB!$W$2:$W$1048576, 0)):INDEX(CFB!$J$2:$J$1048576, MATCH(W3467, CFB!$W$2:$W$1048576, 0) + COUNTIF(CFB!$W$2:$W$1048576, W3467) - 1))</f>
        <v>20</v>
      </c>
      <c r="N3467" s="2">
        <f>RANK(K3467, INDEX(CFB!$K$2:$K$1048576, MATCH(W3467, CFB!$W$2:$W$1048576, 0)):INDEX(CFB!$K$2:$K$1048576, MATCH(W3467, CFB!$W$2:$W$1048576, 0) + COUNTIF(CFB!$W$2:$W$1048576, W3467) - 1))</f>
        <v>24</v>
      </c>
      <c r="O3467">
        <v>39.369999999999997</v>
      </c>
      <c r="P3467">
        <v>4.91</v>
      </c>
      <c r="W3467">
        <v>1996</v>
      </c>
      <c r="X3467">
        <f t="shared" si="107"/>
        <v>0</v>
      </c>
    </row>
    <row r="3468" spans="1:24" ht="12.75" hidden="1" customHeight="1" x14ac:dyDescent="0.45">
      <c r="A3468">
        <v>25</v>
      </c>
      <c r="B3468" t="s">
        <v>150</v>
      </c>
      <c r="C3468" t="s">
        <v>100</v>
      </c>
      <c r="D3468" s="2" t="str">
        <f t="shared" si="106"/>
        <v>Southern Mississippi1996</v>
      </c>
      <c r="F3468">
        <v>8</v>
      </c>
      <c r="G3468">
        <v>3</v>
      </c>
      <c r="H3468" s="2">
        <v>0</v>
      </c>
      <c r="I3468">
        <v>4.75</v>
      </c>
      <c r="J3468">
        <v>4.4800000000000004</v>
      </c>
      <c r="K3468">
        <v>9.23</v>
      </c>
      <c r="L3468" s="2">
        <f>_xlfn.RANK.EQ(I3468, INDEX(CFB!$I$2:$I$1048576, MATCH(W3468, CFB!$W$2:$W$1048576, 0)):INDEX(CFB!$I$2:$I$1048576, MATCH(W3468, CFB!$W$2:$W$1048576, 0) + COUNTIF(CFB!$W$2:$W$1048576, W3468) - 1), 0)</f>
        <v>31</v>
      </c>
      <c r="M3468" s="2">
        <f>_xlfn.RANK.EQ(J3468, INDEX(CFB!$J$2:$J$1048576, MATCH(W3468, CFB!$W$2:$W$1048576, 0)):INDEX(CFB!$J$2:$J$1048576, MATCH(W3468, CFB!$W$2:$W$1048576, 0) + COUNTIF(CFB!$W$2:$W$1048576, W3468) - 1))</f>
        <v>31</v>
      </c>
      <c r="N3468" s="2">
        <f>RANK(K3468, INDEX(CFB!$K$2:$K$1048576, MATCH(W3468, CFB!$W$2:$W$1048576, 0)):INDEX(CFB!$K$2:$K$1048576, MATCH(W3468, CFB!$W$2:$W$1048576, 0) + COUNTIF(CFB!$W$2:$W$1048576, W3468) - 1))</f>
        <v>25</v>
      </c>
      <c r="O3468">
        <v>39.15</v>
      </c>
      <c r="P3468">
        <v>11.75</v>
      </c>
      <c r="W3468">
        <v>1996</v>
      </c>
      <c r="X3468">
        <f t="shared" si="107"/>
        <v>0</v>
      </c>
    </row>
    <row r="3469" spans="1:24" ht="12.75" hidden="1" customHeight="1" x14ac:dyDescent="0.45">
      <c r="A3469">
        <v>26</v>
      </c>
      <c r="B3469" t="s">
        <v>72</v>
      </c>
      <c r="C3469" t="s">
        <v>10</v>
      </c>
      <c r="D3469" s="2" t="str">
        <f t="shared" si="106"/>
        <v>Wisconsin1996</v>
      </c>
      <c r="F3469">
        <v>8</v>
      </c>
      <c r="G3469">
        <v>5</v>
      </c>
      <c r="H3469" s="2">
        <v>0</v>
      </c>
      <c r="I3469">
        <v>3.64</v>
      </c>
      <c r="J3469">
        <v>5.36</v>
      </c>
      <c r="K3469">
        <v>8.99</v>
      </c>
      <c r="L3469" s="2">
        <f>_xlfn.RANK.EQ(I3469, INDEX(CFB!$I$2:$I$1048576, MATCH(W3469, CFB!$W$2:$W$1048576, 0)):INDEX(CFB!$I$2:$I$1048576, MATCH(W3469, CFB!$W$2:$W$1048576, 0) + COUNTIF(CFB!$W$2:$W$1048576, W3469) - 1), 0)</f>
        <v>39</v>
      </c>
      <c r="M3469" s="2">
        <f>_xlfn.RANK.EQ(J3469, INDEX(CFB!$J$2:$J$1048576, MATCH(W3469, CFB!$W$2:$W$1048576, 0)):INDEX(CFB!$J$2:$J$1048576, MATCH(W3469, CFB!$W$2:$W$1048576, 0) + COUNTIF(CFB!$W$2:$W$1048576, W3469) - 1))</f>
        <v>26</v>
      </c>
      <c r="N3469" s="2">
        <f>RANK(K3469, INDEX(CFB!$K$2:$K$1048576, MATCH(W3469, CFB!$W$2:$W$1048576, 0)):INDEX(CFB!$K$2:$K$1048576, MATCH(W3469, CFB!$W$2:$W$1048576, 0) + COUNTIF(CFB!$W$2:$W$1048576, W3469) - 1))</f>
        <v>26</v>
      </c>
      <c r="O3469">
        <v>40.08</v>
      </c>
      <c r="P3469">
        <v>8.2200000000000006</v>
      </c>
      <c r="W3469">
        <v>1996</v>
      </c>
      <c r="X3469">
        <f t="shared" si="107"/>
        <v>0</v>
      </c>
    </row>
    <row r="3470" spans="1:24" ht="12.75" hidden="1" customHeight="1" x14ac:dyDescent="0.45">
      <c r="A3470">
        <v>27</v>
      </c>
      <c r="B3470" t="s">
        <v>89</v>
      </c>
      <c r="C3470" t="s">
        <v>179</v>
      </c>
      <c r="D3470" s="2" t="str">
        <f t="shared" si="106"/>
        <v>West Virginia1996</v>
      </c>
      <c r="F3470">
        <v>8</v>
      </c>
      <c r="G3470">
        <v>4</v>
      </c>
      <c r="H3470" s="2">
        <v>0</v>
      </c>
      <c r="I3470">
        <v>-1.57</v>
      </c>
      <c r="J3470">
        <v>10.45</v>
      </c>
      <c r="K3470">
        <v>8.8800000000000008</v>
      </c>
      <c r="L3470" s="2">
        <f>_xlfn.RANK.EQ(I3470, INDEX(CFB!$I$2:$I$1048576, MATCH(W3470, CFB!$W$2:$W$1048576, 0)):INDEX(CFB!$I$2:$I$1048576, MATCH(W3470, CFB!$W$2:$W$1048576, 0) + COUNTIF(CFB!$W$2:$W$1048576, W3470) - 1), 0)</f>
        <v>68</v>
      </c>
      <c r="M3470" s="2">
        <f>_xlfn.RANK.EQ(J3470, INDEX(CFB!$J$2:$J$1048576, MATCH(W3470, CFB!$W$2:$W$1048576, 0)):INDEX(CFB!$J$2:$J$1048576, MATCH(W3470, CFB!$W$2:$W$1048576, 0) + COUNTIF(CFB!$W$2:$W$1048576, W3470) - 1))</f>
        <v>8</v>
      </c>
      <c r="N3470" s="2">
        <f>RANK(K3470, INDEX(CFB!$K$2:$K$1048576, MATCH(W3470, CFB!$W$2:$W$1048576, 0)):INDEX(CFB!$K$2:$K$1048576, MATCH(W3470, CFB!$W$2:$W$1048576, 0) + COUNTIF(CFB!$W$2:$W$1048576, W3470) - 1))</f>
        <v>27</v>
      </c>
      <c r="O3470">
        <v>33.19</v>
      </c>
      <c r="P3470">
        <v>3.52</v>
      </c>
      <c r="W3470">
        <v>1996</v>
      </c>
      <c r="X3470">
        <f t="shared" si="107"/>
        <v>0</v>
      </c>
    </row>
    <row r="3471" spans="1:24" ht="12.75" hidden="1" customHeight="1" x14ac:dyDescent="0.45">
      <c r="A3471">
        <v>28</v>
      </c>
      <c r="B3471" t="s">
        <v>103</v>
      </c>
      <c r="C3471" t="s">
        <v>10</v>
      </c>
      <c r="D3471" s="2" t="str">
        <f t="shared" si="106"/>
        <v>Northwestern1996</v>
      </c>
      <c r="E3471">
        <v>15</v>
      </c>
      <c r="F3471">
        <v>9</v>
      </c>
      <c r="G3471">
        <v>3</v>
      </c>
      <c r="H3471" s="2">
        <v>0</v>
      </c>
      <c r="I3471">
        <v>7.78</v>
      </c>
      <c r="J3471">
        <v>0.97</v>
      </c>
      <c r="K3471">
        <v>8.75</v>
      </c>
      <c r="L3471" s="2">
        <f>_xlfn.RANK.EQ(I3471, INDEX(CFB!$I$2:$I$1048576, MATCH(W3471, CFB!$W$2:$W$1048576, 0)):INDEX(CFB!$I$2:$I$1048576, MATCH(W3471, CFB!$W$2:$W$1048576, 0) + COUNTIF(CFB!$W$2:$W$1048576, W3471) - 1), 0)</f>
        <v>12</v>
      </c>
      <c r="M3471" s="2">
        <f>_xlfn.RANK.EQ(J3471, INDEX(CFB!$J$2:$J$1048576, MATCH(W3471, CFB!$W$2:$W$1048576, 0)):INDEX(CFB!$J$2:$J$1048576, MATCH(W3471, CFB!$W$2:$W$1048576, 0) + COUNTIF(CFB!$W$2:$W$1048576, W3471) - 1))</f>
        <v>53</v>
      </c>
      <c r="N3471" s="2">
        <f>RANK(K3471, INDEX(CFB!$K$2:$K$1048576, MATCH(W3471, CFB!$W$2:$W$1048576, 0)):INDEX(CFB!$K$2:$K$1048576, MATCH(W3471, CFB!$W$2:$W$1048576, 0) + COUNTIF(CFB!$W$2:$W$1048576, W3471) - 1))</f>
        <v>28</v>
      </c>
      <c r="O3471">
        <v>40.72</v>
      </c>
      <c r="P3471">
        <v>12.25</v>
      </c>
      <c r="W3471">
        <v>1996</v>
      </c>
      <c r="X3471">
        <f t="shared" si="107"/>
        <v>0</v>
      </c>
    </row>
    <row r="3472" spans="1:24" ht="12.75" hidden="1" customHeight="1" x14ac:dyDescent="0.45">
      <c r="A3472">
        <v>29</v>
      </c>
      <c r="B3472" t="s">
        <v>95</v>
      </c>
      <c r="C3472" t="s">
        <v>10</v>
      </c>
      <c r="D3472" s="2" t="str">
        <f t="shared" si="106"/>
        <v>Michigan State1996</v>
      </c>
      <c r="F3472">
        <v>6</v>
      </c>
      <c r="G3472">
        <v>6</v>
      </c>
      <c r="H3472" s="2">
        <v>0</v>
      </c>
      <c r="I3472">
        <v>7.18</v>
      </c>
      <c r="J3472">
        <v>1.48</v>
      </c>
      <c r="K3472">
        <v>8.66</v>
      </c>
      <c r="L3472" s="2">
        <f>_xlfn.RANK.EQ(I3472, INDEX(CFB!$I$2:$I$1048576, MATCH(W3472, CFB!$W$2:$W$1048576, 0)):INDEX(CFB!$I$2:$I$1048576, MATCH(W3472, CFB!$W$2:$W$1048576, 0) + COUNTIF(CFB!$W$2:$W$1048576, W3472) - 1), 0)</f>
        <v>18</v>
      </c>
      <c r="M3472" s="2">
        <f>_xlfn.RANK.EQ(J3472, INDEX(CFB!$J$2:$J$1048576, MATCH(W3472, CFB!$W$2:$W$1048576, 0)):INDEX(CFB!$J$2:$J$1048576, MATCH(W3472, CFB!$W$2:$W$1048576, 0) + COUNTIF(CFB!$W$2:$W$1048576, W3472) - 1))</f>
        <v>50</v>
      </c>
      <c r="N3472" s="2">
        <f>RANK(K3472, INDEX(CFB!$K$2:$K$1048576, MATCH(W3472, CFB!$W$2:$W$1048576, 0)):INDEX(CFB!$K$2:$K$1048576, MATCH(W3472, CFB!$W$2:$W$1048576, 0) + COUNTIF(CFB!$W$2:$W$1048576, W3472) - 1))</f>
        <v>29</v>
      </c>
      <c r="O3472">
        <v>45.7</v>
      </c>
      <c r="P3472">
        <v>13.81</v>
      </c>
      <c r="W3472">
        <v>1996</v>
      </c>
      <c r="X3472">
        <f t="shared" si="107"/>
        <v>0</v>
      </c>
    </row>
    <row r="3473" spans="1:24" ht="12.75" hidden="1" customHeight="1" x14ac:dyDescent="0.45">
      <c r="A3473">
        <v>30</v>
      </c>
      <c r="B3473" t="s">
        <v>48</v>
      </c>
      <c r="C3473" t="s">
        <v>12</v>
      </c>
      <c r="D3473" s="2" t="str">
        <f t="shared" si="106"/>
        <v>Army1996</v>
      </c>
      <c r="E3473">
        <v>25</v>
      </c>
      <c r="F3473">
        <v>10</v>
      </c>
      <c r="G3473">
        <v>2</v>
      </c>
      <c r="H3473" s="2">
        <v>0</v>
      </c>
      <c r="I3473">
        <v>6.54</v>
      </c>
      <c r="J3473">
        <v>1.96</v>
      </c>
      <c r="K3473">
        <v>8.49</v>
      </c>
      <c r="L3473" s="2">
        <f>_xlfn.RANK.EQ(I3473, INDEX(CFB!$I$2:$I$1048576, MATCH(W3473, CFB!$W$2:$W$1048576, 0)):INDEX(CFB!$I$2:$I$1048576, MATCH(W3473, CFB!$W$2:$W$1048576, 0) + COUNTIF(CFB!$W$2:$W$1048576, W3473) - 1), 0)</f>
        <v>23</v>
      </c>
      <c r="M3473" s="2">
        <f>_xlfn.RANK.EQ(J3473, INDEX(CFB!$J$2:$J$1048576, MATCH(W3473, CFB!$W$2:$W$1048576, 0)):INDEX(CFB!$J$2:$J$1048576, MATCH(W3473, CFB!$W$2:$W$1048576, 0) + COUNTIF(CFB!$W$2:$W$1048576, W3473) - 1))</f>
        <v>46</v>
      </c>
      <c r="N3473" s="2">
        <f>RANK(K3473, INDEX(CFB!$K$2:$K$1048576, MATCH(W3473, CFB!$W$2:$W$1048576, 0)):INDEX(CFB!$K$2:$K$1048576, MATCH(W3473, CFB!$W$2:$W$1048576, 0) + COUNTIF(CFB!$W$2:$W$1048576, W3473) - 1))</f>
        <v>30</v>
      </c>
      <c r="O3473">
        <v>39.93</v>
      </c>
      <c r="P3473">
        <v>11.7</v>
      </c>
      <c r="W3473">
        <v>1996</v>
      </c>
      <c r="X3473">
        <f t="shared" si="107"/>
        <v>0</v>
      </c>
    </row>
    <row r="3474" spans="1:24" ht="12.75" hidden="1" customHeight="1" x14ac:dyDescent="0.45">
      <c r="A3474">
        <v>31</v>
      </c>
      <c r="B3474" t="s">
        <v>38</v>
      </c>
      <c r="C3474" t="s">
        <v>180</v>
      </c>
      <c r="D3474" s="2" t="str">
        <f t="shared" si="106"/>
        <v>USC1996</v>
      </c>
      <c r="F3474">
        <v>6</v>
      </c>
      <c r="G3474">
        <v>6</v>
      </c>
      <c r="H3474" s="2">
        <v>0</v>
      </c>
      <c r="I3474">
        <v>2.4700000000000002</v>
      </c>
      <c r="J3474">
        <v>5.76</v>
      </c>
      <c r="K3474">
        <v>8.23</v>
      </c>
      <c r="L3474" s="2">
        <f>_xlfn.RANK.EQ(I3474, INDEX(CFB!$I$2:$I$1048576, MATCH(W3474, CFB!$W$2:$W$1048576, 0)):INDEX(CFB!$I$2:$I$1048576, MATCH(W3474, CFB!$W$2:$W$1048576, 0) + COUNTIF(CFB!$W$2:$W$1048576, W3474) - 1), 0)</f>
        <v>47</v>
      </c>
      <c r="M3474" s="2">
        <f>_xlfn.RANK.EQ(J3474, INDEX(CFB!$J$2:$J$1048576, MATCH(W3474, CFB!$W$2:$W$1048576, 0)):INDEX(CFB!$J$2:$J$1048576, MATCH(W3474, CFB!$W$2:$W$1048576, 0) + COUNTIF(CFB!$W$2:$W$1048576, W3474) - 1))</f>
        <v>25</v>
      </c>
      <c r="N3474" s="2">
        <f>RANK(K3474, INDEX(CFB!$K$2:$K$1048576, MATCH(W3474, CFB!$W$2:$W$1048576, 0)):INDEX(CFB!$K$2:$K$1048576, MATCH(W3474, CFB!$W$2:$W$1048576, 0) + COUNTIF(CFB!$W$2:$W$1048576, W3474) - 1))</f>
        <v>31</v>
      </c>
      <c r="O3474">
        <v>40.630000000000003</v>
      </c>
      <c r="P3474">
        <v>6.17</v>
      </c>
      <c r="W3474">
        <v>1996</v>
      </c>
      <c r="X3474">
        <f t="shared" si="107"/>
        <v>0</v>
      </c>
    </row>
    <row r="3475" spans="1:24" ht="12.75" hidden="1" customHeight="1" x14ac:dyDescent="0.45">
      <c r="A3475">
        <v>32</v>
      </c>
      <c r="B3475" t="s">
        <v>108</v>
      </c>
      <c r="C3475" t="s">
        <v>12</v>
      </c>
      <c r="D3475" s="2" t="str">
        <f t="shared" si="106"/>
        <v>East Carolina1996</v>
      </c>
      <c r="F3475">
        <v>8</v>
      </c>
      <c r="G3475">
        <v>3</v>
      </c>
      <c r="H3475" s="2">
        <v>0</v>
      </c>
      <c r="I3475">
        <v>5.19</v>
      </c>
      <c r="J3475">
        <v>2.98</v>
      </c>
      <c r="K3475">
        <v>8.17</v>
      </c>
      <c r="L3475" s="2">
        <f>_xlfn.RANK.EQ(I3475, INDEX(CFB!$I$2:$I$1048576, MATCH(W3475, CFB!$W$2:$W$1048576, 0)):INDEX(CFB!$I$2:$I$1048576, MATCH(W3475, CFB!$W$2:$W$1048576, 0) + COUNTIF(CFB!$W$2:$W$1048576, W3475) - 1), 0)</f>
        <v>28</v>
      </c>
      <c r="M3475" s="2">
        <f>_xlfn.RANK.EQ(J3475, INDEX(CFB!$J$2:$J$1048576, MATCH(W3475, CFB!$W$2:$W$1048576, 0)):INDEX(CFB!$J$2:$J$1048576, MATCH(W3475, CFB!$W$2:$W$1048576, 0) + COUNTIF(CFB!$W$2:$W$1048576, W3475) - 1))</f>
        <v>40</v>
      </c>
      <c r="N3475" s="2">
        <f>RANK(K3475, INDEX(CFB!$K$2:$K$1048576, MATCH(W3475, CFB!$W$2:$W$1048576, 0)):INDEX(CFB!$K$2:$K$1048576, MATCH(W3475, CFB!$W$2:$W$1048576, 0) + COUNTIF(CFB!$W$2:$W$1048576, W3475) - 1))</f>
        <v>32</v>
      </c>
      <c r="O3475">
        <v>39.46</v>
      </c>
      <c r="P3475">
        <v>10.88</v>
      </c>
      <c r="W3475">
        <v>1996</v>
      </c>
      <c r="X3475">
        <f t="shared" si="107"/>
        <v>0</v>
      </c>
    </row>
    <row r="3476" spans="1:24" ht="12.75" hidden="1" customHeight="1" x14ac:dyDescent="0.45">
      <c r="A3476">
        <v>33</v>
      </c>
      <c r="B3476" t="s">
        <v>73</v>
      </c>
      <c r="C3476" t="s">
        <v>180</v>
      </c>
      <c r="D3476" s="2" t="str">
        <f t="shared" si="106"/>
        <v>UCLA1996</v>
      </c>
      <c r="F3476">
        <v>5</v>
      </c>
      <c r="G3476">
        <v>6</v>
      </c>
      <c r="H3476" s="2">
        <v>0</v>
      </c>
      <c r="I3476">
        <v>7.07</v>
      </c>
      <c r="J3476">
        <v>-0.96</v>
      </c>
      <c r="K3476">
        <v>6.12</v>
      </c>
      <c r="L3476" s="2">
        <f>_xlfn.RANK.EQ(I3476, INDEX(CFB!$I$2:$I$1048576, MATCH(W3476, CFB!$W$2:$W$1048576, 0)):INDEX(CFB!$I$2:$I$1048576, MATCH(W3476, CFB!$W$2:$W$1048576, 0) + COUNTIF(CFB!$W$2:$W$1048576, W3476) - 1), 0)</f>
        <v>20</v>
      </c>
      <c r="M3476" s="2">
        <f>_xlfn.RANK.EQ(J3476, INDEX(CFB!$J$2:$J$1048576, MATCH(W3476, CFB!$W$2:$W$1048576, 0)):INDEX(CFB!$J$2:$J$1048576, MATCH(W3476, CFB!$W$2:$W$1048576, 0) + COUNTIF(CFB!$W$2:$W$1048576, W3476) - 1))</f>
        <v>59</v>
      </c>
      <c r="N3476" s="2">
        <f>RANK(K3476, INDEX(CFB!$K$2:$K$1048576, MATCH(W3476, CFB!$W$2:$W$1048576, 0)):INDEX(CFB!$K$2:$K$1048576, MATCH(W3476, CFB!$W$2:$W$1048576, 0) + COUNTIF(CFB!$W$2:$W$1048576, W3476) - 1))</f>
        <v>33</v>
      </c>
      <c r="O3476">
        <v>44.94</v>
      </c>
      <c r="P3476">
        <v>13.39</v>
      </c>
      <c r="W3476">
        <v>1996</v>
      </c>
      <c r="X3476">
        <f t="shared" si="107"/>
        <v>0</v>
      </c>
    </row>
    <row r="3477" spans="1:24" ht="12.75" hidden="1" customHeight="1" x14ac:dyDescent="0.45">
      <c r="A3477">
        <v>34</v>
      </c>
      <c r="B3477" t="s">
        <v>112</v>
      </c>
      <c r="C3477" t="s">
        <v>180</v>
      </c>
      <c r="D3477" s="2" t="str">
        <f t="shared" si="106"/>
        <v>Stanford1996</v>
      </c>
      <c r="F3477">
        <v>7</v>
      </c>
      <c r="G3477">
        <v>5</v>
      </c>
      <c r="H3477" s="2">
        <v>0</v>
      </c>
      <c r="I3477">
        <v>-3.77</v>
      </c>
      <c r="J3477">
        <v>9.82</v>
      </c>
      <c r="K3477">
        <v>6.05</v>
      </c>
      <c r="L3477" s="2">
        <f>_xlfn.RANK.EQ(I3477, INDEX(CFB!$I$2:$I$1048576, MATCH(W3477, CFB!$W$2:$W$1048576, 0)):INDEX(CFB!$I$2:$I$1048576, MATCH(W3477, CFB!$W$2:$W$1048576, 0) + COUNTIF(CFB!$W$2:$W$1048576, W3477) - 1), 0)</f>
        <v>80</v>
      </c>
      <c r="M3477" s="2">
        <f>_xlfn.RANK.EQ(J3477, INDEX(CFB!$J$2:$J$1048576, MATCH(W3477, CFB!$W$2:$W$1048576, 0)):INDEX(CFB!$J$2:$J$1048576, MATCH(W3477, CFB!$W$2:$W$1048576, 0) + COUNTIF(CFB!$W$2:$W$1048576, W3477) - 1))</f>
        <v>9</v>
      </c>
      <c r="N3477" s="2">
        <f>RANK(K3477, INDEX(CFB!$K$2:$K$1048576, MATCH(W3477, CFB!$W$2:$W$1048576, 0)):INDEX(CFB!$K$2:$K$1048576, MATCH(W3477, CFB!$W$2:$W$1048576, 0) + COUNTIF(CFB!$W$2:$W$1048576, W3477) - 1))</f>
        <v>34</v>
      </c>
      <c r="O3477">
        <v>31.63</v>
      </c>
      <c r="P3477">
        <v>3.71</v>
      </c>
      <c r="W3477">
        <v>1996</v>
      </c>
      <c r="X3477">
        <f t="shared" si="107"/>
        <v>0</v>
      </c>
    </row>
    <row r="3478" spans="1:24" ht="12.75" hidden="1" customHeight="1" x14ac:dyDescent="0.45">
      <c r="A3478">
        <v>35</v>
      </c>
      <c r="B3478" t="s">
        <v>138</v>
      </c>
      <c r="C3478" t="s">
        <v>186</v>
      </c>
      <c r="D3478" s="2" t="str">
        <f t="shared" si="106"/>
        <v>Wyoming1996</v>
      </c>
      <c r="E3478">
        <v>22</v>
      </c>
      <c r="F3478">
        <v>10</v>
      </c>
      <c r="G3478">
        <v>2</v>
      </c>
      <c r="H3478" s="2">
        <v>0</v>
      </c>
      <c r="I3478">
        <v>6.92</v>
      </c>
      <c r="J3478">
        <v>-1</v>
      </c>
      <c r="K3478">
        <v>5.92</v>
      </c>
      <c r="L3478" s="2">
        <f>_xlfn.RANK.EQ(I3478, INDEX(CFB!$I$2:$I$1048576, MATCH(W3478, CFB!$W$2:$W$1048576, 0)):INDEX(CFB!$I$2:$I$1048576, MATCH(W3478, CFB!$W$2:$W$1048576, 0) + COUNTIF(CFB!$W$2:$W$1048576, W3478) - 1), 0)</f>
        <v>21</v>
      </c>
      <c r="M3478" s="2">
        <f>_xlfn.RANK.EQ(J3478, INDEX(CFB!$J$2:$J$1048576, MATCH(W3478, CFB!$W$2:$W$1048576, 0)):INDEX(CFB!$J$2:$J$1048576, MATCH(W3478, CFB!$W$2:$W$1048576, 0) + COUNTIF(CFB!$W$2:$W$1048576, W3478) - 1))</f>
        <v>61</v>
      </c>
      <c r="N3478" s="2">
        <f>RANK(K3478, INDEX(CFB!$K$2:$K$1048576, MATCH(W3478, CFB!$W$2:$W$1048576, 0)):INDEX(CFB!$K$2:$K$1048576, MATCH(W3478, CFB!$W$2:$W$1048576, 0) + COUNTIF(CFB!$W$2:$W$1048576, W3478) - 1))</f>
        <v>35</v>
      </c>
      <c r="O3478">
        <v>43.19</v>
      </c>
      <c r="P3478">
        <v>15.48</v>
      </c>
      <c r="W3478">
        <v>1996</v>
      </c>
      <c r="X3478">
        <f t="shared" si="107"/>
        <v>0</v>
      </c>
    </row>
    <row r="3479" spans="1:24" ht="12.75" hidden="1" customHeight="1" x14ac:dyDescent="0.45">
      <c r="A3479">
        <v>36</v>
      </c>
      <c r="B3479" t="s">
        <v>34</v>
      </c>
      <c r="C3479" t="s">
        <v>181</v>
      </c>
      <c r="D3479" s="2" t="str">
        <f t="shared" si="106"/>
        <v>Texas A&amp;M1996</v>
      </c>
      <c r="F3479">
        <v>6</v>
      </c>
      <c r="G3479">
        <v>6</v>
      </c>
      <c r="H3479" s="2">
        <v>0</v>
      </c>
      <c r="I3479">
        <v>0.61</v>
      </c>
      <c r="J3479">
        <v>5.04</v>
      </c>
      <c r="K3479">
        <v>5.65</v>
      </c>
      <c r="L3479" s="2">
        <f>_xlfn.RANK.EQ(I3479, INDEX(CFB!$I$2:$I$1048576, MATCH(W3479, CFB!$W$2:$W$1048576, 0)):INDEX(CFB!$I$2:$I$1048576, MATCH(W3479, CFB!$W$2:$W$1048576, 0) + COUNTIF(CFB!$W$2:$W$1048576, W3479) - 1), 0)</f>
        <v>62</v>
      </c>
      <c r="M3479" s="2">
        <f>_xlfn.RANK.EQ(J3479, INDEX(CFB!$J$2:$J$1048576, MATCH(W3479, CFB!$W$2:$W$1048576, 0)):INDEX(CFB!$J$2:$J$1048576, MATCH(W3479, CFB!$W$2:$W$1048576, 0) + COUNTIF(CFB!$W$2:$W$1048576, W3479) - 1))</f>
        <v>29</v>
      </c>
      <c r="N3479" s="2">
        <f>RANK(K3479, INDEX(CFB!$K$2:$K$1048576, MATCH(W3479, CFB!$W$2:$W$1048576, 0)):INDEX(CFB!$K$2:$K$1048576, MATCH(W3479, CFB!$W$2:$W$1048576, 0) + COUNTIF(CFB!$W$2:$W$1048576, W3479) - 1))</f>
        <v>36</v>
      </c>
      <c r="O3479">
        <v>40.020000000000003</v>
      </c>
      <c r="P3479">
        <v>8.84</v>
      </c>
      <c r="W3479">
        <v>1996</v>
      </c>
      <c r="X3479">
        <f t="shared" si="107"/>
        <v>0</v>
      </c>
    </row>
    <row r="3480" spans="1:24" ht="12.75" hidden="1" customHeight="1" x14ac:dyDescent="0.45">
      <c r="A3480">
        <v>37</v>
      </c>
      <c r="B3480" t="s">
        <v>131</v>
      </c>
      <c r="C3480" t="s">
        <v>186</v>
      </c>
      <c r="D3480" s="2" t="str">
        <f t="shared" si="106"/>
        <v>Air Force1996</v>
      </c>
      <c r="F3480">
        <v>6</v>
      </c>
      <c r="G3480">
        <v>5</v>
      </c>
      <c r="H3480" s="2">
        <v>0</v>
      </c>
      <c r="I3480">
        <v>2.17</v>
      </c>
      <c r="J3480">
        <v>3.08</v>
      </c>
      <c r="K3480">
        <v>5.24</v>
      </c>
      <c r="L3480" s="2">
        <f>_xlfn.RANK.EQ(I3480, INDEX(CFB!$I$2:$I$1048576, MATCH(W3480, CFB!$W$2:$W$1048576, 0)):INDEX(CFB!$I$2:$I$1048576, MATCH(W3480, CFB!$W$2:$W$1048576, 0) + COUNTIF(CFB!$W$2:$W$1048576, W3480) - 1), 0)</f>
        <v>53</v>
      </c>
      <c r="M3480" s="2">
        <f>_xlfn.RANK.EQ(J3480, INDEX(CFB!$J$2:$J$1048576, MATCH(W3480, CFB!$W$2:$W$1048576, 0)):INDEX(CFB!$J$2:$J$1048576, MATCH(W3480, CFB!$W$2:$W$1048576, 0) + COUNTIF(CFB!$W$2:$W$1048576, W3480) - 1))</f>
        <v>39</v>
      </c>
      <c r="N3480" s="2">
        <f>RANK(K3480, INDEX(CFB!$K$2:$K$1048576, MATCH(W3480, CFB!$W$2:$W$1048576, 0)):INDEX(CFB!$K$2:$K$1048576, MATCH(W3480, CFB!$W$2:$W$1048576, 0) + COUNTIF(CFB!$W$2:$W$1048576, W3480) - 1))</f>
        <v>37</v>
      </c>
      <c r="O3480">
        <v>38.69</v>
      </c>
      <c r="P3480">
        <v>10.039999999999999</v>
      </c>
      <c r="W3480">
        <v>1996</v>
      </c>
      <c r="X3480">
        <f t="shared" si="107"/>
        <v>0</v>
      </c>
    </row>
    <row r="3481" spans="1:24" ht="12.75" hidden="1" customHeight="1" x14ac:dyDescent="0.45">
      <c r="A3481">
        <v>38</v>
      </c>
      <c r="B3481" t="s">
        <v>20</v>
      </c>
      <c r="C3481" t="s">
        <v>155</v>
      </c>
      <c r="D3481" s="2" t="str">
        <f t="shared" si="106"/>
        <v>South Carolina1996</v>
      </c>
      <c r="F3481">
        <v>6</v>
      </c>
      <c r="G3481">
        <v>5</v>
      </c>
      <c r="H3481" s="2">
        <v>0</v>
      </c>
      <c r="I3481">
        <v>2.0499999999999998</v>
      </c>
      <c r="J3481">
        <v>3.09</v>
      </c>
      <c r="K3481">
        <v>5.14</v>
      </c>
      <c r="L3481" s="2">
        <f>_xlfn.RANK.EQ(I3481, INDEX(CFB!$I$2:$I$1048576, MATCH(W3481, CFB!$W$2:$W$1048576, 0)):INDEX(CFB!$I$2:$I$1048576, MATCH(W3481, CFB!$W$2:$W$1048576, 0) + COUNTIF(CFB!$W$2:$W$1048576, W3481) - 1), 0)</f>
        <v>55</v>
      </c>
      <c r="M3481" s="2">
        <f>_xlfn.RANK.EQ(J3481, INDEX(CFB!$J$2:$J$1048576, MATCH(W3481, CFB!$W$2:$W$1048576, 0)):INDEX(CFB!$J$2:$J$1048576, MATCH(W3481, CFB!$W$2:$W$1048576, 0) + COUNTIF(CFB!$W$2:$W$1048576, W3481) - 1))</f>
        <v>38</v>
      </c>
      <c r="N3481" s="2">
        <f>RANK(K3481, INDEX(CFB!$K$2:$K$1048576, MATCH(W3481, CFB!$W$2:$W$1048576, 0)):INDEX(CFB!$K$2:$K$1048576, MATCH(W3481, CFB!$W$2:$W$1048576, 0) + COUNTIF(CFB!$W$2:$W$1048576, W3481) - 1))</f>
        <v>38</v>
      </c>
      <c r="O3481">
        <v>36.57</v>
      </c>
      <c r="P3481">
        <v>9.42</v>
      </c>
      <c r="W3481">
        <v>1996</v>
      </c>
      <c r="X3481">
        <f t="shared" si="107"/>
        <v>0</v>
      </c>
    </row>
    <row r="3482" spans="1:24" ht="12.75" hidden="1" customHeight="1" x14ac:dyDescent="0.45">
      <c r="A3482">
        <v>39</v>
      </c>
      <c r="B3482" t="s">
        <v>17</v>
      </c>
      <c r="C3482" t="s">
        <v>155</v>
      </c>
      <c r="D3482" s="2" t="str">
        <f t="shared" si="106"/>
        <v>Georgia1996</v>
      </c>
      <c r="F3482">
        <v>5</v>
      </c>
      <c r="G3482">
        <v>6</v>
      </c>
      <c r="H3482" s="2">
        <v>0</v>
      </c>
      <c r="I3482">
        <v>1.72</v>
      </c>
      <c r="J3482">
        <v>3.11</v>
      </c>
      <c r="K3482">
        <v>4.83</v>
      </c>
      <c r="L3482" s="2">
        <f>_xlfn.RANK.EQ(I3482, INDEX(CFB!$I$2:$I$1048576, MATCH(W3482, CFB!$W$2:$W$1048576, 0)):INDEX(CFB!$I$2:$I$1048576, MATCH(W3482, CFB!$W$2:$W$1048576, 0) + COUNTIF(CFB!$W$2:$W$1048576, W3482) - 1), 0)</f>
        <v>57</v>
      </c>
      <c r="M3482" s="2">
        <f>_xlfn.RANK.EQ(J3482, INDEX(CFB!$J$2:$J$1048576, MATCH(W3482, CFB!$W$2:$W$1048576, 0)):INDEX(CFB!$J$2:$J$1048576, MATCH(W3482, CFB!$W$2:$W$1048576, 0) + COUNTIF(CFB!$W$2:$W$1048576, W3482) - 1))</f>
        <v>37</v>
      </c>
      <c r="N3482" s="2">
        <f>RANK(K3482, INDEX(CFB!$K$2:$K$1048576, MATCH(W3482, CFB!$W$2:$W$1048576, 0)):INDEX(CFB!$K$2:$K$1048576, MATCH(W3482, CFB!$W$2:$W$1048576, 0) + COUNTIF(CFB!$W$2:$W$1048576, W3482) - 1))</f>
        <v>39</v>
      </c>
      <c r="O3482">
        <v>36.03</v>
      </c>
      <c r="P3482">
        <v>10.35</v>
      </c>
      <c r="W3482">
        <v>1996</v>
      </c>
      <c r="X3482">
        <f t="shared" si="107"/>
        <v>0</v>
      </c>
    </row>
    <row r="3483" spans="1:24" ht="12.75" hidden="1" customHeight="1" x14ac:dyDescent="0.45">
      <c r="A3483">
        <v>40</v>
      </c>
      <c r="B3483" t="s">
        <v>120</v>
      </c>
      <c r="C3483" t="s">
        <v>180</v>
      </c>
      <c r="D3483" s="2" t="str">
        <f t="shared" si="106"/>
        <v>Arizona1996</v>
      </c>
      <c r="F3483">
        <v>5</v>
      </c>
      <c r="G3483">
        <v>6</v>
      </c>
      <c r="H3483" s="2">
        <v>0</v>
      </c>
      <c r="I3483">
        <v>2.3199999999999998</v>
      </c>
      <c r="J3483">
        <v>2.48</v>
      </c>
      <c r="K3483">
        <v>4.8</v>
      </c>
      <c r="L3483" s="2">
        <f>_xlfn.RANK.EQ(I3483, INDEX(CFB!$I$2:$I$1048576, MATCH(W3483, CFB!$W$2:$W$1048576, 0)):INDEX(CFB!$I$2:$I$1048576, MATCH(W3483, CFB!$W$2:$W$1048576, 0) + COUNTIF(CFB!$W$2:$W$1048576, W3483) - 1), 0)</f>
        <v>49</v>
      </c>
      <c r="M3483" s="2">
        <f>_xlfn.RANK.EQ(J3483, INDEX(CFB!$J$2:$J$1048576, MATCH(W3483, CFB!$W$2:$W$1048576, 0)):INDEX(CFB!$J$2:$J$1048576, MATCH(W3483, CFB!$W$2:$W$1048576, 0) + COUNTIF(CFB!$W$2:$W$1048576, W3483) - 1))</f>
        <v>43</v>
      </c>
      <c r="N3483" s="2">
        <f>RANK(K3483, INDEX(CFB!$K$2:$K$1048576, MATCH(W3483, CFB!$W$2:$W$1048576, 0)):INDEX(CFB!$K$2:$K$1048576, MATCH(W3483, CFB!$W$2:$W$1048576, 0) + COUNTIF(CFB!$W$2:$W$1048576, W3483) - 1))</f>
        <v>40</v>
      </c>
      <c r="O3483">
        <v>39.590000000000003</v>
      </c>
      <c r="P3483">
        <v>10.95</v>
      </c>
      <c r="W3483">
        <v>1996</v>
      </c>
      <c r="X3483">
        <f t="shared" si="107"/>
        <v>0</v>
      </c>
    </row>
    <row r="3484" spans="1:24" ht="12.75" hidden="1" customHeight="1" x14ac:dyDescent="0.45">
      <c r="A3484">
        <v>41</v>
      </c>
      <c r="B3484" t="s">
        <v>13</v>
      </c>
      <c r="C3484" t="s">
        <v>180</v>
      </c>
      <c r="D3484" s="2" t="str">
        <f t="shared" si="106"/>
        <v>Oregon1996</v>
      </c>
      <c r="F3484">
        <v>6</v>
      </c>
      <c r="G3484">
        <v>5</v>
      </c>
      <c r="H3484" s="2">
        <v>0</v>
      </c>
      <c r="I3484">
        <v>9.9600000000000009</v>
      </c>
      <c r="J3484">
        <v>-5.51</v>
      </c>
      <c r="K3484">
        <v>4.46</v>
      </c>
      <c r="L3484" s="2">
        <f>_xlfn.RANK.EQ(I3484, INDEX(CFB!$I$2:$I$1048576, MATCH(W3484, CFB!$W$2:$W$1048576, 0)):INDEX(CFB!$I$2:$I$1048576, MATCH(W3484, CFB!$W$2:$W$1048576, 0) + COUNTIF(CFB!$W$2:$W$1048576, W3484) - 1), 0)</f>
        <v>3</v>
      </c>
      <c r="M3484" s="2">
        <f>_xlfn.RANK.EQ(J3484, INDEX(CFB!$J$2:$J$1048576, MATCH(W3484, CFB!$W$2:$W$1048576, 0)):INDEX(CFB!$J$2:$J$1048576, MATCH(W3484, CFB!$W$2:$W$1048576, 0) + COUNTIF(CFB!$W$2:$W$1048576, W3484) - 1))</f>
        <v>88</v>
      </c>
      <c r="N3484" s="2">
        <f>RANK(K3484, INDEX(CFB!$K$2:$K$1048576, MATCH(W3484, CFB!$W$2:$W$1048576, 0)):INDEX(CFB!$K$2:$K$1048576, MATCH(W3484, CFB!$W$2:$W$1048576, 0) + COUNTIF(CFB!$W$2:$W$1048576, W3484) - 1))</f>
        <v>41</v>
      </c>
      <c r="O3484">
        <v>45.85</v>
      </c>
      <c r="P3484">
        <v>17.940000000000001</v>
      </c>
      <c r="W3484">
        <v>1996</v>
      </c>
      <c r="X3484">
        <f t="shared" si="107"/>
        <v>0</v>
      </c>
    </row>
    <row r="3485" spans="1:24" ht="12.75" hidden="1" customHeight="1" x14ac:dyDescent="0.45">
      <c r="A3485">
        <v>42</v>
      </c>
      <c r="B3485" t="s">
        <v>51</v>
      </c>
      <c r="C3485" t="s">
        <v>12</v>
      </c>
      <c r="D3485" s="2" t="str">
        <f t="shared" si="106"/>
        <v>Navy1996</v>
      </c>
      <c r="F3485">
        <v>9</v>
      </c>
      <c r="G3485">
        <v>3</v>
      </c>
      <c r="H3485" s="2">
        <v>0</v>
      </c>
      <c r="I3485">
        <v>7.52</v>
      </c>
      <c r="J3485">
        <v>-3.35</v>
      </c>
      <c r="K3485">
        <v>4.17</v>
      </c>
      <c r="L3485" s="2">
        <f>_xlfn.RANK.EQ(I3485, INDEX(CFB!$I$2:$I$1048576, MATCH(W3485, CFB!$W$2:$W$1048576, 0)):INDEX(CFB!$I$2:$I$1048576, MATCH(W3485, CFB!$W$2:$W$1048576, 0) + COUNTIF(CFB!$W$2:$W$1048576, W3485) - 1), 0)</f>
        <v>17</v>
      </c>
      <c r="M3485" s="2">
        <f>_xlfn.RANK.EQ(J3485, INDEX(CFB!$J$2:$J$1048576, MATCH(W3485, CFB!$W$2:$W$1048576, 0)):INDEX(CFB!$J$2:$J$1048576, MATCH(W3485, CFB!$W$2:$W$1048576, 0) + COUNTIF(CFB!$W$2:$W$1048576, W3485) - 1))</f>
        <v>78</v>
      </c>
      <c r="N3485" s="2">
        <f>RANK(K3485, INDEX(CFB!$K$2:$K$1048576, MATCH(W3485, CFB!$W$2:$W$1048576, 0)):INDEX(CFB!$K$2:$K$1048576, MATCH(W3485, CFB!$W$2:$W$1048576, 0) + COUNTIF(CFB!$W$2:$W$1048576, W3485) - 1))</f>
        <v>42</v>
      </c>
      <c r="O3485">
        <v>41.64</v>
      </c>
      <c r="P3485">
        <v>17.760000000000002</v>
      </c>
      <c r="W3485">
        <v>1996</v>
      </c>
      <c r="X3485">
        <f t="shared" si="107"/>
        <v>0</v>
      </c>
    </row>
    <row r="3486" spans="1:24" ht="12.75" hidden="1" customHeight="1" x14ac:dyDescent="0.45">
      <c r="A3486">
        <v>43</v>
      </c>
      <c r="B3486" t="s">
        <v>129</v>
      </c>
      <c r="C3486" t="s">
        <v>185</v>
      </c>
      <c r="D3486" s="2" t="str">
        <f t="shared" si="106"/>
        <v>Rice1996</v>
      </c>
      <c r="F3486">
        <v>7</v>
      </c>
      <c r="G3486">
        <v>4</v>
      </c>
      <c r="H3486" s="2">
        <v>0</v>
      </c>
      <c r="I3486">
        <v>2.19</v>
      </c>
      <c r="J3486">
        <v>1.69</v>
      </c>
      <c r="K3486">
        <v>3.88</v>
      </c>
      <c r="L3486" s="2">
        <f>_xlfn.RANK.EQ(I3486, INDEX(CFB!$I$2:$I$1048576, MATCH(W3486, CFB!$W$2:$W$1048576, 0)):INDEX(CFB!$I$2:$I$1048576, MATCH(W3486, CFB!$W$2:$W$1048576, 0) + COUNTIF(CFB!$W$2:$W$1048576, W3486) - 1), 0)</f>
        <v>51</v>
      </c>
      <c r="M3486" s="2">
        <f>_xlfn.RANK.EQ(J3486, INDEX(CFB!$J$2:$J$1048576, MATCH(W3486, CFB!$W$2:$W$1048576, 0)):INDEX(CFB!$J$2:$J$1048576, MATCH(W3486, CFB!$W$2:$W$1048576, 0) + COUNTIF(CFB!$W$2:$W$1048576, W3486) - 1))</f>
        <v>49</v>
      </c>
      <c r="N3486" s="2">
        <f>RANK(K3486, INDEX(CFB!$K$2:$K$1048576, MATCH(W3486, CFB!$W$2:$W$1048576, 0)):INDEX(CFB!$K$2:$K$1048576, MATCH(W3486, CFB!$W$2:$W$1048576, 0) + COUNTIF(CFB!$W$2:$W$1048576, W3486) - 1))</f>
        <v>43</v>
      </c>
      <c r="O3486">
        <v>39.11</v>
      </c>
      <c r="P3486">
        <v>18.66</v>
      </c>
      <c r="W3486">
        <v>1996</v>
      </c>
      <c r="X3486">
        <f t="shared" si="107"/>
        <v>0</v>
      </c>
    </row>
    <row r="3487" spans="1:24" ht="12.75" hidden="1" customHeight="1" x14ac:dyDescent="0.45">
      <c r="A3487">
        <v>44</v>
      </c>
      <c r="B3487" t="s">
        <v>146</v>
      </c>
      <c r="C3487" t="s">
        <v>186</v>
      </c>
      <c r="D3487" s="2" t="str">
        <f t="shared" si="106"/>
        <v>San Diego State1996</v>
      </c>
      <c r="F3487">
        <v>8</v>
      </c>
      <c r="G3487">
        <v>3</v>
      </c>
      <c r="H3487" s="2">
        <v>0</v>
      </c>
      <c r="I3487">
        <v>7.87</v>
      </c>
      <c r="J3487">
        <v>-4.0999999999999996</v>
      </c>
      <c r="K3487">
        <v>3.76</v>
      </c>
      <c r="L3487" s="2">
        <f>_xlfn.RANK.EQ(I3487, INDEX(CFB!$I$2:$I$1048576, MATCH(W3487, CFB!$W$2:$W$1048576, 0)):INDEX(CFB!$I$2:$I$1048576, MATCH(W3487, CFB!$W$2:$W$1048576, 0) + COUNTIF(CFB!$W$2:$W$1048576, W3487) - 1), 0)</f>
        <v>10</v>
      </c>
      <c r="M3487" s="2">
        <f>_xlfn.RANK.EQ(J3487, INDEX(CFB!$J$2:$J$1048576, MATCH(W3487, CFB!$W$2:$W$1048576, 0)):INDEX(CFB!$J$2:$J$1048576, MATCH(W3487, CFB!$W$2:$W$1048576, 0) + COUNTIF(CFB!$W$2:$W$1048576, W3487) - 1))</f>
        <v>81</v>
      </c>
      <c r="N3487" s="2">
        <f>RANK(K3487, INDEX(CFB!$K$2:$K$1048576, MATCH(W3487, CFB!$W$2:$W$1048576, 0)):INDEX(CFB!$K$2:$K$1048576, MATCH(W3487, CFB!$W$2:$W$1048576, 0) + COUNTIF(CFB!$W$2:$W$1048576, W3487) - 1))</f>
        <v>44</v>
      </c>
      <c r="O3487">
        <v>42.86</v>
      </c>
      <c r="P3487">
        <v>18.77</v>
      </c>
      <c r="W3487">
        <v>1996</v>
      </c>
      <c r="X3487">
        <f t="shared" si="107"/>
        <v>0</v>
      </c>
    </row>
    <row r="3488" spans="1:24" ht="12.75" hidden="1" customHeight="1" x14ac:dyDescent="0.45">
      <c r="A3488">
        <v>45</v>
      </c>
      <c r="B3488" t="s">
        <v>107</v>
      </c>
      <c r="C3488" t="s">
        <v>100</v>
      </c>
      <c r="D3488" s="2" t="str">
        <f t="shared" si="106"/>
        <v>Houston1996</v>
      </c>
      <c r="F3488">
        <v>7</v>
      </c>
      <c r="G3488">
        <v>5</v>
      </c>
      <c r="H3488" s="2">
        <v>0</v>
      </c>
      <c r="I3488">
        <v>8.76</v>
      </c>
      <c r="J3488">
        <v>-5.08</v>
      </c>
      <c r="K3488">
        <v>3.68</v>
      </c>
      <c r="L3488" s="2">
        <f>_xlfn.RANK.EQ(I3488, INDEX(CFB!$I$2:$I$1048576, MATCH(W3488, CFB!$W$2:$W$1048576, 0)):INDEX(CFB!$I$2:$I$1048576, MATCH(W3488, CFB!$W$2:$W$1048576, 0) + COUNTIF(CFB!$W$2:$W$1048576, W3488) - 1), 0)</f>
        <v>8</v>
      </c>
      <c r="M3488" s="2">
        <f>_xlfn.RANK.EQ(J3488, INDEX(CFB!$J$2:$J$1048576, MATCH(W3488, CFB!$W$2:$W$1048576, 0)):INDEX(CFB!$J$2:$J$1048576, MATCH(W3488, CFB!$W$2:$W$1048576, 0) + COUNTIF(CFB!$W$2:$W$1048576, W3488) - 1))</f>
        <v>84</v>
      </c>
      <c r="N3488" s="2">
        <f>RANK(K3488, INDEX(CFB!$K$2:$K$1048576, MATCH(W3488, CFB!$W$2:$W$1048576, 0)):INDEX(CFB!$K$2:$K$1048576, MATCH(W3488, CFB!$W$2:$W$1048576, 0) + COUNTIF(CFB!$W$2:$W$1048576, W3488) - 1))</f>
        <v>45</v>
      </c>
      <c r="O3488">
        <v>42.81</v>
      </c>
      <c r="P3488">
        <v>18.850000000000001</v>
      </c>
      <c r="W3488">
        <v>1996</v>
      </c>
      <c r="X3488">
        <f t="shared" si="107"/>
        <v>0</v>
      </c>
    </row>
    <row r="3489" spans="1:24" ht="12.75" hidden="1" customHeight="1" x14ac:dyDescent="0.45">
      <c r="A3489">
        <v>46</v>
      </c>
      <c r="B3489" t="s">
        <v>26</v>
      </c>
      <c r="C3489" t="s">
        <v>23</v>
      </c>
      <c r="D3489" s="2" t="str">
        <f t="shared" si="106"/>
        <v>Clemson1996</v>
      </c>
      <c r="F3489">
        <v>7</v>
      </c>
      <c r="G3489">
        <v>5</v>
      </c>
      <c r="H3489" s="2">
        <v>0</v>
      </c>
      <c r="I3489">
        <v>-2.2999999999999998</v>
      </c>
      <c r="J3489">
        <v>5.21</v>
      </c>
      <c r="K3489">
        <v>2.9</v>
      </c>
      <c r="L3489" s="2">
        <f>_xlfn.RANK.EQ(I3489, INDEX(CFB!$I$2:$I$1048576, MATCH(W3489, CFB!$W$2:$W$1048576, 0)):INDEX(CFB!$I$2:$I$1048576, MATCH(W3489, CFB!$W$2:$W$1048576, 0) + COUNTIF(CFB!$W$2:$W$1048576, W3489) - 1), 0)</f>
        <v>70</v>
      </c>
      <c r="M3489" s="2">
        <f>_xlfn.RANK.EQ(J3489, INDEX(CFB!$J$2:$J$1048576, MATCH(W3489, CFB!$W$2:$W$1048576, 0)):INDEX(CFB!$J$2:$J$1048576, MATCH(W3489, CFB!$W$2:$W$1048576, 0) + COUNTIF(CFB!$W$2:$W$1048576, W3489) - 1))</f>
        <v>28</v>
      </c>
      <c r="N3489" s="2">
        <f>RANK(K3489, INDEX(CFB!$K$2:$K$1048576, MATCH(W3489, CFB!$W$2:$W$1048576, 0)):INDEX(CFB!$K$2:$K$1048576, MATCH(W3489, CFB!$W$2:$W$1048576, 0) + COUNTIF(CFB!$W$2:$W$1048576, W3489) - 1))</f>
        <v>46</v>
      </c>
      <c r="O3489">
        <v>31.96</v>
      </c>
      <c r="P3489">
        <v>9.84</v>
      </c>
      <c r="W3489">
        <v>1996</v>
      </c>
      <c r="X3489">
        <f t="shared" si="107"/>
        <v>0</v>
      </c>
    </row>
    <row r="3490" spans="1:24" ht="12.75" hidden="1" customHeight="1" x14ac:dyDescent="0.45">
      <c r="A3490">
        <v>47</v>
      </c>
      <c r="B3490" t="s">
        <v>104</v>
      </c>
      <c r="C3490" t="s">
        <v>186</v>
      </c>
      <c r="D3490" s="2" t="str">
        <f t="shared" si="106"/>
        <v>Colorado State1996</v>
      </c>
      <c r="F3490">
        <v>7</v>
      </c>
      <c r="G3490">
        <v>5</v>
      </c>
      <c r="H3490" s="2">
        <v>0</v>
      </c>
      <c r="I3490">
        <v>4.7300000000000004</v>
      </c>
      <c r="J3490">
        <v>-1.86</v>
      </c>
      <c r="K3490">
        <v>2.87</v>
      </c>
      <c r="L3490" s="2">
        <f>_xlfn.RANK.EQ(I3490, INDEX(CFB!$I$2:$I$1048576, MATCH(W3490, CFB!$W$2:$W$1048576, 0)):INDEX(CFB!$I$2:$I$1048576, MATCH(W3490, CFB!$W$2:$W$1048576, 0) + COUNTIF(CFB!$W$2:$W$1048576, W3490) - 1), 0)</f>
        <v>32</v>
      </c>
      <c r="M3490" s="2">
        <f>_xlfn.RANK.EQ(J3490, INDEX(CFB!$J$2:$J$1048576, MATCH(W3490, CFB!$W$2:$W$1048576, 0)):INDEX(CFB!$J$2:$J$1048576, MATCH(W3490, CFB!$W$2:$W$1048576, 0) + COUNTIF(CFB!$W$2:$W$1048576, W3490) - 1))</f>
        <v>66</v>
      </c>
      <c r="N3490" s="2">
        <f>RANK(K3490, INDEX(CFB!$K$2:$K$1048576, MATCH(W3490, CFB!$W$2:$W$1048576, 0)):INDEX(CFB!$K$2:$K$1048576, MATCH(W3490, CFB!$W$2:$W$1048576, 0) + COUNTIF(CFB!$W$2:$W$1048576, W3490) - 1))</f>
        <v>47</v>
      </c>
      <c r="O3490">
        <v>38.93</v>
      </c>
      <c r="P3490">
        <v>17.559999999999999</v>
      </c>
      <c r="W3490">
        <v>1996</v>
      </c>
      <c r="X3490">
        <f t="shared" si="107"/>
        <v>0</v>
      </c>
    </row>
    <row r="3491" spans="1:24" ht="12.75" hidden="1" customHeight="1" x14ac:dyDescent="0.45">
      <c r="A3491">
        <v>48</v>
      </c>
      <c r="B3491" t="s">
        <v>52</v>
      </c>
      <c r="C3491" t="s">
        <v>23</v>
      </c>
      <c r="D3491" s="2" t="str">
        <f t="shared" si="106"/>
        <v>Georgia Tech1996</v>
      </c>
      <c r="F3491">
        <v>5</v>
      </c>
      <c r="G3491">
        <v>6</v>
      </c>
      <c r="H3491" s="2">
        <v>0</v>
      </c>
      <c r="I3491">
        <v>-2.35</v>
      </c>
      <c r="J3491">
        <v>4.13</v>
      </c>
      <c r="K3491">
        <v>1.78</v>
      </c>
      <c r="L3491" s="2">
        <f>_xlfn.RANK.EQ(I3491, INDEX(CFB!$I$2:$I$1048576, MATCH(W3491, CFB!$W$2:$W$1048576, 0)):INDEX(CFB!$I$2:$I$1048576, MATCH(W3491, CFB!$W$2:$W$1048576, 0) + COUNTIF(CFB!$W$2:$W$1048576, W3491) - 1), 0)</f>
        <v>71</v>
      </c>
      <c r="M3491" s="2">
        <f>_xlfn.RANK.EQ(J3491, INDEX(CFB!$J$2:$J$1048576, MATCH(W3491, CFB!$W$2:$W$1048576, 0)):INDEX(CFB!$J$2:$J$1048576, MATCH(W3491, CFB!$W$2:$W$1048576, 0) + COUNTIF(CFB!$W$2:$W$1048576, W3491) - 1))</f>
        <v>34</v>
      </c>
      <c r="N3491" s="2">
        <f>RANK(K3491, INDEX(CFB!$K$2:$K$1048576, MATCH(W3491, CFB!$W$2:$W$1048576, 0)):INDEX(CFB!$K$2:$K$1048576, MATCH(W3491, CFB!$W$2:$W$1048576, 0) + COUNTIF(CFB!$W$2:$W$1048576, W3491) - 1))</f>
        <v>48</v>
      </c>
      <c r="O3491">
        <v>31.85</v>
      </c>
      <c r="P3491">
        <v>10.9</v>
      </c>
      <c r="W3491">
        <v>1996</v>
      </c>
      <c r="X3491">
        <f t="shared" si="107"/>
        <v>0</v>
      </c>
    </row>
    <row r="3492" spans="1:24" ht="12.75" hidden="1" customHeight="1" x14ac:dyDescent="0.45">
      <c r="A3492">
        <v>49</v>
      </c>
      <c r="B3492" t="s">
        <v>130</v>
      </c>
      <c r="C3492" t="s">
        <v>184</v>
      </c>
      <c r="D3492" s="2" t="str">
        <f t="shared" si="106"/>
        <v>Nevada1996</v>
      </c>
      <c r="F3492">
        <v>9</v>
      </c>
      <c r="G3492">
        <v>3</v>
      </c>
      <c r="H3492" s="2">
        <v>0</v>
      </c>
      <c r="I3492">
        <v>4.16</v>
      </c>
      <c r="J3492">
        <v>-2.67</v>
      </c>
      <c r="K3492">
        <v>1.49</v>
      </c>
      <c r="L3492" s="2">
        <f>_xlfn.RANK.EQ(I3492, INDEX(CFB!$I$2:$I$1048576, MATCH(W3492, CFB!$W$2:$W$1048576, 0)):INDEX(CFB!$I$2:$I$1048576, MATCH(W3492, CFB!$W$2:$W$1048576, 0) + COUNTIF(CFB!$W$2:$W$1048576, W3492) - 1), 0)</f>
        <v>34</v>
      </c>
      <c r="M3492" s="2">
        <f>_xlfn.RANK.EQ(J3492, INDEX(CFB!$J$2:$J$1048576, MATCH(W3492, CFB!$W$2:$W$1048576, 0)):INDEX(CFB!$J$2:$J$1048576, MATCH(W3492, CFB!$W$2:$W$1048576, 0) + COUNTIF(CFB!$W$2:$W$1048576, W3492) - 1))</f>
        <v>71</v>
      </c>
      <c r="N3492" s="2">
        <f>RANK(K3492, INDEX(CFB!$K$2:$K$1048576, MATCH(W3492, CFB!$W$2:$W$1048576, 0)):INDEX(CFB!$K$2:$K$1048576, MATCH(W3492, CFB!$W$2:$W$1048576, 0) + COUNTIF(CFB!$W$2:$W$1048576, W3492) - 1))</f>
        <v>49</v>
      </c>
      <c r="O3492">
        <v>42.91</v>
      </c>
      <c r="P3492">
        <v>18.18</v>
      </c>
      <c r="W3492">
        <v>1996</v>
      </c>
      <c r="X3492">
        <f t="shared" si="107"/>
        <v>0</v>
      </c>
    </row>
    <row r="3493" spans="1:24" ht="12.75" hidden="1" customHeight="1" x14ac:dyDescent="0.45">
      <c r="A3493">
        <v>50</v>
      </c>
      <c r="B3493" t="s">
        <v>85</v>
      </c>
      <c r="C3493" t="s">
        <v>180</v>
      </c>
      <c r="D3493" s="2" t="str">
        <f t="shared" si="106"/>
        <v>Washington State1996</v>
      </c>
      <c r="F3493">
        <v>5</v>
      </c>
      <c r="G3493">
        <v>6</v>
      </c>
      <c r="H3493" s="2">
        <v>0</v>
      </c>
      <c r="I3493">
        <v>3.96</v>
      </c>
      <c r="J3493">
        <v>-2.54</v>
      </c>
      <c r="K3493">
        <v>1.41</v>
      </c>
      <c r="L3493" s="2">
        <f>_xlfn.RANK.EQ(I3493, INDEX(CFB!$I$2:$I$1048576, MATCH(W3493, CFB!$W$2:$W$1048576, 0)):INDEX(CFB!$I$2:$I$1048576, MATCH(W3493, CFB!$W$2:$W$1048576, 0) + COUNTIF(CFB!$W$2:$W$1048576, W3493) - 1), 0)</f>
        <v>36</v>
      </c>
      <c r="M3493" s="2">
        <f>_xlfn.RANK.EQ(J3493, INDEX(CFB!$J$2:$J$1048576, MATCH(W3493, CFB!$W$2:$W$1048576, 0)):INDEX(CFB!$J$2:$J$1048576, MATCH(W3493, CFB!$W$2:$W$1048576, 0) + COUNTIF(CFB!$W$2:$W$1048576, W3493) - 1))</f>
        <v>70</v>
      </c>
      <c r="N3493" s="2">
        <f>RANK(K3493, INDEX(CFB!$K$2:$K$1048576, MATCH(W3493, CFB!$W$2:$W$1048576, 0)):INDEX(CFB!$K$2:$K$1048576, MATCH(W3493, CFB!$W$2:$W$1048576, 0) + COUNTIF(CFB!$W$2:$W$1048576, W3493) - 1))</f>
        <v>50</v>
      </c>
      <c r="O3493">
        <v>39.82</v>
      </c>
      <c r="P3493">
        <v>15.91</v>
      </c>
      <c r="W3493">
        <v>1996</v>
      </c>
      <c r="X3493">
        <f t="shared" si="107"/>
        <v>0</v>
      </c>
    </row>
    <row r="3494" spans="1:24" ht="12.75" hidden="1" customHeight="1" x14ac:dyDescent="0.45">
      <c r="A3494">
        <v>51</v>
      </c>
      <c r="B3494" t="s">
        <v>83</v>
      </c>
      <c r="C3494" t="s">
        <v>180</v>
      </c>
      <c r="D3494" s="2" t="str">
        <f t="shared" si="106"/>
        <v>California1996</v>
      </c>
      <c r="F3494">
        <v>6</v>
      </c>
      <c r="G3494">
        <v>6</v>
      </c>
      <c r="H3494" s="2">
        <v>0</v>
      </c>
      <c r="I3494">
        <v>7.99</v>
      </c>
      <c r="J3494">
        <v>-6.75</v>
      </c>
      <c r="K3494">
        <v>1.23</v>
      </c>
      <c r="L3494" s="2">
        <f>_xlfn.RANK.EQ(I3494, INDEX(CFB!$I$2:$I$1048576, MATCH(W3494, CFB!$W$2:$W$1048576, 0)):INDEX(CFB!$I$2:$I$1048576, MATCH(W3494, CFB!$W$2:$W$1048576, 0) + COUNTIF(CFB!$W$2:$W$1048576, W3494) - 1), 0)</f>
        <v>9</v>
      </c>
      <c r="M3494" s="2">
        <f>_xlfn.RANK.EQ(J3494, INDEX(CFB!$J$2:$J$1048576, MATCH(W3494, CFB!$W$2:$W$1048576, 0)):INDEX(CFB!$J$2:$J$1048576, MATCH(W3494, CFB!$W$2:$W$1048576, 0) + COUNTIF(CFB!$W$2:$W$1048576, W3494) - 1))</f>
        <v>94</v>
      </c>
      <c r="N3494" s="2">
        <f>RANK(K3494, INDEX(CFB!$K$2:$K$1048576, MATCH(W3494, CFB!$W$2:$W$1048576, 0)):INDEX(CFB!$K$2:$K$1048576, MATCH(W3494, CFB!$W$2:$W$1048576, 0) + COUNTIF(CFB!$W$2:$W$1048576, W3494) - 1))</f>
        <v>51</v>
      </c>
      <c r="O3494">
        <v>42.47</v>
      </c>
      <c r="P3494">
        <v>19.440000000000001</v>
      </c>
      <c r="W3494">
        <v>1996</v>
      </c>
      <c r="X3494">
        <f t="shared" si="107"/>
        <v>0</v>
      </c>
    </row>
    <row r="3495" spans="1:24" ht="12.75" hidden="1" customHeight="1" x14ac:dyDescent="0.45">
      <c r="A3495">
        <v>52</v>
      </c>
      <c r="B3495" t="s">
        <v>81</v>
      </c>
      <c r="C3495" t="s">
        <v>100</v>
      </c>
      <c r="D3495" s="2" t="str">
        <f t="shared" si="106"/>
        <v>Cincinnati1996</v>
      </c>
      <c r="F3495">
        <v>6</v>
      </c>
      <c r="G3495">
        <v>5</v>
      </c>
      <c r="H3495" s="2">
        <v>0</v>
      </c>
      <c r="I3495">
        <v>-1.72</v>
      </c>
      <c r="J3495">
        <v>2.77</v>
      </c>
      <c r="K3495">
        <v>1.05</v>
      </c>
      <c r="L3495" s="2">
        <f>_xlfn.RANK.EQ(I3495, INDEX(CFB!$I$2:$I$1048576, MATCH(W3495, CFB!$W$2:$W$1048576, 0)):INDEX(CFB!$I$2:$I$1048576, MATCH(W3495, CFB!$W$2:$W$1048576, 0) + COUNTIF(CFB!$W$2:$W$1048576, W3495) - 1), 0)</f>
        <v>69</v>
      </c>
      <c r="M3495" s="2">
        <f>_xlfn.RANK.EQ(J3495, INDEX(CFB!$J$2:$J$1048576, MATCH(W3495, CFB!$W$2:$W$1048576, 0)):INDEX(CFB!$J$2:$J$1048576, MATCH(W3495, CFB!$W$2:$W$1048576, 0) + COUNTIF(CFB!$W$2:$W$1048576, W3495) - 1))</f>
        <v>41</v>
      </c>
      <c r="N3495" s="2">
        <f>RANK(K3495, INDEX(CFB!$K$2:$K$1048576, MATCH(W3495, CFB!$W$2:$W$1048576, 0)):INDEX(CFB!$K$2:$K$1048576, MATCH(W3495, CFB!$W$2:$W$1048576, 0) + COUNTIF(CFB!$W$2:$W$1048576, W3495) - 1))</f>
        <v>52</v>
      </c>
      <c r="O3495">
        <v>32.07</v>
      </c>
      <c r="P3495">
        <v>12.6</v>
      </c>
      <c r="W3495">
        <v>1996</v>
      </c>
      <c r="X3495">
        <f t="shared" si="107"/>
        <v>0</v>
      </c>
    </row>
    <row r="3496" spans="1:24" ht="12.75" hidden="1" customHeight="1" x14ac:dyDescent="0.45">
      <c r="A3496">
        <v>53</v>
      </c>
      <c r="B3496" t="s">
        <v>55</v>
      </c>
      <c r="C3496" t="s">
        <v>182</v>
      </c>
      <c r="D3496" s="2" t="str">
        <f t="shared" si="106"/>
        <v>Kansas1996</v>
      </c>
      <c r="F3496">
        <v>4</v>
      </c>
      <c r="G3496">
        <v>7</v>
      </c>
      <c r="H3496" s="2">
        <v>0</v>
      </c>
      <c r="I3496">
        <v>4.0999999999999996</v>
      </c>
      <c r="J3496">
        <v>-3.24</v>
      </c>
      <c r="K3496">
        <v>0.87</v>
      </c>
      <c r="L3496" s="2">
        <f>_xlfn.RANK.EQ(I3496, INDEX(CFB!$I$2:$I$1048576, MATCH(W3496, CFB!$W$2:$W$1048576, 0)):INDEX(CFB!$I$2:$I$1048576, MATCH(W3496, CFB!$W$2:$W$1048576, 0) + COUNTIF(CFB!$W$2:$W$1048576, W3496) - 1), 0)</f>
        <v>35</v>
      </c>
      <c r="M3496" s="2">
        <f>_xlfn.RANK.EQ(J3496, INDEX(CFB!$J$2:$J$1048576, MATCH(W3496, CFB!$W$2:$W$1048576, 0)):INDEX(CFB!$J$2:$J$1048576, MATCH(W3496, CFB!$W$2:$W$1048576, 0) + COUNTIF(CFB!$W$2:$W$1048576, W3496) - 1))</f>
        <v>77</v>
      </c>
      <c r="N3496" s="2">
        <f>RANK(K3496, INDEX(CFB!$K$2:$K$1048576, MATCH(W3496, CFB!$W$2:$W$1048576, 0)):INDEX(CFB!$K$2:$K$1048576, MATCH(W3496, CFB!$W$2:$W$1048576, 0) + COUNTIF(CFB!$W$2:$W$1048576, W3496) - 1))</f>
        <v>53</v>
      </c>
      <c r="O3496">
        <v>41.01</v>
      </c>
      <c r="P3496">
        <v>18.64</v>
      </c>
      <c r="W3496">
        <v>1996</v>
      </c>
      <c r="X3496">
        <f t="shared" si="107"/>
        <v>0</v>
      </c>
    </row>
    <row r="3497" spans="1:24" ht="12.75" hidden="1" customHeight="1" x14ac:dyDescent="0.45">
      <c r="A3497">
        <v>54</v>
      </c>
      <c r="B3497" t="s">
        <v>109</v>
      </c>
      <c r="C3497" t="s">
        <v>157</v>
      </c>
      <c r="D3497" s="2" t="str">
        <f t="shared" si="106"/>
        <v>Mississippi State1996</v>
      </c>
      <c r="F3497">
        <v>5</v>
      </c>
      <c r="G3497">
        <v>6</v>
      </c>
      <c r="H3497" s="2">
        <v>0</v>
      </c>
      <c r="I3497">
        <v>-1.55</v>
      </c>
      <c r="J3497">
        <v>2.31</v>
      </c>
      <c r="K3497">
        <v>0.76</v>
      </c>
      <c r="L3497" s="2">
        <f>_xlfn.RANK.EQ(I3497, INDEX(CFB!$I$2:$I$1048576, MATCH(W3497, CFB!$W$2:$W$1048576, 0)):INDEX(CFB!$I$2:$I$1048576, MATCH(W3497, CFB!$W$2:$W$1048576, 0) + COUNTIF(CFB!$W$2:$W$1048576, W3497) - 1), 0)</f>
        <v>67</v>
      </c>
      <c r="M3497" s="2">
        <f>_xlfn.RANK.EQ(J3497, INDEX(CFB!$J$2:$J$1048576, MATCH(W3497, CFB!$W$2:$W$1048576, 0)):INDEX(CFB!$J$2:$J$1048576, MATCH(W3497, CFB!$W$2:$W$1048576, 0) + COUNTIF(CFB!$W$2:$W$1048576, W3497) - 1))</f>
        <v>44</v>
      </c>
      <c r="N3497" s="2">
        <f>RANK(K3497, INDEX(CFB!$K$2:$K$1048576, MATCH(W3497, CFB!$W$2:$W$1048576, 0)):INDEX(CFB!$K$2:$K$1048576, MATCH(W3497, CFB!$W$2:$W$1048576, 0) + COUNTIF(CFB!$W$2:$W$1048576, W3497) - 1))</f>
        <v>54</v>
      </c>
      <c r="O3497">
        <v>34.840000000000003</v>
      </c>
      <c r="P3497">
        <v>12.68</v>
      </c>
      <c r="W3497">
        <v>1996</v>
      </c>
      <c r="X3497">
        <f t="shared" si="107"/>
        <v>0</v>
      </c>
    </row>
    <row r="3498" spans="1:24" ht="12.75" hidden="1" customHeight="1" x14ac:dyDescent="0.45">
      <c r="A3498">
        <v>55</v>
      </c>
      <c r="B3498" t="s">
        <v>25</v>
      </c>
      <c r="C3498" t="s">
        <v>100</v>
      </c>
      <c r="D3498" s="2" t="str">
        <f t="shared" si="106"/>
        <v>Louisville1996</v>
      </c>
      <c r="F3498">
        <v>5</v>
      </c>
      <c r="G3498">
        <v>6</v>
      </c>
      <c r="H3498" s="2">
        <v>0</v>
      </c>
      <c r="I3498">
        <v>-4.71</v>
      </c>
      <c r="J3498">
        <v>4.97</v>
      </c>
      <c r="K3498">
        <v>0.27</v>
      </c>
      <c r="L3498" s="2">
        <f>_xlfn.RANK.EQ(I3498, INDEX(CFB!$I$2:$I$1048576, MATCH(W3498, CFB!$W$2:$W$1048576, 0)):INDEX(CFB!$I$2:$I$1048576, MATCH(W3498, CFB!$W$2:$W$1048576, 0) + COUNTIF(CFB!$W$2:$W$1048576, W3498) - 1), 0)</f>
        <v>83</v>
      </c>
      <c r="M3498" s="2">
        <f>_xlfn.RANK.EQ(J3498, INDEX(CFB!$J$2:$J$1048576, MATCH(W3498, CFB!$W$2:$W$1048576, 0)):INDEX(CFB!$J$2:$J$1048576, MATCH(W3498, CFB!$W$2:$W$1048576, 0) + COUNTIF(CFB!$W$2:$W$1048576, W3498) - 1))</f>
        <v>30</v>
      </c>
      <c r="N3498" s="2">
        <f>RANK(K3498, INDEX(CFB!$K$2:$K$1048576, MATCH(W3498, CFB!$W$2:$W$1048576, 0)):INDEX(CFB!$K$2:$K$1048576, MATCH(W3498, CFB!$W$2:$W$1048576, 0) + COUNTIF(CFB!$W$2:$W$1048576, W3498) - 1))</f>
        <v>55</v>
      </c>
      <c r="O3498">
        <v>28.69</v>
      </c>
      <c r="P3498">
        <v>8.93</v>
      </c>
      <c r="W3498">
        <v>1996</v>
      </c>
      <c r="X3498">
        <f t="shared" si="107"/>
        <v>0</v>
      </c>
    </row>
    <row r="3499" spans="1:24" ht="12.75" hidden="1" customHeight="1" x14ac:dyDescent="0.45">
      <c r="A3499">
        <v>56</v>
      </c>
      <c r="B3499" t="s">
        <v>84</v>
      </c>
      <c r="C3499" t="s">
        <v>185</v>
      </c>
      <c r="D3499" s="2" t="str">
        <f t="shared" si="106"/>
        <v>Utah1996</v>
      </c>
      <c r="F3499">
        <v>8</v>
      </c>
      <c r="G3499">
        <v>4</v>
      </c>
      <c r="H3499" s="2">
        <v>0</v>
      </c>
      <c r="I3499">
        <v>1.31</v>
      </c>
      <c r="J3499">
        <v>-1.1399999999999999</v>
      </c>
      <c r="K3499">
        <v>0.17</v>
      </c>
      <c r="L3499" s="2">
        <f>_xlfn.RANK.EQ(I3499, INDEX(CFB!$I$2:$I$1048576, MATCH(W3499, CFB!$W$2:$W$1048576, 0)):INDEX(CFB!$I$2:$I$1048576, MATCH(W3499, CFB!$W$2:$W$1048576, 0) + COUNTIF(CFB!$W$2:$W$1048576, W3499) - 1), 0)</f>
        <v>59</v>
      </c>
      <c r="M3499" s="2">
        <f>_xlfn.RANK.EQ(J3499, INDEX(CFB!$J$2:$J$1048576, MATCH(W3499, CFB!$W$2:$W$1048576, 0)):INDEX(CFB!$J$2:$J$1048576, MATCH(W3499, CFB!$W$2:$W$1048576, 0) + COUNTIF(CFB!$W$2:$W$1048576, W3499) - 1))</f>
        <v>62</v>
      </c>
      <c r="N3499" s="2">
        <f>RANK(K3499, INDEX(CFB!$K$2:$K$1048576, MATCH(W3499, CFB!$W$2:$W$1048576, 0)):INDEX(CFB!$K$2:$K$1048576, MATCH(W3499, CFB!$W$2:$W$1048576, 0) + COUNTIF(CFB!$W$2:$W$1048576, W3499) - 1))</f>
        <v>56</v>
      </c>
      <c r="O3499">
        <v>34.76</v>
      </c>
      <c r="P3499">
        <v>17.36</v>
      </c>
      <c r="W3499">
        <v>1996</v>
      </c>
      <c r="X3499">
        <f t="shared" si="107"/>
        <v>0</v>
      </c>
    </row>
    <row r="3500" spans="1:24" ht="12.75" hidden="1" customHeight="1" x14ac:dyDescent="0.45">
      <c r="A3500">
        <v>57</v>
      </c>
      <c r="B3500" t="s">
        <v>42</v>
      </c>
      <c r="C3500" t="s">
        <v>10</v>
      </c>
      <c r="D3500" s="2" t="str">
        <f t="shared" si="106"/>
        <v>Minnesota1996</v>
      </c>
      <c r="F3500">
        <v>4</v>
      </c>
      <c r="G3500">
        <v>7</v>
      </c>
      <c r="H3500" s="2">
        <v>0</v>
      </c>
      <c r="I3500">
        <v>2.66</v>
      </c>
      <c r="J3500">
        <v>-2.7</v>
      </c>
      <c r="K3500">
        <v>-0.04</v>
      </c>
      <c r="L3500" s="2">
        <f>_xlfn.RANK.EQ(I3500, INDEX(CFB!$I$2:$I$1048576, MATCH(W3500, CFB!$W$2:$W$1048576, 0)):INDEX(CFB!$I$2:$I$1048576, MATCH(W3500, CFB!$W$2:$W$1048576, 0) + COUNTIF(CFB!$W$2:$W$1048576, W3500) - 1), 0)</f>
        <v>45</v>
      </c>
      <c r="M3500" s="2">
        <f>_xlfn.RANK.EQ(J3500, INDEX(CFB!$J$2:$J$1048576, MATCH(W3500, CFB!$W$2:$W$1048576, 0)):INDEX(CFB!$J$2:$J$1048576, MATCH(W3500, CFB!$W$2:$W$1048576, 0) + COUNTIF(CFB!$W$2:$W$1048576, W3500) - 1))</f>
        <v>72</v>
      </c>
      <c r="N3500" s="2">
        <f>RANK(K3500, INDEX(CFB!$K$2:$K$1048576, MATCH(W3500, CFB!$W$2:$W$1048576, 0)):INDEX(CFB!$K$2:$K$1048576, MATCH(W3500, CFB!$W$2:$W$1048576, 0) + COUNTIF(CFB!$W$2:$W$1048576, W3500) - 1))</f>
        <v>57</v>
      </c>
      <c r="O3500">
        <v>36.340000000000003</v>
      </c>
      <c r="P3500">
        <v>17.920000000000002</v>
      </c>
      <c r="W3500">
        <v>1996</v>
      </c>
      <c r="X3500">
        <f t="shared" si="107"/>
        <v>0</v>
      </c>
    </row>
    <row r="3501" spans="1:24" ht="12.75" hidden="1" customHeight="1" x14ac:dyDescent="0.45">
      <c r="A3501">
        <v>58</v>
      </c>
      <c r="B3501" t="s">
        <v>124</v>
      </c>
      <c r="C3501" t="s">
        <v>10</v>
      </c>
      <c r="D3501" s="2" t="str">
        <f t="shared" si="106"/>
        <v>Purdue1996</v>
      </c>
      <c r="F3501">
        <v>3</v>
      </c>
      <c r="G3501">
        <v>8</v>
      </c>
      <c r="H3501" s="2">
        <v>0</v>
      </c>
      <c r="I3501">
        <v>-1.26</v>
      </c>
      <c r="J3501">
        <v>1.17</v>
      </c>
      <c r="K3501">
        <v>-0.09</v>
      </c>
      <c r="L3501" s="2">
        <f>_xlfn.RANK.EQ(I3501, INDEX(CFB!$I$2:$I$1048576, MATCH(W3501, CFB!$W$2:$W$1048576, 0)):INDEX(CFB!$I$2:$I$1048576, MATCH(W3501, CFB!$W$2:$W$1048576, 0) + COUNTIF(CFB!$W$2:$W$1048576, W3501) - 1), 0)</f>
        <v>66</v>
      </c>
      <c r="M3501" s="2">
        <f>_xlfn.RANK.EQ(J3501, INDEX(CFB!$J$2:$J$1048576, MATCH(W3501, CFB!$W$2:$W$1048576, 0)):INDEX(CFB!$J$2:$J$1048576, MATCH(W3501, CFB!$W$2:$W$1048576, 0) + COUNTIF(CFB!$W$2:$W$1048576, W3501) - 1))</f>
        <v>52</v>
      </c>
      <c r="N3501" s="2">
        <f>RANK(K3501, INDEX(CFB!$K$2:$K$1048576, MATCH(W3501, CFB!$W$2:$W$1048576, 0)):INDEX(CFB!$K$2:$K$1048576, MATCH(W3501, CFB!$W$2:$W$1048576, 0) + COUNTIF(CFB!$W$2:$W$1048576, W3501) - 1))</f>
        <v>58</v>
      </c>
      <c r="O3501">
        <v>33.81</v>
      </c>
      <c r="P3501">
        <v>13.52</v>
      </c>
      <c r="W3501">
        <v>1996</v>
      </c>
      <c r="X3501">
        <f t="shared" si="107"/>
        <v>0</v>
      </c>
    </row>
    <row r="3502" spans="1:24" ht="12.75" hidden="1" customHeight="1" x14ac:dyDescent="0.45">
      <c r="A3502">
        <v>59</v>
      </c>
      <c r="B3502" t="s">
        <v>21</v>
      </c>
      <c r="C3502" t="s">
        <v>10</v>
      </c>
      <c r="D3502" s="2" t="str">
        <f t="shared" si="106"/>
        <v>Indiana1996</v>
      </c>
      <c r="F3502">
        <v>3</v>
      </c>
      <c r="G3502">
        <v>8</v>
      </c>
      <c r="H3502" s="2">
        <v>0</v>
      </c>
      <c r="I3502">
        <v>1.78</v>
      </c>
      <c r="J3502">
        <v>-2.2799999999999998</v>
      </c>
      <c r="K3502">
        <v>-0.5</v>
      </c>
      <c r="L3502" s="2">
        <f>_xlfn.RANK.EQ(I3502, INDEX(CFB!$I$2:$I$1048576, MATCH(W3502, CFB!$W$2:$W$1048576, 0)):INDEX(CFB!$I$2:$I$1048576, MATCH(W3502, CFB!$W$2:$W$1048576, 0) + COUNTIF(CFB!$W$2:$W$1048576, W3502) - 1), 0)</f>
        <v>56</v>
      </c>
      <c r="M3502" s="2">
        <f>_xlfn.RANK.EQ(J3502, INDEX(CFB!$J$2:$J$1048576, MATCH(W3502, CFB!$W$2:$W$1048576, 0)):INDEX(CFB!$J$2:$J$1048576, MATCH(W3502, CFB!$W$2:$W$1048576, 0) + COUNTIF(CFB!$W$2:$W$1048576, W3502) - 1))</f>
        <v>68</v>
      </c>
      <c r="N3502" s="2">
        <f>RANK(K3502, INDEX(CFB!$K$2:$K$1048576, MATCH(W3502, CFB!$W$2:$W$1048576, 0)):INDEX(CFB!$K$2:$K$1048576, MATCH(W3502, CFB!$W$2:$W$1048576, 0) + COUNTIF(CFB!$W$2:$W$1048576, W3502) - 1))</f>
        <v>59</v>
      </c>
      <c r="O3502">
        <v>36.909999999999997</v>
      </c>
      <c r="P3502">
        <v>14.59</v>
      </c>
      <c r="W3502">
        <v>1996</v>
      </c>
      <c r="X3502">
        <f t="shared" si="107"/>
        <v>0</v>
      </c>
    </row>
    <row r="3503" spans="1:24" ht="12.75" hidden="1" customHeight="1" x14ac:dyDescent="0.45">
      <c r="A3503">
        <v>60</v>
      </c>
      <c r="B3503" t="s">
        <v>69</v>
      </c>
      <c r="C3503" t="s">
        <v>157</v>
      </c>
      <c r="D3503" s="2" t="str">
        <f t="shared" si="106"/>
        <v>Arkansas1996</v>
      </c>
      <c r="F3503">
        <v>4</v>
      </c>
      <c r="G3503">
        <v>7</v>
      </c>
      <c r="H3503" s="2">
        <v>0</v>
      </c>
      <c r="I3503">
        <v>-5.22</v>
      </c>
      <c r="J3503">
        <v>4.4400000000000004</v>
      </c>
      <c r="K3503">
        <v>-0.78</v>
      </c>
      <c r="L3503" s="2">
        <f>_xlfn.RANK.EQ(I3503, INDEX(CFB!$I$2:$I$1048576, MATCH(W3503, CFB!$W$2:$W$1048576, 0)):INDEX(CFB!$I$2:$I$1048576, MATCH(W3503, CFB!$W$2:$W$1048576, 0) + COUNTIF(CFB!$W$2:$W$1048576, W3503) - 1), 0)</f>
        <v>87</v>
      </c>
      <c r="M3503" s="2">
        <f>_xlfn.RANK.EQ(J3503, INDEX(CFB!$J$2:$J$1048576, MATCH(W3503, CFB!$W$2:$W$1048576, 0)):INDEX(CFB!$J$2:$J$1048576, MATCH(W3503, CFB!$W$2:$W$1048576, 0) + COUNTIF(CFB!$W$2:$W$1048576, W3503) - 1))</f>
        <v>32</v>
      </c>
      <c r="N3503" s="2">
        <f>RANK(K3503, INDEX(CFB!$K$2:$K$1048576, MATCH(W3503, CFB!$W$2:$W$1048576, 0)):INDEX(CFB!$K$2:$K$1048576, MATCH(W3503, CFB!$W$2:$W$1048576, 0) + COUNTIF(CFB!$W$2:$W$1048576, W3503) - 1))</f>
        <v>60</v>
      </c>
      <c r="O3503">
        <v>28.77</v>
      </c>
      <c r="P3503">
        <v>10.86</v>
      </c>
      <c r="W3503">
        <v>1996</v>
      </c>
      <c r="X3503">
        <f t="shared" si="107"/>
        <v>0</v>
      </c>
    </row>
    <row r="3504" spans="1:24" ht="12.75" hidden="1" customHeight="1" x14ac:dyDescent="0.45">
      <c r="A3504">
        <v>61</v>
      </c>
      <c r="B3504" t="s">
        <v>46</v>
      </c>
      <c r="C3504" t="s">
        <v>182</v>
      </c>
      <c r="D3504" s="2" t="str">
        <f t="shared" si="106"/>
        <v>Missouri1996</v>
      </c>
      <c r="F3504">
        <v>5</v>
      </c>
      <c r="G3504">
        <v>6</v>
      </c>
      <c r="H3504" s="2">
        <v>0</v>
      </c>
      <c r="I3504">
        <v>5.0999999999999996</v>
      </c>
      <c r="J3504">
        <v>-6.22</v>
      </c>
      <c r="K3504">
        <v>-1.1200000000000001</v>
      </c>
      <c r="L3504" s="2">
        <f>_xlfn.RANK.EQ(I3504, INDEX(CFB!$I$2:$I$1048576, MATCH(W3504, CFB!$W$2:$W$1048576, 0)):INDEX(CFB!$I$2:$I$1048576, MATCH(W3504, CFB!$W$2:$W$1048576, 0) + COUNTIF(CFB!$W$2:$W$1048576, W3504) - 1), 0)</f>
        <v>29</v>
      </c>
      <c r="M3504" s="2">
        <f>_xlfn.RANK.EQ(J3504, INDEX(CFB!$J$2:$J$1048576, MATCH(W3504, CFB!$W$2:$W$1048576, 0)):INDEX(CFB!$J$2:$J$1048576, MATCH(W3504, CFB!$W$2:$W$1048576, 0) + COUNTIF(CFB!$W$2:$W$1048576, W3504) - 1))</f>
        <v>90</v>
      </c>
      <c r="N3504" s="2">
        <f>RANK(K3504, INDEX(CFB!$K$2:$K$1048576, MATCH(W3504, CFB!$W$2:$W$1048576, 0)):INDEX(CFB!$K$2:$K$1048576, MATCH(W3504, CFB!$W$2:$W$1048576, 0) + COUNTIF(CFB!$W$2:$W$1048576, W3504) - 1))</f>
        <v>61</v>
      </c>
      <c r="O3504">
        <v>40.200000000000003</v>
      </c>
      <c r="P3504">
        <v>21.2</v>
      </c>
      <c r="W3504">
        <v>1996</v>
      </c>
      <c r="X3504">
        <f t="shared" si="107"/>
        <v>0</v>
      </c>
    </row>
    <row r="3505" spans="1:24" ht="12.75" hidden="1" customHeight="1" x14ac:dyDescent="0.45">
      <c r="A3505">
        <v>62</v>
      </c>
      <c r="B3505" t="s">
        <v>57</v>
      </c>
      <c r="C3505" t="s">
        <v>179</v>
      </c>
      <c r="D3505" s="2" t="str">
        <f t="shared" si="106"/>
        <v>Boston College1996</v>
      </c>
      <c r="F3505">
        <v>5</v>
      </c>
      <c r="G3505">
        <v>7</v>
      </c>
      <c r="H3505" s="2">
        <v>0</v>
      </c>
      <c r="I3505">
        <v>2.1800000000000002</v>
      </c>
      <c r="J3505">
        <v>-4.25</v>
      </c>
      <c r="K3505">
        <v>-2.0699999999999998</v>
      </c>
      <c r="L3505" s="2">
        <f>_xlfn.RANK.EQ(I3505, INDEX(CFB!$I$2:$I$1048576, MATCH(W3505, CFB!$W$2:$W$1048576, 0)):INDEX(CFB!$I$2:$I$1048576, MATCH(W3505, CFB!$W$2:$W$1048576, 0) + COUNTIF(CFB!$W$2:$W$1048576, W3505) - 1), 0)</f>
        <v>52</v>
      </c>
      <c r="M3505" s="2">
        <f>_xlfn.RANK.EQ(J3505, INDEX(CFB!$J$2:$J$1048576, MATCH(W3505, CFB!$W$2:$W$1048576, 0)):INDEX(CFB!$J$2:$J$1048576, MATCH(W3505, CFB!$W$2:$W$1048576, 0) + COUNTIF(CFB!$W$2:$W$1048576, W3505) - 1))</f>
        <v>82</v>
      </c>
      <c r="N3505" s="2">
        <f>RANK(K3505, INDEX(CFB!$K$2:$K$1048576, MATCH(W3505, CFB!$W$2:$W$1048576, 0)):INDEX(CFB!$K$2:$K$1048576, MATCH(W3505, CFB!$W$2:$W$1048576, 0) + COUNTIF(CFB!$W$2:$W$1048576, W3505) - 1))</f>
        <v>62</v>
      </c>
      <c r="O3505">
        <v>34.07</v>
      </c>
      <c r="P3505">
        <v>19.86</v>
      </c>
      <c r="W3505">
        <v>1996</v>
      </c>
      <c r="X3505">
        <f t="shared" si="107"/>
        <v>0</v>
      </c>
    </row>
    <row r="3506" spans="1:24" ht="12.75" hidden="1" customHeight="1" x14ac:dyDescent="0.45">
      <c r="A3506">
        <v>63</v>
      </c>
      <c r="B3506" t="s">
        <v>45</v>
      </c>
      <c r="C3506" t="s">
        <v>181</v>
      </c>
      <c r="D3506" s="2" t="str">
        <f t="shared" si="106"/>
        <v>Baylor1996</v>
      </c>
      <c r="F3506">
        <v>4</v>
      </c>
      <c r="G3506">
        <v>7</v>
      </c>
      <c r="H3506" s="2">
        <v>0</v>
      </c>
      <c r="I3506">
        <v>-0.67</v>
      </c>
      <c r="J3506">
        <v>-1.43</v>
      </c>
      <c r="K3506">
        <v>-2.1</v>
      </c>
      <c r="L3506" s="2">
        <f>_xlfn.RANK.EQ(I3506, INDEX(CFB!$I$2:$I$1048576, MATCH(W3506, CFB!$W$2:$W$1048576, 0)):INDEX(CFB!$I$2:$I$1048576, MATCH(W3506, CFB!$W$2:$W$1048576, 0) + COUNTIF(CFB!$W$2:$W$1048576, W3506) - 1), 0)</f>
        <v>63</v>
      </c>
      <c r="M3506" s="2">
        <f>_xlfn.RANK.EQ(J3506, INDEX(CFB!$J$2:$J$1048576, MATCH(W3506, CFB!$W$2:$W$1048576, 0)):INDEX(CFB!$J$2:$J$1048576, MATCH(W3506, CFB!$W$2:$W$1048576, 0) + COUNTIF(CFB!$W$2:$W$1048576, W3506) - 1))</f>
        <v>64</v>
      </c>
      <c r="N3506" s="2">
        <f>RANK(K3506, INDEX(CFB!$K$2:$K$1048576, MATCH(W3506, CFB!$W$2:$W$1048576, 0)):INDEX(CFB!$K$2:$K$1048576, MATCH(W3506, CFB!$W$2:$W$1048576, 0) + COUNTIF(CFB!$W$2:$W$1048576, W3506) - 1))</f>
        <v>63</v>
      </c>
      <c r="O3506">
        <v>35.04</v>
      </c>
      <c r="P3506">
        <v>15.58</v>
      </c>
      <c r="W3506">
        <v>1996</v>
      </c>
      <c r="X3506">
        <f t="shared" si="107"/>
        <v>0</v>
      </c>
    </row>
    <row r="3507" spans="1:24" ht="12.75" hidden="1" customHeight="1" x14ac:dyDescent="0.45">
      <c r="A3507">
        <v>64</v>
      </c>
      <c r="B3507" t="s">
        <v>141</v>
      </c>
      <c r="C3507" t="s">
        <v>185</v>
      </c>
      <c r="D3507" s="2" t="str">
        <f t="shared" si="106"/>
        <v>New Mexico1996</v>
      </c>
      <c r="F3507">
        <v>6</v>
      </c>
      <c r="G3507">
        <v>5</v>
      </c>
      <c r="H3507" s="2">
        <v>0</v>
      </c>
      <c r="I3507">
        <v>2.71</v>
      </c>
      <c r="J3507">
        <v>-4.9000000000000004</v>
      </c>
      <c r="K3507">
        <v>-2.19</v>
      </c>
      <c r="L3507" s="2">
        <f>_xlfn.RANK.EQ(I3507, INDEX(CFB!$I$2:$I$1048576, MATCH(W3507, CFB!$W$2:$W$1048576, 0)):INDEX(CFB!$I$2:$I$1048576, MATCH(W3507, CFB!$W$2:$W$1048576, 0) + COUNTIF(CFB!$W$2:$W$1048576, W3507) - 1), 0)</f>
        <v>44</v>
      </c>
      <c r="M3507" s="2">
        <f>_xlfn.RANK.EQ(J3507, INDEX(CFB!$J$2:$J$1048576, MATCH(W3507, CFB!$W$2:$W$1048576, 0)):INDEX(CFB!$J$2:$J$1048576, MATCH(W3507, CFB!$W$2:$W$1048576, 0) + COUNTIF(CFB!$W$2:$W$1048576, W3507) - 1))</f>
        <v>83</v>
      </c>
      <c r="N3507" s="2">
        <f>RANK(K3507, INDEX(CFB!$K$2:$K$1048576, MATCH(W3507, CFB!$W$2:$W$1048576, 0)):INDEX(CFB!$K$2:$K$1048576, MATCH(W3507, CFB!$W$2:$W$1048576, 0) + COUNTIF(CFB!$W$2:$W$1048576, W3507) - 1))</f>
        <v>64</v>
      </c>
      <c r="O3507">
        <v>35.840000000000003</v>
      </c>
      <c r="P3507">
        <v>19.25</v>
      </c>
      <c r="W3507">
        <v>1996</v>
      </c>
      <c r="X3507">
        <f t="shared" si="107"/>
        <v>0</v>
      </c>
    </row>
    <row r="3508" spans="1:24" ht="12.75" hidden="1" customHeight="1" x14ac:dyDescent="0.45">
      <c r="A3508">
        <v>65</v>
      </c>
      <c r="B3508" t="s">
        <v>58</v>
      </c>
      <c r="C3508" t="s">
        <v>100</v>
      </c>
      <c r="D3508" s="2" t="str">
        <f t="shared" si="106"/>
        <v>Tulane1996</v>
      </c>
      <c r="F3508">
        <v>2</v>
      </c>
      <c r="G3508">
        <v>9</v>
      </c>
      <c r="H3508" s="2">
        <v>0</v>
      </c>
      <c r="I3508">
        <v>-2.58</v>
      </c>
      <c r="J3508">
        <v>0.2</v>
      </c>
      <c r="K3508">
        <v>-2.38</v>
      </c>
      <c r="L3508" s="2">
        <f>_xlfn.RANK.EQ(I3508, INDEX(CFB!$I$2:$I$1048576, MATCH(W3508, CFB!$W$2:$W$1048576, 0)):INDEX(CFB!$I$2:$I$1048576, MATCH(W3508, CFB!$W$2:$W$1048576, 0) + COUNTIF(CFB!$W$2:$W$1048576, W3508) - 1), 0)</f>
        <v>73</v>
      </c>
      <c r="M3508" s="2">
        <f>_xlfn.RANK.EQ(J3508, INDEX(CFB!$J$2:$J$1048576, MATCH(W3508, CFB!$W$2:$W$1048576, 0)):INDEX(CFB!$J$2:$J$1048576, MATCH(W3508, CFB!$W$2:$W$1048576, 0) + COUNTIF(CFB!$W$2:$W$1048576, W3508) - 1))</f>
        <v>55</v>
      </c>
      <c r="N3508" s="2">
        <f>RANK(K3508, INDEX(CFB!$K$2:$K$1048576, MATCH(W3508, CFB!$W$2:$W$1048576, 0)):INDEX(CFB!$K$2:$K$1048576, MATCH(W3508, CFB!$W$2:$W$1048576, 0) + COUNTIF(CFB!$W$2:$W$1048576, W3508) - 1))</f>
        <v>65</v>
      </c>
      <c r="O3508">
        <v>31.95</v>
      </c>
      <c r="P3508">
        <v>13.48</v>
      </c>
      <c r="W3508">
        <v>1996</v>
      </c>
      <c r="X3508">
        <f t="shared" si="107"/>
        <v>0</v>
      </c>
    </row>
    <row r="3509" spans="1:24" ht="12.75" hidden="1" customHeight="1" x14ac:dyDescent="0.45">
      <c r="A3509">
        <v>66</v>
      </c>
      <c r="B3509" t="s">
        <v>24</v>
      </c>
      <c r="C3509" t="s">
        <v>185</v>
      </c>
      <c r="D3509" s="2" t="str">
        <f t="shared" si="106"/>
        <v>SMU1996</v>
      </c>
      <c r="F3509">
        <v>5</v>
      </c>
      <c r="G3509">
        <v>6</v>
      </c>
      <c r="H3509" s="2">
        <v>0</v>
      </c>
      <c r="I3509">
        <v>-3.66</v>
      </c>
      <c r="J3509">
        <v>1.19</v>
      </c>
      <c r="K3509">
        <v>-2.48</v>
      </c>
      <c r="L3509" s="2">
        <f>_xlfn.RANK.EQ(I3509, INDEX(CFB!$I$2:$I$1048576, MATCH(W3509, CFB!$W$2:$W$1048576, 0)):INDEX(CFB!$I$2:$I$1048576, MATCH(W3509, CFB!$W$2:$W$1048576, 0) + COUNTIF(CFB!$W$2:$W$1048576, W3509) - 1), 0)</f>
        <v>78</v>
      </c>
      <c r="M3509" s="2">
        <f>_xlfn.RANK.EQ(J3509, INDEX(CFB!$J$2:$J$1048576, MATCH(W3509, CFB!$W$2:$W$1048576, 0)):INDEX(CFB!$J$2:$J$1048576, MATCH(W3509, CFB!$W$2:$W$1048576, 0) + COUNTIF(CFB!$W$2:$W$1048576, W3509) - 1))</f>
        <v>51</v>
      </c>
      <c r="N3509" s="2">
        <f>RANK(K3509, INDEX(CFB!$K$2:$K$1048576, MATCH(W3509, CFB!$W$2:$W$1048576, 0)):INDEX(CFB!$K$2:$K$1048576, MATCH(W3509, CFB!$W$2:$W$1048576, 0) + COUNTIF(CFB!$W$2:$W$1048576, W3509) - 1))</f>
        <v>66</v>
      </c>
      <c r="O3509">
        <v>30.21</v>
      </c>
      <c r="P3509">
        <v>14.56</v>
      </c>
      <c r="W3509">
        <v>1996</v>
      </c>
      <c r="X3509">
        <f t="shared" si="107"/>
        <v>0</v>
      </c>
    </row>
    <row r="3510" spans="1:24" ht="12.75" hidden="1" customHeight="1" x14ac:dyDescent="0.45">
      <c r="A3510">
        <v>67</v>
      </c>
      <c r="B3510" t="s">
        <v>68</v>
      </c>
      <c r="C3510" t="s">
        <v>100</v>
      </c>
      <c r="D3510" s="2" t="str">
        <f t="shared" si="106"/>
        <v>Memphis1996</v>
      </c>
      <c r="F3510">
        <v>4</v>
      </c>
      <c r="G3510">
        <v>7</v>
      </c>
      <c r="H3510" s="2">
        <v>0</v>
      </c>
      <c r="I3510">
        <v>-8.94</v>
      </c>
      <c r="J3510">
        <v>6.09</v>
      </c>
      <c r="K3510">
        <v>-2.85</v>
      </c>
      <c r="L3510" s="2">
        <f>_xlfn.RANK.EQ(I3510, INDEX(CFB!$I$2:$I$1048576, MATCH(W3510, CFB!$W$2:$W$1048576, 0)):INDEX(CFB!$I$2:$I$1048576, MATCH(W3510, CFB!$W$2:$W$1048576, 0) + COUNTIF(CFB!$W$2:$W$1048576, W3510) - 1), 0)</f>
        <v>100</v>
      </c>
      <c r="M3510" s="2">
        <f>_xlfn.RANK.EQ(J3510, INDEX(CFB!$J$2:$J$1048576, MATCH(W3510, CFB!$W$2:$W$1048576, 0)):INDEX(CFB!$J$2:$J$1048576, MATCH(W3510, CFB!$W$2:$W$1048576, 0) + COUNTIF(CFB!$W$2:$W$1048576, W3510) - 1))</f>
        <v>24</v>
      </c>
      <c r="N3510" s="2">
        <f>RANK(K3510, INDEX(CFB!$K$2:$K$1048576, MATCH(W3510, CFB!$W$2:$W$1048576, 0)):INDEX(CFB!$K$2:$K$1048576, MATCH(W3510, CFB!$W$2:$W$1048576, 0) + COUNTIF(CFB!$W$2:$W$1048576, W3510) - 1))</f>
        <v>67</v>
      </c>
      <c r="O3510">
        <v>24.68</v>
      </c>
      <c r="P3510">
        <v>7.36</v>
      </c>
      <c r="W3510">
        <v>1996</v>
      </c>
      <c r="X3510">
        <f t="shared" si="107"/>
        <v>0</v>
      </c>
    </row>
    <row r="3511" spans="1:24" ht="12.75" hidden="1" customHeight="1" x14ac:dyDescent="0.45">
      <c r="A3511">
        <v>68</v>
      </c>
      <c r="B3511" t="s">
        <v>19</v>
      </c>
      <c r="C3511" t="s">
        <v>157</v>
      </c>
      <c r="D3511" s="2" t="str">
        <f t="shared" si="106"/>
        <v>Ole Miss1996</v>
      </c>
      <c r="F3511">
        <v>5</v>
      </c>
      <c r="G3511">
        <v>6</v>
      </c>
      <c r="H3511" s="2">
        <v>0</v>
      </c>
      <c r="I3511">
        <v>-3.66</v>
      </c>
      <c r="J3511">
        <v>0.73</v>
      </c>
      <c r="K3511">
        <v>-2.93</v>
      </c>
      <c r="L3511" s="2">
        <f>_xlfn.RANK.EQ(I3511, INDEX(CFB!$I$2:$I$1048576, MATCH(W3511, CFB!$W$2:$W$1048576, 0)):INDEX(CFB!$I$2:$I$1048576, MATCH(W3511, CFB!$W$2:$W$1048576, 0) + COUNTIF(CFB!$W$2:$W$1048576, W3511) - 1), 0)</f>
        <v>78</v>
      </c>
      <c r="M3511" s="2">
        <f>_xlfn.RANK.EQ(J3511, INDEX(CFB!$J$2:$J$1048576, MATCH(W3511, CFB!$W$2:$W$1048576, 0)):INDEX(CFB!$J$2:$J$1048576, MATCH(W3511, CFB!$W$2:$W$1048576, 0) + COUNTIF(CFB!$W$2:$W$1048576, W3511) - 1))</f>
        <v>54</v>
      </c>
      <c r="N3511" s="2">
        <f>RANK(K3511, INDEX(CFB!$K$2:$K$1048576, MATCH(W3511, CFB!$W$2:$W$1048576, 0)):INDEX(CFB!$K$2:$K$1048576, MATCH(W3511, CFB!$W$2:$W$1048576, 0) + COUNTIF(CFB!$W$2:$W$1048576, W3511) - 1))</f>
        <v>68</v>
      </c>
      <c r="O3511">
        <v>30.34</v>
      </c>
      <c r="P3511">
        <v>15.63</v>
      </c>
      <c r="W3511">
        <v>1996</v>
      </c>
      <c r="X3511">
        <f t="shared" si="107"/>
        <v>0</v>
      </c>
    </row>
    <row r="3512" spans="1:24" ht="12.75" hidden="1" customHeight="1" x14ac:dyDescent="0.45">
      <c r="A3512">
        <v>69</v>
      </c>
      <c r="B3512" t="s">
        <v>86</v>
      </c>
      <c r="C3512" t="s">
        <v>65</v>
      </c>
      <c r="D3512" s="2" t="str">
        <f t="shared" si="106"/>
        <v>Miami (OH)1996</v>
      </c>
      <c r="F3512">
        <v>6</v>
      </c>
      <c r="G3512">
        <v>5</v>
      </c>
      <c r="H3512" s="2">
        <v>0</v>
      </c>
      <c r="I3512">
        <v>-6.79</v>
      </c>
      <c r="J3512">
        <v>3.77</v>
      </c>
      <c r="K3512">
        <v>-3.03</v>
      </c>
      <c r="L3512" s="2">
        <f>_xlfn.RANK.EQ(I3512, INDEX(CFB!$I$2:$I$1048576, MATCH(W3512, CFB!$W$2:$W$1048576, 0)):INDEX(CFB!$I$2:$I$1048576, MATCH(W3512, CFB!$W$2:$W$1048576, 0) + COUNTIF(CFB!$W$2:$W$1048576, W3512) - 1), 0)</f>
        <v>93</v>
      </c>
      <c r="M3512" s="2">
        <f>_xlfn.RANK.EQ(J3512, INDEX(CFB!$J$2:$J$1048576, MATCH(W3512, CFB!$W$2:$W$1048576, 0)):INDEX(CFB!$J$2:$J$1048576, MATCH(W3512, CFB!$W$2:$W$1048576, 0) + COUNTIF(CFB!$W$2:$W$1048576, W3512) - 1))</f>
        <v>35</v>
      </c>
      <c r="N3512" s="2">
        <f>RANK(K3512, INDEX(CFB!$K$2:$K$1048576, MATCH(W3512, CFB!$W$2:$W$1048576, 0)):INDEX(CFB!$K$2:$K$1048576, MATCH(W3512, CFB!$W$2:$W$1048576, 0) + COUNTIF(CFB!$W$2:$W$1048576, W3512) - 1))</f>
        <v>69</v>
      </c>
      <c r="O3512">
        <v>29.98</v>
      </c>
      <c r="P3512">
        <v>11.8</v>
      </c>
      <c r="W3512">
        <v>1996</v>
      </c>
      <c r="X3512">
        <f t="shared" si="107"/>
        <v>0</v>
      </c>
    </row>
    <row r="3513" spans="1:24" ht="12.75" hidden="1" customHeight="1" x14ac:dyDescent="0.45">
      <c r="A3513">
        <v>70</v>
      </c>
      <c r="B3513" t="s">
        <v>74</v>
      </c>
      <c r="C3513" t="s">
        <v>155</v>
      </c>
      <c r="D3513" s="2" t="str">
        <f t="shared" si="106"/>
        <v>Kentucky1996</v>
      </c>
      <c r="F3513">
        <v>4</v>
      </c>
      <c r="G3513">
        <v>7</v>
      </c>
      <c r="H3513" s="2">
        <v>0</v>
      </c>
      <c r="I3513">
        <v>-6.02</v>
      </c>
      <c r="J3513">
        <v>2.71</v>
      </c>
      <c r="K3513">
        <v>-3.31</v>
      </c>
      <c r="L3513" s="2">
        <f>_xlfn.RANK.EQ(I3513, INDEX(CFB!$I$2:$I$1048576, MATCH(W3513, CFB!$W$2:$W$1048576, 0)):INDEX(CFB!$I$2:$I$1048576, MATCH(W3513, CFB!$W$2:$W$1048576, 0) + COUNTIF(CFB!$W$2:$W$1048576, W3513) - 1), 0)</f>
        <v>89</v>
      </c>
      <c r="M3513" s="2">
        <f>_xlfn.RANK.EQ(J3513, INDEX(CFB!$J$2:$J$1048576, MATCH(W3513, CFB!$W$2:$W$1048576, 0)):INDEX(CFB!$J$2:$J$1048576, MATCH(W3513, CFB!$W$2:$W$1048576, 0) + COUNTIF(CFB!$W$2:$W$1048576, W3513) - 1))</f>
        <v>42</v>
      </c>
      <c r="N3513" s="2">
        <f>RANK(K3513, INDEX(CFB!$K$2:$K$1048576, MATCH(W3513, CFB!$W$2:$W$1048576, 0)):INDEX(CFB!$K$2:$K$1048576, MATCH(W3513, CFB!$W$2:$W$1048576, 0) + COUNTIF(CFB!$W$2:$W$1048576, W3513) - 1))</f>
        <v>70</v>
      </c>
      <c r="O3513">
        <v>29.01</v>
      </c>
      <c r="P3513">
        <v>16.59</v>
      </c>
      <c r="W3513">
        <v>1996</v>
      </c>
      <c r="X3513">
        <f t="shared" si="107"/>
        <v>0</v>
      </c>
    </row>
    <row r="3514" spans="1:24" ht="12.75" hidden="1" customHeight="1" x14ac:dyDescent="0.45">
      <c r="A3514">
        <v>71</v>
      </c>
      <c r="B3514" t="s">
        <v>40</v>
      </c>
      <c r="C3514" t="s">
        <v>182</v>
      </c>
      <c r="D3514" s="2" t="str">
        <f t="shared" si="106"/>
        <v>Iowa State1996</v>
      </c>
      <c r="F3514">
        <v>2</v>
      </c>
      <c r="G3514">
        <v>9</v>
      </c>
      <c r="H3514" s="2">
        <v>0</v>
      </c>
      <c r="I3514">
        <v>7.18</v>
      </c>
      <c r="J3514">
        <v>-10.54</v>
      </c>
      <c r="K3514">
        <v>-3.36</v>
      </c>
      <c r="L3514" s="2">
        <f>_xlfn.RANK.EQ(I3514, INDEX(CFB!$I$2:$I$1048576, MATCH(W3514, CFB!$W$2:$W$1048576, 0)):INDEX(CFB!$I$2:$I$1048576, MATCH(W3514, CFB!$W$2:$W$1048576, 0) + COUNTIF(CFB!$W$2:$W$1048576, W3514) - 1), 0)</f>
        <v>18</v>
      </c>
      <c r="M3514" s="2">
        <f>_xlfn.RANK.EQ(J3514, INDEX(CFB!$J$2:$J$1048576, MATCH(W3514, CFB!$W$2:$W$1048576, 0)):INDEX(CFB!$J$2:$J$1048576, MATCH(W3514, CFB!$W$2:$W$1048576, 0) + COUNTIF(CFB!$W$2:$W$1048576, W3514) - 1))</f>
        <v>106</v>
      </c>
      <c r="N3514" s="2">
        <f>RANK(K3514, INDEX(CFB!$K$2:$K$1048576, MATCH(W3514, CFB!$W$2:$W$1048576, 0)):INDEX(CFB!$K$2:$K$1048576, MATCH(W3514, CFB!$W$2:$W$1048576, 0) + COUNTIF(CFB!$W$2:$W$1048576, W3514) - 1))</f>
        <v>71</v>
      </c>
      <c r="O3514">
        <v>42.25</v>
      </c>
      <c r="P3514">
        <v>22.3</v>
      </c>
      <c r="W3514">
        <v>1996</v>
      </c>
      <c r="X3514">
        <f t="shared" si="107"/>
        <v>0</v>
      </c>
    </row>
    <row r="3515" spans="1:24" ht="12.75" hidden="1" customHeight="1" x14ac:dyDescent="0.45">
      <c r="A3515">
        <v>72</v>
      </c>
      <c r="B3515" t="s">
        <v>140</v>
      </c>
      <c r="C3515" t="s">
        <v>65</v>
      </c>
      <c r="D3515" s="2" t="str">
        <f t="shared" si="106"/>
        <v>Ball State1996</v>
      </c>
      <c r="F3515">
        <v>8</v>
      </c>
      <c r="G3515">
        <v>4</v>
      </c>
      <c r="H3515" s="2">
        <v>0</v>
      </c>
      <c r="I3515">
        <v>-5.54</v>
      </c>
      <c r="J3515">
        <v>2.13</v>
      </c>
      <c r="K3515">
        <v>-3.41</v>
      </c>
      <c r="L3515" s="2">
        <f>_xlfn.RANK.EQ(I3515, INDEX(CFB!$I$2:$I$1048576, MATCH(W3515, CFB!$W$2:$W$1048576, 0)):INDEX(CFB!$I$2:$I$1048576, MATCH(W3515, CFB!$W$2:$W$1048576, 0) + COUNTIF(CFB!$W$2:$W$1048576, W3515) - 1), 0)</f>
        <v>88</v>
      </c>
      <c r="M3515" s="2">
        <f>_xlfn.RANK.EQ(J3515, INDEX(CFB!$J$2:$J$1048576, MATCH(W3515, CFB!$W$2:$W$1048576, 0)):INDEX(CFB!$J$2:$J$1048576, MATCH(W3515, CFB!$W$2:$W$1048576, 0) + COUNTIF(CFB!$W$2:$W$1048576, W3515) - 1))</f>
        <v>45</v>
      </c>
      <c r="N3515" s="2">
        <f>RANK(K3515, INDEX(CFB!$K$2:$K$1048576, MATCH(W3515, CFB!$W$2:$W$1048576, 0)):INDEX(CFB!$K$2:$K$1048576, MATCH(W3515, CFB!$W$2:$W$1048576, 0) + COUNTIF(CFB!$W$2:$W$1048576, W3515) - 1))</f>
        <v>72</v>
      </c>
      <c r="O3515">
        <v>28.33</v>
      </c>
      <c r="P3515">
        <v>12.28</v>
      </c>
      <c r="W3515">
        <v>1996</v>
      </c>
      <c r="X3515">
        <f t="shared" si="107"/>
        <v>0</v>
      </c>
    </row>
    <row r="3516" spans="1:24" ht="12.75" hidden="1" customHeight="1" x14ac:dyDescent="0.45">
      <c r="A3516">
        <v>73</v>
      </c>
      <c r="B3516" t="s">
        <v>59</v>
      </c>
      <c r="C3516" t="s">
        <v>155</v>
      </c>
      <c r="D3516" s="2" t="str">
        <f t="shared" si="106"/>
        <v>Vanderbilt1996</v>
      </c>
      <c r="F3516">
        <v>2</v>
      </c>
      <c r="G3516">
        <v>9</v>
      </c>
      <c r="H3516" s="2">
        <v>0</v>
      </c>
      <c r="I3516">
        <v>-8.7200000000000006</v>
      </c>
      <c r="J3516">
        <v>5.3</v>
      </c>
      <c r="K3516">
        <v>-3.42</v>
      </c>
      <c r="L3516" s="2">
        <f>_xlfn.RANK.EQ(I3516, INDEX(CFB!$I$2:$I$1048576, MATCH(W3516, CFB!$W$2:$W$1048576, 0)):INDEX(CFB!$I$2:$I$1048576, MATCH(W3516, CFB!$W$2:$W$1048576, 0) + COUNTIF(CFB!$W$2:$W$1048576, W3516) - 1), 0)</f>
        <v>99</v>
      </c>
      <c r="M3516" s="2">
        <f>_xlfn.RANK.EQ(J3516, INDEX(CFB!$J$2:$J$1048576, MATCH(W3516, CFB!$W$2:$W$1048576, 0)):INDEX(CFB!$J$2:$J$1048576, MATCH(W3516, CFB!$W$2:$W$1048576, 0) + COUNTIF(CFB!$W$2:$W$1048576, W3516) - 1))</f>
        <v>27</v>
      </c>
      <c r="N3516" s="2">
        <f>RANK(K3516, INDEX(CFB!$K$2:$K$1048576, MATCH(W3516, CFB!$W$2:$W$1048576, 0)):INDEX(CFB!$K$2:$K$1048576, MATCH(W3516, CFB!$W$2:$W$1048576, 0) + COUNTIF(CFB!$W$2:$W$1048576, W3516) - 1))</f>
        <v>73</v>
      </c>
      <c r="O3516">
        <v>25.96</v>
      </c>
      <c r="P3516">
        <v>8.5</v>
      </c>
      <c r="W3516">
        <v>1996</v>
      </c>
      <c r="X3516">
        <f t="shared" si="107"/>
        <v>0</v>
      </c>
    </row>
    <row r="3517" spans="1:24" ht="12.75" hidden="1" customHeight="1" x14ac:dyDescent="0.45">
      <c r="A3517">
        <v>74</v>
      </c>
      <c r="B3517" t="s">
        <v>121</v>
      </c>
      <c r="C3517" t="s">
        <v>181</v>
      </c>
      <c r="D3517" s="2" t="str">
        <f t="shared" si="106"/>
        <v>Oklahoma State1996</v>
      </c>
      <c r="F3517">
        <v>5</v>
      </c>
      <c r="G3517">
        <v>6</v>
      </c>
      <c r="H3517" s="2">
        <v>0</v>
      </c>
      <c r="I3517">
        <v>-3.08</v>
      </c>
      <c r="J3517">
        <v>-0.41</v>
      </c>
      <c r="K3517">
        <v>-3.5</v>
      </c>
      <c r="L3517" s="2">
        <f>_xlfn.RANK.EQ(I3517, INDEX(CFB!$I$2:$I$1048576, MATCH(W3517, CFB!$W$2:$W$1048576, 0)):INDEX(CFB!$I$2:$I$1048576, MATCH(W3517, CFB!$W$2:$W$1048576, 0) + COUNTIF(CFB!$W$2:$W$1048576, W3517) - 1), 0)</f>
        <v>75</v>
      </c>
      <c r="M3517" s="2">
        <f>_xlfn.RANK.EQ(J3517, INDEX(CFB!$J$2:$J$1048576, MATCH(W3517, CFB!$W$2:$W$1048576, 0)):INDEX(CFB!$J$2:$J$1048576, MATCH(W3517, CFB!$W$2:$W$1048576, 0) + COUNTIF(CFB!$W$2:$W$1048576, W3517) - 1))</f>
        <v>57</v>
      </c>
      <c r="N3517" s="2">
        <f>RANK(K3517, INDEX(CFB!$K$2:$K$1048576, MATCH(W3517, CFB!$W$2:$W$1048576, 0)):INDEX(CFB!$K$2:$K$1048576, MATCH(W3517, CFB!$W$2:$W$1048576, 0) + COUNTIF(CFB!$W$2:$W$1048576, W3517) - 1))</f>
        <v>74</v>
      </c>
      <c r="O3517">
        <v>31.43</v>
      </c>
      <c r="P3517">
        <v>17.28</v>
      </c>
      <c r="W3517">
        <v>1996</v>
      </c>
      <c r="X3517">
        <f t="shared" si="107"/>
        <v>0</v>
      </c>
    </row>
    <row r="3518" spans="1:24" ht="12.75" hidden="1" customHeight="1" x14ac:dyDescent="0.45">
      <c r="A3518">
        <v>75</v>
      </c>
      <c r="B3518" t="s">
        <v>96</v>
      </c>
      <c r="C3518" t="s">
        <v>23</v>
      </c>
      <c r="D3518" s="2" t="str">
        <f t="shared" si="106"/>
        <v>Maryland1996</v>
      </c>
      <c r="F3518">
        <v>5</v>
      </c>
      <c r="G3518">
        <v>6</v>
      </c>
      <c r="H3518" s="2">
        <v>0</v>
      </c>
      <c r="I3518">
        <v>-7.28</v>
      </c>
      <c r="J3518">
        <v>3.57</v>
      </c>
      <c r="K3518">
        <v>-3.71</v>
      </c>
      <c r="L3518" s="2">
        <f>_xlfn.RANK.EQ(I3518, INDEX(CFB!$I$2:$I$1048576, MATCH(W3518, CFB!$W$2:$W$1048576, 0)):INDEX(CFB!$I$2:$I$1048576, MATCH(W3518, CFB!$W$2:$W$1048576, 0) + COUNTIF(CFB!$W$2:$W$1048576, W3518) - 1), 0)</f>
        <v>94</v>
      </c>
      <c r="M3518" s="2">
        <f>_xlfn.RANK.EQ(J3518, INDEX(CFB!$J$2:$J$1048576, MATCH(W3518, CFB!$W$2:$W$1048576, 0)):INDEX(CFB!$J$2:$J$1048576, MATCH(W3518, CFB!$W$2:$W$1048576, 0) + COUNTIF(CFB!$W$2:$W$1048576, W3518) - 1))</f>
        <v>36</v>
      </c>
      <c r="N3518" s="2">
        <f>RANK(K3518, INDEX(CFB!$K$2:$K$1048576, MATCH(W3518, CFB!$W$2:$W$1048576, 0)):INDEX(CFB!$K$2:$K$1048576, MATCH(W3518, CFB!$W$2:$W$1048576, 0) + COUNTIF(CFB!$W$2:$W$1048576, W3518) - 1))</f>
        <v>75</v>
      </c>
      <c r="O3518">
        <v>28.37</v>
      </c>
      <c r="P3518">
        <v>13.3</v>
      </c>
      <c r="W3518">
        <v>1996</v>
      </c>
      <c r="X3518">
        <f t="shared" si="107"/>
        <v>0</v>
      </c>
    </row>
    <row r="3519" spans="1:24" ht="12.75" hidden="1" customHeight="1" x14ac:dyDescent="0.45">
      <c r="A3519">
        <v>76</v>
      </c>
      <c r="B3519" t="s">
        <v>70</v>
      </c>
      <c r="C3519" t="s">
        <v>179</v>
      </c>
      <c r="D3519" s="2" t="str">
        <f t="shared" si="106"/>
        <v>Pitt1996</v>
      </c>
      <c r="F3519">
        <v>4</v>
      </c>
      <c r="G3519">
        <v>7</v>
      </c>
      <c r="H3519" s="2">
        <v>0</v>
      </c>
      <c r="I3519">
        <v>-3.51</v>
      </c>
      <c r="J3519">
        <v>-0.43</v>
      </c>
      <c r="K3519">
        <v>-3.94</v>
      </c>
      <c r="L3519" s="2">
        <f>_xlfn.RANK.EQ(I3519, INDEX(CFB!$I$2:$I$1048576, MATCH(W3519, CFB!$W$2:$W$1048576, 0)):INDEX(CFB!$I$2:$I$1048576, MATCH(W3519, CFB!$W$2:$W$1048576, 0) + COUNTIF(CFB!$W$2:$W$1048576, W3519) - 1), 0)</f>
        <v>77</v>
      </c>
      <c r="M3519" s="2">
        <f>_xlfn.RANK.EQ(J3519, INDEX(CFB!$J$2:$J$1048576, MATCH(W3519, CFB!$W$2:$W$1048576, 0)):INDEX(CFB!$J$2:$J$1048576, MATCH(W3519, CFB!$W$2:$W$1048576, 0) + COUNTIF(CFB!$W$2:$W$1048576, W3519) - 1))</f>
        <v>58</v>
      </c>
      <c r="N3519" s="2">
        <f>RANK(K3519, INDEX(CFB!$K$2:$K$1048576, MATCH(W3519, CFB!$W$2:$W$1048576, 0)):INDEX(CFB!$K$2:$K$1048576, MATCH(W3519, CFB!$W$2:$W$1048576, 0) + COUNTIF(CFB!$W$2:$W$1048576, W3519) - 1))</f>
        <v>76</v>
      </c>
      <c r="O3519">
        <v>30.83</v>
      </c>
      <c r="P3519">
        <v>25.76</v>
      </c>
      <c r="W3519">
        <v>1996</v>
      </c>
      <c r="X3519">
        <f t="shared" si="107"/>
        <v>0</v>
      </c>
    </row>
    <row r="3520" spans="1:24" ht="12.75" hidden="1" customHeight="1" x14ac:dyDescent="0.45">
      <c r="A3520">
        <v>77</v>
      </c>
      <c r="B3520" t="s">
        <v>91</v>
      </c>
      <c r="C3520" t="s">
        <v>23</v>
      </c>
      <c r="D3520" s="2" t="str">
        <f t="shared" si="106"/>
        <v>North Carolina State1996</v>
      </c>
      <c r="F3520">
        <v>3</v>
      </c>
      <c r="G3520">
        <v>8</v>
      </c>
      <c r="H3520" s="2">
        <v>0</v>
      </c>
      <c r="I3520">
        <v>4.84</v>
      </c>
      <c r="J3520">
        <v>-9.09</v>
      </c>
      <c r="K3520">
        <v>-4.25</v>
      </c>
      <c r="L3520" s="2">
        <f>_xlfn.RANK.EQ(I3520, INDEX(CFB!$I$2:$I$1048576, MATCH(W3520, CFB!$W$2:$W$1048576, 0)):INDEX(CFB!$I$2:$I$1048576, MATCH(W3520, CFB!$W$2:$W$1048576, 0) + COUNTIF(CFB!$W$2:$W$1048576, W3520) - 1), 0)</f>
        <v>30</v>
      </c>
      <c r="M3520" s="2">
        <f>_xlfn.RANK.EQ(J3520, INDEX(CFB!$J$2:$J$1048576, MATCH(W3520, CFB!$W$2:$W$1048576, 0)):INDEX(CFB!$J$2:$J$1048576, MATCH(W3520, CFB!$W$2:$W$1048576, 0) + COUNTIF(CFB!$W$2:$W$1048576, W3520) - 1))</f>
        <v>103</v>
      </c>
      <c r="N3520" s="2">
        <f>RANK(K3520, INDEX(CFB!$K$2:$K$1048576, MATCH(W3520, CFB!$W$2:$W$1048576, 0)):INDEX(CFB!$K$2:$K$1048576, MATCH(W3520, CFB!$W$2:$W$1048576, 0) + COUNTIF(CFB!$W$2:$W$1048576, W3520) - 1))</f>
        <v>77</v>
      </c>
      <c r="O3520">
        <v>39.46</v>
      </c>
      <c r="P3520">
        <v>26.48</v>
      </c>
      <c r="W3520">
        <v>1996</v>
      </c>
      <c r="X3520">
        <f t="shared" si="107"/>
        <v>0</v>
      </c>
    </row>
    <row r="3521" spans="1:24" ht="12.75" hidden="1" customHeight="1" x14ac:dyDescent="0.45">
      <c r="A3521">
        <v>78</v>
      </c>
      <c r="B3521" t="s">
        <v>43</v>
      </c>
      <c r="C3521" t="s">
        <v>10</v>
      </c>
      <c r="D3521" s="2" t="str">
        <f t="shared" si="106"/>
        <v>Illinois1996</v>
      </c>
      <c r="F3521">
        <v>2</v>
      </c>
      <c r="G3521">
        <v>9</v>
      </c>
      <c r="H3521" s="2">
        <v>0</v>
      </c>
      <c r="I3521">
        <v>-3.13</v>
      </c>
      <c r="J3521">
        <v>-1.38</v>
      </c>
      <c r="K3521">
        <v>-4.5199999999999996</v>
      </c>
      <c r="L3521" s="2">
        <f>_xlfn.RANK.EQ(I3521, INDEX(CFB!$I$2:$I$1048576, MATCH(W3521, CFB!$W$2:$W$1048576, 0)):INDEX(CFB!$I$2:$I$1048576, MATCH(W3521, CFB!$W$2:$W$1048576, 0) + COUNTIF(CFB!$W$2:$W$1048576, W3521) - 1), 0)</f>
        <v>76</v>
      </c>
      <c r="M3521" s="2">
        <f>_xlfn.RANK.EQ(J3521, INDEX(CFB!$J$2:$J$1048576, MATCH(W3521, CFB!$W$2:$W$1048576, 0)):INDEX(CFB!$J$2:$J$1048576, MATCH(W3521, CFB!$W$2:$W$1048576, 0) + COUNTIF(CFB!$W$2:$W$1048576, W3521) - 1))</f>
        <v>63</v>
      </c>
      <c r="N3521" s="2">
        <f>RANK(K3521, INDEX(CFB!$K$2:$K$1048576, MATCH(W3521, CFB!$W$2:$W$1048576, 0)):INDEX(CFB!$K$2:$K$1048576, MATCH(W3521, CFB!$W$2:$W$1048576, 0) + COUNTIF(CFB!$W$2:$W$1048576, W3521) - 1))</f>
        <v>78</v>
      </c>
      <c r="O3521">
        <v>32.770000000000003</v>
      </c>
      <c r="P3521">
        <v>20.329999999999998</v>
      </c>
      <c r="W3521">
        <v>1996</v>
      </c>
      <c r="X3521">
        <f t="shared" si="107"/>
        <v>0</v>
      </c>
    </row>
    <row r="3522" spans="1:24" ht="12.75" hidden="1" customHeight="1" x14ac:dyDescent="0.45">
      <c r="A3522">
        <v>79</v>
      </c>
      <c r="B3522" t="s">
        <v>133</v>
      </c>
      <c r="C3522" t="s">
        <v>184</v>
      </c>
      <c r="D3522" s="2" t="str">
        <f t="shared" si="106"/>
        <v>Utah State1996</v>
      </c>
      <c r="F3522">
        <v>6</v>
      </c>
      <c r="G3522">
        <v>5</v>
      </c>
      <c r="H3522" s="2">
        <v>0</v>
      </c>
      <c r="I3522">
        <v>2.52</v>
      </c>
      <c r="J3522">
        <v>-7.44</v>
      </c>
      <c r="K3522">
        <v>-4.92</v>
      </c>
      <c r="L3522" s="2">
        <f>_xlfn.RANK.EQ(I3522, INDEX(CFB!$I$2:$I$1048576, MATCH(W3522, CFB!$W$2:$W$1048576, 0)):INDEX(CFB!$I$2:$I$1048576, MATCH(W3522, CFB!$W$2:$W$1048576, 0) + COUNTIF(CFB!$W$2:$W$1048576, W3522) - 1), 0)</f>
        <v>46</v>
      </c>
      <c r="M3522" s="2">
        <f>_xlfn.RANK.EQ(J3522, INDEX(CFB!$J$2:$J$1048576, MATCH(W3522, CFB!$W$2:$W$1048576, 0)):INDEX(CFB!$J$2:$J$1048576, MATCH(W3522, CFB!$W$2:$W$1048576, 0) + COUNTIF(CFB!$W$2:$W$1048576, W3522) - 1))</f>
        <v>96</v>
      </c>
      <c r="N3522" s="2">
        <f>RANK(K3522, INDEX(CFB!$K$2:$K$1048576, MATCH(W3522, CFB!$W$2:$W$1048576, 0)):INDEX(CFB!$K$2:$K$1048576, MATCH(W3522, CFB!$W$2:$W$1048576, 0) + COUNTIF(CFB!$W$2:$W$1048576, W3522) - 1))</f>
        <v>79</v>
      </c>
      <c r="O3522">
        <v>36.42</v>
      </c>
      <c r="P3522">
        <v>23.76</v>
      </c>
      <c r="W3522">
        <v>1996</v>
      </c>
      <c r="X3522">
        <f t="shared" si="107"/>
        <v>0</v>
      </c>
    </row>
    <row r="3523" spans="1:24" ht="12.75" hidden="1" customHeight="1" x14ac:dyDescent="0.45">
      <c r="A3523">
        <v>80</v>
      </c>
      <c r="B3523" t="s">
        <v>54</v>
      </c>
      <c r="C3523" t="s">
        <v>181</v>
      </c>
      <c r="D3523" s="2" t="str">
        <f t="shared" ref="D3523:D3586" si="108">_xlfn.CONCAT(B3523, W3523)</f>
        <v>Oklahoma1996</v>
      </c>
      <c r="F3523">
        <v>3</v>
      </c>
      <c r="G3523">
        <v>8</v>
      </c>
      <c r="H3523" s="2">
        <v>0</v>
      </c>
      <c r="I3523">
        <v>2.1</v>
      </c>
      <c r="J3523">
        <v>-7.19</v>
      </c>
      <c r="K3523">
        <v>-5.0999999999999996</v>
      </c>
      <c r="L3523" s="2">
        <f>_xlfn.RANK.EQ(I3523, INDEX(CFB!$I$2:$I$1048576, MATCH(W3523, CFB!$W$2:$W$1048576, 0)):INDEX(CFB!$I$2:$I$1048576, MATCH(W3523, CFB!$W$2:$W$1048576, 0) + COUNTIF(CFB!$W$2:$W$1048576, W3523) - 1), 0)</f>
        <v>54</v>
      </c>
      <c r="M3523" s="2">
        <f>_xlfn.RANK.EQ(J3523, INDEX(CFB!$J$2:$J$1048576, MATCH(W3523, CFB!$W$2:$W$1048576, 0)):INDEX(CFB!$J$2:$J$1048576, MATCH(W3523, CFB!$W$2:$W$1048576, 0) + COUNTIF(CFB!$W$2:$W$1048576, W3523) - 1))</f>
        <v>95</v>
      </c>
      <c r="N3523" s="2">
        <f>RANK(K3523, INDEX(CFB!$K$2:$K$1048576, MATCH(W3523, CFB!$W$2:$W$1048576, 0)):INDEX(CFB!$K$2:$K$1048576, MATCH(W3523, CFB!$W$2:$W$1048576, 0) + COUNTIF(CFB!$W$2:$W$1048576, W3523) - 1))</f>
        <v>80</v>
      </c>
      <c r="O3523">
        <v>36.659999999999997</v>
      </c>
      <c r="P3523">
        <v>22.13</v>
      </c>
      <c r="W3523">
        <v>1996</v>
      </c>
      <c r="X3523">
        <f t="shared" ref="X3523:X3586" si="109">IF(E3523=1, 1,0)</f>
        <v>0</v>
      </c>
    </row>
    <row r="3524" spans="1:24" ht="12.75" hidden="1" customHeight="1" x14ac:dyDescent="0.45">
      <c r="A3524">
        <v>81</v>
      </c>
      <c r="B3524" t="s">
        <v>77</v>
      </c>
      <c r="C3524" t="s">
        <v>12</v>
      </c>
      <c r="D3524" s="2" t="str">
        <f t="shared" si="108"/>
        <v>Louisiana1996</v>
      </c>
      <c r="F3524">
        <v>5</v>
      </c>
      <c r="G3524">
        <v>6</v>
      </c>
      <c r="H3524" s="2">
        <v>0</v>
      </c>
      <c r="I3524">
        <v>3.9</v>
      </c>
      <c r="J3524">
        <v>-9.24</v>
      </c>
      <c r="K3524">
        <v>-5.34</v>
      </c>
      <c r="L3524" s="2">
        <f>_xlfn.RANK.EQ(I3524, INDEX(CFB!$I$2:$I$1048576, MATCH(W3524, CFB!$W$2:$W$1048576, 0)):INDEX(CFB!$I$2:$I$1048576, MATCH(W3524, CFB!$W$2:$W$1048576, 0) + COUNTIF(CFB!$W$2:$W$1048576, W3524) - 1), 0)</f>
        <v>38</v>
      </c>
      <c r="M3524" s="2">
        <f>_xlfn.RANK.EQ(J3524, INDEX(CFB!$J$2:$J$1048576, MATCH(W3524, CFB!$W$2:$W$1048576, 0)):INDEX(CFB!$J$2:$J$1048576, MATCH(W3524, CFB!$W$2:$W$1048576, 0) + COUNTIF(CFB!$W$2:$W$1048576, W3524) - 1))</f>
        <v>104</v>
      </c>
      <c r="N3524" s="2">
        <f>RANK(K3524, INDEX(CFB!$K$2:$K$1048576, MATCH(W3524, CFB!$W$2:$W$1048576, 0)):INDEX(CFB!$K$2:$K$1048576, MATCH(W3524, CFB!$W$2:$W$1048576, 0) + COUNTIF(CFB!$W$2:$W$1048576, W3524) - 1))</f>
        <v>81</v>
      </c>
      <c r="O3524">
        <v>37.9</v>
      </c>
      <c r="P3524">
        <v>25.46</v>
      </c>
      <c r="W3524">
        <v>1996</v>
      </c>
      <c r="X3524">
        <f t="shared" si="109"/>
        <v>0</v>
      </c>
    </row>
    <row r="3525" spans="1:24" ht="12.75" hidden="1" customHeight="1" x14ac:dyDescent="0.45">
      <c r="A3525">
        <v>82</v>
      </c>
      <c r="B3525" t="s">
        <v>64</v>
      </c>
      <c r="C3525" t="s">
        <v>65</v>
      </c>
      <c r="D3525" s="2" t="str">
        <f t="shared" si="108"/>
        <v>Ohio1996</v>
      </c>
      <c r="F3525">
        <v>6</v>
      </c>
      <c r="G3525">
        <v>6</v>
      </c>
      <c r="H3525" s="2">
        <v>0</v>
      </c>
      <c r="I3525">
        <v>-4.1100000000000003</v>
      </c>
      <c r="J3525">
        <v>-1.99</v>
      </c>
      <c r="K3525">
        <v>-6.09</v>
      </c>
      <c r="L3525" s="2">
        <f>_xlfn.RANK.EQ(I3525, INDEX(CFB!$I$2:$I$1048576, MATCH(W3525, CFB!$W$2:$W$1048576, 0)):INDEX(CFB!$I$2:$I$1048576, MATCH(W3525, CFB!$W$2:$W$1048576, 0) + COUNTIF(CFB!$W$2:$W$1048576, W3525) - 1), 0)</f>
        <v>81</v>
      </c>
      <c r="M3525" s="2">
        <f>_xlfn.RANK.EQ(J3525, INDEX(CFB!$J$2:$J$1048576, MATCH(W3525, CFB!$W$2:$W$1048576, 0)):INDEX(CFB!$J$2:$J$1048576, MATCH(W3525, CFB!$W$2:$W$1048576, 0) + COUNTIF(CFB!$W$2:$W$1048576, W3525) - 1))</f>
        <v>67</v>
      </c>
      <c r="N3525" s="2">
        <f>RANK(K3525, INDEX(CFB!$K$2:$K$1048576, MATCH(W3525, CFB!$W$2:$W$1048576, 0)):INDEX(CFB!$K$2:$K$1048576, MATCH(W3525, CFB!$W$2:$W$1048576, 0) + COUNTIF(CFB!$W$2:$W$1048576, W3525) - 1))</f>
        <v>82</v>
      </c>
      <c r="O3525">
        <v>31.12</v>
      </c>
      <c r="P3525">
        <v>17.27</v>
      </c>
      <c r="W3525">
        <v>1996</v>
      </c>
      <c r="X3525">
        <f t="shared" si="109"/>
        <v>0</v>
      </c>
    </row>
    <row r="3526" spans="1:24" ht="12.75" hidden="1" customHeight="1" x14ac:dyDescent="0.45">
      <c r="A3526">
        <v>83</v>
      </c>
      <c r="B3526" t="s">
        <v>137</v>
      </c>
      <c r="C3526" t="s">
        <v>12</v>
      </c>
      <c r="D3526" s="2" t="str">
        <f t="shared" si="108"/>
        <v>Louisiana Tech1996</v>
      </c>
      <c r="F3526">
        <v>6</v>
      </c>
      <c r="G3526">
        <v>5</v>
      </c>
      <c r="H3526" s="2">
        <v>0</v>
      </c>
      <c r="I3526">
        <v>2.36</v>
      </c>
      <c r="J3526">
        <v>-8.6</v>
      </c>
      <c r="K3526">
        <v>-6.24</v>
      </c>
      <c r="L3526" s="2">
        <f>_xlfn.RANK.EQ(I3526, INDEX(CFB!$I$2:$I$1048576, MATCH(W3526, CFB!$W$2:$W$1048576, 0)):INDEX(CFB!$I$2:$I$1048576, MATCH(W3526, CFB!$W$2:$W$1048576, 0) + COUNTIF(CFB!$W$2:$W$1048576, W3526) - 1), 0)</f>
        <v>48</v>
      </c>
      <c r="M3526" s="2">
        <f>_xlfn.RANK.EQ(J3526, INDEX(CFB!$J$2:$J$1048576, MATCH(W3526, CFB!$W$2:$W$1048576, 0)):INDEX(CFB!$J$2:$J$1048576, MATCH(W3526, CFB!$W$2:$W$1048576, 0) + COUNTIF(CFB!$W$2:$W$1048576, W3526) - 1))</f>
        <v>101</v>
      </c>
      <c r="N3526" s="2">
        <f>RANK(K3526, INDEX(CFB!$K$2:$K$1048576, MATCH(W3526, CFB!$W$2:$W$1048576, 0)):INDEX(CFB!$K$2:$K$1048576, MATCH(W3526, CFB!$W$2:$W$1048576, 0) + COUNTIF(CFB!$W$2:$W$1048576, W3526) - 1))</f>
        <v>83</v>
      </c>
      <c r="O3526">
        <v>36.54</v>
      </c>
      <c r="P3526">
        <v>25.66</v>
      </c>
      <c r="W3526">
        <v>1996</v>
      </c>
      <c r="X3526">
        <f t="shared" si="109"/>
        <v>0</v>
      </c>
    </row>
    <row r="3527" spans="1:24" ht="12.75" hidden="1" customHeight="1" x14ac:dyDescent="0.45">
      <c r="A3527">
        <v>84</v>
      </c>
      <c r="B3527" t="s">
        <v>111</v>
      </c>
      <c r="C3527" t="s">
        <v>186</v>
      </c>
      <c r="D3527" s="2" t="str">
        <f t="shared" si="108"/>
        <v>Fresno State1996</v>
      </c>
      <c r="F3527">
        <v>4</v>
      </c>
      <c r="G3527">
        <v>7</v>
      </c>
      <c r="H3527" s="2">
        <v>0</v>
      </c>
      <c r="I3527">
        <v>-4.8499999999999996</v>
      </c>
      <c r="J3527">
        <v>-3</v>
      </c>
      <c r="K3527">
        <v>-7.85</v>
      </c>
      <c r="L3527" s="2">
        <f>_xlfn.RANK.EQ(I3527, INDEX(CFB!$I$2:$I$1048576, MATCH(W3527, CFB!$W$2:$W$1048576, 0)):INDEX(CFB!$I$2:$I$1048576, MATCH(W3527, CFB!$W$2:$W$1048576, 0) + COUNTIF(CFB!$W$2:$W$1048576, W3527) - 1), 0)</f>
        <v>84</v>
      </c>
      <c r="M3527" s="2">
        <f>_xlfn.RANK.EQ(J3527, INDEX(CFB!$J$2:$J$1048576, MATCH(W3527, CFB!$W$2:$W$1048576, 0)):INDEX(CFB!$J$2:$J$1048576, MATCH(W3527, CFB!$W$2:$W$1048576, 0) + COUNTIF(CFB!$W$2:$W$1048576, W3527) - 1))</f>
        <v>74</v>
      </c>
      <c r="N3527" s="2">
        <f>RANK(K3527, INDEX(CFB!$K$2:$K$1048576, MATCH(W3527, CFB!$W$2:$W$1048576, 0)):INDEX(CFB!$K$2:$K$1048576, MATCH(W3527, CFB!$W$2:$W$1048576, 0) + COUNTIF(CFB!$W$2:$W$1048576, W3527) - 1))</f>
        <v>84</v>
      </c>
      <c r="O3527">
        <v>28.64</v>
      </c>
      <c r="P3527">
        <v>21.35</v>
      </c>
      <c r="W3527">
        <v>1996</v>
      </c>
      <c r="X3527">
        <f t="shared" si="109"/>
        <v>0</v>
      </c>
    </row>
    <row r="3528" spans="1:24" ht="12.75" hidden="1" customHeight="1" x14ac:dyDescent="0.45">
      <c r="A3528">
        <v>85</v>
      </c>
      <c r="B3528" t="s">
        <v>147</v>
      </c>
      <c r="C3528" t="s">
        <v>185</v>
      </c>
      <c r="D3528" s="2" t="str">
        <f t="shared" si="108"/>
        <v>Tulsa1996</v>
      </c>
      <c r="F3528">
        <v>4</v>
      </c>
      <c r="G3528">
        <v>7</v>
      </c>
      <c r="H3528" s="2">
        <v>0</v>
      </c>
      <c r="I3528">
        <v>-2.5</v>
      </c>
      <c r="J3528">
        <v>-5.41</v>
      </c>
      <c r="K3528">
        <v>-7.92</v>
      </c>
      <c r="L3528" s="2">
        <f>_xlfn.RANK.EQ(I3528, INDEX(CFB!$I$2:$I$1048576, MATCH(W3528, CFB!$W$2:$W$1048576, 0)):INDEX(CFB!$I$2:$I$1048576, MATCH(W3528, CFB!$W$2:$W$1048576, 0) + COUNTIF(CFB!$W$2:$W$1048576, W3528) - 1), 0)</f>
        <v>72</v>
      </c>
      <c r="M3528" s="2">
        <f>_xlfn.RANK.EQ(J3528, INDEX(CFB!$J$2:$J$1048576, MATCH(W3528, CFB!$W$2:$W$1048576, 0)):INDEX(CFB!$J$2:$J$1048576, MATCH(W3528, CFB!$W$2:$W$1048576, 0) + COUNTIF(CFB!$W$2:$W$1048576, W3528) - 1))</f>
        <v>87</v>
      </c>
      <c r="N3528" s="2">
        <f>RANK(K3528, INDEX(CFB!$K$2:$K$1048576, MATCH(W3528, CFB!$W$2:$W$1048576, 0)):INDEX(CFB!$K$2:$K$1048576, MATCH(W3528, CFB!$W$2:$W$1048576, 0) + COUNTIF(CFB!$W$2:$W$1048576, W3528) - 1))</f>
        <v>85</v>
      </c>
      <c r="O3528">
        <v>30.96</v>
      </c>
      <c r="P3528">
        <v>21.1</v>
      </c>
      <c r="W3528">
        <v>1996</v>
      </c>
      <c r="X3528">
        <f t="shared" si="109"/>
        <v>0</v>
      </c>
    </row>
    <row r="3529" spans="1:24" ht="12.75" hidden="1" customHeight="1" x14ac:dyDescent="0.45">
      <c r="A3529">
        <v>86</v>
      </c>
      <c r="B3529" t="s">
        <v>82</v>
      </c>
      <c r="C3529" t="s">
        <v>12</v>
      </c>
      <c r="D3529" s="2" t="str">
        <f t="shared" si="108"/>
        <v>UCF1996</v>
      </c>
      <c r="F3529">
        <v>5</v>
      </c>
      <c r="G3529">
        <v>6</v>
      </c>
      <c r="H3529" s="2">
        <v>0</v>
      </c>
      <c r="I3529">
        <v>-2.62</v>
      </c>
      <c r="J3529">
        <v>-5.34</v>
      </c>
      <c r="K3529">
        <v>-7.97</v>
      </c>
      <c r="L3529" s="2">
        <f>_xlfn.RANK.EQ(I3529, INDEX(CFB!$I$2:$I$1048576, MATCH(W3529, CFB!$W$2:$W$1048576, 0)):INDEX(CFB!$I$2:$I$1048576, MATCH(W3529, CFB!$W$2:$W$1048576, 0) + COUNTIF(CFB!$W$2:$W$1048576, W3529) - 1), 0)</f>
        <v>74</v>
      </c>
      <c r="M3529" s="2">
        <f>_xlfn.RANK.EQ(J3529, INDEX(CFB!$J$2:$J$1048576, MATCH(W3529, CFB!$W$2:$W$1048576, 0)):INDEX(CFB!$J$2:$J$1048576, MATCH(W3529, CFB!$W$2:$W$1048576, 0) + COUNTIF(CFB!$W$2:$W$1048576, W3529) - 1))</f>
        <v>86</v>
      </c>
      <c r="N3529" s="2">
        <f>RANK(K3529, INDEX(CFB!$K$2:$K$1048576, MATCH(W3529, CFB!$W$2:$W$1048576, 0)):INDEX(CFB!$K$2:$K$1048576, MATCH(W3529, CFB!$W$2:$W$1048576, 0) + COUNTIF(CFB!$W$2:$W$1048576, W3529) - 1))</f>
        <v>86</v>
      </c>
      <c r="O3529">
        <v>32.25</v>
      </c>
      <c r="P3529">
        <v>19.89</v>
      </c>
      <c r="W3529">
        <v>1996</v>
      </c>
      <c r="X3529">
        <f t="shared" si="109"/>
        <v>0</v>
      </c>
    </row>
    <row r="3530" spans="1:24" ht="12.75" hidden="1" customHeight="1" x14ac:dyDescent="0.45">
      <c r="A3530">
        <v>87</v>
      </c>
      <c r="B3530" t="s">
        <v>175</v>
      </c>
      <c r="C3530" t="s">
        <v>184</v>
      </c>
      <c r="D3530" s="2" t="str">
        <f t="shared" si="108"/>
        <v>Idaho1996</v>
      </c>
      <c r="F3530">
        <v>6</v>
      </c>
      <c r="G3530">
        <v>5</v>
      </c>
      <c r="H3530" s="2">
        <v>0</v>
      </c>
      <c r="I3530">
        <v>0.77</v>
      </c>
      <c r="J3530">
        <v>-8.86</v>
      </c>
      <c r="K3530">
        <v>-8.09</v>
      </c>
      <c r="L3530" s="2">
        <f>_xlfn.RANK.EQ(I3530, INDEX(CFB!$I$2:$I$1048576, MATCH(W3530, CFB!$W$2:$W$1048576, 0)):INDEX(CFB!$I$2:$I$1048576, MATCH(W3530, CFB!$W$2:$W$1048576, 0) + COUNTIF(CFB!$W$2:$W$1048576, W3530) - 1), 0)</f>
        <v>61</v>
      </c>
      <c r="M3530" s="2">
        <f>_xlfn.RANK.EQ(J3530, INDEX(CFB!$J$2:$J$1048576, MATCH(W3530, CFB!$W$2:$W$1048576, 0)):INDEX(CFB!$J$2:$J$1048576, MATCH(W3530, CFB!$W$2:$W$1048576, 0) + COUNTIF(CFB!$W$2:$W$1048576, W3530) - 1))</f>
        <v>102</v>
      </c>
      <c r="N3530" s="2">
        <f>RANK(K3530, INDEX(CFB!$K$2:$K$1048576, MATCH(W3530, CFB!$W$2:$W$1048576, 0)):INDEX(CFB!$K$2:$K$1048576, MATCH(W3530, CFB!$W$2:$W$1048576, 0) + COUNTIF(CFB!$W$2:$W$1048576, W3530) - 1))</f>
        <v>87</v>
      </c>
      <c r="O3530">
        <v>35.86</v>
      </c>
      <c r="P3530">
        <v>22.4</v>
      </c>
      <c r="W3530">
        <v>1996</v>
      </c>
      <c r="X3530">
        <f t="shared" si="109"/>
        <v>0</v>
      </c>
    </row>
    <row r="3531" spans="1:24" ht="12.75" hidden="1" customHeight="1" x14ac:dyDescent="0.45">
      <c r="A3531">
        <v>88</v>
      </c>
      <c r="B3531" t="s">
        <v>135</v>
      </c>
      <c r="C3531" t="s">
        <v>12</v>
      </c>
      <c r="D3531" s="2" t="str">
        <f t="shared" si="108"/>
        <v>UAB1996</v>
      </c>
      <c r="F3531">
        <v>5</v>
      </c>
      <c r="G3531">
        <v>6</v>
      </c>
      <c r="H3531" s="2">
        <v>0</v>
      </c>
      <c r="I3531">
        <v>-4.8899999999999997</v>
      </c>
      <c r="J3531">
        <v>-5.3</v>
      </c>
      <c r="K3531">
        <v>-10.19</v>
      </c>
      <c r="L3531" s="2">
        <f>_xlfn.RANK.EQ(I3531, INDEX(CFB!$I$2:$I$1048576, MATCH(W3531, CFB!$W$2:$W$1048576, 0)):INDEX(CFB!$I$2:$I$1048576, MATCH(W3531, CFB!$W$2:$W$1048576, 0) + COUNTIF(CFB!$W$2:$W$1048576, W3531) - 1), 0)</f>
        <v>85</v>
      </c>
      <c r="M3531" s="2">
        <f>_xlfn.RANK.EQ(J3531, INDEX(CFB!$J$2:$J$1048576, MATCH(W3531, CFB!$W$2:$W$1048576, 0)):INDEX(CFB!$J$2:$J$1048576, MATCH(W3531, CFB!$W$2:$W$1048576, 0) + COUNTIF(CFB!$W$2:$W$1048576, W3531) - 1))</f>
        <v>85</v>
      </c>
      <c r="N3531" s="2">
        <f>RANK(K3531, INDEX(CFB!$K$2:$K$1048576, MATCH(W3531, CFB!$W$2:$W$1048576, 0)):INDEX(CFB!$K$2:$K$1048576, MATCH(W3531, CFB!$W$2:$W$1048576, 0) + COUNTIF(CFB!$W$2:$W$1048576, W3531) - 1))</f>
        <v>88</v>
      </c>
      <c r="O3531">
        <v>29.55</v>
      </c>
      <c r="P3531">
        <v>19.600000000000001</v>
      </c>
      <c r="W3531">
        <v>1996</v>
      </c>
      <c r="X3531">
        <f t="shared" si="109"/>
        <v>0</v>
      </c>
    </row>
    <row r="3532" spans="1:24" ht="12.75" hidden="1" customHeight="1" x14ac:dyDescent="0.45">
      <c r="A3532">
        <v>89</v>
      </c>
      <c r="B3532" t="s">
        <v>61</v>
      </c>
      <c r="C3532" t="s">
        <v>185</v>
      </c>
      <c r="D3532" s="2" t="str">
        <f t="shared" si="108"/>
        <v>Texas Christian1996</v>
      </c>
      <c r="F3532">
        <v>4</v>
      </c>
      <c r="G3532">
        <v>7</v>
      </c>
      <c r="H3532" s="2">
        <v>0</v>
      </c>
      <c r="I3532">
        <v>-7.92</v>
      </c>
      <c r="J3532">
        <v>-2.4</v>
      </c>
      <c r="K3532">
        <v>-10.32</v>
      </c>
      <c r="L3532" s="2">
        <f>_xlfn.RANK.EQ(I3532, INDEX(CFB!$I$2:$I$1048576, MATCH(W3532, CFB!$W$2:$W$1048576, 0)):INDEX(CFB!$I$2:$I$1048576, MATCH(W3532, CFB!$W$2:$W$1048576, 0) + COUNTIF(CFB!$W$2:$W$1048576, W3532) - 1), 0)</f>
        <v>97</v>
      </c>
      <c r="M3532" s="2">
        <f>_xlfn.RANK.EQ(J3532, INDEX(CFB!$J$2:$J$1048576, MATCH(W3532, CFB!$W$2:$W$1048576, 0)):INDEX(CFB!$J$2:$J$1048576, MATCH(W3532, CFB!$W$2:$W$1048576, 0) + COUNTIF(CFB!$W$2:$W$1048576, W3532) - 1))</f>
        <v>69</v>
      </c>
      <c r="N3532" s="2">
        <f>RANK(K3532, INDEX(CFB!$K$2:$K$1048576, MATCH(W3532, CFB!$W$2:$W$1048576, 0)):INDEX(CFB!$K$2:$K$1048576, MATCH(W3532, CFB!$W$2:$W$1048576, 0) + COUNTIF(CFB!$W$2:$W$1048576, W3532) - 1))</f>
        <v>89</v>
      </c>
      <c r="O3532">
        <v>25.23</v>
      </c>
      <c r="P3532">
        <v>18.399999999999999</v>
      </c>
      <c r="W3532">
        <v>1996</v>
      </c>
      <c r="X3532">
        <f t="shared" si="109"/>
        <v>0</v>
      </c>
    </row>
    <row r="3533" spans="1:24" ht="12.75" hidden="1" customHeight="1" x14ac:dyDescent="0.45">
      <c r="A3533">
        <v>90</v>
      </c>
      <c r="B3533" t="s">
        <v>56</v>
      </c>
      <c r="C3533" t="s">
        <v>179</v>
      </c>
      <c r="D3533" s="2" t="str">
        <f t="shared" si="108"/>
        <v>Rutgers1996</v>
      </c>
      <c r="F3533">
        <v>2</v>
      </c>
      <c r="G3533">
        <v>9</v>
      </c>
      <c r="H3533" s="2">
        <v>0</v>
      </c>
      <c r="I3533">
        <v>-9.48</v>
      </c>
      <c r="J3533">
        <v>-0.98</v>
      </c>
      <c r="K3533">
        <v>-10.47</v>
      </c>
      <c r="L3533" s="2">
        <f>_xlfn.RANK.EQ(I3533, INDEX(CFB!$I$2:$I$1048576, MATCH(W3533, CFB!$W$2:$W$1048576, 0)):INDEX(CFB!$I$2:$I$1048576, MATCH(W3533, CFB!$W$2:$W$1048576, 0) + COUNTIF(CFB!$W$2:$W$1048576, W3533) - 1), 0)</f>
        <v>102</v>
      </c>
      <c r="M3533" s="2">
        <f>_xlfn.RANK.EQ(J3533, INDEX(CFB!$J$2:$J$1048576, MATCH(W3533, CFB!$W$2:$W$1048576, 0)):INDEX(CFB!$J$2:$J$1048576, MATCH(W3533, CFB!$W$2:$W$1048576, 0) + COUNTIF(CFB!$W$2:$W$1048576, W3533) - 1))</f>
        <v>60</v>
      </c>
      <c r="N3533" s="2">
        <f>RANK(K3533, INDEX(CFB!$K$2:$K$1048576, MATCH(W3533, CFB!$W$2:$W$1048576, 0)):INDEX(CFB!$K$2:$K$1048576, MATCH(W3533, CFB!$W$2:$W$1048576, 0) + COUNTIF(CFB!$W$2:$W$1048576, W3533) - 1))</f>
        <v>90</v>
      </c>
      <c r="O3533">
        <v>24.28</v>
      </c>
      <c r="P3533">
        <v>22.03</v>
      </c>
      <c r="W3533">
        <v>1996</v>
      </c>
      <c r="X3533">
        <f t="shared" si="109"/>
        <v>0</v>
      </c>
    </row>
    <row r="3534" spans="1:24" ht="12.75" hidden="1" customHeight="1" x14ac:dyDescent="0.45">
      <c r="A3534">
        <v>91</v>
      </c>
      <c r="B3534" t="s">
        <v>106</v>
      </c>
      <c r="C3534" t="s">
        <v>23</v>
      </c>
      <c r="D3534" s="2" t="str">
        <f t="shared" si="108"/>
        <v>Wake Forest1996</v>
      </c>
      <c r="F3534">
        <v>3</v>
      </c>
      <c r="G3534">
        <v>8</v>
      </c>
      <c r="H3534" s="2">
        <v>0</v>
      </c>
      <c r="I3534">
        <v>-7.85</v>
      </c>
      <c r="J3534">
        <v>-2.87</v>
      </c>
      <c r="K3534">
        <v>-10.72</v>
      </c>
      <c r="L3534" s="2">
        <f>_xlfn.RANK.EQ(I3534, INDEX(CFB!$I$2:$I$1048576, MATCH(W3534, CFB!$W$2:$W$1048576, 0)):INDEX(CFB!$I$2:$I$1048576, MATCH(W3534, CFB!$W$2:$W$1048576, 0) + COUNTIF(CFB!$W$2:$W$1048576, W3534) - 1), 0)</f>
        <v>96</v>
      </c>
      <c r="M3534" s="2">
        <f>_xlfn.RANK.EQ(J3534, INDEX(CFB!$J$2:$J$1048576, MATCH(W3534, CFB!$W$2:$W$1048576, 0)):INDEX(CFB!$J$2:$J$1048576, MATCH(W3534, CFB!$W$2:$W$1048576, 0) + COUNTIF(CFB!$W$2:$W$1048576, W3534) - 1))</f>
        <v>73</v>
      </c>
      <c r="N3534" s="2">
        <f>RANK(K3534, INDEX(CFB!$K$2:$K$1048576, MATCH(W3534, CFB!$W$2:$W$1048576, 0)):INDEX(CFB!$K$2:$K$1048576, MATCH(W3534, CFB!$W$2:$W$1048576, 0) + COUNTIF(CFB!$W$2:$W$1048576, W3534) - 1))</f>
        <v>91</v>
      </c>
      <c r="O3534">
        <v>25.36</v>
      </c>
      <c r="P3534">
        <v>23.05</v>
      </c>
      <c r="W3534">
        <v>1996</v>
      </c>
      <c r="X3534">
        <f t="shared" si="109"/>
        <v>0</v>
      </c>
    </row>
    <row r="3535" spans="1:24" ht="12.75" hidden="1" customHeight="1" x14ac:dyDescent="0.45">
      <c r="A3535">
        <v>92</v>
      </c>
      <c r="B3535" t="s">
        <v>144</v>
      </c>
      <c r="C3535" t="s">
        <v>179</v>
      </c>
      <c r="D3535" s="2" t="str">
        <f t="shared" si="108"/>
        <v>Temple1996</v>
      </c>
      <c r="F3535">
        <v>1</v>
      </c>
      <c r="G3535">
        <v>10</v>
      </c>
      <c r="H3535" s="2">
        <v>0</v>
      </c>
      <c r="I3535">
        <v>-1.24</v>
      </c>
      <c r="J3535">
        <v>-9.6300000000000008</v>
      </c>
      <c r="K3535">
        <v>-10.87</v>
      </c>
      <c r="L3535" s="2">
        <f>_xlfn.RANK.EQ(I3535, INDEX(CFB!$I$2:$I$1048576, MATCH(W3535, CFB!$W$2:$W$1048576, 0)):INDEX(CFB!$I$2:$I$1048576, MATCH(W3535, CFB!$W$2:$W$1048576, 0) + COUNTIF(CFB!$W$2:$W$1048576, W3535) - 1), 0)</f>
        <v>65</v>
      </c>
      <c r="M3535" s="2">
        <f>_xlfn.RANK.EQ(J3535, INDEX(CFB!$J$2:$J$1048576, MATCH(W3535, CFB!$W$2:$W$1048576, 0)):INDEX(CFB!$J$2:$J$1048576, MATCH(W3535, CFB!$W$2:$W$1048576, 0) + COUNTIF(CFB!$W$2:$W$1048576, W3535) - 1))</f>
        <v>105</v>
      </c>
      <c r="N3535" s="2">
        <f>RANK(K3535, INDEX(CFB!$K$2:$K$1048576, MATCH(W3535, CFB!$W$2:$W$1048576, 0)):INDEX(CFB!$K$2:$K$1048576, MATCH(W3535, CFB!$W$2:$W$1048576, 0) + COUNTIF(CFB!$W$2:$W$1048576, W3535) - 1))</f>
        <v>92</v>
      </c>
      <c r="O3535">
        <v>31.56</v>
      </c>
      <c r="P3535">
        <v>25.85</v>
      </c>
      <c r="W3535">
        <v>1996</v>
      </c>
      <c r="X3535">
        <f t="shared" si="109"/>
        <v>0</v>
      </c>
    </row>
    <row r="3536" spans="1:24" ht="12.75" hidden="1" customHeight="1" x14ac:dyDescent="0.45">
      <c r="A3536">
        <v>93</v>
      </c>
      <c r="B3536" t="s">
        <v>94</v>
      </c>
      <c r="C3536" t="s">
        <v>65</v>
      </c>
      <c r="D3536" s="2" t="str">
        <f t="shared" si="108"/>
        <v>Toledo1996</v>
      </c>
      <c r="F3536">
        <v>7</v>
      </c>
      <c r="G3536">
        <v>4</v>
      </c>
      <c r="H3536" s="2">
        <v>0</v>
      </c>
      <c r="I3536">
        <v>-7.94</v>
      </c>
      <c r="J3536">
        <v>-3.15</v>
      </c>
      <c r="K3536">
        <v>-11.08</v>
      </c>
      <c r="L3536" s="2">
        <f>_xlfn.RANK.EQ(I3536, INDEX(CFB!$I$2:$I$1048576, MATCH(W3536, CFB!$W$2:$W$1048576, 0)):INDEX(CFB!$I$2:$I$1048576, MATCH(W3536, CFB!$W$2:$W$1048576, 0) + COUNTIF(CFB!$W$2:$W$1048576, W3536) - 1), 0)</f>
        <v>98</v>
      </c>
      <c r="M3536" s="2">
        <f>_xlfn.RANK.EQ(J3536, INDEX(CFB!$J$2:$J$1048576, MATCH(W3536, CFB!$W$2:$W$1048576, 0)):INDEX(CFB!$J$2:$J$1048576, MATCH(W3536, CFB!$W$2:$W$1048576, 0) + COUNTIF(CFB!$W$2:$W$1048576, W3536) - 1))</f>
        <v>76</v>
      </c>
      <c r="N3536" s="2">
        <f>RANK(K3536, INDEX(CFB!$K$2:$K$1048576, MATCH(W3536, CFB!$W$2:$W$1048576, 0)):INDEX(CFB!$K$2:$K$1048576, MATCH(W3536, CFB!$W$2:$W$1048576, 0) + COUNTIF(CFB!$W$2:$W$1048576, W3536) - 1))</f>
        <v>93</v>
      </c>
      <c r="O3536">
        <v>24.21</v>
      </c>
      <c r="P3536">
        <v>20.85</v>
      </c>
      <c r="W3536">
        <v>1996</v>
      </c>
      <c r="X3536">
        <f t="shared" si="109"/>
        <v>0</v>
      </c>
    </row>
    <row r="3537" spans="1:24" ht="12.75" hidden="1" customHeight="1" x14ac:dyDescent="0.45">
      <c r="A3537">
        <v>94</v>
      </c>
      <c r="B3537" t="s">
        <v>139</v>
      </c>
      <c r="C3537" t="s">
        <v>65</v>
      </c>
      <c r="D3537" s="2" t="str">
        <f t="shared" si="108"/>
        <v>Central Michigan1996</v>
      </c>
      <c r="F3537">
        <v>5</v>
      </c>
      <c r="G3537">
        <v>6</v>
      </c>
      <c r="H3537" s="2">
        <v>0</v>
      </c>
      <c r="I3537">
        <v>2.79</v>
      </c>
      <c r="J3537">
        <v>-14.4</v>
      </c>
      <c r="K3537">
        <v>-11.61</v>
      </c>
      <c r="L3537" s="2">
        <f>_xlfn.RANK.EQ(I3537, INDEX(CFB!$I$2:$I$1048576, MATCH(W3537, CFB!$W$2:$W$1048576, 0)):INDEX(CFB!$I$2:$I$1048576, MATCH(W3537, CFB!$W$2:$W$1048576, 0) + COUNTIF(CFB!$W$2:$W$1048576, W3537) - 1), 0)</f>
        <v>42</v>
      </c>
      <c r="M3537" s="2">
        <f>_xlfn.RANK.EQ(J3537, INDEX(CFB!$J$2:$J$1048576, MATCH(W3537, CFB!$W$2:$W$1048576, 0)):INDEX(CFB!$J$2:$J$1048576, MATCH(W3537, CFB!$W$2:$W$1048576, 0) + COUNTIF(CFB!$W$2:$W$1048576, W3537) - 1))</f>
        <v>110</v>
      </c>
      <c r="N3537" s="2">
        <f>RANK(K3537, INDEX(CFB!$K$2:$K$1048576, MATCH(W3537, CFB!$W$2:$W$1048576, 0)):INDEX(CFB!$K$2:$K$1048576, MATCH(W3537, CFB!$W$2:$W$1048576, 0) + COUNTIF(CFB!$W$2:$W$1048576, W3537) - 1))</f>
        <v>94</v>
      </c>
      <c r="O3537">
        <v>35.85</v>
      </c>
      <c r="P3537">
        <v>30.66</v>
      </c>
      <c r="W3537">
        <v>1996</v>
      </c>
      <c r="X3537">
        <f t="shared" si="109"/>
        <v>0</v>
      </c>
    </row>
    <row r="3538" spans="1:24" ht="12.75" hidden="1" customHeight="1" x14ac:dyDescent="0.45">
      <c r="A3538">
        <v>95</v>
      </c>
      <c r="B3538" t="s">
        <v>119</v>
      </c>
      <c r="C3538" t="s">
        <v>180</v>
      </c>
      <c r="D3538" s="2" t="str">
        <f t="shared" si="108"/>
        <v>Oregon State1996</v>
      </c>
      <c r="F3538">
        <v>2</v>
      </c>
      <c r="G3538">
        <v>9</v>
      </c>
      <c r="H3538" s="2">
        <v>0</v>
      </c>
      <c r="I3538">
        <v>-6.23</v>
      </c>
      <c r="J3538">
        <v>-5.81</v>
      </c>
      <c r="K3538">
        <v>-12.04</v>
      </c>
      <c r="L3538" s="2">
        <f>_xlfn.RANK.EQ(I3538, INDEX(CFB!$I$2:$I$1048576, MATCH(W3538, CFB!$W$2:$W$1048576, 0)):INDEX(CFB!$I$2:$I$1048576, MATCH(W3538, CFB!$W$2:$W$1048576, 0) + COUNTIF(CFB!$W$2:$W$1048576, W3538) - 1), 0)</f>
        <v>91</v>
      </c>
      <c r="M3538" s="2">
        <f>_xlfn.RANK.EQ(J3538, INDEX(CFB!$J$2:$J$1048576, MATCH(W3538, CFB!$W$2:$W$1048576, 0)):INDEX(CFB!$J$2:$J$1048576, MATCH(W3538, CFB!$W$2:$W$1048576, 0) + COUNTIF(CFB!$W$2:$W$1048576, W3538) - 1))</f>
        <v>89</v>
      </c>
      <c r="N3538" s="2">
        <f>RANK(K3538, INDEX(CFB!$K$2:$K$1048576, MATCH(W3538, CFB!$W$2:$W$1048576, 0)):INDEX(CFB!$K$2:$K$1048576, MATCH(W3538, CFB!$W$2:$W$1048576, 0) + COUNTIF(CFB!$W$2:$W$1048576, W3538) - 1))</f>
        <v>95</v>
      </c>
      <c r="O3538">
        <v>30.7</v>
      </c>
      <c r="P3538">
        <v>22.56</v>
      </c>
      <c r="W3538">
        <v>1996</v>
      </c>
      <c r="X3538">
        <f t="shared" si="109"/>
        <v>0</v>
      </c>
    </row>
    <row r="3539" spans="1:24" ht="12.75" hidden="1" customHeight="1" x14ac:dyDescent="0.45">
      <c r="A3539">
        <v>96</v>
      </c>
      <c r="B3539" t="s">
        <v>125</v>
      </c>
      <c r="C3539" t="s">
        <v>12</v>
      </c>
      <c r="D3539" s="2" t="str">
        <f t="shared" si="108"/>
        <v>Arkansas State1996</v>
      </c>
      <c r="F3539">
        <v>4</v>
      </c>
      <c r="G3539">
        <v>7</v>
      </c>
      <c r="H3539" s="2">
        <v>0</v>
      </c>
      <c r="I3539">
        <v>-4.92</v>
      </c>
      <c r="J3539">
        <v>-7.5</v>
      </c>
      <c r="K3539">
        <v>-12.42</v>
      </c>
      <c r="L3539" s="2">
        <f>_xlfn.RANK.EQ(I3539, INDEX(CFB!$I$2:$I$1048576, MATCH(W3539, CFB!$W$2:$W$1048576, 0)):INDEX(CFB!$I$2:$I$1048576, MATCH(W3539, CFB!$W$2:$W$1048576, 0) + COUNTIF(CFB!$W$2:$W$1048576, W3539) - 1), 0)</f>
        <v>86</v>
      </c>
      <c r="M3539" s="2">
        <f>_xlfn.RANK.EQ(J3539, INDEX(CFB!$J$2:$J$1048576, MATCH(W3539, CFB!$W$2:$W$1048576, 0)):INDEX(CFB!$J$2:$J$1048576, MATCH(W3539, CFB!$W$2:$W$1048576, 0) + COUNTIF(CFB!$W$2:$W$1048576, W3539) - 1))</f>
        <v>97</v>
      </c>
      <c r="N3539" s="2">
        <f>RANK(K3539, INDEX(CFB!$K$2:$K$1048576, MATCH(W3539, CFB!$W$2:$W$1048576, 0)):INDEX(CFB!$K$2:$K$1048576, MATCH(W3539, CFB!$W$2:$W$1048576, 0) + COUNTIF(CFB!$W$2:$W$1048576, W3539) - 1))</f>
        <v>96</v>
      </c>
      <c r="O3539">
        <v>28.81</v>
      </c>
      <c r="P3539">
        <v>25.99</v>
      </c>
      <c r="W3539">
        <v>1996</v>
      </c>
      <c r="X3539">
        <f t="shared" si="109"/>
        <v>0</v>
      </c>
    </row>
    <row r="3540" spans="1:24" ht="12.75" hidden="1" customHeight="1" x14ac:dyDescent="0.45">
      <c r="A3540">
        <v>97</v>
      </c>
      <c r="B3540" t="s">
        <v>113</v>
      </c>
      <c r="C3540" t="s">
        <v>184</v>
      </c>
      <c r="D3540" s="2" t="str">
        <f t="shared" si="108"/>
        <v>North Texas1996</v>
      </c>
      <c r="F3540">
        <v>5</v>
      </c>
      <c r="G3540">
        <v>6</v>
      </c>
      <c r="H3540" s="2">
        <v>0</v>
      </c>
      <c r="I3540">
        <v>-12.45</v>
      </c>
      <c r="J3540">
        <v>-0.22</v>
      </c>
      <c r="K3540">
        <v>-12.67</v>
      </c>
      <c r="L3540" s="2">
        <f>_xlfn.RANK.EQ(I3540, INDEX(CFB!$I$2:$I$1048576, MATCH(W3540, CFB!$W$2:$W$1048576, 0)):INDEX(CFB!$I$2:$I$1048576, MATCH(W3540, CFB!$W$2:$W$1048576, 0) + COUNTIF(CFB!$W$2:$W$1048576, W3540) - 1), 0)</f>
        <v>108</v>
      </c>
      <c r="M3540" s="2">
        <f>_xlfn.RANK.EQ(J3540, INDEX(CFB!$J$2:$J$1048576, MATCH(W3540, CFB!$W$2:$W$1048576, 0)):INDEX(CFB!$J$2:$J$1048576, MATCH(W3540, CFB!$W$2:$W$1048576, 0) + COUNTIF(CFB!$W$2:$W$1048576, W3540) - 1))</f>
        <v>56</v>
      </c>
      <c r="N3540" s="2">
        <f>RANK(K3540, INDEX(CFB!$K$2:$K$1048576, MATCH(W3540, CFB!$W$2:$W$1048576, 0)):INDEX(CFB!$K$2:$K$1048576, MATCH(W3540, CFB!$W$2:$W$1048576, 0) + COUNTIF(CFB!$W$2:$W$1048576, W3540) - 1))</f>
        <v>97</v>
      </c>
      <c r="O3540">
        <v>20.27</v>
      </c>
      <c r="P3540">
        <v>19.11</v>
      </c>
      <c r="W3540">
        <v>1996</v>
      </c>
      <c r="X3540">
        <f t="shared" si="109"/>
        <v>0</v>
      </c>
    </row>
    <row r="3541" spans="1:24" ht="12.75" hidden="1" customHeight="1" x14ac:dyDescent="0.45">
      <c r="A3541">
        <v>98</v>
      </c>
      <c r="B3541" t="s">
        <v>60</v>
      </c>
      <c r="C3541" t="s">
        <v>23</v>
      </c>
      <c r="D3541" s="2" t="str">
        <f t="shared" si="108"/>
        <v>Duke1996</v>
      </c>
      <c r="F3541">
        <v>0</v>
      </c>
      <c r="G3541">
        <v>11</v>
      </c>
      <c r="H3541" s="2">
        <v>0</v>
      </c>
      <c r="I3541">
        <v>-6.08</v>
      </c>
      <c r="J3541">
        <v>-6.69</v>
      </c>
      <c r="K3541">
        <v>-12.77</v>
      </c>
      <c r="L3541" s="2">
        <f>_xlfn.RANK.EQ(I3541, INDEX(CFB!$I$2:$I$1048576, MATCH(W3541, CFB!$W$2:$W$1048576, 0)):INDEX(CFB!$I$2:$I$1048576, MATCH(W3541, CFB!$W$2:$W$1048576, 0) + COUNTIF(CFB!$W$2:$W$1048576, W3541) - 1), 0)</f>
        <v>90</v>
      </c>
      <c r="M3541" s="2">
        <f>_xlfn.RANK.EQ(J3541, INDEX(CFB!$J$2:$J$1048576, MATCH(W3541, CFB!$W$2:$W$1048576, 0)):INDEX(CFB!$J$2:$J$1048576, MATCH(W3541, CFB!$W$2:$W$1048576, 0) + COUNTIF(CFB!$W$2:$W$1048576, W3541) - 1))</f>
        <v>93</v>
      </c>
      <c r="N3541" s="2">
        <f>RANK(K3541, INDEX(CFB!$K$2:$K$1048576, MATCH(W3541, CFB!$W$2:$W$1048576, 0)):INDEX(CFB!$K$2:$K$1048576, MATCH(W3541, CFB!$W$2:$W$1048576, 0) + COUNTIF(CFB!$W$2:$W$1048576, W3541) - 1))</f>
        <v>98</v>
      </c>
      <c r="O3541">
        <v>28.2</v>
      </c>
      <c r="P3541">
        <v>22.45</v>
      </c>
      <c r="W3541">
        <v>1996</v>
      </c>
      <c r="X3541">
        <f t="shared" si="109"/>
        <v>0</v>
      </c>
    </row>
    <row r="3542" spans="1:24" ht="12.75" hidden="1" customHeight="1" x14ac:dyDescent="0.45">
      <c r="A3542">
        <v>99</v>
      </c>
      <c r="B3542" t="s">
        <v>80</v>
      </c>
      <c r="C3542" t="s">
        <v>65</v>
      </c>
      <c r="D3542" s="2" t="str">
        <f t="shared" si="108"/>
        <v>Bowling Green1996</v>
      </c>
      <c r="F3542">
        <v>4</v>
      </c>
      <c r="G3542">
        <v>7</v>
      </c>
      <c r="H3542" s="2">
        <v>0</v>
      </c>
      <c r="I3542">
        <v>-11.62</v>
      </c>
      <c r="J3542">
        <v>-1.68</v>
      </c>
      <c r="K3542">
        <v>-13.3</v>
      </c>
      <c r="L3542" s="2">
        <f>_xlfn.RANK.EQ(I3542, INDEX(CFB!$I$2:$I$1048576, MATCH(W3542, CFB!$W$2:$W$1048576, 0)):INDEX(CFB!$I$2:$I$1048576, MATCH(W3542, CFB!$W$2:$W$1048576, 0) + COUNTIF(CFB!$W$2:$W$1048576, W3542) - 1), 0)</f>
        <v>106</v>
      </c>
      <c r="M3542" s="2">
        <f>_xlfn.RANK.EQ(J3542, INDEX(CFB!$J$2:$J$1048576, MATCH(W3542, CFB!$W$2:$W$1048576, 0)):INDEX(CFB!$J$2:$J$1048576, MATCH(W3542, CFB!$W$2:$W$1048576, 0) + COUNTIF(CFB!$W$2:$W$1048576, W3542) - 1))</f>
        <v>65</v>
      </c>
      <c r="N3542" s="2">
        <f>RANK(K3542, INDEX(CFB!$K$2:$K$1048576, MATCH(W3542, CFB!$W$2:$W$1048576, 0)):INDEX(CFB!$K$2:$K$1048576, MATCH(W3542, CFB!$W$2:$W$1048576, 0) + COUNTIF(CFB!$W$2:$W$1048576, W3542) - 1))</f>
        <v>99</v>
      </c>
      <c r="O3542">
        <v>20.45</v>
      </c>
      <c r="P3542">
        <v>18.12</v>
      </c>
      <c r="W3542">
        <v>1996</v>
      </c>
      <c r="X3542">
        <f t="shared" si="109"/>
        <v>0</v>
      </c>
    </row>
    <row r="3543" spans="1:24" ht="12.75" hidden="1" customHeight="1" x14ac:dyDescent="0.45">
      <c r="A3543">
        <v>100</v>
      </c>
      <c r="B3543" t="s">
        <v>123</v>
      </c>
      <c r="C3543" t="s">
        <v>12</v>
      </c>
      <c r="D3543" s="2" t="str">
        <f t="shared" si="108"/>
        <v>Louisiana-Monroe1996</v>
      </c>
      <c r="F3543">
        <v>5</v>
      </c>
      <c r="G3543">
        <v>6</v>
      </c>
      <c r="H3543" s="2">
        <v>0</v>
      </c>
      <c r="I3543">
        <v>-7.36</v>
      </c>
      <c r="J3543">
        <v>-6.62</v>
      </c>
      <c r="K3543">
        <v>-13.98</v>
      </c>
      <c r="L3543" s="2">
        <f>_xlfn.RANK.EQ(I3543, INDEX(CFB!$I$2:$I$1048576, MATCH(W3543, CFB!$W$2:$W$1048576, 0)):INDEX(CFB!$I$2:$I$1048576, MATCH(W3543, CFB!$W$2:$W$1048576, 0) + COUNTIF(CFB!$W$2:$W$1048576, W3543) - 1), 0)</f>
        <v>95</v>
      </c>
      <c r="M3543" s="2">
        <f>_xlfn.RANK.EQ(J3543, INDEX(CFB!$J$2:$J$1048576, MATCH(W3543, CFB!$W$2:$W$1048576, 0)):INDEX(CFB!$J$2:$J$1048576, MATCH(W3543, CFB!$W$2:$W$1048576, 0) + COUNTIF(CFB!$W$2:$W$1048576, W3543) - 1))</f>
        <v>91</v>
      </c>
      <c r="N3543" s="2">
        <f>RANK(K3543, INDEX(CFB!$K$2:$K$1048576, MATCH(W3543, CFB!$W$2:$W$1048576, 0)):INDEX(CFB!$K$2:$K$1048576, MATCH(W3543, CFB!$W$2:$W$1048576, 0) + COUNTIF(CFB!$W$2:$W$1048576, W3543) - 1))</f>
        <v>100</v>
      </c>
      <c r="O3543">
        <v>24.5</v>
      </c>
      <c r="P3543">
        <v>25.17</v>
      </c>
      <c r="W3543">
        <v>1996</v>
      </c>
      <c r="X3543">
        <f t="shared" si="109"/>
        <v>0</v>
      </c>
    </row>
    <row r="3544" spans="1:24" ht="12.75" hidden="1" customHeight="1" x14ac:dyDescent="0.45">
      <c r="A3544">
        <v>101</v>
      </c>
      <c r="B3544" t="s">
        <v>134</v>
      </c>
      <c r="C3544" t="s">
        <v>65</v>
      </c>
      <c r="D3544" s="2" t="str">
        <f t="shared" si="108"/>
        <v>Eastern Michigan1996</v>
      </c>
      <c r="F3544">
        <v>3</v>
      </c>
      <c r="G3544">
        <v>8</v>
      </c>
      <c r="H3544" s="2">
        <v>0</v>
      </c>
      <c r="I3544">
        <v>-10.25</v>
      </c>
      <c r="J3544">
        <v>-3.86</v>
      </c>
      <c r="K3544">
        <v>-14.11</v>
      </c>
      <c r="L3544" s="2">
        <f>_xlfn.RANK.EQ(I3544, INDEX(CFB!$I$2:$I$1048576, MATCH(W3544, CFB!$W$2:$W$1048576, 0)):INDEX(CFB!$I$2:$I$1048576, MATCH(W3544, CFB!$W$2:$W$1048576, 0) + COUNTIF(CFB!$W$2:$W$1048576, W3544) - 1), 0)</f>
        <v>103</v>
      </c>
      <c r="M3544" s="2">
        <f>_xlfn.RANK.EQ(J3544, INDEX(CFB!$J$2:$J$1048576, MATCH(W3544, CFB!$W$2:$W$1048576, 0)):INDEX(CFB!$J$2:$J$1048576, MATCH(W3544, CFB!$W$2:$W$1048576, 0) + COUNTIF(CFB!$W$2:$W$1048576, W3544) - 1))</f>
        <v>79</v>
      </c>
      <c r="N3544" s="2">
        <f>RANK(K3544, INDEX(CFB!$K$2:$K$1048576, MATCH(W3544, CFB!$W$2:$W$1048576, 0)):INDEX(CFB!$K$2:$K$1048576, MATCH(W3544, CFB!$W$2:$W$1048576, 0) + COUNTIF(CFB!$W$2:$W$1048576, W3544) - 1))</f>
        <v>101</v>
      </c>
      <c r="O3544">
        <v>23.64</v>
      </c>
      <c r="P3544">
        <v>20.72</v>
      </c>
      <c r="W3544">
        <v>1996</v>
      </c>
      <c r="X3544">
        <f t="shared" si="109"/>
        <v>0</v>
      </c>
    </row>
    <row r="3545" spans="1:24" ht="12.75" hidden="1" customHeight="1" x14ac:dyDescent="0.45">
      <c r="A3545">
        <v>102</v>
      </c>
      <c r="B3545" t="s">
        <v>50</v>
      </c>
      <c r="C3545" t="s">
        <v>186</v>
      </c>
      <c r="D3545" s="2" t="str">
        <f t="shared" si="108"/>
        <v>Nevada-Las Vegas1996</v>
      </c>
      <c r="F3545">
        <v>1</v>
      </c>
      <c r="G3545">
        <v>11</v>
      </c>
      <c r="H3545" s="2">
        <v>0</v>
      </c>
      <c r="I3545">
        <v>-0.95</v>
      </c>
      <c r="J3545">
        <v>-13.34</v>
      </c>
      <c r="K3545">
        <v>-14.29</v>
      </c>
      <c r="L3545" s="2">
        <f>_xlfn.RANK.EQ(I3545, INDEX(CFB!$I$2:$I$1048576, MATCH(W3545, CFB!$W$2:$W$1048576, 0)):INDEX(CFB!$I$2:$I$1048576, MATCH(W3545, CFB!$W$2:$W$1048576, 0) + COUNTIF(CFB!$W$2:$W$1048576, W3545) - 1), 0)</f>
        <v>64</v>
      </c>
      <c r="M3545" s="2">
        <f>_xlfn.RANK.EQ(J3545, INDEX(CFB!$J$2:$J$1048576, MATCH(W3545, CFB!$W$2:$W$1048576, 0)):INDEX(CFB!$J$2:$J$1048576, MATCH(W3545, CFB!$W$2:$W$1048576, 0) + COUNTIF(CFB!$W$2:$W$1048576, W3545) - 1))</f>
        <v>107</v>
      </c>
      <c r="N3545" s="2">
        <f>RANK(K3545, INDEX(CFB!$K$2:$K$1048576, MATCH(W3545, CFB!$W$2:$W$1048576, 0)):INDEX(CFB!$K$2:$K$1048576, MATCH(W3545, CFB!$W$2:$W$1048576, 0) + COUNTIF(CFB!$W$2:$W$1048576, W3545) - 1))</f>
        <v>102</v>
      </c>
      <c r="O3545">
        <v>31.94</v>
      </c>
      <c r="P3545">
        <v>34.65</v>
      </c>
      <c r="W3545">
        <v>1996</v>
      </c>
      <c r="X3545">
        <f t="shared" si="109"/>
        <v>0</v>
      </c>
    </row>
    <row r="3546" spans="1:24" ht="12.75" hidden="1" customHeight="1" x14ac:dyDescent="0.45">
      <c r="A3546">
        <v>103</v>
      </c>
      <c r="B3546" t="s">
        <v>114</v>
      </c>
      <c r="C3546" t="s">
        <v>186</v>
      </c>
      <c r="D3546" s="2" t="str">
        <f t="shared" si="108"/>
        <v>San Jose State1996</v>
      </c>
      <c r="F3546">
        <v>3</v>
      </c>
      <c r="G3546">
        <v>9</v>
      </c>
      <c r="H3546" s="2">
        <v>0</v>
      </c>
      <c r="I3546">
        <v>-6.57</v>
      </c>
      <c r="J3546">
        <v>-8.0299999999999994</v>
      </c>
      <c r="K3546">
        <v>-14.59</v>
      </c>
      <c r="L3546" s="2">
        <f>_xlfn.RANK.EQ(I3546, INDEX(CFB!$I$2:$I$1048576, MATCH(W3546, CFB!$W$2:$W$1048576, 0)):INDEX(CFB!$I$2:$I$1048576, MATCH(W3546, CFB!$W$2:$W$1048576, 0) + COUNTIF(CFB!$W$2:$W$1048576, W3546) - 1), 0)</f>
        <v>92</v>
      </c>
      <c r="M3546" s="2">
        <f>_xlfn.RANK.EQ(J3546, INDEX(CFB!$J$2:$J$1048576, MATCH(W3546, CFB!$W$2:$W$1048576, 0)):INDEX(CFB!$J$2:$J$1048576, MATCH(W3546, CFB!$W$2:$W$1048576, 0) + COUNTIF(CFB!$W$2:$W$1048576, W3546) - 1))</f>
        <v>99</v>
      </c>
      <c r="N3546" s="2">
        <f>RANK(K3546, INDEX(CFB!$K$2:$K$1048576, MATCH(W3546, CFB!$W$2:$W$1048576, 0)):INDEX(CFB!$K$2:$K$1048576, MATCH(W3546, CFB!$W$2:$W$1048576, 0) + COUNTIF(CFB!$W$2:$W$1048576, W3546) - 1))</f>
        <v>103</v>
      </c>
      <c r="O3546">
        <v>26.2</v>
      </c>
      <c r="P3546">
        <v>27.42</v>
      </c>
      <c r="W3546">
        <v>1996</v>
      </c>
      <c r="X3546">
        <f t="shared" si="109"/>
        <v>0</v>
      </c>
    </row>
    <row r="3547" spans="1:24" ht="12.75" hidden="1" customHeight="1" x14ac:dyDescent="0.45">
      <c r="A3547">
        <v>104</v>
      </c>
      <c r="B3547" t="s">
        <v>127</v>
      </c>
      <c r="C3547" t="s">
        <v>65</v>
      </c>
      <c r="D3547" s="2" t="str">
        <f t="shared" si="108"/>
        <v>Akron1996</v>
      </c>
      <c r="F3547">
        <v>4</v>
      </c>
      <c r="G3547">
        <v>7</v>
      </c>
      <c r="H3547" s="2">
        <v>0</v>
      </c>
      <c r="I3547">
        <v>-12.62</v>
      </c>
      <c r="J3547">
        <v>-4.07</v>
      </c>
      <c r="K3547">
        <v>-16.690000000000001</v>
      </c>
      <c r="L3547" s="2">
        <f>_xlfn.RANK.EQ(I3547, INDEX(CFB!$I$2:$I$1048576, MATCH(W3547, CFB!$W$2:$W$1048576, 0)):INDEX(CFB!$I$2:$I$1048576, MATCH(W3547, CFB!$W$2:$W$1048576, 0) + COUNTIF(CFB!$W$2:$W$1048576, W3547) - 1), 0)</f>
        <v>109</v>
      </c>
      <c r="M3547" s="2">
        <f>_xlfn.RANK.EQ(J3547, INDEX(CFB!$J$2:$J$1048576, MATCH(W3547, CFB!$W$2:$W$1048576, 0)):INDEX(CFB!$J$2:$J$1048576, MATCH(W3547, CFB!$W$2:$W$1048576, 0) + COUNTIF(CFB!$W$2:$W$1048576, W3547) - 1))</f>
        <v>80</v>
      </c>
      <c r="N3547" s="2">
        <f>RANK(K3547, INDEX(CFB!$K$2:$K$1048576, MATCH(W3547, CFB!$W$2:$W$1048576, 0)):INDEX(CFB!$K$2:$K$1048576, MATCH(W3547, CFB!$W$2:$W$1048576, 0) + COUNTIF(CFB!$W$2:$W$1048576, W3547) - 1))</f>
        <v>104</v>
      </c>
      <c r="O3547">
        <v>18.96</v>
      </c>
      <c r="P3547">
        <v>21.68</v>
      </c>
      <c r="W3547">
        <v>1996</v>
      </c>
      <c r="X3547">
        <f t="shared" si="109"/>
        <v>0</v>
      </c>
    </row>
    <row r="3548" spans="1:24" ht="12.75" hidden="1" customHeight="1" x14ac:dyDescent="0.45">
      <c r="A3548">
        <v>105</v>
      </c>
      <c r="B3548" t="s">
        <v>126</v>
      </c>
      <c r="C3548" t="s">
        <v>186</v>
      </c>
      <c r="D3548" s="2" t="str">
        <f t="shared" si="108"/>
        <v>Hawaii1996</v>
      </c>
      <c r="F3548">
        <v>2</v>
      </c>
      <c r="G3548">
        <v>10</v>
      </c>
      <c r="H3548" s="2">
        <v>0</v>
      </c>
      <c r="I3548">
        <v>-13.68</v>
      </c>
      <c r="J3548">
        <v>-3.09</v>
      </c>
      <c r="K3548">
        <v>-16.77</v>
      </c>
      <c r="L3548" s="2">
        <f>_xlfn.RANK.EQ(I3548, INDEX(CFB!$I$2:$I$1048576, MATCH(W3548, CFB!$W$2:$W$1048576, 0)):INDEX(CFB!$I$2:$I$1048576, MATCH(W3548, CFB!$W$2:$W$1048576, 0) + COUNTIF(CFB!$W$2:$W$1048576, W3548) - 1), 0)</f>
        <v>110</v>
      </c>
      <c r="M3548" s="2">
        <f>_xlfn.RANK.EQ(J3548, INDEX(CFB!$J$2:$J$1048576, MATCH(W3548, CFB!$W$2:$W$1048576, 0)):INDEX(CFB!$J$2:$J$1048576, MATCH(W3548, CFB!$W$2:$W$1048576, 0) + COUNTIF(CFB!$W$2:$W$1048576, W3548) - 1))</f>
        <v>75</v>
      </c>
      <c r="N3548" s="2">
        <f>RANK(K3548, INDEX(CFB!$K$2:$K$1048576, MATCH(W3548, CFB!$W$2:$W$1048576, 0)):INDEX(CFB!$K$2:$K$1048576, MATCH(W3548, CFB!$W$2:$W$1048576, 0) + COUNTIF(CFB!$W$2:$W$1048576, W3548) - 1))</f>
        <v>105</v>
      </c>
      <c r="O3548">
        <v>19.3</v>
      </c>
      <c r="P3548">
        <v>26.24</v>
      </c>
      <c r="W3548">
        <v>1996</v>
      </c>
      <c r="X3548">
        <f t="shared" si="109"/>
        <v>0</v>
      </c>
    </row>
    <row r="3549" spans="1:24" ht="12.75" hidden="1" customHeight="1" x14ac:dyDescent="0.45">
      <c r="A3549">
        <v>106</v>
      </c>
      <c r="B3549" t="s">
        <v>148</v>
      </c>
      <c r="C3549" t="s">
        <v>185</v>
      </c>
      <c r="D3549" s="2" t="str">
        <f t="shared" si="108"/>
        <v>UTEP1996</v>
      </c>
      <c r="F3549">
        <v>2</v>
      </c>
      <c r="G3549">
        <v>9</v>
      </c>
      <c r="H3549" s="2">
        <v>0</v>
      </c>
      <c r="I3549">
        <v>-11.03</v>
      </c>
      <c r="J3549">
        <v>-6.68</v>
      </c>
      <c r="K3549">
        <v>-17.71</v>
      </c>
      <c r="L3549" s="2">
        <f>_xlfn.RANK.EQ(I3549, INDEX(CFB!$I$2:$I$1048576, MATCH(W3549, CFB!$W$2:$W$1048576, 0)):INDEX(CFB!$I$2:$I$1048576, MATCH(W3549, CFB!$W$2:$W$1048576, 0) + COUNTIF(CFB!$W$2:$W$1048576, W3549) - 1), 0)</f>
        <v>105</v>
      </c>
      <c r="M3549" s="2">
        <f>_xlfn.RANK.EQ(J3549, INDEX(CFB!$J$2:$J$1048576, MATCH(W3549, CFB!$W$2:$W$1048576, 0)):INDEX(CFB!$J$2:$J$1048576, MATCH(W3549, CFB!$W$2:$W$1048576, 0) + COUNTIF(CFB!$W$2:$W$1048576, W3549) - 1))</f>
        <v>92</v>
      </c>
      <c r="N3549" s="2">
        <f>RANK(K3549, INDEX(CFB!$K$2:$K$1048576, MATCH(W3549, CFB!$W$2:$W$1048576, 0)):INDEX(CFB!$K$2:$K$1048576, MATCH(W3549, CFB!$W$2:$W$1048576, 0) + COUNTIF(CFB!$W$2:$W$1048576, W3549) - 1))</f>
        <v>106</v>
      </c>
      <c r="O3549">
        <v>22.04</v>
      </c>
      <c r="P3549">
        <v>22.42</v>
      </c>
      <c r="W3549">
        <v>1996</v>
      </c>
      <c r="X3549">
        <f t="shared" si="109"/>
        <v>0</v>
      </c>
    </row>
    <row r="3550" spans="1:24" ht="12.75" hidden="1" customHeight="1" x14ac:dyDescent="0.45">
      <c r="A3550">
        <v>107</v>
      </c>
      <c r="B3550" t="s">
        <v>117</v>
      </c>
      <c r="C3550" t="s">
        <v>65</v>
      </c>
      <c r="D3550" s="2" t="str">
        <f t="shared" si="108"/>
        <v>Western Michigan1996</v>
      </c>
      <c r="F3550">
        <v>2</v>
      </c>
      <c r="G3550">
        <v>9</v>
      </c>
      <c r="H3550" s="2">
        <v>0</v>
      </c>
      <c r="I3550">
        <v>-10.95</v>
      </c>
      <c r="J3550">
        <v>-8.09</v>
      </c>
      <c r="K3550">
        <v>-19.04</v>
      </c>
      <c r="L3550" s="2">
        <f>_xlfn.RANK.EQ(I3550, INDEX(CFB!$I$2:$I$1048576, MATCH(W3550, CFB!$W$2:$W$1048576, 0)):INDEX(CFB!$I$2:$I$1048576, MATCH(W3550, CFB!$W$2:$W$1048576, 0) + COUNTIF(CFB!$W$2:$W$1048576, W3550) - 1), 0)</f>
        <v>104</v>
      </c>
      <c r="M3550" s="2">
        <f>_xlfn.RANK.EQ(J3550, INDEX(CFB!$J$2:$J$1048576, MATCH(W3550, CFB!$W$2:$W$1048576, 0)):INDEX(CFB!$J$2:$J$1048576, MATCH(W3550, CFB!$W$2:$W$1048576, 0) + COUNTIF(CFB!$W$2:$W$1048576, W3550) - 1))</f>
        <v>100</v>
      </c>
      <c r="N3550" s="2">
        <f>RANK(K3550, INDEX(CFB!$K$2:$K$1048576, MATCH(W3550, CFB!$W$2:$W$1048576, 0)):INDEX(CFB!$K$2:$K$1048576, MATCH(W3550, CFB!$W$2:$W$1048576, 0) + COUNTIF(CFB!$W$2:$W$1048576, W3550) - 1))</f>
        <v>107</v>
      </c>
      <c r="O3550">
        <v>23.57</v>
      </c>
      <c r="P3550">
        <v>24.8</v>
      </c>
      <c r="W3550">
        <v>1996</v>
      </c>
      <c r="X3550">
        <f t="shared" si="109"/>
        <v>0</v>
      </c>
    </row>
    <row r="3551" spans="1:24" ht="12.75" hidden="1" customHeight="1" x14ac:dyDescent="0.45">
      <c r="A3551">
        <v>108</v>
      </c>
      <c r="B3551" t="s">
        <v>153</v>
      </c>
      <c r="C3551" t="s">
        <v>65</v>
      </c>
      <c r="D3551" s="2" t="str">
        <f t="shared" si="108"/>
        <v>Kent State1996</v>
      </c>
      <c r="F3551">
        <v>2</v>
      </c>
      <c r="G3551">
        <v>9</v>
      </c>
      <c r="H3551" s="2">
        <v>0</v>
      </c>
      <c r="I3551">
        <v>-4.41</v>
      </c>
      <c r="J3551">
        <v>-17.649999999999999</v>
      </c>
      <c r="K3551">
        <v>-22.06</v>
      </c>
      <c r="L3551" s="2">
        <f>_xlfn.RANK.EQ(I3551, INDEX(CFB!$I$2:$I$1048576, MATCH(W3551, CFB!$W$2:$W$1048576, 0)):INDEX(CFB!$I$2:$I$1048576, MATCH(W3551, CFB!$W$2:$W$1048576, 0) + COUNTIF(CFB!$W$2:$W$1048576, W3551) - 1), 0)</f>
        <v>82</v>
      </c>
      <c r="M3551" s="2">
        <f>_xlfn.RANK.EQ(J3551, INDEX(CFB!$J$2:$J$1048576, MATCH(W3551, CFB!$W$2:$W$1048576, 0)):INDEX(CFB!$J$2:$J$1048576, MATCH(W3551, CFB!$W$2:$W$1048576, 0) + COUNTIF(CFB!$W$2:$W$1048576, W3551) - 1))</f>
        <v>111</v>
      </c>
      <c r="N3551" s="2">
        <f>RANK(K3551, INDEX(CFB!$K$2:$K$1048576, MATCH(W3551, CFB!$W$2:$W$1048576, 0)):INDEX(CFB!$K$2:$K$1048576, MATCH(W3551, CFB!$W$2:$W$1048576, 0) + COUNTIF(CFB!$W$2:$W$1048576, W3551) - 1))</f>
        <v>108</v>
      </c>
      <c r="O3551">
        <v>27.96</v>
      </c>
      <c r="P3551">
        <v>42.01</v>
      </c>
      <c r="W3551">
        <v>1996</v>
      </c>
      <c r="X3551">
        <f t="shared" si="109"/>
        <v>0</v>
      </c>
    </row>
    <row r="3552" spans="1:24" ht="12.75" hidden="1" customHeight="1" x14ac:dyDescent="0.45">
      <c r="A3552">
        <v>109</v>
      </c>
      <c r="B3552" t="s">
        <v>149</v>
      </c>
      <c r="C3552" t="s">
        <v>184</v>
      </c>
      <c r="D3552" s="2" t="str">
        <f t="shared" si="108"/>
        <v>New Mexico State1996</v>
      </c>
      <c r="F3552">
        <v>1</v>
      </c>
      <c r="G3552">
        <v>10</v>
      </c>
      <c r="H3552" s="2">
        <v>0</v>
      </c>
      <c r="I3552">
        <v>-14.3</v>
      </c>
      <c r="J3552">
        <v>-7.95</v>
      </c>
      <c r="K3552">
        <v>-22.25</v>
      </c>
      <c r="L3552" s="2">
        <f>_xlfn.RANK.EQ(I3552, INDEX(CFB!$I$2:$I$1048576, MATCH(W3552, CFB!$W$2:$W$1048576, 0)):INDEX(CFB!$I$2:$I$1048576, MATCH(W3552, CFB!$W$2:$W$1048576, 0) + COUNTIF(CFB!$W$2:$W$1048576, W3552) - 1), 0)</f>
        <v>111</v>
      </c>
      <c r="M3552" s="2">
        <f>_xlfn.RANK.EQ(J3552, INDEX(CFB!$J$2:$J$1048576, MATCH(W3552, CFB!$W$2:$W$1048576, 0)):INDEX(CFB!$J$2:$J$1048576, MATCH(W3552, CFB!$W$2:$W$1048576, 0) + COUNTIF(CFB!$W$2:$W$1048576, W3552) - 1))</f>
        <v>98</v>
      </c>
      <c r="N3552" s="2">
        <f>RANK(K3552, INDEX(CFB!$K$2:$K$1048576, MATCH(W3552, CFB!$W$2:$W$1048576, 0)):INDEX(CFB!$K$2:$K$1048576, MATCH(W3552, CFB!$W$2:$W$1048576, 0) + COUNTIF(CFB!$W$2:$W$1048576, W3552) - 1))</f>
        <v>109</v>
      </c>
      <c r="O3552">
        <v>19.96</v>
      </c>
      <c r="P3552">
        <v>29.19</v>
      </c>
      <c r="W3552">
        <v>1996</v>
      </c>
      <c r="X3552">
        <f t="shared" si="109"/>
        <v>0</v>
      </c>
    </row>
    <row r="3553" spans="1:24" ht="12.75" hidden="1" customHeight="1" x14ac:dyDescent="0.45">
      <c r="A3553">
        <v>110</v>
      </c>
      <c r="B3553" t="s">
        <v>30</v>
      </c>
      <c r="C3553" t="s">
        <v>184</v>
      </c>
      <c r="D3553" s="2" t="str">
        <f t="shared" si="108"/>
        <v>Boise State1996</v>
      </c>
      <c r="F3553">
        <v>2</v>
      </c>
      <c r="G3553">
        <v>10</v>
      </c>
      <c r="H3553" s="2">
        <v>0</v>
      </c>
      <c r="I3553">
        <v>-9</v>
      </c>
      <c r="J3553">
        <v>-13.78</v>
      </c>
      <c r="K3553">
        <v>-22.78</v>
      </c>
      <c r="L3553" s="2">
        <f>_xlfn.RANK.EQ(I3553, INDEX(CFB!$I$2:$I$1048576, MATCH(W3553, CFB!$W$2:$W$1048576, 0)):INDEX(CFB!$I$2:$I$1048576, MATCH(W3553, CFB!$W$2:$W$1048576, 0) + COUNTIF(CFB!$W$2:$W$1048576, W3553) - 1), 0)</f>
        <v>101</v>
      </c>
      <c r="M3553" s="2">
        <f>_xlfn.RANK.EQ(J3553, INDEX(CFB!$J$2:$J$1048576, MATCH(W3553, CFB!$W$2:$W$1048576, 0)):INDEX(CFB!$J$2:$J$1048576, MATCH(W3553, CFB!$W$2:$W$1048576, 0) + COUNTIF(CFB!$W$2:$W$1048576, W3553) - 1))</f>
        <v>109</v>
      </c>
      <c r="N3553" s="2">
        <f>RANK(K3553, INDEX(CFB!$K$2:$K$1048576, MATCH(W3553, CFB!$W$2:$W$1048576, 0)):INDEX(CFB!$K$2:$K$1048576, MATCH(W3553, CFB!$W$2:$W$1048576, 0) + COUNTIF(CFB!$W$2:$W$1048576, W3553) - 1))</f>
        <v>110</v>
      </c>
      <c r="O3553">
        <v>22.8</v>
      </c>
      <c r="P3553">
        <v>32.979999999999997</v>
      </c>
      <c r="W3553">
        <v>1996</v>
      </c>
      <c r="X3553">
        <f t="shared" si="109"/>
        <v>0</v>
      </c>
    </row>
    <row r="3554" spans="1:24" ht="12.75" hidden="1" customHeight="1" x14ac:dyDescent="0.45">
      <c r="A3554">
        <v>111</v>
      </c>
      <c r="B3554" t="s">
        <v>87</v>
      </c>
      <c r="C3554" t="s">
        <v>12</v>
      </c>
      <c r="D3554" s="2" t="str">
        <f t="shared" si="108"/>
        <v>Northern Illinois1996</v>
      </c>
      <c r="F3554">
        <v>1</v>
      </c>
      <c r="G3554">
        <v>10</v>
      </c>
      <c r="H3554" s="2">
        <v>0</v>
      </c>
      <c r="I3554">
        <v>-12.03</v>
      </c>
      <c r="J3554">
        <v>-13.56</v>
      </c>
      <c r="K3554">
        <v>-25.59</v>
      </c>
      <c r="L3554" s="2">
        <f>_xlfn.RANK.EQ(I3554, INDEX(CFB!$I$2:$I$1048576, MATCH(W3554, CFB!$W$2:$W$1048576, 0)):INDEX(CFB!$I$2:$I$1048576, MATCH(W3554, CFB!$W$2:$W$1048576, 0) + COUNTIF(CFB!$W$2:$W$1048576, W3554) - 1), 0)</f>
        <v>107</v>
      </c>
      <c r="M3554" s="2">
        <f>_xlfn.RANK.EQ(J3554, INDEX(CFB!$J$2:$J$1048576, MATCH(W3554, CFB!$W$2:$W$1048576, 0)):INDEX(CFB!$J$2:$J$1048576, MATCH(W3554, CFB!$W$2:$W$1048576, 0) + COUNTIF(CFB!$W$2:$W$1048576, W3554) - 1))</f>
        <v>108</v>
      </c>
      <c r="N3554" s="2">
        <f>RANK(K3554, INDEX(CFB!$K$2:$K$1048576, MATCH(W3554, CFB!$W$2:$W$1048576, 0)):INDEX(CFB!$K$2:$K$1048576, MATCH(W3554, CFB!$W$2:$W$1048576, 0) + COUNTIF(CFB!$W$2:$W$1048576, W3554) - 1))</f>
        <v>111</v>
      </c>
      <c r="O3554">
        <v>20.27</v>
      </c>
      <c r="P3554">
        <v>32.6</v>
      </c>
      <c r="W3554">
        <v>1996</v>
      </c>
      <c r="X3554">
        <f t="shared" si="109"/>
        <v>0</v>
      </c>
    </row>
    <row r="3555" spans="1:24" ht="12.75" hidden="1" customHeight="1" x14ac:dyDescent="0.45">
      <c r="A3555">
        <v>1</v>
      </c>
      <c r="B3555" t="s">
        <v>47</v>
      </c>
      <c r="C3555" t="s">
        <v>188</v>
      </c>
      <c r="D3555" s="2" t="str">
        <f t="shared" si="108"/>
        <v>Nebraska1995</v>
      </c>
      <c r="E3555">
        <v>1</v>
      </c>
      <c r="F3555">
        <v>12</v>
      </c>
      <c r="G3555">
        <v>0</v>
      </c>
      <c r="H3555">
        <v>0</v>
      </c>
      <c r="I3555">
        <v>14.49</v>
      </c>
      <c r="J3555">
        <v>12.37</v>
      </c>
      <c r="K3555">
        <v>26.86</v>
      </c>
      <c r="L3555" s="2">
        <f>_xlfn.RANK.EQ(I3555, INDEX(CFB!$I$2:$I$1048576, MATCH(W3555, CFB!$W$2:$W$1048576, 0)):INDEX(CFB!$I$2:$I$1048576, MATCH(W3555, CFB!$W$2:$W$1048576, 0) + COUNTIF(CFB!$W$2:$W$1048576, W3555) - 1), 0)</f>
        <v>2</v>
      </c>
      <c r="M3555" s="2">
        <f>_xlfn.RANK.EQ(J3555, INDEX(CFB!$J$2:$J$1048576, MATCH(W3555, CFB!$W$2:$W$1048576, 0)):INDEX(CFB!$J$2:$J$1048576, MATCH(W3555, CFB!$W$2:$W$1048576, 0) + COUNTIF(CFB!$W$2:$W$1048576, W3555) - 1))</f>
        <v>2</v>
      </c>
      <c r="N3555" s="2">
        <f>RANK(K3555, INDEX(CFB!$K$2:$K$1048576, MATCH(W3555, CFB!$W$2:$W$1048576, 0)):INDEX(CFB!$K$2:$K$1048576, MATCH(W3555, CFB!$W$2:$W$1048576, 0) + COUNTIF(CFB!$W$2:$W$1048576, W3555) - 1))</f>
        <v>1</v>
      </c>
      <c r="O3555">
        <v>65</v>
      </c>
      <c r="P3555">
        <v>0.63</v>
      </c>
      <c r="W3555">
        <v>1995</v>
      </c>
      <c r="X3555">
        <f t="shared" si="109"/>
        <v>1</v>
      </c>
    </row>
    <row r="3556" spans="1:24" ht="12.75" hidden="1" customHeight="1" x14ac:dyDescent="0.45">
      <c r="A3556">
        <v>2</v>
      </c>
      <c r="B3556" t="s">
        <v>9</v>
      </c>
      <c r="C3556" t="s">
        <v>10</v>
      </c>
      <c r="D3556" s="2" t="str">
        <f t="shared" si="108"/>
        <v>Ohio State1995</v>
      </c>
      <c r="E3556">
        <v>6</v>
      </c>
      <c r="F3556">
        <v>11</v>
      </c>
      <c r="G3556">
        <v>2</v>
      </c>
      <c r="H3556">
        <v>0</v>
      </c>
      <c r="I3556">
        <v>12.82</v>
      </c>
      <c r="J3556">
        <v>10.93</v>
      </c>
      <c r="K3556">
        <v>23.75</v>
      </c>
      <c r="L3556" s="2">
        <f>_xlfn.RANK.EQ(I3556, INDEX(CFB!$I$2:$I$1048576, MATCH(W3556, CFB!$W$2:$W$1048576, 0)):INDEX(CFB!$I$2:$I$1048576, MATCH(W3556, CFB!$W$2:$W$1048576, 0) + COUNTIF(CFB!$W$2:$W$1048576, W3556) - 1), 0)</f>
        <v>4</v>
      </c>
      <c r="M3556" s="2">
        <f>_xlfn.RANK.EQ(J3556, INDEX(CFB!$J$2:$J$1048576, MATCH(W3556, CFB!$W$2:$W$1048576, 0)):INDEX(CFB!$J$2:$J$1048576, MATCH(W3556, CFB!$W$2:$W$1048576, 0) + COUNTIF(CFB!$W$2:$W$1048576, W3556) - 1))</f>
        <v>3</v>
      </c>
      <c r="N3556" s="2">
        <f>RANK(K3556, INDEX(CFB!$K$2:$K$1048576, MATCH(W3556, CFB!$W$2:$W$1048576, 0)):INDEX(CFB!$K$2:$K$1048576, MATCH(W3556, CFB!$W$2:$W$1048576, 0) + COUNTIF(CFB!$W$2:$W$1048576, W3556) - 1))</f>
        <v>2</v>
      </c>
      <c r="O3556">
        <v>52.76</v>
      </c>
      <c r="P3556">
        <v>1.53</v>
      </c>
      <c r="W3556">
        <v>1995</v>
      </c>
      <c r="X3556">
        <f t="shared" si="109"/>
        <v>0</v>
      </c>
    </row>
    <row r="3557" spans="1:24" ht="12.75" hidden="1" customHeight="1" x14ac:dyDescent="0.45">
      <c r="A3557">
        <v>3</v>
      </c>
      <c r="B3557" t="s">
        <v>35</v>
      </c>
      <c r="C3557" t="s">
        <v>155</v>
      </c>
      <c r="D3557" s="2" t="str">
        <f t="shared" si="108"/>
        <v>Florida1995</v>
      </c>
      <c r="E3557">
        <v>2</v>
      </c>
      <c r="F3557">
        <v>12</v>
      </c>
      <c r="G3557">
        <v>1</v>
      </c>
      <c r="H3557">
        <v>0</v>
      </c>
      <c r="I3557">
        <v>15.49</v>
      </c>
      <c r="J3557">
        <v>7.1</v>
      </c>
      <c r="K3557">
        <v>22.59</v>
      </c>
      <c r="L3557" s="2">
        <f>_xlfn.RANK.EQ(I3557, INDEX(CFB!$I$2:$I$1048576, MATCH(W3557, CFB!$W$2:$W$1048576, 0)):INDEX(CFB!$I$2:$I$1048576, MATCH(W3557, CFB!$W$2:$W$1048576, 0) + COUNTIF(CFB!$W$2:$W$1048576, W3557) - 1), 0)</f>
        <v>1</v>
      </c>
      <c r="M3557" s="2">
        <f>_xlfn.RANK.EQ(J3557, INDEX(CFB!$J$2:$J$1048576, MATCH(W3557, CFB!$W$2:$W$1048576, 0)):INDEX(CFB!$J$2:$J$1048576, MATCH(W3557, CFB!$W$2:$W$1048576, 0) + COUNTIF(CFB!$W$2:$W$1048576, W3557) - 1))</f>
        <v>16</v>
      </c>
      <c r="N3557" s="2">
        <f>RANK(K3557, INDEX(CFB!$K$2:$K$1048576, MATCH(W3557, CFB!$W$2:$W$1048576, 0)):INDEX(CFB!$K$2:$K$1048576, MATCH(W3557, CFB!$W$2:$W$1048576, 0) + COUNTIF(CFB!$W$2:$W$1048576, W3557) - 1))</f>
        <v>3</v>
      </c>
      <c r="O3557">
        <v>56.76</v>
      </c>
      <c r="P3557">
        <v>4.32</v>
      </c>
      <c r="W3557">
        <v>1995</v>
      </c>
      <c r="X3557">
        <f t="shared" si="109"/>
        <v>0</v>
      </c>
    </row>
    <row r="3558" spans="1:24" ht="12.75" hidden="1" customHeight="1" x14ac:dyDescent="0.45">
      <c r="A3558">
        <v>4</v>
      </c>
      <c r="B3558" t="s">
        <v>103</v>
      </c>
      <c r="C3558" t="s">
        <v>10</v>
      </c>
      <c r="D3558" s="2" t="str">
        <f t="shared" si="108"/>
        <v>Northwestern1995</v>
      </c>
      <c r="E3558">
        <v>8</v>
      </c>
      <c r="F3558">
        <v>10</v>
      </c>
      <c r="G3558">
        <v>2</v>
      </c>
      <c r="H3558">
        <v>0</v>
      </c>
      <c r="I3558">
        <v>6.72</v>
      </c>
      <c r="J3558">
        <v>12.88</v>
      </c>
      <c r="K3558">
        <v>19.600000000000001</v>
      </c>
      <c r="L3558" s="2">
        <f>_xlfn.RANK.EQ(I3558, INDEX(CFB!$I$2:$I$1048576, MATCH(W3558, CFB!$W$2:$W$1048576, 0)):INDEX(CFB!$I$2:$I$1048576, MATCH(W3558, CFB!$W$2:$W$1048576, 0) + COUNTIF(CFB!$W$2:$W$1048576, W3558) - 1), 0)</f>
        <v>17</v>
      </c>
      <c r="M3558" s="2">
        <f>_xlfn.RANK.EQ(J3558, INDEX(CFB!$J$2:$J$1048576, MATCH(W3558, CFB!$W$2:$W$1048576, 0)):INDEX(CFB!$J$2:$J$1048576, MATCH(W3558, CFB!$W$2:$W$1048576, 0) + COUNTIF(CFB!$W$2:$W$1048576, W3558) - 1))</f>
        <v>1</v>
      </c>
      <c r="N3558" s="2">
        <f>RANK(K3558, INDEX(CFB!$K$2:$K$1048576, MATCH(W3558, CFB!$W$2:$W$1048576, 0)):INDEX(CFB!$K$2:$K$1048576, MATCH(W3558, CFB!$W$2:$W$1048576, 0) + COUNTIF(CFB!$W$2:$W$1048576, W3558) - 1))</f>
        <v>4</v>
      </c>
      <c r="O3558">
        <v>42.07</v>
      </c>
      <c r="P3558">
        <v>-0.79</v>
      </c>
      <c r="W3558">
        <v>1995</v>
      </c>
      <c r="X3558">
        <f t="shared" si="109"/>
        <v>0</v>
      </c>
    </row>
    <row r="3559" spans="1:24" ht="12.75" hidden="1" customHeight="1" x14ac:dyDescent="0.45">
      <c r="A3559">
        <v>5</v>
      </c>
      <c r="B3559" t="s">
        <v>37</v>
      </c>
      <c r="C3559" t="s">
        <v>155</v>
      </c>
      <c r="D3559" s="2" t="str">
        <f t="shared" si="108"/>
        <v>Tennessee1995</v>
      </c>
      <c r="E3559">
        <v>3</v>
      </c>
      <c r="F3559">
        <v>11</v>
      </c>
      <c r="G3559">
        <v>1</v>
      </c>
      <c r="H3559">
        <v>0</v>
      </c>
      <c r="I3559">
        <v>10.89</v>
      </c>
      <c r="J3559">
        <v>7.58</v>
      </c>
      <c r="K3559">
        <v>18.46</v>
      </c>
      <c r="L3559" s="2">
        <f>_xlfn.RANK.EQ(I3559, INDEX(CFB!$I$2:$I$1048576, MATCH(W3559, CFB!$W$2:$W$1048576, 0)):INDEX(CFB!$I$2:$I$1048576, MATCH(W3559, CFB!$W$2:$W$1048576, 0) + COUNTIF(CFB!$W$2:$W$1048576, W3559) - 1), 0)</f>
        <v>8</v>
      </c>
      <c r="M3559" s="2">
        <f>_xlfn.RANK.EQ(J3559, INDEX(CFB!$J$2:$J$1048576, MATCH(W3559, CFB!$W$2:$W$1048576, 0)):INDEX(CFB!$J$2:$J$1048576, MATCH(W3559, CFB!$W$2:$W$1048576, 0) + COUNTIF(CFB!$W$2:$W$1048576, W3559) - 1))</f>
        <v>13</v>
      </c>
      <c r="N3559" s="2">
        <f>RANK(K3559, INDEX(CFB!$K$2:$K$1048576, MATCH(W3559, CFB!$W$2:$W$1048576, 0)):INDEX(CFB!$K$2:$K$1048576, MATCH(W3559, CFB!$W$2:$W$1048576, 0) + COUNTIF(CFB!$W$2:$W$1048576, W3559) - 1))</f>
        <v>5</v>
      </c>
      <c r="O3559">
        <v>50.29</v>
      </c>
      <c r="P3559">
        <v>5.1100000000000003</v>
      </c>
      <c r="W3559">
        <v>1995</v>
      </c>
      <c r="X3559">
        <f t="shared" si="109"/>
        <v>0</v>
      </c>
    </row>
    <row r="3560" spans="1:24" ht="12.75" hidden="1" customHeight="1" x14ac:dyDescent="0.45">
      <c r="A3560">
        <v>6</v>
      </c>
      <c r="B3560" t="s">
        <v>16</v>
      </c>
      <c r="C3560" t="s">
        <v>10</v>
      </c>
      <c r="D3560" s="2" t="str">
        <f t="shared" si="108"/>
        <v>Penn State1995</v>
      </c>
      <c r="E3560">
        <v>13</v>
      </c>
      <c r="F3560">
        <v>9</v>
      </c>
      <c r="G3560">
        <v>3</v>
      </c>
      <c r="H3560">
        <v>0</v>
      </c>
      <c r="I3560">
        <v>10.7</v>
      </c>
      <c r="J3560">
        <v>7.16</v>
      </c>
      <c r="K3560">
        <v>17.86</v>
      </c>
      <c r="L3560" s="2">
        <f>_xlfn.RANK.EQ(I3560, INDEX(CFB!$I$2:$I$1048576, MATCH(W3560, CFB!$W$2:$W$1048576, 0)):INDEX(CFB!$I$2:$I$1048576, MATCH(W3560, CFB!$W$2:$W$1048576, 0) + COUNTIF(CFB!$W$2:$W$1048576, W3560) - 1), 0)</f>
        <v>9</v>
      </c>
      <c r="M3560" s="2">
        <f>_xlfn.RANK.EQ(J3560, INDEX(CFB!$J$2:$J$1048576, MATCH(W3560, CFB!$W$2:$W$1048576, 0)):INDEX(CFB!$J$2:$J$1048576, MATCH(W3560, CFB!$W$2:$W$1048576, 0) + COUNTIF(CFB!$W$2:$W$1048576, W3560) - 1))</f>
        <v>15</v>
      </c>
      <c r="N3560" s="2">
        <f>RANK(K3560, INDEX(CFB!$K$2:$K$1048576, MATCH(W3560, CFB!$W$2:$W$1048576, 0)):INDEX(CFB!$K$2:$K$1048576, MATCH(W3560, CFB!$W$2:$W$1048576, 0) + COUNTIF(CFB!$W$2:$W$1048576, W3560) - 1))</f>
        <v>6</v>
      </c>
      <c r="O3560">
        <v>47.97</v>
      </c>
      <c r="P3560">
        <v>5.0999999999999996</v>
      </c>
      <c r="W3560">
        <v>1995</v>
      </c>
      <c r="X3560">
        <f t="shared" si="109"/>
        <v>0</v>
      </c>
    </row>
    <row r="3561" spans="1:24" ht="12.75" hidden="1" customHeight="1" x14ac:dyDescent="0.45">
      <c r="A3561">
        <v>7</v>
      </c>
      <c r="B3561" t="s">
        <v>11</v>
      </c>
      <c r="C3561" t="s">
        <v>12</v>
      </c>
      <c r="D3561" s="2" t="str">
        <f t="shared" si="108"/>
        <v>Notre Dame1995</v>
      </c>
      <c r="E3561">
        <v>11</v>
      </c>
      <c r="F3561">
        <v>9</v>
      </c>
      <c r="G3561">
        <v>3</v>
      </c>
      <c r="H3561">
        <v>0</v>
      </c>
      <c r="I3561">
        <v>11.55</v>
      </c>
      <c r="J3561">
        <v>6.15</v>
      </c>
      <c r="K3561">
        <v>17.7</v>
      </c>
      <c r="L3561" s="2">
        <f>_xlfn.RANK.EQ(I3561, INDEX(CFB!$I$2:$I$1048576, MATCH(W3561, CFB!$W$2:$W$1048576, 0)):INDEX(CFB!$I$2:$I$1048576, MATCH(W3561, CFB!$W$2:$W$1048576, 0) + COUNTIF(CFB!$W$2:$W$1048576, W3561) - 1), 0)</f>
        <v>6</v>
      </c>
      <c r="M3561" s="2">
        <f>_xlfn.RANK.EQ(J3561, INDEX(CFB!$J$2:$J$1048576, MATCH(W3561, CFB!$W$2:$W$1048576, 0)):INDEX(CFB!$J$2:$J$1048576, MATCH(W3561, CFB!$W$2:$W$1048576, 0) + COUNTIF(CFB!$W$2:$W$1048576, W3561) - 1))</f>
        <v>20</v>
      </c>
      <c r="N3561" s="2">
        <f>RANK(K3561, INDEX(CFB!$K$2:$K$1048576, MATCH(W3561, CFB!$W$2:$W$1048576, 0)):INDEX(CFB!$K$2:$K$1048576, MATCH(W3561, CFB!$W$2:$W$1048576, 0) + COUNTIF(CFB!$W$2:$W$1048576, W3561) - 1))</f>
        <v>7</v>
      </c>
      <c r="O3561">
        <v>49.47</v>
      </c>
      <c r="P3561">
        <v>5.1100000000000003</v>
      </c>
      <c r="W3561">
        <v>1995</v>
      </c>
      <c r="X3561">
        <f t="shared" si="109"/>
        <v>0</v>
      </c>
    </row>
    <row r="3562" spans="1:24" ht="12.75" hidden="1" customHeight="1" x14ac:dyDescent="0.45">
      <c r="A3562">
        <v>8</v>
      </c>
      <c r="B3562" t="s">
        <v>115</v>
      </c>
      <c r="C3562" t="s">
        <v>23</v>
      </c>
      <c r="D3562" s="2" t="str">
        <f t="shared" si="108"/>
        <v>Florida State1995</v>
      </c>
      <c r="E3562">
        <v>4</v>
      </c>
      <c r="F3562">
        <v>10</v>
      </c>
      <c r="G3562">
        <v>2</v>
      </c>
      <c r="H3562">
        <v>0</v>
      </c>
      <c r="I3562">
        <v>13.26</v>
      </c>
      <c r="J3562">
        <v>4.3499999999999996</v>
      </c>
      <c r="K3562">
        <v>17.61</v>
      </c>
      <c r="L3562" s="2">
        <f>_xlfn.RANK.EQ(I3562, INDEX(CFB!$I$2:$I$1048576, MATCH(W3562, CFB!$W$2:$W$1048576, 0)):INDEX(CFB!$I$2:$I$1048576, MATCH(W3562, CFB!$W$2:$W$1048576, 0) + COUNTIF(CFB!$W$2:$W$1048576, W3562) - 1), 0)</f>
        <v>3</v>
      </c>
      <c r="M3562" s="2">
        <f>_xlfn.RANK.EQ(J3562, INDEX(CFB!$J$2:$J$1048576, MATCH(W3562, CFB!$W$2:$W$1048576, 0)):INDEX(CFB!$J$2:$J$1048576, MATCH(W3562, CFB!$W$2:$W$1048576, 0) + COUNTIF(CFB!$W$2:$W$1048576, W3562) - 1))</f>
        <v>33</v>
      </c>
      <c r="N3562" s="2">
        <f>RANK(K3562, INDEX(CFB!$K$2:$K$1048576, MATCH(W3562, CFB!$W$2:$W$1048576, 0)):INDEX(CFB!$K$2:$K$1048576, MATCH(W3562, CFB!$W$2:$W$1048576, 0) + COUNTIF(CFB!$W$2:$W$1048576, W3562) - 1))</f>
        <v>8</v>
      </c>
      <c r="O3562">
        <v>59.67</v>
      </c>
      <c r="P3562">
        <v>7.88</v>
      </c>
      <c r="W3562">
        <v>1995</v>
      </c>
      <c r="X3562">
        <f t="shared" si="109"/>
        <v>0</v>
      </c>
    </row>
    <row r="3563" spans="1:24" ht="12.75" hidden="1" customHeight="1" x14ac:dyDescent="0.45">
      <c r="A3563">
        <v>9</v>
      </c>
      <c r="B3563" t="s">
        <v>39</v>
      </c>
      <c r="C3563" t="s">
        <v>188</v>
      </c>
      <c r="D3563" s="2" t="str">
        <f t="shared" si="108"/>
        <v>Colorado1995</v>
      </c>
      <c r="E3563">
        <v>5</v>
      </c>
      <c r="F3563">
        <v>10</v>
      </c>
      <c r="G3563">
        <v>2</v>
      </c>
      <c r="H3563">
        <v>0</v>
      </c>
      <c r="I3563">
        <v>11.9</v>
      </c>
      <c r="J3563">
        <v>5.0199999999999996</v>
      </c>
      <c r="K3563">
        <v>16.920000000000002</v>
      </c>
      <c r="L3563" s="2">
        <f>_xlfn.RANK.EQ(I3563, INDEX(CFB!$I$2:$I$1048576, MATCH(W3563, CFB!$W$2:$W$1048576, 0)):INDEX(CFB!$I$2:$I$1048576, MATCH(W3563, CFB!$W$2:$W$1048576, 0) + COUNTIF(CFB!$W$2:$W$1048576, W3563) - 1), 0)</f>
        <v>5</v>
      </c>
      <c r="M3563" s="2">
        <f>_xlfn.RANK.EQ(J3563, INDEX(CFB!$J$2:$J$1048576, MATCH(W3563, CFB!$W$2:$W$1048576, 0)):INDEX(CFB!$J$2:$J$1048576, MATCH(W3563, CFB!$W$2:$W$1048576, 0) + COUNTIF(CFB!$W$2:$W$1048576, W3563) - 1))</f>
        <v>31</v>
      </c>
      <c r="N3563" s="2">
        <f>RANK(K3563, INDEX(CFB!$K$2:$K$1048576, MATCH(W3563, CFB!$W$2:$W$1048576, 0)):INDEX(CFB!$K$2:$K$1048576, MATCH(W3563, CFB!$W$2:$W$1048576, 0) + COUNTIF(CFB!$W$2:$W$1048576, W3563) - 1))</f>
        <v>9</v>
      </c>
      <c r="O3563">
        <v>50.67</v>
      </c>
      <c r="P3563">
        <v>6.73</v>
      </c>
      <c r="W3563">
        <v>1995</v>
      </c>
      <c r="X3563">
        <f t="shared" si="109"/>
        <v>0</v>
      </c>
    </row>
    <row r="3564" spans="1:24" ht="12.75" hidden="1" customHeight="1" x14ac:dyDescent="0.45">
      <c r="A3564">
        <v>10</v>
      </c>
      <c r="B3564" t="s">
        <v>44</v>
      </c>
      <c r="C3564" t="s">
        <v>10</v>
      </c>
      <c r="D3564" s="2" t="str">
        <f t="shared" si="108"/>
        <v>Michigan1995</v>
      </c>
      <c r="E3564">
        <v>17</v>
      </c>
      <c r="F3564">
        <v>9</v>
      </c>
      <c r="G3564">
        <v>4</v>
      </c>
      <c r="H3564">
        <v>0</v>
      </c>
      <c r="I3564">
        <v>6.92</v>
      </c>
      <c r="J3564">
        <v>9.2200000000000006</v>
      </c>
      <c r="K3564">
        <v>16.14</v>
      </c>
      <c r="L3564" s="2">
        <f>_xlfn.RANK.EQ(I3564, INDEX(CFB!$I$2:$I$1048576, MATCH(W3564, CFB!$W$2:$W$1048576, 0)):INDEX(CFB!$I$2:$I$1048576, MATCH(W3564, CFB!$W$2:$W$1048576, 0) + COUNTIF(CFB!$W$2:$W$1048576, W3564) - 1), 0)</f>
        <v>15</v>
      </c>
      <c r="M3564" s="2">
        <f>_xlfn.RANK.EQ(J3564, INDEX(CFB!$J$2:$J$1048576, MATCH(W3564, CFB!$W$2:$W$1048576, 0)):INDEX(CFB!$J$2:$J$1048576, MATCH(W3564, CFB!$W$2:$W$1048576, 0) + COUNTIF(CFB!$W$2:$W$1048576, W3564) - 1))</f>
        <v>9</v>
      </c>
      <c r="N3564" s="2">
        <f>RANK(K3564, INDEX(CFB!$K$2:$K$1048576, MATCH(W3564, CFB!$W$2:$W$1048576, 0)):INDEX(CFB!$K$2:$K$1048576, MATCH(W3564, CFB!$W$2:$W$1048576, 0) + COUNTIF(CFB!$W$2:$W$1048576, W3564) - 1))</f>
        <v>10</v>
      </c>
      <c r="O3564">
        <v>42.6</v>
      </c>
      <c r="P3564">
        <v>2.9</v>
      </c>
      <c r="W3564">
        <v>1995</v>
      </c>
      <c r="X3564">
        <f t="shared" si="109"/>
        <v>0</v>
      </c>
    </row>
    <row r="3565" spans="1:24" ht="12.75" hidden="1" customHeight="1" x14ac:dyDescent="0.45">
      <c r="A3565">
        <v>11</v>
      </c>
      <c r="B3565" t="s">
        <v>41</v>
      </c>
      <c r="C3565" t="s">
        <v>188</v>
      </c>
      <c r="D3565" s="2" t="str">
        <f t="shared" si="108"/>
        <v>Kansas State1995</v>
      </c>
      <c r="E3565">
        <v>7</v>
      </c>
      <c r="F3565">
        <v>10</v>
      </c>
      <c r="G3565">
        <v>2</v>
      </c>
      <c r="H3565">
        <v>0</v>
      </c>
      <c r="I3565">
        <v>4.9800000000000004</v>
      </c>
      <c r="J3565">
        <v>10.15</v>
      </c>
      <c r="K3565">
        <v>15.13</v>
      </c>
      <c r="L3565" s="2">
        <f>_xlfn.RANK.EQ(I3565, INDEX(CFB!$I$2:$I$1048576, MATCH(W3565, CFB!$W$2:$W$1048576, 0)):INDEX(CFB!$I$2:$I$1048576, MATCH(W3565, CFB!$W$2:$W$1048576, 0) + COUNTIF(CFB!$W$2:$W$1048576, W3565) - 1), 0)</f>
        <v>30</v>
      </c>
      <c r="M3565" s="2">
        <f>_xlfn.RANK.EQ(J3565, INDEX(CFB!$J$2:$J$1048576, MATCH(W3565, CFB!$W$2:$W$1048576, 0)):INDEX(CFB!$J$2:$J$1048576, MATCH(W3565, CFB!$W$2:$W$1048576, 0) + COUNTIF(CFB!$W$2:$W$1048576, W3565) - 1))</f>
        <v>6</v>
      </c>
      <c r="N3565" s="2">
        <f>RANK(K3565, INDEX(CFB!$K$2:$K$1048576, MATCH(W3565, CFB!$W$2:$W$1048576, 0)):INDEX(CFB!$K$2:$K$1048576, MATCH(W3565, CFB!$W$2:$W$1048576, 0) + COUNTIF(CFB!$W$2:$W$1048576, W3565) - 1))</f>
        <v>11</v>
      </c>
      <c r="O3565">
        <v>48.11</v>
      </c>
      <c r="P3565">
        <v>2.67</v>
      </c>
      <c r="W3565">
        <v>1995</v>
      </c>
      <c r="X3565">
        <f t="shared" si="109"/>
        <v>0</v>
      </c>
    </row>
    <row r="3566" spans="1:24" ht="12.75" hidden="1" customHeight="1" x14ac:dyDescent="0.45">
      <c r="A3566">
        <v>12</v>
      </c>
      <c r="B3566" t="s">
        <v>33</v>
      </c>
      <c r="C3566" t="s">
        <v>179</v>
      </c>
      <c r="D3566" s="2" t="str">
        <f t="shared" si="108"/>
        <v>Virginia Tech1995</v>
      </c>
      <c r="E3566">
        <v>10</v>
      </c>
      <c r="F3566">
        <v>10</v>
      </c>
      <c r="G3566">
        <v>2</v>
      </c>
      <c r="H3566">
        <v>0</v>
      </c>
      <c r="I3566">
        <v>3.47</v>
      </c>
      <c r="J3566">
        <v>9.58</v>
      </c>
      <c r="K3566">
        <v>13.05</v>
      </c>
      <c r="L3566" s="2">
        <f>_xlfn.RANK.EQ(I3566, INDEX(CFB!$I$2:$I$1048576, MATCH(W3566, CFB!$W$2:$W$1048576, 0)):INDEX(CFB!$I$2:$I$1048576, MATCH(W3566, CFB!$W$2:$W$1048576, 0) + COUNTIF(CFB!$W$2:$W$1048576, W3566) - 1), 0)</f>
        <v>35</v>
      </c>
      <c r="M3566" s="2">
        <f>_xlfn.RANK.EQ(J3566, INDEX(CFB!$J$2:$J$1048576, MATCH(W3566, CFB!$W$2:$W$1048576, 0)):INDEX(CFB!$J$2:$J$1048576, MATCH(W3566, CFB!$W$2:$W$1048576, 0) + COUNTIF(CFB!$W$2:$W$1048576, W3566) - 1))</f>
        <v>8</v>
      </c>
      <c r="N3566" s="2">
        <f>RANK(K3566, INDEX(CFB!$K$2:$K$1048576, MATCH(W3566, CFB!$W$2:$W$1048576, 0)):INDEX(CFB!$K$2:$K$1048576, MATCH(W3566, CFB!$W$2:$W$1048576, 0) + COUNTIF(CFB!$W$2:$W$1048576, W3566) - 1))</f>
        <v>12</v>
      </c>
      <c r="O3566">
        <v>40.85</v>
      </c>
      <c r="P3566">
        <v>3.85</v>
      </c>
      <c r="W3566">
        <v>1995</v>
      </c>
      <c r="X3566">
        <f t="shared" si="109"/>
        <v>0</v>
      </c>
    </row>
    <row r="3567" spans="1:24" ht="12.75" hidden="1" customHeight="1" x14ac:dyDescent="0.45">
      <c r="A3567">
        <v>13</v>
      </c>
      <c r="B3567" t="s">
        <v>55</v>
      </c>
      <c r="C3567" t="s">
        <v>188</v>
      </c>
      <c r="D3567" s="2" t="str">
        <f t="shared" si="108"/>
        <v>Kansas1995</v>
      </c>
      <c r="E3567">
        <v>9</v>
      </c>
      <c r="F3567">
        <v>10</v>
      </c>
      <c r="G3567">
        <v>2</v>
      </c>
      <c r="H3567">
        <v>0</v>
      </c>
      <c r="I3567">
        <v>6.1</v>
      </c>
      <c r="J3567">
        <v>5.51</v>
      </c>
      <c r="K3567">
        <v>11.61</v>
      </c>
      <c r="L3567" s="2">
        <f>_xlfn.RANK.EQ(I3567, INDEX(CFB!$I$2:$I$1048576, MATCH(W3567, CFB!$W$2:$W$1048576, 0)):INDEX(CFB!$I$2:$I$1048576, MATCH(W3567, CFB!$W$2:$W$1048576, 0) + COUNTIF(CFB!$W$2:$W$1048576, W3567) - 1), 0)</f>
        <v>22</v>
      </c>
      <c r="M3567" s="2">
        <f>_xlfn.RANK.EQ(J3567, INDEX(CFB!$J$2:$J$1048576, MATCH(W3567, CFB!$W$2:$W$1048576, 0)):INDEX(CFB!$J$2:$J$1048576, MATCH(W3567, CFB!$W$2:$W$1048576, 0) + COUNTIF(CFB!$W$2:$W$1048576, W3567) - 1))</f>
        <v>24</v>
      </c>
      <c r="N3567" s="2">
        <f>RANK(K3567, INDEX(CFB!$K$2:$K$1048576, MATCH(W3567, CFB!$W$2:$W$1048576, 0)):INDEX(CFB!$K$2:$K$1048576, MATCH(W3567, CFB!$W$2:$W$1048576, 0) + COUNTIF(CFB!$W$2:$W$1048576, W3567) - 1))</f>
        <v>13</v>
      </c>
      <c r="O3567">
        <v>40.53</v>
      </c>
      <c r="P3567">
        <v>8.9</v>
      </c>
      <c r="W3567">
        <v>1995</v>
      </c>
      <c r="X3567">
        <f t="shared" si="109"/>
        <v>0</v>
      </c>
    </row>
    <row r="3568" spans="1:24" ht="12.75" hidden="1" customHeight="1" x14ac:dyDescent="0.45">
      <c r="A3568">
        <v>14</v>
      </c>
      <c r="B3568" t="s">
        <v>38</v>
      </c>
      <c r="C3568" t="s">
        <v>180</v>
      </c>
      <c r="D3568" s="2" t="str">
        <f t="shared" si="108"/>
        <v>USC1995</v>
      </c>
      <c r="E3568">
        <v>12</v>
      </c>
      <c r="F3568">
        <v>9</v>
      </c>
      <c r="G3568">
        <v>2</v>
      </c>
      <c r="H3568">
        <v>1</v>
      </c>
      <c r="I3568">
        <v>4.13</v>
      </c>
      <c r="J3568">
        <v>7.34</v>
      </c>
      <c r="K3568">
        <v>11.47</v>
      </c>
      <c r="L3568" s="2">
        <f>_xlfn.RANK.EQ(I3568, INDEX(CFB!$I$2:$I$1048576, MATCH(W3568, CFB!$W$2:$W$1048576, 0)):INDEX(CFB!$I$2:$I$1048576, MATCH(W3568, CFB!$W$2:$W$1048576, 0) + COUNTIF(CFB!$W$2:$W$1048576, W3568) - 1), 0)</f>
        <v>33</v>
      </c>
      <c r="M3568" s="2">
        <f>_xlfn.RANK.EQ(J3568, INDEX(CFB!$J$2:$J$1048576, MATCH(W3568, CFB!$W$2:$W$1048576, 0)):INDEX(CFB!$J$2:$J$1048576, MATCH(W3568, CFB!$W$2:$W$1048576, 0) + COUNTIF(CFB!$W$2:$W$1048576, W3568) - 1))</f>
        <v>14</v>
      </c>
      <c r="N3568" s="2">
        <f>RANK(K3568, INDEX(CFB!$K$2:$K$1048576, MATCH(W3568, CFB!$W$2:$W$1048576, 0)):INDEX(CFB!$K$2:$K$1048576, MATCH(W3568, CFB!$W$2:$W$1048576, 0) + COUNTIF(CFB!$W$2:$W$1048576, W3568) - 1))</f>
        <v>14</v>
      </c>
      <c r="O3568">
        <v>41.97</v>
      </c>
      <c r="P3568">
        <v>6.92</v>
      </c>
      <c r="W3568">
        <v>1995</v>
      </c>
      <c r="X3568">
        <f t="shared" si="109"/>
        <v>0</v>
      </c>
    </row>
    <row r="3569" spans="1:24" ht="12.75" hidden="1" customHeight="1" x14ac:dyDescent="0.45">
      <c r="A3569">
        <v>15</v>
      </c>
      <c r="B3569" t="s">
        <v>53</v>
      </c>
      <c r="C3569" t="s">
        <v>179</v>
      </c>
      <c r="D3569" s="2" t="str">
        <f t="shared" si="108"/>
        <v>Syracuse1995</v>
      </c>
      <c r="E3569">
        <v>19</v>
      </c>
      <c r="F3569">
        <v>9</v>
      </c>
      <c r="G3569">
        <v>3</v>
      </c>
      <c r="H3569">
        <v>0</v>
      </c>
      <c r="I3569">
        <v>5.07</v>
      </c>
      <c r="J3569">
        <v>6.39</v>
      </c>
      <c r="K3569">
        <v>11.46</v>
      </c>
      <c r="L3569" s="2">
        <f>_xlfn.RANK.EQ(I3569, INDEX(CFB!$I$2:$I$1048576, MATCH(W3569, CFB!$W$2:$W$1048576, 0)):INDEX(CFB!$I$2:$I$1048576, MATCH(W3569, CFB!$W$2:$W$1048576, 0) + COUNTIF(CFB!$W$2:$W$1048576, W3569) - 1), 0)</f>
        <v>29</v>
      </c>
      <c r="M3569" s="2">
        <f>_xlfn.RANK.EQ(J3569, INDEX(CFB!$J$2:$J$1048576, MATCH(W3569, CFB!$W$2:$W$1048576, 0)):INDEX(CFB!$J$2:$J$1048576, MATCH(W3569, CFB!$W$2:$W$1048576, 0) + COUNTIF(CFB!$W$2:$W$1048576, W3569) - 1))</f>
        <v>19</v>
      </c>
      <c r="N3569" s="2">
        <f>RANK(K3569, INDEX(CFB!$K$2:$K$1048576, MATCH(W3569, CFB!$W$2:$W$1048576, 0)):INDEX(CFB!$K$2:$K$1048576, MATCH(W3569, CFB!$W$2:$W$1048576, 0) + COUNTIF(CFB!$W$2:$W$1048576, W3569) - 1))</f>
        <v>15</v>
      </c>
      <c r="O3569">
        <v>42.99</v>
      </c>
      <c r="P3569">
        <v>6.39</v>
      </c>
      <c r="W3569">
        <v>1995</v>
      </c>
      <c r="X3569">
        <f t="shared" si="109"/>
        <v>0</v>
      </c>
    </row>
    <row r="3570" spans="1:24" ht="12.75" hidden="1" customHeight="1" x14ac:dyDescent="0.45">
      <c r="A3570">
        <v>16</v>
      </c>
      <c r="B3570" t="s">
        <v>34</v>
      </c>
      <c r="C3570" t="s">
        <v>189</v>
      </c>
      <c r="D3570" s="2" t="str">
        <f t="shared" si="108"/>
        <v>Texas A&amp;M1995</v>
      </c>
      <c r="E3570">
        <v>15</v>
      </c>
      <c r="F3570">
        <v>9</v>
      </c>
      <c r="G3570">
        <v>3</v>
      </c>
      <c r="H3570">
        <v>0</v>
      </c>
      <c r="I3570">
        <v>1.58</v>
      </c>
      <c r="J3570">
        <v>9.7100000000000009</v>
      </c>
      <c r="K3570">
        <v>11.28</v>
      </c>
      <c r="L3570" s="2">
        <f>_xlfn.RANK.EQ(I3570, INDEX(CFB!$I$2:$I$1048576, MATCH(W3570, CFB!$W$2:$W$1048576, 0)):INDEX(CFB!$I$2:$I$1048576, MATCH(W3570, CFB!$W$2:$W$1048576, 0) + COUNTIF(CFB!$W$2:$W$1048576, W3570) - 1), 0)</f>
        <v>40</v>
      </c>
      <c r="M3570" s="2">
        <f>_xlfn.RANK.EQ(J3570, INDEX(CFB!$J$2:$J$1048576, MATCH(W3570, CFB!$W$2:$W$1048576, 0)):INDEX(CFB!$J$2:$J$1048576, MATCH(W3570, CFB!$W$2:$W$1048576, 0) + COUNTIF(CFB!$W$2:$W$1048576, W3570) - 1))</f>
        <v>7</v>
      </c>
      <c r="N3570" s="2">
        <f>RANK(K3570, INDEX(CFB!$K$2:$K$1048576, MATCH(W3570, CFB!$W$2:$W$1048576, 0)):INDEX(CFB!$K$2:$K$1048576, MATCH(W3570, CFB!$W$2:$W$1048576, 0) + COUNTIF(CFB!$W$2:$W$1048576, W3570) - 1))</f>
        <v>16</v>
      </c>
      <c r="O3570">
        <v>39.47</v>
      </c>
      <c r="P3570">
        <v>3.56</v>
      </c>
      <c r="W3570">
        <v>1995</v>
      </c>
      <c r="X3570">
        <f t="shared" si="109"/>
        <v>0</v>
      </c>
    </row>
    <row r="3571" spans="1:24" ht="12.75" hidden="1" customHeight="1" x14ac:dyDescent="0.45">
      <c r="A3571">
        <v>17</v>
      </c>
      <c r="B3571" t="s">
        <v>36</v>
      </c>
      <c r="C3571" t="s">
        <v>10</v>
      </c>
      <c r="D3571" s="2" t="str">
        <f t="shared" si="108"/>
        <v>Iowa1995</v>
      </c>
      <c r="E3571">
        <v>25</v>
      </c>
      <c r="F3571">
        <v>8</v>
      </c>
      <c r="G3571">
        <v>4</v>
      </c>
      <c r="H3571">
        <v>0</v>
      </c>
      <c r="I3571">
        <v>5.9</v>
      </c>
      <c r="J3571">
        <v>5.31</v>
      </c>
      <c r="K3571">
        <v>11.21</v>
      </c>
      <c r="L3571" s="2">
        <f>_xlfn.RANK.EQ(I3571, INDEX(CFB!$I$2:$I$1048576, MATCH(W3571, CFB!$W$2:$W$1048576, 0)):INDEX(CFB!$I$2:$I$1048576, MATCH(W3571, CFB!$W$2:$W$1048576, 0) + COUNTIF(CFB!$W$2:$W$1048576, W3571) - 1), 0)</f>
        <v>24</v>
      </c>
      <c r="M3571" s="2">
        <f>_xlfn.RANK.EQ(J3571, INDEX(CFB!$J$2:$J$1048576, MATCH(W3571, CFB!$W$2:$W$1048576, 0)):INDEX(CFB!$J$2:$J$1048576, MATCH(W3571, CFB!$W$2:$W$1048576, 0) + COUNTIF(CFB!$W$2:$W$1048576, W3571) - 1))</f>
        <v>27</v>
      </c>
      <c r="N3571" s="2">
        <f>RANK(K3571, INDEX(CFB!$K$2:$K$1048576, MATCH(W3571, CFB!$W$2:$W$1048576, 0)):INDEX(CFB!$K$2:$K$1048576, MATCH(W3571, CFB!$W$2:$W$1048576, 0) + COUNTIF(CFB!$W$2:$W$1048576, W3571) - 1))</f>
        <v>17</v>
      </c>
      <c r="O3571">
        <v>43.3</v>
      </c>
      <c r="P3571">
        <v>7.98</v>
      </c>
      <c r="W3571">
        <v>1995</v>
      </c>
      <c r="X3571">
        <f t="shared" si="109"/>
        <v>0</v>
      </c>
    </row>
    <row r="3572" spans="1:24" ht="12.75" hidden="1" customHeight="1" x14ac:dyDescent="0.45">
      <c r="A3572">
        <v>18</v>
      </c>
      <c r="B3572" t="s">
        <v>14</v>
      </c>
      <c r="C3572" t="s">
        <v>189</v>
      </c>
      <c r="D3572" s="2" t="str">
        <f t="shared" si="108"/>
        <v>Texas1995</v>
      </c>
      <c r="E3572">
        <v>14</v>
      </c>
      <c r="F3572">
        <v>10</v>
      </c>
      <c r="G3572">
        <v>2</v>
      </c>
      <c r="H3572">
        <v>1</v>
      </c>
      <c r="I3572">
        <v>6.31</v>
      </c>
      <c r="J3572">
        <v>4.34</v>
      </c>
      <c r="K3572">
        <v>10.65</v>
      </c>
      <c r="L3572" s="2">
        <f>_xlfn.RANK.EQ(I3572, INDEX(CFB!$I$2:$I$1048576, MATCH(W3572, CFB!$W$2:$W$1048576, 0)):INDEX(CFB!$I$2:$I$1048576, MATCH(W3572, CFB!$W$2:$W$1048576, 0) + COUNTIF(CFB!$W$2:$W$1048576, W3572) - 1), 0)</f>
        <v>21</v>
      </c>
      <c r="M3572" s="2">
        <f>_xlfn.RANK.EQ(J3572, INDEX(CFB!$J$2:$J$1048576, MATCH(W3572, CFB!$W$2:$W$1048576, 0)):INDEX(CFB!$J$2:$J$1048576, MATCH(W3572, CFB!$W$2:$W$1048576, 0) + COUNTIF(CFB!$W$2:$W$1048576, W3572) - 1))</f>
        <v>34</v>
      </c>
      <c r="N3572" s="2">
        <f>RANK(K3572, INDEX(CFB!$K$2:$K$1048576, MATCH(W3572, CFB!$W$2:$W$1048576, 0)):INDEX(CFB!$K$2:$K$1048576, MATCH(W3572, CFB!$W$2:$W$1048576, 0) + COUNTIF(CFB!$W$2:$W$1048576, W3572) - 1))</f>
        <v>18</v>
      </c>
      <c r="O3572">
        <v>42.64</v>
      </c>
      <c r="P3572">
        <v>9.25</v>
      </c>
      <c r="W3572">
        <v>1995</v>
      </c>
      <c r="X3572">
        <f t="shared" si="109"/>
        <v>0</v>
      </c>
    </row>
    <row r="3573" spans="1:24" ht="12.75" hidden="1" customHeight="1" x14ac:dyDescent="0.45">
      <c r="A3573">
        <v>19</v>
      </c>
      <c r="B3573" t="s">
        <v>67</v>
      </c>
      <c r="C3573" t="s">
        <v>157</v>
      </c>
      <c r="D3573" s="2" t="str">
        <f t="shared" si="108"/>
        <v>Auburn1995</v>
      </c>
      <c r="E3573">
        <v>22</v>
      </c>
      <c r="F3573">
        <v>8</v>
      </c>
      <c r="G3573">
        <v>4</v>
      </c>
      <c r="H3573">
        <v>0</v>
      </c>
      <c r="I3573">
        <v>10.08</v>
      </c>
      <c r="J3573">
        <v>0.3</v>
      </c>
      <c r="K3573">
        <v>10.38</v>
      </c>
      <c r="L3573" s="2">
        <f>_xlfn.RANK.EQ(I3573, INDEX(CFB!$I$2:$I$1048576, MATCH(W3573, CFB!$W$2:$W$1048576, 0)):INDEX(CFB!$I$2:$I$1048576, MATCH(W3573, CFB!$W$2:$W$1048576, 0) + COUNTIF(CFB!$W$2:$W$1048576, W3573) - 1), 0)</f>
        <v>10</v>
      </c>
      <c r="M3573" s="2">
        <f>_xlfn.RANK.EQ(J3573, INDEX(CFB!$J$2:$J$1048576, MATCH(W3573, CFB!$W$2:$W$1048576, 0)):INDEX(CFB!$J$2:$J$1048576, MATCH(W3573, CFB!$W$2:$W$1048576, 0) + COUNTIF(CFB!$W$2:$W$1048576, W3573) - 1))</f>
        <v>61</v>
      </c>
      <c r="N3573" s="2">
        <f>RANK(K3573, INDEX(CFB!$K$2:$K$1048576, MATCH(W3573, CFB!$W$2:$W$1048576, 0)):INDEX(CFB!$K$2:$K$1048576, MATCH(W3573, CFB!$W$2:$W$1048576, 0) + COUNTIF(CFB!$W$2:$W$1048576, W3573) - 1))</f>
        <v>19</v>
      </c>
      <c r="O3573">
        <v>50.15</v>
      </c>
      <c r="P3573">
        <v>12.66</v>
      </c>
      <c r="W3573">
        <v>1995</v>
      </c>
      <c r="X3573">
        <f t="shared" si="109"/>
        <v>0</v>
      </c>
    </row>
    <row r="3574" spans="1:24" ht="12.75" hidden="1" customHeight="1" x14ac:dyDescent="0.45">
      <c r="A3574">
        <v>20</v>
      </c>
      <c r="B3574" t="s">
        <v>27</v>
      </c>
      <c r="C3574" t="s">
        <v>157</v>
      </c>
      <c r="D3574" s="2" t="str">
        <f t="shared" si="108"/>
        <v>LSU1995</v>
      </c>
      <c r="F3574">
        <v>7</v>
      </c>
      <c r="G3574">
        <v>4</v>
      </c>
      <c r="H3574">
        <v>1</v>
      </c>
      <c r="I3574">
        <v>-0.42</v>
      </c>
      <c r="J3574">
        <v>10.77</v>
      </c>
      <c r="K3574">
        <v>10.35</v>
      </c>
      <c r="L3574" s="2">
        <f>_xlfn.RANK.EQ(I3574, INDEX(CFB!$I$2:$I$1048576, MATCH(W3574, CFB!$W$2:$W$1048576, 0)):INDEX(CFB!$I$2:$I$1048576, MATCH(W3574, CFB!$W$2:$W$1048576, 0) + COUNTIF(CFB!$W$2:$W$1048576, W3574) - 1), 0)</f>
        <v>55</v>
      </c>
      <c r="M3574" s="2">
        <f>_xlfn.RANK.EQ(J3574, INDEX(CFB!$J$2:$J$1048576, MATCH(W3574, CFB!$W$2:$W$1048576, 0)):INDEX(CFB!$J$2:$J$1048576, MATCH(W3574, CFB!$W$2:$W$1048576, 0) + COUNTIF(CFB!$W$2:$W$1048576, W3574) - 1))</f>
        <v>4</v>
      </c>
      <c r="N3574" s="2">
        <f>RANK(K3574, INDEX(CFB!$K$2:$K$1048576, MATCH(W3574, CFB!$W$2:$W$1048576, 0)):INDEX(CFB!$K$2:$K$1048576, MATCH(W3574, CFB!$W$2:$W$1048576, 0) + COUNTIF(CFB!$W$2:$W$1048576, W3574) - 1))</f>
        <v>20</v>
      </c>
      <c r="O3574">
        <v>38.89</v>
      </c>
      <c r="P3574">
        <v>1.52</v>
      </c>
      <c r="W3574">
        <v>1995</v>
      </c>
      <c r="X3574">
        <f t="shared" si="109"/>
        <v>0</v>
      </c>
    </row>
    <row r="3575" spans="1:24" ht="12.75" hidden="1" customHeight="1" x14ac:dyDescent="0.45">
      <c r="A3575">
        <v>21</v>
      </c>
      <c r="B3575" t="s">
        <v>124</v>
      </c>
      <c r="C3575" t="s">
        <v>10</v>
      </c>
      <c r="D3575" s="2" t="str">
        <f t="shared" si="108"/>
        <v>Purdue1995</v>
      </c>
      <c r="F3575">
        <v>4</v>
      </c>
      <c r="G3575">
        <v>6</v>
      </c>
      <c r="H3575">
        <v>1</v>
      </c>
      <c r="I3575">
        <v>6.53</v>
      </c>
      <c r="J3575">
        <v>3.06</v>
      </c>
      <c r="K3575">
        <v>9.58</v>
      </c>
      <c r="L3575" s="2">
        <f>_xlfn.RANK.EQ(I3575, INDEX(CFB!$I$2:$I$1048576, MATCH(W3575, CFB!$W$2:$W$1048576, 0)):INDEX(CFB!$I$2:$I$1048576, MATCH(W3575, CFB!$W$2:$W$1048576, 0) + COUNTIF(CFB!$W$2:$W$1048576, W3575) - 1), 0)</f>
        <v>19</v>
      </c>
      <c r="M3575" s="2">
        <f>_xlfn.RANK.EQ(J3575, INDEX(CFB!$J$2:$J$1048576, MATCH(W3575, CFB!$W$2:$W$1048576, 0)):INDEX(CFB!$J$2:$J$1048576, MATCH(W3575, CFB!$W$2:$W$1048576, 0) + COUNTIF(CFB!$W$2:$W$1048576, W3575) - 1))</f>
        <v>44</v>
      </c>
      <c r="N3575" s="2">
        <f>RANK(K3575, INDEX(CFB!$K$2:$K$1048576, MATCH(W3575, CFB!$W$2:$W$1048576, 0)):INDEX(CFB!$K$2:$K$1048576, MATCH(W3575, CFB!$W$2:$W$1048576, 0) + COUNTIF(CFB!$W$2:$W$1048576, W3575) - 1))</f>
        <v>21</v>
      </c>
      <c r="O3575">
        <v>42.83</v>
      </c>
      <c r="P3575">
        <v>9.11</v>
      </c>
      <c r="W3575">
        <v>1995</v>
      </c>
      <c r="X3575">
        <f t="shared" si="109"/>
        <v>0</v>
      </c>
    </row>
    <row r="3576" spans="1:24" ht="12.75" hidden="1" customHeight="1" x14ac:dyDescent="0.45">
      <c r="A3576">
        <v>22</v>
      </c>
      <c r="B3576" t="s">
        <v>93</v>
      </c>
      <c r="C3576" t="s">
        <v>23</v>
      </c>
      <c r="D3576" s="2" t="str">
        <f t="shared" si="108"/>
        <v>Virginia1995</v>
      </c>
      <c r="E3576">
        <v>16</v>
      </c>
      <c r="F3576">
        <v>9</v>
      </c>
      <c r="G3576">
        <v>4</v>
      </c>
      <c r="H3576">
        <v>0</v>
      </c>
      <c r="I3576">
        <v>6.74</v>
      </c>
      <c r="J3576">
        <v>2.72</v>
      </c>
      <c r="K3576">
        <v>9.4600000000000009</v>
      </c>
      <c r="L3576" s="2">
        <f>_xlfn.RANK.EQ(I3576, INDEX(CFB!$I$2:$I$1048576, MATCH(W3576, CFB!$W$2:$W$1048576, 0)):INDEX(CFB!$I$2:$I$1048576, MATCH(W3576, CFB!$W$2:$W$1048576, 0) + COUNTIF(CFB!$W$2:$W$1048576, W3576) - 1), 0)</f>
        <v>16</v>
      </c>
      <c r="M3576" s="2">
        <f>_xlfn.RANK.EQ(J3576, INDEX(CFB!$J$2:$J$1048576, MATCH(W3576, CFB!$W$2:$W$1048576, 0)):INDEX(CFB!$J$2:$J$1048576, MATCH(W3576, CFB!$W$2:$W$1048576, 0) + COUNTIF(CFB!$W$2:$W$1048576, W3576) - 1))</f>
        <v>46</v>
      </c>
      <c r="N3576" s="2">
        <f>RANK(K3576, INDEX(CFB!$K$2:$K$1048576, MATCH(W3576, CFB!$W$2:$W$1048576, 0)):INDEX(CFB!$K$2:$K$1048576, MATCH(W3576, CFB!$W$2:$W$1048576, 0) + COUNTIF(CFB!$W$2:$W$1048576, W3576) - 1))</f>
        <v>22</v>
      </c>
      <c r="O3576">
        <v>42.09</v>
      </c>
      <c r="P3576">
        <v>8.43</v>
      </c>
      <c r="W3576">
        <v>1995</v>
      </c>
      <c r="X3576">
        <f t="shared" si="109"/>
        <v>0</v>
      </c>
    </row>
    <row r="3577" spans="1:24" ht="12.75" hidden="1" customHeight="1" x14ac:dyDescent="0.45">
      <c r="A3577">
        <v>23</v>
      </c>
      <c r="B3577" t="s">
        <v>71</v>
      </c>
      <c r="C3577" t="s">
        <v>189</v>
      </c>
      <c r="D3577" s="2" t="str">
        <f t="shared" si="108"/>
        <v>Texas Tech1995</v>
      </c>
      <c r="E3577">
        <v>23</v>
      </c>
      <c r="F3577">
        <v>9</v>
      </c>
      <c r="G3577">
        <v>3</v>
      </c>
      <c r="H3577">
        <v>0</v>
      </c>
      <c r="I3577">
        <v>6.94</v>
      </c>
      <c r="J3577">
        <v>2.35</v>
      </c>
      <c r="K3577">
        <v>9.2899999999999991</v>
      </c>
      <c r="L3577" s="2">
        <f>_xlfn.RANK.EQ(I3577, INDEX(CFB!$I$2:$I$1048576, MATCH(W3577, CFB!$W$2:$W$1048576, 0)):INDEX(CFB!$I$2:$I$1048576, MATCH(W3577, CFB!$W$2:$W$1048576, 0) + COUNTIF(CFB!$W$2:$W$1048576, W3577) - 1), 0)</f>
        <v>14</v>
      </c>
      <c r="M3577" s="2">
        <f>_xlfn.RANK.EQ(J3577, INDEX(CFB!$J$2:$J$1048576, MATCH(W3577, CFB!$W$2:$W$1048576, 0)):INDEX(CFB!$J$2:$J$1048576, MATCH(W3577, CFB!$W$2:$W$1048576, 0) + COUNTIF(CFB!$W$2:$W$1048576, W3577) - 1))</f>
        <v>48</v>
      </c>
      <c r="N3577" s="2">
        <f>RANK(K3577, INDEX(CFB!$K$2:$K$1048576, MATCH(W3577, CFB!$W$2:$W$1048576, 0)):INDEX(CFB!$K$2:$K$1048576, MATCH(W3577, CFB!$W$2:$W$1048576, 0) + COUNTIF(CFB!$W$2:$W$1048576, W3577) - 1))</f>
        <v>23</v>
      </c>
      <c r="O3577">
        <v>43.53</v>
      </c>
      <c r="P3577">
        <v>11.94</v>
      </c>
      <c r="W3577">
        <v>1995</v>
      </c>
      <c r="X3577">
        <f t="shared" si="109"/>
        <v>0</v>
      </c>
    </row>
    <row r="3578" spans="1:24" ht="12.75" hidden="1" customHeight="1" x14ac:dyDescent="0.45">
      <c r="A3578">
        <v>24</v>
      </c>
      <c r="B3578" t="s">
        <v>66</v>
      </c>
      <c r="C3578" t="s">
        <v>180</v>
      </c>
      <c r="D3578" s="2" t="str">
        <f t="shared" si="108"/>
        <v>Washington1995</v>
      </c>
      <c r="F3578">
        <v>7</v>
      </c>
      <c r="G3578">
        <v>4</v>
      </c>
      <c r="H3578">
        <v>1</v>
      </c>
      <c r="I3578">
        <v>5.76</v>
      </c>
      <c r="J3578">
        <v>3.35</v>
      </c>
      <c r="K3578">
        <v>9.1</v>
      </c>
      <c r="L3578" s="2">
        <f>_xlfn.RANK.EQ(I3578, INDEX(CFB!$I$2:$I$1048576, MATCH(W3578, CFB!$W$2:$W$1048576, 0)):INDEX(CFB!$I$2:$I$1048576, MATCH(W3578, CFB!$W$2:$W$1048576, 0) + COUNTIF(CFB!$W$2:$W$1048576, W3578) - 1), 0)</f>
        <v>26</v>
      </c>
      <c r="M3578" s="2">
        <f>_xlfn.RANK.EQ(J3578, INDEX(CFB!$J$2:$J$1048576, MATCH(W3578, CFB!$W$2:$W$1048576, 0)):INDEX(CFB!$J$2:$J$1048576, MATCH(W3578, CFB!$W$2:$W$1048576, 0) + COUNTIF(CFB!$W$2:$W$1048576, W3578) - 1))</f>
        <v>42</v>
      </c>
      <c r="N3578" s="2">
        <f>RANK(K3578, INDEX(CFB!$K$2:$K$1048576, MATCH(W3578, CFB!$W$2:$W$1048576, 0)):INDEX(CFB!$K$2:$K$1048576, MATCH(W3578, CFB!$W$2:$W$1048576, 0) + COUNTIF(CFB!$W$2:$W$1048576, W3578) - 1))</f>
        <v>24</v>
      </c>
      <c r="O3578">
        <v>40.98</v>
      </c>
      <c r="P3578">
        <v>8.9600000000000009</v>
      </c>
      <c r="W3578">
        <v>1995</v>
      </c>
      <c r="X3578">
        <f t="shared" si="109"/>
        <v>0</v>
      </c>
    </row>
    <row r="3579" spans="1:24" ht="12.75" hidden="1" customHeight="1" x14ac:dyDescent="0.45">
      <c r="A3579">
        <v>25</v>
      </c>
      <c r="B3579" t="s">
        <v>43</v>
      </c>
      <c r="C3579" t="s">
        <v>10</v>
      </c>
      <c r="D3579" s="2" t="str">
        <f t="shared" si="108"/>
        <v>Illinois1995</v>
      </c>
      <c r="F3579">
        <v>5</v>
      </c>
      <c r="G3579">
        <v>5</v>
      </c>
      <c r="H3579">
        <v>1</v>
      </c>
      <c r="I3579">
        <v>-1.52</v>
      </c>
      <c r="J3579">
        <v>10.37</v>
      </c>
      <c r="K3579">
        <v>8.85</v>
      </c>
      <c r="L3579" s="2">
        <f>_xlfn.RANK.EQ(I3579, INDEX(CFB!$I$2:$I$1048576, MATCH(W3579, CFB!$W$2:$W$1048576, 0)):INDEX(CFB!$I$2:$I$1048576, MATCH(W3579, CFB!$W$2:$W$1048576, 0) + COUNTIF(CFB!$W$2:$W$1048576, W3579) - 1), 0)</f>
        <v>62</v>
      </c>
      <c r="M3579" s="2">
        <f>_xlfn.RANK.EQ(J3579, INDEX(CFB!$J$2:$J$1048576, MATCH(W3579, CFB!$W$2:$W$1048576, 0)):INDEX(CFB!$J$2:$J$1048576, MATCH(W3579, CFB!$W$2:$W$1048576, 0) + COUNTIF(CFB!$W$2:$W$1048576, W3579) - 1))</f>
        <v>5</v>
      </c>
      <c r="N3579" s="2">
        <f>RANK(K3579, INDEX(CFB!$K$2:$K$1048576, MATCH(W3579, CFB!$W$2:$W$1048576, 0)):INDEX(CFB!$K$2:$K$1048576, MATCH(W3579, CFB!$W$2:$W$1048576, 0) + COUNTIF(CFB!$W$2:$W$1048576, W3579) - 1))</f>
        <v>25</v>
      </c>
      <c r="O3579">
        <v>34.270000000000003</v>
      </c>
      <c r="P3579">
        <v>3.17</v>
      </c>
      <c r="W3579">
        <v>1995</v>
      </c>
      <c r="X3579">
        <f t="shared" si="109"/>
        <v>0</v>
      </c>
    </row>
    <row r="3580" spans="1:24" ht="12.75" hidden="1" customHeight="1" x14ac:dyDescent="0.45">
      <c r="A3580">
        <v>26</v>
      </c>
      <c r="B3580" t="s">
        <v>72</v>
      </c>
      <c r="C3580" t="s">
        <v>10</v>
      </c>
      <c r="D3580" s="2" t="str">
        <f t="shared" si="108"/>
        <v>Wisconsin1995</v>
      </c>
      <c r="F3580">
        <v>4</v>
      </c>
      <c r="G3580">
        <v>5</v>
      </c>
      <c r="H3580">
        <v>2</v>
      </c>
      <c r="I3580">
        <v>-0.76</v>
      </c>
      <c r="J3580">
        <v>8.8800000000000008</v>
      </c>
      <c r="K3580">
        <v>8.1199999999999992</v>
      </c>
      <c r="L3580" s="2">
        <f>_xlfn.RANK.EQ(I3580, INDEX(CFB!$I$2:$I$1048576, MATCH(W3580, CFB!$W$2:$W$1048576, 0)):INDEX(CFB!$I$2:$I$1048576, MATCH(W3580, CFB!$W$2:$W$1048576, 0) + COUNTIF(CFB!$W$2:$W$1048576, W3580) - 1), 0)</f>
        <v>58</v>
      </c>
      <c r="M3580" s="2">
        <f>_xlfn.RANK.EQ(J3580, INDEX(CFB!$J$2:$J$1048576, MATCH(W3580, CFB!$W$2:$W$1048576, 0)):INDEX(CFB!$J$2:$J$1048576, MATCH(W3580, CFB!$W$2:$W$1048576, 0) + COUNTIF(CFB!$W$2:$W$1048576, W3580) - 1))</f>
        <v>10</v>
      </c>
      <c r="N3580" s="2">
        <f>RANK(K3580, INDEX(CFB!$K$2:$K$1048576, MATCH(W3580, CFB!$W$2:$W$1048576, 0)):INDEX(CFB!$K$2:$K$1048576, MATCH(W3580, CFB!$W$2:$W$1048576, 0) + COUNTIF(CFB!$W$2:$W$1048576, W3580) - 1))</f>
        <v>26</v>
      </c>
      <c r="O3580">
        <v>37.11</v>
      </c>
      <c r="P3580">
        <v>5.89</v>
      </c>
      <c r="W3580">
        <v>1995</v>
      </c>
      <c r="X3580">
        <f t="shared" si="109"/>
        <v>0</v>
      </c>
    </row>
    <row r="3581" spans="1:24" ht="12.75" hidden="1" customHeight="1" x14ac:dyDescent="0.45">
      <c r="A3581">
        <v>27</v>
      </c>
      <c r="B3581" t="s">
        <v>22</v>
      </c>
      <c r="C3581" t="s">
        <v>179</v>
      </c>
      <c r="D3581" s="2" t="str">
        <f t="shared" si="108"/>
        <v>Miami (FL)1995</v>
      </c>
      <c r="E3581">
        <v>20</v>
      </c>
      <c r="F3581">
        <v>8</v>
      </c>
      <c r="G3581">
        <v>3</v>
      </c>
      <c r="H3581">
        <v>0</v>
      </c>
      <c r="I3581">
        <v>1.54</v>
      </c>
      <c r="J3581">
        <v>6.41</v>
      </c>
      <c r="K3581">
        <v>7.95</v>
      </c>
      <c r="L3581" s="2">
        <f>_xlfn.RANK.EQ(I3581, INDEX(CFB!$I$2:$I$1048576, MATCH(W3581, CFB!$W$2:$W$1048576, 0)):INDEX(CFB!$I$2:$I$1048576, MATCH(W3581, CFB!$W$2:$W$1048576, 0) + COUNTIF(CFB!$W$2:$W$1048576, W3581) - 1), 0)</f>
        <v>42</v>
      </c>
      <c r="M3581" s="2">
        <f>_xlfn.RANK.EQ(J3581, INDEX(CFB!$J$2:$J$1048576, MATCH(W3581, CFB!$W$2:$W$1048576, 0)):INDEX(CFB!$J$2:$J$1048576, MATCH(W3581, CFB!$W$2:$W$1048576, 0) + COUNTIF(CFB!$W$2:$W$1048576, W3581) - 1))</f>
        <v>18</v>
      </c>
      <c r="N3581" s="2">
        <f>RANK(K3581, INDEX(CFB!$K$2:$K$1048576, MATCH(W3581, CFB!$W$2:$W$1048576, 0)):INDEX(CFB!$K$2:$K$1048576, MATCH(W3581, CFB!$W$2:$W$1048576, 0) + COUNTIF(CFB!$W$2:$W$1048576, W3581) - 1))</f>
        <v>27</v>
      </c>
      <c r="O3581">
        <v>38.75</v>
      </c>
      <c r="P3581">
        <v>5.63</v>
      </c>
      <c r="W3581">
        <v>1995</v>
      </c>
      <c r="X3581">
        <f t="shared" si="109"/>
        <v>0</v>
      </c>
    </row>
    <row r="3582" spans="1:24" ht="12.75" hidden="1" customHeight="1" x14ac:dyDescent="0.45">
      <c r="A3582">
        <v>28</v>
      </c>
      <c r="B3582" t="s">
        <v>95</v>
      </c>
      <c r="C3582" t="s">
        <v>10</v>
      </c>
      <c r="D3582" s="2" t="str">
        <f t="shared" si="108"/>
        <v>Michigan State1995</v>
      </c>
      <c r="F3582">
        <v>6</v>
      </c>
      <c r="G3582">
        <v>5</v>
      </c>
      <c r="H3582">
        <v>1</v>
      </c>
      <c r="I3582">
        <v>7.12</v>
      </c>
      <c r="J3582">
        <v>0.56999999999999995</v>
      </c>
      <c r="K3582">
        <v>7.68</v>
      </c>
      <c r="L3582" s="2">
        <f>_xlfn.RANK.EQ(I3582, INDEX(CFB!$I$2:$I$1048576, MATCH(W3582, CFB!$W$2:$W$1048576, 0)):INDEX(CFB!$I$2:$I$1048576, MATCH(W3582, CFB!$W$2:$W$1048576, 0) + COUNTIF(CFB!$W$2:$W$1048576, W3582) - 1), 0)</f>
        <v>13</v>
      </c>
      <c r="M3582" s="2">
        <f>_xlfn.RANK.EQ(J3582, INDEX(CFB!$J$2:$J$1048576, MATCH(W3582, CFB!$W$2:$W$1048576, 0)):INDEX(CFB!$J$2:$J$1048576, MATCH(W3582, CFB!$W$2:$W$1048576, 0) + COUNTIF(CFB!$W$2:$W$1048576, W3582) - 1))</f>
        <v>60</v>
      </c>
      <c r="N3582" s="2">
        <f>RANK(K3582, INDEX(CFB!$K$2:$K$1048576, MATCH(W3582, CFB!$W$2:$W$1048576, 0)):INDEX(CFB!$K$2:$K$1048576, MATCH(W3582, CFB!$W$2:$W$1048576, 0) + COUNTIF(CFB!$W$2:$W$1048576, W3582) - 1))</f>
        <v>28</v>
      </c>
      <c r="O3582">
        <v>41.49</v>
      </c>
      <c r="P3582">
        <v>12.37</v>
      </c>
      <c r="W3582">
        <v>1995</v>
      </c>
      <c r="X3582">
        <f t="shared" si="109"/>
        <v>0</v>
      </c>
    </row>
    <row r="3583" spans="1:24" ht="12.75" hidden="1" customHeight="1" x14ac:dyDescent="0.45">
      <c r="A3583">
        <v>29</v>
      </c>
      <c r="B3583" t="s">
        <v>18</v>
      </c>
      <c r="C3583" t="s">
        <v>157</v>
      </c>
      <c r="D3583" s="2" t="str">
        <f t="shared" si="108"/>
        <v>Alabama1995</v>
      </c>
      <c r="E3583">
        <v>21</v>
      </c>
      <c r="F3583">
        <v>8</v>
      </c>
      <c r="G3583">
        <v>3</v>
      </c>
      <c r="H3583">
        <v>0</v>
      </c>
      <c r="I3583">
        <v>0.55000000000000004</v>
      </c>
      <c r="J3583">
        <v>6.66</v>
      </c>
      <c r="K3583">
        <v>7.21</v>
      </c>
      <c r="L3583" s="2">
        <f>_xlfn.RANK.EQ(I3583, INDEX(CFB!$I$2:$I$1048576, MATCH(W3583, CFB!$W$2:$W$1048576, 0)):INDEX(CFB!$I$2:$I$1048576, MATCH(W3583, CFB!$W$2:$W$1048576, 0) + COUNTIF(CFB!$W$2:$W$1048576, W3583) - 1), 0)</f>
        <v>50</v>
      </c>
      <c r="M3583" s="2">
        <f>_xlfn.RANK.EQ(J3583, INDEX(CFB!$J$2:$J$1048576, MATCH(W3583, CFB!$W$2:$W$1048576, 0)):INDEX(CFB!$J$2:$J$1048576, MATCH(W3583, CFB!$W$2:$W$1048576, 0) + COUNTIF(CFB!$W$2:$W$1048576, W3583) - 1))</f>
        <v>17</v>
      </c>
      <c r="N3583" s="2">
        <f>RANK(K3583, INDEX(CFB!$K$2:$K$1048576, MATCH(W3583, CFB!$W$2:$W$1048576, 0)):INDEX(CFB!$K$2:$K$1048576, MATCH(W3583, CFB!$W$2:$W$1048576, 0) + COUNTIF(CFB!$W$2:$W$1048576, W3583) - 1))</f>
        <v>29</v>
      </c>
      <c r="O3583">
        <v>35.83</v>
      </c>
      <c r="P3583">
        <v>5.34</v>
      </c>
      <c r="W3583">
        <v>1995</v>
      </c>
      <c r="X3583">
        <f t="shared" si="109"/>
        <v>0</v>
      </c>
    </row>
    <row r="3584" spans="1:24" ht="12.75" hidden="1" customHeight="1" x14ac:dyDescent="0.45">
      <c r="A3584">
        <v>30</v>
      </c>
      <c r="B3584" t="s">
        <v>13</v>
      </c>
      <c r="C3584" t="s">
        <v>180</v>
      </c>
      <c r="D3584" s="2" t="str">
        <f t="shared" si="108"/>
        <v>Oregon1995</v>
      </c>
      <c r="E3584">
        <v>18</v>
      </c>
      <c r="F3584">
        <v>9</v>
      </c>
      <c r="G3584">
        <v>3</v>
      </c>
      <c r="H3584">
        <v>0</v>
      </c>
      <c r="I3584">
        <v>4.43</v>
      </c>
      <c r="J3584">
        <v>2.65</v>
      </c>
      <c r="K3584">
        <v>7.09</v>
      </c>
      <c r="L3584" s="2">
        <f>_xlfn.RANK.EQ(I3584, INDEX(CFB!$I$2:$I$1048576, MATCH(W3584, CFB!$W$2:$W$1048576, 0)):INDEX(CFB!$I$2:$I$1048576, MATCH(W3584, CFB!$W$2:$W$1048576, 0) + COUNTIF(CFB!$W$2:$W$1048576, W3584) - 1), 0)</f>
        <v>32</v>
      </c>
      <c r="M3584" s="2">
        <f>_xlfn.RANK.EQ(J3584, INDEX(CFB!$J$2:$J$1048576, MATCH(W3584, CFB!$W$2:$W$1048576, 0)):INDEX(CFB!$J$2:$J$1048576, MATCH(W3584, CFB!$W$2:$W$1048576, 0) + COUNTIF(CFB!$W$2:$W$1048576, W3584) - 1))</f>
        <v>47</v>
      </c>
      <c r="N3584" s="2">
        <f>RANK(K3584, INDEX(CFB!$K$2:$K$1048576, MATCH(W3584, CFB!$W$2:$W$1048576, 0)):INDEX(CFB!$K$2:$K$1048576, MATCH(W3584, CFB!$W$2:$W$1048576, 0) + COUNTIF(CFB!$W$2:$W$1048576, W3584) - 1))</f>
        <v>30</v>
      </c>
      <c r="O3584">
        <v>39.67</v>
      </c>
      <c r="P3584">
        <v>12.01</v>
      </c>
      <c r="W3584">
        <v>1995</v>
      </c>
      <c r="X3584">
        <f t="shared" si="109"/>
        <v>0</v>
      </c>
    </row>
    <row r="3585" spans="1:24" hidden="1" x14ac:dyDescent="0.45">
      <c r="A3585">
        <v>31</v>
      </c>
      <c r="B3585" t="s">
        <v>81</v>
      </c>
      <c r="C3585" t="s">
        <v>12</v>
      </c>
      <c r="D3585" s="2" t="str">
        <f t="shared" si="108"/>
        <v>Cincinnati1995</v>
      </c>
      <c r="F3585">
        <v>6</v>
      </c>
      <c r="G3585">
        <v>5</v>
      </c>
      <c r="H3585">
        <v>0</v>
      </c>
      <c r="I3585">
        <v>1.07</v>
      </c>
      <c r="J3585">
        <v>5.85</v>
      </c>
      <c r="K3585">
        <v>6.92</v>
      </c>
      <c r="L3585" s="2">
        <f>_xlfn.RANK.EQ(I3585, INDEX(CFB!$I$2:$I$1048576, MATCH(W3585, CFB!$W$2:$W$1048576, 0)):INDEX(CFB!$I$2:$I$1048576, MATCH(W3585, CFB!$W$2:$W$1048576, 0) + COUNTIF(CFB!$W$2:$W$1048576, W3585) - 1), 0)</f>
        <v>46</v>
      </c>
      <c r="M3585" s="2">
        <f>_xlfn.RANK.EQ(J3585, INDEX(CFB!$J$2:$J$1048576, MATCH(W3585, CFB!$W$2:$W$1048576, 0)):INDEX(CFB!$J$2:$J$1048576, MATCH(W3585, CFB!$W$2:$W$1048576, 0) + COUNTIF(CFB!$W$2:$W$1048576, W3585) - 1))</f>
        <v>21</v>
      </c>
      <c r="N3585" s="2">
        <f>RANK(K3585, INDEX(CFB!$K$2:$K$1048576, MATCH(W3585, CFB!$W$2:$W$1048576, 0)):INDEX(CFB!$K$2:$K$1048576, MATCH(W3585, CFB!$W$2:$W$1048576, 0) + COUNTIF(CFB!$W$2:$W$1048576, W3585) - 1))</f>
        <v>31</v>
      </c>
      <c r="O3585">
        <v>35.880000000000003</v>
      </c>
      <c r="P3585">
        <v>6.82</v>
      </c>
      <c r="W3585">
        <v>1995</v>
      </c>
      <c r="X3585">
        <f t="shared" si="109"/>
        <v>0</v>
      </c>
    </row>
    <row r="3586" spans="1:24" ht="12.75" hidden="1" customHeight="1" x14ac:dyDescent="0.45">
      <c r="A3586">
        <v>32</v>
      </c>
      <c r="B3586" t="s">
        <v>73</v>
      </c>
      <c r="C3586" t="s">
        <v>180</v>
      </c>
      <c r="D3586" s="2" t="str">
        <f t="shared" si="108"/>
        <v>UCLA1995</v>
      </c>
      <c r="F3586">
        <v>7</v>
      </c>
      <c r="G3586">
        <v>5</v>
      </c>
      <c r="H3586">
        <v>0</v>
      </c>
      <c r="I3586">
        <v>5.69</v>
      </c>
      <c r="J3586">
        <v>1.2</v>
      </c>
      <c r="K3586">
        <v>6.9</v>
      </c>
      <c r="L3586" s="2">
        <f>_xlfn.RANK.EQ(I3586, INDEX(CFB!$I$2:$I$1048576, MATCH(W3586, CFB!$W$2:$W$1048576, 0)):INDEX(CFB!$I$2:$I$1048576, MATCH(W3586, CFB!$W$2:$W$1048576, 0) + COUNTIF(CFB!$W$2:$W$1048576, W3586) - 1), 0)</f>
        <v>27</v>
      </c>
      <c r="M3586" s="2">
        <f>_xlfn.RANK.EQ(J3586, INDEX(CFB!$J$2:$J$1048576, MATCH(W3586, CFB!$W$2:$W$1048576, 0)):INDEX(CFB!$J$2:$J$1048576, MATCH(W3586, CFB!$W$2:$W$1048576, 0) + COUNTIF(CFB!$W$2:$W$1048576, W3586) - 1))</f>
        <v>55</v>
      </c>
      <c r="N3586" s="2">
        <f>RANK(K3586, INDEX(CFB!$K$2:$K$1048576, MATCH(W3586, CFB!$W$2:$W$1048576, 0)):INDEX(CFB!$K$2:$K$1048576, MATCH(W3586, CFB!$W$2:$W$1048576, 0) + COUNTIF(CFB!$W$2:$W$1048576, W3586) - 1))</f>
        <v>32</v>
      </c>
      <c r="O3586">
        <v>40.950000000000003</v>
      </c>
      <c r="P3586">
        <v>12.3</v>
      </c>
      <c r="W3586">
        <v>1995</v>
      </c>
      <c r="X3586">
        <f t="shared" si="109"/>
        <v>0</v>
      </c>
    </row>
    <row r="3587" spans="1:24" ht="12.75" hidden="1" customHeight="1" x14ac:dyDescent="0.45">
      <c r="A3587">
        <v>33</v>
      </c>
      <c r="B3587" t="s">
        <v>108</v>
      </c>
      <c r="C3587" t="s">
        <v>12</v>
      </c>
      <c r="D3587" s="2" t="str">
        <f t="shared" ref="D3587:D3650" si="110">_xlfn.CONCAT(B3587, W3587)</f>
        <v>East Carolina1995</v>
      </c>
      <c r="F3587">
        <v>9</v>
      </c>
      <c r="G3587">
        <v>3</v>
      </c>
      <c r="H3587">
        <v>0</v>
      </c>
      <c r="I3587">
        <v>1.9</v>
      </c>
      <c r="J3587">
        <v>4.92</v>
      </c>
      <c r="K3587">
        <v>6.82</v>
      </c>
      <c r="L3587" s="2">
        <f>_xlfn.RANK.EQ(I3587, INDEX(CFB!$I$2:$I$1048576, MATCH(W3587, CFB!$W$2:$W$1048576, 0)):INDEX(CFB!$I$2:$I$1048576, MATCH(W3587, CFB!$W$2:$W$1048576, 0) + COUNTIF(CFB!$W$2:$W$1048576, W3587) - 1), 0)</f>
        <v>39</v>
      </c>
      <c r="M3587" s="2">
        <f>_xlfn.RANK.EQ(J3587, INDEX(CFB!$J$2:$J$1048576, MATCH(W3587, CFB!$W$2:$W$1048576, 0)):INDEX(CFB!$J$2:$J$1048576, MATCH(W3587, CFB!$W$2:$W$1048576, 0) + COUNTIF(CFB!$W$2:$W$1048576, W3587) - 1))</f>
        <v>32</v>
      </c>
      <c r="N3587" s="2">
        <f>RANK(K3587, INDEX(CFB!$K$2:$K$1048576, MATCH(W3587, CFB!$W$2:$W$1048576, 0)):INDEX(CFB!$K$2:$K$1048576, MATCH(W3587, CFB!$W$2:$W$1048576, 0) + COUNTIF(CFB!$W$2:$W$1048576, W3587) - 1))</f>
        <v>33</v>
      </c>
      <c r="O3587">
        <v>36.020000000000003</v>
      </c>
      <c r="P3587">
        <v>7.93</v>
      </c>
      <c r="W3587">
        <v>1995</v>
      </c>
      <c r="X3587">
        <f t="shared" ref="X3587:X3650" si="111">IF(E3587=1, 1,0)</f>
        <v>0</v>
      </c>
    </row>
    <row r="3588" spans="1:24" ht="12.75" hidden="1" customHeight="1" x14ac:dyDescent="0.45">
      <c r="A3588">
        <v>34</v>
      </c>
      <c r="B3588" t="s">
        <v>26</v>
      </c>
      <c r="C3588" t="s">
        <v>23</v>
      </c>
      <c r="D3588" s="2" t="str">
        <f t="shared" si="110"/>
        <v>Clemson1995</v>
      </c>
      <c r="F3588">
        <v>8</v>
      </c>
      <c r="G3588">
        <v>4</v>
      </c>
      <c r="H3588">
        <v>0</v>
      </c>
      <c r="I3588">
        <v>-1.65</v>
      </c>
      <c r="J3588">
        <v>7.74</v>
      </c>
      <c r="K3588">
        <v>6.09</v>
      </c>
      <c r="L3588" s="2">
        <f>_xlfn.RANK.EQ(I3588, INDEX(CFB!$I$2:$I$1048576, MATCH(W3588, CFB!$W$2:$W$1048576, 0)):INDEX(CFB!$I$2:$I$1048576, MATCH(W3588, CFB!$W$2:$W$1048576, 0) + COUNTIF(CFB!$W$2:$W$1048576, W3588) - 1), 0)</f>
        <v>65</v>
      </c>
      <c r="M3588" s="2">
        <f>_xlfn.RANK.EQ(J3588, INDEX(CFB!$J$2:$J$1048576, MATCH(W3588, CFB!$W$2:$W$1048576, 0)):INDEX(CFB!$J$2:$J$1048576, MATCH(W3588, CFB!$W$2:$W$1048576, 0) + COUNTIF(CFB!$W$2:$W$1048576, W3588) - 1))</f>
        <v>12</v>
      </c>
      <c r="N3588" s="2">
        <f>RANK(K3588, INDEX(CFB!$K$2:$K$1048576, MATCH(W3588, CFB!$W$2:$W$1048576, 0)):INDEX(CFB!$K$2:$K$1048576, MATCH(W3588, CFB!$W$2:$W$1048576, 0) + COUNTIF(CFB!$W$2:$W$1048576, W3588) - 1))</f>
        <v>34</v>
      </c>
      <c r="O3588">
        <v>35.72</v>
      </c>
      <c r="P3588">
        <v>5.0199999999999996</v>
      </c>
      <c r="W3588">
        <v>1995</v>
      </c>
      <c r="X3588">
        <f t="shared" si="111"/>
        <v>0</v>
      </c>
    </row>
    <row r="3589" spans="1:24" ht="12.75" hidden="1" customHeight="1" x14ac:dyDescent="0.45">
      <c r="A3589">
        <v>35</v>
      </c>
      <c r="B3589" t="s">
        <v>94</v>
      </c>
      <c r="C3589" t="s">
        <v>65</v>
      </c>
      <c r="D3589" s="2" t="str">
        <f t="shared" si="110"/>
        <v>Toledo1995</v>
      </c>
      <c r="E3589">
        <v>24</v>
      </c>
      <c r="F3589">
        <v>11</v>
      </c>
      <c r="G3589">
        <v>0</v>
      </c>
      <c r="H3589">
        <v>1</v>
      </c>
      <c r="I3589">
        <v>6.41</v>
      </c>
      <c r="J3589">
        <v>-0.67</v>
      </c>
      <c r="K3589">
        <v>5.73</v>
      </c>
      <c r="L3589" s="2">
        <f>_xlfn.RANK.EQ(I3589, INDEX(CFB!$I$2:$I$1048576, MATCH(W3589, CFB!$W$2:$W$1048576, 0)):INDEX(CFB!$I$2:$I$1048576, MATCH(W3589, CFB!$W$2:$W$1048576, 0) + COUNTIF(CFB!$W$2:$W$1048576, W3589) - 1), 0)</f>
        <v>20</v>
      </c>
      <c r="M3589" s="2">
        <f>_xlfn.RANK.EQ(J3589, INDEX(CFB!$J$2:$J$1048576, MATCH(W3589, CFB!$W$2:$W$1048576, 0)):INDEX(CFB!$J$2:$J$1048576, MATCH(W3589, CFB!$W$2:$W$1048576, 0) + COUNTIF(CFB!$W$2:$W$1048576, W3589) - 1))</f>
        <v>64</v>
      </c>
      <c r="N3589" s="2">
        <f>RANK(K3589, INDEX(CFB!$K$2:$K$1048576, MATCH(W3589, CFB!$W$2:$W$1048576, 0)):INDEX(CFB!$K$2:$K$1048576, MATCH(W3589, CFB!$W$2:$W$1048576, 0) + COUNTIF(CFB!$W$2:$W$1048576, W3589) - 1))</f>
        <v>35</v>
      </c>
      <c r="O3589">
        <v>39.130000000000003</v>
      </c>
      <c r="P3589">
        <v>16.690000000000001</v>
      </c>
      <c r="W3589">
        <v>1995</v>
      </c>
      <c r="X3589">
        <f t="shared" si="111"/>
        <v>0</v>
      </c>
    </row>
    <row r="3590" spans="1:24" ht="12.75" hidden="1" customHeight="1" x14ac:dyDescent="0.45">
      <c r="A3590">
        <v>36</v>
      </c>
      <c r="B3590" t="s">
        <v>86</v>
      </c>
      <c r="C3590" t="s">
        <v>65</v>
      </c>
      <c r="D3590" s="2" t="str">
        <f t="shared" si="110"/>
        <v>Miami (OH)1995</v>
      </c>
      <c r="F3590">
        <v>8</v>
      </c>
      <c r="G3590">
        <v>2</v>
      </c>
      <c r="H3590">
        <v>1</v>
      </c>
      <c r="I3590">
        <v>0.21</v>
      </c>
      <c r="J3590">
        <v>5.49</v>
      </c>
      <c r="K3590">
        <v>5.69</v>
      </c>
      <c r="L3590" s="2">
        <f>_xlfn.RANK.EQ(I3590, INDEX(CFB!$I$2:$I$1048576, MATCH(W3590, CFB!$W$2:$W$1048576, 0)):INDEX(CFB!$I$2:$I$1048576, MATCH(W3590, CFB!$W$2:$W$1048576, 0) + COUNTIF(CFB!$W$2:$W$1048576, W3590) - 1), 0)</f>
        <v>51</v>
      </c>
      <c r="M3590" s="2">
        <f>_xlfn.RANK.EQ(J3590, INDEX(CFB!$J$2:$J$1048576, MATCH(W3590, CFB!$W$2:$W$1048576, 0)):INDEX(CFB!$J$2:$J$1048576, MATCH(W3590, CFB!$W$2:$W$1048576, 0) + COUNTIF(CFB!$W$2:$W$1048576, W3590) - 1))</f>
        <v>25</v>
      </c>
      <c r="N3590" s="2">
        <f>RANK(K3590, INDEX(CFB!$K$2:$K$1048576, MATCH(W3590, CFB!$W$2:$W$1048576, 0)):INDEX(CFB!$K$2:$K$1048576, MATCH(W3590, CFB!$W$2:$W$1048576, 0) + COUNTIF(CFB!$W$2:$W$1048576, W3590) - 1))</f>
        <v>36</v>
      </c>
      <c r="O3590">
        <v>37.15</v>
      </c>
      <c r="P3590">
        <v>10.11</v>
      </c>
      <c r="W3590">
        <v>1995</v>
      </c>
      <c r="X3590">
        <f t="shared" si="111"/>
        <v>0</v>
      </c>
    </row>
    <row r="3591" spans="1:24" ht="12.75" hidden="1" customHeight="1" x14ac:dyDescent="0.45">
      <c r="A3591">
        <v>37</v>
      </c>
      <c r="B3591" t="s">
        <v>45</v>
      </c>
      <c r="C3591" t="s">
        <v>189</v>
      </c>
      <c r="D3591" s="2" t="str">
        <f t="shared" si="110"/>
        <v>Baylor1995</v>
      </c>
      <c r="F3591">
        <v>7</v>
      </c>
      <c r="G3591">
        <v>4</v>
      </c>
      <c r="H3591">
        <v>0</v>
      </c>
      <c r="I3591">
        <v>-2.92</v>
      </c>
      <c r="J3591">
        <v>8.61</v>
      </c>
      <c r="K3591">
        <v>5.68</v>
      </c>
      <c r="L3591" s="2">
        <f>_xlfn.RANK.EQ(I3591, INDEX(CFB!$I$2:$I$1048576, MATCH(W3591, CFB!$W$2:$W$1048576, 0)):INDEX(CFB!$I$2:$I$1048576, MATCH(W3591, CFB!$W$2:$W$1048576, 0) + COUNTIF(CFB!$W$2:$W$1048576, W3591) - 1), 0)</f>
        <v>70</v>
      </c>
      <c r="M3591" s="2">
        <f>_xlfn.RANK.EQ(J3591, INDEX(CFB!$J$2:$J$1048576, MATCH(W3591, CFB!$W$2:$W$1048576, 0)):INDEX(CFB!$J$2:$J$1048576, MATCH(W3591, CFB!$W$2:$W$1048576, 0) + COUNTIF(CFB!$W$2:$W$1048576, W3591) - 1))</f>
        <v>11</v>
      </c>
      <c r="N3591" s="2">
        <f>RANK(K3591, INDEX(CFB!$K$2:$K$1048576, MATCH(W3591, CFB!$W$2:$W$1048576, 0)):INDEX(CFB!$K$2:$K$1048576, MATCH(W3591, CFB!$W$2:$W$1048576, 0) + COUNTIF(CFB!$W$2:$W$1048576, W3591) - 1))</f>
        <v>37</v>
      </c>
      <c r="O3591">
        <v>35.090000000000003</v>
      </c>
      <c r="P3591">
        <v>4.99</v>
      </c>
      <c r="W3591">
        <v>1995</v>
      </c>
      <c r="X3591">
        <f t="shared" si="111"/>
        <v>0</v>
      </c>
    </row>
    <row r="3592" spans="1:24" ht="12.75" hidden="1" customHeight="1" x14ac:dyDescent="0.45">
      <c r="A3592">
        <v>38</v>
      </c>
      <c r="B3592" t="s">
        <v>17</v>
      </c>
      <c r="C3592" t="s">
        <v>155</v>
      </c>
      <c r="D3592" s="2" t="str">
        <f t="shared" si="110"/>
        <v>Georgia1995</v>
      </c>
      <c r="F3592">
        <v>6</v>
      </c>
      <c r="G3592">
        <v>6</v>
      </c>
      <c r="H3592">
        <v>0</v>
      </c>
      <c r="I3592">
        <v>0.64</v>
      </c>
      <c r="J3592">
        <v>4.3</v>
      </c>
      <c r="K3592">
        <v>4.9400000000000004</v>
      </c>
      <c r="L3592" s="2">
        <f>_xlfn.RANK.EQ(I3592, INDEX(CFB!$I$2:$I$1048576, MATCH(W3592, CFB!$W$2:$W$1048576, 0)):INDEX(CFB!$I$2:$I$1048576, MATCH(W3592, CFB!$W$2:$W$1048576, 0) + COUNTIF(CFB!$W$2:$W$1048576, W3592) - 1), 0)</f>
        <v>49</v>
      </c>
      <c r="M3592" s="2">
        <f>_xlfn.RANK.EQ(J3592, INDEX(CFB!$J$2:$J$1048576, MATCH(W3592, CFB!$W$2:$W$1048576, 0)):INDEX(CFB!$J$2:$J$1048576, MATCH(W3592, CFB!$W$2:$W$1048576, 0) + COUNTIF(CFB!$W$2:$W$1048576, W3592) - 1))</f>
        <v>35</v>
      </c>
      <c r="N3592" s="2">
        <f>RANK(K3592, INDEX(CFB!$K$2:$K$1048576, MATCH(W3592, CFB!$W$2:$W$1048576, 0)):INDEX(CFB!$K$2:$K$1048576, MATCH(W3592, CFB!$W$2:$W$1048576, 0) + COUNTIF(CFB!$W$2:$W$1048576, W3592) - 1))</f>
        <v>38</v>
      </c>
      <c r="O3592">
        <v>35.659999999999997</v>
      </c>
      <c r="P3592">
        <v>8.49</v>
      </c>
      <c r="W3592">
        <v>1995</v>
      </c>
      <c r="X3592">
        <f t="shared" si="111"/>
        <v>0</v>
      </c>
    </row>
    <row r="3593" spans="1:24" ht="12.75" hidden="1" customHeight="1" x14ac:dyDescent="0.45">
      <c r="A3593">
        <v>39</v>
      </c>
      <c r="B3593" t="s">
        <v>112</v>
      </c>
      <c r="C3593" t="s">
        <v>180</v>
      </c>
      <c r="D3593" s="2" t="str">
        <f t="shared" si="110"/>
        <v>Stanford1995</v>
      </c>
      <c r="F3593">
        <v>7</v>
      </c>
      <c r="G3593">
        <v>4</v>
      </c>
      <c r="H3593">
        <v>1</v>
      </c>
      <c r="I3593">
        <v>6.68</v>
      </c>
      <c r="J3593">
        <v>-1.82</v>
      </c>
      <c r="K3593">
        <v>4.8600000000000003</v>
      </c>
      <c r="L3593" s="2">
        <f>_xlfn.RANK.EQ(I3593, INDEX(CFB!$I$2:$I$1048576, MATCH(W3593, CFB!$W$2:$W$1048576, 0)):INDEX(CFB!$I$2:$I$1048576, MATCH(W3593, CFB!$W$2:$W$1048576, 0) + COUNTIF(CFB!$W$2:$W$1048576, W3593) - 1), 0)</f>
        <v>18</v>
      </c>
      <c r="M3593" s="2">
        <f>_xlfn.RANK.EQ(J3593, INDEX(CFB!$J$2:$J$1048576, MATCH(W3593, CFB!$W$2:$W$1048576, 0)):INDEX(CFB!$J$2:$J$1048576, MATCH(W3593, CFB!$W$2:$W$1048576, 0) + COUNTIF(CFB!$W$2:$W$1048576, W3593) - 1))</f>
        <v>68</v>
      </c>
      <c r="N3593" s="2">
        <f>RANK(K3593, INDEX(CFB!$K$2:$K$1048576, MATCH(W3593, CFB!$W$2:$W$1048576, 0)):INDEX(CFB!$K$2:$K$1048576, MATCH(W3593, CFB!$W$2:$W$1048576, 0) + COUNTIF(CFB!$W$2:$W$1048576, W3593) - 1))</f>
        <v>39</v>
      </c>
      <c r="O3593">
        <v>41.42</v>
      </c>
      <c r="P3593">
        <v>15.25</v>
      </c>
      <c r="W3593">
        <v>1995</v>
      </c>
      <c r="X3593">
        <f t="shared" si="111"/>
        <v>0</v>
      </c>
    </row>
    <row r="3594" spans="1:24" ht="12.75" hidden="1" customHeight="1" x14ac:dyDescent="0.45">
      <c r="A3594">
        <v>40</v>
      </c>
      <c r="B3594" t="s">
        <v>84</v>
      </c>
      <c r="C3594" t="s">
        <v>178</v>
      </c>
      <c r="D3594" s="2" t="str">
        <f t="shared" si="110"/>
        <v>Utah1995</v>
      </c>
      <c r="F3594">
        <v>7</v>
      </c>
      <c r="G3594">
        <v>4</v>
      </c>
      <c r="H3594">
        <v>0</v>
      </c>
      <c r="I3594">
        <v>0.91</v>
      </c>
      <c r="J3594">
        <v>3.38</v>
      </c>
      <c r="K3594">
        <v>4.29</v>
      </c>
      <c r="L3594" s="2">
        <f>_xlfn.RANK.EQ(I3594, INDEX(CFB!$I$2:$I$1048576, MATCH(W3594, CFB!$W$2:$W$1048576, 0)):INDEX(CFB!$I$2:$I$1048576, MATCH(W3594, CFB!$W$2:$W$1048576, 0) + COUNTIF(CFB!$W$2:$W$1048576, W3594) - 1), 0)</f>
        <v>47</v>
      </c>
      <c r="M3594" s="2">
        <f>_xlfn.RANK.EQ(J3594, INDEX(CFB!$J$2:$J$1048576, MATCH(W3594, CFB!$W$2:$W$1048576, 0)):INDEX(CFB!$J$2:$J$1048576, MATCH(W3594, CFB!$W$2:$W$1048576, 0) + COUNTIF(CFB!$W$2:$W$1048576, W3594) - 1))</f>
        <v>41</v>
      </c>
      <c r="N3594" s="2">
        <f>RANK(K3594, INDEX(CFB!$K$2:$K$1048576, MATCH(W3594, CFB!$W$2:$W$1048576, 0)):INDEX(CFB!$K$2:$K$1048576, MATCH(W3594, CFB!$W$2:$W$1048576, 0) + COUNTIF(CFB!$W$2:$W$1048576, W3594) - 1))</f>
        <v>40</v>
      </c>
      <c r="O3594">
        <v>34.76</v>
      </c>
      <c r="P3594">
        <v>10.09</v>
      </c>
      <c r="W3594">
        <v>1995</v>
      </c>
      <c r="X3594">
        <f t="shared" si="111"/>
        <v>0</v>
      </c>
    </row>
    <row r="3595" spans="1:24" ht="12.75" hidden="1" customHeight="1" x14ac:dyDescent="0.45">
      <c r="A3595">
        <v>41</v>
      </c>
      <c r="B3595" t="s">
        <v>131</v>
      </c>
      <c r="C3595" t="s">
        <v>178</v>
      </c>
      <c r="D3595" s="2" t="str">
        <f t="shared" si="110"/>
        <v>Air Force1995</v>
      </c>
      <c r="F3595">
        <v>8</v>
      </c>
      <c r="G3595">
        <v>5</v>
      </c>
      <c r="H3595">
        <v>0</v>
      </c>
      <c r="I3595">
        <v>7.43</v>
      </c>
      <c r="J3595">
        <v>-3.22</v>
      </c>
      <c r="K3595">
        <v>4.21</v>
      </c>
      <c r="L3595" s="2">
        <f>_xlfn.RANK.EQ(I3595, INDEX(CFB!$I$2:$I$1048576, MATCH(W3595, CFB!$W$2:$W$1048576, 0)):INDEX(CFB!$I$2:$I$1048576, MATCH(W3595, CFB!$W$2:$W$1048576, 0) + COUNTIF(CFB!$W$2:$W$1048576, W3595) - 1), 0)</f>
        <v>12</v>
      </c>
      <c r="M3595" s="2">
        <f>_xlfn.RANK.EQ(J3595, INDEX(CFB!$J$2:$J$1048576, MATCH(W3595, CFB!$W$2:$W$1048576, 0)):INDEX(CFB!$J$2:$J$1048576, MATCH(W3595, CFB!$W$2:$W$1048576, 0) + COUNTIF(CFB!$W$2:$W$1048576, W3595) - 1))</f>
        <v>76</v>
      </c>
      <c r="N3595" s="2">
        <f>RANK(K3595, INDEX(CFB!$K$2:$K$1048576, MATCH(W3595, CFB!$W$2:$W$1048576, 0)):INDEX(CFB!$K$2:$K$1048576, MATCH(W3595, CFB!$W$2:$W$1048576, 0) + COUNTIF(CFB!$W$2:$W$1048576, W3595) - 1))</f>
        <v>41</v>
      </c>
      <c r="O3595">
        <v>42.15</v>
      </c>
      <c r="P3595">
        <v>16.57</v>
      </c>
      <c r="W3595">
        <v>1995</v>
      </c>
      <c r="X3595">
        <f t="shared" si="111"/>
        <v>0</v>
      </c>
    </row>
    <row r="3596" spans="1:24" ht="12.75" hidden="1" customHeight="1" x14ac:dyDescent="0.45">
      <c r="A3596">
        <v>42</v>
      </c>
      <c r="B3596" t="s">
        <v>69</v>
      </c>
      <c r="C3596" t="s">
        <v>157</v>
      </c>
      <c r="D3596" s="2" t="str">
        <f t="shared" si="110"/>
        <v>Arkansas1995</v>
      </c>
      <c r="F3596">
        <v>8</v>
      </c>
      <c r="G3596">
        <v>5</v>
      </c>
      <c r="H3596">
        <v>0</v>
      </c>
      <c r="I3596">
        <v>0.08</v>
      </c>
      <c r="J3596">
        <v>3.66</v>
      </c>
      <c r="K3596">
        <v>3.74</v>
      </c>
      <c r="L3596" s="2">
        <f>_xlfn.RANK.EQ(I3596, INDEX(CFB!$I$2:$I$1048576, MATCH(W3596, CFB!$W$2:$W$1048576, 0)):INDEX(CFB!$I$2:$I$1048576, MATCH(W3596, CFB!$W$2:$W$1048576, 0) + COUNTIF(CFB!$W$2:$W$1048576, W3596) - 1), 0)</f>
        <v>52</v>
      </c>
      <c r="M3596" s="2">
        <f>_xlfn.RANK.EQ(J3596, INDEX(CFB!$J$2:$J$1048576, MATCH(W3596, CFB!$W$2:$W$1048576, 0)):INDEX(CFB!$J$2:$J$1048576, MATCH(W3596, CFB!$W$2:$W$1048576, 0) + COUNTIF(CFB!$W$2:$W$1048576, W3596) - 1))</f>
        <v>39</v>
      </c>
      <c r="N3596" s="2">
        <f>RANK(K3596, INDEX(CFB!$K$2:$K$1048576, MATCH(W3596, CFB!$W$2:$W$1048576, 0)):INDEX(CFB!$K$2:$K$1048576, MATCH(W3596, CFB!$W$2:$W$1048576, 0) + COUNTIF(CFB!$W$2:$W$1048576, W3596) - 1))</f>
        <v>42</v>
      </c>
      <c r="O3596">
        <v>35.17</v>
      </c>
      <c r="P3596">
        <v>8.4499999999999993</v>
      </c>
      <c r="W3596">
        <v>1995</v>
      </c>
      <c r="X3596">
        <f t="shared" si="111"/>
        <v>0</v>
      </c>
    </row>
    <row r="3597" spans="1:24" ht="12.75" hidden="1" customHeight="1" x14ac:dyDescent="0.45">
      <c r="A3597">
        <v>43</v>
      </c>
      <c r="B3597" t="s">
        <v>146</v>
      </c>
      <c r="C3597" t="s">
        <v>178</v>
      </c>
      <c r="D3597" s="2" t="str">
        <f t="shared" si="110"/>
        <v>San Diego State1995</v>
      </c>
      <c r="F3597">
        <v>8</v>
      </c>
      <c r="G3597">
        <v>4</v>
      </c>
      <c r="H3597">
        <v>0</v>
      </c>
      <c r="I3597">
        <v>4.4800000000000004</v>
      </c>
      <c r="J3597">
        <v>-0.88</v>
      </c>
      <c r="K3597">
        <v>3.59</v>
      </c>
      <c r="L3597" s="2">
        <f>_xlfn.RANK.EQ(I3597, INDEX(CFB!$I$2:$I$1048576, MATCH(W3597, CFB!$W$2:$W$1048576, 0)):INDEX(CFB!$I$2:$I$1048576, MATCH(W3597, CFB!$W$2:$W$1048576, 0) + COUNTIF(CFB!$W$2:$W$1048576, W3597) - 1), 0)</f>
        <v>31</v>
      </c>
      <c r="M3597" s="2">
        <f>_xlfn.RANK.EQ(J3597, INDEX(CFB!$J$2:$J$1048576, MATCH(W3597, CFB!$W$2:$W$1048576, 0)):INDEX(CFB!$J$2:$J$1048576, MATCH(W3597, CFB!$W$2:$W$1048576, 0) + COUNTIF(CFB!$W$2:$W$1048576, W3597) - 1))</f>
        <v>66</v>
      </c>
      <c r="N3597" s="2">
        <f>RANK(K3597, INDEX(CFB!$K$2:$K$1048576, MATCH(W3597, CFB!$W$2:$W$1048576, 0)):INDEX(CFB!$K$2:$K$1048576, MATCH(W3597, CFB!$W$2:$W$1048576, 0) + COUNTIF(CFB!$W$2:$W$1048576, W3597) - 1))</f>
        <v>43</v>
      </c>
      <c r="O3597">
        <v>39.96</v>
      </c>
      <c r="P3597">
        <v>15.06</v>
      </c>
      <c r="W3597">
        <v>1995</v>
      </c>
      <c r="X3597">
        <f t="shared" si="111"/>
        <v>0</v>
      </c>
    </row>
    <row r="3598" spans="1:24" ht="12.75" hidden="1" customHeight="1" x14ac:dyDescent="0.45">
      <c r="A3598">
        <v>44</v>
      </c>
      <c r="B3598" t="s">
        <v>104</v>
      </c>
      <c r="C3598" t="s">
        <v>178</v>
      </c>
      <c r="D3598" s="2" t="str">
        <f t="shared" si="110"/>
        <v>Colorado State1995</v>
      </c>
      <c r="F3598">
        <v>8</v>
      </c>
      <c r="G3598">
        <v>4</v>
      </c>
      <c r="H3598">
        <v>0</v>
      </c>
      <c r="I3598">
        <v>-0.78</v>
      </c>
      <c r="J3598">
        <v>3.9</v>
      </c>
      <c r="K3598">
        <v>3.13</v>
      </c>
      <c r="L3598" s="2">
        <f>_xlfn.RANK.EQ(I3598, INDEX(CFB!$I$2:$I$1048576, MATCH(W3598, CFB!$W$2:$W$1048576, 0)):INDEX(CFB!$I$2:$I$1048576, MATCH(W3598, CFB!$W$2:$W$1048576, 0) + COUNTIF(CFB!$W$2:$W$1048576, W3598) - 1), 0)</f>
        <v>59</v>
      </c>
      <c r="M3598" s="2">
        <f>_xlfn.RANK.EQ(J3598, INDEX(CFB!$J$2:$J$1048576, MATCH(W3598, CFB!$W$2:$W$1048576, 0)):INDEX(CFB!$J$2:$J$1048576, MATCH(W3598, CFB!$W$2:$W$1048576, 0) + COUNTIF(CFB!$W$2:$W$1048576, W3598) - 1))</f>
        <v>37</v>
      </c>
      <c r="N3598" s="2">
        <f>RANK(K3598, INDEX(CFB!$K$2:$K$1048576, MATCH(W3598, CFB!$W$2:$W$1048576, 0)):INDEX(CFB!$K$2:$K$1048576, MATCH(W3598, CFB!$W$2:$W$1048576, 0) + COUNTIF(CFB!$W$2:$W$1048576, W3598) - 1))</f>
        <v>44</v>
      </c>
      <c r="O3598">
        <v>36.89</v>
      </c>
      <c r="P3598">
        <v>10.58</v>
      </c>
      <c r="W3598">
        <v>1995</v>
      </c>
      <c r="X3598">
        <f t="shared" si="111"/>
        <v>0</v>
      </c>
    </row>
    <row r="3599" spans="1:24" ht="12.75" hidden="1" customHeight="1" x14ac:dyDescent="0.45">
      <c r="A3599">
        <v>45</v>
      </c>
      <c r="B3599" t="s">
        <v>28</v>
      </c>
      <c r="C3599" t="s">
        <v>180</v>
      </c>
      <c r="D3599" s="2" t="str">
        <f t="shared" si="110"/>
        <v>Arizona State1995</v>
      </c>
      <c r="F3599">
        <v>6</v>
      </c>
      <c r="G3599">
        <v>5</v>
      </c>
      <c r="H3599">
        <v>0</v>
      </c>
      <c r="I3599">
        <v>5.78</v>
      </c>
      <c r="J3599">
        <v>-2.83</v>
      </c>
      <c r="K3599">
        <v>2.94</v>
      </c>
      <c r="L3599" s="2">
        <f>_xlfn.RANK.EQ(I3599, INDEX(CFB!$I$2:$I$1048576, MATCH(W3599, CFB!$W$2:$W$1048576, 0)):INDEX(CFB!$I$2:$I$1048576, MATCH(W3599, CFB!$W$2:$W$1048576, 0) + COUNTIF(CFB!$W$2:$W$1048576, W3599) - 1), 0)</f>
        <v>25</v>
      </c>
      <c r="M3599" s="2">
        <f>_xlfn.RANK.EQ(J3599, INDEX(CFB!$J$2:$J$1048576, MATCH(W3599, CFB!$W$2:$W$1048576, 0)):INDEX(CFB!$J$2:$J$1048576, MATCH(W3599, CFB!$W$2:$W$1048576, 0) + COUNTIF(CFB!$W$2:$W$1048576, W3599) - 1))</f>
        <v>73</v>
      </c>
      <c r="N3599" s="2">
        <f>RANK(K3599, INDEX(CFB!$K$2:$K$1048576, MATCH(W3599, CFB!$W$2:$W$1048576, 0)):INDEX(CFB!$K$2:$K$1048576, MATCH(W3599, CFB!$W$2:$W$1048576, 0) + COUNTIF(CFB!$W$2:$W$1048576, W3599) - 1))</f>
        <v>45</v>
      </c>
      <c r="O3599">
        <v>40.78</v>
      </c>
      <c r="P3599">
        <v>17.16</v>
      </c>
      <c r="W3599">
        <v>1995</v>
      </c>
      <c r="X3599">
        <f t="shared" si="111"/>
        <v>0</v>
      </c>
    </row>
    <row r="3600" spans="1:24" ht="12.75" hidden="1" customHeight="1" x14ac:dyDescent="0.45">
      <c r="A3600">
        <v>46</v>
      </c>
      <c r="B3600" t="s">
        <v>75</v>
      </c>
      <c r="C3600" t="s">
        <v>23</v>
      </c>
      <c r="D3600" s="2" t="str">
        <f t="shared" si="110"/>
        <v>North Carolina1995</v>
      </c>
      <c r="F3600">
        <v>7</v>
      </c>
      <c r="G3600">
        <v>5</v>
      </c>
      <c r="H3600">
        <v>0</v>
      </c>
      <c r="I3600">
        <v>-2.12</v>
      </c>
      <c r="J3600">
        <v>5.07</v>
      </c>
      <c r="K3600">
        <v>2.94</v>
      </c>
      <c r="L3600" s="2">
        <f>_xlfn.RANK.EQ(I3600, INDEX(CFB!$I$2:$I$1048576, MATCH(W3600, CFB!$W$2:$W$1048576, 0)):INDEX(CFB!$I$2:$I$1048576, MATCH(W3600, CFB!$W$2:$W$1048576, 0) + COUNTIF(CFB!$W$2:$W$1048576, W3600) - 1), 0)</f>
        <v>66</v>
      </c>
      <c r="M3600" s="2">
        <f>_xlfn.RANK.EQ(J3600, INDEX(CFB!$J$2:$J$1048576, MATCH(W3600, CFB!$W$2:$W$1048576, 0)):INDEX(CFB!$J$2:$J$1048576, MATCH(W3600, CFB!$W$2:$W$1048576, 0) + COUNTIF(CFB!$W$2:$W$1048576, W3600) - 1))</f>
        <v>30</v>
      </c>
      <c r="N3600" s="2">
        <f>RANK(K3600, INDEX(CFB!$K$2:$K$1048576, MATCH(W3600, CFB!$W$2:$W$1048576, 0)):INDEX(CFB!$K$2:$K$1048576, MATCH(W3600, CFB!$W$2:$W$1048576, 0) + COUNTIF(CFB!$W$2:$W$1048576, W3600) - 1))</f>
        <v>45</v>
      </c>
      <c r="O3600">
        <v>35.71</v>
      </c>
      <c r="P3600">
        <v>6.93</v>
      </c>
      <c r="W3600">
        <v>1995</v>
      </c>
      <c r="X3600">
        <f t="shared" si="111"/>
        <v>0</v>
      </c>
    </row>
    <row r="3601" spans="1:24" ht="12.75" hidden="1" customHeight="1" x14ac:dyDescent="0.45">
      <c r="A3601">
        <v>47</v>
      </c>
      <c r="B3601" t="s">
        <v>42</v>
      </c>
      <c r="C3601" t="s">
        <v>10</v>
      </c>
      <c r="D3601" s="2" t="str">
        <f t="shared" si="110"/>
        <v>Minnesota1995</v>
      </c>
      <c r="F3601">
        <v>3</v>
      </c>
      <c r="G3601">
        <v>8</v>
      </c>
      <c r="H3601">
        <v>0</v>
      </c>
      <c r="I3601">
        <v>5.44</v>
      </c>
      <c r="J3601">
        <v>-3.2</v>
      </c>
      <c r="K3601">
        <v>2.23</v>
      </c>
      <c r="L3601" s="2">
        <f>_xlfn.RANK.EQ(I3601, INDEX(CFB!$I$2:$I$1048576, MATCH(W3601, CFB!$W$2:$W$1048576, 0)):INDEX(CFB!$I$2:$I$1048576, MATCH(W3601, CFB!$W$2:$W$1048576, 0) + COUNTIF(CFB!$W$2:$W$1048576, W3601) - 1), 0)</f>
        <v>28</v>
      </c>
      <c r="M3601" s="2">
        <f>_xlfn.RANK.EQ(J3601, INDEX(CFB!$J$2:$J$1048576, MATCH(W3601, CFB!$W$2:$W$1048576, 0)):INDEX(CFB!$J$2:$J$1048576, MATCH(W3601, CFB!$W$2:$W$1048576, 0) + COUNTIF(CFB!$W$2:$W$1048576, W3601) - 1))</f>
        <v>75</v>
      </c>
      <c r="N3601" s="2">
        <f>RANK(K3601, INDEX(CFB!$K$2:$K$1048576, MATCH(W3601, CFB!$W$2:$W$1048576, 0)):INDEX(CFB!$K$2:$K$1048576, MATCH(W3601, CFB!$W$2:$W$1048576, 0) + COUNTIF(CFB!$W$2:$W$1048576, W3601) - 1))</f>
        <v>47</v>
      </c>
      <c r="O3601">
        <v>42.61</v>
      </c>
      <c r="P3601">
        <v>19.82</v>
      </c>
      <c r="W3601">
        <v>1995</v>
      </c>
      <c r="X3601">
        <f t="shared" si="111"/>
        <v>0</v>
      </c>
    </row>
    <row r="3602" spans="1:24" ht="12.75" hidden="1" customHeight="1" x14ac:dyDescent="0.45">
      <c r="A3602">
        <v>48</v>
      </c>
      <c r="B3602" t="s">
        <v>32</v>
      </c>
      <c r="C3602" t="s">
        <v>178</v>
      </c>
      <c r="D3602" s="2" t="str">
        <f t="shared" si="110"/>
        <v>BYU1995</v>
      </c>
      <c r="F3602">
        <v>7</v>
      </c>
      <c r="G3602">
        <v>4</v>
      </c>
      <c r="H3602">
        <v>0</v>
      </c>
      <c r="I3602">
        <v>1.1100000000000001</v>
      </c>
      <c r="J3602">
        <v>1.04</v>
      </c>
      <c r="K3602">
        <v>2.16</v>
      </c>
      <c r="L3602" s="2">
        <f>_xlfn.RANK.EQ(I3602, INDEX(CFB!$I$2:$I$1048576, MATCH(W3602, CFB!$W$2:$W$1048576, 0)):INDEX(CFB!$I$2:$I$1048576, MATCH(W3602, CFB!$W$2:$W$1048576, 0) + COUNTIF(CFB!$W$2:$W$1048576, W3602) - 1), 0)</f>
        <v>45</v>
      </c>
      <c r="M3602" s="2">
        <f>_xlfn.RANK.EQ(J3602, INDEX(CFB!$J$2:$J$1048576, MATCH(W3602, CFB!$W$2:$W$1048576, 0)):INDEX(CFB!$J$2:$J$1048576, MATCH(W3602, CFB!$W$2:$W$1048576, 0) + COUNTIF(CFB!$W$2:$W$1048576, W3602) - 1))</f>
        <v>56</v>
      </c>
      <c r="N3602" s="2">
        <f>RANK(K3602, INDEX(CFB!$K$2:$K$1048576, MATCH(W3602, CFB!$W$2:$W$1048576, 0)):INDEX(CFB!$K$2:$K$1048576, MATCH(W3602, CFB!$W$2:$W$1048576, 0) + COUNTIF(CFB!$W$2:$W$1048576, W3602) - 1))</f>
        <v>48</v>
      </c>
      <c r="O3602">
        <v>36.51</v>
      </c>
      <c r="P3602">
        <v>13.23</v>
      </c>
      <c r="W3602">
        <v>1995</v>
      </c>
      <c r="X3602">
        <f t="shared" si="111"/>
        <v>0</v>
      </c>
    </row>
    <row r="3603" spans="1:24" ht="12.75" hidden="1" customHeight="1" x14ac:dyDescent="0.45">
      <c r="A3603">
        <v>49</v>
      </c>
      <c r="B3603" t="s">
        <v>74</v>
      </c>
      <c r="C3603" t="s">
        <v>155</v>
      </c>
      <c r="D3603" s="2" t="str">
        <f t="shared" si="110"/>
        <v>Kentucky1995</v>
      </c>
      <c r="F3603">
        <v>4</v>
      </c>
      <c r="G3603">
        <v>7</v>
      </c>
      <c r="H3603">
        <v>0</v>
      </c>
      <c r="I3603">
        <v>-0.47</v>
      </c>
      <c r="J3603">
        <v>2.29</v>
      </c>
      <c r="K3603">
        <v>1.82</v>
      </c>
      <c r="L3603" s="2">
        <f>_xlfn.RANK.EQ(I3603, INDEX(CFB!$I$2:$I$1048576, MATCH(W3603, CFB!$W$2:$W$1048576, 0)):INDEX(CFB!$I$2:$I$1048576, MATCH(W3603, CFB!$W$2:$W$1048576, 0) + COUNTIF(CFB!$W$2:$W$1048576, W3603) - 1), 0)</f>
        <v>56</v>
      </c>
      <c r="M3603" s="2">
        <f>_xlfn.RANK.EQ(J3603, INDEX(CFB!$J$2:$J$1048576, MATCH(W3603, CFB!$W$2:$W$1048576, 0)):INDEX(CFB!$J$2:$J$1048576, MATCH(W3603, CFB!$W$2:$W$1048576, 0) + COUNTIF(CFB!$W$2:$W$1048576, W3603) - 1))</f>
        <v>51</v>
      </c>
      <c r="N3603" s="2">
        <f>RANK(K3603, INDEX(CFB!$K$2:$K$1048576, MATCH(W3603, CFB!$W$2:$W$1048576, 0)):INDEX(CFB!$K$2:$K$1048576, MATCH(W3603, CFB!$W$2:$W$1048576, 0) + COUNTIF(CFB!$W$2:$W$1048576, W3603) - 1))</f>
        <v>49</v>
      </c>
      <c r="O3603">
        <v>34.75</v>
      </c>
      <c r="P3603">
        <v>9.1300000000000008</v>
      </c>
      <c r="W3603">
        <v>1995</v>
      </c>
      <c r="X3603">
        <f t="shared" si="111"/>
        <v>0</v>
      </c>
    </row>
    <row r="3604" spans="1:24" ht="12.75" hidden="1" customHeight="1" x14ac:dyDescent="0.45">
      <c r="A3604">
        <v>50</v>
      </c>
      <c r="B3604" t="s">
        <v>25</v>
      </c>
      <c r="C3604" t="s">
        <v>12</v>
      </c>
      <c r="D3604" s="2" t="str">
        <f t="shared" si="110"/>
        <v>Louisville1995</v>
      </c>
      <c r="F3604">
        <v>7</v>
      </c>
      <c r="G3604">
        <v>4</v>
      </c>
      <c r="H3604">
        <v>0</v>
      </c>
      <c r="I3604">
        <v>-3.79</v>
      </c>
      <c r="J3604">
        <v>5.58</v>
      </c>
      <c r="K3604">
        <v>1.79</v>
      </c>
      <c r="L3604" s="2">
        <f>_xlfn.RANK.EQ(I3604, INDEX(CFB!$I$2:$I$1048576, MATCH(W3604, CFB!$W$2:$W$1048576, 0)):INDEX(CFB!$I$2:$I$1048576, MATCH(W3604, CFB!$W$2:$W$1048576, 0) + COUNTIF(CFB!$W$2:$W$1048576, W3604) - 1), 0)</f>
        <v>79</v>
      </c>
      <c r="M3604" s="2">
        <f>_xlfn.RANK.EQ(J3604, INDEX(CFB!$J$2:$J$1048576, MATCH(W3604, CFB!$W$2:$W$1048576, 0)):INDEX(CFB!$J$2:$J$1048576, MATCH(W3604, CFB!$W$2:$W$1048576, 0) + COUNTIF(CFB!$W$2:$W$1048576, W3604) - 1))</f>
        <v>23</v>
      </c>
      <c r="N3604" s="2">
        <f>RANK(K3604, INDEX(CFB!$K$2:$K$1048576, MATCH(W3604, CFB!$W$2:$W$1048576, 0)):INDEX(CFB!$K$2:$K$1048576, MATCH(W3604, CFB!$W$2:$W$1048576, 0) + COUNTIF(CFB!$W$2:$W$1048576, W3604) - 1))</f>
        <v>50</v>
      </c>
      <c r="O3604">
        <v>33.58</v>
      </c>
      <c r="P3604">
        <v>8.06</v>
      </c>
      <c r="W3604">
        <v>1995</v>
      </c>
      <c r="X3604">
        <f t="shared" si="111"/>
        <v>0</v>
      </c>
    </row>
    <row r="3605" spans="1:24" ht="12.75" hidden="1" customHeight="1" x14ac:dyDescent="0.45">
      <c r="A3605">
        <v>51</v>
      </c>
      <c r="B3605" t="s">
        <v>48</v>
      </c>
      <c r="C3605" t="s">
        <v>12</v>
      </c>
      <c r="D3605" s="2" t="str">
        <f t="shared" si="110"/>
        <v>Army1995</v>
      </c>
      <c r="F3605">
        <v>5</v>
      </c>
      <c r="G3605">
        <v>5</v>
      </c>
      <c r="H3605">
        <v>1</v>
      </c>
      <c r="I3605">
        <v>-0.75</v>
      </c>
      <c r="J3605">
        <v>2.2999999999999998</v>
      </c>
      <c r="K3605">
        <v>1.55</v>
      </c>
      <c r="L3605" s="2">
        <f>_xlfn.RANK.EQ(I3605, INDEX(CFB!$I$2:$I$1048576, MATCH(W3605, CFB!$W$2:$W$1048576, 0)):INDEX(CFB!$I$2:$I$1048576, MATCH(W3605, CFB!$W$2:$W$1048576, 0) + COUNTIF(CFB!$W$2:$W$1048576, W3605) - 1), 0)</f>
        <v>57</v>
      </c>
      <c r="M3605" s="2">
        <f>_xlfn.RANK.EQ(J3605, INDEX(CFB!$J$2:$J$1048576, MATCH(W3605, CFB!$W$2:$W$1048576, 0)):INDEX(CFB!$J$2:$J$1048576, MATCH(W3605, CFB!$W$2:$W$1048576, 0) + COUNTIF(CFB!$W$2:$W$1048576, W3605) - 1))</f>
        <v>50</v>
      </c>
      <c r="N3605" s="2">
        <f>RANK(K3605, INDEX(CFB!$K$2:$K$1048576, MATCH(W3605, CFB!$W$2:$W$1048576, 0)):INDEX(CFB!$K$2:$K$1048576, MATCH(W3605, CFB!$W$2:$W$1048576, 0) + COUNTIF(CFB!$W$2:$W$1048576, W3605) - 1))</f>
        <v>51</v>
      </c>
      <c r="O3605">
        <v>38.94</v>
      </c>
      <c r="P3605">
        <v>10.62</v>
      </c>
      <c r="W3605">
        <v>1995</v>
      </c>
      <c r="X3605">
        <f t="shared" si="111"/>
        <v>0</v>
      </c>
    </row>
    <row r="3606" spans="1:24" ht="12.75" hidden="1" customHeight="1" x14ac:dyDescent="0.45">
      <c r="A3606">
        <v>52</v>
      </c>
      <c r="B3606" t="s">
        <v>120</v>
      </c>
      <c r="C3606" t="s">
        <v>180</v>
      </c>
      <c r="D3606" s="2" t="str">
        <f t="shared" si="110"/>
        <v>Arizona1995</v>
      </c>
      <c r="F3606">
        <v>6</v>
      </c>
      <c r="G3606">
        <v>5</v>
      </c>
      <c r="H3606">
        <v>0</v>
      </c>
      <c r="I3606">
        <v>-3.56</v>
      </c>
      <c r="J3606">
        <v>5.09</v>
      </c>
      <c r="K3606">
        <v>1.53</v>
      </c>
      <c r="L3606" s="2">
        <f>_xlfn.RANK.EQ(I3606, INDEX(CFB!$I$2:$I$1048576, MATCH(W3606, CFB!$W$2:$W$1048576, 0)):INDEX(CFB!$I$2:$I$1048576, MATCH(W3606, CFB!$W$2:$W$1048576, 0) + COUNTIF(CFB!$W$2:$W$1048576, W3606) - 1), 0)</f>
        <v>77</v>
      </c>
      <c r="M3606" s="2">
        <f>_xlfn.RANK.EQ(J3606, INDEX(CFB!$J$2:$J$1048576, MATCH(W3606, CFB!$W$2:$W$1048576, 0)):INDEX(CFB!$J$2:$J$1048576, MATCH(W3606, CFB!$W$2:$W$1048576, 0) + COUNTIF(CFB!$W$2:$W$1048576, W3606) - 1))</f>
        <v>29</v>
      </c>
      <c r="N3606" s="2">
        <f>RANK(K3606, INDEX(CFB!$K$2:$K$1048576, MATCH(W3606, CFB!$W$2:$W$1048576, 0)):INDEX(CFB!$K$2:$K$1048576, MATCH(W3606, CFB!$W$2:$W$1048576, 0) + COUNTIF(CFB!$W$2:$W$1048576, W3606) - 1))</f>
        <v>52</v>
      </c>
      <c r="O3606">
        <v>31.1</v>
      </c>
      <c r="P3606">
        <v>7.88</v>
      </c>
      <c r="W3606">
        <v>1995</v>
      </c>
      <c r="X3606">
        <f t="shared" si="111"/>
        <v>0</v>
      </c>
    </row>
    <row r="3607" spans="1:24" ht="12.75" hidden="1" customHeight="1" x14ac:dyDescent="0.45">
      <c r="A3607">
        <v>53</v>
      </c>
      <c r="B3607" t="s">
        <v>89</v>
      </c>
      <c r="C3607" t="s">
        <v>179</v>
      </c>
      <c r="D3607" s="2" t="str">
        <f t="shared" si="110"/>
        <v>West Virginia1995</v>
      </c>
      <c r="F3607">
        <v>5</v>
      </c>
      <c r="G3607">
        <v>6</v>
      </c>
      <c r="H3607">
        <v>0</v>
      </c>
      <c r="I3607">
        <v>-2.19</v>
      </c>
      <c r="J3607">
        <v>3.68</v>
      </c>
      <c r="K3607">
        <v>1.49</v>
      </c>
      <c r="L3607" s="2">
        <f>_xlfn.RANK.EQ(I3607, INDEX(CFB!$I$2:$I$1048576, MATCH(W3607, CFB!$W$2:$W$1048576, 0)):INDEX(CFB!$I$2:$I$1048576, MATCH(W3607, CFB!$W$2:$W$1048576, 0) + COUNTIF(CFB!$W$2:$W$1048576, W3607) - 1), 0)</f>
        <v>67</v>
      </c>
      <c r="M3607" s="2">
        <f>_xlfn.RANK.EQ(J3607, INDEX(CFB!$J$2:$J$1048576, MATCH(W3607, CFB!$W$2:$W$1048576, 0)):INDEX(CFB!$J$2:$J$1048576, MATCH(W3607, CFB!$W$2:$W$1048576, 0) + COUNTIF(CFB!$W$2:$W$1048576, W3607) - 1))</f>
        <v>38</v>
      </c>
      <c r="N3607" s="2">
        <f>RANK(K3607, INDEX(CFB!$K$2:$K$1048576, MATCH(W3607, CFB!$W$2:$W$1048576, 0)):INDEX(CFB!$K$2:$K$1048576, MATCH(W3607, CFB!$W$2:$W$1048576, 0) + COUNTIF(CFB!$W$2:$W$1048576, W3607) - 1))</f>
        <v>53</v>
      </c>
      <c r="O3607">
        <v>34.57</v>
      </c>
      <c r="P3607">
        <v>9.16</v>
      </c>
      <c r="W3607">
        <v>1995</v>
      </c>
      <c r="X3607">
        <f t="shared" si="111"/>
        <v>0</v>
      </c>
    </row>
    <row r="3608" spans="1:24" ht="12.75" hidden="1" customHeight="1" x14ac:dyDescent="0.45">
      <c r="A3608">
        <v>54</v>
      </c>
      <c r="B3608" t="s">
        <v>150</v>
      </c>
      <c r="C3608" t="s">
        <v>12</v>
      </c>
      <c r="D3608" s="2" t="str">
        <f t="shared" si="110"/>
        <v>Southern Mississippi1995</v>
      </c>
      <c r="F3608">
        <v>6</v>
      </c>
      <c r="G3608">
        <v>5</v>
      </c>
      <c r="H3608">
        <v>0</v>
      </c>
      <c r="I3608">
        <v>1.1599999999999999</v>
      </c>
      <c r="J3608">
        <v>0.03</v>
      </c>
      <c r="K3608">
        <v>1.18</v>
      </c>
      <c r="L3608" s="2">
        <f>_xlfn.RANK.EQ(I3608, INDEX(CFB!$I$2:$I$1048576, MATCH(W3608, CFB!$W$2:$W$1048576, 0)):INDEX(CFB!$I$2:$I$1048576, MATCH(W3608, CFB!$W$2:$W$1048576, 0) + COUNTIF(CFB!$W$2:$W$1048576, W3608) - 1), 0)</f>
        <v>43</v>
      </c>
      <c r="M3608" s="2">
        <f>_xlfn.RANK.EQ(J3608, INDEX(CFB!$J$2:$J$1048576, MATCH(W3608, CFB!$W$2:$W$1048576, 0)):INDEX(CFB!$J$2:$J$1048576, MATCH(W3608, CFB!$W$2:$W$1048576, 0) + COUNTIF(CFB!$W$2:$W$1048576, W3608) - 1))</f>
        <v>62</v>
      </c>
      <c r="N3608" s="2">
        <f>RANK(K3608, INDEX(CFB!$K$2:$K$1048576, MATCH(W3608, CFB!$W$2:$W$1048576, 0)):INDEX(CFB!$K$2:$K$1048576, MATCH(W3608, CFB!$W$2:$W$1048576, 0) + COUNTIF(CFB!$W$2:$W$1048576, W3608) - 1))</f>
        <v>54</v>
      </c>
      <c r="O3608">
        <v>37.369999999999997</v>
      </c>
      <c r="P3608">
        <v>13.58</v>
      </c>
      <c r="W3608">
        <v>1995</v>
      </c>
      <c r="X3608">
        <f t="shared" si="111"/>
        <v>0</v>
      </c>
    </row>
    <row r="3609" spans="1:24" ht="12.75" hidden="1" customHeight="1" x14ac:dyDescent="0.45">
      <c r="A3609">
        <v>55</v>
      </c>
      <c r="B3609" t="s">
        <v>130</v>
      </c>
      <c r="C3609" t="s">
        <v>184</v>
      </c>
      <c r="D3609" s="2" t="str">
        <f t="shared" si="110"/>
        <v>Nevada1995</v>
      </c>
      <c r="F3609">
        <v>9</v>
      </c>
      <c r="G3609">
        <v>3</v>
      </c>
      <c r="H3609">
        <v>0</v>
      </c>
      <c r="I3609">
        <v>11.21</v>
      </c>
      <c r="J3609">
        <v>-10.210000000000001</v>
      </c>
      <c r="K3609">
        <v>0.99</v>
      </c>
      <c r="L3609" s="2">
        <f>_xlfn.RANK.EQ(I3609, INDEX(CFB!$I$2:$I$1048576, MATCH(W3609, CFB!$W$2:$W$1048576, 0)):INDEX(CFB!$I$2:$I$1048576, MATCH(W3609, CFB!$W$2:$W$1048576, 0) + COUNTIF(CFB!$W$2:$W$1048576, W3609) - 1), 0)</f>
        <v>7</v>
      </c>
      <c r="M3609" s="2">
        <f>_xlfn.RANK.EQ(J3609, INDEX(CFB!$J$2:$J$1048576, MATCH(W3609, CFB!$W$2:$W$1048576, 0)):INDEX(CFB!$J$2:$J$1048576, MATCH(W3609, CFB!$W$2:$W$1048576, 0) + COUNTIF(CFB!$W$2:$W$1048576, W3609) - 1))</f>
        <v>99</v>
      </c>
      <c r="N3609" s="2">
        <f>RANK(K3609, INDEX(CFB!$K$2:$K$1048576, MATCH(W3609, CFB!$W$2:$W$1048576, 0)):INDEX(CFB!$K$2:$K$1048576, MATCH(W3609, CFB!$W$2:$W$1048576, 0) + COUNTIF(CFB!$W$2:$W$1048576, W3609) - 1))</f>
        <v>55</v>
      </c>
      <c r="O3609">
        <v>43.43</v>
      </c>
      <c r="P3609">
        <v>25</v>
      </c>
      <c r="W3609">
        <v>1995</v>
      </c>
      <c r="X3609">
        <f t="shared" si="111"/>
        <v>0</v>
      </c>
    </row>
    <row r="3610" spans="1:24" ht="12.75" hidden="1" customHeight="1" x14ac:dyDescent="0.45">
      <c r="A3610">
        <v>56</v>
      </c>
      <c r="B3610" t="s">
        <v>54</v>
      </c>
      <c r="C3610" t="s">
        <v>188</v>
      </c>
      <c r="D3610" s="2" t="str">
        <f t="shared" si="110"/>
        <v>Oklahoma1995</v>
      </c>
      <c r="F3610">
        <v>5</v>
      </c>
      <c r="G3610">
        <v>5</v>
      </c>
      <c r="H3610">
        <v>1</v>
      </c>
      <c r="I3610">
        <v>-3.1</v>
      </c>
      <c r="J3610">
        <v>3.99</v>
      </c>
      <c r="K3610">
        <v>0.88</v>
      </c>
      <c r="L3610" s="2">
        <f>_xlfn.RANK.EQ(I3610, INDEX(CFB!$I$2:$I$1048576, MATCH(W3610, CFB!$W$2:$W$1048576, 0)):INDEX(CFB!$I$2:$I$1048576, MATCH(W3610, CFB!$W$2:$W$1048576, 0) + COUNTIF(CFB!$W$2:$W$1048576, W3610) - 1), 0)</f>
        <v>73</v>
      </c>
      <c r="M3610" s="2">
        <f>_xlfn.RANK.EQ(J3610, INDEX(CFB!$J$2:$J$1048576, MATCH(W3610, CFB!$W$2:$W$1048576, 0)):INDEX(CFB!$J$2:$J$1048576, MATCH(W3610, CFB!$W$2:$W$1048576, 0) + COUNTIF(CFB!$W$2:$W$1048576, W3610) - 1))</f>
        <v>36</v>
      </c>
      <c r="N3610" s="2">
        <f>RANK(K3610, INDEX(CFB!$K$2:$K$1048576, MATCH(W3610, CFB!$W$2:$W$1048576, 0)):INDEX(CFB!$K$2:$K$1048576, MATCH(W3610, CFB!$W$2:$W$1048576, 0) + COUNTIF(CFB!$W$2:$W$1048576, W3610) - 1))</f>
        <v>56</v>
      </c>
      <c r="O3610">
        <v>32.409999999999997</v>
      </c>
      <c r="P3610">
        <v>10.55</v>
      </c>
      <c r="W3610">
        <v>1995</v>
      </c>
      <c r="X3610">
        <f t="shared" si="111"/>
        <v>0</v>
      </c>
    </row>
    <row r="3611" spans="1:24" ht="12.75" hidden="1" customHeight="1" x14ac:dyDescent="0.45">
      <c r="A3611">
        <v>57</v>
      </c>
      <c r="B3611" t="s">
        <v>138</v>
      </c>
      <c r="C3611" t="s">
        <v>178</v>
      </c>
      <c r="D3611" s="2" t="str">
        <f t="shared" si="110"/>
        <v>Wyoming1995</v>
      </c>
      <c r="F3611">
        <v>6</v>
      </c>
      <c r="G3611">
        <v>5</v>
      </c>
      <c r="H3611">
        <v>0</v>
      </c>
      <c r="I3611">
        <v>1.1499999999999999</v>
      </c>
      <c r="J3611">
        <v>-0.38</v>
      </c>
      <c r="K3611">
        <v>0.77</v>
      </c>
      <c r="L3611" s="2">
        <f>_xlfn.RANK.EQ(I3611, INDEX(CFB!$I$2:$I$1048576, MATCH(W3611, CFB!$W$2:$W$1048576, 0)):INDEX(CFB!$I$2:$I$1048576, MATCH(W3611, CFB!$W$2:$W$1048576, 0) + COUNTIF(CFB!$W$2:$W$1048576, W3611) - 1), 0)</f>
        <v>44</v>
      </c>
      <c r="M3611" s="2">
        <f>_xlfn.RANK.EQ(J3611, INDEX(CFB!$J$2:$J$1048576, MATCH(W3611, CFB!$W$2:$W$1048576, 0)):INDEX(CFB!$J$2:$J$1048576, MATCH(W3611, CFB!$W$2:$W$1048576, 0) + COUNTIF(CFB!$W$2:$W$1048576, W3611) - 1))</f>
        <v>63</v>
      </c>
      <c r="N3611" s="2">
        <f>RANK(K3611, INDEX(CFB!$K$2:$K$1048576, MATCH(W3611, CFB!$W$2:$W$1048576, 0)):INDEX(CFB!$K$2:$K$1048576, MATCH(W3611, CFB!$W$2:$W$1048576, 0) + COUNTIF(CFB!$W$2:$W$1048576, W3611) - 1))</f>
        <v>57</v>
      </c>
      <c r="O3611">
        <v>37.4</v>
      </c>
      <c r="P3611">
        <v>14.42</v>
      </c>
      <c r="W3611">
        <v>1995</v>
      </c>
      <c r="X3611">
        <f t="shared" si="111"/>
        <v>0</v>
      </c>
    </row>
    <row r="3612" spans="1:24" ht="12.75" hidden="1" customHeight="1" x14ac:dyDescent="0.45">
      <c r="A3612">
        <v>58</v>
      </c>
      <c r="B3612" t="s">
        <v>19</v>
      </c>
      <c r="C3612" t="s">
        <v>157</v>
      </c>
      <c r="D3612" s="2" t="str">
        <f t="shared" si="110"/>
        <v>Ole Miss1995</v>
      </c>
      <c r="F3612">
        <v>6</v>
      </c>
      <c r="G3612">
        <v>5</v>
      </c>
      <c r="H3612">
        <v>0</v>
      </c>
      <c r="I3612">
        <v>-5.3</v>
      </c>
      <c r="J3612">
        <v>5.72</v>
      </c>
      <c r="K3612">
        <v>0.42</v>
      </c>
      <c r="L3612" s="2">
        <f>_xlfn.RANK.EQ(I3612, INDEX(CFB!$I$2:$I$1048576, MATCH(W3612, CFB!$W$2:$W$1048576, 0)):INDEX(CFB!$I$2:$I$1048576, MATCH(W3612, CFB!$W$2:$W$1048576, 0) + COUNTIF(CFB!$W$2:$W$1048576, W3612) - 1), 0)</f>
        <v>86</v>
      </c>
      <c r="M3612" s="2">
        <f>_xlfn.RANK.EQ(J3612, INDEX(CFB!$J$2:$J$1048576, MATCH(W3612, CFB!$W$2:$W$1048576, 0)):INDEX(CFB!$J$2:$J$1048576, MATCH(W3612, CFB!$W$2:$W$1048576, 0) + COUNTIF(CFB!$W$2:$W$1048576, W3612) - 1))</f>
        <v>22</v>
      </c>
      <c r="N3612" s="2">
        <f>RANK(K3612, INDEX(CFB!$K$2:$K$1048576, MATCH(W3612, CFB!$W$2:$W$1048576, 0)):INDEX(CFB!$K$2:$K$1048576, MATCH(W3612, CFB!$W$2:$W$1048576, 0) + COUNTIF(CFB!$W$2:$W$1048576, W3612) - 1))</f>
        <v>58</v>
      </c>
      <c r="O3612">
        <v>32.35</v>
      </c>
      <c r="P3612">
        <v>8.27</v>
      </c>
      <c r="W3612">
        <v>1995</v>
      </c>
      <c r="X3612">
        <f t="shared" si="111"/>
        <v>0</v>
      </c>
    </row>
    <row r="3613" spans="1:24" ht="12.75" hidden="1" customHeight="1" x14ac:dyDescent="0.45">
      <c r="A3613">
        <v>59</v>
      </c>
      <c r="B3613" t="s">
        <v>20</v>
      </c>
      <c r="C3613" t="s">
        <v>155</v>
      </c>
      <c r="D3613" s="2" t="str">
        <f t="shared" si="110"/>
        <v>South Carolina1995</v>
      </c>
      <c r="F3613">
        <v>4</v>
      </c>
      <c r="G3613">
        <v>6</v>
      </c>
      <c r="H3613">
        <v>1</v>
      </c>
      <c r="I3613">
        <v>7.68</v>
      </c>
      <c r="J3613">
        <v>-7.5</v>
      </c>
      <c r="K3613">
        <v>0.18</v>
      </c>
      <c r="L3613" s="2">
        <f>_xlfn.RANK.EQ(I3613, INDEX(CFB!$I$2:$I$1048576, MATCH(W3613, CFB!$W$2:$W$1048576, 0)):INDEX(CFB!$I$2:$I$1048576, MATCH(W3613, CFB!$W$2:$W$1048576, 0) + COUNTIF(CFB!$W$2:$W$1048576, W3613) - 1), 0)</f>
        <v>11</v>
      </c>
      <c r="M3613" s="2">
        <f>_xlfn.RANK.EQ(J3613, INDEX(CFB!$J$2:$J$1048576, MATCH(W3613, CFB!$W$2:$W$1048576, 0)):INDEX(CFB!$J$2:$J$1048576, MATCH(W3613, CFB!$W$2:$W$1048576, 0) + COUNTIF(CFB!$W$2:$W$1048576, W3613) - 1))</f>
        <v>92</v>
      </c>
      <c r="N3613" s="2">
        <f>RANK(K3613, INDEX(CFB!$K$2:$K$1048576, MATCH(W3613, CFB!$W$2:$W$1048576, 0)):INDEX(CFB!$K$2:$K$1048576, MATCH(W3613, CFB!$W$2:$W$1048576, 0) + COUNTIF(CFB!$W$2:$W$1048576, W3613) - 1))</f>
        <v>59</v>
      </c>
      <c r="O3613">
        <v>49.72</v>
      </c>
      <c r="P3613">
        <v>24.7</v>
      </c>
      <c r="W3613">
        <v>1995</v>
      </c>
      <c r="X3613">
        <f t="shared" si="111"/>
        <v>0</v>
      </c>
    </row>
    <row r="3614" spans="1:24" ht="12.75" hidden="1" customHeight="1" x14ac:dyDescent="0.45">
      <c r="A3614">
        <v>60</v>
      </c>
      <c r="B3614" t="s">
        <v>57</v>
      </c>
      <c r="C3614" t="s">
        <v>179</v>
      </c>
      <c r="D3614" s="2" t="str">
        <f t="shared" si="110"/>
        <v>Boston College1995</v>
      </c>
      <c r="F3614">
        <v>4</v>
      </c>
      <c r="G3614">
        <v>8</v>
      </c>
      <c r="H3614">
        <v>0</v>
      </c>
      <c r="I3614">
        <v>-2.78</v>
      </c>
      <c r="J3614">
        <v>2.81</v>
      </c>
      <c r="K3614">
        <v>0.03</v>
      </c>
      <c r="L3614" s="2">
        <f>_xlfn.RANK.EQ(I3614, INDEX(CFB!$I$2:$I$1048576, MATCH(W3614, CFB!$W$2:$W$1048576, 0)):INDEX(CFB!$I$2:$I$1048576, MATCH(W3614, CFB!$W$2:$W$1048576, 0) + COUNTIF(CFB!$W$2:$W$1048576, W3614) - 1), 0)</f>
        <v>69</v>
      </c>
      <c r="M3614" s="2">
        <f>_xlfn.RANK.EQ(J3614, INDEX(CFB!$J$2:$J$1048576, MATCH(W3614, CFB!$W$2:$W$1048576, 0)):INDEX(CFB!$J$2:$J$1048576, MATCH(W3614, CFB!$W$2:$W$1048576, 0) + COUNTIF(CFB!$W$2:$W$1048576, W3614) - 1))</f>
        <v>45</v>
      </c>
      <c r="N3614" s="2">
        <f>RANK(K3614, INDEX(CFB!$K$2:$K$1048576, MATCH(W3614, CFB!$W$2:$W$1048576, 0)):INDEX(CFB!$K$2:$K$1048576, MATCH(W3614, CFB!$W$2:$W$1048576, 0) + COUNTIF(CFB!$W$2:$W$1048576, W3614) - 1))</f>
        <v>60</v>
      </c>
      <c r="O3614">
        <v>32.33</v>
      </c>
      <c r="P3614">
        <v>11.45</v>
      </c>
      <c r="W3614">
        <v>1995</v>
      </c>
      <c r="X3614">
        <f t="shared" si="111"/>
        <v>0</v>
      </c>
    </row>
    <row r="3615" spans="1:24" ht="12.75" hidden="1" customHeight="1" x14ac:dyDescent="0.45">
      <c r="A3615">
        <v>61</v>
      </c>
      <c r="B3615" t="s">
        <v>52</v>
      </c>
      <c r="C3615" t="s">
        <v>23</v>
      </c>
      <c r="D3615" s="2" t="str">
        <f t="shared" si="110"/>
        <v>Georgia Tech1995</v>
      </c>
      <c r="F3615">
        <v>6</v>
      </c>
      <c r="G3615">
        <v>5</v>
      </c>
      <c r="H3615">
        <v>0</v>
      </c>
      <c r="I3615">
        <v>-1.57</v>
      </c>
      <c r="J3615">
        <v>1.42</v>
      </c>
      <c r="K3615">
        <v>-0.16</v>
      </c>
      <c r="L3615" s="2">
        <f>_xlfn.RANK.EQ(I3615, INDEX(CFB!$I$2:$I$1048576, MATCH(W3615, CFB!$W$2:$W$1048576, 0)):INDEX(CFB!$I$2:$I$1048576, MATCH(W3615, CFB!$W$2:$W$1048576, 0) + COUNTIF(CFB!$W$2:$W$1048576, W3615) - 1), 0)</f>
        <v>63</v>
      </c>
      <c r="M3615" s="2">
        <f>_xlfn.RANK.EQ(J3615, INDEX(CFB!$J$2:$J$1048576, MATCH(W3615, CFB!$W$2:$W$1048576, 0)):INDEX(CFB!$J$2:$J$1048576, MATCH(W3615, CFB!$W$2:$W$1048576, 0) + COUNTIF(CFB!$W$2:$W$1048576, W3615) - 1))</f>
        <v>53</v>
      </c>
      <c r="N3615" s="2">
        <f>RANK(K3615, INDEX(CFB!$K$2:$K$1048576, MATCH(W3615, CFB!$W$2:$W$1048576, 0)):INDEX(CFB!$K$2:$K$1048576, MATCH(W3615, CFB!$W$2:$W$1048576, 0) + COUNTIF(CFB!$W$2:$W$1048576, W3615) - 1))</f>
        <v>61</v>
      </c>
      <c r="O3615">
        <v>35.43</v>
      </c>
      <c r="P3615">
        <v>10.94</v>
      </c>
      <c r="W3615">
        <v>1995</v>
      </c>
      <c r="X3615">
        <f t="shared" si="111"/>
        <v>0</v>
      </c>
    </row>
    <row r="3616" spans="1:24" ht="12.75" hidden="1" customHeight="1" x14ac:dyDescent="0.45">
      <c r="A3616">
        <v>62</v>
      </c>
      <c r="B3616" t="s">
        <v>96</v>
      </c>
      <c r="C3616" t="s">
        <v>23</v>
      </c>
      <c r="D3616" s="2" t="str">
        <f t="shared" si="110"/>
        <v>Maryland1995</v>
      </c>
      <c r="F3616">
        <v>6</v>
      </c>
      <c r="G3616">
        <v>5</v>
      </c>
      <c r="H3616">
        <v>0</v>
      </c>
      <c r="I3616">
        <v>-4.3600000000000003</v>
      </c>
      <c r="J3616">
        <v>3.23</v>
      </c>
      <c r="K3616">
        <v>-1.1399999999999999</v>
      </c>
      <c r="L3616" s="2">
        <f>_xlfn.RANK.EQ(I3616, INDEX(CFB!$I$2:$I$1048576, MATCH(W3616, CFB!$W$2:$W$1048576, 0)):INDEX(CFB!$I$2:$I$1048576, MATCH(W3616, CFB!$W$2:$W$1048576, 0) + COUNTIF(CFB!$W$2:$W$1048576, W3616) - 1), 0)</f>
        <v>81</v>
      </c>
      <c r="M3616" s="2">
        <f>_xlfn.RANK.EQ(J3616, INDEX(CFB!$J$2:$J$1048576, MATCH(W3616, CFB!$W$2:$W$1048576, 0)):INDEX(CFB!$J$2:$J$1048576, MATCH(W3616, CFB!$W$2:$W$1048576, 0) + COUNTIF(CFB!$W$2:$W$1048576, W3616) - 1))</f>
        <v>43</v>
      </c>
      <c r="N3616" s="2">
        <f>RANK(K3616, INDEX(CFB!$K$2:$K$1048576, MATCH(W3616, CFB!$W$2:$W$1048576, 0)):INDEX(CFB!$K$2:$K$1048576, MATCH(W3616, CFB!$W$2:$W$1048576, 0) + COUNTIF(CFB!$W$2:$W$1048576, W3616) - 1))</f>
        <v>62</v>
      </c>
      <c r="O3616">
        <v>31.22</v>
      </c>
      <c r="P3616">
        <v>10.94</v>
      </c>
      <c r="W3616">
        <v>1995</v>
      </c>
      <c r="X3616">
        <f t="shared" si="111"/>
        <v>0</v>
      </c>
    </row>
    <row r="3617" spans="1:24" ht="12.75" hidden="1" customHeight="1" x14ac:dyDescent="0.45">
      <c r="A3617">
        <v>63</v>
      </c>
      <c r="B3617" t="s">
        <v>21</v>
      </c>
      <c r="C3617" t="s">
        <v>10</v>
      </c>
      <c r="D3617" s="2" t="str">
        <f t="shared" si="110"/>
        <v>Indiana1995</v>
      </c>
      <c r="F3617">
        <v>2</v>
      </c>
      <c r="G3617">
        <v>9</v>
      </c>
      <c r="H3617">
        <v>0</v>
      </c>
      <c r="I3617">
        <v>-3.13</v>
      </c>
      <c r="J3617">
        <v>1.31</v>
      </c>
      <c r="K3617">
        <v>-1.82</v>
      </c>
      <c r="L3617" s="2">
        <f>_xlfn.RANK.EQ(I3617, INDEX(CFB!$I$2:$I$1048576, MATCH(W3617, CFB!$W$2:$W$1048576, 0)):INDEX(CFB!$I$2:$I$1048576, MATCH(W3617, CFB!$W$2:$W$1048576, 0) + COUNTIF(CFB!$W$2:$W$1048576, W3617) - 1), 0)</f>
        <v>74</v>
      </c>
      <c r="M3617" s="2">
        <f>_xlfn.RANK.EQ(J3617, INDEX(CFB!$J$2:$J$1048576, MATCH(W3617, CFB!$W$2:$W$1048576, 0)):INDEX(CFB!$J$2:$J$1048576, MATCH(W3617, CFB!$W$2:$W$1048576, 0) + COUNTIF(CFB!$W$2:$W$1048576, W3617) - 1))</f>
        <v>54</v>
      </c>
      <c r="N3617" s="2">
        <f>RANK(K3617, INDEX(CFB!$K$2:$K$1048576, MATCH(W3617, CFB!$W$2:$W$1048576, 0)):INDEX(CFB!$K$2:$K$1048576, MATCH(W3617, CFB!$W$2:$W$1048576, 0) + COUNTIF(CFB!$W$2:$W$1048576, W3617) - 1))</f>
        <v>63</v>
      </c>
      <c r="O3617">
        <v>32.479999999999997</v>
      </c>
      <c r="P3617">
        <v>14.36</v>
      </c>
      <c r="W3617">
        <v>1995</v>
      </c>
      <c r="X3617">
        <f t="shared" si="111"/>
        <v>0</v>
      </c>
    </row>
    <row r="3618" spans="1:24" ht="12.75" hidden="1" customHeight="1" x14ac:dyDescent="0.45">
      <c r="A3618">
        <v>64</v>
      </c>
      <c r="B3618" t="s">
        <v>61</v>
      </c>
      <c r="C3618" t="s">
        <v>189</v>
      </c>
      <c r="D3618" s="2" t="str">
        <f t="shared" si="110"/>
        <v>Texas Christian1995</v>
      </c>
      <c r="F3618">
        <v>6</v>
      </c>
      <c r="G3618">
        <v>5</v>
      </c>
      <c r="H3618">
        <v>0</v>
      </c>
      <c r="I3618">
        <v>-2.54</v>
      </c>
      <c r="J3618">
        <v>0.63</v>
      </c>
      <c r="K3618">
        <v>-1.91</v>
      </c>
      <c r="L3618" s="2">
        <f>_xlfn.RANK.EQ(I3618, INDEX(CFB!$I$2:$I$1048576, MATCH(W3618, CFB!$W$2:$W$1048576, 0)):INDEX(CFB!$I$2:$I$1048576, MATCH(W3618, CFB!$W$2:$W$1048576, 0) + COUNTIF(CFB!$W$2:$W$1048576, W3618) - 1), 0)</f>
        <v>68</v>
      </c>
      <c r="M3618" s="2">
        <f>_xlfn.RANK.EQ(J3618, INDEX(CFB!$J$2:$J$1048576, MATCH(W3618, CFB!$W$2:$W$1048576, 0)):INDEX(CFB!$J$2:$J$1048576, MATCH(W3618, CFB!$W$2:$W$1048576, 0) + COUNTIF(CFB!$W$2:$W$1048576, W3618) - 1))</f>
        <v>59</v>
      </c>
      <c r="N3618" s="2">
        <f>RANK(K3618, INDEX(CFB!$K$2:$K$1048576, MATCH(W3618, CFB!$W$2:$W$1048576, 0)):INDEX(CFB!$K$2:$K$1048576, MATCH(W3618, CFB!$W$2:$W$1048576, 0) + COUNTIF(CFB!$W$2:$W$1048576, W3618) - 1))</f>
        <v>64</v>
      </c>
      <c r="O3618">
        <v>30.79</v>
      </c>
      <c r="P3618">
        <v>13.32</v>
      </c>
      <c r="W3618">
        <v>1995</v>
      </c>
      <c r="X3618">
        <f t="shared" si="111"/>
        <v>0</v>
      </c>
    </row>
    <row r="3619" spans="1:24" ht="12.75" hidden="1" customHeight="1" x14ac:dyDescent="0.45">
      <c r="A3619">
        <v>65</v>
      </c>
      <c r="B3619" t="s">
        <v>85</v>
      </c>
      <c r="C3619" t="s">
        <v>180</v>
      </c>
      <c r="D3619" s="2" t="str">
        <f t="shared" si="110"/>
        <v>Washington State1995</v>
      </c>
      <c r="F3619">
        <v>3</v>
      </c>
      <c r="G3619">
        <v>8</v>
      </c>
      <c r="H3619">
        <v>0</v>
      </c>
      <c r="I3619">
        <v>-1.1399999999999999</v>
      </c>
      <c r="J3619">
        <v>-0.87</v>
      </c>
      <c r="K3619">
        <v>-2.0099999999999998</v>
      </c>
      <c r="L3619" s="2">
        <f>_xlfn.RANK.EQ(I3619, INDEX(CFB!$I$2:$I$1048576, MATCH(W3619, CFB!$W$2:$W$1048576, 0)):INDEX(CFB!$I$2:$I$1048576, MATCH(W3619, CFB!$W$2:$W$1048576, 0) + COUNTIF(CFB!$W$2:$W$1048576, W3619) - 1), 0)</f>
        <v>60</v>
      </c>
      <c r="M3619" s="2">
        <f>_xlfn.RANK.EQ(J3619, INDEX(CFB!$J$2:$J$1048576, MATCH(W3619, CFB!$W$2:$W$1048576, 0)):INDEX(CFB!$J$2:$J$1048576, MATCH(W3619, CFB!$W$2:$W$1048576, 0) + COUNTIF(CFB!$W$2:$W$1048576, W3619) - 1))</f>
        <v>65</v>
      </c>
      <c r="N3619" s="2">
        <f>RANK(K3619, INDEX(CFB!$K$2:$K$1048576, MATCH(W3619, CFB!$W$2:$W$1048576, 0)):INDEX(CFB!$K$2:$K$1048576, MATCH(W3619, CFB!$W$2:$W$1048576, 0) + COUNTIF(CFB!$W$2:$W$1048576, W3619) - 1))</f>
        <v>65</v>
      </c>
      <c r="O3619">
        <v>34.5</v>
      </c>
      <c r="P3619">
        <v>12.71</v>
      </c>
      <c r="W3619">
        <v>1995</v>
      </c>
      <c r="X3619">
        <f t="shared" si="111"/>
        <v>0</v>
      </c>
    </row>
    <row r="3620" spans="1:24" ht="12.75" hidden="1" customHeight="1" x14ac:dyDescent="0.45">
      <c r="A3620">
        <v>66</v>
      </c>
      <c r="B3620" t="s">
        <v>121</v>
      </c>
      <c r="C3620" t="s">
        <v>188</v>
      </c>
      <c r="D3620" s="2" t="str">
        <f t="shared" si="110"/>
        <v>Oklahoma State1995</v>
      </c>
      <c r="F3620">
        <v>4</v>
      </c>
      <c r="G3620">
        <v>8</v>
      </c>
      <c r="H3620">
        <v>0</v>
      </c>
      <c r="I3620">
        <v>-1.49</v>
      </c>
      <c r="J3620">
        <v>-1.4</v>
      </c>
      <c r="K3620">
        <v>-2.89</v>
      </c>
      <c r="L3620" s="2">
        <f>_xlfn.RANK.EQ(I3620, INDEX(CFB!$I$2:$I$1048576, MATCH(W3620, CFB!$W$2:$W$1048576, 0)):INDEX(CFB!$I$2:$I$1048576, MATCH(W3620, CFB!$W$2:$W$1048576, 0) + COUNTIF(CFB!$W$2:$W$1048576, W3620) - 1), 0)</f>
        <v>61</v>
      </c>
      <c r="M3620" s="2">
        <f>_xlfn.RANK.EQ(J3620, INDEX(CFB!$J$2:$J$1048576, MATCH(W3620, CFB!$W$2:$W$1048576, 0)):INDEX(CFB!$J$2:$J$1048576, MATCH(W3620, CFB!$W$2:$W$1048576, 0) + COUNTIF(CFB!$W$2:$W$1048576, W3620) - 1))</f>
        <v>67</v>
      </c>
      <c r="N3620" s="2">
        <f>RANK(K3620, INDEX(CFB!$K$2:$K$1048576, MATCH(W3620, CFB!$W$2:$W$1048576, 0)):INDEX(CFB!$K$2:$K$1048576, MATCH(W3620, CFB!$W$2:$W$1048576, 0) + COUNTIF(CFB!$W$2:$W$1048576, W3620) - 1))</f>
        <v>66</v>
      </c>
      <c r="O3620">
        <v>32.770000000000003</v>
      </c>
      <c r="P3620">
        <v>14.51</v>
      </c>
      <c r="W3620">
        <v>1995</v>
      </c>
      <c r="X3620">
        <f t="shared" si="111"/>
        <v>0</v>
      </c>
    </row>
    <row r="3621" spans="1:24" ht="12.75" hidden="1" customHeight="1" x14ac:dyDescent="0.45">
      <c r="A3621">
        <v>67</v>
      </c>
      <c r="B3621" t="s">
        <v>51</v>
      </c>
      <c r="C3621" t="s">
        <v>12</v>
      </c>
      <c r="D3621" s="2" t="str">
        <f t="shared" si="110"/>
        <v>Navy1995</v>
      </c>
      <c r="F3621">
        <v>5</v>
      </c>
      <c r="G3621">
        <v>6</v>
      </c>
      <c r="H3621">
        <v>0</v>
      </c>
      <c r="I3621">
        <v>-8.74</v>
      </c>
      <c r="J3621">
        <v>5.29</v>
      </c>
      <c r="K3621">
        <v>-3.45</v>
      </c>
      <c r="L3621" s="2">
        <f>_xlfn.RANK.EQ(I3621, INDEX(CFB!$I$2:$I$1048576, MATCH(W3621, CFB!$W$2:$W$1048576, 0)):INDEX(CFB!$I$2:$I$1048576, MATCH(W3621, CFB!$W$2:$W$1048576, 0) + COUNTIF(CFB!$W$2:$W$1048576, W3621) - 1), 0)</f>
        <v>100</v>
      </c>
      <c r="M3621" s="2">
        <f>_xlfn.RANK.EQ(J3621, INDEX(CFB!$J$2:$J$1048576, MATCH(W3621, CFB!$W$2:$W$1048576, 0)):INDEX(CFB!$J$2:$J$1048576, MATCH(W3621, CFB!$W$2:$W$1048576, 0) + COUNTIF(CFB!$W$2:$W$1048576, W3621) - 1))</f>
        <v>28</v>
      </c>
      <c r="N3621" s="2">
        <f>RANK(K3621, INDEX(CFB!$K$2:$K$1048576, MATCH(W3621, CFB!$W$2:$W$1048576, 0)):INDEX(CFB!$K$2:$K$1048576, MATCH(W3621, CFB!$W$2:$W$1048576, 0) + COUNTIF(CFB!$W$2:$W$1048576, W3621) - 1))</f>
        <v>67</v>
      </c>
      <c r="O3621">
        <v>27.09</v>
      </c>
      <c r="P3621">
        <v>7.47</v>
      </c>
      <c r="W3621">
        <v>1995</v>
      </c>
      <c r="X3621">
        <f t="shared" si="111"/>
        <v>0</v>
      </c>
    </row>
    <row r="3622" spans="1:24" ht="12.75" hidden="1" customHeight="1" x14ac:dyDescent="0.45">
      <c r="A3622">
        <v>68</v>
      </c>
      <c r="B3622" t="s">
        <v>140</v>
      </c>
      <c r="C3622" t="s">
        <v>65</v>
      </c>
      <c r="D3622" s="2" t="str">
        <f t="shared" si="110"/>
        <v>Ball State1995</v>
      </c>
      <c r="F3622">
        <v>7</v>
      </c>
      <c r="G3622">
        <v>4</v>
      </c>
      <c r="H3622">
        <v>0</v>
      </c>
      <c r="I3622">
        <v>-7.87</v>
      </c>
      <c r="J3622">
        <v>3.53</v>
      </c>
      <c r="K3622">
        <v>-4.34</v>
      </c>
      <c r="L3622" s="2">
        <f>_xlfn.RANK.EQ(I3622, INDEX(CFB!$I$2:$I$1048576, MATCH(W3622, CFB!$W$2:$W$1048576, 0)):INDEX(CFB!$I$2:$I$1048576, MATCH(W3622, CFB!$W$2:$W$1048576, 0) + COUNTIF(CFB!$W$2:$W$1048576, W3622) - 1), 0)</f>
        <v>98</v>
      </c>
      <c r="M3622" s="2">
        <f>_xlfn.RANK.EQ(J3622, INDEX(CFB!$J$2:$J$1048576, MATCH(W3622, CFB!$W$2:$W$1048576, 0)):INDEX(CFB!$J$2:$J$1048576, MATCH(W3622, CFB!$W$2:$W$1048576, 0) + COUNTIF(CFB!$W$2:$W$1048576, W3622) - 1))</f>
        <v>40</v>
      </c>
      <c r="N3622" s="2">
        <f>RANK(K3622, INDEX(CFB!$K$2:$K$1048576, MATCH(W3622, CFB!$W$2:$W$1048576, 0)):INDEX(CFB!$K$2:$K$1048576, MATCH(W3622, CFB!$W$2:$W$1048576, 0) + COUNTIF(CFB!$W$2:$W$1048576, W3622) - 1))</f>
        <v>68</v>
      </c>
      <c r="O3622">
        <v>23.81</v>
      </c>
      <c r="P3622">
        <v>11.21</v>
      </c>
      <c r="W3622">
        <v>1995</v>
      </c>
      <c r="X3622">
        <f t="shared" si="111"/>
        <v>0</v>
      </c>
    </row>
    <row r="3623" spans="1:24" ht="12.75" hidden="1" customHeight="1" x14ac:dyDescent="0.45">
      <c r="A3623">
        <v>69</v>
      </c>
      <c r="B3623" t="s">
        <v>117</v>
      </c>
      <c r="C3623" t="s">
        <v>65</v>
      </c>
      <c r="D3623" s="2" t="str">
        <f t="shared" si="110"/>
        <v>Western Michigan1995</v>
      </c>
      <c r="F3623">
        <v>7</v>
      </c>
      <c r="G3623">
        <v>4</v>
      </c>
      <c r="H3623">
        <v>0</v>
      </c>
      <c r="I3623">
        <v>-6.75</v>
      </c>
      <c r="J3623">
        <v>2.12</v>
      </c>
      <c r="K3623">
        <v>-4.63</v>
      </c>
      <c r="L3623" s="2">
        <f>_xlfn.RANK.EQ(I3623, INDEX(CFB!$I$2:$I$1048576, MATCH(W3623, CFB!$W$2:$W$1048576, 0)):INDEX(CFB!$I$2:$I$1048576, MATCH(W3623, CFB!$W$2:$W$1048576, 0) + COUNTIF(CFB!$W$2:$W$1048576, W3623) - 1), 0)</f>
        <v>92</v>
      </c>
      <c r="M3623" s="2">
        <f>_xlfn.RANK.EQ(J3623, INDEX(CFB!$J$2:$J$1048576, MATCH(W3623, CFB!$W$2:$W$1048576, 0)):INDEX(CFB!$J$2:$J$1048576, MATCH(W3623, CFB!$W$2:$W$1048576, 0) + COUNTIF(CFB!$W$2:$W$1048576, W3623) - 1))</f>
        <v>52</v>
      </c>
      <c r="N3623" s="2">
        <f>RANK(K3623, INDEX(CFB!$K$2:$K$1048576, MATCH(W3623, CFB!$W$2:$W$1048576, 0)):INDEX(CFB!$K$2:$K$1048576, MATCH(W3623, CFB!$W$2:$W$1048576, 0) + COUNTIF(CFB!$W$2:$W$1048576, W3623) - 1))</f>
        <v>69</v>
      </c>
      <c r="O3623">
        <v>26.59</v>
      </c>
      <c r="P3623">
        <v>13.53</v>
      </c>
      <c r="W3623">
        <v>1995</v>
      </c>
      <c r="X3623">
        <f t="shared" si="111"/>
        <v>0</v>
      </c>
    </row>
    <row r="3624" spans="1:24" ht="12.75" hidden="1" customHeight="1" x14ac:dyDescent="0.45">
      <c r="A3624">
        <v>70</v>
      </c>
      <c r="B3624" t="s">
        <v>59</v>
      </c>
      <c r="C3624" t="s">
        <v>155</v>
      </c>
      <c r="D3624" s="2" t="str">
        <f t="shared" si="110"/>
        <v>Vanderbilt1995</v>
      </c>
      <c r="F3624">
        <v>2</v>
      </c>
      <c r="G3624">
        <v>9</v>
      </c>
      <c r="H3624">
        <v>0</v>
      </c>
      <c r="I3624">
        <v>-10.119999999999999</v>
      </c>
      <c r="J3624">
        <v>5.39</v>
      </c>
      <c r="K3624">
        <v>-4.74</v>
      </c>
      <c r="L3624" s="2">
        <f>_xlfn.RANK.EQ(I3624, INDEX(CFB!$I$2:$I$1048576, MATCH(W3624, CFB!$W$2:$W$1048576, 0)):INDEX(CFB!$I$2:$I$1048576, MATCH(W3624, CFB!$W$2:$W$1048576, 0) + COUNTIF(CFB!$W$2:$W$1048576, W3624) - 1), 0)</f>
        <v>102</v>
      </c>
      <c r="M3624" s="2">
        <f>_xlfn.RANK.EQ(J3624, INDEX(CFB!$J$2:$J$1048576, MATCH(W3624, CFB!$W$2:$W$1048576, 0)):INDEX(CFB!$J$2:$J$1048576, MATCH(W3624, CFB!$W$2:$W$1048576, 0) + COUNTIF(CFB!$W$2:$W$1048576, W3624) - 1))</f>
        <v>26</v>
      </c>
      <c r="N3624" s="2">
        <f>RANK(K3624, INDEX(CFB!$K$2:$K$1048576, MATCH(W3624, CFB!$W$2:$W$1048576, 0)):INDEX(CFB!$K$2:$K$1048576, MATCH(W3624, CFB!$W$2:$W$1048576, 0) + COUNTIF(CFB!$W$2:$W$1048576, W3624) - 1))</f>
        <v>70</v>
      </c>
      <c r="O3624">
        <v>25.36</v>
      </c>
      <c r="P3624">
        <v>10.57</v>
      </c>
      <c r="W3624">
        <v>1995</v>
      </c>
      <c r="X3624">
        <f t="shared" si="111"/>
        <v>0</v>
      </c>
    </row>
    <row r="3625" spans="1:24" ht="12.75" hidden="1" customHeight="1" x14ac:dyDescent="0.45">
      <c r="A3625">
        <v>71</v>
      </c>
      <c r="B3625" t="s">
        <v>83</v>
      </c>
      <c r="C3625" t="s">
        <v>180</v>
      </c>
      <c r="D3625" s="2" t="str">
        <f t="shared" si="110"/>
        <v>California1995</v>
      </c>
      <c r="F3625">
        <v>3</v>
      </c>
      <c r="G3625">
        <v>8</v>
      </c>
      <c r="H3625">
        <v>0</v>
      </c>
      <c r="I3625">
        <v>-2.93</v>
      </c>
      <c r="J3625">
        <v>-2.0699999999999998</v>
      </c>
      <c r="K3625">
        <v>-5</v>
      </c>
      <c r="L3625" s="2">
        <f>_xlfn.RANK.EQ(I3625, INDEX(CFB!$I$2:$I$1048576, MATCH(W3625, CFB!$W$2:$W$1048576, 0)):INDEX(CFB!$I$2:$I$1048576, MATCH(W3625, CFB!$W$2:$W$1048576, 0) + COUNTIF(CFB!$W$2:$W$1048576, W3625) - 1), 0)</f>
        <v>71</v>
      </c>
      <c r="M3625" s="2">
        <f>_xlfn.RANK.EQ(J3625, INDEX(CFB!$J$2:$J$1048576, MATCH(W3625, CFB!$W$2:$W$1048576, 0)):INDEX(CFB!$J$2:$J$1048576, MATCH(W3625, CFB!$W$2:$W$1048576, 0) + COUNTIF(CFB!$W$2:$W$1048576, W3625) - 1))</f>
        <v>70</v>
      </c>
      <c r="N3625" s="2">
        <f>RANK(K3625, INDEX(CFB!$K$2:$K$1048576, MATCH(W3625, CFB!$W$2:$W$1048576, 0)):INDEX(CFB!$K$2:$K$1048576, MATCH(W3625, CFB!$W$2:$W$1048576, 0) + COUNTIF(CFB!$W$2:$W$1048576, W3625) - 1))</f>
        <v>71</v>
      </c>
      <c r="O3625">
        <v>32.49</v>
      </c>
      <c r="P3625">
        <v>15.32</v>
      </c>
      <c r="W3625">
        <v>1995</v>
      </c>
      <c r="X3625">
        <f t="shared" si="111"/>
        <v>0</v>
      </c>
    </row>
    <row r="3626" spans="1:24" ht="12.75" hidden="1" customHeight="1" x14ac:dyDescent="0.45">
      <c r="A3626">
        <v>72</v>
      </c>
      <c r="B3626" t="s">
        <v>109</v>
      </c>
      <c r="C3626" t="s">
        <v>157</v>
      </c>
      <c r="D3626" s="2" t="str">
        <f t="shared" si="110"/>
        <v>Mississippi State1995</v>
      </c>
      <c r="F3626">
        <v>3</v>
      </c>
      <c r="G3626">
        <v>8</v>
      </c>
      <c r="H3626">
        <v>0</v>
      </c>
      <c r="I3626">
        <v>2.4700000000000002</v>
      </c>
      <c r="J3626">
        <v>-7.52</v>
      </c>
      <c r="K3626">
        <v>-5.05</v>
      </c>
      <c r="L3626" s="2">
        <f>_xlfn.RANK.EQ(I3626, INDEX(CFB!$I$2:$I$1048576, MATCH(W3626, CFB!$W$2:$W$1048576, 0)):INDEX(CFB!$I$2:$I$1048576, MATCH(W3626, CFB!$W$2:$W$1048576, 0) + COUNTIF(CFB!$W$2:$W$1048576, W3626) - 1), 0)</f>
        <v>37</v>
      </c>
      <c r="M3626" s="2">
        <f>_xlfn.RANK.EQ(J3626, INDEX(CFB!$J$2:$J$1048576, MATCH(W3626, CFB!$W$2:$W$1048576, 0)):INDEX(CFB!$J$2:$J$1048576, MATCH(W3626, CFB!$W$2:$W$1048576, 0) + COUNTIF(CFB!$W$2:$W$1048576, W3626) - 1))</f>
        <v>93</v>
      </c>
      <c r="N3626" s="2">
        <f>RANK(K3626, INDEX(CFB!$K$2:$K$1048576, MATCH(W3626, CFB!$W$2:$W$1048576, 0)):INDEX(CFB!$K$2:$K$1048576, MATCH(W3626, CFB!$W$2:$W$1048576, 0) + COUNTIF(CFB!$W$2:$W$1048576, W3626) - 1))</f>
        <v>72</v>
      </c>
      <c r="O3626">
        <v>37.880000000000003</v>
      </c>
      <c r="P3626">
        <v>19.920000000000002</v>
      </c>
      <c r="W3626">
        <v>1995</v>
      </c>
      <c r="X3626">
        <f t="shared" si="111"/>
        <v>0</v>
      </c>
    </row>
    <row r="3627" spans="1:24" ht="12.75" hidden="1" customHeight="1" x14ac:dyDescent="0.45">
      <c r="A3627">
        <v>73</v>
      </c>
      <c r="B3627" t="s">
        <v>91</v>
      </c>
      <c r="C3627" t="s">
        <v>23</v>
      </c>
      <c r="D3627" s="2" t="str">
        <f t="shared" si="110"/>
        <v>North Carolina State1995</v>
      </c>
      <c r="F3627">
        <v>3</v>
      </c>
      <c r="G3627">
        <v>8</v>
      </c>
      <c r="H3627">
        <v>0</v>
      </c>
      <c r="I3627">
        <v>0.74</v>
      </c>
      <c r="J3627">
        <v>-6.11</v>
      </c>
      <c r="K3627">
        <v>-5.37</v>
      </c>
      <c r="L3627" s="2">
        <f>_xlfn.RANK.EQ(I3627, INDEX(CFB!$I$2:$I$1048576, MATCH(W3627, CFB!$W$2:$W$1048576, 0)):INDEX(CFB!$I$2:$I$1048576, MATCH(W3627, CFB!$W$2:$W$1048576, 0) + COUNTIF(CFB!$W$2:$W$1048576, W3627) - 1), 0)</f>
        <v>48</v>
      </c>
      <c r="M3627" s="2">
        <f>_xlfn.RANK.EQ(J3627, INDEX(CFB!$J$2:$J$1048576, MATCH(W3627, CFB!$W$2:$W$1048576, 0)):INDEX(CFB!$J$2:$J$1048576, MATCH(W3627, CFB!$W$2:$W$1048576, 0) + COUNTIF(CFB!$W$2:$W$1048576, W3627) - 1))</f>
        <v>86</v>
      </c>
      <c r="N3627" s="2">
        <f>RANK(K3627, INDEX(CFB!$K$2:$K$1048576, MATCH(W3627, CFB!$W$2:$W$1048576, 0)):INDEX(CFB!$K$2:$K$1048576, MATCH(W3627, CFB!$W$2:$W$1048576, 0) + COUNTIF(CFB!$W$2:$W$1048576, W3627) - 1))</f>
        <v>73</v>
      </c>
      <c r="O3627">
        <v>36.869999999999997</v>
      </c>
      <c r="P3627">
        <v>20.78</v>
      </c>
      <c r="W3627">
        <v>1995</v>
      </c>
      <c r="X3627">
        <f t="shared" si="111"/>
        <v>0</v>
      </c>
    </row>
    <row r="3628" spans="1:24" ht="12.75" hidden="1" customHeight="1" x14ac:dyDescent="0.45">
      <c r="A3628">
        <v>74</v>
      </c>
      <c r="B3628" t="s">
        <v>77</v>
      </c>
      <c r="C3628" t="s">
        <v>184</v>
      </c>
      <c r="D3628" s="2" t="str">
        <f t="shared" si="110"/>
        <v>Louisiana1995</v>
      </c>
      <c r="F3628">
        <v>6</v>
      </c>
      <c r="G3628">
        <v>5</v>
      </c>
      <c r="H3628">
        <v>0</v>
      </c>
      <c r="I3628">
        <v>-0.08</v>
      </c>
      <c r="J3628">
        <v>-5.34</v>
      </c>
      <c r="K3628">
        <v>-5.41</v>
      </c>
      <c r="L3628" s="2">
        <f>_xlfn.RANK.EQ(I3628, INDEX(CFB!$I$2:$I$1048576, MATCH(W3628, CFB!$W$2:$W$1048576, 0)):INDEX(CFB!$I$2:$I$1048576, MATCH(W3628, CFB!$W$2:$W$1048576, 0) + COUNTIF(CFB!$W$2:$W$1048576, W3628) - 1), 0)</f>
        <v>54</v>
      </c>
      <c r="M3628" s="2">
        <f>_xlfn.RANK.EQ(J3628, INDEX(CFB!$J$2:$J$1048576, MATCH(W3628, CFB!$W$2:$W$1048576, 0)):INDEX(CFB!$J$2:$J$1048576, MATCH(W3628, CFB!$W$2:$W$1048576, 0) + COUNTIF(CFB!$W$2:$W$1048576, W3628) - 1))</f>
        <v>82</v>
      </c>
      <c r="N3628" s="2">
        <f>RANK(K3628, INDEX(CFB!$K$2:$K$1048576, MATCH(W3628, CFB!$W$2:$W$1048576, 0)):INDEX(CFB!$K$2:$K$1048576, MATCH(W3628, CFB!$W$2:$W$1048576, 0) + COUNTIF(CFB!$W$2:$W$1048576, W3628) - 1))</f>
        <v>74</v>
      </c>
      <c r="O3628">
        <v>35.369999999999997</v>
      </c>
      <c r="P3628">
        <v>19.16</v>
      </c>
      <c r="W3628">
        <v>1995</v>
      </c>
      <c r="X3628">
        <f t="shared" si="111"/>
        <v>0</v>
      </c>
    </row>
    <row r="3629" spans="1:24" ht="12.75" hidden="1" customHeight="1" x14ac:dyDescent="0.45">
      <c r="A3629">
        <v>75</v>
      </c>
      <c r="B3629" t="s">
        <v>70</v>
      </c>
      <c r="C3629" t="s">
        <v>179</v>
      </c>
      <c r="D3629" s="2" t="str">
        <f t="shared" si="110"/>
        <v>Pitt1995</v>
      </c>
      <c r="F3629">
        <v>2</v>
      </c>
      <c r="G3629">
        <v>9</v>
      </c>
      <c r="H3629">
        <v>0</v>
      </c>
      <c r="I3629">
        <v>-3.63</v>
      </c>
      <c r="J3629">
        <v>-2.1</v>
      </c>
      <c r="K3629">
        <v>-5.73</v>
      </c>
      <c r="L3629" s="2">
        <f>_xlfn.RANK.EQ(I3629, INDEX(CFB!$I$2:$I$1048576, MATCH(W3629, CFB!$W$2:$W$1048576, 0)):INDEX(CFB!$I$2:$I$1048576, MATCH(W3629, CFB!$W$2:$W$1048576, 0) + COUNTIF(CFB!$W$2:$W$1048576, W3629) - 1), 0)</f>
        <v>78</v>
      </c>
      <c r="M3629" s="2">
        <f>_xlfn.RANK.EQ(J3629, INDEX(CFB!$J$2:$J$1048576, MATCH(W3629, CFB!$W$2:$W$1048576, 0)):INDEX(CFB!$J$2:$J$1048576, MATCH(W3629, CFB!$W$2:$W$1048576, 0) + COUNTIF(CFB!$W$2:$W$1048576, W3629) - 1))</f>
        <v>71</v>
      </c>
      <c r="N3629" s="2">
        <f>RANK(K3629, INDEX(CFB!$K$2:$K$1048576, MATCH(W3629, CFB!$W$2:$W$1048576, 0)):INDEX(CFB!$K$2:$K$1048576, MATCH(W3629, CFB!$W$2:$W$1048576, 0) + COUNTIF(CFB!$W$2:$W$1048576, W3629) - 1))</f>
        <v>75</v>
      </c>
      <c r="O3629">
        <v>32.61</v>
      </c>
      <c r="P3629">
        <v>16.11</v>
      </c>
      <c r="W3629">
        <v>1995</v>
      </c>
      <c r="X3629">
        <f t="shared" si="111"/>
        <v>0</v>
      </c>
    </row>
    <row r="3630" spans="1:24" ht="12.75" hidden="1" customHeight="1" x14ac:dyDescent="0.45">
      <c r="A3630">
        <v>76</v>
      </c>
      <c r="B3630" t="s">
        <v>46</v>
      </c>
      <c r="C3630" t="s">
        <v>188</v>
      </c>
      <c r="D3630" s="2" t="str">
        <f t="shared" si="110"/>
        <v>Missouri1995</v>
      </c>
      <c r="F3630">
        <v>3</v>
      </c>
      <c r="G3630">
        <v>8</v>
      </c>
      <c r="H3630">
        <v>0</v>
      </c>
      <c r="I3630">
        <v>-6.65</v>
      </c>
      <c r="J3630">
        <v>0.78</v>
      </c>
      <c r="K3630">
        <v>-5.87</v>
      </c>
      <c r="L3630" s="2">
        <f>_xlfn.RANK.EQ(I3630, INDEX(CFB!$I$2:$I$1048576, MATCH(W3630, CFB!$W$2:$W$1048576, 0)):INDEX(CFB!$I$2:$I$1048576, MATCH(W3630, CFB!$W$2:$W$1048576, 0) + COUNTIF(CFB!$W$2:$W$1048576, W3630) - 1), 0)</f>
        <v>91</v>
      </c>
      <c r="M3630" s="2">
        <f>_xlfn.RANK.EQ(J3630, INDEX(CFB!$J$2:$J$1048576, MATCH(W3630, CFB!$W$2:$W$1048576, 0)):INDEX(CFB!$J$2:$J$1048576, MATCH(W3630, CFB!$W$2:$W$1048576, 0) + COUNTIF(CFB!$W$2:$W$1048576, W3630) - 1))</f>
        <v>58</v>
      </c>
      <c r="N3630" s="2">
        <f>RANK(K3630, INDEX(CFB!$K$2:$K$1048576, MATCH(W3630, CFB!$W$2:$W$1048576, 0)):INDEX(CFB!$K$2:$K$1048576, MATCH(W3630, CFB!$W$2:$W$1048576, 0) + COUNTIF(CFB!$W$2:$W$1048576, W3630) - 1))</f>
        <v>76</v>
      </c>
      <c r="O3630">
        <v>27.44</v>
      </c>
      <c r="P3630">
        <v>14.58</v>
      </c>
      <c r="W3630">
        <v>1995</v>
      </c>
      <c r="X3630">
        <f t="shared" si="111"/>
        <v>0</v>
      </c>
    </row>
    <row r="3631" spans="1:24" ht="12.75" hidden="1" customHeight="1" x14ac:dyDescent="0.45">
      <c r="A3631">
        <v>77</v>
      </c>
      <c r="B3631" t="s">
        <v>40</v>
      </c>
      <c r="C3631" t="s">
        <v>188</v>
      </c>
      <c r="D3631" s="2" t="str">
        <f t="shared" si="110"/>
        <v>Iowa State1995</v>
      </c>
      <c r="F3631">
        <v>3</v>
      </c>
      <c r="G3631">
        <v>8</v>
      </c>
      <c r="H3631">
        <v>0</v>
      </c>
      <c r="I3631">
        <v>1.55</v>
      </c>
      <c r="J3631">
        <v>-7.6</v>
      </c>
      <c r="K3631">
        <v>-6.05</v>
      </c>
      <c r="L3631" s="2">
        <f>_xlfn.RANK.EQ(I3631, INDEX(CFB!$I$2:$I$1048576, MATCH(W3631, CFB!$W$2:$W$1048576, 0)):INDEX(CFB!$I$2:$I$1048576, MATCH(W3631, CFB!$W$2:$W$1048576, 0) + COUNTIF(CFB!$W$2:$W$1048576, W3631) - 1), 0)</f>
        <v>41</v>
      </c>
      <c r="M3631" s="2">
        <f>_xlfn.RANK.EQ(J3631, INDEX(CFB!$J$2:$J$1048576, MATCH(W3631, CFB!$W$2:$W$1048576, 0)):INDEX(CFB!$J$2:$J$1048576, MATCH(W3631, CFB!$W$2:$W$1048576, 0) + COUNTIF(CFB!$W$2:$W$1048576, W3631) - 1))</f>
        <v>94</v>
      </c>
      <c r="N3631" s="2">
        <f>RANK(K3631, INDEX(CFB!$K$2:$K$1048576, MATCH(W3631, CFB!$W$2:$W$1048576, 0)):INDEX(CFB!$K$2:$K$1048576, MATCH(W3631, CFB!$W$2:$W$1048576, 0) + COUNTIF(CFB!$W$2:$W$1048576, W3631) - 1))</f>
        <v>77</v>
      </c>
      <c r="O3631">
        <v>35.82</v>
      </c>
      <c r="P3631">
        <v>25.08</v>
      </c>
      <c r="W3631">
        <v>1995</v>
      </c>
      <c r="X3631">
        <f t="shared" si="111"/>
        <v>0</v>
      </c>
    </row>
    <row r="3632" spans="1:24" ht="12.75" hidden="1" customHeight="1" x14ac:dyDescent="0.45">
      <c r="A3632">
        <v>78</v>
      </c>
      <c r="B3632" t="s">
        <v>56</v>
      </c>
      <c r="C3632" t="s">
        <v>179</v>
      </c>
      <c r="D3632" s="2" t="str">
        <f t="shared" si="110"/>
        <v>Rutgers1995</v>
      </c>
      <c r="F3632">
        <v>4</v>
      </c>
      <c r="G3632">
        <v>7</v>
      </c>
      <c r="H3632">
        <v>0</v>
      </c>
      <c r="I3632">
        <v>5.91</v>
      </c>
      <c r="J3632">
        <v>-12</v>
      </c>
      <c r="K3632">
        <v>-6.09</v>
      </c>
      <c r="L3632" s="2">
        <f>_xlfn.RANK.EQ(I3632, INDEX(CFB!$I$2:$I$1048576, MATCH(W3632, CFB!$W$2:$W$1048576, 0)):INDEX(CFB!$I$2:$I$1048576, MATCH(W3632, CFB!$W$2:$W$1048576, 0) + COUNTIF(CFB!$W$2:$W$1048576, W3632) - 1), 0)</f>
        <v>23</v>
      </c>
      <c r="M3632" s="2">
        <f>_xlfn.RANK.EQ(J3632, INDEX(CFB!$J$2:$J$1048576, MATCH(W3632, CFB!$W$2:$W$1048576, 0)):INDEX(CFB!$J$2:$J$1048576, MATCH(W3632, CFB!$W$2:$W$1048576, 0) + COUNTIF(CFB!$W$2:$W$1048576, W3632) - 1))</f>
        <v>104</v>
      </c>
      <c r="N3632" s="2">
        <f>RANK(K3632, INDEX(CFB!$K$2:$K$1048576, MATCH(W3632, CFB!$W$2:$W$1048576, 0)):INDEX(CFB!$K$2:$K$1048576, MATCH(W3632, CFB!$W$2:$W$1048576, 0) + COUNTIF(CFB!$W$2:$W$1048576, W3632) - 1))</f>
        <v>78</v>
      </c>
      <c r="O3632">
        <v>41.07</v>
      </c>
      <c r="P3632">
        <v>26.84</v>
      </c>
      <c r="W3632">
        <v>1995</v>
      </c>
      <c r="X3632">
        <f t="shared" si="111"/>
        <v>0</v>
      </c>
    </row>
    <row r="3633" spans="1:24" ht="12.75" hidden="1" customHeight="1" x14ac:dyDescent="0.45">
      <c r="A3633">
        <v>79</v>
      </c>
      <c r="B3633" t="s">
        <v>68</v>
      </c>
      <c r="C3633" t="s">
        <v>12</v>
      </c>
      <c r="D3633" s="2" t="str">
        <f t="shared" si="110"/>
        <v>Memphis1995</v>
      </c>
      <c r="F3633">
        <v>3</v>
      </c>
      <c r="G3633">
        <v>8</v>
      </c>
      <c r="H3633">
        <v>0</v>
      </c>
      <c r="I3633">
        <v>-8.7799999999999994</v>
      </c>
      <c r="J3633">
        <v>2.33</v>
      </c>
      <c r="K3633">
        <v>-6.45</v>
      </c>
      <c r="L3633" s="2">
        <f>_xlfn.RANK.EQ(I3633, INDEX(CFB!$I$2:$I$1048576, MATCH(W3633, CFB!$W$2:$W$1048576, 0)):INDEX(CFB!$I$2:$I$1048576, MATCH(W3633, CFB!$W$2:$W$1048576, 0) + COUNTIF(CFB!$W$2:$W$1048576, W3633) - 1), 0)</f>
        <v>101</v>
      </c>
      <c r="M3633" s="2">
        <f>_xlfn.RANK.EQ(J3633, INDEX(CFB!$J$2:$J$1048576, MATCH(W3633, CFB!$W$2:$W$1048576, 0)):INDEX(CFB!$J$2:$J$1048576, MATCH(W3633, CFB!$W$2:$W$1048576, 0) + COUNTIF(CFB!$W$2:$W$1048576, W3633) - 1))</f>
        <v>49</v>
      </c>
      <c r="N3633" s="2">
        <f>RANK(K3633, INDEX(CFB!$K$2:$K$1048576, MATCH(W3633, CFB!$W$2:$W$1048576, 0)):INDEX(CFB!$K$2:$K$1048576, MATCH(W3633, CFB!$W$2:$W$1048576, 0) + COUNTIF(CFB!$W$2:$W$1048576, W3633) - 1))</f>
        <v>79</v>
      </c>
      <c r="O3633">
        <v>26.45</v>
      </c>
      <c r="P3633">
        <v>12.03</v>
      </c>
      <c r="W3633">
        <v>1995</v>
      </c>
      <c r="X3633">
        <f t="shared" si="111"/>
        <v>0</v>
      </c>
    </row>
    <row r="3634" spans="1:24" ht="12.75" hidden="1" customHeight="1" x14ac:dyDescent="0.45">
      <c r="A3634">
        <v>80</v>
      </c>
      <c r="B3634" t="s">
        <v>147</v>
      </c>
      <c r="C3634" t="s">
        <v>12</v>
      </c>
      <c r="D3634" s="2" t="str">
        <f t="shared" si="110"/>
        <v>Tulsa1995</v>
      </c>
      <c r="F3634">
        <v>4</v>
      </c>
      <c r="G3634">
        <v>7</v>
      </c>
      <c r="H3634">
        <v>0</v>
      </c>
      <c r="I3634">
        <v>-2.96</v>
      </c>
      <c r="J3634">
        <v>-3.6</v>
      </c>
      <c r="K3634">
        <v>-6.56</v>
      </c>
      <c r="L3634" s="2">
        <f>_xlfn.RANK.EQ(I3634, INDEX(CFB!$I$2:$I$1048576, MATCH(W3634, CFB!$W$2:$W$1048576, 0)):INDEX(CFB!$I$2:$I$1048576, MATCH(W3634, CFB!$W$2:$W$1048576, 0) + COUNTIF(CFB!$W$2:$W$1048576, W3634) - 1), 0)</f>
        <v>72</v>
      </c>
      <c r="M3634" s="2">
        <f>_xlfn.RANK.EQ(J3634, INDEX(CFB!$J$2:$J$1048576, MATCH(W3634, CFB!$W$2:$W$1048576, 0)):INDEX(CFB!$J$2:$J$1048576, MATCH(W3634, CFB!$W$2:$W$1048576, 0) + COUNTIF(CFB!$W$2:$W$1048576, W3634) - 1))</f>
        <v>78</v>
      </c>
      <c r="N3634" s="2">
        <f>RANK(K3634, INDEX(CFB!$K$2:$K$1048576, MATCH(W3634, CFB!$W$2:$W$1048576, 0)):INDEX(CFB!$K$2:$K$1048576, MATCH(W3634, CFB!$W$2:$W$1048576, 0) + COUNTIF(CFB!$W$2:$W$1048576, W3634) - 1))</f>
        <v>80</v>
      </c>
      <c r="O3634">
        <v>31.71</v>
      </c>
      <c r="P3634">
        <v>19.329999999999998</v>
      </c>
      <c r="W3634">
        <v>1995</v>
      </c>
      <c r="X3634">
        <f t="shared" si="111"/>
        <v>0</v>
      </c>
    </row>
    <row r="3635" spans="1:24" ht="12.75" hidden="1" customHeight="1" x14ac:dyDescent="0.45">
      <c r="A3635">
        <v>81</v>
      </c>
      <c r="B3635" t="s">
        <v>134</v>
      </c>
      <c r="C3635" t="s">
        <v>65</v>
      </c>
      <c r="D3635" s="2" t="str">
        <f t="shared" si="110"/>
        <v>Eastern Michigan1995</v>
      </c>
      <c r="F3635">
        <v>6</v>
      </c>
      <c r="G3635">
        <v>5</v>
      </c>
      <c r="H3635">
        <v>0</v>
      </c>
      <c r="I3635">
        <v>3.94</v>
      </c>
      <c r="J3635">
        <v>-10.69</v>
      </c>
      <c r="K3635">
        <v>-6.75</v>
      </c>
      <c r="L3635" s="2">
        <f>_xlfn.RANK.EQ(I3635, INDEX(CFB!$I$2:$I$1048576, MATCH(W3635, CFB!$W$2:$W$1048576, 0)):INDEX(CFB!$I$2:$I$1048576, MATCH(W3635, CFB!$W$2:$W$1048576, 0) + COUNTIF(CFB!$W$2:$W$1048576, W3635) - 1), 0)</f>
        <v>34</v>
      </c>
      <c r="M3635" s="2">
        <f>_xlfn.RANK.EQ(J3635, INDEX(CFB!$J$2:$J$1048576, MATCH(W3635, CFB!$W$2:$W$1048576, 0)):INDEX(CFB!$J$2:$J$1048576, MATCH(W3635, CFB!$W$2:$W$1048576, 0) + COUNTIF(CFB!$W$2:$W$1048576, W3635) - 1))</f>
        <v>102</v>
      </c>
      <c r="N3635" s="2">
        <f>RANK(K3635, INDEX(CFB!$K$2:$K$1048576, MATCH(W3635, CFB!$W$2:$W$1048576, 0)):INDEX(CFB!$K$2:$K$1048576, MATCH(W3635, CFB!$W$2:$W$1048576, 0) + COUNTIF(CFB!$W$2:$W$1048576, W3635) - 1))</f>
        <v>81</v>
      </c>
      <c r="O3635">
        <v>37.6</v>
      </c>
      <c r="P3635">
        <v>27.74</v>
      </c>
      <c r="W3635">
        <v>1995</v>
      </c>
      <c r="X3635">
        <f t="shared" si="111"/>
        <v>0</v>
      </c>
    </row>
    <row r="3636" spans="1:24" ht="12.75" hidden="1" customHeight="1" x14ac:dyDescent="0.45">
      <c r="A3636">
        <v>82</v>
      </c>
      <c r="B3636" t="s">
        <v>111</v>
      </c>
      <c r="C3636" t="s">
        <v>178</v>
      </c>
      <c r="D3636" s="2" t="str">
        <f t="shared" si="110"/>
        <v>Fresno State1995</v>
      </c>
      <c r="F3636">
        <v>5</v>
      </c>
      <c r="G3636">
        <v>7</v>
      </c>
      <c r="H3636">
        <v>0</v>
      </c>
      <c r="I3636">
        <v>2.31</v>
      </c>
      <c r="J3636">
        <v>-9.26</v>
      </c>
      <c r="K3636">
        <v>-6.95</v>
      </c>
      <c r="L3636" s="2">
        <f>_xlfn.RANK.EQ(I3636, INDEX(CFB!$I$2:$I$1048576, MATCH(W3636, CFB!$W$2:$W$1048576, 0)):INDEX(CFB!$I$2:$I$1048576, MATCH(W3636, CFB!$W$2:$W$1048576, 0) + COUNTIF(CFB!$W$2:$W$1048576, W3636) - 1), 0)</f>
        <v>38</v>
      </c>
      <c r="M3636" s="2">
        <f>_xlfn.RANK.EQ(J3636, INDEX(CFB!$J$2:$J$1048576, MATCH(W3636, CFB!$W$2:$W$1048576, 0)):INDEX(CFB!$J$2:$J$1048576, MATCH(W3636, CFB!$W$2:$W$1048576, 0) + COUNTIF(CFB!$W$2:$W$1048576, W3636) - 1))</f>
        <v>96</v>
      </c>
      <c r="N3636" s="2">
        <f>RANK(K3636, INDEX(CFB!$K$2:$K$1048576, MATCH(W3636, CFB!$W$2:$W$1048576, 0)):INDEX(CFB!$K$2:$K$1048576, MATCH(W3636, CFB!$W$2:$W$1048576, 0) + COUNTIF(CFB!$W$2:$W$1048576, W3636) - 1))</f>
        <v>82</v>
      </c>
      <c r="O3636">
        <v>37.049999999999997</v>
      </c>
      <c r="P3636">
        <v>23.59</v>
      </c>
      <c r="W3636">
        <v>1995</v>
      </c>
      <c r="X3636">
        <f t="shared" si="111"/>
        <v>0</v>
      </c>
    </row>
    <row r="3637" spans="1:24" ht="12.75" hidden="1" customHeight="1" x14ac:dyDescent="0.45">
      <c r="A3637">
        <v>83</v>
      </c>
      <c r="B3637" t="s">
        <v>60</v>
      </c>
      <c r="C3637" t="s">
        <v>23</v>
      </c>
      <c r="D3637" s="2" t="str">
        <f t="shared" si="110"/>
        <v>Duke1995</v>
      </c>
      <c r="F3637">
        <v>3</v>
      </c>
      <c r="G3637">
        <v>8</v>
      </c>
      <c r="H3637">
        <v>0</v>
      </c>
      <c r="I3637">
        <v>2.76</v>
      </c>
      <c r="J3637">
        <v>-9.92</v>
      </c>
      <c r="K3637">
        <v>-7.16</v>
      </c>
      <c r="L3637" s="2">
        <f>_xlfn.RANK.EQ(I3637, INDEX(CFB!$I$2:$I$1048576, MATCH(W3637, CFB!$W$2:$W$1048576, 0)):INDEX(CFB!$I$2:$I$1048576, MATCH(W3637, CFB!$W$2:$W$1048576, 0) + COUNTIF(CFB!$W$2:$W$1048576, W3637) - 1), 0)</f>
        <v>36</v>
      </c>
      <c r="M3637" s="2">
        <f>_xlfn.RANK.EQ(J3637, INDEX(CFB!$J$2:$J$1048576, MATCH(W3637, CFB!$W$2:$W$1048576, 0)):INDEX(CFB!$J$2:$J$1048576, MATCH(W3637, CFB!$W$2:$W$1048576, 0) + COUNTIF(CFB!$W$2:$W$1048576, W3637) - 1))</f>
        <v>98</v>
      </c>
      <c r="N3637" s="2">
        <f>RANK(K3637, INDEX(CFB!$K$2:$K$1048576, MATCH(W3637, CFB!$W$2:$W$1048576, 0)):INDEX(CFB!$K$2:$K$1048576, MATCH(W3637, CFB!$W$2:$W$1048576, 0) + COUNTIF(CFB!$W$2:$W$1048576, W3637) - 1))</f>
        <v>83</v>
      </c>
      <c r="O3637">
        <v>38.21</v>
      </c>
      <c r="P3637">
        <v>22.8</v>
      </c>
      <c r="W3637">
        <v>1995</v>
      </c>
      <c r="X3637">
        <f t="shared" si="111"/>
        <v>0</v>
      </c>
    </row>
    <row r="3638" spans="1:24" ht="12.75" hidden="1" customHeight="1" x14ac:dyDescent="0.45">
      <c r="A3638">
        <v>84</v>
      </c>
      <c r="B3638" t="s">
        <v>107</v>
      </c>
      <c r="C3638" t="s">
        <v>189</v>
      </c>
      <c r="D3638" s="2" t="str">
        <f t="shared" si="110"/>
        <v>Houston1995</v>
      </c>
      <c r="F3638">
        <v>2</v>
      </c>
      <c r="G3638">
        <v>9</v>
      </c>
      <c r="H3638">
        <v>0</v>
      </c>
      <c r="I3638">
        <v>-3.79</v>
      </c>
      <c r="J3638">
        <v>-3.74</v>
      </c>
      <c r="K3638">
        <v>-7.53</v>
      </c>
      <c r="L3638" s="2">
        <f>_xlfn.RANK.EQ(I3638, INDEX(CFB!$I$2:$I$1048576, MATCH(W3638, CFB!$W$2:$W$1048576, 0)):INDEX(CFB!$I$2:$I$1048576, MATCH(W3638, CFB!$W$2:$W$1048576, 0) + COUNTIF(CFB!$W$2:$W$1048576, W3638) - 1), 0)</f>
        <v>79</v>
      </c>
      <c r="M3638" s="2">
        <f>_xlfn.RANK.EQ(J3638, INDEX(CFB!$J$2:$J$1048576, MATCH(W3638, CFB!$W$2:$W$1048576, 0)):INDEX(CFB!$J$2:$J$1048576, MATCH(W3638, CFB!$W$2:$W$1048576, 0) + COUNTIF(CFB!$W$2:$W$1048576, W3638) - 1))</f>
        <v>79</v>
      </c>
      <c r="N3638" s="2">
        <f>RANK(K3638, INDEX(CFB!$K$2:$K$1048576, MATCH(W3638, CFB!$W$2:$W$1048576, 0)):INDEX(CFB!$K$2:$K$1048576, MATCH(W3638, CFB!$W$2:$W$1048576, 0) + COUNTIF(CFB!$W$2:$W$1048576, W3638) - 1))</f>
        <v>84</v>
      </c>
      <c r="O3638">
        <v>30.42</v>
      </c>
      <c r="P3638">
        <v>19.84</v>
      </c>
      <c r="W3638">
        <v>1995</v>
      </c>
      <c r="X3638">
        <f t="shared" si="111"/>
        <v>0</v>
      </c>
    </row>
    <row r="3639" spans="1:24" ht="12.75" hidden="1" customHeight="1" x14ac:dyDescent="0.45">
      <c r="A3639">
        <v>85</v>
      </c>
      <c r="B3639" t="s">
        <v>129</v>
      </c>
      <c r="C3639" t="s">
        <v>189</v>
      </c>
      <c r="D3639" s="2" t="str">
        <f t="shared" si="110"/>
        <v>Rice1995</v>
      </c>
      <c r="F3639">
        <v>2</v>
      </c>
      <c r="G3639">
        <v>8</v>
      </c>
      <c r="H3639">
        <v>1</v>
      </c>
      <c r="I3639">
        <v>-5.05</v>
      </c>
      <c r="J3639">
        <v>-2.99</v>
      </c>
      <c r="K3639">
        <v>-8.0399999999999991</v>
      </c>
      <c r="L3639" s="2">
        <f>_xlfn.RANK.EQ(I3639, INDEX(CFB!$I$2:$I$1048576, MATCH(W3639, CFB!$W$2:$W$1048576, 0)):INDEX(CFB!$I$2:$I$1048576, MATCH(W3639, CFB!$W$2:$W$1048576, 0) + COUNTIF(CFB!$W$2:$W$1048576, W3639) - 1), 0)</f>
        <v>83</v>
      </c>
      <c r="M3639" s="2">
        <f>_xlfn.RANK.EQ(J3639, INDEX(CFB!$J$2:$J$1048576, MATCH(W3639, CFB!$W$2:$W$1048576, 0)):INDEX(CFB!$J$2:$J$1048576, MATCH(W3639, CFB!$W$2:$W$1048576, 0) + COUNTIF(CFB!$W$2:$W$1048576, W3639) - 1))</f>
        <v>74</v>
      </c>
      <c r="N3639" s="2">
        <f>RANK(K3639, INDEX(CFB!$K$2:$K$1048576, MATCH(W3639, CFB!$W$2:$W$1048576, 0)):INDEX(CFB!$K$2:$K$1048576, MATCH(W3639, CFB!$W$2:$W$1048576, 0) + COUNTIF(CFB!$W$2:$W$1048576, W3639) - 1))</f>
        <v>85</v>
      </c>
      <c r="O3639">
        <v>30.17</v>
      </c>
      <c r="P3639">
        <v>17.04</v>
      </c>
      <c r="W3639">
        <v>1995</v>
      </c>
      <c r="X3639">
        <f t="shared" si="111"/>
        <v>0</v>
      </c>
    </row>
    <row r="3640" spans="1:24" ht="12.75" hidden="1" customHeight="1" x14ac:dyDescent="0.45">
      <c r="A3640">
        <v>86</v>
      </c>
      <c r="B3640" t="s">
        <v>141</v>
      </c>
      <c r="C3640" t="s">
        <v>178</v>
      </c>
      <c r="D3640" s="2" t="str">
        <f t="shared" si="110"/>
        <v>New Mexico1995</v>
      </c>
      <c r="F3640">
        <v>4</v>
      </c>
      <c r="G3640">
        <v>7</v>
      </c>
      <c r="H3640">
        <v>0</v>
      </c>
      <c r="I3640">
        <v>-4.75</v>
      </c>
      <c r="J3640">
        <v>-3.39</v>
      </c>
      <c r="K3640">
        <v>-8.1300000000000008</v>
      </c>
      <c r="L3640" s="2">
        <f>_xlfn.RANK.EQ(I3640, INDEX(CFB!$I$2:$I$1048576, MATCH(W3640, CFB!$W$2:$W$1048576, 0)):INDEX(CFB!$I$2:$I$1048576, MATCH(W3640, CFB!$W$2:$W$1048576, 0) + COUNTIF(CFB!$W$2:$W$1048576, W3640) - 1), 0)</f>
        <v>82</v>
      </c>
      <c r="M3640" s="2">
        <f>_xlfn.RANK.EQ(J3640, INDEX(CFB!$J$2:$J$1048576, MATCH(W3640, CFB!$W$2:$W$1048576, 0)):INDEX(CFB!$J$2:$J$1048576, MATCH(W3640, CFB!$W$2:$W$1048576, 0) + COUNTIF(CFB!$W$2:$W$1048576, W3640) - 1))</f>
        <v>77</v>
      </c>
      <c r="N3640" s="2">
        <f>RANK(K3640, INDEX(CFB!$K$2:$K$1048576, MATCH(W3640, CFB!$W$2:$W$1048576, 0)):INDEX(CFB!$K$2:$K$1048576, MATCH(W3640, CFB!$W$2:$W$1048576, 0) + COUNTIF(CFB!$W$2:$W$1048576, W3640) - 1))</f>
        <v>86</v>
      </c>
      <c r="O3640">
        <v>29.23</v>
      </c>
      <c r="P3640">
        <v>17.559999999999999</v>
      </c>
      <c r="W3640">
        <v>1995</v>
      </c>
      <c r="X3640">
        <f t="shared" si="111"/>
        <v>0</v>
      </c>
    </row>
    <row r="3641" spans="1:24" ht="12.75" hidden="1" customHeight="1" x14ac:dyDescent="0.45">
      <c r="A3641">
        <v>87</v>
      </c>
      <c r="B3641" t="s">
        <v>144</v>
      </c>
      <c r="C3641" t="s">
        <v>179</v>
      </c>
      <c r="D3641" s="2" t="str">
        <f t="shared" si="110"/>
        <v>Temple1995</v>
      </c>
      <c r="F3641">
        <v>1</v>
      </c>
      <c r="G3641">
        <v>10</v>
      </c>
      <c r="H3641">
        <v>0</v>
      </c>
      <c r="I3641">
        <v>-3.35</v>
      </c>
      <c r="J3641">
        <v>-5.2</v>
      </c>
      <c r="K3641">
        <v>-8.5500000000000007</v>
      </c>
      <c r="L3641" s="2">
        <f>_xlfn.RANK.EQ(I3641, INDEX(CFB!$I$2:$I$1048576, MATCH(W3641, CFB!$W$2:$W$1048576, 0)):INDEX(CFB!$I$2:$I$1048576, MATCH(W3641, CFB!$W$2:$W$1048576, 0) + COUNTIF(CFB!$W$2:$W$1048576, W3641) - 1), 0)</f>
        <v>75</v>
      </c>
      <c r="M3641" s="2">
        <f>_xlfn.RANK.EQ(J3641, INDEX(CFB!$J$2:$J$1048576, MATCH(W3641, CFB!$W$2:$W$1048576, 0)):INDEX(CFB!$J$2:$J$1048576, MATCH(W3641, CFB!$W$2:$W$1048576, 0) + COUNTIF(CFB!$W$2:$W$1048576, W3641) - 1))</f>
        <v>81</v>
      </c>
      <c r="N3641" s="2">
        <f>RANK(K3641, INDEX(CFB!$K$2:$K$1048576, MATCH(W3641, CFB!$W$2:$W$1048576, 0)):INDEX(CFB!$K$2:$K$1048576, MATCH(W3641, CFB!$W$2:$W$1048576, 0) + COUNTIF(CFB!$W$2:$W$1048576, W3641) - 1))</f>
        <v>87</v>
      </c>
      <c r="O3641">
        <v>31.75</v>
      </c>
      <c r="P3641">
        <v>19.579999999999998</v>
      </c>
      <c r="W3641">
        <v>1995</v>
      </c>
      <c r="X3641">
        <f t="shared" si="111"/>
        <v>0</v>
      </c>
    </row>
    <row r="3642" spans="1:24" ht="12.75" hidden="1" customHeight="1" x14ac:dyDescent="0.45">
      <c r="A3642">
        <v>88</v>
      </c>
      <c r="B3642" t="s">
        <v>80</v>
      </c>
      <c r="C3642" t="s">
        <v>65</v>
      </c>
      <c r="D3642" s="2" t="str">
        <f t="shared" si="110"/>
        <v>Bowling Green1995</v>
      </c>
      <c r="F3642">
        <v>5</v>
      </c>
      <c r="G3642">
        <v>6</v>
      </c>
      <c r="H3642">
        <v>0</v>
      </c>
      <c r="I3642">
        <v>-7.45</v>
      </c>
      <c r="J3642">
        <v>-2.5499999999999998</v>
      </c>
      <c r="K3642">
        <v>-9.99</v>
      </c>
      <c r="L3642" s="2">
        <f>_xlfn.RANK.EQ(I3642, INDEX(CFB!$I$2:$I$1048576, MATCH(W3642, CFB!$W$2:$W$1048576, 0)):INDEX(CFB!$I$2:$I$1048576, MATCH(W3642, CFB!$W$2:$W$1048576, 0) + COUNTIF(CFB!$W$2:$W$1048576, W3642) - 1), 0)</f>
        <v>97</v>
      </c>
      <c r="M3642" s="2">
        <f>_xlfn.RANK.EQ(J3642, INDEX(CFB!$J$2:$J$1048576, MATCH(W3642, CFB!$W$2:$W$1048576, 0)):INDEX(CFB!$J$2:$J$1048576, MATCH(W3642, CFB!$W$2:$W$1048576, 0) + COUNTIF(CFB!$W$2:$W$1048576, W3642) - 1))</f>
        <v>72</v>
      </c>
      <c r="N3642" s="2">
        <f>RANK(K3642, INDEX(CFB!$K$2:$K$1048576, MATCH(W3642, CFB!$W$2:$W$1048576, 0)):INDEX(CFB!$K$2:$K$1048576, MATCH(W3642, CFB!$W$2:$W$1048576, 0) + COUNTIF(CFB!$W$2:$W$1048576, W3642) - 1))</f>
        <v>88</v>
      </c>
      <c r="O3642">
        <v>25.4</v>
      </c>
      <c r="P3642">
        <v>18.43</v>
      </c>
      <c r="W3642">
        <v>1995</v>
      </c>
      <c r="X3642">
        <f t="shared" si="111"/>
        <v>0</v>
      </c>
    </row>
    <row r="3643" spans="1:24" ht="12.75" hidden="1" customHeight="1" x14ac:dyDescent="0.45">
      <c r="A3643">
        <v>89</v>
      </c>
      <c r="B3643" t="s">
        <v>139</v>
      </c>
      <c r="C3643" t="s">
        <v>65</v>
      </c>
      <c r="D3643" s="2" t="str">
        <f t="shared" si="110"/>
        <v>Central Michigan1995</v>
      </c>
      <c r="F3643">
        <v>4</v>
      </c>
      <c r="G3643">
        <v>7</v>
      </c>
      <c r="H3643">
        <v>0</v>
      </c>
      <c r="I3643">
        <v>-3.51</v>
      </c>
      <c r="J3643">
        <v>-6.84</v>
      </c>
      <c r="K3643">
        <v>-10.35</v>
      </c>
      <c r="L3643" s="2">
        <f>_xlfn.RANK.EQ(I3643, INDEX(CFB!$I$2:$I$1048576, MATCH(W3643, CFB!$W$2:$W$1048576, 0)):INDEX(CFB!$I$2:$I$1048576, MATCH(W3643, CFB!$W$2:$W$1048576, 0) + COUNTIF(CFB!$W$2:$W$1048576, W3643) - 1), 0)</f>
        <v>76</v>
      </c>
      <c r="M3643" s="2">
        <f>_xlfn.RANK.EQ(J3643, INDEX(CFB!$J$2:$J$1048576, MATCH(W3643, CFB!$W$2:$W$1048576, 0)):INDEX(CFB!$J$2:$J$1048576, MATCH(W3643, CFB!$W$2:$W$1048576, 0) + COUNTIF(CFB!$W$2:$W$1048576, W3643) - 1))</f>
        <v>89</v>
      </c>
      <c r="N3643" s="2">
        <f>RANK(K3643, INDEX(CFB!$K$2:$K$1048576, MATCH(W3643, CFB!$W$2:$W$1048576, 0)):INDEX(CFB!$K$2:$K$1048576, MATCH(W3643, CFB!$W$2:$W$1048576, 0) + COUNTIF(CFB!$W$2:$W$1048576, W3643) - 1))</f>
        <v>89</v>
      </c>
      <c r="O3643">
        <v>28.33</v>
      </c>
      <c r="P3643">
        <v>21.88</v>
      </c>
      <c r="W3643">
        <v>1995</v>
      </c>
      <c r="X3643">
        <f t="shared" si="111"/>
        <v>0</v>
      </c>
    </row>
    <row r="3644" spans="1:24" ht="12.75" hidden="1" customHeight="1" x14ac:dyDescent="0.45">
      <c r="A3644">
        <v>90</v>
      </c>
      <c r="B3644" t="s">
        <v>137</v>
      </c>
      <c r="C3644" t="s">
        <v>184</v>
      </c>
      <c r="D3644" s="2" t="str">
        <f t="shared" si="110"/>
        <v>Louisiana Tech1995</v>
      </c>
      <c r="F3644">
        <v>5</v>
      </c>
      <c r="G3644">
        <v>6</v>
      </c>
      <c r="H3644">
        <v>0</v>
      </c>
      <c r="I3644">
        <v>-1.6</v>
      </c>
      <c r="J3644">
        <v>-9.6300000000000008</v>
      </c>
      <c r="K3644">
        <v>-11.23</v>
      </c>
      <c r="L3644" s="2">
        <f>_xlfn.RANK.EQ(I3644, INDEX(CFB!$I$2:$I$1048576, MATCH(W3644, CFB!$W$2:$W$1048576, 0)):INDEX(CFB!$I$2:$I$1048576, MATCH(W3644, CFB!$W$2:$W$1048576, 0) + COUNTIF(CFB!$W$2:$W$1048576, W3644) - 1), 0)</f>
        <v>64</v>
      </c>
      <c r="M3644" s="2">
        <f>_xlfn.RANK.EQ(J3644, INDEX(CFB!$J$2:$J$1048576, MATCH(W3644, CFB!$W$2:$W$1048576, 0)):INDEX(CFB!$J$2:$J$1048576, MATCH(W3644, CFB!$W$2:$W$1048576, 0) + COUNTIF(CFB!$W$2:$W$1048576, W3644) - 1))</f>
        <v>97</v>
      </c>
      <c r="N3644" s="2">
        <f>RANK(K3644, INDEX(CFB!$K$2:$K$1048576, MATCH(W3644, CFB!$W$2:$W$1048576, 0)):INDEX(CFB!$K$2:$K$1048576, MATCH(W3644, CFB!$W$2:$W$1048576, 0) + COUNTIF(CFB!$W$2:$W$1048576, W3644) - 1))</f>
        <v>90</v>
      </c>
      <c r="O3644">
        <v>32.04</v>
      </c>
      <c r="P3644">
        <v>26.6</v>
      </c>
      <c r="W3644">
        <v>1995</v>
      </c>
      <c r="X3644">
        <f t="shared" si="111"/>
        <v>0</v>
      </c>
    </row>
    <row r="3645" spans="1:24" ht="12.75" hidden="1" customHeight="1" x14ac:dyDescent="0.45">
      <c r="A3645">
        <v>91</v>
      </c>
      <c r="B3645" t="s">
        <v>126</v>
      </c>
      <c r="C3645" t="s">
        <v>178</v>
      </c>
      <c r="D3645" s="2" t="str">
        <f t="shared" si="110"/>
        <v>Hawaii1995</v>
      </c>
      <c r="F3645">
        <v>4</v>
      </c>
      <c r="G3645">
        <v>8</v>
      </c>
      <c r="H3645">
        <v>0</v>
      </c>
      <c r="I3645">
        <v>-5.07</v>
      </c>
      <c r="J3645">
        <v>-6.38</v>
      </c>
      <c r="K3645">
        <v>-11.45</v>
      </c>
      <c r="L3645" s="2">
        <f>_xlfn.RANK.EQ(I3645, INDEX(CFB!$I$2:$I$1048576, MATCH(W3645, CFB!$W$2:$W$1048576, 0)):INDEX(CFB!$I$2:$I$1048576, MATCH(W3645, CFB!$W$2:$W$1048576, 0) + COUNTIF(CFB!$W$2:$W$1048576, W3645) - 1), 0)</f>
        <v>84</v>
      </c>
      <c r="M3645" s="2">
        <f>_xlfn.RANK.EQ(J3645, INDEX(CFB!$J$2:$J$1048576, MATCH(W3645, CFB!$W$2:$W$1048576, 0)):INDEX(CFB!$J$2:$J$1048576, MATCH(W3645, CFB!$W$2:$W$1048576, 0) + COUNTIF(CFB!$W$2:$W$1048576, W3645) - 1))</f>
        <v>88</v>
      </c>
      <c r="N3645" s="2">
        <f>RANK(K3645, INDEX(CFB!$K$2:$K$1048576, MATCH(W3645, CFB!$W$2:$W$1048576, 0)):INDEX(CFB!$K$2:$K$1048576, MATCH(W3645, CFB!$W$2:$W$1048576, 0) + COUNTIF(CFB!$W$2:$W$1048576, W3645) - 1))</f>
        <v>91</v>
      </c>
      <c r="O3645">
        <v>29.52</v>
      </c>
      <c r="P3645">
        <v>24.65</v>
      </c>
      <c r="W3645">
        <v>1995</v>
      </c>
      <c r="X3645">
        <f t="shared" si="111"/>
        <v>0</v>
      </c>
    </row>
    <row r="3646" spans="1:24" ht="12.75" hidden="1" customHeight="1" x14ac:dyDescent="0.45">
      <c r="A3646">
        <v>92</v>
      </c>
      <c r="B3646" t="s">
        <v>133</v>
      </c>
      <c r="C3646" t="s">
        <v>184</v>
      </c>
      <c r="D3646" s="2" t="str">
        <f t="shared" si="110"/>
        <v>Utah State1995</v>
      </c>
      <c r="F3646">
        <v>4</v>
      </c>
      <c r="G3646">
        <v>7</v>
      </c>
      <c r="H3646">
        <v>0</v>
      </c>
      <c r="I3646">
        <v>-6.6</v>
      </c>
      <c r="J3646">
        <v>-5.0999999999999996</v>
      </c>
      <c r="K3646">
        <v>-11.7</v>
      </c>
      <c r="L3646" s="2">
        <f>_xlfn.RANK.EQ(I3646, INDEX(CFB!$I$2:$I$1048576, MATCH(W3646, CFB!$W$2:$W$1048576, 0)):INDEX(CFB!$I$2:$I$1048576, MATCH(W3646, CFB!$W$2:$W$1048576, 0) + COUNTIF(CFB!$W$2:$W$1048576, W3646) - 1), 0)</f>
        <v>90</v>
      </c>
      <c r="M3646" s="2">
        <f>_xlfn.RANK.EQ(J3646, INDEX(CFB!$J$2:$J$1048576, MATCH(W3646, CFB!$W$2:$W$1048576, 0)):INDEX(CFB!$J$2:$J$1048576, MATCH(W3646, CFB!$W$2:$W$1048576, 0) + COUNTIF(CFB!$W$2:$W$1048576, W3646) - 1))</f>
        <v>80</v>
      </c>
      <c r="N3646" s="2">
        <f>RANK(K3646, INDEX(CFB!$K$2:$K$1048576, MATCH(W3646, CFB!$W$2:$W$1048576, 0)):INDEX(CFB!$K$2:$K$1048576, MATCH(W3646, CFB!$W$2:$W$1048576, 0) + COUNTIF(CFB!$W$2:$W$1048576, W3646) - 1))</f>
        <v>92</v>
      </c>
      <c r="O3646">
        <v>28.21</v>
      </c>
      <c r="P3646">
        <v>20.440000000000001</v>
      </c>
      <c r="W3646">
        <v>1995</v>
      </c>
      <c r="X3646">
        <f t="shared" si="111"/>
        <v>0</v>
      </c>
    </row>
    <row r="3647" spans="1:24" ht="12.75" hidden="1" customHeight="1" x14ac:dyDescent="0.45">
      <c r="A3647">
        <v>93</v>
      </c>
      <c r="B3647" t="s">
        <v>149</v>
      </c>
      <c r="C3647" t="s">
        <v>184</v>
      </c>
      <c r="D3647" s="2" t="str">
        <f t="shared" si="110"/>
        <v>New Mexico State1995</v>
      </c>
      <c r="F3647">
        <v>4</v>
      </c>
      <c r="G3647">
        <v>7</v>
      </c>
      <c r="H3647">
        <v>0</v>
      </c>
      <c r="I3647">
        <v>0.06</v>
      </c>
      <c r="J3647">
        <v>-12.53</v>
      </c>
      <c r="K3647">
        <v>-12.47</v>
      </c>
      <c r="L3647" s="2">
        <f>_xlfn.RANK.EQ(I3647, INDEX(CFB!$I$2:$I$1048576, MATCH(W3647, CFB!$W$2:$W$1048576, 0)):INDEX(CFB!$I$2:$I$1048576, MATCH(W3647, CFB!$W$2:$W$1048576, 0) + COUNTIF(CFB!$W$2:$W$1048576, W3647) - 1), 0)</f>
        <v>53</v>
      </c>
      <c r="M3647" s="2">
        <f>_xlfn.RANK.EQ(J3647, INDEX(CFB!$J$2:$J$1048576, MATCH(W3647, CFB!$W$2:$W$1048576, 0)):INDEX(CFB!$J$2:$J$1048576, MATCH(W3647, CFB!$W$2:$W$1048576, 0) + COUNTIF(CFB!$W$2:$W$1048576, W3647) - 1))</f>
        <v>105</v>
      </c>
      <c r="N3647" s="2">
        <f>RANK(K3647, INDEX(CFB!$K$2:$K$1048576, MATCH(W3647, CFB!$W$2:$W$1048576, 0)):INDEX(CFB!$K$2:$K$1048576, MATCH(W3647, CFB!$W$2:$W$1048576, 0) + COUNTIF(CFB!$W$2:$W$1048576, W3647) - 1))</f>
        <v>93</v>
      </c>
      <c r="O3647">
        <v>33.79</v>
      </c>
      <c r="P3647">
        <v>28.65</v>
      </c>
      <c r="W3647">
        <v>1995</v>
      </c>
      <c r="X3647">
        <f t="shared" si="111"/>
        <v>0</v>
      </c>
    </row>
    <row r="3648" spans="1:24" ht="12.75" hidden="1" customHeight="1" x14ac:dyDescent="0.45">
      <c r="A3648">
        <v>94</v>
      </c>
      <c r="B3648" t="s">
        <v>125</v>
      </c>
      <c r="C3648" t="s">
        <v>184</v>
      </c>
      <c r="D3648" s="2" t="str">
        <f t="shared" si="110"/>
        <v>Arkansas State1995</v>
      </c>
      <c r="F3648">
        <v>6</v>
      </c>
      <c r="G3648">
        <v>5</v>
      </c>
      <c r="H3648">
        <v>0</v>
      </c>
      <c r="I3648">
        <v>-10.46</v>
      </c>
      <c r="J3648">
        <v>-2.0299999999999998</v>
      </c>
      <c r="K3648">
        <v>-12.48</v>
      </c>
      <c r="L3648" s="2">
        <f>_xlfn.RANK.EQ(I3648, INDEX(CFB!$I$2:$I$1048576, MATCH(W3648, CFB!$W$2:$W$1048576, 0)):INDEX(CFB!$I$2:$I$1048576, MATCH(W3648, CFB!$W$2:$W$1048576, 0) + COUNTIF(CFB!$W$2:$W$1048576, W3648) - 1), 0)</f>
        <v>103</v>
      </c>
      <c r="M3648" s="2">
        <f>_xlfn.RANK.EQ(J3648, INDEX(CFB!$J$2:$J$1048576, MATCH(W3648, CFB!$W$2:$W$1048576, 0)):INDEX(CFB!$J$2:$J$1048576, MATCH(W3648, CFB!$W$2:$W$1048576, 0) + COUNTIF(CFB!$W$2:$W$1048576, W3648) - 1))</f>
        <v>69</v>
      </c>
      <c r="N3648" s="2">
        <f>RANK(K3648, INDEX(CFB!$K$2:$K$1048576, MATCH(W3648, CFB!$W$2:$W$1048576, 0)):INDEX(CFB!$K$2:$K$1048576, MATCH(W3648, CFB!$W$2:$W$1048576, 0) + COUNTIF(CFB!$W$2:$W$1048576, W3648) - 1))</f>
        <v>94</v>
      </c>
      <c r="O3648">
        <v>24.63</v>
      </c>
      <c r="P3648">
        <v>19.54</v>
      </c>
      <c r="W3648">
        <v>1995</v>
      </c>
      <c r="X3648">
        <f t="shared" si="111"/>
        <v>0</v>
      </c>
    </row>
    <row r="3649" spans="1:24" ht="12.75" hidden="1" customHeight="1" x14ac:dyDescent="0.45">
      <c r="A3649">
        <v>95</v>
      </c>
      <c r="B3649" t="s">
        <v>119</v>
      </c>
      <c r="C3649" t="s">
        <v>180</v>
      </c>
      <c r="D3649" s="2" t="str">
        <f t="shared" si="110"/>
        <v>Oregon State1995</v>
      </c>
      <c r="F3649">
        <v>1</v>
      </c>
      <c r="G3649">
        <v>10</v>
      </c>
      <c r="H3649">
        <v>0</v>
      </c>
      <c r="I3649">
        <v>-13.6</v>
      </c>
      <c r="J3649">
        <v>0.87</v>
      </c>
      <c r="K3649">
        <v>-12.73</v>
      </c>
      <c r="L3649" s="2">
        <f>_xlfn.RANK.EQ(I3649, INDEX(CFB!$I$2:$I$1048576, MATCH(W3649, CFB!$W$2:$W$1048576, 0)):INDEX(CFB!$I$2:$I$1048576, MATCH(W3649, CFB!$W$2:$W$1048576, 0) + COUNTIF(CFB!$W$2:$W$1048576, W3649) - 1), 0)</f>
        <v>107</v>
      </c>
      <c r="M3649" s="2">
        <f>_xlfn.RANK.EQ(J3649, INDEX(CFB!$J$2:$J$1048576, MATCH(W3649, CFB!$W$2:$W$1048576, 0)):INDEX(CFB!$J$2:$J$1048576, MATCH(W3649, CFB!$W$2:$W$1048576, 0) + COUNTIF(CFB!$W$2:$W$1048576, W3649) - 1))</f>
        <v>57</v>
      </c>
      <c r="N3649" s="2">
        <f>RANK(K3649, INDEX(CFB!$K$2:$K$1048576, MATCH(W3649, CFB!$W$2:$W$1048576, 0)):INDEX(CFB!$K$2:$K$1048576, MATCH(W3649, CFB!$W$2:$W$1048576, 0) + COUNTIF(CFB!$W$2:$W$1048576, W3649) - 1))</f>
        <v>95</v>
      </c>
      <c r="O3649">
        <v>20.79</v>
      </c>
      <c r="P3649">
        <v>11.93</v>
      </c>
      <c r="W3649">
        <v>1995</v>
      </c>
      <c r="X3649">
        <f t="shared" si="111"/>
        <v>0</v>
      </c>
    </row>
    <row r="3650" spans="1:24" ht="12.75" hidden="1" customHeight="1" x14ac:dyDescent="0.45">
      <c r="A3650">
        <v>96</v>
      </c>
      <c r="B3650" t="s">
        <v>58</v>
      </c>
      <c r="C3650" t="s">
        <v>12</v>
      </c>
      <c r="D3650" s="2" t="str">
        <f t="shared" si="110"/>
        <v>Tulane1995</v>
      </c>
      <c r="F3650">
        <v>2</v>
      </c>
      <c r="G3650">
        <v>9</v>
      </c>
      <c r="H3650">
        <v>0</v>
      </c>
      <c r="I3650">
        <v>-7.11</v>
      </c>
      <c r="J3650">
        <v>-5.83</v>
      </c>
      <c r="K3650">
        <v>-12.94</v>
      </c>
      <c r="L3650" s="2">
        <f>_xlfn.RANK.EQ(I3650, INDEX(CFB!$I$2:$I$1048576, MATCH(W3650, CFB!$W$2:$W$1048576, 0)):INDEX(CFB!$I$2:$I$1048576, MATCH(W3650, CFB!$W$2:$W$1048576, 0) + COUNTIF(CFB!$W$2:$W$1048576, W3650) - 1), 0)</f>
        <v>95</v>
      </c>
      <c r="M3650" s="2">
        <f>_xlfn.RANK.EQ(J3650, INDEX(CFB!$J$2:$J$1048576, MATCH(W3650, CFB!$W$2:$W$1048576, 0)):INDEX(CFB!$J$2:$J$1048576, MATCH(W3650, CFB!$W$2:$W$1048576, 0) + COUNTIF(CFB!$W$2:$W$1048576, W3650) - 1))</f>
        <v>84</v>
      </c>
      <c r="N3650" s="2">
        <f>RANK(K3650, INDEX(CFB!$K$2:$K$1048576, MATCH(W3650, CFB!$W$2:$W$1048576, 0)):INDEX(CFB!$K$2:$K$1048576, MATCH(W3650, CFB!$W$2:$W$1048576, 0) + COUNTIF(CFB!$W$2:$W$1048576, W3650) - 1))</f>
        <v>96</v>
      </c>
      <c r="O3650">
        <v>27.66</v>
      </c>
      <c r="P3650">
        <v>20.58</v>
      </c>
      <c r="W3650">
        <v>1995</v>
      </c>
      <c r="X3650">
        <f t="shared" si="111"/>
        <v>0</v>
      </c>
    </row>
    <row r="3651" spans="1:24" ht="12.75" hidden="1" customHeight="1" x14ac:dyDescent="0.45">
      <c r="A3651">
        <v>97</v>
      </c>
      <c r="B3651" t="s">
        <v>24</v>
      </c>
      <c r="C3651" t="s">
        <v>189</v>
      </c>
      <c r="D3651" s="2" t="str">
        <f t="shared" ref="D3651:D3714" si="112">_xlfn.CONCAT(B3651, W3651)</f>
        <v>SMU1995</v>
      </c>
      <c r="F3651">
        <v>1</v>
      </c>
      <c r="G3651">
        <v>10</v>
      </c>
      <c r="H3651">
        <v>0</v>
      </c>
      <c r="I3651">
        <v>-7.87</v>
      </c>
      <c r="J3651">
        <v>-5.34</v>
      </c>
      <c r="K3651">
        <v>-13.21</v>
      </c>
      <c r="L3651" s="2">
        <f>_xlfn.RANK.EQ(I3651, INDEX(CFB!$I$2:$I$1048576, MATCH(W3651, CFB!$W$2:$W$1048576, 0)):INDEX(CFB!$I$2:$I$1048576, MATCH(W3651, CFB!$W$2:$W$1048576, 0) + COUNTIF(CFB!$W$2:$W$1048576, W3651) - 1), 0)</f>
        <v>98</v>
      </c>
      <c r="M3651" s="2">
        <f>_xlfn.RANK.EQ(J3651, INDEX(CFB!$J$2:$J$1048576, MATCH(W3651, CFB!$W$2:$W$1048576, 0)):INDEX(CFB!$J$2:$J$1048576, MATCH(W3651, CFB!$W$2:$W$1048576, 0) + COUNTIF(CFB!$W$2:$W$1048576, W3651) - 1))</f>
        <v>82</v>
      </c>
      <c r="N3651" s="2">
        <f>RANK(K3651, INDEX(CFB!$K$2:$K$1048576, MATCH(W3651, CFB!$W$2:$W$1048576, 0)):INDEX(CFB!$K$2:$K$1048576, MATCH(W3651, CFB!$W$2:$W$1048576, 0) + COUNTIF(CFB!$W$2:$W$1048576, W3651) - 1))</f>
        <v>97</v>
      </c>
      <c r="O3651">
        <v>26.87</v>
      </c>
      <c r="P3651">
        <v>22.37</v>
      </c>
      <c r="W3651">
        <v>1995</v>
      </c>
      <c r="X3651">
        <f t="shared" ref="X3651:X3714" si="113">IF(E3651=1, 1,0)</f>
        <v>0</v>
      </c>
    </row>
    <row r="3652" spans="1:24" ht="12.75" hidden="1" customHeight="1" x14ac:dyDescent="0.45">
      <c r="A3652">
        <v>98</v>
      </c>
      <c r="B3652" t="s">
        <v>106</v>
      </c>
      <c r="C3652" t="s">
        <v>23</v>
      </c>
      <c r="D3652" s="2" t="str">
        <f t="shared" si="112"/>
        <v>Wake Forest1995</v>
      </c>
      <c r="F3652">
        <v>1</v>
      </c>
      <c r="G3652">
        <v>10</v>
      </c>
      <c r="H3652">
        <v>0</v>
      </c>
      <c r="I3652">
        <v>-6.86</v>
      </c>
      <c r="J3652">
        <v>-7.37</v>
      </c>
      <c r="K3652">
        <v>-14.23</v>
      </c>
      <c r="L3652" s="2">
        <f>_xlfn.RANK.EQ(I3652, INDEX(CFB!$I$2:$I$1048576, MATCH(W3652, CFB!$W$2:$W$1048576, 0)):INDEX(CFB!$I$2:$I$1048576, MATCH(W3652, CFB!$W$2:$W$1048576, 0) + COUNTIF(CFB!$W$2:$W$1048576, W3652) - 1), 0)</f>
        <v>93</v>
      </c>
      <c r="M3652" s="2">
        <f>_xlfn.RANK.EQ(J3652, INDEX(CFB!$J$2:$J$1048576, MATCH(W3652, CFB!$W$2:$W$1048576, 0)):INDEX(CFB!$J$2:$J$1048576, MATCH(W3652, CFB!$W$2:$W$1048576, 0) + COUNTIF(CFB!$W$2:$W$1048576, W3652) - 1))</f>
        <v>91</v>
      </c>
      <c r="N3652" s="2">
        <f>RANK(K3652, INDEX(CFB!$K$2:$K$1048576, MATCH(W3652, CFB!$W$2:$W$1048576, 0)):INDEX(CFB!$K$2:$K$1048576, MATCH(W3652, CFB!$W$2:$W$1048576, 0) + COUNTIF(CFB!$W$2:$W$1048576, W3652) - 1))</f>
        <v>98</v>
      </c>
      <c r="O3652">
        <v>29.02</v>
      </c>
      <c r="P3652">
        <v>22.08</v>
      </c>
      <c r="W3652">
        <v>1995</v>
      </c>
      <c r="X3652">
        <f t="shared" si="113"/>
        <v>0</v>
      </c>
    </row>
    <row r="3653" spans="1:24" ht="12.75" hidden="1" customHeight="1" x14ac:dyDescent="0.45">
      <c r="A3653">
        <v>99</v>
      </c>
      <c r="B3653" t="s">
        <v>87</v>
      </c>
      <c r="C3653" t="s">
        <v>184</v>
      </c>
      <c r="D3653" s="2" t="str">
        <f t="shared" si="112"/>
        <v>Northern Illinois1995</v>
      </c>
      <c r="F3653">
        <v>3</v>
      </c>
      <c r="G3653">
        <v>8</v>
      </c>
      <c r="H3653">
        <v>0</v>
      </c>
      <c r="I3653">
        <v>-6.93</v>
      </c>
      <c r="J3653">
        <v>-7.95</v>
      </c>
      <c r="K3653">
        <v>-14.88</v>
      </c>
      <c r="L3653" s="2">
        <f>_xlfn.RANK.EQ(I3653, INDEX(CFB!$I$2:$I$1048576, MATCH(W3653, CFB!$W$2:$W$1048576, 0)):INDEX(CFB!$I$2:$I$1048576, MATCH(W3653, CFB!$W$2:$W$1048576, 0) + COUNTIF(CFB!$W$2:$W$1048576, W3653) - 1), 0)</f>
        <v>94</v>
      </c>
      <c r="M3653" s="2">
        <f>_xlfn.RANK.EQ(J3653, INDEX(CFB!$J$2:$J$1048576, MATCH(W3653, CFB!$W$2:$W$1048576, 0)):INDEX(CFB!$J$2:$J$1048576, MATCH(W3653, CFB!$W$2:$W$1048576, 0) + COUNTIF(CFB!$W$2:$W$1048576, W3653) - 1))</f>
        <v>95</v>
      </c>
      <c r="N3653" s="2">
        <f>RANK(K3653, INDEX(CFB!$K$2:$K$1048576, MATCH(W3653, CFB!$W$2:$W$1048576, 0)):INDEX(CFB!$K$2:$K$1048576, MATCH(W3653, CFB!$W$2:$W$1048576, 0) + COUNTIF(CFB!$W$2:$W$1048576, W3653) - 1))</f>
        <v>99</v>
      </c>
      <c r="O3653">
        <v>27.91</v>
      </c>
      <c r="P3653">
        <v>28.94</v>
      </c>
      <c r="W3653">
        <v>1995</v>
      </c>
      <c r="X3653">
        <f t="shared" si="113"/>
        <v>0</v>
      </c>
    </row>
    <row r="3654" spans="1:24" ht="12.75" hidden="1" customHeight="1" x14ac:dyDescent="0.45">
      <c r="A3654">
        <v>100</v>
      </c>
      <c r="B3654" t="s">
        <v>190</v>
      </c>
      <c r="C3654" t="s">
        <v>184</v>
      </c>
      <c r="D3654" s="2" t="str">
        <f t="shared" si="112"/>
        <v>Pacific1995</v>
      </c>
      <c r="F3654">
        <v>3</v>
      </c>
      <c r="G3654">
        <v>8</v>
      </c>
      <c r="H3654">
        <v>0</v>
      </c>
      <c r="I3654">
        <v>-5.35</v>
      </c>
      <c r="J3654">
        <v>-10.26</v>
      </c>
      <c r="K3654">
        <v>-15.61</v>
      </c>
      <c r="L3654" s="2">
        <f>_xlfn.RANK.EQ(I3654, INDEX(CFB!$I$2:$I$1048576, MATCH(W3654, CFB!$W$2:$W$1048576, 0)):INDEX(CFB!$I$2:$I$1048576, MATCH(W3654, CFB!$W$2:$W$1048576, 0) + COUNTIF(CFB!$W$2:$W$1048576, W3654) - 1), 0)</f>
        <v>87</v>
      </c>
      <c r="M3654" s="2">
        <f>_xlfn.RANK.EQ(J3654, INDEX(CFB!$J$2:$J$1048576, MATCH(W3654, CFB!$W$2:$W$1048576, 0)):INDEX(CFB!$J$2:$J$1048576, MATCH(W3654, CFB!$W$2:$W$1048576, 0) + COUNTIF(CFB!$W$2:$W$1048576, W3654) - 1))</f>
        <v>100</v>
      </c>
      <c r="N3654" s="2">
        <f>RANK(K3654, INDEX(CFB!$K$2:$K$1048576, MATCH(W3654, CFB!$W$2:$W$1048576, 0)):INDEX(CFB!$K$2:$K$1048576, MATCH(W3654, CFB!$W$2:$W$1048576, 0) + COUNTIF(CFB!$W$2:$W$1048576, W3654) - 1))</f>
        <v>100</v>
      </c>
      <c r="O3654">
        <v>28.48</v>
      </c>
      <c r="P3654">
        <v>29.38</v>
      </c>
      <c r="W3654">
        <v>1995</v>
      </c>
      <c r="X3654">
        <f t="shared" si="113"/>
        <v>0</v>
      </c>
    </row>
    <row r="3655" spans="1:24" ht="12.75" hidden="1" customHeight="1" x14ac:dyDescent="0.45">
      <c r="A3655">
        <v>101</v>
      </c>
      <c r="B3655" t="s">
        <v>114</v>
      </c>
      <c r="C3655" t="s">
        <v>184</v>
      </c>
      <c r="D3655" s="2" t="str">
        <f t="shared" si="112"/>
        <v>San Jose State1995</v>
      </c>
      <c r="F3655">
        <v>3</v>
      </c>
      <c r="G3655">
        <v>8</v>
      </c>
      <c r="H3655">
        <v>0</v>
      </c>
      <c r="I3655">
        <v>-5.26</v>
      </c>
      <c r="J3655">
        <v>-10.46</v>
      </c>
      <c r="K3655">
        <v>-15.72</v>
      </c>
      <c r="L3655" s="2">
        <f>_xlfn.RANK.EQ(I3655, INDEX(CFB!$I$2:$I$1048576, MATCH(W3655, CFB!$W$2:$W$1048576, 0)):INDEX(CFB!$I$2:$I$1048576, MATCH(W3655, CFB!$W$2:$W$1048576, 0) + COUNTIF(CFB!$W$2:$W$1048576, W3655) - 1), 0)</f>
        <v>85</v>
      </c>
      <c r="M3655" s="2">
        <f>_xlfn.RANK.EQ(J3655, INDEX(CFB!$J$2:$J$1048576, MATCH(W3655, CFB!$W$2:$W$1048576, 0)):INDEX(CFB!$J$2:$J$1048576, MATCH(W3655, CFB!$W$2:$W$1048576, 0) + COUNTIF(CFB!$W$2:$W$1048576, W3655) - 1))</f>
        <v>101</v>
      </c>
      <c r="N3655" s="2">
        <f>RANK(K3655, INDEX(CFB!$K$2:$K$1048576, MATCH(W3655, CFB!$W$2:$W$1048576, 0)):INDEX(CFB!$K$2:$K$1048576, MATCH(W3655, CFB!$W$2:$W$1048576, 0) + COUNTIF(CFB!$W$2:$W$1048576, W3655) - 1))</f>
        <v>101</v>
      </c>
      <c r="O3655">
        <v>27.4</v>
      </c>
      <c r="P3655">
        <v>26.68</v>
      </c>
      <c r="W3655">
        <v>1995</v>
      </c>
      <c r="X3655">
        <f t="shared" si="113"/>
        <v>0</v>
      </c>
    </row>
    <row r="3656" spans="1:24" ht="12.75" hidden="1" customHeight="1" x14ac:dyDescent="0.45">
      <c r="A3656">
        <v>102</v>
      </c>
      <c r="B3656" t="s">
        <v>64</v>
      </c>
      <c r="C3656" t="s">
        <v>65</v>
      </c>
      <c r="D3656" s="2" t="str">
        <f t="shared" si="112"/>
        <v>Ohio1995</v>
      </c>
      <c r="F3656">
        <v>2</v>
      </c>
      <c r="G3656">
        <v>8</v>
      </c>
      <c r="H3656">
        <v>1</v>
      </c>
      <c r="I3656">
        <v>-11.81</v>
      </c>
      <c r="J3656">
        <v>-5.95</v>
      </c>
      <c r="K3656">
        <v>-17.760000000000002</v>
      </c>
      <c r="L3656" s="2">
        <f>_xlfn.RANK.EQ(I3656, INDEX(CFB!$I$2:$I$1048576, MATCH(W3656, CFB!$W$2:$W$1048576, 0)):INDEX(CFB!$I$2:$I$1048576, MATCH(W3656, CFB!$W$2:$W$1048576, 0) + COUNTIF(CFB!$W$2:$W$1048576, W3656) - 1), 0)</f>
        <v>105</v>
      </c>
      <c r="M3656" s="2">
        <f>_xlfn.RANK.EQ(J3656, INDEX(CFB!$J$2:$J$1048576, MATCH(W3656, CFB!$W$2:$W$1048576, 0)):INDEX(CFB!$J$2:$J$1048576, MATCH(W3656, CFB!$W$2:$W$1048576, 0) + COUNTIF(CFB!$W$2:$W$1048576, W3656) - 1))</f>
        <v>85</v>
      </c>
      <c r="N3656" s="2">
        <f>RANK(K3656, INDEX(CFB!$K$2:$K$1048576, MATCH(W3656, CFB!$W$2:$W$1048576, 0)):INDEX(CFB!$K$2:$K$1048576, MATCH(W3656, CFB!$W$2:$W$1048576, 0) + COUNTIF(CFB!$W$2:$W$1048576, W3656) - 1))</f>
        <v>102</v>
      </c>
      <c r="O3656">
        <v>19.87</v>
      </c>
      <c r="P3656">
        <v>24.95</v>
      </c>
      <c r="W3656">
        <v>1995</v>
      </c>
      <c r="X3656">
        <f t="shared" si="113"/>
        <v>0</v>
      </c>
    </row>
    <row r="3657" spans="1:24" ht="12.75" hidden="1" customHeight="1" x14ac:dyDescent="0.45">
      <c r="A3657">
        <v>103</v>
      </c>
      <c r="B3657" t="s">
        <v>123</v>
      </c>
      <c r="C3657" t="s">
        <v>12</v>
      </c>
      <c r="D3657" s="2" t="str">
        <f t="shared" si="112"/>
        <v>Louisiana-Monroe1995</v>
      </c>
      <c r="F3657">
        <v>2</v>
      </c>
      <c r="G3657">
        <v>9</v>
      </c>
      <c r="H3657">
        <v>0</v>
      </c>
      <c r="I3657">
        <v>-7.37</v>
      </c>
      <c r="J3657">
        <v>-10.94</v>
      </c>
      <c r="K3657">
        <v>-18.309999999999999</v>
      </c>
      <c r="L3657" s="2">
        <f>_xlfn.RANK.EQ(I3657, INDEX(CFB!$I$2:$I$1048576, MATCH(W3657, CFB!$W$2:$W$1048576, 0)):INDEX(CFB!$I$2:$I$1048576, MATCH(W3657, CFB!$W$2:$W$1048576, 0) + COUNTIF(CFB!$W$2:$W$1048576, W3657) - 1), 0)</f>
        <v>96</v>
      </c>
      <c r="M3657" s="2">
        <f>_xlfn.RANK.EQ(J3657, INDEX(CFB!$J$2:$J$1048576, MATCH(W3657, CFB!$W$2:$W$1048576, 0)):INDEX(CFB!$J$2:$J$1048576, MATCH(W3657, CFB!$W$2:$W$1048576, 0) + COUNTIF(CFB!$W$2:$W$1048576, W3657) - 1))</f>
        <v>103</v>
      </c>
      <c r="N3657" s="2">
        <f>RANK(K3657, INDEX(CFB!$K$2:$K$1048576, MATCH(W3657, CFB!$W$2:$W$1048576, 0)):INDEX(CFB!$K$2:$K$1048576, MATCH(W3657, CFB!$W$2:$W$1048576, 0) + COUNTIF(CFB!$W$2:$W$1048576, W3657) - 1))</f>
        <v>103</v>
      </c>
      <c r="O3657">
        <v>27.09</v>
      </c>
      <c r="P3657">
        <v>28.16</v>
      </c>
      <c r="W3657">
        <v>1995</v>
      </c>
      <c r="X3657">
        <f t="shared" si="113"/>
        <v>0</v>
      </c>
    </row>
    <row r="3658" spans="1:24" ht="12.75" hidden="1" customHeight="1" x14ac:dyDescent="0.45">
      <c r="A3658">
        <v>104</v>
      </c>
      <c r="B3658" t="s">
        <v>127</v>
      </c>
      <c r="C3658" t="s">
        <v>65</v>
      </c>
      <c r="D3658" s="2" t="str">
        <f t="shared" si="112"/>
        <v>Akron1995</v>
      </c>
      <c r="F3658">
        <v>2</v>
      </c>
      <c r="G3658">
        <v>9</v>
      </c>
      <c r="H3658">
        <v>0</v>
      </c>
      <c r="I3658">
        <v>-12.24</v>
      </c>
      <c r="J3658">
        <v>-6.33</v>
      </c>
      <c r="K3658">
        <v>-18.579999999999998</v>
      </c>
      <c r="L3658" s="2">
        <f>_xlfn.RANK.EQ(I3658, INDEX(CFB!$I$2:$I$1048576, MATCH(W3658, CFB!$W$2:$W$1048576, 0)):INDEX(CFB!$I$2:$I$1048576, MATCH(W3658, CFB!$W$2:$W$1048576, 0) + COUNTIF(CFB!$W$2:$W$1048576, W3658) - 1), 0)</f>
        <v>106</v>
      </c>
      <c r="M3658" s="2">
        <f>_xlfn.RANK.EQ(J3658, INDEX(CFB!$J$2:$J$1048576, MATCH(W3658, CFB!$W$2:$W$1048576, 0)):INDEX(CFB!$J$2:$J$1048576, MATCH(W3658, CFB!$W$2:$W$1048576, 0) + COUNTIF(CFB!$W$2:$W$1048576, W3658) - 1))</f>
        <v>87</v>
      </c>
      <c r="N3658" s="2">
        <f>RANK(K3658, INDEX(CFB!$K$2:$K$1048576, MATCH(W3658, CFB!$W$2:$W$1048576, 0)):INDEX(CFB!$K$2:$K$1048576, MATCH(W3658, CFB!$W$2:$W$1048576, 0) + COUNTIF(CFB!$W$2:$W$1048576, W3658) - 1))</f>
        <v>104</v>
      </c>
      <c r="O3658">
        <v>20.12</v>
      </c>
      <c r="P3658">
        <v>32.79</v>
      </c>
      <c r="W3658">
        <v>1995</v>
      </c>
      <c r="X3658">
        <f t="shared" si="113"/>
        <v>0</v>
      </c>
    </row>
    <row r="3659" spans="1:24" ht="12.75" hidden="1" customHeight="1" x14ac:dyDescent="0.45">
      <c r="A3659">
        <v>105</v>
      </c>
      <c r="B3659" t="s">
        <v>148</v>
      </c>
      <c r="C3659" t="s">
        <v>178</v>
      </c>
      <c r="D3659" s="2" t="str">
        <f t="shared" si="112"/>
        <v>UTEP1995</v>
      </c>
      <c r="F3659">
        <v>2</v>
      </c>
      <c r="G3659">
        <v>10</v>
      </c>
      <c r="H3659">
        <v>0</v>
      </c>
      <c r="I3659">
        <v>-5.63</v>
      </c>
      <c r="J3659">
        <v>-13.21</v>
      </c>
      <c r="K3659">
        <v>-18.84</v>
      </c>
      <c r="L3659" s="2">
        <f>_xlfn.RANK.EQ(I3659, INDEX(CFB!$I$2:$I$1048576, MATCH(W3659, CFB!$W$2:$W$1048576, 0)):INDEX(CFB!$I$2:$I$1048576, MATCH(W3659, CFB!$W$2:$W$1048576, 0) + COUNTIF(CFB!$W$2:$W$1048576, W3659) - 1), 0)</f>
        <v>88</v>
      </c>
      <c r="M3659" s="2">
        <f>_xlfn.RANK.EQ(J3659, INDEX(CFB!$J$2:$J$1048576, MATCH(W3659, CFB!$W$2:$W$1048576, 0)):INDEX(CFB!$J$2:$J$1048576, MATCH(W3659, CFB!$W$2:$W$1048576, 0) + COUNTIF(CFB!$W$2:$W$1048576, W3659) - 1))</f>
        <v>107</v>
      </c>
      <c r="N3659" s="2">
        <f>RANK(K3659, INDEX(CFB!$K$2:$K$1048576, MATCH(W3659, CFB!$W$2:$W$1048576, 0)):INDEX(CFB!$K$2:$K$1048576, MATCH(W3659, CFB!$W$2:$W$1048576, 0) + COUNTIF(CFB!$W$2:$W$1048576, W3659) - 1))</f>
        <v>105</v>
      </c>
      <c r="O3659">
        <v>28.44</v>
      </c>
      <c r="P3659">
        <v>30.89</v>
      </c>
      <c r="W3659">
        <v>1995</v>
      </c>
      <c r="X3659">
        <f t="shared" si="113"/>
        <v>0</v>
      </c>
    </row>
    <row r="3660" spans="1:24" ht="12.75" hidden="1" customHeight="1" x14ac:dyDescent="0.45">
      <c r="A3660">
        <v>106</v>
      </c>
      <c r="B3660" t="s">
        <v>113</v>
      </c>
      <c r="C3660" t="s">
        <v>12</v>
      </c>
      <c r="D3660" s="2" t="str">
        <f t="shared" si="112"/>
        <v>North Texas1995</v>
      </c>
      <c r="F3660">
        <v>2</v>
      </c>
      <c r="G3660">
        <v>9</v>
      </c>
      <c r="H3660">
        <v>0</v>
      </c>
      <c r="I3660">
        <v>-6.24</v>
      </c>
      <c r="J3660">
        <v>-12.79</v>
      </c>
      <c r="K3660">
        <v>-19.02</v>
      </c>
      <c r="L3660" s="2">
        <f>_xlfn.RANK.EQ(I3660, INDEX(CFB!$I$2:$I$1048576, MATCH(W3660, CFB!$W$2:$W$1048576, 0)):INDEX(CFB!$I$2:$I$1048576, MATCH(W3660, CFB!$W$2:$W$1048576, 0) + COUNTIF(CFB!$W$2:$W$1048576, W3660) - 1), 0)</f>
        <v>89</v>
      </c>
      <c r="M3660" s="2">
        <f>_xlfn.RANK.EQ(J3660, INDEX(CFB!$J$2:$J$1048576, MATCH(W3660, CFB!$W$2:$W$1048576, 0)):INDEX(CFB!$J$2:$J$1048576, MATCH(W3660, CFB!$W$2:$W$1048576, 0) + COUNTIF(CFB!$W$2:$W$1048576, W3660) - 1))</f>
        <v>106</v>
      </c>
      <c r="N3660" s="2">
        <f>RANK(K3660, INDEX(CFB!$K$2:$K$1048576, MATCH(W3660, CFB!$W$2:$W$1048576, 0)):INDEX(CFB!$K$2:$K$1048576, MATCH(W3660, CFB!$W$2:$W$1048576, 0) + COUNTIF(CFB!$W$2:$W$1048576, W3660) - 1))</f>
        <v>106</v>
      </c>
      <c r="O3660">
        <v>27.15</v>
      </c>
      <c r="P3660">
        <v>32.590000000000003</v>
      </c>
      <c r="W3660">
        <v>1995</v>
      </c>
      <c r="X3660">
        <f t="shared" si="113"/>
        <v>0</v>
      </c>
    </row>
    <row r="3661" spans="1:24" ht="12.75" hidden="1" customHeight="1" x14ac:dyDescent="0.45">
      <c r="A3661">
        <v>107</v>
      </c>
      <c r="B3661" t="s">
        <v>153</v>
      </c>
      <c r="C3661" t="s">
        <v>65</v>
      </c>
      <c r="D3661" s="2" t="str">
        <f t="shared" si="112"/>
        <v>Kent State1995</v>
      </c>
      <c r="F3661">
        <v>1</v>
      </c>
      <c r="G3661">
        <v>9</v>
      </c>
      <c r="H3661">
        <v>1</v>
      </c>
      <c r="I3661">
        <v>-15.13</v>
      </c>
      <c r="J3661">
        <v>-6.91</v>
      </c>
      <c r="K3661">
        <v>-22.04</v>
      </c>
      <c r="L3661" s="2">
        <f>_xlfn.RANK.EQ(I3661, INDEX(CFB!$I$2:$I$1048576, MATCH(W3661, CFB!$W$2:$W$1048576, 0)):INDEX(CFB!$I$2:$I$1048576, MATCH(W3661, CFB!$W$2:$W$1048576, 0) + COUNTIF(CFB!$W$2:$W$1048576, W3661) - 1), 0)</f>
        <v>108</v>
      </c>
      <c r="M3661" s="2">
        <f>_xlfn.RANK.EQ(J3661, INDEX(CFB!$J$2:$J$1048576, MATCH(W3661, CFB!$W$2:$W$1048576, 0)):INDEX(CFB!$J$2:$J$1048576, MATCH(W3661, CFB!$W$2:$W$1048576, 0) + COUNTIF(CFB!$W$2:$W$1048576, W3661) - 1))</f>
        <v>90</v>
      </c>
      <c r="N3661" s="2">
        <f>RANK(K3661, INDEX(CFB!$K$2:$K$1048576, MATCH(W3661, CFB!$W$2:$W$1048576, 0)):INDEX(CFB!$K$2:$K$1048576, MATCH(W3661, CFB!$W$2:$W$1048576, 0) + COUNTIF(CFB!$W$2:$W$1048576, W3661) - 1))</f>
        <v>107</v>
      </c>
      <c r="O3661">
        <v>16.77</v>
      </c>
      <c r="P3661">
        <v>30.85</v>
      </c>
      <c r="W3661">
        <v>1995</v>
      </c>
      <c r="X3661">
        <f t="shared" si="113"/>
        <v>0</v>
      </c>
    </row>
    <row r="3662" spans="1:24" ht="12.75" hidden="1" customHeight="1" x14ac:dyDescent="0.45">
      <c r="A3662">
        <v>108</v>
      </c>
      <c r="B3662" t="s">
        <v>50</v>
      </c>
      <c r="C3662" t="s">
        <v>184</v>
      </c>
      <c r="D3662" s="2" t="str">
        <f t="shared" si="112"/>
        <v>Nevada-Las Vegas1995</v>
      </c>
      <c r="F3662">
        <v>2</v>
      </c>
      <c r="G3662">
        <v>9</v>
      </c>
      <c r="H3662">
        <v>0</v>
      </c>
      <c r="I3662">
        <v>-11.64</v>
      </c>
      <c r="J3662">
        <v>-17.05</v>
      </c>
      <c r="K3662">
        <v>-28.69</v>
      </c>
      <c r="L3662" s="2">
        <f>_xlfn.RANK.EQ(I3662, INDEX(CFB!$I$2:$I$1048576, MATCH(W3662, CFB!$W$2:$W$1048576, 0)):INDEX(CFB!$I$2:$I$1048576, MATCH(W3662, CFB!$W$2:$W$1048576, 0) + COUNTIF(CFB!$W$2:$W$1048576, W3662) - 1), 0)</f>
        <v>104</v>
      </c>
      <c r="M3662" s="2">
        <f>_xlfn.RANK.EQ(J3662, INDEX(CFB!$J$2:$J$1048576, MATCH(W3662, CFB!$W$2:$W$1048576, 0)):INDEX(CFB!$J$2:$J$1048576, MATCH(W3662, CFB!$W$2:$W$1048576, 0) + COUNTIF(CFB!$W$2:$W$1048576, W3662) - 1))</f>
        <v>108</v>
      </c>
      <c r="N3662" s="2">
        <f>RANK(K3662, INDEX(CFB!$K$2:$K$1048576, MATCH(W3662, CFB!$W$2:$W$1048576, 0)):INDEX(CFB!$K$2:$K$1048576, MATCH(W3662, CFB!$W$2:$W$1048576, 0) + COUNTIF(CFB!$W$2:$W$1048576, W3662) - 1))</f>
        <v>108</v>
      </c>
      <c r="O3662">
        <v>20.16</v>
      </c>
      <c r="P3662">
        <v>41.11</v>
      </c>
      <c r="W3662">
        <v>1995</v>
      </c>
      <c r="X3662">
        <f t="shared" si="113"/>
        <v>0</v>
      </c>
    </row>
    <row r="3663" spans="1:24" ht="12.75" hidden="1" customHeight="1" x14ac:dyDescent="0.45">
      <c r="A3663">
        <v>1</v>
      </c>
      <c r="B3663" t="s">
        <v>16</v>
      </c>
      <c r="C3663" t="s">
        <v>10</v>
      </c>
      <c r="D3663" s="2" t="str">
        <f t="shared" si="112"/>
        <v>Penn State1994</v>
      </c>
      <c r="E3663">
        <v>2</v>
      </c>
      <c r="F3663">
        <v>12</v>
      </c>
      <c r="G3663">
        <v>0</v>
      </c>
      <c r="H3663">
        <v>0</v>
      </c>
      <c r="I3663">
        <v>20.149999999999999</v>
      </c>
      <c r="J3663">
        <v>5.87</v>
      </c>
      <c r="K3663">
        <v>26.02</v>
      </c>
      <c r="L3663" s="2">
        <f>_xlfn.RANK.EQ(I3663, INDEX(CFB!$I$2:$I$1048576, MATCH(W3663, CFB!$W$2:$W$1048576, 0)):INDEX(CFB!$I$2:$I$1048576, MATCH(W3663, CFB!$W$2:$W$1048576, 0) + COUNTIF(CFB!$W$2:$W$1048576, W3663) - 1), 0)</f>
        <v>1</v>
      </c>
      <c r="M3663" s="2">
        <f>_xlfn.RANK.EQ(J3663, INDEX(CFB!$J$2:$J$1048576, MATCH(W3663, CFB!$W$2:$W$1048576, 0)):INDEX(CFB!$J$2:$J$1048576, MATCH(W3663, CFB!$W$2:$W$1048576, 0) + COUNTIF(CFB!$W$2:$W$1048576, W3663) - 1))</f>
        <v>23</v>
      </c>
      <c r="N3663" s="2">
        <f>RANK(K3663, INDEX(CFB!$K$2:$K$1048576, MATCH(W3663, CFB!$W$2:$W$1048576, 0)):INDEX(CFB!$K$2:$K$1048576, MATCH(W3663, CFB!$W$2:$W$1048576, 0) + COUNTIF(CFB!$W$2:$W$1048576, W3663) - 1))</f>
        <v>1</v>
      </c>
      <c r="O3663">
        <v>60.73</v>
      </c>
      <c r="P3663">
        <v>7.67</v>
      </c>
      <c r="W3663">
        <v>1994</v>
      </c>
      <c r="X3663">
        <f t="shared" si="113"/>
        <v>0</v>
      </c>
    </row>
    <row r="3664" spans="1:24" ht="12.75" hidden="1" customHeight="1" x14ac:dyDescent="0.45">
      <c r="A3664">
        <v>2</v>
      </c>
      <c r="B3664" t="s">
        <v>35</v>
      </c>
      <c r="C3664" t="s">
        <v>155</v>
      </c>
      <c r="D3664" s="2" t="str">
        <f t="shared" si="112"/>
        <v>Florida1994</v>
      </c>
      <c r="E3664">
        <v>7</v>
      </c>
      <c r="F3664">
        <v>10</v>
      </c>
      <c r="G3664">
        <v>2</v>
      </c>
      <c r="H3664">
        <v>1</v>
      </c>
      <c r="I3664">
        <v>12.94</v>
      </c>
      <c r="J3664">
        <v>8.84</v>
      </c>
      <c r="K3664">
        <v>21.79</v>
      </c>
      <c r="L3664" s="2">
        <f>_xlfn.RANK.EQ(I3664, INDEX(CFB!$I$2:$I$1048576, MATCH(W3664, CFB!$W$2:$W$1048576, 0)):INDEX(CFB!$I$2:$I$1048576, MATCH(W3664, CFB!$W$2:$W$1048576, 0) + COUNTIF(CFB!$W$2:$W$1048576, W3664) - 1), 0)</f>
        <v>3</v>
      </c>
      <c r="M3664" s="2">
        <f>_xlfn.RANK.EQ(J3664, INDEX(CFB!$J$2:$J$1048576, MATCH(W3664, CFB!$W$2:$W$1048576, 0)):INDEX(CFB!$J$2:$J$1048576, MATCH(W3664, CFB!$W$2:$W$1048576, 0) + COUNTIF(CFB!$W$2:$W$1048576, W3664) - 1))</f>
        <v>11</v>
      </c>
      <c r="N3664" s="2">
        <f>RANK(K3664, INDEX(CFB!$K$2:$K$1048576, MATCH(W3664, CFB!$W$2:$W$1048576, 0)):INDEX(CFB!$K$2:$K$1048576, MATCH(W3664, CFB!$W$2:$W$1048576, 0) + COUNTIF(CFB!$W$2:$W$1048576, W3664) - 1))</f>
        <v>2</v>
      </c>
      <c r="O3664">
        <v>54.33</v>
      </c>
      <c r="P3664">
        <v>3.86</v>
      </c>
      <c r="W3664">
        <v>1994</v>
      </c>
      <c r="X3664">
        <f t="shared" si="113"/>
        <v>0</v>
      </c>
    </row>
    <row r="3665" spans="1:24" ht="12.75" hidden="1" customHeight="1" x14ac:dyDescent="0.45">
      <c r="A3665">
        <v>3</v>
      </c>
      <c r="B3665" t="s">
        <v>115</v>
      </c>
      <c r="C3665" t="s">
        <v>23</v>
      </c>
      <c r="D3665" s="2" t="str">
        <f t="shared" si="112"/>
        <v>Florida State1994</v>
      </c>
      <c r="E3665">
        <v>4</v>
      </c>
      <c r="F3665">
        <v>10</v>
      </c>
      <c r="G3665">
        <v>1</v>
      </c>
      <c r="H3665">
        <v>1</v>
      </c>
      <c r="I3665">
        <v>11.24</v>
      </c>
      <c r="J3665">
        <v>9.74</v>
      </c>
      <c r="K3665">
        <v>20.98</v>
      </c>
      <c r="L3665" s="2">
        <f>_xlfn.RANK.EQ(I3665, INDEX(CFB!$I$2:$I$1048576, MATCH(W3665, CFB!$W$2:$W$1048576, 0)):INDEX(CFB!$I$2:$I$1048576, MATCH(W3665, CFB!$W$2:$W$1048576, 0) + COUNTIF(CFB!$W$2:$W$1048576, W3665) - 1), 0)</f>
        <v>4</v>
      </c>
      <c r="M3665" s="2">
        <f>_xlfn.RANK.EQ(J3665, INDEX(CFB!$J$2:$J$1048576, MATCH(W3665, CFB!$W$2:$W$1048576, 0)):INDEX(CFB!$J$2:$J$1048576, MATCH(W3665, CFB!$W$2:$W$1048576, 0) + COUNTIF(CFB!$W$2:$W$1048576, W3665) - 1))</f>
        <v>9</v>
      </c>
      <c r="N3665" s="2">
        <f>RANK(K3665, INDEX(CFB!$K$2:$K$1048576, MATCH(W3665, CFB!$W$2:$W$1048576, 0)):INDEX(CFB!$K$2:$K$1048576, MATCH(W3665, CFB!$W$2:$W$1048576, 0) + COUNTIF(CFB!$W$2:$W$1048576, W3665) - 1))</f>
        <v>3</v>
      </c>
      <c r="O3665">
        <v>49.2</v>
      </c>
      <c r="P3665">
        <v>2.77</v>
      </c>
      <c r="W3665">
        <v>1994</v>
      </c>
      <c r="X3665">
        <f t="shared" si="113"/>
        <v>0</v>
      </c>
    </row>
    <row r="3666" spans="1:24" ht="12.75" hidden="1" customHeight="1" x14ac:dyDescent="0.45">
      <c r="A3666">
        <v>4</v>
      </c>
      <c r="B3666" t="s">
        <v>47</v>
      </c>
      <c r="C3666" t="s">
        <v>188</v>
      </c>
      <c r="D3666" s="2" t="str">
        <f t="shared" si="112"/>
        <v>Nebraska1994</v>
      </c>
      <c r="E3666">
        <v>1</v>
      </c>
      <c r="F3666">
        <v>13</v>
      </c>
      <c r="G3666">
        <v>0</v>
      </c>
      <c r="H3666">
        <v>0</v>
      </c>
      <c r="I3666">
        <v>9.5399999999999991</v>
      </c>
      <c r="J3666">
        <v>11.11</v>
      </c>
      <c r="K3666">
        <v>20.65</v>
      </c>
      <c r="L3666" s="2">
        <f>_xlfn.RANK.EQ(I3666, INDEX(CFB!$I$2:$I$1048576, MATCH(W3666, CFB!$W$2:$W$1048576, 0)):INDEX(CFB!$I$2:$I$1048576, MATCH(W3666, CFB!$W$2:$W$1048576, 0) + COUNTIF(CFB!$W$2:$W$1048576, W3666) - 1), 0)</f>
        <v>6</v>
      </c>
      <c r="M3666" s="2">
        <f>_xlfn.RANK.EQ(J3666, INDEX(CFB!$J$2:$J$1048576, MATCH(W3666, CFB!$W$2:$W$1048576, 0)):INDEX(CFB!$J$2:$J$1048576, MATCH(W3666, CFB!$W$2:$W$1048576, 0) + COUNTIF(CFB!$W$2:$W$1048576, W3666) - 1))</f>
        <v>5</v>
      </c>
      <c r="N3666" s="2">
        <f>RANK(K3666, INDEX(CFB!$K$2:$K$1048576, MATCH(W3666, CFB!$W$2:$W$1048576, 0)):INDEX(CFB!$K$2:$K$1048576, MATCH(W3666, CFB!$W$2:$W$1048576, 0) + COUNTIF(CFB!$W$2:$W$1048576, W3666) - 1))</f>
        <v>4</v>
      </c>
      <c r="O3666">
        <v>47.07</v>
      </c>
      <c r="P3666">
        <v>2.57</v>
      </c>
      <c r="W3666">
        <v>1994</v>
      </c>
      <c r="X3666">
        <f t="shared" si="113"/>
        <v>1</v>
      </c>
    </row>
    <row r="3667" spans="1:24" ht="12.75" hidden="1" customHeight="1" x14ac:dyDescent="0.45">
      <c r="A3667">
        <v>5</v>
      </c>
      <c r="B3667" t="s">
        <v>39</v>
      </c>
      <c r="C3667" t="s">
        <v>188</v>
      </c>
      <c r="D3667" s="2" t="str">
        <f t="shared" si="112"/>
        <v>Colorado1994</v>
      </c>
      <c r="E3667">
        <v>3</v>
      </c>
      <c r="F3667">
        <v>11</v>
      </c>
      <c r="G3667">
        <v>1</v>
      </c>
      <c r="H3667">
        <v>0</v>
      </c>
      <c r="I3667">
        <v>13.05</v>
      </c>
      <c r="J3667">
        <v>5.35</v>
      </c>
      <c r="K3667">
        <v>18.399999999999999</v>
      </c>
      <c r="L3667" s="2">
        <f>_xlfn.RANK.EQ(I3667, INDEX(CFB!$I$2:$I$1048576, MATCH(W3667, CFB!$W$2:$W$1048576, 0)):INDEX(CFB!$I$2:$I$1048576, MATCH(W3667, CFB!$W$2:$W$1048576, 0) + COUNTIF(CFB!$W$2:$W$1048576, W3667) - 1), 0)</f>
        <v>2</v>
      </c>
      <c r="M3667" s="2">
        <f>_xlfn.RANK.EQ(J3667, INDEX(CFB!$J$2:$J$1048576, MATCH(W3667, CFB!$W$2:$W$1048576, 0)):INDEX(CFB!$J$2:$J$1048576, MATCH(W3667, CFB!$W$2:$W$1048576, 0) + COUNTIF(CFB!$W$2:$W$1048576, W3667) - 1))</f>
        <v>24</v>
      </c>
      <c r="N3667" s="2">
        <f>RANK(K3667, INDEX(CFB!$K$2:$K$1048576, MATCH(W3667, CFB!$W$2:$W$1048576, 0)):INDEX(CFB!$K$2:$K$1048576, MATCH(W3667, CFB!$W$2:$W$1048576, 0) + COUNTIF(CFB!$W$2:$W$1048576, W3667) - 1))</f>
        <v>5</v>
      </c>
      <c r="O3667">
        <v>48.85</v>
      </c>
      <c r="P3667">
        <v>8.01</v>
      </c>
      <c r="W3667">
        <v>1994</v>
      </c>
      <c r="X3667">
        <f t="shared" si="113"/>
        <v>0</v>
      </c>
    </row>
    <row r="3668" spans="1:24" ht="12.75" hidden="1" customHeight="1" x14ac:dyDescent="0.45">
      <c r="A3668">
        <v>6</v>
      </c>
      <c r="B3668" t="s">
        <v>22</v>
      </c>
      <c r="C3668" t="s">
        <v>179</v>
      </c>
      <c r="D3668" s="2" t="str">
        <f t="shared" si="112"/>
        <v>Miami (FL)1994</v>
      </c>
      <c r="E3668">
        <v>6</v>
      </c>
      <c r="F3668">
        <v>10</v>
      </c>
      <c r="G3668">
        <v>2</v>
      </c>
      <c r="H3668">
        <v>0</v>
      </c>
      <c r="I3668">
        <v>3.4</v>
      </c>
      <c r="J3668">
        <v>14.18</v>
      </c>
      <c r="K3668">
        <v>17.579999999999998</v>
      </c>
      <c r="L3668" s="2">
        <f>_xlfn.RANK.EQ(I3668, INDEX(CFB!$I$2:$I$1048576, MATCH(W3668, CFB!$W$2:$W$1048576, 0)):INDEX(CFB!$I$2:$I$1048576, MATCH(W3668, CFB!$W$2:$W$1048576, 0) + COUNTIF(CFB!$W$2:$W$1048576, W3668) - 1), 0)</f>
        <v>37</v>
      </c>
      <c r="M3668" s="2">
        <f>_xlfn.RANK.EQ(J3668, INDEX(CFB!$J$2:$J$1048576, MATCH(W3668, CFB!$W$2:$W$1048576, 0)):INDEX(CFB!$J$2:$J$1048576, MATCH(W3668, CFB!$W$2:$W$1048576, 0) + COUNTIF(CFB!$W$2:$W$1048576, W3668) - 1))</f>
        <v>1</v>
      </c>
      <c r="N3668" s="2">
        <f>RANK(K3668, INDEX(CFB!$K$2:$K$1048576, MATCH(W3668, CFB!$W$2:$W$1048576, 0)):INDEX(CFB!$K$2:$K$1048576, MATCH(W3668, CFB!$W$2:$W$1048576, 0) + COUNTIF(CFB!$W$2:$W$1048576, W3668) - 1))</f>
        <v>6</v>
      </c>
      <c r="O3668">
        <v>41.26</v>
      </c>
      <c r="P3668">
        <v>-0.04</v>
      </c>
      <c r="W3668">
        <v>1994</v>
      </c>
      <c r="X3668">
        <f t="shared" si="113"/>
        <v>0</v>
      </c>
    </row>
    <row r="3669" spans="1:24" ht="12.75" hidden="1" customHeight="1" x14ac:dyDescent="0.45">
      <c r="A3669">
        <v>7</v>
      </c>
      <c r="B3669" t="s">
        <v>44</v>
      </c>
      <c r="C3669" t="s">
        <v>10</v>
      </c>
      <c r="D3669" s="2" t="str">
        <f t="shared" si="112"/>
        <v>Michigan1994</v>
      </c>
      <c r="E3669">
        <v>12</v>
      </c>
      <c r="F3669">
        <v>8</v>
      </c>
      <c r="G3669">
        <v>4</v>
      </c>
      <c r="H3669">
        <v>0</v>
      </c>
      <c r="I3669">
        <v>10.01</v>
      </c>
      <c r="J3669">
        <v>6.72</v>
      </c>
      <c r="K3669">
        <v>16.73</v>
      </c>
      <c r="L3669" s="2">
        <f>_xlfn.RANK.EQ(I3669, INDEX(CFB!$I$2:$I$1048576, MATCH(W3669, CFB!$W$2:$W$1048576, 0)):INDEX(CFB!$I$2:$I$1048576, MATCH(W3669, CFB!$W$2:$W$1048576, 0) + COUNTIF(CFB!$W$2:$W$1048576, W3669) - 1), 0)</f>
        <v>5</v>
      </c>
      <c r="M3669" s="2">
        <f>_xlfn.RANK.EQ(J3669, INDEX(CFB!$J$2:$J$1048576, MATCH(W3669, CFB!$W$2:$W$1048576, 0)):INDEX(CFB!$J$2:$J$1048576, MATCH(W3669, CFB!$W$2:$W$1048576, 0) + COUNTIF(CFB!$W$2:$W$1048576, W3669) - 1))</f>
        <v>18</v>
      </c>
      <c r="N3669" s="2">
        <f>RANK(K3669, INDEX(CFB!$K$2:$K$1048576, MATCH(W3669, CFB!$W$2:$W$1048576, 0)):INDEX(CFB!$K$2:$K$1048576, MATCH(W3669, CFB!$W$2:$W$1048576, 0) + COUNTIF(CFB!$W$2:$W$1048576, W3669) - 1))</f>
        <v>7</v>
      </c>
      <c r="O3669">
        <v>43.17</v>
      </c>
      <c r="P3669">
        <v>4.9000000000000004</v>
      </c>
      <c r="W3669">
        <v>1994</v>
      </c>
      <c r="X3669">
        <f t="shared" si="113"/>
        <v>0</v>
      </c>
    </row>
    <row r="3670" spans="1:24" ht="12.75" hidden="1" customHeight="1" x14ac:dyDescent="0.45">
      <c r="A3670">
        <v>8</v>
      </c>
      <c r="B3670" t="s">
        <v>9</v>
      </c>
      <c r="C3670" t="s">
        <v>10</v>
      </c>
      <c r="D3670" s="2" t="str">
        <f t="shared" si="112"/>
        <v>Ohio State1994</v>
      </c>
      <c r="E3670">
        <v>14</v>
      </c>
      <c r="F3670">
        <v>9</v>
      </c>
      <c r="G3670">
        <v>4</v>
      </c>
      <c r="H3670">
        <v>0</v>
      </c>
      <c r="I3670">
        <v>2</v>
      </c>
      <c r="J3670">
        <v>13.61</v>
      </c>
      <c r="K3670">
        <v>15.6</v>
      </c>
      <c r="L3670" s="2">
        <f>_xlfn.RANK.EQ(I3670, INDEX(CFB!$I$2:$I$1048576, MATCH(W3670, CFB!$W$2:$W$1048576, 0)):INDEX(CFB!$I$2:$I$1048576, MATCH(W3670, CFB!$W$2:$W$1048576, 0) + COUNTIF(CFB!$W$2:$W$1048576, W3670) - 1), 0)</f>
        <v>48</v>
      </c>
      <c r="M3670" s="2">
        <f>_xlfn.RANK.EQ(J3670, INDEX(CFB!$J$2:$J$1048576, MATCH(W3670, CFB!$W$2:$W$1048576, 0)):INDEX(CFB!$J$2:$J$1048576, MATCH(W3670, CFB!$W$2:$W$1048576, 0) + COUNTIF(CFB!$W$2:$W$1048576, W3670) - 1))</f>
        <v>3</v>
      </c>
      <c r="N3670" s="2">
        <f>RANK(K3670, INDEX(CFB!$K$2:$K$1048576, MATCH(W3670, CFB!$W$2:$W$1048576, 0)):INDEX(CFB!$K$2:$K$1048576, MATCH(W3670, CFB!$W$2:$W$1048576, 0) + COUNTIF(CFB!$W$2:$W$1048576, W3670) - 1))</f>
        <v>8</v>
      </c>
      <c r="O3670">
        <v>38.270000000000003</v>
      </c>
      <c r="P3670">
        <v>1.64</v>
      </c>
      <c r="W3670">
        <v>1994</v>
      </c>
      <c r="X3670">
        <f t="shared" si="113"/>
        <v>0</v>
      </c>
    </row>
    <row r="3671" spans="1:24" ht="12.75" hidden="1" customHeight="1" x14ac:dyDescent="0.45">
      <c r="A3671">
        <v>9</v>
      </c>
      <c r="B3671" t="s">
        <v>67</v>
      </c>
      <c r="C3671" t="s">
        <v>157</v>
      </c>
      <c r="D3671" s="2" t="str">
        <f t="shared" si="112"/>
        <v>Auburn1994</v>
      </c>
      <c r="E3671">
        <v>9</v>
      </c>
      <c r="F3671">
        <v>9</v>
      </c>
      <c r="G3671">
        <v>1</v>
      </c>
      <c r="H3671">
        <v>1</v>
      </c>
      <c r="I3671">
        <v>8.9499999999999993</v>
      </c>
      <c r="J3671">
        <v>6.64</v>
      </c>
      <c r="K3671">
        <v>15.59</v>
      </c>
      <c r="L3671" s="2">
        <f>_xlfn.RANK.EQ(I3671, INDEX(CFB!$I$2:$I$1048576, MATCH(W3671, CFB!$W$2:$W$1048576, 0)):INDEX(CFB!$I$2:$I$1048576, MATCH(W3671, CFB!$W$2:$W$1048576, 0) + COUNTIF(CFB!$W$2:$W$1048576, W3671) - 1), 0)</f>
        <v>7</v>
      </c>
      <c r="M3671" s="2">
        <f>_xlfn.RANK.EQ(J3671, INDEX(CFB!$J$2:$J$1048576, MATCH(W3671, CFB!$W$2:$W$1048576, 0)):INDEX(CFB!$J$2:$J$1048576, MATCH(W3671, CFB!$W$2:$W$1048576, 0) + COUNTIF(CFB!$W$2:$W$1048576, W3671) - 1))</f>
        <v>20</v>
      </c>
      <c r="N3671" s="2">
        <f>RANK(K3671, INDEX(CFB!$K$2:$K$1048576, MATCH(W3671, CFB!$W$2:$W$1048576, 0)):INDEX(CFB!$K$2:$K$1048576, MATCH(W3671, CFB!$W$2:$W$1048576, 0) + COUNTIF(CFB!$W$2:$W$1048576, W3671) - 1))</f>
        <v>9</v>
      </c>
      <c r="O3671">
        <v>43.73</v>
      </c>
      <c r="P3671">
        <v>6.36</v>
      </c>
      <c r="W3671">
        <v>1994</v>
      </c>
      <c r="X3671">
        <f t="shared" si="113"/>
        <v>0</v>
      </c>
    </row>
    <row r="3672" spans="1:24" ht="12.75" hidden="1" customHeight="1" x14ac:dyDescent="0.45">
      <c r="A3672">
        <v>10</v>
      </c>
      <c r="B3672" t="s">
        <v>43</v>
      </c>
      <c r="C3672" t="s">
        <v>10</v>
      </c>
      <c r="D3672" s="2" t="str">
        <f t="shared" si="112"/>
        <v>Illinois1994</v>
      </c>
      <c r="F3672">
        <v>7</v>
      </c>
      <c r="G3672">
        <v>5</v>
      </c>
      <c r="H3672">
        <v>0</v>
      </c>
      <c r="I3672">
        <v>2.09</v>
      </c>
      <c r="J3672">
        <v>13.33</v>
      </c>
      <c r="K3672">
        <v>15.41</v>
      </c>
      <c r="L3672" s="2">
        <f>_xlfn.RANK.EQ(I3672, INDEX(CFB!$I$2:$I$1048576, MATCH(W3672, CFB!$W$2:$W$1048576, 0)):INDEX(CFB!$I$2:$I$1048576, MATCH(W3672, CFB!$W$2:$W$1048576, 0) + COUNTIF(CFB!$W$2:$W$1048576, W3672) - 1), 0)</f>
        <v>46</v>
      </c>
      <c r="M3672" s="2">
        <f>_xlfn.RANK.EQ(J3672, INDEX(CFB!$J$2:$J$1048576, MATCH(W3672, CFB!$W$2:$W$1048576, 0)):INDEX(CFB!$J$2:$J$1048576, MATCH(W3672, CFB!$W$2:$W$1048576, 0) + COUNTIF(CFB!$W$2:$W$1048576, W3672) - 1))</f>
        <v>4</v>
      </c>
      <c r="N3672" s="2">
        <f>RANK(K3672, INDEX(CFB!$K$2:$K$1048576, MATCH(W3672, CFB!$W$2:$W$1048576, 0)):INDEX(CFB!$K$2:$K$1048576, MATCH(W3672, CFB!$W$2:$W$1048576, 0) + COUNTIF(CFB!$W$2:$W$1048576, W3672) - 1))</f>
        <v>10</v>
      </c>
      <c r="O3672">
        <v>38.65</v>
      </c>
      <c r="P3672">
        <v>-1.24</v>
      </c>
      <c r="W3672">
        <v>1994</v>
      </c>
      <c r="X3672">
        <f t="shared" si="113"/>
        <v>0</v>
      </c>
    </row>
    <row r="3673" spans="1:24" ht="12.75" hidden="1" customHeight="1" x14ac:dyDescent="0.45">
      <c r="A3673">
        <v>11</v>
      </c>
      <c r="B3673" t="s">
        <v>34</v>
      </c>
      <c r="C3673" t="s">
        <v>189</v>
      </c>
      <c r="D3673" s="2" t="str">
        <f t="shared" si="112"/>
        <v>Texas A&amp;M1994</v>
      </c>
      <c r="E3673">
        <v>8</v>
      </c>
      <c r="F3673">
        <v>10</v>
      </c>
      <c r="G3673">
        <v>0</v>
      </c>
      <c r="H3673">
        <v>1</v>
      </c>
      <c r="I3673">
        <v>4.75</v>
      </c>
      <c r="J3673">
        <v>10.130000000000001</v>
      </c>
      <c r="K3673">
        <v>14.88</v>
      </c>
      <c r="L3673" s="2">
        <f>_xlfn.RANK.EQ(I3673, INDEX(CFB!$I$2:$I$1048576, MATCH(W3673, CFB!$W$2:$W$1048576, 0)):INDEX(CFB!$I$2:$I$1048576, MATCH(W3673, CFB!$W$2:$W$1048576, 0) + COUNTIF(CFB!$W$2:$W$1048576, W3673) - 1), 0)</f>
        <v>28</v>
      </c>
      <c r="M3673" s="2">
        <f>_xlfn.RANK.EQ(J3673, INDEX(CFB!$J$2:$J$1048576, MATCH(W3673, CFB!$W$2:$W$1048576, 0)):INDEX(CFB!$J$2:$J$1048576, MATCH(W3673, CFB!$W$2:$W$1048576, 0) + COUNTIF(CFB!$W$2:$W$1048576, W3673) - 1))</f>
        <v>8</v>
      </c>
      <c r="N3673" s="2">
        <f>RANK(K3673, INDEX(CFB!$K$2:$K$1048576, MATCH(W3673, CFB!$W$2:$W$1048576, 0)):INDEX(CFB!$K$2:$K$1048576, MATCH(W3673, CFB!$W$2:$W$1048576, 0) + COUNTIF(CFB!$W$2:$W$1048576, W3673) - 1))</f>
        <v>11</v>
      </c>
      <c r="O3673">
        <v>37.93</v>
      </c>
      <c r="P3673">
        <v>4.75</v>
      </c>
      <c r="W3673">
        <v>1994</v>
      </c>
      <c r="X3673">
        <f t="shared" si="113"/>
        <v>0</v>
      </c>
    </row>
    <row r="3674" spans="1:24" ht="12.75" hidden="1" customHeight="1" x14ac:dyDescent="0.45">
      <c r="A3674">
        <v>12</v>
      </c>
      <c r="B3674" t="s">
        <v>18</v>
      </c>
      <c r="C3674" t="s">
        <v>157</v>
      </c>
      <c r="D3674" s="2" t="str">
        <f t="shared" si="112"/>
        <v>Alabama1994</v>
      </c>
      <c r="E3674">
        <v>5</v>
      </c>
      <c r="F3674">
        <v>12</v>
      </c>
      <c r="G3674">
        <v>1</v>
      </c>
      <c r="H3674">
        <v>0</v>
      </c>
      <c r="I3674">
        <v>3.21</v>
      </c>
      <c r="J3674">
        <v>10.5</v>
      </c>
      <c r="K3674">
        <v>13.72</v>
      </c>
      <c r="L3674" s="2">
        <f>_xlfn.RANK.EQ(I3674, INDEX(CFB!$I$2:$I$1048576, MATCH(W3674, CFB!$W$2:$W$1048576, 0)):INDEX(CFB!$I$2:$I$1048576, MATCH(W3674, CFB!$W$2:$W$1048576, 0) + COUNTIF(CFB!$W$2:$W$1048576, W3674) - 1), 0)</f>
        <v>39</v>
      </c>
      <c r="M3674" s="2">
        <f>_xlfn.RANK.EQ(J3674, INDEX(CFB!$J$2:$J$1048576, MATCH(W3674, CFB!$W$2:$W$1048576, 0)):INDEX(CFB!$J$2:$J$1048576, MATCH(W3674, CFB!$W$2:$W$1048576, 0) + COUNTIF(CFB!$W$2:$W$1048576, W3674) - 1))</f>
        <v>6</v>
      </c>
      <c r="N3674" s="2">
        <f>RANK(K3674, INDEX(CFB!$K$2:$K$1048576, MATCH(W3674, CFB!$W$2:$W$1048576, 0)):INDEX(CFB!$K$2:$K$1048576, MATCH(W3674, CFB!$W$2:$W$1048576, 0) + COUNTIF(CFB!$W$2:$W$1048576, W3674) - 1))</f>
        <v>12</v>
      </c>
      <c r="O3674">
        <v>36.28</v>
      </c>
      <c r="P3674">
        <v>1.43</v>
      </c>
      <c r="W3674">
        <v>1994</v>
      </c>
      <c r="X3674">
        <f t="shared" si="113"/>
        <v>0</v>
      </c>
    </row>
    <row r="3675" spans="1:24" ht="12.75" hidden="1" customHeight="1" x14ac:dyDescent="0.45">
      <c r="A3675">
        <v>13</v>
      </c>
      <c r="B3675" t="s">
        <v>37</v>
      </c>
      <c r="C3675" t="s">
        <v>155</v>
      </c>
      <c r="D3675" s="2" t="str">
        <f t="shared" si="112"/>
        <v>Tennessee1994</v>
      </c>
      <c r="E3675">
        <v>22</v>
      </c>
      <c r="F3675">
        <v>8</v>
      </c>
      <c r="G3675">
        <v>4</v>
      </c>
      <c r="H3675">
        <v>0</v>
      </c>
      <c r="I3675">
        <v>5.64</v>
      </c>
      <c r="J3675">
        <v>7.19</v>
      </c>
      <c r="K3675">
        <v>12.83</v>
      </c>
      <c r="L3675" s="2">
        <f>_xlfn.RANK.EQ(I3675, INDEX(CFB!$I$2:$I$1048576, MATCH(W3675, CFB!$W$2:$W$1048576, 0)):INDEX(CFB!$I$2:$I$1048576, MATCH(W3675, CFB!$W$2:$W$1048576, 0) + COUNTIF(CFB!$W$2:$W$1048576, W3675) - 1), 0)</f>
        <v>19</v>
      </c>
      <c r="M3675" s="2">
        <f>_xlfn.RANK.EQ(J3675, INDEX(CFB!$J$2:$J$1048576, MATCH(W3675, CFB!$W$2:$W$1048576, 0)):INDEX(CFB!$J$2:$J$1048576, MATCH(W3675, CFB!$W$2:$W$1048576, 0) + COUNTIF(CFB!$W$2:$W$1048576, W3675) - 1))</f>
        <v>15</v>
      </c>
      <c r="N3675" s="2">
        <f>RANK(K3675, INDEX(CFB!$K$2:$K$1048576, MATCH(W3675, CFB!$W$2:$W$1048576, 0)):INDEX(CFB!$K$2:$K$1048576, MATCH(W3675, CFB!$W$2:$W$1048576, 0) + COUNTIF(CFB!$W$2:$W$1048576, W3675) - 1))</f>
        <v>13</v>
      </c>
      <c r="O3675">
        <v>44.66</v>
      </c>
      <c r="P3675">
        <v>5.75</v>
      </c>
      <c r="W3675">
        <v>1994</v>
      </c>
      <c r="X3675">
        <f t="shared" si="113"/>
        <v>0</v>
      </c>
    </row>
    <row r="3676" spans="1:24" ht="12.75" hidden="1" customHeight="1" x14ac:dyDescent="0.45">
      <c r="A3676">
        <v>14</v>
      </c>
      <c r="B3676" t="s">
        <v>38</v>
      </c>
      <c r="C3676" t="s">
        <v>180</v>
      </c>
      <c r="D3676" s="2" t="str">
        <f t="shared" si="112"/>
        <v>USC1994</v>
      </c>
      <c r="E3676">
        <v>13</v>
      </c>
      <c r="F3676">
        <v>8</v>
      </c>
      <c r="G3676">
        <v>3</v>
      </c>
      <c r="H3676">
        <v>1</v>
      </c>
      <c r="I3676">
        <v>5.57</v>
      </c>
      <c r="J3676">
        <v>6.84</v>
      </c>
      <c r="K3676">
        <v>12.41</v>
      </c>
      <c r="L3676" s="2">
        <f>_xlfn.RANK.EQ(I3676, INDEX(CFB!$I$2:$I$1048576, MATCH(W3676, CFB!$W$2:$W$1048576, 0)):INDEX(CFB!$I$2:$I$1048576, MATCH(W3676, CFB!$W$2:$W$1048576, 0) + COUNTIF(CFB!$W$2:$W$1048576, W3676) - 1), 0)</f>
        <v>20</v>
      </c>
      <c r="M3676" s="2">
        <f>_xlfn.RANK.EQ(J3676, INDEX(CFB!$J$2:$J$1048576, MATCH(W3676, CFB!$W$2:$W$1048576, 0)):INDEX(CFB!$J$2:$J$1048576, MATCH(W3676, CFB!$W$2:$W$1048576, 0) + COUNTIF(CFB!$W$2:$W$1048576, W3676) - 1))</f>
        <v>16</v>
      </c>
      <c r="N3676" s="2">
        <f>RANK(K3676, INDEX(CFB!$K$2:$K$1048576, MATCH(W3676, CFB!$W$2:$W$1048576, 0)):INDEX(CFB!$K$2:$K$1048576, MATCH(W3676, CFB!$W$2:$W$1048576, 0) + COUNTIF(CFB!$W$2:$W$1048576, W3676) - 1))</f>
        <v>14</v>
      </c>
      <c r="O3676">
        <v>44.29</v>
      </c>
      <c r="P3676">
        <v>5.98</v>
      </c>
      <c r="W3676">
        <v>1994</v>
      </c>
      <c r="X3676">
        <f t="shared" si="113"/>
        <v>0</v>
      </c>
    </row>
    <row r="3677" spans="1:24" ht="12.75" hidden="1" customHeight="1" x14ac:dyDescent="0.45">
      <c r="A3677">
        <v>15</v>
      </c>
      <c r="B3677" t="s">
        <v>84</v>
      </c>
      <c r="C3677" t="s">
        <v>178</v>
      </c>
      <c r="D3677" s="2" t="str">
        <f t="shared" si="112"/>
        <v>Utah1994</v>
      </c>
      <c r="E3677">
        <v>10</v>
      </c>
      <c r="F3677">
        <v>10</v>
      </c>
      <c r="G3677">
        <v>2</v>
      </c>
      <c r="H3677">
        <v>0</v>
      </c>
      <c r="I3677">
        <v>5.16</v>
      </c>
      <c r="J3677">
        <v>6.67</v>
      </c>
      <c r="K3677">
        <v>11.83</v>
      </c>
      <c r="L3677" s="2">
        <f>_xlfn.RANK.EQ(I3677, INDEX(CFB!$I$2:$I$1048576, MATCH(W3677, CFB!$W$2:$W$1048576, 0)):INDEX(CFB!$I$2:$I$1048576, MATCH(W3677, CFB!$W$2:$W$1048576, 0) + COUNTIF(CFB!$W$2:$W$1048576, W3677) - 1), 0)</f>
        <v>24</v>
      </c>
      <c r="M3677" s="2">
        <f>_xlfn.RANK.EQ(J3677, INDEX(CFB!$J$2:$J$1048576, MATCH(W3677, CFB!$W$2:$W$1048576, 0)):INDEX(CFB!$J$2:$J$1048576, MATCH(W3677, CFB!$W$2:$W$1048576, 0) + COUNTIF(CFB!$W$2:$W$1048576, W3677) - 1))</f>
        <v>19</v>
      </c>
      <c r="N3677" s="2">
        <f>RANK(K3677, INDEX(CFB!$K$2:$K$1048576, MATCH(W3677, CFB!$W$2:$W$1048576, 0)):INDEX(CFB!$K$2:$K$1048576, MATCH(W3677, CFB!$W$2:$W$1048576, 0) + COUNTIF(CFB!$W$2:$W$1048576, W3677) - 1))</f>
        <v>15</v>
      </c>
      <c r="O3677">
        <v>44.19</v>
      </c>
      <c r="P3677">
        <v>7.72</v>
      </c>
      <c r="W3677">
        <v>1994</v>
      </c>
      <c r="X3677">
        <f t="shared" si="113"/>
        <v>0</v>
      </c>
    </row>
    <row r="3678" spans="1:24" ht="12.75" hidden="1" customHeight="1" x14ac:dyDescent="0.45">
      <c r="A3678">
        <v>16</v>
      </c>
      <c r="B3678" t="s">
        <v>13</v>
      </c>
      <c r="C3678" t="s">
        <v>180</v>
      </c>
      <c r="D3678" s="2" t="str">
        <f t="shared" si="112"/>
        <v>Oregon1994</v>
      </c>
      <c r="E3678">
        <v>11</v>
      </c>
      <c r="F3678">
        <v>9</v>
      </c>
      <c r="G3678">
        <v>4</v>
      </c>
      <c r="H3678">
        <v>0</v>
      </c>
      <c r="I3678">
        <v>4.5</v>
      </c>
      <c r="J3678">
        <v>6.82</v>
      </c>
      <c r="K3678">
        <v>11.32</v>
      </c>
      <c r="L3678" s="2">
        <f>_xlfn.RANK.EQ(I3678, INDEX(CFB!$I$2:$I$1048576, MATCH(W3678, CFB!$W$2:$W$1048576, 0)):INDEX(CFB!$I$2:$I$1048576, MATCH(W3678, CFB!$W$2:$W$1048576, 0) + COUNTIF(CFB!$W$2:$W$1048576, W3678) - 1), 0)</f>
        <v>29</v>
      </c>
      <c r="M3678" s="2">
        <f>_xlfn.RANK.EQ(J3678, INDEX(CFB!$J$2:$J$1048576, MATCH(W3678, CFB!$W$2:$W$1048576, 0)):INDEX(CFB!$J$2:$J$1048576, MATCH(W3678, CFB!$W$2:$W$1048576, 0) + COUNTIF(CFB!$W$2:$W$1048576, W3678) - 1))</f>
        <v>17</v>
      </c>
      <c r="N3678" s="2">
        <f>RANK(K3678, INDEX(CFB!$K$2:$K$1048576, MATCH(W3678, CFB!$W$2:$W$1048576, 0)):INDEX(CFB!$K$2:$K$1048576, MATCH(W3678, CFB!$W$2:$W$1048576, 0) + COUNTIF(CFB!$W$2:$W$1048576, W3678) - 1))</f>
        <v>16</v>
      </c>
      <c r="O3678">
        <v>40</v>
      </c>
      <c r="P3678">
        <v>5.95</v>
      </c>
      <c r="W3678">
        <v>1994</v>
      </c>
      <c r="X3678">
        <f t="shared" si="113"/>
        <v>0</v>
      </c>
    </row>
    <row r="3679" spans="1:24" ht="12.75" hidden="1" customHeight="1" x14ac:dyDescent="0.45">
      <c r="A3679">
        <v>17</v>
      </c>
      <c r="B3679" t="s">
        <v>11</v>
      </c>
      <c r="C3679" t="s">
        <v>12</v>
      </c>
      <c r="D3679" s="2" t="str">
        <f t="shared" si="112"/>
        <v>Notre Dame1994</v>
      </c>
      <c r="F3679">
        <v>6</v>
      </c>
      <c r="G3679">
        <v>5</v>
      </c>
      <c r="H3679">
        <v>1</v>
      </c>
      <c r="I3679">
        <v>6.15</v>
      </c>
      <c r="J3679">
        <v>5.14</v>
      </c>
      <c r="K3679">
        <v>11.28</v>
      </c>
      <c r="L3679" s="2">
        <f>_xlfn.RANK.EQ(I3679, INDEX(CFB!$I$2:$I$1048576, MATCH(W3679, CFB!$W$2:$W$1048576, 0)):INDEX(CFB!$I$2:$I$1048576, MATCH(W3679, CFB!$W$2:$W$1048576, 0) + COUNTIF(CFB!$W$2:$W$1048576, W3679) - 1), 0)</f>
        <v>18</v>
      </c>
      <c r="M3679" s="2">
        <f>_xlfn.RANK.EQ(J3679, INDEX(CFB!$J$2:$J$1048576, MATCH(W3679, CFB!$W$2:$W$1048576, 0)):INDEX(CFB!$J$2:$J$1048576, MATCH(W3679, CFB!$W$2:$W$1048576, 0) + COUNTIF(CFB!$W$2:$W$1048576, W3679) - 1))</f>
        <v>28</v>
      </c>
      <c r="N3679" s="2">
        <f>RANK(K3679, INDEX(CFB!$K$2:$K$1048576, MATCH(W3679, CFB!$W$2:$W$1048576, 0)):INDEX(CFB!$K$2:$K$1048576, MATCH(W3679, CFB!$W$2:$W$1048576, 0) + COUNTIF(CFB!$W$2:$W$1048576, W3679) - 1))</f>
        <v>17</v>
      </c>
      <c r="O3679">
        <v>41.04</v>
      </c>
      <c r="P3679">
        <v>7.87</v>
      </c>
      <c r="W3679">
        <v>1994</v>
      </c>
      <c r="X3679">
        <f t="shared" si="113"/>
        <v>0</v>
      </c>
    </row>
    <row r="3680" spans="1:24" ht="12.75" hidden="1" customHeight="1" x14ac:dyDescent="0.45">
      <c r="A3680">
        <v>18</v>
      </c>
      <c r="B3680" t="s">
        <v>93</v>
      </c>
      <c r="C3680" t="s">
        <v>23</v>
      </c>
      <c r="D3680" s="2" t="str">
        <f t="shared" si="112"/>
        <v>Virginia1994</v>
      </c>
      <c r="E3680">
        <v>15</v>
      </c>
      <c r="F3680">
        <v>9</v>
      </c>
      <c r="G3680">
        <v>3</v>
      </c>
      <c r="H3680">
        <v>0</v>
      </c>
      <c r="I3680">
        <v>4.22</v>
      </c>
      <c r="J3680">
        <v>6.57</v>
      </c>
      <c r="K3680">
        <v>10.79</v>
      </c>
      <c r="L3680" s="2">
        <f>_xlfn.RANK.EQ(I3680, INDEX(CFB!$I$2:$I$1048576, MATCH(W3680, CFB!$W$2:$W$1048576, 0)):INDEX(CFB!$I$2:$I$1048576, MATCH(W3680, CFB!$W$2:$W$1048576, 0) + COUNTIF(CFB!$W$2:$W$1048576, W3680) - 1), 0)</f>
        <v>32</v>
      </c>
      <c r="M3680" s="2">
        <f>_xlfn.RANK.EQ(J3680, INDEX(CFB!$J$2:$J$1048576, MATCH(W3680, CFB!$W$2:$W$1048576, 0)):INDEX(CFB!$J$2:$J$1048576, MATCH(W3680, CFB!$W$2:$W$1048576, 0) + COUNTIF(CFB!$W$2:$W$1048576, W3680) - 1))</f>
        <v>21</v>
      </c>
      <c r="N3680" s="2">
        <f>RANK(K3680, INDEX(CFB!$K$2:$K$1048576, MATCH(W3680, CFB!$W$2:$W$1048576, 0)):INDEX(CFB!$K$2:$K$1048576, MATCH(W3680, CFB!$W$2:$W$1048576, 0) + COUNTIF(CFB!$W$2:$W$1048576, W3680) - 1))</f>
        <v>18</v>
      </c>
      <c r="O3680">
        <v>39.57</v>
      </c>
      <c r="P3680">
        <v>7.18</v>
      </c>
      <c r="W3680">
        <v>1994</v>
      </c>
      <c r="X3680">
        <f t="shared" si="113"/>
        <v>0</v>
      </c>
    </row>
    <row r="3681" spans="1:24" ht="12.75" hidden="1" customHeight="1" x14ac:dyDescent="0.45">
      <c r="A3681">
        <v>19</v>
      </c>
      <c r="B3681" t="s">
        <v>85</v>
      </c>
      <c r="C3681" t="s">
        <v>180</v>
      </c>
      <c r="D3681" s="2" t="str">
        <f t="shared" si="112"/>
        <v>Washington State1994</v>
      </c>
      <c r="E3681">
        <v>21</v>
      </c>
      <c r="F3681">
        <v>8</v>
      </c>
      <c r="G3681">
        <v>4</v>
      </c>
      <c r="H3681">
        <v>0</v>
      </c>
      <c r="I3681">
        <v>-3.36</v>
      </c>
      <c r="J3681">
        <v>14.1</v>
      </c>
      <c r="K3681">
        <v>10.75</v>
      </c>
      <c r="L3681" s="2">
        <f>_xlfn.RANK.EQ(I3681, INDEX(CFB!$I$2:$I$1048576, MATCH(W3681, CFB!$W$2:$W$1048576, 0)):INDEX(CFB!$I$2:$I$1048576, MATCH(W3681, CFB!$W$2:$W$1048576, 0) + COUNTIF(CFB!$W$2:$W$1048576, W3681) - 1), 0)</f>
        <v>74</v>
      </c>
      <c r="M3681" s="2">
        <f>_xlfn.RANK.EQ(J3681, INDEX(CFB!$J$2:$J$1048576, MATCH(W3681, CFB!$W$2:$W$1048576, 0)):INDEX(CFB!$J$2:$J$1048576, MATCH(W3681, CFB!$W$2:$W$1048576, 0) + COUNTIF(CFB!$W$2:$W$1048576, W3681) - 1))</f>
        <v>2</v>
      </c>
      <c r="N3681" s="2">
        <f>RANK(K3681, INDEX(CFB!$K$2:$K$1048576, MATCH(W3681, CFB!$W$2:$W$1048576, 0)):INDEX(CFB!$K$2:$K$1048576, MATCH(W3681, CFB!$W$2:$W$1048576, 0) + COUNTIF(CFB!$W$2:$W$1048576, W3681) - 1))</f>
        <v>19</v>
      </c>
      <c r="O3681">
        <v>29.93</v>
      </c>
      <c r="P3681">
        <v>-2.41</v>
      </c>
      <c r="W3681">
        <v>1994</v>
      </c>
      <c r="X3681">
        <f t="shared" si="113"/>
        <v>0</v>
      </c>
    </row>
    <row r="3682" spans="1:24" ht="12.75" hidden="1" customHeight="1" x14ac:dyDescent="0.45">
      <c r="A3682">
        <v>20</v>
      </c>
      <c r="B3682" t="s">
        <v>57</v>
      </c>
      <c r="C3682" t="s">
        <v>179</v>
      </c>
      <c r="D3682" s="2" t="str">
        <f t="shared" si="112"/>
        <v>Boston College1994</v>
      </c>
      <c r="E3682">
        <v>23</v>
      </c>
      <c r="F3682">
        <v>7</v>
      </c>
      <c r="G3682">
        <v>4</v>
      </c>
      <c r="H3682">
        <v>1</v>
      </c>
      <c r="I3682">
        <v>0.21</v>
      </c>
      <c r="J3682">
        <v>10.37</v>
      </c>
      <c r="K3682">
        <v>10.57</v>
      </c>
      <c r="L3682" s="2">
        <f>_xlfn.RANK.EQ(I3682, INDEX(CFB!$I$2:$I$1048576, MATCH(W3682, CFB!$W$2:$W$1048576, 0)):INDEX(CFB!$I$2:$I$1048576, MATCH(W3682, CFB!$W$2:$W$1048576, 0) + COUNTIF(CFB!$W$2:$W$1048576, W3682) - 1), 0)</f>
        <v>62</v>
      </c>
      <c r="M3682" s="2">
        <f>_xlfn.RANK.EQ(J3682, INDEX(CFB!$J$2:$J$1048576, MATCH(W3682, CFB!$W$2:$W$1048576, 0)):INDEX(CFB!$J$2:$J$1048576, MATCH(W3682, CFB!$W$2:$W$1048576, 0) + COUNTIF(CFB!$W$2:$W$1048576, W3682) - 1))</f>
        <v>7</v>
      </c>
      <c r="N3682" s="2">
        <f>RANK(K3682, INDEX(CFB!$K$2:$K$1048576, MATCH(W3682, CFB!$W$2:$W$1048576, 0)):INDEX(CFB!$K$2:$K$1048576, MATCH(W3682, CFB!$W$2:$W$1048576, 0) + COUNTIF(CFB!$W$2:$W$1048576, W3682) - 1))</f>
        <v>20</v>
      </c>
      <c r="O3682">
        <v>34.450000000000003</v>
      </c>
      <c r="P3682">
        <v>3.33</v>
      </c>
      <c r="W3682">
        <v>1994</v>
      </c>
      <c r="X3682">
        <f t="shared" si="113"/>
        <v>0</v>
      </c>
    </row>
    <row r="3683" spans="1:24" ht="12.75" hidden="1" customHeight="1" x14ac:dyDescent="0.45">
      <c r="A3683">
        <v>21</v>
      </c>
      <c r="B3683" t="s">
        <v>41</v>
      </c>
      <c r="C3683" t="s">
        <v>188</v>
      </c>
      <c r="D3683" s="2" t="str">
        <f t="shared" si="112"/>
        <v>Kansas State1994</v>
      </c>
      <c r="E3683">
        <v>19</v>
      </c>
      <c r="F3683">
        <v>9</v>
      </c>
      <c r="G3683">
        <v>3</v>
      </c>
      <c r="H3683">
        <v>0</v>
      </c>
      <c r="I3683">
        <v>1.44</v>
      </c>
      <c r="J3683">
        <v>9.14</v>
      </c>
      <c r="K3683">
        <v>10.57</v>
      </c>
      <c r="L3683" s="2">
        <f>_xlfn.RANK.EQ(I3683, INDEX(CFB!$I$2:$I$1048576, MATCH(W3683, CFB!$W$2:$W$1048576, 0)):INDEX(CFB!$I$2:$I$1048576, MATCH(W3683, CFB!$W$2:$W$1048576, 0) + COUNTIF(CFB!$W$2:$W$1048576, W3683) - 1), 0)</f>
        <v>53</v>
      </c>
      <c r="M3683" s="2">
        <f>_xlfn.RANK.EQ(J3683, INDEX(CFB!$J$2:$J$1048576, MATCH(W3683, CFB!$W$2:$W$1048576, 0)):INDEX(CFB!$J$2:$J$1048576, MATCH(W3683, CFB!$W$2:$W$1048576, 0) + COUNTIF(CFB!$W$2:$W$1048576, W3683) - 1))</f>
        <v>10</v>
      </c>
      <c r="N3683" s="2">
        <f>RANK(K3683, INDEX(CFB!$K$2:$K$1048576, MATCH(W3683, CFB!$W$2:$W$1048576, 0)):INDEX(CFB!$K$2:$K$1048576, MATCH(W3683, CFB!$W$2:$W$1048576, 0) + COUNTIF(CFB!$W$2:$W$1048576, W3683) - 1))</f>
        <v>20</v>
      </c>
      <c r="O3683">
        <v>36.74</v>
      </c>
      <c r="P3683">
        <v>5.26</v>
      </c>
      <c r="W3683">
        <v>1994</v>
      </c>
      <c r="X3683">
        <f t="shared" si="113"/>
        <v>0</v>
      </c>
    </row>
    <row r="3684" spans="1:24" ht="12.75" hidden="1" customHeight="1" x14ac:dyDescent="0.45">
      <c r="A3684">
        <v>22</v>
      </c>
      <c r="B3684" t="s">
        <v>72</v>
      </c>
      <c r="C3684" t="s">
        <v>10</v>
      </c>
      <c r="D3684" s="2" t="str">
        <f t="shared" si="112"/>
        <v>Wisconsin1994</v>
      </c>
      <c r="F3684">
        <v>7</v>
      </c>
      <c r="G3684">
        <v>4</v>
      </c>
      <c r="H3684">
        <v>1</v>
      </c>
      <c r="I3684">
        <v>2.73</v>
      </c>
      <c r="J3684">
        <v>7.77</v>
      </c>
      <c r="K3684">
        <v>10.5</v>
      </c>
      <c r="L3684" s="2">
        <f>_xlfn.RANK.EQ(I3684, INDEX(CFB!$I$2:$I$1048576, MATCH(W3684, CFB!$W$2:$W$1048576, 0)):INDEX(CFB!$I$2:$I$1048576, MATCH(W3684, CFB!$W$2:$W$1048576, 0) + COUNTIF(CFB!$W$2:$W$1048576, W3684) - 1), 0)</f>
        <v>42</v>
      </c>
      <c r="M3684" s="2">
        <f>_xlfn.RANK.EQ(J3684, INDEX(CFB!$J$2:$J$1048576, MATCH(W3684, CFB!$W$2:$W$1048576, 0)):INDEX(CFB!$J$2:$J$1048576, MATCH(W3684, CFB!$W$2:$W$1048576, 0) + COUNTIF(CFB!$W$2:$W$1048576, W3684) - 1))</f>
        <v>14</v>
      </c>
      <c r="N3684" s="2">
        <f>RANK(K3684, INDEX(CFB!$K$2:$K$1048576, MATCH(W3684, CFB!$W$2:$W$1048576, 0)):INDEX(CFB!$K$2:$K$1048576, MATCH(W3684, CFB!$W$2:$W$1048576, 0) + COUNTIF(CFB!$W$2:$W$1048576, W3684) - 1))</f>
        <v>22</v>
      </c>
      <c r="O3684">
        <v>42.11</v>
      </c>
      <c r="P3684">
        <v>7.13</v>
      </c>
      <c r="W3684">
        <v>1994</v>
      </c>
      <c r="X3684">
        <f t="shared" si="113"/>
        <v>0</v>
      </c>
    </row>
    <row r="3685" spans="1:24" ht="12.75" hidden="1" customHeight="1" x14ac:dyDescent="0.45">
      <c r="A3685">
        <v>23</v>
      </c>
      <c r="B3685" t="s">
        <v>66</v>
      </c>
      <c r="C3685" t="s">
        <v>180</v>
      </c>
      <c r="D3685" s="2" t="str">
        <f t="shared" si="112"/>
        <v>Washington1994</v>
      </c>
      <c r="F3685">
        <v>7</v>
      </c>
      <c r="G3685">
        <v>4</v>
      </c>
      <c r="H3685">
        <v>0</v>
      </c>
      <c r="I3685">
        <v>7.11</v>
      </c>
      <c r="J3685">
        <v>3.19</v>
      </c>
      <c r="K3685">
        <v>10.3</v>
      </c>
      <c r="L3685" s="2">
        <f>_xlfn.RANK.EQ(I3685, INDEX(CFB!$I$2:$I$1048576, MATCH(W3685, CFB!$W$2:$W$1048576, 0)):INDEX(CFB!$I$2:$I$1048576, MATCH(W3685, CFB!$W$2:$W$1048576, 0) + COUNTIF(CFB!$W$2:$W$1048576, W3685) - 1), 0)</f>
        <v>13</v>
      </c>
      <c r="M3685" s="2">
        <f>_xlfn.RANK.EQ(J3685, INDEX(CFB!$J$2:$J$1048576, MATCH(W3685, CFB!$W$2:$W$1048576, 0)):INDEX(CFB!$J$2:$J$1048576, MATCH(W3685, CFB!$W$2:$W$1048576, 0) + COUNTIF(CFB!$W$2:$W$1048576, W3685) - 1))</f>
        <v>34</v>
      </c>
      <c r="N3685" s="2">
        <f>RANK(K3685, INDEX(CFB!$K$2:$K$1048576, MATCH(W3685, CFB!$W$2:$W$1048576, 0)):INDEX(CFB!$K$2:$K$1048576, MATCH(W3685, CFB!$W$2:$W$1048576, 0) + COUNTIF(CFB!$W$2:$W$1048576, W3685) - 1))</f>
        <v>23</v>
      </c>
      <c r="O3685">
        <v>40.85</v>
      </c>
      <c r="P3685">
        <v>9.8000000000000007</v>
      </c>
      <c r="W3685">
        <v>1994</v>
      </c>
      <c r="X3685">
        <f t="shared" si="113"/>
        <v>0</v>
      </c>
    </row>
    <row r="3686" spans="1:24" ht="12.75" hidden="1" customHeight="1" x14ac:dyDescent="0.45">
      <c r="A3686">
        <v>24</v>
      </c>
      <c r="B3686" t="s">
        <v>104</v>
      </c>
      <c r="C3686" t="s">
        <v>178</v>
      </c>
      <c r="D3686" s="2" t="str">
        <f t="shared" si="112"/>
        <v>Colorado State1994</v>
      </c>
      <c r="E3686">
        <v>16</v>
      </c>
      <c r="F3686">
        <v>10</v>
      </c>
      <c r="G3686">
        <v>2</v>
      </c>
      <c r="H3686">
        <v>0</v>
      </c>
      <c r="I3686">
        <v>6.54</v>
      </c>
      <c r="J3686">
        <v>2.5099999999999998</v>
      </c>
      <c r="K3686">
        <v>9.0500000000000007</v>
      </c>
      <c r="L3686" s="2">
        <f>_xlfn.RANK.EQ(I3686, INDEX(CFB!$I$2:$I$1048576, MATCH(W3686, CFB!$W$2:$W$1048576, 0)):INDEX(CFB!$I$2:$I$1048576, MATCH(W3686, CFB!$W$2:$W$1048576, 0) + COUNTIF(CFB!$W$2:$W$1048576, W3686) - 1), 0)</f>
        <v>15</v>
      </c>
      <c r="M3686" s="2">
        <f>_xlfn.RANK.EQ(J3686, INDEX(CFB!$J$2:$J$1048576, MATCH(W3686, CFB!$W$2:$W$1048576, 0)):INDEX(CFB!$J$2:$J$1048576, MATCH(W3686, CFB!$W$2:$W$1048576, 0) + COUNTIF(CFB!$W$2:$W$1048576, W3686) - 1))</f>
        <v>38</v>
      </c>
      <c r="N3686" s="2">
        <f>RANK(K3686, INDEX(CFB!$K$2:$K$1048576, MATCH(W3686, CFB!$W$2:$W$1048576, 0)):INDEX(CFB!$K$2:$K$1048576, MATCH(W3686, CFB!$W$2:$W$1048576, 0) + COUNTIF(CFB!$W$2:$W$1048576, W3686) - 1))</f>
        <v>24</v>
      </c>
      <c r="O3686">
        <v>41.73</v>
      </c>
      <c r="P3686">
        <v>12.08</v>
      </c>
      <c r="W3686">
        <v>1994</v>
      </c>
      <c r="X3686">
        <f t="shared" si="113"/>
        <v>0</v>
      </c>
    </row>
    <row r="3687" spans="1:24" ht="12.75" hidden="1" customHeight="1" x14ac:dyDescent="0.45">
      <c r="A3687">
        <v>25</v>
      </c>
      <c r="B3687" t="s">
        <v>120</v>
      </c>
      <c r="C3687" t="s">
        <v>180</v>
      </c>
      <c r="D3687" s="2" t="str">
        <f t="shared" si="112"/>
        <v>Arizona1994</v>
      </c>
      <c r="E3687">
        <v>20</v>
      </c>
      <c r="F3687">
        <v>8</v>
      </c>
      <c r="G3687">
        <v>4</v>
      </c>
      <c r="H3687">
        <v>0</v>
      </c>
      <c r="I3687">
        <v>0.46</v>
      </c>
      <c r="J3687">
        <v>7.93</v>
      </c>
      <c r="K3687">
        <v>8.39</v>
      </c>
      <c r="L3687" s="2">
        <f>_xlfn.RANK.EQ(I3687, INDEX(CFB!$I$2:$I$1048576, MATCH(W3687, CFB!$W$2:$W$1048576, 0)):INDEX(CFB!$I$2:$I$1048576, MATCH(W3687, CFB!$W$2:$W$1048576, 0) + COUNTIF(CFB!$W$2:$W$1048576, W3687) - 1), 0)</f>
        <v>61</v>
      </c>
      <c r="M3687" s="2">
        <f>_xlfn.RANK.EQ(J3687, INDEX(CFB!$J$2:$J$1048576, MATCH(W3687, CFB!$W$2:$W$1048576, 0)):INDEX(CFB!$J$2:$J$1048576, MATCH(W3687, CFB!$W$2:$W$1048576, 0) + COUNTIF(CFB!$W$2:$W$1048576, W3687) - 1))</f>
        <v>13</v>
      </c>
      <c r="N3687" s="2">
        <f>RANK(K3687, INDEX(CFB!$K$2:$K$1048576, MATCH(W3687, CFB!$W$2:$W$1048576, 0)):INDEX(CFB!$K$2:$K$1048576, MATCH(W3687, CFB!$W$2:$W$1048576, 0) + COUNTIF(CFB!$W$2:$W$1048576, W3687) - 1))</f>
        <v>25</v>
      </c>
      <c r="O3687">
        <v>34.659999999999997</v>
      </c>
      <c r="P3687">
        <v>4.24</v>
      </c>
      <c r="W3687">
        <v>1994</v>
      </c>
      <c r="X3687">
        <f t="shared" si="113"/>
        <v>0</v>
      </c>
    </row>
    <row r="3688" spans="1:24" ht="12.75" hidden="1" customHeight="1" x14ac:dyDescent="0.45">
      <c r="A3688">
        <v>26</v>
      </c>
      <c r="B3688" t="s">
        <v>95</v>
      </c>
      <c r="C3688" t="s">
        <v>10</v>
      </c>
      <c r="D3688" s="2" t="str">
        <f t="shared" si="112"/>
        <v>Michigan State1994</v>
      </c>
      <c r="F3688">
        <v>5</v>
      </c>
      <c r="G3688">
        <v>6</v>
      </c>
      <c r="H3688">
        <v>0</v>
      </c>
      <c r="I3688">
        <v>3.93</v>
      </c>
      <c r="J3688">
        <v>3.83</v>
      </c>
      <c r="K3688">
        <v>7.75</v>
      </c>
      <c r="L3688" s="2">
        <f>_xlfn.RANK.EQ(I3688, INDEX(CFB!$I$2:$I$1048576, MATCH(W3688, CFB!$W$2:$W$1048576, 0)):INDEX(CFB!$I$2:$I$1048576, MATCH(W3688, CFB!$W$2:$W$1048576, 0) + COUNTIF(CFB!$W$2:$W$1048576, W3688) - 1), 0)</f>
        <v>34</v>
      </c>
      <c r="M3688" s="2">
        <f>_xlfn.RANK.EQ(J3688, INDEX(CFB!$J$2:$J$1048576, MATCH(W3688, CFB!$W$2:$W$1048576, 0)):INDEX(CFB!$J$2:$J$1048576, MATCH(W3688, CFB!$W$2:$W$1048576, 0) + COUNTIF(CFB!$W$2:$W$1048576, W3688) - 1))</f>
        <v>32</v>
      </c>
      <c r="N3688" s="2">
        <f>RANK(K3688, INDEX(CFB!$K$2:$K$1048576, MATCH(W3688, CFB!$W$2:$W$1048576, 0)):INDEX(CFB!$K$2:$K$1048576, MATCH(W3688, CFB!$W$2:$W$1048576, 0) + COUNTIF(CFB!$W$2:$W$1048576, W3688) - 1))</f>
        <v>26</v>
      </c>
      <c r="O3688">
        <v>38.26</v>
      </c>
      <c r="P3688">
        <v>8.4</v>
      </c>
      <c r="W3688">
        <v>1994</v>
      </c>
      <c r="X3688">
        <f t="shared" si="113"/>
        <v>0</v>
      </c>
    </row>
    <row r="3689" spans="1:24" ht="12.75" hidden="1" customHeight="1" x14ac:dyDescent="0.45">
      <c r="A3689">
        <v>27</v>
      </c>
      <c r="B3689" t="s">
        <v>60</v>
      </c>
      <c r="C3689" t="s">
        <v>23</v>
      </c>
      <c r="D3689" s="2" t="str">
        <f t="shared" si="112"/>
        <v>Duke1994</v>
      </c>
      <c r="F3689">
        <v>8</v>
      </c>
      <c r="G3689">
        <v>4</v>
      </c>
      <c r="H3689">
        <v>0</v>
      </c>
      <c r="I3689">
        <v>7.79</v>
      </c>
      <c r="J3689">
        <v>-0.28000000000000003</v>
      </c>
      <c r="K3689">
        <v>7.51</v>
      </c>
      <c r="L3689" s="2">
        <f>_xlfn.RANK.EQ(I3689, INDEX(CFB!$I$2:$I$1048576, MATCH(W3689, CFB!$W$2:$W$1048576, 0)):INDEX(CFB!$I$2:$I$1048576, MATCH(W3689, CFB!$W$2:$W$1048576, 0) + COUNTIF(CFB!$W$2:$W$1048576, W3689) - 1), 0)</f>
        <v>12</v>
      </c>
      <c r="M3689" s="2">
        <f>_xlfn.RANK.EQ(J3689, INDEX(CFB!$J$2:$J$1048576, MATCH(W3689, CFB!$W$2:$W$1048576, 0)):INDEX(CFB!$J$2:$J$1048576, MATCH(W3689, CFB!$W$2:$W$1048576, 0) + COUNTIF(CFB!$W$2:$W$1048576, W3689) - 1))</f>
        <v>54</v>
      </c>
      <c r="N3689" s="2">
        <f>RANK(K3689, INDEX(CFB!$K$2:$K$1048576, MATCH(W3689, CFB!$W$2:$W$1048576, 0)):INDEX(CFB!$K$2:$K$1048576, MATCH(W3689, CFB!$W$2:$W$1048576, 0) + COUNTIF(CFB!$W$2:$W$1048576, W3689) - 1))</f>
        <v>27</v>
      </c>
      <c r="O3689">
        <v>42.12</v>
      </c>
      <c r="P3689">
        <v>14.19</v>
      </c>
      <c r="W3689">
        <v>1994</v>
      </c>
      <c r="X3689">
        <f t="shared" si="113"/>
        <v>0</v>
      </c>
    </row>
    <row r="3690" spans="1:24" ht="12.75" hidden="1" customHeight="1" x14ac:dyDescent="0.45">
      <c r="A3690">
        <v>28</v>
      </c>
      <c r="B3690" t="s">
        <v>33</v>
      </c>
      <c r="C3690" t="s">
        <v>179</v>
      </c>
      <c r="D3690" s="2" t="str">
        <f t="shared" si="112"/>
        <v>Virginia Tech1994</v>
      </c>
      <c r="F3690">
        <v>8</v>
      </c>
      <c r="G3690">
        <v>4</v>
      </c>
      <c r="H3690">
        <v>0</v>
      </c>
      <c r="I3690">
        <v>3.87</v>
      </c>
      <c r="J3690">
        <v>3.21</v>
      </c>
      <c r="K3690">
        <v>7.08</v>
      </c>
      <c r="L3690" s="2">
        <f>_xlfn.RANK.EQ(I3690, INDEX(CFB!$I$2:$I$1048576, MATCH(W3690, CFB!$W$2:$W$1048576, 0)):INDEX(CFB!$I$2:$I$1048576, MATCH(W3690, CFB!$W$2:$W$1048576, 0) + COUNTIF(CFB!$W$2:$W$1048576, W3690) - 1), 0)</f>
        <v>35</v>
      </c>
      <c r="M3690" s="2">
        <f>_xlfn.RANK.EQ(J3690, INDEX(CFB!$J$2:$J$1048576, MATCH(W3690, CFB!$W$2:$W$1048576, 0)):INDEX(CFB!$J$2:$J$1048576, MATCH(W3690, CFB!$W$2:$W$1048576, 0) + COUNTIF(CFB!$W$2:$W$1048576, W3690) - 1))</f>
        <v>33</v>
      </c>
      <c r="N3690" s="2">
        <f>RANK(K3690, INDEX(CFB!$K$2:$K$1048576, MATCH(W3690, CFB!$W$2:$W$1048576, 0)):INDEX(CFB!$K$2:$K$1048576, MATCH(W3690, CFB!$W$2:$W$1048576, 0) + COUNTIF(CFB!$W$2:$W$1048576, W3690) - 1))</f>
        <v>28</v>
      </c>
      <c r="O3690">
        <v>38.71</v>
      </c>
      <c r="P3690">
        <v>10.6</v>
      </c>
      <c r="W3690">
        <v>1994</v>
      </c>
      <c r="X3690">
        <f t="shared" si="113"/>
        <v>0</v>
      </c>
    </row>
    <row r="3691" spans="1:24" ht="12.75" hidden="1" customHeight="1" x14ac:dyDescent="0.45">
      <c r="A3691">
        <v>29</v>
      </c>
      <c r="B3691" t="s">
        <v>17</v>
      </c>
      <c r="C3691" t="s">
        <v>155</v>
      </c>
      <c r="D3691" s="2" t="str">
        <f t="shared" si="112"/>
        <v>Georgia1994</v>
      </c>
      <c r="F3691">
        <v>6</v>
      </c>
      <c r="G3691">
        <v>4</v>
      </c>
      <c r="H3691">
        <v>1</v>
      </c>
      <c r="I3691">
        <v>8.18</v>
      </c>
      <c r="J3691">
        <v>-1.19</v>
      </c>
      <c r="K3691">
        <v>6.99</v>
      </c>
      <c r="L3691" s="2">
        <f>_xlfn.RANK.EQ(I3691, INDEX(CFB!$I$2:$I$1048576, MATCH(W3691, CFB!$W$2:$W$1048576, 0)):INDEX(CFB!$I$2:$I$1048576, MATCH(W3691, CFB!$W$2:$W$1048576, 0) + COUNTIF(CFB!$W$2:$W$1048576, W3691) - 1), 0)</f>
        <v>10</v>
      </c>
      <c r="M3691" s="2">
        <f>_xlfn.RANK.EQ(J3691, INDEX(CFB!$J$2:$J$1048576, MATCH(W3691, CFB!$W$2:$W$1048576, 0)):INDEX(CFB!$J$2:$J$1048576, MATCH(W3691, CFB!$W$2:$W$1048576, 0) + COUNTIF(CFB!$W$2:$W$1048576, W3691) - 1))</f>
        <v>64</v>
      </c>
      <c r="N3691" s="2">
        <f>RANK(K3691, INDEX(CFB!$K$2:$K$1048576, MATCH(W3691, CFB!$W$2:$W$1048576, 0)):INDEX(CFB!$K$2:$K$1048576, MATCH(W3691, CFB!$W$2:$W$1048576, 0) + COUNTIF(CFB!$W$2:$W$1048576, W3691) - 1))</f>
        <v>29</v>
      </c>
      <c r="O3691">
        <v>45.26</v>
      </c>
      <c r="P3691">
        <v>15.04</v>
      </c>
      <c r="W3691">
        <v>1994</v>
      </c>
      <c r="X3691">
        <f t="shared" si="113"/>
        <v>0</v>
      </c>
    </row>
    <row r="3692" spans="1:24" ht="12.75" hidden="1" customHeight="1" x14ac:dyDescent="0.45">
      <c r="A3692">
        <v>30</v>
      </c>
      <c r="B3692" t="s">
        <v>32</v>
      </c>
      <c r="C3692" t="s">
        <v>178</v>
      </c>
      <c r="D3692" s="2" t="str">
        <f t="shared" si="112"/>
        <v>BYU1994</v>
      </c>
      <c r="E3692">
        <v>18</v>
      </c>
      <c r="F3692">
        <v>10</v>
      </c>
      <c r="G3692">
        <v>3</v>
      </c>
      <c r="H3692">
        <v>0</v>
      </c>
      <c r="I3692">
        <v>5.21</v>
      </c>
      <c r="J3692">
        <v>1.7</v>
      </c>
      <c r="K3692">
        <v>6.91</v>
      </c>
      <c r="L3692" s="2">
        <f>_xlfn.RANK.EQ(I3692, INDEX(CFB!$I$2:$I$1048576, MATCH(W3692, CFB!$W$2:$W$1048576, 0)):INDEX(CFB!$I$2:$I$1048576, MATCH(W3692, CFB!$W$2:$W$1048576, 0) + COUNTIF(CFB!$W$2:$W$1048576, W3692) - 1), 0)</f>
        <v>23</v>
      </c>
      <c r="M3692" s="2">
        <f>_xlfn.RANK.EQ(J3692, INDEX(CFB!$J$2:$J$1048576, MATCH(W3692, CFB!$W$2:$W$1048576, 0)):INDEX(CFB!$J$2:$J$1048576, MATCH(W3692, CFB!$W$2:$W$1048576, 0) + COUNTIF(CFB!$W$2:$W$1048576, W3692) - 1))</f>
        <v>43</v>
      </c>
      <c r="N3692" s="2">
        <f>RANK(K3692, INDEX(CFB!$K$2:$K$1048576, MATCH(W3692, CFB!$W$2:$W$1048576, 0)):INDEX(CFB!$K$2:$K$1048576, MATCH(W3692, CFB!$W$2:$W$1048576, 0) + COUNTIF(CFB!$W$2:$W$1048576, W3692) - 1))</f>
        <v>30</v>
      </c>
      <c r="O3692">
        <v>37.14</v>
      </c>
      <c r="P3692">
        <v>12.11</v>
      </c>
      <c r="W3692">
        <v>1994</v>
      </c>
      <c r="X3692">
        <f t="shared" si="113"/>
        <v>0</v>
      </c>
    </row>
    <row r="3693" spans="1:24" ht="12.75" hidden="1" customHeight="1" x14ac:dyDescent="0.45">
      <c r="A3693">
        <v>31</v>
      </c>
      <c r="B3693" t="s">
        <v>109</v>
      </c>
      <c r="C3693" t="s">
        <v>157</v>
      </c>
      <c r="D3693" s="2" t="str">
        <f t="shared" si="112"/>
        <v>Mississippi State1994</v>
      </c>
      <c r="E3693">
        <v>24</v>
      </c>
      <c r="F3693">
        <v>8</v>
      </c>
      <c r="G3693">
        <v>4</v>
      </c>
      <c r="H3693">
        <v>0</v>
      </c>
      <c r="I3693">
        <v>6.47</v>
      </c>
      <c r="J3693">
        <v>-0.11</v>
      </c>
      <c r="K3693">
        <v>6.36</v>
      </c>
      <c r="L3693" s="2">
        <f>_xlfn.RANK.EQ(I3693, INDEX(CFB!$I$2:$I$1048576, MATCH(W3693, CFB!$W$2:$W$1048576, 0)):INDEX(CFB!$I$2:$I$1048576, MATCH(W3693, CFB!$W$2:$W$1048576, 0) + COUNTIF(CFB!$W$2:$W$1048576, W3693) - 1), 0)</f>
        <v>16</v>
      </c>
      <c r="M3693" s="2">
        <f>_xlfn.RANK.EQ(J3693, INDEX(CFB!$J$2:$J$1048576, MATCH(W3693, CFB!$W$2:$W$1048576, 0)):INDEX(CFB!$J$2:$J$1048576, MATCH(W3693, CFB!$W$2:$W$1048576, 0) + COUNTIF(CFB!$W$2:$W$1048576, W3693) - 1))</f>
        <v>53</v>
      </c>
      <c r="N3693" s="2">
        <f>RANK(K3693, INDEX(CFB!$K$2:$K$1048576, MATCH(W3693, CFB!$W$2:$W$1048576, 0)):INDEX(CFB!$K$2:$K$1048576, MATCH(W3693, CFB!$W$2:$W$1048576, 0) + COUNTIF(CFB!$W$2:$W$1048576, W3693) - 1))</f>
        <v>31</v>
      </c>
      <c r="O3693">
        <v>43.8</v>
      </c>
      <c r="P3693">
        <v>13.65</v>
      </c>
      <c r="W3693">
        <v>1994</v>
      </c>
      <c r="X3693">
        <f t="shared" si="113"/>
        <v>0</v>
      </c>
    </row>
    <row r="3694" spans="1:24" ht="12.75" hidden="1" customHeight="1" x14ac:dyDescent="0.45">
      <c r="A3694">
        <v>32</v>
      </c>
      <c r="B3694" t="s">
        <v>14</v>
      </c>
      <c r="C3694" t="s">
        <v>189</v>
      </c>
      <c r="D3694" s="2" t="str">
        <f t="shared" si="112"/>
        <v>Texas1994</v>
      </c>
      <c r="E3694">
        <v>25</v>
      </c>
      <c r="F3694">
        <v>8</v>
      </c>
      <c r="G3694">
        <v>4</v>
      </c>
      <c r="H3694">
        <v>0</v>
      </c>
      <c r="I3694">
        <v>7.09</v>
      </c>
      <c r="J3694">
        <v>-0.76</v>
      </c>
      <c r="K3694">
        <v>6.33</v>
      </c>
      <c r="L3694" s="2">
        <f>_xlfn.RANK.EQ(I3694, INDEX(CFB!$I$2:$I$1048576, MATCH(W3694, CFB!$W$2:$W$1048576, 0)):INDEX(CFB!$I$2:$I$1048576, MATCH(W3694, CFB!$W$2:$W$1048576, 0) + COUNTIF(CFB!$W$2:$W$1048576, W3694) - 1), 0)</f>
        <v>14</v>
      </c>
      <c r="M3694" s="2">
        <f>_xlfn.RANK.EQ(J3694, INDEX(CFB!$J$2:$J$1048576, MATCH(W3694, CFB!$W$2:$W$1048576, 0)):INDEX(CFB!$J$2:$J$1048576, MATCH(W3694, CFB!$W$2:$W$1048576, 0) + COUNTIF(CFB!$W$2:$W$1048576, W3694) - 1))</f>
        <v>58</v>
      </c>
      <c r="N3694" s="2">
        <f>RANK(K3694, INDEX(CFB!$K$2:$K$1048576, MATCH(W3694, CFB!$W$2:$W$1048576, 0)):INDEX(CFB!$K$2:$K$1048576, MATCH(W3694, CFB!$W$2:$W$1048576, 0) + COUNTIF(CFB!$W$2:$W$1048576, W3694) - 1))</f>
        <v>32</v>
      </c>
      <c r="O3694">
        <v>40.409999999999997</v>
      </c>
      <c r="P3694">
        <v>14.52</v>
      </c>
      <c r="W3694">
        <v>1994</v>
      </c>
      <c r="X3694">
        <f t="shared" si="113"/>
        <v>0</v>
      </c>
    </row>
    <row r="3695" spans="1:24" ht="12.75" hidden="1" customHeight="1" x14ac:dyDescent="0.45">
      <c r="A3695">
        <v>33</v>
      </c>
      <c r="B3695" t="s">
        <v>21</v>
      </c>
      <c r="C3695" t="s">
        <v>10</v>
      </c>
      <c r="D3695" s="2" t="str">
        <f t="shared" si="112"/>
        <v>Indiana1994</v>
      </c>
      <c r="F3695">
        <v>6</v>
      </c>
      <c r="G3695">
        <v>5</v>
      </c>
      <c r="H3695">
        <v>0</v>
      </c>
      <c r="I3695">
        <v>4.3899999999999997</v>
      </c>
      <c r="J3695">
        <v>1.72</v>
      </c>
      <c r="K3695">
        <v>6.11</v>
      </c>
      <c r="L3695" s="2">
        <f>_xlfn.RANK.EQ(I3695, INDEX(CFB!$I$2:$I$1048576, MATCH(W3695, CFB!$W$2:$W$1048576, 0)):INDEX(CFB!$I$2:$I$1048576, MATCH(W3695, CFB!$W$2:$W$1048576, 0) + COUNTIF(CFB!$W$2:$W$1048576, W3695) - 1), 0)</f>
        <v>31</v>
      </c>
      <c r="M3695" s="2">
        <f>_xlfn.RANK.EQ(J3695, INDEX(CFB!$J$2:$J$1048576, MATCH(W3695, CFB!$W$2:$W$1048576, 0)):INDEX(CFB!$J$2:$J$1048576, MATCH(W3695, CFB!$W$2:$W$1048576, 0) + COUNTIF(CFB!$W$2:$W$1048576, W3695) - 1))</f>
        <v>42</v>
      </c>
      <c r="N3695" s="2">
        <f>RANK(K3695, INDEX(CFB!$K$2:$K$1048576, MATCH(W3695, CFB!$W$2:$W$1048576, 0)):INDEX(CFB!$K$2:$K$1048576, MATCH(W3695, CFB!$W$2:$W$1048576, 0) + COUNTIF(CFB!$W$2:$W$1048576, W3695) - 1))</f>
        <v>33</v>
      </c>
      <c r="O3695">
        <v>37.07</v>
      </c>
      <c r="P3695">
        <v>13.38</v>
      </c>
      <c r="W3695">
        <v>1994</v>
      </c>
      <c r="X3695">
        <f t="shared" si="113"/>
        <v>0</v>
      </c>
    </row>
    <row r="3696" spans="1:24" ht="12.75" hidden="1" customHeight="1" x14ac:dyDescent="0.45">
      <c r="A3696">
        <v>34</v>
      </c>
      <c r="B3696" t="s">
        <v>71</v>
      </c>
      <c r="C3696" t="s">
        <v>189</v>
      </c>
      <c r="D3696" s="2" t="str">
        <f t="shared" si="112"/>
        <v>Texas Tech1994</v>
      </c>
      <c r="F3696">
        <v>6</v>
      </c>
      <c r="G3696">
        <v>6</v>
      </c>
      <c r="H3696">
        <v>0</v>
      </c>
      <c r="I3696">
        <v>0.67</v>
      </c>
      <c r="J3696">
        <v>5.31</v>
      </c>
      <c r="K3696">
        <v>5.98</v>
      </c>
      <c r="L3696" s="2">
        <f>_xlfn.RANK.EQ(I3696, INDEX(CFB!$I$2:$I$1048576, MATCH(W3696, CFB!$W$2:$W$1048576, 0)):INDEX(CFB!$I$2:$I$1048576, MATCH(W3696, CFB!$W$2:$W$1048576, 0) + COUNTIF(CFB!$W$2:$W$1048576, W3696) - 1), 0)</f>
        <v>59</v>
      </c>
      <c r="M3696" s="2">
        <f>_xlfn.RANK.EQ(J3696, INDEX(CFB!$J$2:$J$1048576, MATCH(W3696, CFB!$W$2:$W$1048576, 0)):INDEX(CFB!$J$2:$J$1048576, MATCH(W3696, CFB!$W$2:$W$1048576, 0) + COUNTIF(CFB!$W$2:$W$1048576, W3696) - 1))</f>
        <v>25</v>
      </c>
      <c r="N3696" s="2">
        <f>RANK(K3696, INDEX(CFB!$K$2:$K$1048576, MATCH(W3696, CFB!$W$2:$W$1048576, 0)):INDEX(CFB!$K$2:$K$1048576, MATCH(W3696, CFB!$W$2:$W$1048576, 0) + COUNTIF(CFB!$W$2:$W$1048576, W3696) - 1))</f>
        <v>34</v>
      </c>
      <c r="O3696">
        <v>35.92</v>
      </c>
      <c r="P3696">
        <v>10.29</v>
      </c>
      <c r="W3696">
        <v>1994</v>
      </c>
      <c r="X3696">
        <f t="shared" si="113"/>
        <v>0</v>
      </c>
    </row>
    <row r="3697" spans="1:24" ht="12.75" hidden="1" customHeight="1" x14ac:dyDescent="0.45">
      <c r="A3697">
        <v>35</v>
      </c>
      <c r="B3697" t="s">
        <v>20</v>
      </c>
      <c r="C3697" t="s">
        <v>155</v>
      </c>
      <c r="D3697" s="2" t="str">
        <f t="shared" si="112"/>
        <v>South Carolina1994</v>
      </c>
      <c r="F3697">
        <v>7</v>
      </c>
      <c r="G3697">
        <v>5</v>
      </c>
      <c r="H3697">
        <v>0</v>
      </c>
      <c r="I3697">
        <v>5.03</v>
      </c>
      <c r="J3697">
        <v>0.85</v>
      </c>
      <c r="K3697">
        <v>5.88</v>
      </c>
      <c r="L3697" s="2">
        <f>_xlfn.RANK.EQ(I3697, INDEX(CFB!$I$2:$I$1048576, MATCH(W3697, CFB!$W$2:$W$1048576, 0)):INDEX(CFB!$I$2:$I$1048576, MATCH(W3697, CFB!$W$2:$W$1048576, 0) + COUNTIF(CFB!$W$2:$W$1048576, W3697) - 1), 0)</f>
        <v>25</v>
      </c>
      <c r="M3697" s="2">
        <f>_xlfn.RANK.EQ(J3697, INDEX(CFB!$J$2:$J$1048576, MATCH(W3697, CFB!$W$2:$W$1048576, 0)):INDEX(CFB!$J$2:$J$1048576, MATCH(W3697, CFB!$W$2:$W$1048576, 0) + COUNTIF(CFB!$W$2:$W$1048576, W3697) - 1))</f>
        <v>49</v>
      </c>
      <c r="N3697" s="2">
        <f>RANK(K3697, INDEX(CFB!$K$2:$K$1048576, MATCH(W3697, CFB!$W$2:$W$1048576, 0)):INDEX(CFB!$K$2:$K$1048576, MATCH(W3697, CFB!$W$2:$W$1048576, 0) + COUNTIF(CFB!$W$2:$W$1048576, W3697) - 1))</f>
        <v>35</v>
      </c>
      <c r="O3697">
        <v>37.130000000000003</v>
      </c>
      <c r="P3697">
        <v>12.21</v>
      </c>
      <c r="W3697">
        <v>1994</v>
      </c>
      <c r="X3697">
        <f t="shared" si="113"/>
        <v>0</v>
      </c>
    </row>
    <row r="3698" spans="1:24" ht="12.75" hidden="1" customHeight="1" x14ac:dyDescent="0.45">
      <c r="A3698">
        <v>36</v>
      </c>
      <c r="B3698" t="s">
        <v>36</v>
      </c>
      <c r="C3698" t="s">
        <v>10</v>
      </c>
      <c r="D3698" s="2" t="str">
        <f t="shared" si="112"/>
        <v>Iowa1994</v>
      </c>
      <c r="F3698">
        <v>5</v>
      </c>
      <c r="G3698">
        <v>5</v>
      </c>
      <c r="H3698">
        <v>1</v>
      </c>
      <c r="I3698">
        <v>3.84</v>
      </c>
      <c r="J3698">
        <v>1.86</v>
      </c>
      <c r="K3698">
        <v>5.7</v>
      </c>
      <c r="L3698" s="2">
        <f>_xlfn.RANK.EQ(I3698, INDEX(CFB!$I$2:$I$1048576, MATCH(W3698, CFB!$W$2:$W$1048576, 0)):INDEX(CFB!$I$2:$I$1048576, MATCH(W3698, CFB!$W$2:$W$1048576, 0) + COUNTIF(CFB!$W$2:$W$1048576, W3698) - 1), 0)</f>
        <v>36</v>
      </c>
      <c r="M3698" s="2">
        <f>_xlfn.RANK.EQ(J3698, INDEX(CFB!$J$2:$J$1048576, MATCH(W3698, CFB!$W$2:$W$1048576, 0)):INDEX(CFB!$J$2:$J$1048576, MATCH(W3698, CFB!$W$2:$W$1048576, 0) + COUNTIF(CFB!$W$2:$W$1048576, W3698) - 1))</f>
        <v>40</v>
      </c>
      <c r="N3698" s="2">
        <f>RANK(K3698, INDEX(CFB!$K$2:$K$1048576, MATCH(W3698, CFB!$W$2:$W$1048576, 0)):INDEX(CFB!$K$2:$K$1048576, MATCH(W3698, CFB!$W$2:$W$1048576, 0) + COUNTIF(CFB!$W$2:$W$1048576, W3698) - 1))</f>
        <v>36</v>
      </c>
      <c r="O3698">
        <v>39.659999999999997</v>
      </c>
      <c r="P3698">
        <v>14.48</v>
      </c>
      <c r="W3698">
        <v>1994</v>
      </c>
      <c r="X3698">
        <f t="shared" si="113"/>
        <v>0</v>
      </c>
    </row>
    <row r="3699" spans="1:24" ht="12.75" hidden="1" customHeight="1" x14ac:dyDescent="0.45">
      <c r="A3699">
        <v>37</v>
      </c>
      <c r="B3699" t="s">
        <v>75</v>
      </c>
      <c r="C3699" t="s">
        <v>23</v>
      </c>
      <c r="D3699" s="2" t="str">
        <f t="shared" si="112"/>
        <v>North Carolina1994</v>
      </c>
      <c r="F3699">
        <v>8</v>
      </c>
      <c r="G3699">
        <v>4</v>
      </c>
      <c r="H3699">
        <v>0</v>
      </c>
      <c r="I3699">
        <v>4.45</v>
      </c>
      <c r="J3699">
        <v>1.1200000000000001</v>
      </c>
      <c r="K3699">
        <v>5.56</v>
      </c>
      <c r="L3699" s="2">
        <f>_xlfn.RANK.EQ(I3699, INDEX(CFB!$I$2:$I$1048576, MATCH(W3699, CFB!$W$2:$W$1048576, 0)):INDEX(CFB!$I$2:$I$1048576, MATCH(W3699, CFB!$W$2:$W$1048576, 0) + COUNTIF(CFB!$W$2:$W$1048576, W3699) - 1), 0)</f>
        <v>30</v>
      </c>
      <c r="M3699" s="2">
        <f>_xlfn.RANK.EQ(J3699, INDEX(CFB!$J$2:$J$1048576, MATCH(W3699, CFB!$W$2:$W$1048576, 0)):INDEX(CFB!$J$2:$J$1048576, MATCH(W3699, CFB!$W$2:$W$1048576, 0) + COUNTIF(CFB!$W$2:$W$1048576, W3699) - 1))</f>
        <v>48</v>
      </c>
      <c r="N3699" s="2">
        <f>RANK(K3699, INDEX(CFB!$K$2:$K$1048576, MATCH(W3699, CFB!$W$2:$W$1048576, 0)):INDEX(CFB!$K$2:$K$1048576, MATCH(W3699, CFB!$W$2:$W$1048576, 0) + COUNTIF(CFB!$W$2:$W$1048576, W3699) - 1))</f>
        <v>37</v>
      </c>
      <c r="O3699">
        <v>40.770000000000003</v>
      </c>
      <c r="P3699">
        <v>13.06</v>
      </c>
      <c r="W3699">
        <v>1994</v>
      </c>
      <c r="X3699">
        <f t="shared" si="113"/>
        <v>0</v>
      </c>
    </row>
    <row r="3700" spans="1:24" ht="12.75" hidden="1" customHeight="1" x14ac:dyDescent="0.45">
      <c r="A3700">
        <v>38</v>
      </c>
      <c r="B3700" t="s">
        <v>131</v>
      </c>
      <c r="C3700" t="s">
        <v>178</v>
      </c>
      <c r="D3700" s="2" t="str">
        <f t="shared" si="112"/>
        <v>Air Force1994</v>
      </c>
      <c r="F3700">
        <v>8</v>
      </c>
      <c r="G3700">
        <v>4</v>
      </c>
      <c r="H3700">
        <v>0</v>
      </c>
      <c r="I3700">
        <v>5</v>
      </c>
      <c r="J3700">
        <v>0.34</v>
      </c>
      <c r="K3700">
        <v>5.34</v>
      </c>
      <c r="L3700" s="2">
        <f>_xlfn.RANK.EQ(I3700, INDEX(CFB!$I$2:$I$1048576, MATCH(W3700, CFB!$W$2:$W$1048576, 0)):INDEX(CFB!$I$2:$I$1048576, MATCH(W3700, CFB!$W$2:$W$1048576, 0) + COUNTIF(CFB!$W$2:$W$1048576, W3700) - 1), 0)</f>
        <v>26</v>
      </c>
      <c r="M3700" s="2">
        <f>_xlfn.RANK.EQ(J3700, INDEX(CFB!$J$2:$J$1048576, MATCH(W3700, CFB!$W$2:$W$1048576, 0)):INDEX(CFB!$J$2:$J$1048576, MATCH(W3700, CFB!$W$2:$W$1048576, 0) + COUNTIF(CFB!$W$2:$W$1048576, W3700) - 1))</f>
        <v>50</v>
      </c>
      <c r="N3700" s="2">
        <f>RANK(K3700, INDEX(CFB!$K$2:$K$1048576, MATCH(W3700, CFB!$W$2:$W$1048576, 0)):INDEX(CFB!$K$2:$K$1048576, MATCH(W3700, CFB!$W$2:$W$1048576, 0) + COUNTIF(CFB!$W$2:$W$1048576, W3700) - 1))</f>
        <v>38</v>
      </c>
      <c r="O3700">
        <v>39.33</v>
      </c>
      <c r="P3700">
        <v>13.53</v>
      </c>
      <c r="W3700">
        <v>1994</v>
      </c>
      <c r="X3700">
        <f t="shared" si="113"/>
        <v>0</v>
      </c>
    </row>
    <row r="3701" spans="1:24" ht="12.75" hidden="1" customHeight="1" x14ac:dyDescent="0.45">
      <c r="A3701">
        <v>39</v>
      </c>
      <c r="B3701" t="s">
        <v>91</v>
      </c>
      <c r="C3701" t="s">
        <v>23</v>
      </c>
      <c r="D3701" s="2" t="str">
        <f t="shared" si="112"/>
        <v>North Carolina State1994</v>
      </c>
      <c r="E3701">
        <v>17</v>
      </c>
      <c r="F3701">
        <v>9</v>
      </c>
      <c r="G3701">
        <v>3</v>
      </c>
      <c r="H3701">
        <v>0</v>
      </c>
      <c r="I3701">
        <v>3.12</v>
      </c>
      <c r="J3701">
        <v>1.85</v>
      </c>
      <c r="K3701">
        <v>4.97</v>
      </c>
      <c r="L3701" s="2">
        <f>_xlfn.RANK.EQ(I3701, INDEX(CFB!$I$2:$I$1048576, MATCH(W3701, CFB!$W$2:$W$1048576, 0)):INDEX(CFB!$I$2:$I$1048576, MATCH(W3701, CFB!$W$2:$W$1048576, 0) + COUNTIF(CFB!$W$2:$W$1048576, W3701) - 1), 0)</f>
        <v>40</v>
      </c>
      <c r="M3701" s="2">
        <f>_xlfn.RANK.EQ(J3701, INDEX(CFB!$J$2:$J$1048576, MATCH(W3701, CFB!$W$2:$W$1048576, 0)):INDEX(CFB!$J$2:$J$1048576, MATCH(W3701, CFB!$W$2:$W$1048576, 0) + COUNTIF(CFB!$W$2:$W$1048576, W3701) - 1))</f>
        <v>41</v>
      </c>
      <c r="N3701" s="2">
        <f>RANK(K3701, INDEX(CFB!$K$2:$K$1048576, MATCH(W3701, CFB!$W$2:$W$1048576, 0)):INDEX(CFB!$K$2:$K$1048576, MATCH(W3701, CFB!$W$2:$W$1048576, 0) + COUNTIF(CFB!$W$2:$W$1048576, W3701) - 1))</f>
        <v>39</v>
      </c>
      <c r="O3701">
        <v>35.21</v>
      </c>
      <c r="P3701">
        <v>12.48</v>
      </c>
      <c r="W3701">
        <v>1994</v>
      </c>
      <c r="X3701">
        <f t="shared" si="113"/>
        <v>0</v>
      </c>
    </row>
    <row r="3702" spans="1:24" ht="12.75" hidden="1" customHeight="1" x14ac:dyDescent="0.45">
      <c r="A3702">
        <v>40</v>
      </c>
      <c r="B3702" t="s">
        <v>124</v>
      </c>
      <c r="C3702" t="s">
        <v>10</v>
      </c>
      <c r="D3702" s="2" t="str">
        <f t="shared" si="112"/>
        <v>Purdue1994</v>
      </c>
      <c r="F3702">
        <v>4</v>
      </c>
      <c r="G3702">
        <v>5</v>
      </c>
      <c r="H3702">
        <v>2</v>
      </c>
      <c r="I3702">
        <v>8.66</v>
      </c>
      <c r="J3702">
        <v>-4.13</v>
      </c>
      <c r="K3702">
        <v>4.53</v>
      </c>
      <c r="L3702" s="2">
        <f>_xlfn.RANK.EQ(I3702, INDEX(CFB!$I$2:$I$1048576, MATCH(W3702, CFB!$W$2:$W$1048576, 0)):INDEX(CFB!$I$2:$I$1048576, MATCH(W3702, CFB!$W$2:$W$1048576, 0) + COUNTIF(CFB!$W$2:$W$1048576, W3702) - 1), 0)</f>
        <v>9</v>
      </c>
      <c r="M3702" s="2">
        <f>_xlfn.RANK.EQ(J3702, INDEX(CFB!$J$2:$J$1048576, MATCH(W3702, CFB!$W$2:$W$1048576, 0)):INDEX(CFB!$J$2:$J$1048576, MATCH(W3702, CFB!$W$2:$W$1048576, 0) + COUNTIF(CFB!$W$2:$W$1048576, W3702) - 1))</f>
        <v>77</v>
      </c>
      <c r="N3702" s="2">
        <f>RANK(K3702, INDEX(CFB!$K$2:$K$1048576, MATCH(W3702, CFB!$W$2:$W$1048576, 0)):INDEX(CFB!$K$2:$K$1048576, MATCH(W3702, CFB!$W$2:$W$1048576, 0) + COUNTIF(CFB!$W$2:$W$1048576, W3702) - 1))</f>
        <v>40</v>
      </c>
      <c r="O3702">
        <v>43.3</v>
      </c>
      <c r="P3702">
        <v>18.350000000000001</v>
      </c>
      <c r="W3702">
        <v>1994</v>
      </c>
      <c r="X3702">
        <f t="shared" si="113"/>
        <v>0</v>
      </c>
    </row>
    <row r="3703" spans="1:24" hidden="1" x14ac:dyDescent="0.45">
      <c r="A3703">
        <v>41</v>
      </c>
      <c r="B3703" t="s">
        <v>27</v>
      </c>
      <c r="C3703" t="s">
        <v>157</v>
      </c>
      <c r="D3703" s="2" t="str">
        <f t="shared" si="112"/>
        <v>LSU1994</v>
      </c>
      <c r="F3703">
        <v>4</v>
      </c>
      <c r="G3703">
        <v>7</v>
      </c>
      <c r="H3703">
        <v>0</v>
      </c>
      <c r="I3703">
        <v>5.27</v>
      </c>
      <c r="J3703">
        <v>-0.78</v>
      </c>
      <c r="K3703">
        <v>4.49</v>
      </c>
      <c r="L3703" s="2">
        <f>_xlfn.RANK.EQ(I3703, INDEX(CFB!$I$2:$I$1048576, MATCH(W3703, CFB!$W$2:$W$1048576, 0)):INDEX(CFB!$I$2:$I$1048576, MATCH(W3703, CFB!$W$2:$W$1048576, 0) + COUNTIF(CFB!$W$2:$W$1048576, W3703) - 1), 0)</f>
        <v>21</v>
      </c>
      <c r="M3703" s="2">
        <f>_xlfn.RANK.EQ(J3703, INDEX(CFB!$J$2:$J$1048576, MATCH(W3703, CFB!$W$2:$W$1048576, 0)):INDEX(CFB!$J$2:$J$1048576, MATCH(W3703, CFB!$W$2:$W$1048576, 0) + COUNTIF(CFB!$W$2:$W$1048576, W3703) - 1))</f>
        <v>59</v>
      </c>
      <c r="N3703" s="2">
        <f>RANK(K3703, INDEX(CFB!$K$2:$K$1048576, MATCH(W3703, CFB!$W$2:$W$1048576, 0)):INDEX(CFB!$K$2:$K$1048576, MATCH(W3703, CFB!$W$2:$W$1048576, 0) + COUNTIF(CFB!$W$2:$W$1048576, W3703) - 1))</f>
        <v>41</v>
      </c>
      <c r="O3703">
        <v>38.26</v>
      </c>
      <c r="P3703">
        <v>12.23</v>
      </c>
      <c r="W3703">
        <v>1994</v>
      </c>
      <c r="X3703">
        <f t="shared" si="113"/>
        <v>0</v>
      </c>
    </row>
    <row r="3704" spans="1:24" ht="12.75" hidden="1" customHeight="1" x14ac:dyDescent="0.45">
      <c r="A3704">
        <v>42</v>
      </c>
      <c r="B3704" t="s">
        <v>108</v>
      </c>
      <c r="C3704" t="s">
        <v>12</v>
      </c>
      <c r="D3704" s="2" t="str">
        <f t="shared" si="112"/>
        <v>East Carolina1994</v>
      </c>
      <c r="F3704">
        <v>7</v>
      </c>
      <c r="G3704">
        <v>5</v>
      </c>
      <c r="H3704">
        <v>0</v>
      </c>
      <c r="I3704">
        <v>2.0299999999999998</v>
      </c>
      <c r="J3704">
        <v>1.99</v>
      </c>
      <c r="K3704">
        <v>4.0199999999999996</v>
      </c>
      <c r="L3704" s="2">
        <f>_xlfn.RANK.EQ(I3704, INDEX(CFB!$I$2:$I$1048576, MATCH(W3704, CFB!$W$2:$W$1048576, 0)):INDEX(CFB!$I$2:$I$1048576, MATCH(W3704, CFB!$W$2:$W$1048576, 0) + COUNTIF(CFB!$W$2:$W$1048576, W3704) - 1), 0)</f>
        <v>47</v>
      </c>
      <c r="M3704" s="2">
        <f>_xlfn.RANK.EQ(J3704, INDEX(CFB!$J$2:$J$1048576, MATCH(W3704, CFB!$W$2:$W$1048576, 0)):INDEX(CFB!$J$2:$J$1048576, MATCH(W3704, CFB!$W$2:$W$1048576, 0) + COUNTIF(CFB!$W$2:$W$1048576, W3704) - 1))</f>
        <v>39</v>
      </c>
      <c r="N3704" s="2">
        <f>RANK(K3704, INDEX(CFB!$K$2:$K$1048576, MATCH(W3704, CFB!$W$2:$W$1048576, 0)):INDEX(CFB!$K$2:$K$1048576, MATCH(W3704, CFB!$W$2:$W$1048576, 0) + COUNTIF(CFB!$W$2:$W$1048576, W3704) - 1))</f>
        <v>42</v>
      </c>
      <c r="O3704">
        <v>35.14</v>
      </c>
      <c r="P3704">
        <v>12.64</v>
      </c>
      <c r="W3704">
        <v>1994</v>
      </c>
      <c r="X3704">
        <f t="shared" si="113"/>
        <v>0</v>
      </c>
    </row>
    <row r="3705" spans="1:24" ht="12.75" hidden="1" customHeight="1" x14ac:dyDescent="0.45">
      <c r="A3705">
        <v>43</v>
      </c>
      <c r="B3705" t="s">
        <v>54</v>
      </c>
      <c r="C3705" t="s">
        <v>188</v>
      </c>
      <c r="D3705" s="2" t="str">
        <f t="shared" si="112"/>
        <v>Oklahoma1994</v>
      </c>
      <c r="F3705">
        <v>6</v>
      </c>
      <c r="G3705">
        <v>6</v>
      </c>
      <c r="H3705">
        <v>0</v>
      </c>
      <c r="I3705">
        <v>-1.48</v>
      </c>
      <c r="J3705">
        <v>4.84</v>
      </c>
      <c r="K3705">
        <v>3.35</v>
      </c>
      <c r="L3705" s="2">
        <f>_xlfn.RANK.EQ(I3705, INDEX(CFB!$I$2:$I$1048576, MATCH(W3705, CFB!$W$2:$W$1048576, 0)):INDEX(CFB!$I$2:$I$1048576, MATCH(W3705, CFB!$W$2:$W$1048576, 0) + COUNTIF(CFB!$W$2:$W$1048576, W3705) - 1), 0)</f>
        <v>66</v>
      </c>
      <c r="M3705" s="2">
        <f>_xlfn.RANK.EQ(J3705, INDEX(CFB!$J$2:$J$1048576, MATCH(W3705, CFB!$W$2:$W$1048576, 0)):INDEX(CFB!$J$2:$J$1048576, MATCH(W3705, CFB!$W$2:$W$1048576, 0) + COUNTIF(CFB!$W$2:$W$1048576, W3705) - 1))</f>
        <v>30</v>
      </c>
      <c r="N3705" s="2">
        <f>RANK(K3705, INDEX(CFB!$K$2:$K$1048576, MATCH(W3705, CFB!$W$2:$W$1048576, 0)):INDEX(CFB!$K$2:$K$1048576, MATCH(W3705, CFB!$W$2:$W$1048576, 0) + COUNTIF(CFB!$W$2:$W$1048576, W3705) - 1))</f>
        <v>43</v>
      </c>
      <c r="O3705">
        <v>31.46</v>
      </c>
      <c r="P3705">
        <v>10.210000000000001</v>
      </c>
      <c r="W3705">
        <v>1994</v>
      </c>
      <c r="X3705">
        <f t="shared" si="113"/>
        <v>0</v>
      </c>
    </row>
    <row r="3706" spans="1:24" ht="12.75" hidden="1" customHeight="1" x14ac:dyDescent="0.45">
      <c r="A3706">
        <v>44</v>
      </c>
      <c r="B3706" t="s">
        <v>42</v>
      </c>
      <c r="C3706" t="s">
        <v>10</v>
      </c>
      <c r="D3706" s="2" t="str">
        <f t="shared" si="112"/>
        <v>Minnesota1994</v>
      </c>
      <c r="F3706">
        <v>3</v>
      </c>
      <c r="G3706">
        <v>8</v>
      </c>
      <c r="H3706">
        <v>0</v>
      </c>
      <c r="I3706">
        <v>2.98</v>
      </c>
      <c r="J3706">
        <v>-0.01</v>
      </c>
      <c r="K3706">
        <v>2.97</v>
      </c>
      <c r="L3706" s="2">
        <f>_xlfn.RANK.EQ(I3706, INDEX(CFB!$I$2:$I$1048576, MATCH(W3706, CFB!$W$2:$W$1048576, 0)):INDEX(CFB!$I$2:$I$1048576, MATCH(W3706, CFB!$W$2:$W$1048576, 0) + COUNTIF(CFB!$W$2:$W$1048576, W3706) - 1), 0)</f>
        <v>41</v>
      </c>
      <c r="M3706" s="2">
        <f>_xlfn.RANK.EQ(J3706, INDEX(CFB!$J$2:$J$1048576, MATCH(W3706, CFB!$W$2:$W$1048576, 0)):INDEX(CFB!$J$2:$J$1048576, MATCH(W3706, CFB!$W$2:$W$1048576, 0) + COUNTIF(CFB!$W$2:$W$1048576, W3706) - 1))</f>
        <v>52</v>
      </c>
      <c r="N3706" s="2">
        <f>RANK(K3706, INDEX(CFB!$K$2:$K$1048576, MATCH(W3706, CFB!$W$2:$W$1048576, 0)):INDEX(CFB!$K$2:$K$1048576, MATCH(W3706, CFB!$W$2:$W$1048576, 0) + COUNTIF(CFB!$W$2:$W$1048576, W3706) - 1))</f>
        <v>44</v>
      </c>
      <c r="O3706">
        <v>36.33</v>
      </c>
      <c r="P3706">
        <v>16.14</v>
      </c>
      <c r="W3706">
        <v>1994</v>
      </c>
      <c r="X3706">
        <f t="shared" si="113"/>
        <v>0</v>
      </c>
    </row>
    <row r="3707" spans="1:24" ht="12.75" hidden="1" customHeight="1" x14ac:dyDescent="0.45">
      <c r="A3707">
        <v>45</v>
      </c>
      <c r="B3707" t="s">
        <v>150</v>
      </c>
      <c r="C3707" t="s">
        <v>12</v>
      </c>
      <c r="D3707" s="2" t="str">
        <f t="shared" si="112"/>
        <v>Southern Mississippi1994</v>
      </c>
      <c r="F3707">
        <v>6</v>
      </c>
      <c r="G3707">
        <v>5</v>
      </c>
      <c r="H3707">
        <v>0</v>
      </c>
      <c r="I3707">
        <v>1.82</v>
      </c>
      <c r="J3707">
        <v>1.1399999999999999</v>
      </c>
      <c r="K3707">
        <v>2.96</v>
      </c>
      <c r="L3707" s="2">
        <f>_xlfn.RANK.EQ(I3707, INDEX(CFB!$I$2:$I$1048576, MATCH(W3707, CFB!$W$2:$W$1048576, 0)):INDEX(CFB!$I$2:$I$1048576, MATCH(W3707, CFB!$W$2:$W$1048576, 0) + COUNTIF(CFB!$W$2:$W$1048576, W3707) - 1), 0)</f>
        <v>50</v>
      </c>
      <c r="M3707" s="2">
        <f>_xlfn.RANK.EQ(J3707, INDEX(CFB!$J$2:$J$1048576, MATCH(W3707, CFB!$W$2:$W$1048576, 0)):INDEX(CFB!$J$2:$J$1048576, MATCH(W3707, CFB!$W$2:$W$1048576, 0) + COUNTIF(CFB!$W$2:$W$1048576, W3707) - 1))</f>
        <v>47</v>
      </c>
      <c r="N3707" s="2">
        <f>RANK(K3707, INDEX(CFB!$K$2:$K$1048576, MATCH(W3707, CFB!$W$2:$W$1048576, 0)):INDEX(CFB!$K$2:$K$1048576, MATCH(W3707, CFB!$W$2:$W$1048576, 0) + COUNTIF(CFB!$W$2:$W$1048576, W3707) - 1))</f>
        <v>45</v>
      </c>
      <c r="O3707">
        <v>36.520000000000003</v>
      </c>
      <c r="P3707">
        <v>14.85</v>
      </c>
      <c r="W3707">
        <v>1994</v>
      </c>
      <c r="X3707">
        <f t="shared" si="113"/>
        <v>0</v>
      </c>
    </row>
    <row r="3708" spans="1:24" ht="12.75" hidden="1" customHeight="1" x14ac:dyDescent="0.45">
      <c r="A3708">
        <v>46</v>
      </c>
      <c r="B3708" t="s">
        <v>45</v>
      </c>
      <c r="C3708" t="s">
        <v>189</v>
      </c>
      <c r="D3708" s="2" t="str">
        <f t="shared" si="112"/>
        <v>Baylor1994</v>
      </c>
      <c r="F3708">
        <v>7</v>
      </c>
      <c r="G3708">
        <v>5</v>
      </c>
      <c r="H3708">
        <v>0</v>
      </c>
      <c r="I3708">
        <v>4.13</v>
      </c>
      <c r="J3708">
        <v>-1.46</v>
      </c>
      <c r="K3708">
        <v>2.67</v>
      </c>
      <c r="L3708" s="2">
        <f>_xlfn.RANK.EQ(I3708, INDEX(CFB!$I$2:$I$1048576, MATCH(W3708, CFB!$W$2:$W$1048576, 0)):INDEX(CFB!$I$2:$I$1048576, MATCH(W3708, CFB!$W$2:$W$1048576, 0) + COUNTIF(CFB!$W$2:$W$1048576, W3708) - 1), 0)</f>
        <v>33</v>
      </c>
      <c r="M3708" s="2">
        <f>_xlfn.RANK.EQ(J3708, INDEX(CFB!$J$2:$J$1048576, MATCH(W3708, CFB!$W$2:$W$1048576, 0)):INDEX(CFB!$J$2:$J$1048576, MATCH(W3708, CFB!$W$2:$W$1048576, 0) + COUNTIF(CFB!$W$2:$W$1048576, W3708) - 1))</f>
        <v>66</v>
      </c>
      <c r="N3708" s="2">
        <f>RANK(K3708, INDEX(CFB!$K$2:$K$1048576, MATCH(W3708, CFB!$W$2:$W$1048576, 0)):INDEX(CFB!$K$2:$K$1048576, MATCH(W3708, CFB!$W$2:$W$1048576, 0) + COUNTIF(CFB!$W$2:$W$1048576, W3708) - 1))</f>
        <v>46</v>
      </c>
      <c r="O3708">
        <v>40.5</v>
      </c>
      <c r="P3708">
        <v>17.350000000000001</v>
      </c>
      <c r="W3708">
        <v>1994</v>
      </c>
      <c r="X3708">
        <f t="shared" si="113"/>
        <v>0</v>
      </c>
    </row>
    <row r="3709" spans="1:24" ht="12.75" hidden="1" customHeight="1" x14ac:dyDescent="0.45">
      <c r="A3709">
        <v>47</v>
      </c>
      <c r="B3709" t="s">
        <v>55</v>
      </c>
      <c r="C3709" t="s">
        <v>188</v>
      </c>
      <c r="D3709" s="2" t="str">
        <f t="shared" si="112"/>
        <v>Kansas1994</v>
      </c>
      <c r="F3709">
        <v>6</v>
      </c>
      <c r="G3709">
        <v>5</v>
      </c>
      <c r="H3709">
        <v>0</v>
      </c>
      <c r="I3709">
        <v>1.29</v>
      </c>
      <c r="J3709">
        <v>1.26</v>
      </c>
      <c r="K3709">
        <v>2.5499999999999998</v>
      </c>
      <c r="L3709" s="2">
        <f>_xlfn.RANK.EQ(I3709, INDEX(CFB!$I$2:$I$1048576, MATCH(W3709, CFB!$W$2:$W$1048576, 0)):INDEX(CFB!$I$2:$I$1048576, MATCH(W3709, CFB!$W$2:$W$1048576, 0) + COUNTIF(CFB!$W$2:$W$1048576, W3709) - 1), 0)</f>
        <v>54</v>
      </c>
      <c r="M3709" s="2">
        <f>_xlfn.RANK.EQ(J3709, INDEX(CFB!$J$2:$J$1048576, MATCH(W3709, CFB!$W$2:$W$1048576, 0)):INDEX(CFB!$J$2:$J$1048576, MATCH(W3709, CFB!$W$2:$W$1048576, 0) + COUNTIF(CFB!$W$2:$W$1048576, W3709) - 1))</f>
        <v>46</v>
      </c>
      <c r="N3709" s="2">
        <f>RANK(K3709, INDEX(CFB!$K$2:$K$1048576, MATCH(W3709, CFB!$W$2:$W$1048576, 0)):INDEX(CFB!$K$2:$K$1048576, MATCH(W3709, CFB!$W$2:$W$1048576, 0) + COUNTIF(CFB!$W$2:$W$1048576, W3709) - 1))</f>
        <v>47</v>
      </c>
      <c r="O3709">
        <v>38.770000000000003</v>
      </c>
      <c r="P3709">
        <v>13.21</v>
      </c>
      <c r="W3709">
        <v>1994</v>
      </c>
      <c r="X3709">
        <f t="shared" si="113"/>
        <v>0</v>
      </c>
    </row>
    <row r="3710" spans="1:24" ht="12.75" hidden="1" customHeight="1" x14ac:dyDescent="0.45">
      <c r="A3710">
        <v>48</v>
      </c>
      <c r="B3710" t="s">
        <v>69</v>
      </c>
      <c r="C3710" t="s">
        <v>157</v>
      </c>
      <c r="D3710" s="2" t="str">
        <f t="shared" si="112"/>
        <v>Arkansas1994</v>
      </c>
      <c r="F3710">
        <v>4</v>
      </c>
      <c r="G3710">
        <v>7</v>
      </c>
      <c r="H3710">
        <v>0</v>
      </c>
      <c r="I3710">
        <v>-2.8</v>
      </c>
      <c r="J3710">
        <v>5.26</v>
      </c>
      <c r="K3710">
        <v>2.4700000000000002</v>
      </c>
      <c r="L3710" s="2">
        <f>_xlfn.RANK.EQ(I3710, INDEX(CFB!$I$2:$I$1048576, MATCH(W3710, CFB!$W$2:$W$1048576, 0)):INDEX(CFB!$I$2:$I$1048576, MATCH(W3710, CFB!$W$2:$W$1048576, 0) + COUNTIF(CFB!$W$2:$W$1048576, W3710) - 1), 0)</f>
        <v>71</v>
      </c>
      <c r="M3710" s="2">
        <f>_xlfn.RANK.EQ(J3710, INDEX(CFB!$J$2:$J$1048576, MATCH(W3710, CFB!$W$2:$W$1048576, 0)):INDEX(CFB!$J$2:$J$1048576, MATCH(W3710, CFB!$W$2:$W$1048576, 0) + COUNTIF(CFB!$W$2:$W$1048576, W3710) - 1))</f>
        <v>26</v>
      </c>
      <c r="N3710" s="2">
        <f>RANK(K3710, INDEX(CFB!$K$2:$K$1048576, MATCH(W3710, CFB!$W$2:$W$1048576, 0)):INDEX(CFB!$K$2:$K$1048576, MATCH(W3710, CFB!$W$2:$W$1048576, 0) + COUNTIF(CFB!$W$2:$W$1048576, W3710) - 1))</f>
        <v>48</v>
      </c>
      <c r="O3710">
        <v>32.31</v>
      </c>
      <c r="P3710">
        <v>8.02</v>
      </c>
      <c r="W3710">
        <v>1994</v>
      </c>
      <c r="X3710">
        <f t="shared" si="113"/>
        <v>0</v>
      </c>
    </row>
    <row r="3711" spans="1:24" ht="12.75" hidden="1" customHeight="1" x14ac:dyDescent="0.45">
      <c r="A3711">
        <v>49</v>
      </c>
      <c r="B3711" t="s">
        <v>53</v>
      </c>
      <c r="C3711" t="s">
        <v>179</v>
      </c>
      <c r="D3711" s="2" t="str">
        <f t="shared" si="112"/>
        <v>Syracuse1994</v>
      </c>
      <c r="F3711">
        <v>7</v>
      </c>
      <c r="G3711">
        <v>4</v>
      </c>
      <c r="H3711">
        <v>0</v>
      </c>
      <c r="I3711">
        <v>1.9</v>
      </c>
      <c r="J3711">
        <v>0.19</v>
      </c>
      <c r="K3711">
        <v>2.09</v>
      </c>
      <c r="L3711" s="2">
        <f>_xlfn.RANK.EQ(I3711, INDEX(CFB!$I$2:$I$1048576, MATCH(W3711, CFB!$W$2:$W$1048576, 0)):INDEX(CFB!$I$2:$I$1048576, MATCH(W3711, CFB!$W$2:$W$1048576, 0) + COUNTIF(CFB!$W$2:$W$1048576, W3711) - 1), 0)</f>
        <v>49</v>
      </c>
      <c r="M3711" s="2">
        <f>_xlfn.RANK.EQ(J3711, INDEX(CFB!$J$2:$J$1048576, MATCH(W3711, CFB!$W$2:$W$1048576, 0)):INDEX(CFB!$J$2:$J$1048576, MATCH(W3711, CFB!$W$2:$W$1048576, 0) + COUNTIF(CFB!$W$2:$W$1048576, W3711) - 1))</f>
        <v>51</v>
      </c>
      <c r="N3711" s="2">
        <f>RANK(K3711, INDEX(CFB!$K$2:$K$1048576, MATCH(W3711, CFB!$W$2:$W$1048576, 0)):INDEX(CFB!$K$2:$K$1048576, MATCH(W3711, CFB!$W$2:$W$1048576, 0) + COUNTIF(CFB!$W$2:$W$1048576, W3711) - 1))</f>
        <v>49</v>
      </c>
      <c r="O3711">
        <v>33.86</v>
      </c>
      <c r="P3711">
        <v>14.25</v>
      </c>
      <c r="W3711">
        <v>1994</v>
      </c>
      <c r="X3711">
        <f t="shared" si="113"/>
        <v>0</v>
      </c>
    </row>
    <row r="3712" spans="1:24" ht="12.75" hidden="1" customHeight="1" x14ac:dyDescent="0.45">
      <c r="A3712">
        <v>50</v>
      </c>
      <c r="B3712" t="s">
        <v>19</v>
      </c>
      <c r="C3712" t="s">
        <v>157</v>
      </c>
      <c r="D3712" s="2" t="str">
        <f t="shared" si="112"/>
        <v>Ole Miss1994</v>
      </c>
      <c r="F3712">
        <v>4</v>
      </c>
      <c r="G3712">
        <v>7</v>
      </c>
      <c r="H3712">
        <v>0</v>
      </c>
      <c r="I3712">
        <v>-2.92</v>
      </c>
      <c r="J3712">
        <v>4.97</v>
      </c>
      <c r="K3712">
        <v>2.0499999999999998</v>
      </c>
      <c r="L3712" s="2">
        <f>_xlfn.RANK.EQ(I3712, INDEX(CFB!$I$2:$I$1048576, MATCH(W3712, CFB!$W$2:$W$1048576, 0)):INDEX(CFB!$I$2:$I$1048576, MATCH(W3712, CFB!$W$2:$W$1048576, 0) + COUNTIF(CFB!$W$2:$W$1048576, W3712) - 1), 0)</f>
        <v>73</v>
      </c>
      <c r="M3712" s="2">
        <f>_xlfn.RANK.EQ(J3712, INDEX(CFB!$J$2:$J$1048576, MATCH(W3712, CFB!$W$2:$W$1048576, 0)):INDEX(CFB!$J$2:$J$1048576, MATCH(W3712, CFB!$W$2:$W$1048576, 0) + COUNTIF(CFB!$W$2:$W$1048576, W3712) - 1))</f>
        <v>29</v>
      </c>
      <c r="N3712" s="2">
        <f>RANK(K3712, INDEX(CFB!$K$2:$K$1048576, MATCH(W3712, CFB!$W$2:$W$1048576, 0)):INDEX(CFB!$K$2:$K$1048576, MATCH(W3712, CFB!$W$2:$W$1048576, 0) + COUNTIF(CFB!$W$2:$W$1048576, W3712) - 1))</f>
        <v>50</v>
      </c>
      <c r="O3712">
        <v>35</v>
      </c>
      <c r="P3712">
        <v>7.15</v>
      </c>
      <c r="W3712">
        <v>1994</v>
      </c>
      <c r="X3712">
        <f t="shared" si="113"/>
        <v>0</v>
      </c>
    </row>
    <row r="3713" spans="1:24" ht="12.75" hidden="1" customHeight="1" x14ac:dyDescent="0.45">
      <c r="A3713">
        <v>51</v>
      </c>
      <c r="B3713" t="s">
        <v>119</v>
      </c>
      <c r="C3713" t="s">
        <v>180</v>
      </c>
      <c r="D3713" s="2" t="str">
        <f t="shared" si="112"/>
        <v>Oregon State1994</v>
      </c>
      <c r="F3713">
        <v>4</v>
      </c>
      <c r="G3713">
        <v>7</v>
      </c>
      <c r="H3713">
        <v>0</v>
      </c>
      <c r="I3713">
        <v>-2.06</v>
      </c>
      <c r="J3713">
        <v>4.09</v>
      </c>
      <c r="K3713">
        <v>2.0299999999999998</v>
      </c>
      <c r="L3713" s="2">
        <f>_xlfn.RANK.EQ(I3713, INDEX(CFB!$I$2:$I$1048576, MATCH(W3713, CFB!$W$2:$W$1048576, 0)):INDEX(CFB!$I$2:$I$1048576, MATCH(W3713, CFB!$W$2:$W$1048576, 0) + COUNTIF(CFB!$W$2:$W$1048576, W3713) - 1), 0)</f>
        <v>68</v>
      </c>
      <c r="M3713" s="2">
        <f>_xlfn.RANK.EQ(J3713, INDEX(CFB!$J$2:$J$1048576, MATCH(W3713, CFB!$W$2:$W$1048576, 0)):INDEX(CFB!$J$2:$J$1048576, MATCH(W3713, CFB!$W$2:$W$1048576, 0) + COUNTIF(CFB!$W$2:$W$1048576, W3713) - 1))</f>
        <v>31</v>
      </c>
      <c r="N3713" s="2">
        <f>RANK(K3713, INDEX(CFB!$K$2:$K$1048576, MATCH(W3713, CFB!$W$2:$W$1048576, 0)):INDEX(CFB!$K$2:$K$1048576, MATCH(W3713, CFB!$W$2:$W$1048576, 0) + COUNTIF(CFB!$W$2:$W$1048576, W3713) - 1))</f>
        <v>51</v>
      </c>
      <c r="O3713">
        <v>32.049999999999997</v>
      </c>
      <c r="P3713">
        <v>9.35</v>
      </c>
      <c r="W3713">
        <v>1994</v>
      </c>
      <c r="X3713">
        <f t="shared" si="113"/>
        <v>0</v>
      </c>
    </row>
    <row r="3714" spans="1:24" ht="12.75" hidden="1" customHeight="1" x14ac:dyDescent="0.45">
      <c r="A3714">
        <v>52</v>
      </c>
      <c r="B3714" t="s">
        <v>73</v>
      </c>
      <c r="C3714" t="s">
        <v>180</v>
      </c>
      <c r="D3714" s="2" t="str">
        <f t="shared" si="112"/>
        <v>UCLA1994</v>
      </c>
      <c r="F3714">
        <v>5</v>
      </c>
      <c r="G3714">
        <v>6</v>
      </c>
      <c r="H3714">
        <v>0</v>
      </c>
      <c r="I3714">
        <v>1.81</v>
      </c>
      <c r="J3714">
        <v>-0.41</v>
      </c>
      <c r="K3714">
        <v>1.39</v>
      </c>
      <c r="L3714" s="2">
        <f>_xlfn.RANK.EQ(I3714, INDEX(CFB!$I$2:$I$1048576, MATCH(W3714, CFB!$W$2:$W$1048576, 0)):INDEX(CFB!$I$2:$I$1048576, MATCH(W3714, CFB!$W$2:$W$1048576, 0) + COUNTIF(CFB!$W$2:$W$1048576, W3714) - 1), 0)</f>
        <v>51</v>
      </c>
      <c r="M3714" s="2">
        <f>_xlfn.RANK.EQ(J3714, INDEX(CFB!$J$2:$J$1048576, MATCH(W3714, CFB!$W$2:$W$1048576, 0)):INDEX(CFB!$J$2:$J$1048576, MATCH(W3714, CFB!$W$2:$W$1048576, 0) + COUNTIF(CFB!$W$2:$W$1048576, W3714) - 1))</f>
        <v>55</v>
      </c>
      <c r="N3714" s="2">
        <f>RANK(K3714, INDEX(CFB!$K$2:$K$1048576, MATCH(W3714, CFB!$W$2:$W$1048576, 0)):INDEX(CFB!$K$2:$K$1048576, MATCH(W3714, CFB!$W$2:$W$1048576, 0) + COUNTIF(CFB!$W$2:$W$1048576, W3714) - 1))</f>
        <v>52</v>
      </c>
      <c r="O3714">
        <v>36.21</v>
      </c>
      <c r="P3714">
        <v>13.88</v>
      </c>
      <c r="W3714">
        <v>1994</v>
      </c>
      <c r="X3714">
        <f t="shared" si="113"/>
        <v>0</v>
      </c>
    </row>
    <row r="3715" spans="1:24" ht="12.75" hidden="1" customHeight="1" x14ac:dyDescent="0.45">
      <c r="A3715">
        <v>53</v>
      </c>
      <c r="B3715" t="s">
        <v>61</v>
      </c>
      <c r="C3715" t="s">
        <v>189</v>
      </c>
      <c r="D3715" s="2" t="str">
        <f t="shared" ref="D3715:D3778" si="114">_xlfn.CONCAT(B3715, W3715)</f>
        <v>Texas Christian1994</v>
      </c>
      <c r="F3715">
        <v>7</v>
      </c>
      <c r="G3715">
        <v>5</v>
      </c>
      <c r="H3715">
        <v>0</v>
      </c>
      <c r="I3715">
        <v>2.4900000000000002</v>
      </c>
      <c r="J3715">
        <v>-1.18</v>
      </c>
      <c r="K3715">
        <v>1.31</v>
      </c>
      <c r="L3715" s="2">
        <f>_xlfn.RANK.EQ(I3715, INDEX(CFB!$I$2:$I$1048576, MATCH(W3715, CFB!$W$2:$W$1048576, 0)):INDEX(CFB!$I$2:$I$1048576, MATCH(W3715, CFB!$W$2:$W$1048576, 0) + COUNTIF(CFB!$W$2:$W$1048576, W3715) - 1), 0)</f>
        <v>44</v>
      </c>
      <c r="M3715" s="2">
        <f>_xlfn.RANK.EQ(J3715, INDEX(CFB!$J$2:$J$1048576, MATCH(W3715, CFB!$W$2:$W$1048576, 0)):INDEX(CFB!$J$2:$J$1048576, MATCH(W3715, CFB!$W$2:$W$1048576, 0) + COUNTIF(CFB!$W$2:$W$1048576, W3715) - 1))</f>
        <v>63</v>
      </c>
      <c r="N3715" s="2">
        <f>RANK(K3715, INDEX(CFB!$K$2:$K$1048576, MATCH(W3715, CFB!$W$2:$W$1048576, 0)):INDEX(CFB!$K$2:$K$1048576, MATCH(W3715, CFB!$W$2:$W$1048576, 0) + COUNTIF(CFB!$W$2:$W$1048576, W3715) - 1))</f>
        <v>53</v>
      </c>
      <c r="O3715">
        <v>34.14</v>
      </c>
      <c r="P3715">
        <v>15.13</v>
      </c>
      <c r="W3715">
        <v>1994</v>
      </c>
      <c r="X3715">
        <f t="shared" ref="X3715:X3778" si="115">IF(E3715=1, 1,0)</f>
        <v>0</v>
      </c>
    </row>
    <row r="3716" spans="1:24" ht="12.75" hidden="1" customHeight="1" x14ac:dyDescent="0.45">
      <c r="A3716">
        <v>54</v>
      </c>
      <c r="B3716" t="s">
        <v>89</v>
      </c>
      <c r="C3716" t="s">
        <v>179</v>
      </c>
      <c r="D3716" s="2" t="str">
        <f t="shared" si="114"/>
        <v>West Virginia1994</v>
      </c>
      <c r="F3716">
        <v>7</v>
      </c>
      <c r="G3716">
        <v>6</v>
      </c>
      <c r="H3716">
        <v>0</v>
      </c>
      <c r="I3716">
        <v>-1.75</v>
      </c>
      <c r="J3716">
        <v>3.02</v>
      </c>
      <c r="K3716">
        <v>1.27</v>
      </c>
      <c r="L3716" s="2">
        <f>_xlfn.RANK.EQ(I3716, INDEX(CFB!$I$2:$I$1048576, MATCH(W3716, CFB!$W$2:$W$1048576, 0)):INDEX(CFB!$I$2:$I$1048576, MATCH(W3716, CFB!$W$2:$W$1048576, 0) + COUNTIF(CFB!$W$2:$W$1048576, W3716) - 1), 0)</f>
        <v>67</v>
      </c>
      <c r="M3716" s="2">
        <f>_xlfn.RANK.EQ(J3716, INDEX(CFB!$J$2:$J$1048576, MATCH(W3716, CFB!$W$2:$W$1048576, 0)):INDEX(CFB!$J$2:$J$1048576, MATCH(W3716, CFB!$W$2:$W$1048576, 0) + COUNTIF(CFB!$W$2:$W$1048576, W3716) - 1))</f>
        <v>36</v>
      </c>
      <c r="N3716" s="2">
        <f>RANK(K3716, INDEX(CFB!$K$2:$K$1048576, MATCH(W3716, CFB!$W$2:$W$1048576, 0)):INDEX(CFB!$K$2:$K$1048576, MATCH(W3716, CFB!$W$2:$W$1048576, 0) + COUNTIF(CFB!$W$2:$W$1048576, W3716) - 1))</f>
        <v>54</v>
      </c>
      <c r="O3716">
        <v>32.54</v>
      </c>
      <c r="P3716">
        <v>12.6</v>
      </c>
      <c r="W3716">
        <v>1994</v>
      </c>
      <c r="X3716">
        <f t="shared" si="115"/>
        <v>0</v>
      </c>
    </row>
    <row r="3717" spans="1:24" ht="12.75" hidden="1" customHeight="1" x14ac:dyDescent="0.45">
      <c r="A3717">
        <v>55</v>
      </c>
      <c r="B3717" t="s">
        <v>138</v>
      </c>
      <c r="C3717" t="s">
        <v>178</v>
      </c>
      <c r="D3717" s="2" t="str">
        <f t="shared" si="114"/>
        <v>Wyoming1994</v>
      </c>
      <c r="F3717">
        <v>6</v>
      </c>
      <c r="G3717">
        <v>6</v>
      </c>
      <c r="H3717">
        <v>0</v>
      </c>
      <c r="I3717">
        <v>2.37</v>
      </c>
      <c r="J3717">
        <v>-1.96</v>
      </c>
      <c r="K3717">
        <v>0.41</v>
      </c>
      <c r="L3717" s="2">
        <f>_xlfn.RANK.EQ(I3717, INDEX(CFB!$I$2:$I$1048576, MATCH(W3717, CFB!$W$2:$W$1048576, 0)):INDEX(CFB!$I$2:$I$1048576, MATCH(W3717, CFB!$W$2:$W$1048576, 0) + COUNTIF(CFB!$W$2:$W$1048576, W3717) - 1), 0)</f>
        <v>45</v>
      </c>
      <c r="M3717" s="2">
        <f>_xlfn.RANK.EQ(J3717, INDEX(CFB!$J$2:$J$1048576, MATCH(W3717, CFB!$W$2:$W$1048576, 0)):INDEX(CFB!$J$2:$J$1048576, MATCH(W3717, CFB!$W$2:$W$1048576, 0) + COUNTIF(CFB!$W$2:$W$1048576, W3717) - 1))</f>
        <v>68</v>
      </c>
      <c r="N3717" s="2">
        <f>RANK(K3717, INDEX(CFB!$K$2:$K$1048576, MATCH(W3717, CFB!$W$2:$W$1048576, 0)):INDEX(CFB!$K$2:$K$1048576, MATCH(W3717, CFB!$W$2:$W$1048576, 0) + COUNTIF(CFB!$W$2:$W$1048576, W3717) - 1))</f>
        <v>55</v>
      </c>
      <c r="O3717">
        <v>34.97</v>
      </c>
      <c r="P3717">
        <v>16.52</v>
      </c>
      <c r="W3717">
        <v>1994</v>
      </c>
      <c r="X3717">
        <f t="shared" si="115"/>
        <v>0</v>
      </c>
    </row>
    <row r="3718" spans="1:24" ht="12.75" hidden="1" customHeight="1" x14ac:dyDescent="0.45">
      <c r="A3718">
        <v>56</v>
      </c>
      <c r="B3718" t="s">
        <v>141</v>
      </c>
      <c r="C3718" t="s">
        <v>178</v>
      </c>
      <c r="D3718" s="2" t="str">
        <f t="shared" si="114"/>
        <v>New Mexico1994</v>
      </c>
      <c r="F3718">
        <v>5</v>
      </c>
      <c r="G3718">
        <v>7</v>
      </c>
      <c r="H3718">
        <v>0</v>
      </c>
      <c r="I3718">
        <v>8.7799999999999994</v>
      </c>
      <c r="J3718">
        <v>-8.43</v>
      </c>
      <c r="K3718">
        <v>0.35</v>
      </c>
      <c r="L3718" s="2">
        <f>_xlfn.RANK.EQ(I3718, INDEX(CFB!$I$2:$I$1048576, MATCH(W3718, CFB!$W$2:$W$1048576, 0)):INDEX(CFB!$I$2:$I$1048576, MATCH(W3718, CFB!$W$2:$W$1048576, 0) + COUNTIF(CFB!$W$2:$W$1048576, W3718) - 1), 0)</f>
        <v>8</v>
      </c>
      <c r="M3718" s="2">
        <f>_xlfn.RANK.EQ(J3718, INDEX(CFB!$J$2:$J$1048576, MATCH(W3718, CFB!$W$2:$W$1048576, 0)):INDEX(CFB!$J$2:$J$1048576, MATCH(W3718, CFB!$W$2:$W$1048576, 0) + COUNTIF(CFB!$W$2:$W$1048576, W3718) - 1))</f>
        <v>97</v>
      </c>
      <c r="N3718" s="2">
        <f>RANK(K3718, INDEX(CFB!$K$2:$K$1048576, MATCH(W3718, CFB!$W$2:$W$1048576, 0)):INDEX(CFB!$K$2:$K$1048576, MATCH(W3718, CFB!$W$2:$W$1048576, 0) + COUNTIF(CFB!$W$2:$W$1048576, W3718) - 1))</f>
        <v>56</v>
      </c>
      <c r="O3718">
        <v>40.96</v>
      </c>
      <c r="P3718">
        <v>22.04</v>
      </c>
      <c r="W3718">
        <v>1994</v>
      </c>
      <c r="X3718">
        <f t="shared" si="115"/>
        <v>0</v>
      </c>
    </row>
    <row r="3719" spans="1:24" ht="12.75" hidden="1" customHeight="1" x14ac:dyDescent="0.45">
      <c r="A3719">
        <v>57</v>
      </c>
      <c r="B3719" t="s">
        <v>83</v>
      </c>
      <c r="C3719" t="s">
        <v>180</v>
      </c>
      <c r="D3719" s="2" t="str">
        <f t="shared" si="114"/>
        <v>California1994</v>
      </c>
      <c r="F3719">
        <v>4</v>
      </c>
      <c r="G3719">
        <v>7</v>
      </c>
      <c r="H3719">
        <v>0</v>
      </c>
      <c r="I3719">
        <v>-4.93</v>
      </c>
      <c r="J3719">
        <v>5.26</v>
      </c>
      <c r="K3719">
        <v>0.32</v>
      </c>
      <c r="L3719" s="2">
        <f>_xlfn.RANK.EQ(I3719, INDEX(CFB!$I$2:$I$1048576, MATCH(W3719, CFB!$W$2:$W$1048576, 0)):INDEX(CFB!$I$2:$I$1048576, MATCH(W3719, CFB!$W$2:$W$1048576, 0) + COUNTIF(CFB!$W$2:$W$1048576, W3719) - 1), 0)</f>
        <v>83</v>
      </c>
      <c r="M3719" s="2">
        <f>_xlfn.RANK.EQ(J3719, INDEX(CFB!$J$2:$J$1048576, MATCH(W3719, CFB!$W$2:$W$1048576, 0)):INDEX(CFB!$J$2:$J$1048576, MATCH(W3719, CFB!$W$2:$W$1048576, 0) + COUNTIF(CFB!$W$2:$W$1048576, W3719) - 1))</f>
        <v>26</v>
      </c>
      <c r="N3719" s="2">
        <f>RANK(K3719, INDEX(CFB!$K$2:$K$1048576, MATCH(W3719, CFB!$W$2:$W$1048576, 0)):INDEX(CFB!$K$2:$K$1048576, MATCH(W3719, CFB!$W$2:$W$1048576, 0) + COUNTIF(CFB!$W$2:$W$1048576, W3719) - 1))</f>
        <v>57</v>
      </c>
      <c r="O3719">
        <v>31.23</v>
      </c>
      <c r="P3719">
        <v>11.05</v>
      </c>
      <c r="W3719">
        <v>1994</v>
      </c>
      <c r="X3719">
        <f t="shared" si="115"/>
        <v>0</v>
      </c>
    </row>
    <row r="3720" spans="1:24" ht="12.75" hidden="1" customHeight="1" x14ac:dyDescent="0.45">
      <c r="A3720">
        <v>58</v>
      </c>
      <c r="B3720" t="s">
        <v>59</v>
      </c>
      <c r="C3720" t="s">
        <v>155</v>
      </c>
      <c r="D3720" s="2" t="str">
        <f t="shared" si="114"/>
        <v>Vanderbilt1994</v>
      </c>
      <c r="F3720">
        <v>5</v>
      </c>
      <c r="G3720">
        <v>6</v>
      </c>
      <c r="H3720">
        <v>0</v>
      </c>
      <c r="I3720">
        <v>-2.82</v>
      </c>
      <c r="J3720">
        <v>3.14</v>
      </c>
      <c r="K3720">
        <v>0.32</v>
      </c>
      <c r="L3720" s="2">
        <f>_xlfn.RANK.EQ(I3720, INDEX(CFB!$I$2:$I$1048576, MATCH(W3720, CFB!$W$2:$W$1048576, 0)):INDEX(CFB!$I$2:$I$1048576, MATCH(W3720, CFB!$W$2:$W$1048576, 0) + COUNTIF(CFB!$W$2:$W$1048576, W3720) - 1), 0)</f>
        <v>72</v>
      </c>
      <c r="M3720" s="2">
        <f>_xlfn.RANK.EQ(J3720, INDEX(CFB!$J$2:$J$1048576, MATCH(W3720, CFB!$W$2:$W$1048576, 0)):INDEX(CFB!$J$2:$J$1048576, MATCH(W3720, CFB!$W$2:$W$1048576, 0) + COUNTIF(CFB!$W$2:$W$1048576, W3720) - 1))</f>
        <v>35</v>
      </c>
      <c r="N3720" s="2">
        <f>RANK(K3720, INDEX(CFB!$K$2:$K$1048576, MATCH(W3720, CFB!$W$2:$W$1048576, 0)):INDEX(CFB!$K$2:$K$1048576, MATCH(W3720, CFB!$W$2:$W$1048576, 0) + COUNTIF(CFB!$W$2:$W$1048576, W3720) - 1))</f>
        <v>57</v>
      </c>
      <c r="O3720">
        <v>29.73</v>
      </c>
      <c r="P3720">
        <v>14.1</v>
      </c>
      <c r="W3720">
        <v>1994</v>
      </c>
      <c r="X3720">
        <f t="shared" si="115"/>
        <v>0</v>
      </c>
    </row>
    <row r="3721" spans="1:24" ht="12.75" hidden="1" customHeight="1" x14ac:dyDescent="0.45">
      <c r="A3721">
        <v>59</v>
      </c>
      <c r="B3721" t="s">
        <v>26</v>
      </c>
      <c r="C3721" t="s">
        <v>23</v>
      </c>
      <c r="D3721" s="2" t="str">
        <f t="shared" si="114"/>
        <v>Clemson1994</v>
      </c>
      <c r="F3721">
        <v>5</v>
      </c>
      <c r="G3721">
        <v>6</v>
      </c>
      <c r="H3721">
        <v>0</v>
      </c>
      <c r="I3721">
        <v>-8.84</v>
      </c>
      <c r="J3721">
        <v>8.7200000000000006</v>
      </c>
      <c r="K3721">
        <v>-0.12</v>
      </c>
      <c r="L3721" s="2">
        <f>_xlfn.RANK.EQ(I3721, INDEX(CFB!$I$2:$I$1048576, MATCH(W3721, CFB!$W$2:$W$1048576, 0)):INDEX(CFB!$I$2:$I$1048576, MATCH(W3721, CFB!$W$2:$W$1048576, 0) + COUNTIF(CFB!$W$2:$W$1048576, W3721) - 1), 0)</f>
        <v>98</v>
      </c>
      <c r="M3721" s="2">
        <f>_xlfn.RANK.EQ(J3721, INDEX(CFB!$J$2:$J$1048576, MATCH(W3721, CFB!$W$2:$W$1048576, 0)):INDEX(CFB!$J$2:$J$1048576, MATCH(W3721, CFB!$W$2:$W$1048576, 0) + COUNTIF(CFB!$W$2:$W$1048576, W3721) - 1))</f>
        <v>12</v>
      </c>
      <c r="N3721" s="2">
        <f>RANK(K3721, INDEX(CFB!$K$2:$K$1048576, MATCH(W3721, CFB!$W$2:$W$1048576, 0)):INDEX(CFB!$K$2:$K$1048576, MATCH(W3721, CFB!$W$2:$W$1048576, 0) + COUNTIF(CFB!$W$2:$W$1048576, W3721) - 1))</f>
        <v>59</v>
      </c>
      <c r="O3721">
        <v>24.39</v>
      </c>
      <c r="P3721">
        <v>5.0999999999999996</v>
      </c>
      <c r="W3721">
        <v>1994</v>
      </c>
      <c r="X3721">
        <f t="shared" si="115"/>
        <v>0</v>
      </c>
    </row>
    <row r="3722" spans="1:24" ht="12.75" hidden="1" customHeight="1" x14ac:dyDescent="0.45">
      <c r="A3722">
        <v>60</v>
      </c>
      <c r="B3722" t="s">
        <v>130</v>
      </c>
      <c r="C3722" t="s">
        <v>184</v>
      </c>
      <c r="D3722" s="2" t="str">
        <f t="shared" si="114"/>
        <v>Nevada1994</v>
      </c>
      <c r="F3722">
        <v>9</v>
      </c>
      <c r="G3722">
        <v>2</v>
      </c>
      <c r="H3722">
        <v>0</v>
      </c>
      <c r="I3722">
        <v>6.21</v>
      </c>
      <c r="J3722">
        <v>-6.48</v>
      </c>
      <c r="K3722">
        <v>-0.27</v>
      </c>
      <c r="L3722" s="2">
        <f>_xlfn.RANK.EQ(I3722, INDEX(CFB!$I$2:$I$1048576, MATCH(W3722, CFB!$W$2:$W$1048576, 0)):INDEX(CFB!$I$2:$I$1048576, MATCH(W3722, CFB!$W$2:$W$1048576, 0) + COUNTIF(CFB!$W$2:$W$1048576, W3722) - 1), 0)</f>
        <v>17</v>
      </c>
      <c r="M3722" s="2">
        <f>_xlfn.RANK.EQ(J3722, INDEX(CFB!$J$2:$J$1048576, MATCH(W3722, CFB!$W$2:$W$1048576, 0)):INDEX(CFB!$J$2:$J$1048576, MATCH(W3722, CFB!$W$2:$W$1048576, 0) + COUNTIF(CFB!$W$2:$W$1048576, W3722) - 1))</f>
        <v>89</v>
      </c>
      <c r="N3722" s="2">
        <f>RANK(K3722, INDEX(CFB!$K$2:$K$1048576, MATCH(W3722, CFB!$W$2:$W$1048576, 0)):INDEX(CFB!$K$2:$K$1048576, MATCH(W3722, CFB!$W$2:$W$1048576, 0) + COUNTIF(CFB!$W$2:$W$1048576, W3722) - 1))</f>
        <v>60</v>
      </c>
      <c r="O3722">
        <v>37.44</v>
      </c>
      <c r="P3722">
        <v>22.66</v>
      </c>
      <c r="W3722">
        <v>1994</v>
      </c>
      <c r="X3722">
        <f t="shared" si="115"/>
        <v>0</v>
      </c>
    </row>
    <row r="3723" spans="1:24" ht="12.75" hidden="1" customHeight="1" x14ac:dyDescent="0.45">
      <c r="A3723">
        <v>61</v>
      </c>
      <c r="B3723" t="s">
        <v>112</v>
      </c>
      <c r="C3723" t="s">
        <v>180</v>
      </c>
      <c r="D3723" s="2" t="str">
        <f t="shared" si="114"/>
        <v>Stanford1994</v>
      </c>
      <c r="F3723">
        <v>3</v>
      </c>
      <c r="G3723">
        <v>7</v>
      </c>
      <c r="H3723">
        <v>1</v>
      </c>
      <c r="I3723">
        <v>8.14</v>
      </c>
      <c r="J3723">
        <v>-8.67</v>
      </c>
      <c r="K3723">
        <v>-0.54</v>
      </c>
      <c r="L3723" s="2">
        <f>_xlfn.RANK.EQ(I3723, INDEX(CFB!$I$2:$I$1048576, MATCH(W3723, CFB!$W$2:$W$1048576, 0)):INDEX(CFB!$I$2:$I$1048576, MATCH(W3723, CFB!$W$2:$W$1048576, 0) + COUNTIF(CFB!$W$2:$W$1048576, W3723) - 1), 0)</f>
        <v>11</v>
      </c>
      <c r="M3723" s="2">
        <f>_xlfn.RANK.EQ(J3723, INDEX(CFB!$J$2:$J$1048576, MATCH(W3723, CFB!$W$2:$W$1048576, 0)):INDEX(CFB!$J$2:$J$1048576, MATCH(W3723, CFB!$W$2:$W$1048576, 0) + COUNTIF(CFB!$W$2:$W$1048576, W3723) - 1))</f>
        <v>99</v>
      </c>
      <c r="N3723" s="2">
        <f>RANK(K3723, INDEX(CFB!$K$2:$K$1048576, MATCH(W3723, CFB!$W$2:$W$1048576, 0)):INDEX(CFB!$K$2:$K$1048576, MATCH(W3723, CFB!$W$2:$W$1048576, 0) + COUNTIF(CFB!$W$2:$W$1048576, W3723) - 1))</f>
        <v>61</v>
      </c>
      <c r="O3723">
        <v>42.25</v>
      </c>
      <c r="P3723">
        <v>21.42</v>
      </c>
      <c r="W3723">
        <v>1994</v>
      </c>
      <c r="X3723">
        <f t="shared" si="115"/>
        <v>0</v>
      </c>
    </row>
    <row r="3724" spans="1:24" ht="12.75" hidden="1" customHeight="1" x14ac:dyDescent="0.45">
      <c r="A3724">
        <v>62</v>
      </c>
      <c r="B3724" t="s">
        <v>25</v>
      </c>
      <c r="C3724" t="s">
        <v>12</v>
      </c>
      <c r="D3724" s="2" t="str">
        <f t="shared" si="114"/>
        <v>Louisville1994</v>
      </c>
      <c r="F3724">
        <v>6</v>
      </c>
      <c r="G3724">
        <v>5</v>
      </c>
      <c r="H3724">
        <v>0</v>
      </c>
      <c r="I3724">
        <v>0.76</v>
      </c>
      <c r="J3724">
        <v>-1.36</v>
      </c>
      <c r="K3724">
        <v>-0.6</v>
      </c>
      <c r="L3724" s="2">
        <f>_xlfn.RANK.EQ(I3724, INDEX(CFB!$I$2:$I$1048576, MATCH(W3724, CFB!$W$2:$W$1048576, 0)):INDEX(CFB!$I$2:$I$1048576, MATCH(W3724, CFB!$W$2:$W$1048576, 0) + COUNTIF(CFB!$W$2:$W$1048576, W3724) - 1), 0)</f>
        <v>58</v>
      </c>
      <c r="M3724" s="2">
        <f>_xlfn.RANK.EQ(J3724, INDEX(CFB!$J$2:$J$1048576, MATCH(W3724, CFB!$W$2:$W$1048576, 0)):INDEX(CFB!$J$2:$J$1048576, MATCH(W3724, CFB!$W$2:$W$1048576, 0) + COUNTIF(CFB!$W$2:$W$1048576, W3724) - 1))</f>
        <v>65</v>
      </c>
      <c r="N3724" s="2">
        <f>RANK(K3724, INDEX(CFB!$K$2:$K$1048576, MATCH(W3724, CFB!$W$2:$W$1048576, 0)):INDEX(CFB!$K$2:$K$1048576, MATCH(W3724, CFB!$W$2:$W$1048576, 0) + COUNTIF(CFB!$W$2:$W$1048576, W3724) - 1))</f>
        <v>62</v>
      </c>
      <c r="O3724">
        <v>32.03</v>
      </c>
      <c r="P3724">
        <v>15.78</v>
      </c>
      <c r="W3724">
        <v>1994</v>
      </c>
      <c r="X3724">
        <f t="shared" si="115"/>
        <v>0</v>
      </c>
    </row>
    <row r="3725" spans="1:24" ht="12.75" hidden="1" customHeight="1" x14ac:dyDescent="0.45">
      <c r="A3725">
        <v>63</v>
      </c>
      <c r="B3725" t="s">
        <v>56</v>
      </c>
      <c r="C3725" t="s">
        <v>179</v>
      </c>
      <c r="D3725" s="2" t="str">
        <f t="shared" si="114"/>
        <v>Rutgers1994</v>
      </c>
      <c r="F3725">
        <v>5</v>
      </c>
      <c r="G3725">
        <v>5</v>
      </c>
      <c r="H3725">
        <v>1</v>
      </c>
      <c r="I3725">
        <v>0.14000000000000001</v>
      </c>
      <c r="J3725">
        <v>-0.95</v>
      </c>
      <c r="K3725">
        <v>-0.8</v>
      </c>
      <c r="L3725" s="2">
        <f>_xlfn.RANK.EQ(I3725, INDEX(CFB!$I$2:$I$1048576, MATCH(W3725, CFB!$W$2:$W$1048576, 0)):INDEX(CFB!$I$2:$I$1048576, MATCH(W3725, CFB!$W$2:$W$1048576, 0) + COUNTIF(CFB!$W$2:$W$1048576, W3725) - 1), 0)</f>
        <v>63</v>
      </c>
      <c r="M3725" s="2">
        <f>_xlfn.RANK.EQ(J3725, INDEX(CFB!$J$2:$J$1048576, MATCH(W3725, CFB!$W$2:$W$1048576, 0)):INDEX(CFB!$J$2:$J$1048576, MATCH(W3725, CFB!$W$2:$W$1048576, 0) + COUNTIF(CFB!$W$2:$W$1048576, W3725) - 1))</f>
        <v>61</v>
      </c>
      <c r="N3725" s="2">
        <f>RANK(K3725, INDEX(CFB!$K$2:$K$1048576, MATCH(W3725, CFB!$W$2:$W$1048576, 0)):INDEX(CFB!$K$2:$K$1048576, MATCH(W3725, CFB!$W$2:$W$1048576, 0) + COUNTIF(CFB!$W$2:$W$1048576, W3725) - 1))</f>
        <v>63</v>
      </c>
      <c r="O3725">
        <v>31.89</v>
      </c>
      <c r="P3725">
        <v>14.57</v>
      </c>
      <c r="W3725">
        <v>1994</v>
      </c>
      <c r="X3725">
        <f t="shared" si="115"/>
        <v>0</v>
      </c>
    </row>
    <row r="3726" spans="1:24" ht="12.75" hidden="1" customHeight="1" x14ac:dyDescent="0.45">
      <c r="A3726">
        <v>64</v>
      </c>
      <c r="B3726" t="s">
        <v>103</v>
      </c>
      <c r="C3726" t="s">
        <v>10</v>
      </c>
      <c r="D3726" s="2" t="str">
        <f t="shared" si="114"/>
        <v>Northwestern1994</v>
      </c>
      <c r="F3726">
        <v>3</v>
      </c>
      <c r="G3726">
        <v>7</v>
      </c>
      <c r="H3726">
        <v>1</v>
      </c>
      <c r="I3726">
        <v>0</v>
      </c>
      <c r="J3726">
        <v>-0.81</v>
      </c>
      <c r="K3726">
        <v>-0.81</v>
      </c>
      <c r="L3726" s="2">
        <f>_xlfn.RANK.EQ(I3726, INDEX(CFB!$I$2:$I$1048576, MATCH(W3726, CFB!$W$2:$W$1048576, 0)):INDEX(CFB!$I$2:$I$1048576, MATCH(W3726, CFB!$W$2:$W$1048576, 0) + COUNTIF(CFB!$W$2:$W$1048576, W3726) - 1), 0)</f>
        <v>64</v>
      </c>
      <c r="M3726" s="2">
        <f>_xlfn.RANK.EQ(J3726, INDEX(CFB!$J$2:$J$1048576, MATCH(W3726, CFB!$W$2:$W$1048576, 0)):INDEX(CFB!$J$2:$J$1048576, MATCH(W3726, CFB!$W$2:$W$1048576, 0) + COUNTIF(CFB!$W$2:$W$1048576, W3726) - 1))</f>
        <v>60</v>
      </c>
      <c r="N3726" s="2">
        <f>RANK(K3726, INDEX(CFB!$K$2:$K$1048576, MATCH(W3726, CFB!$W$2:$W$1048576, 0)):INDEX(CFB!$K$2:$K$1048576, MATCH(W3726, CFB!$W$2:$W$1048576, 0) + COUNTIF(CFB!$W$2:$W$1048576, W3726) - 1))</f>
        <v>64</v>
      </c>
      <c r="O3726">
        <v>33.380000000000003</v>
      </c>
      <c r="P3726">
        <v>15.18</v>
      </c>
      <c r="W3726">
        <v>1994</v>
      </c>
      <c r="X3726">
        <f t="shared" si="115"/>
        <v>0</v>
      </c>
    </row>
    <row r="3727" spans="1:24" ht="12.75" hidden="1" customHeight="1" x14ac:dyDescent="0.45">
      <c r="A3727">
        <v>65</v>
      </c>
      <c r="B3727" t="s">
        <v>80</v>
      </c>
      <c r="C3727" t="s">
        <v>65</v>
      </c>
      <c r="D3727" s="2" t="str">
        <f t="shared" si="114"/>
        <v>Bowling Green1994</v>
      </c>
      <c r="F3727">
        <v>9</v>
      </c>
      <c r="G3727">
        <v>2</v>
      </c>
      <c r="H3727">
        <v>0</v>
      </c>
      <c r="I3727">
        <v>-0.27</v>
      </c>
      <c r="J3727">
        <v>-0.65</v>
      </c>
      <c r="K3727">
        <v>-0.92</v>
      </c>
      <c r="L3727" s="2">
        <f>_xlfn.RANK.EQ(I3727, INDEX(CFB!$I$2:$I$1048576, MATCH(W3727, CFB!$W$2:$W$1048576, 0)):INDEX(CFB!$I$2:$I$1048576, MATCH(W3727, CFB!$W$2:$W$1048576, 0) + COUNTIF(CFB!$W$2:$W$1048576, W3727) - 1), 0)</f>
        <v>65</v>
      </c>
      <c r="M3727" s="2">
        <f>_xlfn.RANK.EQ(J3727, INDEX(CFB!$J$2:$J$1048576, MATCH(W3727, CFB!$W$2:$W$1048576, 0)):INDEX(CFB!$J$2:$J$1048576, MATCH(W3727, CFB!$W$2:$W$1048576, 0) + COUNTIF(CFB!$W$2:$W$1048576, W3727) - 1))</f>
        <v>56</v>
      </c>
      <c r="N3727" s="2">
        <f>RANK(K3727, INDEX(CFB!$K$2:$K$1048576, MATCH(W3727, CFB!$W$2:$W$1048576, 0)):INDEX(CFB!$K$2:$K$1048576, MATCH(W3727, CFB!$W$2:$W$1048576, 0) + COUNTIF(CFB!$W$2:$W$1048576, W3727) - 1))</f>
        <v>65</v>
      </c>
      <c r="O3727">
        <v>35.229999999999997</v>
      </c>
      <c r="P3727">
        <v>16.38</v>
      </c>
      <c r="W3727">
        <v>1994</v>
      </c>
      <c r="X3727">
        <f t="shared" si="115"/>
        <v>0</v>
      </c>
    </row>
    <row r="3728" spans="1:24" ht="12.75" hidden="1" customHeight="1" x14ac:dyDescent="0.45">
      <c r="A3728">
        <v>66</v>
      </c>
      <c r="B3728" t="s">
        <v>68</v>
      </c>
      <c r="C3728" t="s">
        <v>12</v>
      </c>
      <c r="D3728" s="2" t="str">
        <f t="shared" si="114"/>
        <v>Memphis1994</v>
      </c>
      <c r="F3728">
        <v>6</v>
      </c>
      <c r="G3728">
        <v>5</v>
      </c>
      <c r="H3728">
        <v>0</v>
      </c>
      <c r="I3728">
        <v>-7.42</v>
      </c>
      <c r="J3728">
        <v>6.4</v>
      </c>
      <c r="K3728">
        <v>-1.02</v>
      </c>
      <c r="L3728" s="2">
        <f>_xlfn.RANK.EQ(I3728, INDEX(CFB!$I$2:$I$1048576, MATCH(W3728, CFB!$W$2:$W$1048576, 0)):INDEX(CFB!$I$2:$I$1048576, MATCH(W3728, CFB!$W$2:$W$1048576, 0) + COUNTIF(CFB!$W$2:$W$1048576, W3728) - 1), 0)</f>
        <v>92</v>
      </c>
      <c r="M3728" s="2">
        <f>_xlfn.RANK.EQ(J3728, INDEX(CFB!$J$2:$J$1048576, MATCH(W3728, CFB!$W$2:$W$1048576, 0)):INDEX(CFB!$J$2:$J$1048576, MATCH(W3728, CFB!$W$2:$W$1048576, 0) + COUNTIF(CFB!$W$2:$W$1048576, W3728) - 1))</f>
        <v>22</v>
      </c>
      <c r="N3728" s="2">
        <f>RANK(K3728, INDEX(CFB!$K$2:$K$1048576, MATCH(W3728, CFB!$W$2:$W$1048576, 0)):INDEX(CFB!$K$2:$K$1048576, MATCH(W3728, CFB!$W$2:$W$1048576, 0) + COUNTIF(CFB!$W$2:$W$1048576, W3728) - 1))</f>
        <v>66</v>
      </c>
      <c r="O3728">
        <v>24.05</v>
      </c>
      <c r="P3728">
        <v>6.9</v>
      </c>
      <c r="W3728">
        <v>1994</v>
      </c>
      <c r="X3728">
        <f t="shared" si="115"/>
        <v>0</v>
      </c>
    </row>
    <row r="3729" spans="1:24" ht="12.75" hidden="1" customHeight="1" x14ac:dyDescent="0.45">
      <c r="A3729">
        <v>67</v>
      </c>
      <c r="B3729" t="s">
        <v>146</v>
      </c>
      <c r="C3729" t="s">
        <v>178</v>
      </c>
      <c r="D3729" s="2" t="str">
        <f t="shared" si="114"/>
        <v>San Diego State1994</v>
      </c>
      <c r="F3729">
        <v>4</v>
      </c>
      <c r="G3729">
        <v>7</v>
      </c>
      <c r="H3729">
        <v>0</v>
      </c>
      <c r="I3729">
        <v>4.8</v>
      </c>
      <c r="J3729">
        <v>-5.98</v>
      </c>
      <c r="K3729">
        <v>-1.18</v>
      </c>
      <c r="L3729" s="2">
        <f>_xlfn.RANK.EQ(I3729, INDEX(CFB!$I$2:$I$1048576, MATCH(W3729, CFB!$W$2:$W$1048576, 0)):INDEX(CFB!$I$2:$I$1048576, MATCH(W3729, CFB!$W$2:$W$1048576, 0) + COUNTIF(CFB!$W$2:$W$1048576, W3729) - 1), 0)</f>
        <v>27</v>
      </c>
      <c r="M3729" s="2">
        <f>_xlfn.RANK.EQ(J3729, INDEX(CFB!$J$2:$J$1048576, MATCH(W3729, CFB!$W$2:$W$1048576, 0)):INDEX(CFB!$J$2:$J$1048576, MATCH(W3729, CFB!$W$2:$W$1048576, 0) + COUNTIF(CFB!$W$2:$W$1048576, W3729) - 1))</f>
        <v>88</v>
      </c>
      <c r="N3729" s="2">
        <f>RANK(K3729, INDEX(CFB!$K$2:$K$1048576, MATCH(W3729, CFB!$W$2:$W$1048576, 0)):INDEX(CFB!$K$2:$K$1048576, MATCH(W3729, CFB!$W$2:$W$1048576, 0) + COUNTIF(CFB!$W$2:$W$1048576, W3729) - 1))</f>
        <v>67</v>
      </c>
      <c r="O3729">
        <v>38.770000000000003</v>
      </c>
      <c r="P3729">
        <v>18.899999999999999</v>
      </c>
      <c r="W3729">
        <v>1994</v>
      </c>
      <c r="X3729">
        <f t="shared" si="115"/>
        <v>0</v>
      </c>
    </row>
    <row r="3730" spans="1:24" ht="12.75" hidden="1" customHeight="1" x14ac:dyDescent="0.45">
      <c r="A3730">
        <v>68</v>
      </c>
      <c r="B3730" t="s">
        <v>28</v>
      </c>
      <c r="C3730" t="s">
        <v>180</v>
      </c>
      <c r="D3730" s="2" t="str">
        <f t="shared" si="114"/>
        <v>Arizona State1994</v>
      </c>
      <c r="F3730">
        <v>3</v>
      </c>
      <c r="G3730">
        <v>8</v>
      </c>
      <c r="H3730">
        <v>0</v>
      </c>
      <c r="I3730">
        <v>3.37</v>
      </c>
      <c r="J3730">
        <v>-5.0199999999999996</v>
      </c>
      <c r="K3730">
        <v>-1.65</v>
      </c>
      <c r="L3730" s="2">
        <f>_xlfn.RANK.EQ(I3730, INDEX(CFB!$I$2:$I$1048576, MATCH(W3730, CFB!$W$2:$W$1048576, 0)):INDEX(CFB!$I$2:$I$1048576, MATCH(W3730, CFB!$W$2:$W$1048576, 0) + COUNTIF(CFB!$W$2:$W$1048576, W3730) - 1), 0)</f>
        <v>38</v>
      </c>
      <c r="M3730" s="2">
        <f>_xlfn.RANK.EQ(J3730, INDEX(CFB!$J$2:$J$1048576, MATCH(W3730, CFB!$W$2:$W$1048576, 0)):INDEX(CFB!$J$2:$J$1048576, MATCH(W3730, CFB!$W$2:$W$1048576, 0) + COUNTIF(CFB!$W$2:$W$1048576, W3730) - 1))</f>
        <v>81</v>
      </c>
      <c r="N3730" s="2">
        <f>RANK(K3730, INDEX(CFB!$K$2:$K$1048576, MATCH(W3730, CFB!$W$2:$W$1048576, 0)):INDEX(CFB!$K$2:$K$1048576, MATCH(W3730, CFB!$W$2:$W$1048576, 0) + COUNTIF(CFB!$W$2:$W$1048576, W3730) - 1))</f>
        <v>68</v>
      </c>
      <c r="O3730">
        <v>37.14</v>
      </c>
      <c r="P3730">
        <v>19.91</v>
      </c>
      <c r="W3730">
        <v>1994</v>
      </c>
      <c r="X3730">
        <f t="shared" si="115"/>
        <v>0</v>
      </c>
    </row>
    <row r="3731" spans="1:24" ht="12.75" hidden="1" customHeight="1" x14ac:dyDescent="0.45">
      <c r="A3731">
        <v>69</v>
      </c>
      <c r="B3731" t="s">
        <v>129</v>
      </c>
      <c r="C3731" t="s">
        <v>189</v>
      </c>
      <c r="D3731" s="2" t="str">
        <f t="shared" si="114"/>
        <v>Rice1994</v>
      </c>
      <c r="F3731">
        <v>5</v>
      </c>
      <c r="G3731">
        <v>6</v>
      </c>
      <c r="H3731">
        <v>0</v>
      </c>
      <c r="I3731">
        <v>-5.01</v>
      </c>
      <c r="J3731">
        <v>2.54</v>
      </c>
      <c r="K3731">
        <v>-2.48</v>
      </c>
      <c r="L3731" s="2">
        <f>_xlfn.RANK.EQ(I3731, INDEX(CFB!$I$2:$I$1048576, MATCH(W3731, CFB!$W$2:$W$1048576, 0)):INDEX(CFB!$I$2:$I$1048576, MATCH(W3731, CFB!$W$2:$W$1048576, 0) + COUNTIF(CFB!$W$2:$W$1048576, W3731) - 1), 0)</f>
        <v>85</v>
      </c>
      <c r="M3731" s="2">
        <f>_xlfn.RANK.EQ(J3731, INDEX(CFB!$J$2:$J$1048576, MATCH(W3731, CFB!$W$2:$W$1048576, 0)):INDEX(CFB!$J$2:$J$1048576, MATCH(W3731, CFB!$W$2:$W$1048576, 0) + COUNTIF(CFB!$W$2:$W$1048576, W3731) - 1))</f>
        <v>37</v>
      </c>
      <c r="N3731" s="2">
        <f>RANK(K3731, INDEX(CFB!$K$2:$K$1048576, MATCH(W3731, CFB!$W$2:$W$1048576, 0)):INDEX(CFB!$K$2:$K$1048576, MATCH(W3731, CFB!$W$2:$W$1048576, 0) + COUNTIF(CFB!$W$2:$W$1048576, W3731) - 1))</f>
        <v>69</v>
      </c>
      <c r="O3731">
        <v>25.82</v>
      </c>
      <c r="P3731">
        <v>10.78</v>
      </c>
      <c r="W3731">
        <v>1994</v>
      </c>
      <c r="X3731">
        <f t="shared" si="115"/>
        <v>0</v>
      </c>
    </row>
    <row r="3732" spans="1:24" ht="12.75" hidden="1" customHeight="1" x14ac:dyDescent="0.45">
      <c r="A3732">
        <v>70</v>
      </c>
      <c r="B3732" t="s">
        <v>111</v>
      </c>
      <c r="C3732" t="s">
        <v>178</v>
      </c>
      <c r="D3732" s="2" t="str">
        <f t="shared" si="114"/>
        <v>Fresno State1994</v>
      </c>
      <c r="F3732">
        <v>5</v>
      </c>
      <c r="G3732">
        <v>7</v>
      </c>
      <c r="H3732">
        <v>1</v>
      </c>
      <c r="I3732">
        <v>5.22</v>
      </c>
      <c r="J3732">
        <v>-7.72</v>
      </c>
      <c r="K3732">
        <v>-2.5</v>
      </c>
      <c r="L3732" s="2">
        <f>_xlfn.RANK.EQ(I3732, INDEX(CFB!$I$2:$I$1048576, MATCH(W3732, CFB!$W$2:$W$1048576, 0)):INDEX(CFB!$I$2:$I$1048576, MATCH(W3732, CFB!$W$2:$W$1048576, 0) + COUNTIF(CFB!$W$2:$W$1048576, W3732) - 1), 0)</f>
        <v>22</v>
      </c>
      <c r="M3732" s="2">
        <f>_xlfn.RANK.EQ(J3732, INDEX(CFB!$J$2:$J$1048576, MATCH(W3732, CFB!$W$2:$W$1048576, 0)):INDEX(CFB!$J$2:$J$1048576, MATCH(W3732, CFB!$W$2:$W$1048576, 0) + COUNTIF(CFB!$W$2:$W$1048576, W3732) - 1))</f>
        <v>96</v>
      </c>
      <c r="N3732" s="2">
        <f>RANK(K3732, INDEX(CFB!$K$2:$K$1048576, MATCH(W3732, CFB!$W$2:$W$1048576, 0)):INDEX(CFB!$K$2:$K$1048576, MATCH(W3732, CFB!$W$2:$W$1048576, 0) + COUNTIF(CFB!$W$2:$W$1048576, W3732) - 1))</f>
        <v>70</v>
      </c>
      <c r="O3732">
        <v>38.89</v>
      </c>
      <c r="P3732">
        <v>22.76</v>
      </c>
      <c r="W3732">
        <v>1994</v>
      </c>
      <c r="X3732">
        <f t="shared" si="115"/>
        <v>0</v>
      </c>
    </row>
    <row r="3733" spans="1:24" ht="12.75" hidden="1" customHeight="1" x14ac:dyDescent="0.45">
      <c r="A3733">
        <v>71</v>
      </c>
      <c r="B3733" t="s">
        <v>96</v>
      </c>
      <c r="C3733" t="s">
        <v>23</v>
      </c>
      <c r="D3733" s="2" t="str">
        <f t="shared" si="114"/>
        <v>Maryland1994</v>
      </c>
      <c r="F3733">
        <v>4</v>
      </c>
      <c r="G3733">
        <v>7</v>
      </c>
      <c r="H3733">
        <v>0</v>
      </c>
      <c r="I3733">
        <v>2.5299999999999998</v>
      </c>
      <c r="J3733">
        <v>-5.26</v>
      </c>
      <c r="K3733">
        <v>-2.73</v>
      </c>
      <c r="L3733" s="2">
        <f>_xlfn.RANK.EQ(I3733, INDEX(CFB!$I$2:$I$1048576, MATCH(W3733, CFB!$W$2:$W$1048576, 0)):INDEX(CFB!$I$2:$I$1048576, MATCH(W3733, CFB!$W$2:$W$1048576, 0) + COUNTIF(CFB!$W$2:$W$1048576, W3733) - 1), 0)</f>
        <v>43</v>
      </c>
      <c r="M3733" s="2">
        <f>_xlfn.RANK.EQ(J3733, INDEX(CFB!$J$2:$J$1048576, MATCH(W3733, CFB!$W$2:$W$1048576, 0)):INDEX(CFB!$J$2:$J$1048576, MATCH(W3733, CFB!$W$2:$W$1048576, 0) + COUNTIF(CFB!$W$2:$W$1048576, W3733) - 1))</f>
        <v>82</v>
      </c>
      <c r="N3733" s="2">
        <f>RANK(K3733, INDEX(CFB!$K$2:$K$1048576, MATCH(W3733, CFB!$W$2:$W$1048576, 0)):INDEX(CFB!$K$2:$K$1048576, MATCH(W3733, CFB!$W$2:$W$1048576, 0) + COUNTIF(CFB!$W$2:$W$1048576, W3733) - 1))</f>
        <v>71</v>
      </c>
      <c r="O3733">
        <v>35.58</v>
      </c>
      <c r="P3733">
        <v>20.190000000000001</v>
      </c>
      <c r="W3733">
        <v>1994</v>
      </c>
      <c r="X3733">
        <f t="shared" si="115"/>
        <v>0</v>
      </c>
    </row>
    <row r="3734" spans="1:24" ht="12.75" hidden="1" customHeight="1" x14ac:dyDescent="0.45">
      <c r="A3734">
        <v>72</v>
      </c>
      <c r="B3734" t="s">
        <v>126</v>
      </c>
      <c r="C3734" t="s">
        <v>178</v>
      </c>
      <c r="D3734" s="2" t="str">
        <f t="shared" si="114"/>
        <v>Hawaii1994</v>
      </c>
      <c r="F3734">
        <v>3</v>
      </c>
      <c r="G3734">
        <v>8</v>
      </c>
      <c r="H3734">
        <v>1</v>
      </c>
      <c r="I3734">
        <v>-4.22</v>
      </c>
      <c r="J3734">
        <v>1.48</v>
      </c>
      <c r="K3734">
        <v>-2.74</v>
      </c>
      <c r="L3734" s="2">
        <f>_xlfn.RANK.EQ(I3734, INDEX(CFB!$I$2:$I$1048576, MATCH(W3734, CFB!$W$2:$W$1048576, 0)):INDEX(CFB!$I$2:$I$1048576, MATCH(W3734, CFB!$W$2:$W$1048576, 0) + COUNTIF(CFB!$W$2:$W$1048576, W3734) - 1), 0)</f>
        <v>77</v>
      </c>
      <c r="M3734" s="2">
        <f>_xlfn.RANK.EQ(J3734, INDEX(CFB!$J$2:$J$1048576, MATCH(W3734, CFB!$W$2:$W$1048576, 0)):INDEX(CFB!$J$2:$J$1048576, MATCH(W3734, CFB!$W$2:$W$1048576, 0) + COUNTIF(CFB!$W$2:$W$1048576, W3734) - 1))</f>
        <v>45</v>
      </c>
      <c r="N3734" s="2">
        <f>RANK(K3734, INDEX(CFB!$K$2:$K$1048576, MATCH(W3734, CFB!$W$2:$W$1048576, 0)):INDEX(CFB!$K$2:$K$1048576, MATCH(W3734, CFB!$W$2:$W$1048576, 0) + COUNTIF(CFB!$W$2:$W$1048576, W3734) - 1))</f>
        <v>72</v>
      </c>
      <c r="O3734">
        <v>29.81</v>
      </c>
      <c r="P3734">
        <v>11.81</v>
      </c>
      <c r="W3734">
        <v>1994</v>
      </c>
      <c r="X3734">
        <f t="shared" si="115"/>
        <v>0</v>
      </c>
    </row>
    <row r="3735" spans="1:24" ht="12.75" hidden="1" customHeight="1" x14ac:dyDescent="0.45">
      <c r="A3735">
        <v>73</v>
      </c>
      <c r="B3735" t="s">
        <v>70</v>
      </c>
      <c r="C3735" t="s">
        <v>179</v>
      </c>
      <c r="D3735" s="2" t="str">
        <f t="shared" si="114"/>
        <v>Pitt1994</v>
      </c>
      <c r="F3735">
        <v>3</v>
      </c>
      <c r="G3735">
        <v>8</v>
      </c>
      <c r="H3735">
        <v>0</v>
      </c>
      <c r="I3735">
        <v>0.87</v>
      </c>
      <c r="J3735">
        <v>-4.59</v>
      </c>
      <c r="K3735">
        <v>-3.72</v>
      </c>
      <c r="L3735" s="2">
        <f>_xlfn.RANK.EQ(I3735, INDEX(CFB!$I$2:$I$1048576, MATCH(W3735, CFB!$W$2:$W$1048576, 0)):INDEX(CFB!$I$2:$I$1048576, MATCH(W3735, CFB!$W$2:$W$1048576, 0) + COUNTIF(CFB!$W$2:$W$1048576, W3735) - 1), 0)</f>
        <v>57</v>
      </c>
      <c r="M3735" s="2">
        <f>_xlfn.RANK.EQ(J3735, INDEX(CFB!$J$2:$J$1048576, MATCH(W3735, CFB!$W$2:$W$1048576, 0)):INDEX(CFB!$J$2:$J$1048576, MATCH(W3735, CFB!$W$2:$W$1048576, 0) + COUNTIF(CFB!$W$2:$W$1048576, W3735) - 1))</f>
        <v>79</v>
      </c>
      <c r="N3735" s="2">
        <f>RANK(K3735, INDEX(CFB!$K$2:$K$1048576, MATCH(W3735, CFB!$W$2:$W$1048576, 0)):INDEX(CFB!$K$2:$K$1048576, MATCH(W3735, CFB!$W$2:$W$1048576, 0) + COUNTIF(CFB!$W$2:$W$1048576, W3735) - 1))</f>
        <v>73</v>
      </c>
      <c r="O3735">
        <v>34.25</v>
      </c>
      <c r="P3735">
        <v>19.329999999999998</v>
      </c>
      <c r="W3735">
        <v>1994</v>
      </c>
      <c r="X3735">
        <f t="shared" si="115"/>
        <v>0</v>
      </c>
    </row>
    <row r="3736" spans="1:24" ht="12.75" hidden="1" customHeight="1" x14ac:dyDescent="0.45">
      <c r="A3736">
        <v>74</v>
      </c>
      <c r="B3736" t="s">
        <v>121</v>
      </c>
      <c r="C3736" t="s">
        <v>188</v>
      </c>
      <c r="D3736" s="2" t="str">
        <f t="shared" si="114"/>
        <v>Oklahoma State1994</v>
      </c>
      <c r="F3736">
        <v>3</v>
      </c>
      <c r="G3736">
        <v>7</v>
      </c>
      <c r="H3736">
        <v>1</v>
      </c>
      <c r="I3736">
        <v>-7.38</v>
      </c>
      <c r="J3736">
        <v>1.59</v>
      </c>
      <c r="K3736">
        <v>-5.79</v>
      </c>
      <c r="L3736" s="2">
        <f>_xlfn.RANK.EQ(I3736, INDEX(CFB!$I$2:$I$1048576, MATCH(W3736, CFB!$W$2:$W$1048576, 0)):INDEX(CFB!$I$2:$I$1048576, MATCH(W3736, CFB!$W$2:$W$1048576, 0) + COUNTIF(CFB!$W$2:$W$1048576, W3736) - 1), 0)</f>
        <v>91</v>
      </c>
      <c r="M3736" s="2">
        <f>_xlfn.RANK.EQ(J3736, INDEX(CFB!$J$2:$J$1048576, MATCH(W3736, CFB!$W$2:$W$1048576, 0)):INDEX(CFB!$J$2:$J$1048576, MATCH(W3736, CFB!$W$2:$W$1048576, 0) + COUNTIF(CFB!$W$2:$W$1048576, W3736) - 1))</f>
        <v>44</v>
      </c>
      <c r="N3736" s="2">
        <f>RANK(K3736, INDEX(CFB!$K$2:$K$1048576, MATCH(W3736, CFB!$W$2:$W$1048576, 0)):INDEX(CFB!$K$2:$K$1048576, MATCH(W3736, CFB!$W$2:$W$1048576, 0) + COUNTIF(CFB!$W$2:$W$1048576, W3736) - 1))</f>
        <v>74</v>
      </c>
      <c r="O3736">
        <v>25.31</v>
      </c>
      <c r="P3736">
        <v>12.34</v>
      </c>
      <c r="W3736">
        <v>1994</v>
      </c>
      <c r="X3736">
        <f t="shared" si="115"/>
        <v>0</v>
      </c>
    </row>
    <row r="3737" spans="1:24" ht="12.75" hidden="1" customHeight="1" x14ac:dyDescent="0.45">
      <c r="A3737">
        <v>75</v>
      </c>
      <c r="B3737" t="s">
        <v>46</v>
      </c>
      <c r="C3737" t="s">
        <v>188</v>
      </c>
      <c r="D3737" s="2" t="str">
        <f t="shared" si="114"/>
        <v>Missouri1994</v>
      </c>
      <c r="F3737">
        <v>3</v>
      </c>
      <c r="G3737">
        <v>8</v>
      </c>
      <c r="H3737">
        <v>1</v>
      </c>
      <c r="I3737">
        <v>-3.9</v>
      </c>
      <c r="J3737">
        <v>-2.25</v>
      </c>
      <c r="K3737">
        <v>-6.15</v>
      </c>
      <c r="L3737" s="2">
        <f>_xlfn.RANK.EQ(I3737, INDEX(CFB!$I$2:$I$1048576, MATCH(W3737, CFB!$W$2:$W$1048576, 0)):INDEX(CFB!$I$2:$I$1048576, MATCH(W3737, CFB!$W$2:$W$1048576, 0) + COUNTIF(CFB!$W$2:$W$1048576, W3737) - 1), 0)</f>
        <v>75</v>
      </c>
      <c r="M3737" s="2">
        <f>_xlfn.RANK.EQ(J3737, INDEX(CFB!$J$2:$J$1048576, MATCH(W3737, CFB!$W$2:$W$1048576, 0)):INDEX(CFB!$J$2:$J$1048576, MATCH(W3737, CFB!$W$2:$W$1048576, 0) + COUNTIF(CFB!$W$2:$W$1048576, W3737) - 1))</f>
        <v>70</v>
      </c>
      <c r="N3737" s="2">
        <f>RANK(K3737, INDEX(CFB!$K$2:$K$1048576, MATCH(W3737, CFB!$W$2:$W$1048576, 0)):INDEX(CFB!$K$2:$K$1048576, MATCH(W3737, CFB!$W$2:$W$1048576, 0) + COUNTIF(CFB!$W$2:$W$1048576, W3737) - 1))</f>
        <v>75</v>
      </c>
      <c r="O3737">
        <v>29.22</v>
      </c>
      <c r="P3737">
        <v>17.46</v>
      </c>
      <c r="W3737">
        <v>1994</v>
      </c>
      <c r="X3737">
        <f t="shared" si="115"/>
        <v>0</v>
      </c>
    </row>
    <row r="3738" spans="1:24" ht="12.75" hidden="1" customHeight="1" x14ac:dyDescent="0.45">
      <c r="A3738">
        <v>76</v>
      </c>
      <c r="B3738" t="s">
        <v>190</v>
      </c>
      <c r="C3738" t="s">
        <v>184</v>
      </c>
      <c r="D3738" s="2" t="str">
        <f t="shared" si="114"/>
        <v>Pacific1994</v>
      </c>
      <c r="F3738">
        <v>6</v>
      </c>
      <c r="G3738">
        <v>5</v>
      </c>
      <c r="H3738">
        <v>0</v>
      </c>
      <c r="I3738">
        <v>-5</v>
      </c>
      <c r="J3738">
        <v>-1.94</v>
      </c>
      <c r="K3738">
        <v>-6.94</v>
      </c>
      <c r="L3738" s="2">
        <f>_xlfn.RANK.EQ(I3738, INDEX(CFB!$I$2:$I$1048576, MATCH(W3738, CFB!$W$2:$W$1048576, 0)):INDEX(CFB!$I$2:$I$1048576, MATCH(W3738, CFB!$W$2:$W$1048576, 0) + COUNTIF(CFB!$W$2:$W$1048576, W3738) - 1), 0)</f>
        <v>84</v>
      </c>
      <c r="M3738" s="2">
        <f>_xlfn.RANK.EQ(J3738, INDEX(CFB!$J$2:$J$1048576, MATCH(W3738, CFB!$W$2:$W$1048576, 0)):INDEX(CFB!$J$2:$J$1048576, MATCH(W3738, CFB!$W$2:$W$1048576, 0) + COUNTIF(CFB!$W$2:$W$1048576, W3738) - 1))</f>
        <v>67</v>
      </c>
      <c r="N3738" s="2">
        <f>RANK(K3738, INDEX(CFB!$K$2:$K$1048576, MATCH(W3738, CFB!$W$2:$W$1048576, 0)):INDEX(CFB!$K$2:$K$1048576, MATCH(W3738, CFB!$W$2:$W$1048576, 0) + COUNTIF(CFB!$W$2:$W$1048576, W3738) - 1))</f>
        <v>76</v>
      </c>
      <c r="O3738">
        <v>26.5</v>
      </c>
      <c r="P3738">
        <v>20.059999999999999</v>
      </c>
      <c r="W3738">
        <v>1994</v>
      </c>
      <c r="X3738">
        <f t="shared" si="115"/>
        <v>0</v>
      </c>
    </row>
    <row r="3739" spans="1:24" ht="12.75" hidden="1" customHeight="1" x14ac:dyDescent="0.45">
      <c r="A3739">
        <v>77</v>
      </c>
      <c r="B3739" t="s">
        <v>52</v>
      </c>
      <c r="C3739" t="s">
        <v>23</v>
      </c>
      <c r="D3739" s="2" t="str">
        <f t="shared" si="114"/>
        <v>Georgia Tech1994</v>
      </c>
      <c r="F3739">
        <v>1</v>
      </c>
      <c r="G3739">
        <v>10</v>
      </c>
      <c r="H3739">
        <v>0</v>
      </c>
      <c r="I3739">
        <v>-5.3</v>
      </c>
      <c r="J3739">
        <v>-2.11</v>
      </c>
      <c r="K3739">
        <v>-7.41</v>
      </c>
      <c r="L3739" s="2">
        <f>_xlfn.RANK.EQ(I3739, INDEX(CFB!$I$2:$I$1048576, MATCH(W3739, CFB!$W$2:$W$1048576, 0)):INDEX(CFB!$I$2:$I$1048576, MATCH(W3739, CFB!$W$2:$W$1048576, 0) + COUNTIF(CFB!$W$2:$W$1048576, W3739) - 1), 0)</f>
        <v>87</v>
      </c>
      <c r="M3739" s="2">
        <f>_xlfn.RANK.EQ(J3739, INDEX(CFB!$J$2:$J$1048576, MATCH(W3739, CFB!$W$2:$W$1048576, 0)):INDEX(CFB!$J$2:$J$1048576, MATCH(W3739, CFB!$W$2:$W$1048576, 0) + COUNTIF(CFB!$W$2:$W$1048576, W3739) - 1))</f>
        <v>69</v>
      </c>
      <c r="N3739" s="2">
        <f>RANK(K3739, INDEX(CFB!$K$2:$K$1048576, MATCH(W3739, CFB!$W$2:$W$1048576, 0)):INDEX(CFB!$K$2:$K$1048576, MATCH(W3739, CFB!$W$2:$W$1048576, 0) + COUNTIF(CFB!$W$2:$W$1048576, W3739) - 1))</f>
        <v>77</v>
      </c>
      <c r="O3739">
        <v>28.16</v>
      </c>
      <c r="P3739">
        <v>17.57</v>
      </c>
      <c r="W3739">
        <v>1994</v>
      </c>
      <c r="X3739">
        <f t="shared" si="115"/>
        <v>0</v>
      </c>
    </row>
    <row r="3740" spans="1:24" ht="12.75" hidden="1" customHeight="1" x14ac:dyDescent="0.45">
      <c r="A3740">
        <v>78</v>
      </c>
      <c r="B3740" t="s">
        <v>87</v>
      </c>
      <c r="C3740" t="s">
        <v>184</v>
      </c>
      <c r="D3740" s="2" t="str">
        <f t="shared" si="114"/>
        <v>Northern Illinois1994</v>
      </c>
      <c r="F3740">
        <v>4</v>
      </c>
      <c r="G3740">
        <v>7</v>
      </c>
      <c r="H3740">
        <v>0</v>
      </c>
      <c r="I3740">
        <v>1.49</v>
      </c>
      <c r="J3740">
        <v>-9.4</v>
      </c>
      <c r="K3740">
        <v>-7.91</v>
      </c>
      <c r="L3740" s="2">
        <f>_xlfn.RANK.EQ(I3740, INDEX(CFB!$I$2:$I$1048576, MATCH(W3740, CFB!$W$2:$W$1048576, 0)):INDEX(CFB!$I$2:$I$1048576, MATCH(W3740, CFB!$W$2:$W$1048576, 0) + COUNTIF(CFB!$W$2:$W$1048576, W3740) - 1), 0)</f>
        <v>52</v>
      </c>
      <c r="M3740" s="2">
        <f>_xlfn.RANK.EQ(J3740, INDEX(CFB!$J$2:$J$1048576, MATCH(W3740, CFB!$W$2:$W$1048576, 0)):INDEX(CFB!$J$2:$J$1048576, MATCH(W3740, CFB!$W$2:$W$1048576, 0) + COUNTIF(CFB!$W$2:$W$1048576, W3740) - 1))</f>
        <v>102</v>
      </c>
      <c r="N3740" s="2">
        <f>RANK(K3740, INDEX(CFB!$K$2:$K$1048576, MATCH(W3740, CFB!$W$2:$W$1048576, 0)):INDEX(CFB!$K$2:$K$1048576, MATCH(W3740, CFB!$W$2:$W$1048576, 0) + COUNTIF(CFB!$W$2:$W$1048576, W3740) - 1))</f>
        <v>78</v>
      </c>
      <c r="O3740">
        <v>33.770000000000003</v>
      </c>
      <c r="P3740">
        <v>23.98</v>
      </c>
      <c r="W3740">
        <v>1994</v>
      </c>
      <c r="X3740">
        <f t="shared" si="115"/>
        <v>0</v>
      </c>
    </row>
    <row r="3741" spans="1:24" ht="12.75" hidden="1" customHeight="1" x14ac:dyDescent="0.45">
      <c r="A3741">
        <v>79</v>
      </c>
      <c r="B3741" t="s">
        <v>139</v>
      </c>
      <c r="C3741" t="s">
        <v>65</v>
      </c>
      <c r="D3741" s="2" t="str">
        <f t="shared" si="114"/>
        <v>Central Michigan1994</v>
      </c>
      <c r="F3741">
        <v>9</v>
      </c>
      <c r="G3741">
        <v>3</v>
      </c>
      <c r="H3741">
        <v>0</v>
      </c>
      <c r="I3741">
        <v>0.97</v>
      </c>
      <c r="J3741">
        <v>-9.11</v>
      </c>
      <c r="K3741">
        <v>-8.15</v>
      </c>
      <c r="L3741" s="2">
        <f>_xlfn.RANK.EQ(I3741, INDEX(CFB!$I$2:$I$1048576, MATCH(W3741, CFB!$W$2:$W$1048576, 0)):INDEX(CFB!$I$2:$I$1048576, MATCH(W3741, CFB!$W$2:$W$1048576, 0) + COUNTIF(CFB!$W$2:$W$1048576, W3741) - 1), 0)</f>
        <v>56</v>
      </c>
      <c r="M3741" s="2">
        <f>_xlfn.RANK.EQ(J3741, INDEX(CFB!$J$2:$J$1048576, MATCH(W3741, CFB!$W$2:$W$1048576, 0)):INDEX(CFB!$J$2:$J$1048576, MATCH(W3741, CFB!$W$2:$W$1048576, 0) + COUNTIF(CFB!$W$2:$W$1048576, W3741) - 1))</f>
        <v>100</v>
      </c>
      <c r="N3741" s="2">
        <f>RANK(K3741, INDEX(CFB!$K$2:$K$1048576, MATCH(W3741, CFB!$W$2:$W$1048576, 0)):INDEX(CFB!$K$2:$K$1048576, MATCH(W3741, CFB!$W$2:$W$1048576, 0) + COUNTIF(CFB!$W$2:$W$1048576, W3741) - 1))</f>
        <v>79</v>
      </c>
      <c r="O3741">
        <v>34.119999999999997</v>
      </c>
      <c r="P3741">
        <v>25.91</v>
      </c>
      <c r="W3741">
        <v>1994</v>
      </c>
      <c r="X3741">
        <f t="shared" si="115"/>
        <v>0</v>
      </c>
    </row>
    <row r="3742" spans="1:24" ht="12.75" hidden="1" customHeight="1" x14ac:dyDescent="0.45">
      <c r="A3742">
        <v>80</v>
      </c>
      <c r="B3742" t="s">
        <v>74</v>
      </c>
      <c r="C3742" t="s">
        <v>155</v>
      </c>
      <c r="D3742" s="2" t="str">
        <f t="shared" si="114"/>
        <v>Kentucky1994</v>
      </c>
      <c r="F3742">
        <v>1</v>
      </c>
      <c r="G3742">
        <v>10</v>
      </c>
      <c r="H3742">
        <v>0</v>
      </c>
      <c r="I3742">
        <v>-8.11</v>
      </c>
      <c r="J3742">
        <v>-0.65</v>
      </c>
      <c r="K3742">
        <v>-8.75</v>
      </c>
      <c r="L3742" s="2">
        <f>_xlfn.RANK.EQ(I3742, INDEX(CFB!$I$2:$I$1048576, MATCH(W3742, CFB!$W$2:$W$1048576, 0)):INDEX(CFB!$I$2:$I$1048576, MATCH(W3742, CFB!$W$2:$W$1048576, 0) + COUNTIF(CFB!$W$2:$W$1048576, W3742) - 1), 0)</f>
        <v>95</v>
      </c>
      <c r="M3742" s="2">
        <f>_xlfn.RANK.EQ(J3742, INDEX(CFB!$J$2:$J$1048576, MATCH(W3742, CFB!$W$2:$W$1048576, 0)):INDEX(CFB!$J$2:$J$1048576, MATCH(W3742, CFB!$W$2:$W$1048576, 0) + COUNTIF(CFB!$W$2:$W$1048576, W3742) - 1))</f>
        <v>56</v>
      </c>
      <c r="N3742" s="2">
        <f>RANK(K3742, INDEX(CFB!$K$2:$K$1048576, MATCH(W3742, CFB!$W$2:$W$1048576, 0)):INDEX(CFB!$K$2:$K$1048576, MATCH(W3742, CFB!$W$2:$W$1048576, 0) + COUNTIF(CFB!$W$2:$W$1048576, W3742) - 1))</f>
        <v>80</v>
      </c>
      <c r="O3742">
        <v>25.34</v>
      </c>
      <c r="P3742">
        <v>21.85</v>
      </c>
      <c r="W3742">
        <v>1994</v>
      </c>
      <c r="X3742">
        <f t="shared" si="115"/>
        <v>0</v>
      </c>
    </row>
    <row r="3743" spans="1:24" ht="12.75" hidden="1" customHeight="1" x14ac:dyDescent="0.45">
      <c r="A3743">
        <v>81</v>
      </c>
      <c r="B3743" t="s">
        <v>48</v>
      </c>
      <c r="C3743" t="s">
        <v>12</v>
      </c>
      <c r="D3743" s="2" t="str">
        <f t="shared" si="114"/>
        <v>Army1994</v>
      </c>
      <c r="F3743">
        <v>4</v>
      </c>
      <c r="G3743">
        <v>7</v>
      </c>
      <c r="H3743">
        <v>0</v>
      </c>
      <c r="I3743">
        <v>-8.36</v>
      </c>
      <c r="J3743">
        <v>-1.02</v>
      </c>
      <c r="K3743">
        <v>-9.3800000000000008</v>
      </c>
      <c r="L3743" s="2">
        <f>_xlfn.RANK.EQ(I3743, INDEX(CFB!$I$2:$I$1048576, MATCH(W3743, CFB!$W$2:$W$1048576, 0)):INDEX(CFB!$I$2:$I$1048576, MATCH(W3743, CFB!$W$2:$W$1048576, 0) + COUNTIF(CFB!$W$2:$W$1048576, W3743) - 1), 0)</f>
        <v>96</v>
      </c>
      <c r="M3743" s="2">
        <f>_xlfn.RANK.EQ(J3743, INDEX(CFB!$J$2:$J$1048576, MATCH(W3743, CFB!$W$2:$W$1048576, 0)):INDEX(CFB!$J$2:$J$1048576, MATCH(W3743, CFB!$W$2:$W$1048576, 0) + COUNTIF(CFB!$W$2:$W$1048576, W3743) - 1))</f>
        <v>62</v>
      </c>
      <c r="N3743" s="2">
        <f>RANK(K3743, INDEX(CFB!$K$2:$K$1048576, MATCH(W3743, CFB!$W$2:$W$1048576, 0)):INDEX(CFB!$K$2:$K$1048576, MATCH(W3743, CFB!$W$2:$W$1048576, 0) + COUNTIF(CFB!$W$2:$W$1048576, W3743) - 1))</f>
        <v>81</v>
      </c>
      <c r="O3743">
        <v>24.42</v>
      </c>
      <c r="P3743">
        <v>16.829999999999998</v>
      </c>
      <c r="W3743">
        <v>1994</v>
      </c>
      <c r="X3743">
        <f t="shared" si="115"/>
        <v>0</v>
      </c>
    </row>
    <row r="3744" spans="1:24" ht="12.75" hidden="1" customHeight="1" x14ac:dyDescent="0.45">
      <c r="A3744">
        <v>82</v>
      </c>
      <c r="B3744" t="s">
        <v>50</v>
      </c>
      <c r="C3744" t="s">
        <v>184</v>
      </c>
      <c r="D3744" s="2" t="str">
        <f t="shared" si="114"/>
        <v>Nevada-Las Vegas1994</v>
      </c>
      <c r="F3744">
        <v>7</v>
      </c>
      <c r="G3744">
        <v>5</v>
      </c>
      <c r="H3744">
        <v>0</v>
      </c>
      <c r="I3744">
        <v>-2.73</v>
      </c>
      <c r="J3744">
        <v>-7.01</v>
      </c>
      <c r="K3744">
        <v>-9.74</v>
      </c>
      <c r="L3744" s="2">
        <f>_xlfn.RANK.EQ(I3744, INDEX(CFB!$I$2:$I$1048576, MATCH(W3744, CFB!$W$2:$W$1048576, 0)):INDEX(CFB!$I$2:$I$1048576, MATCH(W3744, CFB!$W$2:$W$1048576, 0) + COUNTIF(CFB!$W$2:$W$1048576, W3744) - 1), 0)</f>
        <v>70</v>
      </c>
      <c r="M3744" s="2">
        <f>_xlfn.RANK.EQ(J3744, INDEX(CFB!$J$2:$J$1048576, MATCH(W3744, CFB!$W$2:$W$1048576, 0)):INDEX(CFB!$J$2:$J$1048576, MATCH(W3744, CFB!$W$2:$W$1048576, 0) + COUNTIF(CFB!$W$2:$W$1048576, W3744) - 1))</f>
        <v>91</v>
      </c>
      <c r="N3744" s="2">
        <f>RANK(K3744, INDEX(CFB!$K$2:$K$1048576, MATCH(W3744, CFB!$W$2:$W$1048576, 0)):INDEX(CFB!$K$2:$K$1048576, MATCH(W3744, CFB!$W$2:$W$1048576, 0) + COUNTIF(CFB!$W$2:$W$1048576, W3744) - 1))</f>
        <v>82</v>
      </c>
      <c r="O3744">
        <v>27.47</v>
      </c>
      <c r="P3744">
        <v>24.04</v>
      </c>
      <c r="W3744">
        <v>1994</v>
      </c>
      <c r="X3744">
        <f t="shared" si="115"/>
        <v>0</v>
      </c>
    </row>
    <row r="3745" spans="1:24" ht="12.75" hidden="1" customHeight="1" x14ac:dyDescent="0.45">
      <c r="A3745">
        <v>83</v>
      </c>
      <c r="B3745" t="s">
        <v>148</v>
      </c>
      <c r="C3745" t="s">
        <v>178</v>
      </c>
      <c r="D3745" s="2" t="str">
        <f t="shared" si="114"/>
        <v>UTEP1994</v>
      </c>
      <c r="F3745">
        <v>3</v>
      </c>
      <c r="G3745">
        <v>7</v>
      </c>
      <c r="H3745">
        <v>1</v>
      </c>
      <c r="I3745">
        <v>-6.37</v>
      </c>
      <c r="J3745">
        <v>-3.52</v>
      </c>
      <c r="K3745">
        <v>-9.89</v>
      </c>
      <c r="L3745" s="2">
        <f>_xlfn.RANK.EQ(I3745, INDEX(CFB!$I$2:$I$1048576, MATCH(W3745, CFB!$W$2:$W$1048576, 0)):INDEX(CFB!$I$2:$I$1048576, MATCH(W3745, CFB!$W$2:$W$1048576, 0) + COUNTIF(CFB!$W$2:$W$1048576, W3745) - 1), 0)</f>
        <v>88</v>
      </c>
      <c r="M3745" s="2">
        <f>_xlfn.RANK.EQ(J3745, INDEX(CFB!$J$2:$J$1048576, MATCH(W3745, CFB!$W$2:$W$1048576, 0)):INDEX(CFB!$J$2:$J$1048576, MATCH(W3745, CFB!$W$2:$W$1048576, 0) + COUNTIF(CFB!$W$2:$W$1048576, W3745) - 1))</f>
        <v>74</v>
      </c>
      <c r="N3745" s="2">
        <f>RANK(K3745, INDEX(CFB!$K$2:$K$1048576, MATCH(W3745, CFB!$W$2:$W$1048576, 0)):INDEX(CFB!$K$2:$K$1048576, MATCH(W3745, CFB!$W$2:$W$1048576, 0) + COUNTIF(CFB!$W$2:$W$1048576, W3745) - 1))</f>
        <v>83</v>
      </c>
      <c r="O3745">
        <v>26.09</v>
      </c>
      <c r="P3745">
        <v>21.95</v>
      </c>
      <c r="W3745">
        <v>1994</v>
      </c>
      <c r="X3745">
        <f t="shared" si="115"/>
        <v>0</v>
      </c>
    </row>
    <row r="3746" spans="1:24" ht="12.75" hidden="1" customHeight="1" x14ac:dyDescent="0.45">
      <c r="A3746">
        <v>84</v>
      </c>
      <c r="B3746" t="s">
        <v>147</v>
      </c>
      <c r="C3746" t="s">
        <v>12</v>
      </c>
      <c r="D3746" s="2" t="str">
        <f t="shared" si="114"/>
        <v>Tulsa1994</v>
      </c>
      <c r="F3746">
        <v>3</v>
      </c>
      <c r="G3746">
        <v>8</v>
      </c>
      <c r="H3746">
        <v>0</v>
      </c>
      <c r="I3746">
        <v>-2.57</v>
      </c>
      <c r="J3746">
        <v>-7.42</v>
      </c>
      <c r="K3746">
        <v>-9.98</v>
      </c>
      <c r="L3746" s="2">
        <f>_xlfn.RANK.EQ(I3746, INDEX(CFB!$I$2:$I$1048576, MATCH(W3746, CFB!$W$2:$W$1048576, 0)):INDEX(CFB!$I$2:$I$1048576, MATCH(W3746, CFB!$W$2:$W$1048576, 0) + COUNTIF(CFB!$W$2:$W$1048576, W3746) - 1), 0)</f>
        <v>69</v>
      </c>
      <c r="M3746" s="2">
        <f>_xlfn.RANK.EQ(J3746, INDEX(CFB!$J$2:$J$1048576, MATCH(W3746, CFB!$W$2:$W$1048576, 0)):INDEX(CFB!$J$2:$J$1048576, MATCH(W3746, CFB!$W$2:$W$1048576, 0) + COUNTIF(CFB!$W$2:$W$1048576, W3746) - 1))</f>
        <v>95</v>
      </c>
      <c r="N3746" s="2">
        <f>RANK(K3746, INDEX(CFB!$K$2:$K$1048576, MATCH(W3746, CFB!$W$2:$W$1048576, 0)):INDEX(CFB!$K$2:$K$1048576, MATCH(W3746, CFB!$W$2:$W$1048576, 0) + COUNTIF(CFB!$W$2:$W$1048576, W3746) - 1))</f>
        <v>84</v>
      </c>
      <c r="O3746">
        <v>29.54</v>
      </c>
      <c r="P3746">
        <v>23.16</v>
      </c>
      <c r="W3746">
        <v>1994</v>
      </c>
      <c r="X3746">
        <f t="shared" si="115"/>
        <v>0</v>
      </c>
    </row>
    <row r="3747" spans="1:24" ht="12.75" hidden="1" customHeight="1" x14ac:dyDescent="0.45">
      <c r="A3747">
        <v>85</v>
      </c>
      <c r="B3747" t="s">
        <v>123</v>
      </c>
      <c r="C3747" t="s">
        <v>12</v>
      </c>
      <c r="D3747" s="2" t="str">
        <f t="shared" si="114"/>
        <v>Louisiana-Monroe1994</v>
      </c>
      <c r="F3747">
        <v>3</v>
      </c>
      <c r="G3747">
        <v>8</v>
      </c>
      <c r="H3747">
        <v>0</v>
      </c>
      <c r="I3747">
        <v>-4.68</v>
      </c>
      <c r="J3747">
        <v>-5.34</v>
      </c>
      <c r="K3747">
        <v>-10.02</v>
      </c>
      <c r="L3747" s="2">
        <f>_xlfn.RANK.EQ(I3747, INDEX(CFB!$I$2:$I$1048576, MATCH(W3747, CFB!$W$2:$W$1048576, 0)):INDEX(CFB!$I$2:$I$1048576, MATCH(W3747, CFB!$W$2:$W$1048576, 0) + COUNTIF(CFB!$W$2:$W$1048576, W3747) - 1), 0)</f>
        <v>80</v>
      </c>
      <c r="M3747" s="2">
        <f>_xlfn.RANK.EQ(J3747, INDEX(CFB!$J$2:$J$1048576, MATCH(W3747, CFB!$W$2:$W$1048576, 0)):INDEX(CFB!$J$2:$J$1048576, MATCH(W3747, CFB!$W$2:$W$1048576, 0) + COUNTIF(CFB!$W$2:$W$1048576, W3747) - 1))</f>
        <v>84</v>
      </c>
      <c r="N3747" s="2">
        <f>RANK(K3747, INDEX(CFB!$K$2:$K$1048576, MATCH(W3747, CFB!$W$2:$W$1048576, 0)):INDEX(CFB!$K$2:$K$1048576, MATCH(W3747, CFB!$W$2:$W$1048576, 0) + COUNTIF(CFB!$W$2:$W$1048576, W3747) - 1))</f>
        <v>85</v>
      </c>
      <c r="O3747">
        <v>28.17</v>
      </c>
      <c r="P3747">
        <v>25.71</v>
      </c>
      <c r="W3747">
        <v>1994</v>
      </c>
      <c r="X3747">
        <f t="shared" si="115"/>
        <v>0</v>
      </c>
    </row>
    <row r="3748" spans="1:24" ht="12.75" hidden="1" customHeight="1" x14ac:dyDescent="0.45">
      <c r="A3748">
        <v>86</v>
      </c>
      <c r="B3748" t="s">
        <v>24</v>
      </c>
      <c r="C3748" t="s">
        <v>189</v>
      </c>
      <c r="D3748" s="2" t="str">
        <f t="shared" si="114"/>
        <v>SMU1994</v>
      </c>
      <c r="F3748">
        <v>1</v>
      </c>
      <c r="G3748">
        <v>9</v>
      </c>
      <c r="H3748">
        <v>1</v>
      </c>
      <c r="I3748">
        <v>-4.78</v>
      </c>
      <c r="J3748">
        <v>-5.38</v>
      </c>
      <c r="K3748">
        <v>-10.16</v>
      </c>
      <c r="L3748" s="2">
        <f>_xlfn.RANK.EQ(I3748, INDEX(CFB!$I$2:$I$1048576, MATCH(W3748, CFB!$W$2:$W$1048576, 0)):INDEX(CFB!$I$2:$I$1048576, MATCH(W3748, CFB!$W$2:$W$1048576, 0) + COUNTIF(CFB!$W$2:$W$1048576, W3748) - 1), 0)</f>
        <v>81</v>
      </c>
      <c r="M3748" s="2">
        <f>_xlfn.RANK.EQ(J3748, INDEX(CFB!$J$2:$J$1048576, MATCH(W3748, CFB!$W$2:$W$1048576, 0)):INDEX(CFB!$J$2:$J$1048576, MATCH(W3748, CFB!$W$2:$W$1048576, 0) + COUNTIF(CFB!$W$2:$W$1048576, W3748) - 1))</f>
        <v>85</v>
      </c>
      <c r="N3748" s="2">
        <f>RANK(K3748, INDEX(CFB!$K$2:$K$1048576, MATCH(W3748, CFB!$W$2:$W$1048576, 0)):INDEX(CFB!$K$2:$K$1048576, MATCH(W3748, CFB!$W$2:$W$1048576, 0) + COUNTIF(CFB!$W$2:$W$1048576, W3748) - 1))</f>
        <v>86</v>
      </c>
      <c r="O3748">
        <v>27.92</v>
      </c>
      <c r="P3748">
        <v>20.57</v>
      </c>
      <c r="W3748">
        <v>1994</v>
      </c>
      <c r="X3748">
        <f t="shared" si="115"/>
        <v>0</v>
      </c>
    </row>
    <row r="3749" spans="1:24" ht="12.75" hidden="1" customHeight="1" x14ac:dyDescent="0.45">
      <c r="A3749">
        <v>87</v>
      </c>
      <c r="B3749" t="s">
        <v>77</v>
      </c>
      <c r="C3749" t="s">
        <v>184</v>
      </c>
      <c r="D3749" s="2" t="str">
        <f t="shared" si="114"/>
        <v>Louisiana1994</v>
      </c>
      <c r="F3749">
        <v>6</v>
      </c>
      <c r="G3749">
        <v>5</v>
      </c>
      <c r="H3749">
        <v>0</v>
      </c>
      <c r="I3749">
        <v>-5.29</v>
      </c>
      <c r="J3749">
        <v>-4.99</v>
      </c>
      <c r="K3749">
        <v>-10.27</v>
      </c>
      <c r="L3749" s="2">
        <f>_xlfn.RANK.EQ(I3749, INDEX(CFB!$I$2:$I$1048576, MATCH(W3749, CFB!$W$2:$W$1048576, 0)):INDEX(CFB!$I$2:$I$1048576, MATCH(W3749, CFB!$W$2:$W$1048576, 0) + COUNTIF(CFB!$W$2:$W$1048576, W3749) - 1), 0)</f>
        <v>86</v>
      </c>
      <c r="M3749" s="2">
        <f>_xlfn.RANK.EQ(J3749, INDEX(CFB!$J$2:$J$1048576, MATCH(W3749, CFB!$W$2:$W$1048576, 0)):INDEX(CFB!$J$2:$J$1048576, MATCH(W3749, CFB!$W$2:$W$1048576, 0) + COUNTIF(CFB!$W$2:$W$1048576, W3749) - 1))</f>
        <v>80</v>
      </c>
      <c r="N3749" s="2">
        <f>RANK(K3749, INDEX(CFB!$K$2:$K$1048576, MATCH(W3749, CFB!$W$2:$W$1048576, 0)):INDEX(CFB!$K$2:$K$1048576, MATCH(W3749, CFB!$W$2:$W$1048576, 0) + COUNTIF(CFB!$W$2:$W$1048576, W3749) - 1))</f>
        <v>87</v>
      </c>
      <c r="O3749">
        <v>24.8</v>
      </c>
      <c r="P3749">
        <v>21.36</v>
      </c>
      <c r="W3749">
        <v>1994</v>
      </c>
      <c r="X3749">
        <f t="shared" si="115"/>
        <v>0</v>
      </c>
    </row>
    <row r="3750" spans="1:24" ht="12.75" hidden="1" customHeight="1" x14ac:dyDescent="0.45">
      <c r="A3750">
        <v>88</v>
      </c>
      <c r="B3750" t="s">
        <v>117</v>
      </c>
      <c r="C3750" t="s">
        <v>65</v>
      </c>
      <c r="D3750" s="2" t="str">
        <f t="shared" si="114"/>
        <v>Western Michigan1994</v>
      </c>
      <c r="F3750">
        <v>7</v>
      </c>
      <c r="G3750">
        <v>4</v>
      </c>
      <c r="H3750">
        <v>0</v>
      </c>
      <c r="I3750">
        <v>-7.63</v>
      </c>
      <c r="J3750">
        <v>-2.82</v>
      </c>
      <c r="K3750">
        <v>-10.45</v>
      </c>
      <c r="L3750" s="2">
        <f>_xlfn.RANK.EQ(I3750, INDEX(CFB!$I$2:$I$1048576, MATCH(W3750, CFB!$W$2:$W$1048576, 0)):INDEX(CFB!$I$2:$I$1048576, MATCH(W3750, CFB!$W$2:$W$1048576, 0) + COUNTIF(CFB!$W$2:$W$1048576, W3750) - 1), 0)</f>
        <v>93</v>
      </c>
      <c r="M3750" s="2">
        <f>_xlfn.RANK.EQ(J3750, INDEX(CFB!$J$2:$J$1048576, MATCH(W3750, CFB!$W$2:$W$1048576, 0)):INDEX(CFB!$J$2:$J$1048576, MATCH(W3750, CFB!$W$2:$W$1048576, 0) + COUNTIF(CFB!$W$2:$W$1048576, W3750) - 1))</f>
        <v>72</v>
      </c>
      <c r="N3750" s="2">
        <f>RANK(K3750, INDEX(CFB!$K$2:$K$1048576, MATCH(W3750, CFB!$W$2:$W$1048576, 0)):INDEX(CFB!$K$2:$K$1048576, MATCH(W3750, CFB!$W$2:$W$1048576, 0) + COUNTIF(CFB!$W$2:$W$1048576, W3750) - 1))</f>
        <v>88</v>
      </c>
      <c r="O3750">
        <v>23.73</v>
      </c>
      <c r="P3750">
        <v>18.29</v>
      </c>
      <c r="W3750">
        <v>1994</v>
      </c>
      <c r="X3750">
        <f t="shared" si="115"/>
        <v>0</v>
      </c>
    </row>
    <row r="3751" spans="1:24" ht="12.75" hidden="1" customHeight="1" x14ac:dyDescent="0.45">
      <c r="A3751">
        <v>89</v>
      </c>
      <c r="B3751" t="s">
        <v>144</v>
      </c>
      <c r="C3751" t="s">
        <v>179</v>
      </c>
      <c r="D3751" s="2" t="str">
        <f t="shared" si="114"/>
        <v>Temple1994</v>
      </c>
      <c r="F3751">
        <v>2</v>
      </c>
      <c r="G3751">
        <v>9</v>
      </c>
      <c r="H3751">
        <v>0</v>
      </c>
      <c r="I3751">
        <v>0.65</v>
      </c>
      <c r="J3751">
        <v>-11.87</v>
      </c>
      <c r="K3751">
        <v>-11.22</v>
      </c>
      <c r="L3751" s="2">
        <f>_xlfn.RANK.EQ(I3751, INDEX(CFB!$I$2:$I$1048576, MATCH(W3751, CFB!$W$2:$W$1048576, 0)):INDEX(CFB!$I$2:$I$1048576, MATCH(W3751, CFB!$W$2:$W$1048576, 0) + COUNTIF(CFB!$W$2:$W$1048576, W3751) - 1), 0)</f>
        <v>60</v>
      </c>
      <c r="M3751" s="2">
        <f>_xlfn.RANK.EQ(J3751, INDEX(CFB!$J$2:$J$1048576, MATCH(W3751, CFB!$W$2:$W$1048576, 0)):INDEX(CFB!$J$2:$J$1048576, MATCH(W3751, CFB!$W$2:$W$1048576, 0) + COUNTIF(CFB!$W$2:$W$1048576, W3751) - 1))</f>
        <v>104</v>
      </c>
      <c r="N3751" s="2">
        <f>RANK(K3751, INDEX(CFB!$K$2:$K$1048576, MATCH(W3751, CFB!$W$2:$W$1048576, 0)):INDEX(CFB!$K$2:$K$1048576, MATCH(W3751, CFB!$W$2:$W$1048576, 0) + COUNTIF(CFB!$W$2:$W$1048576, W3751) - 1))</f>
        <v>89</v>
      </c>
      <c r="O3751">
        <v>33.130000000000003</v>
      </c>
      <c r="P3751">
        <v>27.78</v>
      </c>
      <c r="W3751">
        <v>1994</v>
      </c>
      <c r="X3751">
        <f t="shared" si="115"/>
        <v>0</v>
      </c>
    </row>
    <row r="3752" spans="1:24" ht="12.75" hidden="1" customHeight="1" x14ac:dyDescent="0.45">
      <c r="A3752">
        <v>90</v>
      </c>
      <c r="B3752" t="s">
        <v>94</v>
      </c>
      <c r="C3752" t="s">
        <v>65</v>
      </c>
      <c r="D3752" s="2" t="str">
        <f t="shared" si="114"/>
        <v>Toledo1994</v>
      </c>
      <c r="F3752">
        <v>6</v>
      </c>
      <c r="G3752">
        <v>4</v>
      </c>
      <c r="H3752">
        <v>1</v>
      </c>
      <c r="I3752">
        <v>1.21</v>
      </c>
      <c r="J3752">
        <v>-12.79</v>
      </c>
      <c r="K3752">
        <v>-11.58</v>
      </c>
      <c r="L3752" s="2">
        <f>_xlfn.RANK.EQ(I3752, INDEX(CFB!$I$2:$I$1048576, MATCH(W3752, CFB!$W$2:$W$1048576, 0)):INDEX(CFB!$I$2:$I$1048576, MATCH(W3752, CFB!$W$2:$W$1048576, 0) + COUNTIF(CFB!$W$2:$W$1048576, W3752) - 1), 0)</f>
        <v>55</v>
      </c>
      <c r="M3752" s="2">
        <f>_xlfn.RANK.EQ(J3752, INDEX(CFB!$J$2:$J$1048576, MATCH(W3752, CFB!$W$2:$W$1048576, 0)):INDEX(CFB!$J$2:$J$1048576, MATCH(W3752, CFB!$W$2:$W$1048576, 0) + COUNTIF(CFB!$W$2:$W$1048576, W3752) - 1))</f>
        <v>106</v>
      </c>
      <c r="N3752" s="2">
        <f>RANK(K3752, INDEX(CFB!$K$2:$K$1048576, MATCH(W3752, CFB!$W$2:$W$1048576, 0)):INDEX(CFB!$K$2:$K$1048576, MATCH(W3752, CFB!$W$2:$W$1048576, 0) + COUNTIF(CFB!$W$2:$W$1048576, W3752) - 1))</f>
        <v>90</v>
      </c>
      <c r="O3752">
        <v>32.64</v>
      </c>
      <c r="P3752">
        <v>29.37</v>
      </c>
      <c r="W3752">
        <v>1994</v>
      </c>
      <c r="X3752">
        <f t="shared" si="115"/>
        <v>0</v>
      </c>
    </row>
    <row r="3753" spans="1:24" ht="12.75" hidden="1" customHeight="1" x14ac:dyDescent="0.45">
      <c r="A3753">
        <v>91</v>
      </c>
      <c r="B3753" t="s">
        <v>86</v>
      </c>
      <c r="C3753" t="s">
        <v>65</v>
      </c>
      <c r="D3753" s="2" t="str">
        <f t="shared" si="114"/>
        <v>Miami (OH)1994</v>
      </c>
      <c r="F3753">
        <v>5</v>
      </c>
      <c r="G3753">
        <v>5</v>
      </c>
      <c r="H3753">
        <v>1</v>
      </c>
      <c r="I3753">
        <v>-4.88</v>
      </c>
      <c r="J3753">
        <v>-7.05</v>
      </c>
      <c r="K3753">
        <v>-11.92</v>
      </c>
      <c r="L3753" s="2">
        <f>_xlfn.RANK.EQ(I3753, INDEX(CFB!$I$2:$I$1048576, MATCH(W3753, CFB!$W$2:$W$1048576, 0)):INDEX(CFB!$I$2:$I$1048576, MATCH(W3753, CFB!$W$2:$W$1048576, 0) + COUNTIF(CFB!$W$2:$W$1048576, W3753) - 1), 0)</f>
        <v>82</v>
      </c>
      <c r="M3753" s="2">
        <f>_xlfn.RANK.EQ(J3753, INDEX(CFB!$J$2:$J$1048576, MATCH(W3753, CFB!$W$2:$W$1048576, 0)):INDEX(CFB!$J$2:$J$1048576, MATCH(W3753, CFB!$W$2:$W$1048576, 0) + COUNTIF(CFB!$W$2:$W$1048576, W3753) - 1))</f>
        <v>92</v>
      </c>
      <c r="N3753" s="2">
        <f>RANK(K3753, INDEX(CFB!$K$2:$K$1048576, MATCH(W3753, CFB!$W$2:$W$1048576, 0)):INDEX(CFB!$K$2:$K$1048576, MATCH(W3753, CFB!$W$2:$W$1048576, 0) + COUNTIF(CFB!$W$2:$W$1048576, W3753) - 1))</f>
        <v>91</v>
      </c>
      <c r="O3753">
        <v>26.75</v>
      </c>
      <c r="P3753">
        <v>22.97</v>
      </c>
      <c r="W3753">
        <v>1994</v>
      </c>
      <c r="X3753">
        <f t="shared" si="115"/>
        <v>0</v>
      </c>
    </row>
    <row r="3754" spans="1:24" ht="12.75" hidden="1" customHeight="1" x14ac:dyDescent="0.45">
      <c r="A3754">
        <v>92</v>
      </c>
      <c r="B3754" t="s">
        <v>81</v>
      </c>
      <c r="C3754" t="s">
        <v>12</v>
      </c>
      <c r="D3754" s="2" t="str">
        <f t="shared" si="114"/>
        <v>Cincinnati1994</v>
      </c>
      <c r="F3754">
        <v>2</v>
      </c>
      <c r="G3754">
        <v>8</v>
      </c>
      <c r="H3754">
        <v>1</v>
      </c>
      <c r="I3754">
        <v>-9.17</v>
      </c>
      <c r="J3754">
        <v>-3.21</v>
      </c>
      <c r="K3754">
        <v>-12.39</v>
      </c>
      <c r="L3754" s="2">
        <f>_xlfn.RANK.EQ(I3754, INDEX(CFB!$I$2:$I$1048576, MATCH(W3754, CFB!$W$2:$W$1048576, 0)):INDEX(CFB!$I$2:$I$1048576, MATCH(W3754, CFB!$W$2:$W$1048576, 0) + COUNTIF(CFB!$W$2:$W$1048576, W3754) - 1), 0)</f>
        <v>100</v>
      </c>
      <c r="M3754" s="2">
        <f>_xlfn.RANK.EQ(J3754, INDEX(CFB!$J$2:$J$1048576, MATCH(W3754, CFB!$W$2:$W$1048576, 0)):INDEX(CFB!$J$2:$J$1048576, MATCH(W3754, CFB!$W$2:$W$1048576, 0) + COUNTIF(CFB!$W$2:$W$1048576, W3754) - 1))</f>
        <v>73</v>
      </c>
      <c r="N3754" s="2">
        <f>RANK(K3754, INDEX(CFB!$K$2:$K$1048576, MATCH(W3754, CFB!$W$2:$W$1048576, 0)):INDEX(CFB!$K$2:$K$1048576, MATCH(W3754, CFB!$W$2:$W$1048576, 0) + COUNTIF(CFB!$W$2:$W$1048576, W3754) - 1))</f>
        <v>92</v>
      </c>
      <c r="O3754">
        <v>23.35</v>
      </c>
      <c r="P3754">
        <v>20.059999999999999</v>
      </c>
      <c r="W3754">
        <v>1994</v>
      </c>
      <c r="X3754">
        <f t="shared" si="115"/>
        <v>0</v>
      </c>
    </row>
    <row r="3755" spans="1:24" ht="12.75" hidden="1" customHeight="1" x14ac:dyDescent="0.45">
      <c r="A3755">
        <v>93</v>
      </c>
      <c r="B3755" t="s">
        <v>106</v>
      </c>
      <c r="C3755" t="s">
        <v>23</v>
      </c>
      <c r="D3755" s="2" t="str">
        <f t="shared" si="114"/>
        <v>Wake Forest1994</v>
      </c>
      <c r="F3755">
        <v>3</v>
      </c>
      <c r="G3755">
        <v>8</v>
      </c>
      <c r="H3755">
        <v>0</v>
      </c>
      <c r="I3755">
        <v>-8.7799999999999994</v>
      </c>
      <c r="J3755">
        <v>-4.41</v>
      </c>
      <c r="K3755">
        <v>-13.2</v>
      </c>
      <c r="L3755" s="2">
        <f>_xlfn.RANK.EQ(I3755, INDEX(CFB!$I$2:$I$1048576, MATCH(W3755, CFB!$W$2:$W$1048576, 0)):INDEX(CFB!$I$2:$I$1048576, MATCH(W3755, CFB!$W$2:$W$1048576, 0) + COUNTIF(CFB!$W$2:$W$1048576, W3755) - 1), 0)</f>
        <v>97</v>
      </c>
      <c r="M3755" s="2">
        <f>_xlfn.RANK.EQ(J3755, INDEX(CFB!$J$2:$J$1048576, MATCH(W3755, CFB!$W$2:$W$1048576, 0)):INDEX(CFB!$J$2:$J$1048576, MATCH(W3755, CFB!$W$2:$W$1048576, 0) + COUNTIF(CFB!$W$2:$W$1048576, W3755) - 1))</f>
        <v>78</v>
      </c>
      <c r="N3755" s="2">
        <f>RANK(K3755, INDEX(CFB!$K$2:$K$1048576, MATCH(W3755, CFB!$W$2:$W$1048576, 0)):INDEX(CFB!$K$2:$K$1048576, MATCH(W3755, CFB!$W$2:$W$1048576, 0) + COUNTIF(CFB!$W$2:$W$1048576, W3755) - 1))</f>
        <v>93</v>
      </c>
      <c r="O3755">
        <v>23.92</v>
      </c>
      <c r="P3755">
        <v>24.43</v>
      </c>
      <c r="W3755">
        <v>1994</v>
      </c>
      <c r="X3755">
        <f t="shared" si="115"/>
        <v>0</v>
      </c>
    </row>
    <row r="3756" spans="1:24" ht="12.75" hidden="1" customHeight="1" x14ac:dyDescent="0.45">
      <c r="A3756">
        <v>94</v>
      </c>
      <c r="B3756" t="s">
        <v>40</v>
      </c>
      <c r="C3756" t="s">
        <v>188</v>
      </c>
      <c r="D3756" s="2" t="str">
        <f t="shared" si="114"/>
        <v>Iowa State1994</v>
      </c>
      <c r="F3756">
        <v>0</v>
      </c>
      <c r="G3756">
        <v>10</v>
      </c>
      <c r="H3756">
        <v>1</v>
      </c>
      <c r="I3756">
        <v>-3.95</v>
      </c>
      <c r="J3756">
        <v>-9.26</v>
      </c>
      <c r="K3756">
        <v>-13.21</v>
      </c>
      <c r="L3756" s="2">
        <f>_xlfn.RANK.EQ(I3756, INDEX(CFB!$I$2:$I$1048576, MATCH(W3756, CFB!$W$2:$W$1048576, 0)):INDEX(CFB!$I$2:$I$1048576, MATCH(W3756, CFB!$W$2:$W$1048576, 0) + COUNTIF(CFB!$W$2:$W$1048576, W3756) - 1), 0)</f>
        <v>76</v>
      </c>
      <c r="M3756" s="2">
        <f>_xlfn.RANK.EQ(J3756, INDEX(CFB!$J$2:$J$1048576, MATCH(W3756, CFB!$W$2:$W$1048576, 0)):INDEX(CFB!$J$2:$J$1048576, MATCH(W3756, CFB!$W$2:$W$1048576, 0) + COUNTIF(CFB!$W$2:$W$1048576, W3756) - 1))</f>
        <v>101</v>
      </c>
      <c r="N3756" s="2">
        <f>RANK(K3756, INDEX(CFB!$K$2:$K$1048576, MATCH(W3756, CFB!$W$2:$W$1048576, 0)):INDEX(CFB!$K$2:$K$1048576, MATCH(W3756, CFB!$W$2:$W$1048576, 0) + COUNTIF(CFB!$W$2:$W$1048576, W3756) - 1))</f>
        <v>94</v>
      </c>
      <c r="O3756">
        <v>29.34</v>
      </c>
      <c r="P3756">
        <v>23.76</v>
      </c>
      <c r="W3756">
        <v>1994</v>
      </c>
      <c r="X3756">
        <f t="shared" si="115"/>
        <v>0</v>
      </c>
    </row>
    <row r="3757" spans="1:24" ht="12.75" hidden="1" customHeight="1" x14ac:dyDescent="0.45">
      <c r="A3757">
        <v>95</v>
      </c>
      <c r="B3757" t="s">
        <v>58</v>
      </c>
      <c r="C3757" t="s">
        <v>12</v>
      </c>
      <c r="D3757" s="2" t="str">
        <f t="shared" si="114"/>
        <v>Tulane1994</v>
      </c>
      <c r="F3757">
        <v>1</v>
      </c>
      <c r="G3757">
        <v>10</v>
      </c>
      <c r="H3757">
        <v>0</v>
      </c>
      <c r="I3757">
        <v>-9.69</v>
      </c>
      <c r="J3757">
        <v>-3.82</v>
      </c>
      <c r="K3757">
        <v>-13.52</v>
      </c>
      <c r="L3757" s="2">
        <f>_xlfn.RANK.EQ(I3757, INDEX(CFB!$I$2:$I$1048576, MATCH(W3757, CFB!$W$2:$W$1048576, 0)):INDEX(CFB!$I$2:$I$1048576, MATCH(W3757, CFB!$W$2:$W$1048576, 0) + COUNTIF(CFB!$W$2:$W$1048576, W3757) - 1), 0)</f>
        <v>101</v>
      </c>
      <c r="M3757" s="2">
        <f>_xlfn.RANK.EQ(J3757, INDEX(CFB!$J$2:$J$1048576, MATCH(W3757, CFB!$W$2:$W$1048576, 0)):INDEX(CFB!$J$2:$J$1048576, MATCH(W3757, CFB!$W$2:$W$1048576, 0) + COUNTIF(CFB!$W$2:$W$1048576, W3757) - 1))</f>
        <v>76</v>
      </c>
      <c r="N3757" s="2">
        <f>RANK(K3757, INDEX(CFB!$K$2:$K$1048576, MATCH(W3757, CFB!$W$2:$W$1048576, 0)):INDEX(CFB!$K$2:$K$1048576, MATCH(W3757, CFB!$W$2:$W$1048576, 0) + COUNTIF(CFB!$W$2:$W$1048576, W3757) - 1))</f>
        <v>95</v>
      </c>
      <c r="O3757">
        <v>23.63</v>
      </c>
      <c r="P3757">
        <v>22.84</v>
      </c>
      <c r="W3757">
        <v>1994</v>
      </c>
      <c r="X3757">
        <f t="shared" si="115"/>
        <v>0</v>
      </c>
    </row>
    <row r="3758" spans="1:24" ht="12.75" hidden="1" customHeight="1" x14ac:dyDescent="0.45">
      <c r="A3758">
        <v>96</v>
      </c>
      <c r="B3758" t="s">
        <v>134</v>
      </c>
      <c r="C3758" t="s">
        <v>65</v>
      </c>
      <c r="D3758" s="2" t="str">
        <f t="shared" si="114"/>
        <v>Eastern Michigan1994</v>
      </c>
      <c r="F3758">
        <v>5</v>
      </c>
      <c r="G3758">
        <v>6</v>
      </c>
      <c r="H3758">
        <v>0</v>
      </c>
      <c r="I3758">
        <v>-6.73</v>
      </c>
      <c r="J3758">
        <v>-7.05</v>
      </c>
      <c r="K3758">
        <v>-13.78</v>
      </c>
      <c r="L3758" s="2">
        <f>_xlfn.RANK.EQ(I3758, INDEX(CFB!$I$2:$I$1048576, MATCH(W3758, CFB!$W$2:$W$1048576, 0)):INDEX(CFB!$I$2:$I$1048576, MATCH(W3758, CFB!$W$2:$W$1048576, 0) + COUNTIF(CFB!$W$2:$W$1048576, W3758) - 1), 0)</f>
        <v>90</v>
      </c>
      <c r="M3758" s="2">
        <f>_xlfn.RANK.EQ(J3758, INDEX(CFB!$J$2:$J$1048576, MATCH(W3758, CFB!$W$2:$W$1048576, 0)):INDEX(CFB!$J$2:$J$1048576, MATCH(W3758, CFB!$W$2:$W$1048576, 0) + COUNTIF(CFB!$W$2:$W$1048576, W3758) - 1))</f>
        <v>92</v>
      </c>
      <c r="N3758" s="2">
        <f>RANK(K3758, INDEX(CFB!$K$2:$K$1048576, MATCH(W3758, CFB!$W$2:$W$1048576, 0)):INDEX(CFB!$K$2:$K$1048576, MATCH(W3758, CFB!$W$2:$W$1048576, 0) + COUNTIF(CFB!$W$2:$W$1048576, W3758) - 1))</f>
        <v>96</v>
      </c>
      <c r="O3758">
        <v>23.84</v>
      </c>
      <c r="P3758">
        <v>24.65</v>
      </c>
      <c r="W3758">
        <v>1994</v>
      </c>
      <c r="X3758">
        <f t="shared" si="115"/>
        <v>0</v>
      </c>
    </row>
    <row r="3759" spans="1:24" ht="12.75" hidden="1" customHeight="1" x14ac:dyDescent="0.45">
      <c r="A3759">
        <v>97</v>
      </c>
      <c r="B3759" t="s">
        <v>51</v>
      </c>
      <c r="C3759" t="s">
        <v>12</v>
      </c>
      <c r="D3759" s="2" t="str">
        <f t="shared" si="114"/>
        <v>Navy1994</v>
      </c>
      <c r="F3759">
        <v>3</v>
      </c>
      <c r="G3759">
        <v>8</v>
      </c>
      <c r="H3759">
        <v>0</v>
      </c>
      <c r="I3759">
        <v>-6.69</v>
      </c>
      <c r="J3759">
        <v>-7.2</v>
      </c>
      <c r="K3759">
        <v>-13.89</v>
      </c>
      <c r="L3759" s="2">
        <f>_xlfn.RANK.EQ(I3759, INDEX(CFB!$I$2:$I$1048576, MATCH(W3759, CFB!$W$2:$W$1048576, 0)):INDEX(CFB!$I$2:$I$1048576, MATCH(W3759, CFB!$W$2:$W$1048576, 0) + COUNTIF(CFB!$W$2:$W$1048576, W3759) - 1), 0)</f>
        <v>89</v>
      </c>
      <c r="M3759" s="2">
        <f>_xlfn.RANK.EQ(J3759, INDEX(CFB!$J$2:$J$1048576, MATCH(W3759, CFB!$W$2:$W$1048576, 0)):INDEX(CFB!$J$2:$J$1048576, MATCH(W3759, CFB!$W$2:$W$1048576, 0) + COUNTIF(CFB!$W$2:$W$1048576, W3759) - 1))</f>
        <v>94</v>
      </c>
      <c r="N3759" s="2">
        <f>RANK(K3759, INDEX(CFB!$K$2:$K$1048576, MATCH(W3759, CFB!$W$2:$W$1048576, 0)):INDEX(CFB!$K$2:$K$1048576, MATCH(W3759, CFB!$W$2:$W$1048576, 0) + COUNTIF(CFB!$W$2:$W$1048576, W3759) - 1))</f>
        <v>97</v>
      </c>
      <c r="O3759">
        <v>26.11</v>
      </c>
      <c r="P3759">
        <v>27.46</v>
      </c>
      <c r="W3759">
        <v>1994</v>
      </c>
      <c r="X3759">
        <f t="shared" si="115"/>
        <v>0</v>
      </c>
    </row>
    <row r="3760" spans="1:24" ht="12.75" hidden="1" customHeight="1" x14ac:dyDescent="0.45">
      <c r="A3760">
        <v>98</v>
      </c>
      <c r="B3760" t="s">
        <v>140</v>
      </c>
      <c r="C3760" t="s">
        <v>65</v>
      </c>
      <c r="D3760" s="2" t="str">
        <f t="shared" si="114"/>
        <v>Ball State1994</v>
      </c>
      <c r="F3760">
        <v>5</v>
      </c>
      <c r="G3760">
        <v>5</v>
      </c>
      <c r="H3760">
        <v>1</v>
      </c>
      <c r="I3760">
        <v>-4.53</v>
      </c>
      <c r="J3760">
        <v>-10.17</v>
      </c>
      <c r="K3760">
        <v>-14.7</v>
      </c>
      <c r="L3760" s="2">
        <f>_xlfn.RANK.EQ(I3760, INDEX(CFB!$I$2:$I$1048576, MATCH(W3760, CFB!$W$2:$W$1048576, 0)):INDEX(CFB!$I$2:$I$1048576, MATCH(W3760, CFB!$W$2:$W$1048576, 0) + COUNTIF(CFB!$W$2:$W$1048576, W3760) - 1), 0)</f>
        <v>78</v>
      </c>
      <c r="M3760" s="2">
        <f>_xlfn.RANK.EQ(J3760, INDEX(CFB!$J$2:$J$1048576, MATCH(W3760, CFB!$W$2:$W$1048576, 0)):INDEX(CFB!$J$2:$J$1048576, MATCH(W3760, CFB!$W$2:$W$1048576, 0) + COUNTIF(CFB!$W$2:$W$1048576, W3760) - 1))</f>
        <v>103</v>
      </c>
      <c r="N3760" s="2">
        <f>RANK(K3760, INDEX(CFB!$K$2:$K$1048576, MATCH(W3760, CFB!$W$2:$W$1048576, 0)):INDEX(CFB!$K$2:$K$1048576, MATCH(W3760, CFB!$W$2:$W$1048576, 0) + COUNTIF(CFB!$W$2:$W$1048576, W3760) - 1))</f>
        <v>98</v>
      </c>
      <c r="O3760">
        <v>26.56</v>
      </c>
      <c r="P3760">
        <v>25.34</v>
      </c>
      <c r="W3760">
        <v>1994</v>
      </c>
      <c r="X3760">
        <f t="shared" si="115"/>
        <v>0</v>
      </c>
    </row>
    <row r="3761" spans="1:24" ht="12.75" hidden="1" customHeight="1" x14ac:dyDescent="0.45">
      <c r="A3761">
        <v>99</v>
      </c>
      <c r="B3761" t="s">
        <v>114</v>
      </c>
      <c r="C3761" t="s">
        <v>184</v>
      </c>
      <c r="D3761" s="2" t="str">
        <f t="shared" si="114"/>
        <v>San Jose State1994</v>
      </c>
      <c r="F3761">
        <v>3</v>
      </c>
      <c r="G3761">
        <v>8</v>
      </c>
      <c r="H3761">
        <v>0</v>
      </c>
      <c r="I3761">
        <v>-9.14</v>
      </c>
      <c r="J3761">
        <v>-5.75</v>
      </c>
      <c r="K3761">
        <v>-14.89</v>
      </c>
      <c r="L3761" s="2">
        <f>_xlfn.RANK.EQ(I3761, INDEX(CFB!$I$2:$I$1048576, MATCH(W3761, CFB!$W$2:$W$1048576, 0)):INDEX(CFB!$I$2:$I$1048576, MATCH(W3761, CFB!$W$2:$W$1048576, 0) + COUNTIF(CFB!$W$2:$W$1048576, W3761) - 1), 0)</f>
        <v>99</v>
      </c>
      <c r="M3761" s="2">
        <f>_xlfn.RANK.EQ(J3761, INDEX(CFB!$J$2:$J$1048576, MATCH(W3761, CFB!$W$2:$W$1048576, 0)):INDEX(CFB!$J$2:$J$1048576, MATCH(W3761, CFB!$W$2:$W$1048576, 0) + COUNTIF(CFB!$W$2:$W$1048576, W3761) - 1))</f>
        <v>86</v>
      </c>
      <c r="N3761" s="2">
        <f>RANK(K3761, INDEX(CFB!$K$2:$K$1048576, MATCH(W3761, CFB!$W$2:$W$1048576, 0)):INDEX(CFB!$K$2:$K$1048576, MATCH(W3761, CFB!$W$2:$W$1048576, 0) + COUNTIF(CFB!$W$2:$W$1048576, W3761) - 1))</f>
        <v>99</v>
      </c>
      <c r="O3761">
        <v>22.18</v>
      </c>
      <c r="P3761">
        <v>26.61</v>
      </c>
      <c r="W3761">
        <v>1994</v>
      </c>
      <c r="X3761">
        <f t="shared" si="115"/>
        <v>0</v>
      </c>
    </row>
    <row r="3762" spans="1:24" ht="12.75" hidden="1" customHeight="1" x14ac:dyDescent="0.45">
      <c r="A3762">
        <v>100</v>
      </c>
      <c r="B3762" t="s">
        <v>133</v>
      </c>
      <c r="C3762" t="s">
        <v>184</v>
      </c>
      <c r="D3762" s="2" t="str">
        <f t="shared" si="114"/>
        <v>Utah State1994</v>
      </c>
      <c r="F3762">
        <v>3</v>
      </c>
      <c r="G3762">
        <v>8</v>
      </c>
      <c r="H3762">
        <v>0</v>
      </c>
      <c r="I3762">
        <v>-7.98</v>
      </c>
      <c r="J3762">
        <v>-8.4499999999999993</v>
      </c>
      <c r="K3762">
        <v>-16.43</v>
      </c>
      <c r="L3762" s="2">
        <f>_xlfn.RANK.EQ(I3762, INDEX(CFB!$I$2:$I$1048576, MATCH(W3762, CFB!$W$2:$W$1048576, 0)):INDEX(CFB!$I$2:$I$1048576, MATCH(W3762, CFB!$W$2:$W$1048576, 0) + COUNTIF(CFB!$W$2:$W$1048576, W3762) - 1), 0)</f>
        <v>94</v>
      </c>
      <c r="M3762" s="2">
        <f>_xlfn.RANK.EQ(J3762, INDEX(CFB!$J$2:$J$1048576, MATCH(W3762, CFB!$W$2:$W$1048576, 0)):INDEX(CFB!$J$2:$J$1048576, MATCH(W3762, CFB!$W$2:$W$1048576, 0) + COUNTIF(CFB!$W$2:$W$1048576, W3762) - 1))</f>
        <v>98</v>
      </c>
      <c r="N3762" s="2">
        <f>RANK(K3762, INDEX(CFB!$K$2:$K$1048576, MATCH(W3762, CFB!$W$2:$W$1048576, 0)):INDEX(CFB!$K$2:$K$1048576, MATCH(W3762, CFB!$W$2:$W$1048576, 0) + COUNTIF(CFB!$W$2:$W$1048576, W3762) - 1))</f>
        <v>100</v>
      </c>
      <c r="O3762">
        <v>23.39</v>
      </c>
      <c r="P3762">
        <v>24.3</v>
      </c>
      <c r="W3762">
        <v>1994</v>
      </c>
      <c r="X3762">
        <f t="shared" si="115"/>
        <v>0</v>
      </c>
    </row>
    <row r="3763" spans="1:24" ht="12.75" hidden="1" customHeight="1" x14ac:dyDescent="0.45">
      <c r="A3763">
        <v>101</v>
      </c>
      <c r="B3763" t="s">
        <v>149</v>
      </c>
      <c r="C3763" t="s">
        <v>184</v>
      </c>
      <c r="D3763" s="2" t="str">
        <f t="shared" si="114"/>
        <v>New Mexico State1994</v>
      </c>
      <c r="F3763">
        <v>3</v>
      </c>
      <c r="G3763">
        <v>8</v>
      </c>
      <c r="H3763">
        <v>0</v>
      </c>
      <c r="I3763">
        <v>-4.59</v>
      </c>
      <c r="J3763">
        <v>-12.22</v>
      </c>
      <c r="K3763">
        <v>-16.809999999999999</v>
      </c>
      <c r="L3763" s="2">
        <f>_xlfn.RANK.EQ(I3763, INDEX(CFB!$I$2:$I$1048576, MATCH(W3763, CFB!$W$2:$W$1048576, 0)):INDEX(CFB!$I$2:$I$1048576, MATCH(W3763, CFB!$W$2:$W$1048576, 0) + COUNTIF(CFB!$W$2:$W$1048576, W3763) - 1), 0)</f>
        <v>79</v>
      </c>
      <c r="M3763" s="2">
        <f>_xlfn.RANK.EQ(J3763, INDEX(CFB!$J$2:$J$1048576, MATCH(W3763, CFB!$W$2:$W$1048576, 0)):INDEX(CFB!$J$2:$J$1048576, MATCH(W3763, CFB!$W$2:$W$1048576, 0) + COUNTIF(CFB!$W$2:$W$1048576, W3763) - 1))</f>
        <v>105</v>
      </c>
      <c r="N3763" s="2">
        <f>RANK(K3763, INDEX(CFB!$K$2:$K$1048576, MATCH(W3763, CFB!$W$2:$W$1048576, 0)):INDEX(CFB!$K$2:$K$1048576, MATCH(W3763, CFB!$W$2:$W$1048576, 0) + COUNTIF(CFB!$W$2:$W$1048576, W3763) - 1))</f>
        <v>101</v>
      </c>
      <c r="O3763">
        <v>26.08</v>
      </c>
      <c r="P3763">
        <v>31.64</v>
      </c>
      <c r="W3763">
        <v>1994</v>
      </c>
      <c r="X3763">
        <f t="shared" si="115"/>
        <v>0</v>
      </c>
    </row>
    <row r="3764" spans="1:24" ht="12.75" hidden="1" customHeight="1" x14ac:dyDescent="0.45">
      <c r="A3764">
        <v>102</v>
      </c>
      <c r="B3764" t="s">
        <v>137</v>
      </c>
      <c r="C3764" t="s">
        <v>184</v>
      </c>
      <c r="D3764" s="2" t="str">
        <f t="shared" si="114"/>
        <v>Louisiana Tech1994</v>
      </c>
      <c r="F3764">
        <v>3</v>
      </c>
      <c r="G3764">
        <v>8</v>
      </c>
      <c r="H3764">
        <v>0</v>
      </c>
      <c r="I3764">
        <v>-13.33</v>
      </c>
      <c r="J3764">
        <v>-3.73</v>
      </c>
      <c r="K3764">
        <v>-17.059999999999999</v>
      </c>
      <c r="L3764" s="2">
        <f>_xlfn.RANK.EQ(I3764, INDEX(CFB!$I$2:$I$1048576, MATCH(W3764, CFB!$W$2:$W$1048576, 0)):INDEX(CFB!$I$2:$I$1048576, MATCH(W3764, CFB!$W$2:$W$1048576, 0) + COUNTIF(CFB!$W$2:$W$1048576, W3764) - 1), 0)</f>
        <v>103</v>
      </c>
      <c r="M3764" s="2">
        <f>_xlfn.RANK.EQ(J3764, INDEX(CFB!$J$2:$J$1048576, MATCH(W3764, CFB!$W$2:$W$1048576, 0)):INDEX(CFB!$J$2:$J$1048576, MATCH(W3764, CFB!$W$2:$W$1048576, 0) + COUNTIF(CFB!$W$2:$W$1048576, W3764) - 1))</f>
        <v>75</v>
      </c>
      <c r="N3764" s="2">
        <f>RANK(K3764, INDEX(CFB!$K$2:$K$1048576, MATCH(W3764, CFB!$W$2:$W$1048576, 0)):INDEX(CFB!$K$2:$K$1048576, MATCH(W3764, CFB!$W$2:$W$1048576, 0) + COUNTIF(CFB!$W$2:$W$1048576, W3764) - 1))</f>
        <v>102</v>
      </c>
      <c r="O3764">
        <v>17.72</v>
      </c>
      <c r="P3764">
        <v>21.75</v>
      </c>
      <c r="W3764">
        <v>1994</v>
      </c>
      <c r="X3764">
        <f t="shared" si="115"/>
        <v>0</v>
      </c>
    </row>
    <row r="3765" spans="1:24" ht="12.75" hidden="1" customHeight="1" x14ac:dyDescent="0.45">
      <c r="A3765">
        <v>103</v>
      </c>
      <c r="B3765" t="s">
        <v>107</v>
      </c>
      <c r="C3765" t="s">
        <v>189</v>
      </c>
      <c r="D3765" s="2" t="str">
        <f t="shared" si="114"/>
        <v>Houston1994</v>
      </c>
      <c r="F3765">
        <v>1</v>
      </c>
      <c r="G3765">
        <v>10</v>
      </c>
      <c r="H3765">
        <v>0</v>
      </c>
      <c r="I3765">
        <v>-11.34</v>
      </c>
      <c r="J3765">
        <v>-6.89</v>
      </c>
      <c r="K3765">
        <v>-18.23</v>
      </c>
      <c r="L3765" s="2">
        <f>_xlfn.RANK.EQ(I3765, INDEX(CFB!$I$2:$I$1048576, MATCH(W3765, CFB!$W$2:$W$1048576, 0)):INDEX(CFB!$I$2:$I$1048576, MATCH(W3765, CFB!$W$2:$W$1048576, 0) + COUNTIF(CFB!$W$2:$W$1048576, W3765) - 1), 0)</f>
        <v>102</v>
      </c>
      <c r="M3765" s="2">
        <f>_xlfn.RANK.EQ(J3765, INDEX(CFB!$J$2:$J$1048576, MATCH(W3765, CFB!$W$2:$W$1048576, 0)):INDEX(CFB!$J$2:$J$1048576, MATCH(W3765, CFB!$W$2:$W$1048576, 0) + COUNTIF(CFB!$W$2:$W$1048576, W3765) - 1))</f>
        <v>90</v>
      </c>
      <c r="N3765" s="2">
        <f>RANK(K3765, INDEX(CFB!$K$2:$K$1048576, MATCH(W3765, CFB!$W$2:$W$1048576, 0)):INDEX(CFB!$K$2:$K$1048576, MATCH(W3765, CFB!$W$2:$W$1048576, 0) + COUNTIF(CFB!$W$2:$W$1048576, W3765) - 1))</f>
        <v>103</v>
      </c>
      <c r="O3765">
        <v>21.39</v>
      </c>
      <c r="P3765">
        <v>27.72</v>
      </c>
      <c r="W3765">
        <v>1994</v>
      </c>
      <c r="X3765">
        <f t="shared" si="115"/>
        <v>0</v>
      </c>
    </row>
    <row r="3766" spans="1:24" ht="12.75" hidden="1" customHeight="1" x14ac:dyDescent="0.45">
      <c r="A3766">
        <v>104</v>
      </c>
      <c r="B3766" t="s">
        <v>125</v>
      </c>
      <c r="C3766" t="s">
        <v>184</v>
      </c>
      <c r="D3766" s="2" t="str">
        <f t="shared" si="114"/>
        <v>Arkansas State1994</v>
      </c>
      <c r="F3766">
        <v>1</v>
      </c>
      <c r="G3766">
        <v>10</v>
      </c>
      <c r="H3766">
        <v>0</v>
      </c>
      <c r="I3766">
        <v>-15.89</v>
      </c>
      <c r="J3766">
        <v>-2.5099999999999998</v>
      </c>
      <c r="K3766">
        <v>-18.399999999999999</v>
      </c>
      <c r="L3766" s="2">
        <f>_xlfn.RANK.EQ(I3766, INDEX(CFB!$I$2:$I$1048576, MATCH(W3766, CFB!$W$2:$W$1048576, 0)):INDEX(CFB!$I$2:$I$1048576, MATCH(W3766, CFB!$W$2:$W$1048576, 0) + COUNTIF(CFB!$W$2:$W$1048576, W3766) - 1), 0)</f>
        <v>104</v>
      </c>
      <c r="M3766" s="2">
        <f>_xlfn.RANK.EQ(J3766, INDEX(CFB!$J$2:$J$1048576, MATCH(W3766, CFB!$W$2:$W$1048576, 0)):INDEX(CFB!$J$2:$J$1048576, MATCH(W3766, CFB!$W$2:$W$1048576, 0) + COUNTIF(CFB!$W$2:$W$1048576, W3766) - 1))</f>
        <v>71</v>
      </c>
      <c r="N3766" s="2">
        <f>RANK(K3766, INDEX(CFB!$K$2:$K$1048576, MATCH(W3766, CFB!$W$2:$W$1048576, 0)):INDEX(CFB!$K$2:$K$1048576, MATCH(W3766, CFB!$W$2:$W$1048576, 0) + COUNTIF(CFB!$W$2:$W$1048576, W3766) - 1))</f>
        <v>104</v>
      </c>
      <c r="O3766">
        <v>16.53</v>
      </c>
      <c r="P3766">
        <v>22.39</v>
      </c>
      <c r="W3766">
        <v>1994</v>
      </c>
      <c r="X3766">
        <f t="shared" si="115"/>
        <v>0</v>
      </c>
    </row>
    <row r="3767" spans="1:24" ht="12.75" hidden="1" customHeight="1" x14ac:dyDescent="0.45">
      <c r="A3767">
        <v>105</v>
      </c>
      <c r="B3767" t="s">
        <v>153</v>
      </c>
      <c r="C3767" t="s">
        <v>65</v>
      </c>
      <c r="D3767" s="2" t="str">
        <f t="shared" si="114"/>
        <v>Kent State1994</v>
      </c>
      <c r="F3767">
        <v>2</v>
      </c>
      <c r="G3767">
        <v>9</v>
      </c>
      <c r="H3767">
        <v>0</v>
      </c>
      <c r="I3767">
        <v>-17.940000000000001</v>
      </c>
      <c r="J3767">
        <v>-5.78</v>
      </c>
      <c r="K3767">
        <v>-23.72</v>
      </c>
      <c r="L3767" s="2">
        <f>_xlfn.RANK.EQ(I3767, INDEX(CFB!$I$2:$I$1048576, MATCH(W3767, CFB!$W$2:$W$1048576, 0)):INDEX(CFB!$I$2:$I$1048576, MATCH(W3767, CFB!$W$2:$W$1048576, 0) + COUNTIF(CFB!$W$2:$W$1048576, W3767) - 1), 0)</f>
        <v>106</v>
      </c>
      <c r="M3767" s="2">
        <f>_xlfn.RANK.EQ(J3767, INDEX(CFB!$J$2:$J$1048576, MATCH(W3767, CFB!$W$2:$W$1048576, 0)):INDEX(CFB!$J$2:$J$1048576, MATCH(W3767, CFB!$W$2:$W$1048576, 0) + COUNTIF(CFB!$W$2:$W$1048576, W3767) - 1))</f>
        <v>87</v>
      </c>
      <c r="N3767" s="2">
        <f>RANK(K3767, INDEX(CFB!$K$2:$K$1048576, MATCH(W3767, CFB!$W$2:$W$1048576, 0)):INDEX(CFB!$K$2:$K$1048576, MATCH(W3767, CFB!$W$2:$W$1048576, 0) + COUNTIF(CFB!$W$2:$W$1048576, W3767) - 1))</f>
        <v>105</v>
      </c>
      <c r="O3767">
        <v>13.5</v>
      </c>
      <c r="P3767">
        <v>25.65</v>
      </c>
      <c r="W3767">
        <v>1994</v>
      </c>
      <c r="X3767">
        <f t="shared" si="115"/>
        <v>0</v>
      </c>
    </row>
    <row r="3768" spans="1:24" ht="12.75" hidden="1" customHeight="1" x14ac:dyDescent="0.45">
      <c r="A3768">
        <v>106</v>
      </c>
      <c r="B3768" t="s">
        <v>64</v>
      </c>
      <c r="C3768" t="s">
        <v>65</v>
      </c>
      <c r="D3768" s="2" t="str">
        <f t="shared" si="114"/>
        <v>Ohio1994</v>
      </c>
      <c r="F3768">
        <v>0</v>
      </c>
      <c r="G3768">
        <v>11</v>
      </c>
      <c r="H3768">
        <v>0</v>
      </c>
      <c r="I3768">
        <v>-23.51</v>
      </c>
      <c r="J3768">
        <v>-5.26</v>
      </c>
      <c r="K3768">
        <v>-28.78</v>
      </c>
      <c r="L3768" s="2">
        <f>_xlfn.RANK.EQ(I3768, INDEX(CFB!$I$2:$I$1048576, MATCH(W3768, CFB!$W$2:$W$1048576, 0)):INDEX(CFB!$I$2:$I$1048576, MATCH(W3768, CFB!$W$2:$W$1048576, 0) + COUNTIF(CFB!$W$2:$W$1048576, W3768) - 1), 0)</f>
        <v>107</v>
      </c>
      <c r="M3768" s="2">
        <f>_xlfn.RANK.EQ(J3768, INDEX(CFB!$J$2:$J$1048576, MATCH(W3768, CFB!$W$2:$W$1048576, 0)):INDEX(CFB!$J$2:$J$1048576, MATCH(W3768, CFB!$W$2:$W$1048576, 0) + COUNTIF(CFB!$W$2:$W$1048576, W3768) - 1))</f>
        <v>82</v>
      </c>
      <c r="N3768" s="2">
        <f>RANK(K3768, INDEX(CFB!$K$2:$K$1048576, MATCH(W3768, CFB!$W$2:$W$1048576, 0)):INDEX(CFB!$K$2:$K$1048576, MATCH(W3768, CFB!$W$2:$W$1048576, 0) + COUNTIF(CFB!$W$2:$W$1048576, W3768) - 1))</f>
        <v>106</v>
      </c>
      <c r="O3768">
        <v>7.46</v>
      </c>
      <c r="P3768">
        <v>21.89</v>
      </c>
      <c r="W3768">
        <v>1994</v>
      </c>
      <c r="X3768">
        <f t="shared" si="115"/>
        <v>0</v>
      </c>
    </row>
    <row r="3769" spans="1:24" ht="12.75" hidden="1" customHeight="1" x14ac:dyDescent="0.45">
      <c r="A3769">
        <v>107</v>
      </c>
      <c r="B3769" t="s">
        <v>127</v>
      </c>
      <c r="C3769" t="s">
        <v>65</v>
      </c>
      <c r="D3769" s="2" t="str">
        <f t="shared" si="114"/>
        <v>Akron1994</v>
      </c>
      <c r="F3769">
        <v>1</v>
      </c>
      <c r="G3769">
        <v>10</v>
      </c>
      <c r="H3769">
        <v>0</v>
      </c>
      <c r="I3769">
        <v>-17.78</v>
      </c>
      <c r="J3769">
        <v>-13.39</v>
      </c>
      <c r="K3769">
        <v>-31.17</v>
      </c>
      <c r="L3769" s="2">
        <f>_xlfn.RANK.EQ(I3769, INDEX(CFB!$I$2:$I$1048576, MATCH(W3769, CFB!$W$2:$W$1048576, 0)):INDEX(CFB!$I$2:$I$1048576, MATCH(W3769, CFB!$W$2:$W$1048576, 0) + COUNTIF(CFB!$W$2:$W$1048576, W3769) - 1), 0)</f>
        <v>105</v>
      </c>
      <c r="M3769" s="2">
        <f>_xlfn.RANK.EQ(J3769, INDEX(CFB!$J$2:$J$1048576, MATCH(W3769, CFB!$W$2:$W$1048576, 0)):INDEX(CFB!$J$2:$J$1048576, MATCH(W3769, CFB!$W$2:$W$1048576, 0) + COUNTIF(CFB!$W$2:$W$1048576, W3769) - 1))</f>
        <v>107</v>
      </c>
      <c r="N3769" s="2">
        <f>RANK(K3769, INDEX(CFB!$K$2:$K$1048576, MATCH(W3769, CFB!$W$2:$W$1048576, 0)):INDEX(CFB!$K$2:$K$1048576, MATCH(W3769, CFB!$W$2:$W$1048576, 0) + COUNTIF(CFB!$W$2:$W$1048576, W3769) - 1))</f>
        <v>107</v>
      </c>
      <c r="O3769">
        <v>13.66</v>
      </c>
      <c r="P3769">
        <v>35.64</v>
      </c>
      <c r="W3769">
        <v>1994</v>
      </c>
      <c r="X3769">
        <f t="shared" si="115"/>
        <v>0</v>
      </c>
    </row>
    <row r="3770" spans="1:24" ht="12.75" hidden="1" customHeight="1" x14ac:dyDescent="0.45">
      <c r="A3770">
        <v>1</v>
      </c>
      <c r="B3770" t="s">
        <v>115</v>
      </c>
      <c r="C3770" t="s">
        <v>23</v>
      </c>
      <c r="D3770" s="2" t="str">
        <f t="shared" si="114"/>
        <v>Florida State1993</v>
      </c>
      <c r="E3770">
        <v>1</v>
      </c>
      <c r="F3770">
        <v>12</v>
      </c>
      <c r="G3770">
        <v>1</v>
      </c>
      <c r="H3770">
        <v>0</v>
      </c>
      <c r="I3770">
        <v>8.56</v>
      </c>
      <c r="J3770">
        <v>16.12</v>
      </c>
      <c r="K3770">
        <v>24.68</v>
      </c>
      <c r="L3770" s="2">
        <f>_xlfn.RANK.EQ(I3770, INDEX(CFB!$I$2:$I$1048576, MATCH(W3770, CFB!$W$2:$W$1048576, 0)):INDEX(CFB!$I$2:$I$1048576, MATCH(W3770, CFB!$W$2:$W$1048576, 0) + COUNTIF(CFB!$W$2:$W$1048576, W3770) - 1), 0)</f>
        <v>13</v>
      </c>
      <c r="M3770" s="2">
        <f>_xlfn.RANK.EQ(J3770, INDEX(CFB!$J$2:$J$1048576, MATCH(W3770, CFB!$W$2:$W$1048576, 0)):INDEX(CFB!$J$2:$J$1048576, MATCH(W3770, CFB!$W$2:$W$1048576, 0) + COUNTIF(CFB!$W$2:$W$1048576, W3770) - 1))</f>
        <v>1</v>
      </c>
      <c r="N3770" s="2">
        <f>RANK(K3770, INDEX(CFB!$K$2:$K$1048576, MATCH(W3770, CFB!$W$2:$W$1048576, 0)):INDEX(CFB!$K$2:$K$1048576, MATCH(W3770, CFB!$W$2:$W$1048576, 0) + COUNTIF(CFB!$W$2:$W$1048576, W3770) - 1))</f>
        <v>1</v>
      </c>
      <c r="O3770">
        <v>55.09</v>
      </c>
      <c r="P3770">
        <v>-4.1500000000000004</v>
      </c>
      <c r="W3770">
        <v>1993</v>
      </c>
      <c r="X3770">
        <f t="shared" si="115"/>
        <v>1</v>
      </c>
    </row>
    <row r="3771" spans="1:24" ht="12.75" hidden="1" customHeight="1" x14ac:dyDescent="0.45">
      <c r="A3771">
        <v>2</v>
      </c>
      <c r="B3771" t="s">
        <v>11</v>
      </c>
      <c r="C3771" t="s">
        <v>12</v>
      </c>
      <c r="D3771" s="2" t="str">
        <f t="shared" si="114"/>
        <v>Notre Dame1993</v>
      </c>
      <c r="E3771">
        <v>2</v>
      </c>
      <c r="F3771">
        <v>11</v>
      </c>
      <c r="G3771">
        <v>1</v>
      </c>
      <c r="H3771">
        <v>0</v>
      </c>
      <c r="I3771">
        <v>12.52</v>
      </c>
      <c r="J3771">
        <v>8.7200000000000006</v>
      </c>
      <c r="K3771">
        <v>21.24</v>
      </c>
      <c r="L3771" s="2">
        <f>_xlfn.RANK.EQ(I3771, INDEX(CFB!$I$2:$I$1048576, MATCH(W3771, CFB!$W$2:$W$1048576, 0)):INDEX(CFB!$I$2:$I$1048576, MATCH(W3771, CFB!$W$2:$W$1048576, 0) + COUNTIF(CFB!$W$2:$W$1048576, W3771) - 1), 0)</f>
        <v>3</v>
      </c>
      <c r="M3771" s="2">
        <f>_xlfn.RANK.EQ(J3771, INDEX(CFB!$J$2:$J$1048576, MATCH(W3771, CFB!$W$2:$W$1048576, 0)):INDEX(CFB!$J$2:$J$1048576, MATCH(W3771, CFB!$W$2:$W$1048576, 0) + COUNTIF(CFB!$W$2:$W$1048576, W3771) - 1))</f>
        <v>14</v>
      </c>
      <c r="N3771" s="2">
        <f>RANK(K3771, INDEX(CFB!$K$2:$K$1048576, MATCH(W3771, CFB!$W$2:$W$1048576, 0)):INDEX(CFB!$K$2:$K$1048576, MATCH(W3771, CFB!$W$2:$W$1048576, 0) + COUNTIF(CFB!$W$2:$W$1048576, W3771) - 1))</f>
        <v>2</v>
      </c>
      <c r="O3771">
        <v>49.01</v>
      </c>
      <c r="P3771">
        <v>2.06</v>
      </c>
      <c r="W3771">
        <v>1993</v>
      </c>
      <c r="X3771">
        <f t="shared" si="115"/>
        <v>0</v>
      </c>
    </row>
    <row r="3772" spans="1:24" ht="12.75" hidden="1" customHeight="1" x14ac:dyDescent="0.45">
      <c r="A3772">
        <v>3</v>
      </c>
      <c r="B3772" t="s">
        <v>47</v>
      </c>
      <c r="C3772" t="s">
        <v>188</v>
      </c>
      <c r="D3772" s="2" t="str">
        <f t="shared" si="114"/>
        <v>Nebraska1993</v>
      </c>
      <c r="E3772">
        <v>3</v>
      </c>
      <c r="F3772">
        <v>11</v>
      </c>
      <c r="G3772">
        <v>1</v>
      </c>
      <c r="H3772">
        <v>0</v>
      </c>
      <c r="I3772">
        <v>11.96</v>
      </c>
      <c r="J3772">
        <v>8.35</v>
      </c>
      <c r="K3772">
        <v>20.309999999999999</v>
      </c>
      <c r="L3772" s="2">
        <f>_xlfn.RANK.EQ(I3772, INDEX(CFB!$I$2:$I$1048576, MATCH(W3772, CFB!$W$2:$W$1048576, 0)):INDEX(CFB!$I$2:$I$1048576, MATCH(W3772, CFB!$W$2:$W$1048576, 0) + COUNTIF(CFB!$W$2:$W$1048576, W3772) - 1), 0)</f>
        <v>4</v>
      </c>
      <c r="M3772" s="2">
        <f>_xlfn.RANK.EQ(J3772, INDEX(CFB!$J$2:$J$1048576, MATCH(W3772, CFB!$W$2:$W$1048576, 0)):INDEX(CFB!$J$2:$J$1048576, MATCH(W3772, CFB!$W$2:$W$1048576, 0) + COUNTIF(CFB!$W$2:$W$1048576, W3772) - 1))</f>
        <v>16</v>
      </c>
      <c r="N3772" s="2">
        <f>RANK(K3772, INDEX(CFB!$K$2:$K$1048576, MATCH(W3772, CFB!$W$2:$W$1048576, 0)):INDEX(CFB!$K$2:$K$1048576, MATCH(W3772, CFB!$W$2:$W$1048576, 0) + COUNTIF(CFB!$W$2:$W$1048576, W3772) - 1))</f>
        <v>3</v>
      </c>
      <c r="O3772">
        <v>51.71</v>
      </c>
      <c r="P3772">
        <v>1.65</v>
      </c>
      <c r="W3772">
        <v>1993</v>
      </c>
      <c r="X3772">
        <f t="shared" si="115"/>
        <v>0</v>
      </c>
    </row>
    <row r="3773" spans="1:24" ht="12.75" hidden="1" customHeight="1" x14ac:dyDescent="0.45">
      <c r="A3773">
        <v>4</v>
      </c>
      <c r="B3773" t="s">
        <v>37</v>
      </c>
      <c r="C3773" t="s">
        <v>155</v>
      </c>
      <c r="D3773" s="2" t="str">
        <f t="shared" si="114"/>
        <v>Tennessee1993</v>
      </c>
      <c r="E3773">
        <v>12</v>
      </c>
      <c r="F3773">
        <v>9</v>
      </c>
      <c r="G3773">
        <v>2</v>
      </c>
      <c r="H3773">
        <v>1</v>
      </c>
      <c r="I3773">
        <v>9.69</v>
      </c>
      <c r="J3773">
        <v>8.8000000000000007</v>
      </c>
      <c r="K3773">
        <v>18.489999999999998</v>
      </c>
      <c r="L3773" s="2">
        <f>_xlfn.RANK.EQ(I3773, INDEX(CFB!$I$2:$I$1048576, MATCH(W3773, CFB!$W$2:$W$1048576, 0)):INDEX(CFB!$I$2:$I$1048576, MATCH(W3773, CFB!$W$2:$W$1048576, 0) + COUNTIF(CFB!$W$2:$W$1048576, W3773) - 1), 0)</f>
        <v>8</v>
      </c>
      <c r="M3773" s="2">
        <f>_xlfn.RANK.EQ(J3773, INDEX(CFB!$J$2:$J$1048576, MATCH(W3773, CFB!$W$2:$W$1048576, 0)):INDEX(CFB!$J$2:$J$1048576, MATCH(W3773, CFB!$W$2:$W$1048576, 0) + COUNTIF(CFB!$W$2:$W$1048576, W3773) - 1))</f>
        <v>12</v>
      </c>
      <c r="N3773" s="2">
        <f>RANK(K3773, INDEX(CFB!$K$2:$K$1048576, MATCH(W3773, CFB!$W$2:$W$1048576, 0)):INDEX(CFB!$K$2:$K$1048576, MATCH(W3773, CFB!$W$2:$W$1048576, 0) + COUNTIF(CFB!$W$2:$W$1048576, W3773) - 1))</f>
        <v>4</v>
      </c>
      <c r="O3773">
        <v>54.81</v>
      </c>
      <c r="P3773">
        <v>3.01</v>
      </c>
      <c r="W3773">
        <v>1993</v>
      </c>
      <c r="X3773">
        <f t="shared" si="115"/>
        <v>0</v>
      </c>
    </row>
    <row r="3774" spans="1:24" ht="12.75" hidden="1" customHeight="1" x14ac:dyDescent="0.45">
      <c r="A3774">
        <v>5</v>
      </c>
      <c r="B3774" t="s">
        <v>34</v>
      </c>
      <c r="C3774" t="s">
        <v>189</v>
      </c>
      <c r="D3774" s="2" t="str">
        <f t="shared" si="114"/>
        <v>Texas A&amp;M1993</v>
      </c>
      <c r="E3774">
        <v>9</v>
      </c>
      <c r="F3774">
        <v>10</v>
      </c>
      <c r="G3774">
        <v>2</v>
      </c>
      <c r="H3774">
        <v>0</v>
      </c>
      <c r="I3774">
        <v>4.8099999999999996</v>
      </c>
      <c r="J3774">
        <v>13.29</v>
      </c>
      <c r="K3774">
        <v>18.100000000000001</v>
      </c>
      <c r="L3774" s="2">
        <f>_xlfn.RANK.EQ(I3774, INDEX(CFB!$I$2:$I$1048576, MATCH(W3774, CFB!$W$2:$W$1048576, 0)):INDEX(CFB!$I$2:$I$1048576, MATCH(W3774, CFB!$W$2:$W$1048576, 0) + COUNTIF(CFB!$W$2:$W$1048576, W3774) - 1), 0)</f>
        <v>29</v>
      </c>
      <c r="M3774" s="2">
        <f>_xlfn.RANK.EQ(J3774, INDEX(CFB!$J$2:$J$1048576, MATCH(W3774, CFB!$W$2:$W$1048576, 0)):INDEX(CFB!$J$2:$J$1048576, MATCH(W3774, CFB!$W$2:$W$1048576, 0) + COUNTIF(CFB!$W$2:$W$1048576, W3774) - 1))</f>
        <v>2</v>
      </c>
      <c r="N3774" s="2">
        <f>RANK(K3774, INDEX(CFB!$K$2:$K$1048576, MATCH(W3774, CFB!$W$2:$W$1048576, 0)):INDEX(CFB!$K$2:$K$1048576, MATCH(W3774, CFB!$W$2:$W$1048576, 0) + COUNTIF(CFB!$W$2:$W$1048576, W3774) - 1))</f>
        <v>5</v>
      </c>
      <c r="O3774">
        <v>47.03</v>
      </c>
      <c r="P3774">
        <v>-0.98</v>
      </c>
      <c r="W3774">
        <v>1993</v>
      </c>
      <c r="X3774">
        <f t="shared" si="115"/>
        <v>0</v>
      </c>
    </row>
    <row r="3775" spans="1:24" ht="12.75" hidden="1" customHeight="1" x14ac:dyDescent="0.45">
      <c r="A3775">
        <v>6</v>
      </c>
      <c r="B3775" t="s">
        <v>35</v>
      </c>
      <c r="C3775" t="s">
        <v>155</v>
      </c>
      <c r="D3775" s="2" t="str">
        <f t="shared" si="114"/>
        <v>Florida1993</v>
      </c>
      <c r="E3775">
        <v>5</v>
      </c>
      <c r="F3775">
        <v>11</v>
      </c>
      <c r="G3775">
        <v>2</v>
      </c>
      <c r="H3775">
        <v>0</v>
      </c>
      <c r="I3775">
        <v>12.79</v>
      </c>
      <c r="J3775">
        <v>4.74</v>
      </c>
      <c r="K3775">
        <v>17.53</v>
      </c>
      <c r="L3775" s="2">
        <f>_xlfn.RANK.EQ(I3775, INDEX(CFB!$I$2:$I$1048576, MATCH(W3775, CFB!$W$2:$W$1048576, 0)):INDEX(CFB!$I$2:$I$1048576, MATCH(W3775, CFB!$W$2:$W$1048576, 0) + COUNTIF(CFB!$W$2:$W$1048576, W3775) - 1), 0)</f>
        <v>2</v>
      </c>
      <c r="M3775" s="2">
        <f>_xlfn.RANK.EQ(J3775, INDEX(CFB!$J$2:$J$1048576, MATCH(W3775, CFB!$W$2:$W$1048576, 0)):INDEX(CFB!$J$2:$J$1048576, MATCH(W3775, CFB!$W$2:$W$1048576, 0) + COUNTIF(CFB!$W$2:$W$1048576, W3775) - 1))</f>
        <v>29</v>
      </c>
      <c r="N3775" s="2">
        <f>RANK(K3775, INDEX(CFB!$K$2:$K$1048576, MATCH(W3775, CFB!$W$2:$W$1048576, 0)):INDEX(CFB!$K$2:$K$1048576, MATCH(W3775, CFB!$W$2:$W$1048576, 0) + COUNTIF(CFB!$W$2:$W$1048576, W3775) - 1))</f>
        <v>6</v>
      </c>
      <c r="O3775">
        <v>55.06</v>
      </c>
      <c r="P3775">
        <v>5.89</v>
      </c>
      <c r="W3775">
        <v>1993</v>
      </c>
      <c r="X3775">
        <f t="shared" si="115"/>
        <v>0</v>
      </c>
    </row>
    <row r="3776" spans="1:24" ht="12.75" hidden="1" customHeight="1" x14ac:dyDescent="0.45">
      <c r="A3776">
        <v>7</v>
      </c>
      <c r="B3776" t="s">
        <v>16</v>
      </c>
      <c r="C3776" t="s">
        <v>10</v>
      </c>
      <c r="D3776" s="2" t="str">
        <f t="shared" si="114"/>
        <v>Penn State1993</v>
      </c>
      <c r="E3776">
        <v>8</v>
      </c>
      <c r="F3776">
        <v>10</v>
      </c>
      <c r="G3776">
        <v>2</v>
      </c>
      <c r="H3776">
        <v>0</v>
      </c>
      <c r="I3776">
        <v>9.6300000000000008</v>
      </c>
      <c r="J3776">
        <v>7.88</v>
      </c>
      <c r="K3776">
        <v>17.52</v>
      </c>
      <c r="L3776" s="2">
        <f>_xlfn.RANK.EQ(I3776, INDEX(CFB!$I$2:$I$1048576, MATCH(W3776, CFB!$W$2:$W$1048576, 0)):INDEX(CFB!$I$2:$I$1048576, MATCH(W3776, CFB!$W$2:$W$1048576, 0) + COUNTIF(CFB!$W$2:$W$1048576, W3776) - 1), 0)</f>
        <v>9</v>
      </c>
      <c r="M3776" s="2">
        <f>_xlfn.RANK.EQ(J3776, INDEX(CFB!$J$2:$J$1048576, MATCH(W3776, CFB!$W$2:$W$1048576, 0)):INDEX(CFB!$J$2:$J$1048576, MATCH(W3776, CFB!$W$2:$W$1048576, 0) + COUNTIF(CFB!$W$2:$W$1048576, W3776) - 1))</f>
        <v>19</v>
      </c>
      <c r="N3776" s="2">
        <f>RANK(K3776, INDEX(CFB!$K$2:$K$1048576, MATCH(W3776, CFB!$W$2:$W$1048576, 0)):INDEX(CFB!$K$2:$K$1048576, MATCH(W3776, CFB!$W$2:$W$1048576, 0) + COUNTIF(CFB!$W$2:$W$1048576, W3776) - 1))</f>
        <v>7</v>
      </c>
      <c r="O3776">
        <v>46.39</v>
      </c>
      <c r="P3776">
        <v>3.39</v>
      </c>
      <c r="W3776">
        <v>1993</v>
      </c>
      <c r="X3776">
        <f t="shared" si="115"/>
        <v>0</v>
      </c>
    </row>
    <row r="3777" spans="1:24" ht="12.75" hidden="1" customHeight="1" x14ac:dyDescent="0.45">
      <c r="A3777">
        <v>8</v>
      </c>
      <c r="B3777" t="s">
        <v>54</v>
      </c>
      <c r="C3777" t="s">
        <v>188</v>
      </c>
      <c r="D3777" s="2" t="str">
        <f t="shared" si="114"/>
        <v>Oklahoma1993</v>
      </c>
      <c r="E3777">
        <v>17</v>
      </c>
      <c r="F3777">
        <v>9</v>
      </c>
      <c r="G3777">
        <v>3</v>
      </c>
      <c r="H3777">
        <v>0</v>
      </c>
      <c r="I3777">
        <v>6.93</v>
      </c>
      <c r="J3777">
        <v>10.38</v>
      </c>
      <c r="K3777">
        <v>17.309999999999999</v>
      </c>
      <c r="L3777" s="2">
        <f>_xlfn.RANK.EQ(I3777, INDEX(CFB!$I$2:$I$1048576, MATCH(W3777, CFB!$W$2:$W$1048576, 0)):INDEX(CFB!$I$2:$I$1048576, MATCH(W3777, CFB!$W$2:$W$1048576, 0) + COUNTIF(CFB!$W$2:$W$1048576, W3777) - 1), 0)</f>
        <v>20</v>
      </c>
      <c r="M3777" s="2">
        <f>_xlfn.RANK.EQ(J3777, INDEX(CFB!$J$2:$J$1048576, MATCH(W3777, CFB!$W$2:$W$1048576, 0)):INDEX(CFB!$J$2:$J$1048576, MATCH(W3777, CFB!$W$2:$W$1048576, 0) + COUNTIF(CFB!$W$2:$W$1048576, W3777) - 1))</f>
        <v>6</v>
      </c>
      <c r="N3777" s="2">
        <f>RANK(K3777, INDEX(CFB!$K$2:$K$1048576, MATCH(W3777, CFB!$W$2:$W$1048576, 0)):INDEX(CFB!$K$2:$K$1048576, MATCH(W3777, CFB!$W$2:$W$1048576, 0) + COUNTIF(CFB!$W$2:$W$1048576, W3777) - 1))</f>
        <v>8</v>
      </c>
      <c r="O3777">
        <v>43.97</v>
      </c>
      <c r="P3777">
        <v>0.76</v>
      </c>
      <c r="W3777">
        <v>1993</v>
      </c>
      <c r="X3777">
        <f t="shared" si="115"/>
        <v>0</v>
      </c>
    </row>
    <row r="3778" spans="1:24" ht="12.75" hidden="1" customHeight="1" x14ac:dyDescent="0.45">
      <c r="A3778">
        <v>9</v>
      </c>
      <c r="B3778" t="s">
        <v>44</v>
      </c>
      <c r="C3778" t="s">
        <v>10</v>
      </c>
      <c r="D3778" s="2" t="str">
        <f t="shared" si="114"/>
        <v>Michigan1993</v>
      </c>
      <c r="E3778">
        <v>21</v>
      </c>
      <c r="F3778">
        <v>8</v>
      </c>
      <c r="G3778">
        <v>4</v>
      </c>
      <c r="H3778">
        <v>0</v>
      </c>
      <c r="I3778">
        <v>4.6500000000000004</v>
      </c>
      <c r="J3778">
        <v>12.08</v>
      </c>
      <c r="K3778">
        <v>16.73</v>
      </c>
      <c r="L3778" s="2">
        <f>_xlfn.RANK.EQ(I3778, INDEX(CFB!$I$2:$I$1048576, MATCH(W3778, CFB!$W$2:$W$1048576, 0)):INDEX(CFB!$I$2:$I$1048576, MATCH(W3778, CFB!$W$2:$W$1048576, 0) + COUNTIF(CFB!$W$2:$W$1048576, W3778) - 1), 0)</f>
        <v>31</v>
      </c>
      <c r="M3778" s="2">
        <f>_xlfn.RANK.EQ(J3778, INDEX(CFB!$J$2:$J$1048576, MATCH(W3778, CFB!$W$2:$W$1048576, 0)):INDEX(CFB!$J$2:$J$1048576, MATCH(W3778, CFB!$W$2:$W$1048576, 0) + COUNTIF(CFB!$W$2:$W$1048576, W3778) - 1))</f>
        <v>3</v>
      </c>
      <c r="N3778" s="2">
        <f>RANK(K3778, INDEX(CFB!$K$2:$K$1048576, MATCH(W3778, CFB!$W$2:$W$1048576, 0)):INDEX(CFB!$K$2:$K$1048576, MATCH(W3778, CFB!$W$2:$W$1048576, 0) + COUNTIF(CFB!$W$2:$W$1048576, W3778) - 1))</f>
        <v>9</v>
      </c>
      <c r="O3778">
        <v>42.78</v>
      </c>
      <c r="P3778">
        <v>-0.87</v>
      </c>
      <c r="W3778">
        <v>1993</v>
      </c>
      <c r="X3778">
        <f t="shared" si="115"/>
        <v>0</v>
      </c>
    </row>
    <row r="3779" spans="1:24" ht="12.75" hidden="1" customHeight="1" x14ac:dyDescent="0.45">
      <c r="A3779">
        <v>10</v>
      </c>
      <c r="B3779" t="s">
        <v>72</v>
      </c>
      <c r="C3779" t="s">
        <v>10</v>
      </c>
      <c r="D3779" s="2" t="str">
        <f t="shared" ref="D3779:D3842" si="116">_xlfn.CONCAT(B3779, W3779)</f>
        <v>Wisconsin1993</v>
      </c>
      <c r="E3779">
        <v>6</v>
      </c>
      <c r="F3779">
        <v>10</v>
      </c>
      <c r="G3779">
        <v>1</v>
      </c>
      <c r="H3779">
        <v>1</v>
      </c>
      <c r="I3779">
        <v>7.26</v>
      </c>
      <c r="J3779">
        <v>9.4499999999999993</v>
      </c>
      <c r="K3779">
        <v>16.71</v>
      </c>
      <c r="L3779" s="2">
        <f>_xlfn.RANK.EQ(I3779, INDEX(CFB!$I$2:$I$1048576, MATCH(W3779, CFB!$W$2:$W$1048576, 0)):INDEX(CFB!$I$2:$I$1048576, MATCH(W3779, CFB!$W$2:$W$1048576, 0) + COUNTIF(CFB!$W$2:$W$1048576, W3779) - 1), 0)</f>
        <v>19</v>
      </c>
      <c r="M3779" s="2">
        <f>_xlfn.RANK.EQ(J3779, INDEX(CFB!$J$2:$J$1048576, MATCH(W3779, CFB!$W$2:$W$1048576, 0)):INDEX(CFB!$J$2:$J$1048576, MATCH(W3779, CFB!$W$2:$W$1048576, 0) + COUNTIF(CFB!$W$2:$W$1048576, W3779) - 1))</f>
        <v>8</v>
      </c>
      <c r="N3779" s="2">
        <f>RANK(K3779, INDEX(CFB!$K$2:$K$1048576, MATCH(W3779, CFB!$W$2:$W$1048576, 0)):INDEX(CFB!$K$2:$K$1048576, MATCH(W3779, CFB!$W$2:$W$1048576, 0) + COUNTIF(CFB!$W$2:$W$1048576, W3779) - 1))</f>
        <v>10</v>
      </c>
      <c r="O3779">
        <v>43.05</v>
      </c>
      <c r="P3779">
        <v>2.79</v>
      </c>
      <c r="W3779">
        <v>1993</v>
      </c>
      <c r="X3779">
        <f t="shared" ref="X3779:X3842" si="117">IF(E3779=1, 1,0)</f>
        <v>0</v>
      </c>
    </row>
    <row r="3780" spans="1:24" ht="12.75" hidden="1" customHeight="1" x14ac:dyDescent="0.45">
      <c r="A3780">
        <v>11</v>
      </c>
      <c r="B3780" t="s">
        <v>9</v>
      </c>
      <c r="C3780" t="s">
        <v>10</v>
      </c>
      <c r="D3780" s="2" t="str">
        <f t="shared" si="116"/>
        <v>Ohio State1993</v>
      </c>
      <c r="E3780">
        <v>11</v>
      </c>
      <c r="F3780">
        <v>10</v>
      </c>
      <c r="G3780">
        <v>1</v>
      </c>
      <c r="H3780">
        <v>1</v>
      </c>
      <c r="I3780">
        <v>6.06</v>
      </c>
      <c r="J3780">
        <v>10.29</v>
      </c>
      <c r="K3780">
        <v>16.350000000000001</v>
      </c>
      <c r="L3780" s="2">
        <f>_xlfn.RANK.EQ(I3780, INDEX(CFB!$I$2:$I$1048576, MATCH(W3780, CFB!$W$2:$W$1048576, 0)):INDEX(CFB!$I$2:$I$1048576, MATCH(W3780, CFB!$W$2:$W$1048576, 0) + COUNTIF(CFB!$W$2:$W$1048576, W3780) - 1), 0)</f>
        <v>23</v>
      </c>
      <c r="M3780" s="2">
        <f>_xlfn.RANK.EQ(J3780, INDEX(CFB!$J$2:$J$1048576, MATCH(W3780, CFB!$W$2:$W$1048576, 0)):INDEX(CFB!$J$2:$J$1048576, MATCH(W3780, CFB!$W$2:$W$1048576, 0) + COUNTIF(CFB!$W$2:$W$1048576, W3780) - 1))</f>
        <v>7</v>
      </c>
      <c r="N3780" s="2">
        <f>RANK(K3780, INDEX(CFB!$K$2:$K$1048576, MATCH(W3780, CFB!$W$2:$W$1048576, 0)):INDEX(CFB!$K$2:$K$1048576, MATCH(W3780, CFB!$W$2:$W$1048576, 0) + COUNTIF(CFB!$W$2:$W$1048576, W3780) - 1))</f>
        <v>11</v>
      </c>
      <c r="O3780">
        <v>43.75</v>
      </c>
      <c r="P3780">
        <v>2.57</v>
      </c>
      <c r="W3780">
        <v>1993</v>
      </c>
      <c r="X3780">
        <f t="shared" si="117"/>
        <v>0</v>
      </c>
    </row>
    <row r="3781" spans="1:24" ht="12.75" hidden="1" customHeight="1" x14ac:dyDescent="0.45">
      <c r="A3781">
        <v>12</v>
      </c>
      <c r="B3781" t="s">
        <v>73</v>
      </c>
      <c r="C3781" t="s">
        <v>180</v>
      </c>
      <c r="D3781" s="2" t="str">
        <f t="shared" si="116"/>
        <v>UCLA1993</v>
      </c>
      <c r="E3781">
        <v>18</v>
      </c>
      <c r="F3781">
        <v>8</v>
      </c>
      <c r="G3781">
        <v>4</v>
      </c>
      <c r="H3781">
        <v>0</v>
      </c>
      <c r="I3781">
        <v>7.57</v>
      </c>
      <c r="J3781">
        <v>8.4</v>
      </c>
      <c r="K3781">
        <v>15.97</v>
      </c>
      <c r="L3781" s="2">
        <f>_xlfn.RANK.EQ(I3781, INDEX(CFB!$I$2:$I$1048576, MATCH(W3781, CFB!$W$2:$W$1048576, 0)):INDEX(CFB!$I$2:$I$1048576, MATCH(W3781, CFB!$W$2:$W$1048576, 0) + COUNTIF(CFB!$W$2:$W$1048576, W3781) - 1), 0)</f>
        <v>18</v>
      </c>
      <c r="M3781" s="2">
        <f>_xlfn.RANK.EQ(J3781, INDEX(CFB!$J$2:$J$1048576, MATCH(W3781, CFB!$W$2:$W$1048576, 0)):INDEX(CFB!$J$2:$J$1048576, MATCH(W3781, CFB!$W$2:$W$1048576, 0) + COUNTIF(CFB!$W$2:$W$1048576, W3781) - 1))</f>
        <v>15</v>
      </c>
      <c r="N3781" s="2">
        <f>RANK(K3781, INDEX(CFB!$K$2:$K$1048576, MATCH(W3781, CFB!$W$2:$W$1048576, 0)):INDEX(CFB!$K$2:$K$1048576, MATCH(W3781, CFB!$W$2:$W$1048576, 0) + COUNTIF(CFB!$W$2:$W$1048576, W3781) - 1))</f>
        <v>12</v>
      </c>
      <c r="O3781">
        <v>46</v>
      </c>
      <c r="P3781">
        <v>1.32</v>
      </c>
      <c r="W3781">
        <v>1993</v>
      </c>
      <c r="X3781">
        <f t="shared" si="117"/>
        <v>0</v>
      </c>
    </row>
    <row r="3782" spans="1:24" ht="12.75" hidden="1" customHeight="1" x14ac:dyDescent="0.45">
      <c r="A3782">
        <v>13</v>
      </c>
      <c r="B3782" t="s">
        <v>39</v>
      </c>
      <c r="C3782" t="s">
        <v>188</v>
      </c>
      <c r="D3782" s="2" t="str">
        <f t="shared" si="116"/>
        <v>Colorado1993</v>
      </c>
      <c r="E3782">
        <v>16</v>
      </c>
      <c r="F3782">
        <v>8</v>
      </c>
      <c r="G3782">
        <v>3</v>
      </c>
      <c r="H3782">
        <v>1</v>
      </c>
      <c r="I3782">
        <v>9.8699999999999992</v>
      </c>
      <c r="J3782">
        <v>5.61</v>
      </c>
      <c r="K3782">
        <v>15.48</v>
      </c>
      <c r="L3782" s="2">
        <f>_xlfn.RANK.EQ(I3782, INDEX(CFB!$I$2:$I$1048576, MATCH(W3782, CFB!$W$2:$W$1048576, 0)):INDEX(CFB!$I$2:$I$1048576, MATCH(W3782, CFB!$W$2:$W$1048576, 0) + COUNTIF(CFB!$W$2:$W$1048576, W3782) - 1), 0)</f>
        <v>7</v>
      </c>
      <c r="M3782" s="2">
        <f>_xlfn.RANK.EQ(J3782, INDEX(CFB!$J$2:$J$1048576, MATCH(W3782, CFB!$W$2:$W$1048576, 0)):INDEX(CFB!$J$2:$J$1048576, MATCH(W3782, CFB!$W$2:$W$1048576, 0) + COUNTIF(CFB!$W$2:$W$1048576, W3782) - 1))</f>
        <v>26</v>
      </c>
      <c r="N3782" s="2">
        <f>RANK(K3782, INDEX(CFB!$K$2:$K$1048576, MATCH(W3782, CFB!$W$2:$W$1048576, 0)):INDEX(CFB!$K$2:$K$1048576, MATCH(W3782, CFB!$W$2:$W$1048576, 0) + COUNTIF(CFB!$W$2:$W$1048576, W3782) - 1))</f>
        <v>13</v>
      </c>
      <c r="O3782">
        <v>44.88</v>
      </c>
      <c r="P3782">
        <v>5.83</v>
      </c>
      <c r="W3782">
        <v>1993</v>
      </c>
      <c r="X3782">
        <f t="shared" si="117"/>
        <v>0</v>
      </c>
    </row>
    <row r="3783" spans="1:24" ht="12.75" hidden="1" customHeight="1" x14ac:dyDescent="0.45">
      <c r="A3783">
        <v>14</v>
      </c>
      <c r="B3783" t="s">
        <v>120</v>
      </c>
      <c r="C3783" t="s">
        <v>180</v>
      </c>
      <c r="D3783" s="2" t="str">
        <f t="shared" si="116"/>
        <v>Arizona1993</v>
      </c>
      <c r="E3783">
        <v>10</v>
      </c>
      <c r="F3783">
        <v>10</v>
      </c>
      <c r="G3783">
        <v>2</v>
      </c>
      <c r="H3783">
        <v>0</v>
      </c>
      <c r="I3783">
        <v>3.75</v>
      </c>
      <c r="J3783">
        <v>11.12</v>
      </c>
      <c r="K3783">
        <v>14.87</v>
      </c>
      <c r="L3783" s="2">
        <f>_xlfn.RANK.EQ(I3783, INDEX(CFB!$I$2:$I$1048576, MATCH(W3783, CFB!$W$2:$W$1048576, 0)):INDEX(CFB!$I$2:$I$1048576, MATCH(W3783, CFB!$W$2:$W$1048576, 0) + COUNTIF(CFB!$W$2:$W$1048576, W3783) - 1), 0)</f>
        <v>34</v>
      </c>
      <c r="M3783" s="2">
        <f>_xlfn.RANK.EQ(J3783, INDEX(CFB!$J$2:$J$1048576, MATCH(W3783, CFB!$W$2:$W$1048576, 0)):INDEX(CFB!$J$2:$J$1048576, MATCH(W3783, CFB!$W$2:$W$1048576, 0) + COUNTIF(CFB!$W$2:$W$1048576, W3783) - 1))</f>
        <v>5</v>
      </c>
      <c r="N3783" s="2">
        <f>RANK(K3783, INDEX(CFB!$K$2:$K$1048576, MATCH(W3783, CFB!$W$2:$W$1048576, 0)):INDEX(CFB!$K$2:$K$1048576, MATCH(W3783, CFB!$W$2:$W$1048576, 0) + COUNTIF(CFB!$W$2:$W$1048576, W3783) - 1))</f>
        <v>14</v>
      </c>
      <c r="O3783">
        <v>39.08</v>
      </c>
      <c r="P3783">
        <v>-0.03</v>
      </c>
      <c r="W3783">
        <v>1993</v>
      </c>
      <c r="X3783">
        <f t="shared" si="117"/>
        <v>0</v>
      </c>
    </row>
    <row r="3784" spans="1:24" ht="12.75" hidden="1" customHeight="1" x14ac:dyDescent="0.45">
      <c r="A3784">
        <v>15</v>
      </c>
      <c r="B3784" t="s">
        <v>22</v>
      </c>
      <c r="C3784" t="s">
        <v>179</v>
      </c>
      <c r="D3784" s="2" t="str">
        <f t="shared" si="116"/>
        <v>Miami (FL)1993</v>
      </c>
      <c r="E3784">
        <v>15</v>
      </c>
      <c r="F3784">
        <v>9</v>
      </c>
      <c r="G3784">
        <v>3</v>
      </c>
      <c r="H3784">
        <v>0</v>
      </c>
      <c r="I3784">
        <v>3</v>
      </c>
      <c r="J3784">
        <v>11.31</v>
      </c>
      <c r="K3784">
        <v>14.31</v>
      </c>
      <c r="L3784" s="2">
        <f>_xlfn.RANK.EQ(I3784, INDEX(CFB!$I$2:$I$1048576, MATCH(W3784, CFB!$W$2:$W$1048576, 0)):INDEX(CFB!$I$2:$I$1048576, MATCH(W3784, CFB!$W$2:$W$1048576, 0) + COUNTIF(CFB!$W$2:$W$1048576, W3784) - 1), 0)</f>
        <v>39</v>
      </c>
      <c r="M3784" s="2">
        <f>_xlfn.RANK.EQ(J3784, INDEX(CFB!$J$2:$J$1048576, MATCH(W3784, CFB!$W$2:$W$1048576, 0)):INDEX(CFB!$J$2:$J$1048576, MATCH(W3784, CFB!$W$2:$W$1048576, 0) + COUNTIF(CFB!$W$2:$W$1048576, W3784) - 1))</f>
        <v>4</v>
      </c>
      <c r="N3784" s="2">
        <f>RANK(K3784, INDEX(CFB!$K$2:$K$1048576, MATCH(W3784, CFB!$W$2:$W$1048576, 0)):INDEX(CFB!$K$2:$K$1048576, MATCH(W3784, CFB!$W$2:$W$1048576, 0) + COUNTIF(CFB!$W$2:$W$1048576, W3784) - 1))</f>
        <v>15</v>
      </c>
      <c r="O3784">
        <v>38.630000000000003</v>
      </c>
      <c r="P3784">
        <v>0.38</v>
      </c>
      <c r="W3784">
        <v>1993</v>
      </c>
      <c r="X3784">
        <f t="shared" si="117"/>
        <v>0</v>
      </c>
    </row>
    <row r="3785" spans="1:24" ht="12.75" hidden="1" customHeight="1" x14ac:dyDescent="0.45">
      <c r="A3785">
        <v>16</v>
      </c>
      <c r="B3785" t="s">
        <v>89</v>
      </c>
      <c r="C3785" t="s">
        <v>179</v>
      </c>
      <c r="D3785" s="2" t="str">
        <f t="shared" si="116"/>
        <v>West Virginia1993</v>
      </c>
      <c r="E3785">
        <v>7</v>
      </c>
      <c r="F3785">
        <v>11</v>
      </c>
      <c r="G3785">
        <v>1</v>
      </c>
      <c r="H3785">
        <v>0</v>
      </c>
      <c r="I3785">
        <v>6.17</v>
      </c>
      <c r="J3785">
        <v>7.67</v>
      </c>
      <c r="K3785">
        <v>13.83</v>
      </c>
      <c r="L3785" s="2">
        <f>_xlfn.RANK.EQ(I3785, INDEX(CFB!$I$2:$I$1048576, MATCH(W3785, CFB!$W$2:$W$1048576, 0)):INDEX(CFB!$I$2:$I$1048576, MATCH(W3785, CFB!$W$2:$W$1048576, 0) + COUNTIF(CFB!$W$2:$W$1048576, W3785) - 1), 0)</f>
        <v>22</v>
      </c>
      <c r="M3785" s="2">
        <f>_xlfn.RANK.EQ(J3785, INDEX(CFB!$J$2:$J$1048576, MATCH(W3785, CFB!$W$2:$W$1048576, 0)):INDEX(CFB!$J$2:$J$1048576, MATCH(W3785, CFB!$W$2:$W$1048576, 0) + COUNTIF(CFB!$W$2:$W$1048576, W3785) - 1))</f>
        <v>20</v>
      </c>
      <c r="N3785" s="2">
        <f>RANK(K3785, INDEX(CFB!$K$2:$K$1048576, MATCH(W3785, CFB!$W$2:$W$1048576, 0)):INDEX(CFB!$K$2:$K$1048576, MATCH(W3785, CFB!$W$2:$W$1048576, 0) + COUNTIF(CFB!$W$2:$W$1048576, W3785) - 1))</f>
        <v>16</v>
      </c>
      <c r="O3785">
        <v>42.16</v>
      </c>
      <c r="P3785">
        <v>5.72</v>
      </c>
      <c r="W3785">
        <v>1993</v>
      </c>
      <c r="X3785">
        <f t="shared" si="117"/>
        <v>0</v>
      </c>
    </row>
    <row r="3786" spans="1:24" ht="12.75" hidden="1" customHeight="1" x14ac:dyDescent="0.45">
      <c r="A3786">
        <v>17</v>
      </c>
      <c r="B3786" t="s">
        <v>67</v>
      </c>
      <c r="C3786" t="s">
        <v>157</v>
      </c>
      <c r="D3786" s="2" t="str">
        <f t="shared" si="116"/>
        <v>Auburn1993</v>
      </c>
      <c r="E3786">
        <v>4</v>
      </c>
      <c r="F3786">
        <v>11</v>
      </c>
      <c r="G3786">
        <v>0</v>
      </c>
      <c r="H3786">
        <v>0</v>
      </c>
      <c r="I3786">
        <v>9.0299999999999994</v>
      </c>
      <c r="J3786">
        <v>4.26</v>
      </c>
      <c r="K3786">
        <v>13.29</v>
      </c>
      <c r="L3786" s="2">
        <f>_xlfn.RANK.EQ(I3786, INDEX(CFB!$I$2:$I$1048576, MATCH(W3786, CFB!$W$2:$W$1048576, 0)):INDEX(CFB!$I$2:$I$1048576, MATCH(W3786, CFB!$W$2:$W$1048576, 0) + COUNTIF(CFB!$W$2:$W$1048576, W3786) - 1), 0)</f>
        <v>11</v>
      </c>
      <c r="M3786" s="2">
        <f>_xlfn.RANK.EQ(J3786, INDEX(CFB!$J$2:$J$1048576, MATCH(W3786, CFB!$W$2:$W$1048576, 0)):INDEX(CFB!$J$2:$J$1048576, MATCH(W3786, CFB!$W$2:$W$1048576, 0) + COUNTIF(CFB!$W$2:$W$1048576, W3786) - 1))</f>
        <v>32</v>
      </c>
      <c r="N3786" s="2">
        <f>RANK(K3786, INDEX(CFB!$K$2:$K$1048576, MATCH(W3786, CFB!$W$2:$W$1048576, 0)):INDEX(CFB!$K$2:$K$1048576, MATCH(W3786, CFB!$W$2:$W$1048576, 0) + COUNTIF(CFB!$W$2:$W$1048576, W3786) - 1))</f>
        <v>17</v>
      </c>
      <c r="O3786">
        <v>44.12</v>
      </c>
      <c r="P3786">
        <v>7.19</v>
      </c>
      <c r="W3786">
        <v>1993</v>
      </c>
      <c r="X3786">
        <f t="shared" si="117"/>
        <v>0</v>
      </c>
    </row>
    <row r="3787" spans="1:24" ht="12.75" hidden="1" customHeight="1" x14ac:dyDescent="0.45">
      <c r="A3787">
        <v>18</v>
      </c>
      <c r="B3787" t="s">
        <v>38</v>
      </c>
      <c r="C3787" t="s">
        <v>180</v>
      </c>
      <c r="D3787" s="2" t="str">
        <f t="shared" si="116"/>
        <v>USC1993</v>
      </c>
      <c r="F3787">
        <v>8</v>
      </c>
      <c r="G3787">
        <v>5</v>
      </c>
      <c r="H3787">
        <v>0</v>
      </c>
      <c r="I3787">
        <v>3.95</v>
      </c>
      <c r="J3787">
        <v>8.8000000000000007</v>
      </c>
      <c r="K3787">
        <v>12.76</v>
      </c>
      <c r="L3787" s="2">
        <f>_xlfn.RANK.EQ(I3787, INDEX(CFB!$I$2:$I$1048576, MATCH(W3787, CFB!$W$2:$W$1048576, 0)):INDEX(CFB!$I$2:$I$1048576, MATCH(W3787, CFB!$W$2:$W$1048576, 0) + COUNTIF(CFB!$W$2:$W$1048576, W3787) - 1), 0)</f>
        <v>32</v>
      </c>
      <c r="M3787" s="2">
        <f>_xlfn.RANK.EQ(J3787, INDEX(CFB!$J$2:$J$1048576, MATCH(W3787, CFB!$W$2:$W$1048576, 0)):INDEX(CFB!$J$2:$J$1048576, MATCH(W3787, CFB!$W$2:$W$1048576, 0) + COUNTIF(CFB!$W$2:$W$1048576, W3787) - 1))</f>
        <v>12</v>
      </c>
      <c r="N3787" s="2">
        <f>RANK(K3787, INDEX(CFB!$K$2:$K$1048576, MATCH(W3787, CFB!$W$2:$W$1048576, 0)):INDEX(CFB!$K$2:$K$1048576, MATCH(W3787, CFB!$W$2:$W$1048576, 0) + COUNTIF(CFB!$W$2:$W$1048576, W3787) - 1))</f>
        <v>18</v>
      </c>
      <c r="O3787">
        <v>41.61</v>
      </c>
      <c r="P3787">
        <v>2.62</v>
      </c>
      <c r="W3787">
        <v>1993</v>
      </c>
      <c r="X3787">
        <f t="shared" si="117"/>
        <v>0</v>
      </c>
    </row>
    <row r="3788" spans="1:24" ht="12.75" hidden="1" customHeight="1" x14ac:dyDescent="0.45">
      <c r="A3788">
        <v>19</v>
      </c>
      <c r="B3788" t="s">
        <v>25</v>
      </c>
      <c r="C3788" t="s">
        <v>12</v>
      </c>
      <c r="D3788" s="2" t="str">
        <f t="shared" si="116"/>
        <v>Louisville1993</v>
      </c>
      <c r="E3788">
        <v>24</v>
      </c>
      <c r="F3788">
        <v>9</v>
      </c>
      <c r="G3788">
        <v>3</v>
      </c>
      <c r="H3788">
        <v>0</v>
      </c>
      <c r="I3788">
        <v>5.69</v>
      </c>
      <c r="J3788">
        <v>5.83</v>
      </c>
      <c r="K3788">
        <v>11.51</v>
      </c>
      <c r="L3788" s="2">
        <f>_xlfn.RANK.EQ(I3788, INDEX(CFB!$I$2:$I$1048576, MATCH(W3788, CFB!$W$2:$W$1048576, 0)):INDEX(CFB!$I$2:$I$1048576, MATCH(W3788, CFB!$W$2:$W$1048576, 0) + COUNTIF(CFB!$W$2:$W$1048576, W3788) - 1), 0)</f>
        <v>27</v>
      </c>
      <c r="M3788" s="2">
        <f>_xlfn.RANK.EQ(J3788, INDEX(CFB!$J$2:$J$1048576, MATCH(W3788, CFB!$W$2:$W$1048576, 0)):INDEX(CFB!$J$2:$J$1048576, MATCH(W3788, CFB!$W$2:$W$1048576, 0) + COUNTIF(CFB!$W$2:$W$1048576, W3788) - 1))</f>
        <v>24</v>
      </c>
      <c r="N3788" s="2">
        <f>RANK(K3788, INDEX(CFB!$K$2:$K$1048576, MATCH(W3788, CFB!$W$2:$W$1048576, 0)):INDEX(CFB!$K$2:$K$1048576, MATCH(W3788, CFB!$W$2:$W$1048576, 0) + COUNTIF(CFB!$W$2:$W$1048576, W3788) - 1))</f>
        <v>19</v>
      </c>
      <c r="O3788">
        <v>41.25</v>
      </c>
      <c r="P3788">
        <v>6.99</v>
      </c>
      <c r="W3788">
        <v>1993</v>
      </c>
      <c r="X3788">
        <f t="shared" si="117"/>
        <v>0</v>
      </c>
    </row>
    <row r="3789" spans="1:24" ht="12.75" hidden="1" customHeight="1" x14ac:dyDescent="0.45">
      <c r="A3789">
        <v>20</v>
      </c>
      <c r="B3789" t="s">
        <v>57</v>
      </c>
      <c r="C3789" t="s">
        <v>179</v>
      </c>
      <c r="D3789" s="2" t="str">
        <f t="shared" si="116"/>
        <v>Boston College1993</v>
      </c>
      <c r="E3789">
        <v>13</v>
      </c>
      <c r="F3789">
        <v>9</v>
      </c>
      <c r="G3789">
        <v>3</v>
      </c>
      <c r="H3789">
        <v>0</v>
      </c>
      <c r="I3789">
        <v>8.77</v>
      </c>
      <c r="J3789">
        <v>2.67</v>
      </c>
      <c r="K3789">
        <v>11.44</v>
      </c>
      <c r="L3789" s="2">
        <f>_xlfn.RANK.EQ(I3789, INDEX(CFB!$I$2:$I$1048576, MATCH(W3789, CFB!$W$2:$W$1048576, 0)):INDEX(CFB!$I$2:$I$1048576, MATCH(W3789, CFB!$W$2:$W$1048576, 0) + COUNTIF(CFB!$W$2:$W$1048576, W3789) - 1), 0)</f>
        <v>12</v>
      </c>
      <c r="M3789" s="2">
        <f>_xlfn.RANK.EQ(J3789, INDEX(CFB!$J$2:$J$1048576, MATCH(W3789, CFB!$W$2:$W$1048576, 0)):INDEX(CFB!$J$2:$J$1048576, MATCH(W3789, CFB!$W$2:$W$1048576, 0) + COUNTIF(CFB!$W$2:$W$1048576, W3789) - 1))</f>
        <v>38</v>
      </c>
      <c r="N3789" s="2">
        <f>RANK(K3789, INDEX(CFB!$K$2:$K$1048576, MATCH(W3789, CFB!$W$2:$W$1048576, 0)):INDEX(CFB!$K$2:$K$1048576, MATCH(W3789, CFB!$W$2:$W$1048576, 0) + COUNTIF(CFB!$W$2:$W$1048576, W3789) - 1))</f>
        <v>20</v>
      </c>
      <c r="O3789">
        <v>43.76</v>
      </c>
      <c r="P3789">
        <v>9.42</v>
      </c>
      <c r="W3789">
        <v>1993</v>
      </c>
      <c r="X3789">
        <f t="shared" si="117"/>
        <v>0</v>
      </c>
    </row>
    <row r="3790" spans="1:24" ht="12.75" hidden="1" customHeight="1" x14ac:dyDescent="0.45">
      <c r="A3790">
        <v>21</v>
      </c>
      <c r="B3790" t="s">
        <v>66</v>
      </c>
      <c r="C3790" t="s">
        <v>180</v>
      </c>
      <c r="D3790" s="2" t="str">
        <f t="shared" si="116"/>
        <v>Washington1993</v>
      </c>
      <c r="F3790">
        <v>7</v>
      </c>
      <c r="G3790">
        <v>4</v>
      </c>
      <c r="H3790">
        <v>0</v>
      </c>
      <c r="I3790">
        <v>3.15</v>
      </c>
      <c r="J3790">
        <v>7.97</v>
      </c>
      <c r="K3790">
        <v>11.12</v>
      </c>
      <c r="L3790" s="2">
        <f>_xlfn.RANK.EQ(I3790, INDEX(CFB!$I$2:$I$1048576, MATCH(W3790, CFB!$W$2:$W$1048576, 0)):INDEX(CFB!$I$2:$I$1048576, MATCH(W3790, CFB!$W$2:$W$1048576, 0) + COUNTIF(CFB!$W$2:$W$1048576, W3790) - 1), 0)</f>
        <v>37</v>
      </c>
      <c r="M3790" s="2">
        <f>_xlfn.RANK.EQ(J3790, INDEX(CFB!$J$2:$J$1048576, MATCH(W3790, CFB!$W$2:$W$1048576, 0)):INDEX(CFB!$J$2:$J$1048576, MATCH(W3790, CFB!$W$2:$W$1048576, 0) + COUNTIF(CFB!$W$2:$W$1048576, W3790) - 1))</f>
        <v>18</v>
      </c>
      <c r="N3790" s="2">
        <f>RANK(K3790, INDEX(CFB!$K$2:$K$1048576, MATCH(W3790, CFB!$W$2:$W$1048576, 0)):INDEX(CFB!$K$2:$K$1048576, MATCH(W3790, CFB!$W$2:$W$1048576, 0) + COUNTIF(CFB!$W$2:$W$1048576, W3790) - 1))</f>
        <v>21</v>
      </c>
      <c r="O3790">
        <v>39.86</v>
      </c>
      <c r="P3790">
        <v>2.84</v>
      </c>
      <c r="W3790">
        <v>1993</v>
      </c>
      <c r="X3790">
        <f t="shared" si="117"/>
        <v>0</v>
      </c>
    </row>
    <row r="3791" spans="1:24" ht="12.75" hidden="1" customHeight="1" x14ac:dyDescent="0.45">
      <c r="A3791">
        <v>22</v>
      </c>
      <c r="B3791" t="s">
        <v>33</v>
      </c>
      <c r="C3791" t="s">
        <v>179</v>
      </c>
      <c r="D3791" s="2" t="str">
        <f t="shared" si="116"/>
        <v>Virginia Tech1993</v>
      </c>
      <c r="E3791">
        <v>22</v>
      </c>
      <c r="F3791">
        <v>9</v>
      </c>
      <c r="G3791">
        <v>3</v>
      </c>
      <c r="H3791">
        <v>0</v>
      </c>
      <c r="I3791">
        <v>10.95</v>
      </c>
      <c r="J3791">
        <v>-0.41</v>
      </c>
      <c r="K3791">
        <v>10.54</v>
      </c>
      <c r="L3791" s="2">
        <f>_xlfn.RANK.EQ(I3791, INDEX(CFB!$I$2:$I$1048576, MATCH(W3791, CFB!$W$2:$W$1048576, 0)):INDEX(CFB!$I$2:$I$1048576, MATCH(W3791, CFB!$W$2:$W$1048576, 0) + COUNTIF(CFB!$W$2:$W$1048576, W3791) - 1), 0)</f>
        <v>5</v>
      </c>
      <c r="M3791" s="2">
        <f>_xlfn.RANK.EQ(J3791, INDEX(CFB!$J$2:$J$1048576, MATCH(W3791, CFB!$W$2:$W$1048576, 0)):INDEX(CFB!$J$2:$J$1048576, MATCH(W3791, CFB!$W$2:$W$1048576, 0) + COUNTIF(CFB!$W$2:$W$1048576, W3791) - 1))</f>
        <v>53</v>
      </c>
      <c r="N3791" s="2">
        <f>RANK(K3791, INDEX(CFB!$K$2:$K$1048576, MATCH(W3791, CFB!$W$2:$W$1048576, 0)):INDEX(CFB!$K$2:$K$1048576, MATCH(W3791, CFB!$W$2:$W$1048576, 0) + COUNTIF(CFB!$W$2:$W$1048576, W3791) - 1))</f>
        <v>22</v>
      </c>
      <c r="O3791">
        <v>46.08</v>
      </c>
      <c r="P3791">
        <v>12.98</v>
      </c>
      <c r="W3791">
        <v>1993</v>
      </c>
      <c r="X3791">
        <f t="shared" si="117"/>
        <v>0</v>
      </c>
    </row>
    <row r="3792" spans="1:24" ht="12.75" hidden="1" customHeight="1" x14ac:dyDescent="0.45">
      <c r="A3792">
        <v>23</v>
      </c>
      <c r="B3792" t="s">
        <v>18</v>
      </c>
      <c r="C3792" t="s">
        <v>157</v>
      </c>
      <c r="D3792" s="2" t="str">
        <f t="shared" si="116"/>
        <v>Alabama1993</v>
      </c>
      <c r="E3792">
        <v>14</v>
      </c>
      <c r="F3792">
        <v>9</v>
      </c>
      <c r="G3792">
        <v>3</v>
      </c>
      <c r="H3792">
        <v>1</v>
      </c>
      <c r="I3792">
        <v>0.75</v>
      </c>
      <c r="J3792">
        <v>9.41</v>
      </c>
      <c r="K3792">
        <v>10.16</v>
      </c>
      <c r="L3792" s="2">
        <f>_xlfn.RANK.EQ(I3792, INDEX(CFB!$I$2:$I$1048576, MATCH(W3792, CFB!$W$2:$W$1048576, 0)):INDEX(CFB!$I$2:$I$1048576, MATCH(W3792, CFB!$W$2:$W$1048576, 0) + COUNTIF(CFB!$W$2:$W$1048576, W3792) - 1), 0)</f>
        <v>51</v>
      </c>
      <c r="M3792" s="2">
        <f>_xlfn.RANK.EQ(J3792, INDEX(CFB!$J$2:$J$1048576, MATCH(W3792, CFB!$W$2:$W$1048576, 0)):INDEX(CFB!$J$2:$J$1048576, MATCH(W3792, CFB!$W$2:$W$1048576, 0) + COUNTIF(CFB!$W$2:$W$1048576, W3792) - 1))</f>
        <v>9</v>
      </c>
      <c r="N3792" s="2">
        <f>RANK(K3792, INDEX(CFB!$K$2:$K$1048576, MATCH(W3792, CFB!$W$2:$W$1048576, 0)):INDEX(CFB!$K$2:$K$1048576, MATCH(W3792, CFB!$W$2:$W$1048576, 0) + COUNTIF(CFB!$W$2:$W$1048576, W3792) - 1))</f>
        <v>23</v>
      </c>
      <c r="O3792">
        <v>39.36</v>
      </c>
      <c r="P3792">
        <v>1.77</v>
      </c>
      <c r="W3792">
        <v>1993</v>
      </c>
      <c r="X3792">
        <f t="shared" si="117"/>
        <v>0</v>
      </c>
    </row>
    <row r="3793" spans="1:24" ht="12.75" hidden="1" customHeight="1" x14ac:dyDescent="0.45">
      <c r="A3793">
        <v>24</v>
      </c>
      <c r="B3793" t="s">
        <v>75</v>
      </c>
      <c r="C3793" t="s">
        <v>23</v>
      </c>
      <c r="D3793" s="2" t="str">
        <f t="shared" si="116"/>
        <v>North Carolina1993</v>
      </c>
      <c r="E3793">
        <v>19</v>
      </c>
      <c r="F3793">
        <v>10</v>
      </c>
      <c r="G3793">
        <v>3</v>
      </c>
      <c r="H3793">
        <v>0</v>
      </c>
      <c r="I3793">
        <v>8.2899999999999991</v>
      </c>
      <c r="J3793">
        <v>1.65</v>
      </c>
      <c r="K3793">
        <v>9.9499999999999993</v>
      </c>
      <c r="L3793" s="2">
        <f>_xlfn.RANK.EQ(I3793, INDEX(CFB!$I$2:$I$1048576, MATCH(W3793, CFB!$W$2:$W$1048576, 0)):INDEX(CFB!$I$2:$I$1048576, MATCH(W3793, CFB!$W$2:$W$1048576, 0) + COUNTIF(CFB!$W$2:$W$1048576, W3793) - 1), 0)</f>
        <v>14</v>
      </c>
      <c r="M3793" s="2">
        <f>_xlfn.RANK.EQ(J3793, INDEX(CFB!$J$2:$J$1048576, MATCH(W3793, CFB!$W$2:$W$1048576, 0)):INDEX(CFB!$J$2:$J$1048576, MATCH(W3793, CFB!$W$2:$W$1048576, 0) + COUNTIF(CFB!$W$2:$W$1048576, W3793) - 1))</f>
        <v>43</v>
      </c>
      <c r="N3793" s="2">
        <f>RANK(K3793, INDEX(CFB!$K$2:$K$1048576, MATCH(W3793, CFB!$W$2:$W$1048576, 0)):INDEX(CFB!$K$2:$K$1048576, MATCH(W3793, CFB!$W$2:$W$1048576, 0) + COUNTIF(CFB!$W$2:$W$1048576, W3793) - 1))</f>
        <v>24</v>
      </c>
      <c r="O3793">
        <v>43.8</v>
      </c>
      <c r="P3793">
        <v>10.91</v>
      </c>
      <c r="W3793">
        <v>1993</v>
      </c>
      <c r="X3793">
        <f t="shared" si="117"/>
        <v>0</v>
      </c>
    </row>
    <row r="3794" spans="1:24" ht="12.75" hidden="1" customHeight="1" x14ac:dyDescent="0.45">
      <c r="A3794">
        <v>25</v>
      </c>
      <c r="B3794" t="s">
        <v>41</v>
      </c>
      <c r="C3794" t="s">
        <v>188</v>
      </c>
      <c r="D3794" s="2" t="str">
        <f t="shared" si="116"/>
        <v>Kansas State1993</v>
      </c>
      <c r="E3794">
        <v>20</v>
      </c>
      <c r="F3794">
        <v>9</v>
      </c>
      <c r="G3794">
        <v>2</v>
      </c>
      <c r="H3794">
        <v>1</v>
      </c>
      <c r="I3794">
        <v>4.8099999999999996</v>
      </c>
      <c r="J3794">
        <v>4.63</v>
      </c>
      <c r="K3794">
        <v>9.44</v>
      </c>
      <c r="L3794" s="2">
        <f>_xlfn.RANK.EQ(I3794, INDEX(CFB!$I$2:$I$1048576, MATCH(W3794, CFB!$W$2:$W$1048576, 0)):INDEX(CFB!$I$2:$I$1048576, MATCH(W3794, CFB!$W$2:$W$1048576, 0) + COUNTIF(CFB!$W$2:$W$1048576, W3794) - 1), 0)</f>
        <v>29</v>
      </c>
      <c r="M3794" s="2">
        <f>_xlfn.RANK.EQ(J3794, INDEX(CFB!$J$2:$J$1048576, MATCH(W3794, CFB!$W$2:$W$1048576, 0)):INDEX(CFB!$J$2:$J$1048576, MATCH(W3794, CFB!$W$2:$W$1048576, 0) + COUNTIF(CFB!$W$2:$W$1048576, W3794) - 1))</f>
        <v>30</v>
      </c>
      <c r="N3794" s="2">
        <f>RANK(K3794, INDEX(CFB!$K$2:$K$1048576, MATCH(W3794, CFB!$W$2:$W$1048576, 0)):INDEX(CFB!$K$2:$K$1048576, MATCH(W3794, CFB!$W$2:$W$1048576, 0) + COUNTIF(CFB!$W$2:$W$1048576, W3794) - 1))</f>
        <v>25</v>
      </c>
      <c r="O3794">
        <v>38.71</v>
      </c>
      <c r="P3794">
        <v>7.4</v>
      </c>
      <c r="W3794">
        <v>1993</v>
      </c>
      <c r="X3794">
        <f t="shared" si="117"/>
        <v>0</v>
      </c>
    </row>
    <row r="3795" spans="1:24" ht="12.75" hidden="1" customHeight="1" x14ac:dyDescent="0.45">
      <c r="A3795">
        <v>26</v>
      </c>
      <c r="B3795" t="s">
        <v>83</v>
      </c>
      <c r="C3795" t="s">
        <v>180</v>
      </c>
      <c r="D3795" s="2" t="str">
        <f t="shared" si="116"/>
        <v>California1993</v>
      </c>
      <c r="E3795">
        <v>25</v>
      </c>
      <c r="F3795">
        <v>9</v>
      </c>
      <c r="G3795">
        <v>4</v>
      </c>
      <c r="H3795">
        <v>0</v>
      </c>
      <c r="I3795">
        <v>6.04</v>
      </c>
      <c r="J3795">
        <v>3.37</v>
      </c>
      <c r="K3795">
        <v>9.41</v>
      </c>
      <c r="L3795" s="2">
        <f>_xlfn.RANK.EQ(I3795, INDEX(CFB!$I$2:$I$1048576, MATCH(W3795, CFB!$W$2:$W$1048576, 0)):INDEX(CFB!$I$2:$I$1048576, MATCH(W3795, CFB!$W$2:$W$1048576, 0) + COUNTIF(CFB!$W$2:$W$1048576, W3795) - 1), 0)</f>
        <v>24</v>
      </c>
      <c r="M3795" s="2">
        <f>_xlfn.RANK.EQ(J3795, INDEX(CFB!$J$2:$J$1048576, MATCH(W3795, CFB!$W$2:$W$1048576, 0)):INDEX(CFB!$J$2:$J$1048576, MATCH(W3795, CFB!$W$2:$W$1048576, 0) + COUNTIF(CFB!$W$2:$W$1048576, W3795) - 1))</f>
        <v>37</v>
      </c>
      <c r="N3795" s="2">
        <f>RANK(K3795, INDEX(CFB!$K$2:$K$1048576, MATCH(W3795, CFB!$W$2:$W$1048576, 0)):INDEX(CFB!$K$2:$K$1048576, MATCH(W3795, CFB!$W$2:$W$1048576, 0) + COUNTIF(CFB!$W$2:$W$1048576, W3795) - 1))</f>
        <v>26</v>
      </c>
      <c r="O3795">
        <v>43.29</v>
      </c>
      <c r="P3795">
        <v>9.4499999999999993</v>
      </c>
      <c r="W3795">
        <v>1993</v>
      </c>
      <c r="X3795">
        <f t="shared" si="117"/>
        <v>0</v>
      </c>
    </row>
    <row r="3796" spans="1:24" ht="12.75" hidden="1" customHeight="1" x14ac:dyDescent="0.45">
      <c r="A3796">
        <v>27</v>
      </c>
      <c r="B3796" t="s">
        <v>21</v>
      </c>
      <c r="C3796" t="s">
        <v>10</v>
      </c>
      <c r="D3796" s="2" t="str">
        <f t="shared" si="116"/>
        <v>Indiana1993</v>
      </c>
      <c r="F3796">
        <v>8</v>
      </c>
      <c r="G3796">
        <v>4</v>
      </c>
      <c r="H3796">
        <v>0</v>
      </c>
      <c r="I3796">
        <v>-0.56999999999999995</v>
      </c>
      <c r="J3796">
        <v>9.1</v>
      </c>
      <c r="K3796">
        <v>8.5299999999999994</v>
      </c>
      <c r="L3796" s="2">
        <f>_xlfn.RANK.EQ(I3796, INDEX(CFB!$I$2:$I$1048576, MATCH(W3796, CFB!$W$2:$W$1048576, 0)):INDEX(CFB!$I$2:$I$1048576, MATCH(W3796, CFB!$W$2:$W$1048576, 0) + COUNTIF(CFB!$W$2:$W$1048576, W3796) - 1), 0)</f>
        <v>59</v>
      </c>
      <c r="M3796" s="2">
        <f>_xlfn.RANK.EQ(J3796, INDEX(CFB!$J$2:$J$1048576, MATCH(W3796, CFB!$W$2:$W$1048576, 0)):INDEX(CFB!$J$2:$J$1048576, MATCH(W3796, CFB!$W$2:$W$1048576, 0) + COUNTIF(CFB!$W$2:$W$1048576, W3796) - 1))</f>
        <v>10</v>
      </c>
      <c r="N3796" s="2">
        <f>RANK(K3796, INDEX(CFB!$K$2:$K$1048576, MATCH(W3796, CFB!$W$2:$W$1048576, 0)):INDEX(CFB!$K$2:$K$1048576, MATCH(W3796, CFB!$W$2:$W$1048576, 0) + COUNTIF(CFB!$W$2:$W$1048576, W3796) - 1))</f>
        <v>27</v>
      </c>
      <c r="O3796">
        <v>33.1</v>
      </c>
      <c r="P3796">
        <v>3.92</v>
      </c>
      <c r="W3796">
        <v>1993</v>
      </c>
      <c r="X3796">
        <f t="shared" si="117"/>
        <v>0</v>
      </c>
    </row>
    <row r="3797" spans="1:24" ht="12.75" hidden="1" customHeight="1" x14ac:dyDescent="0.45">
      <c r="A3797">
        <v>28</v>
      </c>
      <c r="B3797" t="s">
        <v>28</v>
      </c>
      <c r="C3797" t="s">
        <v>180</v>
      </c>
      <c r="D3797" s="2" t="str">
        <f t="shared" si="116"/>
        <v>Arizona State1993</v>
      </c>
      <c r="F3797">
        <v>6</v>
      </c>
      <c r="G3797">
        <v>5</v>
      </c>
      <c r="H3797">
        <v>0</v>
      </c>
      <c r="I3797">
        <v>3.03</v>
      </c>
      <c r="J3797">
        <v>4.3</v>
      </c>
      <c r="K3797">
        <v>7.33</v>
      </c>
      <c r="L3797" s="2">
        <f>_xlfn.RANK.EQ(I3797, INDEX(CFB!$I$2:$I$1048576, MATCH(W3797, CFB!$W$2:$W$1048576, 0)):INDEX(CFB!$I$2:$I$1048576, MATCH(W3797, CFB!$W$2:$W$1048576, 0) + COUNTIF(CFB!$W$2:$W$1048576, W3797) - 1), 0)</f>
        <v>38</v>
      </c>
      <c r="M3797" s="2">
        <f>_xlfn.RANK.EQ(J3797, INDEX(CFB!$J$2:$J$1048576, MATCH(W3797, CFB!$W$2:$W$1048576, 0)):INDEX(CFB!$J$2:$J$1048576, MATCH(W3797, CFB!$W$2:$W$1048576, 0) + COUNTIF(CFB!$W$2:$W$1048576, W3797) - 1))</f>
        <v>31</v>
      </c>
      <c r="N3797" s="2">
        <f>RANK(K3797, INDEX(CFB!$K$2:$K$1048576, MATCH(W3797, CFB!$W$2:$W$1048576, 0)):INDEX(CFB!$K$2:$K$1048576, MATCH(W3797, CFB!$W$2:$W$1048576, 0) + COUNTIF(CFB!$W$2:$W$1048576, W3797) - 1))</f>
        <v>28</v>
      </c>
      <c r="O3797">
        <v>40.93</v>
      </c>
      <c r="P3797">
        <v>7.16</v>
      </c>
      <c r="W3797">
        <v>1993</v>
      </c>
      <c r="X3797">
        <f t="shared" si="117"/>
        <v>0</v>
      </c>
    </row>
    <row r="3798" spans="1:24" ht="12.75" hidden="1" customHeight="1" x14ac:dyDescent="0.45">
      <c r="A3798">
        <v>29</v>
      </c>
      <c r="B3798" t="s">
        <v>111</v>
      </c>
      <c r="C3798" t="s">
        <v>178</v>
      </c>
      <c r="D3798" s="2" t="str">
        <f t="shared" si="116"/>
        <v>Fresno State1993</v>
      </c>
      <c r="F3798">
        <v>8</v>
      </c>
      <c r="G3798">
        <v>4</v>
      </c>
      <c r="H3798">
        <v>0</v>
      </c>
      <c r="I3798">
        <v>13.1</v>
      </c>
      <c r="J3798">
        <v>-5.86</v>
      </c>
      <c r="K3798">
        <v>7.24</v>
      </c>
      <c r="L3798" s="2">
        <f>_xlfn.RANK.EQ(I3798, INDEX(CFB!$I$2:$I$1048576, MATCH(W3798, CFB!$W$2:$W$1048576, 0)):INDEX(CFB!$I$2:$I$1048576, MATCH(W3798, CFB!$W$2:$W$1048576, 0) + COUNTIF(CFB!$W$2:$W$1048576, W3798) - 1), 0)</f>
        <v>1</v>
      </c>
      <c r="M3798" s="2">
        <f>_xlfn.RANK.EQ(J3798, INDEX(CFB!$J$2:$J$1048576, MATCH(W3798, CFB!$W$2:$W$1048576, 0)):INDEX(CFB!$J$2:$J$1048576, MATCH(W3798, CFB!$W$2:$W$1048576, 0) + COUNTIF(CFB!$W$2:$W$1048576, W3798) - 1))</f>
        <v>86</v>
      </c>
      <c r="N3798" s="2">
        <f>RANK(K3798, INDEX(CFB!$K$2:$K$1048576, MATCH(W3798, CFB!$W$2:$W$1048576, 0)):INDEX(CFB!$K$2:$K$1048576, MATCH(W3798, CFB!$W$2:$W$1048576, 0) + COUNTIF(CFB!$W$2:$W$1048576, W3798) - 1))</f>
        <v>29</v>
      </c>
      <c r="O3798">
        <v>46.83</v>
      </c>
      <c r="P3798">
        <v>17.66</v>
      </c>
      <c r="W3798">
        <v>1993</v>
      </c>
      <c r="X3798">
        <f t="shared" si="117"/>
        <v>0</v>
      </c>
    </row>
    <row r="3799" spans="1:24" ht="12.75" hidden="1" customHeight="1" x14ac:dyDescent="0.45">
      <c r="A3799">
        <v>30</v>
      </c>
      <c r="B3799" t="s">
        <v>95</v>
      </c>
      <c r="C3799" t="s">
        <v>10</v>
      </c>
      <c r="D3799" s="2" t="str">
        <f t="shared" si="116"/>
        <v>Michigan State1993</v>
      </c>
      <c r="F3799">
        <v>6</v>
      </c>
      <c r="G3799">
        <v>6</v>
      </c>
      <c r="H3799">
        <v>0</v>
      </c>
      <c r="I3799">
        <v>5.72</v>
      </c>
      <c r="J3799">
        <v>1.49</v>
      </c>
      <c r="K3799">
        <v>7.21</v>
      </c>
      <c r="L3799" s="2">
        <f>_xlfn.RANK.EQ(I3799, INDEX(CFB!$I$2:$I$1048576, MATCH(W3799, CFB!$W$2:$W$1048576, 0)):INDEX(CFB!$I$2:$I$1048576, MATCH(W3799, CFB!$W$2:$W$1048576, 0) + COUNTIF(CFB!$W$2:$W$1048576, W3799) - 1), 0)</f>
        <v>25</v>
      </c>
      <c r="M3799" s="2">
        <f>_xlfn.RANK.EQ(J3799, INDEX(CFB!$J$2:$J$1048576, MATCH(W3799, CFB!$W$2:$W$1048576, 0)):INDEX(CFB!$J$2:$J$1048576, MATCH(W3799, CFB!$W$2:$W$1048576, 0) + COUNTIF(CFB!$W$2:$W$1048576, W3799) - 1))</f>
        <v>44</v>
      </c>
      <c r="N3799" s="2">
        <f>RANK(K3799, INDEX(CFB!$K$2:$K$1048576, MATCH(W3799, CFB!$W$2:$W$1048576, 0)):INDEX(CFB!$K$2:$K$1048576, MATCH(W3799, CFB!$W$2:$W$1048576, 0) + COUNTIF(CFB!$W$2:$W$1048576, W3799) - 1))</f>
        <v>30</v>
      </c>
      <c r="O3799">
        <v>39.49</v>
      </c>
      <c r="P3799">
        <v>10.050000000000001</v>
      </c>
      <c r="W3799">
        <v>1993</v>
      </c>
      <c r="X3799">
        <f t="shared" si="117"/>
        <v>0</v>
      </c>
    </row>
    <row r="3800" spans="1:24" ht="12.75" hidden="1" customHeight="1" x14ac:dyDescent="0.45">
      <c r="A3800">
        <v>31</v>
      </c>
      <c r="B3800" t="s">
        <v>17</v>
      </c>
      <c r="C3800" t="s">
        <v>155</v>
      </c>
      <c r="D3800" s="2" t="str">
        <f t="shared" si="116"/>
        <v>Georgia1993</v>
      </c>
      <c r="F3800">
        <v>5</v>
      </c>
      <c r="G3800">
        <v>6</v>
      </c>
      <c r="H3800">
        <v>0</v>
      </c>
      <c r="I3800">
        <v>8.15</v>
      </c>
      <c r="J3800">
        <v>-2.14</v>
      </c>
      <c r="K3800">
        <v>6.01</v>
      </c>
      <c r="L3800" s="2">
        <f>_xlfn.RANK.EQ(I3800, INDEX(CFB!$I$2:$I$1048576, MATCH(W3800, CFB!$W$2:$W$1048576, 0)):INDEX(CFB!$I$2:$I$1048576, MATCH(W3800, CFB!$W$2:$W$1048576, 0) + COUNTIF(CFB!$W$2:$W$1048576, W3800) - 1), 0)</f>
        <v>15</v>
      </c>
      <c r="M3800" s="2">
        <f>_xlfn.RANK.EQ(J3800, INDEX(CFB!$J$2:$J$1048576, MATCH(W3800, CFB!$W$2:$W$1048576, 0)):INDEX(CFB!$J$2:$J$1048576, MATCH(W3800, CFB!$W$2:$W$1048576, 0) + COUNTIF(CFB!$W$2:$W$1048576, W3800) - 1))</f>
        <v>64</v>
      </c>
      <c r="N3800" s="2">
        <f>RANK(K3800, INDEX(CFB!$K$2:$K$1048576, MATCH(W3800, CFB!$W$2:$W$1048576, 0)):INDEX(CFB!$K$2:$K$1048576, MATCH(W3800, CFB!$W$2:$W$1048576, 0) + COUNTIF(CFB!$W$2:$W$1048576, W3800) - 1))</f>
        <v>31</v>
      </c>
      <c r="O3800">
        <v>44.98</v>
      </c>
      <c r="P3800">
        <v>12.64</v>
      </c>
      <c r="W3800">
        <v>1993</v>
      </c>
      <c r="X3800">
        <f t="shared" si="117"/>
        <v>0</v>
      </c>
    </row>
    <row r="3801" spans="1:24" ht="12.75" hidden="1" customHeight="1" x14ac:dyDescent="0.45">
      <c r="A3801">
        <v>32</v>
      </c>
      <c r="B3801" t="s">
        <v>93</v>
      </c>
      <c r="C3801" t="s">
        <v>23</v>
      </c>
      <c r="D3801" s="2" t="str">
        <f t="shared" si="116"/>
        <v>Virginia1993</v>
      </c>
      <c r="F3801">
        <v>7</v>
      </c>
      <c r="G3801">
        <v>5</v>
      </c>
      <c r="H3801">
        <v>0</v>
      </c>
      <c r="I3801">
        <v>0.46</v>
      </c>
      <c r="J3801">
        <v>5.41</v>
      </c>
      <c r="K3801">
        <v>5.88</v>
      </c>
      <c r="L3801" s="2">
        <f>_xlfn.RANK.EQ(I3801, INDEX(CFB!$I$2:$I$1048576, MATCH(W3801, CFB!$W$2:$W$1048576, 0)):INDEX(CFB!$I$2:$I$1048576, MATCH(W3801, CFB!$W$2:$W$1048576, 0) + COUNTIF(CFB!$W$2:$W$1048576, W3801) - 1), 0)</f>
        <v>55</v>
      </c>
      <c r="M3801" s="2">
        <f>_xlfn.RANK.EQ(J3801, INDEX(CFB!$J$2:$J$1048576, MATCH(W3801, CFB!$W$2:$W$1048576, 0)):INDEX(CFB!$J$2:$J$1048576, MATCH(W3801, CFB!$W$2:$W$1048576, 0) + COUNTIF(CFB!$W$2:$W$1048576, W3801) - 1))</f>
        <v>27</v>
      </c>
      <c r="N3801" s="2">
        <f>RANK(K3801, INDEX(CFB!$K$2:$K$1048576, MATCH(W3801, CFB!$W$2:$W$1048576, 0)):INDEX(CFB!$K$2:$K$1048576, MATCH(W3801, CFB!$W$2:$W$1048576, 0) + COUNTIF(CFB!$W$2:$W$1048576, W3801) - 1))</f>
        <v>32</v>
      </c>
      <c r="O3801">
        <v>36.1</v>
      </c>
      <c r="P3801">
        <v>7.04</v>
      </c>
      <c r="W3801">
        <v>1993</v>
      </c>
      <c r="X3801">
        <f t="shared" si="117"/>
        <v>0</v>
      </c>
    </row>
    <row r="3802" spans="1:24" ht="12.75" hidden="1" customHeight="1" x14ac:dyDescent="0.45">
      <c r="A3802">
        <v>33</v>
      </c>
      <c r="B3802" t="s">
        <v>43</v>
      </c>
      <c r="C3802" t="s">
        <v>10</v>
      </c>
      <c r="D3802" s="2" t="str">
        <f t="shared" si="116"/>
        <v>Illinois1993</v>
      </c>
      <c r="F3802">
        <v>5</v>
      </c>
      <c r="G3802">
        <v>6</v>
      </c>
      <c r="H3802">
        <v>0</v>
      </c>
      <c r="I3802">
        <v>-1.81</v>
      </c>
      <c r="J3802">
        <v>7.25</v>
      </c>
      <c r="K3802">
        <v>5.44</v>
      </c>
      <c r="L3802" s="2">
        <f>_xlfn.RANK.EQ(I3802, INDEX(CFB!$I$2:$I$1048576, MATCH(W3802, CFB!$W$2:$W$1048576, 0)):INDEX(CFB!$I$2:$I$1048576, MATCH(W3802, CFB!$W$2:$W$1048576, 0) + COUNTIF(CFB!$W$2:$W$1048576, W3802) - 1), 0)</f>
        <v>66</v>
      </c>
      <c r="M3802" s="2">
        <f>_xlfn.RANK.EQ(J3802, INDEX(CFB!$J$2:$J$1048576, MATCH(W3802, CFB!$W$2:$W$1048576, 0)):INDEX(CFB!$J$2:$J$1048576, MATCH(W3802, CFB!$W$2:$W$1048576, 0) + COUNTIF(CFB!$W$2:$W$1048576, W3802) - 1))</f>
        <v>22</v>
      </c>
      <c r="N3802" s="2">
        <f>RANK(K3802, INDEX(CFB!$K$2:$K$1048576, MATCH(W3802, CFB!$W$2:$W$1048576, 0)):INDEX(CFB!$K$2:$K$1048576, MATCH(W3802, CFB!$W$2:$W$1048576, 0) + COUNTIF(CFB!$W$2:$W$1048576, W3802) - 1))</f>
        <v>33</v>
      </c>
      <c r="O3802">
        <v>33.700000000000003</v>
      </c>
      <c r="P3802">
        <v>4.6399999999999997</v>
      </c>
      <c r="W3802">
        <v>1993</v>
      </c>
      <c r="X3802">
        <f t="shared" si="117"/>
        <v>0</v>
      </c>
    </row>
    <row r="3803" spans="1:24" ht="12.75" hidden="1" customHeight="1" x14ac:dyDescent="0.45">
      <c r="A3803">
        <v>34</v>
      </c>
      <c r="B3803" t="s">
        <v>14</v>
      </c>
      <c r="C3803" t="s">
        <v>189</v>
      </c>
      <c r="D3803" s="2" t="str">
        <f t="shared" si="116"/>
        <v>Texas1993</v>
      </c>
      <c r="F3803">
        <v>5</v>
      </c>
      <c r="G3803">
        <v>5</v>
      </c>
      <c r="H3803">
        <v>1</v>
      </c>
      <c r="I3803">
        <v>3.58</v>
      </c>
      <c r="J3803">
        <v>1.42</v>
      </c>
      <c r="K3803">
        <v>5</v>
      </c>
      <c r="L3803" s="2">
        <f>_xlfn.RANK.EQ(I3803, INDEX(CFB!$I$2:$I$1048576, MATCH(W3803, CFB!$W$2:$W$1048576, 0)):INDEX(CFB!$I$2:$I$1048576, MATCH(W3803, CFB!$W$2:$W$1048576, 0) + COUNTIF(CFB!$W$2:$W$1048576, W3803) - 1), 0)</f>
        <v>35</v>
      </c>
      <c r="M3803" s="2">
        <f>_xlfn.RANK.EQ(J3803, INDEX(CFB!$J$2:$J$1048576, MATCH(W3803, CFB!$W$2:$W$1048576, 0)):INDEX(CFB!$J$2:$J$1048576, MATCH(W3803, CFB!$W$2:$W$1048576, 0) + COUNTIF(CFB!$W$2:$W$1048576, W3803) - 1))</f>
        <v>45</v>
      </c>
      <c r="N3803" s="2">
        <f>RANK(K3803, INDEX(CFB!$K$2:$K$1048576, MATCH(W3803, CFB!$W$2:$W$1048576, 0)):INDEX(CFB!$K$2:$K$1048576, MATCH(W3803, CFB!$W$2:$W$1048576, 0) + COUNTIF(CFB!$W$2:$W$1048576, W3803) - 1))</f>
        <v>34</v>
      </c>
      <c r="O3803">
        <v>38.03</v>
      </c>
      <c r="P3803">
        <v>10.92</v>
      </c>
      <c r="W3803">
        <v>1993</v>
      </c>
      <c r="X3803">
        <f t="shared" si="117"/>
        <v>0</v>
      </c>
    </row>
    <row r="3804" spans="1:24" ht="12.75" hidden="1" customHeight="1" x14ac:dyDescent="0.45">
      <c r="A3804">
        <v>35</v>
      </c>
      <c r="B3804" t="s">
        <v>85</v>
      </c>
      <c r="C3804" t="s">
        <v>180</v>
      </c>
      <c r="D3804" s="2" t="str">
        <f t="shared" si="116"/>
        <v>Washington State1993</v>
      </c>
      <c r="F3804">
        <v>5</v>
      </c>
      <c r="G3804">
        <v>6</v>
      </c>
      <c r="H3804">
        <v>0</v>
      </c>
      <c r="I3804">
        <v>2.27</v>
      </c>
      <c r="J3804">
        <v>2.56</v>
      </c>
      <c r="K3804">
        <v>4.84</v>
      </c>
      <c r="L3804" s="2">
        <f>_xlfn.RANK.EQ(I3804, INDEX(CFB!$I$2:$I$1048576, MATCH(W3804, CFB!$W$2:$W$1048576, 0)):INDEX(CFB!$I$2:$I$1048576, MATCH(W3804, CFB!$W$2:$W$1048576, 0) + COUNTIF(CFB!$W$2:$W$1048576, W3804) - 1), 0)</f>
        <v>44</v>
      </c>
      <c r="M3804" s="2">
        <f>_xlfn.RANK.EQ(J3804, INDEX(CFB!$J$2:$J$1048576, MATCH(W3804, CFB!$W$2:$W$1048576, 0)):INDEX(CFB!$J$2:$J$1048576, MATCH(W3804, CFB!$W$2:$W$1048576, 0) + COUNTIF(CFB!$W$2:$W$1048576, W3804) - 1))</f>
        <v>40</v>
      </c>
      <c r="N3804" s="2">
        <f>RANK(K3804, INDEX(CFB!$K$2:$K$1048576, MATCH(W3804, CFB!$W$2:$W$1048576, 0)):INDEX(CFB!$K$2:$K$1048576, MATCH(W3804, CFB!$W$2:$W$1048576, 0) + COUNTIF(CFB!$W$2:$W$1048576, W3804) - 1))</f>
        <v>35</v>
      </c>
      <c r="O3804">
        <v>41.23</v>
      </c>
      <c r="P3804">
        <v>9.08</v>
      </c>
      <c r="W3804">
        <v>1993</v>
      </c>
      <c r="X3804">
        <f t="shared" si="117"/>
        <v>0</v>
      </c>
    </row>
    <row r="3805" spans="1:24" ht="12.75" hidden="1" customHeight="1" x14ac:dyDescent="0.45">
      <c r="A3805">
        <v>36</v>
      </c>
      <c r="B3805" t="s">
        <v>71</v>
      </c>
      <c r="C3805" t="s">
        <v>189</v>
      </c>
      <c r="D3805" s="2" t="str">
        <f t="shared" si="116"/>
        <v>Texas Tech1993</v>
      </c>
      <c r="F3805">
        <v>6</v>
      </c>
      <c r="G3805">
        <v>6</v>
      </c>
      <c r="H3805">
        <v>0</v>
      </c>
      <c r="I3805">
        <v>7.99</v>
      </c>
      <c r="J3805">
        <v>-3.73</v>
      </c>
      <c r="K3805">
        <v>4.26</v>
      </c>
      <c r="L3805" s="2">
        <f>_xlfn.RANK.EQ(I3805, INDEX(CFB!$I$2:$I$1048576, MATCH(W3805, CFB!$W$2:$W$1048576, 0)):INDEX(CFB!$I$2:$I$1048576, MATCH(W3805, CFB!$W$2:$W$1048576, 0) + COUNTIF(CFB!$W$2:$W$1048576, W3805) - 1), 0)</f>
        <v>16</v>
      </c>
      <c r="M3805" s="2">
        <f>_xlfn.RANK.EQ(J3805, INDEX(CFB!$J$2:$J$1048576, MATCH(W3805, CFB!$W$2:$W$1048576, 0)):INDEX(CFB!$J$2:$J$1048576, MATCH(W3805, CFB!$W$2:$W$1048576, 0) + COUNTIF(CFB!$W$2:$W$1048576, W3805) - 1))</f>
        <v>67</v>
      </c>
      <c r="N3805" s="2">
        <f>RANK(K3805, INDEX(CFB!$K$2:$K$1048576, MATCH(W3805, CFB!$W$2:$W$1048576, 0)):INDEX(CFB!$K$2:$K$1048576, MATCH(W3805, CFB!$W$2:$W$1048576, 0) + COUNTIF(CFB!$W$2:$W$1048576, W3805) - 1))</f>
        <v>36</v>
      </c>
      <c r="O3805">
        <v>47.51</v>
      </c>
      <c r="P3805">
        <v>15.48</v>
      </c>
      <c r="W3805">
        <v>1993</v>
      </c>
      <c r="X3805">
        <f t="shared" si="117"/>
        <v>0</v>
      </c>
    </row>
    <row r="3806" spans="1:24" ht="12.75" hidden="1" customHeight="1" x14ac:dyDescent="0.45">
      <c r="A3806">
        <v>37</v>
      </c>
      <c r="B3806" t="s">
        <v>19</v>
      </c>
      <c r="C3806" t="s">
        <v>157</v>
      </c>
      <c r="D3806" s="2" t="str">
        <f t="shared" si="116"/>
        <v>Ole Miss1993</v>
      </c>
      <c r="F3806">
        <v>5</v>
      </c>
      <c r="G3806">
        <v>6</v>
      </c>
      <c r="H3806">
        <v>0</v>
      </c>
      <c r="I3806">
        <v>-4.3099999999999996</v>
      </c>
      <c r="J3806">
        <v>8.2899999999999991</v>
      </c>
      <c r="K3806">
        <v>3.98</v>
      </c>
      <c r="L3806" s="2">
        <f>_xlfn.RANK.EQ(I3806, INDEX(CFB!$I$2:$I$1048576, MATCH(W3806, CFB!$W$2:$W$1048576, 0)):INDEX(CFB!$I$2:$I$1048576, MATCH(W3806, CFB!$W$2:$W$1048576, 0) + COUNTIF(CFB!$W$2:$W$1048576, W3806) - 1), 0)</f>
        <v>79</v>
      </c>
      <c r="M3806" s="2">
        <f>_xlfn.RANK.EQ(J3806, INDEX(CFB!$J$2:$J$1048576, MATCH(W3806, CFB!$W$2:$W$1048576, 0)):INDEX(CFB!$J$2:$J$1048576, MATCH(W3806, CFB!$W$2:$W$1048576, 0) + COUNTIF(CFB!$W$2:$W$1048576, W3806) - 1))</f>
        <v>17</v>
      </c>
      <c r="N3806" s="2">
        <f>RANK(K3806, INDEX(CFB!$K$2:$K$1048576, MATCH(W3806, CFB!$W$2:$W$1048576, 0)):INDEX(CFB!$K$2:$K$1048576, MATCH(W3806, CFB!$W$2:$W$1048576, 0) + COUNTIF(CFB!$W$2:$W$1048576, W3806) - 1))</f>
        <v>37</v>
      </c>
      <c r="O3806">
        <v>34.049999999999997</v>
      </c>
      <c r="P3806">
        <v>3.04</v>
      </c>
      <c r="W3806">
        <v>1993</v>
      </c>
      <c r="X3806">
        <f t="shared" si="117"/>
        <v>0</v>
      </c>
    </row>
    <row r="3807" spans="1:24" ht="12.75" hidden="1" customHeight="1" x14ac:dyDescent="0.45">
      <c r="A3807">
        <v>38</v>
      </c>
      <c r="B3807" t="s">
        <v>13</v>
      </c>
      <c r="C3807" t="s">
        <v>180</v>
      </c>
      <c r="D3807" s="2" t="str">
        <f t="shared" si="116"/>
        <v>Oregon1993</v>
      </c>
      <c r="F3807">
        <v>5</v>
      </c>
      <c r="G3807">
        <v>6</v>
      </c>
      <c r="H3807">
        <v>0</v>
      </c>
      <c r="I3807">
        <v>5.72</v>
      </c>
      <c r="J3807">
        <v>-2.13</v>
      </c>
      <c r="K3807">
        <v>3.58</v>
      </c>
      <c r="L3807" s="2">
        <f>_xlfn.RANK.EQ(I3807, INDEX(CFB!$I$2:$I$1048576, MATCH(W3807, CFB!$W$2:$W$1048576, 0)):INDEX(CFB!$I$2:$I$1048576, MATCH(W3807, CFB!$W$2:$W$1048576, 0) + COUNTIF(CFB!$W$2:$W$1048576, W3807) - 1), 0)</f>
        <v>25</v>
      </c>
      <c r="M3807" s="2">
        <f>_xlfn.RANK.EQ(J3807, INDEX(CFB!$J$2:$J$1048576, MATCH(W3807, CFB!$W$2:$W$1048576, 0)):INDEX(CFB!$J$2:$J$1048576, MATCH(W3807, CFB!$W$2:$W$1048576, 0) + COUNTIF(CFB!$W$2:$W$1048576, W3807) - 1))</f>
        <v>63</v>
      </c>
      <c r="N3807" s="2">
        <f>RANK(K3807, INDEX(CFB!$K$2:$K$1048576, MATCH(W3807, CFB!$W$2:$W$1048576, 0)):INDEX(CFB!$K$2:$K$1048576, MATCH(W3807, CFB!$W$2:$W$1048576, 0) + COUNTIF(CFB!$W$2:$W$1048576, W3807) - 1))</f>
        <v>38</v>
      </c>
      <c r="O3807">
        <v>40.479999999999997</v>
      </c>
      <c r="P3807">
        <v>11.98</v>
      </c>
      <c r="W3807">
        <v>1993</v>
      </c>
      <c r="X3807">
        <f t="shared" si="117"/>
        <v>0</v>
      </c>
    </row>
    <row r="3808" spans="1:24" ht="12.75" hidden="1" customHeight="1" x14ac:dyDescent="0.45">
      <c r="A3808">
        <v>39</v>
      </c>
      <c r="B3808" t="s">
        <v>55</v>
      </c>
      <c r="C3808" t="s">
        <v>188</v>
      </c>
      <c r="D3808" s="2" t="str">
        <f t="shared" si="116"/>
        <v>Kansas1993</v>
      </c>
      <c r="F3808">
        <v>5</v>
      </c>
      <c r="G3808">
        <v>7</v>
      </c>
      <c r="H3808">
        <v>0</v>
      </c>
      <c r="I3808">
        <v>-1.72</v>
      </c>
      <c r="J3808">
        <v>4.97</v>
      </c>
      <c r="K3808">
        <v>3.25</v>
      </c>
      <c r="L3808" s="2">
        <f>_xlfn.RANK.EQ(I3808, INDEX(CFB!$I$2:$I$1048576, MATCH(W3808, CFB!$W$2:$W$1048576, 0)):INDEX(CFB!$I$2:$I$1048576, MATCH(W3808, CFB!$W$2:$W$1048576, 0) + COUNTIF(CFB!$W$2:$W$1048576, W3808) - 1), 0)</f>
        <v>65</v>
      </c>
      <c r="M3808" s="2">
        <f>_xlfn.RANK.EQ(J3808, INDEX(CFB!$J$2:$J$1048576, MATCH(W3808, CFB!$W$2:$W$1048576, 0)):INDEX(CFB!$J$2:$J$1048576, MATCH(W3808, CFB!$W$2:$W$1048576, 0) + COUNTIF(CFB!$W$2:$W$1048576, W3808) - 1))</f>
        <v>28</v>
      </c>
      <c r="N3808" s="2">
        <f>RANK(K3808, INDEX(CFB!$K$2:$K$1048576, MATCH(W3808, CFB!$W$2:$W$1048576, 0)):INDEX(CFB!$K$2:$K$1048576, MATCH(W3808, CFB!$W$2:$W$1048576, 0) + COUNTIF(CFB!$W$2:$W$1048576, W3808) - 1))</f>
        <v>39</v>
      </c>
      <c r="O3808">
        <v>34.81</v>
      </c>
      <c r="P3808">
        <v>6.69</v>
      </c>
      <c r="W3808">
        <v>1993</v>
      </c>
      <c r="X3808">
        <f t="shared" si="117"/>
        <v>0</v>
      </c>
    </row>
    <row r="3809" spans="1:24" ht="12.75" hidden="1" customHeight="1" x14ac:dyDescent="0.45">
      <c r="A3809">
        <v>40</v>
      </c>
      <c r="B3809" t="s">
        <v>26</v>
      </c>
      <c r="C3809" t="s">
        <v>23</v>
      </c>
      <c r="D3809" s="2" t="str">
        <f t="shared" si="116"/>
        <v>Clemson1993</v>
      </c>
      <c r="E3809">
        <v>23</v>
      </c>
      <c r="F3809">
        <v>9</v>
      </c>
      <c r="G3809">
        <v>3</v>
      </c>
      <c r="H3809">
        <v>0</v>
      </c>
      <c r="I3809">
        <v>-6.05</v>
      </c>
      <c r="J3809">
        <v>9.1</v>
      </c>
      <c r="K3809">
        <v>3.05</v>
      </c>
      <c r="L3809" s="2">
        <f>_xlfn.RANK.EQ(I3809, INDEX(CFB!$I$2:$I$1048576, MATCH(W3809, CFB!$W$2:$W$1048576, 0)):INDEX(CFB!$I$2:$I$1048576, MATCH(W3809, CFB!$W$2:$W$1048576, 0) + COUNTIF(CFB!$W$2:$W$1048576, W3809) - 1), 0)</f>
        <v>87</v>
      </c>
      <c r="M3809" s="2">
        <f>_xlfn.RANK.EQ(J3809, INDEX(CFB!$J$2:$J$1048576, MATCH(W3809, CFB!$W$2:$W$1048576, 0)):INDEX(CFB!$J$2:$J$1048576, MATCH(W3809, CFB!$W$2:$W$1048576, 0) + COUNTIF(CFB!$W$2:$W$1048576, W3809) - 1))</f>
        <v>10</v>
      </c>
      <c r="N3809" s="2">
        <f>RANK(K3809, INDEX(CFB!$K$2:$K$1048576, MATCH(W3809, CFB!$W$2:$W$1048576, 0)):INDEX(CFB!$K$2:$K$1048576, MATCH(W3809, CFB!$W$2:$W$1048576, 0) + COUNTIF(CFB!$W$2:$W$1048576, W3809) - 1))</f>
        <v>40</v>
      </c>
      <c r="O3809">
        <v>26.26</v>
      </c>
      <c r="P3809">
        <v>5.82</v>
      </c>
      <c r="W3809">
        <v>1993</v>
      </c>
      <c r="X3809">
        <f t="shared" si="117"/>
        <v>0</v>
      </c>
    </row>
    <row r="3810" spans="1:24" ht="12.75" hidden="1" customHeight="1" x14ac:dyDescent="0.45">
      <c r="A3810">
        <v>41</v>
      </c>
      <c r="B3810" t="s">
        <v>74</v>
      </c>
      <c r="C3810" t="s">
        <v>155</v>
      </c>
      <c r="D3810" s="2" t="str">
        <f t="shared" si="116"/>
        <v>Kentucky1993</v>
      </c>
      <c r="F3810">
        <v>6</v>
      </c>
      <c r="G3810">
        <v>6</v>
      </c>
      <c r="H3810">
        <v>0</v>
      </c>
      <c r="I3810">
        <v>-2.94</v>
      </c>
      <c r="J3810">
        <v>5.7</v>
      </c>
      <c r="K3810">
        <v>2.76</v>
      </c>
      <c r="L3810" s="2">
        <f>_xlfn.RANK.EQ(I3810, INDEX(CFB!$I$2:$I$1048576, MATCH(W3810, CFB!$W$2:$W$1048576, 0)):INDEX(CFB!$I$2:$I$1048576, MATCH(W3810, CFB!$W$2:$W$1048576, 0) + COUNTIF(CFB!$W$2:$W$1048576, W3810) - 1), 0)</f>
        <v>70</v>
      </c>
      <c r="M3810" s="2">
        <f>_xlfn.RANK.EQ(J3810, INDEX(CFB!$J$2:$J$1048576, MATCH(W3810, CFB!$W$2:$W$1048576, 0)):INDEX(CFB!$J$2:$J$1048576, MATCH(W3810, CFB!$W$2:$W$1048576, 0) + COUNTIF(CFB!$W$2:$W$1048576, W3810) - 1))</f>
        <v>25</v>
      </c>
      <c r="N3810" s="2">
        <f>RANK(K3810, INDEX(CFB!$K$2:$K$1048576, MATCH(W3810, CFB!$W$2:$W$1048576, 0)):INDEX(CFB!$K$2:$K$1048576, MATCH(W3810, CFB!$W$2:$W$1048576, 0) + COUNTIF(CFB!$W$2:$W$1048576, W3810) - 1))</f>
        <v>41</v>
      </c>
      <c r="O3810">
        <v>31.44</v>
      </c>
      <c r="P3810">
        <v>6.68</v>
      </c>
      <c r="W3810">
        <v>1993</v>
      </c>
      <c r="X3810">
        <f t="shared" si="117"/>
        <v>0</v>
      </c>
    </row>
    <row r="3811" spans="1:24" ht="12.75" hidden="1" customHeight="1" x14ac:dyDescent="0.45">
      <c r="A3811">
        <v>42</v>
      </c>
      <c r="B3811" t="s">
        <v>69</v>
      </c>
      <c r="C3811" t="s">
        <v>157</v>
      </c>
      <c r="D3811" s="2" t="str">
        <f t="shared" si="116"/>
        <v>Arkansas1993</v>
      </c>
      <c r="F3811">
        <v>5</v>
      </c>
      <c r="G3811">
        <v>5</v>
      </c>
      <c r="H3811">
        <v>1</v>
      </c>
      <c r="I3811">
        <v>-5.04</v>
      </c>
      <c r="J3811">
        <v>7.35</v>
      </c>
      <c r="K3811">
        <v>2.31</v>
      </c>
      <c r="L3811" s="2">
        <f>_xlfn.RANK.EQ(I3811, INDEX(CFB!$I$2:$I$1048576, MATCH(W3811, CFB!$W$2:$W$1048576, 0)):INDEX(CFB!$I$2:$I$1048576, MATCH(W3811, CFB!$W$2:$W$1048576, 0) + COUNTIF(CFB!$W$2:$W$1048576, W3811) - 1), 0)</f>
        <v>85</v>
      </c>
      <c r="M3811" s="2">
        <f>_xlfn.RANK.EQ(J3811, INDEX(CFB!$J$2:$J$1048576, MATCH(W3811, CFB!$W$2:$W$1048576, 0)):INDEX(CFB!$J$2:$J$1048576, MATCH(W3811, CFB!$W$2:$W$1048576, 0) + COUNTIF(CFB!$W$2:$W$1048576, W3811) - 1))</f>
        <v>21</v>
      </c>
      <c r="N3811" s="2">
        <f>RANK(K3811, INDEX(CFB!$K$2:$K$1048576, MATCH(W3811, CFB!$W$2:$W$1048576, 0)):INDEX(CFB!$K$2:$K$1048576, MATCH(W3811, CFB!$W$2:$W$1048576, 0) + COUNTIF(CFB!$W$2:$W$1048576, W3811) - 1))</f>
        <v>42</v>
      </c>
      <c r="O3811">
        <v>29.73</v>
      </c>
      <c r="P3811">
        <v>5.0999999999999996</v>
      </c>
      <c r="W3811">
        <v>1993</v>
      </c>
      <c r="X3811">
        <f t="shared" si="117"/>
        <v>0</v>
      </c>
    </row>
    <row r="3812" spans="1:24" ht="12.75" hidden="1" customHeight="1" x14ac:dyDescent="0.45">
      <c r="A3812">
        <v>43</v>
      </c>
      <c r="B3812" t="s">
        <v>32</v>
      </c>
      <c r="C3812" t="s">
        <v>178</v>
      </c>
      <c r="D3812" s="2" t="str">
        <f t="shared" si="116"/>
        <v>BYU1993</v>
      </c>
      <c r="F3812">
        <v>6</v>
      </c>
      <c r="G3812">
        <v>6</v>
      </c>
      <c r="H3812">
        <v>0</v>
      </c>
      <c r="I3812">
        <v>10.78</v>
      </c>
      <c r="J3812">
        <v>-8.6999999999999993</v>
      </c>
      <c r="K3812">
        <v>2.0699999999999998</v>
      </c>
      <c r="L3812" s="2">
        <f>_xlfn.RANK.EQ(I3812, INDEX(CFB!$I$2:$I$1048576, MATCH(W3812, CFB!$W$2:$W$1048576, 0)):INDEX(CFB!$I$2:$I$1048576, MATCH(W3812, CFB!$W$2:$W$1048576, 0) + COUNTIF(CFB!$W$2:$W$1048576, W3812) - 1), 0)</f>
        <v>6</v>
      </c>
      <c r="M3812" s="2">
        <f>_xlfn.RANK.EQ(J3812, INDEX(CFB!$J$2:$J$1048576, MATCH(W3812, CFB!$W$2:$W$1048576, 0)):INDEX(CFB!$J$2:$J$1048576, MATCH(W3812, CFB!$W$2:$W$1048576, 0) + COUNTIF(CFB!$W$2:$W$1048576, W3812) - 1))</f>
        <v>101</v>
      </c>
      <c r="N3812" s="2">
        <f>RANK(K3812, INDEX(CFB!$K$2:$K$1048576, MATCH(W3812, CFB!$W$2:$W$1048576, 0)):INDEX(CFB!$K$2:$K$1048576, MATCH(W3812, CFB!$W$2:$W$1048576, 0) + COUNTIF(CFB!$W$2:$W$1048576, W3812) - 1))</f>
        <v>43</v>
      </c>
      <c r="O3812">
        <v>44.65</v>
      </c>
      <c r="P3812">
        <v>22.41</v>
      </c>
      <c r="W3812">
        <v>1993</v>
      </c>
      <c r="X3812">
        <f t="shared" si="117"/>
        <v>0</v>
      </c>
    </row>
    <row r="3813" spans="1:24" ht="12.75" hidden="1" customHeight="1" x14ac:dyDescent="0.45">
      <c r="A3813">
        <v>44</v>
      </c>
      <c r="B3813" t="s">
        <v>112</v>
      </c>
      <c r="C3813" t="s">
        <v>180</v>
      </c>
      <c r="D3813" s="2" t="str">
        <f t="shared" si="116"/>
        <v>Stanford1993</v>
      </c>
      <c r="F3813">
        <v>4</v>
      </c>
      <c r="G3813">
        <v>7</v>
      </c>
      <c r="H3813">
        <v>0</v>
      </c>
      <c r="I3813">
        <v>9.26</v>
      </c>
      <c r="J3813">
        <v>-7.3</v>
      </c>
      <c r="K3813">
        <v>1.95</v>
      </c>
      <c r="L3813" s="2">
        <f>_xlfn.RANK.EQ(I3813, INDEX(CFB!$I$2:$I$1048576, MATCH(W3813, CFB!$W$2:$W$1048576, 0)):INDEX(CFB!$I$2:$I$1048576, MATCH(W3813, CFB!$W$2:$W$1048576, 0) + COUNTIF(CFB!$W$2:$W$1048576, W3813) - 1), 0)</f>
        <v>10</v>
      </c>
      <c r="M3813" s="2">
        <f>_xlfn.RANK.EQ(J3813, INDEX(CFB!$J$2:$J$1048576, MATCH(W3813, CFB!$W$2:$W$1048576, 0)):INDEX(CFB!$J$2:$J$1048576, MATCH(W3813, CFB!$W$2:$W$1048576, 0) + COUNTIF(CFB!$W$2:$W$1048576, W3813) - 1))</f>
        <v>95</v>
      </c>
      <c r="N3813" s="2">
        <f>RANK(K3813, INDEX(CFB!$K$2:$K$1048576, MATCH(W3813, CFB!$W$2:$W$1048576, 0)):INDEX(CFB!$K$2:$K$1048576, MATCH(W3813, CFB!$W$2:$W$1048576, 0) + COUNTIF(CFB!$W$2:$W$1048576, W3813) - 1))</f>
        <v>44</v>
      </c>
      <c r="O3813">
        <v>43.85</v>
      </c>
      <c r="P3813">
        <v>18.57</v>
      </c>
      <c r="W3813">
        <v>1993</v>
      </c>
      <c r="X3813">
        <f t="shared" si="117"/>
        <v>0</v>
      </c>
    </row>
    <row r="3814" spans="1:24" ht="12.75" hidden="1" customHeight="1" x14ac:dyDescent="0.45">
      <c r="A3814">
        <v>45</v>
      </c>
      <c r="B3814" t="s">
        <v>53</v>
      </c>
      <c r="C3814" t="s">
        <v>179</v>
      </c>
      <c r="D3814" s="2" t="str">
        <f t="shared" si="116"/>
        <v>Syracuse1993</v>
      </c>
      <c r="F3814">
        <v>6</v>
      </c>
      <c r="G3814">
        <v>4</v>
      </c>
      <c r="H3814">
        <v>1</v>
      </c>
      <c r="I3814">
        <v>0.51</v>
      </c>
      <c r="J3814">
        <v>1.41</v>
      </c>
      <c r="K3814">
        <v>1.92</v>
      </c>
      <c r="L3814" s="2">
        <f>_xlfn.RANK.EQ(I3814, INDEX(CFB!$I$2:$I$1048576, MATCH(W3814, CFB!$W$2:$W$1048576, 0)):INDEX(CFB!$I$2:$I$1048576, MATCH(W3814, CFB!$W$2:$W$1048576, 0) + COUNTIF(CFB!$W$2:$W$1048576, W3814) - 1), 0)</f>
        <v>54</v>
      </c>
      <c r="M3814" s="2">
        <f>_xlfn.RANK.EQ(J3814, INDEX(CFB!$J$2:$J$1048576, MATCH(W3814, CFB!$W$2:$W$1048576, 0)):INDEX(CFB!$J$2:$J$1048576, MATCH(W3814, CFB!$W$2:$W$1048576, 0) + COUNTIF(CFB!$W$2:$W$1048576, W3814) - 1))</f>
        <v>46</v>
      </c>
      <c r="N3814" s="2">
        <f>RANK(K3814, INDEX(CFB!$K$2:$K$1048576, MATCH(W3814, CFB!$W$2:$W$1048576, 0)):INDEX(CFB!$K$2:$K$1048576, MATCH(W3814, CFB!$W$2:$W$1048576, 0) + COUNTIF(CFB!$W$2:$W$1048576, W3814) - 1))</f>
        <v>45</v>
      </c>
      <c r="O3814">
        <v>34.14</v>
      </c>
      <c r="P3814">
        <v>15.59</v>
      </c>
      <c r="W3814">
        <v>1993</v>
      </c>
      <c r="X3814">
        <f t="shared" si="117"/>
        <v>0</v>
      </c>
    </row>
    <row r="3815" spans="1:24" ht="12.75" hidden="1" customHeight="1" x14ac:dyDescent="0.45">
      <c r="A3815">
        <v>46</v>
      </c>
      <c r="B3815" t="s">
        <v>91</v>
      </c>
      <c r="C3815" t="s">
        <v>23</v>
      </c>
      <c r="D3815" s="2" t="str">
        <f t="shared" si="116"/>
        <v>North Carolina State1993</v>
      </c>
      <c r="F3815">
        <v>7</v>
      </c>
      <c r="G3815">
        <v>5</v>
      </c>
      <c r="H3815">
        <v>0</v>
      </c>
      <c r="I3815">
        <v>1.61</v>
      </c>
      <c r="J3815">
        <v>-0.01</v>
      </c>
      <c r="K3815">
        <v>1.6</v>
      </c>
      <c r="L3815" s="2">
        <f>_xlfn.RANK.EQ(I3815, INDEX(CFB!$I$2:$I$1048576, MATCH(W3815, CFB!$W$2:$W$1048576, 0)):INDEX(CFB!$I$2:$I$1048576, MATCH(W3815, CFB!$W$2:$W$1048576, 0) + COUNTIF(CFB!$W$2:$W$1048576, W3815) - 1), 0)</f>
        <v>47</v>
      </c>
      <c r="M3815" s="2">
        <f>_xlfn.RANK.EQ(J3815, INDEX(CFB!$J$2:$J$1048576, MATCH(W3815, CFB!$W$2:$W$1048576, 0)):INDEX(CFB!$J$2:$J$1048576, MATCH(W3815, CFB!$W$2:$W$1048576, 0) + COUNTIF(CFB!$W$2:$W$1048576, W3815) - 1))</f>
        <v>50</v>
      </c>
      <c r="N3815" s="2">
        <f>RANK(K3815, INDEX(CFB!$K$2:$K$1048576, MATCH(W3815, CFB!$W$2:$W$1048576, 0)):INDEX(CFB!$K$2:$K$1048576, MATCH(W3815, CFB!$W$2:$W$1048576, 0) + COUNTIF(CFB!$W$2:$W$1048576, W3815) - 1))</f>
        <v>46</v>
      </c>
      <c r="O3815">
        <v>34.479999999999997</v>
      </c>
      <c r="P3815">
        <v>14.79</v>
      </c>
      <c r="W3815">
        <v>1993</v>
      </c>
      <c r="X3815">
        <f t="shared" si="117"/>
        <v>0</v>
      </c>
    </row>
    <row r="3816" spans="1:24" ht="12.75" hidden="1" customHeight="1" x14ac:dyDescent="0.45">
      <c r="A3816">
        <v>47</v>
      </c>
      <c r="B3816" t="s">
        <v>119</v>
      </c>
      <c r="C3816" t="s">
        <v>180</v>
      </c>
      <c r="D3816" s="2" t="str">
        <f t="shared" si="116"/>
        <v>Oregon State1993</v>
      </c>
      <c r="F3816">
        <v>4</v>
      </c>
      <c r="G3816">
        <v>7</v>
      </c>
      <c r="H3816">
        <v>0</v>
      </c>
      <c r="I3816">
        <v>-1.17</v>
      </c>
      <c r="J3816">
        <v>2.63</v>
      </c>
      <c r="K3816">
        <v>1.46</v>
      </c>
      <c r="L3816" s="2">
        <f>_xlfn.RANK.EQ(I3816, INDEX(CFB!$I$2:$I$1048576, MATCH(W3816, CFB!$W$2:$W$1048576, 0)):INDEX(CFB!$I$2:$I$1048576, MATCH(W3816, CFB!$W$2:$W$1048576, 0) + COUNTIF(CFB!$W$2:$W$1048576, W3816) - 1), 0)</f>
        <v>62</v>
      </c>
      <c r="M3816" s="2">
        <f>_xlfn.RANK.EQ(J3816, INDEX(CFB!$J$2:$J$1048576, MATCH(W3816, CFB!$W$2:$W$1048576, 0)):INDEX(CFB!$J$2:$J$1048576, MATCH(W3816, CFB!$W$2:$W$1048576, 0) + COUNTIF(CFB!$W$2:$W$1048576, W3816) - 1))</f>
        <v>39</v>
      </c>
      <c r="N3816" s="2">
        <f>RANK(K3816, INDEX(CFB!$K$2:$K$1048576, MATCH(W3816, CFB!$W$2:$W$1048576, 0)):INDEX(CFB!$K$2:$K$1048576, MATCH(W3816, CFB!$W$2:$W$1048576, 0) + COUNTIF(CFB!$W$2:$W$1048576, W3816) - 1))</f>
        <v>47</v>
      </c>
      <c r="O3816">
        <v>35.299999999999997</v>
      </c>
      <c r="P3816">
        <v>11.15</v>
      </c>
      <c r="W3816">
        <v>1993</v>
      </c>
      <c r="X3816">
        <f t="shared" si="117"/>
        <v>0</v>
      </c>
    </row>
    <row r="3817" spans="1:24" ht="12.75" hidden="1" customHeight="1" x14ac:dyDescent="0.45">
      <c r="A3817">
        <v>48</v>
      </c>
      <c r="B3817" t="s">
        <v>20</v>
      </c>
      <c r="C3817" t="s">
        <v>155</v>
      </c>
      <c r="D3817" s="2" t="str">
        <f t="shared" si="116"/>
        <v>South Carolina1993</v>
      </c>
      <c r="F3817">
        <v>4</v>
      </c>
      <c r="G3817">
        <v>7</v>
      </c>
      <c r="H3817">
        <v>0</v>
      </c>
      <c r="I3817">
        <v>-3.02</v>
      </c>
      <c r="J3817">
        <v>4.22</v>
      </c>
      <c r="K3817">
        <v>1.2</v>
      </c>
      <c r="L3817" s="2">
        <f>_xlfn.RANK.EQ(I3817, INDEX(CFB!$I$2:$I$1048576, MATCH(W3817, CFB!$W$2:$W$1048576, 0)):INDEX(CFB!$I$2:$I$1048576, MATCH(W3817, CFB!$W$2:$W$1048576, 0) + COUNTIF(CFB!$W$2:$W$1048576, W3817) - 1), 0)</f>
        <v>71</v>
      </c>
      <c r="M3817" s="2">
        <f>_xlfn.RANK.EQ(J3817, INDEX(CFB!$J$2:$J$1048576, MATCH(W3817, CFB!$W$2:$W$1048576, 0)):INDEX(CFB!$J$2:$J$1048576, MATCH(W3817, CFB!$W$2:$W$1048576, 0) + COUNTIF(CFB!$W$2:$W$1048576, W3817) - 1))</f>
        <v>33</v>
      </c>
      <c r="N3817" s="2">
        <f>RANK(K3817, INDEX(CFB!$K$2:$K$1048576, MATCH(W3817, CFB!$W$2:$W$1048576, 0)):INDEX(CFB!$K$2:$K$1048576, MATCH(W3817, CFB!$W$2:$W$1048576, 0) + COUNTIF(CFB!$W$2:$W$1048576, W3817) - 1))</f>
        <v>48</v>
      </c>
      <c r="O3817">
        <v>31.31</v>
      </c>
      <c r="P3817">
        <v>8.23</v>
      </c>
      <c r="W3817">
        <v>1993</v>
      </c>
      <c r="X3817">
        <f t="shared" si="117"/>
        <v>0</v>
      </c>
    </row>
    <row r="3818" spans="1:24" ht="12.75" hidden="1" customHeight="1" x14ac:dyDescent="0.45">
      <c r="A3818">
        <v>49</v>
      </c>
      <c r="B3818" t="s">
        <v>46</v>
      </c>
      <c r="C3818" t="s">
        <v>188</v>
      </c>
      <c r="D3818" s="2" t="str">
        <f t="shared" si="116"/>
        <v>Missouri1993</v>
      </c>
      <c r="F3818">
        <v>3</v>
      </c>
      <c r="G3818">
        <v>7</v>
      </c>
      <c r="H3818">
        <v>1</v>
      </c>
      <c r="I3818">
        <v>-0.94</v>
      </c>
      <c r="J3818">
        <v>1.99</v>
      </c>
      <c r="K3818">
        <v>1.05</v>
      </c>
      <c r="L3818" s="2">
        <f>_xlfn.RANK.EQ(I3818, INDEX(CFB!$I$2:$I$1048576, MATCH(W3818, CFB!$W$2:$W$1048576, 0)):INDEX(CFB!$I$2:$I$1048576, MATCH(W3818, CFB!$W$2:$W$1048576, 0) + COUNTIF(CFB!$W$2:$W$1048576, W3818) - 1), 0)</f>
        <v>60</v>
      </c>
      <c r="M3818" s="2">
        <f>_xlfn.RANK.EQ(J3818, INDEX(CFB!$J$2:$J$1048576, MATCH(W3818, CFB!$W$2:$W$1048576, 0)):INDEX(CFB!$J$2:$J$1048576, MATCH(W3818, CFB!$W$2:$W$1048576, 0) + COUNTIF(CFB!$W$2:$W$1048576, W3818) - 1))</f>
        <v>42</v>
      </c>
      <c r="N3818" s="2">
        <f>RANK(K3818, INDEX(CFB!$K$2:$K$1048576, MATCH(W3818, CFB!$W$2:$W$1048576, 0)):INDEX(CFB!$K$2:$K$1048576, MATCH(W3818, CFB!$W$2:$W$1048576, 0) + COUNTIF(CFB!$W$2:$W$1048576, W3818) - 1))</f>
        <v>49</v>
      </c>
      <c r="O3818">
        <v>35.450000000000003</v>
      </c>
      <c r="P3818">
        <v>16.28</v>
      </c>
      <c r="W3818">
        <v>1993</v>
      </c>
      <c r="X3818">
        <f t="shared" si="117"/>
        <v>0</v>
      </c>
    </row>
    <row r="3819" spans="1:24" ht="12.75" hidden="1" customHeight="1" x14ac:dyDescent="0.45">
      <c r="A3819">
        <v>50</v>
      </c>
      <c r="B3819" t="s">
        <v>146</v>
      </c>
      <c r="C3819" t="s">
        <v>178</v>
      </c>
      <c r="D3819" s="2" t="str">
        <f t="shared" si="116"/>
        <v>San Diego State1993</v>
      </c>
      <c r="F3819">
        <v>6</v>
      </c>
      <c r="G3819">
        <v>6</v>
      </c>
      <c r="H3819">
        <v>0</v>
      </c>
      <c r="I3819">
        <v>7.65</v>
      </c>
      <c r="J3819">
        <v>-6.82</v>
      </c>
      <c r="K3819">
        <v>0.83</v>
      </c>
      <c r="L3819" s="2">
        <f>_xlfn.RANK.EQ(I3819, INDEX(CFB!$I$2:$I$1048576, MATCH(W3819, CFB!$W$2:$W$1048576, 0)):INDEX(CFB!$I$2:$I$1048576, MATCH(W3819, CFB!$W$2:$W$1048576, 0) + COUNTIF(CFB!$W$2:$W$1048576, W3819) - 1), 0)</f>
        <v>17</v>
      </c>
      <c r="M3819" s="2">
        <f>_xlfn.RANK.EQ(J3819, INDEX(CFB!$J$2:$J$1048576, MATCH(W3819, CFB!$W$2:$W$1048576, 0)):INDEX(CFB!$J$2:$J$1048576, MATCH(W3819, CFB!$W$2:$W$1048576, 0) + COUNTIF(CFB!$W$2:$W$1048576, W3819) - 1))</f>
        <v>90</v>
      </c>
      <c r="N3819" s="2">
        <f>RANK(K3819, INDEX(CFB!$K$2:$K$1048576, MATCH(W3819, CFB!$W$2:$W$1048576, 0)):INDEX(CFB!$K$2:$K$1048576, MATCH(W3819, CFB!$W$2:$W$1048576, 0) + COUNTIF(CFB!$W$2:$W$1048576, W3819) - 1))</f>
        <v>50</v>
      </c>
      <c r="O3819">
        <v>42.97</v>
      </c>
      <c r="P3819">
        <v>19.64</v>
      </c>
      <c r="W3819">
        <v>1993</v>
      </c>
      <c r="X3819">
        <f t="shared" si="117"/>
        <v>0</v>
      </c>
    </row>
    <row r="3820" spans="1:24" ht="28.5" hidden="1" x14ac:dyDescent="0.45">
      <c r="A3820">
        <v>51</v>
      </c>
      <c r="B3820" t="s">
        <v>109</v>
      </c>
      <c r="C3820" t="s">
        <v>157</v>
      </c>
      <c r="D3820" s="2" t="str">
        <f t="shared" si="116"/>
        <v>Mississippi State1993</v>
      </c>
      <c r="F3820">
        <v>3</v>
      </c>
      <c r="G3820">
        <v>6</v>
      </c>
      <c r="H3820">
        <v>2</v>
      </c>
      <c r="I3820">
        <v>2.08</v>
      </c>
      <c r="J3820">
        <v>-1.39</v>
      </c>
      <c r="K3820">
        <v>0.69</v>
      </c>
      <c r="L3820" s="2">
        <f>_xlfn.RANK.EQ(I3820, INDEX(CFB!$I$2:$I$1048576, MATCH(W3820, CFB!$W$2:$W$1048576, 0)):INDEX(CFB!$I$2:$I$1048576, MATCH(W3820, CFB!$W$2:$W$1048576, 0) + COUNTIF(CFB!$W$2:$W$1048576, W3820) - 1), 0)</f>
        <v>45</v>
      </c>
      <c r="M3820" s="2">
        <f>_xlfn.RANK.EQ(J3820, INDEX(CFB!$J$2:$J$1048576, MATCH(W3820, CFB!$W$2:$W$1048576, 0)):INDEX(CFB!$J$2:$J$1048576, MATCH(W3820, CFB!$W$2:$W$1048576, 0) + COUNTIF(CFB!$W$2:$W$1048576, W3820) - 1))</f>
        <v>56</v>
      </c>
      <c r="N3820" s="2">
        <f>RANK(K3820, INDEX(CFB!$K$2:$K$1048576, MATCH(W3820, CFB!$W$2:$W$1048576, 0)):INDEX(CFB!$K$2:$K$1048576, MATCH(W3820, CFB!$W$2:$W$1048576, 0) + COUNTIF(CFB!$W$2:$W$1048576, W3820) - 1))</f>
        <v>51</v>
      </c>
      <c r="O3820">
        <v>36.97</v>
      </c>
      <c r="P3820">
        <v>12.73</v>
      </c>
      <c r="W3820">
        <v>1993</v>
      </c>
      <c r="X3820">
        <f t="shared" si="117"/>
        <v>0</v>
      </c>
    </row>
    <row r="3821" spans="1:24" ht="12.75" hidden="1" customHeight="1" x14ac:dyDescent="0.45">
      <c r="A3821">
        <v>52</v>
      </c>
      <c r="B3821" t="s">
        <v>68</v>
      </c>
      <c r="C3821" t="s">
        <v>12</v>
      </c>
      <c r="D3821" s="2" t="str">
        <f t="shared" si="116"/>
        <v>Memphis1993</v>
      </c>
      <c r="F3821">
        <v>6</v>
      </c>
      <c r="G3821">
        <v>5</v>
      </c>
      <c r="H3821">
        <v>0</v>
      </c>
      <c r="I3821">
        <v>0.56999999999999995</v>
      </c>
      <c r="J3821">
        <v>-0.09</v>
      </c>
      <c r="K3821">
        <v>0.47</v>
      </c>
      <c r="L3821" s="2">
        <f>_xlfn.RANK.EQ(I3821, INDEX(CFB!$I$2:$I$1048576, MATCH(W3821, CFB!$W$2:$W$1048576, 0)):INDEX(CFB!$I$2:$I$1048576, MATCH(W3821, CFB!$W$2:$W$1048576, 0) + COUNTIF(CFB!$W$2:$W$1048576, W3821) - 1), 0)</f>
        <v>53</v>
      </c>
      <c r="M3821" s="2">
        <f>_xlfn.RANK.EQ(J3821, INDEX(CFB!$J$2:$J$1048576, MATCH(W3821, CFB!$W$2:$W$1048576, 0)):INDEX(CFB!$J$2:$J$1048576, MATCH(W3821, CFB!$W$2:$W$1048576, 0) + COUNTIF(CFB!$W$2:$W$1048576, W3821) - 1))</f>
        <v>51</v>
      </c>
      <c r="N3821" s="2">
        <f>RANK(K3821, INDEX(CFB!$K$2:$K$1048576, MATCH(W3821, CFB!$W$2:$W$1048576, 0)):INDEX(CFB!$K$2:$K$1048576, MATCH(W3821, CFB!$W$2:$W$1048576, 0) + COUNTIF(CFB!$W$2:$W$1048576, W3821) - 1))</f>
        <v>52</v>
      </c>
      <c r="O3821">
        <v>36.54</v>
      </c>
      <c r="P3821">
        <v>12.39</v>
      </c>
      <c r="W3821">
        <v>1993</v>
      </c>
      <c r="X3821">
        <f t="shared" si="117"/>
        <v>0</v>
      </c>
    </row>
    <row r="3822" spans="1:24" ht="12.75" hidden="1" customHeight="1" x14ac:dyDescent="0.45">
      <c r="A3822">
        <v>53</v>
      </c>
      <c r="B3822" t="s">
        <v>36</v>
      </c>
      <c r="C3822" t="s">
        <v>10</v>
      </c>
      <c r="D3822" s="2" t="str">
        <f t="shared" si="116"/>
        <v>Iowa1993</v>
      </c>
      <c r="F3822">
        <v>6</v>
      </c>
      <c r="G3822">
        <v>6</v>
      </c>
      <c r="H3822">
        <v>0</v>
      </c>
      <c r="I3822">
        <v>-3.92</v>
      </c>
      <c r="J3822">
        <v>4.1500000000000004</v>
      </c>
      <c r="K3822">
        <v>0.22</v>
      </c>
      <c r="L3822" s="2">
        <f>_xlfn.RANK.EQ(I3822, INDEX(CFB!$I$2:$I$1048576, MATCH(W3822, CFB!$W$2:$W$1048576, 0)):INDEX(CFB!$I$2:$I$1048576, MATCH(W3822, CFB!$W$2:$W$1048576, 0) + COUNTIF(CFB!$W$2:$W$1048576, W3822) - 1), 0)</f>
        <v>74</v>
      </c>
      <c r="M3822" s="2">
        <f>_xlfn.RANK.EQ(J3822, INDEX(CFB!$J$2:$J$1048576, MATCH(W3822, CFB!$W$2:$W$1048576, 0)):INDEX(CFB!$J$2:$J$1048576, MATCH(W3822, CFB!$W$2:$W$1048576, 0) + COUNTIF(CFB!$W$2:$W$1048576, W3822) - 1))</f>
        <v>34</v>
      </c>
      <c r="N3822" s="2">
        <f>RANK(K3822, INDEX(CFB!$K$2:$K$1048576, MATCH(W3822, CFB!$W$2:$W$1048576, 0)):INDEX(CFB!$K$2:$K$1048576, MATCH(W3822, CFB!$W$2:$W$1048576, 0) + COUNTIF(CFB!$W$2:$W$1048576, W3822) - 1))</f>
        <v>53</v>
      </c>
      <c r="O3822">
        <v>30.23</v>
      </c>
      <c r="P3822">
        <v>11.65</v>
      </c>
      <c r="W3822">
        <v>1993</v>
      </c>
      <c r="X3822">
        <f t="shared" si="117"/>
        <v>0</v>
      </c>
    </row>
    <row r="3823" spans="1:24" ht="12.75" hidden="1" customHeight="1" x14ac:dyDescent="0.45">
      <c r="A3823">
        <v>54</v>
      </c>
      <c r="B3823" t="s">
        <v>81</v>
      </c>
      <c r="C3823" t="s">
        <v>12</v>
      </c>
      <c r="D3823" s="2" t="str">
        <f t="shared" si="116"/>
        <v>Cincinnati1993</v>
      </c>
      <c r="F3823">
        <v>8</v>
      </c>
      <c r="G3823">
        <v>3</v>
      </c>
      <c r="H3823">
        <v>0</v>
      </c>
      <c r="I3823">
        <v>-0.38</v>
      </c>
      <c r="J3823">
        <v>0.03</v>
      </c>
      <c r="K3823">
        <v>-0.35</v>
      </c>
      <c r="L3823" s="2">
        <f>_xlfn.RANK.EQ(I3823, INDEX(CFB!$I$2:$I$1048576, MATCH(W3823, CFB!$W$2:$W$1048576, 0)):INDEX(CFB!$I$2:$I$1048576, MATCH(W3823, CFB!$W$2:$W$1048576, 0) + COUNTIF(CFB!$W$2:$W$1048576, W3823) - 1), 0)</f>
        <v>58</v>
      </c>
      <c r="M3823" s="2">
        <f>_xlfn.RANK.EQ(J3823, INDEX(CFB!$J$2:$J$1048576, MATCH(W3823, CFB!$W$2:$W$1048576, 0)):INDEX(CFB!$J$2:$J$1048576, MATCH(W3823, CFB!$W$2:$W$1048576, 0) + COUNTIF(CFB!$W$2:$W$1048576, W3823) - 1))</f>
        <v>48</v>
      </c>
      <c r="N3823" s="2">
        <f>RANK(K3823, INDEX(CFB!$K$2:$K$1048576, MATCH(W3823, CFB!$W$2:$W$1048576, 0)):INDEX(CFB!$K$2:$K$1048576, MATCH(W3823, CFB!$W$2:$W$1048576, 0) + COUNTIF(CFB!$W$2:$W$1048576, W3823) - 1))</f>
        <v>54</v>
      </c>
      <c r="O3823">
        <v>32.82</v>
      </c>
      <c r="P3823">
        <v>13.61</v>
      </c>
      <c r="W3823">
        <v>1993</v>
      </c>
      <c r="X3823">
        <f t="shared" si="117"/>
        <v>0</v>
      </c>
    </row>
    <row r="3824" spans="1:24" ht="12.75" hidden="1" customHeight="1" x14ac:dyDescent="0.45">
      <c r="A3824">
        <v>55</v>
      </c>
      <c r="B3824" t="s">
        <v>141</v>
      </c>
      <c r="C3824" t="s">
        <v>178</v>
      </c>
      <c r="D3824" s="2" t="str">
        <f t="shared" si="116"/>
        <v>New Mexico1993</v>
      </c>
      <c r="F3824">
        <v>6</v>
      </c>
      <c r="G3824">
        <v>5</v>
      </c>
      <c r="H3824">
        <v>0</v>
      </c>
      <c r="I3824">
        <v>1.1299999999999999</v>
      </c>
      <c r="J3824">
        <v>-1.51</v>
      </c>
      <c r="K3824">
        <v>-0.38</v>
      </c>
      <c r="L3824" s="2">
        <f>_xlfn.RANK.EQ(I3824, INDEX(CFB!$I$2:$I$1048576, MATCH(W3824, CFB!$W$2:$W$1048576, 0)):INDEX(CFB!$I$2:$I$1048576, MATCH(W3824, CFB!$W$2:$W$1048576, 0) + COUNTIF(CFB!$W$2:$W$1048576, W3824) - 1), 0)</f>
        <v>50</v>
      </c>
      <c r="M3824" s="2">
        <f>_xlfn.RANK.EQ(J3824, INDEX(CFB!$J$2:$J$1048576, MATCH(W3824, CFB!$W$2:$W$1048576, 0)):INDEX(CFB!$J$2:$J$1048576, MATCH(W3824, CFB!$W$2:$W$1048576, 0) + COUNTIF(CFB!$W$2:$W$1048576, W3824) - 1))</f>
        <v>58</v>
      </c>
      <c r="N3824" s="2">
        <f>RANK(K3824, INDEX(CFB!$K$2:$K$1048576, MATCH(W3824, CFB!$W$2:$W$1048576, 0)):INDEX(CFB!$K$2:$K$1048576, MATCH(W3824, CFB!$W$2:$W$1048576, 0) + COUNTIF(CFB!$W$2:$W$1048576, W3824) - 1))</f>
        <v>55</v>
      </c>
      <c r="O3824">
        <v>34.92</v>
      </c>
      <c r="P3824">
        <v>12.69</v>
      </c>
      <c r="W3824">
        <v>1993</v>
      </c>
      <c r="X3824">
        <f t="shared" si="117"/>
        <v>0</v>
      </c>
    </row>
    <row r="3825" spans="1:24" ht="12.75" hidden="1" customHeight="1" x14ac:dyDescent="0.45">
      <c r="A3825">
        <v>56</v>
      </c>
      <c r="B3825" t="s">
        <v>27</v>
      </c>
      <c r="C3825" t="s">
        <v>157</v>
      </c>
      <c r="D3825" s="2" t="str">
        <f t="shared" si="116"/>
        <v>LSU1993</v>
      </c>
      <c r="F3825">
        <v>5</v>
      </c>
      <c r="G3825">
        <v>6</v>
      </c>
      <c r="H3825">
        <v>0</v>
      </c>
      <c r="I3825">
        <v>-0.16</v>
      </c>
      <c r="J3825">
        <v>-0.42</v>
      </c>
      <c r="K3825">
        <v>-0.57999999999999996</v>
      </c>
      <c r="L3825" s="2">
        <f>_xlfn.RANK.EQ(I3825, INDEX(CFB!$I$2:$I$1048576, MATCH(W3825, CFB!$W$2:$W$1048576, 0)):INDEX(CFB!$I$2:$I$1048576, MATCH(W3825, CFB!$W$2:$W$1048576, 0) + COUNTIF(CFB!$W$2:$W$1048576, W3825) - 1), 0)</f>
        <v>56</v>
      </c>
      <c r="M3825" s="2">
        <f>_xlfn.RANK.EQ(J3825, INDEX(CFB!$J$2:$J$1048576, MATCH(W3825, CFB!$W$2:$W$1048576, 0)):INDEX(CFB!$J$2:$J$1048576, MATCH(W3825, CFB!$W$2:$W$1048576, 0) + COUNTIF(CFB!$W$2:$W$1048576, W3825) - 1))</f>
        <v>54</v>
      </c>
      <c r="N3825" s="2">
        <f>RANK(K3825, INDEX(CFB!$K$2:$K$1048576, MATCH(W3825, CFB!$W$2:$W$1048576, 0)):INDEX(CFB!$K$2:$K$1048576, MATCH(W3825, CFB!$W$2:$W$1048576, 0) + COUNTIF(CFB!$W$2:$W$1048576, W3825) - 1))</f>
        <v>56</v>
      </c>
      <c r="O3825">
        <v>33.799999999999997</v>
      </c>
      <c r="P3825">
        <v>13.44</v>
      </c>
      <c r="W3825">
        <v>1993</v>
      </c>
      <c r="X3825">
        <f t="shared" si="117"/>
        <v>0</v>
      </c>
    </row>
    <row r="3826" spans="1:24" ht="12.75" hidden="1" customHeight="1" x14ac:dyDescent="0.45">
      <c r="A3826">
        <v>57</v>
      </c>
      <c r="B3826" t="s">
        <v>52</v>
      </c>
      <c r="C3826" t="s">
        <v>23</v>
      </c>
      <c r="D3826" s="2" t="str">
        <f t="shared" si="116"/>
        <v>Georgia Tech1993</v>
      </c>
      <c r="F3826">
        <v>5</v>
      </c>
      <c r="G3826">
        <v>6</v>
      </c>
      <c r="H3826">
        <v>0</v>
      </c>
      <c r="I3826">
        <v>-2.72</v>
      </c>
      <c r="J3826">
        <v>2.0099999999999998</v>
      </c>
      <c r="K3826">
        <v>-0.72</v>
      </c>
      <c r="L3826" s="2">
        <f>_xlfn.RANK.EQ(I3826, INDEX(CFB!$I$2:$I$1048576, MATCH(W3826, CFB!$W$2:$W$1048576, 0)):INDEX(CFB!$I$2:$I$1048576, MATCH(W3826, CFB!$W$2:$W$1048576, 0) + COUNTIF(CFB!$W$2:$W$1048576, W3826) - 1), 0)</f>
        <v>68</v>
      </c>
      <c r="M3826" s="2">
        <f>_xlfn.RANK.EQ(J3826, INDEX(CFB!$J$2:$J$1048576, MATCH(W3826, CFB!$W$2:$W$1048576, 0)):INDEX(CFB!$J$2:$J$1048576, MATCH(W3826, CFB!$W$2:$W$1048576, 0) + COUNTIF(CFB!$W$2:$W$1048576, W3826) - 1))</f>
        <v>41</v>
      </c>
      <c r="N3826" s="2">
        <f>RANK(K3826, INDEX(CFB!$K$2:$K$1048576, MATCH(W3826, CFB!$W$2:$W$1048576, 0)):INDEX(CFB!$K$2:$K$1048576, MATCH(W3826, CFB!$W$2:$W$1048576, 0) + COUNTIF(CFB!$W$2:$W$1048576, W3826) - 1))</f>
        <v>57</v>
      </c>
      <c r="O3826">
        <v>33.93</v>
      </c>
      <c r="P3826">
        <v>14.42</v>
      </c>
      <c r="W3826">
        <v>1993</v>
      </c>
      <c r="X3826">
        <f t="shared" si="117"/>
        <v>0</v>
      </c>
    </row>
    <row r="3827" spans="1:24" ht="12.75" hidden="1" customHeight="1" x14ac:dyDescent="0.45">
      <c r="A3827">
        <v>58</v>
      </c>
      <c r="B3827" t="s">
        <v>84</v>
      </c>
      <c r="C3827" t="s">
        <v>178</v>
      </c>
      <c r="D3827" s="2" t="str">
        <f t="shared" si="116"/>
        <v>Utah1993</v>
      </c>
      <c r="F3827">
        <v>7</v>
      </c>
      <c r="G3827">
        <v>6</v>
      </c>
      <c r="H3827">
        <v>0</v>
      </c>
      <c r="I3827">
        <v>5.52</v>
      </c>
      <c r="J3827">
        <v>-6.37</v>
      </c>
      <c r="K3827">
        <v>-0.84</v>
      </c>
      <c r="L3827" s="2">
        <f>_xlfn.RANK.EQ(I3827, INDEX(CFB!$I$2:$I$1048576, MATCH(W3827, CFB!$W$2:$W$1048576, 0)):INDEX(CFB!$I$2:$I$1048576, MATCH(W3827, CFB!$W$2:$W$1048576, 0) + COUNTIF(CFB!$W$2:$W$1048576, W3827) - 1), 0)</f>
        <v>28</v>
      </c>
      <c r="M3827" s="2">
        <f>_xlfn.RANK.EQ(J3827, INDEX(CFB!$J$2:$J$1048576, MATCH(W3827, CFB!$W$2:$W$1048576, 0)):INDEX(CFB!$J$2:$J$1048576, MATCH(W3827, CFB!$W$2:$W$1048576, 0) + COUNTIF(CFB!$W$2:$W$1048576, W3827) - 1))</f>
        <v>89</v>
      </c>
      <c r="N3827" s="2">
        <f>RANK(K3827, INDEX(CFB!$K$2:$K$1048576, MATCH(W3827, CFB!$W$2:$W$1048576, 0)):INDEX(CFB!$K$2:$K$1048576, MATCH(W3827, CFB!$W$2:$W$1048576, 0) + COUNTIF(CFB!$W$2:$W$1048576, W3827) - 1))</f>
        <v>58</v>
      </c>
      <c r="O3827">
        <v>38.619999999999997</v>
      </c>
      <c r="P3827">
        <v>19.62</v>
      </c>
      <c r="W3827">
        <v>1993</v>
      </c>
      <c r="X3827">
        <f t="shared" si="117"/>
        <v>0</v>
      </c>
    </row>
    <row r="3828" spans="1:24" ht="12.75" hidden="1" customHeight="1" x14ac:dyDescent="0.45">
      <c r="A3828">
        <v>59</v>
      </c>
      <c r="B3828" t="s">
        <v>138</v>
      </c>
      <c r="C3828" t="s">
        <v>178</v>
      </c>
      <c r="D3828" s="2" t="str">
        <f t="shared" si="116"/>
        <v>Wyoming1993</v>
      </c>
      <c r="F3828">
        <v>8</v>
      </c>
      <c r="G3828">
        <v>4</v>
      </c>
      <c r="H3828">
        <v>0</v>
      </c>
      <c r="I3828">
        <v>2.98</v>
      </c>
      <c r="J3828">
        <v>-3.9</v>
      </c>
      <c r="K3828">
        <v>-0.92</v>
      </c>
      <c r="L3828" s="2">
        <f>_xlfn.RANK.EQ(I3828, INDEX(CFB!$I$2:$I$1048576, MATCH(W3828, CFB!$W$2:$W$1048576, 0)):INDEX(CFB!$I$2:$I$1048576, MATCH(W3828, CFB!$W$2:$W$1048576, 0) + COUNTIF(CFB!$W$2:$W$1048576, W3828) - 1), 0)</f>
        <v>40</v>
      </c>
      <c r="M3828" s="2">
        <f>_xlfn.RANK.EQ(J3828, INDEX(CFB!$J$2:$J$1048576, MATCH(W3828, CFB!$W$2:$W$1048576, 0)):INDEX(CFB!$J$2:$J$1048576, MATCH(W3828, CFB!$W$2:$W$1048576, 0) + COUNTIF(CFB!$W$2:$W$1048576, W3828) - 1))</f>
        <v>69</v>
      </c>
      <c r="N3828" s="2">
        <f>RANK(K3828, INDEX(CFB!$K$2:$K$1048576, MATCH(W3828, CFB!$W$2:$W$1048576, 0)):INDEX(CFB!$K$2:$K$1048576, MATCH(W3828, CFB!$W$2:$W$1048576, 0) + COUNTIF(CFB!$W$2:$W$1048576, W3828) - 1))</f>
        <v>59</v>
      </c>
      <c r="O3828">
        <v>37.07</v>
      </c>
      <c r="P3828">
        <v>17.04</v>
      </c>
      <c r="W3828">
        <v>1993</v>
      </c>
      <c r="X3828">
        <f t="shared" si="117"/>
        <v>0</v>
      </c>
    </row>
    <row r="3829" spans="1:24" ht="12.75" hidden="1" customHeight="1" x14ac:dyDescent="0.45">
      <c r="A3829">
        <v>60</v>
      </c>
      <c r="B3829" t="s">
        <v>42</v>
      </c>
      <c r="C3829" t="s">
        <v>10</v>
      </c>
      <c r="D3829" s="2" t="str">
        <f t="shared" si="116"/>
        <v>Minnesota1993</v>
      </c>
      <c r="F3829">
        <v>4</v>
      </c>
      <c r="G3829">
        <v>7</v>
      </c>
      <c r="H3829">
        <v>0</v>
      </c>
      <c r="I3829">
        <v>3.77</v>
      </c>
      <c r="J3829">
        <v>-5.19</v>
      </c>
      <c r="K3829">
        <v>-1.42</v>
      </c>
      <c r="L3829" s="2">
        <f>_xlfn.RANK.EQ(I3829, INDEX(CFB!$I$2:$I$1048576, MATCH(W3829, CFB!$W$2:$W$1048576, 0)):INDEX(CFB!$I$2:$I$1048576, MATCH(W3829, CFB!$W$2:$W$1048576, 0) + COUNTIF(CFB!$W$2:$W$1048576, W3829) - 1), 0)</f>
        <v>33</v>
      </c>
      <c r="M3829" s="2">
        <f>_xlfn.RANK.EQ(J3829, INDEX(CFB!$J$2:$J$1048576, MATCH(W3829, CFB!$W$2:$W$1048576, 0)):INDEX(CFB!$J$2:$J$1048576, MATCH(W3829, CFB!$W$2:$W$1048576, 0) + COUNTIF(CFB!$W$2:$W$1048576, W3829) - 1))</f>
        <v>82</v>
      </c>
      <c r="N3829" s="2">
        <f>RANK(K3829, INDEX(CFB!$K$2:$K$1048576, MATCH(W3829, CFB!$W$2:$W$1048576, 0)):INDEX(CFB!$K$2:$K$1048576, MATCH(W3829, CFB!$W$2:$W$1048576, 0) + COUNTIF(CFB!$W$2:$W$1048576, W3829) - 1))</f>
        <v>60</v>
      </c>
      <c r="O3829">
        <v>37.32</v>
      </c>
      <c r="P3829">
        <v>19.84</v>
      </c>
      <c r="W3829">
        <v>1993</v>
      </c>
      <c r="X3829">
        <f t="shared" si="117"/>
        <v>0</v>
      </c>
    </row>
    <row r="3830" spans="1:24" ht="12.75" hidden="1" customHeight="1" x14ac:dyDescent="0.45">
      <c r="A3830">
        <v>61</v>
      </c>
      <c r="B3830" t="s">
        <v>40</v>
      </c>
      <c r="C3830" t="s">
        <v>188</v>
      </c>
      <c r="D3830" s="2" t="str">
        <f t="shared" si="116"/>
        <v>Iowa State1993</v>
      </c>
      <c r="F3830">
        <v>3</v>
      </c>
      <c r="G3830">
        <v>8</v>
      </c>
      <c r="H3830">
        <v>0</v>
      </c>
      <c r="I3830">
        <v>2.34</v>
      </c>
      <c r="J3830">
        <v>-3.98</v>
      </c>
      <c r="K3830">
        <v>-1.64</v>
      </c>
      <c r="L3830" s="2">
        <f>_xlfn.RANK.EQ(I3830, INDEX(CFB!$I$2:$I$1048576, MATCH(W3830, CFB!$W$2:$W$1048576, 0)):INDEX(CFB!$I$2:$I$1048576, MATCH(W3830, CFB!$W$2:$W$1048576, 0) + COUNTIF(CFB!$W$2:$W$1048576, W3830) - 1), 0)</f>
        <v>43</v>
      </c>
      <c r="M3830" s="2">
        <f>_xlfn.RANK.EQ(J3830, INDEX(CFB!$J$2:$J$1048576, MATCH(W3830, CFB!$W$2:$W$1048576, 0)):INDEX(CFB!$J$2:$J$1048576, MATCH(W3830, CFB!$W$2:$W$1048576, 0) + COUNTIF(CFB!$W$2:$W$1048576, W3830) - 1))</f>
        <v>71</v>
      </c>
      <c r="N3830" s="2">
        <f>RANK(K3830, INDEX(CFB!$K$2:$K$1048576, MATCH(W3830, CFB!$W$2:$W$1048576, 0)):INDEX(CFB!$K$2:$K$1048576, MATCH(W3830, CFB!$W$2:$W$1048576, 0) + COUNTIF(CFB!$W$2:$W$1048576, W3830) - 1))</f>
        <v>61</v>
      </c>
      <c r="O3830">
        <v>37.700000000000003</v>
      </c>
      <c r="P3830">
        <v>16.04</v>
      </c>
      <c r="W3830">
        <v>1993</v>
      </c>
      <c r="X3830">
        <f t="shared" si="117"/>
        <v>0</v>
      </c>
    </row>
    <row r="3831" spans="1:24" ht="12.75" hidden="1" customHeight="1" x14ac:dyDescent="0.45">
      <c r="A3831">
        <v>62</v>
      </c>
      <c r="B3831" t="s">
        <v>103</v>
      </c>
      <c r="C3831" t="s">
        <v>10</v>
      </c>
      <c r="D3831" s="2" t="str">
        <f t="shared" si="116"/>
        <v>Northwestern1993</v>
      </c>
      <c r="F3831">
        <v>2</v>
      </c>
      <c r="G3831">
        <v>9</v>
      </c>
      <c r="H3831">
        <v>0</v>
      </c>
      <c r="I3831">
        <v>-1.04</v>
      </c>
      <c r="J3831">
        <v>-1.01</v>
      </c>
      <c r="K3831">
        <v>-2.0499999999999998</v>
      </c>
      <c r="L3831" s="2">
        <f>_xlfn.RANK.EQ(I3831, INDEX(CFB!$I$2:$I$1048576, MATCH(W3831, CFB!$W$2:$W$1048576, 0)):INDEX(CFB!$I$2:$I$1048576, MATCH(W3831, CFB!$W$2:$W$1048576, 0) + COUNTIF(CFB!$W$2:$W$1048576, W3831) - 1), 0)</f>
        <v>61</v>
      </c>
      <c r="M3831" s="2">
        <f>_xlfn.RANK.EQ(J3831, INDEX(CFB!$J$2:$J$1048576, MATCH(W3831, CFB!$W$2:$W$1048576, 0)):INDEX(CFB!$J$2:$J$1048576, MATCH(W3831, CFB!$W$2:$W$1048576, 0) + COUNTIF(CFB!$W$2:$W$1048576, W3831) - 1))</f>
        <v>55</v>
      </c>
      <c r="N3831" s="2">
        <f>RANK(K3831, INDEX(CFB!$K$2:$K$1048576, MATCH(W3831, CFB!$W$2:$W$1048576, 0)):INDEX(CFB!$K$2:$K$1048576, MATCH(W3831, CFB!$W$2:$W$1048576, 0) + COUNTIF(CFB!$W$2:$W$1048576, W3831) - 1))</f>
        <v>62</v>
      </c>
      <c r="O3831">
        <v>33.01</v>
      </c>
      <c r="P3831">
        <v>15.93</v>
      </c>
      <c r="W3831">
        <v>1993</v>
      </c>
      <c r="X3831">
        <f t="shared" si="117"/>
        <v>0</v>
      </c>
    </row>
    <row r="3832" spans="1:24" ht="12.75" hidden="1" customHeight="1" x14ac:dyDescent="0.45">
      <c r="A3832">
        <v>63</v>
      </c>
      <c r="B3832" t="s">
        <v>121</v>
      </c>
      <c r="C3832" t="s">
        <v>188</v>
      </c>
      <c r="D3832" s="2" t="str">
        <f t="shared" si="116"/>
        <v>Oklahoma State1993</v>
      </c>
      <c r="F3832">
        <v>3</v>
      </c>
      <c r="G3832">
        <v>8</v>
      </c>
      <c r="H3832">
        <v>0</v>
      </c>
      <c r="I3832">
        <v>-6.35</v>
      </c>
      <c r="J3832">
        <v>4.07</v>
      </c>
      <c r="K3832">
        <v>-2.2799999999999998</v>
      </c>
      <c r="L3832" s="2">
        <f>_xlfn.RANK.EQ(I3832, INDEX(CFB!$I$2:$I$1048576, MATCH(W3832, CFB!$W$2:$W$1048576, 0)):INDEX(CFB!$I$2:$I$1048576, MATCH(W3832, CFB!$W$2:$W$1048576, 0) + COUNTIF(CFB!$W$2:$W$1048576, W3832) - 1), 0)</f>
        <v>90</v>
      </c>
      <c r="M3832" s="2">
        <f>_xlfn.RANK.EQ(J3832, INDEX(CFB!$J$2:$J$1048576, MATCH(W3832, CFB!$W$2:$W$1048576, 0)):INDEX(CFB!$J$2:$J$1048576, MATCH(W3832, CFB!$W$2:$W$1048576, 0) + COUNTIF(CFB!$W$2:$W$1048576, W3832) - 1))</f>
        <v>35</v>
      </c>
      <c r="N3832" s="2">
        <f>RANK(K3832, INDEX(CFB!$K$2:$K$1048576, MATCH(W3832, CFB!$W$2:$W$1048576, 0)):INDEX(CFB!$K$2:$K$1048576, MATCH(W3832, CFB!$W$2:$W$1048576, 0) + COUNTIF(CFB!$W$2:$W$1048576, W3832) - 1))</f>
        <v>63</v>
      </c>
      <c r="O3832">
        <v>29.13</v>
      </c>
      <c r="P3832">
        <v>7.92</v>
      </c>
      <c r="W3832">
        <v>1993</v>
      </c>
      <c r="X3832">
        <f t="shared" si="117"/>
        <v>0</v>
      </c>
    </row>
    <row r="3833" spans="1:24" ht="12.75" hidden="1" customHeight="1" x14ac:dyDescent="0.45">
      <c r="A3833">
        <v>64</v>
      </c>
      <c r="B3833" t="s">
        <v>59</v>
      </c>
      <c r="C3833" t="s">
        <v>155</v>
      </c>
      <c r="D3833" s="2" t="str">
        <f t="shared" si="116"/>
        <v>Vanderbilt1993</v>
      </c>
      <c r="F3833">
        <v>4</v>
      </c>
      <c r="G3833">
        <v>7</v>
      </c>
      <c r="H3833">
        <v>0</v>
      </c>
      <c r="I3833">
        <v>-8.35</v>
      </c>
      <c r="J3833">
        <v>6.04</v>
      </c>
      <c r="K3833">
        <v>-2.31</v>
      </c>
      <c r="L3833" s="2">
        <f>_xlfn.RANK.EQ(I3833, INDEX(CFB!$I$2:$I$1048576, MATCH(W3833, CFB!$W$2:$W$1048576, 0)):INDEX(CFB!$I$2:$I$1048576, MATCH(W3833, CFB!$W$2:$W$1048576, 0) + COUNTIF(CFB!$W$2:$W$1048576, W3833) - 1), 0)</f>
        <v>96</v>
      </c>
      <c r="M3833" s="2">
        <f>_xlfn.RANK.EQ(J3833, INDEX(CFB!$J$2:$J$1048576, MATCH(W3833, CFB!$W$2:$W$1048576, 0)):INDEX(CFB!$J$2:$J$1048576, MATCH(W3833, CFB!$W$2:$W$1048576, 0) + COUNTIF(CFB!$W$2:$W$1048576, W3833) - 1))</f>
        <v>23</v>
      </c>
      <c r="N3833" s="2">
        <f>RANK(K3833, INDEX(CFB!$K$2:$K$1048576, MATCH(W3833, CFB!$W$2:$W$1048576, 0)):INDEX(CFB!$K$2:$K$1048576, MATCH(W3833, CFB!$W$2:$W$1048576, 0) + COUNTIF(CFB!$W$2:$W$1048576, W3833) - 1))</f>
        <v>64</v>
      </c>
      <c r="O3833">
        <v>27.47</v>
      </c>
      <c r="P3833">
        <v>12.12</v>
      </c>
      <c r="W3833">
        <v>1993</v>
      </c>
      <c r="X3833">
        <f t="shared" si="117"/>
        <v>0</v>
      </c>
    </row>
    <row r="3834" spans="1:24" ht="12.75" hidden="1" customHeight="1" x14ac:dyDescent="0.45">
      <c r="A3834">
        <v>65</v>
      </c>
      <c r="B3834" t="s">
        <v>104</v>
      </c>
      <c r="C3834" t="s">
        <v>178</v>
      </c>
      <c r="D3834" s="2" t="str">
        <f t="shared" si="116"/>
        <v>Colorado State1993</v>
      </c>
      <c r="F3834">
        <v>5</v>
      </c>
      <c r="G3834">
        <v>6</v>
      </c>
      <c r="H3834">
        <v>0</v>
      </c>
      <c r="I3834">
        <v>-6.14</v>
      </c>
      <c r="J3834">
        <v>3.71</v>
      </c>
      <c r="K3834">
        <v>-2.4300000000000002</v>
      </c>
      <c r="L3834" s="2">
        <f>_xlfn.RANK.EQ(I3834, INDEX(CFB!$I$2:$I$1048576, MATCH(W3834, CFB!$W$2:$W$1048576, 0)):INDEX(CFB!$I$2:$I$1048576, MATCH(W3834, CFB!$W$2:$W$1048576, 0) + COUNTIF(CFB!$W$2:$W$1048576, W3834) - 1), 0)</f>
        <v>89</v>
      </c>
      <c r="M3834" s="2">
        <f>_xlfn.RANK.EQ(J3834, INDEX(CFB!$J$2:$J$1048576, MATCH(W3834, CFB!$W$2:$W$1048576, 0)):INDEX(CFB!$J$2:$J$1048576, MATCH(W3834, CFB!$W$2:$W$1048576, 0) + COUNTIF(CFB!$W$2:$W$1048576, W3834) - 1))</f>
        <v>36</v>
      </c>
      <c r="N3834" s="2">
        <f>RANK(K3834, INDEX(CFB!$K$2:$K$1048576, MATCH(W3834, CFB!$W$2:$W$1048576, 0)):INDEX(CFB!$K$2:$K$1048576, MATCH(W3834, CFB!$W$2:$W$1048576, 0) + COUNTIF(CFB!$W$2:$W$1048576, W3834) - 1))</f>
        <v>65</v>
      </c>
      <c r="O3834">
        <v>29.82</v>
      </c>
      <c r="P3834">
        <v>9.93</v>
      </c>
      <c r="W3834">
        <v>1993</v>
      </c>
      <c r="X3834">
        <f t="shared" si="117"/>
        <v>0</v>
      </c>
    </row>
    <row r="3835" spans="1:24" ht="12.75" hidden="1" customHeight="1" x14ac:dyDescent="0.45">
      <c r="A3835">
        <v>66</v>
      </c>
      <c r="B3835" t="s">
        <v>56</v>
      </c>
      <c r="C3835" t="s">
        <v>179</v>
      </c>
      <c r="D3835" s="2" t="str">
        <f t="shared" si="116"/>
        <v>Rutgers1993</v>
      </c>
      <c r="F3835">
        <v>4</v>
      </c>
      <c r="G3835">
        <v>7</v>
      </c>
      <c r="H3835">
        <v>0</v>
      </c>
      <c r="I3835">
        <v>2.88</v>
      </c>
      <c r="J3835">
        <v>-5.52</v>
      </c>
      <c r="K3835">
        <v>-2.64</v>
      </c>
      <c r="L3835" s="2">
        <f>_xlfn.RANK.EQ(I3835, INDEX(CFB!$I$2:$I$1048576, MATCH(W3835, CFB!$W$2:$W$1048576, 0)):INDEX(CFB!$I$2:$I$1048576, MATCH(W3835, CFB!$W$2:$W$1048576, 0) + COUNTIF(CFB!$W$2:$W$1048576, W3835) - 1), 0)</f>
        <v>41</v>
      </c>
      <c r="M3835" s="2">
        <f>_xlfn.RANK.EQ(J3835, INDEX(CFB!$J$2:$J$1048576, MATCH(W3835, CFB!$W$2:$W$1048576, 0)):INDEX(CFB!$J$2:$J$1048576, MATCH(W3835, CFB!$W$2:$W$1048576, 0) + COUNTIF(CFB!$W$2:$W$1048576, W3835) - 1))</f>
        <v>84</v>
      </c>
      <c r="N3835" s="2">
        <f>RANK(K3835, INDEX(CFB!$K$2:$K$1048576, MATCH(W3835, CFB!$W$2:$W$1048576, 0)):INDEX(CFB!$K$2:$K$1048576, MATCH(W3835, CFB!$W$2:$W$1048576, 0) + COUNTIF(CFB!$W$2:$W$1048576, W3835) - 1))</f>
        <v>66</v>
      </c>
      <c r="O3835">
        <v>41.22</v>
      </c>
      <c r="P3835">
        <v>19.829999999999998</v>
      </c>
      <c r="W3835">
        <v>1993</v>
      </c>
      <c r="X3835">
        <f t="shared" si="117"/>
        <v>0</v>
      </c>
    </row>
    <row r="3836" spans="1:24" ht="12.75" hidden="1" customHeight="1" x14ac:dyDescent="0.45">
      <c r="A3836">
        <v>67</v>
      </c>
      <c r="B3836" t="s">
        <v>124</v>
      </c>
      <c r="C3836" t="s">
        <v>10</v>
      </c>
      <c r="D3836" s="2" t="str">
        <f t="shared" si="116"/>
        <v>Purdue1993</v>
      </c>
      <c r="F3836">
        <v>1</v>
      </c>
      <c r="G3836">
        <v>10</v>
      </c>
      <c r="H3836">
        <v>0</v>
      </c>
      <c r="I3836">
        <v>2</v>
      </c>
      <c r="J3836">
        <v>-4.72</v>
      </c>
      <c r="K3836">
        <v>-2.72</v>
      </c>
      <c r="L3836" s="2">
        <f>_xlfn.RANK.EQ(I3836, INDEX(CFB!$I$2:$I$1048576, MATCH(W3836, CFB!$W$2:$W$1048576, 0)):INDEX(CFB!$I$2:$I$1048576, MATCH(W3836, CFB!$W$2:$W$1048576, 0) + COUNTIF(CFB!$W$2:$W$1048576, W3836) - 1), 0)</f>
        <v>46</v>
      </c>
      <c r="M3836" s="2">
        <f>_xlfn.RANK.EQ(J3836, INDEX(CFB!$J$2:$J$1048576, MATCH(W3836, CFB!$W$2:$W$1048576, 0)):INDEX(CFB!$J$2:$J$1048576, MATCH(W3836, CFB!$W$2:$W$1048576, 0) + COUNTIF(CFB!$W$2:$W$1048576, W3836) - 1))</f>
        <v>77</v>
      </c>
      <c r="N3836" s="2">
        <f>RANK(K3836, INDEX(CFB!$K$2:$K$1048576, MATCH(W3836, CFB!$W$2:$W$1048576, 0)):INDEX(CFB!$K$2:$K$1048576, MATCH(W3836, CFB!$W$2:$W$1048576, 0) + COUNTIF(CFB!$W$2:$W$1048576, W3836) - 1))</f>
        <v>67</v>
      </c>
      <c r="O3836">
        <v>36.29</v>
      </c>
      <c r="P3836">
        <v>16.73</v>
      </c>
      <c r="W3836">
        <v>1993</v>
      </c>
      <c r="X3836">
        <f t="shared" si="117"/>
        <v>0</v>
      </c>
    </row>
    <row r="3837" spans="1:24" ht="12.75" hidden="1" customHeight="1" x14ac:dyDescent="0.45">
      <c r="A3837">
        <v>68</v>
      </c>
      <c r="B3837" t="s">
        <v>129</v>
      </c>
      <c r="C3837" t="s">
        <v>189</v>
      </c>
      <c r="D3837" s="2" t="str">
        <f t="shared" si="116"/>
        <v>Rice1993</v>
      </c>
      <c r="F3837">
        <v>6</v>
      </c>
      <c r="G3837">
        <v>5</v>
      </c>
      <c r="H3837">
        <v>0</v>
      </c>
      <c r="I3837">
        <v>0.61</v>
      </c>
      <c r="J3837">
        <v>-3.42</v>
      </c>
      <c r="K3837">
        <v>-2.81</v>
      </c>
      <c r="L3837" s="2">
        <f>_xlfn.RANK.EQ(I3837, INDEX(CFB!$I$2:$I$1048576, MATCH(W3837, CFB!$W$2:$W$1048576, 0)):INDEX(CFB!$I$2:$I$1048576, MATCH(W3837, CFB!$W$2:$W$1048576, 0) + COUNTIF(CFB!$W$2:$W$1048576, W3837) - 1), 0)</f>
        <v>52</v>
      </c>
      <c r="M3837" s="2">
        <f>_xlfn.RANK.EQ(J3837, INDEX(CFB!$J$2:$J$1048576, MATCH(W3837, CFB!$W$2:$W$1048576, 0)):INDEX(CFB!$J$2:$J$1048576, MATCH(W3837, CFB!$W$2:$W$1048576, 0) + COUNTIF(CFB!$W$2:$W$1048576, W3837) - 1))</f>
        <v>66</v>
      </c>
      <c r="N3837" s="2">
        <f>RANK(K3837, INDEX(CFB!$K$2:$K$1048576, MATCH(W3837, CFB!$W$2:$W$1048576, 0)):INDEX(CFB!$K$2:$K$1048576, MATCH(W3837, CFB!$W$2:$W$1048576, 0) + COUNTIF(CFB!$W$2:$W$1048576, W3837) - 1))</f>
        <v>68</v>
      </c>
      <c r="O3837">
        <v>35.75</v>
      </c>
      <c r="P3837">
        <v>16.29</v>
      </c>
      <c r="W3837">
        <v>1993</v>
      </c>
      <c r="X3837">
        <f t="shared" si="117"/>
        <v>0</v>
      </c>
    </row>
    <row r="3838" spans="1:24" ht="12.75" hidden="1" customHeight="1" x14ac:dyDescent="0.45">
      <c r="A3838">
        <v>69</v>
      </c>
      <c r="B3838" t="s">
        <v>45</v>
      </c>
      <c r="C3838" t="s">
        <v>189</v>
      </c>
      <c r="D3838" s="2" t="str">
        <f t="shared" si="116"/>
        <v>Baylor1993</v>
      </c>
      <c r="F3838">
        <v>5</v>
      </c>
      <c r="G3838">
        <v>6</v>
      </c>
      <c r="H3838">
        <v>0</v>
      </c>
      <c r="I3838">
        <v>1.41</v>
      </c>
      <c r="J3838">
        <v>-4.57</v>
      </c>
      <c r="K3838">
        <v>-3.16</v>
      </c>
      <c r="L3838" s="2">
        <f>_xlfn.RANK.EQ(I3838, INDEX(CFB!$I$2:$I$1048576, MATCH(W3838, CFB!$W$2:$W$1048576, 0)):INDEX(CFB!$I$2:$I$1048576, MATCH(W3838, CFB!$W$2:$W$1048576, 0) + COUNTIF(CFB!$W$2:$W$1048576, W3838) - 1), 0)</f>
        <v>48</v>
      </c>
      <c r="M3838" s="2">
        <f>_xlfn.RANK.EQ(J3838, INDEX(CFB!$J$2:$J$1048576, MATCH(W3838, CFB!$W$2:$W$1048576, 0)):INDEX(CFB!$J$2:$J$1048576, MATCH(W3838, CFB!$W$2:$W$1048576, 0) + COUNTIF(CFB!$W$2:$W$1048576, W3838) - 1))</f>
        <v>75</v>
      </c>
      <c r="N3838" s="2">
        <f>RANK(K3838, INDEX(CFB!$K$2:$K$1048576, MATCH(W3838, CFB!$W$2:$W$1048576, 0)):INDEX(CFB!$K$2:$K$1048576, MATCH(W3838, CFB!$W$2:$W$1048576, 0) + COUNTIF(CFB!$W$2:$W$1048576, W3838) - 1))</f>
        <v>69</v>
      </c>
      <c r="O3838">
        <v>34.380000000000003</v>
      </c>
      <c r="P3838">
        <v>16.59</v>
      </c>
      <c r="W3838">
        <v>1993</v>
      </c>
      <c r="X3838">
        <f t="shared" si="117"/>
        <v>0</v>
      </c>
    </row>
    <row r="3839" spans="1:24" ht="12.75" hidden="1" customHeight="1" x14ac:dyDescent="0.45">
      <c r="A3839">
        <v>70</v>
      </c>
      <c r="B3839" t="s">
        <v>147</v>
      </c>
      <c r="C3839" t="s">
        <v>12</v>
      </c>
      <c r="D3839" s="2" t="str">
        <f t="shared" si="116"/>
        <v>Tulsa1993</v>
      </c>
      <c r="F3839">
        <v>4</v>
      </c>
      <c r="G3839">
        <v>6</v>
      </c>
      <c r="H3839">
        <v>1</v>
      </c>
      <c r="I3839">
        <v>1.23</v>
      </c>
      <c r="J3839">
        <v>-4.84</v>
      </c>
      <c r="K3839">
        <v>-3.6</v>
      </c>
      <c r="L3839" s="2">
        <f>_xlfn.RANK.EQ(I3839, INDEX(CFB!$I$2:$I$1048576, MATCH(W3839, CFB!$W$2:$W$1048576, 0)):INDEX(CFB!$I$2:$I$1048576, MATCH(W3839, CFB!$W$2:$W$1048576, 0) + COUNTIF(CFB!$W$2:$W$1048576, W3839) - 1), 0)</f>
        <v>49</v>
      </c>
      <c r="M3839" s="2">
        <f>_xlfn.RANK.EQ(J3839, INDEX(CFB!$J$2:$J$1048576, MATCH(W3839, CFB!$W$2:$W$1048576, 0)):INDEX(CFB!$J$2:$J$1048576, MATCH(W3839, CFB!$W$2:$W$1048576, 0) + COUNTIF(CFB!$W$2:$W$1048576, W3839) - 1))</f>
        <v>79</v>
      </c>
      <c r="N3839" s="2">
        <f>RANK(K3839, INDEX(CFB!$K$2:$K$1048576, MATCH(W3839, CFB!$W$2:$W$1048576, 0)):INDEX(CFB!$K$2:$K$1048576, MATCH(W3839, CFB!$W$2:$W$1048576, 0) + COUNTIF(CFB!$W$2:$W$1048576, W3839) - 1))</f>
        <v>70</v>
      </c>
      <c r="O3839">
        <v>34.840000000000003</v>
      </c>
      <c r="P3839">
        <v>17.239999999999998</v>
      </c>
      <c r="W3839">
        <v>1993</v>
      </c>
      <c r="X3839">
        <f t="shared" si="117"/>
        <v>0</v>
      </c>
    </row>
    <row r="3840" spans="1:24" ht="12.75" hidden="1" customHeight="1" x14ac:dyDescent="0.45">
      <c r="A3840">
        <v>71</v>
      </c>
      <c r="B3840" t="s">
        <v>77</v>
      </c>
      <c r="C3840" t="s">
        <v>184</v>
      </c>
      <c r="D3840" s="2" t="str">
        <f t="shared" si="116"/>
        <v>Louisiana1993</v>
      </c>
      <c r="F3840">
        <v>8</v>
      </c>
      <c r="G3840">
        <v>3</v>
      </c>
      <c r="H3840">
        <v>0</v>
      </c>
      <c r="I3840">
        <v>-4.51</v>
      </c>
      <c r="J3840">
        <v>-0.24</v>
      </c>
      <c r="K3840">
        <v>-4.74</v>
      </c>
      <c r="L3840" s="2">
        <f>_xlfn.RANK.EQ(I3840, INDEX(CFB!$I$2:$I$1048576, MATCH(W3840, CFB!$W$2:$W$1048576, 0)):INDEX(CFB!$I$2:$I$1048576, MATCH(W3840, CFB!$W$2:$W$1048576, 0) + COUNTIF(CFB!$W$2:$W$1048576, W3840) - 1), 0)</f>
        <v>81</v>
      </c>
      <c r="M3840" s="2">
        <f>_xlfn.RANK.EQ(J3840, INDEX(CFB!$J$2:$J$1048576, MATCH(W3840, CFB!$W$2:$W$1048576, 0)):INDEX(CFB!$J$2:$J$1048576, MATCH(W3840, CFB!$W$2:$W$1048576, 0) + COUNTIF(CFB!$W$2:$W$1048576, W3840) - 1))</f>
        <v>52</v>
      </c>
      <c r="N3840" s="2">
        <f>RANK(K3840, INDEX(CFB!$K$2:$K$1048576, MATCH(W3840, CFB!$W$2:$W$1048576, 0)):INDEX(CFB!$K$2:$K$1048576, MATCH(W3840, CFB!$W$2:$W$1048576, 0) + COUNTIF(CFB!$W$2:$W$1048576, W3840) - 1))</f>
        <v>71</v>
      </c>
      <c r="O3840">
        <v>27.29</v>
      </c>
      <c r="P3840">
        <v>15.54</v>
      </c>
      <c r="W3840">
        <v>1993</v>
      </c>
      <c r="X3840">
        <f t="shared" si="117"/>
        <v>0</v>
      </c>
    </row>
    <row r="3841" spans="1:24" ht="12.75" hidden="1" customHeight="1" x14ac:dyDescent="0.45">
      <c r="A3841">
        <v>72</v>
      </c>
      <c r="B3841" t="s">
        <v>133</v>
      </c>
      <c r="C3841" t="s">
        <v>184</v>
      </c>
      <c r="D3841" s="2" t="str">
        <f t="shared" si="116"/>
        <v>Utah State1993</v>
      </c>
      <c r="F3841">
        <v>7</v>
      </c>
      <c r="G3841">
        <v>5</v>
      </c>
      <c r="H3841">
        <v>0</v>
      </c>
      <c r="I3841">
        <v>2.66</v>
      </c>
      <c r="J3841">
        <v>-7.42</v>
      </c>
      <c r="K3841">
        <v>-4.7699999999999996</v>
      </c>
      <c r="L3841" s="2">
        <f>_xlfn.RANK.EQ(I3841, INDEX(CFB!$I$2:$I$1048576, MATCH(W3841, CFB!$W$2:$W$1048576, 0)):INDEX(CFB!$I$2:$I$1048576, MATCH(W3841, CFB!$W$2:$W$1048576, 0) + COUNTIF(CFB!$W$2:$W$1048576, W3841) - 1), 0)</f>
        <v>42</v>
      </c>
      <c r="M3841" s="2">
        <f>_xlfn.RANK.EQ(J3841, INDEX(CFB!$J$2:$J$1048576, MATCH(W3841, CFB!$W$2:$W$1048576, 0)):INDEX(CFB!$J$2:$J$1048576, MATCH(W3841, CFB!$W$2:$W$1048576, 0) + COUNTIF(CFB!$W$2:$W$1048576, W3841) - 1))</f>
        <v>98</v>
      </c>
      <c r="N3841" s="2">
        <f>RANK(K3841, INDEX(CFB!$K$2:$K$1048576, MATCH(W3841, CFB!$W$2:$W$1048576, 0)):INDEX(CFB!$K$2:$K$1048576, MATCH(W3841, CFB!$W$2:$W$1048576, 0) + COUNTIF(CFB!$W$2:$W$1048576, W3841) - 1))</f>
        <v>72</v>
      </c>
      <c r="O3841">
        <v>34.51</v>
      </c>
      <c r="P3841">
        <v>21.11</v>
      </c>
      <c r="W3841">
        <v>1993</v>
      </c>
      <c r="X3841">
        <f t="shared" si="117"/>
        <v>0</v>
      </c>
    </row>
    <row r="3842" spans="1:24" ht="12.75" hidden="1" customHeight="1" x14ac:dyDescent="0.45">
      <c r="A3842">
        <v>73</v>
      </c>
      <c r="B3842" t="s">
        <v>80</v>
      </c>
      <c r="C3842" t="s">
        <v>65</v>
      </c>
      <c r="D3842" s="2" t="str">
        <f t="shared" si="116"/>
        <v>Bowling Green1993</v>
      </c>
      <c r="F3842">
        <v>6</v>
      </c>
      <c r="G3842">
        <v>3</v>
      </c>
      <c r="H3842">
        <v>2</v>
      </c>
      <c r="I3842">
        <v>-6.46</v>
      </c>
      <c r="J3842">
        <v>1.29</v>
      </c>
      <c r="K3842">
        <v>-5.18</v>
      </c>
      <c r="L3842" s="2">
        <f>_xlfn.RANK.EQ(I3842, INDEX(CFB!$I$2:$I$1048576, MATCH(W3842, CFB!$W$2:$W$1048576, 0)):INDEX(CFB!$I$2:$I$1048576, MATCH(W3842, CFB!$W$2:$W$1048576, 0) + COUNTIF(CFB!$W$2:$W$1048576, W3842) - 1), 0)</f>
        <v>91</v>
      </c>
      <c r="M3842" s="2">
        <f>_xlfn.RANK.EQ(J3842, INDEX(CFB!$J$2:$J$1048576, MATCH(W3842, CFB!$W$2:$W$1048576, 0)):INDEX(CFB!$J$2:$J$1048576, MATCH(W3842, CFB!$W$2:$W$1048576, 0) + COUNTIF(CFB!$W$2:$W$1048576, W3842) - 1))</f>
        <v>47</v>
      </c>
      <c r="N3842" s="2">
        <f>RANK(K3842, INDEX(CFB!$K$2:$K$1048576, MATCH(W3842, CFB!$W$2:$W$1048576, 0)):INDEX(CFB!$K$2:$K$1048576, MATCH(W3842, CFB!$W$2:$W$1048576, 0) + COUNTIF(CFB!$W$2:$W$1048576, W3842) - 1))</f>
        <v>73</v>
      </c>
      <c r="O3842">
        <v>27.42</v>
      </c>
      <c r="P3842">
        <v>13.78</v>
      </c>
      <c r="W3842">
        <v>1993</v>
      </c>
      <c r="X3842">
        <f t="shared" si="117"/>
        <v>0</v>
      </c>
    </row>
    <row r="3843" spans="1:24" ht="12.75" hidden="1" customHeight="1" x14ac:dyDescent="0.45">
      <c r="A3843">
        <v>74</v>
      </c>
      <c r="B3843" t="s">
        <v>130</v>
      </c>
      <c r="C3843" t="s">
        <v>184</v>
      </c>
      <c r="D3843" s="2" t="str">
        <f t="shared" ref="D3843:D3906" si="118">_xlfn.CONCAT(B3843, W3843)</f>
        <v>Nevada1993</v>
      </c>
      <c r="F3843">
        <v>7</v>
      </c>
      <c r="G3843">
        <v>4</v>
      </c>
      <c r="H3843">
        <v>0</v>
      </c>
      <c r="I3843">
        <v>6.79</v>
      </c>
      <c r="J3843">
        <v>-12</v>
      </c>
      <c r="K3843">
        <v>-5.21</v>
      </c>
      <c r="L3843" s="2">
        <f>_xlfn.RANK.EQ(I3843, INDEX(CFB!$I$2:$I$1048576, MATCH(W3843, CFB!$W$2:$W$1048576, 0)):INDEX(CFB!$I$2:$I$1048576, MATCH(W3843, CFB!$W$2:$W$1048576, 0) + COUNTIF(CFB!$W$2:$W$1048576, W3843) - 1), 0)</f>
        <v>21</v>
      </c>
      <c r="M3843" s="2">
        <f>_xlfn.RANK.EQ(J3843, INDEX(CFB!$J$2:$J$1048576, MATCH(W3843, CFB!$W$2:$W$1048576, 0)):INDEX(CFB!$J$2:$J$1048576, MATCH(W3843, CFB!$W$2:$W$1048576, 0) + COUNTIF(CFB!$W$2:$W$1048576, W3843) - 1))</f>
        <v>105</v>
      </c>
      <c r="N3843" s="2">
        <f>RANK(K3843, INDEX(CFB!$K$2:$K$1048576, MATCH(W3843, CFB!$W$2:$W$1048576, 0)):INDEX(CFB!$K$2:$K$1048576, MATCH(W3843, CFB!$W$2:$W$1048576, 0) + COUNTIF(CFB!$W$2:$W$1048576, W3843) - 1))</f>
        <v>74</v>
      </c>
      <c r="O3843">
        <v>41.73</v>
      </c>
      <c r="P3843">
        <v>25.15</v>
      </c>
      <c r="W3843">
        <v>1993</v>
      </c>
      <c r="X3843">
        <f t="shared" ref="X3843:X3906" si="119">IF(E3843=1, 1,0)</f>
        <v>0</v>
      </c>
    </row>
    <row r="3844" spans="1:24" ht="12.75" hidden="1" customHeight="1" x14ac:dyDescent="0.45">
      <c r="A3844">
        <v>75</v>
      </c>
      <c r="B3844" t="s">
        <v>60</v>
      </c>
      <c r="C3844" t="s">
        <v>23</v>
      </c>
      <c r="D3844" s="2" t="str">
        <f t="shared" si="118"/>
        <v>Duke1993</v>
      </c>
      <c r="F3844">
        <v>3</v>
      </c>
      <c r="G3844">
        <v>8</v>
      </c>
      <c r="H3844">
        <v>0</v>
      </c>
      <c r="I3844">
        <v>-1.55</v>
      </c>
      <c r="J3844">
        <v>-3.84</v>
      </c>
      <c r="K3844">
        <v>-5.39</v>
      </c>
      <c r="L3844" s="2">
        <f>_xlfn.RANK.EQ(I3844, INDEX(CFB!$I$2:$I$1048576, MATCH(W3844, CFB!$W$2:$W$1048576, 0)):INDEX(CFB!$I$2:$I$1048576, MATCH(W3844, CFB!$W$2:$W$1048576, 0) + COUNTIF(CFB!$W$2:$W$1048576, W3844) - 1), 0)</f>
        <v>63</v>
      </c>
      <c r="M3844" s="2">
        <f>_xlfn.RANK.EQ(J3844, INDEX(CFB!$J$2:$J$1048576, MATCH(W3844, CFB!$W$2:$W$1048576, 0)):INDEX(CFB!$J$2:$J$1048576, MATCH(W3844, CFB!$W$2:$W$1048576, 0) + COUNTIF(CFB!$W$2:$W$1048576, W3844) - 1))</f>
        <v>68</v>
      </c>
      <c r="N3844" s="2">
        <f>RANK(K3844, INDEX(CFB!$K$2:$K$1048576, MATCH(W3844, CFB!$W$2:$W$1048576, 0)):INDEX(CFB!$K$2:$K$1048576, MATCH(W3844, CFB!$W$2:$W$1048576, 0) + COUNTIF(CFB!$W$2:$W$1048576, W3844) - 1))</f>
        <v>75</v>
      </c>
      <c r="O3844">
        <v>31.21</v>
      </c>
      <c r="P3844">
        <v>17.91</v>
      </c>
      <c r="W3844">
        <v>1993</v>
      </c>
      <c r="X3844">
        <f t="shared" si="119"/>
        <v>0</v>
      </c>
    </row>
    <row r="3845" spans="1:24" ht="12.75" hidden="1" customHeight="1" x14ac:dyDescent="0.45">
      <c r="A3845">
        <v>76</v>
      </c>
      <c r="B3845" t="s">
        <v>126</v>
      </c>
      <c r="C3845" t="s">
        <v>178</v>
      </c>
      <c r="D3845" s="2" t="str">
        <f t="shared" si="118"/>
        <v>Hawaii1993</v>
      </c>
      <c r="F3845">
        <v>6</v>
      </c>
      <c r="G3845">
        <v>6</v>
      </c>
      <c r="H3845">
        <v>0</v>
      </c>
      <c r="I3845">
        <v>-0.28999999999999998</v>
      </c>
      <c r="J3845">
        <v>-5.17</v>
      </c>
      <c r="K3845">
        <v>-5.46</v>
      </c>
      <c r="L3845" s="2">
        <f>_xlfn.RANK.EQ(I3845, INDEX(CFB!$I$2:$I$1048576, MATCH(W3845, CFB!$W$2:$W$1048576, 0)):INDEX(CFB!$I$2:$I$1048576, MATCH(W3845, CFB!$W$2:$W$1048576, 0) + COUNTIF(CFB!$W$2:$W$1048576, W3845) - 1), 0)</f>
        <v>57</v>
      </c>
      <c r="M3845" s="2">
        <f>_xlfn.RANK.EQ(J3845, INDEX(CFB!$J$2:$J$1048576, MATCH(W3845, CFB!$W$2:$W$1048576, 0)):INDEX(CFB!$J$2:$J$1048576, MATCH(W3845, CFB!$W$2:$W$1048576, 0) + COUNTIF(CFB!$W$2:$W$1048576, W3845) - 1))</f>
        <v>80</v>
      </c>
      <c r="N3845" s="2">
        <f>RANK(K3845, INDEX(CFB!$K$2:$K$1048576, MATCH(W3845, CFB!$W$2:$W$1048576, 0)):INDEX(CFB!$K$2:$K$1048576, MATCH(W3845, CFB!$W$2:$W$1048576, 0) + COUNTIF(CFB!$W$2:$W$1048576, W3845) - 1))</f>
        <v>76</v>
      </c>
      <c r="O3845">
        <v>37.520000000000003</v>
      </c>
      <c r="P3845">
        <v>20.149999999999999</v>
      </c>
      <c r="W3845">
        <v>1993</v>
      </c>
      <c r="X3845">
        <f t="shared" si="119"/>
        <v>0</v>
      </c>
    </row>
    <row r="3846" spans="1:24" ht="12.75" hidden="1" customHeight="1" x14ac:dyDescent="0.45">
      <c r="A3846">
        <v>77</v>
      </c>
      <c r="B3846" t="s">
        <v>24</v>
      </c>
      <c r="C3846" t="s">
        <v>189</v>
      </c>
      <c r="D3846" s="2" t="str">
        <f t="shared" si="118"/>
        <v>SMU1993</v>
      </c>
      <c r="F3846">
        <v>2</v>
      </c>
      <c r="G3846">
        <v>7</v>
      </c>
      <c r="H3846">
        <v>2</v>
      </c>
      <c r="I3846">
        <v>-3.98</v>
      </c>
      <c r="J3846">
        <v>-1.67</v>
      </c>
      <c r="K3846">
        <v>-5.66</v>
      </c>
      <c r="L3846" s="2">
        <f>_xlfn.RANK.EQ(I3846, INDEX(CFB!$I$2:$I$1048576, MATCH(W3846, CFB!$W$2:$W$1048576, 0)):INDEX(CFB!$I$2:$I$1048576, MATCH(W3846, CFB!$W$2:$W$1048576, 0) + COUNTIF(CFB!$W$2:$W$1048576, W3846) - 1), 0)</f>
        <v>76</v>
      </c>
      <c r="M3846" s="2">
        <f>_xlfn.RANK.EQ(J3846, INDEX(CFB!$J$2:$J$1048576, MATCH(W3846, CFB!$W$2:$W$1048576, 0)):INDEX(CFB!$J$2:$J$1048576, MATCH(W3846, CFB!$W$2:$W$1048576, 0) + COUNTIF(CFB!$W$2:$W$1048576, W3846) - 1))</f>
        <v>59</v>
      </c>
      <c r="N3846" s="2">
        <f>RANK(K3846, INDEX(CFB!$K$2:$K$1048576, MATCH(W3846, CFB!$W$2:$W$1048576, 0)):INDEX(CFB!$K$2:$K$1048576, MATCH(W3846, CFB!$W$2:$W$1048576, 0) + COUNTIF(CFB!$W$2:$W$1048576, W3846) - 1))</f>
        <v>77</v>
      </c>
      <c r="O3846">
        <v>29.96</v>
      </c>
      <c r="P3846">
        <v>13.4</v>
      </c>
      <c r="W3846">
        <v>1993</v>
      </c>
      <c r="X3846">
        <f t="shared" si="119"/>
        <v>0</v>
      </c>
    </row>
    <row r="3847" spans="1:24" ht="12.75" hidden="1" customHeight="1" x14ac:dyDescent="0.45">
      <c r="A3847">
        <v>78</v>
      </c>
      <c r="B3847" t="s">
        <v>61</v>
      </c>
      <c r="C3847" t="s">
        <v>189</v>
      </c>
      <c r="D3847" s="2" t="str">
        <f t="shared" si="118"/>
        <v>Texas Christian1993</v>
      </c>
      <c r="F3847">
        <v>4</v>
      </c>
      <c r="G3847">
        <v>7</v>
      </c>
      <c r="H3847">
        <v>0</v>
      </c>
      <c r="I3847">
        <v>-3.97</v>
      </c>
      <c r="J3847">
        <v>-1.74</v>
      </c>
      <c r="K3847">
        <v>-5.7</v>
      </c>
      <c r="L3847" s="2">
        <f>_xlfn.RANK.EQ(I3847, INDEX(CFB!$I$2:$I$1048576, MATCH(W3847, CFB!$W$2:$W$1048576, 0)):INDEX(CFB!$I$2:$I$1048576, MATCH(W3847, CFB!$W$2:$W$1048576, 0) + COUNTIF(CFB!$W$2:$W$1048576, W3847) - 1), 0)</f>
        <v>75</v>
      </c>
      <c r="M3847" s="2">
        <f>_xlfn.RANK.EQ(J3847, INDEX(CFB!$J$2:$J$1048576, MATCH(W3847, CFB!$W$2:$W$1048576, 0)):INDEX(CFB!$J$2:$J$1048576, MATCH(W3847, CFB!$W$2:$W$1048576, 0) + COUNTIF(CFB!$W$2:$W$1048576, W3847) - 1))</f>
        <v>61</v>
      </c>
      <c r="N3847" s="2">
        <f>RANK(K3847, INDEX(CFB!$K$2:$K$1048576, MATCH(W3847, CFB!$W$2:$W$1048576, 0)):INDEX(CFB!$K$2:$K$1048576, MATCH(W3847, CFB!$W$2:$W$1048576, 0) + COUNTIF(CFB!$W$2:$W$1048576, W3847) - 1))</f>
        <v>78</v>
      </c>
      <c r="O3847">
        <v>30.26</v>
      </c>
      <c r="P3847">
        <v>17.309999999999999</v>
      </c>
      <c r="W3847">
        <v>1993</v>
      </c>
      <c r="X3847">
        <f t="shared" si="119"/>
        <v>0</v>
      </c>
    </row>
    <row r="3848" spans="1:24" ht="12.75" hidden="1" customHeight="1" x14ac:dyDescent="0.45">
      <c r="A3848">
        <v>79</v>
      </c>
      <c r="B3848" t="s">
        <v>70</v>
      </c>
      <c r="C3848" t="s">
        <v>179</v>
      </c>
      <c r="D3848" s="2" t="str">
        <f t="shared" si="118"/>
        <v>Pitt1993</v>
      </c>
      <c r="F3848">
        <v>3</v>
      </c>
      <c r="G3848">
        <v>8</v>
      </c>
      <c r="H3848">
        <v>0</v>
      </c>
      <c r="I3848">
        <v>-4.84</v>
      </c>
      <c r="J3848">
        <v>-1.71</v>
      </c>
      <c r="K3848">
        <v>-6.56</v>
      </c>
      <c r="L3848" s="2">
        <f>_xlfn.RANK.EQ(I3848, INDEX(CFB!$I$2:$I$1048576, MATCH(W3848, CFB!$W$2:$W$1048576, 0)):INDEX(CFB!$I$2:$I$1048576, MATCH(W3848, CFB!$W$2:$W$1048576, 0) + COUNTIF(CFB!$W$2:$W$1048576, W3848) - 1), 0)</f>
        <v>83</v>
      </c>
      <c r="M3848" s="2">
        <f>_xlfn.RANK.EQ(J3848, INDEX(CFB!$J$2:$J$1048576, MATCH(W3848, CFB!$W$2:$W$1048576, 0)):INDEX(CFB!$J$2:$J$1048576, MATCH(W3848, CFB!$W$2:$W$1048576, 0) + COUNTIF(CFB!$W$2:$W$1048576, W3848) - 1))</f>
        <v>60</v>
      </c>
      <c r="N3848" s="2">
        <f>RANK(K3848, INDEX(CFB!$K$2:$K$1048576, MATCH(W3848, CFB!$W$2:$W$1048576, 0)):INDEX(CFB!$K$2:$K$1048576, MATCH(W3848, CFB!$W$2:$W$1048576, 0) + COUNTIF(CFB!$W$2:$W$1048576, W3848) - 1))</f>
        <v>79</v>
      </c>
      <c r="O3848">
        <v>27.51</v>
      </c>
      <c r="P3848">
        <v>19.05</v>
      </c>
      <c r="W3848">
        <v>1993</v>
      </c>
      <c r="X3848">
        <f t="shared" si="119"/>
        <v>0</v>
      </c>
    </row>
    <row r="3849" spans="1:24" ht="12.75" hidden="1" customHeight="1" x14ac:dyDescent="0.45">
      <c r="A3849">
        <v>80</v>
      </c>
      <c r="B3849" t="s">
        <v>48</v>
      </c>
      <c r="C3849" t="s">
        <v>12</v>
      </c>
      <c r="D3849" s="2" t="str">
        <f t="shared" si="118"/>
        <v>Army1993</v>
      </c>
      <c r="F3849">
        <v>6</v>
      </c>
      <c r="G3849">
        <v>5</v>
      </c>
      <c r="H3849">
        <v>0</v>
      </c>
      <c r="I3849">
        <v>-2.8</v>
      </c>
      <c r="J3849">
        <v>-4.5999999999999996</v>
      </c>
      <c r="K3849">
        <v>-7.4</v>
      </c>
      <c r="L3849" s="2">
        <f>_xlfn.RANK.EQ(I3849, INDEX(CFB!$I$2:$I$1048576, MATCH(W3849, CFB!$W$2:$W$1048576, 0)):INDEX(CFB!$I$2:$I$1048576, MATCH(W3849, CFB!$W$2:$W$1048576, 0) + COUNTIF(CFB!$W$2:$W$1048576, W3849) - 1), 0)</f>
        <v>69</v>
      </c>
      <c r="M3849" s="2">
        <f>_xlfn.RANK.EQ(J3849, INDEX(CFB!$J$2:$J$1048576, MATCH(W3849, CFB!$W$2:$W$1048576, 0)):INDEX(CFB!$J$2:$J$1048576, MATCH(W3849, CFB!$W$2:$W$1048576, 0) + COUNTIF(CFB!$W$2:$W$1048576, W3849) - 1))</f>
        <v>76</v>
      </c>
      <c r="N3849" s="2">
        <f>RANK(K3849, INDEX(CFB!$K$2:$K$1048576, MATCH(W3849, CFB!$W$2:$W$1048576, 0)):INDEX(CFB!$K$2:$K$1048576, MATCH(W3849, CFB!$W$2:$W$1048576, 0) + COUNTIF(CFB!$W$2:$W$1048576, W3849) - 1))</f>
        <v>80</v>
      </c>
      <c r="O3849">
        <v>29.44</v>
      </c>
      <c r="P3849">
        <v>18.28</v>
      </c>
      <c r="W3849">
        <v>1993</v>
      </c>
      <c r="X3849">
        <f t="shared" si="119"/>
        <v>0</v>
      </c>
    </row>
    <row r="3850" spans="1:24" ht="12.75" hidden="1" customHeight="1" x14ac:dyDescent="0.45">
      <c r="A3850">
        <v>81</v>
      </c>
      <c r="B3850" t="s">
        <v>106</v>
      </c>
      <c r="C3850" t="s">
        <v>23</v>
      </c>
      <c r="D3850" s="2" t="str">
        <f t="shared" si="118"/>
        <v>Wake Forest1993</v>
      </c>
      <c r="F3850">
        <v>2</v>
      </c>
      <c r="G3850">
        <v>9</v>
      </c>
      <c r="H3850">
        <v>0</v>
      </c>
      <c r="I3850">
        <v>-3.35</v>
      </c>
      <c r="J3850">
        <v>-4.3899999999999997</v>
      </c>
      <c r="K3850">
        <v>-7.73</v>
      </c>
      <c r="L3850" s="2">
        <f>_xlfn.RANK.EQ(I3850, INDEX(CFB!$I$2:$I$1048576, MATCH(W3850, CFB!$W$2:$W$1048576, 0)):INDEX(CFB!$I$2:$I$1048576, MATCH(W3850, CFB!$W$2:$W$1048576, 0) + COUNTIF(CFB!$W$2:$W$1048576, W3850) - 1), 0)</f>
        <v>72</v>
      </c>
      <c r="M3850" s="2">
        <f>_xlfn.RANK.EQ(J3850, INDEX(CFB!$J$2:$J$1048576, MATCH(W3850, CFB!$W$2:$W$1048576, 0)):INDEX(CFB!$J$2:$J$1048576, MATCH(W3850, CFB!$W$2:$W$1048576, 0) + COUNTIF(CFB!$W$2:$W$1048576, W3850) - 1))</f>
        <v>73</v>
      </c>
      <c r="N3850" s="2">
        <f>RANK(K3850, INDEX(CFB!$K$2:$K$1048576, MATCH(W3850, CFB!$W$2:$W$1048576, 0)):INDEX(CFB!$K$2:$K$1048576, MATCH(W3850, CFB!$W$2:$W$1048576, 0) + COUNTIF(CFB!$W$2:$W$1048576, W3850) - 1))</f>
        <v>81</v>
      </c>
      <c r="O3850">
        <v>28.87</v>
      </c>
      <c r="P3850">
        <v>18.59</v>
      </c>
      <c r="W3850">
        <v>1993</v>
      </c>
      <c r="X3850">
        <f t="shared" si="119"/>
        <v>0</v>
      </c>
    </row>
    <row r="3851" spans="1:24" ht="12.75" hidden="1" customHeight="1" x14ac:dyDescent="0.45">
      <c r="A3851">
        <v>82</v>
      </c>
      <c r="B3851" t="s">
        <v>140</v>
      </c>
      <c r="C3851" t="s">
        <v>65</v>
      </c>
      <c r="D3851" s="2" t="str">
        <f t="shared" si="118"/>
        <v>Ball State1993</v>
      </c>
      <c r="F3851">
        <v>8</v>
      </c>
      <c r="G3851">
        <v>3</v>
      </c>
      <c r="H3851">
        <v>1</v>
      </c>
      <c r="I3851">
        <v>-2.4</v>
      </c>
      <c r="J3851">
        <v>-5.47</v>
      </c>
      <c r="K3851">
        <v>-7.87</v>
      </c>
      <c r="L3851" s="2">
        <f>_xlfn.RANK.EQ(I3851, INDEX(CFB!$I$2:$I$1048576, MATCH(W3851, CFB!$W$2:$W$1048576, 0)):INDEX(CFB!$I$2:$I$1048576, MATCH(W3851, CFB!$W$2:$W$1048576, 0) + COUNTIF(CFB!$W$2:$W$1048576, W3851) - 1), 0)</f>
        <v>67</v>
      </c>
      <c r="M3851" s="2">
        <f>_xlfn.RANK.EQ(J3851, INDEX(CFB!$J$2:$J$1048576, MATCH(W3851, CFB!$W$2:$W$1048576, 0)):INDEX(CFB!$J$2:$J$1048576, MATCH(W3851, CFB!$W$2:$W$1048576, 0) + COUNTIF(CFB!$W$2:$W$1048576, W3851) - 1))</f>
        <v>83</v>
      </c>
      <c r="N3851" s="2">
        <f>RANK(K3851, INDEX(CFB!$K$2:$K$1048576, MATCH(W3851, CFB!$W$2:$W$1048576, 0)):INDEX(CFB!$K$2:$K$1048576, MATCH(W3851, CFB!$W$2:$W$1048576, 0) + COUNTIF(CFB!$W$2:$W$1048576, W3851) - 1))</f>
        <v>82</v>
      </c>
      <c r="O3851">
        <v>28.12</v>
      </c>
      <c r="P3851">
        <v>21.52</v>
      </c>
      <c r="W3851">
        <v>1993</v>
      </c>
      <c r="X3851">
        <f t="shared" si="119"/>
        <v>0</v>
      </c>
    </row>
    <row r="3852" spans="1:24" ht="12.75" hidden="1" customHeight="1" x14ac:dyDescent="0.45">
      <c r="A3852">
        <v>83</v>
      </c>
      <c r="B3852" t="s">
        <v>131</v>
      </c>
      <c r="C3852" t="s">
        <v>178</v>
      </c>
      <c r="D3852" s="2" t="str">
        <f t="shared" si="118"/>
        <v>Air Force1993</v>
      </c>
      <c r="F3852">
        <v>4</v>
      </c>
      <c r="G3852">
        <v>8</v>
      </c>
      <c r="H3852">
        <v>0</v>
      </c>
      <c r="I3852">
        <v>-6.52</v>
      </c>
      <c r="J3852">
        <v>-1.42</v>
      </c>
      <c r="K3852">
        <v>-7.94</v>
      </c>
      <c r="L3852" s="2">
        <f>_xlfn.RANK.EQ(I3852, INDEX(CFB!$I$2:$I$1048576, MATCH(W3852, CFB!$W$2:$W$1048576, 0)):INDEX(CFB!$I$2:$I$1048576, MATCH(W3852, CFB!$W$2:$W$1048576, 0) + COUNTIF(CFB!$W$2:$W$1048576, W3852) - 1), 0)</f>
        <v>92</v>
      </c>
      <c r="M3852" s="2">
        <f>_xlfn.RANK.EQ(J3852, INDEX(CFB!$J$2:$J$1048576, MATCH(W3852, CFB!$W$2:$W$1048576, 0)):INDEX(CFB!$J$2:$J$1048576, MATCH(W3852, CFB!$W$2:$W$1048576, 0) + COUNTIF(CFB!$W$2:$W$1048576, W3852) - 1))</f>
        <v>57</v>
      </c>
      <c r="N3852" s="2">
        <f>RANK(K3852, INDEX(CFB!$K$2:$K$1048576, MATCH(W3852, CFB!$W$2:$W$1048576, 0)):INDEX(CFB!$K$2:$K$1048576, MATCH(W3852, CFB!$W$2:$W$1048576, 0) + COUNTIF(CFB!$W$2:$W$1048576, W3852) - 1))</f>
        <v>83</v>
      </c>
      <c r="O3852">
        <v>28.95</v>
      </c>
      <c r="P3852">
        <v>14.45</v>
      </c>
      <c r="W3852">
        <v>1993</v>
      </c>
      <c r="X3852">
        <f t="shared" si="119"/>
        <v>0</v>
      </c>
    </row>
    <row r="3853" spans="1:24" ht="12.75" hidden="1" customHeight="1" x14ac:dyDescent="0.45">
      <c r="A3853">
        <v>84</v>
      </c>
      <c r="B3853" t="s">
        <v>96</v>
      </c>
      <c r="C3853" t="s">
        <v>23</v>
      </c>
      <c r="D3853" s="2" t="str">
        <f t="shared" si="118"/>
        <v>Maryland1993</v>
      </c>
      <c r="F3853">
        <v>2</v>
      </c>
      <c r="G3853">
        <v>9</v>
      </c>
      <c r="H3853">
        <v>0</v>
      </c>
      <c r="I3853">
        <v>3.31</v>
      </c>
      <c r="J3853">
        <v>-11.74</v>
      </c>
      <c r="K3853">
        <v>-8.44</v>
      </c>
      <c r="L3853" s="2">
        <f>_xlfn.RANK.EQ(I3853, INDEX(CFB!$I$2:$I$1048576, MATCH(W3853, CFB!$W$2:$W$1048576, 0)):INDEX(CFB!$I$2:$I$1048576, MATCH(W3853, CFB!$W$2:$W$1048576, 0) + COUNTIF(CFB!$W$2:$W$1048576, W3853) - 1), 0)</f>
        <v>36</v>
      </c>
      <c r="M3853" s="2">
        <f>_xlfn.RANK.EQ(J3853, INDEX(CFB!$J$2:$J$1048576, MATCH(W3853, CFB!$W$2:$W$1048576, 0)):INDEX(CFB!$J$2:$J$1048576, MATCH(W3853, CFB!$W$2:$W$1048576, 0) + COUNTIF(CFB!$W$2:$W$1048576, W3853) - 1))</f>
        <v>104</v>
      </c>
      <c r="N3853" s="2">
        <f>RANK(K3853, INDEX(CFB!$K$2:$K$1048576, MATCH(W3853, CFB!$W$2:$W$1048576, 0)):INDEX(CFB!$K$2:$K$1048576, MATCH(W3853, CFB!$W$2:$W$1048576, 0) + COUNTIF(CFB!$W$2:$W$1048576, W3853) - 1))</f>
        <v>84</v>
      </c>
      <c r="O3853">
        <v>36.61</v>
      </c>
      <c r="P3853">
        <v>29.4</v>
      </c>
      <c r="W3853">
        <v>1993</v>
      </c>
      <c r="X3853">
        <f t="shared" si="119"/>
        <v>0</v>
      </c>
    </row>
    <row r="3854" spans="1:24" ht="12.75" hidden="1" customHeight="1" x14ac:dyDescent="0.45">
      <c r="A3854">
        <v>85</v>
      </c>
      <c r="B3854" t="s">
        <v>114</v>
      </c>
      <c r="C3854" t="s">
        <v>184</v>
      </c>
      <c r="D3854" s="2" t="str">
        <f t="shared" si="118"/>
        <v>San Jose State1993</v>
      </c>
      <c r="F3854">
        <v>2</v>
      </c>
      <c r="G3854">
        <v>9</v>
      </c>
      <c r="H3854">
        <v>0</v>
      </c>
      <c r="I3854">
        <v>-1.61</v>
      </c>
      <c r="J3854">
        <v>-7.12</v>
      </c>
      <c r="K3854">
        <v>-8.7200000000000006</v>
      </c>
      <c r="L3854" s="2">
        <f>_xlfn.RANK.EQ(I3854, INDEX(CFB!$I$2:$I$1048576, MATCH(W3854, CFB!$W$2:$W$1048576, 0)):INDEX(CFB!$I$2:$I$1048576, MATCH(W3854, CFB!$W$2:$W$1048576, 0) + COUNTIF(CFB!$W$2:$W$1048576, W3854) - 1), 0)</f>
        <v>64</v>
      </c>
      <c r="M3854" s="2">
        <f>_xlfn.RANK.EQ(J3854, INDEX(CFB!$J$2:$J$1048576, MATCH(W3854, CFB!$W$2:$W$1048576, 0)):INDEX(CFB!$J$2:$J$1048576, MATCH(W3854, CFB!$W$2:$W$1048576, 0) + COUNTIF(CFB!$W$2:$W$1048576, W3854) - 1))</f>
        <v>92</v>
      </c>
      <c r="N3854" s="2">
        <f>RANK(K3854, INDEX(CFB!$K$2:$K$1048576, MATCH(W3854, CFB!$W$2:$W$1048576, 0)):INDEX(CFB!$K$2:$K$1048576, MATCH(W3854, CFB!$W$2:$W$1048576, 0) + COUNTIF(CFB!$W$2:$W$1048576, W3854) - 1))</f>
        <v>85</v>
      </c>
      <c r="O3854">
        <v>33.200000000000003</v>
      </c>
      <c r="P3854">
        <v>21.18</v>
      </c>
      <c r="W3854">
        <v>1993</v>
      </c>
      <c r="X3854">
        <f t="shared" si="119"/>
        <v>0</v>
      </c>
    </row>
    <row r="3855" spans="1:24" ht="12.75" hidden="1" customHeight="1" x14ac:dyDescent="0.45">
      <c r="A3855">
        <v>86</v>
      </c>
      <c r="B3855" t="s">
        <v>117</v>
      </c>
      <c r="C3855" t="s">
        <v>65</v>
      </c>
      <c r="D3855" s="2" t="str">
        <f t="shared" si="118"/>
        <v>Western Michigan1993</v>
      </c>
      <c r="F3855">
        <v>7</v>
      </c>
      <c r="G3855">
        <v>3</v>
      </c>
      <c r="H3855">
        <v>1</v>
      </c>
      <c r="I3855">
        <v>-7</v>
      </c>
      <c r="J3855">
        <v>-2.48</v>
      </c>
      <c r="K3855">
        <v>-9.49</v>
      </c>
      <c r="L3855" s="2">
        <f>_xlfn.RANK.EQ(I3855, INDEX(CFB!$I$2:$I$1048576, MATCH(W3855, CFB!$W$2:$W$1048576, 0)):INDEX(CFB!$I$2:$I$1048576, MATCH(W3855, CFB!$W$2:$W$1048576, 0) + COUNTIF(CFB!$W$2:$W$1048576, W3855) - 1), 0)</f>
        <v>93</v>
      </c>
      <c r="M3855" s="2">
        <f>_xlfn.RANK.EQ(J3855, INDEX(CFB!$J$2:$J$1048576, MATCH(W3855, CFB!$W$2:$W$1048576, 0)):INDEX(CFB!$J$2:$J$1048576, MATCH(W3855, CFB!$W$2:$W$1048576, 0) + COUNTIF(CFB!$W$2:$W$1048576, W3855) - 1))</f>
        <v>65</v>
      </c>
      <c r="N3855" s="2">
        <f>RANK(K3855, INDEX(CFB!$K$2:$K$1048576, MATCH(W3855, CFB!$W$2:$W$1048576, 0)):INDEX(CFB!$K$2:$K$1048576, MATCH(W3855, CFB!$W$2:$W$1048576, 0) + COUNTIF(CFB!$W$2:$W$1048576, W3855) - 1))</f>
        <v>86</v>
      </c>
      <c r="O3855">
        <v>23.96</v>
      </c>
      <c r="P3855">
        <v>17.41</v>
      </c>
      <c r="W3855">
        <v>1993</v>
      </c>
      <c r="X3855">
        <f t="shared" si="119"/>
        <v>0</v>
      </c>
    </row>
    <row r="3856" spans="1:24" ht="12.75" hidden="1" customHeight="1" x14ac:dyDescent="0.45">
      <c r="A3856">
        <v>87</v>
      </c>
      <c r="B3856" t="s">
        <v>150</v>
      </c>
      <c r="C3856" t="s">
        <v>12</v>
      </c>
      <c r="D3856" s="2" t="str">
        <f t="shared" si="118"/>
        <v>Southern Mississippi1993</v>
      </c>
      <c r="F3856">
        <v>2</v>
      </c>
      <c r="G3856">
        <v>8</v>
      </c>
      <c r="H3856">
        <v>1</v>
      </c>
      <c r="I3856">
        <v>-4.49</v>
      </c>
      <c r="J3856">
        <v>-5.18</v>
      </c>
      <c r="K3856">
        <v>-9.66</v>
      </c>
      <c r="L3856" s="2">
        <f>_xlfn.RANK.EQ(I3856, INDEX(CFB!$I$2:$I$1048576, MATCH(W3856, CFB!$W$2:$W$1048576, 0)):INDEX(CFB!$I$2:$I$1048576, MATCH(W3856, CFB!$W$2:$W$1048576, 0) + COUNTIF(CFB!$W$2:$W$1048576, W3856) - 1), 0)</f>
        <v>80</v>
      </c>
      <c r="M3856" s="2">
        <f>_xlfn.RANK.EQ(J3856, INDEX(CFB!$J$2:$J$1048576, MATCH(W3856, CFB!$W$2:$W$1048576, 0)):INDEX(CFB!$J$2:$J$1048576, MATCH(W3856, CFB!$W$2:$W$1048576, 0) + COUNTIF(CFB!$W$2:$W$1048576, W3856) - 1))</f>
        <v>81</v>
      </c>
      <c r="N3856" s="2">
        <f>RANK(K3856, INDEX(CFB!$K$2:$K$1048576, MATCH(W3856, CFB!$W$2:$W$1048576, 0)):INDEX(CFB!$K$2:$K$1048576, MATCH(W3856, CFB!$W$2:$W$1048576, 0) + COUNTIF(CFB!$W$2:$W$1048576, W3856) - 1))</f>
        <v>87</v>
      </c>
      <c r="O3856">
        <v>29.34</v>
      </c>
      <c r="P3856">
        <v>19.239999999999998</v>
      </c>
      <c r="W3856">
        <v>1993</v>
      </c>
      <c r="X3856">
        <f t="shared" si="119"/>
        <v>0</v>
      </c>
    </row>
    <row r="3857" spans="1:24" ht="12.75" hidden="1" customHeight="1" x14ac:dyDescent="0.45">
      <c r="A3857">
        <v>88</v>
      </c>
      <c r="B3857" t="s">
        <v>190</v>
      </c>
      <c r="C3857" t="s">
        <v>184</v>
      </c>
      <c r="D3857" s="2" t="str">
        <f t="shared" si="118"/>
        <v>Pacific1993</v>
      </c>
      <c r="F3857">
        <v>3</v>
      </c>
      <c r="G3857">
        <v>8</v>
      </c>
      <c r="H3857">
        <v>0</v>
      </c>
      <c r="I3857">
        <v>-9.6999999999999993</v>
      </c>
      <c r="J3857">
        <v>0.01</v>
      </c>
      <c r="K3857">
        <v>-9.69</v>
      </c>
      <c r="L3857" s="2">
        <f>_xlfn.RANK.EQ(I3857, INDEX(CFB!$I$2:$I$1048576, MATCH(W3857, CFB!$W$2:$W$1048576, 0)):INDEX(CFB!$I$2:$I$1048576, MATCH(W3857, CFB!$W$2:$W$1048576, 0) + COUNTIF(CFB!$W$2:$W$1048576, W3857) - 1), 0)</f>
        <v>98</v>
      </c>
      <c r="M3857" s="2">
        <f>_xlfn.RANK.EQ(J3857, INDEX(CFB!$J$2:$J$1048576, MATCH(W3857, CFB!$W$2:$W$1048576, 0)):INDEX(CFB!$J$2:$J$1048576, MATCH(W3857, CFB!$W$2:$W$1048576, 0) + COUNTIF(CFB!$W$2:$W$1048576, W3857) - 1))</f>
        <v>49</v>
      </c>
      <c r="N3857" s="2">
        <f>RANK(K3857, INDEX(CFB!$K$2:$K$1048576, MATCH(W3857, CFB!$W$2:$W$1048576, 0)):INDEX(CFB!$K$2:$K$1048576, MATCH(W3857, CFB!$W$2:$W$1048576, 0) + COUNTIF(CFB!$W$2:$W$1048576, W3857) - 1))</f>
        <v>88</v>
      </c>
      <c r="O3857">
        <v>23.21</v>
      </c>
      <c r="P3857">
        <v>14.55</v>
      </c>
      <c r="W3857">
        <v>1993</v>
      </c>
      <c r="X3857">
        <f t="shared" si="119"/>
        <v>0</v>
      </c>
    </row>
    <row r="3858" spans="1:24" ht="12.75" hidden="1" customHeight="1" x14ac:dyDescent="0.45">
      <c r="A3858">
        <v>89</v>
      </c>
      <c r="B3858" t="s">
        <v>51</v>
      </c>
      <c r="C3858" t="s">
        <v>12</v>
      </c>
      <c r="D3858" s="2" t="str">
        <f t="shared" si="118"/>
        <v>Navy1993</v>
      </c>
      <c r="F3858">
        <v>4</v>
      </c>
      <c r="G3858">
        <v>7</v>
      </c>
      <c r="H3858">
        <v>0</v>
      </c>
      <c r="I3858">
        <v>-4.87</v>
      </c>
      <c r="J3858">
        <v>-5.89</v>
      </c>
      <c r="K3858">
        <v>-10.76</v>
      </c>
      <c r="L3858" s="2">
        <f>_xlfn.RANK.EQ(I3858, INDEX(CFB!$I$2:$I$1048576, MATCH(W3858, CFB!$W$2:$W$1048576, 0)):INDEX(CFB!$I$2:$I$1048576, MATCH(W3858, CFB!$W$2:$W$1048576, 0) + COUNTIF(CFB!$W$2:$W$1048576, W3858) - 1), 0)</f>
        <v>84</v>
      </c>
      <c r="M3858" s="2">
        <f>_xlfn.RANK.EQ(J3858, INDEX(CFB!$J$2:$J$1048576, MATCH(W3858, CFB!$W$2:$W$1048576, 0)):INDEX(CFB!$J$2:$J$1048576, MATCH(W3858, CFB!$W$2:$W$1048576, 0) + COUNTIF(CFB!$W$2:$W$1048576, W3858) - 1))</f>
        <v>87</v>
      </c>
      <c r="N3858" s="2">
        <f>RANK(K3858, INDEX(CFB!$K$2:$K$1048576, MATCH(W3858, CFB!$W$2:$W$1048576, 0)):INDEX(CFB!$K$2:$K$1048576, MATCH(W3858, CFB!$W$2:$W$1048576, 0) + COUNTIF(CFB!$W$2:$W$1048576, W3858) - 1))</f>
        <v>89</v>
      </c>
      <c r="O3858">
        <v>28.52</v>
      </c>
      <c r="P3858">
        <v>21.39</v>
      </c>
      <c r="W3858">
        <v>1993</v>
      </c>
      <c r="X3858">
        <f t="shared" si="119"/>
        <v>0</v>
      </c>
    </row>
    <row r="3859" spans="1:24" ht="12.75" hidden="1" customHeight="1" x14ac:dyDescent="0.45">
      <c r="A3859">
        <v>90</v>
      </c>
      <c r="B3859" t="s">
        <v>139</v>
      </c>
      <c r="C3859" t="s">
        <v>65</v>
      </c>
      <c r="D3859" s="2" t="str">
        <f t="shared" si="118"/>
        <v>Central Michigan1993</v>
      </c>
      <c r="F3859">
        <v>5</v>
      </c>
      <c r="G3859">
        <v>6</v>
      </c>
      <c r="H3859">
        <v>0</v>
      </c>
      <c r="I3859">
        <v>-4.58</v>
      </c>
      <c r="J3859">
        <v>-7.16</v>
      </c>
      <c r="K3859">
        <v>-11.74</v>
      </c>
      <c r="L3859" s="2">
        <f>_xlfn.RANK.EQ(I3859, INDEX(CFB!$I$2:$I$1048576, MATCH(W3859, CFB!$W$2:$W$1048576, 0)):INDEX(CFB!$I$2:$I$1048576, MATCH(W3859, CFB!$W$2:$W$1048576, 0) + COUNTIF(CFB!$W$2:$W$1048576, W3859) - 1), 0)</f>
        <v>82</v>
      </c>
      <c r="M3859" s="2">
        <f>_xlfn.RANK.EQ(J3859, INDEX(CFB!$J$2:$J$1048576, MATCH(W3859, CFB!$W$2:$W$1048576, 0)):INDEX(CFB!$J$2:$J$1048576, MATCH(W3859, CFB!$W$2:$W$1048576, 0) + COUNTIF(CFB!$W$2:$W$1048576, W3859) - 1))</f>
        <v>93</v>
      </c>
      <c r="N3859" s="2">
        <f>RANK(K3859, INDEX(CFB!$K$2:$K$1048576, MATCH(W3859, CFB!$W$2:$W$1048576, 0)):INDEX(CFB!$K$2:$K$1048576, MATCH(W3859, CFB!$W$2:$W$1048576, 0) + COUNTIF(CFB!$W$2:$W$1048576, W3859) - 1))</f>
        <v>90</v>
      </c>
      <c r="O3859">
        <v>28.11</v>
      </c>
      <c r="P3859">
        <v>22.45</v>
      </c>
      <c r="W3859">
        <v>1993</v>
      </c>
      <c r="X3859">
        <f t="shared" si="119"/>
        <v>0</v>
      </c>
    </row>
    <row r="3860" spans="1:24" ht="12.75" hidden="1" customHeight="1" x14ac:dyDescent="0.45">
      <c r="A3860">
        <v>91</v>
      </c>
      <c r="B3860" t="s">
        <v>107</v>
      </c>
      <c r="C3860" t="s">
        <v>189</v>
      </c>
      <c r="D3860" s="2" t="str">
        <f t="shared" si="118"/>
        <v>Houston1993</v>
      </c>
      <c r="F3860">
        <v>1</v>
      </c>
      <c r="G3860">
        <v>9</v>
      </c>
      <c r="H3860">
        <v>1</v>
      </c>
      <c r="I3860">
        <v>-6.11</v>
      </c>
      <c r="J3860">
        <v>-6.11</v>
      </c>
      <c r="K3860">
        <v>-12.22</v>
      </c>
      <c r="L3860" s="2">
        <f>_xlfn.RANK.EQ(I3860, INDEX(CFB!$I$2:$I$1048576, MATCH(W3860, CFB!$W$2:$W$1048576, 0)):INDEX(CFB!$I$2:$I$1048576, MATCH(W3860, CFB!$W$2:$W$1048576, 0) + COUNTIF(CFB!$W$2:$W$1048576, W3860) - 1), 0)</f>
        <v>88</v>
      </c>
      <c r="M3860" s="2">
        <f>_xlfn.RANK.EQ(J3860, INDEX(CFB!$J$2:$J$1048576, MATCH(W3860, CFB!$W$2:$W$1048576, 0)):INDEX(CFB!$J$2:$J$1048576, MATCH(W3860, CFB!$W$2:$W$1048576, 0) + COUNTIF(CFB!$W$2:$W$1048576, W3860) - 1))</f>
        <v>88</v>
      </c>
      <c r="N3860" s="2">
        <f>RANK(K3860, INDEX(CFB!$K$2:$K$1048576, MATCH(W3860, CFB!$W$2:$W$1048576, 0)):INDEX(CFB!$K$2:$K$1048576, MATCH(W3860, CFB!$W$2:$W$1048576, 0) + COUNTIF(CFB!$W$2:$W$1048576, W3860) - 1))</f>
        <v>91</v>
      </c>
      <c r="O3860">
        <v>28.77</v>
      </c>
      <c r="P3860">
        <v>22.35</v>
      </c>
      <c r="W3860">
        <v>1993</v>
      </c>
      <c r="X3860">
        <f t="shared" si="119"/>
        <v>0</v>
      </c>
    </row>
    <row r="3861" spans="1:24" ht="12.75" hidden="1" customHeight="1" x14ac:dyDescent="0.45">
      <c r="A3861">
        <v>92</v>
      </c>
      <c r="B3861" t="s">
        <v>149</v>
      </c>
      <c r="C3861" t="s">
        <v>184</v>
      </c>
      <c r="D3861" s="2" t="str">
        <f t="shared" si="118"/>
        <v>New Mexico State1993</v>
      </c>
      <c r="F3861">
        <v>5</v>
      </c>
      <c r="G3861">
        <v>6</v>
      </c>
      <c r="H3861">
        <v>0</v>
      </c>
      <c r="I3861">
        <v>-5.8</v>
      </c>
      <c r="J3861">
        <v>-6.86</v>
      </c>
      <c r="K3861">
        <v>-12.66</v>
      </c>
      <c r="L3861" s="2">
        <f>_xlfn.RANK.EQ(I3861, INDEX(CFB!$I$2:$I$1048576, MATCH(W3861, CFB!$W$2:$W$1048576, 0)):INDEX(CFB!$I$2:$I$1048576, MATCH(W3861, CFB!$W$2:$W$1048576, 0) + COUNTIF(CFB!$W$2:$W$1048576, W3861) - 1), 0)</f>
        <v>86</v>
      </c>
      <c r="M3861" s="2">
        <f>_xlfn.RANK.EQ(J3861, INDEX(CFB!$J$2:$J$1048576, MATCH(W3861, CFB!$W$2:$W$1048576, 0)):INDEX(CFB!$J$2:$J$1048576, MATCH(W3861, CFB!$W$2:$W$1048576, 0) + COUNTIF(CFB!$W$2:$W$1048576, W3861) - 1))</f>
        <v>91</v>
      </c>
      <c r="N3861" s="2">
        <f>RANK(K3861, INDEX(CFB!$K$2:$K$1048576, MATCH(W3861, CFB!$W$2:$W$1048576, 0)):INDEX(CFB!$K$2:$K$1048576, MATCH(W3861, CFB!$W$2:$W$1048576, 0) + COUNTIF(CFB!$W$2:$W$1048576, W3861) - 1))</f>
        <v>92</v>
      </c>
      <c r="O3861">
        <v>26.67</v>
      </c>
      <c r="P3861">
        <v>24.42</v>
      </c>
      <c r="W3861">
        <v>1993</v>
      </c>
      <c r="X3861">
        <f t="shared" si="119"/>
        <v>0</v>
      </c>
    </row>
    <row r="3862" spans="1:24" ht="12.75" hidden="1" customHeight="1" x14ac:dyDescent="0.45">
      <c r="A3862">
        <v>93</v>
      </c>
      <c r="B3862" t="s">
        <v>87</v>
      </c>
      <c r="C3862" t="s">
        <v>184</v>
      </c>
      <c r="D3862" s="2" t="str">
        <f t="shared" si="118"/>
        <v>Northern Illinois1993</v>
      </c>
      <c r="F3862">
        <v>4</v>
      </c>
      <c r="G3862">
        <v>7</v>
      </c>
      <c r="H3862">
        <v>0</v>
      </c>
      <c r="I3862">
        <v>-4.13</v>
      </c>
      <c r="J3862">
        <v>-8.6</v>
      </c>
      <c r="K3862">
        <v>-12.73</v>
      </c>
      <c r="L3862" s="2">
        <f>_xlfn.RANK.EQ(I3862, INDEX(CFB!$I$2:$I$1048576, MATCH(W3862, CFB!$W$2:$W$1048576, 0)):INDEX(CFB!$I$2:$I$1048576, MATCH(W3862, CFB!$W$2:$W$1048576, 0) + COUNTIF(CFB!$W$2:$W$1048576, W3862) - 1), 0)</f>
        <v>77</v>
      </c>
      <c r="M3862" s="2">
        <f>_xlfn.RANK.EQ(J3862, INDEX(CFB!$J$2:$J$1048576, MATCH(W3862, CFB!$W$2:$W$1048576, 0)):INDEX(CFB!$J$2:$J$1048576, MATCH(W3862, CFB!$W$2:$W$1048576, 0) + COUNTIF(CFB!$W$2:$W$1048576, W3862) - 1))</f>
        <v>100</v>
      </c>
      <c r="N3862" s="2">
        <f>RANK(K3862, INDEX(CFB!$K$2:$K$1048576, MATCH(W3862, CFB!$W$2:$W$1048576, 0)):INDEX(CFB!$K$2:$K$1048576, MATCH(W3862, CFB!$W$2:$W$1048576, 0) + COUNTIF(CFB!$W$2:$W$1048576, W3862) - 1))</f>
        <v>93</v>
      </c>
      <c r="O3862">
        <v>28.58</v>
      </c>
      <c r="P3862">
        <v>26.14</v>
      </c>
      <c r="W3862">
        <v>1993</v>
      </c>
      <c r="X3862">
        <f t="shared" si="119"/>
        <v>0</v>
      </c>
    </row>
    <row r="3863" spans="1:24" ht="12.75" hidden="1" customHeight="1" x14ac:dyDescent="0.45">
      <c r="A3863">
        <v>94</v>
      </c>
      <c r="B3863" t="s">
        <v>94</v>
      </c>
      <c r="C3863" t="s">
        <v>65</v>
      </c>
      <c r="D3863" s="2" t="str">
        <f t="shared" si="118"/>
        <v>Toledo1993</v>
      </c>
      <c r="F3863">
        <v>4</v>
      </c>
      <c r="G3863">
        <v>7</v>
      </c>
      <c r="H3863">
        <v>0</v>
      </c>
      <c r="I3863">
        <v>-4.13</v>
      </c>
      <c r="J3863">
        <v>-8.93</v>
      </c>
      <c r="K3863">
        <v>-13.06</v>
      </c>
      <c r="L3863" s="2">
        <f>_xlfn.RANK.EQ(I3863, INDEX(CFB!$I$2:$I$1048576, MATCH(W3863, CFB!$W$2:$W$1048576, 0)):INDEX(CFB!$I$2:$I$1048576, MATCH(W3863, CFB!$W$2:$W$1048576, 0) + COUNTIF(CFB!$W$2:$W$1048576, W3863) - 1), 0)</f>
        <v>77</v>
      </c>
      <c r="M3863" s="2">
        <f>_xlfn.RANK.EQ(J3863, INDEX(CFB!$J$2:$J$1048576, MATCH(W3863, CFB!$W$2:$W$1048576, 0)):INDEX(CFB!$J$2:$J$1048576, MATCH(W3863, CFB!$W$2:$W$1048576, 0) + COUNTIF(CFB!$W$2:$W$1048576, W3863) - 1))</f>
        <v>102</v>
      </c>
      <c r="N3863" s="2">
        <f>RANK(K3863, INDEX(CFB!$K$2:$K$1048576, MATCH(W3863, CFB!$W$2:$W$1048576, 0)):INDEX(CFB!$K$2:$K$1048576, MATCH(W3863, CFB!$W$2:$W$1048576, 0) + COUNTIF(CFB!$W$2:$W$1048576, W3863) - 1))</f>
        <v>94</v>
      </c>
      <c r="O3863">
        <v>27.63</v>
      </c>
      <c r="P3863">
        <v>24.42</v>
      </c>
      <c r="W3863">
        <v>1993</v>
      </c>
      <c r="X3863">
        <f t="shared" si="119"/>
        <v>0</v>
      </c>
    </row>
    <row r="3864" spans="1:24" ht="12.75" hidden="1" customHeight="1" x14ac:dyDescent="0.45">
      <c r="A3864">
        <v>95</v>
      </c>
      <c r="B3864" t="s">
        <v>108</v>
      </c>
      <c r="C3864" t="s">
        <v>12</v>
      </c>
      <c r="D3864" s="2" t="str">
        <f t="shared" si="118"/>
        <v>East Carolina1993</v>
      </c>
      <c r="F3864">
        <v>2</v>
      </c>
      <c r="G3864">
        <v>9</v>
      </c>
      <c r="H3864">
        <v>0</v>
      </c>
      <c r="I3864">
        <v>-7.31</v>
      </c>
      <c r="J3864">
        <v>-7.31</v>
      </c>
      <c r="K3864">
        <v>-14.62</v>
      </c>
      <c r="L3864" s="2">
        <f>_xlfn.RANK.EQ(I3864, INDEX(CFB!$I$2:$I$1048576, MATCH(W3864, CFB!$W$2:$W$1048576, 0)):INDEX(CFB!$I$2:$I$1048576, MATCH(W3864, CFB!$W$2:$W$1048576, 0) + COUNTIF(CFB!$W$2:$W$1048576, W3864) - 1), 0)</f>
        <v>94</v>
      </c>
      <c r="M3864" s="2">
        <f>_xlfn.RANK.EQ(J3864, INDEX(CFB!$J$2:$J$1048576, MATCH(W3864, CFB!$W$2:$W$1048576, 0)):INDEX(CFB!$J$2:$J$1048576, MATCH(W3864, CFB!$W$2:$W$1048576, 0) + COUNTIF(CFB!$W$2:$W$1048576, W3864) - 1))</f>
        <v>96</v>
      </c>
      <c r="N3864" s="2">
        <f>RANK(K3864, INDEX(CFB!$K$2:$K$1048576, MATCH(W3864, CFB!$W$2:$W$1048576, 0)):INDEX(CFB!$K$2:$K$1048576, MATCH(W3864, CFB!$W$2:$W$1048576, 0) + COUNTIF(CFB!$W$2:$W$1048576, W3864) - 1))</f>
        <v>95</v>
      </c>
      <c r="O3864">
        <v>25.97</v>
      </c>
      <c r="P3864">
        <v>21.52</v>
      </c>
      <c r="W3864">
        <v>1993</v>
      </c>
      <c r="X3864">
        <f t="shared" si="119"/>
        <v>0</v>
      </c>
    </row>
    <row r="3865" spans="1:24" ht="12.75" hidden="1" customHeight="1" x14ac:dyDescent="0.45">
      <c r="A3865">
        <v>96</v>
      </c>
      <c r="B3865" t="s">
        <v>50</v>
      </c>
      <c r="C3865" t="s">
        <v>184</v>
      </c>
      <c r="D3865" s="2" t="str">
        <f t="shared" si="118"/>
        <v>Nevada-Las Vegas1993</v>
      </c>
      <c r="F3865">
        <v>3</v>
      </c>
      <c r="G3865">
        <v>8</v>
      </c>
      <c r="H3865">
        <v>0</v>
      </c>
      <c r="I3865">
        <v>-3.78</v>
      </c>
      <c r="J3865">
        <v>-11.08</v>
      </c>
      <c r="K3865">
        <v>-14.86</v>
      </c>
      <c r="L3865" s="2">
        <f>_xlfn.RANK.EQ(I3865, INDEX(CFB!$I$2:$I$1048576, MATCH(W3865, CFB!$W$2:$W$1048576, 0)):INDEX(CFB!$I$2:$I$1048576, MATCH(W3865, CFB!$W$2:$W$1048576, 0) + COUNTIF(CFB!$W$2:$W$1048576, W3865) - 1), 0)</f>
        <v>73</v>
      </c>
      <c r="M3865" s="2">
        <f>_xlfn.RANK.EQ(J3865, INDEX(CFB!$J$2:$J$1048576, MATCH(W3865, CFB!$W$2:$W$1048576, 0)):INDEX(CFB!$J$2:$J$1048576, MATCH(W3865, CFB!$W$2:$W$1048576, 0) + COUNTIF(CFB!$W$2:$W$1048576, W3865) - 1))</f>
        <v>103</v>
      </c>
      <c r="N3865" s="2">
        <f>RANK(K3865, INDEX(CFB!$K$2:$K$1048576, MATCH(W3865, CFB!$W$2:$W$1048576, 0)):INDEX(CFB!$K$2:$K$1048576, MATCH(W3865, CFB!$W$2:$W$1048576, 0) + COUNTIF(CFB!$W$2:$W$1048576, W3865) - 1))</f>
        <v>96</v>
      </c>
      <c r="O3865">
        <v>28.18</v>
      </c>
      <c r="P3865">
        <v>26.2</v>
      </c>
      <c r="W3865">
        <v>1993</v>
      </c>
      <c r="X3865">
        <f t="shared" si="119"/>
        <v>0</v>
      </c>
    </row>
    <row r="3866" spans="1:24" ht="12.75" hidden="1" customHeight="1" x14ac:dyDescent="0.45">
      <c r="A3866">
        <v>97</v>
      </c>
      <c r="B3866" t="s">
        <v>58</v>
      </c>
      <c r="C3866" t="s">
        <v>12</v>
      </c>
      <c r="D3866" s="2" t="str">
        <f t="shared" si="118"/>
        <v>Tulane1993</v>
      </c>
      <c r="F3866">
        <v>3</v>
      </c>
      <c r="G3866">
        <v>9</v>
      </c>
      <c r="H3866">
        <v>0</v>
      </c>
      <c r="I3866">
        <v>-10.94</v>
      </c>
      <c r="J3866">
        <v>-3.96</v>
      </c>
      <c r="K3866">
        <v>-14.9</v>
      </c>
      <c r="L3866" s="2">
        <f>_xlfn.RANK.EQ(I3866, INDEX(CFB!$I$2:$I$1048576, MATCH(W3866, CFB!$W$2:$W$1048576, 0)):INDEX(CFB!$I$2:$I$1048576, MATCH(W3866, CFB!$W$2:$W$1048576, 0) + COUNTIF(CFB!$W$2:$W$1048576, W3866) - 1), 0)</f>
        <v>99</v>
      </c>
      <c r="M3866" s="2">
        <f>_xlfn.RANK.EQ(J3866, INDEX(CFB!$J$2:$J$1048576, MATCH(W3866, CFB!$W$2:$W$1048576, 0)):INDEX(CFB!$J$2:$J$1048576, MATCH(W3866, CFB!$W$2:$W$1048576, 0) + COUNTIF(CFB!$W$2:$W$1048576, W3866) - 1))</f>
        <v>70</v>
      </c>
      <c r="N3866" s="2">
        <f>RANK(K3866, INDEX(CFB!$K$2:$K$1048576, MATCH(W3866, CFB!$W$2:$W$1048576, 0)):INDEX(CFB!$K$2:$K$1048576, MATCH(W3866, CFB!$W$2:$W$1048576, 0) + COUNTIF(CFB!$W$2:$W$1048576, W3866) - 1))</f>
        <v>97</v>
      </c>
      <c r="O3866">
        <v>21.91</v>
      </c>
      <c r="P3866">
        <v>19.78</v>
      </c>
      <c r="W3866">
        <v>1993</v>
      </c>
      <c r="X3866">
        <f t="shared" si="119"/>
        <v>0</v>
      </c>
    </row>
    <row r="3867" spans="1:24" ht="12.75" hidden="1" customHeight="1" x14ac:dyDescent="0.45">
      <c r="A3867">
        <v>98</v>
      </c>
      <c r="B3867" t="s">
        <v>148</v>
      </c>
      <c r="C3867" t="s">
        <v>178</v>
      </c>
      <c r="D3867" s="2" t="str">
        <f t="shared" si="118"/>
        <v>UTEP1993</v>
      </c>
      <c r="F3867">
        <v>1</v>
      </c>
      <c r="G3867">
        <v>11</v>
      </c>
      <c r="H3867">
        <v>0</v>
      </c>
      <c r="I3867">
        <v>-7.61</v>
      </c>
      <c r="J3867">
        <v>-7.34</v>
      </c>
      <c r="K3867">
        <v>-14.95</v>
      </c>
      <c r="L3867" s="2">
        <f>_xlfn.RANK.EQ(I3867, INDEX(CFB!$I$2:$I$1048576, MATCH(W3867, CFB!$W$2:$W$1048576, 0)):INDEX(CFB!$I$2:$I$1048576, MATCH(W3867, CFB!$W$2:$W$1048576, 0) + COUNTIF(CFB!$W$2:$W$1048576, W3867) - 1), 0)</f>
        <v>95</v>
      </c>
      <c r="M3867" s="2">
        <f>_xlfn.RANK.EQ(J3867, INDEX(CFB!$J$2:$J$1048576, MATCH(W3867, CFB!$W$2:$W$1048576, 0)):INDEX(CFB!$J$2:$J$1048576, MATCH(W3867, CFB!$W$2:$W$1048576, 0) + COUNTIF(CFB!$W$2:$W$1048576, W3867) - 1))</f>
        <v>97</v>
      </c>
      <c r="N3867" s="2">
        <f>RANK(K3867, INDEX(CFB!$K$2:$K$1048576, MATCH(W3867, CFB!$W$2:$W$1048576, 0)):INDEX(CFB!$K$2:$K$1048576, MATCH(W3867, CFB!$W$2:$W$1048576, 0) + COUNTIF(CFB!$W$2:$W$1048576, W3867) - 1))</f>
        <v>98</v>
      </c>
      <c r="O3867">
        <v>26.34</v>
      </c>
      <c r="P3867">
        <v>25.5</v>
      </c>
      <c r="W3867">
        <v>1993</v>
      </c>
      <c r="X3867">
        <f t="shared" si="119"/>
        <v>0</v>
      </c>
    </row>
    <row r="3868" spans="1:24" ht="12.75" hidden="1" customHeight="1" x14ac:dyDescent="0.45">
      <c r="A3868">
        <v>99</v>
      </c>
      <c r="B3868" t="s">
        <v>127</v>
      </c>
      <c r="C3868" t="s">
        <v>65</v>
      </c>
      <c r="D3868" s="2" t="str">
        <f t="shared" si="118"/>
        <v>Akron1993</v>
      </c>
      <c r="F3868">
        <v>5</v>
      </c>
      <c r="G3868">
        <v>6</v>
      </c>
      <c r="H3868">
        <v>0</v>
      </c>
      <c r="I3868">
        <v>-12.49</v>
      </c>
      <c r="J3868">
        <v>-4.17</v>
      </c>
      <c r="K3868">
        <v>-16.66</v>
      </c>
      <c r="L3868" s="2">
        <f>_xlfn.RANK.EQ(I3868, INDEX(CFB!$I$2:$I$1048576, MATCH(W3868, CFB!$W$2:$W$1048576, 0)):INDEX(CFB!$I$2:$I$1048576, MATCH(W3868, CFB!$W$2:$W$1048576, 0) + COUNTIF(CFB!$W$2:$W$1048576, W3868) - 1), 0)</f>
        <v>102</v>
      </c>
      <c r="M3868" s="2">
        <f>_xlfn.RANK.EQ(J3868, INDEX(CFB!$J$2:$J$1048576, MATCH(W3868, CFB!$W$2:$W$1048576, 0)):INDEX(CFB!$J$2:$J$1048576, MATCH(W3868, CFB!$W$2:$W$1048576, 0) + COUNTIF(CFB!$W$2:$W$1048576, W3868) - 1))</f>
        <v>72</v>
      </c>
      <c r="N3868" s="2">
        <f>RANK(K3868, INDEX(CFB!$K$2:$K$1048576, MATCH(W3868, CFB!$W$2:$W$1048576, 0)):INDEX(CFB!$K$2:$K$1048576, MATCH(W3868, CFB!$W$2:$W$1048576, 0) + COUNTIF(CFB!$W$2:$W$1048576, W3868) - 1))</f>
        <v>99</v>
      </c>
      <c r="O3868">
        <v>18.690000000000001</v>
      </c>
      <c r="P3868">
        <v>21.46</v>
      </c>
      <c r="W3868">
        <v>1993</v>
      </c>
      <c r="X3868">
        <f t="shared" si="119"/>
        <v>0</v>
      </c>
    </row>
    <row r="3869" spans="1:24" ht="12.75" hidden="1" customHeight="1" x14ac:dyDescent="0.45">
      <c r="A3869">
        <v>100</v>
      </c>
      <c r="B3869" t="s">
        <v>86</v>
      </c>
      <c r="C3869" t="s">
        <v>65</v>
      </c>
      <c r="D3869" s="2" t="str">
        <f t="shared" si="118"/>
        <v>Miami (OH)1993</v>
      </c>
      <c r="F3869">
        <v>4</v>
      </c>
      <c r="G3869">
        <v>7</v>
      </c>
      <c r="H3869">
        <v>0</v>
      </c>
      <c r="I3869">
        <v>-9.42</v>
      </c>
      <c r="J3869">
        <v>-7.62</v>
      </c>
      <c r="K3869">
        <v>-17.03</v>
      </c>
      <c r="L3869" s="2">
        <f>_xlfn.RANK.EQ(I3869, INDEX(CFB!$I$2:$I$1048576, MATCH(W3869, CFB!$W$2:$W$1048576, 0)):INDEX(CFB!$I$2:$I$1048576, MATCH(W3869, CFB!$W$2:$W$1048576, 0) + COUNTIF(CFB!$W$2:$W$1048576, W3869) - 1), 0)</f>
        <v>97</v>
      </c>
      <c r="M3869" s="2">
        <f>_xlfn.RANK.EQ(J3869, INDEX(CFB!$J$2:$J$1048576, MATCH(W3869, CFB!$W$2:$W$1048576, 0)):INDEX(CFB!$J$2:$J$1048576, MATCH(W3869, CFB!$W$2:$W$1048576, 0) + COUNTIF(CFB!$W$2:$W$1048576, W3869) - 1))</f>
        <v>99</v>
      </c>
      <c r="N3869" s="2">
        <f>RANK(K3869, INDEX(CFB!$K$2:$K$1048576, MATCH(W3869, CFB!$W$2:$W$1048576, 0)):INDEX(CFB!$K$2:$K$1048576, MATCH(W3869, CFB!$W$2:$W$1048576, 0) + COUNTIF(CFB!$W$2:$W$1048576, W3869) - 1))</f>
        <v>100</v>
      </c>
      <c r="O3869">
        <v>20.69</v>
      </c>
      <c r="P3869">
        <v>22.83</v>
      </c>
      <c r="W3869">
        <v>1993</v>
      </c>
      <c r="X3869">
        <f t="shared" si="119"/>
        <v>0</v>
      </c>
    </row>
    <row r="3870" spans="1:24" ht="12.75" hidden="1" customHeight="1" x14ac:dyDescent="0.45">
      <c r="A3870">
        <v>101</v>
      </c>
      <c r="B3870" t="s">
        <v>125</v>
      </c>
      <c r="C3870" t="s">
        <v>184</v>
      </c>
      <c r="D3870" s="2" t="str">
        <f t="shared" si="118"/>
        <v>Arkansas State1993</v>
      </c>
      <c r="F3870">
        <v>2</v>
      </c>
      <c r="G3870">
        <v>8</v>
      </c>
      <c r="H3870">
        <v>1</v>
      </c>
      <c r="I3870">
        <v>-15.84</v>
      </c>
      <c r="J3870">
        <v>-1.78</v>
      </c>
      <c r="K3870">
        <v>-17.62</v>
      </c>
      <c r="L3870" s="2">
        <f>_xlfn.RANK.EQ(I3870, INDEX(CFB!$I$2:$I$1048576, MATCH(W3870, CFB!$W$2:$W$1048576, 0)):INDEX(CFB!$I$2:$I$1048576, MATCH(W3870, CFB!$W$2:$W$1048576, 0) + COUNTIF(CFB!$W$2:$W$1048576, W3870) - 1), 0)</f>
        <v>106</v>
      </c>
      <c r="M3870" s="2">
        <f>_xlfn.RANK.EQ(J3870, INDEX(CFB!$J$2:$J$1048576, MATCH(W3870, CFB!$W$2:$W$1048576, 0)):INDEX(CFB!$J$2:$J$1048576, MATCH(W3870, CFB!$W$2:$W$1048576, 0) + COUNTIF(CFB!$W$2:$W$1048576, W3870) - 1))</f>
        <v>62</v>
      </c>
      <c r="N3870" s="2">
        <f>RANK(K3870, INDEX(CFB!$K$2:$K$1048576, MATCH(W3870, CFB!$W$2:$W$1048576, 0)):INDEX(CFB!$K$2:$K$1048576, MATCH(W3870, CFB!$W$2:$W$1048576, 0) + COUNTIF(CFB!$W$2:$W$1048576, W3870) - 1))</f>
        <v>101</v>
      </c>
      <c r="O3870">
        <v>16.41</v>
      </c>
      <c r="P3870">
        <v>17.95</v>
      </c>
      <c r="W3870">
        <v>1993</v>
      </c>
      <c r="X3870">
        <f t="shared" si="119"/>
        <v>0</v>
      </c>
    </row>
    <row r="3871" spans="1:24" ht="12.75" hidden="1" customHeight="1" x14ac:dyDescent="0.45">
      <c r="A3871">
        <v>102</v>
      </c>
      <c r="B3871" t="s">
        <v>134</v>
      </c>
      <c r="C3871" t="s">
        <v>65</v>
      </c>
      <c r="D3871" s="2" t="str">
        <f t="shared" si="118"/>
        <v>Eastern Michigan1993</v>
      </c>
      <c r="F3871">
        <v>4</v>
      </c>
      <c r="G3871">
        <v>7</v>
      </c>
      <c r="H3871">
        <v>0</v>
      </c>
      <c r="I3871">
        <v>-13.28</v>
      </c>
      <c r="J3871">
        <v>-4.43</v>
      </c>
      <c r="K3871">
        <v>-17.71</v>
      </c>
      <c r="L3871" s="2">
        <f>_xlfn.RANK.EQ(I3871, INDEX(CFB!$I$2:$I$1048576, MATCH(W3871, CFB!$W$2:$W$1048576, 0)):INDEX(CFB!$I$2:$I$1048576, MATCH(W3871, CFB!$W$2:$W$1048576, 0) + COUNTIF(CFB!$W$2:$W$1048576, W3871) - 1), 0)</f>
        <v>103</v>
      </c>
      <c r="M3871" s="2">
        <f>_xlfn.RANK.EQ(J3871, INDEX(CFB!$J$2:$J$1048576, MATCH(W3871, CFB!$W$2:$W$1048576, 0)):INDEX(CFB!$J$2:$J$1048576, MATCH(W3871, CFB!$W$2:$W$1048576, 0) + COUNTIF(CFB!$W$2:$W$1048576, W3871) - 1))</f>
        <v>74</v>
      </c>
      <c r="N3871" s="2">
        <f>RANK(K3871, INDEX(CFB!$K$2:$K$1048576, MATCH(W3871, CFB!$W$2:$W$1048576, 0)):INDEX(CFB!$K$2:$K$1048576, MATCH(W3871, CFB!$W$2:$W$1048576, 0) + COUNTIF(CFB!$W$2:$W$1048576, W3871) - 1))</f>
        <v>102</v>
      </c>
      <c r="O3871">
        <v>16.079999999999998</v>
      </c>
      <c r="P3871">
        <v>19.87</v>
      </c>
      <c r="W3871">
        <v>1993</v>
      </c>
      <c r="X3871">
        <f t="shared" si="119"/>
        <v>0</v>
      </c>
    </row>
    <row r="3872" spans="1:24" ht="12.75" hidden="1" customHeight="1" x14ac:dyDescent="0.45">
      <c r="A3872">
        <v>103</v>
      </c>
      <c r="B3872" t="s">
        <v>137</v>
      </c>
      <c r="C3872" t="s">
        <v>184</v>
      </c>
      <c r="D3872" s="2" t="str">
        <f t="shared" si="118"/>
        <v>Louisiana Tech1993</v>
      </c>
      <c r="F3872">
        <v>2</v>
      </c>
      <c r="G3872">
        <v>9</v>
      </c>
      <c r="H3872">
        <v>0</v>
      </c>
      <c r="I3872">
        <v>-12.24</v>
      </c>
      <c r="J3872">
        <v>-5.63</v>
      </c>
      <c r="K3872">
        <v>-17.87</v>
      </c>
      <c r="L3872" s="2">
        <f>_xlfn.RANK.EQ(I3872, INDEX(CFB!$I$2:$I$1048576, MATCH(W3872, CFB!$W$2:$W$1048576, 0)):INDEX(CFB!$I$2:$I$1048576, MATCH(W3872, CFB!$W$2:$W$1048576, 0) + COUNTIF(CFB!$W$2:$W$1048576, W3872) - 1), 0)</f>
        <v>101</v>
      </c>
      <c r="M3872" s="2">
        <f>_xlfn.RANK.EQ(J3872, INDEX(CFB!$J$2:$J$1048576, MATCH(W3872, CFB!$W$2:$W$1048576, 0)):INDEX(CFB!$J$2:$J$1048576, MATCH(W3872, CFB!$W$2:$W$1048576, 0) + COUNTIF(CFB!$W$2:$W$1048576, W3872) - 1))</f>
        <v>85</v>
      </c>
      <c r="N3872" s="2">
        <f>RANK(K3872, INDEX(CFB!$K$2:$K$1048576, MATCH(W3872, CFB!$W$2:$W$1048576, 0)):INDEX(CFB!$K$2:$K$1048576, MATCH(W3872, CFB!$W$2:$W$1048576, 0) + COUNTIF(CFB!$W$2:$W$1048576, W3872) - 1))</f>
        <v>103</v>
      </c>
      <c r="O3872">
        <v>20.29</v>
      </c>
      <c r="P3872">
        <v>23.33</v>
      </c>
      <c r="W3872">
        <v>1993</v>
      </c>
      <c r="X3872">
        <f t="shared" si="119"/>
        <v>0</v>
      </c>
    </row>
    <row r="3873" spans="1:24" ht="12.75" hidden="1" customHeight="1" x14ac:dyDescent="0.45">
      <c r="A3873">
        <v>104</v>
      </c>
      <c r="B3873" t="s">
        <v>64</v>
      </c>
      <c r="C3873" t="s">
        <v>65</v>
      </c>
      <c r="D3873" s="2" t="str">
        <f t="shared" si="118"/>
        <v>Ohio1993</v>
      </c>
      <c r="F3873">
        <v>4</v>
      </c>
      <c r="G3873">
        <v>7</v>
      </c>
      <c r="H3873">
        <v>0</v>
      </c>
      <c r="I3873">
        <v>-13.92</v>
      </c>
      <c r="J3873">
        <v>-4.78</v>
      </c>
      <c r="K3873">
        <v>-18.71</v>
      </c>
      <c r="L3873" s="2">
        <f>_xlfn.RANK.EQ(I3873, INDEX(CFB!$I$2:$I$1048576, MATCH(W3873, CFB!$W$2:$W$1048576, 0)):INDEX(CFB!$I$2:$I$1048576, MATCH(W3873, CFB!$W$2:$W$1048576, 0) + COUNTIF(CFB!$W$2:$W$1048576, W3873) - 1), 0)</f>
        <v>105</v>
      </c>
      <c r="M3873" s="2">
        <f>_xlfn.RANK.EQ(J3873, INDEX(CFB!$J$2:$J$1048576, MATCH(W3873, CFB!$W$2:$W$1048576, 0)):INDEX(CFB!$J$2:$J$1048576, MATCH(W3873, CFB!$W$2:$W$1048576, 0) + COUNTIF(CFB!$W$2:$W$1048576, W3873) - 1))</f>
        <v>78</v>
      </c>
      <c r="N3873" s="2">
        <f>RANK(K3873, INDEX(CFB!$K$2:$K$1048576, MATCH(W3873, CFB!$W$2:$W$1048576, 0)):INDEX(CFB!$K$2:$K$1048576, MATCH(W3873, CFB!$W$2:$W$1048576, 0) + COUNTIF(CFB!$W$2:$W$1048576, W3873) - 1))</f>
        <v>104</v>
      </c>
      <c r="O3873">
        <v>17.07</v>
      </c>
      <c r="P3873">
        <v>23.8</v>
      </c>
      <c r="W3873">
        <v>1993</v>
      </c>
      <c r="X3873">
        <f t="shared" si="119"/>
        <v>0</v>
      </c>
    </row>
    <row r="3874" spans="1:24" ht="12.75" hidden="1" customHeight="1" x14ac:dyDescent="0.45">
      <c r="A3874">
        <v>105</v>
      </c>
      <c r="B3874" t="s">
        <v>144</v>
      </c>
      <c r="C3874" t="s">
        <v>179</v>
      </c>
      <c r="D3874" s="2" t="str">
        <f t="shared" si="118"/>
        <v>Temple1993</v>
      </c>
      <c r="F3874">
        <v>1</v>
      </c>
      <c r="G3874">
        <v>10</v>
      </c>
      <c r="H3874">
        <v>0</v>
      </c>
      <c r="I3874">
        <v>-11.75</v>
      </c>
      <c r="J3874">
        <v>-7.2</v>
      </c>
      <c r="K3874">
        <v>-18.96</v>
      </c>
      <c r="L3874" s="2">
        <f>_xlfn.RANK.EQ(I3874, INDEX(CFB!$I$2:$I$1048576, MATCH(W3874, CFB!$W$2:$W$1048576, 0)):INDEX(CFB!$I$2:$I$1048576, MATCH(W3874, CFB!$W$2:$W$1048576, 0) + COUNTIF(CFB!$W$2:$W$1048576, W3874) - 1), 0)</f>
        <v>100</v>
      </c>
      <c r="M3874" s="2">
        <f>_xlfn.RANK.EQ(J3874, INDEX(CFB!$J$2:$J$1048576, MATCH(W3874, CFB!$W$2:$W$1048576, 0)):INDEX(CFB!$J$2:$J$1048576, MATCH(W3874, CFB!$W$2:$W$1048576, 0) + COUNTIF(CFB!$W$2:$W$1048576, W3874) - 1))</f>
        <v>94</v>
      </c>
      <c r="N3874" s="2">
        <f>RANK(K3874, INDEX(CFB!$K$2:$K$1048576, MATCH(W3874, CFB!$W$2:$W$1048576, 0)):INDEX(CFB!$K$2:$K$1048576, MATCH(W3874, CFB!$W$2:$W$1048576, 0) + COUNTIF(CFB!$W$2:$W$1048576, W3874) - 1))</f>
        <v>105</v>
      </c>
      <c r="O3874">
        <v>20.93</v>
      </c>
      <c r="P3874">
        <v>37.700000000000003</v>
      </c>
      <c r="W3874">
        <v>1993</v>
      </c>
      <c r="X3874">
        <f t="shared" si="119"/>
        <v>0</v>
      </c>
    </row>
    <row r="3875" spans="1:24" ht="12.75" hidden="1" customHeight="1" x14ac:dyDescent="0.45">
      <c r="A3875">
        <v>106</v>
      </c>
      <c r="B3875" t="s">
        <v>153</v>
      </c>
      <c r="C3875" t="s">
        <v>65</v>
      </c>
      <c r="D3875" s="2" t="str">
        <f t="shared" si="118"/>
        <v>Kent State1993</v>
      </c>
      <c r="F3875">
        <v>0</v>
      </c>
      <c r="G3875">
        <v>11</v>
      </c>
      <c r="H3875">
        <v>0</v>
      </c>
      <c r="I3875">
        <v>-13.46</v>
      </c>
      <c r="J3875">
        <v>-13.37</v>
      </c>
      <c r="K3875">
        <v>-26.83</v>
      </c>
      <c r="L3875" s="2">
        <f>_xlfn.RANK.EQ(I3875, INDEX(CFB!$I$2:$I$1048576, MATCH(W3875, CFB!$W$2:$W$1048576, 0)):INDEX(CFB!$I$2:$I$1048576, MATCH(W3875, CFB!$W$2:$W$1048576, 0) + COUNTIF(CFB!$W$2:$W$1048576, W3875) - 1), 0)</f>
        <v>104</v>
      </c>
      <c r="M3875" s="2">
        <f>_xlfn.RANK.EQ(J3875, INDEX(CFB!$J$2:$J$1048576, MATCH(W3875, CFB!$W$2:$W$1048576, 0)):INDEX(CFB!$J$2:$J$1048576, MATCH(W3875, CFB!$W$2:$W$1048576, 0) + COUNTIF(CFB!$W$2:$W$1048576, W3875) - 1))</f>
        <v>106</v>
      </c>
      <c r="N3875" s="2">
        <f>RANK(K3875, INDEX(CFB!$K$2:$K$1048576, MATCH(W3875, CFB!$W$2:$W$1048576, 0)):INDEX(CFB!$K$2:$K$1048576, MATCH(W3875, CFB!$W$2:$W$1048576, 0) + COUNTIF(CFB!$W$2:$W$1048576, W3875) - 1))</f>
        <v>106</v>
      </c>
      <c r="O3875">
        <v>18.350000000000001</v>
      </c>
      <c r="P3875">
        <v>31.72</v>
      </c>
      <c r="W3875">
        <v>1993</v>
      </c>
      <c r="X3875">
        <f t="shared" si="119"/>
        <v>0</v>
      </c>
    </row>
    <row r="3876" spans="1:24" ht="12.75" hidden="1" customHeight="1" x14ac:dyDescent="0.45">
      <c r="A3876">
        <v>1</v>
      </c>
      <c r="B3876" t="s">
        <v>115</v>
      </c>
      <c r="C3876" t="s">
        <v>23</v>
      </c>
      <c r="D3876" s="2" t="str">
        <f t="shared" si="118"/>
        <v>Florida State1992</v>
      </c>
      <c r="E3876">
        <v>2</v>
      </c>
      <c r="F3876">
        <v>11</v>
      </c>
      <c r="G3876">
        <v>1</v>
      </c>
      <c r="H3876">
        <v>0</v>
      </c>
      <c r="I3876">
        <v>11.53</v>
      </c>
      <c r="J3876">
        <v>9.4700000000000006</v>
      </c>
      <c r="K3876">
        <v>21</v>
      </c>
      <c r="L3876" s="2">
        <f>_xlfn.RANK.EQ(I3876, INDEX(CFB!$I$2:$I$1048576, MATCH(W3876, CFB!$W$2:$W$1048576, 0)):INDEX(CFB!$I$2:$I$1048576, MATCH(W3876, CFB!$W$2:$W$1048576, 0) + COUNTIF(CFB!$W$2:$W$1048576, W3876) - 1), 0)</f>
        <v>2</v>
      </c>
      <c r="M3876" s="2">
        <f>_xlfn.RANK.EQ(J3876, INDEX(CFB!$J$2:$J$1048576, MATCH(W3876, CFB!$W$2:$W$1048576, 0)):INDEX(CFB!$J$2:$J$1048576, MATCH(W3876, CFB!$W$2:$W$1048576, 0) + COUNTIF(CFB!$W$2:$W$1048576, W3876) - 1))</f>
        <v>8</v>
      </c>
      <c r="N3876" s="2">
        <f>RANK(K3876, INDEX(CFB!$K$2:$K$1048576, MATCH(W3876, CFB!$W$2:$W$1048576, 0)):INDEX(CFB!$K$2:$K$1048576, MATCH(W3876, CFB!$W$2:$W$1048576, 0) + COUNTIF(CFB!$W$2:$W$1048576, W3876) - 1))</f>
        <v>1</v>
      </c>
      <c r="O3876">
        <v>49.14</v>
      </c>
      <c r="P3876">
        <v>1.76</v>
      </c>
      <c r="W3876">
        <v>1992</v>
      </c>
      <c r="X3876">
        <f t="shared" si="119"/>
        <v>0</v>
      </c>
    </row>
    <row r="3877" spans="1:24" ht="12.75" hidden="1" customHeight="1" x14ac:dyDescent="0.45">
      <c r="A3877">
        <v>2</v>
      </c>
      <c r="B3877" t="s">
        <v>11</v>
      </c>
      <c r="C3877" t="s">
        <v>12</v>
      </c>
      <c r="D3877" s="2" t="str">
        <f t="shared" si="118"/>
        <v>Notre Dame1992</v>
      </c>
      <c r="E3877">
        <v>4</v>
      </c>
      <c r="F3877">
        <v>10</v>
      </c>
      <c r="G3877">
        <v>1</v>
      </c>
      <c r="H3877">
        <v>1</v>
      </c>
      <c r="I3877">
        <v>10.91</v>
      </c>
      <c r="J3877">
        <v>9.3800000000000008</v>
      </c>
      <c r="K3877">
        <v>20.29</v>
      </c>
      <c r="L3877" s="2">
        <f>_xlfn.RANK.EQ(I3877, INDEX(CFB!$I$2:$I$1048576, MATCH(W3877, CFB!$W$2:$W$1048576, 0)):INDEX(CFB!$I$2:$I$1048576, MATCH(W3877, CFB!$W$2:$W$1048576, 0) + COUNTIF(CFB!$W$2:$W$1048576, W3877) - 1), 0)</f>
        <v>3</v>
      </c>
      <c r="M3877" s="2">
        <f>_xlfn.RANK.EQ(J3877, INDEX(CFB!$J$2:$J$1048576, MATCH(W3877, CFB!$W$2:$W$1048576, 0)):INDEX(CFB!$J$2:$J$1048576, MATCH(W3877, CFB!$W$2:$W$1048576, 0) + COUNTIF(CFB!$W$2:$W$1048576, W3877) - 1))</f>
        <v>9</v>
      </c>
      <c r="N3877" s="2">
        <f>RANK(K3877, INDEX(CFB!$K$2:$K$1048576, MATCH(W3877, CFB!$W$2:$W$1048576, 0)):INDEX(CFB!$K$2:$K$1048576, MATCH(W3877, CFB!$W$2:$W$1048576, 0) + COUNTIF(CFB!$W$2:$W$1048576, W3877) - 1))</f>
        <v>2</v>
      </c>
      <c r="O3877">
        <v>47.78</v>
      </c>
      <c r="P3877">
        <v>3.17</v>
      </c>
      <c r="W3877">
        <v>1992</v>
      </c>
      <c r="X3877">
        <f t="shared" si="119"/>
        <v>0</v>
      </c>
    </row>
    <row r="3878" spans="1:24" ht="12.75" hidden="1" customHeight="1" x14ac:dyDescent="0.45">
      <c r="A3878">
        <v>3</v>
      </c>
      <c r="B3878" t="s">
        <v>66</v>
      </c>
      <c r="C3878" t="s">
        <v>180</v>
      </c>
      <c r="D3878" s="2" t="str">
        <f t="shared" si="118"/>
        <v>Washington1992</v>
      </c>
      <c r="E3878">
        <v>11</v>
      </c>
      <c r="F3878">
        <v>9</v>
      </c>
      <c r="G3878">
        <v>3</v>
      </c>
      <c r="H3878">
        <v>0</v>
      </c>
      <c r="I3878">
        <v>9.41</v>
      </c>
      <c r="J3878">
        <v>9.66</v>
      </c>
      <c r="K3878">
        <v>19.07</v>
      </c>
      <c r="L3878" s="2">
        <f>_xlfn.RANK.EQ(I3878, INDEX(CFB!$I$2:$I$1048576, MATCH(W3878, CFB!$W$2:$W$1048576, 0)):INDEX(CFB!$I$2:$I$1048576, MATCH(W3878, CFB!$W$2:$W$1048576, 0) + COUNTIF(CFB!$W$2:$W$1048576, W3878) - 1), 0)</f>
        <v>5</v>
      </c>
      <c r="M3878" s="2">
        <f>_xlfn.RANK.EQ(J3878, INDEX(CFB!$J$2:$J$1048576, MATCH(W3878, CFB!$W$2:$W$1048576, 0)):INDEX(CFB!$J$2:$J$1048576, MATCH(W3878, CFB!$W$2:$W$1048576, 0) + COUNTIF(CFB!$W$2:$W$1048576, W3878) - 1))</f>
        <v>6</v>
      </c>
      <c r="N3878" s="2">
        <f>RANK(K3878, INDEX(CFB!$K$2:$K$1048576, MATCH(W3878, CFB!$W$2:$W$1048576, 0)):INDEX(CFB!$K$2:$K$1048576, MATCH(W3878, CFB!$W$2:$W$1048576, 0) + COUNTIF(CFB!$W$2:$W$1048576, W3878) - 1))</f>
        <v>3</v>
      </c>
      <c r="O3878">
        <v>42.95</v>
      </c>
      <c r="P3878">
        <v>1.93</v>
      </c>
      <c r="W3878">
        <v>1992</v>
      </c>
      <c r="X3878">
        <f t="shared" si="119"/>
        <v>0</v>
      </c>
    </row>
    <row r="3879" spans="1:24" ht="12.75" hidden="1" customHeight="1" x14ac:dyDescent="0.45">
      <c r="A3879">
        <v>4</v>
      </c>
      <c r="B3879" t="s">
        <v>18</v>
      </c>
      <c r="C3879" t="s">
        <v>157</v>
      </c>
      <c r="D3879" s="2" t="str">
        <f t="shared" si="118"/>
        <v>Alabama1992</v>
      </c>
      <c r="E3879">
        <v>1</v>
      </c>
      <c r="F3879">
        <v>13</v>
      </c>
      <c r="G3879">
        <v>0</v>
      </c>
      <c r="H3879">
        <v>0</v>
      </c>
      <c r="I3879">
        <v>6.69</v>
      </c>
      <c r="J3879">
        <v>12.28</v>
      </c>
      <c r="K3879">
        <v>18.97</v>
      </c>
      <c r="L3879" s="2">
        <f>_xlfn.RANK.EQ(I3879, INDEX(CFB!$I$2:$I$1048576, MATCH(W3879, CFB!$W$2:$W$1048576, 0)):INDEX(CFB!$I$2:$I$1048576, MATCH(W3879, CFB!$W$2:$W$1048576, 0) + COUNTIF(CFB!$W$2:$W$1048576, W3879) - 1), 0)</f>
        <v>14</v>
      </c>
      <c r="M3879" s="2">
        <f>_xlfn.RANK.EQ(J3879, INDEX(CFB!$J$2:$J$1048576, MATCH(W3879, CFB!$W$2:$W$1048576, 0)):INDEX(CFB!$J$2:$J$1048576, MATCH(W3879, CFB!$W$2:$W$1048576, 0) + COUNTIF(CFB!$W$2:$W$1048576, W3879) - 1))</f>
        <v>2</v>
      </c>
      <c r="N3879" s="2">
        <f>RANK(K3879, INDEX(CFB!$K$2:$K$1048576, MATCH(W3879, CFB!$W$2:$W$1048576, 0)):INDEX(CFB!$K$2:$K$1048576, MATCH(W3879, CFB!$W$2:$W$1048576, 0) + COUNTIF(CFB!$W$2:$W$1048576, W3879) - 1))</f>
        <v>4</v>
      </c>
      <c r="O3879">
        <v>40.840000000000003</v>
      </c>
      <c r="P3879">
        <v>0.64</v>
      </c>
      <c r="W3879">
        <v>1992</v>
      </c>
      <c r="X3879">
        <f t="shared" si="119"/>
        <v>1</v>
      </c>
    </row>
    <row r="3880" spans="1:24" ht="12.75" hidden="1" customHeight="1" x14ac:dyDescent="0.45">
      <c r="A3880">
        <v>5</v>
      </c>
      <c r="B3880" t="s">
        <v>44</v>
      </c>
      <c r="C3880" t="s">
        <v>10</v>
      </c>
      <c r="D3880" s="2" t="str">
        <f t="shared" si="118"/>
        <v>Michigan1992</v>
      </c>
      <c r="E3880">
        <v>5</v>
      </c>
      <c r="F3880">
        <v>9</v>
      </c>
      <c r="G3880">
        <v>0</v>
      </c>
      <c r="H3880">
        <v>3</v>
      </c>
      <c r="I3880">
        <v>9.27</v>
      </c>
      <c r="J3880">
        <v>9.6199999999999992</v>
      </c>
      <c r="K3880">
        <v>18.899999999999999</v>
      </c>
      <c r="L3880" s="2">
        <f>_xlfn.RANK.EQ(I3880, INDEX(CFB!$I$2:$I$1048576, MATCH(W3880, CFB!$W$2:$W$1048576, 0)):INDEX(CFB!$I$2:$I$1048576, MATCH(W3880, CFB!$W$2:$W$1048576, 0) + COUNTIF(CFB!$W$2:$W$1048576, W3880) - 1), 0)</f>
        <v>7</v>
      </c>
      <c r="M3880" s="2">
        <f>_xlfn.RANK.EQ(J3880, INDEX(CFB!$J$2:$J$1048576, MATCH(W3880, CFB!$W$2:$W$1048576, 0)):INDEX(CFB!$J$2:$J$1048576, MATCH(W3880, CFB!$W$2:$W$1048576, 0) + COUNTIF(CFB!$W$2:$W$1048576, W3880) - 1))</f>
        <v>7</v>
      </c>
      <c r="N3880" s="2">
        <f>RANK(K3880, INDEX(CFB!$K$2:$K$1048576, MATCH(W3880, CFB!$W$2:$W$1048576, 0)):INDEX(CFB!$K$2:$K$1048576, MATCH(W3880, CFB!$W$2:$W$1048576, 0) + COUNTIF(CFB!$W$2:$W$1048576, W3880) - 1))</f>
        <v>5</v>
      </c>
      <c r="O3880">
        <v>46.75</v>
      </c>
      <c r="P3880">
        <v>3.65</v>
      </c>
      <c r="W3880">
        <v>1992</v>
      </c>
      <c r="X3880">
        <f t="shared" si="119"/>
        <v>0</v>
      </c>
    </row>
    <row r="3881" spans="1:24" ht="12.75" hidden="1" customHeight="1" x14ac:dyDescent="0.45">
      <c r="A3881">
        <v>6</v>
      </c>
      <c r="B3881" t="s">
        <v>47</v>
      </c>
      <c r="C3881" t="s">
        <v>188</v>
      </c>
      <c r="D3881" s="2" t="str">
        <f t="shared" si="118"/>
        <v>Nebraska1992</v>
      </c>
      <c r="E3881">
        <v>14</v>
      </c>
      <c r="F3881">
        <v>9</v>
      </c>
      <c r="G3881">
        <v>3</v>
      </c>
      <c r="H3881">
        <v>0</v>
      </c>
      <c r="I3881">
        <v>10.11</v>
      </c>
      <c r="J3881">
        <v>6.87</v>
      </c>
      <c r="K3881">
        <v>16.98</v>
      </c>
      <c r="L3881" s="2">
        <f>_xlfn.RANK.EQ(I3881, INDEX(CFB!$I$2:$I$1048576, MATCH(W3881, CFB!$W$2:$W$1048576, 0)):INDEX(CFB!$I$2:$I$1048576, MATCH(W3881, CFB!$W$2:$W$1048576, 0) + COUNTIF(CFB!$W$2:$W$1048576, W3881) - 1), 0)</f>
        <v>4</v>
      </c>
      <c r="M3881" s="2">
        <f>_xlfn.RANK.EQ(J3881, INDEX(CFB!$J$2:$J$1048576, MATCH(W3881, CFB!$W$2:$W$1048576, 0)):INDEX(CFB!$J$2:$J$1048576, MATCH(W3881, CFB!$W$2:$W$1048576, 0) + COUNTIF(CFB!$W$2:$W$1048576, W3881) - 1))</f>
        <v>16</v>
      </c>
      <c r="N3881" s="2">
        <f>RANK(K3881, INDEX(CFB!$K$2:$K$1048576, MATCH(W3881, CFB!$W$2:$W$1048576, 0)):INDEX(CFB!$K$2:$K$1048576, MATCH(W3881, CFB!$W$2:$W$1048576, 0) + COUNTIF(CFB!$W$2:$W$1048576, W3881) - 1))</f>
        <v>6</v>
      </c>
      <c r="O3881">
        <v>49.35</v>
      </c>
      <c r="P3881">
        <v>5.45</v>
      </c>
      <c r="W3881">
        <v>1992</v>
      </c>
      <c r="X3881">
        <f t="shared" si="119"/>
        <v>0</v>
      </c>
    </row>
    <row r="3882" spans="1:24" ht="12.75" hidden="1" customHeight="1" x14ac:dyDescent="0.45">
      <c r="A3882">
        <v>7</v>
      </c>
      <c r="B3882" t="s">
        <v>112</v>
      </c>
      <c r="C3882" t="s">
        <v>180</v>
      </c>
      <c r="D3882" s="2" t="str">
        <f t="shared" si="118"/>
        <v>Stanford1992</v>
      </c>
      <c r="E3882">
        <v>9</v>
      </c>
      <c r="F3882">
        <v>10</v>
      </c>
      <c r="G3882">
        <v>3</v>
      </c>
      <c r="H3882">
        <v>0</v>
      </c>
      <c r="I3882">
        <v>5.12</v>
      </c>
      <c r="J3882">
        <v>11.1</v>
      </c>
      <c r="K3882">
        <v>16.22</v>
      </c>
      <c r="L3882" s="2">
        <f>_xlfn.RANK.EQ(I3882, INDEX(CFB!$I$2:$I$1048576, MATCH(W3882, CFB!$W$2:$W$1048576, 0)):INDEX(CFB!$I$2:$I$1048576, MATCH(W3882, CFB!$W$2:$W$1048576, 0) + COUNTIF(CFB!$W$2:$W$1048576, W3882) - 1), 0)</f>
        <v>23</v>
      </c>
      <c r="M3882" s="2">
        <f>_xlfn.RANK.EQ(J3882, INDEX(CFB!$J$2:$J$1048576, MATCH(W3882, CFB!$W$2:$W$1048576, 0)):INDEX(CFB!$J$2:$J$1048576, MATCH(W3882, CFB!$W$2:$W$1048576, 0) + COUNTIF(CFB!$W$2:$W$1048576, W3882) - 1))</f>
        <v>3</v>
      </c>
      <c r="N3882" s="2">
        <f>RANK(K3882, INDEX(CFB!$K$2:$K$1048576, MATCH(W3882, CFB!$W$2:$W$1048576, 0)):INDEX(CFB!$K$2:$K$1048576, MATCH(W3882, CFB!$W$2:$W$1048576, 0) + COUNTIF(CFB!$W$2:$W$1048576, W3882) - 1))</f>
        <v>7</v>
      </c>
      <c r="O3882">
        <v>37.880000000000003</v>
      </c>
      <c r="P3882">
        <v>1.48</v>
      </c>
      <c r="W3882">
        <v>1992</v>
      </c>
      <c r="X3882">
        <f t="shared" si="119"/>
        <v>0</v>
      </c>
    </row>
    <row r="3883" spans="1:24" ht="12.75" hidden="1" customHeight="1" x14ac:dyDescent="0.45">
      <c r="A3883">
        <v>8</v>
      </c>
      <c r="B3883" t="s">
        <v>22</v>
      </c>
      <c r="C3883" t="s">
        <v>179</v>
      </c>
      <c r="D3883" s="2" t="str">
        <f t="shared" si="118"/>
        <v>Miami (FL)1992</v>
      </c>
      <c r="E3883">
        <v>3</v>
      </c>
      <c r="F3883">
        <v>11</v>
      </c>
      <c r="G3883">
        <v>1</v>
      </c>
      <c r="H3883">
        <v>0</v>
      </c>
      <c r="I3883">
        <v>5.82</v>
      </c>
      <c r="J3883">
        <v>10.119999999999999</v>
      </c>
      <c r="K3883">
        <v>15.94</v>
      </c>
      <c r="L3883" s="2">
        <f>_xlfn.RANK.EQ(I3883, INDEX(CFB!$I$2:$I$1048576, MATCH(W3883, CFB!$W$2:$W$1048576, 0)):INDEX(CFB!$I$2:$I$1048576, MATCH(W3883, CFB!$W$2:$W$1048576, 0) + COUNTIF(CFB!$W$2:$W$1048576, W3883) - 1), 0)</f>
        <v>17</v>
      </c>
      <c r="M3883" s="2">
        <f>_xlfn.RANK.EQ(J3883, INDEX(CFB!$J$2:$J$1048576, MATCH(W3883, CFB!$W$2:$W$1048576, 0)):INDEX(CFB!$J$2:$J$1048576, MATCH(W3883, CFB!$W$2:$W$1048576, 0) + COUNTIF(CFB!$W$2:$W$1048576, W3883) - 1))</f>
        <v>4</v>
      </c>
      <c r="N3883" s="2">
        <f>RANK(K3883, INDEX(CFB!$K$2:$K$1048576, MATCH(W3883, CFB!$W$2:$W$1048576, 0)):INDEX(CFB!$K$2:$K$1048576, MATCH(W3883, CFB!$W$2:$W$1048576, 0) + COUNTIF(CFB!$W$2:$W$1048576, W3883) - 1))</f>
        <v>8</v>
      </c>
      <c r="O3883">
        <v>42.22</v>
      </c>
      <c r="P3883">
        <v>1.89</v>
      </c>
      <c r="W3883">
        <v>1992</v>
      </c>
      <c r="X3883">
        <f t="shared" si="119"/>
        <v>0</v>
      </c>
    </row>
    <row r="3884" spans="1:24" ht="12.75" hidden="1" customHeight="1" x14ac:dyDescent="0.45">
      <c r="A3884">
        <v>9</v>
      </c>
      <c r="B3884" t="s">
        <v>17</v>
      </c>
      <c r="C3884" t="s">
        <v>155</v>
      </c>
      <c r="D3884" s="2" t="str">
        <f t="shared" si="118"/>
        <v>Georgia1992</v>
      </c>
      <c r="E3884">
        <v>8</v>
      </c>
      <c r="F3884">
        <v>10</v>
      </c>
      <c r="G3884">
        <v>2</v>
      </c>
      <c r="H3884">
        <v>0</v>
      </c>
      <c r="I3884">
        <v>6.61</v>
      </c>
      <c r="J3884">
        <v>7.64</v>
      </c>
      <c r="K3884">
        <v>14.26</v>
      </c>
      <c r="L3884" s="2">
        <f>_xlfn.RANK.EQ(I3884, INDEX(CFB!$I$2:$I$1048576, MATCH(W3884, CFB!$W$2:$W$1048576, 0)):INDEX(CFB!$I$2:$I$1048576, MATCH(W3884, CFB!$W$2:$W$1048576, 0) + COUNTIF(CFB!$W$2:$W$1048576, W3884) - 1), 0)</f>
        <v>15</v>
      </c>
      <c r="M3884" s="2">
        <f>_xlfn.RANK.EQ(J3884, INDEX(CFB!$J$2:$J$1048576, MATCH(W3884, CFB!$W$2:$W$1048576, 0)):INDEX(CFB!$J$2:$J$1048576, MATCH(W3884, CFB!$W$2:$W$1048576, 0) + COUNTIF(CFB!$W$2:$W$1048576, W3884) - 1))</f>
        <v>12</v>
      </c>
      <c r="N3884" s="2">
        <f>RANK(K3884, INDEX(CFB!$K$2:$K$1048576, MATCH(W3884, CFB!$W$2:$W$1048576, 0)):INDEX(CFB!$K$2:$K$1048576, MATCH(W3884, CFB!$W$2:$W$1048576, 0) + COUNTIF(CFB!$W$2:$W$1048576, W3884) - 1))</f>
        <v>9</v>
      </c>
      <c r="O3884">
        <v>41.62</v>
      </c>
      <c r="P3884">
        <v>5.18</v>
      </c>
      <c r="W3884">
        <v>1992</v>
      </c>
      <c r="X3884">
        <f t="shared" si="119"/>
        <v>0</v>
      </c>
    </row>
    <row r="3885" spans="1:24" ht="12.75" hidden="1" customHeight="1" x14ac:dyDescent="0.45">
      <c r="A3885">
        <v>10</v>
      </c>
      <c r="B3885" t="s">
        <v>9</v>
      </c>
      <c r="C3885" t="s">
        <v>10</v>
      </c>
      <c r="D3885" s="2" t="str">
        <f t="shared" si="118"/>
        <v>Ohio State1992</v>
      </c>
      <c r="E3885">
        <v>18</v>
      </c>
      <c r="F3885">
        <v>8</v>
      </c>
      <c r="G3885">
        <v>3</v>
      </c>
      <c r="H3885">
        <v>1</v>
      </c>
      <c r="I3885">
        <v>3.2</v>
      </c>
      <c r="J3885">
        <v>9.9499999999999993</v>
      </c>
      <c r="K3885">
        <v>13.15</v>
      </c>
      <c r="L3885" s="2">
        <f>_xlfn.RANK.EQ(I3885, INDEX(CFB!$I$2:$I$1048576, MATCH(W3885, CFB!$W$2:$W$1048576, 0)):INDEX(CFB!$I$2:$I$1048576, MATCH(W3885, CFB!$W$2:$W$1048576, 0) + COUNTIF(CFB!$W$2:$W$1048576, W3885) - 1), 0)</f>
        <v>35</v>
      </c>
      <c r="M3885" s="2">
        <f>_xlfn.RANK.EQ(J3885, INDEX(CFB!$J$2:$J$1048576, MATCH(W3885, CFB!$W$2:$W$1048576, 0)):INDEX(CFB!$J$2:$J$1048576, MATCH(W3885, CFB!$W$2:$W$1048576, 0) + COUNTIF(CFB!$W$2:$W$1048576, W3885) - 1))</f>
        <v>5</v>
      </c>
      <c r="N3885" s="2">
        <f>RANK(K3885, INDEX(CFB!$K$2:$K$1048576, MATCH(W3885, CFB!$W$2:$W$1048576, 0)):INDEX(CFB!$K$2:$K$1048576, MATCH(W3885, CFB!$W$2:$W$1048576, 0) + COUNTIF(CFB!$W$2:$W$1048576, W3885) - 1))</f>
        <v>10</v>
      </c>
      <c r="O3885">
        <v>33.909999999999997</v>
      </c>
      <c r="P3885">
        <v>2.9</v>
      </c>
      <c r="W3885">
        <v>1992</v>
      </c>
      <c r="X3885">
        <f t="shared" si="119"/>
        <v>0</v>
      </c>
    </row>
    <row r="3886" spans="1:24" ht="12.75" hidden="1" customHeight="1" x14ac:dyDescent="0.45">
      <c r="A3886">
        <v>11</v>
      </c>
      <c r="B3886" t="s">
        <v>53</v>
      </c>
      <c r="C3886" t="s">
        <v>179</v>
      </c>
      <c r="D3886" s="2" t="str">
        <f t="shared" si="118"/>
        <v>Syracuse1992</v>
      </c>
      <c r="E3886">
        <v>6</v>
      </c>
      <c r="F3886">
        <v>10</v>
      </c>
      <c r="G3886">
        <v>2</v>
      </c>
      <c r="H3886">
        <v>0</v>
      </c>
      <c r="I3886">
        <v>5.81</v>
      </c>
      <c r="J3886">
        <v>6.88</v>
      </c>
      <c r="K3886">
        <v>12.69</v>
      </c>
      <c r="L3886" s="2">
        <f>_xlfn.RANK.EQ(I3886, INDEX(CFB!$I$2:$I$1048576, MATCH(W3886, CFB!$W$2:$W$1048576, 0)):INDEX(CFB!$I$2:$I$1048576, MATCH(W3886, CFB!$W$2:$W$1048576, 0) + COUNTIF(CFB!$W$2:$W$1048576, W3886) - 1), 0)</f>
        <v>18</v>
      </c>
      <c r="M3886" s="2">
        <f>_xlfn.RANK.EQ(J3886, INDEX(CFB!$J$2:$J$1048576, MATCH(W3886, CFB!$W$2:$W$1048576, 0)):INDEX(CFB!$J$2:$J$1048576, MATCH(W3886, CFB!$W$2:$W$1048576, 0) + COUNTIF(CFB!$W$2:$W$1048576, W3886) - 1))</f>
        <v>15</v>
      </c>
      <c r="N3886" s="2">
        <f>RANK(K3886, INDEX(CFB!$K$2:$K$1048576, MATCH(W3886, CFB!$W$2:$W$1048576, 0)):INDEX(CFB!$K$2:$K$1048576, MATCH(W3886, CFB!$W$2:$W$1048576, 0) + COUNTIF(CFB!$W$2:$W$1048576, W3886) - 1))</f>
        <v>11</v>
      </c>
      <c r="O3886">
        <v>37.54</v>
      </c>
      <c r="P3886">
        <v>5.79</v>
      </c>
      <c r="W3886">
        <v>1992</v>
      </c>
      <c r="X3886">
        <f t="shared" si="119"/>
        <v>0</v>
      </c>
    </row>
    <row r="3887" spans="1:24" ht="12.75" hidden="1" customHeight="1" x14ac:dyDescent="0.45">
      <c r="A3887">
        <v>12</v>
      </c>
      <c r="B3887" t="s">
        <v>34</v>
      </c>
      <c r="C3887" t="s">
        <v>189</v>
      </c>
      <c r="D3887" s="2" t="str">
        <f t="shared" si="118"/>
        <v>Texas A&amp;M1992</v>
      </c>
      <c r="E3887">
        <v>7</v>
      </c>
      <c r="F3887">
        <v>12</v>
      </c>
      <c r="G3887">
        <v>1</v>
      </c>
      <c r="H3887">
        <v>0</v>
      </c>
      <c r="I3887">
        <v>3.34</v>
      </c>
      <c r="J3887">
        <v>9.14</v>
      </c>
      <c r="K3887">
        <v>12.47</v>
      </c>
      <c r="L3887" s="2">
        <f>_xlfn.RANK.EQ(I3887, INDEX(CFB!$I$2:$I$1048576, MATCH(W3887, CFB!$W$2:$W$1048576, 0)):INDEX(CFB!$I$2:$I$1048576, MATCH(W3887, CFB!$W$2:$W$1048576, 0) + COUNTIF(CFB!$W$2:$W$1048576, W3887) - 1), 0)</f>
        <v>34</v>
      </c>
      <c r="M3887" s="2">
        <f>_xlfn.RANK.EQ(J3887, INDEX(CFB!$J$2:$J$1048576, MATCH(W3887, CFB!$W$2:$W$1048576, 0)):INDEX(CFB!$J$2:$J$1048576, MATCH(W3887, CFB!$W$2:$W$1048576, 0) + COUNTIF(CFB!$W$2:$W$1048576, W3887) - 1))</f>
        <v>10</v>
      </c>
      <c r="N3887" s="2">
        <f>RANK(K3887, INDEX(CFB!$K$2:$K$1048576, MATCH(W3887, CFB!$W$2:$W$1048576, 0)):INDEX(CFB!$K$2:$K$1048576, MATCH(W3887, CFB!$W$2:$W$1048576, 0) + COUNTIF(CFB!$W$2:$W$1048576, W3887) - 1))</f>
        <v>12</v>
      </c>
      <c r="O3887">
        <v>35.29</v>
      </c>
      <c r="P3887">
        <v>4.16</v>
      </c>
      <c r="W3887">
        <v>1992</v>
      </c>
      <c r="X3887">
        <f t="shared" si="119"/>
        <v>0</v>
      </c>
    </row>
    <row r="3888" spans="1:24" ht="12.75" hidden="1" customHeight="1" x14ac:dyDescent="0.45">
      <c r="A3888">
        <v>13</v>
      </c>
      <c r="B3888" t="s">
        <v>39</v>
      </c>
      <c r="C3888" t="s">
        <v>188</v>
      </c>
      <c r="D3888" s="2" t="str">
        <f t="shared" si="118"/>
        <v>Colorado1992</v>
      </c>
      <c r="E3888">
        <v>13</v>
      </c>
      <c r="F3888">
        <v>9</v>
      </c>
      <c r="G3888">
        <v>2</v>
      </c>
      <c r="H3888">
        <v>1</v>
      </c>
      <c r="I3888">
        <v>5.67</v>
      </c>
      <c r="J3888">
        <v>6.15</v>
      </c>
      <c r="K3888">
        <v>11.82</v>
      </c>
      <c r="L3888" s="2">
        <f>_xlfn.RANK.EQ(I3888, INDEX(CFB!$I$2:$I$1048576, MATCH(W3888, CFB!$W$2:$W$1048576, 0)):INDEX(CFB!$I$2:$I$1048576, MATCH(W3888, CFB!$W$2:$W$1048576, 0) + COUNTIF(CFB!$W$2:$W$1048576, W3888) - 1), 0)</f>
        <v>19</v>
      </c>
      <c r="M3888" s="2">
        <f>_xlfn.RANK.EQ(J3888, INDEX(CFB!$J$2:$J$1048576, MATCH(W3888, CFB!$W$2:$W$1048576, 0)):INDEX(CFB!$J$2:$J$1048576, MATCH(W3888, CFB!$W$2:$W$1048576, 0) + COUNTIF(CFB!$W$2:$W$1048576, W3888) - 1))</f>
        <v>17</v>
      </c>
      <c r="N3888" s="2">
        <f>RANK(K3888, INDEX(CFB!$K$2:$K$1048576, MATCH(W3888, CFB!$W$2:$W$1048576, 0)):INDEX(CFB!$K$2:$K$1048576, MATCH(W3888, CFB!$W$2:$W$1048576, 0) + COUNTIF(CFB!$W$2:$W$1048576, W3888) - 1))</f>
        <v>13</v>
      </c>
      <c r="O3888">
        <v>38.950000000000003</v>
      </c>
      <c r="P3888">
        <v>8.02</v>
      </c>
      <c r="W3888">
        <v>1992</v>
      </c>
      <c r="X3888">
        <f t="shared" si="119"/>
        <v>0</v>
      </c>
    </row>
    <row r="3889" spans="1:24" ht="12.75" hidden="1" customHeight="1" x14ac:dyDescent="0.45">
      <c r="A3889">
        <v>14</v>
      </c>
      <c r="B3889" t="s">
        <v>120</v>
      </c>
      <c r="C3889" t="s">
        <v>180</v>
      </c>
      <c r="D3889" s="2" t="str">
        <f t="shared" si="118"/>
        <v>Arizona1992</v>
      </c>
      <c r="F3889">
        <v>6</v>
      </c>
      <c r="G3889">
        <v>5</v>
      </c>
      <c r="H3889">
        <v>1</v>
      </c>
      <c r="I3889">
        <v>-2.89</v>
      </c>
      <c r="J3889">
        <v>14.69</v>
      </c>
      <c r="K3889">
        <v>11.8</v>
      </c>
      <c r="L3889" s="2">
        <f>_xlfn.RANK.EQ(I3889, INDEX(CFB!$I$2:$I$1048576, MATCH(W3889, CFB!$W$2:$W$1048576, 0)):INDEX(CFB!$I$2:$I$1048576, MATCH(W3889, CFB!$W$2:$W$1048576, 0) + COUNTIF(CFB!$W$2:$W$1048576, W3889) - 1), 0)</f>
        <v>76</v>
      </c>
      <c r="M3889" s="2">
        <f>_xlfn.RANK.EQ(J3889, INDEX(CFB!$J$2:$J$1048576, MATCH(W3889, CFB!$W$2:$W$1048576, 0)):INDEX(CFB!$J$2:$J$1048576, MATCH(W3889, CFB!$W$2:$W$1048576, 0) + COUNTIF(CFB!$W$2:$W$1048576, W3889) - 1))</f>
        <v>1</v>
      </c>
      <c r="N3889" s="2">
        <f>RANK(K3889, INDEX(CFB!$K$2:$K$1048576, MATCH(W3889, CFB!$W$2:$W$1048576, 0)):INDEX(CFB!$K$2:$K$1048576, MATCH(W3889, CFB!$W$2:$W$1048576, 0) + COUNTIF(CFB!$W$2:$W$1048576, W3889) - 1))</f>
        <v>14</v>
      </c>
      <c r="O3889">
        <v>31.18</v>
      </c>
      <c r="P3889">
        <v>-3.77</v>
      </c>
      <c r="W3889">
        <v>1992</v>
      </c>
      <c r="X3889">
        <f t="shared" si="119"/>
        <v>0</v>
      </c>
    </row>
    <row r="3890" spans="1:24" ht="12.75" hidden="1" customHeight="1" x14ac:dyDescent="0.45">
      <c r="A3890">
        <v>15</v>
      </c>
      <c r="B3890" t="s">
        <v>37</v>
      </c>
      <c r="C3890" t="s">
        <v>155</v>
      </c>
      <c r="D3890" s="2" t="str">
        <f t="shared" si="118"/>
        <v>Tennessee1992</v>
      </c>
      <c r="E3890">
        <v>12</v>
      </c>
      <c r="F3890">
        <v>9</v>
      </c>
      <c r="G3890">
        <v>3</v>
      </c>
      <c r="H3890">
        <v>0</v>
      </c>
      <c r="I3890">
        <v>7.09</v>
      </c>
      <c r="J3890">
        <v>4.6399999999999997</v>
      </c>
      <c r="K3890">
        <v>11.73</v>
      </c>
      <c r="L3890" s="2">
        <f>_xlfn.RANK.EQ(I3890, INDEX(CFB!$I$2:$I$1048576, MATCH(W3890, CFB!$W$2:$W$1048576, 0)):INDEX(CFB!$I$2:$I$1048576, MATCH(W3890, CFB!$W$2:$W$1048576, 0) + COUNTIF(CFB!$W$2:$W$1048576, W3890) - 1), 0)</f>
        <v>12</v>
      </c>
      <c r="M3890" s="2">
        <f>_xlfn.RANK.EQ(J3890, INDEX(CFB!$J$2:$J$1048576, MATCH(W3890, CFB!$W$2:$W$1048576, 0)):INDEX(CFB!$J$2:$J$1048576, MATCH(W3890, CFB!$W$2:$W$1048576, 0) + COUNTIF(CFB!$W$2:$W$1048576, W3890) - 1))</f>
        <v>25</v>
      </c>
      <c r="N3890" s="2">
        <f>RANK(K3890, INDEX(CFB!$K$2:$K$1048576, MATCH(W3890, CFB!$W$2:$W$1048576, 0)):INDEX(CFB!$K$2:$K$1048576, MATCH(W3890, CFB!$W$2:$W$1048576, 0) + COUNTIF(CFB!$W$2:$W$1048576, W3890) - 1))</f>
        <v>15</v>
      </c>
      <c r="O3890">
        <v>40.07</v>
      </c>
      <c r="P3890">
        <v>7.39</v>
      </c>
      <c r="W3890">
        <v>1992</v>
      </c>
      <c r="X3890">
        <f t="shared" si="119"/>
        <v>0</v>
      </c>
    </row>
    <row r="3891" spans="1:24" ht="12.75" hidden="1" customHeight="1" x14ac:dyDescent="0.45">
      <c r="A3891">
        <v>16</v>
      </c>
      <c r="B3891" t="s">
        <v>38</v>
      </c>
      <c r="C3891" t="s">
        <v>180</v>
      </c>
      <c r="D3891" s="2" t="str">
        <f t="shared" si="118"/>
        <v>USC1992</v>
      </c>
      <c r="F3891">
        <v>6</v>
      </c>
      <c r="G3891">
        <v>5</v>
      </c>
      <c r="H3891">
        <v>1</v>
      </c>
      <c r="I3891">
        <v>5.01</v>
      </c>
      <c r="J3891">
        <v>5.93</v>
      </c>
      <c r="K3891">
        <v>10.94</v>
      </c>
      <c r="L3891" s="2">
        <f>_xlfn.RANK.EQ(I3891, INDEX(CFB!$I$2:$I$1048576, MATCH(W3891, CFB!$W$2:$W$1048576, 0)):INDEX(CFB!$I$2:$I$1048576, MATCH(W3891, CFB!$W$2:$W$1048576, 0) + COUNTIF(CFB!$W$2:$W$1048576, W3891) - 1), 0)</f>
        <v>24</v>
      </c>
      <c r="M3891" s="2">
        <f>_xlfn.RANK.EQ(J3891, INDEX(CFB!$J$2:$J$1048576, MATCH(W3891, CFB!$W$2:$W$1048576, 0)):INDEX(CFB!$J$2:$J$1048576, MATCH(W3891, CFB!$W$2:$W$1048576, 0) + COUNTIF(CFB!$W$2:$W$1048576, W3891) - 1))</f>
        <v>19</v>
      </c>
      <c r="N3891" s="2">
        <f>RANK(K3891, INDEX(CFB!$K$2:$K$1048576, MATCH(W3891, CFB!$W$2:$W$1048576, 0)):INDEX(CFB!$K$2:$K$1048576, MATCH(W3891, CFB!$W$2:$W$1048576, 0) + COUNTIF(CFB!$W$2:$W$1048576, W3891) - 1))</f>
        <v>16</v>
      </c>
      <c r="O3891">
        <v>36.96</v>
      </c>
      <c r="P3891">
        <v>5.33</v>
      </c>
      <c r="W3891">
        <v>1992</v>
      </c>
      <c r="X3891">
        <f t="shared" si="119"/>
        <v>0</v>
      </c>
    </row>
    <row r="3892" spans="1:24" ht="12.75" hidden="1" customHeight="1" x14ac:dyDescent="0.45">
      <c r="A3892">
        <v>17</v>
      </c>
      <c r="B3892" t="s">
        <v>91</v>
      </c>
      <c r="C3892" t="s">
        <v>23</v>
      </c>
      <c r="D3892" s="2" t="str">
        <f t="shared" si="118"/>
        <v>North Carolina State1992</v>
      </c>
      <c r="E3892">
        <v>17</v>
      </c>
      <c r="F3892">
        <v>9</v>
      </c>
      <c r="G3892">
        <v>3</v>
      </c>
      <c r="H3892">
        <v>1</v>
      </c>
      <c r="I3892">
        <v>2.09</v>
      </c>
      <c r="J3892">
        <v>8.48</v>
      </c>
      <c r="K3892">
        <v>10.56</v>
      </c>
      <c r="L3892" s="2">
        <f>_xlfn.RANK.EQ(I3892, INDEX(CFB!$I$2:$I$1048576, MATCH(W3892, CFB!$W$2:$W$1048576, 0)):INDEX(CFB!$I$2:$I$1048576, MATCH(W3892, CFB!$W$2:$W$1048576, 0) + COUNTIF(CFB!$W$2:$W$1048576, W3892) - 1), 0)</f>
        <v>44</v>
      </c>
      <c r="M3892" s="2">
        <f>_xlfn.RANK.EQ(J3892, INDEX(CFB!$J$2:$J$1048576, MATCH(W3892, CFB!$W$2:$W$1048576, 0)):INDEX(CFB!$J$2:$J$1048576, MATCH(W3892, CFB!$W$2:$W$1048576, 0) + COUNTIF(CFB!$W$2:$W$1048576, W3892) - 1))</f>
        <v>11</v>
      </c>
      <c r="N3892" s="2">
        <f>RANK(K3892, INDEX(CFB!$K$2:$K$1048576, MATCH(W3892, CFB!$W$2:$W$1048576, 0)):INDEX(CFB!$K$2:$K$1048576, MATCH(W3892, CFB!$W$2:$W$1048576, 0) + COUNTIF(CFB!$W$2:$W$1048576, W3892) - 1))</f>
        <v>17</v>
      </c>
      <c r="O3892">
        <v>35.57</v>
      </c>
      <c r="P3892">
        <v>3.48</v>
      </c>
      <c r="W3892">
        <v>1992</v>
      </c>
      <c r="X3892">
        <f t="shared" si="119"/>
        <v>0</v>
      </c>
    </row>
    <row r="3893" spans="1:24" ht="12.75" hidden="1" customHeight="1" x14ac:dyDescent="0.45">
      <c r="A3893">
        <v>18</v>
      </c>
      <c r="B3893" t="s">
        <v>85</v>
      </c>
      <c r="C3893" t="s">
        <v>180</v>
      </c>
      <c r="D3893" s="2" t="str">
        <f t="shared" si="118"/>
        <v>Washington State1992</v>
      </c>
      <c r="E3893">
        <v>15</v>
      </c>
      <c r="F3893">
        <v>9</v>
      </c>
      <c r="G3893">
        <v>3</v>
      </c>
      <c r="H3893">
        <v>0</v>
      </c>
      <c r="I3893">
        <v>9.4</v>
      </c>
      <c r="J3893">
        <v>0.83</v>
      </c>
      <c r="K3893">
        <v>10.23</v>
      </c>
      <c r="L3893" s="2">
        <f>_xlfn.RANK.EQ(I3893, INDEX(CFB!$I$2:$I$1048576, MATCH(W3893, CFB!$W$2:$W$1048576, 0)):INDEX(CFB!$I$2:$I$1048576, MATCH(W3893, CFB!$W$2:$W$1048576, 0) + COUNTIF(CFB!$W$2:$W$1048576, W3893) - 1), 0)</f>
        <v>6</v>
      </c>
      <c r="M3893" s="2">
        <f>_xlfn.RANK.EQ(J3893, INDEX(CFB!$J$2:$J$1048576, MATCH(W3893, CFB!$W$2:$W$1048576, 0)):INDEX(CFB!$J$2:$J$1048576, MATCH(W3893, CFB!$W$2:$W$1048576, 0) + COUNTIF(CFB!$W$2:$W$1048576, W3893) - 1))</f>
        <v>49</v>
      </c>
      <c r="N3893" s="2">
        <f>RANK(K3893, INDEX(CFB!$K$2:$K$1048576, MATCH(W3893, CFB!$W$2:$W$1048576, 0)):INDEX(CFB!$K$2:$K$1048576, MATCH(W3893, CFB!$W$2:$W$1048576, 0) + COUNTIF(CFB!$W$2:$W$1048576, W3893) - 1))</f>
        <v>18</v>
      </c>
      <c r="O3893">
        <v>40.92</v>
      </c>
      <c r="P3893">
        <v>12.82</v>
      </c>
      <c r="W3893">
        <v>1992</v>
      </c>
      <c r="X3893">
        <f t="shared" si="119"/>
        <v>0</v>
      </c>
    </row>
    <row r="3894" spans="1:24" ht="12.75" hidden="1" customHeight="1" x14ac:dyDescent="0.45">
      <c r="A3894">
        <v>19</v>
      </c>
      <c r="B3894" t="s">
        <v>28</v>
      </c>
      <c r="C3894" t="s">
        <v>180</v>
      </c>
      <c r="D3894" s="2" t="str">
        <f t="shared" si="118"/>
        <v>Arizona State1992</v>
      </c>
      <c r="F3894">
        <v>6</v>
      </c>
      <c r="G3894">
        <v>5</v>
      </c>
      <c r="H3894">
        <v>0</v>
      </c>
      <c r="I3894">
        <v>2.2599999999999998</v>
      </c>
      <c r="J3894">
        <v>7.49</v>
      </c>
      <c r="K3894">
        <v>9.75</v>
      </c>
      <c r="L3894" s="2">
        <f>_xlfn.RANK.EQ(I3894, INDEX(CFB!$I$2:$I$1048576, MATCH(W3894, CFB!$W$2:$W$1048576, 0)):INDEX(CFB!$I$2:$I$1048576, MATCH(W3894, CFB!$W$2:$W$1048576, 0) + COUNTIF(CFB!$W$2:$W$1048576, W3894) - 1), 0)</f>
        <v>43</v>
      </c>
      <c r="M3894" s="2">
        <f>_xlfn.RANK.EQ(J3894, INDEX(CFB!$J$2:$J$1048576, MATCH(W3894, CFB!$W$2:$W$1048576, 0)):INDEX(CFB!$J$2:$J$1048576, MATCH(W3894, CFB!$W$2:$W$1048576, 0) + COUNTIF(CFB!$W$2:$W$1048576, W3894) - 1))</f>
        <v>13</v>
      </c>
      <c r="N3894" s="2">
        <f>RANK(K3894, INDEX(CFB!$K$2:$K$1048576, MATCH(W3894, CFB!$W$2:$W$1048576, 0)):INDEX(CFB!$K$2:$K$1048576, MATCH(W3894, CFB!$W$2:$W$1048576, 0) + COUNTIF(CFB!$W$2:$W$1048576, W3894) - 1))</f>
        <v>19</v>
      </c>
      <c r="O3894">
        <v>35.17</v>
      </c>
      <c r="P3894">
        <v>4.04</v>
      </c>
      <c r="W3894">
        <v>1992</v>
      </c>
      <c r="X3894">
        <f t="shared" si="119"/>
        <v>0</v>
      </c>
    </row>
    <row r="3895" spans="1:24" ht="12.75" hidden="1" customHeight="1" x14ac:dyDescent="0.45">
      <c r="A3895">
        <v>20</v>
      </c>
      <c r="B3895" t="s">
        <v>35</v>
      </c>
      <c r="C3895" t="s">
        <v>155</v>
      </c>
      <c r="D3895" s="2" t="str">
        <f t="shared" si="118"/>
        <v>Florida1992</v>
      </c>
      <c r="E3895">
        <v>10</v>
      </c>
      <c r="F3895">
        <v>9</v>
      </c>
      <c r="G3895">
        <v>4</v>
      </c>
      <c r="H3895">
        <v>0</v>
      </c>
      <c r="I3895">
        <v>6.94</v>
      </c>
      <c r="J3895">
        <v>2.2400000000000002</v>
      </c>
      <c r="K3895">
        <v>9.18</v>
      </c>
      <c r="L3895" s="2">
        <f>_xlfn.RANK.EQ(I3895, INDEX(CFB!$I$2:$I$1048576, MATCH(W3895, CFB!$W$2:$W$1048576, 0)):INDEX(CFB!$I$2:$I$1048576, MATCH(W3895, CFB!$W$2:$W$1048576, 0) + COUNTIF(CFB!$W$2:$W$1048576, W3895) - 1), 0)</f>
        <v>13</v>
      </c>
      <c r="M3895" s="2">
        <f>_xlfn.RANK.EQ(J3895, INDEX(CFB!$J$2:$J$1048576, MATCH(W3895, CFB!$W$2:$W$1048576, 0)):INDEX(CFB!$J$2:$J$1048576, MATCH(W3895, CFB!$W$2:$W$1048576, 0) + COUNTIF(CFB!$W$2:$W$1048576, W3895) - 1))</f>
        <v>40</v>
      </c>
      <c r="N3895" s="2">
        <f>RANK(K3895, INDEX(CFB!$K$2:$K$1048576, MATCH(W3895, CFB!$W$2:$W$1048576, 0)):INDEX(CFB!$K$2:$K$1048576, MATCH(W3895, CFB!$W$2:$W$1048576, 0) + COUNTIF(CFB!$W$2:$W$1048576, W3895) - 1))</f>
        <v>20</v>
      </c>
      <c r="O3895">
        <v>38.42</v>
      </c>
      <c r="P3895">
        <v>10.220000000000001</v>
      </c>
      <c r="W3895">
        <v>1992</v>
      </c>
      <c r="X3895">
        <f t="shared" si="119"/>
        <v>0</v>
      </c>
    </row>
    <row r="3896" spans="1:24" ht="12.75" hidden="1" customHeight="1" x14ac:dyDescent="0.45">
      <c r="A3896">
        <v>21</v>
      </c>
      <c r="B3896" t="s">
        <v>111</v>
      </c>
      <c r="C3896" t="s">
        <v>178</v>
      </c>
      <c r="D3896" s="2" t="str">
        <f t="shared" si="118"/>
        <v>Fresno State1992</v>
      </c>
      <c r="E3896">
        <v>24</v>
      </c>
      <c r="F3896">
        <v>9</v>
      </c>
      <c r="G3896">
        <v>4</v>
      </c>
      <c r="H3896">
        <v>0</v>
      </c>
      <c r="I3896">
        <v>14.45</v>
      </c>
      <c r="J3896">
        <v>-5.4</v>
      </c>
      <c r="K3896">
        <v>9.06</v>
      </c>
      <c r="L3896" s="2">
        <f>_xlfn.RANK.EQ(I3896, INDEX(CFB!$I$2:$I$1048576, MATCH(W3896, CFB!$W$2:$W$1048576, 0)):INDEX(CFB!$I$2:$I$1048576, MATCH(W3896, CFB!$W$2:$W$1048576, 0) + COUNTIF(CFB!$W$2:$W$1048576, W3896) - 1), 0)</f>
        <v>1</v>
      </c>
      <c r="M3896" s="2">
        <f>_xlfn.RANK.EQ(J3896, INDEX(CFB!$J$2:$J$1048576, MATCH(W3896, CFB!$W$2:$W$1048576, 0)):INDEX(CFB!$J$2:$J$1048576, MATCH(W3896, CFB!$W$2:$W$1048576, 0) + COUNTIF(CFB!$W$2:$W$1048576, W3896) - 1))</f>
        <v>90</v>
      </c>
      <c r="N3896" s="2">
        <f>RANK(K3896, INDEX(CFB!$K$2:$K$1048576, MATCH(W3896, CFB!$W$2:$W$1048576, 0)):INDEX(CFB!$K$2:$K$1048576, MATCH(W3896, CFB!$W$2:$W$1048576, 0) + COUNTIF(CFB!$W$2:$W$1048576, W3896) - 1))</f>
        <v>21</v>
      </c>
      <c r="O3896">
        <v>46.67</v>
      </c>
      <c r="P3896">
        <v>18.29</v>
      </c>
      <c r="W3896">
        <v>1992</v>
      </c>
      <c r="X3896">
        <f t="shared" si="119"/>
        <v>0</v>
      </c>
    </row>
    <row r="3897" spans="1:24" ht="12.75" hidden="1" customHeight="1" x14ac:dyDescent="0.45">
      <c r="A3897">
        <v>22</v>
      </c>
      <c r="B3897" t="s">
        <v>55</v>
      </c>
      <c r="C3897" t="s">
        <v>188</v>
      </c>
      <c r="D3897" s="2" t="str">
        <f t="shared" si="118"/>
        <v>Kansas1992</v>
      </c>
      <c r="E3897">
        <v>22</v>
      </c>
      <c r="F3897">
        <v>8</v>
      </c>
      <c r="G3897">
        <v>4</v>
      </c>
      <c r="H3897">
        <v>0</v>
      </c>
      <c r="I3897">
        <v>7.14</v>
      </c>
      <c r="J3897">
        <v>1.52</v>
      </c>
      <c r="K3897">
        <v>8.67</v>
      </c>
      <c r="L3897" s="2">
        <f>_xlfn.RANK.EQ(I3897, INDEX(CFB!$I$2:$I$1048576, MATCH(W3897, CFB!$W$2:$W$1048576, 0)):INDEX(CFB!$I$2:$I$1048576, MATCH(W3897, CFB!$W$2:$W$1048576, 0) + COUNTIF(CFB!$W$2:$W$1048576, W3897) - 1), 0)</f>
        <v>11</v>
      </c>
      <c r="M3897" s="2">
        <f>_xlfn.RANK.EQ(J3897, INDEX(CFB!$J$2:$J$1048576, MATCH(W3897, CFB!$W$2:$W$1048576, 0)):INDEX(CFB!$J$2:$J$1048576, MATCH(W3897, CFB!$W$2:$W$1048576, 0) + COUNTIF(CFB!$W$2:$W$1048576, W3897) - 1))</f>
        <v>45</v>
      </c>
      <c r="N3897" s="2">
        <f>RANK(K3897, INDEX(CFB!$K$2:$K$1048576, MATCH(W3897, CFB!$W$2:$W$1048576, 0)):INDEX(CFB!$K$2:$K$1048576, MATCH(W3897, CFB!$W$2:$W$1048576, 0) + COUNTIF(CFB!$W$2:$W$1048576, W3897) - 1))</f>
        <v>22</v>
      </c>
      <c r="O3897">
        <v>41.06</v>
      </c>
      <c r="P3897">
        <v>12.27</v>
      </c>
      <c r="W3897">
        <v>1992</v>
      </c>
      <c r="X3897">
        <f t="shared" si="119"/>
        <v>0</v>
      </c>
    </row>
    <row r="3898" spans="1:24" ht="12.75" hidden="1" customHeight="1" x14ac:dyDescent="0.45">
      <c r="A3898">
        <v>23</v>
      </c>
      <c r="B3898" t="s">
        <v>16</v>
      </c>
      <c r="C3898" t="s">
        <v>12</v>
      </c>
      <c r="D3898" s="2" t="str">
        <f t="shared" si="118"/>
        <v>Penn State1992</v>
      </c>
      <c r="F3898">
        <v>7</v>
      </c>
      <c r="G3898">
        <v>5</v>
      </c>
      <c r="H3898">
        <v>0</v>
      </c>
      <c r="I3898">
        <v>5.41</v>
      </c>
      <c r="J3898">
        <v>2.5</v>
      </c>
      <c r="K3898">
        <v>7.91</v>
      </c>
      <c r="L3898" s="2">
        <f>_xlfn.RANK.EQ(I3898, INDEX(CFB!$I$2:$I$1048576, MATCH(W3898, CFB!$W$2:$W$1048576, 0)):INDEX(CFB!$I$2:$I$1048576, MATCH(W3898, CFB!$W$2:$W$1048576, 0) + COUNTIF(CFB!$W$2:$W$1048576, W3898) - 1), 0)</f>
        <v>20</v>
      </c>
      <c r="M3898" s="2">
        <f>_xlfn.RANK.EQ(J3898, INDEX(CFB!$J$2:$J$1048576, MATCH(W3898, CFB!$W$2:$W$1048576, 0)):INDEX(CFB!$J$2:$J$1048576, MATCH(W3898, CFB!$W$2:$W$1048576, 0) + COUNTIF(CFB!$W$2:$W$1048576, W3898) - 1))</f>
        <v>37</v>
      </c>
      <c r="N3898" s="2">
        <f>RANK(K3898, INDEX(CFB!$K$2:$K$1048576, MATCH(W3898, CFB!$W$2:$W$1048576, 0)):INDEX(CFB!$K$2:$K$1048576, MATCH(W3898, CFB!$W$2:$W$1048576, 0) + COUNTIF(CFB!$W$2:$W$1048576, W3898) - 1))</f>
        <v>23</v>
      </c>
      <c r="O3898">
        <v>41.65</v>
      </c>
      <c r="P3898">
        <v>8.43</v>
      </c>
      <c r="W3898">
        <v>1992</v>
      </c>
      <c r="X3898">
        <f t="shared" si="119"/>
        <v>0</v>
      </c>
    </row>
    <row r="3899" spans="1:24" ht="12.75" hidden="1" customHeight="1" x14ac:dyDescent="0.45">
      <c r="A3899">
        <v>24</v>
      </c>
      <c r="B3899" t="s">
        <v>32</v>
      </c>
      <c r="C3899" t="s">
        <v>178</v>
      </c>
      <c r="D3899" s="2" t="str">
        <f t="shared" si="118"/>
        <v>BYU1992</v>
      </c>
      <c r="F3899">
        <v>8</v>
      </c>
      <c r="G3899">
        <v>5</v>
      </c>
      <c r="H3899">
        <v>0</v>
      </c>
      <c r="I3899">
        <v>4.96</v>
      </c>
      <c r="J3899">
        <v>2.52</v>
      </c>
      <c r="K3899">
        <v>7.49</v>
      </c>
      <c r="L3899" s="2">
        <f>_xlfn.RANK.EQ(I3899, INDEX(CFB!$I$2:$I$1048576, MATCH(W3899, CFB!$W$2:$W$1048576, 0)):INDEX(CFB!$I$2:$I$1048576, MATCH(W3899, CFB!$W$2:$W$1048576, 0) + COUNTIF(CFB!$W$2:$W$1048576, W3899) - 1), 0)</f>
        <v>26</v>
      </c>
      <c r="M3899" s="2">
        <f>_xlfn.RANK.EQ(J3899, INDEX(CFB!$J$2:$J$1048576, MATCH(W3899, CFB!$W$2:$W$1048576, 0)):INDEX(CFB!$J$2:$J$1048576, MATCH(W3899, CFB!$W$2:$W$1048576, 0) + COUNTIF(CFB!$W$2:$W$1048576, W3899) - 1))</f>
        <v>36</v>
      </c>
      <c r="N3899" s="2">
        <f>RANK(K3899, INDEX(CFB!$K$2:$K$1048576, MATCH(W3899, CFB!$W$2:$W$1048576, 0)):INDEX(CFB!$K$2:$K$1048576, MATCH(W3899, CFB!$W$2:$W$1048576, 0) + COUNTIF(CFB!$W$2:$W$1048576, W3899) - 1))</f>
        <v>24</v>
      </c>
      <c r="O3899">
        <v>36.799999999999997</v>
      </c>
      <c r="P3899">
        <v>9.99</v>
      </c>
      <c r="W3899">
        <v>1992</v>
      </c>
      <c r="X3899">
        <f t="shared" si="119"/>
        <v>0</v>
      </c>
    </row>
    <row r="3900" spans="1:24" ht="12.75" hidden="1" customHeight="1" x14ac:dyDescent="0.45">
      <c r="A3900">
        <v>25</v>
      </c>
      <c r="B3900" t="s">
        <v>57</v>
      </c>
      <c r="C3900" t="s">
        <v>179</v>
      </c>
      <c r="D3900" s="2" t="str">
        <f t="shared" si="118"/>
        <v>Boston College1992</v>
      </c>
      <c r="E3900">
        <v>21</v>
      </c>
      <c r="F3900">
        <v>8</v>
      </c>
      <c r="G3900">
        <v>3</v>
      </c>
      <c r="H3900">
        <v>1</v>
      </c>
      <c r="I3900">
        <v>2.37</v>
      </c>
      <c r="J3900">
        <v>4.87</v>
      </c>
      <c r="K3900">
        <v>7.23</v>
      </c>
      <c r="L3900" s="2">
        <f>_xlfn.RANK.EQ(I3900, INDEX(CFB!$I$2:$I$1048576, MATCH(W3900, CFB!$W$2:$W$1048576, 0)):INDEX(CFB!$I$2:$I$1048576, MATCH(W3900, CFB!$W$2:$W$1048576, 0) + COUNTIF(CFB!$W$2:$W$1048576, W3900) - 1), 0)</f>
        <v>41</v>
      </c>
      <c r="M3900" s="2">
        <f>_xlfn.RANK.EQ(J3900, INDEX(CFB!$J$2:$J$1048576, MATCH(W3900, CFB!$W$2:$W$1048576, 0)):INDEX(CFB!$J$2:$J$1048576, MATCH(W3900, CFB!$W$2:$W$1048576, 0) + COUNTIF(CFB!$W$2:$W$1048576, W3900) - 1))</f>
        <v>23</v>
      </c>
      <c r="N3900" s="2">
        <f>RANK(K3900, INDEX(CFB!$K$2:$K$1048576, MATCH(W3900, CFB!$W$2:$W$1048576, 0)):INDEX(CFB!$K$2:$K$1048576, MATCH(W3900, CFB!$W$2:$W$1048576, 0) + COUNTIF(CFB!$W$2:$W$1048576, W3900) - 1))</f>
        <v>25</v>
      </c>
      <c r="O3900">
        <v>36.07</v>
      </c>
      <c r="P3900">
        <v>9.65</v>
      </c>
      <c r="W3900">
        <v>1992</v>
      </c>
      <c r="X3900">
        <f t="shared" si="119"/>
        <v>0</v>
      </c>
    </row>
    <row r="3901" spans="1:24" ht="12.75" hidden="1" customHeight="1" x14ac:dyDescent="0.45">
      <c r="A3901">
        <v>26</v>
      </c>
      <c r="B3901" t="s">
        <v>93</v>
      </c>
      <c r="C3901" t="s">
        <v>23</v>
      </c>
      <c r="D3901" s="2" t="str">
        <f t="shared" si="118"/>
        <v>Virginia1992</v>
      </c>
      <c r="F3901">
        <v>7</v>
      </c>
      <c r="G3901">
        <v>4</v>
      </c>
      <c r="H3901">
        <v>0</v>
      </c>
      <c r="I3901">
        <v>5.37</v>
      </c>
      <c r="J3901">
        <v>1.84</v>
      </c>
      <c r="K3901">
        <v>7.21</v>
      </c>
      <c r="L3901" s="2">
        <f>_xlfn.RANK.EQ(I3901, INDEX(CFB!$I$2:$I$1048576, MATCH(W3901, CFB!$W$2:$W$1048576, 0)):INDEX(CFB!$I$2:$I$1048576, MATCH(W3901, CFB!$W$2:$W$1048576, 0) + COUNTIF(CFB!$W$2:$W$1048576, W3901) - 1), 0)</f>
        <v>21</v>
      </c>
      <c r="M3901" s="2">
        <f>_xlfn.RANK.EQ(J3901, INDEX(CFB!$J$2:$J$1048576, MATCH(W3901, CFB!$W$2:$W$1048576, 0)):INDEX(CFB!$J$2:$J$1048576, MATCH(W3901, CFB!$W$2:$W$1048576, 0) + COUNTIF(CFB!$W$2:$W$1048576, W3901) - 1))</f>
        <v>44</v>
      </c>
      <c r="N3901" s="2">
        <f>RANK(K3901, INDEX(CFB!$K$2:$K$1048576, MATCH(W3901, CFB!$W$2:$W$1048576, 0)):INDEX(CFB!$K$2:$K$1048576, MATCH(W3901, CFB!$W$2:$W$1048576, 0) + COUNTIF(CFB!$W$2:$W$1048576, W3901) - 1))</f>
        <v>26</v>
      </c>
      <c r="O3901">
        <v>41</v>
      </c>
      <c r="P3901">
        <v>9.94</v>
      </c>
      <c r="W3901">
        <v>1992</v>
      </c>
      <c r="X3901">
        <f t="shared" si="119"/>
        <v>0</v>
      </c>
    </row>
    <row r="3902" spans="1:24" ht="12.75" hidden="1" customHeight="1" x14ac:dyDescent="0.45">
      <c r="A3902">
        <v>27</v>
      </c>
      <c r="B3902" t="s">
        <v>19</v>
      </c>
      <c r="C3902" t="s">
        <v>157</v>
      </c>
      <c r="D3902" s="2" t="str">
        <f t="shared" si="118"/>
        <v>Ole Miss1992</v>
      </c>
      <c r="E3902">
        <v>16</v>
      </c>
      <c r="F3902">
        <v>9</v>
      </c>
      <c r="G3902">
        <v>3</v>
      </c>
      <c r="H3902">
        <v>0</v>
      </c>
      <c r="I3902">
        <v>0</v>
      </c>
      <c r="J3902">
        <v>7.06</v>
      </c>
      <c r="K3902">
        <v>7.06</v>
      </c>
      <c r="L3902" s="2">
        <f>_xlfn.RANK.EQ(I3902, INDEX(CFB!$I$2:$I$1048576, MATCH(W3902, CFB!$W$2:$W$1048576, 0)):INDEX(CFB!$I$2:$I$1048576, MATCH(W3902, CFB!$W$2:$W$1048576, 0) + COUNTIF(CFB!$W$2:$W$1048576, W3902) - 1), 0)</f>
        <v>56</v>
      </c>
      <c r="M3902" s="2">
        <f>_xlfn.RANK.EQ(J3902, INDEX(CFB!$J$2:$J$1048576, MATCH(W3902, CFB!$W$2:$W$1048576, 0)):INDEX(CFB!$J$2:$J$1048576, MATCH(W3902, CFB!$W$2:$W$1048576, 0) + COUNTIF(CFB!$W$2:$W$1048576, W3902) - 1))</f>
        <v>14</v>
      </c>
      <c r="N3902" s="2">
        <f>RANK(K3902, INDEX(CFB!$K$2:$K$1048576, MATCH(W3902, CFB!$W$2:$W$1048576, 0)):INDEX(CFB!$K$2:$K$1048576, MATCH(W3902, CFB!$W$2:$W$1048576, 0) + COUNTIF(CFB!$W$2:$W$1048576, W3902) - 1))</f>
        <v>27</v>
      </c>
      <c r="O3902">
        <v>32.200000000000003</v>
      </c>
      <c r="P3902">
        <v>5.89</v>
      </c>
      <c r="W3902">
        <v>1992</v>
      </c>
      <c r="X3902">
        <f t="shared" si="119"/>
        <v>0</v>
      </c>
    </row>
    <row r="3903" spans="1:24" ht="12.75" hidden="1" customHeight="1" x14ac:dyDescent="0.45">
      <c r="A3903">
        <v>28</v>
      </c>
      <c r="B3903" t="s">
        <v>126</v>
      </c>
      <c r="C3903" t="s">
        <v>178</v>
      </c>
      <c r="D3903" s="2" t="str">
        <f t="shared" si="118"/>
        <v>Hawaii1992</v>
      </c>
      <c r="E3903">
        <v>20</v>
      </c>
      <c r="F3903">
        <v>11</v>
      </c>
      <c r="G3903">
        <v>2</v>
      </c>
      <c r="H3903">
        <v>0</v>
      </c>
      <c r="I3903">
        <v>8.23</v>
      </c>
      <c r="J3903">
        <v>-1.27</v>
      </c>
      <c r="K3903">
        <v>6.97</v>
      </c>
      <c r="L3903" s="2">
        <f>_xlfn.RANK.EQ(I3903, INDEX(CFB!$I$2:$I$1048576, MATCH(W3903, CFB!$W$2:$W$1048576, 0)):INDEX(CFB!$I$2:$I$1048576, MATCH(W3903, CFB!$W$2:$W$1048576, 0) + COUNTIF(CFB!$W$2:$W$1048576, W3903) - 1), 0)</f>
        <v>9</v>
      </c>
      <c r="M3903" s="2">
        <f>_xlfn.RANK.EQ(J3903, INDEX(CFB!$J$2:$J$1048576, MATCH(W3903, CFB!$W$2:$W$1048576, 0)):INDEX(CFB!$J$2:$J$1048576, MATCH(W3903, CFB!$W$2:$W$1048576, 0) + COUNTIF(CFB!$W$2:$W$1048576, W3903) - 1))</f>
        <v>60</v>
      </c>
      <c r="N3903" s="2">
        <f>RANK(K3903, INDEX(CFB!$K$2:$K$1048576, MATCH(W3903, CFB!$W$2:$W$1048576, 0)):INDEX(CFB!$K$2:$K$1048576, MATCH(W3903, CFB!$W$2:$W$1048576, 0) + COUNTIF(CFB!$W$2:$W$1048576, W3903) - 1))</f>
        <v>28</v>
      </c>
      <c r="O3903">
        <v>38.68</v>
      </c>
      <c r="P3903">
        <v>15.21</v>
      </c>
      <c r="W3903">
        <v>1992</v>
      </c>
      <c r="X3903">
        <f t="shared" si="119"/>
        <v>0</v>
      </c>
    </row>
    <row r="3904" spans="1:24" ht="12.75" hidden="1" customHeight="1" x14ac:dyDescent="0.45">
      <c r="A3904">
        <v>29</v>
      </c>
      <c r="B3904" t="s">
        <v>75</v>
      </c>
      <c r="C3904" t="s">
        <v>23</v>
      </c>
      <c r="D3904" s="2" t="str">
        <f t="shared" si="118"/>
        <v>North Carolina1992</v>
      </c>
      <c r="E3904">
        <v>19</v>
      </c>
      <c r="F3904">
        <v>9</v>
      </c>
      <c r="G3904">
        <v>3</v>
      </c>
      <c r="H3904">
        <v>0</v>
      </c>
      <c r="I3904">
        <v>2.3199999999999998</v>
      </c>
      <c r="J3904">
        <v>4</v>
      </c>
      <c r="K3904">
        <v>6.32</v>
      </c>
      <c r="L3904" s="2">
        <f>_xlfn.RANK.EQ(I3904, INDEX(CFB!$I$2:$I$1048576, MATCH(W3904, CFB!$W$2:$W$1048576, 0)):INDEX(CFB!$I$2:$I$1048576, MATCH(W3904, CFB!$W$2:$W$1048576, 0) + COUNTIF(CFB!$W$2:$W$1048576, W3904) - 1), 0)</f>
        <v>42</v>
      </c>
      <c r="M3904" s="2">
        <f>_xlfn.RANK.EQ(J3904, INDEX(CFB!$J$2:$J$1048576, MATCH(W3904, CFB!$W$2:$W$1048576, 0)):INDEX(CFB!$J$2:$J$1048576, MATCH(W3904, CFB!$W$2:$W$1048576, 0) + COUNTIF(CFB!$W$2:$W$1048576, W3904) - 1))</f>
        <v>28</v>
      </c>
      <c r="N3904" s="2">
        <f>RANK(K3904, INDEX(CFB!$K$2:$K$1048576, MATCH(W3904, CFB!$W$2:$W$1048576, 0)):INDEX(CFB!$K$2:$K$1048576, MATCH(W3904, CFB!$W$2:$W$1048576, 0) + COUNTIF(CFB!$W$2:$W$1048576, W3904) - 1))</f>
        <v>29</v>
      </c>
      <c r="O3904">
        <v>34.14</v>
      </c>
      <c r="P3904">
        <v>8.86</v>
      </c>
      <c r="W3904">
        <v>1992</v>
      </c>
      <c r="X3904">
        <f t="shared" si="119"/>
        <v>0</v>
      </c>
    </row>
    <row r="3905" spans="1:24" ht="12.75" hidden="1" customHeight="1" x14ac:dyDescent="0.45">
      <c r="A3905">
        <v>30</v>
      </c>
      <c r="B3905" t="s">
        <v>13</v>
      </c>
      <c r="C3905" t="s">
        <v>180</v>
      </c>
      <c r="D3905" s="2" t="str">
        <f t="shared" si="118"/>
        <v>Oregon1992</v>
      </c>
      <c r="F3905">
        <v>6</v>
      </c>
      <c r="G3905">
        <v>6</v>
      </c>
      <c r="H3905">
        <v>0</v>
      </c>
      <c r="I3905">
        <v>0.15</v>
      </c>
      <c r="J3905">
        <v>6.14</v>
      </c>
      <c r="K3905">
        <v>6.3</v>
      </c>
      <c r="L3905" s="2">
        <f>_xlfn.RANK.EQ(I3905, INDEX(CFB!$I$2:$I$1048576, MATCH(W3905, CFB!$W$2:$W$1048576, 0)):INDEX(CFB!$I$2:$I$1048576, MATCH(W3905, CFB!$W$2:$W$1048576, 0) + COUNTIF(CFB!$W$2:$W$1048576, W3905) - 1), 0)</f>
        <v>54</v>
      </c>
      <c r="M3905" s="2">
        <f>_xlfn.RANK.EQ(J3905, INDEX(CFB!$J$2:$J$1048576, MATCH(W3905, CFB!$W$2:$W$1048576, 0)):INDEX(CFB!$J$2:$J$1048576, MATCH(W3905, CFB!$W$2:$W$1048576, 0) + COUNTIF(CFB!$W$2:$W$1048576, W3905) - 1))</f>
        <v>18</v>
      </c>
      <c r="N3905" s="2">
        <f>RANK(K3905, INDEX(CFB!$K$2:$K$1048576, MATCH(W3905, CFB!$W$2:$W$1048576, 0)):INDEX(CFB!$K$2:$K$1048576, MATCH(W3905, CFB!$W$2:$W$1048576, 0) + COUNTIF(CFB!$W$2:$W$1048576, W3905) - 1))</f>
        <v>30</v>
      </c>
      <c r="O3905">
        <v>33.700000000000003</v>
      </c>
      <c r="P3905">
        <v>5.93</v>
      </c>
      <c r="W3905">
        <v>1992</v>
      </c>
      <c r="X3905">
        <f t="shared" si="119"/>
        <v>0</v>
      </c>
    </row>
    <row r="3906" spans="1:24" ht="12.75" hidden="1" customHeight="1" x14ac:dyDescent="0.45">
      <c r="A3906">
        <v>31</v>
      </c>
      <c r="B3906" t="s">
        <v>68</v>
      </c>
      <c r="C3906" t="s">
        <v>12</v>
      </c>
      <c r="D3906" s="2" t="str">
        <f t="shared" si="118"/>
        <v>Memphis1992</v>
      </c>
      <c r="F3906">
        <v>6</v>
      </c>
      <c r="G3906">
        <v>5</v>
      </c>
      <c r="H3906">
        <v>0</v>
      </c>
      <c r="I3906">
        <v>2.75</v>
      </c>
      <c r="J3906">
        <v>2.14</v>
      </c>
      <c r="K3906">
        <v>4.88</v>
      </c>
      <c r="L3906" s="2">
        <f>_xlfn.RANK.EQ(I3906, INDEX(CFB!$I$2:$I$1048576, MATCH(W3906, CFB!$W$2:$W$1048576, 0)):INDEX(CFB!$I$2:$I$1048576, MATCH(W3906, CFB!$W$2:$W$1048576, 0) + COUNTIF(CFB!$W$2:$W$1048576, W3906) - 1), 0)</f>
        <v>37</v>
      </c>
      <c r="M3906" s="2">
        <f>_xlfn.RANK.EQ(J3906, INDEX(CFB!$J$2:$J$1048576, MATCH(W3906, CFB!$W$2:$W$1048576, 0)):INDEX(CFB!$J$2:$J$1048576, MATCH(W3906, CFB!$W$2:$W$1048576, 0) + COUNTIF(CFB!$W$2:$W$1048576, W3906) - 1))</f>
        <v>41</v>
      </c>
      <c r="N3906" s="2">
        <f>RANK(K3906, INDEX(CFB!$K$2:$K$1048576, MATCH(W3906, CFB!$W$2:$W$1048576, 0)):INDEX(CFB!$K$2:$K$1048576, MATCH(W3906, CFB!$W$2:$W$1048576, 0) + COUNTIF(CFB!$W$2:$W$1048576, W3906) - 1))</f>
        <v>31</v>
      </c>
      <c r="O3906">
        <v>35.950000000000003</v>
      </c>
      <c r="P3906">
        <v>10.14</v>
      </c>
      <c r="W3906">
        <v>1992</v>
      </c>
      <c r="X3906">
        <f t="shared" si="119"/>
        <v>0</v>
      </c>
    </row>
    <row r="3907" spans="1:24" ht="12.75" hidden="1" customHeight="1" x14ac:dyDescent="0.45">
      <c r="A3907">
        <v>32</v>
      </c>
      <c r="B3907" t="s">
        <v>89</v>
      </c>
      <c r="C3907" t="s">
        <v>179</v>
      </c>
      <c r="D3907" s="2" t="str">
        <f t="shared" ref="D3907:D3970" si="120">_xlfn.CONCAT(B3907, W3907)</f>
        <v>West Virginia1992</v>
      </c>
      <c r="F3907">
        <v>5</v>
      </c>
      <c r="G3907">
        <v>4</v>
      </c>
      <c r="H3907">
        <v>2</v>
      </c>
      <c r="I3907">
        <v>2.67</v>
      </c>
      <c r="J3907">
        <v>2.0499999999999998</v>
      </c>
      <c r="K3907">
        <v>4.72</v>
      </c>
      <c r="L3907" s="2">
        <f>_xlfn.RANK.EQ(I3907, INDEX(CFB!$I$2:$I$1048576, MATCH(W3907, CFB!$W$2:$W$1048576, 0)):INDEX(CFB!$I$2:$I$1048576, MATCH(W3907, CFB!$W$2:$W$1048576, 0) + COUNTIF(CFB!$W$2:$W$1048576, W3907) - 1), 0)</f>
        <v>38</v>
      </c>
      <c r="M3907" s="2">
        <f>_xlfn.RANK.EQ(J3907, INDEX(CFB!$J$2:$J$1048576, MATCH(W3907, CFB!$W$2:$W$1048576, 0)):INDEX(CFB!$J$2:$J$1048576, MATCH(W3907, CFB!$W$2:$W$1048576, 0) + COUNTIF(CFB!$W$2:$W$1048576, W3907) - 1))</f>
        <v>42</v>
      </c>
      <c r="N3907" s="2">
        <f>RANK(K3907, INDEX(CFB!$K$2:$K$1048576, MATCH(W3907, CFB!$W$2:$W$1048576, 0)):INDEX(CFB!$K$2:$K$1048576, MATCH(W3907, CFB!$W$2:$W$1048576, 0) + COUNTIF(CFB!$W$2:$W$1048576, W3907) - 1))</f>
        <v>32</v>
      </c>
      <c r="O3907">
        <v>35.020000000000003</v>
      </c>
      <c r="P3907">
        <v>9.75</v>
      </c>
      <c r="W3907">
        <v>1992</v>
      </c>
      <c r="X3907">
        <f t="shared" ref="X3907:X3970" si="121">IF(E3907=1, 1,0)</f>
        <v>0</v>
      </c>
    </row>
    <row r="3908" spans="1:24" ht="12.75" hidden="1" customHeight="1" x14ac:dyDescent="0.45">
      <c r="A3908">
        <v>33</v>
      </c>
      <c r="B3908" t="s">
        <v>109</v>
      </c>
      <c r="C3908" t="s">
        <v>157</v>
      </c>
      <c r="D3908" s="2" t="str">
        <f t="shared" si="120"/>
        <v>Mississippi State1992</v>
      </c>
      <c r="E3908">
        <v>23</v>
      </c>
      <c r="F3908">
        <v>7</v>
      </c>
      <c r="G3908">
        <v>5</v>
      </c>
      <c r="H3908">
        <v>0</v>
      </c>
      <c r="I3908">
        <v>-0.87</v>
      </c>
      <c r="J3908">
        <v>5.37</v>
      </c>
      <c r="K3908">
        <v>4.51</v>
      </c>
      <c r="L3908" s="2">
        <f>_xlfn.RANK.EQ(I3908, INDEX(CFB!$I$2:$I$1048576, MATCH(W3908, CFB!$W$2:$W$1048576, 0)):INDEX(CFB!$I$2:$I$1048576, MATCH(W3908, CFB!$W$2:$W$1048576, 0) + COUNTIF(CFB!$W$2:$W$1048576, W3908) - 1), 0)</f>
        <v>67</v>
      </c>
      <c r="M3908" s="2">
        <f>_xlfn.RANK.EQ(J3908, INDEX(CFB!$J$2:$J$1048576, MATCH(W3908, CFB!$W$2:$W$1048576, 0)):INDEX(CFB!$J$2:$J$1048576, MATCH(W3908, CFB!$W$2:$W$1048576, 0) + COUNTIF(CFB!$W$2:$W$1048576, W3908) - 1))</f>
        <v>21</v>
      </c>
      <c r="N3908" s="2">
        <f>RANK(K3908, INDEX(CFB!$K$2:$K$1048576, MATCH(W3908, CFB!$W$2:$W$1048576, 0)):INDEX(CFB!$K$2:$K$1048576, MATCH(W3908, CFB!$W$2:$W$1048576, 0) + COUNTIF(CFB!$W$2:$W$1048576, W3908) - 1))</f>
        <v>33</v>
      </c>
      <c r="O3908">
        <v>31.79</v>
      </c>
      <c r="P3908">
        <v>7.61</v>
      </c>
      <c r="W3908">
        <v>1992</v>
      </c>
      <c r="X3908">
        <f t="shared" si="121"/>
        <v>0</v>
      </c>
    </row>
    <row r="3909" spans="1:24" ht="12.75" hidden="1" customHeight="1" x14ac:dyDescent="0.45">
      <c r="A3909">
        <v>34</v>
      </c>
      <c r="B3909" t="s">
        <v>54</v>
      </c>
      <c r="C3909" t="s">
        <v>188</v>
      </c>
      <c r="D3909" s="2" t="str">
        <f t="shared" si="120"/>
        <v>Oklahoma1992</v>
      </c>
      <c r="F3909">
        <v>5</v>
      </c>
      <c r="G3909">
        <v>4</v>
      </c>
      <c r="H3909">
        <v>2</v>
      </c>
      <c r="I3909">
        <v>-1.02</v>
      </c>
      <c r="J3909">
        <v>5.42</v>
      </c>
      <c r="K3909">
        <v>4.3899999999999997</v>
      </c>
      <c r="L3909" s="2">
        <f>_xlfn.RANK.EQ(I3909, INDEX(CFB!$I$2:$I$1048576, MATCH(W3909, CFB!$W$2:$W$1048576, 0)):INDEX(CFB!$I$2:$I$1048576, MATCH(W3909, CFB!$W$2:$W$1048576, 0) + COUNTIF(CFB!$W$2:$W$1048576, W3909) - 1), 0)</f>
        <v>70</v>
      </c>
      <c r="M3909" s="2">
        <f>_xlfn.RANK.EQ(J3909, INDEX(CFB!$J$2:$J$1048576, MATCH(W3909, CFB!$W$2:$W$1048576, 0)):INDEX(CFB!$J$2:$J$1048576, MATCH(W3909, CFB!$W$2:$W$1048576, 0) + COUNTIF(CFB!$W$2:$W$1048576, W3909) - 1))</f>
        <v>20</v>
      </c>
      <c r="N3909" s="2">
        <f>RANK(K3909, INDEX(CFB!$K$2:$K$1048576, MATCH(W3909, CFB!$W$2:$W$1048576, 0)):INDEX(CFB!$K$2:$K$1048576, MATCH(W3909, CFB!$W$2:$W$1048576, 0) + COUNTIF(CFB!$W$2:$W$1048576, W3909) - 1))</f>
        <v>34</v>
      </c>
      <c r="O3909">
        <v>33.729999999999997</v>
      </c>
      <c r="P3909">
        <v>7.5</v>
      </c>
      <c r="W3909">
        <v>1992</v>
      </c>
      <c r="X3909">
        <f t="shared" si="121"/>
        <v>0</v>
      </c>
    </row>
    <row r="3910" spans="1:24" ht="12.75" hidden="1" customHeight="1" x14ac:dyDescent="0.45">
      <c r="A3910">
        <v>35</v>
      </c>
      <c r="B3910" t="s">
        <v>73</v>
      </c>
      <c r="C3910" t="s">
        <v>180</v>
      </c>
      <c r="D3910" s="2" t="str">
        <f t="shared" si="120"/>
        <v>UCLA1992</v>
      </c>
      <c r="F3910">
        <v>6</v>
      </c>
      <c r="G3910">
        <v>5</v>
      </c>
      <c r="H3910">
        <v>0</v>
      </c>
      <c r="I3910">
        <v>-0.2</v>
      </c>
      <c r="J3910">
        <v>4.34</v>
      </c>
      <c r="K3910">
        <v>4.1399999999999997</v>
      </c>
      <c r="L3910" s="2">
        <f>_xlfn.RANK.EQ(I3910, INDEX(CFB!$I$2:$I$1048576, MATCH(W3910, CFB!$W$2:$W$1048576, 0)):INDEX(CFB!$I$2:$I$1048576, MATCH(W3910, CFB!$W$2:$W$1048576, 0) + COUNTIF(CFB!$W$2:$W$1048576, W3910) - 1), 0)</f>
        <v>57</v>
      </c>
      <c r="M3910" s="2">
        <f>_xlfn.RANK.EQ(J3910, INDEX(CFB!$J$2:$J$1048576, MATCH(W3910, CFB!$W$2:$W$1048576, 0)):INDEX(CFB!$J$2:$J$1048576, MATCH(W3910, CFB!$W$2:$W$1048576, 0) + COUNTIF(CFB!$W$2:$W$1048576, W3910) - 1))</f>
        <v>26</v>
      </c>
      <c r="N3910" s="2">
        <f>RANK(K3910, INDEX(CFB!$K$2:$K$1048576, MATCH(W3910, CFB!$W$2:$W$1048576, 0)):INDEX(CFB!$K$2:$K$1048576, MATCH(W3910, CFB!$W$2:$W$1048576, 0) + COUNTIF(CFB!$W$2:$W$1048576, W3910) - 1))</f>
        <v>35</v>
      </c>
      <c r="O3910">
        <v>30.86</v>
      </c>
      <c r="P3910">
        <v>9.36</v>
      </c>
      <c r="W3910">
        <v>1992</v>
      </c>
      <c r="X3910">
        <f t="shared" si="121"/>
        <v>0</v>
      </c>
    </row>
    <row r="3911" spans="1:24" ht="12.75" hidden="1" customHeight="1" x14ac:dyDescent="0.45">
      <c r="A3911">
        <v>36</v>
      </c>
      <c r="B3911" t="s">
        <v>45</v>
      </c>
      <c r="C3911" t="s">
        <v>189</v>
      </c>
      <c r="D3911" s="2" t="str">
        <f t="shared" si="120"/>
        <v>Baylor1992</v>
      </c>
      <c r="F3911">
        <v>7</v>
      </c>
      <c r="G3911">
        <v>5</v>
      </c>
      <c r="H3911">
        <v>0</v>
      </c>
      <c r="I3911">
        <v>5</v>
      </c>
      <c r="J3911">
        <v>-0.96</v>
      </c>
      <c r="K3911">
        <v>4.05</v>
      </c>
      <c r="L3911" s="2">
        <f>_xlfn.RANK.EQ(I3911, INDEX(CFB!$I$2:$I$1048576, MATCH(W3911, CFB!$W$2:$W$1048576, 0)):INDEX(CFB!$I$2:$I$1048576, MATCH(W3911, CFB!$W$2:$W$1048576, 0) + COUNTIF(CFB!$W$2:$W$1048576, W3911) - 1), 0)</f>
        <v>25</v>
      </c>
      <c r="M3911" s="2">
        <f>_xlfn.RANK.EQ(J3911, INDEX(CFB!$J$2:$J$1048576, MATCH(W3911, CFB!$W$2:$W$1048576, 0)):INDEX(CFB!$J$2:$J$1048576, MATCH(W3911, CFB!$W$2:$W$1048576, 0) + COUNTIF(CFB!$W$2:$W$1048576, W3911) - 1))</f>
        <v>56</v>
      </c>
      <c r="N3911" s="2">
        <f>RANK(K3911, INDEX(CFB!$K$2:$K$1048576, MATCH(W3911, CFB!$W$2:$W$1048576, 0)):INDEX(CFB!$K$2:$K$1048576, MATCH(W3911, CFB!$W$2:$W$1048576, 0) + COUNTIF(CFB!$W$2:$W$1048576, W3911) - 1))</f>
        <v>36</v>
      </c>
      <c r="O3911">
        <v>37.659999999999997</v>
      </c>
      <c r="P3911">
        <v>13.19</v>
      </c>
      <c r="W3911">
        <v>1992</v>
      </c>
      <c r="X3911">
        <f t="shared" si="121"/>
        <v>0</v>
      </c>
    </row>
    <row r="3912" spans="1:24" ht="12.75" hidden="1" customHeight="1" x14ac:dyDescent="0.45">
      <c r="A3912">
        <v>37</v>
      </c>
      <c r="B3912" t="s">
        <v>83</v>
      </c>
      <c r="C3912" t="s">
        <v>180</v>
      </c>
      <c r="D3912" s="2" t="str">
        <f t="shared" si="120"/>
        <v>California1992</v>
      </c>
      <c r="F3912">
        <v>4</v>
      </c>
      <c r="G3912">
        <v>7</v>
      </c>
      <c r="H3912">
        <v>0</v>
      </c>
      <c r="I3912">
        <v>5.28</v>
      </c>
      <c r="J3912">
        <v>-1.35</v>
      </c>
      <c r="K3912">
        <v>3.93</v>
      </c>
      <c r="L3912" s="2">
        <f>_xlfn.RANK.EQ(I3912, INDEX(CFB!$I$2:$I$1048576, MATCH(W3912, CFB!$W$2:$W$1048576, 0)):INDEX(CFB!$I$2:$I$1048576, MATCH(W3912, CFB!$W$2:$W$1048576, 0) + COUNTIF(CFB!$W$2:$W$1048576, W3912) - 1), 0)</f>
        <v>22</v>
      </c>
      <c r="M3912" s="2">
        <f>_xlfn.RANK.EQ(J3912, INDEX(CFB!$J$2:$J$1048576, MATCH(W3912, CFB!$W$2:$W$1048576, 0)):INDEX(CFB!$J$2:$J$1048576, MATCH(W3912, CFB!$W$2:$W$1048576, 0) + COUNTIF(CFB!$W$2:$W$1048576, W3912) - 1))</f>
        <v>61</v>
      </c>
      <c r="N3912" s="2">
        <f>RANK(K3912, INDEX(CFB!$K$2:$K$1048576, MATCH(W3912, CFB!$W$2:$W$1048576, 0)):INDEX(CFB!$K$2:$K$1048576, MATCH(W3912, CFB!$W$2:$W$1048576, 0) + COUNTIF(CFB!$W$2:$W$1048576, W3912) - 1))</f>
        <v>37</v>
      </c>
      <c r="O3912">
        <v>40.369999999999997</v>
      </c>
      <c r="P3912">
        <v>13.94</v>
      </c>
      <c r="W3912">
        <v>1992</v>
      </c>
      <c r="X3912">
        <f t="shared" si="121"/>
        <v>0</v>
      </c>
    </row>
    <row r="3913" spans="1:24" ht="12.75" hidden="1" customHeight="1" x14ac:dyDescent="0.45">
      <c r="A3913">
        <v>38</v>
      </c>
      <c r="B3913" t="s">
        <v>106</v>
      </c>
      <c r="C3913" t="s">
        <v>23</v>
      </c>
      <c r="D3913" s="2" t="str">
        <f t="shared" si="120"/>
        <v>Wake Forest1992</v>
      </c>
      <c r="E3913">
        <v>25</v>
      </c>
      <c r="F3913">
        <v>8</v>
      </c>
      <c r="G3913">
        <v>4</v>
      </c>
      <c r="H3913">
        <v>0</v>
      </c>
      <c r="I3913">
        <v>0.67</v>
      </c>
      <c r="J3913">
        <v>2.79</v>
      </c>
      <c r="K3913">
        <v>3.46</v>
      </c>
      <c r="L3913" s="2">
        <f>_xlfn.RANK.EQ(I3913, INDEX(CFB!$I$2:$I$1048576, MATCH(W3913, CFB!$W$2:$W$1048576, 0)):INDEX(CFB!$I$2:$I$1048576, MATCH(W3913, CFB!$W$2:$W$1048576, 0) + COUNTIF(CFB!$W$2:$W$1048576, W3913) - 1), 0)</f>
        <v>51</v>
      </c>
      <c r="M3913" s="2">
        <f>_xlfn.RANK.EQ(J3913, INDEX(CFB!$J$2:$J$1048576, MATCH(W3913, CFB!$W$2:$W$1048576, 0)):INDEX(CFB!$J$2:$J$1048576, MATCH(W3913, CFB!$W$2:$W$1048576, 0) + COUNTIF(CFB!$W$2:$W$1048576, W3913) - 1))</f>
        <v>35</v>
      </c>
      <c r="N3913" s="2">
        <f>RANK(K3913, INDEX(CFB!$K$2:$K$1048576, MATCH(W3913, CFB!$W$2:$W$1048576, 0)):INDEX(CFB!$K$2:$K$1048576, MATCH(W3913, CFB!$W$2:$W$1048576, 0) + COUNTIF(CFB!$W$2:$W$1048576, W3913) - 1))</f>
        <v>38</v>
      </c>
      <c r="O3913">
        <v>32.99</v>
      </c>
      <c r="P3913">
        <v>9.8800000000000008</v>
      </c>
      <c r="W3913">
        <v>1992</v>
      </c>
      <c r="X3913">
        <f t="shared" si="121"/>
        <v>0</v>
      </c>
    </row>
    <row r="3914" spans="1:24" ht="12.75" hidden="1" customHeight="1" x14ac:dyDescent="0.45">
      <c r="A3914">
        <v>39</v>
      </c>
      <c r="B3914" t="s">
        <v>26</v>
      </c>
      <c r="C3914" t="s">
        <v>23</v>
      </c>
      <c r="D3914" s="2" t="str">
        <f t="shared" si="120"/>
        <v>Clemson1992</v>
      </c>
      <c r="F3914">
        <v>5</v>
      </c>
      <c r="G3914">
        <v>6</v>
      </c>
      <c r="H3914">
        <v>0</v>
      </c>
      <c r="I3914">
        <v>-0.41</v>
      </c>
      <c r="J3914">
        <v>3.58</v>
      </c>
      <c r="K3914">
        <v>3.17</v>
      </c>
      <c r="L3914" s="2">
        <f>_xlfn.RANK.EQ(I3914, INDEX(CFB!$I$2:$I$1048576, MATCH(W3914, CFB!$W$2:$W$1048576, 0)):INDEX(CFB!$I$2:$I$1048576, MATCH(W3914, CFB!$W$2:$W$1048576, 0) + COUNTIF(CFB!$W$2:$W$1048576, W3914) - 1), 0)</f>
        <v>58</v>
      </c>
      <c r="M3914" s="2">
        <f>_xlfn.RANK.EQ(J3914, INDEX(CFB!$J$2:$J$1048576, MATCH(W3914, CFB!$W$2:$W$1048576, 0)):INDEX(CFB!$J$2:$J$1048576, MATCH(W3914, CFB!$W$2:$W$1048576, 0) + COUNTIF(CFB!$W$2:$W$1048576, W3914) - 1))</f>
        <v>32</v>
      </c>
      <c r="N3914" s="2">
        <f>RANK(K3914, INDEX(CFB!$K$2:$K$1048576, MATCH(W3914, CFB!$W$2:$W$1048576, 0)):INDEX(CFB!$K$2:$K$1048576, MATCH(W3914, CFB!$W$2:$W$1048576, 0) + COUNTIF(CFB!$W$2:$W$1048576, W3914) - 1))</f>
        <v>39</v>
      </c>
      <c r="O3914">
        <v>34.14</v>
      </c>
      <c r="P3914">
        <v>8.6199999999999992</v>
      </c>
      <c r="W3914">
        <v>1992</v>
      </c>
      <c r="X3914">
        <f t="shared" si="121"/>
        <v>0</v>
      </c>
    </row>
    <row r="3915" spans="1:24" ht="12.75" hidden="1" customHeight="1" x14ac:dyDescent="0.45">
      <c r="A3915">
        <v>40</v>
      </c>
      <c r="B3915" t="s">
        <v>146</v>
      </c>
      <c r="C3915" t="s">
        <v>178</v>
      </c>
      <c r="D3915" s="2" t="str">
        <f t="shared" si="120"/>
        <v>San Diego State1992</v>
      </c>
      <c r="F3915">
        <v>5</v>
      </c>
      <c r="G3915">
        <v>5</v>
      </c>
      <c r="H3915">
        <v>1</v>
      </c>
      <c r="I3915">
        <v>7.36</v>
      </c>
      <c r="J3915">
        <v>-4.2300000000000004</v>
      </c>
      <c r="K3915">
        <v>3.13</v>
      </c>
      <c r="L3915" s="2">
        <f>_xlfn.RANK.EQ(I3915, INDEX(CFB!$I$2:$I$1048576, MATCH(W3915, CFB!$W$2:$W$1048576, 0)):INDEX(CFB!$I$2:$I$1048576, MATCH(W3915, CFB!$W$2:$W$1048576, 0) + COUNTIF(CFB!$W$2:$W$1048576, W3915) - 1), 0)</f>
        <v>10</v>
      </c>
      <c r="M3915" s="2">
        <f>_xlfn.RANK.EQ(J3915, INDEX(CFB!$J$2:$J$1048576, MATCH(W3915, CFB!$W$2:$W$1048576, 0)):INDEX(CFB!$J$2:$J$1048576, MATCH(W3915, CFB!$W$2:$W$1048576, 0) + COUNTIF(CFB!$W$2:$W$1048576, W3915) - 1))</f>
        <v>82</v>
      </c>
      <c r="N3915" s="2">
        <f>RANK(K3915, INDEX(CFB!$K$2:$K$1048576, MATCH(W3915, CFB!$W$2:$W$1048576, 0)):INDEX(CFB!$K$2:$K$1048576, MATCH(W3915, CFB!$W$2:$W$1048576, 0) + COUNTIF(CFB!$W$2:$W$1048576, W3915) - 1))</f>
        <v>40</v>
      </c>
      <c r="O3915">
        <v>39.5</v>
      </c>
      <c r="P3915">
        <v>19.62</v>
      </c>
      <c r="W3915">
        <v>1992</v>
      </c>
      <c r="X3915">
        <f t="shared" si="121"/>
        <v>0</v>
      </c>
    </row>
    <row r="3916" spans="1:24" ht="12.75" hidden="1" customHeight="1" x14ac:dyDescent="0.45">
      <c r="A3916">
        <v>41</v>
      </c>
      <c r="B3916" t="s">
        <v>95</v>
      </c>
      <c r="C3916" t="s">
        <v>10</v>
      </c>
      <c r="D3916" s="2" t="str">
        <f t="shared" si="120"/>
        <v>Michigan State1992</v>
      </c>
      <c r="F3916">
        <v>5</v>
      </c>
      <c r="G3916">
        <v>6</v>
      </c>
      <c r="H3916">
        <v>0</v>
      </c>
      <c r="I3916">
        <v>3.72</v>
      </c>
      <c r="J3916">
        <v>-1</v>
      </c>
      <c r="K3916">
        <v>2.72</v>
      </c>
      <c r="L3916" s="2">
        <f>_xlfn.RANK.EQ(I3916, INDEX(CFB!$I$2:$I$1048576, MATCH(W3916, CFB!$W$2:$W$1048576, 0)):INDEX(CFB!$I$2:$I$1048576, MATCH(W3916, CFB!$W$2:$W$1048576, 0) + COUNTIF(CFB!$W$2:$W$1048576, W3916) - 1), 0)</f>
        <v>31</v>
      </c>
      <c r="M3916" s="2">
        <f>_xlfn.RANK.EQ(J3916, INDEX(CFB!$J$2:$J$1048576, MATCH(W3916, CFB!$W$2:$W$1048576, 0)):INDEX(CFB!$J$2:$J$1048576, MATCH(W3916, CFB!$W$2:$W$1048576, 0) + COUNTIF(CFB!$W$2:$W$1048576, W3916) - 1))</f>
        <v>57</v>
      </c>
      <c r="N3916" s="2">
        <f>RANK(K3916, INDEX(CFB!$K$2:$K$1048576, MATCH(W3916, CFB!$W$2:$W$1048576, 0)):INDEX(CFB!$K$2:$K$1048576, MATCH(W3916, CFB!$W$2:$W$1048576, 0) + COUNTIF(CFB!$W$2:$W$1048576, W3916) - 1))</f>
        <v>41</v>
      </c>
      <c r="O3916">
        <v>33.99</v>
      </c>
      <c r="P3916">
        <v>13.67</v>
      </c>
      <c r="W3916">
        <v>1992</v>
      </c>
      <c r="X3916">
        <f t="shared" si="121"/>
        <v>0</v>
      </c>
    </row>
    <row r="3917" spans="1:24" ht="12.75" hidden="1" customHeight="1" x14ac:dyDescent="0.45">
      <c r="A3917">
        <v>42</v>
      </c>
      <c r="B3917" t="s">
        <v>150</v>
      </c>
      <c r="C3917" t="s">
        <v>12</v>
      </c>
      <c r="D3917" s="2" t="str">
        <f t="shared" si="120"/>
        <v>Southern Mississippi1992</v>
      </c>
      <c r="F3917">
        <v>7</v>
      </c>
      <c r="G3917">
        <v>4</v>
      </c>
      <c r="H3917">
        <v>0</v>
      </c>
      <c r="I3917">
        <v>-1.27</v>
      </c>
      <c r="J3917">
        <v>3.71</v>
      </c>
      <c r="K3917">
        <v>2.44</v>
      </c>
      <c r="L3917" s="2">
        <f>_xlfn.RANK.EQ(I3917, INDEX(CFB!$I$2:$I$1048576, MATCH(W3917, CFB!$W$2:$W$1048576, 0)):INDEX(CFB!$I$2:$I$1048576, MATCH(W3917, CFB!$W$2:$W$1048576, 0) + COUNTIF(CFB!$W$2:$W$1048576, W3917) - 1), 0)</f>
        <v>71</v>
      </c>
      <c r="M3917" s="2">
        <f>_xlfn.RANK.EQ(J3917, INDEX(CFB!$J$2:$J$1048576, MATCH(W3917, CFB!$W$2:$W$1048576, 0)):INDEX(CFB!$J$2:$J$1048576, MATCH(W3917, CFB!$W$2:$W$1048576, 0) + COUNTIF(CFB!$W$2:$W$1048576, W3917) - 1))</f>
        <v>30</v>
      </c>
      <c r="N3917" s="2">
        <f>RANK(K3917, INDEX(CFB!$K$2:$K$1048576, MATCH(W3917, CFB!$W$2:$W$1048576, 0)):INDEX(CFB!$K$2:$K$1048576, MATCH(W3917, CFB!$W$2:$W$1048576, 0) + COUNTIF(CFB!$W$2:$W$1048576, W3917) - 1))</f>
        <v>42</v>
      </c>
      <c r="O3917">
        <v>28.54</v>
      </c>
      <c r="P3917">
        <v>9.41</v>
      </c>
      <c r="W3917">
        <v>1992</v>
      </c>
      <c r="X3917">
        <f t="shared" si="121"/>
        <v>0</v>
      </c>
    </row>
    <row r="3918" spans="1:24" ht="12.75" hidden="1" customHeight="1" x14ac:dyDescent="0.45">
      <c r="A3918">
        <v>43</v>
      </c>
      <c r="B3918" t="s">
        <v>72</v>
      </c>
      <c r="C3918" t="s">
        <v>10</v>
      </c>
      <c r="D3918" s="2" t="str">
        <f t="shared" si="120"/>
        <v>Wisconsin1992</v>
      </c>
      <c r="F3918">
        <v>5</v>
      </c>
      <c r="G3918">
        <v>6</v>
      </c>
      <c r="H3918">
        <v>0</v>
      </c>
      <c r="I3918">
        <v>-0.52</v>
      </c>
      <c r="J3918">
        <v>2.86</v>
      </c>
      <c r="K3918">
        <v>2.34</v>
      </c>
      <c r="L3918" s="2">
        <f>_xlfn.RANK.EQ(I3918, INDEX(CFB!$I$2:$I$1048576, MATCH(W3918, CFB!$W$2:$W$1048576, 0)):INDEX(CFB!$I$2:$I$1048576, MATCH(W3918, CFB!$W$2:$W$1048576, 0) + COUNTIF(CFB!$W$2:$W$1048576, W3918) - 1), 0)</f>
        <v>60</v>
      </c>
      <c r="M3918" s="2">
        <f>_xlfn.RANK.EQ(J3918, INDEX(CFB!$J$2:$J$1048576, MATCH(W3918, CFB!$W$2:$W$1048576, 0)):INDEX(CFB!$J$2:$J$1048576, MATCH(W3918, CFB!$W$2:$W$1048576, 0) + COUNTIF(CFB!$W$2:$W$1048576, W3918) - 1))</f>
        <v>34</v>
      </c>
      <c r="N3918" s="2">
        <f>RANK(K3918, INDEX(CFB!$K$2:$K$1048576, MATCH(W3918, CFB!$W$2:$W$1048576, 0)):INDEX(CFB!$K$2:$K$1048576, MATCH(W3918, CFB!$W$2:$W$1048576, 0) + COUNTIF(CFB!$W$2:$W$1048576, W3918) - 1))</f>
        <v>43</v>
      </c>
      <c r="O3918">
        <v>29.66</v>
      </c>
      <c r="P3918">
        <v>9.8699999999999992</v>
      </c>
      <c r="W3918">
        <v>1992</v>
      </c>
      <c r="X3918">
        <f t="shared" si="121"/>
        <v>0</v>
      </c>
    </row>
    <row r="3919" spans="1:24" ht="12.75" hidden="1" customHeight="1" x14ac:dyDescent="0.45">
      <c r="A3919">
        <v>44</v>
      </c>
      <c r="B3919" t="s">
        <v>84</v>
      </c>
      <c r="C3919" t="s">
        <v>178</v>
      </c>
      <c r="D3919" s="2" t="str">
        <f t="shared" si="120"/>
        <v>Utah1992</v>
      </c>
      <c r="F3919">
        <v>6</v>
      </c>
      <c r="G3919">
        <v>6</v>
      </c>
      <c r="H3919">
        <v>0</v>
      </c>
      <c r="I3919">
        <v>1.1000000000000001</v>
      </c>
      <c r="J3919">
        <v>1.23</v>
      </c>
      <c r="K3919">
        <v>2.33</v>
      </c>
      <c r="L3919" s="2">
        <f>_xlfn.RANK.EQ(I3919, INDEX(CFB!$I$2:$I$1048576, MATCH(W3919, CFB!$W$2:$W$1048576, 0)):INDEX(CFB!$I$2:$I$1048576, MATCH(W3919, CFB!$W$2:$W$1048576, 0) + COUNTIF(CFB!$W$2:$W$1048576, W3919) - 1), 0)</f>
        <v>46</v>
      </c>
      <c r="M3919" s="2">
        <f>_xlfn.RANK.EQ(J3919, INDEX(CFB!$J$2:$J$1048576, MATCH(W3919, CFB!$W$2:$W$1048576, 0)):INDEX(CFB!$J$2:$J$1048576, MATCH(W3919, CFB!$W$2:$W$1048576, 0) + COUNTIF(CFB!$W$2:$W$1048576, W3919) - 1))</f>
        <v>46</v>
      </c>
      <c r="N3919" s="2">
        <f>RANK(K3919, INDEX(CFB!$K$2:$K$1048576, MATCH(W3919, CFB!$W$2:$W$1048576, 0)):INDEX(CFB!$K$2:$K$1048576, MATCH(W3919, CFB!$W$2:$W$1048576, 0) + COUNTIF(CFB!$W$2:$W$1048576, W3919) - 1))</f>
        <v>44</v>
      </c>
      <c r="O3919">
        <v>33.32</v>
      </c>
      <c r="P3919">
        <v>12.16</v>
      </c>
      <c r="W3919">
        <v>1992</v>
      </c>
      <c r="X3919">
        <f t="shared" si="121"/>
        <v>0</v>
      </c>
    </row>
    <row r="3920" spans="1:24" ht="12.75" hidden="1" customHeight="1" x14ac:dyDescent="0.45">
      <c r="A3920">
        <v>45</v>
      </c>
      <c r="B3920" t="s">
        <v>43</v>
      </c>
      <c r="C3920" t="s">
        <v>10</v>
      </c>
      <c r="D3920" s="2" t="str">
        <f t="shared" si="120"/>
        <v>Illinois1992</v>
      </c>
      <c r="F3920">
        <v>6</v>
      </c>
      <c r="G3920">
        <v>5</v>
      </c>
      <c r="H3920">
        <v>1</v>
      </c>
      <c r="I3920">
        <v>-1.75</v>
      </c>
      <c r="J3920">
        <v>3.63</v>
      </c>
      <c r="K3920">
        <v>1.88</v>
      </c>
      <c r="L3920" s="2">
        <f>_xlfn.RANK.EQ(I3920, INDEX(CFB!$I$2:$I$1048576, MATCH(W3920, CFB!$W$2:$W$1048576, 0)):INDEX(CFB!$I$2:$I$1048576, MATCH(W3920, CFB!$W$2:$W$1048576, 0) + COUNTIF(CFB!$W$2:$W$1048576, W3920) - 1), 0)</f>
        <v>73</v>
      </c>
      <c r="M3920" s="2">
        <f>_xlfn.RANK.EQ(J3920, INDEX(CFB!$J$2:$J$1048576, MATCH(W3920, CFB!$W$2:$W$1048576, 0)):INDEX(CFB!$J$2:$J$1048576, MATCH(W3920, CFB!$W$2:$W$1048576, 0) + COUNTIF(CFB!$W$2:$W$1048576, W3920) - 1))</f>
        <v>31</v>
      </c>
      <c r="N3920" s="2">
        <f>RANK(K3920, INDEX(CFB!$K$2:$K$1048576, MATCH(W3920, CFB!$W$2:$W$1048576, 0)):INDEX(CFB!$K$2:$K$1048576, MATCH(W3920, CFB!$W$2:$W$1048576, 0) + COUNTIF(CFB!$W$2:$W$1048576, W3920) - 1))</f>
        <v>45</v>
      </c>
      <c r="O3920">
        <v>27.66</v>
      </c>
      <c r="P3920">
        <v>8.89</v>
      </c>
      <c r="W3920">
        <v>1992</v>
      </c>
      <c r="X3920">
        <f t="shared" si="121"/>
        <v>0</v>
      </c>
    </row>
    <row r="3921" spans="1:24" ht="12.75" hidden="1" customHeight="1" x14ac:dyDescent="0.45">
      <c r="A3921">
        <v>46</v>
      </c>
      <c r="B3921" t="s">
        <v>52</v>
      </c>
      <c r="C3921" t="s">
        <v>23</v>
      </c>
      <c r="D3921" s="2" t="str">
        <f t="shared" si="120"/>
        <v>Georgia Tech1992</v>
      </c>
      <c r="F3921">
        <v>5</v>
      </c>
      <c r="G3921">
        <v>6</v>
      </c>
      <c r="H3921">
        <v>0</v>
      </c>
      <c r="I3921">
        <v>2.4</v>
      </c>
      <c r="J3921">
        <v>-0.66</v>
      </c>
      <c r="K3921">
        <v>1.74</v>
      </c>
      <c r="L3921" s="2">
        <f>_xlfn.RANK.EQ(I3921, INDEX(CFB!$I$2:$I$1048576, MATCH(W3921, CFB!$W$2:$W$1048576, 0)):INDEX(CFB!$I$2:$I$1048576, MATCH(W3921, CFB!$W$2:$W$1048576, 0) + COUNTIF(CFB!$W$2:$W$1048576, W3921) - 1), 0)</f>
        <v>40</v>
      </c>
      <c r="M3921" s="2">
        <f>_xlfn.RANK.EQ(J3921, INDEX(CFB!$J$2:$J$1048576, MATCH(W3921, CFB!$W$2:$W$1048576, 0)):INDEX(CFB!$J$2:$J$1048576, MATCH(W3921, CFB!$W$2:$W$1048576, 0) + COUNTIF(CFB!$W$2:$W$1048576, W3921) - 1))</f>
        <v>54</v>
      </c>
      <c r="N3921" s="2">
        <f>RANK(K3921, INDEX(CFB!$K$2:$K$1048576, MATCH(W3921, CFB!$W$2:$W$1048576, 0)):INDEX(CFB!$K$2:$K$1048576, MATCH(W3921, CFB!$W$2:$W$1048576, 0) + COUNTIF(CFB!$W$2:$W$1048576, W3921) - 1))</f>
        <v>46</v>
      </c>
      <c r="O3921">
        <v>33.369999999999997</v>
      </c>
      <c r="P3921">
        <v>12.29</v>
      </c>
      <c r="W3921">
        <v>1992</v>
      </c>
      <c r="X3921">
        <f t="shared" si="121"/>
        <v>0</v>
      </c>
    </row>
    <row r="3922" spans="1:24" ht="12.75" hidden="1" customHeight="1" x14ac:dyDescent="0.45">
      <c r="A3922">
        <v>47</v>
      </c>
      <c r="B3922" t="s">
        <v>80</v>
      </c>
      <c r="C3922" t="s">
        <v>65</v>
      </c>
      <c r="D3922" s="2" t="str">
        <f t="shared" si="120"/>
        <v>Bowling Green1992</v>
      </c>
      <c r="F3922">
        <v>10</v>
      </c>
      <c r="G3922">
        <v>2</v>
      </c>
      <c r="H3922">
        <v>0</v>
      </c>
      <c r="I3922">
        <v>3.35</v>
      </c>
      <c r="J3922">
        <v>-1.78</v>
      </c>
      <c r="K3922">
        <v>1.57</v>
      </c>
      <c r="L3922" s="2">
        <f>_xlfn.RANK.EQ(I3922, INDEX(CFB!$I$2:$I$1048576, MATCH(W3922, CFB!$W$2:$W$1048576, 0)):INDEX(CFB!$I$2:$I$1048576, MATCH(W3922, CFB!$W$2:$W$1048576, 0) + COUNTIF(CFB!$W$2:$W$1048576, W3922) - 1), 0)</f>
        <v>33</v>
      </c>
      <c r="M3922" s="2">
        <f>_xlfn.RANK.EQ(J3922, INDEX(CFB!$J$2:$J$1048576, MATCH(W3922, CFB!$W$2:$W$1048576, 0)):INDEX(CFB!$J$2:$J$1048576, MATCH(W3922, CFB!$W$2:$W$1048576, 0) + COUNTIF(CFB!$W$2:$W$1048576, W3922) - 1))</f>
        <v>63</v>
      </c>
      <c r="N3922" s="2">
        <f>RANK(K3922, INDEX(CFB!$K$2:$K$1048576, MATCH(W3922, CFB!$W$2:$W$1048576, 0)):INDEX(CFB!$K$2:$K$1048576, MATCH(W3922, CFB!$W$2:$W$1048576, 0) + COUNTIF(CFB!$W$2:$W$1048576, W3922) - 1))</f>
        <v>47</v>
      </c>
      <c r="O3922">
        <v>32.67</v>
      </c>
      <c r="P3922">
        <v>17.71</v>
      </c>
      <c r="W3922">
        <v>1992</v>
      </c>
      <c r="X3922">
        <f t="shared" si="121"/>
        <v>0</v>
      </c>
    </row>
    <row r="3923" spans="1:24" ht="12.75" hidden="1" customHeight="1" x14ac:dyDescent="0.45">
      <c r="A3923">
        <v>48</v>
      </c>
      <c r="B3923" t="s">
        <v>67</v>
      </c>
      <c r="C3923" t="s">
        <v>157</v>
      </c>
      <c r="D3923" s="2" t="str">
        <f t="shared" si="120"/>
        <v>Auburn1992</v>
      </c>
      <c r="F3923">
        <v>5</v>
      </c>
      <c r="G3923">
        <v>5</v>
      </c>
      <c r="H3923">
        <v>1</v>
      </c>
      <c r="I3923">
        <v>-0.88</v>
      </c>
      <c r="J3923">
        <v>2.4</v>
      </c>
      <c r="K3923">
        <v>1.51</v>
      </c>
      <c r="L3923" s="2">
        <f>_xlfn.RANK.EQ(I3923, INDEX(CFB!$I$2:$I$1048576, MATCH(W3923, CFB!$W$2:$W$1048576, 0)):INDEX(CFB!$I$2:$I$1048576, MATCH(W3923, CFB!$W$2:$W$1048576, 0) + COUNTIF(CFB!$W$2:$W$1048576, W3923) - 1), 0)</f>
        <v>68</v>
      </c>
      <c r="M3923" s="2">
        <f>_xlfn.RANK.EQ(J3923, INDEX(CFB!$J$2:$J$1048576, MATCH(W3923, CFB!$W$2:$W$1048576, 0)):INDEX(CFB!$J$2:$J$1048576, MATCH(W3923, CFB!$W$2:$W$1048576, 0) + COUNTIF(CFB!$W$2:$W$1048576, W3923) - 1))</f>
        <v>38</v>
      </c>
      <c r="N3923" s="2">
        <f>RANK(K3923, INDEX(CFB!$K$2:$K$1048576, MATCH(W3923, CFB!$W$2:$W$1048576, 0)):INDEX(CFB!$K$2:$K$1048576, MATCH(W3923, CFB!$W$2:$W$1048576, 0) + COUNTIF(CFB!$W$2:$W$1048576, W3923) - 1))</f>
        <v>48</v>
      </c>
      <c r="O3923">
        <v>32.47</v>
      </c>
      <c r="P3923">
        <v>10.49</v>
      </c>
      <c r="W3923">
        <v>1992</v>
      </c>
      <c r="X3923">
        <f t="shared" si="121"/>
        <v>0</v>
      </c>
    </row>
    <row r="3924" spans="1:24" ht="12.75" hidden="1" customHeight="1" x14ac:dyDescent="0.45">
      <c r="A3924">
        <v>49</v>
      </c>
      <c r="B3924" t="s">
        <v>56</v>
      </c>
      <c r="C3924" t="s">
        <v>179</v>
      </c>
      <c r="D3924" s="2" t="str">
        <f t="shared" si="120"/>
        <v>Rutgers1992</v>
      </c>
      <c r="F3924">
        <v>7</v>
      </c>
      <c r="G3924">
        <v>4</v>
      </c>
      <c r="H3924">
        <v>0</v>
      </c>
      <c r="I3924">
        <v>3.97</v>
      </c>
      <c r="J3924">
        <v>-2.4700000000000002</v>
      </c>
      <c r="K3924">
        <v>1.5</v>
      </c>
      <c r="L3924" s="2">
        <f>_xlfn.RANK.EQ(I3924, INDEX(CFB!$I$2:$I$1048576, MATCH(W3924, CFB!$W$2:$W$1048576, 0)):INDEX(CFB!$I$2:$I$1048576, MATCH(W3924, CFB!$W$2:$W$1048576, 0) + COUNTIF(CFB!$W$2:$W$1048576, W3924) - 1), 0)</f>
        <v>29</v>
      </c>
      <c r="M3924" s="2">
        <f>_xlfn.RANK.EQ(J3924, INDEX(CFB!$J$2:$J$1048576, MATCH(W3924, CFB!$W$2:$W$1048576, 0)):INDEX(CFB!$J$2:$J$1048576, MATCH(W3924, CFB!$W$2:$W$1048576, 0) + COUNTIF(CFB!$W$2:$W$1048576, W3924) - 1))</f>
        <v>67</v>
      </c>
      <c r="N3924" s="2">
        <f>RANK(K3924, INDEX(CFB!$K$2:$K$1048576, MATCH(W3924, CFB!$W$2:$W$1048576, 0)):INDEX(CFB!$K$2:$K$1048576, MATCH(W3924, CFB!$W$2:$W$1048576, 0) + COUNTIF(CFB!$W$2:$W$1048576, W3924) - 1))</f>
        <v>49</v>
      </c>
      <c r="O3924">
        <v>37.74</v>
      </c>
      <c r="P3924">
        <v>14.83</v>
      </c>
      <c r="W3924">
        <v>1992</v>
      </c>
      <c r="X3924">
        <f t="shared" si="121"/>
        <v>0</v>
      </c>
    </row>
    <row r="3925" spans="1:24" ht="12.75" hidden="1" customHeight="1" x14ac:dyDescent="0.45">
      <c r="A3925">
        <v>50</v>
      </c>
      <c r="B3925" t="s">
        <v>36</v>
      </c>
      <c r="C3925" t="s">
        <v>10</v>
      </c>
      <c r="D3925" s="2" t="str">
        <f t="shared" si="120"/>
        <v>Iowa1992</v>
      </c>
      <c r="F3925">
        <v>5</v>
      </c>
      <c r="G3925">
        <v>7</v>
      </c>
      <c r="H3925">
        <v>0</v>
      </c>
      <c r="I3925">
        <v>1.0900000000000001</v>
      </c>
      <c r="J3925">
        <v>0.23</v>
      </c>
      <c r="K3925">
        <v>1.31</v>
      </c>
      <c r="L3925" s="2">
        <f>_xlfn.RANK.EQ(I3925, INDEX(CFB!$I$2:$I$1048576, MATCH(W3925, CFB!$W$2:$W$1048576, 0)):INDEX(CFB!$I$2:$I$1048576, MATCH(W3925, CFB!$W$2:$W$1048576, 0) + COUNTIF(CFB!$W$2:$W$1048576, W3925) - 1), 0)</f>
        <v>47</v>
      </c>
      <c r="M3925" s="2">
        <f>_xlfn.RANK.EQ(J3925, INDEX(CFB!$J$2:$J$1048576, MATCH(W3925, CFB!$W$2:$W$1048576, 0)):INDEX(CFB!$J$2:$J$1048576, MATCH(W3925, CFB!$W$2:$W$1048576, 0) + COUNTIF(CFB!$W$2:$W$1048576, W3925) - 1))</f>
        <v>51</v>
      </c>
      <c r="N3925" s="2">
        <f>RANK(K3925, INDEX(CFB!$K$2:$K$1048576, MATCH(W3925, CFB!$W$2:$W$1048576, 0)):INDEX(CFB!$K$2:$K$1048576, MATCH(W3925, CFB!$W$2:$W$1048576, 0) + COUNTIF(CFB!$W$2:$W$1048576, W3925) - 1))</f>
        <v>50</v>
      </c>
      <c r="O3925">
        <v>33.51</v>
      </c>
      <c r="P3925">
        <v>12.79</v>
      </c>
      <c r="W3925">
        <v>1992</v>
      </c>
      <c r="X3925">
        <f t="shared" si="121"/>
        <v>0</v>
      </c>
    </row>
    <row r="3926" spans="1:24" ht="12.75" hidden="1" customHeight="1" x14ac:dyDescent="0.45">
      <c r="A3926">
        <v>51</v>
      </c>
      <c r="B3926" t="s">
        <v>14</v>
      </c>
      <c r="C3926" t="s">
        <v>189</v>
      </c>
      <c r="D3926" s="2" t="str">
        <f t="shared" si="120"/>
        <v>Texas1992</v>
      </c>
      <c r="F3926">
        <v>6</v>
      </c>
      <c r="G3926">
        <v>5</v>
      </c>
      <c r="H3926">
        <v>0</v>
      </c>
      <c r="I3926">
        <v>4.3099999999999996</v>
      </c>
      <c r="J3926">
        <v>-3.31</v>
      </c>
      <c r="K3926">
        <v>1</v>
      </c>
      <c r="L3926" s="2">
        <f>_xlfn.RANK.EQ(I3926, INDEX(CFB!$I$2:$I$1048576, MATCH(W3926, CFB!$W$2:$W$1048576, 0)):INDEX(CFB!$I$2:$I$1048576, MATCH(W3926, CFB!$W$2:$W$1048576, 0) + COUNTIF(CFB!$W$2:$W$1048576, W3926) - 1), 0)</f>
        <v>28</v>
      </c>
      <c r="M3926" s="2">
        <f>_xlfn.RANK.EQ(J3926, INDEX(CFB!$J$2:$J$1048576, MATCH(W3926, CFB!$W$2:$W$1048576, 0)):INDEX(CFB!$J$2:$J$1048576, MATCH(W3926, CFB!$W$2:$W$1048576, 0) + COUNTIF(CFB!$W$2:$W$1048576, W3926) - 1))</f>
        <v>75</v>
      </c>
      <c r="N3926" s="2">
        <f>RANK(K3926, INDEX(CFB!$K$2:$K$1048576, MATCH(W3926, CFB!$W$2:$W$1048576, 0)):INDEX(CFB!$K$2:$K$1048576, MATCH(W3926, CFB!$W$2:$W$1048576, 0) + COUNTIF(CFB!$W$2:$W$1048576, W3926) - 1))</f>
        <v>51</v>
      </c>
      <c r="O3926">
        <v>34.979999999999997</v>
      </c>
      <c r="P3926">
        <v>15.75</v>
      </c>
      <c r="W3926">
        <v>1992</v>
      </c>
      <c r="X3926">
        <f t="shared" si="121"/>
        <v>0</v>
      </c>
    </row>
    <row r="3927" spans="1:24" ht="12.75" hidden="1" customHeight="1" x14ac:dyDescent="0.45">
      <c r="A3927">
        <v>52</v>
      </c>
      <c r="B3927" t="s">
        <v>25</v>
      </c>
      <c r="C3927" t="s">
        <v>12</v>
      </c>
      <c r="D3927" s="2" t="str">
        <f t="shared" si="120"/>
        <v>Louisville1992</v>
      </c>
      <c r="F3927">
        <v>5</v>
      </c>
      <c r="G3927">
        <v>6</v>
      </c>
      <c r="H3927">
        <v>0</v>
      </c>
      <c r="I3927">
        <v>-0.43</v>
      </c>
      <c r="J3927">
        <v>0.88</v>
      </c>
      <c r="K3927">
        <v>0.45</v>
      </c>
      <c r="L3927" s="2">
        <f>_xlfn.RANK.EQ(I3927, INDEX(CFB!$I$2:$I$1048576, MATCH(W3927, CFB!$W$2:$W$1048576, 0)):INDEX(CFB!$I$2:$I$1048576, MATCH(W3927, CFB!$W$2:$W$1048576, 0) + COUNTIF(CFB!$W$2:$W$1048576, W3927) - 1), 0)</f>
        <v>59</v>
      </c>
      <c r="M3927" s="2">
        <f>_xlfn.RANK.EQ(J3927, INDEX(CFB!$J$2:$J$1048576, MATCH(W3927, CFB!$W$2:$W$1048576, 0)):INDEX(CFB!$J$2:$J$1048576, MATCH(W3927, CFB!$W$2:$W$1048576, 0) + COUNTIF(CFB!$W$2:$W$1048576, W3927) - 1))</f>
        <v>47</v>
      </c>
      <c r="N3927" s="2">
        <f>RANK(K3927, INDEX(CFB!$K$2:$K$1048576, MATCH(W3927, CFB!$W$2:$W$1048576, 0)):INDEX(CFB!$K$2:$K$1048576, MATCH(W3927, CFB!$W$2:$W$1048576, 0) + COUNTIF(CFB!$W$2:$W$1048576, W3927) - 1))</f>
        <v>52</v>
      </c>
      <c r="O3927">
        <v>30.36</v>
      </c>
      <c r="P3927">
        <v>11.47</v>
      </c>
      <c r="W3927">
        <v>1992</v>
      </c>
      <c r="X3927">
        <f t="shared" si="121"/>
        <v>0</v>
      </c>
    </row>
    <row r="3928" spans="1:24" ht="12.75" hidden="1" customHeight="1" x14ac:dyDescent="0.45">
      <c r="A3928">
        <v>53</v>
      </c>
      <c r="B3928" t="s">
        <v>20</v>
      </c>
      <c r="C3928" t="s">
        <v>155</v>
      </c>
      <c r="D3928" s="2" t="str">
        <f t="shared" si="120"/>
        <v>South Carolina1992</v>
      </c>
      <c r="F3928">
        <v>5</v>
      </c>
      <c r="G3928">
        <v>6</v>
      </c>
      <c r="H3928">
        <v>0</v>
      </c>
      <c r="I3928">
        <v>-3.58</v>
      </c>
      <c r="J3928">
        <v>4.0199999999999996</v>
      </c>
      <c r="K3928">
        <v>0.45</v>
      </c>
      <c r="L3928" s="2">
        <f>_xlfn.RANK.EQ(I3928, INDEX(CFB!$I$2:$I$1048576, MATCH(W3928, CFB!$W$2:$W$1048576, 0)):INDEX(CFB!$I$2:$I$1048576, MATCH(W3928, CFB!$W$2:$W$1048576, 0) + COUNTIF(CFB!$W$2:$W$1048576, W3928) - 1), 0)</f>
        <v>79</v>
      </c>
      <c r="M3928" s="2">
        <f>_xlfn.RANK.EQ(J3928, INDEX(CFB!$J$2:$J$1048576, MATCH(W3928, CFB!$W$2:$W$1048576, 0)):INDEX(CFB!$J$2:$J$1048576, MATCH(W3928, CFB!$W$2:$W$1048576, 0) + COUNTIF(CFB!$W$2:$W$1048576, W3928) - 1))</f>
        <v>27</v>
      </c>
      <c r="N3928" s="2">
        <f>RANK(K3928, INDEX(CFB!$K$2:$K$1048576, MATCH(W3928, CFB!$W$2:$W$1048576, 0)):INDEX(CFB!$K$2:$K$1048576, MATCH(W3928, CFB!$W$2:$W$1048576, 0) + COUNTIF(CFB!$W$2:$W$1048576, W3928) - 1))</f>
        <v>52</v>
      </c>
      <c r="O3928">
        <v>27</v>
      </c>
      <c r="P3928">
        <v>10.44</v>
      </c>
      <c r="W3928">
        <v>1992</v>
      </c>
      <c r="X3928">
        <f t="shared" si="121"/>
        <v>0</v>
      </c>
    </row>
    <row r="3929" spans="1:24" ht="12.75" hidden="1" customHeight="1" x14ac:dyDescent="0.45">
      <c r="A3929">
        <v>54</v>
      </c>
      <c r="B3929" t="s">
        <v>96</v>
      </c>
      <c r="C3929" t="s">
        <v>23</v>
      </c>
      <c r="D3929" s="2" t="str">
        <f t="shared" si="120"/>
        <v>Maryland1992</v>
      </c>
      <c r="F3929">
        <v>3</v>
      </c>
      <c r="G3929">
        <v>8</v>
      </c>
      <c r="H3929">
        <v>0</v>
      </c>
      <c r="I3929">
        <v>6.05</v>
      </c>
      <c r="J3929">
        <v>-5.94</v>
      </c>
      <c r="K3929">
        <v>0.12</v>
      </c>
      <c r="L3929" s="2">
        <f>_xlfn.RANK.EQ(I3929, INDEX(CFB!$I$2:$I$1048576, MATCH(W3929, CFB!$W$2:$W$1048576, 0)):INDEX(CFB!$I$2:$I$1048576, MATCH(W3929, CFB!$W$2:$W$1048576, 0) + COUNTIF(CFB!$W$2:$W$1048576, W3929) - 1), 0)</f>
        <v>16</v>
      </c>
      <c r="M3929" s="2">
        <f>_xlfn.RANK.EQ(J3929, INDEX(CFB!$J$2:$J$1048576, MATCH(W3929, CFB!$W$2:$W$1048576, 0)):INDEX(CFB!$J$2:$J$1048576, MATCH(W3929, CFB!$W$2:$W$1048576, 0) + COUNTIF(CFB!$W$2:$W$1048576, W3929) - 1))</f>
        <v>92</v>
      </c>
      <c r="N3929" s="2">
        <f>RANK(K3929, INDEX(CFB!$K$2:$K$1048576, MATCH(W3929, CFB!$W$2:$W$1048576, 0)):INDEX(CFB!$K$2:$K$1048576, MATCH(W3929, CFB!$W$2:$W$1048576, 0) + COUNTIF(CFB!$W$2:$W$1048576, W3929) - 1))</f>
        <v>54</v>
      </c>
      <c r="O3929">
        <v>38.86</v>
      </c>
      <c r="P3929">
        <v>19.41</v>
      </c>
      <c r="W3929">
        <v>1992</v>
      </c>
      <c r="X3929">
        <f t="shared" si="121"/>
        <v>0</v>
      </c>
    </row>
    <row r="3930" spans="1:24" ht="12.75" hidden="1" customHeight="1" x14ac:dyDescent="0.45">
      <c r="A3930">
        <v>55</v>
      </c>
      <c r="B3930" t="s">
        <v>124</v>
      </c>
      <c r="C3930" t="s">
        <v>10</v>
      </c>
      <c r="D3930" s="2" t="str">
        <f t="shared" si="120"/>
        <v>Purdue1992</v>
      </c>
      <c r="F3930">
        <v>4</v>
      </c>
      <c r="G3930">
        <v>7</v>
      </c>
      <c r="H3930">
        <v>0</v>
      </c>
      <c r="I3930">
        <v>-0.56999999999999995</v>
      </c>
      <c r="J3930">
        <v>0.56000000000000005</v>
      </c>
      <c r="K3930">
        <v>-0.01</v>
      </c>
      <c r="L3930" s="2">
        <f>_xlfn.RANK.EQ(I3930, INDEX(CFB!$I$2:$I$1048576, MATCH(W3930, CFB!$W$2:$W$1048576, 0)):INDEX(CFB!$I$2:$I$1048576, MATCH(W3930, CFB!$W$2:$W$1048576, 0) + COUNTIF(CFB!$W$2:$W$1048576, W3930) - 1), 0)</f>
        <v>62</v>
      </c>
      <c r="M3930" s="2">
        <f>_xlfn.RANK.EQ(J3930, INDEX(CFB!$J$2:$J$1048576, MATCH(W3930, CFB!$W$2:$W$1048576, 0)):INDEX(CFB!$J$2:$J$1048576, MATCH(W3930, CFB!$W$2:$W$1048576, 0) + COUNTIF(CFB!$W$2:$W$1048576, W3930) - 1))</f>
        <v>50</v>
      </c>
      <c r="N3930" s="2">
        <f>RANK(K3930, INDEX(CFB!$K$2:$K$1048576, MATCH(W3930, CFB!$W$2:$W$1048576, 0)):INDEX(CFB!$K$2:$K$1048576, MATCH(W3930, CFB!$W$2:$W$1048576, 0) + COUNTIF(CFB!$W$2:$W$1048576, W3930) - 1))</f>
        <v>55</v>
      </c>
      <c r="O3930">
        <v>30.27</v>
      </c>
      <c r="P3930">
        <v>13.43</v>
      </c>
      <c r="W3930">
        <v>1992</v>
      </c>
      <c r="X3930">
        <f t="shared" si="121"/>
        <v>0</v>
      </c>
    </row>
    <row r="3931" spans="1:24" ht="12.75" hidden="1" customHeight="1" x14ac:dyDescent="0.45">
      <c r="A3931">
        <v>56</v>
      </c>
      <c r="B3931" t="s">
        <v>59</v>
      </c>
      <c r="C3931" t="s">
        <v>155</v>
      </c>
      <c r="D3931" s="2" t="str">
        <f t="shared" si="120"/>
        <v>Vanderbilt1992</v>
      </c>
      <c r="F3931">
        <v>4</v>
      </c>
      <c r="G3931">
        <v>7</v>
      </c>
      <c r="H3931">
        <v>0</v>
      </c>
      <c r="I3931">
        <v>1</v>
      </c>
      <c r="J3931">
        <v>-1.18</v>
      </c>
      <c r="K3931">
        <v>-0.18</v>
      </c>
      <c r="L3931" s="2">
        <f>_xlfn.RANK.EQ(I3931, INDEX(CFB!$I$2:$I$1048576, MATCH(W3931, CFB!$W$2:$W$1048576, 0)):INDEX(CFB!$I$2:$I$1048576, MATCH(W3931, CFB!$W$2:$W$1048576, 0) + COUNTIF(CFB!$W$2:$W$1048576, W3931) - 1), 0)</f>
        <v>48</v>
      </c>
      <c r="M3931" s="2">
        <f>_xlfn.RANK.EQ(J3931, INDEX(CFB!$J$2:$J$1048576, MATCH(W3931, CFB!$W$2:$W$1048576, 0)):INDEX(CFB!$J$2:$J$1048576, MATCH(W3931, CFB!$W$2:$W$1048576, 0) + COUNTIF(CFB!$W$2:$W$1048576, W3931) - 1))</f>
        <v>59</v>
      </c>
      <c r="N3931" s="2">
        <f>RANK(K3931, INDEX(CFB!$K$2:$K$1048576, MATCH(W3931, CFB!$W$2:$W$1048576, 0)):INDEX(CFB!$K$2:$K$1048576, MATCH(W3931, CFB!$W$2:$W$1048576, 0) + COUNTIF(CFB!$W$2:$W$1048576, W3931) - 1))</f>
        <v>56</v>
      </c>
      <c r="O3931">
        <v>32.69</v>
      </c>
      <c r="P3931">
        <v>14.24</v>
      </c>
      <c r="W3931">
        <v>1992</v>
      </c>
      <c r="X3931">
        <f t="shared" si="121"/>
        <v>0</v>
      </c>
    </row>
    <row r="3932" spans="1:24" ht="12.75" hidden="1" customHeight="1" x14ac:dyDescent="0.45">
      <c r="A3932">
        <v>57</v>
      </c>
      <c r="B3932" t="s">
        <v>21</v>
      </c>
      <c r="C3932" t="s">
        <v>10</v>
      </c>
      <c r="D3932" s="2" t="str">
        <f t="shared" si="120"/>
        <v>Indiana1992</v>
      </c>
      <c r="F3932">
        <v>5</v>
      </c>
      <c r="G3932">
        <v>6</v>
      </c>
      <c r="H3932">
        <v>0</v>
      </c>
      <c r="I3932">
        <v>-5.53</v>
      </c>
      <c r="J3932">
        <v>5.23</v>
      </c>
      <c r="K3932">
        <v>-0.3</v>
      </c>
      <c r="L3932" s="2">
        <f>_xlfn.RANK.EQ(I3932, INDEX(CFB!$I$2:$I$1048576, MATCH(W3932, CFB!$W$2:$W$1048576, 0)):INDEX(CFB!$I$2:$I$1048576, MATCH(W3932, CFB!$W$2:$W$1048576, 0) + COUNTIF(CFB!$W$2:$W$1048576, W3932) - 1), 0)</f>
        <v>92</v>
      </c>
      <c r="M3932" s="2">
        <f>_xlfn.RANK.EQ(J3932, INDEX(CFB!$J$2:$J$1048576, MATCH(W3932, CFB!$W$2:$W$1048576, 0)):INDEX(CFB!$J$2:$J$1048576, MATCH(W3932, CFB!$W$2:$W$1048576, 0) + COUNTIF(CFB!$W$2:$W$1048576, W3932) - 1))</f>
        <v>22</v>
      </c>
      <c r="N3932" s="2">
        <f>RANK(K3932, INDEX(CFB!$K$2:$K$1048576, MATCH(W3932, CFB!$W$2:$W$1048576, 0)):INDEX(CFB!$K$2:$K$1048576, MATCH(W3932, CFB!$W$2:$W$1048576, 0) + COUNTIF(CFB!$W$2:$W$1048576, W3932) - 1))</f>
        <v>57</v>
      </c>
      <c r="O3932">
        <v>25.64</v>
      </c>
      <c r="P3932">
        <v>8.6300000000000008</v>
      </c>
      <c r="W3932">
        <v>1992</v>
      </c>
      <c r="X3932">
        <f t="shared" si="121"/>
        <v>0</v>
      </c>
    </row>
    <row r="3933" spans="1:24" ht="12.75" hidden="1" customHeight="1" x14ac:dyDescent="0.45">
      <c r="A3933">
        <v>58</v>
      </c>
      <c r="B3933" t="s">
        <v>69</v>
      </c>
      <c r="C3933" t="s">
        <v>157</v>
      </c>
      <c r="D3933" s="2" t="str">
        <f t="shared" si="120"/>
        <v>Arkansas1992</v>
      </c>
      <c r="F3933">
        <v>3</v>
      </c>
      <c r="G3933">
        <v>7</v>
      </c>
      <c r="H3933">
        <v>1</v>
      </c>
      <c r="I3933">
        <v>-3.93</v>
      </c>
      <c r="J3933">
        <v>3.3</v>
      </c>
      <c r="K3933">
        <v>-0.63</v>
      </c>
      <c r="L3933" s="2">
        <f>_xlfn.RANK.EQ(I3933, INDEX(CFB!$I$2:$I$1048576, MATCH(W3933, CFB!$W$2:$W$1048576, 0)):INDEX(CFB!$I$2:$I$1048576, MATCH(W3933, CFB!$W$2:$W$1048576, 0) + COUNTIF(CFB!$W$2:$W$1048576, W3933) - 1), 0)</f>
        <v>80</v>
      </c>
      <c r="M3933" s="2">
        <f>_xlfn.RANK.EQ(J3933, INDEX(CFB!$J$2:$J$1048576, MATCH(W3933, CFB!$W$2:$W$1048576, 0)):INDEX(CFB!$J$2:$J$1048576, MATCH(W3933, CFB!$W$2:$W$1048576, 0) + COUNTIF(CFB!$W$2:$W$1048576, W3933) - 1))</f>
        <v>33</v>
      </c>
      <c r="N3933" s="2">
        <f>RANK(K3933, INDEX(CFB!$K$2:$K$1048576, MATCH(W3933, CFB!$W$2:$W$1048576, 0)):INDEX(CFB!$K$2:$K$1048576, MATCH(W3933, CFB!$W$2:$W$1048576, 0) + COUNTIF(CFB!$W$2:$W$1048576, W3933) - 1))</f>
        <v>58</v>
      </c>
      <c r="O3933">
        <v>28.43</v>
      </c>
      <c r="P3933">
        <v>9.3699999999999992</v>
      </c>
      <c r="W3933">
        <v>1992</v>
      </c>
      <c r="X3933">
        <f t="shared" si="121"/>
        <v>0</v>
      </c>
    </row>
    <row r="3934" spans="1:24" ht="12.75" hidden="1" customHeight="1" x14ac:dyDescent="0.45">
      <c r="A3934">
        <v>59</v>
      </c>
      <c r="B3934" t="s">
        <v>71</v>
      </c>
      <c r="C3934" t="s">
        <v>189</v>
      </c>
      <c r="D3934" s="2" t="str">
        <f t="shared" si="120"/>
        <v>Texas Tech1992</v>
      </c>
      <c r="F3934">
        <v>5</v>
      </c>
      <c r="G3934">
        <v>6</v>
      </c>
      <c r="H3934">
        <v>0</v>
      </c>
      <c r="I3934">
        <v>4.54</v>
      </c>
      <c r="J3934">
        <v>-5.82</v>
      </c>
      <c r="K3934">
        <v>-1.28</v>
      </c>
      <c r="L3934" s="2">
        <f>_xlfn.RANK.EQ(I3934, INDEX(CFB!$I$2:$I$1048576, MATCH(W3934, CFB!$W$2:$W$1048576, 0)):INDEX(CFB!$I$2:$I$1048576, MATCH(W3934, CFB!$W$2:$W$1048576, 0) + COUNTIF(CFB!$W$2:$W$1048576, W3934) - 1), 0)</f>
        <v>27</v>
      </c>
      <c r="M3934" s="2">
        <f>_xlfn.RANK.EQ(J3934, INDEX(CFB!$J$2:$J$1048576, MATCH(W3934, CFB!$W$2:$W$1048576, 0)):INDEX(CFB!$J$2:$J$1048576, MATCH(W3934, CFB!$W$2:$W$1048576, 0) + COUNTIF(CFB!$W$2:$W$1048576, W3934) - 1))</f>
        <v>91</v>
      </c>
      <c r="N3934" s="2">
        <f>RANK(K3934, INDEX(CFB!$K$2:$K$1048576, MATCH(W3934, CFB!$W$2:$W$1048576, 0)):INDEX(CFB!$K$2:$K$1048576, MATCH(W3934, CFB!$W$2:$W$1048576, 0) + COUNTIF(CFB!$W$2:$W$1048576, W3934) - 1))</f>
        <v>59</v>
      </c>
      <c r="O3934">
        <v>35.71</v>
      </c>
      <c r="P3934">
        <v>19.57</v>
      </c>
      <c r="W3934">
        <v>1992</v>
      </c>
      <c r="X3934">
        <f t="shared" si="121"/>
        <v>0</v>
      </c>
    </row>
    <row r="3935" spans="1:24" ht="12.75" hidden="1" customHeight="1" x14ac:dyDescent="0.45">
      <c r="A3935">
        <v>60</v>
      </c>
      <c r="B3935" t="s">
        <v>129</v>
      </c>
      <c r="C3935" t="s">
        <v>189</v>
      </c>
      <c r="D3935" s="2" t="str">
        <f t="shared" si="120"/>
        <v>Rice1992</v>
      </c>
      <c r="F3935">
        <v>6</v>
      </c>
      <c r="G3935">
        <v>5</v>
      </c>
      <c r="H3935">
        <v>0</v>
      </c>
      <c r="I3935">
        <v>0.77</v>
      </c>
      <c r="J3935">
        <v>-2.11</v>
      </c>
      <c r="K3935">
        <v>-1.33</v>
      </c>
      <c r="L3935" s="2">
        <f>_xlfn.RANK.EQ(I3935, INDEX(CFB!$I$2:$I$1048576, MATCH(W3935, CFB!$W$2:$W$1048576, 0)):INDEX(CFB!$I$2:$I$1048576, MATCH(W3935, CFB!$W$2:$W$1048576, 0) + COUNTIF(CFB!$W$2:$W$1048576, W3935) - 1), 0)</f>
        <v>49</v>
      </c>
      <c r="M3935" s="2">
        <f>_xlfn.RANK.EQ(J3935, INDEX(CFB!$J$2:$J$1048576, MATCH(W3935, CFB!$W$2:$W$1048576, 0)):INDEX(CFB!$J$2:$J$1048576, MATCH(W3935, CFB!$W$2:$W$1048576, 0) + COUNTIF(CFB!$W$2:$W$1048576, W3935) - 1))</f>
        <v>65</v>
      </c>
      <c r="N3935" s="2">
        <f>RANK(K3935, INDEX(CFB!$K$2:$K$1048576, MATCH(W3935, CFB!$W$2:$W$1048576, 0)):INDEX(CFB!$K$2:$K$1048576, MATCH(W3935, CFB!$W$2:$W$1048576, 0) + COUNTIF(CFB!$W$2:$W$1048576, W3935) - 1))</f>
        <v>60</v>
      </c>
      <c r="O3935">
        <v>32.5</v>
      </c>
      <c r="P3935">
        <v>15.56</v>
      </c>
      <c r="W3935">
        <v>1992</v>
      </c>
      <c r="X3935">
        <f t="shared" si="121"/>
        <v>0</v>
      </c>
    </row>
    <row r="3936" spans="1:24" ht="12.75" hidden="1" customHeight="1" x14ac:dyDescent="0.45">
      <c r="A3936">
        <v>61</v>
      </c>
      <c r="B3936" t="s">
        <v>46</v>
      </c>
      <c r="C3936" t="s">
        <v>188</v>
      </c>
      <c r="D3936" s="2" t="str">
        <f t="shared" si="120"/>
        <v>Missouri1992</v>
      </c>
      <c r="F3936">
        <v>3</v>
      </c>
      <c r="G3936">
        <v>8</v>
      </c>
      <c r="H3936">
        <v>0</v>
      </c>
      <c r="I3936">
        <v>0.7</v>
      </c>
      <c r="J3936">
        <v>-2.23</v>
      </c>
      <c r="K3936">
        <v>-1.53</v>
      </c>
      <c r="L3936" s="2">
        <f>_xlfn.RANK.EQ(I3936, INDEX(CFB!$I$2:$I$1048576, MATCH(W3936, CFB!$W$2:$W$1048576, 0)):INDEX(CFB!$I$2:$I$1048576, MATCH(W3936, CFB!$W$2:$W$1048576, 0) + COUNTIF(CFB!$W$2:$W$1048576, W3936) - 1), 0)</f>
        <v>50</v>
      </c>
      <c r="M3936" s="2">
        <f>_xlfn.RANK.EQ(J3936, INDEX(CFB!$J$2:$J$1048576, MATCH(W3936, CFB!$W$2:$W$1048576, 0)):INDEX(CFB!$J$2:$J$1048576, MATCH(W3936, CFB!$W$2:$W$1048576, 0) + COUNTIF(CFB!$W$2:$W$1048576, W3936) - 1))</f>
        <v>66</v>
      </c>
      <c r="N3936" s="2">
        <f>RANK(K3936, INDEX(CFB!$K$2:$K$1048576, MATCH(W3936, CFB!$W$2:$W$1048576, 0)):INDEX(CFB!$K$2:$K$1048576, MATCH(W3936, CFB!$W$2:$W$1048576, 0) + COUNTIF(CFB!$W$2:$W$1048576, W3936) - 1))</f>
        <v>61</v>
      </c>
      <c r="O3936">
        <v>31.85</v>
      </c>
      <c r="P3936">
        <v>15.18</v>
      </c>
      <c r="W3936">
        <v>1992</v>
      </c>
      <c r="X3936">
        <f t="shared" si="121"/>
        <v>0</v>
      </c>
    </row>
    <row r="3937" spans="1:24" ht="12.75" hidden="1" customHeight="1" x14ac:dyDescent="0.45">
      <c r="A3937">
        <v>62</v>
      </c>
      <c r="B3937" t="s">
        <v>107</v>
      </c>
      <c r="C3937" t="s">
        <v>189</v>
      </c>
      <c r="D3937" s="2" t="str">
        <f t="shared" si="120"/>
        <v>Houston1992</v>
      </c>
      <c r="F3937">
        <v>4</v>
      </c>
      <c r="G3937">
        <v>7</v>
      </c>
      <c r="H3937">
        <v>0</v>
      </c>
      <c r="I3937">
        <v>8.74</v>
      </c>
      <c r="J3937">
        <v>-10.39</v>
      </c>
      <c r="K3937">
        <v>-1.65</v>
      </c>
      <c r="L3937" s="2">
        <f>_xlfn.RANK.EQ(I3937, INDEX(CFB!$I$2:$I$1048576, MATCH(W3937, CFB!$W$2:$W$1048576, 0)):INDEX(CFB!$I$2:$I$1048576, MATCH(W3937, CFB!$W$2:$W$1048576, 0) + COUNTIF(CFB!$W$2:$W$1048576, W3937) - 1), 0)</f>
        <v>8</v>
      </c>
      <c r="M3937" s="2">
        <f>_xlfn.RANK.EQ(J3937, INDEX(CFB!$J$2:$J$1048576, MATCH(W3937, CFB!$W$2:$W$1048576, 0)):INDEX(CFB!$J$2:$J$1048576, MATCH(W3937, CFB!$W$2:$W$1048576, 0) + COUNTIF(CFB!$W$2:$W$1048576, W3937) - 1))</f>
        <v>106</v>
      </c>
      <c r="N3937" s="2">
        <f>RANK(K3937, INDEX(CFB!$K$2:$K$1048576, MATCH(W3937, CFB!$W$2:$W$1048576, 0)):INDEX(CFB!$K$2:$K$1048576, MATCH(W3937, CFB!$W$2:$W$1048576, 0) + COUNTIF(CFB!$W$2:$W$1048576, W3937) - 1))</f>
        <v>62</v>
      </c>
      <c r="O3937">
        <v>42.79</v>
      </c>
      <c r="P3937">
        <v>26.47</v>
      </c>
      <c r="W3937">
        <v>1992</v>
      </c>
      <c r="X3937">
        <f t="shared" si="121"/>
        <v>0</v>
      </c>
    </row>
    <row r="3938" spans="1:24" hidden="1" x14ac:dyDescent="0.45">
      <c r="A3938">
        <v>63</v>
      </c>
      <c r="B3938" t="s">
        <v>33</v>
      </c>
      <c r="C3938" t="s">
        <v>179</v>
      </c>
      <c r="D3938" s="2" t="str">
        <f t="shared" si="120"/>
        <v>Virginia Tech1992</v>
      </c>
      <c r="F3938">
        <v>2</v>
      </c>
      <c r="G3938">
        <v>8</v>
      </c>
      <c r="H3938">
        <v>1</v>
      </c>
      <c r="I3938">
        <v>2.9</v>
      </c>
      <c r="J3938">
        <v>-4.83</v>
      </c>
      <c r="K3938">
        <v>-1.93</v>
      </c>
      <c r="L3938" s="2">
        <f>_xlfn.RANK.EQ(I3938, INDEX(CFB!$I$2:$I$1048576, MATCH(W3938, CFB!$W$2:$W$1048576, 0)):INDEX(CFB!$I$2:$I$1048576, MATCH(W3938, CFB!$W$2:$W$1048576, 0) + COUNTIF(CFB!$W$2:$W$1048576, W3938) - 1), 0)</f>
        <v>36</v>
      </c>
      <c r="M3938" s="2">
        <f>_xlfn.RANK.EQ(J3938, INDEX(CFB!$J$2:$J$1048576, MATCH(W3938, CFB!$W$2:$W$1048576, 0)):INDEX(CFB!$J$2:$J$1048576, MATCH(W3938, CFB!$W$2:$W$1048576, 0) + COUNTIF(CFB!$W$2:$W$1048576, W3938) - 1))</f>
        <v>85</v>
      </c>
      <c r="N3938" s="2">
        <f>RANK(K3938, INDEX(CFB!$K$2:$K$1048576, MATCH(W3938, CFB!$W$2:$W$1048576, 0)):INDEX(CFB!$K$2:$K$1048576, MATCH(W3938, CFB!$W$2:$W$1048576, 0) + COUNTIF(CFB!$W$2:$W$1048576, W3938) - 1))</f>
        <v>63</v>
      </c>
      <c r="O3938">
        <v>34.78</v>
      </c>
      <c r="P3938">
        <v>15.31</v>
      </c>
      <c r="W3938">
        <v>1992</v>
      </c>
      <c r="X3938">
        <f t="shared" si="121"/>
        <v>0</v>
      </c>
    </row>
    <row r="3939" spans="1:24" ht="12.75" hidden="1" customHeight="1" x14ac:dyDescent="0.45">
      <c r="A3939">
        <v>64</v>
      </c>
      <c r="B3939" t="s">
        <v>131</v>
      </c>
      <c r="C3939" t="s">
        <v>178</v>
      </c>
      <c r="D3939" s="2" t="str">
        <f t="shared" si="120"/>
        <v>Air Force1992</v>
      </c>
      <c r="F3939">
        <v>7</v>
      </c>
      <c r="G3939">
        <v>5</v>
      </c>
      <c r="H3939">
        <v>0</v>
      </c>
      <c r="I3939">
        <v>-3.97</v>
      </c>
      <c r="J3939">
        <v>1.94</v>
      </c>
      <c r="K3939">
        <v>-2.0299999999999998</v>
      </c>
      <c r="L3939" s="2">
        <f>_xlfn.RANK.EQ(I3939, INDEX(CFB!$I$2:$I$1048576, MATCH(W3939, CFB!$W$2:$W$1048576, 0)):INDEX(CFB!$I$2:$I$1048576, MATCH(W3939, CFB!$W$2:$W$1048576, 0) + COUNTIF(CFB!$W$2:$W$1048576, W3939) - 1), 0)</f>
        <v>82</v>
      </c>
      <c r="M3939" s="2">
        <f>_xlfn.RANK.EQ(J3939, INDEX(CFB!$J$2:$J$1048576, MATCH(W3939, CFB!$W$2:$W$1048576, 0)):INDEX(CFB!$J$2:$J$1048576, MATCH(W3939, CFB!$W$2:$W$1048576, 0) + COUNTIF(CFB!$W$2:$W$1048576, W3939) - 1))</f>
        <v>43</v>
      </c>
      <c r="N3939" s="2">
        <f>RANK(K3939, INDEX(CFB!$K$2:$K$1048576, MATCH(W3939, CFB!$W$2:$W$1048576, 0)):INDEX(CFB!$K$2:$K$1048576, MATCH(W3939, CFB!$W$2:$W$1048576, 0) + COUNTIF(CFB!$W$2:$W$1048576, W3939) - 1))</f>
        <v>64</v>
      </c>
      <c r="O3939">
        <v>25.48</v>
      </c>
      <c r="P3939">
        <v>11.36</v>
      </c>
      <c r="W3939">
        <v>1992</v>
      </c>
      <c r="X3939">
        <f t="shared" si="121"/>
        <v>0</v>
      </c>
    </row>
    <row r="3940" spans="1:24" ht="12.75" hidden="1" customHeight="1" x14ac:dyDescent="0.45">
      <c r="A3940">
        <v>65</v>
      </c>
      <c r="B3940" t="s">
        <v>40</v>
      </c>
      <c r="C3940" t="s">
        <v>188</v>
      </c>
      <c r="D3940" s="2" t="str">
        <f t="shared" si="120"/>
        <v>Iowa State1992</v>
      </c>
      <c r="F3940">
        <v>4</v>
      </c>
      <c r="G3940">
        <v>7</v>
      </c>
      <c r="H3940">
        <v>0</v>
      </c>
      <c r="I3940">
        <v>-0.79</v>
      </c>
      <c r="J3940">
        <v>-1.72</v>
      </c>
      <c r="K3940">
        <v>-2.5099999999999998</v>
      </c>
      <c r="L3940" s="2">
        <f>_xlfn.RANK.EQ(I3940, INDEX(CFB!$I$2:$I$1048576, MATCH(W3940, CFB!$W$2:$W$1048576, 0)):INDEX(CFB!$I$2:$I$1048576, MATCH(W3940, CFB!$W$2:$W$1048576, 0) + COUNTIF(CFB!$W$2:$W$1048576, W3940) - 1), 0)</f>
        <v>65</v>
      </c>
      <c r="M3940" s="2">
        <f>_xlfn.RANK.EQ(J3940, INDEX(CFB!$J$2:$J$1048576, MATCH(W3940, CFB!$W$2:$W$1048576, 0)):INDEX(CFB!$J$2:$J$1048576, MATCH(W3940, CFB!$W$2:$W$1048576, 0) + COUNTIF(CFB!$W$2:$W$1048576, W3940) - 1))</f>
        <v>62</v>
      </c>
      <c r="N3940" s="2">
        <f>RANK(K3940, INDEX(CFB!$K$2:$K$1048576, MATCH(W3940, CFB!$W$2:$W$1048576, 0)):INDEX(CFB!$K$2:$K$1048576, MATCH(W3940, CFB!$W$2:$W$1048576, 0) + COUNTIF(CFB!$W$2:$W$1048576, W3940) - 1))</f>
        <v>65</v>
      </c>
      <c r="O3940">
        <v>30.02</v>
      </c>
      <c r="P3940">
        <v>13.78</v>
      </c>
      <c r="W3940">
        <v>1992</v>
      </c>
      <c r="X3940">
        <f t="shared" si="121"/>
        <v>0</v>
      </c>
    </row>
    <row r="3941" spans="1:24" ht="12.75" hidden="1" customHeight="1" x14ac:dyDescent="0.45">
      <c r="A3941">
        <v>66</v>
      </c>
      <c r="B3941" t="s">
        <v>121</v>
      </c>
      <c r="C3941" t="s">
        <v>188</v>
      </c>
      <c r="D3941" s="2" t="str">
        <f t="shared" si="120"/>
        <v>Oklahoma State1992</v>
      </c>
      <c r="F3941">
        <v>4</v>
      </c>
      <c r="G3941">
        <v>6</v>
      </c>
      <c r="H3941">
        <v>1</v>
      </c>
      <c r="I3941">
        <v>-6.54</v>
      </c>
      <c r="J3941">
        <v>3.87</v>
      </c>
      <c r="K3941">
        <v>-2.67</v>
      </c>
      <c r="L3941" s="2">
        <f>_xlfn.RANK.EQ(I3941, INDEX(CFB!$I$2:$I$1048576, MATCH(W3941, CFB!$W$2:$W$1048576, 0)):INDEX(CFB!$I$2:$I$1048576, MATCH(W3941, CFB!$W$2:$W$1048576, 0) + COUNTIF(CFB!$W$2:$W$1048576, W3941) - 1), 0)</f>
        <v>95</v>
      </c>
      <c r="M3941" s="2">
        <f>_xlfn.RANK.EQ(J3941, INDEX(CFB!$J$2:$J$1048576, MATCH(W3941, CFB!$W$2:$W$1048576, 0)):INDEX(CFB!$J$2:$J$1048576, MATCH(W3941, CFB!$W$2:$W$1048576, 0) + COUNTIF(CFB!$W$2:$W$1048576, W3941) - 1))</f>
        <v>29</v>
      </c>
      <c r="N3941" s="2">
        <f>RANK(K3941, INDEX(CFB!$K$2:$K$1048576, MATCH(W3941, CFB!$W$2:$W$1048576, 0)):INDEX(CFB!$K$2:$K$1048576, MATCH(W3941, CFB!$W$2:$W$1048576, 0) + COUNTIF(CFB!$W$2:$W$1048576, W3941) - 1))</f>
        <v>66</v>
      </c>
      <c r="O3941">
        <v>24.87</v>
      </c>
      <c r="P3941">
        <v>11.68</v>
      </c>
      <c r="W3941">
        <v>1992</v>
      </c>
      <c r="X3941">
        <f t="shared" si="121"/>
        <v>0</v>
      </c>
    </row>
    <row r="3942" spans="1:24" ht="12.75" hidden="1" customHeight="1" x14ac:dyDescent="0.45">
      <c r="A3942">
        <v>67</v>
      </c>
      <c r="B3942" t="s">
        <v>137</v>
      </c>
      <c r="C3942" t="s">
        <v>12</v>
      </c>
      <c r="D3942" s="2" t="str">
        <f t="shared" si="120"/>
        <v>Louisiana Tech1992</v>
      </c>
      <c r="F3942">
        <v>5</v>
      </c>
      <c r="G3942">
        <v>6</v>
      </c>
      <c r="H3942">
        <v>0</v>
      </c>
      <c r="I3942">
        <v>-7.53</v>
      </c>
      <c r="J3942">
        <v>4.8499999999999996</v>
      </c>
      <c r="K3942">
        <v>-2.68</v>
      </c>
      <c r="L3942" s="2">
        <f>_xlfn.RANK.EQ(I3942, INDEX(CFB!$I$2:$I$1048576, MATCH(W3942, CFB!$W$2:$W$1048576, 0)):INDEX(CFB!$I$2:$I$1048576, MATCH(W3942, CFB!$W$2:$W$1048576, 0) + COUNTIF(CFB!$W$2:$W$1048576, W3942) - 1), 0)</f>
        <v>98</v>
      </c>
      <c r="M3942" s="2">
        <f>_xlfn.RANK.EQ(J3942, INDEX(CFB!$J$2:$J$1048576, MATCH(W3942, CFB!$W$2:$W$1048576, 0)):INDEX(CFB!$J$2:$J$1048576, MATCH(W3942, CFB!$W$2:$W$1048576, 0) + COUNTIF(CFB!$W$2:$W$1048576, W3942) - 1))</f>
        <v>24</v>
      </c>
      <c r="N3942" s="2">
        <f>RANK(K3942, INDEX(CFB!$K$2:$K$1048576, MATCH(W3942, CFB!$W$2:$W$1048576, 0)):INDEX(CFB!$K$2:$K$1048576, MATCH(W3942, CFB!$W$2:$W$1048576, 0) + COUNTIF(CFB!$W$2:$W$1048576, W3942) - 1))</f>
        <v>67</v>
      </c>
      <c r="O3942">
        <v>24.97</v>
      </c>
      <c r="P3942">
        <v>8.9600000000000009</v>
      </c>
      <c r="W3942">
        <v>1992</v>
      </c>
      <c r="X3942">
        <f t="shared" si="121"/>
        <v>0</v>
      </c>
    </row>
    <row r="3943" spans="1:24" ht="12.75" hidden="1" customHeight="1" x14ac:dyDescent="0.45">
      <c r="A3943">
        <v>68</v>
      </c>
      <c r="B3943" t="s">
        <v>41</v>
      </c>
      <c r="C3943" t="s">
        <v>188</v>
      </c>
      <c r="D3943" s="2" t="str">
        <f t="shared" si="120"/>
        <v>Kansas State1992</v>
      </c>
      <c r="F3943">
        <v>5</v>
      </c>
      <c r="G3943">
        <v>6</v>
      </c>
      <c r="H3943">
        <v>0</v>
      </c>
      <c r="I3943">
        <v>-5.2</v>
      </c>
      <c r="J3943">
        <v>2.4</v>
      </c>
      <c r="K3943">
        <v>-2.8</v>
      </c>
      <c r="L3943" s="2">
        <f>_xlfn.RANK.EQ(I3943, INDEX(CFB!$I$2:$I$1048576, MATCH(W3943, CFB!$W$2:$W$1048576, 0)):INDEX(CFB!$I$2:$I$1048576, MATCH(W3943, CFB!$W$2:$W$1048576, 0) + COUNTIF(CFB!$W$2:$W$1048576, W3943) - 1), 0)</f>
        <v>89</v>
      </c>
      <c r="M3943" s="2">
        <f>_xlfn.RANK.EQ(J3943, INDEX(CFB!$J$2:$J$1048576, MATCH(W3943, CFB!$W$2:$W$1048576, 0)):INDEX(CFB!$J$2:$J$1048576, MATCH(W3943, CFB!$W$2:$W$1048576, 0) + COUNTIF(CFB!$W$2:$W$1048576, W3943) - 1))</f>
        <v>38</v>
      </c>
      <c r="N3943" s="2">
        <f>RANK(K3943, INDEX(CFB!$K$2:$K$1048576, MATCH(W3943, CFB!$W$2:$W$1048576, 0)):INDEX(CFB!$K$2:$K$1048576, MATCH(W3943, CFB!$W$2:$W$1048576, 0) + COUNTIF(CFB!$W$2:$W$1048576, W3943) - 1))</f>
        <v>68</v>
      </c>
      <c r="O3943">
        <v>25.11</v>
      </c>
      <c r="P3943">
        <v>11.53</v>
      </c>
      <c r="W3943">
        <v>1992</v>
      </c>
      <c r="X3943">
        <f t="shared" si="121"/>
        <v>0</v>
      </c>
    </row>
    <row r="3944" spans="1:24" ht="12.75" hidden="1" customHeight="1" x14ac:dyDescent="0.45">
      <c r="A3944">
        <v>69</v>
      </c>
      <c r="B3944" t="s">
        <v>138</v>
      </c>
      <c r="C3944" t="s">
        <v>178</v>
      </c>
      <c r="D3944" s="2" t="str">
        <f t="shared" si="120"/>
        <v>Wyoming1992</v>
      </c>
      <c r="F3944">
        <v>5</v>
      </c>
      <c r="G3944">
        <v>7</v>
      </c>
      <c r="H3944">
        <v>0</v>
      </c>
      <c r="I3944">
        <v>0.67</v>
      </c>
      <c r="J3944">
        <v>-3.5</v>
      </c>
      <c r="K3944">
        <v>-2.83</v>
      </c>
      <c r="L3944" s="2">
        <f>_xlfn.RANK.EQ(I3944, INDEX(CFB!$I$2:$I$1048576, MATCH(W3944, CFB!$W$2:$W$1048576, 0)):INDEX(CFB!$I$2:$I$1048576, MATCH(W3944, CFB!$W$2:$W$1048576, 0) + COUNTIF(CFB!$W$2:$W$1048576, W3944) - 1), 0)</f>
        <v>51</v>
      </c>
      <c r="M3944" s="2">
        <f>_xlfn.RANK.EQ(J3944, INDEX(CFB!$J$2:$J$1048576, MATCH(W3944, CFB!$W$2:$W$1048576, 0)):INDEX(CFB!$J$2:$J$1048576, MATCH(W3944, CFB!$W$2:$W$1048576, 0) + COUNTIF(CFB!$W$2:$W$1048576, W3944) - 1))</f>
        <v>79</v>
      </c>
      <c r="N3944" s="2">
        <f>RANK(K3944, INDEX(CFB!$K$2:$K$1048576, MATCH(W3944, CFB!$W$2:$W$1048576, 0)):INDEX(CFB!$K$2:$K$1048576, MATCH(W3944, CFB!$W$2:$W$1048576, 0) + COUNTIF(CFB!$W$2:$W$1048576, W3944) - 1))</f>
        <v>69</v>
      </c>
      <c r="O3944">
        <v>31.66</v>
      </c>
      <c r="P3944">
        <v>17.670000000000002</v>
      </c>
      <c r="W3944">
        <v>1992</v>
      </c>
      <c r="X3944">
        <f t="shared" si="121"/>
        <v>0</v>
      </c>
    </row>
    <row r="3945" spans="1:24" ht="12.75" hidden="1" customHeight="1" x14ac:dyDescent="0.45">
      <c r="A3945">
        <v>70</v>
      </c>
      <c r="B3945" t="s">
        <v>94</v>
      </c>
      <c r="C3945" t="s">
        <v>65</v>
      </c>
      <c r="D3945" s="2" t="str">
        <f t="shared" si="120"/>
        <v>Toledo1992</v>
      </c>
      <c r="F3945">
        <v>8</v>
      </c>
      <c r="G3945">
        <v>3</v>
      </c>
      <c r="H3945">
        <v>0</v>
      </c>
      <c r="I3945">
        <v>-3.96</v>
      </c>
      <c r="J3945">
        <v>0.84</v>
      </c>
      <c r="K3945">
        <v>-3.12</v>
      </c>
      <c r="L3945" s="2">
        <f>_xlfn.RANK.EQ(I3945, INDEX(CFB!$I$2:$I$1048576, MATCH(W3945, CFB!$W$2:$W$1048576, 0)):INDEX(CFB!$I$2:$I$1048576, MATCH(W3945, CFB!$W$2:$W$1048576, 0) + COUNTIF(CFB!$W$2:$W$1048576, W3945) - 1), 0)</f>
        <v>81</v>
      </c>
      <c r="M3945" s="2">
        <f>_xlfn.RANK.EQ(J3945, INDEX(CFB!$J$2:$J$1048576, MATCH(W3945, CFB!$W$2:$W$1048576, 0)):INDEX(CFB!$J$2:$J$1048576, MATCH(W3945, CFB!$W$2:$W$1048576, 0) + COUNTIF(CFB!$W$2:$W$1048576, W3945) - 1))</f>
        <v>48</v>
      </c>
      <c r="N3945" s="2">
        <f>RANK(K3945, INDEX(CFB!$K$2:$K$1048576, MATCH(W3945, CFB!$W$2:$W$1048576, 0)):INDEX(CFB!$K$2:$K$1048576, MATCH(W3945, CFB!$W$2:$W$1048576, 0) + COUNTIF(CFB!$W$2:$W$1048576, W3945) - 1))</f>
        <v>70</v>
      </c>
      <c r="O3945">
        <v>27.14</v>
      </c>
      <c r="P3945">
        <v>14.17</v>
      </c>
      <c r="W3945">
        <v>1992</v>
      </c>
      <c r="X3945">
        <f t="shared" si="121"/>
        <v>0</v>
      </c>
    </row>
    <row r="3946" spans="1:24" ht="12.75" hidden="1" customHeight="1" x14ac:dyDescent="0.45">
      <c r="A3946">
        <v>71</v>
      </c>
      <c r="B3946" t="s">
        <v>74</v>
      </c>
      <c r="C3946" t="s">
        <v>155</v>
      </c>
      <c r="D3946" s="2" t="str">
        <f t="shared" si="120"/>
        <v>Kentucky1992</v>
      </c>
      <c r="F3946">
        <v>4</v>
      </c>
      <c r="G3946">
        <v>7</v>
      </c>
      <c r="H3946">
        <v>0</v>
      </c>
      <c r="I3946">
        <v>0.19</v>
      </c>
      <c r="J3946">
        <v>-3.37</v>
      </c>
      <c r="K3946">
        <v>-3.19</v>
      </c>
      <c r="L3946" s="2">
        <f>_xlfn.RANK.EQ(I3946, INDEX(CFB!$I$2:$I$1048576, MATCH(W3946, CFB!$W$2:$W$1048576, 0)):INDEX(CFB!$I$2:$I$1048576, MATCH(W3946, CFB!$W$2:$W$1048576, 0) + COUNTIF(CFB!$W$2:$W$1048576, W3946) - 1), 0)</f>
        <v>53</v>
      </c>
      <c r="M3946" s="2">
        <f>_xlfn.RANK.EQ(J3946, INDEX(CFB!$J$2:$J$1048576, MATCH(W3946, CFB!$W$2:$W$1048576, 0)):INDEX(CFB!$J$2:$J$1048576, MATCH(W3946, CFB!$W$2:$W$1048576, 0) + COUNTIF(CFB!$W$2:$W$1048576, W3946) - 1))</f>
        <v>76</v>
      </c>
      <c r="N3946" s="2">
        <f>RANK(K3946, INDEX(CFB!$K$2:$K$1048576, MATCH(W3946, CFB!$W$2:$W$1048576, 0)):INDEX(CFB!$K$2:$K$1048576, MATCH(W3946, CFB!$W$2:$W$1048576, 0) + COUNTIF(CFB!$W$2:$W$1048576, W3946) - 1))</f>
        <v>71</v>
      </c>
      <c r="O3946">
        <v>31.21</v>
      </c>
      <c r="P3946">
        <v>16.62</v>
      </c>
      <c r="W3946">
        <v>1992</v>
      </c>
      <c r="X3946">
        <f t="shared" si="121"/>
        <v>0</v>
      </c>
    </row>
    <row r="3947" spans="1:24" ht="12.75" hidden="1" customHeight="1" x14ac:dyDescent="0.45">
      <c r="A3947">
        <v>72</v>
      </c>
      <c r="B3947" t="s">
        <v>60</v>
      </c>
      <c r="C3947" t="s">
        <v>23</v>
      </c>
      <c r="D3947" s="2" t="str">
        <f t="shared" si="120"/>
        <v>Duke1992</v>
      </c>
      <c r="F3947">
        <v>2</v>
      </c>
      <c r="G3947">
        <v>9</v>
      </c>
      <c r="H3947">
        <v>0</v>
      </c>
      <c r="I3947">
        <v>2.42</v>
      </c>
      <c r="J3947">
        <v>-6.61</v>
      </c>
      <c r="K3947">
        <v>-4.2</v>
      </c>
      <c r="L3947" s="2">
        <f>_xlfn.RANK.EQ(I3947, INDEX(CFB!$I$2:$I$1048576, MATCH(W3947, CFB!$W$2:$W$1048576, 0)):INDEX(CFB!$I$2:$I$1048576, MATCH(W3947, CFB!$W$2:$W$1048576, 0) + COUNTIF(CFB!$W$2:$W$1048576, W3947) - 1), 0)</f>
        <v>39</v>
      </c>
      <c r="M3947" s="2">
        <f>_xlfn.RANK.EQ(J3947, INDEX(CFB!$J$2:$J$1048576, MATCH(W3947, CFB!$W$2:$W$1048576, 0)):INDEX(CFB!$J$2:$J$1048576, MATCH(W3947, CFB!$W$2:$W$1048576, 0) + COUNTIF(CFB!$W$2:$W$1048576, W3947) - 1))</f>
        <v>96</v>
      </c>
      <c r="N3947" s="2">
        <f>RANK(K3947, INDEX(CFB!$K$2:$K$1048576, MATCH(W3947, CFB!$W$2:$W$1048576, 0)):INDEX(CFB!$K$2:$K$1048576, MATCH(W3947, CFB!$W$2:$W$1048576, 0) + COUNTIF(CFB!$W$2:$W$1048576, W3947) - 1))</f>
        <v>72</v>
      </c>
      <c r="O3947">
        <v>35.17</v>
      </c>
      <c r="P3947">
        <v>17.95</v>
      </c>
      <c r="W3947">
        <v>1992</v>
      </c>
      <c r="X3947">
        <f t="shared" si="121"/>
        <v>0</v>
      </c>
    </row>
    <row r="3948" spans="1:24" ht="12.75" hidden="1" customHeight="1" x14ac:dyDescent="0.45">
      <c r="A3948">
        <v>73</v>
      </c>
      <c r="B3948" t="s">
        <v>27</v>
      </c>
      <c r="C3948" t="s">
        <v>157</v>
      </c>
      <c r="D3948" s="2" t="str">
        <f t="shared" si="120"/>
        <v>LSU1992</v>
      </c>
      <c r="F3948">
        <v>2</v>
      </c>
      <c r="G3948">
        <v>9</v>
      </c>
      <c r="H3948">
        <v>0</v>
      </c>
      <c r="I3948">
        <v>-3.14</v>
      </c>
      <c r="J3948">
        <v>-1.06</v>
      </c>
      <c r="K3948">
        <v>-4.2</v>
      </c>
      <c r="L3948" s="2">
        <f>_xlfn.RANK.EQ(I3948, INDEX(CFB!$I$2:$I$1048576, MATCH(W3948, CFB!$W$2:$W$1048576, 0)):INDEX(CFB!$I$2:$I$1048576, MATCH(W3948, CFB!$W$2:$W$1048576, 0) + COUNTIF(CFB!$W$2:$W$1048576, W3948) - 1), 0)</f>
        <v>77</v>
      </c>
      <c r="M3948" s="2">
        <f>_xlfn.RANK.EQ(J3948, INDEX(CFB!$J$2:$J$1048576, MATCH(W3948, CFB!$W$2:$W$1048576, 0)):INDEX(CFB!$J$2:$J$1048576, MATCH(W3948, CFB!$W$2:$W$1048576, 0) + COUNTIF(CFB!$W$2:$W$1048576, W3948) - 1))</f>
        <v>58</v>
      </c>
      <c r="N3948" s="2">
        <f>RANK(K3948, INDEX(CFB!$K$2:$K$1048576, MATCH(W3948, CFB!$W$2:$W$1048576, 0)):INDEX(CFB!$K$2:$K$1048576, MATCH(W3948, CFB!$W$2:$W$1048576, 0) + COUNTIF(CFB!$W$2:$W$1048576, W3948) - 1))</f>
        <v>72</v>
      </c>
      <c r="O3948">
        <v>28.36</v>
      </c>
      <c r="P3948">
        <v>13.5</v>
      </c>
      <c r="W3948">
        <v>1992</v>
      </c>
      <c r="X3948">
        <f t="shared" si="121"/>
        <v>0</v>
      </c>
    </row>
    <row r="3949" spans="1:24" ht="12.75" hidden="1" customHeight="1" x14ac:dyDescent="0.45">
      <c r="A3949">
        <v>74</v>
      </c>
      <c r="B3949" t="s">
        <v>114</v>
      </c>
      <c r="C3949" t="s">
        <v>184</v>
      </c>
      <c r="D3949" s="2" t="str">
        <f t="shared" si="120"/>
        <v>San Jose State1992</v>
      </c>
      <c r="F3949">
        <v>7</v>
      </c>
      <c r="G3949">
        <v>4</v>
      </c>
      <c r="H3949">
        <v>0</v>
      </c>
      <c r="I3949">
        <v>3.74</v>
      </c>
      <c r="J3949">
        <v>-8.0399999999999991</v>
      </c>
      <c r="K3949">
        <v>-4.3099999999999996</v>
      </c>
      <c r="L3949" s="2">
        <f>_xlfn.RANK.EQ(I3949, INDEX(CFB!$I$2:$I$1048576, MATCH(W3949, CFB!$W$2:$W$1048576, 0)):INDEX(CFB!$I$2:$I$1048576, MATCH(W3949, CFB!$W$2:$W$1048576, 0) + COUNTIF(CFB!$W$2:$W$1048576, W3949) - 1), 0)</f>
        <v>30</v>
      </c>
      <c r="M3949" s="2">
        <f>_xlfn.RANK.EQ(J3949, INDEX(CFB!$J$2:$J$1048576, MATCH(W3949, CFB!$W$2:$W$1048576, 0)):INDEX(CFB!$J$2:$J$1048576, MATCH(W3949, CFB!$W$2:$W$1048576, 0) + COUNTIF(CFB!$W$2:$W$1048576, W3949) - 1))</f>
        <v>100</v>
      </c>
      <c r="N3949" s="2">
        <f>RANK(K3949, INDEX(CFB!$K$2:$K$1048576, MATCH(W3949, CFB!$W$2:$W$1048576, 0)):INDEX(CFB!$K$2:$K$1048576, MATCH(W3949, CFB!$W$2:$W$1048576, 0) + COUNTIF(CFB!$W$2:$W$1048576, W3949) - 1))</f>
        <v>74</v>
      </c>
      <c r="O3949">
        <v>33.82</v>
      </c>
      <c r="P3949">
        <v>22.5</v>
      </c>
      <c r="W3949">
        <v>1992</v>
      </c>
      <c r="X3949">
        <f t="shared" si="121"/>
        <v>0</v>
      </c>
    </row>
    <row r="3950" spans="1:24" ht="12.75" hidden="1" customHeight="1" x14ac:dyDescent="0.45">
      <c r="A3950">
        <v>75</v>
      </c>
      <c r="B3950" t="s">
        <v>42</v>
      </c>
      <c r="C3950" t="s">
        <v>10</v>
      </c>
      <c r="D3950" s="2" t="str">
        <f t="shared" si="120"/>
        <v>Minnesota1992</v>
      </c>
      <c r="F3950">
        <v>2</v>
      </c>
      <c r="G3950">
        <v>9</v>
      </c>
      <c r="H3950">
        <v>0</v>
      </c>
      <c r="I3950">
        <v>-1.51</v>
      </c>
      <c r="J3950">
        <v>-2.95</v>
      </c>
      <c r="K3950">
        <v>-4.47</v>
      </c>
      <c r="L3950" s="2">
        <f>_xlfn.RANK.EQ(I3950, INDEX(CFB!$I$2:$I$1048576, MATCH(W3950, CFB!$W$2:$W$1048576, 0)):INDEX(CFB!$I$2:$I$1048576, MATCH(W3950, CFB!$W$2:$W$1048576, 0) + COUNTIF(CFB!$W$2:$W$1048576, W3950) - 1), 0)</f>
        <v>72</v>
      </c>
      <c r="M3950" s="2">
        <f>_xlfn.RANK.EQ(J3950, INDEX(CFB!$J$2:$J$1048576, MATCH(W3950, CFB!$W$2:$W$1048576, 0)):INDEX(CFB!$J$2:$J$1048576, MATCH(W3950, CFB!$W$2:$W$1048576, 0) + COUNTIF(CFB!$W$2:$W$1048576, W3950) - 1))</f>
        <v>73</v>
      </c>
      <c r="N3950" s="2">
        <f>RANK(K3950, INDEX(CFB!$K$2:$K$1048576, MATCH(W3950, CFB!$W$2:$W$1048576, 0)):INDEX(CFB!$K$2:$K$1048576, MATCH(W3950, CFB!$W$2:$W$1048576, 0) + COUNTIF(CFB!$W$2:$W$1048576, W3950) - 1))</f>
        <v>75</v>
      </c>
      <c r="O3950">
        <v>29.26</v>
      </c>
      <c r="P3950">
        <v>18.170000000000002</v>
      </c>
      <c r="W3950">
        <v>1992</v>
      </c>
      <c r="X3950">
        <f t="shared" si="121"/>
        <v>0</v>
      </c>
    </row>
    <row r="3951" spans="1:24" ht="12.75" hidden="1" customHeight="1" x14ac:dyDescent="0.45">
      <c r="A3951">
        <v>76</v>
      </c>
      <c r="B3951" t="s">
        <v>139</v>
      </c>
      <c r="C3951" t="s">
        <v>65</v>
      </c>
      <c r="D3951" s="2" t="str">
        <f t="shared" si="120"/>
        <v>Central Michigan1992</v>
      </c>
      <c r="F3951">
        <v>5</v>
      </c>
      <c r="G3951">
        <v>6</v>
      </c>
      <c r="H3951">
        <v>0</v>
      </c>
      <c r="I3951">
        <v>-4</v>
      </c>
      <c r="J3951">
        <v>-0.54</v>
      </c>
      <c r="K3951">
        <v>-4.54</v>
      </c>
      <c r="L3951" s="2">
        <f>_xlfn.RANK.EQ(I3951, INDEX(CFB!$I$2:$I$1048576, MATCH(W3951, CFB!$W$2:$W$1048576, 0)):INDEX(CFB!$I$2:$I$1048576, MATCH(W3951, CFB!$W$2:$W$1048576, 0) + COUNTIF(CFB!$W$2:$W$1048576, W3951) - 1), 0)</f>
        <v>83</v>
      </c>
      <c r="M3951" s="2">
        <f>_xlfn.RANK.EQ(J3951, INDEX(CFB!$J$2:$J$1048576, MATCH(W3951, CFB!$W$2:$W$1048576, 0)):INDEX(CFB!$J$2:$J$1048576, MATCH(W3951, CFB!$W$2:$W$1048576, 0) + COUNTIF(CFB!$W$2:$W$1048576, W3951) - 1))</f>
        <v>53</v>
      </c>
      <c r="N3951" s="2">
        <f>RANK(K3951, INDEX(CFB!$K$2:$K$1048576, MATCH(W3951, CFB!$W$2:$W$1048576, 0)):INDEX(CFB!$K$2:$K$1048576, MATCH(W3951, CFB!$W$2:$W$1048576, 0) + COUNTIF(CFB!$W$2:$W$1048576, W3951) - 1))</f>
        <v>76</v>
      </c>
      <c r="O3951">
        <v>26.1</v>
      </c>
      <c r="P3951">
        <v>14.6</v>
      </c>
      <c r="W3951">
        <v>1992</v>
      </c>
      <c r="X3951">
        <f t="shared" si="121"/>
        <v>0</v>
      </c>
    </row>
    <row r="3952" spans="1:24" ht="12.75" hidden="1" customHeight="1" x14ac:dyDescent="0.45">
      <c r="A3952">
        <v>77</v>
      </c>
      <c r="B3952" t="s">
        <v>103</v>
      </c>
      <c r="C3952" t="s">
        <v>10</v>
      </c>
      <c r="D3952" s="2" t="str">
        <f t="shared" si="120"/>
        <v>Northwestern1992</v>
      </c>
      <c r="F3952">
        <v>3</v>
      </c>
      <c r="G3952">
        <v>8</v>
      </c>
      <c r="H3952">
        <v>0</v>
      </c>
      <c r="I3952">
        <v>-0.56999999999999995</v>
      </c>
      <c r="J3952">
        <v>-4</v>
      </c>
      <c r="K3952">
        <v>-4.57</v>
      </c>
      <c r="L3952" s="2">
        <f>_xlfn.RANK.EQ(I3952, INDEX(CFB!$I$2:$I$1048576, MATCH(W3952, CFB!$W$2:$W$1048576, 0)):INDEX(CFB!$I$2:$I$1048576, MATCH(W3952, CFB!$W$2:$W$1048576, 0) + COUNTIF(CFB!$W$2:$W$1048576, W3952) - 1), 0)</f>
        <v>62</v>
      </c>
      <c r="M3952" s="2">
        <f>_xlfn.RANK.EQ(J3952, INDEX(CFB!$J$2:$J$1048576, MATCH(W3952, CFB!$W$2:$W$1048576, 0)):INDEX(CFB!$J$2:$J$1048576, MATCH(W3952, CFB!$W$2:$W$1048576, 0) + COUNTIF(CFB!$W$2:$W$1048576, W3952) - 1))</f>
        <v>81</v>
      </c>
      <c r="N3952" s="2">
        <f>RANK(K3952, INDEX(CFB!$K$2:$K$1048576, MATCH(W3952, CFB!$W$2:$W$1048576, 0)):INDEX(CFB!$K$2:$K$1048576, MATCH(W3952, CFB!$W$2:$W$1048576, 0) + COUNTIF(CFB!$W$2:$W$1048576, W3952) - 1))</f>
        <v>77</v>
      </c>
      <c r="O3952">
        <v>30.26</v>
      </c>
      <c r="P3952">
        <v>22.06</v>
      </c>
      <c r="W3952">
        <v>1992</v>
      </c>
      <c r="X3952">
        <f t="shared" si="121"/>
        <v>0</v>
      </c>
    </row>
    <row r="3953" spans="1:24" ht="12.75" hidden="1" customHeight="1" x14ac:dyDescent="0.45">
      <c r="A3953">
        <v>78</v>
      </c>
      <c r="B3953" t="s">
        <v>133</v>
      </c>
      <c r="C3953" t="s">
        <v>184</v>
      </c>
      <c r="D3953" s="2" t="str">
        <f t="shared" si="120"/>
        <v>Utah State1992</v>
      </c>
      <c r="F3953">
        <v>5</v>
      </c>
      <c r="G3953">
        <v>6</v>
      </c>
      <c r="H3953">
        <v>0</v>
      </c>
      <c r="I3953">
        <v>2.02</v>
      </c>
      <c r="J3953">
        <v>-7.33</v>
      </c>
      <c r="K3953">
        <v>-5.31</v>
      </c>
      <c r="L3953" s="2">
        <f>_xlfn.RANK.EQ(I3953, INDEX(CFB!$I$2:$I$1048576, MATCH(W3953, CFB!$W$2:$W$1048576, 0)):INDEX(CFB!$I$2:$I$1048576, MATCH(W3953, CFB!$W$2:$W$1048576, 0) + COUNTIF(CFB!$W$2:$W$1048576, W3953) - 1), 0)</f>
        <v>45</v>
      </c>
      <c r="M3953" s="2">
        <f>_xlfn.RANK.EQ(J3953, INDEX(CFB!$J$2:$J$1048576, MATCH(W3953, CFB!$W$2:$W$1048576, 0)):INDEX(CFB!$J$2:$J$1048576, MATCH(W3953, CFB!$W$2:$W$1048576, 0) + COUNTIF(CFB!$W$2:$W$1048576, W3953) - 1))</f>
        <v>97</v>
      </c>
      <c r="N3953" s="2">
        <f>RANK(K3953, INDEX(CFB!$K$2:$K$1048576, MATCH(W3953, CFB!$W$2:$W$1048576, 0)):INDEX(CFB!$K$2:$K$1048576, MATCH(W3953, CFB!$W$2:$W$1048576, 0) + COUNTIF(CFB!$W$2:$W$1048576, W3953) - 1))</f>
        <v>78</v>
      </c>
      <c r="O3953">
        <v>34.020000000000003</v>
      </c>
      <c r="P3953">
        <v>23.47</v>
      </c>
      <c r="W3953">
        <v>1992</v>
      </c>
      <c r="X3953">
        <f t="shared" si="121"/>
        <v>0</v>
      </c>
    </row>
    <row r="3954" spans="1:24" ht="12.75" hidden="1" customHeight="1" x14ac:dyDescent="0.45">
      <c r="A3954">
        <v>79</v>
      </c>
      <c r="B3954" t="s">
        <v>119</v>
      </c>
      <c r="C3954" t="s">
        <v>180</v>
      </c>
      <c r="D3954" s="2" t="str">
        <f t="shared" si="120"/>
        <v>Oregon State1992</v>
      </c>
      <c r="F3954">
        <v>1</v>
      </c>
      <c r="G3954">
        <v>9</v>
      </c>
      <c r="H3954">
        <v>1</v>
      </c>
      <c r="I3954">
        <v>-2.77</v>
      </c>
      <c r="J3954">
        <v>-2.5499999999999998</v>
      </c>
      <c r="K3954">
        <v>-5.32</v>
      </c>
      <c r="L3954" s="2">
        <f>_xlfn.RANK.EQ(I3954, INDEX(CFB!$I$2:$I$1048576, MATCH(W3954, CFB!$W$2:$W$1048576, 0)):INDEX(CFB!$I$2:$I$1048576, MATCH(W3954, CFB!$W$2:$W$1048576, 0) + COUNTIF(CFB!$W$2:$W$1048576, W3954) - 1), 0)</f>
        <v>75</v>
      </c>
      <c r="M3954" s="2">
        <f>_xlfn.RANK.EQ(J3954, INDEX(CFB!$J$2:$J$1048576, MATCH(W3954, CFB!$W$2:$W$1048576, 0)):INDEX(CFB!$J$2:$J$1048576, MATCH(W3954, CFB!$W$2:$W$1048576, 0) + COUNTIF(CFB!$W$2:$W$1048576, W3954) - 1))</f>
        <v>69</v>
      </c>
      <c r="N3954" s="2">
        <f>RANK(K3954, INDEX(CFB!$K$2:$K$1048576, MATCH(W3954, CFB!$W$2:$W$1048576, 0)):INDEX(CFB!$K$2:$K$1048576, MATCH(W3954, CFB!$W$2:$W$1048576, 0) + COUNTIF(CFB!$W$2:$W$1048576, W3954) - 1))</f>
        <v>79</v>
      </c>
      <c r="O3954">
        <v>29.59</v>
      </c>
      <c r="P3954">
        <v>18.329999999999998</v>
      </c>
      <c r="W3954">
        <v>1992</v>
      </c>
      <c r="X3954">
        <f t="shared" si="121"/>
        <v>0</v>
      </c>
    </row>
    <row r="3955" spans="1:24" ht="12.75" hidden="1" customHeight="1" x14ac:dyDescent="0.45">
      <c r="A3955">
        <v>80</v>
      </c>
      <c r="B3955" t="s">
        <v>147</v>
      </c>
      <c r="C3955" t="s">
        <v>12</v>
      </c>
      <c r="D3955" s="2" t="str">
        <f t="shared" si="120"/>
        <v>Tulsa1992</v>
      </c>
      <c r="F3955">
        <v>4</v>
      </c>
      <c r="G3955">
        <v>7</v>
      </c>
      <c r="H3955">
        <v>0</v>
      </c>
      <c r="I3955">
        <v>-1.01</v>
      </c>
      <c r="J3955">
        <v>-4.79</v>
      </c>
      <c r="K3955">
        <v>-5.8</v>
      </c>
      <c r="L3955" s="2">
        <f>_xlfn.RANK.EQ(I3955, INDEX(CFB!$I$2:$I$1048576, MATCH(W3955, CFB!$W$2:$W$1048576, 0)):INDEX(CFB!$I$2:$I$1048576, MATCH(W3955, CFB!$W$2:$W$1048576, 0) + COUNTIF(CFB!$W$2:$W$1048576, W3955) - 1), 0)</f>
        <v>69</v>
      </c>
      <c r="M3955" s="2">
        <f>_xlfn.RANK.EQ(J3955, INDEX(CFB!$J$2:$J$1048576, MATCH(W3955, CFB!$W$2:$W$1048576, 0)):INDEX(CFB!$J$2:$J$1048576, MATCH(W3955, CFB!$W$2:$W$1048576, 0) + COUNTIF(CFB!$W$2:$W$1048576, W3955) - 1))</f>
        <v>84</v>
      </c>
      <c r="N3955" s="2">
        <f>RANK(K3955, INDEX(CFB!$K$2:$K$1048576, MATCH(W3955, CFB!$W$2:$W$1048576, 0)):INDEX(CFB!$K$2:$K$1048576, MATCH(W3955, CFB!$W$2:$W$1048576, 0) + COUNTIF(CFB!$W$2:$W$1048576, W3955) - 1))</f>
        <v>80</v>
      </c>
      <c r="O3955">
        <v>29.01</v>
      </c>
      <c r="P3955">
        <v>19.11</v>
      </c>
      <c r="W3955">
        <v>1992</v>
      </c>
      <c r="X3955">
        <f t="shared" si="121"/>
        <v>0</v>
      </c>
    </row>
    <row r="3956" spans="1:24" ht="12.75" hidden="1" customHeight="1" x14ac:dyDescent="0.45">
      <c r="A3956">
        <v>81</v>
      </c>
      <c r="B3956" t="s">
        <v>108</v>
      </c>
      <c r="C3956" t="s">
        <v>12</v>
      </c>
      <c r="D3956" s="2" t="str">
        <f t="shared" si="120"/>
        <v>East Carolina1992</v>
      </c>
      <c r="F3956">
        <v>5</v>
      </c>
      <c r="G3956">
        <v>6</v>
      </c>
      <c r="H3956">
        <v>0</v>
      </c>
      <c r="I3956">
        <v>3.72</v>
      </c>
      <c r="J3956">
        <v>-9.93</v>
      </c>
      <c r="K3956">
        <v>-6.21</v>
      </c>
      <c r="L3956" s="2">
        <f>_xlfn.RANK.EQ(I3956, INDEX(CFB!$I$2:$I$1048576, MATCH(W3956, CFB!$W$2:$W$1048576, 0)):INDEX(CFB!$I$2:$I$1048576, MATCH(W3956, CFB!$W$2:$W$1048576, 0) + COUNTIF(CFB!$W$2:$W$1048576, W3956) - 1), 0)</f>
        <v>31</v>
      </c>
      <c r="M3956" s="2">
        <f>_xlfn.RANK.EQ(J3956, INDEX(CFB!$J$2:$J$1048576, MATCH(W3956, CFB!$W$2:$W$1048576, 0)):INDEX(CFB!$J$2:$J$1048576, MATCH(W3956, CFB!$W$2:$W$1048576, 0) + COUNTIF(CFB!$W$2:$W$1048576, W3956) - 1))</f>
        <v>103</v>
      </c>
      <c r="N3956" s="2">
        <f>RANK(K3956, INDEX(CFB!$K$2:$K$1048576, MATCH(W3956, CFB!$W$2:$W$1048576, 0)):INDEX(CFB!$K$2:$K$1048576, MATCH(W3956, CFB!$W$2:$W$1048576, 0) + COUNTIF(CFB!$W$2:$W$1048576, W3956) - 1))</f>
        <v>81</v>
      </c>
      <c r="O3956">
        <v>33.56</v>
      </c>
      <c r="P3956">
        <v>25.29</v>
      </c>
      <c r="W3956">
        <v>1992</v>
      </c>
      <c r="X3956">
        <f t="shared" si="121"/>
        <v>0</v>
      </c>
    </row>
    <row r="3957" spans="1:24" ht="12.75" hidden="1" customHeight="1" x14ac:dyDescent="0.45">
      <c r="A3957">
        <v>82</v>
      </c>
      <c r="B3957" t="s">
        <v>104</v>
      </c>
      <c r="C3957" t="s">
        <v>178</v>
      </c>
      <c r="D3957" s="2" t="str">
        <f t="shared" si="120"/>
        <v>Colorado State1992</v>
      </c>
      <c r="F3957">
        <v>5</v>
      </c>
      <c r="G3957">
        <v>7</v>
      </c>
      <c r="H3957">
        <v>0</v>
      </c>
      <c r="I3957">
        <v>-0.86</v>
      </c>
      <c r="J3957">
        <v>-5.39</v>
      </c>
      <c r="K3957">
        <v>-6.25</v>
      </c>
      <c r="L3957" s="2">
        <f>_xlfn.RANK.EQ(I3957, INDEX(CFB!$I$2:$I$1048576, MATCH(W3957, CFB!$W$2:$W$1048576, 0)):INDEX(CFB!$I$2:$I$1048576, MATCH(W3957, CFB!$W$2:$W$1048576, 0) + COUNTIF(CFB!$W$2:$W$1048576, W3957) - 1), 0)</f>
        <v>66</v>
      </c>
      <c r="M3957" s="2">
        <f>_xlfn.RANK.EQ(J3957, INDEX(CFB!$J$2:$J$1048576, MATCH(W3957, CFB!$W$2:$W$1048576, 0)):INDEX(CFB!$J$2:$J$1048576, MATCH(W3957, CFB!$W$2:$W$1048576, 0) + COUNTIF(CFB!$W$2:$W$1048576, W3957) - 1))</f>
        <v>89</v>
      </c>
      <c r="N3957" s="2">
        <f>RANK(K3957, INDEX(CFB!$K$2:$K$1048576, MATCH(W3957, CFB!$W$2:$W$1048576, 0)):INDEX(CFB!$K$2:$K$1048576, MATCH(W3957, CFB!$W$2:$W$1048576, 0) + COUNTIF(CFB!$W$2:$W$1048576, W3957) - 1))</f>
        <v>82</v>
      </c>
      <c r="O3957">
        <v>29.31</v>
      </c>
      <c r="P3957">
        <v>19.29</v>
      </c>
      <c r="W3957">
        <v>1992</v>
      </c>
      <c r="X3957">
        <f t="shared" si="121"/>
        <v>0</v>
      </c>
    </row>
    <row r="3958" spans="1:24" ht="12.75" hidden="1" customHeight="1" x14ac:dyDescent="0.45">
      <c r="A3958">
        <v>83</v>
      </c>
      <c r="B3958" t="s">
        <v>24</v>
      </c>
      <c r="C3958" t="s">
        <v>189</v>
      </c>
      <c r="D3958" s="2" t="str">
        <f t="shared" si="120"/>
        <v>SMU1992</v>
      </c>
      <c r="F3958">
        <v>5</v>
      </c>
      <c r="G3958">
        <v>6</v>
      </c>
      <c r="H3958">
        <v>0</v>
      </c>
      <c r="I3958">
        <v>-5.44</v>
      </c>
      <c r="J3958">
        <v>-0.91</v>
      </c>
      <c r="K3958">
        <v>-6.35</v>
      </c>
      <c r="L3958" s="2">
        <f>_xlfn.RANK.EQ(I3958, INDEX(CFB!$I$2:$I$1048576, MATCH(W3958, CFB!$W$2:$W$1048576, 0)):INDEX(CFB!$I$2:$I$1048576, MATCH(W3958, CFB!$W$2:$W$1048576, 0) + COUNTIF(CFB!$W$2:$W$1048576, W3958) - 1), 0)</f>
        <v>91</v>
      </c>
      <c r="M3958" s="2">
        <f>_xlfn.RANK.EQ(J3958, INDEX(CFB!$J$2:$J$1048576, MATCH(W3958, CFB!$W$2:$W$1048576, 0)):INDEX(CFB!$J$2:$J$1048576, MATCH(W3958, CFB!$W$2:$W$1048576, 0) + COUNTIF(CFB!$W$2:$W$1048576, W3958) - 1))</f>
        <v>55</v>
      </c>
      <c r="N3958" s="2">
        <f>RANK(K3958, INDEX(CFB!$K$2:$K$1048576, MATCH(W3958, CFB!$W$2:$W$1048576, 0)):INDEX(CFB!$K$2:$K$1048576, MATCH(W3958, CFB!$W$2:$W$1048576, 0) + COUNTIF(CFB!$W$2:$W$1048576, W3958) - 1))</f>
        <v>83</v>
      </c>
      <c r="O3958">
        <v>25.23</v>
      </c>
      <c r="P3958">
        <v>16.309999999999999</v>
      </c>
      <c r="W3958">
        <v>1992</v>
      </c>
      <c r="X3958">
        <f t="shared" si="121"/>
        <v>0</v>
      </c>
    </row>
    <row r="3959" spans="1:24" ht="12.75" hidden="1" customHeight="1" x14ac:dyDescent="0.45">
      <c r="A3959">
        <v>84</v>
      </c>
      <c r="B3959" t="s">
        <v>141</v>
      </c>
      <c r="C3959" t="s">
        <v>178</v>
      </c>
      <c r="D3959" s="2" t="str">
        <f t="shared" si="120"/>
        <v>New Mexico1992</v>
      </c>
      <c r="F3959">
        <v>3</v>
      </c>
      <c r="G3959">
        <v>8</v>
      </c>
      <c r="H3959">
        <v>0</v>
      </c>
      <c r="I3959">
        <v>-3.41</v>
      </c>
      <c r="J3959">
        <v>-3.02</v>
      </c>
      <c r="K3959">
        <v>-6.43</v>
      </c>
      <c r="L3959" s="2">
        <f>_xlfn.RANK.EQ(I3959, INDEX(CFB!$I$2:$I$1048576, MATCH(W3959, CFB!$W$2:$W$1048576, 0)):INDEX(CFB!$I$2:$I$1048576, MATCH(W3959, CFB!$W$2:$W$1048576, 0) + COUNTIF(CFB!$W$2:$W$1048576, W3959) - 1), 0)</f>
        <v>78</v>
      </c>
      <c r="M3959" s="2">
        <f>_xlfn.RANK.EQ(J3959, INDEX(CFB!$J$2:$J$1048576, MATCH(W3959, CFB!$W$2:$W$1048576, 0)):INDEX(CFB!$J$2:$J$1048576, MATCH(W3959, CFB!$W$2:$W$1048576, 0) + COUNTIF(CFB!$W$2:$W$1048576, W3959) - 1))</f>
        <v>74</v>
      </c>
      <c r="N3959" s="2">
        <f>RANK(K3959, INDEX(CFB!$K$2:$K$1048576, MATCH(W3959, CFB!$W$2:$W$1048576, 0)):INDEX(CFB!$K$2:$K$1048576, MATCH(W3959, CFB!$W$2:$W$1048576, 0) + COUNTIF(CFB!$W$2:$W$1048576, W3959) - 1))</f>
        <v>84</v>
      </c>
      <c r="O3959">
        <v>27.54</v>
      </c>
      <c r="P3959">
        <v>16.96</v>
      </c>
      <c r="W3959">
        <v>1992</v>
      </c>
      <c r="X3959">
        <f t="shared" si="121"/>
        <v>0</v>
      </c>
    </row>
    <row r="3960" spans="1:24" ht="12.75" hidden="1" customHeight="1" x14ac:dyDescent="0.45">
      <c r="A3960">
        <v>85</v>
      </c>
      <c r="B3960" t="s">
        <v>86</v>
      </c>
      <c r="C3960" t="s">
        <v>65</v>
      </c>
      <c r="D3960" s="2" t="str">
        <f t="shared" si="120"/>
        <v>Miami (OH)1992</v>
      </c>
      <c r="F3960">
        <v>6</v>
      </c>
      <c r="G3960">
        <v>4</v>
      </c>
      <c r="H3960">
        <v>1</v>
      </c>
      <c r="I3960">
        <v>-4.17</v>
      </c>
      <c r="J3960">
        <v>-2.8</v>
      </c>
      <c r="K3960">
        <v>-6.97</v>
      </c>
      <c r="L3960" s="2">
        <f>_xlfn.RANK.EQ(I3960, INDEX(CFB!$I$2:$I$1048576, MATCH(W3960, CFB!$W$2:$W$1048576, 0)):INDEX(CFB!$I$2:$I$1048576, MATCH(W3960, CFB!$W$2:$W$1048576, 0) + COUNTIF(CFB!$W$2:$W$1048576, W3960) - 1), 0)</f>
        <v>84</v>
      </c>
      <c r="M3960" s="2">
        <f>_xlfn.RANK.EQ(J3960, INDEX(CFB!$J$2:$J$1048576, MATCH(W3960, CFB!$W$2:$W$1048576, 0)):INDEX(CFB!$J$2:$J$1048576, MATCH(W3960, CFB!$W$2:$W$1048576, 0) + COUNTIF(CFB!$W$2:$W$1048576, W3960) - 1))</f>
        <v>71</v>
      </c>
      <c r="N3960" s="2">
        <f>RANK(K3960, INDEX(CFB!$K$2:$K$1048576, MATCH(W3960, CFB!$W$2:$W$1048576, 0)):INDEX(CFB!$K$2:$K$1048576, MATCH(W3960, CFB!$W$2:$W$1048576, 0) + COUNTIF(CFB!$W$2:$W$1048576, W3960) - 1))</f>
        <v>85</v>
      </c>
      <c r="O3960">
        <v>24.12</v>
      </c>
      <c r="P3960">
        <v>17.600000000000001</v>
      </c>
      <c r="W3960">
        <v>1992</v>
      </c>
      <c r="X3960">
        <f t="shared" si="121"/>
        <v>0</v>
      </c>
    </row>
    <row r="3961" spans="1:24" ht="12.75" hidden="1" customHeight="1" x14ac:dyDescent="0.45">
      <c r="A3961">
        <v>86</v>
      </c>
      <c r="B3961" t="s">
        <v>130</v>
      </c>
      <c r="C3961" t="s">
        <v>184</v>
      </c>
      <c r="D3961" s="2" t="str">
        <f t="shared" si="120"/>
        <v>Nevada1992</v>
      </c>
      <c r="F3961">
        <v>7</v>
      </c>
      <c r="G3961">
        <v>5</v>
      </c>
      <c r="H3961">
        <v>0</v>
      </c>
      <c r="I3961">
        <v>-0.64</v>
      </c>
      <c r="J3961">
        <v>-6.49</v>
      </c>
      <c r="K3961">
        <v>-7.13</v>
      </c>
      <c r="L3961" s="2">
        <f>_xlfn.RANK.EQ(I3961, INDEX(CFB!$I$2:$I$1048576, MATCH(W3961, CFB!$W$2:$W$1048576, 0)):INDEX(CFB!$I$2:$I$1048576, MATCH(W3961, CFB!$W$2:$W$1048576, 0) + COUNTIF(CFB!$W$2:$W$1048576, W3961) - 1), 0)</f>
        <v>64</v>
      </c>
      <c r="M3961" s="2">
        <f>_xlfn.RANK.EQ(J3961, INDEX(CFB!$J$2:$J$1048576, MATCH(W3961, CFB!$W$2:$W$1048576, 0)):INDEX(CFB!$J$2:$J$1048576, MATCH(W3961, CFB!$W$2:$W$1048576, 0) + COUNTIF(CFB!$W$2:$W$1048576, W3961) - 1))</f>
        <v>95</v>
      </c>
      <c r="N3961" s="2">
        <f>RANK(K3961, INDEX(CFB!$K$2:$K$1048576, MATCH(W3961, CFB!$W$2:$W$1048576, 0)):INDEX(CFB!$K$2:$K$1048576, MATCH(W3961, CFB!$W$2:$W$1048576, 0) + COUNTIF(CFB!$W$2:$W$1048576, W3961) - 1))</f>
        <v>86</v>
      </c>
      <c r="O3961">
        <v>27.32</v>
      </c>
      <c r="P3961">
        <v>19.61</v>
      </c>
      <c r="W3961">
        <v>1992</v>
      </c>
      <c r="X3961">
        <f t="shared" si="121"/>
        <v>0</v>
      </c>
    </row>
    <row r="3962" spans="1:24" ht="12.75" hidden="1" customHeight="1" x14ac:dyDescent="0.45">
      <c r="A3962">
        <v>87</v>
      </c>
      <c r="B3962" t="s">
        <v>117</v>
      </c>
      <c r="C3962" t="s">
        <v>65</v>
      </c>
      <c r="D3962" s="2" t="str">
        <f t="shared" si="120"/>
        <v>Western Michigan1992</v>
      </c>
      <c r="F3962">
        <v>7</v>
      </c>
      <c r="G3962">
        <v>3</v>
      </c>
      <c r="H3962">
        <v>1</v>
      </c>
      <c r="I3962">
        <v>-7.05</v>
      </c>
      <c r="J3962">
        <v>-0.47</v>
      </c>
      <c r="K3962">
        <v>-7.52</v>
      </c>
      <c r="L3962" s="2">
        <f>_xlfn.RANK.EQ(I3962, INDEX(CFB!$I$2:$I$1048576, MATCH(W3962, CFB!$W$2:$W$1048576, 0)):INDEX(CFB!$I$2:$I$1048576, MATCH(W3962, CFB!$W$2:$W$1048576, 0) + COUNTIF(CFB!$W$2:$W$1048576, W3962) - 1), 0)</f>
        <v>96</v>
      </c>
      <c r="M3962" s="2">
        <f>_xlfn.RANK.EQ(J3962, INDEX(CFB!$J$2:$J$1048576, MATCH(W3962, CFB!$W$2:$W$1048576, 0)):INDEX(CFB!$J$2:$J$1048576, MATCH(W3962, CFB!$W$2:$W$1048576, 0) + COUNTIF(CFB!$W$2:$W$1048576, W3962) - 1))</f>
        <v>52</v>
      </c>
      <c r="N3962" s="2">
        <f>RANK(K3962, INDEX(CFB!$K$2:$K$1048576, MATCH(W3962, CFB!$W$2:$W$1048576, 0)):INDEX(CFB!$K$2:$K$1048576, MATCH(W3962, CFB!$W$2:$W$1048576, 0) + COUNTIF(CFB!$W$2:$W$1048576, W3962) - 1))</f>
        <v>87</v>
      </c>
      <c r="O3962">
        <v>21.2</v>
      </c>
      <c r="P3962">
        <v>16.239999999999998</v>
      </c>
      <c r="W3962">
        <v>1992</v>
      </c>
      <c r="X3962">
        <f t="shared" si="121"/>
        <v>0</v>
      </c>
    </row>
    <row r="3963" spans="1:24" ht="12.75" hidden="1" customHeight="1" x14ac:dyDescent="0.45">
      <c r="A3963">
        <v>88</v>
      </c>
      <c r="B3963" t="s">
        <v>127</v>
      </c>
      <c r="C3963" t="s">
        <v>65</v>
      </c>
      <c r="D3963" s="2" t="str">
        <f t="shared" si="120"/>
        <v>Akron1992</v>
      </c>
      <c r="F3963">
        <v>7</v>
      </c>
      <c r="G3963">
        <v>3</v>
      </c>
      <c r="H3963">
        <v>1</v>
      </c>
      <c r="I3963">
        <v>-5.09</v>
      </c>
      <c r="J3963">
        <v>-2.87</v>
      </c>
      <c r="K3963">
        <v>-7.97</v>
      </c>
      <c r="L3963" s="2">
        <f>_xlfn.RANK.EQ(I3963, INDEX(CFB!$I$2:$I$1048576, MATCH(W3963, CFB!$W$2:$W$1048576, 0)):INDEX(CFB!$I$2:$I$1048576, MATCH(W3963, CFB!$W$2:$W$1048576, 0) + COUNTIF(CFB!$W$2:$W$1048576, W3963) - 1), 0)</f>
        <v>88</v>
      </c>
      <c r="M3963" s="2">
        <f>_xlfn.RANK.EQ(J3963, INDEX(CFB!$J$2:$J$1048576, MATCH(W3963, CFB!$W$2:$W$1048576, 0)):INDEX(CFB!$J$2:$J$1048576, MATCH(W3963, CFB!$W$2:$W$1048576, 0) + COUNTIF(CFB!$W$2:$W$1048576, W3963) - 1))</f>
        <v>72</v>
      </c>
      <c r="N3963" s="2">
        <f>RANK(K3963, INDEX(CFB!$K$2:$K$1048576, MATCH(W3963, CFB!$W$2:$W$1048576, 0)):INDEX(CFB!$K$2:$K$1048576, MATCH(W3963, CFB!$W$2:$W$1048576, 0) + COUNTIF(CFB!$W$2:$W$1048576, W3963) - 1))</f>
        <v>88</v>
      </c>
      <c r="O3963">
        <v>22.28</v>
      </c>
      <c r="P3963">
        <v>17.420000000000002</v>
      </c>
      <c r="W3963">
        <v>1992</v>
      </c>
      <c r="X3963">
        <f t="shared" si="121"/>
        <v>0</v>
      </c>
    </row>
    <row r="3964" spans="1:24" ht="12.75" hidden="1" customHeight="1" x14ac:dyDescent="0.45">
      <c r="A3964">
        <v>89</v>
      </c>
      <c r="B3964" t="s">
        <v>81</v>
      </c>
      <c r="C3964" t="s">
        <v>12</v>
      </c>
      <c r="D3964" s="2" t="str">
        <f t="shared" si="120"/>
        <v>Cincinnati1992</v>
      </c>
      <c r="F3964">
        <v>3</v>
      </c>
      <c r="G3964">
        <v>8</v>
      </c>
      <c r="H3964">
        <v>0</v>
      </c>
      <c r="I3964">
        <v>-5.38</v>
      </c>
      <c r="J3964">
        <v>-2.64</v>
      </c>
      <c r="K3964">
        <v>-8.02</v>
      </c>
      <c r="L3964" s="2">
        <f>_xlfn.RANK.EQ(I3964, INDEX(CFB!$I$2:$I$1048576, MATCH(W3964, CFB!$W$2:$W$1048576, 0)):INDEX(CFB!$I$2:$I$1048576, MATCH(W3964, CFB!$W$2:$W$1048576, 0) + COUNTIF(CFB!$W$2:$W$1048576, W3964) - 1), 0)</f>
        <v>90</v>
      </c>
      <c r="M3964" s="2">
        <f>_xlfn.RANK.EQ(J3964, INDEX(CFB!$J$2:$J$1048576, MATCH(W3964, CFB!$W$2:$W$1048576, 0)):INDEX(CFB!$J$2:$J$1048576, MATCH(W3964, CFB!$W$2:$W$1048576, 0) + COUNTIF(CFB!$W$2:$W$1048576, W3964) - 1))</f>
        <v>70</v>
      </c>
      <c r="N3964" s="2">
        <f>RANK(K3964, INDEX(CFB!$K$2:$K$1048576, MATCH(W3964, CFB!$W$2:$W$1048576, 0)):INDEX(CFB!$K$2:$K$1048576, MATCH(W3964, CFB!$W$2:$W$1048576, 0) + COUNTIF(CFB!$W$2:$W$1048576, W3964) - 1))</f>
        <v>89</v>
      </c>
      <c r="O3964">
        <v>25.93</v>
      </c>
      <c r="P3964">
        <v>17.04</v>
      </c>
      <c r="W3964">
        <v>1992</v>
      </c>
      <c r="X3964">
        <f t="shared" si="121"/>
        <v>0</v>
      </c>
    </row>
    <row r="3965" spans="1:24" ht="12.75" hidden="1" customHeight="1" x14ac:dyDescent="0.45">
      <c r="A3965">
        <v>90</v>
      </c>
      <c r="B3965" t="s">
        <v>70</v>
      </c>
      <c r="C3965" t="s">
        <v>179</v>
      </c>
      <c r="D3965" s="2" t="str">
        <f t="shared" si="120"/>
        <v>Pitt1992</v>
      </c>
      <c r="F3965">
        <v>3</v>
      </c>
      <c r="G3965">
        <v>9</v>
      </c>
      <c r="H3965">
        <v>0</v>
      </c>
      <c r="I3965">
        <v>-0.54</v>
      </c>
      <c r="J3965">
        <v>-8.1</v>
      </c>
      <c r="K3965">
        <v>-8.64</v>
      </c>
      <c r="L3965" s="2">
        <f>_xlfn.RANK.EQ(I3965, INDEX(CFB!$I$2:$I$1048576, MATCH(W3965, CFB!$W$2:$W$1048576, 0)):INDEX(CFB!$I$2:$I$1048576, MATCH(W3965, CFB!$W$2:$W$1048576, 0) + COUNTIF(CFB!$W$2:$W$1048576, W3965) - 1), 0)</f>
        <v>61</v>
      </c>
      <c r="M3965" s="2">
        <f>_xlfn.RANK.EQ(J3965, INDEX(CFB!$J$2:$J$1048576, MATCH(W3965, CFB!$W$2:$W$1048576, 0)):INDEX(CFB!$J$2:$J$1048576, MATCH(W3965, CFB!$W$2:$W$1048576, 0) + COUNTIF(CFB!$W$2:$W$1048576, W3965) - 1))</f>
        <v>101</v>
      </c>
      <c r="N3965" s="2">
        <f>RANK(K3965, INDEX(CFB!$K$2:$K$1048576, MATCH(W3965, CFB!$W$2:$W$1048576, 0)):INDEX(CFB!$K$2:$K$1048576, MATCH(W3965, CFB!$W$2:$W$1048576, 0) + COUNTIF(CFB!$W$2:$W$1048576, W3965) - 1))</f>
        <v>90</v>
      </c>
      <c r="O3965">
        <v>31.77</v>
      </c>
      <c r="P3965">
        <v>24.73</v>
      </c>
      <c r="W3965">
        <v>1992</v>
      </c>
      <c r="X3965">
        <f t="shared" si="121"/>
        <v>0</v>
      </c>
    </row>
    <row r="3966" spans="1:24" ht="12.75" hidden="1" customHeight="1" x14ac:dyDescent="0.45">
      <c r="A3966">
        <v>91</v>
      </c>
      <c r="B3966" t="s">
        <v>190</v>
      </c>
      <c r="C3966" t="s">
        <v>184</v>
      </c>
      <c r="D3966" s="2" t="str">
        <f t="shared" si="120"/>
        <v>Pacific1992</v>
      </c>
      <c r="F3966">
        <v>3</v>
      </c>
      <c r="G3966">
        <v>8</v>
      </c>
      <c r="H3966">
        <v>0</v>
      </c>
      <c r="I3966">
        <v>-4.41</v>
      </c>
      <c r="J3966">
        <v>-4.8600000000000003</v>
      </c>
      <c r="K3966">
        <v>-9.27</v>
      </c>
      <c r="L3966" s="2">
        <f>_xlfn.RANK.EQ(I3966, INDEX(CFB!$I$2:$I$1048576, MATCH(W3966, CFB!$W$2:$W$1048576, 0)):INDEX(CFB!$I$2:$I$1048576, MATCH(W3966, CFB!$W$2:$W$1048576, 0) + COUNTIF(CFB!$W$2:$W$1048576, W3966) - 1), 0)</f>
        <v>86</v>
      </c>
      <c r="M3966" s="2">
        <f>_xlfn.RANK.EQ(J3966, INDEX(CFB!$J$2:$J$1048576, MATCH(W3966, CFB!$W$2:$W$1048576, 0)):INDEX(CFB!$J$2:$J$1048576, MATCH(W3966, CFB!$W$2:$W$1048576, 0) + COUNTIF(CFB!$W$2:$W$1048576, W3966) - 1))</f>
        <v>86</v>
      </c>
      <c r="N3966" s="2">
        <f>RANK(K3966, INDEX(CFB!$K$2:$K$1048576, MATCH(W3966, CFB!$W$2:$W$1048576, 0)):INDEX(CFB!$K$2:$K$1048576, MATCH(W3966, CFB!$W$2:$W$1048576, 0) + COUNTIF(CFB!$W$2:$W$1048576, W3966) - 1))</f>
        <v>91</v>
      </c>
      <c r="O3966">
        <v>26.85</v>
      </c>
      <c r="P3966">
        <v>18.489999999999998</v>
      </c>
      <c r="W3966">
        <v>1992</v>
      </c>
      <c r="X3966">
        <f t="shared" si="121"/>
        <v>0</v>
      </c>
    </row>
    <row r="3967" spans="1:24" ht="12.75" hidden="1" customHeight="1" x14ac:dyDescent="0.45">
      <c r="A3967">
        <v>92</v>
      </c>
      <c r="B3967" t="s">
        <v>50</v>
      </c>
      <c r="C3967" t="s">
        <v>184</v>
      </c>
      <c r="D3967" s="2" t="str">
        <f t="shared" si="120"/>
        <v>Nevada-Las Vegas1992</v>
      </c>
      <c r="F3967">
        <v>6</v>
      </c>
      <c r="G3967">
        <v>5</v>
      </c>
      <c r="H3967">
        <v>0</v>
      </c>
      <c r="I3967">
        <v>-6.13</v>
      </c>
      <c r="J3967">
        <v>-3.4</v>
      </c>
      <c r="K3967">
        <v>-9.5299999999999994</v>
      </c>
      <c r="L3967" s="2">
        <f>_xlfn.RANK.EQ(I3967, INDEX(CFB!$I$2:$I$1048576, MATCH(W3967, CFB!$W$2:$W$1048576, 0)):INDEX(CFB!$I$2:$I$1048576, MATCH(W3967, CFB!$W$2:$W$1048576, 0) + COUNTIF(CFB!$W$2:$W$1048576, W3967) - 1), 0)</f>
        <v>94</v>
      </c>
      <c r="M3967" s="2">
        <f>_xlfn.RANK.EQ(J3967, INDEX(CFB!$J$2:$J$1048576, MATCH(W3967, CFB!$W$2:$W$1048576, 0)):INDEX(CFB!$J$2:$J$1048576, MATCH(W3967, CFB!$W$2:$W$1048576, 0) + COUNTIF(CFB!$W$2:$W$1048576, W3967) - 1))</f>
        <v>77</v>
      </c>
      <c r="N3967" s="2">
        <f>RANK(K3967, INDEX(CFB!$K$2:$K$1048576, MATCH(W3967, CFB!$W$2:$W$1048576, 0)):INDEX(CFB!$K$2:$K$1048576, MATCH(W3967, CFB!$W$2:$W$1048576, 0) + COUNTIF(CFB!$W$2:$W$1048576, W3967) - 1))</f>
        <v>92</v>
      </c>
      <c r="O3967">
        <v>24.3</v>
      </c>
      <c r="P3967">
        <v>22.61</v>
      </c>
      <c r="W3967">
        <v>1992</v>
      </c>
      <c r="X3967">
        <f t="shared" si="121"/>
        <v>0</v>
      </c>
    </row>
    <row r="3968" spans="1:24" ht="12.75" hidden="1" customHeight="1" x14ac:dyDescent="0.45">
      <c r="A3968">
        <v>93</v>
      </c>
      <c r="B3968" t="s">
        <v>58</v>
      </c>
      <c r="C3968" t="s">
        <v>12</v>
      </c>
      <c r="D3968" s="2" t="str">
        <f t="shared" si="120"/>
        <v>Tulane1992</v>
      </c>
      <c r="F3968">
        <v>2</v>
      </c>
      <c r="G3968">
        <v>9</v>
      </c>
      <c r="H3968">
        <v>0</v>
      </c>
      <c r="I3968">
        <v>-6.07</v>
      </c>
      <c r="J3968">
        <v>-3.46</v>
      </c>
      <c r="K3968">
        <v>-9.5299999999999994</v>
      </c>
      <c r="L3968" s="2">
        <f>_xlfn.RANK.EQ(I3968, INDEX(CFB!$I$2:$I$1048576, MATCH(W3968, CFB!$W$2:$W$1048576, 0)):INDEX(CFB!$I$2:$I$1048576, MATCH(W3968, CFB!$W$2:$W$1048576, 0) + COUNTIF(CFB!$W$2:$W$1048576, W3968) - 1), 0)</f>
        <v>93</v>
      </c>
      <c r="M3968" s="2">
        <f>_xlfn.RANK.EQ(J3968, INDEX(CFB!$J$2:$J$1048576, MATCH(W3968, CFB!$W$2:$W$1048576, 0)):INDEX(CFB!$J$2:$J$1048576, MATCH(W3968, CFB!$W$2:$W$1048576, 0) + COUNTIF(CFB!$W$2:$W$1048576, W3968) - 1))</f>
        <v>78</v>
      </c>
      <c r="N3968" s="2">
        <f>RANK(K3968, INDEX(CFB!$K$2:$K$1048576, MATCH(W3968, CFB!$W$2:$W$1048576, 0)):INDEX(CFB!$K$2:$K$1048576, MATCH(W3968, CFB!$W$2:$W$1048576, 0) + COUNTIF(CFB!$W$2:$W$1048576, W3968) - 1))</f>
        <v>92</v>
      </c>
      <c r="O3968">
        <v>25.06</v>
      </c>
      <c r="P3968">
        <v>22.44</v>
      </c>
      <c r="W3968">
        <v>1992</v>
      </c>
      <c r="X3968">
        <f t="shared" si="121"/>
        <v>0</v>
      </c>
    </row>
    <row r="3969" spans="1:24" ht="12.75" hidden="1" customHeight="1" x14ac:dyDescent="0.45">
      <c r="A3969">
        <v>94</v>
      </c>
      <c r="B3969" t="s">
        <v>87</v>
      </c>
      <c r="C3969" t="s">
        <v>12</v>
      </c>
      <c r="D3969" s="2" t="str">
        <f t="shared" si="120"/>
        <v>Northern Illinois1992</v>
      </c>
      <c r="F3969">
        <v>5</v>
      </c>
      <c r="G3969">
        <v>6</v>
      </c>
      <c r="H3969">
        <v>0</v>
      </c>
      <c r="I3969">
        <v>-7.09</v>
      </c>
      <c r="J3969">
        <v>-2.48</v>
      </c>
      <c r="K3969">
        <v>-9.57</v>
      </c>
      <c r="L3969" s="2">
        <f>_xlfn.RANK.EQ(I3969, INDEX(CFB!$I$2:$I$1048576, MATCH(W3969, CFB!$W$2:$W$1048576, 0)):INDEX(CFB!$I$2:$I$1048576, MATCH(W3969, CFB!$W$2:$W$1048576, 0) + COUNTIF(CFB!$W$2:$W$1048576, W3969) - 1), 0)</f>
        <v>97</v>
      </c>
      <c r="M3969" s="2">
        <f>_xlfn.RANK.EQ(J3969, INDEX(CFB!$J$2:$J$1048576, MATCH(W3969, CFB!$W$2:$W$1048576, 0)):INDEX(CFB!$J$2:$J$1048576, MATCH(W3969, CFB!$W$2:$W$1048576, 0) + COUNTIF(CFB!$W$2:$W$1048576, W3969) - 1))</f>
        <v>68</v>
      </c>
      <c r="N3969" s="2">
        <f>RANK(K3969, INDEX(CFB!$K$2:$K$1048576, MATCH(W3969, CFB!$W$2:$W$1048576, 0)):INDEX(CFB!$K$2:$K$1048576, MATCH(W3969, CFB!$W$2:$W$1048576, 0) + COUNTIF(CFB!$W$2:$W$1048576, W3969) - 1))</f>
        <v>94</v>
      </c>
      <c r="O3969">
        <v>22.96</v>
      </c>
      <c r="P3969">
        <v>16.63</v>
      </c>
      <c r="W3969">
        <v>1992</v>
      </c>
      <c r="X3969">
        <f t="shared" si="121"/>
        <v>0</v>
      </c>
    </row>
    <row r="3970" spans="1:24" ht="12.75" hidden="1" customHeight="1" x14ac:dyDescent="0.45">
      <c r="A3970">
        <v>95</v>
      </c>
      <c r="B3970" t="s">
        <v>48</v>
      </c>
      <c r="C3970" t="s">
        <v>12</v>
      </c>
      <c r="D3970" s="2" t="str">
        <f t="shared" si="120"/>
        <v>Army1992</v>
      </c>
      <c r="F3970">
        <v>5</v>
      </c>
      <c r="G3970">
        <v>6</v>
      </c>
      <c r="H3970">
        <v>0</v>
      </c>
      <c r="I3970">
        <v>-4.6399999999999997</v>
      </c>
      <c r="J3970">
        <v>-5.07</v>
      </c>
      <c r="K3970">
        <v>-9.7100000000000009</v>
      </c>
      <c r="L3970" s="2">
        <f>_xlfn.RANK.EQ(I3970, INDEX(CFB!$I$2:$I$1048576, MATCH(W3970, CFB!$W$2:$W$1048576, 0)):INDEX(CFB!$I$2:$I$1048576, MATCH(W3970, CFB!$W$2:$W$1048576, 0) + COUNTIF(CFB!$W$2:$W$1048576, W3970) - 1), 0)</f>
        <v>87</v>
      </c>
      <c r="M3970" s="2">
        <f>_xlfn.RANK.EQ(J3970, INDEX(CFB!$J$2:$J$1048576, MATCH(W3970, CFB!$W$2:$W$1048576, 0)):INDEX(CFB!$J$2:$J$1048576, MATCH(W3970, CFB!$W$2:$W$1048576, 0) + COUNTIF(CFB!$W$2:$W$1048576, W3970) - 1))</f>
        <v>87</v>
      </c>
      <c r="N3970" s="2">
        <f>RANK(K3970, INDEX(CFB!$K$2:$K$1048576, MATCH(W3970, CFB!$W$2:$W$1048576, 0)):INDEX(CFB!$K$2:$K$1048576, MATCH(W3970, CFB!$W$2:$W$1048576, 0) + COUNTIF(CFB!$W$2:$W$1048576, W3970) - 1))</f>
        <v>95</v>
      </c>
      <c r="O3970">
        <v>26.04</v>
      </c>
      <c r="P3970">
        <v>18.87</v>
      </c>
      <c r="W3970">
        <v>1992</v>
      </c>
      <c r="X3970">
        <f t="shared" si="121"/>
        <v>0</v>
      </c>
    </row>
    <row r="3971" spans="1:24" ht="12.75" hidden="1" customHeight="1" x14ac:dyDescent="0.45">
      <c r="A3971">
        <v>96</v>
      </c>
      <c r="B3971" t="s">
        <v>61</v>
      </c>
      <c r="C3971" t="s">
        <v>189</v>
      </c>
      <c r="D3971" s="2" t="str">
        <f t="shared" ref="D3971:D4034" si="122">_xlfn.CONCAT(B3971, W3971)</f>
        <v>Texas Christian1992</v>
      </c>
      <c r="F3971">
        <v>2</v>
      </c>
      <c r="G3971">
        <v>8</v>
      </c>
      <c r="H3971">
        <v>1</v>
      </c>
      <c r="I3971">
        <v>-4.33</v>
      </c>
      <c r="J3971">
        <v>-5.38</v>
      </c>
      <c r="K3971">
        <v>-9.7100000000000009</v>
      </c>
      <c r="L3971" s="2">
        <f>_xlfn.RANK.EQ(I3971, INDEX(CFB!$I$2:$I$1048576, MATCH(W3971, CFB!$W$2:$W$1048576, 0)):INDEX(CFB!$I$2:$I$1048576, MATCH(W3971, CFB!$W$2:$W$1048576, 0) + COUNTIF(CFB!$W$2:$W$1048576, W3971) - 1), 0)</f>
        <v>85</v>
      </c>
      <c r="M3971" s="2">
        <f>_xlfn.RANK.EQ(J3971, INDEX(CFB!$J$2:$J$1048576, MATCH(W3971, CFB!$W$2:$W$1048576, 0)):INDEX(CFB!$J$2:$J$1048576, MATCH(W3971, CFB!$W$2:$W$1048576, 0) + COUNTIF(CFB!$W$2:$W$1048576, W3971) - 1))</f>
        <v>88</v>
      </c>
      <c r="N3971" s="2">
        <f>RANK(K3971, INDEX(CFB!$K$2:$K$1048576, MATCH(W3971, CFB!$W$2:$W$1048576, 0)):INDEX(CFB!$K$2:$K$1048576, MATCH(W3971, CFB!$W$2:$W$1048576, 0) + COUNTIF(CFB!$W$2:$W$1048576, W3971) - 1))</f>
        <v>95</v>
      </c>
      <c r="O3971">
        <v>26.22</v>
      </c>
      <c r="P3971">
        <v>19.23</v>
      </c>
      <c r="W3971">
        <v>1992</v>
      </c>
      <c r="X3971">
        <f t="shared" ref="X3971:X4034" si="123">IF(E3971=1, 1,0)</f>
        <v>0</v>
      </c>
    </row>
    <row r="3972" spans="1:24" ht="12.75" hidden="1" customHeight="1" x14ac:dyDescent="0.45">
      <c r="A3972">
        <v>97</v>
      </c>
      <c r="B3972" t="s">
        <v>140</v>
      </c>
      <c r="C3972" t="s">
        <v>65</v>
      </c>
      <c r="D3972" s="2" t="str">
        <f t="shared" si="122"/>
        <v>Ball State1992</v>
      </c>
      <c r="F3972">
        <v>5</v>
      </c>
      <c r="G3972">
        <v>6</v>
      </c>
      <c r="H3972">
        <v>0</v>
      </c>
      <c r="I3972">
        <v>-8</v>
      </c>
      <c r="J3972">
        <v>-2.0099999999999998</v>
      </c>
      <c r="K3972">
        <v>-10.01</v>
      </c>
      <c r="L3972" s="2">
        <f>_xlfn.RANK.EQ(I3972, INDEX(CFB!$I$2:$I$1048576, MATCH(W3972, CFB!$W$2:$W$1048576, 0)):INDEX(CFB!$I$2:$I$1048576, MATCH(W3972, CFB!$W$2:$W$1048576, 0) + COUNTIF(CFB!$W$2:$W$1048576, W3972) - 1), 0)</f>
        <v>99</v>
      </c>
      <c r="M3972" s="2">
        <f>_xlfn.RANK.EQ(J3972, INDEX(CFB!$J$2:$J$1048576, MATCH(W3972, CFB!$W$2:$W$1048576, 0)):INDEX(CFB!$J$2:$J$1048576, MATCH(W3972, CFB!$W$2:$W$1048576, 0) + COUNTIF(CFB!$W$2:$W$1048576, W3972) - 1))</f>
        <v>64</v>
      </c>
      <c r="N3972" s="2">
        <f>RANK(K3972, INDEX(CFB!$K$2:$K$1048576, MATCH(W3972, CFB!$W$2:$W$1048576, 0)):INDEX(CFB!$K$2:$K$1048576, MATCH(W3972, CFB!$W$2:$W$1048576, 0) + COUNTIF(CFB!$W$2:$W$1048576, W3972) - 1))</f>
        <v>97</v>
      </c>
      <c r="O3972">
        <v>20.52</v>
      </c>
      <c r="P3972">
        <v>19.82</v>
      </c>
      <c r="W3972">
        <v>1992</v>
      </c>
      <c r="X3972">
        <f t="shared" si="123"/>
        <v>0</v>
      </c>
    </row>
    <row r="3973" spans="1:24" ht="12.75" hidden="1" customHeight="1" x14ac:dyDescent="0.45">
      <c r="A3973">
        <v>98</v>
      </c>
      <c r="B3973" t="s">
        <v>149</v>
      </c>
      <c r="C3973" t="s">
        <v>184</v>
      </c>
      <c r="D3973" s="2" t="str">
        <f t="shared" si="122"/>
        <v>New Mexico State1992</v>
      </c>
      <c r="F3973">
        <v>6</v>
      </c>
      <c r="G3973">
        <v>5</v>
      </c>
      <c r="H3973">
        <v>0</v>
      </c>
      <c r="I3973">
        <v>0.05</v>
      </c>
      <c r="J3973">
        <v>-10.07</v>
      </c>
      <c r="K3973">
        <v>-10.029999999999999</v>
      </c>
      <c r="L3973" s="2">
        <f>_xlfn.RANK.EQ(I3973, INDEX(CFB!$I$2:$I$1048576, MATCH(W3973, CFB!$W$2:$W$1048576, 0)):INDEX(CFB!$I$2:$I$1048576, MATCH(W3973, CFB!$W$2:$W$1048576, 0) + COUNTIF(CFB!$W$2:$W$1048576, W3973) - 1), 0)</f>
        <v>55</v>
      </c>
      <c r="M3973" s="2">
        <f>_xlfn.RANK.EQ(J3973, INDEX(CFB!$J$2:$J$1048576, MATCH(W3973, CFB!$W$2:$W$1048576, 0)):INDEX(CFB!$J$2:$J$1048576, MATCH(W3973, CFB!$W$2:$W$1048576, 0) + COUNTIF(CFB!$W$2:$W$1048576, W3973) - 1))</f>
        <v>104</v>
      </c>
      <c r="N3973" s="2">
        <f>RANK(K3973, INDEX(CFB!$K$2:$K$1048576, MATCH(W3973, CFB!$W$2:$W$1048576, 0)):INDEX(CFB!$K$2:$K$1048576, MATCH(W3973, CFB!$W$2:$W$1048576, 0) + COUNTIF(CFB!$W$2:$W$1048576, W3973) - 1))</f>
        <v>98</v>
      </c>
      <c r="O3973">
        <v>30.27</v>
      </c>
      <c r="P3973">
        <v>25.92</v>
      </c>
      <c r="W3973">
        <v>1992</v>
      </c>
      <c r="X3973">
        <f t="shared" si="123"/>
        <v>0</v>
      </c>
    </row>
    <row r="3974" spans="1:24" ht="12.75" hidden="1" customHeight="1" x14ac:dyDescent="0.45">
      <c r="A3974">
        <v>99</v>
      </c>
      <c r="B3974" t="s">
        <v>148</v>
      </c>
      <c r="C3974" t="s">
        <v>178</v>
      </c>
      <c r="D3974" s="2" t="str">
        <f t="shared" si="122"/>
        <v>UTEP1992</v>
      </c>
      <c r="F3974">
        <v>1</v>
      </c>
      <c r="G3974">
        <v>10</v>
      </c>
      <c r="H3974">
        <v>0</v>
      </c>
      <c r="I3974">
        <v>-1.96</v>
      </c>
      <c r="J3974">
        <v>-11.59</v>
      </c>
      <c r="K3974">
        <v>-13.55</v>
      </c>
      <c r="L3974" s="2">
        <f>_xlfn.RANK.EQ(I3974, INDEX(CFB!$I$2:$I$1048576, MATCH(W3974, CFB!$W$2:$W$1048576, 0)):INDEX(CFB!$I$2:$I$1048576, MATCH(W3974, CFB!$W$2:$W$1048576, 0) + COUNTIF(CFB!$W$2:$W$1048576, W3974) - 1), 0)</f>
        <v>74</v>
      </c>
      <c r="M3974" s="2">
        <f>_xlfn.RANK.EQ(J3974, INDEX(CFB!$J$2:$J$1048576, MATCH(W3974, CFB!$W$2:$W$1048576, 0)):INDEX(CFB!$J$2:$J$1048576, MATCH(W3974, CFB!$W$2:$W$1048576, 0) + COUNTIF(CFB!$W$2:$W$1048576, W3974) - 1))</f>
        <v>107</v>
      </c>
      <c r="N3974" s="2">
        <f>RANK(K3974, INDEX(CFB!$K$2:$K$1048576, MATCH(W3974, CFB!$W$2:$W$1048576, 0)):INDEX(CFB!$K$2:$K$1048576, MATCH(W3974, CFB!$W$2:$W$1048576, 0) + COUNTIF(CFB!$W$2:$W$1048576, W3974) - 1))</f>
        <v>99</v>
      </c>
      <c r="O3974">
        <v>28.6</v>
      </c>
      <c r="P3974">
        <v>25.24</v>
      </c>
      <c r="W3974">
        <v>1992</v>
      </c>
      <c r="X3974">
        <f t="shared" si="123"/>
        <v>0</v>
      </c>
    </row>
    <row r="3975" spans="1:24" ht="12.75" hidden="1" customHeight="1" x14ac:dyDescent="0.45">
      <c r="A3975">
        <v>100</v>
      </c>
      <c r="B3975" t="s">
        <v>51</v>
      </c>
      <c r="C3975" t="s">
        <v>12</v>
      </c>
      <c r="D3975" s="2" t="str">
        <f t="shared" si="122"/>
        <v>Navy1992</v>
      </c>
      <c r="F3975">
        <v>1</v>
      </c>
      <c r="G3975">
        <v>10</v>
      </c>
      <c r="H3975">
        <v>0</v>
      </c>
      <c r="I3975">
        <v>-9.83</v>
      </c>
      <c r="J3975">
        <v>-4.3600000000000003</v>
      </c>
      <c r="K3975">
        <v>-14.18</v>
      </c>
      <c r="L3975" s="2">
        <f>_xlfn.RANK.EQ(I3975, INDEX(CFB!$I$2:$I$1048576, MATCH(W3975, CFB!$W$2:$W$1048576, 0)):INDEX(CFB!$I$2:$I$1048576, MATCH(W3975, CFB!$W$2:$W$1048576, 0) + COUNTIF(CFB!$W$2:$W$1048576, W3975) - 1), 0)</f>
        <v>100</v>
      </c>
      <c r="M3975" s="2">
        <f>_xlfn.RANK.EQ(J3975, INDEX(CFB!$J$2:$J$1048576, MATCH(W3975, CFB!$W$2:$W$1048576, 0)):INDEX(CFB!$J$2:$J$1048576, MATCH(W3975, CFB!$W$2:$W$1048576, 0) + COUNTIF(CFB!$W$2:$W$1048576, W3975) - 1))</f>
        <v>83</v>
      </c>
      <c r="N3975" s="2">
        <f>RANK(K3975, INDEX(CFB!$K$2:$K$1048576, MATCH(W3975, CFB!$W$2:$W$1048576, 0)):INDEX(CFB!$K$2:$K$1048576, MATCH(W3975, CFB!$W$2:$W$1048576, 0) + COUNTIF(CFB!$W$2:$W$1048576, W3975) - 1))</f>
        <v>100</v>
      </c>
      <c r="O3975">
        <v>20.95</v>
      </c>
      <c r="P3975">
        <v>20.82</v>
      </c>
      <c r="W3975">
        <v>1992</v>
      </c>
      <c r="X3975">
        <f t="shared" si="123"/>
        <v>0</v>
      </c>
    </row>
    <row r="3976" spans="1:24" ht="12.75" hidden="1" customHeight="1" x14ac:dyDescent="0.45">
      <c r="A3976">
        <v>101</v>
      </c>
      <c r="B3976" t="s">
        <v>144</v>
      </c>
      <c r="C3976" t="s">
        <v>179</v>
      </c>
      <c r="D3976" s="2" t="str">
        <f t="shared" si="122"/>
        <v>Temple1992</v>
      </c>
      <c r="F3976">
        <v>1</v>
      </c>
      <c r="G3976">
        <v>10</v>
      </c>
      <c r="H3976">
        <v>0</v>
      </c>
      <c r="I3976">
        <v>-10.96</v>
      </c>
      <c r="J3976">
        <v>-3.83</v>
      </c>
      <c r="K3976">
        <v>-14.78</v>
      </c>
      <c r="L3976" s="2">
        <f>_xlfn.RANK.EQ(I3976, INDEX(CFB!$I$2:$I$1048576, MATCH(W3976, CFB!$W$2:$W$1048576, 0)):INDEX(CFB!$I$2:$I$1048576, MATCH(W3976, CFB!$W$2:$W$1048576, 0) + COUNTIF(CFB!$W$2:$W$1048576, W3976) - 1), 0)</f>
        <v>101</v>
      </c>
      <c r="M3976" s="2">
        <f>_xlfn.RANK.EQ(J3976, INDEX(CFB!$J$2:$J$1048576, MATCH(W3976, CFB!$W$2:$W$1048576, 0)):INDEX(CFB!$J$2:$J$1048576, MATCH(W3976, CFB!$W$2:$W$1048576, 0) + COUNTIF(CFB!$W$2:$W$1048576, W3976) - 1))</f>
        <v>80</v>
      </c>
      <c r="N3976" s="2">
        <f>RANK(K3976, INDEX(CFB!$K$2:$K$1048576, MATCH(W3976, CFB!$W$2:$W$1048576, 0)):INDEX(CFB!$K$2:$K$1048576, MATCH(W3976, CFB!$W$2:$W$1048576, 0) + COUNTIF(CFB!$W$2:$W$1048576, W3976) - 1))</f>
        <v>101</v>
      </c>
      <c r="O3976">
        <v>21.63</v>
      </c>
      <c r="P3976">
        <v>23.86</v>
      </c>
      <c r="W3976">
        <v>1992</v>
      </c>
      <c r="X3976">
        <f t="shared" si="123"/>
        <v>0</v>
      </c>
    </row>
    <row r="3977" spans="1:24" ht="12.75" hidden="1" customHeight="1" x14ac:dyDescent="0.45">
      <c r="A3977">
        <v>102</v>
      </c>
      <c r="B3977" t="s">
        <v>77</v>
      </c>
      <c r="C3977" t="s">
        <v>12</v>
      </c>
      <c r="D3977" s="2" t="str">
        <f t="shared" si="122"/>
        <v>Louisiana1992</v>
      </c>
      <c r="F3977">
        <v>2</v>
      </c>
      <c r="G3977">
        <v>9</v>
      </c>
      <c r="H3977">
        <v>0</v>
      </c>
      <c r="I3977">
        <v>-12.73</v>
      </c>
      <c r="J3977">
        <v>-6.24</v>
      </c>
      <c r="K3977">
        <v>-18.96</v>
      </c>
      <c r="L3977" s="2">
        <f>_xlfn.RANK.EQ(I3977, INDEX(CFB!$I$2:$I$1048576, MATCH(W3977, CFB!$W$2:$W$1048576, 0)):INDEX(CFB!$I$2:$I$1048576, MATCH(W3977, CFB!$W$2:$W$1048576, 0) + COUNTIF(CFB!$W$2:$W$1048576, W3977) - 1), 0)</f>
        <v>102</v>
      </c>
      <c r="M3977" s="2">
        <f>_xlfn.RANK.EQ(J3977, INDEX(CFB!$J$2:$J$1048576, MATCH(W3977, CFB!$W$2:$W$1048576, 0)):INDEX(CFB!$J$2:$J$1048576, MATCH(W3977, CFB!$W$2:$W$1048576, 0) + COUNTIF(CFB!$W$2:$W$1048576, W3977) - 1))</f>
        <v>94</v>
      </c>
      <c r="N3977" s="2">
        <f>RANK(K3977, INDEX(CFB!$K$2:$K$1048576, MATCH(W3977, CFB!$W$2:$W$1048576, 0)):INDEX(CFB!$K$2:$K$1048576, MATCH(W3977, CFB!$W$2:$W$1048576, 0) + COUNTIF(CFB!$W$2:$W$1048576, W3977) - 1))</f>
        <v>102</v>
      </c>
      <c r="O3977">
        <v>16.329999999999998</v>
      </c>
      <c r="P3977">
        <v>23.06</v>
      </c>
      <c r="W3977">
        <v>1992</v>
      </c>
      <c r="X3977">
        <f t="shared" si="123"/>
        <v>0</v>
      </c>
    </row>
    <row r="3978" spans="1:24" ht="12.75" hidden="1" customHeight="1" x14ac:dyDescent="0.45">
      <c r="A3978">
        <v>103</v>
      </c>
      <c r="B3978" t="s">
        <v>191</v>
      </c>
      <c r="C3978" t="s">
        <v>184</v>
      </c>
      <c r="D3978" s="2" t="str">
        <f t="shared" si="122"/>
        <v>Cal State Fullerton1992</v>
      </c>
      <c r="F3978">
        <v>2</v>
      </c>
      <c r="G3978">
        <v>9</v>
      </c>
      <c r="H3978">
        <v>0</v>
      </c>
      <c r="I3978">
        <v>-13.95</v>
      </c>
      <c r="J3978">
        <v>-6.03</v>
      </c>
      <c r="K3978">
        <v>-19.97</v>
      </c>
      <c r="L3978" s="2">
        <f>_xlfn.RANK.EQ(I3978, INDEX(CFB!$I$2:$I$1048576, MATCH(W3978, CFB!$W$2:$W$1048576, 0)):INDEX(CFB!$I$2:$I$1048576, MATCH(W3978, CFB!$W$2:$W$1048576, 0) + COUNTIF(CFB!$W$2:$W$1048576, W3978) - 1), 0)</f>
        <v>107</v>
      </c>
      <c r="M3978" s="2">
        <f>_xlfn.RANK.EQ(J3978, INDEX(CFB!$J$2:$J$1048576, MATCH(W3978, CFB!$W$2:$W$1048576, 0)):INDEX(CFB!$J$2:$J$1048576, MATCH(W3978, CFB!$W$2:$W$1048576, 0) + COUNTIF(CFB!$W$2:$W$1048576, W3978) - 1))</f>
        <v>93</v>
      </c>
      <c r="N3978" s="2">
        <f>RANK(K3978, INDEX(CFB!$K$2:$K$1048576, MATCH(W3978, CFB!$W$2:$W$1048576, 0)):INDEX(CFB!$K$2:$K$1048576, MATCH(W3978, CFB!$W$2:$W$1048576, 0) + COUNTIF(CFB!$W$2:$W$1048576, W3978) - 1))</f>
        <v>103</v>
      </c>
      <c r="O3978">
        <v>15.59</v>
      </c>
      <c r="P3978">
        <v>24.91</v>
      </c>
      <c r="W3978">
        <v>1992</v>
      </c>
      <c r="X3978">
        <f t="shared" si="123"/>
        <v>0</v>
      </c>
    </row>
    <row r="3979" spans="1:24" ht="12.75" hidden="1" customHeight="1" x14ac:dyDescent="0.45">
      <c r="A3979">
        <v>104</v>
      </c>
      <c r="B3979" t="s">
        <v>64</v>
      </c>
      <c r="C3979" t="s">
        <v>65</v>
      </c>
      <c r="D3979" s="2" t="str">
        <f t="shared" si="122"/>
        <v>Ohio1992</v>
      </c>
      <c r="F3979">
        <v>1</v>
      </c>
      <c r="G3979">
        <v>10</v>
      </c>
      <c r="H3979">
        <v>0</v>
      </c>
      <c r="I3979">
        <v>-12.87</v>
      </c>
      <c r="J3979">
        <v>-7.58</v>
      </c>
      <c r="K3979">
        <v>-20.45</v>
      </c>
      <c r="L3979" s="2">
        <f>_xlfn.RANK.EQ(I3979, INDEX(CFB!$I$2:$I$1048576, MATCH(W3979, CFB!$W$2:$W$1048576, 0)):INDEX(CFB!$I$2:$I$1048576, MATCH(W3979, CFB!$W$2:$W$1048576, 0) + COUNTIF(CFB!$W$2:$W$1048576, W3979) - 1), 0)</f>
        <v>103</v>
      </c>
      <c r="M3979" s="2">
        <f>_xlfn.RANK.EQ(J3979, INDEX(CFB!$J$2:$J$1048576, MATCH(W3979, CFB!$W$2:$W$1048576, 0)):INDEX(CFB!$J$2:$J$1048576, MATCH(W3979, CFB!$W$2:$W$1048576, 0) + COUNTIF(CFB!$W$2:$W$1048576, W3979) - 1))</f>
        <v>98</v>
      </c>
      <c r="N3979" s="2">
        <f>RANK(K3979, INDEX(CFB!$K$2:$K$1048576, MATCH(W3979, CFB!$W$2:$W$1048576, 0)):INDEX(CFB!$K$2:$K$1048576, MATCH(W3979, CFB!$W$2:$W$1048576, 0) + COUNTIF(CFB!$W$2:$W$1048576, W3979) - 1))</f>
        <v>104</v>
      </c>
      <c r="O3979">
        <v>16.48</v>
      </c>
      <c r="P3979">
        <v>22.18</v>
      </c>
      <c r="W3979">
        <v>1992</v>
      </c>
      <c r="X3979">
        <f t="shared" si="123"/>
        <v>0</v>
      </c>
    </row>
    <row r="3980" spans="1:24" ht="12.75" hidden="1" customHeight="1" x14ac:dyDescent="0.45">
      <c r="A3980">
        <v>105</v>
      </c>
      <c r="B3980" t="s">
        <v>153</v>
      </c>
      <c r="C3980" t="s">
        <v>65</v>
      </c>
      <c r="D3980" s="2" t="str">
        <f t="shared" si="122"/>
        <v>Kent State1992</v>
      </c>
      <c r="F3980">
        <v>2</v>
      </c>
      <c r="G3980">
        <v>9</v>
      </c>
      <c r="H3980">
        <v>0</v>
      </c>
      <c r="I3980">
        <v>-12.91</v>
      </c>
      <c r="J3980">
        <v>-7.9</v>
      </c>
      <c r="K3980">
        <v>-20.8</v>
      </c>
      <c r="L3980" s="2">
        <f>_xlfn.RANK.EQ(I3980, INDEX(CFB!$I$2:$I$1048576, MATCH(W3980, CFB!$W$2:$W$1048576, 0)):INDEX(CFB!$I$2:$I$1048576, MATCH(W3980, CFB!$W$2:$W$1048576, 0) + COUNTIF(CFB!$W$2:$W$1048576, W3980) - 1), 0)</f>
        <v>105</v>
      </c>
      <c r="M3980" s="2">
        <f>_xlfn.RANK.EQ(J3980, INDEX(CFB!$J$2:$J$1048576, MATCH(W3980, CFB!$W$2:$W$1048576, 0)):INDEX(CFB!$J$2:$J$1048576, MATCH(W3980, CFB!$W$2:$W$1048576, 0) + COUNTIF(CFB!$W$2:$W$1048576, W3980) - 1))</f>
        <v>99</v>
      </c>
      <c r="N3980" s="2">
        <f>RANK(K3980, INDEX(CFB!$K$2:$K$1048576, MATCH(W3980, CFB!$W$2:$W$1048576, 0)):INDEX(CFB!$K$2:$K$1048576, MATCH(W3980, CFB!$W$2:$W$1048576, 0) + COUNTIF(CFB!$W$2:$W$1048576, W3980) - 1))</f>
        <v>105</v>
      </c>
      <c r="O3980">
        <v>15.75</v>
      </c>
      <c r="P3980">
        <v>26.25</v>
      </c>
      <c r="W3980">
        <v>1992</v>
      </c>
      <c r="X3980">
        <f t="shared" si="123"/>
        <v>0</v>
      </c>
    </row>
    <row r="3981" spans="1:24" ht="12.75" hidden="1" customHeight="1" x14ac:dyDescent="0.45">
      <c r="A3981">
        <v>106</v>
      </c>
      <c r="B3981" t="s">
        <v>125</v>
      </c>
      <c r="C3981" t="s">
        <v>12</v>
      </c>
      <c r="D3981" s="2" t="str">
        <f t="shared" si="122"/>
        <v>Arkansas State1992</v>
      </c>
      <c r="F3981">
        <v>2</v>
      </c>
      <c r="G3981">
        <v>9</v>
      </c>
      <c r="H3981">
        <v>0</v>
      </c>
      <c r="I3981">
        <v>-13.1</v>
      </c>
      <c r="J3981">
        <v>-9.19</v>
      </c>
      <c r="K3981">
        <v>-22.28</v>
      </c>
      <c r="L3981" s="2">
        <f>_xlfn.RANK.EQ(I3981, INDEX(CFB!$I$2:$I$1048576, MATCH(W3981, CFB!$W$2:$W$1048576, 0)):INDEX(CFB!$I$2:$I$1048576, MATCH(W3981, CFB!$W$2:$W$1048576, 0) + COUNTIF(CFB!$W$2:$W$1048576, W3981) - 1), 0)</f>
        <v>106</v>
      </c>
      <c r="M3981" s="2">
        <f>_xlfn.RANK.EQ(J3981, INDEX(CFB!$J$2:$J$1048576, MATCH(W3981, CFB!$W$2:$W$1048576, 0)):INDEX(CFB!$J$2:$J$1048576, MATCH(W3981, CFB!$W$2:$W$1048576, 0) + COUNTIF(CFB!$W$2:$W$1048576, W3981) - 1))</f>
        <v>102</v>
      </c>
      <c r="N3981" s="2">
        <f>RANK(K3981, INDEX(CFB!$K$2:$K$1048576, MATCH(W3981, CFB!$W$2:$W$1048576, 0)):INDEX(CFB!$K$2:$K$1048576, MATCH(W3981, CFB!$W$2:$W$1048576, 0) + COUNTIF(CFB!$W$2:$W$1048576, W3981) - 1))</f>
        <v>106</v>
      </c>
      <c r="O3981">
        <v>17.03</v>
      </c>
      <c r="P3981">
        <v>32.65</v>
      </c>
      <c r="W3981">
        <v>1992</v>
      </c>
      <c r="X3981">
        <f t="shared" si="123"/>
        <v>0</v>
      </c>
    </row>
    <row r="3982" spans="1:24" ht="12.75" hidden="1" customHeight="1" x14ac:dyDescent="0.45">
      <c r="A3982">
        <v>107</v>
      </c>
      <c r="B3982" t="s">
        <v>134</v>
      </c>
      <c r="C3982" t="s">
        <v>65</v>
      </c>
      <c r="D3982" s="2" t="str">
        <f t="shared" si="122"/>
        <v>Eastern Michigan1992</v>
      </c>
      <c r="F3982">
        <v>1</v>
      </c>
      <c r="G3982">
        <v>10</v>
      </c>
      <c r="H3982">
        <v>0</v>
      </c>
      <c r="I3982">
        <v>-12.89</v>
      </c>
      <c r="J3982">
        <v>-10.28</v>
      </c>
      <c r="K3982">
        <v>-23.17</v>
      </c>
      <c r="L3982" s="2">
        <f>_xlfn.RANK.EQ(I3982, INDEX(CFB!$I$2:$I$1048576, MATCH(W3982, CFB!$W$2:$W$1048576, 0)):INDEX(CFB!$I$2:$I$1048576, MATCH(W3982, CFB!$W$2:$W$1048576, 0) + COUNTIF(CFB!$W$2:$W$1048576, W3982) - 1), 0)</f>
        <v>104</v>
      </c>
      <c r="M3982" s="2">
        <f>_xlfn.RANK.EQ(J3982, INDEX(CFB!$J$2:$J$1048576, MATCH(W3982, CFB!$W$2:$W$1048576, 0)):INDEX(CFB!$J$2:$J$1048576, MATCH(W3982, CFB!$W$2:$W$1048576, 0) + COUNTIF(CFB!$W$2:$W$1048576, W3982) - 1))</f>
        <v>105</v>
      </c>
      <c r="N3982" s="2">
        <f>RANK(K3982, INDEX(CFB!$K$2:$K$1048576, MATCH(W3982, CFB!$W$2:$W$1048576, 0)):INDEX(CFB!$K$2:$K$1048576, MATCH(W3982, CFB!$W$2:$W$1048576, 0) + COUNTIF(CFB!$W$2:$W$1048576, W3982) - 1))</f>
        <v>107</v>
      </c>
      <c r="O3982">
        <v>16.690000000000001</v>
      </c>
      <c r="P3982">
        <v>29.3</v>
      </c>
      <c r="W3982">
        <v>1992</v>
      </c>
      <c r="X3982">
        <f t="shared" si="123"/>
        <v>0</v>
      </c>
    </row>
    <row r="3983" spans="1:24" ht="12.75" hidden="1" customHeight="1" x14ac:dyDescent="0.45">
      <c r="A3983">
        <v>1</v>
      </c>
      <c r="B3983" t="s">
        <v>66</v>
      </c>
      <c r="C3983" t="s">
        <v>180</v>
      </c>
      <c r="D3983" s="2" t="str">
        <f t="shared" si="122"/>
        <v>Washington1991</v>
      </c>
      <c r="E3983">
        <v>2</v>
      </c>
      <c r="F3983">
        <v>12</v>
      </c>
      <c r="G3983">
        <v>0</v>
      </c>
      <c r="H3983">
        <v>0</v>
      </c>
      <c r="I3983">
        <v>10.24</v>
      </c>
      <c r="J3983">
        <v>15.97</v>
      </c>
      <c r="K3983">
        <v>26.22</v>
      </c>
      <c r="L3983" s="2">
        <f>_xlfn.RANK.EQ(I3983, INDEX(CFB!$I$2:$I$1048576, MATCH(W3983, CFB!$W$2:$W$1048576, 0)):INDEX(CFB!$I$2:$I$1048576, MATCH(W3983, CFB!$W$2:$W$1048576, 0) + COUNTIF(CFB!$W$2:$W$1048576, W3983) - 1), 0)</f>
        <v>8</v>
      </c>
      <c r="M3983" s="2">
        <f>_xlfn.RANK.EQ(J3983, INDEX(CFB!$J$2:$J$1048576, MATCH(W3983, CFB!$W$2:$W$1048576, 0)):INDEX(CFB!$J$2:$J$1048576, MATCH(W3983, CFB!$W$2:$W$1048576, 0) + COUNTIF(CFB!$W$2:$W$1048576, W3983) - 1))</f>
        <v>2</v>
      </c>
      <c r="N3983" s="2">
        <f>RANK(K3983, INDEX(CFB!$K$2:$K$1048576, MATCH(W3983, CFB!$W$2:$W$1048576, 0)):INDEX(CFB!$K$2:$K$1048576, MATCH(W3983, CFB!$W$2:$W$1048576, 0) + COUNTIF(CFB!$W$2:$W$1048576, W3983) - 1))</f>
        <v>1</v>
      </c>
      <c r="O3983">
        <v>53.51</v>
      </c>
      <c r="P3983">
        <v>-4.49</v>
      </c>
      <c r="W3983">
        <v>1991</v>
      </c>
      <c r="X3983">
        <f t="shared" si="123"/>
        <v>0</v>
      </c>
    </row>
    <row r="3984" spans="1:24" ht="12.75" hidden="1" customHeight="1" x14ac:dyDescent="0.45">
      <c r="A3984">
        <v>2</v>
      </c>
      <c r="B3984" t="s">
        <v>22</v>
      </c>
      <c r="C3984" t="s">
        <v>179</v>
      </c>
      <c r="D3984" s="2" t="str">
        <f t="shared" si="122"/>
        <v>Miami (FL)1991</v>
      </c>
      <c r="E3984">
        <v>1</v>
      </c>
      <c r="F3984">
        <v>12</v>
      </c>
      <c r="G3984">
        <v>0</v>
      </c>
      <c r="H3984">
        <v>0</v>
      </c>
      <c r="I3984">
        <v>6.8</v>
      </c>
      <c r="J3984">
        <v>16.96</v>
      </c>
      <c r="K3984">
        <v>23.76</v>
      </c>
      <c r="L3984" s="2">
        <f>_xlfn.RANK.EQ(I3984, INDEX(CFB!$I$2:$I$1048576, MATCH(W3984, CFB!$W$2:$W$1048576, 0)):INDEX(CFB!$I$2:$I$1048576, MATCH(W3984, CFB!$W$2:$W$1048576, 0) + COUNTIF(CFB!$W$2:$W$1048576, W3984) - 1), 0)</f>
        <v>16</v>
      </c>
      <c r="M3984" s="2">
        <f>_xlfn.RANK.EQ(J3984, INDEX(CFB!$J$2:$J$1048576, MATCH(W3984, CFB!$W$2:$W$1048576, 0)):INDEX(CFB!$J$2:$J$1048576, MATCH(W3984, CFB!$W$2:$W$1048576, 0) + COUNTIF(CFB!$W$2:$W$1048576, W3984) - 1))</f>
        <v>1</v>
      </c>
      <c r="N3984" s="2">
        <f>RANK(K3984, INDEX(CFB!$K$2:$K$1048576, MATCH(W3984, CFB!$W$2:$W$1048576, 0)):INDEX(CFB!$K$2:$K$1048576, MATCH(W3984, CFB!$W$2:$W$1048576, 0) + COUNTIF(CFB!$W$2:$W$1048576, W3984) - 1))</f>
        <v>2</v>
      </c>
      <c r="O3984">
        <v>42.24</v>
      </c>
      <c r="P3984">
        <v>-5.19</v>
      </c>
      <c r="W3984">
        <v>1991</v>
      </c>
      <c r="X3984">
        <f t="shared" si="123"/>
        <v>1</v>
      </c>
    </row>
    <row r="3985" spans="1:24" ht="12.75" hidden="1" customHeight="1" x14ac:dyDescent="0.45">
      <c r="A3985">
        <v>3</v>
      </c>
      <c r="B3985" t="s">
        <v>16</v>
      </c>
      <c r="C3985" t="s">
        <v>12</v>
      </c>
      <c r="D3985" s="2" t="str">
        <f t="shared" si="122"/>
        <v>Penn State1991</v>
      </c>
      <c r="E3985">
        <v>3</v>
      </c>
      <c r="F3985">
        <v>11</v>
      </c>
      <c r="G3985">
        <v>2</v>
      </c>
      <c r="H3985">
        <v>0</v>
      </c>
      <c r="I3985">
        <v>9.76</v>
      </c>
      <c r="J3985">
        <v>10.14</v>
      </c>
      <c r="K3985">
        <v>19.899999999999999</v>
      </c>
      <c r="L3985" s="2">
        <f>_xlfn.RANK.EQ(I3985, INDEX(CFB!$I$2:$I$1048576, MATCH(W3985, CFB!$W$2:$W$1048576, 0)):INDEX(CFB!$I$2:$I$1048576, MATCH(W3985, CFB!$W$2:$W$1048576, 0) + COUNTIF(CFB!$W$2:$W$1048576, W3985) - 1), 0)</f>
        <v>10</v>
      </c>
      <c r="M3985" s="2">
        <f>_xlfn.RANK.EQ(J3985, INDEX(CFB!$J$2:$J$1048576, MATCH(W3985, CFB!$W$2:$W$1048576, 0)):INDEX(CFB!$J$2:$J$1048576, MATCH(W3985, CFB!$W$2:$W$1048576, 0) + COUNTIF(CFB!$W$2:$W$1048576, W3985) - 1))</f>
        <v>4</v>
      </c>
      <c r="N3985" s="2">
        <f>RANK(K3985, INDEX(CFB!$K$2:$K$1048576, MATCH(W3985, CFB!$W$2:$W$1048576, 0)):INDEX(CFB!$K$2:$K$1048576, MATCH(W3985, CFB!$W$2:$W$1048576, 0) + COUNTIF(CFB!$W$2:$W$1048576, W3985) - 1))</f>
        <v>3</v>
      </c>
      <c r="O3985">
        <v>48.84</v>
      </c>
      <c r="P3985">
        <v>2.5299999999999998</v>
      </c>
      <c r="W3985">
        <v>1991</v>
      </c>
      <c r="X3985">
        <f t="shared" si="123"/>
        <v>0</v>
      </c>
    </row>
    <row r="3986" spans="1:24" ht="12.75" hidden="1" customHeight="1" x14ac:dyDescent="0.45">
      <c r="A3986">
        <v>4</v>
      </c>
      <c r="B3986" t="s">
        <v>115</v>
      </c>
      <c r="C3986" t="s">
        <v>12</v>
      </c>
      <c r="D3986" s="2" t="str">
        <f t="shared" si="122"/>
        <v>Florida State1991</v>
      </c>
      <c r="E3986">
        <v>4</v>
      </c>
      <c r="F3986">
        <v>11</v>
      </c>
      <c r="G3986">
        <v>2</v>
      </c>
      <c r="H3986">
        <v>0</v>
      </c>
      <c r="I3986">
        <v>10.76</v>
      </c>
      <c r="J3986">
        <v>9.07</v>
      </c>
      <c r="K3986">
        <v>19.82</v>
      </c>
      <c r="L3986" s="2">
        <f>_xlfn.RANK.EQ(I3986, INDEX(CFB!$I$2:$I$1048576, MATCH(W3986, CFB!$W$2:$W$1048576, 0)):INDEX(CFB!$I$2:$I$1048576, MATCH(W3986, CFB!$W$2:$W$1048576, 0) + COUNTIF(CFB!$W$2:$W$1048576, W3986) - 1), 0)</f>
        <v>7</v>
      </c>
      <c r="M3986" s="2">
        <f>_xlfn.RANK.EQ(J3986, INDEX(CFB!$J$2:$J$1048576, MATCH(W3986, CFB!$W$2:$W$1048576, 0)):INDEX(CFB!$J$2:$J$1048576, MATCH(W3986, CFB!$W$2:$W$1048576, 0) + COUNTIF(CFB!$W$2:$W$1048576, W3986) - 1))</f>
        <v>9</v>
      </c>
      <c r="N3986" s="2">
        <f>RANK(K3986, INDEX(CFB!$K$2:$K$1048576, MATCH(W3986, CFB!$W$2:$W$1048576, 0)):INDEX(CFB!$K$2:$K$1048576, MATCH(W3986, CFB!$W$2:$W$1048576, 0) + COUNTIF(CFB!$W$2:$W$1048576, W3986) - 1))</f>
        <v>4</v>
      </c>
      <c r="O3986">
        <v>45.81</v>
      </c>
      <c r="P3986">
        <v>2.36</v>
      </c>
      <c r="W3986">
        <v>1991</v>
      </c>
      <c r="X3986">
        <f t="shared" si="123"/>
        <v>0</v>
      </c>
    </row>
    <row r="3987" spans="1:24" ht="12.75" hidden="1" customHeight="1" x14ac:dyDescent="0.45">
      <c r="A3987">
        <v>5</v>
      </c>
      <c r="B3987" t="s">
        <v>44</v>
      </c>
      <c r="C3987" t="s">
        <v>10</v>
      </c>
      <c r="D3987" s="2" t="str">
        <f t="shared" si="122"/>
        <v>Michigan1991</v>
      </c>
      <c r="E3987">
        <v>6</v>
      </c>
      <c r="F3987">
        <v>10</v>
      </c>
      <c r="G3987">
        <v>2</v>
      </c>
      <c r="H3987">
        <v>0</v>
      </c>
      <c r="I3987">
        <v>12.05</v>
      </c>
      <c r="J3987">
        <v>7.49</v>
      </c>
      <c r="K3987">
        <v>19.54</v>
      </c>
      <c r="L3987" s="2">
        <f>_xlfn.RANK.EQ(I3987, INDEX(CFB!$I$2:$I$1048576, MATCH(W3987, CFB!$W$2:$W$1048576, 0)):INDEX(CFB!$I$2:$I$1048576, MATCH(W3987, CFB!$W$2:$W$1048576, 0) + COUNTIF(CFB!$W$2:$W$1048576, W3987) - 1), 0)</f>
        <v>3</v>
      </c>
      <c r="M3987" s="2">
        <f>_xlfn.RANK.EQ(J3987, INDEX(CFB!$J$2:$J$1048576, MATCH(W3987, CFB!$W$2:$W$1048576, 0)):INDEX(CFB!$J$2:$J$1048576, MATCH(W3987, CFB!$W$2:$W$1048576, 0) + COUNTIF(CFB!$W$2:$W$1048576, W3987) - 1))</f>
        <v>13</v>
      </c>
      <c r="N3987" s="2">
        <f>RANK(K3987, INDEX(CFB!$K$2:$K$1048576, MATCH(W3987, CFB!$W$2:$W$1048576, 0)):INDEX(CFB!$K$2:$K$1048576, MATCH(W3987, CFB!$W$2:$W$1048576, 0) + COUNTIF(CFB!$W$2:$W$1048576, W3987) - 1))</f>
        <v>5</v>
      </c>
      <c r="O3987">
        <v>49.14</v>
      </c>
      <c r="P3987">
        <v>3.88</v>
      </c>
      <c r="W3987">
        <v>1991</v>
      </c>
      <c r="X3987">
        <f t="shared" si="123"/>
        <v>0</v>
      </c>
    </row>
    <row r="3988" spans="1:24" ht="12.75" hidden="1" customHeight="1" x14ac:dyDescent="0.45">
      <c r="A3988">
        <v>6</v>
      </c>
      <c r="B3988" t="s">
        <v>35</v>
      </c>
      <c r="C3988" t="s">
        <v>15</v>
      </c>
      <c r="D3988" s="2" t="str">
        <f t="shared" si="122"/>
        <v>Florida1991</v>
      </c>
      <c r="E3988">
        <v>7</v>
      </c>
      <c r="F3988">
        <v>10</v>
      </c>
      <c r="G3988">
        <v>2</v>
      </c>
      <c r="H3988">
        <v>0</v>
      </c>
      <c r="I3988">
        <v>9.65</v>
      </c>
      <c r="J3988">
        <v>9.6</v>
      </c>
      <c r="K3988">
        <v>19.239999999999998</v>
      </c>
      <c r="L3988" s="2">
        <f>_xlfn.RANK.EQ(I3988, INDEX(CFB!$I$2:$I$1048576, MATCH(W3988, CFB!$W$2:$W$1048576, 0)):INDEX(CFB!$I$2:$I$1048576, MATCH(W3988, CFB!$W$2:$W$1048576, 0) + COUNTIF(CFB!$W$2:$W$1048576, W3988) - 1), 0)</f>
        <v>11</v>
      </c>
      <c r="M3988" s="2">
        <f>_xlfn.RANK.EQ(J3988, INDEX(CFB!$J$2:$J$1048576, MATCH(W3988, CFB!$W$2:$W$1048576, 0)):INDEX(CFB!$J$2:$J$1048576, MATCH(W3988, CFB!$W$2:$W$1048576, 0) + COUNTIF(CFB!$W$2:$W$1048576, W3988) - 1))</f>
        <v>7</v>
      </c>
      <c r="N3988" s="2">
        <f>RANK(K3988, INDEX(CFB!$K$2:$K$1048576, MATCH(W3988, CFB!$W$2:$W$1048576, 0)):INDEX(CFB!$K$2:$K$1048576, MATCH(W3988, CFB!$W$2:$W$1048576, 0) + COUNTIF(CFB!$W$2:$W$1048576, W3988) - 1))</f>
        <v>6</v>
      </c>
      <c r="O3988">
        <v>44.62</v>
      </c>
      <c r="P3988">
        <v>2.2599999999999998</v>
      </c>
      <c r="W3988">
        <v>1991</v>
      </c>
      <c r="X3988">
        <f t="shared" si="123"/>
        <v>0</v>
      </c>
    </row>
    <row r="3989" spans="1:24" ht="12.75" hidden="1" customHeight="1" x14ac:dyDescent="0.45">
      <c r="A3989">
        <v>7</v>
      </c>
      <c r="B3989" t="s">
        <v>83</v>
      </c>
      <c r="C3989" t="s">
        <v>180</v>
      </c>
      <c r="D3989" s="2" t="str">
        <f t="shared" si="122"/>
        <v>California1991</v>
      </c>
      <c r="E3989">
        <v>8</v>
      </c>
      <c r="F3989">
        <v>10</v>
      </c>
      <c r="G3989">
        <v>2</v>
      </c>
      <c r="H3989">
        <v>0</v>
      </c>
      <c r="I3989">
        <v>13.25</v>
      </c>
      <c r="J3989">
        <v>4.83</v>
      </c>
      <c r="K3989">
        <v>18.079999999999998</v>
      </c>
      <c r="L3989" s="2">
        <f>_xlfn.RANK.EQ(I3989, INDEX(CFB!$I$2:$I$1048576, MATCH(W3989, CFB!$W$2:$W$1048576, 0)):INDEX(CFB!$I$2:$I$1048576, MATCH(W3989, CFB!$W$2:$W$1048576, 0) + COUNTIF(CFB!$W$2:$W$1048576, W3989) - 1), 0)</f>
        <v>1</v>
      </c>
      <c r="M3989" s="2">
        <f>_xlfn.RANK.EQ(J3989, INDEX(CFB!$J$2:$J$1048576, MATCH(W3989, CFB!$W$2:$W$1048576, 0)):INDEX(CFB!$J$2:$J$1048576, MATCH(W3989, CFB!$W$2:$W$1048576, 0) + COUNTIF(CFB!$W$2:$W$1048576, W3989) - 1))</f>
        <v>25</v>
      </c>
      <c r="N3989" s="2">
        <f>RANK(K3989, INDEX(CFB!$K$2:$K$1048576, MATCH(W3989, CFB!$W$2:$W$1048576, 0)):INDEX(CFB!$K$2:$K$1048576, MATCH(W3989, CFB!$W$2:$W$1048576, 0) + COUNTIF(CFB!$W$2:$W$1048576, W3989) - 1))</f>
        <v>7</v>
      </c>
      <c r="O3989">
        <v>48.28</v>
      </c>
      <c r="P3989">
        <v>6.63</v>
      </c>
      <c r="W3989">
        <v>1991</v>
      </c>
      <c r="X3989">
        <f t="shared" si="123"/>
        <v>0</v>
      </c>
    </row>
    <row r="3990" spans="1:24" ht="12.75" hidden="1" customHeight="1" x14ac:dyDescent="0.45">
      <c r="A3990">
        <v>8</v>
      </c>
      <c r="B3990" t="s">
        <v>11</v>
      </c>
      <c r="C3990" t="s">
        <v>12</v>
      </c>
      <c r="D3990" s="2" t="str">
        <f t="shared" si="122"/>
        <v>Notre Dame1991</v>
      </c>
      <c r="E3990">
        <v>13</v>
      </c>
      <c r="F3990">
        <v>10</v>
      </c>
      <c r="G3990">
        <v>3</v>
      </c>
      <c r="H3990">
        <v>0</v>
      </c>
      <c r="I3990">
        <v>13.24</v>
      </c>
      <c r="J3990">
        <v>3.23</v>
      </c>
      <c r="K3990">
        <v>16.47</v>
      </c>
      <c r="L3990" s="2">
        <f>_xlfn.RANK.EQ(I3990, INDEX(CFB!$I$2:$I$1048576, MATCH(W3990, CFB!$W$2:$W$1048576, 0)):INDEX(CFB!$I$2:$I$1048576, MATCH(W3990, CFB!$W$2:$W$1048576, 0) + COUNTIF(CFB!$W$2:$W$1048576, W3990) - 1), 0)</f>
        <v>2</v>
      </c>
      <c r="M3990" s="2">
        <f>_xlfn.RANK.EQ(J3990, INDEX(CFB!$J$2:$J$1048576, MATCH(W3990, CFB!$W$2:$W$1048576, 0)):INDEX(CFB!$J$2:$J$1048576, MATCH(W3990, CFB!$W$2:$W$1048576, 0) + COUNTIF(CFB!$W$2:$W$1048576, W3990) - 1))</f>
        <v>33</v>
      </c>
      <c r="N3990" s="2">
        <f>RANK(K3990, INDEX(CFB!$K$2:$K$1048576, MATCH(W3990, CFB!$W$2:$W$1048576, 0)):INDEX(CFB!$K$2:$K$1048576, MATCH(W3990, CFB!$W$2:$W$1048576, 0) + COUNTIF(CFB!$W$2:$W$1048576, W3990) - 1))</f>
        <v>8</v>
      </c>
      <c r="O3990">
        <v>48.02</v>
      </c>
      <c r="P3990">
        <v>8.16</v>
      </c>
      <c r="W3990">
        <v>1991</v>
      </c>
      <c r="X3990">
        <f t="shared" si="123"/>
        <v>0</v>
      </c>
    </row>
    <row r="3991" spans="1:24" ht="12.75" hidden="1" customHeight="1" x14ac:dyDescent="0.45">
      <c r="A3991">
        <v>9</v>
      </c>
      <c r="B3991" t="s">
        <v>34</v>
      </c>
      <c r="C3991" t="s">
        <v>189</v>
      </c>
      <c r="D3991" s="2" t="str">
        <f t="shared" si="122"/>
        <v>Texas A&amp;M1991</v>
      </c>
      <c r="E3991">
        <v>12</v>
      </c>
      <c r="F3991">
        <v>10</v>
      </c>
      <c r="G3991">
        <v>2</v>
      </c>
      <c r="H3991">
        <v>0</v>
      </c>
      <c r="I3991">
        <v>6.6</v>
      </c>
      <c r="J3991">
        <v>9.24</v>
      </c>
      <c r="K3991">
        <v>15.83</v>
      </c>
      <c r="L3991" s="2">
        <f>_xlfn.RANK.EQ(I3991, INDEX(CFB!$I$2:$I$1048576, MATCH(W3991, CFB!$W$2:$W$1048576, 0)):INDEX(CFB!$I$2:$I$1048576, MATCH(W3991, CFB!$W$2:$W$1048576, 0) + COUNTIF(CFB!$W$2:$W$1048576, W3991) - 1), 0)</f>
        <v>19</v>
      </c>
      <c r="M3991" s="2">
        <f>_xlfn.RANK.EQ(J3991, INDEX(CFB!$J$2:$J$1048576, MATCH(W3991, CFB!$W$2:$W$1048576, 0)):INDEX(CFB!$J$2:$J$1048576, MATCH(W3991, CFB!$W$2:$W$1048576, 0) + COUNTIF(CFB!$W$2:$W$1048576, W3991) - 1))</f>
        <v>8</v>
      </c>
      <c r="N3991" s="2">
        <f>RANK(K3991, INDEX(CFB!$K$2:$K$1048576, MATCH(W3991, CFB!$W$2:$W$1048576, 0)):INDEX(CFB!$K$2:$K$1048576, MATCH(W3991, CFB!$W$2:$W$1048576, 0) + COUNTIF(CFB!$W$2:$W$1048576, W3991) - 1))</f>
        <v>9</v>
      </c>
      <c r="O3991">
        <v>43.72</v>
      </c>
      <c r="P3991">
        <v>2.82</v>
      </c>
      <c r="W3991">
        <v>1991</v>
      </c>
      <c r="X3991">
        <f t="shared" si="123"/>
        <v>0</v>
      </c>
    </row>
    <row r="3992" spans="1:24" ht="12.75" hidden="1" customHeight="1" x14ac:dyDescent="0.45">
      <c r="A3992">
        <v>10</v>
      </c>
      <c r="B3992" t="s">
        <v>47</v>
      </c>
      <c r="C3992" t="s">
        <v>188</v>
      </c>
      <c r="D3992" s="2" t="str">
        <f t="shared" si="122"/>
        <v>Nebraska1991</v>
      </c>
      <c r="E3992">
        <v>15</v>
      </c>
      <c r="F3992">
        <v>9</v>
      </c>
      <c r="G3992">
        <v>2</v>
      </c>
      <c r="H3992">
        <v>1</v>
      </c>
      <c r="I3992">
        <v>12.01</v>
      </c>
      <c r="J3992">
        <v>3.8</v>
      </c>
      <c r="K3992">
        <v>15.81</v>
      </c>
      <c r="L3992" s="2">
        <f>_xlfn.RANK.EQ(I3992, INDEX(CFB!$I$2:$I$1048576, MATCH(W3992, CFB!$W$2:$W$1048576, 0)):INDEX(CFB!$I$2:$I$1048576, MATCH(W3992, CFB!$W$2:$W$1048576, 0) + COUNTIF(CFB!$W$2:$W$1048576, W3992) - 1), 0)</f>
        <v>4</v>
      </c>
      <c r="M3992" s="2">
        <f>_xlfn.RANK.EQ(J3992, INDEX(CFB!$J$2:$J$1048576, MATCH(W3992, CFB!$W$2:$W$1048576, 0)):INDEX(CFB!$J$2:$J$1048576, MATCH(W3992, CFB!$W$2:$W$1048576, 0) + COUNTIF(CFB!$W$2:$W$1048576, W3992) - 1))</f>
        <v>28</v>
      </c>
      <c r="N3992" s="2">
        <f>RANK(K3992, INDEX(CFB!$K$2:$K$1048576, MATCH(W3992, CFB!$W$2:$W$1048576, 0)):INDEX(CFB!$K$2:$K$1048576, MATCH(W3992, CFB!$W$2:$W$1048576, 0) + COUNTIF(CFB!$W$2:$W$1048576, W3992) - 1))</f>
        <v>10</v>
      </c>
      <c r="O3992">
        <v>51.28</v>
      </c>
      <c r="P3992">
        <v>7.35</v>
      </c>
      <c r="W3992">
        <v>1991</v>
      </c>
      <c r="X3992">
        <f t="shared" si="123"/>
        <v>0</v>
      </c>
    </row>
    <row r="3993" spans="1:24" ht="12.75" hidden="1" customHeight="1" x14ac:dyDescent="0.45">
      <c r="A3993">
        <v>11</v>
      </c>
      <c r="B3993" t="s">
        <v>54</v>
      </c>
      <c r="C3993" t="s">
        <v>188</v>
      </c>
      <c r="D3993" s="2" t="str">
        <f t="shared" si="122"/>
        <v>Oklahoma1991</v>
      </c>
      <c r="E3993">
        <v>16</v>
      </c>
      <c r="F3993">
        <v>9</v>
      </c>
      <c r="G3993">
        <v>3</v>
      </c>
      <c r="H3993">
        <v>0</v>
      </c>
      <c r="I3993">
        <v>6.74</v>
      </c>
      <c r="J3993">
        <v>7.62</v>
      </c>
      <c r="K3993">
        <v>14.36</v>
      </c>
      <c r="L3993" s="2">
        <f>_xlfn.RANK.EQ(I3993, INDEX(CFB!$I$2:$I$1048576, MATCH(W3993, CFB!$W$2:$W$1048576, 0)):INDEX(CFB!$I$2:$I$1048576, MATCH(W3993, CFB!$W$2:$W$1048576, 0) + COUNTIF(CFB!$W$2:$W$1048576, W3993) - 1), 0)</f>
        <v>17</v>
      </c>
      <c r="M3993" s="2">
        <f>_xlfn.RANK.EQ(J3993, INDEX(CFB!$J$2:$J$1048576, MATCH(W3993, CFB!$W$2:$W$1048576, 0)):INDEX(CFB!$J$2:$J$1048576, MATCH(W3993, CFB!$W$2:$W$1048576, 0) + COUNTIF(CFB!$W$2:$W$1048576, W3993) - 1))</f>
        <v>12</v>
      </c>
      <c r="N3993" s="2">
        <f>RANK(K3993, INDEX(CFB!$K$2:$K$1048576, MATCH(W3993, CFB!$W$2:$W$1048576, 0)):INDEX(CFB!$K$2:$K$1048576, MATCH(W3993, CFB!$W$2:$W$1048576, 0) + COUNTIF(CFB!$W$2:$W$1048576, W3993) - 1))</f>
        <v>11</v>
      </c>
      <c r="O3993">
        <v>43.51</v>
      </c>
      <c r="P3993">
        <v>3.4</v>
      </c>
      <c r="W3993">
        <v>1991</v>
      </c>
      <c r="X3993">
        <f t="shared" si="123"/>
        <v>0</v>
      </c>
    </row>
    <row r="3994" spans="1:24" ht="12.75" hidden="1" customHeight="1" x14ac:dyDescent="0.45">
      <c r="A3994">
        <v>12</v>
      </c>
      <c r="B3994" t="s">
        <v>53</v>
      </c>
      <c r="C3994" t="s">
        <v>179</v>
      </c>
      <c r="D3994" s="2" t="str">
        <f t="shared" si="122"/>
        <v>Syracuse1991</v>
      </c>
      <c r="E3994">
        <v>11</v>
      </c>
      <c r="F3994">
        <v>10</v>
      </c>
      <c r="G3994">
        <v>2</v>
      </c>
      <c r="H3994">
        <v>0</v>
      </c>
      <c r="I3994">
        <v>6.92</v>
      </c>
      <c r="J3994">
        <v>6.76</v>
      </c>
      <c r="K3994">
        <v>13.68</v>
      </c>
      <c r="L3994" s="2">
        <f>_xlfn.RANK.EQ(I3994, INDEX(CFB!$I$2:$I$1048576, MATCH(W3994, CFB!$W$2:$W$1048576, 0)):INDEX(CFB!$I$2:$I$1048576, MATCH(W3994, CFB!$W$2:$W$1048576, 0) + COUNTIF(CFB!$W$2:$W$1048576, W3994) - 1), 0)</f>
        <v>15</v>
      </c>
      <c r="M3994" s="2">
        <f>_xlfn.RANK.EQ(J3994, INDEX(CFB!$J$2:$J$1048576, MATCH(W3994, CFB!$W$2:$W$1048576, 0)):INDEX(CFB!$J$2:$J$1048576, MATCH(W3994, CFB!$W$2:$W$1048576, 0) + COUNTIF(CFB!$W$2:$W$1048576, W3994) - 1))</f>
        <v>15</v>
      </c>
      <c r="N3994" s="2">
        <f>RANK(K3994, INDEX(CFB!$K$2:$K$1048576, MATCH(W3994, CFB!$W$2:$W$1048576, 0)):INDEX(CFB!$K$2:$K$1048576, MATCH(W3994, CFB!$W$2:$W$1048576, 0) + COUNTIF(CFB!$W$2:$W$1048576, W3994) - 1))</f>
        <v>12</v>
      </c>
      <c r="O3994">
        <v>37.9</v>
      </c>
      <c r="P3994">
        <v>6.38</v>
      </c>
      <c r="W3994">
        <v>1991</v>
      </c>
      <c r="X3994">
        <f t="shared" si="123"/>
        <v>0</v>
      </c>
    </row>
    <row r="3995" spans="1:24" ht="12.75" hidden="1" customHeight="1" x14ac:dyDescent="0.45">
      <c r="A3995">
        <v>13</v>
      </c>
      <c r="B3995" t="s">
        <v>112</v>
      </c>
      <c r="C3995" t="s">
        <v>180</v>
      </c>
      <c r="D3995" s="2" t="str">
        <f t="shared" si="122"/>
        <v>Stanford1991</v>
      </c>
      <c r="E3995">
        <v>22</v>
      </c>
      <c r="F3995">
        <v>8</v>
      </c>
      <c r="G3995">
        <v>4</v>
      </c>
      <c r="H3995">
        <v>0</v>
      </c>
      <c r="I3995">
        <v>8.4700000000000006</v>
      </c>
      <c r="J3995">
        <v>4.99</v>
      </c>
      <c r="K3995">
        <v>13.46</v>
      </c>
      <c r="L3995" s="2">
        <f>_xlfn.RANK.EQ(I3995, INDEX(CFB!$I$2:$I$1048576, MATCH(W3995, CFB!$W$2:$W$1048576, 0)):INDEX(CFB!$I$2:$I$1048576, MATCH(W3995, CFB!$W$2:$W$1048576, 0) + COUNTIF(CFB!$W$2:$W$1048576, W3995) - 1), 0)</f>
        <v>13</v>
      </c>
      <c r="M3995" s="2">
        <f>_xlfn.RANK.EQ(J3995, INDEX(CFB!$J$2:$J$1048576, MATCH(W3995, CFB!$W$2:$W$1048576, 0)):INDEX(CFB!$J$2:$J$1048576, MATCH(W3995, CFB!$W$2:$W$1048576, 0) + COUNTIF(CFB!$W$2:$W$1048576, W3995) - 1))</f>
        <v>24</v>
      </c>
      <c r="N3995" s="2">
        <f>RANK(K3995, INDEX(CFB!$K$2:$K$1048576, MATCH(W3995, CFB!$W$2:$W$1048576, 0)):INDEX(CFB!$K$2:$K$1048576, MATCH(W3995, CFB!$W$2:$W$1048576, 0) + COUNTIF(CFB!$W$2:$W$1048576, W3995) - 1))</f>
        <v>13</v>
      </c>
      <c r="O3995">
        <v>43.9</v>
      </c>
      <c r="P3995">
        <v>6.36</v>
      </c>
      <c r="W3995">
        <v>1991</v>
      </c>
      <c r="X3995">
        <f t="shared" si="123"/>
        <v>0</v>
      </c>
    </row>
    <row r="3996" spans="1:24" ht="12.75" hidden="1" customHeight="1" x14ac:dyDescent="0.45">
      <c r="A3996">
        <v>14</v>
      </c>
      <c r="B3996" t="s">
        <v>73</v>
      </c>
      <c r="C3996" t="s">
        <v>180</v>
      </c>
      <c r="D3996" s="2" t="str">
        <f t="shared" si="122"/>
        <v>UCLA1991</v>
      </c>
      <c r="E3996">
        <v>19</v>
      </c>
      <c r="F3996">
        <v>9</v>
      </c>
      <c r="G3996">
        <v>3</v>
      </c>
      <c r="H3996">
        <v>0</v>
      </c>
      <c r="I3996">
        <v>3.4</v>
      </c>
      <c r="J3996">
        <v>10.039999999999999</v>
      </c>
      <c r="K3996">
        <v>13.43</v>
      </c>
      <c r="L3996" s="2">
        <f>_xlfn.RANK.EQ(I3996, INDEX(CFB!$I$2:$I$1048576, MATCH(W3996, CFB!$W$2:$W$1048576, 0)):INDEX(CFB!$I$2:$I$1048576, MATCH(W3996, CFB!$W$2:$W$1048576, 0) + COUNTIF(CFB!$W$2:$W$1048576, W3996) - 1), 0)</f>
        <v>34</v>
      </c>
      <c r="M3996" s="2">
        <f>_xlfn.RANK.EQ(J3996, INDEX(CFB!$J$2:$J$1048576, MATCH(W3996, CFB!$W$2:$W$1048576, 0)):INDEX(CFB!$J$2:$J$1048576, MATCH(W3996, CFB!$W$2:$W$1048576, 0) + COUNTIF(CFB!$W$2:$W$1048576, W3996) - 1))</f>
        <v>5</v>
      </c>
      <c r="N3996" s="2">
        <f>RANK(K3996, INDEX(CFB!$K$2:$K$1048576, MATCH(W3996, CFB!$W$2:$W$1048576, 0)):INDEX(CFB!$K$2:$K$1048576, MATCH(W3996, CFB!$W$2:$W$1048576, 0) + COUNTIF(CFB!$W$2:$W$1048576, W3996) - 1))</f>
        <v>14</v>
      </c>
      <c r="O3996">
        <v>38.32</v>
      </c>
      <c r="P3996">
        <v>2.0699999999999998</v>
      </c>
      <c r="W3996">
        <v>1991</v>
      </c>
      <c r="X3996">
        <f t="shared" si="123"/>
        <v>0</v>
      </c>
    </row>
    <row r="3997" spans="1:24" ht="12.75" hidden="1" customHeight="1" x14ac:dyDescent="0.45">
      <c r="A3997">
        <v>15</v>
      </c>
      <c r="B3997" t="s">
        <v>18</v>
      </c>
      <c r="C3997" t="s">
        <v>15</v>
      </c>
      <c r="D3997" s="2" t="str">
        <f t="shared" si="122"/>
        <v>Alabama1991</v>
      </c>
      <c r="E3997">
        <v>5</v>
      </c>
      <c r="F3997">
        <v>11</v>
      </c>
      <c r="G3997">
        <v>1</v>
      </c>
      <c r="H3997">
        <v>0</v>
      </c>
      <c r="I3997">
        <v>0.73</v>
      </c>
      <c r="J3997">
        <v>11.35</v>
      </c>
      <c r="K3997">
        <v>12.08</v>
      </c>
      <c r="L3997" s="2">
        <f>_xlfn.RANK.EQ(I3997, INDEX(CFB!$I$2:$I$1048576, MATCH(W3997, CFB!$W$2:$W$1048576, 0)):INDEX(CFB!$I$2:$I$1048576, MATCH(W3997, CFB!$W$2:$W$1048576, 0) + COUNTIF(CFB!$W$2:$W$1048576, W3997) - 1), 0)</f>
        <v>52</v>
      </c>
      <c r="M3997" s="2">
        <f>_xlfn.RANK.EQ(J3997, INDEX(CFB!$J$2:$J$1048576, MATCH(W3997, CFB!$W$2:$W$1048576, 0)):INDEX(CFB!$J$2:$J$1048576, MATCH(W3997, CFB!$W$2:$W$1048576, 0) + COUNTIF(CFB!$W$2:$W$1048576, W3997) - 1))</f>
        <v>3</v>
      </c>
      <c r="N3997" s="2">
        <f>RANK(K3997, INDEX(CFB!$K$2:$K$1048576, MATCH(W3997, CFB!$W$2:$W$1048576, 0)):INDEX(CFB!$K$2:$K$1048576, MATCH(W3997, CFB!$W$2:$W$1048576, 0) + COUNTIF(CFB!$W$2:$W$1048576, W3997) - 1))</f>
        <v>15</v>
      </c>
      <c r="O3997">
        <v>38.020000000000003</v>
      </c>
      <c r="P3997">
        <v>1.52</v>
      </c>
      <c r="W3997">
        <v>1991</v>
      </c>
      <c r="X3997">
        <f t="shared" si="123"/>
        <v>0</v>
      </c>
    </row>
    <row r="3998" spans="1:24" ht="12.75" hidden="1" customHeight="1" x14ac:dyDescent="0.45">
      <c r="A3998">
        <v>16</v>
      </c>
      <c r="B3998" t="s">
        <v>37</v>
      </c>
      <c r="C3998" t="s">
        <v>15</v>
      </c>
      <c r="D3998" s="2" t="str">
        <f t="shared" si="122"/>
        <v>Tennessee1991</v>
      </c>
      <c r="E3998">
        <v>14</v>
      </c>
      <c r="F3998">
        <v>9</v>
      </c>
      <c r="G3998">
        <v>3</v>
      </c>
      <c r="H3998">
        <v>0</v>
      </c>
      <c r="I3998">
        <v>10.17</v>
      </c>
      <c r="J3998">
        <v>1.88</v>
      </c>
      <c r="K3998">
        <v>12.06</v>
      </c>
      <c r="L3998" s="2">
        <f>_xlfn.RANK.EQ(I3998, INDEX(CFB!$I$2:$I$1048576, MATCH(W3998, CFB!$W$2:$W$1048576, 0)):INDEX(CFB!$I$2:$I$1048576, MATCH(W3998, CFB!$W$2:$W$1048576, 0) + COUNTIF(CFB!$W$2:$W$1048576, W3998) - 1), 0)</f>
        <v>9</v>
      </c>
      <c r="M3998" s="2">
        <f>_xlfn.RANK.EQ(J3998, INDEX(CFB!$J$2:$J$1048576, MATCH(W3998, CFB!$W$2:$W$1048576, 0)):INDEX(CFB!$J$2:$J$1048576, MATCH(W3998, CFB!$W$2:$W$1048576, 0) + COUNTIF(CFB!$W$2:$W$1048576, W3998) - 1))</f>
        <v>42</v>
      </c>
      <c r="N3998" s="2">
        <f>RANK(K3998, INDEX(CFB!$K$2:$K$1048576, MATCH(W3998, CFB!$W$2:$W$1048576, 0)):INDEX(CFB!$K$2:$K$1048576, MATCH(W3998, CFB!$W$2:$W$1048576, 0) + COUNTIF(CFB!$W$2:$W$1048576, W3998) - 1))</f>
        <v>16</v>
      </c>
      <c r="O3998">
        <v>43.45</v>
      </c>
      <c r="P3998">
        <v>9.2100000000000009</v>
      </c>
      <c r="W3998">
        <v>1991</v>
      </c>
      <c r="X3998">
        <f t="shared" si="123"/>
        <v>0</v>
      </c>
    </row>
    <row r="3999" spans="1:24" ht="12.75" hidden="1" customHeight="1" x14ac:dyDescent="0.45">
      <c r="A3999">
        <v>17</v>
      </c>
      <c r="B3999" t="s">
        <v>39</v>
      </c>
      <c r="C3999" t="s">
        <v>188</v>
      </c>
      <c r="D3999" s="2" t="str">
        <f t="shared" si="122"/>
        <v>Colorado1991</v>
      </c>
      <c r="E3999">
        <v>20</v>
      </c>
      <c r="F3999">
        <v>8</v>
      </c>
      <c r="G3999">
        <v>3</v>
      </c>
      <c r="H3999">
        <v>1</v>
      </c>
      <c r="I3999">
        <v>3.55</v>
      </c>
      <c r="J3999">
        <v>7.68</v>
      </c>
      <c r="K3999">
        <v>11.24</v>
      </c>
      <c r="L3999" s="2">
        <f>_xlfn.RANK.EQ(I3999, INDEX(CFB!$I$2:$I$1048576, MATCH(W3999, CFB!$W$2:$W$1048576, 0)):INDEX(CFB!$I$2:$I$1048576, MATCH(W3999, CFB!$W$2:$W$1048576, 0) + COUNTIF(CFB!$W$2:$W$1048576, W3999) - 1), 0)</f>
        <v>32</v>
      </c>
      <c r="M3999" s="2">
        <f>_xlfn.RANK.EQ(J3999, INDEX(CFB!$J$2:$J$1048576, MATCH(W3999, CFB!$W$2:$W$1048576, 0)):INDEX(CFB!$J$2:$J$1048576, MATCH(W3999, CFB!$W$2:$W$1048576, 0) + COUNTIF(CFB!$W$2:$W$1048576, W3999) - 1))</f>
        <v>11</v>
      </c>
      <c r="N3999" s="2">
        <f>RANK(K3999, INDEX(CFB!$K$2:$K$1048576, MATCH(W3999, CFB!$W$2:$W$1048576, 0)):INDEX(CFB!$K$2:$K$1048576, MATCH(W3999, CFB!$W$2:$W$1048576, 0) + COUNTIF(CFB!$W$2:$W$1048576, W3999) - 1))</f>
        <v>17</v>
      </c>
      <c r="O3999">
        <v>38.97</v>
      </c>
      <c r="P3999">
        <v>2.77</v>
      </c>
      <c r="W3999">
        <v>1991</v>
      </c>
      <c r="X3999">
        <f t="shared" si="123"/>
        <v>0</v>
      </c>
    </row>
    <row r="4000" spans="1:24" ht="12.75" hidden="1" customHeight="1" x14ac:dyDescent="0.45">
      <c r="A4000">
        <v>18</v>
      </c>
      <c r="B4000" t="s">
        <v>36</v>
      </c>
      <c r="C4000" t="s">
        <v>10</v>
      </c>
      <c r="D4000" s="2" t="str">
        <f t="shared" si="122"/>
        <v>Iowa1991</v>
      </c>
      <c r="E4000">
        <v>10</v>
      </c>
      <c r="F4000">
        <v>10</v>
      </c>
      <c r="G4000">
        <v>1</v>
      </c>
      <c r="H4000">
        <v>1</v>
      </c>
      <c r="I4000">
        <v>4.5</v>
      </c>
      <c r="J4000">
        <v>6.68</v>
      </c>
      <c r="K4000">
        <v>11.18</v>
      </c>
      <c r="L4000" s="2">
        <f>_xlfn.RANK.EQ(I4000, INDEX(CFB!$I$2:$I$1048576, MATCH(W4000, CFB!$W$2:$W$1048576, 0)):INDEX(CFB!$I$2:$I$1048576, MATCH(W4000, CFB!$W$2:$W$1048576, 0) + COUNTIF(CFB!$W$2:$W$1048576, W4000) - 1), 0)</f>
        <v>26</v>
      </c>
      <c r="M4000" s="2">
        <f>_xlfn.RANK.EQ(J4000, INDEX(CFB!$J$2:$J$1048576, MATCH(W4000, CFB!$W$2:$W$1048576, 0)):INDEX(CFB!$J$2:$J$1048576, MATCH(W4000, CFB!$W$2:$W$1048576, 0) + COUNTIF(CFB!$W$2:$W$1048576, W4000) - 1))</f>
        <v>17</v>
      </c>
      <c r="N4000" s="2">
        <f>RANK(K4000, INDEX(CFB!$K$2:$K$1048576, MATCH(W4000, CFB!$W$2:$W$1048576, 0)):INDEX(CFB!$K$2:$K$1048576, MATCH(W4000, CFB!$W$2:$W$1048576, 0) + COUNTIF(CFB!$W$2:$W$1048576, W4000) - 1))</f>
        <v>18</v>
      </c>
      <c r="O4000">
        <v>38.47</v>
      </c>
      <c r="P4000">
        <v>6.63</v>
      </c>
      <c r="W4000">
        <v>1991</v>
      </c>
      <c r="X4000">
        <f t="shared" si="123"/>
        <v>0</v>
      </c>
    </row>
    <row r="4001" spans="1:24" ht="12.75" hidden="1" customHeight="1" x14ac:dyDescent="0.45">
      <c r="A4001">
        <v>19</v>
      </c>
      <c r="B4001" t="s">
        <v>26</v>
      </c>
      <c r="C4001" t="s">
        <v>23</v>
      </c>
      <c r="D4001" s="2" t="str">
        <f t="shared" si="122"/>
        <v>Clemson1991</v>
      </c>
      <c r="E4001">
        <v>18</v>
      </c>
      <c r="F4001">
        <v>9</v>
      </c>
      <c r="G4001">
        <v>2</v>
      </c>
      <c r="H4001">
        <v>1</v>
      </c>
      <c r="I4001">
        <v>3.43</v>
      </c>
      <c r="J4001">
        <v>6.68</v>
      </c>
      <c r="K4001">
        <v>10.119999999999999</v>
      </c>
      <c r="L4001" s="2">
        <f>_xlfn.RANK.EQ(I4001, INDEX(CFB!$I$2:$I$1048576, MATCH(W4001, CFB!$W$2:$W$1048576, 0)):INDEX(CFB!$I$2:$I$1048576, MATCH(W4001, CFB!$W$2:$W$1048576, 0) + COUNTIF(CFB!$W$2:$W$1048576, W4001) - 1), 0)</f>
        <v>33</v>
      </c>
      <c r="M4001" s="2">
        <f>_xlfn.RANK.EQ(J4001, INDEX(CFB!$J$2:$J$1048576, MATCH(W4001, CFB!$W$2:$W$1048576, 0)):INDEX(CFB!$J$2:$J$1048576, MATCH(W4001, CFB!$W$2:$W$1048576, 0) + COUNTIF(CFB!$W$2:$W$1048576, W4001) - 1))</f>
        <v>17</v>
      </c>
      <c r="N4001" s="2">
        <f>RANK(K4001, INDEX(CFB!$K$2:$K$1048576, MATCH(W4001, CFB!$W$2:$W$1048576, 0)):INDEX(CFB!$K$2:$K$1048576, MATCH(W4001, CFB!$W$2:$W$1048576, 0) + COUNTIF(CFB!$W$2:$W$1048576, W4001) - 1))</f>
        <v>19</v>
      </c>
      <c r="O4001">
        <v>36.58</v>
      </c>
      <c r="P4001">
        <v>5.69</v>
      </c>
      <c r="W4001">
        <v>1991</v>
      </c>
      <c r="X4001">
        <f t="shared" si="123"/>
        <v>0</v>
      </c>
    </row>
    <row r="4002" spans="1:24" ht="12.75" hidden="1" customHeight="1" x14ac:dyDescent="0.45">
      <c r="A4002">
        <v>20</v>
      </c>
      <c r="B4002" t="s">
        <v>32</v>
      </c>
      <c r="C4002" t="s">
        <v>178</v>
      </c>
      <c r="D4002" s="2" t="str">
        <f t="shared" si="122"/>
        <v>BYU1991</v>
      </c>
      <c r="E4002">
        <v>23</v>
      </c>
      <c r="F4002">
        <v>8</v>
      </c>
      <c r="G4002">
        <v>3</v>
      </c>
      <c r="H4002">
        <v>2</v>
      </c>
      <c r="I4002">
        <v>10.81</v>
      </c>
      <c r="J4002">
        <v>-1.1100000000000001</v>
      </c>
      <c r="K4002">
        <v>9.7100000000000009</v>
      </c>
      <c r="L4002" s="2">
        <f>_xlfn.RANK.EQ(I4002, INDEX(CFB!$I$2:$I$1048576, MATCH(W4002, CFB!$W$2:$W$1048576, 0)):INDEX(CFB!$I$2:$I$1048576, MATCH(W4002, CFB!$W$2:$W$1048576, 0) + COUNTIF(CFB!$W$2:$W$1048576, W4002) - 1), 0)</f>
        <v>6</v>
      </c>
      <c r="M4002" s="2">
        <f>_xlfn.RANK.EQ(J4002, INDEX(CFB!$J$2:$J$1048576, MATCH(W4002, CFB!$W$2:$W$1048576, 0)):INDEX(CFB!$J$2:$J$1048576, MATCH(W4002, CFB!$W$2:$W$1048576, 0) + COUNTIF(CFB!$W$2:$W$1048576, W4002) - 1))</f>
        <v>66</v>
      </c>
      <c r="N4002" s="2">
        <f>RANK(K4002, INDEX(CFB!$K$2:$K$1048576, MATCH(W4002, CFB!$W$2:$W$1048576, 0)):INDEX(CFB!$K$2:$K$1048576, MATCH(W4002, CFB!$W$2:$W$1048576, 0) + COUNTIF(CFB!$W$2:$W$1048576, W4002) - 1))</f>
        <v>20</v>
      </c>
      <c r="O4002">
        <v>41.48</v>
      </c>
      <c r="P4002">
        <v>14.45</v>
      </c>
      <c r="W4002">
        <v>1991</v>
      </c>
      <c r="X4002">
        <f t="shared" si="123"/>
        <v>0</v>
      </c>
    </row>
    <row r="4003" spans="1:24" ht="12.75" hidden="1" customHeight="1" x14ac:dyDescent="0.45">
      <c r="A4003">
        <v>21</v>
      </c>
      <c r="B4003" t="s">
        <v>17</v>
      </c>
      <c r="C4003" t="s">
        <v>15</v>
      </c>
      <c r="D4003" s="2" t="str">
        <f t="shared" si="122"/>
        <v>Georgia1991</v>
      </c>
      <c r="E4003">
        <v>17</v>
      </c>
      <c r="F4003">
        <v>9</v>
      </c>
      <c r="G4003">
        <v>3</v>
      </c>
      <c r="H4003">
        <v>0</v>
      </c>
      <c r="I4003">
        <v>6.42</v>
      </c>
      <c r="J4003">
        <v>2.95</v>
      </c>
      <c r="K4003">
        <v>9.3800000000000008</v>
      </c>
      <c r="L4003" s="2">
        <f>_xlfn.RANK.EQ(I4003, INDEX(CFB!$I$2:$I$1048576, MATCH(W4003, CFB!$W$2:$W$1048576, 0)):INDEX(CFB!$I$2:$I$1048576, MATCH(W4003, CFB!$W$2:$W$1048576, 0) + COUNTIF(CFB!$W$2:$W$1048576, W4003) - 1), 0)</f>
        <v>20</v>
      </c>
      <c r="M4003" s="2">
        <f>_xlfn.RANK.EQ(J4003, INDEX(CFB!$J$2:$J$1048576, MATCH(W4003, CFB!$W$2:$W$1048576, 0)):INDEX(CFB!$J$2:$J$1048576, MATCH(W4003, CFB!$W$2:$W$1048576, 0) + COUNTIF(CFB!$W$2:$W$1048576, W4003) - 1))</f>
        <v>36</v>
      </c>
      <c r="N4003" s="2">
        <f>RANK(K4003, INDEX(CFB!$K$2:$K$1048576, MATCH(W4003, CFB!$W$2:$W$1048576, 0)):INDEX(CFB!$K$2:$K$1048576, MATCH(W4003, CFB!$W$2:$W$1048576, 0) + COUNTIF(CFB!$W$2:$W$1048576, W4003) - 1))</f>
        <v>21</v>
      </c>
      <c r="O4003">
        <v>39.950000000000003</v>
      </c>
      <c r="P4003">
        <v>10.18</v>
      </c>
      <c r="W4003">
        <v>1991</v>
      </c>
      <c r="X4003">
        <f t="shared" si="123"/>
        <v>0</v>
      </c>
    </row>
    <row r="4004" spans="1:24" ht="12.75" hidden="1" customHeight="1" x14ac:dyDescent="0.45">
      <c r="A4004">
        <v>22</v>
      </c>
      <c r="B4004" t="s">
        <v>108</v>
      </c>
      <c r="C4004" t="s">
        <v>12</v>
      </c>
      <c r="D4004" s="2" t="str">
        <f t="shared" si="122"/>
        <v>East Carolina1991</v>
      </c>
      <c r="E4004">
        <v>9</v>
      </c>
      <c r="F4004">
        <v>11</v>
      </c>
      <c r="G4004">
        <v>1</v>
      </c>
      <c r="H4004">
        <v>0</v>
      </c>
      <c r="I4004">
        <v>11.87</v>
      </c>
      <c r="J4004">
        <v>-2.59</v>
      </c>
      <c r="K4004">
        <v>9.2899999999999991</v>
      </c>
      <c r="L4004" s="2">
        <f>_xlfn.RANK.EQ(I4004, INDEX(CFB!$I$2:$I$1048576, MATCH(W4004, CFB!$W$2:$W$1048576, 0)):INDEX(CFB!$I$2:$I$1048576, MATCH(W4004, CFB!$W$2:$W$1048576, 0) + COUNTIF(CFB!$W$2:$W$1048576, W4004) - 1), 0)</f>
        <v>5</v>
      </c>
      <c r="M4004" s="2">
        <f>_xlfn.RANK.EQ(J4004, INDEX(CFB!$J$2:$J$1048576, MATCH(W4004, CFB!$W$2:$W$1048576, 0)):INDEX(CFB!$J$2:$J$1048576, MATCH(W4004, CFB!$W$2:$W$1048576, 0) + COUNTIF(CFB!$W$2:$W$1048576, W4004) - 1))</f>
        <v>77</v>
      </c>
      <c r="N4004" s="2">
        <f>RANK(K4004, INDEX(CFB!$K$2:$K$1048576, MATCH(W4004, CFB!$W$2:$W$1048576, 0)):INDEX(CFB!$K$2:$K$1048576, MATCH(W4004, CFB!$W$2:$W$1048576, 0) + COUNTIF(CFB!$W$2:$W$1048576, W4004) - 1))</f>
        <v>22</v>
      </c>
      <c r="O4004">
        <v>42.39</v>
      </c>
      <c r="P4004">
        <v>16.12</v>
      </c>
      <c r="W4004">
        <v>1991</v>
      </c>
      <c r="X4004">
        <f t="shared" si="123"/>
        <v>0</v>
      </c>
    </row>
    <row r="4005" spans="1:24" ht="12.75" hidden="1" customHeight="1" x14ac:dyDescent="0.45">
      <c r="A4005">
        <v>23</v>
      </c>
      <c r="B4005" t="s">
        <v>9</v>
      </c>
      <c r="C4005" t="s">
        <v>10</v>
      </c>
      <c r="D4005" s="2" t="str">
        <f t="shared" si="122"/>
        <v>Ohio State1991</v>
      </c>
      <c r="F4005">
        <v>8</v>
      </c>
      <c r="G4005">
        <v>4</v>
      </c>
      <c r="H4005">
        <v>0</v>
      </c>
      <c r="I4005">
        <v>2.09</v>
      </c>
      <c r="J4005">
        <v>6.81</v>
      </c>
      <c r="K4005">
        <v>8.9</v>
      </c>
      <c r="L4005" s="2">
        <f>_xlfn.RANK.EQ(I4005, INDEX(CFB!$I$2:$I$1048576, MATCH(W4005, CFB!$W$2:$W$1048576, 0)):INDEX(CFB!$I$2:$I$1048576, MATCH(W4005, CFB!$W$2:$W$1048576, 0) + COUNTIF(CFB!$W$2:$W$1048576, W4005) - 1), 0)</f>
        <v>41</v>
      </c>
      <c r="M4005" s="2">
        <f>_xlfn.RANK.EQ(J4005, INDEX(CFB!$J$2:$J$1048576, MATCH(W4005, CFB!$W$2:$W$1048576, 0)):INDEX(CFB!$J$2:$J$1048576, MATCH(W4005, CFB!$W$2:$W$1048576, 0) + COUNTIF(CFB!$W$2:$W$1048576, W4005) - 1))</f>
        <v>14</v>
      </c>
      <c r="N4005" s="2">
        <f>RANK(K4005, INDEX(CFB!$K$2:$K$1048576, MATCH(W4005, CFB!$W$2:$W$1048576, 0)):INDEX(CFB!$K$2:$K$1048576, MATCH(W4005, CFB!$W$2:$W$1048576, 0) + COUNTIF(CFB!$W$2:$W$1048576, W4005) - 1))</f>
        <v>23</v>
      </c>
      <c r="O4005">
        <v>33.590000000000003</v>
      </c>
      <c r="P4005">
        <v>5.81</v>
      </c>
      <c r="W4005">
        <v>1991</v>
      </c>
      <c r="X4005">
        <f t="shared" si="123"/>
        <v>0</v>
      </c>
    </row>
    <row r="4006" spans="1:24" ht="12.75" hidden="1" customHeight="1" x14ac:dyDescent="0.45">
      <c r="A4006">
        <v>24</v>
      </c>
      <c r="B4006" t="s">
        <v>52</v>
      </c>
      <c r="C4006" t="s">
        <v>23</v>
      </c>
      <c r="D4006" s="2" t="str">
        <f t="shared" si="122"/>
        <v>Georgia Tech1991</v>
      </c>
      <c r="F4006">
        <v>8</v>
      </c>
      <c r="G4006">
        <v>5</v>
      </c>
      <c r="H4006">
        <v>0</v>
      </c>
      <c r="I4006">
        <v>2.52</v>
      </c>
      <c r="J4006">
        <v>6.37</v>
      </c>
      <c r="K4006">
        <v>8.89</v>
      </c>
      <c r="L4006" s="2">
        <f>_xlfn.RANK.EQ(I4006, INDEX(CFB!$I$2:$I$1048576, MATCH(W4006, CFB!$W$2:$W$1048576, 0)):INDEX(CFB!$I$2:$I$1048576, MATCH(W4006, CFB!$W$2:$W$1048576, 0) + COUNTIF(CFB!$W$2:$W$1048576, W4006) - 1), 0)</f>
        <v>38</v>
      </c>
      <c r="M4006" s="2">
        <f>_xlfn.RANK.EQ(J4006, INDEX(CFB!$J$2:$J$1048576, MATCH(W4006, CFB!$W$2:$W$1048576, 0)):INDEX(CFB!$J$2:$J$1048576, MATCH(W4006, CFB!$W$2:$W$1048576, 0) + COUNTIF(CFB!$W$2:$W$1048576, W4006) - 1))</f>
        <v>20</v>
      </c>
      <c r="N4006" s="2">
        <f>RANK(K4006, INDEX(CFB!$K$2:$K$1048576, MATCH(W4006, CFB!$W$2:$W$1048576, 0)):INDEX(CFB!$K$2:$K$1048576, MATCH(W4006, CFB!$W$2:$W$1048576, 0) + COUNTIF(CFB!$W$2:$W$1048576, W4006) - 1))</f>
        <v>24</v>
      </c>
      <c r="O4006">
        <v>33.04</v>
      </c>
      <c r="P4006">
        <v>4.5999999999999996</v>
      </c>
      <c r="W4006">
        <v>1991</v>
      </c>
      <c r="X4006">
        <f t="shared" si="123"/>
        <v>0</v>
      </c>
    </row>
    <row r="4007" spans="1:24" ht="12.75" hidden="1" customHeight="1" x14ac:dyDescent="0.45">
      <c r="A4007">
        <v>25</v>
      </c>
      <c r="B4007" t="s">
        <v>93</v>
      </c>
      <c r="C4007" t="s">
        <v>23</v>
      </c>
      <c r="D4007" s="2" t="str">
        <f t="shared" si="122"/>
        <v>Virginia1991</v>
      </c>
      <c r="F4007">
        <v>8</v>
      </c>
      <c r="G4007">
        <v>3</v>
      </c>
      <c r="H4007">
        <v>1</v>
      </c>
      <c r="I4007">
        <v>0.56000000000000005</v>
      </c>
      <c r="J4007">
        <v>8.2200000000000006</v>
      </c>
      <c r="K4007">
        <v>8.7799999999999994</v>
      </c>
      <c r="L4007" s="2">
        <f>_xlfn.RANK.EQ(I4007, INDEX(CFB!$I$2:$I$1048576, MATCH(W4007, CFB!$W$2:$W$1048576, 0)):INDEX(CFB!$I$2:$I$1048576, MATCH(W4007, CFB!$W$2:$W$1048576, 0) + COUNTIF(CFB!$W$2:$W$1048576, W4007) - 1), 0)</f>
        <v>53</v>
      </c>
      <c r="M4007" s="2">
        <f>_xlfn.RANK.EQ(J4007, INDEX(CFB!$J$2:$J$1048576, MATCH(W4007, CFB!$W$2:$W$1048576, 0)):INDEX(CFB!$J$2:$J$1048576, MATCH(W4007, CFB!$W$2:$W$1048576, 0) + COUNTIF(CFB!$W$2:$W$1048576, W4007) - 1))</f>
        <v>10</v>
      </c>
      <c r="N4007" s="2">
        <f>RANK(K4007, INDEX(CFB!$K$2:$K$1048576, MATCH(W4007, CFB!$W$2:$W$1048576, 0)):INDEX(CFB!$K$2:$K$1048576, MATCH(W4007, CFB!$W$2:$W$1048576, 0) + COUNTIF(CFB!$W$2:$W$1048576, W4007) - 1))</f>
        <v>25</v>
      </c>
      <c r="O4007">
        <v>37.08</v>
      </c>
      <c r="P4007">
        <v>4.8899999999999997</v>
      </c>
      <c r="W4007">
        <v>1991</v>
      </c>
      <c r="X4007">
        <f t="shared" si="123"/>
        <v>0</v>
      </c>
    </row>
    <row r="4008" spans="1:24" ht="12.75" hidden="1" customHeight="1" x14ac:dyDescent="0.45">
      <c r="A4008">
        <v>26</v>
      </c>
      <c r="B4008" t="s">
        <v>21</v>
      </c>
      <c r="C4008" t="s">
        <v>10</v>
      </c>
      <c r="D4008" s="2" t="str">
        <f t="shared" si="122"/>
        <v>Indiana1991</v>
      </c>
      <c r="F4008">
        <v>7</v>
      </c>
      <c r="G4008">
        <v>4</v>
      </c>
      <c r="H4008">
        <v>1</v>
      </c>
      <c r="I4008">
        <v>4.24</v>
      </c>
      <c r="J4008">
        <v>3.75</v>
      </c>
      <c r="K4008">
        <v>8</v>
      </c>
      <c r="L4008" s="2">
        <f>_xlfn.RANK.EQ(I4008, INDEX(CFB!$I$2:$I$1048576, MATCH(W4008, CFB!$W$2:$W$1048576, 0)):INDEX(CFB!$I$2:$I$1048576, MATCH(W4008, CFB!$W$2:$W$1048576, 0) + COUNTIF(CFB!$W$2:$W$1048576, W4008) - 1), 0)</f>
        <v>28</v>
      </c>
      <c r="M4008" s="2">
        <f>_xlfn.RANK.EQ(J4008, INDEX(CFB!$J$2:$J$1048576, MATCH(W4008, CFB!$W$2:$W$1048576, 0)):INDEX(CFB!$J$2:$J$1048576, MATCH(W4008, CFB!$W$2:$W$1048576, 0) + COUNTIF(CFB!$W$2:$W$1048576, W4008) - 1))</f>
        <v>29</v>
      </c>
      <c r="N4008" s="2">
        <f>RANK(K4008, INDEX(CFB!$K$2:$K$1048576, MATCH(W4008, CFB!$W$2:$W$1048576, 0)):INDEX(CFB!$K$2:$K$1048576, MATCH(W4008, CFB!$W$2:$W$1048576, 0) + COUNTIF(CFB!$W$2:$W$1048576, W4008) - 1))</f>
        <v>26</v>
      </c>
      <c r="O4008">
        <v>36.31</v>
      </c>
      <c r="P4008">
        <v>8.3800000000000008</v>
      </c>
      <c r="W4008">
        <v>1991</v>
      </c>
      <c r="X4008">
        <f t="shared" si="123"/>
        <v>0</v>
      </c>
    </row>
    <row r="4009" spans="1:24" ht="12.75" hidden="1" customHeight="1" x14ac:dyDescent="0.45">
      <c r="A4009">
        <v>27</v>
      </c>
      <c r="B4009" t="s">
        <v>45</v>
      </c>
      <c r="C4009" t="s">
        <v>189</v>
      </c>
      <c r="D4009" s="2" t="str">
        <f t="shared" si="122"/>
        <v>Baylor1991</v>
      </c>
      <c r="F4009">
        <v>8</v>
      </c>
      <c r="G4009">
        <v>4</v>
      </c>
      <c r="H4009">
        <v>0</v>
      </c>
      <c r="I4009">
        <v>1.45</v>
      </c>
      <c r="J4009">
        <v>5.41</v>
      </c>
      <c r="K4009">
        <v>6.87</v>
      </c>
      <c r="L4009" s="2">
        <f>_xlfn.RANK.EQ(I4009, INDEX(CFB!$I$2:$I$1048576, MATCH(W4009, CFB!$W$2:$W$1048576, 0)):INDEX(CFB!$I$2:$I$1048576, MATCH(W4009, CFB!$W$2:$W$1048576, 0) + COUNTIF(CFB!$W$2:$W$1048576, W4009) - 1), 0)</f>
        <v>45</v>
      </c>
      <c r="M4009" s="2">
        <f>_xlfn.RANK.EQ(J4009, INDEX(CFB!$J$2:$J$1048576, MATCH(W4009, CFB!$W$2:$W$1048576, 0)):INDEX(CFB!$J$2:$J$1048576, MATCH(W4009, CFB!$W$2:$W$1048576, 0) + COUNTIF(CFB!$W$2:$W$1048576, W4009) - 1))</f>
        <v>22</v>
      </c>
      <c r="N4009" s="2">
        <f>RANK(K4009, INDEX(CFB!$K$2:$K$1048576, MATCH(W4009, CFB!$W$2:$W$1048576, 0)):INDEX(CFB!$K$2:$K$1048576, MATCH(W4009, CFB!$W$2:$W$1048576, 0) + COUNTIF(CFB!$W$2:$W$1048576, W4009) - 1))</f>
        <v>27</v>
      </c>
      <c r="O4009">
        <v>33.61</v>
      </c>
      <c r="P4009">
        <v>6.28</v>
      </c>
      <c r="W4009">
        <v>1991</v>
      </c>
      <c r="X4009">
        <f t="shared" si="123"/>
        <v>0</v>
      </c>
    </row>
    <row r="4010" spans="1:24" ht="12.75" hidden="1" customHeight="1" x14ac:dyDescent="0.45">
      <c r="A4010">
        <v>28</v>
      </c>
      <c r="B4010" t="s">
        <v>43</v>
      </c>
      <c r="C4010" t="s">
        <v>10</v>
      </c>
      <c r="D4010" s="2" t="str">
        <f t="shared" si="122"/>
        <v>Illinois1991</v>
      </c>
      <c r="F4010">
        <v>6</v>
      </c>
      <c r="G4010">
        <v>6</v>
      </c>
      <c r="H4010">
        <v>0</v>
      </c>
      <c r="I4010">
        <v>0.08</v>
      </c>
      <c r="J4010">
        <v>6.69</v>
      </c>
      <c r="K4010">
        <v>6.77</v>
      </c>
      <c r="L4010" s="2">
        <f>_xlfn.RANK.EQ(I4010, INDEX(CFB!$I$2:$I$1048576, MATCH(W4010, CFB!$W$2:$W$1048576, 0)):INDEX(CFB!$I$2:$I$1048576, MATCH(W4010, CFB!$W$2:$W$1048576, 0) + COUNTIF(CFB!$W$2:$W$1048576, W4010) - 1), 0)</f>
        <v>59</v>
      </c>
      <c r="M4010" s="2">
        <f>_xlfn.RANK.EQ(J4010, INDEX(CFB!$J$2:$J$1048576, MATCH(W4010, CFB!$W$2:$W$1048576, 0)):INDEX(CFB!$J$2:$J$1048576, MATCH(W4010, CFB!$W$2:$W$1048576, 0) + COUNTIF(CFB!$W$2:$W$1048576, W4010) - 1))</f>
        <v>16</v>
      </c>
      <c r="N4010" s="2">
        <f>RANK(K4010, INDEX(CFB!$K$2:$K$1048576, MATCH(W4010, CFB!$W$2:$W$1048576, 0)):INDEX(CFB!$K$2:$K$1048576, MATCH(W4010, CFB!$W$2:$W$1048576, 0) + COUNTIF(CFB!$W$2:$W$1048576, W4010) - 1))</f>
        <v>28</v>
      </c>
      <c r="O4010">
        <v>31.96</v>
      </c>
      <c r="P4010">
        <v>3.96</v>
      </c>
      <c r="W4010">
        <v>1991</v>
      </c>
      <c r="X4010">
        <f t="shared" si="123"/>
        <v>0</v>
      </c>
    </row>
    <row r="4011" spans="1:24" ht="12.75" hidden="1" customHeight="1" x14ac:dyDescent="0.45">
      <c r="A4011">
        <v>29</v>
      </c>
      <c r="B4011" t="s">
        <v>55</v>
      </c>
      <c r="C4011" t="s">
        <v>188</v>
      </c>
      <c r="D4011" s="2" t="str">
        <f t="shared" si="122"/>
        <v>Kansas1991</v>
      </c>
      <c r="F4011">
        <v>6</v>
      </c>
      <c r="G4011">
        <v>5</v>
      </c>
      <c r="H4011">
        <v>0</v>
      </c>
      <c r="I4011">
        <v>4.5</v>
      </c>
      <c r="J4011">
        <v>2.1</v>
      </c>
      <c r="K4011">
        <v>6.6</v>
      </c>
      <c r="L4011" s="2">
        <f>_xlfn.RANK.EQ(I4011, INDEX(CFB!$I$2:$I$1048576, MATCH(W4011, CFB!$W$2:$W$1048576, 0)):INDEX(CFB!$I$2:$I$1048576, MATCH(W4011, CFB!$W$2:$W$1048576, 0) + COUNTIF(CFB!$W$2:$W$1048576, W4011) - 1), 0)</f>
        <v>26</v>
      </c>
      <c r="M4011" s="2">
        <f>_xlfn.RANK.EQ(J4011, INDEX(CFB!$J$2:$J$1048576, MATCH(W4011, CFB!$W$2:$W$1048576, 0)):INDEX(CFB!$J$2:$J$1048576, MATCH(W4011, CFB!$W$2:$W$1048576, 0) + COUNTIF(CFB!$W$2:$W$1048576, W4011) - 1))</f>
        <v>40</v>
      </c>
      <c r="N4011" s="2">
        <f>RANK(K4011, INDEX(CFB!$K$2:$K$1048576, MATCH(W4011, CFB!$W$2:$W$1048576, 0)):INDEX(CFB!$K$2:$K$1048576, MATCH(W4011, CFB!$W$2:$W$1048576, 0) + COUNTIF(CFB!$W$2:$W$1048576, W4011) - 1))</f>
        <v>29</v>
      </c>
      <c r="O4011">
        <v>39.25</v>
      </c>
      <c r="P4011">
        <v>11.63</v>
      </c>
      <c r="W4011">
        <v>1991</v>
      </c>
      <c r="X4011">
        <f t="shared" si="123"/>
        <v>0</v>
      </c>
    </row>
    <row r="4012" spans="1:24" ht="12.75" hidden="1" customHeight="1" x14ac:dyDescent="0.45">
      <c r="A4012">
        <v>30</v>
      </c>
      <c r="B4012" t="s">
        <v>28</v>
      </c>
      <c r="C4012" t="s">
        <v>180</v>
      </c>
      <c r="D4012" s="2" t="str">
        <f t="shared" si="122"/>
        <v>Arizona State1991</v>
      </c>
      <c r="F4012">
        <v>6</v>
      </c>
      <c r="G4012">
        <v>5</v>
      </c>
      <c r="H4012">
        <v>0</v>
      </c>
      <c r="I4012">
        <v>0.83</v>
      </c>
      <c r="J4012">
        <v>5.75</v>
      </c>
      <c r="K4012">
        <v>6.58</v>
      </c>
      <c r="L4012" s="2">
        <f>_xlfn.RANK.EQ(I4012, INDEX(CFB!$I$2:$I$1048576, MATCH(W4012, CFB!$W$2:$W$1048576, 0)):INDEX(CFB!$I$2:$I$1048576, MATCH(W4012, CFB!$W$2:$W$1048576, 0) + COUNTIF(CFB!$W$2:$W$1048576, W4012) - 1), 0)</f>
        <v>50</v>
      </c>
      <c r="M4012" s="2">
        <f>_xlfn.RANK.EQ(J4012, INDEX(CFB!$J$2:$J$1048576, MATCH(W4012, CFB!$W$2:$W$1048576, 0)):INDEX(CFB!$J$2:$J$1048576, MATCH(W4012, CFB!$W$2:$W$1048576, 0) + COUNTIF(CFB!$W$2:$W$1048576, W4012) - 1))</f>
        <v>21</v>
      </c>
      <c r="N4012" s="2">
        <f>RANK(K4012, INDEX(CFB!$K$2:$K$1048576, MATCH(W4012, CFB!$W$2:$W$1048576, 0)):INDEX(CFB!$K$2:$K$1048576, MATCH(W4012, CFB!$W$2:$W$1048576, 0) + COUNTIF(CFB!$W$2:$W$1048576, W4012) - 1))</f>
        <v>30</v>
      </c>
      <c r="O4012">
        <v>32.31</v>
      </c>
      <c r="P4012">
        <v>5.21</v>
      </c>
      <c r="W4012">
        <v>1991</v>
      </c>
      <c r="X4012">
        <f t="shared" si="123"/>
        <v>0</v>
      </c>
    </row>
    <row r="4013" spans="1:24" ht="12.75" hidden="1" customHeight="1" x14ac:dyDescent="0.45">
      <c r="A4013">
        <v>31</v>
      </c>
      <c r="B4013" t="s">
        <v>91</v>
      </c>
      <c r="C4013" t="s">
        <v>23</v>
      </c>
      <c r="D4013" s="2" t="str">
        <f t="shared" si="122"/>
        <v>North Carolina State1991</v>
      </c>
      <c r="E4013">
        <v>24</v>
      </c>
      <c r="F4013">
        <v>9</v>
      </c>
      <c r="G4013">
        <v>3</v>
      </c>
      <c r="H4013">
        <v>0</v>
      </c>
      <c r="I4013">
        <v>2.16</v>
      </c>
      <c r="J4013">
        <v>3.6</v>
      </c>
      <c r="K4013">
        <v>5.77</v>
      </c>
      <c r="L4013" s="2">
        <f>_xlfn.RANK.EQ(I4013, INDEX(CFB!$I$2:$I$1048576, MATCH(W4013, CFB!$W$2:$W$1048576, 0)):INDEX(CFB!$I$2:$I$1048576, MATCH(W4013, CFB!$W$2:$W$1048576, 0) + COUNTIF(CFB!$W$2:$W$1048576, W4013) - 1), 0)</f>
        <v>40</v>
      </c>
      <c r="M4013" s="2">
        <f>_xlfn.RANK.EQ(J4013, INDEX(CFB!$J$2:$J$1048576, MATCH(W4013, CFB!$W$2:$W$1048576, 0)):INDEX(CFB!$J$2:$J$1048576, MATCH(W4013, CFB!$W$2:$W$1048576, 0) + COUNTIF(CFB!$W$2:$W$1048576, W4013) - 1))</f>
        <v>30</v>
      </c>
      <c r="N4013" s="2">
        <f>RANK(K4013, INDEX(CFB!$K$2:$K$1048576, MATCH(W4013, CFB!$W$2:$W$1048576, 0)):INDEX(CFB!$K$2:$K$1048576, MATCH(W4013, CFB!$W$2:$W$1048576, 0) + COUNTIF(CFB!$W$2:$W$1048576, W4013) - 1))</f>
        <v>31</v>
      </c>
      <c r="O4013">
        <v>34.200000000000003</v>
      </c>
      <c r="P4013">
        <v>9.81</v>
      </c>
      <c r="W4013">
        <v>1991</v>
      </c>
      <c r="X4013">
        <f t="shared" si="123"/>
        <v>0</v>
      </c>
    </row>
    <row r="4014" spans="1:24" ht="12.75" hidden="1" customHeight="1" x14ac:dyDescent="0.45">
      <c r="A4014">
        <v>32</v>
      </c>
      <c r="B4014" t="s">
        <v>41</v>
      </c>
      <c r="C4014" t="s">
        <v>188</v>
      </c>
      <c r="D4014" s="2" t="str">
        <f t="shared" si="122"/>
        <v>Kansas State1991</v>
      </c>
      <c r="F4014">
        <v>7</v>
      </c>
      <c r="G4014">
        <v>4</v>
      </c>
      <c r="H4014">
        <v>0</v>
      </c>
      <c r="I4014">
        <v>1.31</v>
      </c>
      <c r="J4014">
        <v>4.05</v>
      </c>
      <c r="K4014">
        <v>5.36</v>
      </c>
      <c r="L4014" s="2">
        <f>_xlfn.RANK.EQ(I4014, INDEX(CFB!$I$2:$I$1048576, MATCH(W4014, CFB!$W$2:$W$1048576, 0)):INDEX(CFB!$I$2:$I$1048576, MATCH(W4014, CFB!$W$2:$W$1048576, 0) + COUNTIF(CFB!$W$2:$W$1048576, W4014) - 1), 0)</f>
        <v>47</v>
      </c>
      <c r="M4014" s="2">
        <f>_xlfn.RANK.EQ(J4014, INDEX(CFB!$J$2:$J$1048576, MATCH(W4014, CFB!$W$2:$W$1048576, 0)):INDEX(CFB!$J$2:$J$1048576, MATCH(W4014, CFB!$W$2:$W$1048576, 0) + COUNTIF(CFB!$W$2:$W$1048576, W4014) - 1))</f>
        <v>27</v>
      </c>
      <c r="N4014" s="2">
        <f>RANK(K4014, INDEX(CFB!$K$2:$K$1048576, MATCH(W4014, CFB!$W$2:$W$1048576, 0)):INDEX(CFB!$K$2:$K$1048576, MATCH(W4014, CFB!$W$2:$W$1048576, 0) + COUNTIF(CFB!$W$2:$W$1048576, W4014) - 1))</f>
        <v>32</v>
      </c>
      <c r="O4014">
        <v>33.75</v>
      </c>
      <c r="P4014">
        <v>9.4700000000000006</v>
      </c>
      <c r="W4014">
        <v>1991</v>
      </c>
      <c r="X4014">
        <f t="shared" si="123"/>
        <v>0</v>
      </c>
    </row>
    <row r="4015" spans="1:24" ht="12.75" hidden="1" customHeight="1" x14ac:dyDescent="0.45">
      <c r="A4015">
        <v>33</v>
      </c>
      <c r="B4015" t="s">
        <v>38</v>
      </c>
      <c r="C4015" t="s">
        <v>180</v>
      </c>
      <c r="D4015" s="2" t="str">
        <f t="shared" si="122"/>
        <v>USC1991</v>
      </c>
      <c r="F4015">
        <v>3</v>
      </c>
      <c r="G4015">
        <v>8</v>
      </c>
      <c r="H4015">
        <v>0</v>
      </c>
      <c r="I4015">
        <v>3.75</v>
      </c>
      <c r="J4015">
        <v>1.52</v>
      </c>
      <c r="K4015">
        <v>5.27</v>
      </c>
      <c r="L4015" s="2">
        <f>_xlfn.RANK.EQ(I4015, INDEX(CFB!$I$2:$I$1048576, MATCH(W4015, CFB!$W$2:$W$1048576, 0)):INDEX(CFB!$I$2:$I$1048576, MATCH(W4015, CFB!$W$2:$W$1048576, 0) + COUNTIF(CFB!$W$2:$W$1048576, W4015) - 1), 0)</f>
        <v>31</v>
      </c>
      <c r="M4015" s="2">
        <f>_xlfn.RANK.EQ(J4015, INDEX(CFB!$J$2:$J$1048576, MATCH(W4015, CFB!$W$2:$W$1048576, 0)):INDEX(CFB!$J$2:$J$1048576, MATCH(W4015, CFB!$W$2:$W$1048576, 0) + COUNTIF(CFB!$W$2:$W$1048576, W4015) - 1))</f>
        <v>47</v>
      </c>
      <c r="N4015" s="2">
        <f>RANK(K4015, INDEX(CFB!$K$2:$K$1048576, MATCH(W4015, CFB!$W$2:$W$1048576, 0)):INDEX(CFB!$K$2:$K$1048576, MATCH(W4015, CFB!$W$2:$W$1048576, 0) + COUNTIF(CFB!$W$2:$W$1048576, W4015) - 1))</f>
        <v>33</v>
      </c>
      <c r="O4015">
        <v>36.1</v>
      </c>
      <c r="P4015">
        <v>7.54</v>
      </c>
      <c r="W4015">
        <v>1991</v>
      </c>
      <c r="X4015">
        <f t="shared" si="123"/>
        <v>0</v>
      </c>
    </row>
    <row r="4016" spans="1:24" ht="12.75" hidden="1" customHeight="1" x14ac:dyDescent="0.45">
      <c r="A4016">
        <v>34</v>
      </c>
      <c r="B4016" t="s">
        <v>147</v>
      </c>
      <c r="C4016" t="s">
        <v>12</v>
      </c>
      <c r="D4016" s="2" t="str">
        <f t="shared" si="122"/>
        <v>Tulsa1991</v>
      </c>
      <c r="E4016">
        <v>21</v>
      </c>
      <c r="F4016">
        <v>10</v>
      </c>
      <c r="G4016">
        <v>2</v>
      </c>
      <c r="H4016">
        <v>0</v>
      </c>
      <c r="I4016">
        <v>4.72</v>
      </c>
      <c r="J4016">
        <v>0.52</v>
      </c>
      <c r="K4016">
        <v>5.23</v>
      </c>
      <c r="L4016" s="2">
        <f>_xlfn.RANK.EQ(I4016, INDEX(CFB!$I$2:$I$1048576, MATCH(W4016, CFB!$W$2:$W$1048576, 0)):INDEX(CFB!$I$2:$I$1048576, MATCH(W4016, CFB!$W$2:$W$1048576, 0) + COUNTIF(CFB!$W$2:$W$1048576, W4016) - 1), 0)</f>
        <v>25</v>
      </c>
      <c r="M4016" s="2">
        <f>_xlfn.RANK.EQ(J4016, INDEX(CFB!$J$2:$J$1048576, MATCH(W4016, CFB!$W$2:$W$1048576, 0)):INDEX(CFB!$J$2:$J$1048576, MATCH(W4016, CFB!$W$2:$W$1048576, 0) + COUNTIF(CFB!$W$2:$W$1048576, W4016) - 1))</f>
        <v>52</v>
      </c>
      <c r="N4016" s="2">
        <f>RANK(K4016, INDEX(CFB!$K$2:$K$1048576, MATCH(W4016, CFB!$W$2:$W$1048576, 0)):INDEX(CFB!$K$2:$K$1048576, MATCH(W4016, CFB!$W$2:$W$1048576, 0) + COUNTIF(CFB!$W$2:$W$1048576, W4016) - 1))</f>
        <v>34</v>
      </c>
      <c r="O4016">
        <v>35.83</v>
      </c>
      <c r="P4016">
        <v>12.49</v>
      </c>
      <c r="W4016">
        <v>1991</v>
      </c>
      <c r="X4016">
        <f t="shared" si="123"/>
        <v>0</v>
      </c>
    </row>
    <row r="4017" spans="1:24" ht="12.75" hidden="1" customHeight="1" x14ac:dyDescent="0.45">
      <c r="A4017">
        <v>35</v>
      </c>
      <c r="B4017" t="s">
        <v>14</v>
      </c>
      <c r="C4017" t="s">
        <v>189</v>
      </c>
      <c r="D4017" s="2" t="str">
        <f t="shared" si="122"/>
        <v>Texas1991</v>
      </c>
      <c r="F4017">
        <v>5</v>
      </c>
      <c r="G4017">
        <v>6</v>
      </c>
      <c r="H4017">
        <v>0</v>
      </c>
      <c r="I4017">
        <v>-4.43</v>
      </c>
      <c r="J4017">
        <v>9.6300000000000008</v>
      </c>
      <c r="K4017">
        <v>5.2</v>
      </c>
      <c r="L4017" s="2">
        <f>_xlfn.RANK.EQ(I4017, INDEX(CFB!$I$2:$I$1048576, MATCH(W4017, CFB!$W$2:$W$1048576, 0)):INDEX(CFB!$I$2:$I$1048576, MATCH(W4017, CFB!$W$2:$W$1048576, 0) + COUNTIF(CFB!$W$2:$W$1048576, W4017) - 1), 0)</f>
        <v>75</v>
      </c>
      <c r="M4017" s="2">
        <f>_xlfn.RANK.EQ(J4017, INDEX(CFB!$J$2:$J$1048576, MATCH(W4017, CFB!$W$2:$W$1048576, 0)):INDEX(CFB!$J$2:$J$1048576, MATCH(W4017, CFB!$W$2:$W$1048576, 0) + COUNTIF(CFB!$W$2:$W$1048576, W4017) - 1))</f>
        <v>6</v>
      </c>
      <c r="N4017" s="2">
        <f>RANK(K4017, INDEX(CFB!$K$2:$K$1048576, MATCH(W4017, CFB!$W$2:$W$1048576, 0)):INDEX(CFB!$K$2:$K$1048576, MATCH(W4017, CFB!$W$2:$W$1048576, 0) + COUNTIF(CFB!$W$2:$W$1048576, W4017) - 1))</f>
        <v>35</v>
      </c>
      <c r="O4017">
        <v>28.83</v>
      </c>
      <c r="P4017">
        <v>0.93</v>
      </c>
      <c r="W4017">
        <v>1991</v>
      </c>
      <c r="X4017">
        <f t="shared" si="123"/>
        <v>0</v>
      </c>
    </row>
    <row r="4018" spans="1:24" ht="12.75" hidden="1" customHeight="1" x14ac:dyDescent="0.45">
      <c r="A4018">
        <v>36</v>
      </c>
      <c r="B4018" t="s">
        <v>109</v>
      </c>
      <c r="C4018" t="s">
        <v>15</v>
      </c>
      <c r="D4018" s="2" t="str">
        <f t="shared" si="122"/>
        <v>Mississippi State1991</v>
      </c>
      <c r="F4018">
        <v>7</v>
      </c>
      <c r="G4018">
        <v>5</v>
      </c>
      <c r="H4018">
        <v>0</v>
      </c>
      <c r="I4018">
        <v>0.48</v>
      </c>
      <c r="J4018">
        <v>4.6500000000000004</v>
      </c>
      <c r="K4018">
        <v>5.13</v>
      </c>
      <c r="L4018" s="2">
        <f>_xlfn.RANK.EQ(I4018, INDEX(CFB!$I$2:$I$1048576, MATCH(W4018, CFB!$W$2:$W$1048576, 0)):INDEX(CFB!$I$2:$I$1048576, MATCH(W4018, CFB!$W$2:$W$1048576, 0) + COUNTIF(CFB!$W$2:$W$1048576, W4018) - 1), 0)</f>
        <v>55</v>
      </c>
      <c r="M4018" s="2">
        <f>_xlfn.RANK.EQ(J4018, INDEX(CFB!$J$2:$J$1048576, MATCH(W4018, CFB!$W$2:$W$1048576, 0)):INDEX(CFB!$J$2:$J$1048576, MATCH(W4018, CFB!$W$2:$W$1048576, 0) + COUNTIF(CFB!$W$2:$W$1048576, W4018) - 1))</f>
        <v>26</v>
      </c>
      <c r="N4018" s="2">
        <f>RANK(K4018, INDEX(CFB!$K$2:$K$1048576, MATCH(W4018, CFB!$W$2:$W$1048576, 0)):INDEX(CFB!$K$2:$K$1048576, MATCH(W4018, CFB!$W$2:$W$1048576, 0) + COUNTIF(CFB!$W$2:$W$1048576, W4018) - 1))</f>
        <v>36</v>
      </c>
      <c r="O4018">
        <v>35.79</v>
      </c>
      <c r="P4018">
        <v>7.18</v>
      </c>
      <c r="W4018">
        <v>1991</v>
      </c>
      <c r="X4018">
        <f t="shared" si="123"/>
        <v>0</v>
      </c>
    </row>
    <row r="4019" spans="1:24" ht="12.75" hidden="1" customHeight="1" x14ac:dyDescent="0.45">
      <c r="A4019">
        <v>37</v>
      </c>
      <c r="B4019" t="s">
        <v>131</v>
      </c>
      <c r="C4019" t="s">
        <v>178</v>
      </c>
      <c r="D4019" s="2" t="str">
        <f t="shared" si="122"/>
        <v>Air Force1991</v>
      </c>
      <c r="E4019">
        <v>25</v>
      </c>
      <c r="F4019">
        <v>10</v>
      </c>
      <c r="G4019">
        <v>3</v>
      </c>
      <c r="H4019">
        <v>0</v>
      </c>
      <c r="I4019">
        <v>3.39</v>
      </c>
      <c r="J4019">
        <v>1.34</v>
      </c>
      <c r="K4019">
        <v>4.7300000000000004</v>
      </c>
      <c r="L4019" s="2">
        <f>_xlfn.RANK.EQ(I4019, INDEX(CFB!$I$2:$I$1048576, MATCH(W4019, CFB!$W$2:$W$1048576, 0)):INDEX(CFB!$I$2:$I$1048576, MATCH(W4019, CFB!$W$2:$W$1048576, 0) + COUNTIF(CFB!$W$2:$W$1048576, W4019) - 1), 0)</f>
        <v>35</v>
      </c>
      <c r="M4019" s="2">
        <f>_xlfn.RANK.EQ(J4019, INDEX(CFB!$J$2:$J$1048576, MATCH(W4019, CFB!$W$2:$W$1048576, 0)):INDEX(CFB!$J$2:$J$1048576, MATCH(W4019, CFB!$W$2:$W$1048576, 0) + COUNTIF(CFB!$W$2:$W$1048576, W4019) - 1))</f>
        <v>49</v>
      </c>
      <c r="N4019" s="2">
        <f>RANK(K4019, INDEX(CFB!$K$2:$K$1048576, MATCH(W4019, CFB!$W$2:$W$1048576, 0)):INDEX(CFB!$K$2:$K$1048576, MATCH(W4019, CFB!$W$2:$W$1048576, 0) + COUNTIF(CFB!$W$2:$W$1048576, W4019) - 1))</f>
        <v>37</v>
      </c>
      <c r="O4019">
        <v>33.56</v>
      </c>
      <c r="P4019">
        <v>12.52</v>
      </c>
      <c r="W4019">
        <v>1991</v>
      </c>
      <c r="X4019">
        <f t="shared" si="123"/>
        <v>0</v>
      </c>
    </row>
    <row r="4020" spans="1:24" ht="12.75" hidden="1" customHeight="1" x14ac:dyDescent="0.45">
      <c r="A4020">
        <v>38</v>
      </c>
      <c r="B4020" t="s">
        <v>57</v>
      </c>
      <c r="C4020" t="s">
        <v>179</v>
      </c>
      <c r="D4020" s="2" t="str">
        <f t="shared" si="122"/>
        <v>Boston College1991</v>
      </c>
      <c r="F4020">
        <v>4</v>
      </c>
      <c r="G4020">
        <v>7</v>
      </c>
      <c r="H4020">
        <v>0</v>
      </c>
      <c r="I4020">
        <v>4.22</v>
      </c>
      <c r="J4020">
        <v>0.39</v>
      </c>
      <c r="K4020">
        <v>4.6100000000000003</v>
      </c>
      <c r="L4020" s="2">
        <f>_xlfn.RANK.EQ(I4020, INDEX(CFB!$I$2:$I$1048576, MATCH(W4020, CFB!$W$2:$W$1048576, 0)):INDEX(CFB!$I$2:$I$1048576, MATCH(W4020, CFB!$W$2:$W$1048576, 0) + COUNTIF(CFB!$W$2:$W$1048576, W4020) - 1), 0)</f>
        <v>29</v>
      </c>
      <c r="M4020" s="2">
        <f>_xlfn.RANK.EQ(J4020, INDEX(CFB!$J$2:$J$1048576, MATCH(W4020, CFB!$W$2:$W$1048576, 0)):INDEX(CFB!$J$2:$J$1048576, MATCH(W4020, CFB!$W$2:$W$1048576, 0) + COUNTIF(CFB!$W$2:$W$1048576, W4020) - 1))</f>
        <v>54</v>
      </c>
      <c r="N4020" s="2">
        <f>RANK(K4020, INDEX(CFB!$K$2:$K$1048576, MATCH(W4020, CFB!$W$2:$W$1048576, 0)):INDEX(CFB!$K$2:$K$1048576, MATCH(W4020, CFB!$W$2:$W$1048576, 0) + COUNTIF(CFB!$W$2:$W$1048576, W4020) - 1))</f>
        <v>38</v>
      </c>
      <c r="O4020">
        <v>36.450000000000003</v>
      </c>
      <c r="P4020">
        <v>11.42</v>
      </c>
      <c r="W4020">
        <v>1991</v>
      </c>
      <c r="X4020">
        <f t="shared" si="123"/>
        <v>0</v>
      </c>
    </row>
    <row r="4021" spans="1:24" ht="12.75" hidden="1" customHeight="1" x14ac:dyDescent="0.45">
      <c r="A4021">
        <v>39</v>
      </c>
      <c r="B4021" t="s">
        <v>70</v>
      </c>
      <c r="C4021" t="s">
        <v>179</v>
      </c>
      <c r="D4021" s="2" t="str">
        <f t="shared" si="122"/>
        <v>Pitt1991</v>
      </c>
      <c r="F4021">
        <v>6</v>
      </c>
      <c r="G4021">
        <v>5</v>
      </c>
      <c r="H4021">
        <v>0</v>
      </c>
      <c r="I4021">
        <v>2.81</v>
      </c>
      <c r="J4021">
        <v>1.62</v>
      </c>
      <c r="K4021">
        <v>4.42</v>
      </c>
      <c r="L4021" s="2">
        <f>_xlfn.RANK.EQ(I4021, INDEX(CFB!$I$2:$I$1048576, MATCH(W4021, CFB!$W$2:$W$1048576, 0)):INDEX(CFB!$I$2:$I$1048576, MATCH(W4021, CFB!$W$2:$W$1048576, 0) + COUNTIF(CFB!$W$2:$W$1048576, W4021) - 1), 0)</f>
        <v>37</v>
      </c>
      <c r="M4021" s="2">
        <f>_xlfn.RANK.EQ(J4021, INDEX(CFB!$J$2:$J$1048576, MATCH(W4021, CFB!$W$2:$W$1048576, 0)):INDEX(CFB!$J$2:$J$1048576, MATCH(W4021, CFB!$W$2:$W$1048576, 0) + COUNTIF(CFB!$W$2:$W$1048576, W4021) - 1))</f>
        <v>45</v>
      </c>
      <c r="N4021" s="2">
        <f>RANK(K4021, INDEX(CFB!$K$2:$K$1048576, MATCH(W4021, CFB!$W$2:$W$1048576, 0)):INDEX(CFB!$K$2:$K$1048576, MATCH(W4021, CFB!$W$2:$W$1048576, 0) + COUNTIF(CFB!$W$2:$W$1048576, W4021) - 1))</f>
        <v>39</v>
      </c>
      <c r="O4021">
        <v>33.53</v>
      </c>
      <c r="P4021">
        <v>11.21</v>
      </c>
      <c r="W4021">
        <v>1991</v>
      </c>
      <c r="X4021">
        <f t="shared" si="123"/>
        <v>0</v>
      </c>
    </row>
    <row r="4022" spans="1:24" ht="12.75" hidden="1" customHeight="1" x14ac:dyDescent="0.45">
      <c r="A4022">
        <v>40</v>
      </c>
      <c r="B4022" t="s">
        <v>75</v>
      </c>
      <c r="C4022" t="s">
        <v>23</v>
      </c>
      <c r="D4022" s="2" t="str">
        <f t="shared" si="122"/>
        <v>North Carolina1991</v>
      </c>
      <c r="F4022">
        <v>7</v>
      </c>
      <c r="G4022">
        <v>4</v>
      </c>
      <c r="H4022">
        <v>0</v>
      </c>
      <c r="I4022">
        <v>2.4500000000000002</v>
      </c>
      <c r="J4022">
        <v>1.82</v>
      </c>
      <c r="K4022">
        <v>4.2699999999999996</v>
      </c>
      <c r="L4022" s="2">
        <f>_xlfn.RANK.EQ(I4022, INDEX(CFB!$I$2:$I$1048576, MATCH(W4022, CFB!$W$2:$W$1048576, 0)):INDEX(CFB!$I$2:$I$1048576, MATCH(W4022, CFB!$W$2:$W$1048576, 0) + COUNTIF(CFB!$W$2:$W$1048576, W4022) - 1), 0)</f>
        <v>39</v>
      </c>
      <c r="M4022" s="2">
        <f>_xlfn.RANK.EQ(J4022, INDEX(CFB!$J$2:$J$1048576, MATCH(W4022, CFB!$W$2:$W$1048576, 0)):INDEX(CFB!$J$2:$J$1048576, MATCH(W4022, CFB!$W$2:$W$1048576, 0) + COUNTIF(CFB!$W$2:$W$1048576, W4022) - 1))</f>
        <v>43</v>
      </c>
      <c r="N4022" s="2">
        <f>RANK(K4022, INDEX(CFB!$K$2:$K$1048576, MATCH(W4022, CFB!$W$2:$W$1048576, 0)):INDEX(CFB!$K$2:$K$1048576, MATCH(W4022, CFB!$W$2:$W$1048576, 0) + COUNTIF(CFB!$W$2:$W$1048576, W4022) - 1))</f>
        <v>40</v>
      </c>
      <c r="O4022">
        <v>34.67</v>
      </c>
      <c r="P4022">
        <v>10.97</v>
      </c>
      <c r="W4022">
        <v>1991</v>
      </c>
      <c r="X4022">
        <f t="shared" si="123"/>
        <v>0</v>
      </c>
    </row>
    <row r="4023" spans="1:24" ht="12.75" hidden="1" customHeight="1" x14ac:dyDescent="0.45">
      <c r="A4023">
        <v>41</v>
      </c>
      <c r="B4023" t="s">
        <v>89</v>
      </c>
      <c r="C4023" t="s">
        <v>179</v>
      </c>
      <c r="D4023" s="2" t="str">
        <f t="shared" si="122"/>
        <v>West Virginia1991</v>
      </c>
      <c r="F4023">
        <v>6</v>
      </c>
      <c r="G4023">
        <v>5</v>
      </c>
      <c r="H4023">
        <v>0</v>
      </c>
      <c r="I4023">
        <v>-1.1299999999999999</v>
      </c>
      <c r="J4023">
        <v>5.33</v>
      </c>
      <c r="K4023">
        <v>4.2</v>
      </c>
      <c r="L4023" s="2">
        <f>_xlfn.RANK.EQ(I4023, INDEX(CFB!$I$2:$I$1048576, MATCH(W4023, CFB!$W$2:$W$1048576, 0)):INDEX(CFB!$I$2:$I$1048576, MATCH(W4023, CFB!$W$2:$W$1048576, 0) + COUNTIF(CFB!$W$2:$W$1048576, W4023) - 1), 0)</f>
        <v>62</v>
      </c>
      <c r="M4023" s="2">
        <f>_xlfn.RANK.EQ(J4023, INDEX(CFB!$J$2:$J$1048576, MATCH(W4023, CFB!$W$2:$W$1048576, 0)):INDEX(CFB!$J$2:$J$1048576, MATCH(W4023, CFB!$W$2:$W$1048576, 0) + COUNTIF(CFB!$W$2:$W$1048576, W4023) - 1))</f>
        <v>23</v>
      </c>
      <c r="N4023" s="2">
        <f>RANK(K4023, INDEX(CFB!$K$2:$K$1048576, MATCH(W4023, CFB!$W$2:$W$1048576, 0)):INDEX(CFB!$K$2:$K$1048576, MATCH(W4023, CFB!$W$2:$W$1048576, 0) + COUNTIF(CFB!$W$2:$W$1048576, W4023) - 1))</f>
        <v>41</v>
      </c>
      <c r="O4023">
        <v>30.22</v>
      </c>
      <c r="P4023">
        <v>9.34</v>
      </c>
      <c r="W4023">
        <v>1991</v>
      </c>
      <c r="X4023">
        <f t="shared" si="123"/>
        <v>0</v>
      </c>
    </row>
    <row r="4024" spans="1:24" ht="12.75" hidden="1" customHeight="1" x14ac:dyDescent="0.45">
      <c r="A4024">
        <v>42</v>
      </c>
      <c r="B4024" t="s">
        <v>33</v>
      </c>
      <c r="C4024" t="s">
        <v>179</v>
      </c>
      <c r="D4024" s="2" t="str">
        <f t="shared" si="122"/>
        <v>Virginia Tech1991</v>
      </c>
      <c r="F4024">
        <v>5</v>
      </c>
      <c r="G4024">
        <v>6</v>
      </c>
      <c r="H4024">
        <v>0</v>
      </c>
      <c r="I4024">
        <v>0.86</v>
      </c>
      <c r="J4024">
        <v>3.08</v>
      </c>
      <c r="K4024">
        <v>3.94</v>
      </c>
      <c r="L4024" s="2">
        <f>_xlfn.RANK.EQ(I4024, INDEX(CFB!$I$2:$I$1048576, MATCH(W4024, CFB!$W$2:$W$1048576, 0)):INDEX(CFB!$I$2:$I$1048576, MATCH(W4024, CFB!$W$2:$W$1048576, 0) + COUNTIF(CFB!$W$2:$W$1048576, W4024) - 1), 0)</f>
        <v>49</v>
      </c>
      <c r="M4024" s="2">
        <f>_xlfn.RANK.EQ(J4024, INDEX(CFB!$J$2:$J$1048576, MATCH(W4024, CFB!$W$2:$W$1048576, 0)):INDEX(CFB!$J$2:$J$1048576, MATCH(W4024, CFB!$W$2:$W$1048576, 0) + COUNTIF(CFB!$W$2:$W$1048576, W4024) - 1))</f>
        <v>34</v>
      </c>
      <c r="N4024" s="2">
        <f>RANK(K4024, INDEX(CFB!$K$2:$K$1048576, MATCH(W4024, CFB!$W$2:$W$1048576, 0)):INDEX(CFB!$K$2:$K$1048576, MATCH(W4024, CFB!$W$2:$W$1048576, 0) + COUNTIF(CFB!$W$2:$W$1048576, W4024) - 1))</f>
        <v>42</v>
      </c>
      <c r="O4024">
        <v>34.15</v>
      </c>
      <c r="P4024">
        <v>10.57</v>
      </c>
      <c r="W4024">
        <v>1991</v>
      </c>
      <c r="X4024">
        <f t="shared" si="123"/>
        <v>0</v>
      </c>
    </row>
    <row r="4025" spans="1:24" ht="12.75" hidden="1" customHeight="1" x14ac:dyDescent="0.45">
      <c r="A4025">
        <v>43</v>
      </c>
      <c r="B4025" t="s">
        <v>80</v>
      </c>
      <c r="C4025" t="s">
        <v>65</v>
      </c>
      <c r="D4025" s="2" t="str">
        <f t="shared" si="122"/>
        <v>Bowling Green1991</v>
      </c>
      <c r="F4025">
        <v>11</v>
      </c>
      <c r="G4025">
        <v>1</v>
      </c>
      <c r="H4025">
        <v>0</v>
      </c>
      <c r="I4025">
        <v>0.21</v>
      </c>
      <c r="J4025">
        <v>3.04</v>
      </c>
      <c r="K4025">
        <v>3.25</v>
      </c>
      <c r="L4025" s="2">
        <f>_xlfn.RANK.EQ(I4025, INDEX(CFB!$I$2:$I$1048576, MATCH(W4025, CFB!$W$2:$W$1048576, 0)):INDEX(CFB!$I$2:$I$1048576, MATCH(W4025, CFB!$W$2:$W$1048576, 0) + COUNTIF(CFB!$W$2:$W$1048576, W4025) - 1), 0)</f>
        <v>58</v>
      </c>
      <c r="M4025" s="2">
        <f>_xlfn.RANK.EQ(J4025, INDEX(CFB!$J$2:$J$1048576, MATCH(W4025, CFB!$W$2:$W$1048576, 0)):INDEX(CFB!$J$2:$J$1048576, MATCH(W4025, CFB!$W$2:$W$1048576, 0) + COUNTIF(CFB!$W$2:$W$1048576, W4025) - 1))</f>
        <v>35</v>
      </c>
      <c r="N4025" s="2">
        <f>RANK(K4025, INDEX(CFB!$K$2:$K$1048576, MATCH(W4025, CFB!$W$2:$W$1048576, 0)):INDEX(CFB!$K$2:$K$1048576, MATCH(W4025, CFB!$W$2:$W$1048576, 0) + COUNTIF(CFB!$W$2:$W$1048576, W4025) - 1))</f>
        <v>43</v>
      </c>
      <c r="O4025">
        <v>27.65</v>
      </c>
      <c r="P4025">
        <v>12.45</v>
      </c>
      <c r="W4025">
        <v>1991</v>
      </c>
      <c r="X4025">
        <f t="shared" si="123"/>
        <v>0</v>
      </c>
    </row>
    <row r="4026" spans="1:24" ht="12.75" hidden="1" customHeight="1" x14ac:dyDescent="0.45">
      <c r="A4026">
        <v>44</v>
      </c>
      <c r="B4026" t="s">
        <v>67</v>
      </c>
      <c r="C4026" t="s">
        <v>15</v>
      </c>
      <c r="D4026" s="2" t="str">
        <f t="shared" si="122"/>
        <v>Auburn1991</v>
      </c>
      <c r="F4026">
        <v>5</v>
      </c>
      <c r="G4026">
        <v>6</v>
      </c>
      <c r="H4026">
        <v>0</v>
      </c>
      <c r="I4026">
        <v>0.83</v>
      </c>
      <c r="J4026">
        <v>1.93</v>
      </c>
      <c r="K4026">
        <v>2.75</v>
      </c>
      <c r="L4026" s="2">
        <f>_xlfn.RANK.EQ(I4026, INDEX(CFB!$I$2:$I$1048576, MATCH(W4026, CFB!$W$2:$W$1048576, 0)):INDEX(CFB!$I$2:$I$1048576, MATCH(W4026, CFB!$W$2:$W$1048576, 0) + COUNTIF(CFB!$W$2:$W$1048576, W4026) - 1), 0)</f>
        <v>50</v>
      </c>
      <c r="M4026" s="2">
        <f>_xlfn.RANK.EQ(J4026, INDEX(CFB!$J$2:$J$1048576, MATCH(W4026, CFB!$W$2:$W$1048576, 0)):INDEX(CFB!$J$2:$J$1048576, MATCH(W4026, CFB!$W$2:$W$1048576, 0) + COUNTIF(CFB!$W$2:$W$1048576, W4026) - 1))</f>
        <v>41</v>
      </c>
      <c r="N4026" s="2">
        <f>RANK(K4026, INDEX(CFB!$K$2:$K$1048576, MATCH(W4026, CFB!$W$2:$W$1048576, 0)):INDEX(CFB!$K$2:$K$1048576, MATCH(W4026, CFB!$W$2:$W$1048576, 0) + COUNTIF(CFB!$W$2:$W$1048576, W4026) - 1))</f>
        <v>44</v>
      </c>
      <c r="O4026">
        <v>33.770000000000003</v>
      </c>
      <c r="P4026">
        <v>9.73</v>
      </c>
      <c r="W4026">
        <v>1991</v>
      </c>
      <c r="X4026">
        <f t="shared" si="123"/>
        <v>0</v>
      </c>
    </row>
    <row r="4027" spans="1:24" ht="12.75" hidden="1" customHeight="1" x14ac:dyDescent="0.45">
      <c r="A4027">
        <v>45</v>
      </c>
      <c r="B4027" t="s">
        <v>146</v>
      </c>
      <c r="C4027" t="s">
        <v>178</v>
      </c>
      <c r="D4027" s="2" t="str">
        <f t="shared" si="122"/>
        <v>San Diego State1991</v>
      </c>
      <c r="F4027">
        <v>8</v>
      </c>
      <c r="G4027">
        <v>4</v>
      </c>
      <c r="H4027">
        <v>1</v>
      </c>
      <c r="I4027">
        <v>7.38</v>
      </c>
      <c r="J4027">
        <v>-4.7699999999999996</v>
      </c>
      <c r="K4027">
        <v>2.61</v>
      </c>
      <c r="L4027" s="2">
        <f>_xlfn.RANK.EQ(I4027, INDEX(CFB!$I$2:$I$1048576, MATCH(W4027, CFB!$W$2:$W$1048576, 0)):INDEX(CFB!$I$2:$I$1048576, MATCH(W4027, CFB!$W$2:$W$1048576, 0) + COUNTIF(CFB!$W$2:$W$1048576, W4027) - 1), 0)</f>
        <v>14</v>
      </c>
      <c r="M4027" s="2">
        <f>_xlfn.RANK.EQ(J4027, INDEX(CFB!$J$2:$J$1048576, MATCH(W4027, CFB!$W$2:$W$1048576, 0)):INDEX(CFB!$J$2:$J$1048576, MATCH(W4027, CFB!$W$2:$W$1048576, 0) + COUNTIF(CFB!$W$2:$W$1048576, W4027) - 1))</f>
        <v>85</v>
      </c>
      <c r="N4027" s="2">
        <f>RANK(K4027, INDEX(CFB!$K$2:$K$1048576, MATCH(W4027, CFB!$W$2:$W$1048576, 0)):INDEX(CFB!$K$2:$K$1048576, MATCH(W4027, CFB!$W$2:$W$1048576, 0) + COUNTIF(CFB!$W$2:$W$1048576, W4027) - 1))</f>
        <v>45</v>
      </c>
      <c r="O4027">
        <v>37.270000000000003</v>
      </c>
      <c r="P4027">
        <v>18.79</v>
      </c>
      <c r="W4027">
        <v>1991</v>
      </c>
      <c r="X4027">
        <f t="shared" si="123"/>
        <v>0</v>
      </c>
    </row>
    <row r="4028" spans="1:24" ht="12.75" hidden="1" customHeight="1" x14ac:dyDescent="0.45">
      <c r="A4028">
        <v>46</v>
      </c>
      <c r="B4028" t="s">
        <v>111</v>
      </c>
      <c r="C4028" t="s">
        <v>184</v>
      </c>
      <c r="D4028" s="2" t="str">
        <f t="shared" si="122"/>
        <v>Fresno State1991</v>
      </c>
      <c r="F4028">
        <v>10</v>
      </c>
      <c r="G4028">
        <v>2</v>
      </c>
      <c r="H4028">
        <v>0</v>
      </c>
      <c r="I4028">
        <v>4.95</v>
      </c>
      <c r="J4028">
        <v>-2.57</v>
      </c>
      <c r="K4028">
        <v>2.38</v>
      </c>
      <c r="L4028" s="2">
        <f>_xlfn.RANK.EQ(I4028, INDEX(CFB!$I$2:$I$1048576, MATCH(W4028, CFB!$W$2:$W$1048576, 0)):INDEX(CFB!$I$2:$I$1048576, MATCH(W4028, CFB!$W$2:$W$1048576, 0) + COUNTIF(CFB!$W$2:$W$1048576, W4028) - 1), 0)</f>
        <v>24</v>
      </c>
      <c r="M4028" s="2">
        <f>_xlfn.RANK.EQ(J4028, INDEX(CFB!$J$2:$J$1048576, MATCH(W4028, CFB!$W$2:$W$1048576, 0)):INDEX(CFB!$J$2:$J$1048576, MATCH(W4028, CFB!$W$2:$W$1048576, 0) + COUNTIF(CFB!$W$2:$W$1048576, W4028) - 1))</f>
        <v>76</v>
      </c>
      <c r="N4028" s="2">
        <f>RANK(K4028, INDEX(CFB!$K$2:$K$1048576, MATCH(W4028, CFB!$W$2:$W$1048576, 0)):INDEX(CFB!$K$2:$K$1048576, MATCH(W4028, CFB!$W$2:$W$1048576, 0) + COUNTIF(CFB!$W$2:$W$1048576, W4028) - 1))</f>
        <v>46</v>
      </c>
      <c r="O4028">
        <v>40.96</v>
      </c>
      <c r="P4028">
        <v>17.309999999999999</v>
      </c>
      <c r="W4028">
        <v>1991</v>
      </c>
      <c r="X4028">
        <f t="shared" si="123"/>
        <v>0</v>
      </c>
    </row>
    <row r="4029" spans="1:24" ht="12.75" hidden="1" customHeight="1" x14ac:dyDescent="0.45">
      <c r="A4029">
        <v>47</v>
      </c>
      <c r="B4029" t="s">
        <v>69</v>
      </c>
      <c r="C4029" t="s">
        <v>189</v>
      </c>
      <c r="D4029" s="2" t="str">
        <f t="shared" si="122"/>
        <v>Arkansas1991</v>
      </c>
      <c r="F4029">
        <v>6</v>
      </c>
      <c r="G4029">
        <v>6</v>
      </c>
      <c r="H4029">
        <v>0</v>
      </c>
      <c r="I4029">
        <v>-4.54</v>
      </c>
      <c r="J4029">
        <v>6.4</v>
      </c>
      <c r="K4029">
        <v>1.87</v>
      </c>
      <c r="L4029" s="2">
        <f>_xlfn.RANK.EQ(I4029, INDEX(CFB!$I$2:$I$1048576, MATCH(W4029, CFB!$W$2:$W$1048576, 0)):INDEX(CFB!$I$2:$I$1048576, MATCH(W4029, CFB!$W$2:$W$1048576, 0) + COUNTIF(CFB!$W$2:$W$1048576, W4029) - 1), 0)</f>
        <v>77</v>
      </c>
      <c r="M4029" s="2">
        <f>_xlfn.RANK.EQ(J4029, INDEX(CFB!$J$2:$J$1048576, MATCH(W4029, CFB!$W$2:$W$1048576, 0)):INDEX(CFB!$J$2:$J$1048576, MATCH(W4029, CFB!$W$2:$W$1048576, 0) + COUNTIF(CFB!$W$2:$W$1048576, W4029) - 1))</f>
        <v>19</v>
      </c>
      <c r="N4029" s="2">
        <f>RANK(K4029, INDEX(CFB!$K$2:$K$1048576, MATCH(W4029, CFB!$W$2:$W$1048576, 0)):INDEX(CFB!$K$2:$K$1048576, MATCH(W4029, CFB!$W$2:$W$1048576, 0) + COUNTIF(CFB!$W$2:$W$1048576, W4029) - 1))</f>
        <v>47</v>
      </c>
      <c r="O4029">
        <v>25.72</v>
      </c>
      <c r="P4029">
        <v>5.58</v>
      </c>
      <c r="W4029">
        <v>1991</v>
      </c>
      <c r="X4029">
        <f t="shared" si="123"/>
        <v>0</v>
      </c>
    </row>
    <row r="4030" spans="1:24" ht="12.75" hidden="1" customHeight="1" x14ac:dyDescent="0.45">
      <c r="A4030">
        <v>48</v>
      </c>
      <c r="B4030" t="s">
        <v>120</v>
      </c>
      <c r="C4030" t="s">
        <v>180</v>
      </c>
      <c r="D4030" s="2" t="str">
        <f t="shared" si="122"/>
        <v>Arizona1991</v>
      </c>
      <c r="F4030">
        <v>4</v>
      </c>
      <c r="G4030">
        <v>7</v>
      </c>
      <c r="H4030">
        <v>0</v>
      </c>
      <c r="I4030">
        <v>5.41</v>
      </c>
      <c r="J4030">
        <v>-3.66</v>
      </c>
      <c r="K4030">
        <v>1.75</v>
      </c>
      <c r="L4030" s="2">
        <f>_xlfn.RANK.EQ(I4030, INDEX(CFB!$I$2:$I$1048576, MATCH(W4030, CFB!$W$2:$W$1048576, 0)):INDEX(CFB!$I$2:$I$1048576, MATCH(W4030, CFB!$W$2:$W$1048576, 0) + COUNTIF(CFB!$W$2:$W$1048576, W4030) - 1), 0)</f>
        <v>22</v>
      </c>
      <c r="M4030" s="2">
        <f>_xlfn.RANK.EQ(J4030, INDEX(CFB!$J$2:$J$1048576, MATCH(W4030, CFB!$W$2:$W$1048576, 0)):INDEX(CFB!$J$2:$J$1048576, MATCH(W4030, CFB!$W$2:$W$1048576, 0) + COUNTIF(CFB!$W$2:$W$1048576, W4030) - 1))</f>
        <v>80</v>
      </c>
      <c r="N4030" s="2">
        <f>RANK(K4030, INDEX(CFB!$K$2:$K$1048576, MATCH(W4030, CFB!$W$2:$W$1048576, 0)):INDEX(CFB!$K$2:$K$1048576, MATCH(W4030, CFB!$W$2:$W$1048576, 0) + COUNTIF(CFB!$W$2:$W$1048576, W4030) - 1))</f>
        <v>48</v>
      </c>
      <c r="O4030">
        <v>37.049999999999997</v>
      </c>
      <c r="P4030">
        <v>18.55</v>
      </c>
      <c r="W4030">
        <v>1991</v>
      </c>
      <c r="X4030">
        <f t="shared" si="123"/>
        <v>0</v>
      </c>
    </row>
    <row r="4031" spans="1:24" ht="12.75" hidden="1" customHeight="1" x14ac:dyDescent="0.45">
      <c r="A4031">
        <v>49</v>
      </c>
      <c r="B4031" t="s">
        <v>107</v>
      </c>
      <c r="C4031" t="s">
        <v>189</v>
      </c>
      <c r="D4031" s="2" t="str">
        <f t="shared" si="122"/>
        <v>Houston1991</v>
      </c>
      <c r="F4031">
        <v>4</v>
      </c>
      <c r="G4031">
        <v>7</v>
      </c>
      <c r="H4031">
        <v>0</v>
      </c>
      <c r="I4031">
        <v>9.2899999999999991</v>
      </c>
      <c r="J4031">
        <v>-7.62</v>
      </c>
      <c r="K4031">
        <v>1.67</v>
      </c>
      <c r="L4031" s="2">
        <f>_xlfn.RANK.EQ(I4031, INDEX(CFB!$I$2:$I$1048576, MATCH(W4031, CFB!$W$2:$W$1048576, 0)):INDEX(CFB!$I$2:$I$1048576, MATCH(W4031, CFB!$W$2:$W$1048576, 0) + COUNTIF(CFB!$W$2:$W$1048576, W4031) - 1), 0)</f>
        <v>12</v>
      </c>
      <c r="M4031" s="2">
        <f>_xlfn.RANK.EQ(J4031, INDEX(CFB!$J$2:$J$1048576, MATCH(W4031, CFB!$W$2:$W$1048576, 0)):INDEX(CFB!$J$2:$J$1048576, MATCH(W4031, CFB!$W$2:$W$1048576, 0) + COUNTIF(CFB!$W$2:$W$1048576, W4031) - 1))</f>
        <v>94</v>
      </c>
      <c r="N4031" s="2">
        <f>RANK(K4031, INDEX(CFB!$K$2:$K$1048576, MATCH(W4031, CFB!$W$2:$W$1048576, 0)):INDEX(CFB!$K$2:$K$1048576, MATCH(W4031, CFB!$W$2:$W$1048576, 0) + COUNTIF(CFB!$W$2:$W$1048576, W4031) - 1))</f>
        <v>49</v>
      </c>
      <c r="O4031">
        <v>45.62</v>
      </c>
      <c r="P4031">
        <v>21.56</v>
      </c>
      <c r="W4031">
        <v>1991</v>
      </c>
      <c r="X4031">
        <f t="shared" si="123"/>
        <v>0</v>
      </c>
    </row>
    <row r="4032" spans="1:24" ht="12.75" hidden="1" customHeight="1" x14ac:dyDescent="0.45">
      <c r="A4032">
        <v>50</v>
      </c>
      <c r="B4032" t="s">
        <v>27</v>
      </c>
      <c r="C4032" t="s">
        <v>15</v>
      </c>
      <c r="D4032" s="2" t="str">
        <f t="shared" si="122"/>
        <v>LSU1991</v>
      </c>
      <c r="F4032">
        <v>5</v>
      </c>
      <c r="G4032">
        <v>6</v>
      </c>
      <c r="H4032">
        <v>0</v>
      </c>
      <c r="I4032">
        <v>1.42</v>
      </c>
      <c r="J4032">
        <v>0.08</v>
      </c>
      <c r="K4032">
        <v>1.5</v>
      </c>
      <c r="L4032" s="2">
        <f>_xlfn.RANK.EQ(I4032, INDEX(CFB!$I$2:$I$1048576, MATCH(W4032, CFB!$W$2:$W$1048576, 0)):INDEX(CFB!$I$2:$I$1048576, MATCH(W4032, CFB!$W$2:$W$1048576, 0) + COUNTIF(CFB!$W$2:$W$1048576, W4032) - 1), 0)</f>
        <v>46</v>
      </c>
      <c r="M4032" s="2">
        <f>_xlfn.RANK.EQ(J4032, INDEX(CFB!$J$2:$J$1048576, MATCH(W4032, CFB!$W$2:$W$1048576, 0)):INDEX(CFB!$J$2:$J$1048576, MATCH(W4032, CFB!$W$2:$W$1048576, 0) + COUNTIF(CFB!$W$2:$W$1048576, W4032) - 1))</f>
        <v>57</v>
      </c>
      <c r="N4032" s="2">
        <f>RANK(K4032, INDEX(CFB!$K$2:$K$1048576, MATCH(W4032, CFB!$W$2:$W$1048576, 0)):INDEX(CFB!$K$2:$K$1048576, MATCH(W4032, CFB!$W$2:$W$1048576, 0) + COUNTIF(CFB!$W$2:$W$1048576, W4032) - 1))</f>
        <v>50</v>
      </c>
      <c r="O4032">
        <v>34.4</v>
      </c>
      <c r="P4032">
        <v>12.33</v>
      </c>
      <c r="W4032">
        <v>1991</v>
      </c>
      <c r="X4032">
        <f t="shared" si="123"/>
        <v>0</v>
      </c>
    </row>
    <row r="4033" spans="1:24" ht="12.75" hidden="1" customHeight="1" x14ac:dyDescent="0.45">
      <c r="A4033">
        <v>51</v>
      </c>
      <c r="B4033" t="s">
        <v>71</v>
      </c>
      <c r="C4033" t="s">
        <v>189</v>
      </c>
      <c r="D4033" s="2" t="str">
        <f t="shared" si="122"/>
        <v>Texas Tech1991</v>
      </c>
      <c r="F4033">
        <v>6</v>
      </c>
      <c r="G4033">
        <v>5</v>
      </c>
      <c r="H4033">
        <v>0</v>
      </c>
      <c r="I4033">
        <v>5.48</v>
      </c>
      <c r="J4033">
        <v>-4.2300000000000004</v>
      </c>
      <c r="K4033">
        <v>1.25</v>
      </c>
      <c r="L4033" s="2">
        <f>_xlfn.RANK.EQ(I4033, INDEX(CFB!$I$2:$I$1048576, MATCH(W4033, CFB!$W$2:$W$1048576, 0)):INDEX(CFB!$I$2:$I$1048576, MATCH(W4033, CFB!$W$2:$W$1048576, 0) + COUNTIF(CFB!$W$2:$W$1048576, W4033) - 1), 0)</f>
        <v>21</v>
      </c>
      <c r="M4033" s="2">
        <f>_xlfn.RANK.EQ(J4033, INDEX(CFB!$J$2:$J$1048576, MATCH(W4033, CFB!$W$2:$W$1048576, 0)):INDEX(CFB!$J$2:$J$1048576, MATCH(W4033, CFB!$W$2:$W$1048576, 0) + COUNTIF(CFB!$W$2:$W$1048576, W4033) - 1))</f>
        <v>83</v>
      </c>
      <c r="N4033" s="2">
        <f>RANK(K4033, INDEX(CFB!$K$2:$K$1048576, MATCH(W4033, CFB!$W$2:$W$1048576, 0)):INDEX(CFB!$K$2:$K$1048576, MATCH(W4033, CFB!$W$2:$W$1048576, 0) + COUNTIF(CFB!$W$2:$W$1048576, W4033) - 1))</f>
        <v>51</v>
      </c>
      <c r="O4033">
        <v>37.56</v>
      </c>
      <c r="P4033">
        <v>16.59</v>
      </c>
      <c r="W4033">
        <v>1991</v>
      </c>
      <c r="X4033">
        <f t="shared" si="123"/>
        <v>0</v>
      </c>
    </row>
    <row r="4034" spans="1:24" ht="12.75" hidden="1" customHeight="1" x14ac:dyDescent="0.45">
      <c r="A4034">
        <v>52</v>
      </c>
      <c r="B4034" t="s">
        <v>19</v>
      </c>
      <c r="C4034" t="s">
        <v>15</v>
      </c>
      <c r="D4034" s="2" t="str">
        <f t="shared" si="122"/>
        <v>Ole Miss1991</v>
      </c>
      <c r="F4034">
        <v>5</v>
      </c>
      <c r="G4034">
        <v>6</v>
      </c>
      <c r="H4034">
        <v>0</v>
      </c>
      <c r="I4034">
        <v>0.52</v>
      </c>
      <c r="J4034">
        <v>0.36</v>
      </c>
      <c r="K4034">
        <v>0.88</v>
      </c>
      <c r="L4034" s="2">
        <f>_xlfn.RANK.EQ(I4034, INDEX(CFB!$I$2:$I$1048576, MATCH(W4034, CFB!$W$2:$W$1048576, 0)):INDEX(CFB!$I$2:$I$1048576, MATCH(W4034, CFB!$W$2:$W$1048576, 0) + COUNTIF(CFB!$W$2:$W$1048576, W4034) - 1), 0)</f>
        <v>54</v>
      </c>
      <c r="M4034" s="2">
        <f>_xlfn.RANK.EQ(J4034, INDEX(CFB!$J$2:$J$1048576, MATCH(W4034, CFB!$W$2:$W$1048576, 0)):INDEX(CFB!$J$2:$J$1048576, MATCH(W4034, CFB!$W$2:$W$1048576, 0) + COUNTIF(CFB!$W$2:$W$1048576, W4034) - 1))</f>
        <v>55</v>
      </c>
      <c r="N4034" s="2">
        <f>RANK(K4034, INDEX(CFB!$K$2:$K$1048576, MATCH(W4034, CFB!$W$2:$W$1048576, 0)):INDEX(CFB!$K$2:$K$1048576, MATCH(W4034, CFB!$W$2:$W$1048576, 0) + COUNTIF(CFB!$W$2:$W$1048576, W4034) - 1))</f>
        <v>52</v>
      </c>
      <c r="O4034">
        <v>31.81</v>
      </c>
      <c r="P4034">
        <v>11.82</v>
      </c>
      <c r="W4034">
        <v>1991</v>
      </c>
      <c r="X4034">
        <f t="shared" si="123"/>
        <v>0</v>
      </c>
    </row>
    <row r="4035" spans="1:24" ht="12.75" hidden="1" customHeight="1" x14ac:dyDescent="0.45">
      <c r="A4035">
        <v>53</v>
      </c>
      <c r="B4035" t="s">
        <v>20</v>
      </c>
      <c r="C4035" t="s">
        <v>12</v>
      </c>
      <c r="D4035" s="2" t="str">
        <f t="shared" ref="D4035:D4098" si="124">_xlfn.CONCAT(B4035, W4035)</f>
        <v>South Carolina1991</v>
      </c>
      <c r="F4035">
        <v>3</v>
      </c>
      <c r="G4035">
        <v>6</v>
      </c>
      <c r="H4035">
        <v>2</v>
      </c>
      <c r="I4035">
        <v>0.91</v>
      </c>
      <c r="J4035">
        <v>-0.56999999999999995</v>
      </c>
      <c r="K4035">
        <v>0.35</v>
      </c>
      <c r="L4035" s="2">
        <f>_xlfn.RANK.EQ(I4035, INDEX(CFB!$I$2:$I$1048576, MATCH(W4035, CFB!$W$2:$W$1048576, 0)):INDEX(CFB!$I$2:$I$1048576, MATCH(W4035, CFB!$W$2:$W$1048576, 0) + COUNTIF(CFB!$W$2:$W$1048576, W4035) - 1), 0)</f>
        <v>48</v>
      </c>
      <c r="M4035" s="2">
        <f>_xlfn.RANK.EQ(J4035, INDEX(CFB!$J$2:$J$1048576, MATCH(W4035, CFB!$W$2:$W$1048576, 0)):INDEX(CFB!$J$2:$J$1048576, MATCH(W4035, CFB!$W$2:$W$1048576, 0) + COUNTIF(CFB!$W$2:$W$1048576, W4035) - 1))</f>
        <v>63</v>
      </c>
      <c r="N4035" s="2">
        <f>RANK(K4035, INDEX(CFB!$K$2:$K$1048576, MATCH(W4035, CFB!$W$2:$W$1048576, 0)):INDEX(CFB!$K$2:$K$1048576, MATCH(W4035, CFB!$W$2:$W$1048576, 0) + COUNTIF(CFB!$W$2:$W$1048576, W4035) - 1))</f>
        <v>53</v>
      </c>
      <c r="O4035">
        <v>34.28</v>
      </c>
      <c r="P4035">
        <v>13.41</v>
      </c>
      <c r="W4035">
        <v>1991</v>
      </c>
      <c r="X4035">
        <f t="shared" ref="X4035:X4098" si="125">IF(E4035=1, 1,0)</f>
        <v>0</v>
      </c>
    </row>
    <row r="4036" spans="1:24" ht="12.75" hidden="1" customHeight="1" x14ac:dyDescent="0.45">
      <c r="A4036">
        <v>54</v>
      </c>
      <c r="B4036" t="s">
        <v>68</v>
      </c>
      <c r="C4036" t="s">
        <v>12</v>
      </c>
      <c r="D4036" s="2" t="str">
        <f t="shared" si="124"/>
        <v>Memphis1991</v>
      </c>
      <c r="F4036">
        <v>5</v>
      </c>
      <c r="G4036">
        <v>6</v>
      </c>
      <c r="H4036">
        <v>0</v>
      </c>
      <c r="I4036">
        <v>-1.73</v>
      </c>
      <c r="J4036">
        <v>1.76</v>
      </c>
      <c r="K4036">
        <v>0.02</v>
      </c>
      <c r="L4036" s="2">
        <f>_xlfn.RANK.EQ(I4036, INDEX(CFB!$I$2:$I$1048576, MATCH(W4036, CFB!$W$2:$W$1048576, 0)):INDEX(CFB!$I$2:$I$1048576, MATCH(W4036, CFB!$W$2:$W$1048576, 0) + COUNTIF(CFB!$W$2:$W$1048576, W4036) - 1), 0)</f>
        <v>65</v>
      </c>
      <c r="M4036" s="2">
        <f>_xlfn.RANK.EQ(J4036, INDEX(CFB!$J$2:$J$1048576, MATCH(W4036, CFB!$W$2:$W$1048576, 0)):INDEX(CFB!$J$2:$J$1048576, MATCH(W4036, CFB!$W$2:$W$1048576, 0) + COUNTIF(CFB!$W$2:$W$1048576, W4036) - 1))</f>
        <v>44</v>
      </c>
      <c r="N4036" s="2">
        <f>RANK(K4036, INDEX(CFB!$K$2:$K$1048576, MATCH(W4036, CFB!$W$2:$W$1048576, 0)):INDEX(CFB!$K$2:$K$1048576, MATCH(W4036, CFB!$W$2:$W$1048576, 0) + COUNTIF(CFB!$W$2:$W$1048576, W4036) - 1))</f>
        <v>54</v>
      </c>
      <c r="O4036">
        <v>29.47</v>
      </c>
      <c r="P4036">
        <v>10.62</v>
      </c>
      <c r="W4036">
        <v>1991</v>
      </c>
      <c r="X4036">
        <f t="shared" si="125"/>
        <v>0</v>
      </c>
    </row>
    <row r="4037" spans="1:24" ht="12.75" hidden="1" customHeight="1" x14ac:dyDescent="0.45">
      <c r="A4037">
        <v>55</v>
      </c>
      <c r="B4037" t="s">
        <v>85</v>
      </c>
      <c r="C4037" t="s">
        <v>180</v>
      </c>
      <c r="D4037" s="2" t="str">
        <f t="shared" si="124"/>
        <v>Washington State1991</v>
      </c>
      <c r="F4037">
        <v>4</v>
      </c>
      <c r="G4037">
        <v>7</v>
      </c>
      <c r="H4037">
        <v>0</v>
      </c>
      <c r="I4037">
        <v>3.93</v>
      </c>
      <c r="J4037">
        <v>-3.91</v>
      </c>
      <c r="K4037">
        <v>0.01</v>
      </c>
      <c r="L4037" s="2">
        <f>_xlfn.RANK.EQ(I4037, INDEX(CFB!$I$2:$I$1048576, MATCH(W4037, CFB!$W$2:$W$1048576, 0)):INDEX(CFB!$I$2:$I$1048576, MATCH(W4037, CFB!$W$2:$W$1048576, 0) + COUNTIF(CFB!$W$2:$W$1048576, W4037) - 1), 0)</f>
        <v>30</v>
      </c>
      <c r="M4037" s="2">
        <f>_xlfn.RANK.EQ(J4037, INDEX(CFB!$J$2:$J$1048576, MATCH(W4037, CFB!$W$2:$W$1048576, 0)):INDEX(CFB!$J$2:$J$1048576, MATCH(W4037, CFB!$W$2:$W$1048576, 0) + COUNTIF(CFB!$W$2:$W$1048576, W4037) - 1))</f>
        <v>81</v>
      </c>
      <c r="N4037" s="2">
        <f>RANK(K4037, INDEX(CFB!$K$2:$K$1048576, MATCH(W4037, CFB!$W$2:$W$1048576, 0)):INDEX(CFB!$K$2:$K$1048576, MATCH(W4037, CFB!$W$2:$W$1048576, 0) + COUNTIF(CFB!$W$2:$W$1048576, W4037) - 1))</f>
        <v>55</v>
      </c>
      <c r="O4037">
        <v>37.92</v>
      </c>
      <c r="P4037">
        <v>18.8</v>
      </c>
      <c r="W4037">
        <v>1991</v>
      </c>
      <c r="X4037">
        <f t="shared" si="125"/>
        <v>0</v>
      </c>
    </row>
    <row r="4038" spans="1:24" ht="12.75" hidden="1" customHeight="1" x14ac:dyDescent="0.45">
      <c r="A4038">
        <v>56</v>
      </c>
      <c r="B4038" t="s">
        <v>13</v>
      </c>
      <c r="C4038" t="s">
        <v>180</v>
      </c>
      <c r="D4038" s="2" t="str">
        <f t="shared" si="124"/>
        <v>Oregon1991</v>
      </c>
      <c r="F4038">
        <v>3</v>
      </c>
      <c r="G4038">
        <v>8</v>
      </c>
      <c r="H4038">
        <v>0</v>
      </c>
      <c r="I4038">
        <v>-3.26</v>
      </c>
      <c r="J4038">
        <v>3.25</v>
      </c>
      <c r="K4038">
        <v>-0.01</v>
      </c>
      <c r="L4038" s="2">
        <f>_xlfn.RANK.EQ(I4038, INDEX(CFB!$I$2:$I$1048576, MATCH(W4038, CFB!$W$2:$W$1048576, 0)):INDEX(CFB!$I$2:$I$1048576, MATCH(W4038, CFB!$W$2:$W$1048576, 0) + COUNTIF(CFB!$W$2:$W$1048576, W4038) - 1), 0)</f>
        <v>69</v>
      </c>
      <c r="M4038" s="2">
        <f>_xlfn.RANK.EQ(J4038, INDEX(CFB!$J$2:$J$1048576, MATCH(W4038, CFB!$W$2:$W$1048576, 0)):INDEX(CFB!$J$2:$J$1048576, MATCH(W4038, CFB!$W$2:$W$1048576, 0) + COUNTIF(CFB!$W$2:$W$1048576, W4038) - 1))</f>
        <v>31</v>
      </c>
      <c r="N4038" s="2">
        <f>RANK(K4038, INDEX(CFB!$K$2:$K$1048576, MATCH(W4038, CFB!$W$2:$W$1048576, 0)):INDEX(CFB!$K$2:$K$1048576, MATCH(W4038, CFB!$W$2:$W$1048576, 0) + COUNTIF(CFB!$W$2:$W$1048576, W4038) - 1))</f>
        <v>56</v>
      </c>
      <c r="O4038">
        <v>28.81</v>
      </c>
      <c r="P4038">
        <v>9.1300000000000008</v>
      </c>
      <c r="W4038">
        <v>1991</v>
      </c>
      <c r="X4038">
        <f t="shared" si="125"/>
        <v>0</v>
      </c>
    </row>
    <row r="4039" spans="1:24" ht="12.75" hidden="1" customHeight="1" x14ac:dyDescent="0.45">
      <c r="A4039">
        <v>57</v>
      </c>
      <c r="B4039" t="s">
        <v>137</v>
      </c>
      <c r="C4039" t="s">
        <v>12</v>
      </c>
      <c r="D4039" s="2" t="str">
        <f t="shared" si="124"/>
        <v>Louisiana Tech1991</v>
      </c>
      <c r="F4039">
        <v>8</v>
      </c>
      <c r="G4039">
        <v>1</v>
      </c>
      <c r="H4039">
        <v>2</v>
      </c>
      <c r="I4039">
        <v>-3.87</v>
      </c>
      <c r="J4039">
        <v>3.24</v>
      </c>
      <c r="K4039">
        <v>-0.63</v>
      </c>
      <c r="L4039" s="2">
        <f>_xlfn.RANK.EQ(I4039, INDEX(CFB!$I$2:$I$1048576, MATCH(W4039, CFB!$W$2:$W$1048576, 0)):INDEX(CFB!$I$2:$I$1048576, MATCH(W4039, CFB!$W$2:$W$1048576, 0) + COUNTIF(CFB!$W$2:$W$1048576, W4039) - 1), 0)</f>
        <v>72</v>
      </c>
      <c r="M4039" s="2">
        <f>_xlfn.RANK.EQ(J4039, INDEX(CFB!$J$2:$J$1048576, MATCH(W4039, CFB!$W$2:$W$1048576, 0)):INDEX(CFB!$J$2:$J$1048576, MATCH(W4039, CFB!$W$2:$W$1048576, 0) + COUNTIF(CFB!$W$2:$W$1048576, W4039) - 1))</f>
        <v>32</v>
      </c>
      <c r="N4039" s="2">
        <f>RANK(K4039, INDEX(CFB!$K$2:$K$1048576, MATCH(W4039, CFB!$W$2:$W$1048576, 0)):INDEX(CFB!$K$2:$K$1048576, MATCH(W4039, CFB!$W$2:$W$1048576, 0) + COUNTIF(CFB!$W$2:$W$1048576, W4039) - 1))</f>
        <v>57</v>
      </c>
      <c r="O4039">
        <v>27.68</v>
      </c>
      <c r="P4039">
        <v>15.54</v>
      </c>
      <c r="W4039">
        <v>1991</v>
      </c>
      <c r="X4039">
        <f t="shared" si="125"/>
        <v>0</v>
      </c>
    </row>
    <row r="4040" spans="1:24" ht="12.75" hidden="1" customHeight="1" x14ac:dyDescent="0.45">
      <c r="A4040">
        <v>58</v>
      </c>
      <c r="B4040" t="s">
        <v>114</v>
      </c>
      <c r="C4040" t="s">
        <v>184</v>
      </c>
      <c r="D4040" s="2" t="str">
        <f t="shared" si="124"/>
        <v>San Jose State1991</v>
      </c>
      <c r="F4040">
        <v>6</v>
      </c>
      <c r="G4040">
        <v>4</v>
      </c>
      <c r="H4040">
        <v>1</v>
      </c>
      <c r="I4040">
        <v>5.12</v>
      </c>
      <c r="J4040">
        <v>-5.93</v>
      </c>
      <c r="K4040">
        <v>-0.81</v>
      </c>
      <c r="L4040" s="2">
        <f>_xlfn.RANK.EQ(I4040, INDEX(CFB!$I$2:$I$1048576, MATCH(W4040, CFB!$W$2:$W$1048576, 0)):INDEX(CFB!$I$2:$I$1048576, MATCH(W4040, CFB!$W$2:$W$1048576, 0) + COUNTIF(CFB!$W$2:$W$1048576, W4040) - 1), 0)</f>
        <v>23</v>
      </c>
      <c r="M4040" s="2">
        <f>_xlfn.RANK.EQ(J4040, INDEX(CFB!$J$2:$J$1048576, MATCH(W4040, CFB!$W$2:$W$1048576, 0)):INDEX(CFB!$J$2:$J$1048576, MATCH(W4040, CFB!$W$2:$W$1048576, 0) + COUNTIF(CFB!$W$2:$W$1048576, W4040) - 1))</f>
        <v>91</v>
      </c>
      <c r="N4040" s="2">
        <f>RANK(K4040, INDEX(CFB!$K$2:$K$1048576, MATCH(W4040, CFB!$W$2:$W$1048576, 0)):INDEX(CFB!$K$2:$K$1048576, MATCH(W4040, CFB!$W$2:$W$1048576, 0) + COUNTIF(CFB!$W$2:$W$1048576, W4040) - 1))</f>
        <v>58</v>
      </c>
      <c r="O4040">
        <v>36.31</v>
      </c>
      <c r="P4040">
        <v>20.56</v>
      </c>
      <c r="W4040">
        <v>1991</v>
      </c>
      <c r="X4040">
        <f t="shared" si="125"/>
        <v>0</v>
      </c>
    </row>
    <row r="4041" spans="1:24" ht="12.75" hidden="1" customHeight="1" x14ac:dyDescent="0.45">
      <c r="A4041">
        <v>59</v>
      </c>
      <c r="B4041" t="s">
        <v>61</v>
      </c>
      <c r="C4041" t="s">
        <v>189</v>
      </c>
      <c r="D4041" s="2" t="str">
        <f t="shared" si="124"/>
        <v>Texas Christian1991</v>
      </c>
      <c r="F4041">
        <v>7</v>
      </c>
      <c r="G4041">
        <v>4</v>
      </c>
      <c r="H4041">
        <v>0</v>
      </c>
      <c r="I4041">
        <v>1.76</v>
      </c>
      <c r="J4041">
        <v>-2.67</v>
      </c>
      <c r="K4041">
        <v>-0.91</v>
      </c>
      <c r="L4041" s="2">
        <f>_xlfn.RANK.EQ(I4041, INDEX(CFB!$I$2:$I$1048576, MATCH(W4041, CFB!$W$2:$W$1048576, 0)):INDEX(CFB!$I$2:$I$1048576, MATCH(W4041, CFB!$W$2:$W$1048576, 0) + COUNTIF(CFB!$W$2:$W$1048576, W4041) - 1), 0)</f>
        <v>44</v>
      </c>
      <c r="M4041" s="2">
        <f>_xlfn.RANK.EQ(J4041, INDEX(CFB!$J$2:$J$1048576, MATCH(W4041, CFB!$W$2:$W$1048576, 0)):INDEX(CFB!$J$2:$J$1048576, MATCH(W4041, CFB!$W$2:$W$1048576, 0) + COUNTIF(CFB!$W$2:$W$1048576, W4041) - 1))</f>
        <v>78</v>
      </c>
      <c r="N4041" s="2">
        <f>RANK(K4041, INDEX(CFB!$K$2:$K$1048576, MATCH(W4041, CFB!$W$2:$W$1048576, 0)):INDEX(CFB!$K$2:$K$1048576, MATCH(W4041, CFB!$W$2:$W$1048576, 0) + COUNTIF(CFB!$W$2:$W$1048576, W4041) - 1))</f>
        <v>59</v>
      </c>
      <c r="O4041">
        <v>34.56</v>
      </c>
      <c r="P4041">
        <v>16.940000000000001</v>
      </c>
      <c r="W4041">
        <v>1991</v>
      </c>
      <c r="X4041">
        <f t="shared" si="125"/>
        <v>0</v>
      </c>
    </row>
    <row r="4042" spans="1:24" ht="12.75" hidden="1" customHeight="1" x14ac:dyDescent="0.45">
      <c r="A4042">
        <v>60</v>
      </c>
      <c r="B4042" t="s">
        <v>124</v>
      </c>
      <c r="C4042" t="s">
        <v>10</v>
      </c>
      <c r="D4042" s="2" t="str">
        <f t="shared" si="124"/>
        <v>Purdue1991</v>
      </c>
      <c r="F4042">
        <v>4</v>
      </c>
      <c r="G4042">
        <v>7</v>
      </c>
      <c r="H4042">
        <v>0</v>
      </c>
      <c r="I4042">
        <v>-0.76</v>
      </c>
      <c r="J4042">
        <v>-0.15</v>
      </c>
      <c r="K4042">
        <v>-0.92</v>
      </c>
      <c r="L4042" s="2">
        <f>_xlfn.RANK.EQ(I4042, INDEX(CFB!$I$2:$I$1048576, MATCH(W4042, CFB!$W$2:$W$1048576, 0)):INDEX(CFB!$I$2:$I$1048576, MATCH(W4042, CFB!$W$2:$W$1048576, 0) + COUNTIF(CFB!$W$2:$W$1048576, W4042) - 1), 0)</f>
        <v>61</v>
      </c>
      <c r="M4042" s="2">
        <f>_xlfn.RANK.EQ(J4042, INDEX(CFB!$J$2:$J$1048576, MATCH(W4042, CFB!$W$2:$W$1048576, 0)):INDEX(CFB!$J$2:$J$1048576, MATCH(W4042, CFB!$W$2:$W$1048576, 0) + COUNTIF(CFB!$W$2:$W$1048576, W4042) - 1))</f>
        <v>60</v>
      </c>
      <c r="N4042" s="2">
        <f>RANK(K4042, INDEX(CFB!$K$2:$K$1048576, MATCH(W4042, CFB!$W$2:$W$1048576, 0)):INDEX(CFB!$K$2:$K$1048576, MATCH(W4042, CFB!$W$2:$W$1048576, 0) + COUNTIF(CFB!$W$2:$W$1048576, W4042) - 1))</f>
        <v>60</v>
      </c>
      <c r="O4042">
        <v>32.06</v>
      </c>
      <c r="P4042">
        <v>13.78</v>
      </c>
      <c r="W4042">
        <v>1991</v>
      </c>
      <c r="X4042">
        <f t="shared" si="125"/>
        <v>0</v>
      </c>
    </row>
    <row r="4043" spans="1:24" ht="12.75" hidden="1" customHeight="1" x14ac:dyDescent="0.45">
      <c r="A4043">
        <v>61</v>
      </c>
      <c r="B4043" t="s">
        <v>56</v>
      </c>
      <c r="C4043" t="s">
        <v>179</v>
      </c>
      <c r="D4043" s="2" t="str">
        <f t="shared" si="124"/>
        <v>Rutgers1991</v>
      </c>
      <c r="F4043">
        <v>6</v>
      </c>
      <c r="G4043">
        <v>5</v>
      </c>
      <c r="H4043">
        <v>0</v>
      </c>
      <c r="I4043">
        <v>-2.35</v>
      </c>
      <c r="J4043">
        <v>1.1399999999999999</v>
      </c>
      <c r="K4043">
        <v>-1.21</v>
      </c>
      <c r="L4043" s="2">
        <f>_xlfn.RANK.EQ(I4043, INDEX(CFB!$I$2:$I$1048576, MATCH(W4043, CFB!$W$2:$W$1048576, 0)):INDEX(CFB!$I$2:$I$1048576, MATCH(W4043, CFB!$W$2:$W$1048576, 0) + COUNTIF(CFB!$W$2:$W$1048576, W4043) - 1), 0)</f>
        <v>66</v>
      </c>
      <c r="M4043" s="2">
        <f>_xlfn.RANK.EQ(J4043, INDEX(CFB!$J$2:$J$1048576, MATCH(W4043, CFB!$W$2:$W$1048576, 0)):INDEX(CFB!$J$2:$J$1048576, MATCH(W4043, CFB!$W$2:$W$1048576, 0) + COUNTIF(CFB!$W$2:$W$1048576, W4043) - 1))</f>
        <v>50</v>
      </c>
      <c r="N4043" s="2">
        <f>RANK(K4043, INDEX(CFB!$K$2:$K$1048576, MATCH(W4043, CFB!$W$2:$W$1048576, 0)):INDEX(CFB!$K$2:$K$1048576, MATCH(W4043, CFB!$W$2:$W$1048576, 0) + COUNTIF(CFB!$W$2:$W$1048576, W4043) - 1))</f>
        <v>61</v>
      </c>
      <c r="O4043">
        <v>29.3</v>
      </c>
      <c r="P4043">
        <v>11.65</v>
      </c>
      <c r="W4043">
        <v>1991</v>
      </c>
      <c r="X4043">
        <f t="shared" si="125"/>
        <v>0</v>
      </c>
    </row>
    <row r="4044" spans="1:24" ht="12.75" hidden="1" customHeight="1" x14ac:dyDescent="0.45">
      <c r="A4044">
        <v>62</v>
      </c>
      <c r="B4044" t="s">
        <v>59</v>
      </c>
      <c r="C4044" t="s">
        <v>15</v>
      </c>
      <c r="D4044" s="2" t="str">
        <f t="shared" si="124"/>
        <v>Vanderbilt1991</v>
      </c>
      <c r="F4044">
        <v>5</v>
      </c>
      <c r="G4044">
        <v>6</v>
      </c>
      <c r="H4044">
        <v>0</v>
      </c>
      <c r="I4044">
        <v>-1.39</v>
      </c>
      <c r="J4044">
        <v>-0.05</v>
      </c>
      <c r="K4044">
        <v>-1.44</v>
      </c>
      <c r="L4044" s="2">
        <f>_xlfn.RANK.EQ(I4044, INDEX(CFB!$I$2:$I$1048576, MATCH(W4044, CFB!$W$2:$W$1048576, 0)):INDEX(CFB!$I$2:$I$1048576, MATCH(W4044, CFB!$W$2:$W$1048576, 0) + COUNTIF(CFB!$W$2:$W$1048576, W4044) - 1), 0)</f>
        <v>64</v>
      </c>
      <c r="M4044" s="2">
        <f>_xlfn.RANK.EQ(J4044, INDEX(CFB!$J$2:$J$1048576, MATCH(W4044, CFB!$W$2:$W$1048576, 0)):INDEX(CFB!$J$2:$J$1048576, MATCH(W4044, CFB!$W$2:$W$1048576, 0) + COUNTIF(CFB!$W$2:$W$1048576, W4044) - 1))</f>
        <v>58</v>
      </c>
      <c r="N4044" s="2">
        <f>RANK(K4044, INDEX(CFB!$K$2:$K$1048576, MATCH(W4044, CFB!$W$2:$W$1048576, 0)):INDEX(CFB!$K$2:$K$1048576, MATCH(W4044, CFB!$W$2:$W$1048576, 0) + COUNTIF(CFB!$W$2:$W$1048576, W4044) - 1))</f>
        <v>62</v>
      </c>
      <c r="O4044">
        <v>29.69</v>
      </c>
      <c r="P4044">
        <v>14.16</v>
      </c>
      <c r="W4044">
        <v>1991</v>
      </c>
      <c r="X4044">
        <f t="shared" si="125"/>
        <v>0</v>
      </c>
    </row>
    <row r="4045" spans="1:24" ht="12.75" hidden="1" customHeight="1" x14ac:dyDescent="0.45">
      <c r="A4045">
        <v>63</v>
      </c>
      <c r="B4045" t="s">
        <v>84</v>
      </c>
      <c r="C4045" t="s">
        <v>178</v>
      </c>
      <c r="D4045" s="2" t="str">
        <f t="shared" si="124"/>
        <v>Utah1991</v>
      </c>
      <c r="F4045">
        <v>7</v>
      </c>
      <c r="G4045">
        <v>5</v>
      </c>
      <c r="H4045">
        <v>0</v>
      </c>
      <c r="I4045">
        <v>-0.66</v>
      </c>
      <c r="J4045">
        <v>-1.41</v>
      </c>
      <c r="K4045">
        <v>-2.0699999999999998</v>
      </c>
      <c r="L4045" s="2">
        <f>_xlfn.RANK.EQ(I4045, INDEX(CFB!$I$2:$I$1048576, MATCH(W4045, CFB!$W$2:$W$1048576, 0)):INDEX(CFB!$I$2:$I$1048576, MATCH(W4045, CFB!$W$2:$W$1048576, 0) + COUNTIF(CFB!$W$2:$W$1048576, W4045) - 1), 0)</f>
        <v>60</v>
      </c>
      <c r="M4045" s="2">
        <f>_xlfn.RANK.EQ(J4045, INDEX(CFB!$J$2:$J$1048576, MATCH(W4045, CFB!$W$2:$W$1048576, 0)):INDEX(CFB!$J$2:$J$1048576, MATCH(W4045, CFB!$W$2:$W$1048576, 0) + COUNTIF(CFB!$W$2:$W$1048576, W4045) - 1))</f>
        <v>67</v>
      </c>
      <c r="N4045" s="2">
        <f>RANK(K4045, INDEX(CFB!$K$2:$K$1048576, MATCH(W4045, CFB!$W$2:$W$1048576, 0)):INDEX(CFB!$K$2:$K$1048576, MATCH(W4045, CFB!$W$2:$W$1048576, 0) + COUNTIF(CFB!$W$2:$W$1048576, W4045) - 1))</f>
        <v>63</v>
      </c>
      <c r="O4045">
        <v>28.43</v>
      </c>
      <c r="P4045">
        <v>16.100000000000001</v>
      </c>
      <c r="W4045">
        <v>1991</v>
      </c>
      <c r="X4045">
        <f t="shared" si="125"/>
        <v>0</v>
      </c>
    </row>
    <row r="4046" spans="1:24" ht="12.75" hidden="1" customHeight="1" x14ac:dyDescent="0.45">
      <c r="A4046">
        <v>64</v>
      </c>
      <c r="B4046" t="s">
        <v>86</v>
      </c>
      <c r="C4046" t="s">
        <v>65</v>
      </c>
      <c r="D4046" s="2" t="str">
        <f t="shared" si="124"/>
        <v>Miami (OH)1991</v>
      </c>
      <c r="F4046">
        <v>6</v>
      </c>
      <c r="G4046">
        <v>4</v>
      </c>
      <c r="H4046">
        <v>1</v>
      </c>
      <c r="I4046">
        <v>-5.39</v>
      </c>
      <c r="J4046">
        <v>2.89</v>
      </c>
      <c r="K4046">
        <v>-2.4900000000000002</v>
      </c>
      <c r="L4046" s="2">
        <f>_xlfn.RANK.EQ(I4046, INDEX(CFB!$I$2:$I$1048576, MATCH(W4046, CFB!$W$2:$W$1048576, 0)):INDEX(CFB!$I$2:$I$1048576, MATCH(W4046, CFB!$W$2:$W$1048576, 0) + COUNTIF(CFB!$W$2:$W$1048576, W4046) - 1), 0)</f>
        <v>83</v>
      </c>
      <c r="M4046" s="2">
        <f>_xlfn.RANK.EQ(J4046, INDEX(CFB!$J$2:$J$1048576, MATCH(W4046, CFB!$W$2:$W$1048576, 0)):INDEX(CFB!$J$2:$J$1048576, MATCH(W4046, CFB!$W$2:$W$1048576, 0) + COUNTIF(CFB!$W$2:$W$1048576, W4046) - 1))</f>
        <v>37</v>
      </c>
      <c r="N4046" s="2">
        <f>RANK(K4046, INDEX(CFB!$K$2:$K$1048576, MATCH(W4046, CFB!$W$2:$W$1048576, 0)):INDEX(CFB!$K$2:$K$1048576, MATCH(W4046, CFB!$W$2:$W$1048576, 0) + COUNTIF(CFB!$W$2:$W$1048576, W4046) - 1))</f>
        <v>64</v>
      </c>
      <c r="O4046">
        <v>23.77</v>
      </c>
      <c r="P4046">
        <v>12.67</v>
      </c>
      <c r="W4046">
        <v>1991</v>
      </c>
      <c r="X4046">
        <f t="shared" si="125"/>
        <v>0</v>
      </c>
    </row>
    <row r="4047" spans="1:24" ht="12.75" hidden="1" customHeight="1" x14ac:dyDescent="0.45">
      <c r="A4047">
        <v>65</v>
      </c>
      <c r="B4047" t="s">
        <v>139</v>
      </c>
      <c r="C4047" t="s">
        <v>65</v>
      </c>
      <c r="D4047" s="2" t="str">
        <f t="shared" si="124"/>
        <v>Central Michigan1991</v>
      </c>
      <c r="F4047">
        <v>6</v>
      </c>
      <c r="G4047">
        <v>1</v>
      </c>
      <c r="H4047">
        <v>4</v>
      </c>
      <c r="I4047">
        <v>-4.9800000000000004</v>
      </c>
      <c r="J4047">
        <v>2.14</v>
      </c>
      <c r="K4047">
        <v>-2.85</v>
      </c>
      <c r="L4047" s="2">
        <f>_xlfn.RANK.EQ(I4047, INDEX(CFB!$I$2:$I$1048576, MATCH(W4047, CFB!$W$2:$W$1048576, 0)):INDEX(CFB!$I$2:$I$1048576, MATCH(W4047, CFB!$W$2:$W$1048576, 0) + COUNTIF(CFB!$W$2:$W$1048576, W4047) - 1), 0)</f>
        <v>79</v>
      </c>
      <c r="M4047" s="2">
        <f>_xlfn.RANK.EQ(J4047, INDEX(CFB!$J$2:$J$1048576, MATCH(W4047, CFB!$W$2:$W$1048576, 0)):INDEX(CFB!$J$2:$J$1048576, MATCH(W4047, CFB!$W$2:$W$1048576, 0) + COUNTIF(CFB!$W$2:$W$1048576, W4047) - 1))</f>
        <v>39</v>
      </c>
      <c r="N4047" s="2">
        <f>RANK(K4047, INDEX(CFB!$K$2:$K$1048576, MATCH(W4047, CFB!$W$2:$W$1048576, 0)):INDEX(CFB!$K$2:$K$1048576, MATCH(W4047, CFB!$W$2:$W$1048576, 0) + COUNTIF(CFB!$W$2:$W$1048576, W4047) - 1))</f>
        <v>65</v>
      </c>
      <c r="O4047">
        <v>22.68</v>
      </c>
      <c r="P4047">
        <v>14.17</v>
      </c>
      <c r="W4047">
        <v>1991</v>
      </c>
      <c r="X4047">
        <f t="shared" si="125"/>
        <v>0</v>
      </c>
    </row>
    <row r="4048" spans="1:24" ht="12.75" hidden="1" customHeight="1" x14ac:dyDescent="0.45">
      <c r="A4048">
        <v>66</v>
      </c>
      <c r="B4048" t="s">
        <v>72</v>
      </c>
      <c r="C4048" t="s">
        <v>10</v>
      </c>
      <c r="D4048" s="2" t="str">
        <f t="shared" si="124"/>
        <v>Wisconsin1991</v>
      </c>
      <c r="F4048">
        <v>5</v>
      </c>
      <c r="G4048">
        <v>6</v>
      </c>
      <c r="H4048">
        <v>0</v>
      </c>
      <c r="I4048">
        <v>-4.21</v>
      </c>
      <c r="J4048">
        <v>1.35</v>
      </c>
      <c r="K4048">
        <v>-2.86</v>
      </c>
      <c r="L4048" s="2">
        <f>_xlfn.RANK.EQ(I4048, INDEX(CFB!$I$2:$I$1048576, MATCH(W4048, CFB!$W$2:$W$1048576, 0)):INDEX(CFB!$I$2:$I$1048576, MATCH(W4048, CFB!$W$2:$W$1048576, 0) + COUNTIF(CFB!$W$2:$W$1048576, W4048) - 1), 0)</f>
        <v>74</v>
      </c>
      <c r="M4048" s="2">
        <f>_xlfn.RANK.EQ(J4048, INDEX(CFB!$J$2:$J$1048576, MATCH(W4048, CFB!$W$2:$W$1048576, 0)):INDEX(CFB!$J$2:$J$1048576, MATCH(W4048, CFB!$W$2:$W$1048576, 0) + COUNTIF(CFB!$W$2:$W$1048576, W4048) - 1))</f>
        <v>48</v>
      </c>
      <c r="N4048" s="2">
        <f>RANK(K4048, INDEX(CFB!$K$2:$K$1048576, MATCH(W4048, CFB!$W$2:$W$1048576, 0)):INDEX(CFB!$K$2:$K$1048576, MATCH(W4048, CFB!$W$2:$W$1048576, 0) + COUNTIF(CFB!$W$2:$W$1048576, W4048) - 1))</f>
        <v>66</v>
      </c>
      <c r="O4048">
        <v>25.58</v>
      </c>
      <c r="P4048">
        <v>11.88</v>
      </c>
      <c r="W4048">
        <v>1991</v>
      </c>
      <c r="X4048">
        <f t="shared" si="125"/>
        <v>0</v>
      </c>
    </row>
    <row r="4049" spans="1:24" ht="12.75" hidden="1" customHeight="1" x14ac:dyDescent="0.45">
      <c r="A4049">
        <v>67</v>
      </c>
      <c r="B4049" t="s">
        <v>60</v>
      </c>
      <c r="C4049" t="s">
        <v>23</v>
      </c>
      <c r="D4049" s="2" t="str">
        <f t="shared" si="124"/>
        <v>Duke1991</v>
      </c>
      <c r="F4049">
        <v>4</v>
      </c>
      <c r="G4049">
        <v>6</v>
      </c>
      <c r="H4049">
        <v>1</v>
      </c>
      <c r="I4049">
        <v>0.36</v>
      </c>
      <c r="J4049">
        <v>-3.49</v>
      </c>
      <c r="K4049">
        <v>-3.13</v>
      </c>
      <c r="L4049" s="2">
        <f>_xlfn.RANK.EQ(I4049, INDEX(CFB!$I$2:$I$1048576, MATCH(W4049, CFB!$W$2:$W$1048576, 0)):INDEX(CFB!$I$2:$I$1048576, MATCH(W4049, CFB!$W$2:$W$1048576, 0) + COUNTIF(CFB!$W$2:$W$1048576, W4049) - 1), 0)</f>
        <v>56</v>
      </c>
      <c r="M4049" s="2">
        <f>_xlfn.RANK.EQ(J4049, INDEX(CFB!$J$2:$J$1048576, MATCH(W4049, CFB!$W$2:$W$1048576, 0)):INDEX(CFB!$J$2:$J$1048576, MATCH(W4049, CFB!$W$2:$W$1048576, 0) + COUNTIF(CFB!$W$2:$W$1048576, W4049) - 1))</f>
        <v>79</v>
      </c>
      <c r="N4049" s="2">
        <f>RANK(K4049, INDEX(CFB!$K$2:$K$1048576, MATCH(W4049, CFB!$W$2:$W$1048576, 0)):INDEX(CFB!$K$2:$K$1048576, MATCH(W4049, CFB!$W$2:$W$1048576, 0) + COUNTIF(CFB!$W$2:$W$1048576, W4049) - 1))</f>
        <v>67</v>
      </c>
      <c r="O4049">
        <v>31.72</v>
      </c>
      <c r="P4049">
        <v>17.149999999999999</v>
      </c>
      <c r="W4049">
        <v>1991</v>
      </c>
      <c r="X4049">
        <f t="shared" si="125"/>
        <v>0</v>
      </c>
    </row>
    <row r="4050" spans="1:24" ht="12.75" hidden="1" customHeight="1" x14ac:dyDescent="0.45">
      <c r="A4050">
        <v>68</v>
      </c>
      <c r="B4050" t="s">
        <v>126</v>
      </c>
      <c r="C4050" t="s">
        <v>178</v>
      </c>
      <c r="D4050" s="2" t="str">
        <f t="shared" si="124"/>
        <v>Hawaii1991</v>
      </c>
      <c r="F4050">
        <v>4</v>
      </c>
      <c r="G4050">
        <v>7</v>
      </c>
      <c r="H4050">
        <v>1</v>
      </c>
      <c r="I4050">
        <v>2.06</v>
      </c>
      <c r="J4050">
        <v>-5.57</v>
      </c>
      <c r="K4050">
        <v>-3.51</v>
      </c>
      <c r="L4050" s="2">
        <f>_xlfn.RANK.EQ(I4050, INDEX(CFB!$I$2:$I$1048576, MATCH(W4050, CFB!$W$2:$W$1048576, 0)):INDEX(CFB!$I$2:$I$1048576, MATCH(W4050, CFB!$W$2:$W$1048576, 0) + COUNTIF(CFB!$W$2:$W$1048576, W4050) - 1), 0)</f>
        <v>42</v>
      </c>
      <c r="M4050" s="2">
        <f>_xlfn.RANK.EQ(J4050, INDEX(CFB!$J$2:$J$1048576, MATCH(W4050, CFB!$W$2:$W$1048576, 0)):INDEX(CFB!$J$2:$J$1048576, MATCH(W4050, CFB!$W$2:$W$1048576, 0) + COUNTIF(CFB!$W$2:$W$1048576, W4050) - 1))</f>
        <v>88</v>
      </c>
      <c r="N4050" s="2">
        <f>RANK(K4050, INDEX(CFB!$K$2:$K$1048576, MATCH(W4050, CFB!$W$2:$W$1048576, 0)):INDEX(CFB!$K$2:$K$1048576, MATCH(W4050, CFB!$W$2:$W$1048576, 0) + COUNTIF(CFB!$W$2:$W$1048576, W4050) - 1))</f>
        <v>68</v>
      </c>
      <c r="O4050">
        <v>31.94</v>
      </c>
      <c r="P4050">
        <v>21.14</v>
      </c>
      <c r="W4050">
        <v>1991</v>
      </c>
      <c r="X4050">
        <f t="shared" si="125"/>
        <v>0</v>
      </c>
    </row>
    <row r="4051" spans="1:24" ht="12.75" hidden="1" customHeight="1" x14ac:dyDescent="0.45">
      <c r="A4051">
        <v>69</v>
      </c>
      <c r="B4051" t="s">
        <v>94</v>
      </c>
      <c r="C4051" t="s">
        <v>65</v>
      </c>
      <c r="D4051" s="2" t="str">
        <f t="shared" si="124"/>
        <v>Toledo1991</v>
      </c>
      <c r="F4051">
        <v>5</v>
      </c>
      <c r="G4051">
        <v>5</v>
      </c>
      <c r="H4051">
        <v>1</v>
      </c>
      <c r="I4051">
        <v>-4.68</v>
      </c>
      <c r="J4051">
        <v>0.52</v>
      </c>
      <c r="K4051">
        <v>-4.16</v>
      </c>
      <c r="L4051" s="2">
        <f>_xlfn.RANK.EQ(I4051, INDEX(CFB!$I$2:$I$1048576, MATCH(W4051, CFB!$W$2:$W$1048576, 0)):INDEX(CFB!$I$2:$I$1048576, MATCH(W4051, CFB!$W$2:$W$1048576, 0) + COUNTIF(CFB!$W$2:$W$1048576, W4051) - 1), 0)</f>
        <v>78</v>
      </c>
      <c r="M4051" s="2">
        <f>_xlfn.RANK.EQ(J4051, INDEX(CFB!$J$2:$J$1048576, MATCH(W4051, CFB!$W$2:$W$1048576, 0)):INDEX(CFB!$J$2:$J$1048576, MATCH(W4051, CFB!$W$2:$W$1048576, 0) + COUNTIF(CFB!$W$2:$W$1048576, W4051) - 1))</f>
        <v>52</v>
      </c>
      <c r="N4051" s="2">
        <f>RANK(K4051, INDEX(CFB!$K$2:$K$1048576, MATCH(W4051, CFB!$W$2:$W$1048576, 0)):INDEX(CFB!$K$2:$K$1048576, MATCH(W4051, CFB!$W$2:$W$1048576, 0) + COUNTIF(CFB!$W$2:$W$1048576, W4051) - 1))</f>
        <v>69</v>
      </c>
      <c r="O4051">
        <v>23.57</v>
      </c>
      <c r="P4051">
        <v>15.53</v>
      </c>
      <c r="W4051">
        <v>1991</v>
      </c>
      <c r="X4051">
        <f t="shared" si="125"/>
        <v>0</v>
      </c>
    </row>
    <row r="4052" spans="1:24" ht="12.75" hidden="1" customHeight="1" x14ac:dyDescent="0.45">
      <c r="A4052">
        <v>70</v>
      </c>
      <c r="B4052" t="s">
        <v>74</v>
      </c>
      <c r="C4052" t="s">
        <v>15</v>
      </c>
      <c r="D4052" s="2" t="str">
        <f t="shared" si="124"/>
        <v>Kentucky1991</v>
      </c>
      <c r="F4052">
        <v>3</v>
      </c>
      <c r="G4052">
        <v>8</v>
      </c>
      <c r="H4052">
        <v>0</v>
      </c>
      <c r="I4052">
        <v>-2.39</v>
      </c>
      <c r="J4052">
        <v>-1.81</v>
      </c>
      <c r="K4052">
        <v>-4.2</v>
      </c>
      <c r="L4052" s="2">
        <f>_xlfn.RANK.EQ(I4052, INDEX(CFB!$I$2:$I$1048576, MATCH(W4052, CFB!$W$2:$W$1048576, 0)):INDEX(CFB!$I$2:$I$1048576, MATCH(W4052, CFB!$W$2:$W$1048576, 0) + COUNTIF(CFB!$W$2:$W$1048576, W4052) - 1), 0)</f>
        <v>67</v>
      </c>
      <c r="M4052" s="2">
        <f>_xlfn.RANK.EQ(J4052, INDEX(CFB!$J$2:$J$1048576, MATCH(W4052, CFB!$W$2:$W$1048576, 0)):INDEX(CFB!$J$2:$J$1048576, MATCH(W4052, CFB!$W$2:$W$1048576, 0) + COUNTIF(CFB!$W$2:$W$1048576, W4052) - 1))</f>
        <v>73</v>
      </c>
      <c r="N4052" s="2">
        <f>RANK(K4052, INDEX(CFB!$K$2:$K$1048576, MATCH(W4052, CFB!$W$2:$W$1048576, 0)):INDEX(CFB!$K$2:$K$1048576, MATCH(W4052, CFB!$W$2:$W$1048576, 0) + COUNTIF(CFB!$W$2:$W$1048576, W4052) - 1))</f>
        <v>70</v>
      </c>
      <c r="O4052">
        <v>27.72</v>
      </c>
      <c r="P4052">
        <v>14.02</v>
      </c>
      <c r="W4052">
        <v>1991</v>
      </c>
      <c r="X4052">
        <f t="shared" si="125"/>
        <v>0</v>
      </c>
    </row>
    <row r="4053" spans="1:24" ht="12.75" hidden="1" customHeight="1" x14ac:dyDescent="0.45">
      <c r="A4053">
        <v>71</v>
      </c>
      <c r="B4053" t="s">
        <v>46</v>
      </c>
      <c r="C4053" t="s">
        <v>188</v>
      </c>
      <c r="D4053" s="2" t="str">
        <f t="shared" si="124"/>
        <v>Missouri1991</v>
      </c>
      <c r="F4053">
        <v>3</v>
      </c>
      <c r="G4053">
        <v>7</v>
      </c>
      <c r="H4053">
        <v>1</v>
      </c>
      <c r="I4053">
        <v>1.78</v>
      </c>
      <c r="J4053">
        <v>-6.19</v>
      </c>
      <c r="K4053">
        <v>-4.4000000000000004</v>
      </c>
      <c r="L4053" s="2">
        <f>_xlfn.RANK.EQ(I4053, INDEX(CFB!$I$2:$I$1048576, MATCH(W4053, CFB!$W$2:$W$1048576, 0)):INDEX(CFB!$I$2:$I$1048576, MATCH(W4053, CFB!$W$2:$W$1048576, 0) + COUNTIF(CFB!$W$2:$W$1048576, W4053) - 1), 0)</f>
        <v>43</v>
      </c>
      <c r="M4053" s="2">
        <f>_xlfn.RANK.EQ(J4053, INDEX(CFB!$J$2:$J$1048576, MATCH(W4053, CFB!$W$2:$W$1048576, 0)):INDEX(CFB!$J$2:$J$1048576, MATCH(W4053, CFB!$W$2:$W$1048576, 0) + COUNTIF(CFB!$W$2:$W$1048576, W4053) - 1))</f>
        <v>92</v>
      </c>
      <c r="N4053" s="2">
        <f>RANK(K4053, INDEX(CFB!$K$2:$K$1048576, MATCH(W4053, CFB!$W$2:$W$1048576, 0)):INDEX(CFB!$K$2:$K$1048576, MATCH(W4053, CFB!$W$2:$W$1048576, 0) + COUNTIF(CFB!$W$2:$W$1048576, W4053) - 1))</f>
        <v>71</v>
      </c>
      <c r="O4053">
        <v>35.01</v>
      </c>
      <c r="P4053">
        <v>24.5</v>
      </c>
      <c r="W4053">
        <v>1991</v>
      </c>
      <c r="X4053">
        <f t="shared" si="125"/>
        <v>0</v>
      </c>
    </row>
    <row r="4054" spans="1:24" ht="12.75" hidden="1" customHeight="1" x14ac:dyDescent="0.45">
      <c r="A4054">
        <v>72</v>
      </c>
      <c r="B4054" t="s">
        <v>95</v>
      </c>
      <c r="C4054" t="s">
        <v>10</v>
      </c>
      <c r="D4054" s="2" t="str">
        <f t="shared" si="124"/>
        <v>Michigan State1991</v>
      </c>
      <c r="F4054">
        <v>3</v>
      </c>
      <c r="G4054">
        <v>8</v>
      </c>
      <c r="H4054">
        <v>0</v>
      </c>
      <c r="I4054">
        <v>-3.81</v>
      </c>
      <c r="J4054">
        <v>-0.76</v>
      </c>
      <c r="K4054">
        <v>-4.57</v>
      </c>
      <c r="L4054" s="2">
        <f>_xlfn.RANK.EQ(I4054, INDEX(CFB!$I$2:$I$1048576, MATCH(W4054, CFB!$W$2:$W$1048576, 0)):INDEX(CFB!$I$2:$I$1048576, MATCH(W4054, CFB!$W$2:$W$1048576, 0) + COUNTIF(CFB!$W$2:$W$1048576, W4054) - 1), 0)</f>
        <v>71</v>
      </c>
      <c r="M4054" s="2">
        <f>_xlfn.RANK.EQ(J4054, INDEX(CFB!$J$2:$J$1048576, MATCH(W4054, CFB!$W$2:$W$1048576, 0)):INDEX(CFB!$J$2:$J$1048576, MATCH(W4054, CFB!$W$2:$W$1048576, 0) + COUNTIF(CFB!$W$2:$W$1048576, W4054) - 1))</f>
        <v>64</v>
      </c>
      <c r="N4054" s="2">
        <f>RANK(K4054, INDEX(CFB!$K$2:$K$1048576, MATCH(W4054, CFB!$W$2:$W$1048576, 0)):INDEX(CFB!$K$2:$K$1048576, MATCH(W4054, CFB!$W$2:$W$1048576, 0) + COUNTIF(CFB!$W$2:$W$1048576, W4054) - 1))</f>
        <v>72</v>
      </c>
      <c r="O4054">
        <v>27.13</v>
      </c>
      <c r="P4054">
        <v>15.19</v>
      </c>
      <c r="W4054">
        <v>1991</v>
      </c>
      <c r="X4054">
        <f t="shared" si="125"/>
        <v>0</v>
      </c>
    </row>
    <row r="4055" spans="1:24" ht="12.75" hidden="1" customHeight="1" x14ac:dyDescent="0.45">
      <c r="A4055">
        <v>73</v>
      </c>
      <c r="B4055" t="s">
        <v>148</v>
      </c>
      <c r="C4055" t="s">
        <v>178</v>
      </c>
      <c r="D4055" s="2" t="str">
        <f t="shared" si="124"/>
        <v>UTEP1991</v>
      </c>
      <c r="F4055">
        <v>4</v>
      </c>
      <c r="G4055">
        <v>7</v>
      </c>
      <c r="H4055">
        <v>1</v>
      </c>
      <c r="I4055">
        <v>-4.47</v>
      </c>
      <c r="J4055">
        <v>-0.23</v>
      </c>
      <c r="K4055">
        <v>-4.7</v>
      </c>
      <c r="L4055" s="2">
        <f>_xlfn.RANK.EQ(I4055, INDEX(CFB!$I$2:$I$1048576, MATCH(W4055, CFB!$W$2:$W$1048576, 0)):INDEX(CFB!$I$2:$I$1048576, MATCH(W4055, CFB!$W$2:$W$1048576, 0) + COUNTIF(CFB!$W$2:$W$1048576, W4055) - 1), 0)</f>
        <v>76</v>
      </c>
      <c r="M4055" s="2">
        <f>_xlfn.RANK.EQ(J4055, INDEX(CFB!$J$2:$J$1048576, MATCH(W4055, CFB!$W$2:$W$1048576, 0)):INDEX(CFB!$J$2:$J$1048576, MATCH(W4055, CFB!$W$2:$W$1048576, 0) + COUNTIF(CFB!$W$2:$W$1048576, W4055) - 1))</f>
        <v>61</v>
      </c>
      <c r="N4055" s="2">
        <f>RANK(K4055, INDEX(CFB!$K$2:$K$1048576, MATCH(W4055, CFB!$W$2:$W$1048576, 0)):INDEX(CFB!$K$2:$K$1048576, MATCH(W4055, CFB!$W$2:$W$1048576, 0) + COUNTIF(CFB!$W$2:$W$1048576, W4055) - 1))</f>
        <v>73</v>
      </c>
      <c r="O4055">
        <v>24.46</v>
      </c>
      <c r="P4055">
        <v>13.73</v>
      </c>
      <c r="W4055">
        <v>1991</v>
      </c>
      <c r="X4055">
        <f t="shared" si="125"/>
        <v>0</v>
      </c>
    </row>
    <row r="4056" spans="1:24" hidden="1" x14ac:dyDescent="0.45">
      <c r="A4056">
        <v>74</v>
      </c>
      <c r="B4056" t="s">
        <v>81</v>
      </c>
      <c r="C4056" t="s">
        <v>12</v>
      </c>
      <c r="D4056" s="2" t="str">
        <f t="shared" si="124"/>
        <v>Cincinnati1991</v>
      </c>
      <c r="F4056">
        <v>4</v>
      </c>
      <c r="G4056">
        <v>7</v>
      </c>
      <c r="H4056">
        <v>0</v>
      </c>
      <c r="I4056">
        <v>-4.1900000000000004</v>
      </c>
      <c r="J4056">
        <v>-0.84</v>
      </c>
      <c r="K4056">
        <v>-5.03</v>
      </c>
      <c r="L4056" s="2">
        <f>_xlfn.RANK.EQ(I4056, INDEX(CFB!$I$2:$I$1048576, MATCH(W4056, CFB!$W$2:$W$1048576, 0)):INDEX(CFB!$I$2:$I$1048576, MATCH(W4056, CFB!$W$2:$W$1048576, 0) + COUNTIF(CFB!$W$2:$W$1048576, W4056) - 1), 0)</f>
        <v>73</v>
      </c>
      <c r="M4056" s="2">
        <f>_xlfn.RANK.EQ(J4056, INDEX(CFB!$J$2:$J$1048576, MATCH(W4056, CFB!$W$2:$W$1048576, 0)):INDEX(CFB!$J$2:$J$1048576, MATCH(W4056, CFB!$W$2:$W$1048576, 0) + COUNTIF(CFB!$W$2:$W$1048576, W4056) - 1))</f>
        <v>65</v>
      </c>
      <c r="N4056" s="2">
        <f>RANK(K4056, INDEX(CFB!$K$2:$K$1048576, MATCH(W4056, CFB!$W$2:$W$1048576, 0)):INDEX(CFB!$K$2:$K$1048576, MATCH(W4056, CFB!$W$2:$W$1048576, 0) + COUNTIF(CFB!$W$2:$W$1048576, W4056) - 1))</f>
        <v>74</v>
      </c>
      <c r="O4056">
        <v>26.32</v>
      </c>
      <c r="P4056">
        <v>22.33</v>
      </c>
      <c r="W4056">
        <v>1991</v>
      </c>
      <c r="X4056">
        <f t="shared" si="125"/>
        <v>0</v>
      </c>
    </row>
    <row r="4057" spans="1:24" ht="12.75" hidden="1" customHeight="1" x14ac:dyDescent="0.45">
      <c r="A4057">
        <v>75</v>
      </c>
      <c r="B4057" t="s">
        <v>117</v>
      </c>
      <c r="C4057" t="s">
        <v>65</v>
      </c>
      <c r="D4057" s="2" t="str">
        <f t="shared" si="124"/>
        <v>Western Michigan1991</v>
      </c>
      <c r="F4057">
        <v>6</v>
      </c>
      <c r="G4057">
        <v>5</v>
      </c>
      <c r="H4057">
        <v>0</v>
      </c>
      <c r="I4057">
        <v>-2.89</v>
      </c>
      <c r="J4057">
        <v>-2.4300000000000002</v>
      </c>
      <c r="K4057">
        <v>-5.32</v>
      </c>
      <c r="L4057" s="2">
        <f>_xlfn.RANK.EQ(I4057, INDEX(CFB!$I$2:$I$1048576, MATCH(W4057, CFB!$W$2:$W$1048576, 0)):INDEX(CFB!$I$2:$I$1048576, MATCH(W4057, CFB!$W$2:$W$1048576, 0) + COUNTIF(CFB!$W$2:$W$1048576, W4057) - 1), 0)</f>
        <v>68</v>
      </c>
      <c r="M4057" s="2">
        <f>_xlfn.RANK.EQ(J4057, INDEX(CFB!$J$2:$J$1048576, MATCH(W4057, CFB!$W$2:$W$1048576, 0)):INDEX(CFB!$J$2:$J$1048576, MATCH(W4057, CFB!$W$2:$W$1048576, 0) + COUNTIF(CFB!$W$2:$W$1048576, W4057) - 1))</f>
        <v>75</v>
      </c>
      <c r="N4057" s="2">
        <f>RANK(K4057, INDEX(CFB!$K$2:$K$1048576, MATCH(W4057, CFB!$W$2:$W$1048576, 0)):INDEX(CFB!$K$2:$K$1048576, MATCH(W4057, CFB!$W$2:$W$1048576, 0) + COUNTIF(CFB!$W$2:$W$1048576, W4057) - 1))</f>
        <v>75</v>
      </c>
      <c r="O4057">
        <v>25.04</v>
      </c>
      <c r="P4057">
        <v>21.53</v>
      </c>
      <c r="W4057">
        <v>1991</v>
      </c>
      <c r="X4057">
        <f t="shared" si="125"/>
        <v>0</v>
      </c>
    </row>
    <row r="4058" spans="1:24" ht="12.75" hidden="1" customHeight="1" x14ac:dyDescent="0.45">
      <c r="A4058">
        <v>76</v>
      </c>
      <c r="B4058" t="s">
        <v>40</v>
      </c>
      <c r="C4058" t="s">
        <v>188</v>
      </c>
      <c r="D4058" s="2" t="str">
        <f t="shared" si="124"/>
        <v>Iowa State1991</v>
      </c>
      <c r="F4058">
        <v>3</v>
      </c>
      <c r="G4058">
        <v>7</v>
      </c>
      <c r="H4058">
        <v>1</v>
      </c>
      <c r="I4058">
        <v>-5.75</v>
      </c>
      <c r="J4058">
        <v>0.28999999999999998</v>
      </c>
      <c r="K4058">
        <v>-5.46</v>
      </c>
      <c r="L4058" s="2">
        <f>_xlfn.RANK.EQ(I4058, INDEX(CFB!$I$2:$I$1048576, MATCH(W4058, CFB!$W$2:$W$1048576, 0)):INDEX(CFB!$I$2:$I$1048576, MATCH(W4058, CFB!$W$2:$W$1048576, 0) + COUNTIF(CFB!$W$2:$W$1048576, W4058) - 1), 0)</f>
        <v>86</v>
      </c>
      <c r="M4058" s="2">
        <f>_xlfn.RANK.EQ(J4058, INDEX(CFB!$J$2:$J$1048576, MATCH(W4058, CFB!$W$2:$W$1048576, 0)):INDEX(CFB!$J$2:$J$1048576, MATCH(W4058, CFB!$W$2:$W$1048576, 0) + COUNTIF(CFB!$W$2:$W$1048576, W4058) - 1))</f>
        <v>56</v>
      </c>
      <c r="N4058" s="2">
        <f>RANK(K4058, INDEX(CFB!$K$2:$K$1048576, MATCH(W4058, CFB!$W$2:$W$1048576, 0)):INDEX(CFB!$K$2:$K$1048576, MATCH(W4058, CFB!$W$2:$W$1048576, 0) + COUNTIF(CFB!$W$2:$W$1048576, W4058) - 1))</f>
        <v>76</v>
      </c>
      <c r="O4058">
        <v>25.21</v>
      </c>
      <c r="P4058">
        <v>12.35</v>
      </c>
      <c r="W4058">
        <v>1991</v>
      </c>
      <c r="X4058">
        <f t="shared" si="125"/>
        <v>0</v>
      </c>
    </row>
    <row r="4059" spans="1:24" ht="12.75" hidden="1" customHeight="1" x14ac:dyDescent="0.45">
      <c r="A4059">
        <v>77</v>
      </c>
      <c r="B4059" t="s">
        <v>129</v>
      </c>
      <c r="C4059" t="s">
        <v>189</v>
      </c>
      <c r="D4059" s="2" t="str">
        <f t="shared" si="124"/>
        <v>Rice1991</v>
      </c>
      <c r="F4059">
        <v>4</v>
      </c>
      <c r="G4059">
        <v>7</v>
      </c>
      <c r="H4059">
        <v>0</v>
      </c>
      <c r="I4059">
        <v>0.25</v>
      </c>
      <c r="J4059">
        <v>-5.86</v>
      </c>
      <c r="K4059">
        <v>-5.62</v>
      </c>
      <c r="L4059" s="2">
        <f>_xlfn.RANK.EQ(I4059, INDEX(CFB!$I$2:$I$1048576, MATCH(W4059, CFB!$W$2:$W$1048576, 0)):INDEX(CFB!$I$2:$I$1048576, MATCH(W4059, CFB!$W$2:$W$1048576, 0) + COUNTIF(CFB!$W$2:$W$1048576, W4059) - 1), 0)</f>
        <v>57</v>
      </c>
      <c r="M4059" s="2">
        <f>_xlfn.RANK.EQ(J4059, INDEX(CFB!$J$2:$J$1048576, MATCH(W4059, CFB!$W$2:$W$1048576, 0)):INDEX(CFB!$J$2:$J$1048576, MATCH(W4059, CFB!$W$2:$W$1048576, 0) + COUNTIF(CFB!$W$2:$W$1048576, W4059) - 1))</f>
        <v>90</v>
      </c>
      <c r="N4059" s="2">
        <f>RANK(K4059, INDEX(CFB!$K$2:$K$1048576, MATCH(W4059, CFB!$W$2:$W$1048576, 0)):INDEX(CFB!$K$2:$K$1048576, MATCH(W4059, CFB!$W$2:$W$1048576, 0) + COUNTIF(CFB!$W$2:$W$1048576, W4059) - 1))</f>
        <v>77</v>
      </c>
      <c r="O4059">
        <v>31.18</v>
      </c>
      <c r="P4059">
        <v>17.45</v>
      </c>
      <c r="W4059">
        <v>1991</v>
      </c>
      <c r="X4059">
        <f t="shared" si="125"/>
        <v>0</v>
      </c>
    </row>
    <row r="4060" spans="1:24" ht="12.75" hidden="1" customHeight="1" x14ac:dyDescent="0.45">
      <c r="A4060">
        <v>78</v>
      </c>
      <c r="B4060" t="s">
        <v>150</v>
      </c>
      <c r="C4060" t="s">
        <v>12</v>
      </c>
      <c r="D4060" s="2" t="str">
        <f t="shared" si="124"/>
        <v>Southern Mississippi1991</v>
      </c>
      <c r="F4060">
        <v>4</v>
      </c>
      <c r="G4060">
        <v>7</v>
      </c>
      <c r="H4060">
        <v>0</v>
      </c>
      <c r="I4060">
        <v>-5.56</v>
      </c>
      <c r="J4060">
        <v>-0.08</v>
      </c>
      <c r="K4060">
        <v>-5.64</v>
      </c>
      <c r="L4060" s="2">
        <f>_xlfn.RANK.EQ(I4060, INDEX(CFB!$I$2:$I$1048576, MATCH(W4060, CFB!$W$2:$W$1048576, 0)):INDEX(CFB!$I$2:$I$1048576, MATCH(W4060, CFB!$W$2:$W$1048576, 0) + COUNTIF(CFB!$W$2:$W$1048576, W4060) - 1), 0)</f>
        <v>84</v>
      </c>
      <c r="M4060" s="2">
        <f>_xlfn.RANK.EQ(J4060, INDEX(CFB!$J$2:$J$1048576, MATCH(W4060, CFB!$W$2:$W$1048576, 0)):INDEX(CFB!$J$2:$J$1048576, MATCH(W4060, CFB!$W$2:$W$1048576, 0) + COUNTIF(CFB!$W$2:$W$1048576, W4060) - 1))</f>
        <v>59</v>
      </c>
      <c r="N4060" s="2">
        <f>RANK(K4060, INDEX(CFB!$K$2:$K$1048576, MATCH(W4060, CFB!$W$2:$W$1048576, 0)):INDEX(CFB!$K$2:$K$1048576, MATCH(W4060, CFB!$W$2:$W$1048576, 0) + COUNTIF(CFB!$W$2:$W$1048576, W4060) - 1))</f>
        <v>78</v>
      </c>
      <c r="O4060">
        <v>24.72</v>
      </c>
      <c r="P4060">
        <v>13.73</v>
      </c>
      <c r="W4060">
        <v>1991</v>
      </c>
      <c r="X4060">
        <f t="shared" si="125"/>
        <v>0</v>
      </c>
    </row>
    <row r="4061" spans="1:24" ht="12.75" hidden="1" customHeight="1" x14ac:dyDescent="0.45">
      <c r="A4061">
        <v>79</v>
      </c>
      <c r="B4061" t="s">
        <v>140</v>
      </c>
      <c r="C4061" t="s">
        <v>65</v>
      </c>
      <c r="D4061" s="2" t="str">
        <f t="shared" si="124"/>
        <v>Ball State1991</v>
      </c>
      <c r="F4061">
        <v>6</v>
      </c>
      <c r="G4061">
        <v>5</v>
      </c>
      <c r="H4061">
        <v>0</v>
      </c>
      <c r="I4061">
        <v>-8.81</v>
      </c>
      <c r="J4061">
        <v>2.73</v>
      </c>
      <c r="K4061">
        <v>-6.07</v>
      </c>
      <c r="L4061" s="2">
        <f>_xlfn.RANK.EQ(I4061, INDEX(CFB!$I$2:$I$1048576, MATCH(W4061, CFB!$W$2:$W$1048576, 0)):INDEX(CFB!$I$2:$I$1048576, MATCH(W4061, CFB!$W$2:$W$1048576, 0) + COUNTIF(CFB!$W$2:$W$1048576, W4061) - 1), 0)</f>
        <v>104</v>
      </c>
      <c r="M4061" s="2">
        <f>_xlfn.RANK.EQ(J4061, INDEX(CFB!$J$2:$J$1048576, MATCH(W4061, CFB!$W$2:$W$1048576, 0)):INDEX(CFB!$J$2:$J$1048576, MATCH(W4061, CFB!$W$2:$W$1048576, 0) + COUNTIF(CFB!$W$2:$W$1048576, W4061) - 1))</f>
        <v>38</v>
      </c>
      <c r="N4061" s="2">
        <f>RANK(K4061, INDEX(CFB!$K$2:$K$1048576, MATCH(W4061, CFB!$W$2:$W$1048576, 0)):INDEX(CFB!$K$2:$K$1048576, MATCH(W4061, CFB!$W$2:$W$1048576, 0) + COUNTIF(CFB!$W$2:$W$1048576, W4061) - 1))</f>
        <v>79</v>
      </c>
      <c r="O4061">
        <v>18.010000000000002</v>
      </c>
      <c r="P4061">
        <v>12.61</v>
      </c>
      <c r="W4061">
        <v>1991</v>
      </c>
      <c r="X4061">
        <f t="shared" si="125"/>
        <v>0</v>
      </c>
    </row>
    <row r="4062" spans="1:24" ht="12.75" hidden="1" customHeight="1" x14ac:dyDescent="0.45">
      <c r="A4062">
        <v>80</v>
      </c>
      <c r="B4062" t="s">
        <v>96</v>
      </c>
      <c r="C4062" t="s">
        <v>23</v>
      </c>
      <c r="D4062" s="2" t="str">
        <f t="shared" si="124"/>
        <v>Maryland1991</v>
      </c>
      <c r="F4062">
        <v>2</v>
      </c>
      <c r="G4062">
        <v>9</v>
      </c>
      <c r="H4062">
        <v>0</v>
      </c>
      <c r="I4062">
        <v>-4.99</v>
      </c>
      <c r="J4062">
        <v>-1.46</v>
      </c>
      <c r="K4062">
        <v>-6.44</v>
      </c>
      <c r="L4062" s="2">
        <f>_xlfn.RANK.EQ(I4062, INDEX(CFB!$I$2:$I$1048576, MATCH(W4062, CFB!$W$2:$W$1048576, 0)):INDEX(CFB!$I$2:$I$1048576, MATCH(W4062, CFB!$W$2:$W$1048576, 0) + COUNTIF(CFB!$W$2:$W$1048576, W4062) - 1), 0)</f>
        <v>80</v>
      </c>
      <c r="M4062" s="2">
        <f>_xlfn.RANK.EQ(J4062, INDEX(CFB!$J$2:$J$1048576, MATCH(W4062, CFB!$W$2:$W$1048576, 0)):INDEX(CFB!$J$2:$J$1048576, MATCH(W4062, CFB!$W$2:$W$1048576, 0) + COUNTIF(CFB!$W$2:$W$1048576, W4062) - 1))</f>
        <v>69</v>
      </c>
      <c r="N4062" s="2">
        <f>RANK(K4062, INDEX(CFB!$K$2:$K$1048576, MATCH(W4062, CFB!$W$2:$W$1048576, 0)):INDEX(CFB!$K$2:$K$1048576, MATCH(W4062, CFB!$W$2:$W$1048576, 0) + COUNTIF(CFB!$W$2:$W$1048576, W4062) - 1))</f>
        <v>80</v>
      </c>
      <c r="O4062">
        <v>26.09</v>
      </c>
      <c r="P4062">
        <v>15.53</v>
      </c>
      <c r="W4062">
        <v>1991</v>
      </c>
      <c r="X4062">
        <f t="shared" si="125"/>
        <v>0</v>
      </c>
    </row>
    <row r="4063" spans="1:24" ht="12.75" hidden="1" customHeight="1" x14ac:dyDescent="0.45">
      <c r="A4063">
        <v>81</v>
      </c>
      <c r="B4063" t="s">
        <v>138</v>
      </c>
      <c r="C4063" t="s">
        <v>178</v>
      </c>
      <c r="D4063" s="2" t="str">
        <f t="shared" si="124"/>
        <v>Wyoming1991</v>
      </c>
      <c r="F4063">
        <v>4</v>
      </c>
      <c r="G4063">
        <v>6</v>
      </c>
      <c r="H4063">
        <v>1</v>
      </c>
      <c r="I4063">
        <v>3.27</v>
      </c>
      <c r="J4063">
        <v>-9.92</v>
      </c>
      <c r="K4063">
        <v>-6.65</v>
      </c>
      <c r="L4063" s="2">
        <f>_xlfn.RANK.EQ(I4063, INDEX(CFB!$I$2:$I$1048576, MATCH(W4063, CFB!$W$2:$W$1048576, 0)):INDEX(CFB!$I$2:$I$1048576, MATCH(W4063, CFB!$W$2:$W$1048576, 0) + COUNTIF(CFB!$W$2:$W$1048576, W4063) - 1), 0)</f>
        <v>36</v>
      </c>
      <c r="M4063" s="2">
        <f>_xlfn.RANK.EQ(J4063, INDEX(CFB!$J$2:$J$1048576, MATCH(W4063, CFB!$W$2:$W$1048576, 0)):INDEX(CFB!$J$2:$J$1048576, MATCH(W4063, CFB!$W$2:$W$1048576, 0) + COUNTIF(CFB!$W$2:$W$1048576, W4063) - 1))</f>
        <v>100</v>
      </c>
      <c r="N4063" s="2">
        <f>RANK(K4063, INDEX(CFB!$K$2:$K$1048576, MATCH(W4063, CFB!$W$2:$W$1048576, 0)):INDEX(CFB!$K$2:$K$1048576, MATCH(W4063, CFB!$W$2:$W$1048576, 0) + COUNTIF(CFB!$W$2:$W$1048576, W4063) - 1))</f>
        <v>81</v>
      </c>
      <c r="O4063">
        <v>33.14</v>
      </c>
      <c r="P4063">
        <v>24.05</v>
      </c>
      <c r="W4063">
        <v>1991</v>
      </c>
      <c r="X4063">
        <f t="shared" si="125"/>
        <v>0</v>
      </c>
    </row>
    <row r="4064" spans="1:24" ht="12.75" hidden="1" customHeight="1" x14ac:dyDescent="0.45">
      <c r="A4064">
        <v>82</v>
      </c>
      <c r="B4064" t="s">
        <v>103</v>
      </c>
      <c r="C4064" t="s">
        <v>10</v>
      </c>
      <c r="D4064" s="2" t="str">
        <f t="shared" si="124"/>
        <v>Northwestern1991</v>
      </c>
      <c r="F4064">
        <v>3</v>
      </c>
      <c r="G4064">
        <v>8</v>
      </c>
      <c r="H4064">
        <v>0</v>
      </c>
      <c r="I4064">
        <v>-5.16</v>
      </c>
      <c r="J4064">
        <v>-1.71</v>
      </c>
      <c r="K4064">
        <v>-6.87</v>
      </c>
      <c r="L4064" s="2">
        <f>_xlfn.RANK.EQ(I4064, INDEX(CFB!$I$2:$I$1048576, MATCH(W4064, CFB!$W$2:$W$1048576, 0)):INDEX(CFB!$I$2:$I$1048576, MATCH(W4064, CFB!$W$2:$W$1048576, 0) + COUNTIF(CFB!$W$2:$W$1048576, W4064) - 1), 0)</f>
        <v>82</v>
      </c>
      <c r="M4064" s="2">
        <f>_xlfn.RANK.EQ(J4064, INDEX(CFB!$J$2:$J$1048576, MATCH(W4064, CFB!$W$2:$W$1048576, 0)):INDEX(CFB!$J$2:$J$1048576, MATCH(W4064, CFB!$W$2:$W$1048576, 0) + COUNTIF(CFB!$W$2:$W$1048576, W4064) - 1))</f>
        <v>71</v>
      </c>
      <c r="N4064" s="2">
        <f>RANK(K4064, INDEX(CFB!$K$2:$K$1048576, MATCH(W4064, CFB!$W$2:$W$1048576, 0)):INDEX(CFB!$K$2:$K$1048576, MATCH(W4064, CFB!$W$2:$W$1048576, 0) + COUNTIF(CFB!$W$2:$W$1048576, W4064) - 1))</f>
        <v>82</v>
      </c>
      <c r="O4064">
        <v>26.61</v>
      </c>
      <c r="P4064">
        <v>18.010000000000002</v>
      </c>
      <c r="W4064">
        <v>1991</v>
      </c>
      <c r="X4064">
        <f t="shared" si="125"/>
        <v>0</v>
      </c>
    </row>
    <row r="4065" spans="1:24" ht="12.75" hidden="1" customHeight="1" x14ac:dyDescent="0.45">
      <c r="A4065">
        <v>83</v>
      </c>
      <c r="B4065" t="s">
        <v>133</v>
      </c>
      <c r="C4065" t="s">
        <v>184</v>
      </c>
      <c r="D4065" s="2" t="str">
        <f t="shared" si="124"/>
        <v>Utah State1991</v>
      </c>
      <c r="F4065">
        <v>5</v>
      </c>
      <c r="G4065">
        <v>6</v>
      </c>
      <c r="H4065">
        <v>0</v>
      </c>
      <c r="I4065">
        <v>-6.51</v>
      </c>
      <c r="J4065">
        <v>-0.54</v>
      </c>
      <c r="K4065">
        <v>-7.05</v>
      </c>
      <c r="L4065" s="2">
        <f>_xlfn.RANK.EQ(I4065, INDEX(CFB!$I$2:$I$1048576, MATCH(W4065, CFB!$W$2:$W$1048576, 0)):INDEX(CFB!$I$2:$I$1048576, MATCH(W4065, CFB!$W$2:$W$1048576, 0) + COUNTIF(CFB!$W$2:$W$1048576, W4065) - 1), 0)</f>
        <v>87</v>
      </c>
      <c r="M4065" s="2">
        <f>_xlfn.RANK.EQ(J4065, INDEX(CFB!$J$2:$J$1048576, MATCH(W4065, CFB!$W$2:$W$1048576, 0)):INDEX(CFB!$J$2:$J$1048576, MATCH(W4065, CFB!$W$2:$W$1048576, 0) + COUNTIF(CFB!$W$2:$W$1048576, W4065) - 1))</f>
        <v>62</v>
      </c>
      <c r="N4065" s="2">
        <f>RANK(K4065, INDEX(CFB!$K$2:$K$1048576, MATCH(W4065, CFB!$W$2:$W$1048576, 0)):INDEX(CFB!$K$2:$K$1048576, MATCH(W4065, CFB!$W$2:$W$1048576, 0) + COUNTIF(CFB!$W$2:$W$1048576, W4065) - 1))</f>
        <v>83</v>
      </c>
      <c r="O4065">
        <v>22.45</v>
      </c>
      <c r="P4065">
        <v>14.75</v>
      </c>
      <c r="W4065">
        <v>1991</v>
      </c>
      <c r="X4065">
        <f t="shared" si="125"/>
        <v>0</v>
      </c>
    </row>
    <row r="4066" spans="1:24" ht="12.75" hidden="1" customHeight="1" x14ac:dyDescent="0.45">
      <c r="A4066">
        <v>84</v>
      </c>
      <c r="B4066" t="s">
        <v>42</v>
      </c>
      <c r="C4066" t="s">
        <v>10</v>
      </c>
      <c r="D4066" s="2" t="str">
        <f t="shared" si="124"/>
        <v>Minnesota1991</v>
      </c>
      <c r="F4066">
        <v>2</v>
      </c>
      <c r="G4066">
        <v>9</v>
      </c>
      <c r="H4066">
        <v>0</v>
      </c>
      <c r="I4066">
        <v>-8.7200000000000006</v>
      </c>
      <c r="J4066">
        <v>1.53</v>
      </c>
      <c r="K4066">
        <v>-7.19</v>
      </c>
      <c r="L4066" s="2">
        <f>_xlfn.RANK.EQ(I4066, INDEX(CFB!$I$2:$I$1048576, MATCH(W4066, CFB!$W$2:$W$1048576, 0)):INDEX(CFB!$I$2:$I$1048576, MATCH(W4066, CFB!$W$2:$W$1048576, 0) + COUNTIF(CFB!$W$2:$W$1048576, W4066) - 1), 0)</f>
        <v>102</v>
      </c>
      <c r="M4066" s="2">
        <f>_xlfn.RANK.EQ(J4066, INDEX(CFB!$J$2:$J$1048576, MATCH(W4066, CFB!$W$2:$W$1048576, 0)):INDEX(CFB!$J$2:$J$1048576, MATCH(W4066, CFB!$W$2:$W$1048576, 0) + COUNTIF(CFB!$W$2:$W$1048576, W4066) - 1))</f>
        <v>46</v>
      </c>
      <c r="N4066" s="2">
        <f>RANK(K4066, INDEX(CFB!$K$2:$K$1048576, MATCH(W4066, CFB!$W$2:$W$1048576, 0)):INDEX(CFB!$K$2:$K$1048576, MATCH(W4066, CFB!$W$2:$W$1048576, 0) + COUNTIF(CFB!$W$2:$W$1048576, W4066) - 1))</f>
        <v>84</v>
      </c>
      <c r="O4066">
        <v>22.87</v>
      </c>
      <c r="P4066">
        <v>15.66</v>
      </c>
      <c r="W4066">
        <v>1991</v>
      </c>
      <c r="X4066">
        <f t="shared" si="125"/>
        <v>0</v>
      </c>
    </row>
    <row r="4067" spans="1:24" ht="12.75" hidden="1" customHeight="1" x14ac:dyDescent="0.45">
      <c r="A4067">
        <v>85</v>
      </c>
      <c r="B4067" t="s">
        <v>121</v>
      </c>
      <c r="C4067" t="s">
        <v>188</v>
      </c>
      <c r="D4067" s="2" t="str">
        <f t="shared" si="124"/>
        <v>Oklahoma State1991</v>
      </c>
      <c r="F4067">
        <v>0</v>
      </c>
      <c r="G4067">
        <v>10</v>
      </c>
      <c r="H4067">
        <v>1</v>
      </c>
      <c r="I4067">
        <v>-8.57</v>
      </c>
      <c r="J4067">
        <v>0.57999999999999996</v>
      </c>
      <c r="K4067">
        <v>-7.99</v>
      </c>
      <c r="L4067" s="2">
        <f>_xlfn.RANK.EQ(I4067, INDEX(CFB!$I$2:$I$1048576, MATCH(W4067, CFB!$W$2:$W$1048576, 0)):INDEX(CFB!$I$2:$I$1048576, MATCH(W4067, CFB!$W$2:$W$1048576, 0) + COUNTIF(CFB!$W$2:$W$1048576, W4067) - 1), 0)</f>
        <v>99</v>
      </c>
      <c r="M4067" s="2">
        <f>_xlfn.RANK.EQ(J4067, INDEX(CFB!$J$2:$J$1048576, MATCH(W4067, CFB!$W$2:$W$1048576, 0)):INDEX(CFB!$J$2:$J$1048576, MATCH(W4067, CFB!$W$2:$W$1048576, 0) + COUNTIF(CFB!$W$2:$W$1048576, W4067) - 1))</f>
        <v>51</v>
      </c>
      <c r="N4067" s="2">
        <f>RANK(K4067, INDEX(CFB!$K$2:$K$1048576, MATCH(W4067, CFB!$W$2:$W$1048576, 0)):INDEX(CFB!$K$2:$K$1048576, MATCH(W4067, CFB!$W$2:$W$1048576, 0) + COUNTIF(CFB!$W$2:$W$1048576, W4067) - 1))</f>
        <v>85</v>
      </c>
      <c r="O4067">
        <v>23.35</v>
      </c>
      <c r="P4067">
        <v>13.48</v>
      </c>
      <c r="W4067">
        <v>1991</v>
      </c>
      <c r="X4067">
        <f t="shared" si="125"/>
        <v>0</v>
      </c>
    </row>
    <row r="4068" spans="1:24" ht="12.75" hidden="1" customHeight="1" x14ac:dyDescent="0.45">
      <c r="A4068">
        <v>86</v>
      </c>
      <c r="B4068" t="s">
        <v>190</v>
      </c>
      <c r="C4068" t="s">
        <v>184</v>
      </c>
      <c r="D4068" s="2" t="str">
        <f t="shared" si="124"/>
        <v>Pacific1991</v>
      </c>
      <c r="F4068">
        <v>5</v>
      </c>
      <c r="G4068">
        <v>7</v>
      </c>
      <c r="H4068">
        <v>0</v>
      </c>
      <c r="I4068">
        <v>6.71</v>
      </c>
      <c r="J4068">
        <v>-15.76</v>
      </c>
      <c r="K4068">
        <v>-9.0500000000000007</v>
      </c>
      <c r="L4068" s="2">
        <f>_xlfn.RANK.EQ(I4068, INDEX(CFB!$I$2:$I$1048576, MATCH(W4068, CFB!$W$2:$W$1048576, 0)):INDEX(CFB!$I$2:$I$1048576, MATCH(W4068, CFB!$W$2:$W$1048576, 0) + COUNTIF(CFB!$W$2:$W$1048576, W4068) - 1), 0)</f>
        <v>18</v>
      </c>
      <c r="M4068" s="2">
        <f>_xlfn.RANK.EQ(J4068, INDEX(CFB!$J$2:$J$1048576, MATCH(W4068, CFB!$W$2:$W$1048576, 0)):INDEX(CFB!$J$2:$J$1048576, MATCH(W4068, CFB!$W$2:$W$1048576, 0) + COUNTIF(CFB!$W$2:$W$1048576, W4068) - 1))</f>
        <v>107</v>
      </c>
      <c r="N4068" s="2">
        <f>RANK(K4068, INDEX(CFB!$K$2:$K$1048576, MATCH(W4068, CFB!$W$2:$W$1048576, 0)):INDEX(CFB!$K$2:$K$1048576, MATCH(W4068, CFB!$W$2:$W$1048576, 0) + COUNTIF(CFB!$W$2:$W$1048576, W4068) - 1))</f>
        <v>86</v>
      </c>
      <c r="O4068">
        <v>37.729999999999997</v>
      </c>
      <c r="P4068">
        <v>34.82</v>
      </c>
      <c r="W4068">
        <v>1991</v>
      </c>
      <c r="X4068">
        <f t="shared" si="125"/>
        <v>0</v>
      </c>
    </row>
    <row r="4069" spans="1:24" ht="12.75" hidden="1" customHeight="1" x14ac:dyDescent="0.45">
      <c r="A4069">
        <v>87</v>
      </c>
      <c r="B4069" t="s">
        <v>104</v>
      </c>
      <c r="C4069" t="s">
        <v>178</v>
      </c>
      <c r="D4069" s="2" t="str">
        <f t="shared" si="124"/>
        <v>Colorado State1991</v>
      </c>
      <c r="F4069">
        <v>3</v>
      </c>
      <c r="G4069">
        <v>8</v>
      </c>
      <c r="H4069">
        <v>0</v>
      </c>
      <c r="I4069">
        <v>-1.33</v>
      </c>
      <c r="J4069">
        <v>-8.1999999999999993</v>
      </c>
      <c r="K4069">
        <v>-9.52</v>
      </c>
      <c r="L4069" s="2">
        <f>_xlfn.RANK.EQ(I4069, INDEX(CFB!$I$2:$I$1048576, MATCH(W4069, CFB!$W$2:$W$1048576, 0)):INDEX(CFB!$I$2:$I$1048576, MATCH(W4069, CFB!$W$2:$W$1048576, 0) + COUNTIF(CFB!$W$2:$W$1048576, W4069) - 1), 0)</f>
        <v>63</v>
      </c>
      <c r="M4069" s="2">
        <f>_xlfn.RANK.EQ(J4069, INDEX(CFB!$J$2:$J$1048576, MATCH(W4069, CFB!$W$2:$W$1048576, 0)):INDEX(CFB!$J$2:$J$1048576, MATCH(W4069, CFB!$W$2:$W$1048576, 0) + COUNTIF(CFB!$W$2:$W$1048576, W4069) - 1))</f>
        <v>96</v>
      </c>
      <c r="N4069" s="2">
        <f>RANK(K4069, INDEX(CFB!$K$2:$K$1048576, MATCH(W4069, CFB!$W$2:$W$1048576, 0)):INDEX(CFB!$K$2:$K$1048576, MATCH(W4069, CFB!$W$2:$W$1048576, 0) + COUNTIF(CFB!$W$2:$W$1048576, W4069) - 1))</f>
        <v>87</v>
      </c>
      <c r="O4069">
        <v>28.48</v>
      </c>
      <c r="P4069">
        <v>25.38</v>
      </c>
      <c r="W4069">
        <v>1991</v>
      </c>
      <c r="X4069">
        <f t="shared" si="125"/>
        <v>0</v>
      </c>
    </row>
    <row r="4070" spans="1:24" ht="12.75" hidden="1" customHeight="1" x14ac:dyDescent="0.45">
      <c r="A4070">
        <v>88</v>
      </c>
      <c r="B4070" t="s">
        <v>48</v>
      </c>
      <c r="C4070" t="s">
        <v>12</v>
      </c>
      <c r="D4070" s="2" t="str">
        <f t="shared" si="124"/>
        <v>Army1991</v>
      </c>
      <c r="F4070">
        <v>4</v>
      </c>
      <c r="G4070">
        <v>7</v>
      </c>
      <c r="H4070">
        <v>0</v>
      </c>
      <c r="I4070">
        <v>-8.15</v>
      </c>
      <c r="J4070">
        <v>-1.69</v>
      </c>
      <c r="K4070">
        <v>-9.84</v>
      </c>
      <c r="L4070" s="2">
        <f>_xlfn.RANK.EQ(I4070, INDEX(CFB!$I$2:$I$1048576, MATCH(W4070, CFB!$W$2:$W$1048576, 0)):INDEX(CFB!$I$2:$I$1048576, MATCH(W4070, CFB!$W$2:$W$1048576, 0) + COUNTIF(CFB!$W$2:$W$1048576, W4070) - 1), 0)</f>
        <v>93</v>
      </c>
      <c r="M4070" s="2">
        <f>_xlfn.RANK.EQ(J4070, INDEX(CFB!$J$2:$J$1048576, MATCH(W4070, CFB!$W$2:$W$1048576, 0)):INDEX(CFB!$J$2:$J$1048576, MATCH(W4070, CFB!$W$2:$W$1048576, 0) + COUNTIF(CFB!$W$2:$W$1048576, W4070) - 1))</f>
        <v>70</v>
      </c>
      <c r="N4070" s="2">
        <f>RANK(K4070, INDEX(CFB!$K$2:$K$1048576, MATCH(W4070, CFB!$W$2:$W$1048576, 0)):INDEX(CFB!$K$2:$K$1048576, MATCH(W4070, CFB!$W$2:$W$1048576, 0) + COUNTIF(CFB!$W$2:$W$1048576, W4070) - 1))</f>
        <v>88</v>
      </c>
      <c r="O4070">
        <v>22.5</v>
      </c>
      <c r="P4070">
        <v>15.98</v>
      </c>
      <c r="W4070">
        <v>1991</v>
      </c>
      <c r="X4070">
        <f t="shared" si="125"/>
        <v>0</v>
      </c>
    </row>
    <row r="4071" spans="1:24" ht="12.75" hidden="1" customHeight="1" x14ac:dyDescent="0.45">
      <c r="A4071">
        <v>89</v>
      </c>
      <c r="B4071" t="s">
        <v>144</v>
      </c>
      <c r="C4071" t="s">
        <v>179</v>
      </c>
      <c r="D4071" s="2" t="str">
        <f t="shared" si="124"/>
        <v>Temple1991</v>
      </c>
      <c r="F4071">
        <v>2</v>
      </c>
      <c r="G4071">
        <v>9</v>
      </c>
      <c r="H4071">
        <v>0</v>
      </c>
      <c r="I4071">
        <v>-8.6199999999999992</v>
      </c>
      <c r="J4071">
        <v>-1.41</v>
      </c>
      <c r="K4071">
        <v>-10.029999999999999</v>
      </c>
      <c r="L4071" s="2">
        <f>_xlfn.RANK.EQ(I4071, INDEX(CFB!$I$2:$I$1048576, MATCH(W4071, CFB!$W$2:$W$1048576, 0)):INDEX(CFB!$I$2:$I$1048576, MATCH(W4071, CFB!$W$2:$W$1048576, 0) + COUNTIF(CFB!$W$2:$W$1048576, W4071) - 1), 0)</f>
        <v>100</v>
      </c>
      <c r="M4071" s="2">
        <f>_xlfn.RANK.EQ(J4071, INDEX(CFB!$J$2:$J$1048576, MATCH(W4071, CFB!$W$2:$W$1048576, 0)):INDEX(CFB!$J$2:$J$1048576, MATCH(W4071, CFB!$W$2:$W$1048576, 0) + COUNTIF(CFB!$W$2:$W$1048576, W4071) - 1))</f>
        <v>67</v>
      </c>
      <c r="N4071" s="2">
        <f>RANK(K4071, INDEX(CFB!$K$2:$K$1048576, MATCH(W4071, CFB!$W$2:$W$1048576, 0)):INDEX(CFB!$K$2:$K$1048576, MATCH(W4071, CFB!$W$2:$W$1048576, 0) + COUNTIF(CFB!$W$2:$W$1048576, W4071) - 1))</f>
        <v>89</v>
      </c>
      <c r="O4071">
        <v>24.04</v>
      </c>
      <c r="P4071">
        <v>16.48</v>
      </c>
      <c r="W4071">
        <v>1991</v>
      </c>
      <c r="X4071">
        <f t="shared" si="125"/>
        <v>0</v>
      </c>
    </row>
    <row r="4072" spans="1:24" ht="12.75" hidden="1" customHeight="1" x14ac:dyDescent="0.45">
      <c r="A4072">
        <v>90</v>
      </c>
      <c r="B4072" t="s">
        <v>119</v>
      </c>
      <c r="C4072" t="s">
        <v>180</v>
      </c>
      <c r="D4072" s="2" t="str">
        <f t="shared" si="124"/>
        <v>Oregon State1991</v>
      </c>
      <c r="F4072">
        <v>1</v>
      </c>
      <c r="G4072">
        <v>10</v>
      </c>
      <c r="H4072">
        <v>0</v>
      </c>
      <c r="I4072">
        <v>-8.36</v>
      </c>
      <c r="J4072">
        <v>-1.73</v>
      </c>
      <c r="K4072">
        <v>-10.08</v>
      </c>
      <c r="L4072" s="2">
        <f>_xlfn.RANK.EQ(I4072, INDEX(CFB!$I$2:$I$1048576, MATCH(W4072, CFB!$W$2:$W$1048576, 0)):INDEX(CFB!$I$2:$I$1048576, MATCH(W4072, CFB!$W$2:$W$1048576, 0) + COUNTIF(CFB!$W$2:$W$1048576, W4072) - 1), 0)</f>
        <v>95</v>
      </c>
      <c r="M4072" s="2">
        <f>_xlfn.RANK.EQ(J4072, INDEX(CFB!$J$2:$J$1048576, MATCH(W4072, CFB!$W$2:$W$1048576, 0)):INDEX(CFB!$J$2:$J$1048576, MATCH(W4072, CFB!$W$2:$W$1048576, 0) + COUNTIF(CFB!$W$2:$W$1048576, W4072) - 1))</f>
        <v>72</v>
      </c>
      <c r="N4072" s="2">
        <f>RANK(K4072, INDEX(CFB!$K$2:$K$1048576, MATCH(W4072, CFB!$W$2:$W$1048576, 0)):INDEX(CFB!$K$2:$K$1048576, MATCH(W4072, CFB!$W$2:$W$1048576, 0) + COUNTIF(CFB!$W$2:$W$1048576, W4072) - 1))</f>
        <v>90</v>
      </c>
      <c r="O4072">
        <v>23</v>
      </c>
      <c r="P4072">
        <v>19.079999999999998</v>
      </c>
      <c r="W4072">
        <v>1991</v>
      </c>
      <c r="X4072">
        <f t="shared" si="125"/>
        <v>0</v>
      </c>
    </row>
    <row r="4073" spans="1:24" ht="12.75" hidden="1" customHeight="1" x14ac:dyDescent="0.45">
      <c r="A4073">
        <v>91</v>
      </c>
      <c r="B4073" t="s">
        <v>134</v>
      </c>
      <c r="C4073" t="s">
        <v>65</v>
      </c>
      <c r="D4073" s="2" t="str">
        <f t="shared" si="124"/>
        <v>Eastern Michigan1991</v>
      </c>
      <c r="F4073">
        <v>3</v>
      </c>
      <c r="G4073">
        <v>7</v>
      </c>
      <c r="H4073">
        <v>1</v>
      </c>
      <c r="I4073">
        <v>-8.25</v>
      </c>
      <c r="J4073">
        <v>-2.35</v>
      </c>
      <c r="K4073">
        <v>-10.6</v>
      </c>
      <c r="L4073" s="2">
        <f>_xlfn.RANK.EQ(I4073, INDEX(CFB!$I$2:$I$1048576, MATCH(W4073, CFB!$W$2:$W$1048576, 0)):INDEX(CFB!$I$2:$I$1048576, MATCH(W4073, CFB!$W$2:$W$1048576, 0) + COUNTIF(CFB!$W$2:$W$1048576, W4073) - 1), 0)</f>
        <v>94</v>
      </c>
      <c r="M4073" s="2">
        <f>_xlfn.RANK.EQ(J4073, INDEX(CFB!$J$2:$J$1048576, MATCH(W4073, CFB!$W$2:$W$1048576, 0)):INDEX(CFB!$J$2:$J$1048576, MATCH(W4073, CFB!$W$2:$W$1048576, 0) + COUNTIF(CFB!$W$2:$W$1048576, W4073) - 1))</f>
        <v>74</v>
      </c>
      <c r="N4073" s="2">
        <f>RANK(K4073, INDEX(CFB!$K$2:$K$1048576, MATCH(W4073, CFB!$W$2:$W$1048576, 0)):INDEX(CFB!$K$2:$K$1048576, MATCH(W4073, CFB!$W$2:$W$1048576, 0) + COUNTIF(CFB!$W$2:$W$1048576, W4073) - 1))</f>
        <v>91</v>
      </c>
      <c r="O4073">
        <v>19.38</v>
      </c>
      <c r="P4073">
        <v>19.62</v>
      </c>
      <c r="W4073">
        <v>1991</v>
      </c>
      <c r="X4073">
        <f t="shared" si="125"/>
        <v>0</v>
      </c>
    </row>
    <row r="4074" spans="1:24" ht="12.75" hidden="1" customHeight="1" x14ac:dyDescent="0.45">
      <c r="A4074">
        <v>92</v>
      </c>
      <c r="B4074" t="s">
        <v>106</v>
      </c>
      <c r="C4074" t="s">
        <v>23</v>
      </c>
      <c r="D4074" s="2" t="str">
        <f t="shared" si="124"/>
        <v>Wake Forest1991</v>
      </c>
      <c r="F4074">
        <v>3</v>
      </c>
      <c r="G4074">
        <v>8</v>
      </c>
      <c r="H4074">
        <v>0</v>
      </c>
      <c r="I4074">
        <v>-4.99</v>
      </c>
      <c r="J4074">
        <v>-5.79</v>
      </c>
      <c r="K4074">
        <v>-10.78</v>
      </c>
      <c r="L4074" s="2">
        <f>_xlfn.RANK.EQ(I4074, INDEX(CFB!$I$2:$I$1048576, MATCH(W4074, CFB!$W$2:$W$1048576, 0)):INDEX(CFB!$I$2:$I$1048576, MATCH(W4074, CFB!$W$2:$W$1048576, 0) + COUNTIF(CFB!$W$2:$W$1048576, W4074) - 1), 0)</f>
        <v>80</v>
      </c>
      <c r="M4074" s="2">
        <f>_xlfn.RANK.EQ(J4074, INDEX(CFB!$J$2:$J$1048576, MATCH(W4074, CFB!$W$2:$W$1048576, 0)):INDEX(CFB!$J$2:$J$1048576, MATCH(W4074, CFB!$W$2:$W$1048576, 0) + COUNTIF(CFB!$W$2:$W$1048576, W4074) - 1))</f>
        <v>89</v>
      </c>
      <c r="N4074" s="2">
        <f>RANK(K4074, INDEX(CFB!$K$2:$K$1048576, MATCH(W4074, CFB!$W$2:$W$1048576, 0)):INDEX(CFB!$K$2:$K$1048576, MATCH(W4074, CFB!$W$2:$W$1048576, 0) + COUNTIF(CFB!$W$2:$W$1048576, W4074) - 1))</f>
        <v>92</v>
      </c>
      <c r="O4074">
        <v>26.39</v>
      </c>
      <c r="P4074">
        <v>20.49</v>
      </c>
      <c r="W4074">
        <v>1991</v>
      </c>
      <c r="X4074">
        <f t="shared" si="125"/>
        <v>0</v>
      </c>
    </row>
    <row r="4075" spans="1:24" ht="12.75" hidden="1" customHeight="1" x14ac:dyDescent="0.45">
      <c r="A4075">
        <v>93</v>
      </c>
      <c r="B4075" t="s">
        <v>77</v>
      </c>
      <c r="C4075" t="s">
        <v>12</v>
      </c>
      <c r="D4075" s="2" t="str">
        <f t="shared" si="124"/>
        <v>Louisiana1991</v>
      </c>
      <c r="F4075">
        <v>2</v>
      </c>
      <c r="G4075">
        <v>8</v>
      </c>
      <c r="H4075">
        <v>1</v>
      </c>
      <c r="I4075">
        <v>-8.76</v>
      </c>
      <c r="J4075">
        <v>-4.12</v>
      </c>
      <c r="K4075">
        <v>-12.88</v>
      </c>
      <c r="L4075" s="2">
        <f>_xlfn.RANK.EQ(I4075, INDEX(CFB!$I$2:$I$1048576, MATCH(W4075, CFB!$W$2:$W$1048576, 0)):INDEX(CFB!$I$2:$I$1048576, MATCH(W4075, CFB!$W$2:$W$1048576, 0) + COUNTIF(CFB!$W$2:$W$1048576, W4075) - 1), 0)</f>
        <v>103</v>
      </c>
      <c r="M4075" s="2">
        <f>_xlfn.RANK.EQ(J4075, INDEX(CFB!$J$2:$J$1048576, MATCH(W4075, CFB!$W$2:$W$1048576, 0)):INDEX(CFB!$J$2:$J$1048576, MATCH(W4075, CFB!$W$2:$W$1048576, 0) + COUNTIF(CFB!$W$2:$W$1048576, W4075) - 1))</f>
        <v>82</v>
      </c>
      <c r="N4075" s="2">
        <f>RANK(K4075, INDEX(CFB!$K$2:$K$1048576, MATCH(W4075, CFB!$W$2:$W$1048576, 0)):INDEX(CFB!$K$2:$K$1048576, MATCH(W4075, CFB!$W$2:$W$1048576, 0) + COUNTIF(CFB!$W$2:$W$1048576, W4075) - 1))</f>
        <v>93</v>
      </c>
      <c r="O4075">
        <v>20.25</v>
      </c>
      <c r="P4075">
        <v>19.48</v>
      </c>
      <c r="W4075">
        <v>1991</v>
      </c>
      <c r="X4075">
        <f t="shared" si="125"/>
        <v>0</v>
      </c>
    </row>
    <row r="4076" spans="1:24" ht="12.75" hidden="1" customHeight="1" x14ac:dyDescent="0.45">
      <c r="A4076">
        <v>94</v>
      </c>
      <c r="B4076" t="s">
        <v>24</v>
      </c>
      <c r="C4076" t="s">
        <v>189</v>
      </c>
      <c r="D4076" s="2" t="str">
        <f t="shared" si="124"/>
        <v>SMU1991</v>
      </c>
      <c r="F4076">
        <v>1</v>
      </c>
      <c r="G4076">
        <v>10</v>
      </c>
      <c r="H4076">
        <v>0</v>
      </c>
      <c r="I4076">
        <v>-8.5299999999999994</v>
      </c>
      <c r="J4076">
        <v>-4.5</v>
      </c>
      <c r="K4076">
        <v>-13.03</v>
      </c>
      <c r="L4076" s="2">
        <f>_xlfn.RANK.EQ(I4076, INDEX(CFB!$I$2:$I$1048576, MATCH(W4076, CFB!$W$2:$W$1048576, 0)):INDEX(CFB!$I$2:$I$1048576, MATCH(W4076, CFB!$W$2:$W$1048576, 0) + COUNTIF(CFB!$W$2:$W$1048576, W4076) - 1), 0)</f>
        <v>98</v>
      </c>
      <c r="M4076" s="2">
        <f>_xlfn.RANK.EQ(J4076, INDEX(CFB!$J$2:$J$1048576, MATCH(W4076, CFB!$W$2:$W$1048576, 0)):INDEX(CFB!$J$2:$J$1048576, MATCH(W4076, CFB!$W$2:$W$1048576, 0) + COUNTIF(CFB!$W$2:$W$1048576, W4076) - 1))</f>
        <v>84</v>
      </c>
      <c r="N4076" s="2">
        <f>RANK(K4076, INDEX(CFB!$K$2:$K$1048576, MATCH(W4076, CFB!$W$2:$W$1048576, 0)):INDEX(CFB!$K$2:$K$1048576, MATCH(W4076, CFB!$W$2:$W$1048576, 0) + COUNTIF(CFB!$W$2:$W$1048576, W4076) - 1))</f>
        <v>94</v>
      </c>
      <c r="O4076">
        <v>23.02</v>
      </c>
      <c r="P4076">
        <v>22.01</v>
      </c>
      <c r="W4076">
        <v>1991</v>
      </c>
      <c r="X4076">
        <f t="shared" si="125"/>
        <v>0</v>
      </c>
    </row>
    <row r="4077" spans="1:24" ht="12.75" hidden="1" customHeight="1" x14ac:dyDescent="0.45">
      <c r="A4077">
        <v>95</v>
      </c>
      <c r="B4077" t="s">
        <v>58</v>
      </c>
      <c r="C4077" t="s">
        <v>12</v>
      </c>
      <c r="D4077" s="2" t="str">
        <f t="shared" si="124"/>
        <v>Tulane1991</v>
      </c>
      <c r="F4077">
        <v>1</v>
      </c>
      <c r="G4077">
        <v>10</v>
      </c>
      <c r="H4077">
        <v>0</v>
      </c>
      <c r="I4077">
        <v>-7.8</v>
      </c>
      <c r="J4077">
        <v>-5.41</v>
      </c>
      <c r="K4077">
        <v>-13.22</v>
      </c>
      <c r="L4077" s="2">
        <f>_xlfn.RANK.EQ(I4077, INDEX(CFB!$I$2:$I$1048576, MATCH(W4077, CFB!$W$2:$W$1048576, 0)):INDEX(CFB!$I$2:$I$1048576, MATCH(W4077, CFB!$W$2:$W$1048576, 0) + COUNTIF(CFB!$W$2:$W$1048576, W4077) - 1), 0)</f>
        <v>91</v>
      </c>
      <c r="M4077" s="2">
        <f>_xlfn.RANK.EQ(J4077, INDEX(CFB!$J$2:$J$1048576, MATCH(W4077, CFB!$W$2:$W$1048576, 0)):INDEX(CFB!$J$2:$J$1048576, MATCH(W4077, CFB!$W$2:$W$1048576, 0) + COUNTIF(CFB!$W$2:$W$1048576, W4077) - 1))</f>
        <v>87</v>
      </c>
      <c r="N4077" s="2">
        <f>RANK(K4077, INDEX(CFB!$K$2:$K$1048576, MATCH(W4077, CFB!$W$2:$W$1048576, 0)):INDEX(CFB!$K$2:$K$1048576, MATCH(W4077, CFB!$W$2:$W$1048576, 0) + COUNTIF(CFB!$W$2:$W$1048576, W4077) - 1))</f>
        <v>95</v>
      </c>
      <c r="O4077">
        <v>23.89</v>
      </c>
      <c r="P4077">
        <v>24.58</v>
      </c>
      <c r="W4077">
        <v>1991</v>
      </c>
      <c r="X4077">
        <f t="shared" si="125"/>
        <v>0</v>
      </c>
    </row>
    <row r="4078" spans="1:24" ht="12.75" hidden="1" customHeight="1" x14ac:dyDescent="0.45">
      <c r="A4078">
        <v>96</v>
      </c>
      <c r="B4078" t="s">
        <v>25</v>
      </c>
      <c r="C4078" t="s">
        <v>12</v>
      </c>
      <c r="D4078" s="2" t="str">
        <f t="shared" si="124"/>
        <v>Louisville1991</v>
      </c>
      <c r="F4078">
        <v>2</v>
      </c>
      <c r="G4078">
        <v>9</v>
      </c>
      <c r="H4078">
        <v>0</v>
      </c>
      <c r="I4078">
        <v>-8.4700000000000006</v>
      </c>
      <c r="J4078">
        <v>-5.13</v>
      </c>
      <c r="K4078">
        <v>-13.61</v>
      </c>
      <c r="L4078" s="2">
        <f>_xlfn.RANK.EQ(I4078, INDEX(CFB!$I$2:$I$1048576, MATCH(W4078, CFB!$W$2:$W$1048576, 0)):INDEX(CFB!$I$2:$I$1048576, MATCH(W4078, CFB!$W$2:$W$1048576, 0) + COUNTIF(CFB!$W$2:$W$1048576, W4078) - 1), 0)</f>
        <v>96</v>
      </c>
      <c r="M4078" s="2">
        <f>_xlfn.RANK.EQ(J4078, INDEX(CFB!$J$2:$J$1048576, MATCH(W4078, CFB!$W$2:$W$1048576, 0)):INDEX(CFB!$J$2:$J$1048576, MATCH(W4078, CFB!$W$2:$W$1048576, 0) + COUNTIF(CFB!$W$2:$W$1048576, W4078) - 1))</f>
        <v>86</v>
      </c>
      <c r="N4078" s="2">
        <f>RANK(K4078, INDEX(CFB!$K$2:$K$1048576, MATCH(W4078, CFB!$W$2:$W$1048576, 0)):INDEX(CFB!$K$2:$K$1048576, MATCH(W4078, CFB!$W$2:$W$1048576, 0) + COUNTIF(CFB!$W$2:$W$1048576, W4078) - 1))</f>
        <v>96</v>
      </c>
      <c r="O4078">
        <v>22.69</v>
      </c>
      <c r="P4078">
        <v>21.16</v>
      </c>
      <c r="W4078">
        <v>1991</v>
      </c>
      <c r="X4078">
        <f t="shared" si="125"/>
        <v>0</v>
      </c>
    </row>
    <row r="4079" spans="1:24" ht="12.75" hidden="1" customHeight="1" x14ac:dyDescent="0.45">
      <c r="A4079">
        <v>97</v>
      </c>
      <c r="B4079" t="s">
        <v>127</v>
      </c>
      <c r="C4079" t="s">
        <v>12</v>
      </c>
      <c r="D4079" s="2" t="str">
        <f t="shared" si="124"/>
        <v>Akron1991</v>
      </c>
      <c r="F4079">
        <v>5</v>
      </c>
      <c r="G4079">
        <v>6</v>
      </c>
      <c r="H4079">
        <v>0</v>
      </c>
      <c r="I4079">
        <v>-3.68</v>
      </c>
      <c r="J4079">
        <v>-10.220000000000001</v>
      </c>
      <c r="K4079">
        <v>-13.9</v>
      </c>
      <c r="L4079" s="2">
        <f>_xlfn.RANK.EQ(I4079, INDEX(CFB!$I$2:$I$1048576, MATCH(W4079, CFB!$W$2:$W$1048576, 0)):INDEX(CFB!$I$2:$I$1048576, MATCH(W4079, CFB!$W$2:$W$1048576, 0) + COUNTIF(CFB!$W$2:$W$1048576, W4079) - 1), 0)</f>
        <v>70</v>
      </c>
      <c r="M4079" s="2">
        <f>_xlfn.RANK.EQ(J4079, INDEX(CFB!$J$2:$J$1048576, MATCH(W4079, CFB!$W$2:$W$1048576, 0)):INDEX(CFB!$J$2:$J$1048576, MATCH(W4079, CFB!$W$2:$W$1048576, 0) + COUNTIF(CFB!$W$2:$W$1048576, W4079) - 1))</f>
        <v>102</v>
      </c>
      <c r="N4079" s="2">
        <f>RANK(K4079, INDEX(CFB!$K$2:$K$1048576, MATCH(W4079, CFB!$W$2:$W$1048576, 0)):INDEX(CFB!$K$2:$K$1048576, MATCH(W4079, CFB!$W$2:$W$1048576, 0) + COUNTIF(CFB!$W$2:$W$1048576, W4079) - 1))</f>
        <v>97</v>
      </c>
      <c r="O4079">
        <v>26.21</v>
      </c>
      <c r="P4079">
        <v>25.7</v>
      </c>
      <c r="W4079">
        <v>1991</v>
      </c>
      <c r="X4079">
        <f t="shared" si="125"/>
        <v>0</v>
      </c>
    </row>
    <row r="4080" spans="1:24" ht="12.75" hidden="1" customHeight="1" x14ac:dyDescent="0.45">
      <c r="A4080">
        <v>98</v>
      </c>
      <c r="B4080" t="s">
        <v>64</v>
      </c>
      <c r="C4080" t="s">
        <v>65</v>
      </c>
      <c r="D4080" s="2" t="str">
        <f t="shared" si="124"/>
        <v>Ohio1991</v>
      </c>
      <c r="F4080">
        <v>2</v>
      </c>
      <c r="G4080">
        <v>8</v>
      </c>
      <c r="H4080">
        <v>1</v>
      </c>
      <c r="I4080">
        <v>-6.64</v>
      </c>
      <c r="J4080">
        <v>-8.56</v>
      </c>
      <c r="K4080">
        <v>-15.2</v>
      </c>
      <c r="L4080" s="2">
        <f>_xlfn.RANK.EQ(I4080, INDEX(CFB!$I$2:$I$1048576, MATCH(W4080, CFB!$W$2:$W$1048576, 0)):INDEX(CFB!$I$2:$I$1048576, MATCH(W4080, CFB!$W$2:$W$1048576, 0) + COUNTIF(CFB!$W$2:$W$1048576, W4080) - 1), 0)</f>
        <v>88</v>
      </c>
      <c r="M4080" s="2">
        <f>_xlfn.RANK.EQ(J4080, INDEX(CFB!$J$2:$J$1048576, MATCH(W4080, CFB!$W$2:$W$1048576, 0)):INDEX(CFB!$J$2:$J$1048576, MATCH(W4080, CFB!$W$2:$W$1048576, 0) + COUNTIF(CFB!$W$2:$W$1048576, W4080) - 1))</f>
        <v>97</v>
      </c>
      <c r="N4080" s="2">
        <f>RANK(K4080, INDEX(CFB!$K$2:$K$1048576, MATCH(W4080, CFB!$W$2:$W$1048576, 0)):INDEX(CFB!$K$2:$K$1048576, MATCH(W4080, CFB!$W$2:$W$1048576, 0) + COUNTIF(CFB!$W$2:$W$1048576, W4080) - 1))</f>
        <v>98</v>
      </c>
      <c r="O4080">
        <v>22.34</v>
      </c>
      <c r="P4080">
        <v>26.33</v>
      </c>
      <c r="W4080">
        <v>1991</v>
      </c>
      <c r="X4080">
        <f t="shared" si="125"/>
        <v>0</v>
      </c>
    </row>
    <row r="4081" spans="1:24" ht="12.75" hidden="1" customHeight="1" x14ac:dyDescent="0.45">
      <c r="A4081">
        <v>99</v>
      </c>
      <c r="B4081" t="s">
        <v>141</v>
      </c>
      <c r="C4081" t="s">
        <v>178</v>
      </c>
      <c r="D4081" s="2" t="str">
        <f t="shared" si="124"/>
        <v>New Mexico1991</v>
      </c>
      <c r="F4081">
        <v>3</v>
      </c>
      <c r="G4081">
        <v>9</v>
      </c>
      <c r="H4081">
        <v>0</v>
      </c>
      <c r="I4081">
        <v>-5.72</v>
      </c>
      <c r="J4081">
        <v>-10.27</v>
      </c>
      <c r="K4081">
        <v>-15.99</v>
      </c>
      <c r="L4081" s="2">
        <f>_xlfn.RANK.EQ(I4081, INDEX(CFB!$I$2:$I$1048576, MATCH(W4081, CFB!$W$2:$W$1048576, 0)):INDEX(CFB!$I$2:$I$1048576, MATCH(W4081, CFB!$W$2:$W$1048576, 0) + COUNTIF(CFB!$W$2:$W$1048576, W4081) - 1), 0)</f>
        <v>85</v>
      </c>
      <c r="M4081" s="2">
        <f>_xlfn.RANK.EQ(J4081, INDEX(CFB!$J$2:$J$1048576, MATCH(W4081, CFB!$W$2:$W$1048576, 0)):INDEX(CFB!$J$2:$J$1048576, MATCH(W4081, CFB!$W$2:$W$1048576, 0) + COUNTIF(CFB!$W$2:$W$1048576, W4081) - 1))</f>
        <v>103</v>
      </c>
      <c r="N4081" s="2">
        <f>RANK(K4081, INDEX(CFB!$K$2:$K$1048576, MATCH(W4081, CFB!$W$2:$W$1048576, 0)):INDEX(CFB!$K$2:$K$1048576, MATCH(W4081, CFB!$W$2:$W$1048576, 0) + COUNTIF(CFB!$W$2:$W$1048576, W4081) - 1))</f>
        <v>99</v>
      </c>
      <c r="O4081">
        <v>23.28</v>
      </c>
      <c r="P4081">
        <v>31.2</v>
      </c>
      <c r="W4081">
        <v>1991</v>
      </c>
      <c r="X4081">
        <f t="shared" si="125"/>
        <v>0</v>
      </c>
    </row>
    <row r="4082" spans="1:24" ht="12.75" hidden="1" customHeight="1" x14ac:dyDescent="0.45">
      <c r="A4082">
        <v>100</v>
      </c>
      <c r="B4082" t="s">
        <v>153</v>
      </c>
      <c r="C4082" t="s">
        <v>65</v>
      </c>
      <c r="D4082" s="2" t="str">
        <f t="shared" si="124"/>
        <v>Kent State1991</v>
      </c>
      <c r="F4082">
        <v>1</v>
      </c>
      <c r="G4082">
        <v>10</v>
      </c>
      <c r="H4082">
        <v>0</v>
      </c>
      <c r="I4082">
        <v>-6.93</v>
      </c>
      <c r="J4082">
        <v>-9.43</v>
      </c>
      <c r="K4082">
        <v>-16.36</v>
      </c>
      <c r="L4082" s="2">
        <f>_xlfn.RANK.EQ(I4082, INDEX(CFB!$I$2:$I$1048576, MATCH(W4082, CFB!$W$2:$W$1048576, 0)):INDEX(CFB!$I$2:$I$1048576, MATCH(W4082, CFB!$W$2:$W$1048576, 0) + COUNTIF(CFB!$W$2:$W$1048576, W4082) - 1), 0)</f>
        <v>90</v>
      </c>
      <c r="M4082" s="2">
        <f>_xlfn.RANK.EQ(J4082, INDEX(CFB!$J$2:$J$1048576, MATCH(W4082, CFB!$W$2:$W$1048576, 0)):INDEX(CFB!$J$2:$J$1048576, MATCH(W4082, CFB!$W$2:$W$1048576, 0) + COUNTIF(CFB!$W$2:$W$1048576, W4082) - 1))</f>
        <v>99</v>
      </c>
      <c r="N4082" s="2">
        <f>RANK(K4082, INDEX(CFB!$K$2:$K$1048576, MATCH(W4082, CFB!$W$2:$W$1048576, 0)):INDEX(CFB!$K$2:$K$1048576, MATCH(W4082, CFB!$W$2:$W$1048576, 0) + COUNTIF(CFB!$W$2:$W$1048576, W4082) - 1))</f>
        <v>100</v>
      </c>
      <c r="O4082">
        <v>20.89</v>
      </c>
      <c r="P4082">
        <v>26.32</v>
      </c>
      <c r="W4082">
        <v>1991</v>
      </c>
      <c r="X4082">
        <f t="shared" si="125"/>
        <v>0</v>
      </c>
    </row>
    <row r="4083" spans="1:24" ht="12.75" hidden="1" customHeight="1" x14ac:dyDescent="0.45">
      <c r="A4083">
        <v>101</v>
      </c>
      <c r="B4083" t="s">
        <v>51</v>
      </c>
      <c r="C4083" t="s">
        <v>12</v>
      </c>
      <c r="D4083" s="2" t="str">
        <f t="shared" si="124"/>
        <v>Navy1991</v>
      </c>
      <c r="F4083">
        <v>1</v>
      </c>
      <c r="G4083">
        <v>10</v>
      </c>
      <c r="H4083">
        <v>0</v>
      </c>
      <c r="I4083">
        <v>-8.52</v>
      </c>
      <c r="J4083">
        <v>-7.95</v>
      </c>
      <c r="K4083">
        <v>-16.47</v>
      </c>
      <c r="L4083" s="2">
        <f>_xlfn.RANK.EQ(I4083, INDEX(CFB!$I$2:$I$1048576, MATCH(W4083, CFB!$W$2:$W$1048576, 0)):INDEX(CFB!$I$2:$I$1048576, MATCH(W4083, CFB!$W$2:$W$1048576, 0) + COUNTIF(CFB!$W$2:$W$1048576, W4083) - 1), 0)</f>
        <v>97</v>
      </c>
      <c r="M4083" s="2">
        <f>_xlfn.RANK.EQ(J4083, INDEX(CFB!$J$2:$J$1048576, MATCH(W4083, CFB!$W$2:$W$1048576, 0)):INDEX(CFB!$J$2:$J$1048576, MATCH(W4083, CFB!$W$2:$W$1048576, 0) + COUNTIF(CFB!$W$2:$W$1048576, W4083) - 1))</f>
        <v>95</v>
      </c>
      <c r="N4083" s="2">
        <f>RANK(K4083, INDEX(CFB!$K$2:$K$1048576, MATCH(W4083, CFB!$W$2:$W$1048576, 0)):INDEX(CFB!$K$2:$K$1048576, MATCH(W4083, CFB!$W$2:$W$1048576, 0) + COUNTIF(CFB!$W$2:$W$1048576, W4083) - 1))</f>
        <v>101</v>
      </c>
      <c r="O4083">
        <v>21.64</v>
      </c>
      <c r="P4083">
        <v>24.26</v>
      </c>
      <c r="W4083">
        <v>1991</v>
      </c>
      <c r="X4083">
        <f t="shared" si="125"/>
        <v>0</v>
      </c>
    </row>
    <row r="4084" spans="1:24" ht="12.75" hidden="1" customHeight="1" x14ac:dyDescent="0.45">
      <c r="A4084">
        <v>102</v>
      </c>
      <c r="B4084" t="s">
        <v>87</v>
      </c>
      <c r="C4084" t="s">
        <v>12</v>
      </c>
      <c r="D4084" s="2" t="str">
        <f t="shared" si="124"/>
        <v>Northern Illinois1991</v>
      </c>
      <c r="F4084">
        <v>2</v>
      </c>
      <c r="G4084">
        <v>9</v>
      </c>
      <c r="H4084">
        <v>0</v>
      </c>
      <c r="I4084">
        <v>-9.51</v>
      </c>
      <c r="J4084">
        <v>-7.45</v>
      </c>
      <c r="K4084">
        <v>-16.95</v>
      </c>
      <c r="L4084" s="2">
        <f>_xlfn.RANK.EQ(I4084, INDEX(CFB!$I$2:$I$1048576, MATCH(W4084, CFB!$W$2:$W$1048576, 0)):INDEX(CFB!$I$2:$I$1048576, MATCH(W4084, CFB!$W$2:$W$1048576, 0) + COUNTIF(CFB!$W$2:$W$1048576, W4084) - 1), 0)</f>
        <v>105</v>
      </c>
      <c r="M4084" s="2">
        <f>_xlfn.RANK.EQ(J4084, INDEX(CFB!$J$2:$J$1048576, MATCH(W4084, CFB!$W$2:$W$1048576, 0)):INDEX(CFB!$J$2:$J$1048576, MATCH(W4084, CFB!$W$2:$W$1048576, 0) + COUNTIF(CFB!$W$2:$W$1048576, W4084) - 1))</f>
        <v>93</v>
      </c>
      <c r="N4084" s="2">
        <f>RANK(K4084, INDEX(CFB!$K$2:$K$1048576, MATCH(W4084, CFB!$W$2:$W$1048576, 0)):INDEX(CFB!$K$2:$K$1048576, MATCH(W4084, CFB!$W$2:$W$1048576, 0) + COUNTIF(CFB!$W$2:$W$1048576, W4084) - 1))</f>
        <v>102</v>
      </c>
      <c r="O4084">
        <v>18.93</v>
      </c>
      <c r="P4084">
        <v>26.72</v>
      </c>
      <c r="W4084">
        <v>1991</v>
      </c>
      <c r="X4084">
        <f t="shared" si="125"/>
        <v>0</v>
      </c>
    </row>
    <row r="4085" spans="1:24" ht="12.75" hidden="1" customHeight="1" x14ac:dyDescent="0.45">
      <c r="A4085">
        <v>103</v>
      </c>
      <c r="B4085" t="s">
        <v>149</v>
      </c>
      <c r="C4085" t="s">
        <v>184</v>
      </c>
      <c r="D4085" s="2" t="str">
        <f t="shared" si="124"/>
        <v>New Mexico State1991</v>
      </c>
      <c r="F4085">
        <v>2</v>
      </c>
      <c r="G4085">
        <v>9</v>
      </c>
      <c r="H4085">
        <v>0</v>
      </c>
      <c r="I4085">
        <v>-6.7</v>
      </c>
      <c r="J4085">
        <v>-11.51</v>
      </c>
      <c r="K4085">
        <v>-18.2</v>
      </c>
      <c r="L4085" s="2">
        <f>_xlfn.RANK.EQ(I4085, INDEX(CFB!$I$2:$I$1048576, MATCH(W4085, CFB!$W$2:$W$1048576, 0)):INDEX(CFB!$I$2:$I$1048576, MATCH(W4085, CFB!$W$2:$W$1048576, 0) + COUNTIF(CFB!$W$2:$W$1048576, W4085) - 1), 0)</f>
        <v>89</v>
      </c>
      <c r="M4085" s="2">
        <f>_xlfn.RANK.EQ(J4085, INDEX(CFB!$J$2:$J$1048576, MATCH(W4085, CFB!$W$2:$W$1048576, 0)):INDEX(CFB!$J$2:$J$1048576, MATCH(W4085, CFB!$W$2:$W$1048576, 0) + COUNTIF(CFB!$W$2:$W$1048576, W4085) - 1))</f>
        <v>104</v>
      </c>
      <c r="N4085" s="2">
        <f>RANK(K4085, INDEX(CFB!$K$2:$K$1048576, MATCH(W4085, CFB!$W$2:$W$1048576, 0)):INDEX(CFB!$K$2:$K$1048576, MATCH(W4085, CFB!$W$2:$W$1048576, 0) + COUNTIF(CFB!$W$2:$W$1048576, W4085) - 1))</f>
        <v>103</v>
      </c>
      <c r="O4085">
        <v>21.61</v>
      </c>
      <c r="P4085">
        <v>26.85</v>
      </c>
      <c r="W4085">
        <v>1991</v>
      </c>
      <c r="X4085">
        <f t="shared" si="125"/>
        <v>0</v>
      </c>
    </row>
    <row r="4086" spans="1:24" ht="12.75" hidden="1" customHeight="1" x14ac:dyDescent="0.45">
      <c r="A4086">
        <v>104</v>
      </c>
      <c r="B4086" t="s">
        <v>50</v>
      </c>
      <c r="C4086" t="s">
        <v>184</v>
      </c>
      <c r="D4086" s="2" t="str">
        <f t="shared" si="124"/>
        <v>Nevada-Las Vegas1991</v>
      </c>
      <c r="F4086">
        <v>4</v>
      </c>
      <c r="G4086">
        <v>7</v>
      </c>
      <c r="H4086">
        <v>0</v>
      </c>
      <c r="I4086">
        <v>-8.7100000000000009</v>
      </c>
      <c r="J4086">
        <v>-10.050000000000001</v>
      </c>
      <c r="K4086">
        <v>-18.760000000000002</v>
      </c>
      <c r="L4086" s="2">
        <f>_xlfn.RANK.EQ(I4086, INDEX(CFB!$I$2:$I$1048576, MATCH(W4086, CFB!$W$2:$W$1048576, 0)):INDEX(CFB!$I$2:$I$1048576, MATCH(W4086, CFB!$W$2:$W$1048576, 0) + COUNTIF(CFB!$W$2:$W$1048576, W4086) - 1), 0)</f>
        <v>101</v>
      </c>
      <c r="M4086" s="2">
        <f>_xlfn.RANK.EQ(J4086, INDEX(CFB!$J$2:$J$1048576, MATCH(W4086, CFB!$W$2:$W$1048576, 0)):INDEX(CFB!$J$2:$J$1048576, MATCH(W4086, CFB!$W$2:$W$1048576, 0) + COUNTIF(CFB!$W$2:$W$1048576, W4086) - 1))</f>
        <v>101</v>
      </c>
      <c r="N4086" s="2">
        <f>RANK(K4086, INDEX(CFB!$K$2:$K$1048576, MATCH(W4086, CFB!$W$2:$W$1048576, 0)):INDEX(CFB!$K$2:$K$1048576, MATCH(W4086, CFB!$W$2:$W$1048576, 0) + COUNTIF(CFB!$W$2:$W$1048576, W4086) - 1))</f>
        <v>104</v>
      </c>
      <c r="O4086">
        <v>18.96</v>
      </c>
      <c r="P4086">
        <v>28.03</v>
      </c>
      <c r="W4086">
        <v>1991</v>
      </c>
      <c r="X4086">
        <f t="shared" si="125"/>
        <v>0</v>
      </c>
    </row>
    <row r="4087" spans="1:24" ht="12.75" hidden="1" customHeight="1" x14ac:dyDescent="0.45">
      <c r="A4087">
        <v>105</v>
      </c>
      <c r="B4087" t="s">
        <v>192</v>
      </c>
      <c r="C4087" t="s">
        <v>184</v>
      </c>
      <c r="D4087" s="2" t="str">
        <f t="shared" si="124"/>
        <v>Long Beach State1991</v>
      </c>
      <c r="F4087">
        <v>2</v>
      </c>
      <c r="G4087">
        <v>9</v>
      </c>
      <c r="H4087">
        <v>0</v>
      </c>
      <c r="I4087">
        <v>-7.8</v>
      </c>
      <c r="J4087">
        <v>-11.61</v>
      </c>
      <c r="K4087">
        <v>-19.41</v>
      </c>
      <c r="L4087" s="2">
        <f>_xlfn.RANK.EQ(I4087, INDEX(CFB!$I$2:$I$1048576, MATCH(W4087, CFB!$W$2:$W$1048576, 0)):INDEX(CFB!$I$2:$I$1048576, MATCH(W4087, CFB!$W$2:$W$1048576, 0) + COUNTIF(CFB!$W$2:$W$1048576, W4087) - 1), 0)</f>
        <v>91</v>
      </c>
      <c r="M4087" s="2">
        <f>_xlfn.RANK.EQ(J4087, INDEX(CFB!$J$2:$J$1048576, MATCH(W4087, CFB!$W$2:$W$1048576, 0)):INDEX(CFB!$J$2:$J$1048576, MATCH(W4087, CFB!$W$2:$W$1048576, 0) + COUNTIF(CFB!$W$2:$W$1048576, W4087) - 1))</f>
        <v>105</v>
      </c>
      <c r="N4087" s="2">
        <f>RANK(K4087, INDEX(CFB!$K$2:$K$1048576, MATCH(W4087, CFB!$W$2:$W$1048576, 0)):INDEX(CFB!$K$2:$K$1048576, MATCH(W4087, CFB!$W$2:$W$1048576, 0) + COUNTIF(CFB!$W$2:$W$1048576, W4087) - 1))</f>
        <v>105</v>
      </c>
      <c r="O4087">
        <v>21.06</v>
      </c>
      <c r="P4087">
        <v>30.28</v>
      </c>
      <c r="W4087">
        <v>1991</v>
      </c>
      <c r="X4087">
        <f t="shared" si="125"/>
        <v>0</v>
      </c>
    </row>
    <row r="4088" spans="1:24" ht="12.75" hidden="1" customHeight="1" x14ac:dyDescent="0.45">
      <c r="A4088">
        <v>106</v>
      </c>
      <c r="B4088" t="s">
        <v>125</v>
      </c>
      <c r="C4088" t="s">
        <v>12</v>
      </c>
      <c r="D4088" s="2" t="str">
        <f t="shared" si="124"/>
        <v>Arkansas State1991</v>
      </c>
      <c r="F4088">
        <v>1</v>
      </c>
      <c r="G4088">
        <v>10</v>
      </c>
      <c r="H4088">
        <v>0</v>
      </c>
      <c r="I4088">
        <v>-9.8000000000000007</v>
      </c>
      <c r="J4088">
        <v>-13.23</v>
      </c>
      <c r="K4088">
        <v>-23.02</v>
      </c>
      <c r="L4088" s="2">
        <f>_xlfn.RANK.EQ(I4088, INDEX(CFB!$I$2:$I$1048576, MATCH(W4088, CFB!$W$2:$W$1048576, 0)):INDEX(CFB!$I$2:$I$1048576, MATCH(W4088, CFB!$W$2:$W$1048576, 0) + COUNTIF(CFB!$W$2:$W$1048576, W4088) - 1), 0)</f>
        <v>106</v>
      </c>
      <c r="M4088" s="2">
        <f>_xlfn.RANK.EQ(J4088, INDEX(CFB!$J$2:$J$1048576, MATCH(W4088, CFB!$W$2:$W$1048576, 0)):INDEX(CFB!$J$2:$J$1048576, MATCH(W4088, CFB!$W$2:$W$1048576, 0) + COUNTIF(CFB!$W$2:$W$1048576, W4088) - 1))</f>
        <v>106</v>
      </c>
      <c r="N4088" s="2">
        <f>RANK(K4088, INDEX(CFB!$K$2:$K$1048576, MATCH(W4088, CFB!$W$2:$W$1048576, 0)):INDEX(CFB!$K$2:$K$1048576, MATCH(W4088, CFB!$W$2:$W$1048576, 0) + COUNTIF(CFB!$W$2:$W$1048576, W4088) - 1))</f>
        <v>106</v>
      </c>
      <c r="O4088">
        <v>19.420000000000002</v>
      </c>
      <c r="P4088">
        <v>30.6</v>
      </c>
      <c r="W4088">
        <v>1991</v>
      </c>
      <c r="X4088">
        <f t="shared" si="125"/>
        <v>0</v>
      </c>
    </row>
    <row r="4089" spans="1:24" ht="12.75" hidden="1" customHeight="1" x14ac:dyDescent="0.45">
      <c r="A4089">
        <v>107</v>
      </c>
      <c r="B4089" t="s">
        <v>191</v>
      </c>
      <c r="C4089" t="s">
        <v>184</v>
      </c>
      <c r="D4089" s="2" t="str">
        <f t="shared" si="124"/>
        <v>Cal State Fullerton1991</v>
      </c>
      <c r="F4089">
        <v>2</v>
      </c>
      <c r="G4089">
        <v>9</v>
      </c>
      <c r="H4089">
        <v>0</v>
      </c>
      <c r="I4089">
        <v>-14.51</v>
      </c>
      <c r="J4089">
        <v>-8.93</v>
      </c>
      <c r="K4089">
        <v>-23.44</v>
      </c>
      <c r="L4089" s="2">
        <f>_xlfn.RANK.EQ(I4089, INDEX(CFB!$I$2:$I$1048576, MATCH(W4089, CFB!$W$2:$W$1048576, 0)):INDEX(CFB!$I$2:$I$1048576, MATCH(W4089, CFB!$W$2:$W$1048576, 0) + COUNTIF(CFB!$W$2:$W$1048576, W4089) - 1), 0)</f>
        <v>107</v>
      </c>
      <c r="M4089" s="2">
        <f>_xlfn.RANK.EQ(J4089, INDEX(CFB!$J$2:$J$1048576, MATCH(W4089, CFB!$W$2:$W$1048576, 0)):INDEX(CFB!$J$2:$J$1048576, MATCH(W4089, CFB!$W$2:$W$1048576, 0) + COUNTIF(CFB!$W$2:$W$1048576, W4089) - 1))</f>
        <v>98</v>
      </c>
      <c r="N4089" s="2">
        <f>RANK(K4089, INDEX(CFB!$K$2:$K$1048576, MATCH(W4089, CFB!$W$2:$W$1048576, 0)):INDEX(CFB!$K$2:$K$1048576, MATCH(W4089, CFB!$W$2:$W$1048576, 0) + COUNTIF(CFB!$W$2:$W$1048576, W4089) - 1))</f>
        <v>107</v>
      </c>
      <c r="O4089">
        <v>14.58</v>
      </c>
      <c r="P4089">
        <v>26.71</v>
      </c>
      <c r="W4089">
        <v>1991</v>
      </c>
      <c r="X4089">
        <f t="shared" si="125"/>
        <v>0</v>
      </c>
    </row>
    <row r="4090" spans="1:24" ht="12.75" hidden="1" customHeight="1" x14ac:dyDescent="0.45">
      <c r="A4090">
        <v>1</v>
      </c>
      <c r="B4090" t="s">
        <v>22</v>
      </c>
      <c r="C4090" t="s">
        <v>12</v>
      </c>
      <c r="D4090" s="2" t="str">
        <f t="shared" si="124"/>
        <v>Miami (FL)1990</v>
      </c>
      <c r="E4090">
        <v>3</v>
      </c>
      <c r="F4090">
        <v>10</v>
      </c>
      <c r="G4090">
        <v>2</v>
      </c>
      <c r="H4090">
        <v>0</v>
      </c>
      <c r="I4090">
        <v>8.92</v>
      </c>
      <c r="J4090">
        <v>14.97</v>
      </c>
      <c r="K4090">
        <v>23.9</v>
      </c>
      <c r="L4090" s="2">
        <f>_xlfn.RANK.EQ(I4090, INDEX(CFB!$I$2:$I$1048576, MATCH(W4090, CFB!$W$2:$W$1048576, 0)):INDEX(CFB!$I$2:$I$1048576, MATCH(W4090, CFB!$W$2:$W$1048576, 0) + COUNTIF(CFB!$W$2:$W$1048576, W4090) - 1), 0)</f>
        <v>12</v>
      </c>
      <c r="M4090" s="2">
        <f>_xlfn.RANK.EQ(J4090, INDEX(CFB!$J$2:$J$1048576, MATCH(W4090, CFB!$W$2:$W$1048576, 0)):INDEX(CFB!$J$2:$J$1048576, MATCH(W4090, CFB!$W$2:$W$1048576, 0) + COUNTIF(CFB!$W$2:$W$1048576, W4090) - 1))</f>
        <v>1</v>
      </c>
      <c r="N4090" s="2">
        <f>RANK(K4090, INDEX(CFB!$K$2:$K$1048576, MATCH(W4090, CFB!$W$2:$W$1048576, 0)):INDEX(CFB!$K$2:$K$1048576, MATCH(W4090, CFB!$W$2:$W$1048576, 0) + COUNTIF(CFB!$W$2:$W$1048576, W4090) - 1))</f>
        <v>1</v>
      </c>
      <c r="O4090">
        <v>49.03</v>
      </c>
      <c r="P4090">
        <v>-3.34</v>
      </c>
      <c r="W4090">
        <v>1990</v>
      </c>
      <c r="X4090">
        <f t="shared" si="125"/>
        <v>0</v>
      </c>
    </row>
    <row r="4091" spans="1:24" ht="12.75" hidden="1" customHeight="1" x14ac:dyDescent="0.45">
      <c r="A4091">
        <v>2</v>
      </c>
      <c r="B4091" t="s">
        <v>66</v>
      </c>
      <c r="C4091" t="s">
        <v>180</v>
      </c>
      <c r="D4091" s="2" t="str">
        <f t="shared" si="124"/>
        <v>Washington1990</v>
      </c>
      <c r="E4091">
        <v>5</v>
      </c>
      <c r="F4091">
        <v>10</v>
      </c>
      <c r="G4091">
        <v>2</v>
      </c>
      <c r="H4091">
        <v>0</v>
      </c>
      <c r="I4091">
        <v>9.3699999999999992</v>
      </c>
      <c r="J4091">
        <v>12.25</v>
      </c>
      <c r="K4091">
        <v>21.62</v>
      </c>
      <c r="L4091" s="2">
        <f>_xlfn.RANK.EQ(I4091, INDEX(CFB!$I$2:$I$1048576, MATCH(W4091, CFB!$W$2:$W$1048576, 0)):INDEX(CFB!$I$2:$I$1048576, MATCH(W4091, CFB!$W$2:$W$1048576, 0) + COUNTIF(CFB!$W$2:$W$1048576, W4091) - 1), 0)</f>
        <v>11</v>
      </c>
      <c r="M4091" s="2">
        <f>_xlfn.RANK.EQ(J4091, INDEX(CFB!$J$2:$J$1048576, MATCH(W4091, CFB!$W$2:$W$1048576, 0)):INDEX(CFB!$J$2:$J$1048576, MATCH(W4091, CFB!$W$2:$W$1048576, 0) + COUNTIF(CFB!$W$2:$W$1048576, W4091) - 1))</f>
        <v>3</v>
      </c>
      <c r="N4091" s="2">
        <f>RANK(K4091, INDEX(CFB!$K$2:$K$1048576, MATCH(W4091, CFB!$W$2:$W$1048576, 0)):INDEX(CFB!$K$2:$K$1048576, MATCH(W4091, CFB!$W$2:$W$1048576, 0) + COUNTIF(CFB!$W$2:$W$1048576, W4091) - 1))</f>
        <v>2</v>
      </c>
      <c r="O4091">
        <v>50.14</v>
      </c>
      <c r="P4091">
        <v>-0.04</v>
      </c>
      <c r="W4091">
        <v>1990</v>
      </c>
      <c r="X4091">
        <f t="shared" si="125"/>
        <v>0</v>
      </c>
    </row>
    <row r="4092" spans="1:24" ht="12.75" hidden="1" customHeight="1" x14ac:dyDescent="0.45">
      <c r="A4092">
        <v>3</v>
      </c>
      <c r="B4092" t="s">
        <v>39</v>
      </c>
      <c r="C4092" t="s">
        <v>188</v>
      </c>
      <c r="D4092" s="2" t="str">
        <f t="shared" si="124"/>
        <v>Colorado1990</v>
      </c>
      <c r="E4092">
        <v>1</v>
      </c>
      <c r="F4092">
        <v>11</v>
      </c>
      <c r="G4092">
        <v>1</v>
      </c>
      <c r="H4092">
        <v>1</v>
      </c>
      <c r="I4092">
        <v>9.6199999999999992</v>
      </c>
      <c r="J4092">
        <v>9.82</v>
      </c>
      <c r="K4092">
        <v>19.45</v>
      </c>
      <c r="L4092" s="2">
        <f>_xlfn.RANK.EQ(I4092, INDEX(CFB!$I$2:$I$1048576, MATCH(W4092, CFB!$W$2:$W$1048576, 0)):INDEX(CFB!$I$2:$I$1048576, MATCH(W4092, CFB!$W$2:$W$1048576, 0) + COUNTIF(CFB!$W$2:$W$1048576, W4092) - 1), 0)</f>
        <v>10</v>
      </c>
      <c r="M4092" s="2">
        <f>_xlfn.RANK.EQ(J4092, INDEX(CFB!$J$2:$J$1048576, MATCH(W4092, CFB!$W$2:$W$1048576, 0)):INDEX(CFB!$J$2:$J$1048576, MATCH(W4092, CFB!$W$2:$W$1048576, 0) + COUNTIF(CFB!$W$2:$W$1048576, W4092) - 1))</f>
        <v>6</v>
      </c>
      <c r="N4092" s="2">
        <f>RANK(K4092, INDEX(CFB!$K$2:$K$1048576, MATCH(W4092, CFB!$W$2:$W$1048576, 0)):INDEX(CFB!$K$2:$K$1048576, MATCH(W4092, CFB!$W$2:$W$1048576, 0) + COUNTIF(CFB!$W$2:$W$1048576, W4092) - 1))</f>
        <v>3</v>
      </c>
      <c r="O4092">
        <v>46.07</v>
      </c>
      <c r="P4092">
        <v>0.79</v>
      </c>
      <c r="W4092">
        <v>1990</v>
      </c>
      <c r="X4092">
        <f t="shared" si="125"/>
        <v>1</v>
      </c>
    </row>
    <row r="4093" spans="1:24" ht="12.75" hidden="1" customHeight="1" x14ac:dyDescent="0.45">
      <c r="A4093">
        <v>4</v>
      </c>
      <c r="B4093" t="s">
        <v>52</v>
      </c>
      <c r="C4093" t="s">
        <v>23</v>
      </c>
      <c r="D4093" s="2" t="str">
        <f t="shared" si="124"/>
        <v>Georgia Tech1990</v>
      </c>
      <c r="E4093">
        <v>2</v>
      </c>
      <c r="F4093">
        <v>11</v>
      </c>
      <c r="G4093">
        <v>0</v>
      </c>
      <c r="H4093">
        <v>1</v>
      </c>
      <c r="I4093">
        <v>10.56</v>
      </c>
      <c r="J4093">
        <v>8.7200000000000006</v>
      </c>
      <c r="K4093">
        <v>19.28</v>
      </c>
      <c r="L4093" s="2">
        <f>_xlfn.RANK.EQ(I4093, INDEX(CFB!$I$2:$I$1048576, MATCH(W4093, CFB!$W$2:$W$1048576, 0)):INDEX(CFB!$I$2:$I$1048576, MATCH(W4093, CFB!$W$2:$W$1048576, 0) + COUNTIF(CFB!$W$2:$W$1048576, W4093) - 1), 0)</f>
        <v>7</v>
      </c>
      <c r="M4093" s="2">
        <f>_xlfn.RANK.EQ(J4093, INDEX(CFB!$J$2:$J$1048576, MATCH(W4093, CFB!$W$2:$W$1048576, 0)):INDEX(CFB!$J$2:$J$1048576, MATCH(W4093, CFB!$W$2:$W$1048576, 0) + COUNTIF(CFB!$W$2:$W$1048576, W4093) - 1))</f>
        <v>9</v>
      </c>
      <c r="N4093" s="2">
        <f>RANK(K4093, INDEX(CFB!$K$2:$K$1048576, MATCH(W4093, CFB!$W$2:$W$1048576, 0)):INDEX(CFB!$K$2:$K$1048576, MATCH(W4093, CFB!$W$2:$W$1048576, 0) + COUNTIF(CFB!$W$2:$W$1048576, W4093) - 1))</f>
        <v>4</v>
      </c>
      <c r="O4093">
        <v>46.69</v>
      </c>
      <c r="P4093">
        <v>1.61</v>
      </c>
      <c r="W4093">
        <v>1990</v>
      </c>
      <c r="X4093">
        <f t="shared" si="125"/>
        <v>0</v>
      </c>
    </row>
    <row r="4094" spans="1:24" ht="12.75" hidden="1" customHeight="1" x14ac:dyDescent="0.45">
      <c r="A4094">
        <v>5</v>
      </c>
      <c r="B4094" t="s">
        <v>44</v>
      </c>
      <c r="C4094" t="s">
        <v>10</v>
      </c>
      <c r="D4094" s="2" t="str">
        <f t="shared" si="124"/>
        <v>Michigan1990</v>
      </c>
      <c r="E4094">
        <v>7</v>
      </c>
      <c r="F4094">
        <v>9</v>
      </c>
      <c r="G4094">
        <v>3</v>
      </c>
      <c r="H4094">
        <v>0</v>
      </c>
      <c r="I4094">
        <v>10.35</v>
      </c>
      <c r="J4094">
        <v>8.51</v>
      </c>
      <c r="K4094">
        <v>18.86</v>
      </c>
      <c r="L4094" s="2">
        <f>_xlfn.RANK.EQ(I4094, INDEX(CFB!$I$2:$I$1048576, MATCH(W4094, CFB!$W$2:$W$1048576, 0)):INDEX(CFB!$I$2:$I$1048576, MATCH(W4094, CFB!$W$2:$W$1048576, 0) + COUNTIF(CFB!$W$2:$W$1048576, W4094) - 1), 0)</f>
        <v>8</v>
      </c>
      <c r="M4094" s="2">
        <f>_xlfn.RANK.EQ(J4094, INDEX(CFB!$J$2:$J$1048576, MATCH(W4094, CFB!$W$2:$W$1048576, 0)):INDEX(CFB!$J$2:$J$1048576, MATCH(W4094, CFB!$W$2:$W$1048576, 0) + COUNTIF(CFB!$W$2:$W$1048576, W4094) - 1))</f>
        <v>11</v>
      </c>
      <c r="N4094" s="2">
        <f>RANK(K4094, INDEX(CFB!$K$2:$K$1048576, MATCH(W4094, CFB!$W$2:$W$1048576, 0)):INDEX(CFB!$K$2:$K$1048576, MATCH(W4094, CFB!$W$2:$W$1048576, 0) + COUNTIF(CFB!$W$2:$W$1048576, W4094) - 1))</f>
        <v>5</v>
      </c>
      <c r="O4094">
        <v>47.22</v>
      </c>
      <c r="P4094">
        <v>2.9</v>
      </c>
      <c r="W4094">
        <v>1990</v>
      </c>
      <c r="X4094">
        <f t="shared" si="125"/>
        <v>0</v>
      </c>
    </row>
    <row r="4095" spans="1:24" ht="12.75" hidden="1" customHeight="1" x14ac:dyDescent="0.45">
      <c r="A4095">
        <v>6</v>
      </c>
      <c r="B4095" t="s">
        <v>14</v>
      </c>
      <c r="C4095" t="s">
        <v>189</v>
      </c>
      <c r="D4095" s="2" t="str">
        <f t="shared" si="124"/>
        <v>Texas1990</v>
      </c>
      <c r="E4095">
        <v>12</v>
      </c>
      <c r="F4095">
        <v>10</v>
      </c>
      <c r="G4095">
        <v>2</v>
      </c>
      <c r="H4095">
        <v>0</v>
      </c>
      <c r="I4095">
        <v>7.61</v>
      </c>
      <c r="J4095">
        <v>10.14</v>
      </c>
      <c r="K4095">
        <v>17.75</v>
      </c>
      <c r="L4095" s="2">
        <f>_xlfn.RANK.EQ(I4095, INDEX(CFB!$I$2:$I$1048576, MATCH(W4095, CFB!$W$2:$W$1048576, 0)):INDEX(CFB!$I$2:$I$1048576, MATCH(W4095, CFB!$W$2:$W$1048576, 0) + COUNTIF(CFB!$W$2:$W$1048576, W4095) - 1), 0)</f>
        <v>16</v>
      </c>
      <c r="M4095" s="2">
        <f>_xlfn.RANK.EQ(J4095, INDEX(CFB!$J$2:$J$1048576, MATCH(W4095, CFB!$W$2:$W$1048576, 0)):INDEX(CFB!$J$2:$J$1048576, MATCH(W4095, CFB!$W$2:$W$1048576, 0) + COUNTIF(CFB!$W$2:$W$1048576, W4095) - 1))</f>
        <v>5</v>
      </c>
      <c r="N4095" s="2">
        <f>RANK(K4095, INDEX(CFB!$K$2:$K$1048576, MATCH(W4095, CFB!$W$2:$W$1048576, 0)):INDEX(CFB!$K$2:$K$1048576, MATCH(W4095, CFB!$W$2:$W$1048576, 0) + COUNTIF(CFB!$W$2:$W$1048576, W4095) - 1))</f>
        <v>6</v>
      </c>
      <c r="O4095">
        <v>44.01</v>
      </c>
      <c r="P4095">
        <v>2.74</v>
      </c>
      <c r="W4095">
        <v>1990</v>
      </c>
      <c r="X4095">
        <f t="shared" si="125"/>
        <v>0</v>
      </c>
    </row>
    <row r="4096" spans="1:24" ht="12.75" hidden="1" customHeight="1" x14ac:dyDescent="0.45">
      <c r="A4096">
        <v>7</v>
      </c>
      <c r="B4096" t="s">
        <v>54</v>
      </c>
      <c r="C4096" t="s">
        <v>188</v>
      </c>
      <c r="D4096" s="2" t="str">
        <f t="shared" si="124"/>
        <v>Oklahoma1990</v>
      </c>
      <c r="E4096">
        <v>17</v>
      </c>
      <c r="F4096">
        <v>8</v>
      </c>
      <c r="G4096">
        <v>3</v>
      </c>
      <c r="H4096">
        <v>0</v>
      </c>
      <c r="I4096">
        <v>8.65</v>
      </c>
      <c r="J4096">
        <v>8.82</v>
      </c>
      <c r="K4096">
        <v>17.47</v>
      </c>
      <c r="L4096" s="2">
        <f>_xlfn.RANK.EQ(I4096, INDEX(CFB!$I$2:$I$1048576, MATCH(W4096, CFB!$W$2:$W$1048576, 0)):INDEX(CFB!$I$2:$I$1048576, MATCH(W4096, CFB!$W$2:$W$1048576, 0) + COUNTIF(CFB!$W$2:$W$1048576, W4096) - 1), 0)</f>
        <v>13</v>
      </c>
      <c r="M4096" s="2">
        <f>_xlfn.RANK.EQ(J4096, INDEX(CFB!$J$2:$J$1048576, MATCH(W4096, CFB!$W$2:$W$1048576, 0)):INDEX(CFB!$J$2:$J$1048576, MATCH(W4096, CFB!$W$2:$W$1048576, 0) + COUNTIF(CFB!$W$2:$W$1048576, W4096) - 1))</f>
        <v>8</v>
      </c>
      <c r="N4096" s="2">
        <f>RANK(K4096, INDEX(CFB!$K$2:$K$1048576, MATCH(W4096, CFB!$W$2:$W$1048576, 0)):INDEX(CFB!$K$2:$K$1048576, MATCH(W4096, CFB!$W$2:$W$1048576, 0) + COUNTIF(CFB!$W$2:$W$1048576, W4096) - 1))</f>
        <v>7</v>
      </c>
      <c r="O4096">
        <v>48.78</v>
      </c>
      <c r="P4096">
        <v>2.59</v>
      </c>
      <c r="W4096">
        <v>1990</v>
      </c>
      <c r="X4096">
        <f t="shared" si="125"/>
        <v>0</v>
      </c>
    </row>
    <row r="4097" spans="1:24" ht="12.75" hidden="1" customHeight="1" x14ac:dyDescent="0.45">
      <c r="A4097">
        <v>8</v>
      </c>
      <c r="B4097" t="s">
        <v>11</v>
      </c>
      <c r="C4097" t="s">
        <v>12</v>
      </c>
      <c r="D4097" s="2" t="str">
        <f t="shared" si="124"/>
        <v>Notre Dame1990</v>
      </c>
      <c r="E4097">
        <v>6</v>
      </c>
      <c r="F4097">
        <v>9</v>
      </c>
      <c r="G4097">
        <v>3</v>
      </c>
      <c r="H4097">
        <v>0</v>
      </c>
      <c r="I4097">
        <v>12.93</v>
      </c>
      <c r="J4097">
        <v>4.1399999999999997</v>
      </c>
      <c r="K4097">
        <v>17.07</v>
      </c>
      <c r="L4097" s="2">
        <f>_xlfn.RANK.EQ(I4097, INDEX(CFB!$I$2:$I$1048576, MATCH(W4097, CFB!$W$2:$W$1048576, 0)):INDEX(CFB!$I$2:$I$1048576, MATCH(W4097, CFB!$W$2:$W$1048576, 0) + COUNTIF(CFB!$W$2:$W$1048576, W4097) - 1), 0)</f>
        <v>3</v>
      </c>
      <c r="M4097" s="2">
        <f>_xlfn.RANK.EQ(J4097, INDEX(CFB!$J$2:$J$1048576, MATCH(W4097, CFB!$W$2:$W$1048576, 0)):INDEX(CFB!$J$2:$J$1048576, MATCH(W4097, CFB!$W$2:$W$1048576, 0) + COUNTIF(CFB!$W$2:$W$1048576, W4097) - 1))</f>
        <v>29</v>
      </c>
      <c r="N4097" s="2">
        <f>RANK(K4097, INDEX(CFB!$K$2:$K$1048576, MATCH(W4097, CFB!$W$2:$W$1048576, 0)):INDEX(CFB!$K$2:$K$1048576, MATCH(W4097, CFB!$W$2:$W$1048576, 0) + COUNTIF(CFB!$W$2:$W$1048576, W4097) - 1))</f>
        <v>8</v>
      </c>
      <c r="O4097">
        <v>46.92</v>
      </c>
      <c r="P4097">
        <v>6.77</v>
      </c>
      <c r="W4097">
        <v>1990</v>
      </c>
      <c r="X4097">
        <f t="shared" si="125"/>
        <v>0</v>
      </c>
    </row>
    <row r="4098" spans="1:24" ht="12.75" hidden="1" customHeight="1" x14ac:dyDescent="0.45">
      <c r="A4098">
        <v>9</v>
      </c>
      <c r="B4098" t="s">
        <v>115</v>
      </c>
      <c r="C4098" t="s">
        <v>12</v>
      </c>
      <c r="D4098" s="2" t="str">
        <f t="shared" si="124"/>
        <v>Florida State1990</v>
      </c>
      <c r="E4098">
        <v>4</v>
      </c>
      <c r="F4098">
        <v>10</v>
      </c>
      <c r="G4098">
        <v>2</v>
      </c>
      <c r="H4098">
        <v>0</v>
      </c>
      <c r="I4098">
        <v>11.4</v>
      </c>
      <c r="J4098">
        <v>5.54</v>
      </c>
      <c r="K4098">
        <v>16.940000000000001</v>
      </c>
      <c r="L4098" s="2">
        <f>_xlfn.RANK.EQ(I4098, INDEX(CFB!$I$2:$I$1048576, MATCH(W4098, CFB!$W$2:$W$1048576, 0)):INDEX(CFB!$I$2:$I$1048576, MATCH(W4098, CFB!$W$2:$W$1048576, 0) + COUNTIF(CFB!$W$2:$W$1048576, W4098) - 1), 0)</f>
        <v>6</v>
      </c>
      <c r="M4098" s="2">
        <f>_xlfn.RANK.EQ(J4098, INDEX(CFB!$J$2:$J$1048576, MATCH(W4098, CFB!$W$2:$W$1048576, 0)):INDEX(CFB!$J$2:$J$1048576, MATCH(W4098, CFB!$W$2:$W$1048576, 0) + COUNTIF(CFB!$W$2:$W$1048576, W4098) - 1))</f>
        <v>24</v>
      </c>
      <c r="N4098" s="2">
        <f>RANK(K4098, INDEX(CFB!$K$2:$K$1048576, MATCH(W4098, CFB!$W$2:$W$1048576, 0)):INDEX(CFB!$K$2:$K$1048576, MATCH(W4098, CFB!$W$2:$W$1048576, 0) + COUNTIF(CFB!$W$2:$W$1048576, W4098) - 1))</f>
        <v>9</v>
      </c>
      <c r="O4098">
        <v>51.23</v>
      </c>
      <c r="P4098">
        <v>6.07</v>
      </c>
      <c r="W4098">
        <v>1990</v>
      </c>
      <c r="X4098">
        <f t="shared" si="125"/>
        <v>0</v>
      </c>
    </row>
    <row r="4099" spans="1:24" ht="12.75" hidden="1" customHeight="1" x14ac:dyDescent="0.45">
      <c r="A4099">
        <v>10</v>
      </c>
      <c r="B4099" t="s">
        <v>47</v>
      </c>
      <c r="C4099" t="s">
        <v>188</v>
      </c>
      <c r="D4099" s="2" t="str">
        <f t="shared" ref="D4099:D4162" si="126">_xlfn.CONCAT(B4099, W4099)</f>
        <v>Nebraska1990</v>
      </c>
      <c r="E4099">
        <v>24</v>
      </c>
      <c r="F4099">
        <v>9</v>
      </c>
      <c r="G4099">
        <v>3</v>
      </c>
      <c r="H4099">
        <v>0</v>
      </c>
      <c r="I4099">
        <v>5.76</v>
      </c>
      <c r="J4099">
        <v>9.7100000000000009</v>
      </c>
      <c r="K4099">
        <v>15.48</v>
      </c>
      <c r="L4099" s="2">
        <f>_xlfn.RANK.EQ(I4099, INDEX(CFB!$I$2:$I$1048576, MATCH(W4099, CFB!$W$2:$W$1048576, 0)):INDEX(CFB!$I$2:$I$1048576, MATCH(W4099, CFB!$W$2:$W$1048576, 0) + COUNTIF(CFB!$W$2:$W$1048576, W4099) - 1), 0)</f>
        <v>21</v>
      </c>
      <c r="M4099" s="2">
        <f>_xlfn.RANK.EQ(J4099, INDEX(CFB!$J$2:$J$1048576, MATCH(W4099, CFB!$W$2:$W$1048576, 0)):INDEX(CFB!$J$2:$J$1048576, MATCH(W4099, CFB!$W$2:$W$1048576, 0) + COUNTIF(CFB!$W$2:$W$1048576, W4099) - 1))</f>
        <v>7</v>
      </c>
      <c r="N4099" s="2">
        <f>RANK(K4099, INDEX(CFB!$K$2:$K$1048576, MATCH(W4099, CFB!$W$2:$W$1048576, 0)):INDEX(CFB!$K$2:$K$1048576, MATCH(W4099, CFB!$W$2:$W$1048576, 0) + COUNTIF(CFB!$W$2:$W$1048576, W4099) - 1))</f>
        <v>10</v>
      </c>
      <c r="O4099">
        <v>48.84</v>
      </c>
      <c r="P4099">
        <v>3.66</v>
      </c>
      <c r="W4099">
        <v>1990</v>
      </c>
      <c r="X4099">
        <f t="shared" ref="X4099:X4162" si="127">IF(E4099=1, 1,0)</f>
        <v>0</v>
      </c>
    </row>
    <row r="4100" spans="1:24" ht="12.75" hidden="1" customHeight="1" x14ac:dyDescent="0.45">
      <c r="A4100">
        <v>11</v>
      </c>
      <c r="B4100" t="s">
        <v>26</v>
      </c>
      <c r="C4100" t="s">
        <v>23</v>
      </c>
      <c r="D4100" s="2" t="str">
        <f t="shared" si="126"/>
        <v>Clemson1990</v>
      </c>
      <c r="E4100">
        <v>9</v>
      </c>
      <c r="F4100">
        <v>10</v>
      </c>
      <c r="G4100">
        <v>2</v>
      </c>
      <c r="H4100">
        <v>0</v>
      </c>
      <c r="I4100">
        <v>0.56999999999999995</v>
      </c>
      <c r="J4100">
        <v>14.8</v>
      </c>
      <c r="K4100">
        <v>15.36</v>
      </c>
      <c r="L4100" s="2">
        <f>_xlfn.RANK.EQ(I4100, INDEX(CFB!$I$2:$I$1048576, MATCH(W4100, CFB!$W$2:$W$1048576, 0)):INDEX(CFB!$I$2:$I$1048576, MATCH(W4100, CFB!$W$2:$W$1048576, 0) + COUNTIF(CFB!$W$2:$W$1048576, W4100) - 1), 0)</f>
        <v>51</v>
      </c>
      <c r="M4100" s="2">
        <f>_xlfn.RANK.EQ(J4100, INDEX(CFB!$J$2:$J$1048576, MATCH(W4100, CFB!$W$2:$W$1048576, 0)):INDEX(CFB!$J$2:$J$1048576, MATCH(W4100, CFB!$W$2:$W$1048576, 0) + COUNTIF(CFB!$W$2:$W$1048576, W4100) - 1))</f>
        <v>2</v>
      </c>
      <c r="N4100" s="2">
        <f>RANK(K4100, INDEX(CFB!$K$2:$K$1048576, MATCH(W4100, CFB!$W$2:$W$1048576, 0)):INDEX(CFB!$K$2:$K$1048576, MATCH(W4100, CFB!$W$2:$W$1048576, 0) + COUNTIF(CFB!$W$2:$W$1048576, W4100) - 1))</f>
        <v>11</v>
      </c>
      <c r="O4100">
        <v>40.83</v>
      </c>
      <c r="P4100">
        <v>-3.41</v>
      </c>
      <c r="W4100">
        <v>1990</v>
      </c>
      <c r="X4100">
        <f t="shared" si="127"/>
        <v>0</v>
      </c>
    </row>
    <row r="4101" spans="1:24" ht="12.75" hidden="1" customHeight="1" x14ac:dyDescent="0.45">
      <c r="A4101">
        <v>12</v>
      </c>
      <c r="B4101" t="s">
        <v>37</v>
      </c>
      <c r="C4101" t="s">
        <v>15</v>
      </c>
      <c r="D4101" s="2" t="str">
        <f t="shared" si="126"/>
        <v>Tennessee1990</v>
      </c>
      <c r="E4101">
        <v>8</v>
      </c>
      <c r="F4101">
        <v>9</v>
      </c>
      <c r="G4101">
        <v>2</v>
      </c>
      <c r="H4101">
        <v>2</v>
      </c>
      <c r="I4101">
        <v>6.74</v>
      </c>
      <c r="J4101">
        <v>8.27</v>
      </c>
      <c r="K4101">
        <v>15.01</v>
      </c>
      <c r="L4101" s="2">
        <f>_xlfn.RANK.EQ(I4101, INDEX(CFB!$I$2:$I$1048576, MATCH(W4101, CFB!$W$2:$W$1048576, 0)):INDEX(CFB!$I$2:$I$1048576, MATCH(W4101, CFB!$W$2:$W$1048576, 0) + COUNTIF(CFB!$W$2:$W$1048576, W4101) - 1), 0)</f>
        <v>18</v>
      </c>
      <c r="M4101" s="2">
        <f>_xlfn.RANK.EQ(J4101, INDEX(CFB!$J$2:$J$1048576, MATCH(W4101, CFB!$W$2:$W$1048576, 0)):INDEX(CFB!$J$2:$J$1048576, MATCH(W4101, CFB!$W$2:$W$1048576, 0) + COUNTIF(CFB!$W$2:$W$1048576, W4101) - 1))</f>
        <v>13</v>
      </c>
      <c r="N4101" s="2">
        <f>RANK(K4101, INDEX(CFB!$K$2:$K$1048576, MATCH(W4101, CFB!$W$2:$W$1048576, 0)):INDEX(CFB!$K$2:$K$1048576, MATCH(W4101, CFB!$W$2:$W$1048576, 0) + COUNTIF(CFB!$W$2:$W$1048576, W4101) - 1))</f>
        <v>12</v>
      </c>
      <c r="O4101">
        <v>47.17</v>
      </c>
      <c r="P4101">
        <v>3.8</v>
      </c>
      <c r="W4101">
        <v>1990</v>
      </c>
      <c r="X4101">
        <f t="shared" si="127"/>
        <v>0</v>
      </c>
    </row>
    <row r="4102" spans="1:24" ht="12.75" hidden="1" customHeight="1" x14ac:dyDescent="0.45">
      <c r="A4102">
        <v>13</v>
      </c>
      <c r="B4102" t="s">
        <v>16</v>
      </c>
      <c r="C4102" t="s">
        <v>12</v>
      </c>
      <c r="D4102" s="2" t="str">
        <f t="shared" si="126"/>
        <v>Penn State1990</v>
      </c>
      <c r="E4102">
        <v>11</v>
      </c>
      <c r="F4102">
        <v>9</v>
      </c>
      <c r="G4102">
        <v>3</v>
      </c>
      <c r="H4102">
        <v>0</v>
      </c>
      <c r="I4102">
        <v>4</v>
      </c>
      <c r="J4102">
        <v>10.37</v>
      </c>
      <c r="K4102">
        <v>14.37</v>
      </c>
      <c r="L4102" s="2">
        <f>_xlfn.RANK.EQ(I4102, INDEX(CFB!$I$2:$I$1048576, MATCH(W4102, CFB!$W$2:$W$1048576, 0)):INDEX(CFB!$I$2:$I$1048576, MATCH(W4102, CFB!$W$2:$W$1048576, 0) + COUNTIF(CFB!$W$2:$W$1048576, W4102) - 1), 0)</f>
        <v>28</v>
      </c>
      <c r="M4102" s="2">
        <f>_xlfn.RANK.EQ(J4102, INDEX(CFB!$J$2:$J$1048576, MATCH(W4102, CFB!$W$2:$W$1048576, 0)):INDEX(CFB!$J$2:$J$1048576, MATCH(W4102, CFB!$W$2:$W$1048576, 0) + COUNTIF(CFB!$W$2:$W$1048576, W4102) - 1))</f>
        <v>4</v>
      </c>
      <c r="N4102" s="2">
        <f>RANK(K4102, INDEX(CFB!$K$2:$K$1048576, MATCH(W4102, CFB!$W$2:$W$1048576, 0)):INDEX(CFB!$K$2:$K$1048576, MATCH(W4102, CFB!$W$2:$W$1048576, 0) + COUNTIF(CFB!$W$2:$W$1048576, W4102) - 1))</f>
        <v>13</v>
      </c>
      <c r="O4102">
        <v>39.68</v>
      </c>
      <c r="P4102">
        <v>1.54</v>
      </c>
      <c r="W4102">
        <v>1990</v>
      </c>
      <c r="X4102">
        <f t="shared" si="127"/>
        <v>0</v>
      </c>
    </row>
    <row r="4103" spans="1:24" ht="12.75" hidden="1" customHeight="1" x14ac:dyDescent="0.45">
      <c r="A4103">
        <v>14</v>
      </c>
      <c r="B4103" t="s">
        <v>93</v>
      </c>
      <c r="C4103" t="s">
        <v>23</v>
      </c>
      <c r="D4103" s="2" t="str">
        <f t="shared" si="126"/>
        <v>Virginia1990</v>
      </c>
      <c r="E4103">
        <v>23</v>
      </c>
      <c r="F4103">
        <v>8</v>
      </c>
      <c r="G4103">
        <v>4</v>
      </c>
      <c r="H4103">
        <v>0</v>
      </c>
      <c r="I4103">
        <v>10.1</v>
      </c>
      <c r="J4103">
        <v>3.87</v>
      </c>
      <c r="K4103">
        <v>13.98</v>
      </c>
      <c r="L4103" s="2">
        <f>_xlfn.RANK.EQ(I4103, INDEX(CFB!$I$2:$I$1048576, MATCH(W4103, CFB!$W$2:$W$1048576, 0)):INDEX(CFB!$I$2:$I$1048576, MATCH(W4103, CFB!$W$2:$W$1048576, 0) + COUNTIF(CFB!$W$2:$W$1048576, W4103) - 1), 0)</f>
        <v>9</v>
      </c>
      <c r="M4103" s="2">
        <f>_xlfn.RANK.EQ(J4103, INDEX(CFB!$J$2:$J$1048576, MATCH(W4103, CFB!$W$2:$W$1048576, 0)):INDEX(CFB!$J$2:$J$1048576, MATCH(W4103, CFB!$W$2:$W$1048576, 0) + COUNTIF(CFB!$W$2:$W$1048576, W4103) - 1))</f>
        <v>32</v>
      </c>
      <c r="N4103" s="2">
        <f>RANK(K4103, INDEX(CFB!$K$2:$K$1048576, MATCH(W4103, CFB!$W$2:$W$1048576, 0)):INDEX(CFB!$K$2:$K$1048576, MATCH(W4103, CFB!$W$2:$W$1048576, 0) + COUNTIF(CFB!$W$2:$W$1048576, W4103) - 1))</f>
        <v>14</v>
      </c>
      <c r="O4103">
        <v>53.21</v>
      </c>
      <c r="P4103">
        <v>6.68</v>
      </c>
      <c r="W4103">
        <v>1990</v>
      </c>
      <c r="X4103">
        <f t="shared" si="127"/>
        <v>0</v>
      </c>
    </row>
    <row r="4104" spans="1:24" ht="12.75" hidden="1" customHeight="1" x14ac:dyDescent="0.45">
      <c r="A4104">
        <v>15</v>
      </c>
      <c r="B4104" t="s">
        <v>35</v>
      </c>
      <c r="C4104" t="s">
        <v>15</v>
      </c>
      <c r="D4104" s="2" t="str">
        <f t="shared" si="126"/>
        <v>Florida1990</v>
      </c>
      <c r="E4104">
        <v>13</v>
      </c>
      <c r="F4104">
        <v>9</v>
      </c>
      <c r="G4104">
        <v>2</v>
      </c>
      <c r="H4104">
        <v>0</v>
      </c>
      <c r="I4104">
        <v>5.4</v>
      </c>
      <c r="J4104">
        <v>8.5500000000000007</v>
      </c>
      <c r="K4104">
        <v>13.95</v>
      </c>
      <c r="L4104" s="2">
        <f>_xlfn.RANK.EQ(I4104, INDEX(CFB!$I$2:$I$1048576, MATCH(W4104, CFB!$W$2:$W$1048576, 0)):INDEX(CFB!$I$2:$I$1048576, MATCH(W4104, CFB!$W$2:$W$1048576, 0) + COUNTIF(CFB!$W$2:$W$1048576, W4104) - 1), 0)</f>
        <v>23</v>
      </c>
      <c r="M4104" s="2">
        <f>_xlfn.RANK.EQ(J4104, INDEX(CFB!$J$2:$J$1048576, MATCH(W4104, CFB!$W$2:$W$1048576, 0)):INDEX(CFB!$J$2:$J$1048576, MATCH(W4104, CFB!$W$2:$W$1048576, 0) + COUNTIF(CFB!$W$2:$W$1048576, W4104) - 1))</f>
        <v>10</v>
      </c>
      <c r="N4104" s="2">
        <f>RANK(K4104, INDEX(CFB!$K$2:$K$1048576, MATCH(W4104, CFB!$W$2:$W$1048576, 0)):INDEX(CFB!$K$2:$K$1048576, MATCH(W4104, CFB!$W$2:$W$1048576, 0) + COUNTIF(CFB!$W$2:$W$1048576, W4104) - 1))</f>
        <v>15</v>
      </c>
      <c r="O4104">
        <v>47.5</v>
      </c>
      <c r="P4104">
        <v>5.82</v>
      </c>
      <c r="W4104">
        <v>1990</v>
      </c>
      <c r="X4104">
        <f t="shared" si="127"/>
        <v>0</v>
      </c>
    </row>
    <row r="4105" spans="1:24" ht="12.75" hidden="1" customHeight="1" x14ac:dyDescent="0.45">
      <c r="A4105">
        <v>16</v>
      </c>
      <c r="B4105" t="s">
        <v>107</v>
      </c>
      <c r="C4105" t="s">
        <v>189</v>
      </c>
      <c r="D4105" s="2" t="str">
        <f t="shared" si="126"/>
        <v>Houston1990</v>
      </c>
      <c r="E4105">
        <v>10</v>
      </c>
      <c r="F4105">
        <v>10</v>
      </c>
      <c r="G4105">
        <v>1</v>
      </c>
      <c r="H4105">
        <v>0</v>
      </c>
      <c r="I4105">
        <v>17.940000000000001</v>
      </c>
      <c r="J4105">
        <v>-4.7300000000000004</v>
      </c>
      <c r="K4105">
        <v>13.21</v>
      </c>
      <c r="L4105" s="2">
        <f>_xlfn.RANK.EQ(I4105, INDEX(CFB!$I$2:$I$1048576, MATCH(W4105, CFB!$W$2:$W$1048576, 0)):INDEX(CFB!$I$2:$I$1048576, MATCH(W4105, CFB!$W$2:$W$1048576, 0) + COUNTIF(CFB!$W$2:$W$1048576, W4105) - 1), 0)</f>
        <v>1</v>
      </c>
      <c r="M4105" s="2">
        <f>_xlfn.RANK.EQ(J4105, INDEX(CFB!$J$2:$J$1048576, MATCH(W4105, CFB!$W$2:$W$1048576, 0)):INDEX(CFB!$J$2:$J$1048576, MATCH(W4105, CFB!$W$2:$W$1048576, 0) + COUNTIF(CFB!$W$2:$W$1048576, W4105) - 1))</f>
        <v>85</v>
      </c>
      <c r="N4105" s="2">
        <f>RANK(K4105, INDEX(CFB!$K$2:$K$1048576, MATCH(W4105, CFB!$W$2:$W$1048576, 0)):INDEX(CFB!$K$2:$K$1048576, MATCH(W4105, CFB!$W$2:$W$1048576, 0) + COUNTIF(CFB!$W$2:$W$1048576, W4105) - 1))</f>
        <v>16</v>
      </c>
      <c r="O4105">
        <v>55.8</v>
      </c>
      <c r="P4105">
        <v>17.84</v>
      </c>
      <c r="W4105">
        <v>1990</v>
      </c>
      <c r="X4105">
        <f t="shared" si="127"/>
        <v>0</v>
      </c>
    </row>
    <row r="4106" spans="1:24" ht="12.75" hidden="1" customHeight="1" x14ac:dyDescent="0.45">
      <c r="A4106">
        <v>17</v>
      </c>
      <c r="B4106" t="s">
        <v>36</v>
      </c>
      <c r="C4106" t="s">
        <v>10</v>
      </c>
      <c r="D4106" s="2" t="str">
        <f t="shared" si="126"/>
        <v>Iowa1990</v>
      </c>
      <c r="E4106">
        <v>18</v>
      </c>
      <c r="F4106">
        <v>8</v>
      </c>
      <c r="G4106">
        <v>4</v>
      </c>
      <c r="H4106">
        <v>0</v>
      </c>
      <c r="I4106">
        <v>11.78</v>
      </c>
      <c r="J4106">
        <v>1.1100000000000001</v>
      </c>
      <c r="K4106">
        <v>12.89</v>
      </c>
      <c r="L4106" s="2">
        <f>_xlfn.RANK.EQ(I4106, INDEX(CFB!$I$2:$I$1048576, MATCH(W4106, CFB!$W$2:$W$1048576, 0)):INDEX(CFB!$I$2:$I$1048576, MATCH(W4106, CFB!$W$2:$W$1048576, 0) + COUNTIF(CFB!$W$2:$W$1048576, W4106) - 1), 0)</f>
        <v>5</v>
      </c>
      <c r="M4106" s="2">
        <f>_xlfn.RANK.EQ(J4106, INDEX(CFB!$J$2:$J$1048576, MATCH(W4106, CFB!$W$2:$W$1048576, 0)):INDEX(CFB!$J$2:$J$1048576, MATCH(W4106, CFB!$W$2:$W$1048576, 0) + COUNTIF(CFB!$W$2:$W$1048576, W4106) - 1))</f>
        <v>49</v>
      </c>
      <c r="N4106" s="2">
        <f>RANK(K4106, INDEX(CFB!$K$2:$K$1048576, MATCH(W4106, CFB!$W$2:$W$1048576, 0)):INDEX(CFB!$K$2:$K$1048576, MATCH(W4106, CFB!$W$2:$W$1048576, 0) + COUNTIF(CFB!$W$2:$W$1048576, W4106) - 1))</f>
        <v>17</v>
      </c>
      <c r="O4106">
        <v>49.43</v>
      </c>
      <c r="P4106">
        <v>10.65</v>
      </c>
      <c r="W4106">
        <v>1990</v>
      </c>
      <c r="X4106">
        <f t="shared" si="127"/>
        <v>0</v>
      </c>
    </row>
    <row r="4107" spans="1:24" ht="12.75" hidden="1" customHeight="1" x14ac:dyDescent="0.45">
      <c r="A4107">
        <v>18</v>
      </c>
      <c r="B4107" t="s">
        <v>32</v>
      </c>
      <c r="C4107" t="s">
        <v>178</v>
      </c>
      <c r="D4107" s="2" t="str">
        <f t="shared" si="126"/>
        <v>BYU1990</v>
      </c>
      <c r="E4107">
        <v>22</v>
      </c>
      <c r="F4107">
        <v>10</v>
      </c>
      <c r="G4107">
        <v>3</v>
      </c>
      <c r="H4107">
        <v>0</v>
      </c>
      <c r="I4107">
        <v>12.13</v>
      </c>
      <c r="J4107">
        <v>0.24</v>
      </c>
      <c r="K4107">
        <v>12.38</v>
      </c>
      <c r="L4107" s="2">
        <f>_xlfn.RANK.EQ(I4107, INDEX(CFB!$I$2:$I$1048576, MATCH(W4107, CFB!$W$2:$W$1048576, 0)):INDEX(CFB!$I$2:$I$1048576, MATCH(W4107, CFB!$W$2:$W$1048576, 0) + COUNTIF(CFB!$W$2:$W$1048576, W4107) - 1), 0)</f>
        <v>4</v>
      </c>
      <c r="M4107" s="2">
        <f>_xlfn.RANK.EQ(J4107, INDEX(CFB!$J$2:$J$1048576, MATCH(W4107, CFB!$W$2:$W$1048576, 0)):INDEX(CFB!$J$2:$J$1048576, MATCH(W4107, CFB!$W$2:$W$1048576, 0) + COUNTIF(CFB!$W$2:$W$1048576, W4107) - 1))</f>
        <v>54</v>
      </c>
      <c r="N4107" s="2">
        <f>RANK(K4107, INDEX(CFB!$K$2:$K$1048576, MATCH(W4107, CFB!$W$2:$W$1048576, 0)):INDEX(CFB!$K$2:$K$1048576, MATCH(W4107, CFB!$W$2:$W$1048576, 0) + COUNTIF(CFB!$W$2:$W$1048576, W4107) - 1))</f>
        <v>18</v>
      </c>
      <c r="O4107">
        <v>50</v>
      </c>
      <c r="P4107">
        <v>15.71</v>
      </c>
      <c r="W4107">
        <v>1990</v>
      </c>
      <c r="X4107">
        <f t="shared" si="127"/>
        <v>0</v>
      </c>
    </row>
    <row r="4108" spans="1:24" ht="12.75" hidden="1" customHeight="1" x14ac:dyDescent="0.45">
      <c r="A4108">
        <v>19</v>
      </c>
      <c r="B4108" t="s">
        <v>95</v>
      </c>
      <c r="C4108" t="s">
        <v>10</v>
      </c>
      <c r="D4108" s="2" t="str">
        <f t="shared" si="126"/>
        <v>Michigan State1990</v>
      </c>
      <c r="E4108">
        <v>16</v>
      </c>
      <c r="F4108">
        <v>8</v>
      </c>
      <c r="G4108">
        <v>3</v>
      </c>
      <c r="H4108">
        <v>1</v>
      </c>
      <c r="I4108">
        <v>6.73</v>
      </c>
      <c r="J4108">
        <v>5.53</v>
      </c>
      <c r="K4108">
        <v>12.26</v>
      </c>
      <c r="L4108" s="2">
        <f>_xlfn.RANK.EQ(I4108, INDEX(CFB!$I$2:$I$1048576, MATCH(W4108, CFB!$W$2:$W$1048576, 0)):INDEX(CFB!$I$2:$I$1048576, MATCH(W4108, CFB!$W$2:$W$1048576, 0) + COUNTIF(CFB!$W$2:$W$1048576, W4108) - 1), 0)</f>
        <v>19</v>
      </c>
      <c r="M4108" s="2">
        <f>_xlfn.RANK.EQ(J4108, INDEX(CFB!$J$2:$J$1048576, MATCH(W4108, CFB!$W$2:$W$1048576, 0)):INDEX(CFB!$J$2:$J$1048576, MATCH(W4108, CFB!$W$2:$W$1048576, 0) + COUNTIF(CFB!$W$2:$W$1048576, W4108) - 1))</f>
        <v>25</v>
      </c>
      <c r="N4108" s="2">
        <f>RANK(K4108, INDEX(CFB!$K$2:$K$1048576, MATCH(W4108, CFB!$W$2:$W$1048576, 0)):INDEX(CFB!$K$2:$K$1048576, MATCH(W4108, CFB!$W$2:$W$1048576, 0) + COUNTIF(CFB!$W$2:$W$1048576, W4108) - 1))</f>
        <v>19</v>
      </c>
      <c r="O4108">
        <v>39.82</v>
      </c>
      <c r="P4108">
        <v>5.47</v>
      </c>
      <c r="W4108">
        <v>1990</v>
      </c>
      <c r="X4108">
        <f t="shared" si="127"/>
        <v>0</v>
      </c>
    </row>
    <row r="4109" spans="1:24" ht="12.75" hidden="1" customHeight="1" x14ac:dyDescent="0.45">
      <c r="A4109">
        <v>20</v>
      </c>
      <c r="B4109" t="s">
        <v>34</v>
      </c>
      <c r="C4109" t="s">
        <v>189</v>
      </c>
      <c r="D4109" s="2" t="str">
        <f t="shared" si="126"/>
        <v>Texas A&amp;M1990</v>
      </c>
      <c r="E4109">
        <v>15</v>
      </c>
      <c r="F4109">
        <v>9</v>
      </c>
      <c r="G4109">
        <v>3</v>
      </c>
      <c r="H4109">
        <v>1</v>
      </c>
      <c r="I4109">
        <v>6.01</v>
      </c>
      <c r="J4109">
        <v>5.79</v>
      </c>
      <c r="K4109">
        <v>11.8</v>
      </c>
      <c r="L4109" s="2">
        <f>_xlfn.RANK.EQ(I4109, INDEX(CFB!$I$2:$I$1048576, MATCH(W4109, CFB!$W$2:$W$1048576, 0)):INDEX(CFB!$I$2:$I$1048576, MATCH(W4109, CFB!$W$2:$W$1048576, 0) + COUNTIF(CFB!$W$2:$W$1048576, W4109) - 1), 0)</f>
        <v>20</v>
      </c>
      <c r="M4109" s="2">
        <f>_xlfn.RANK.EQ(J4109, INDEX(CFB!$J$2:$J$1048576, MATCH(W4109, CFB!$W$2:$W$1048576, 0)):INDEX(CFB!$J$2:$J$1048576, MATCH(W4109, CFB!$W$2:$W$1048576, 0) + COUNTIF(CFB!$W$2:$W$1048576, W4109) - 1))</f>
        <v>23</v>
      </c>
      <c r="N4109" s="2">
        <f>RANK(K4109, INDEX(CFB!$K$2:$K$1048576, MATCH(W4109, CFB!$W$2:$W$1048576, 0)):INDEX(CFB!$K$2:$K$1048576, MATCH(W4109, CFB!$W$2:$W$1048576, 0) + COUNTIF(CFB!$W$2:$W$1048576, W4109) - 1))</f>
        <v>20</v>
      </c>
      <c r="O4109">
        <v>45.27</v>
      </c>
      <c r="P4109">
        <v>6.24</v>
      </c>
      <c r="W4109">
        <v>1990</v>
      </c>
      <c r="X4109">
        <f t="shared" si="127"/>
        <v>0</v>
      </c>
    </row>
    <row r="4110" spans="1:24" ht="12.75" hidden="1" customHeight="1" x14ac:dyDescent="0.45">
      <c r="A4110">
        <v>21</v>
      </c>
      <c r="B4110" t="s">
        <v>38</v>
      </c>
      <c r="C4110" t="s">
        <v>180</v>
      </c>
      <c r="D4110" s="2" t="str">
        <f t="shared" si="126"/>
        <v>USC1990</v>
      </c>
      <c r="E4110">
        <v>20</v>
      </c>
      <c r="F4110">
        <v>8</v>
      </c>
      <c r="G4110">
        <v>4</v>
      </c>
      <c r="H4110">
        <v>1</v>
      </c>
      <c r="I4110">
        <v>5.09</v>
      </c>
      <c r="J4110">
        <v>6.33</v>
      </c>
      <c r="K4110">
        <v>11.42</v>
      </c>
      <c r="L4110" s="2">
        <f>_xlfn.RANK.EQ(I4110, INDEX(CFB!$I$2:$I$1048576, MATCH(W4110, CFB!$W$2:$W$1048576, 0)):INDEX(CFB!$I$2:$I$1048576, MATCH(W4110, CFB!$W$2:$W$1048576, 0) + COUNTIF(CFB!$W$2:$W$1048576, W4110) - 1), 0)</f>
        <v>24</v>
      </c>
      <c r="M4110" s="2">
        <f>_xlfn.RANK.EQ(J4110, INDEX(CFB!$J$2:$J$1048576, MATCH(W4110, CFB!$W$2:$W$1048576, 0)):INDEX(CFB!$J$2:$J$1048576, MATCH(W4110, CFB!$W$2:$W$1048576, 0) + COUNTIF(CFB!$W$2:$W$1048576, W4110) - 1))</f>
        <v>21</v>
      </c>
      <c r="N4110" s="2">
        <f>RANK(K4110, INDEX(CFB!$K$2:$K$1048576, MATCH(W4110, CFB!$W$2:$W$1048576, 0)):INDEX(CFB!$K$2:$K$1048576, MATCH(W4110, CFB!$W$2:$W$1048576, 0) + COUNTIF(CFB!$W$2:$W$1048576, W4110) - 1))</f>
        <v>21</v>
      </c>
      <c r="O4110">
        <v>41.19</v>
      </c>
      <c r="P4110">
        <v>6.13</v>
      </c>
      <c r="W4110">
        <v>1990</v>
      </c>
      <c r="X4110">
        <f t="shared" si="127"/>
        <v>0</v>
      </c>
    </row>
    <row r="4111" spans="1:24" ht="12.75" hidden="1" customHeight="1" x14ac:dyDescent="0.45">
      <c r="A4111">
        <v>22</v>
      </c>
      <c r="B4111" t="s">
        <v>9</v>
      </c>
      <c r="C4111" t="s">
        <v>10</v>
      </c>
      <c r="D4111" s="2" t="str">
        <f t="shared" si="126"/>
        <v>Ohio State1990</v>
      </c>
      <c r="F4111">
        <v>7</v>
      </c>
      <c r="G4111">
        <v>4</v>
      </c>
      <c r="H4111">
        <v>1</v>
      </c>
      <c r="I4111">
        <v>5.05</v>
      </c>
      <c r="J4111">
        <v>5.92</v>
      </c>
      <c r="K4111">
        <v>10.96</v>
      </c>
      <c r="L4111" s="2">
        <f>_xlfn.RANK.EQ(I4111, INDEX(CFB!$I$2:$I$1048576, MATCH(W4111, CFB!$W$2:$W$1048576, 0)):INDEX(CFB!$I$2:$I$1048576, MATCH(W4111, CFB!$W$2:$W$1048576, 0) + COUNTIF(CFB!$W$2:$W$1048576, W4111) - 1), 0)</f>
        <v>25</v>
      </c>
      <c r="M4111" s="2">
        <f>_xlfn.RANK.EQ(J4111, INDEX(CFB!$J$2:$J$1048576, MATCH(W4111, CFB!$W$2:$W$1048576, 0)):INDEX(CFB!$J$2:$J$1048576, MATCH(W4111, CFB!$W$2:$W$1048576, 0) + COUNTIF(CFB!$W$2:$W$1048576, W4111) - 1))</f>
        <v>22</v>
      </c>
      <c r="N4111" s="2">
        <f>RANK(K4111, INDEX(CFB!$K$2:$K$1048576, MATCH(W4111, CFB!$W$2:$W$1048576, 0)):INDEX(CFB!$K$2:$K$1048576, MATCH(W4111, CFB!$W$2:$W$1048576, 0) + COUNTIF(CFB!$W$2:$W$1048576, W4111) - 1))</f>
        <v>22</v>
      </c>
      <c r="O4111">
        <v>41.65</v>
      </c>
      <c r="P4111">
        <v>5.95</v>
      </c>
      <c r="W4111">
        <v>1990</v>
      </c>
      <c r="X4111">
        <f t="shared" si="127"/>
        <v>0</v>
      </c>
    </row>
    <row r="4112" spans="1:24" ht="12.75" hidden="1" customHeight="1" x14ac:dyDescent="0.45">
      <c r="A4112">
        <v>23</v>
      </c>
      <c r="B4112" t="s">
        <v>13</v>
      </c>
      <c r="C4112" t="s">
        <v>180</v>
      </c>
      <c r="D4112" s="2" t="str">
        <f t="shared" si="126"/>
        <v>Oregon1990</v>
      </c>
      <c r="F4112">
        <v>8</v>
      </c>
      <c r="G4112">
        <v>4</v>
      </c>
      <c r="H4112">
        <v>0</v>
      </c>
      <c r="I4112">
        <v>2</v>
      </c>
      <c r="J4112">
        <v>7.64</v>
      </c>
      <c r="K4112">
        <v>9.64</v>
      </c>
      <c r="L4112" s="2">
        <f>_xlfn.RANK.EQ(I4112, INDEX(CFB!$I$2:$I$1048576, MATCH(W4112, CFB!$W$2:$W$1048576, 0)):INDEX(CFB!$I$2:$I$1048576, MATCH(W4112, CFB!$W$2:$W$1048576, 0) + COUNTIF(CFB!$W$2:$W$1048576, W4112) - 1), 0)</f>
        <v>41</v>
      </c>
      <c r="M4112" s="2">
        <f>_xlfn.RANK.EQ(J4112, INDEX(CFB!$J$2:$J$1048576, MATCH(W4112, CFB!$W$2:$W$1048576, 0)):INDEX(CFB!$J$2:$J$1048576, MATCH(W4112, CFB!$W$2:$W$1048576, 0) + COUNTIF(CFB!$W$2:$W$1048576, W4112) - 1))</f>
        <v>17</v>
      </c>
      <c r="N4112" s="2">
        <f>RANK(K4112, INDEX(CFB!$K$2:$K$1048576, MATCH(W4112, CFB!$W$2:$W$1048576, 0)):INDEX(CFB!$K$2:$K$1048576, MATCH(W4112, CFB!$W$2:$W$1048576, 0) + COUNTIF(CFB!$W$2:$W$1048576, W4112) - 1))</f>
        <v>23</v>
      </c>
      <c r="O4112">
        <v>37.36</v>
      </c>
      <c r="P4112">
        <v>4.46</v>
      </c>
      <c r="W4112">
        <v>1990</v>
      </c>
      <c r="X4112">
        <f t="shared" si="127"/>
        <v>0</v>
      </c>
    </row>
    <row r="4113" spans="1:24" ht="12.75" hidden="1" customHeight="1" x14ac:dyDescent="0.45">
      <c r="A4113">
        <v>24</v>
      </c>
      <c r="B4113" t="s">
        <v>43</v>
      </c>
      <c r="C4113" t="s">
        <v>10</v>
      </c>
      <c r="D4113" s="2" t="str">
        <f t="shared" si="126"/>
        <v>Illinois1990</v>
      </c>
      <c r="E4113">
        <v>25</v>
      </c>
      <c r="F4113">
        <v>8</v>
      </c>
      <c r="G4113">
        <v>4</v>
      </c>
      <c r="H4113">
        <v>0</v>
      </c>
      <c r="I4113">
        <v>4.1500000000000004</v>
      </c>
      <c r="J4113">
        <v>4.9800000000000004</v>
      </c>
      <c r="K4113">
        <v>9.1300000000000008</v>
      </c>
      <c r="L4113" s="2">
        <f>_xlfn.RANK.EQ(I4113, INDEX(CFB!$I$2:$I$1048576, MATCH(W4113, CFB!$W$2:$W$1048576, 0)):INDEX(CFB!$I$2:$I$1048576, MATCH(W4113, CFB!$W$2:$W$1048576, 0) + COUNTIF(CFB!$W$2:$W$1048576, W4113) - 1), 0)</f>
        <v>27</v>
      </c>
      <c r="M4113" s="2">
        <f>_xlfn.RANK.EQ(J4113, INDEX(CFB!$J$2:$J$1048576, MATCH(W4113, CFB!$W$2:$W$1048576, 0)):INDEX(CFB!$J$2:$J$1048576, MATCH(W4113, CFB!$W$2:$W$1048576, 0) + COUNTIF(CFB!$W$2:$W$1048576, W4113) - 1))</f>
        <v>27</v>
      </c>
      <c r="N4113" s="2">
        <f>RANK(K4113, INDEX(CFB!$K$2:$K$1048576, MATCH(W4113, CFB!$W$2:$W$1048576, 0)):INDEX(CFB!$K$2:$K$1048576, MATCH(W4113, CFB!$W$2:$W$1048576, 0) + COUNTIF(CFB!$W$2:$W$1048576, W4113) - 1))</f>
        <v>24</v>
      </c>
      <c r="O4113">
        <v>39.07</v>
      </c>
      <c r="P4113">
        <v>7.18</v>
      </c>
      <c r="W4113">
        <v>1990</v>
      </c>
      <c r="X4113">
        <f t="shared" si="127"/>
        <v>0</v>
      </c>
    </row>
    <row r="4114" spans="1:24" ht="12.75" hidden="1" customHeight="1" x14ac:dyDescent="0.45">
      <c r="A4114">
        <v>25</v>
      </c>
      <c r="B4114" t="s">
        <v>53</v>
      </c>
      <c r="C4114" t="s">
        <v>12</v>
      </c>
      <c r="D4114" s="2" t="str">
        <f t="shared" si="126"/>
        <v>Syracuse1990</v>
      </c>
      <c r="F4114">
        <v>7</v>
      </c>
      <c r="G4114">
        <v>4</v>
      </c>
      <c r="H4114">
        <v>2</v>
      </c>
      <c r="I4114">
        <v>1.36</v>
      </c>
      <c r="J4114">
        <v>7.28</v>
      </c>
      <c r="K4114">
        <v>8.64</v>
      </c>
      <c r="L4114" s="2">
        <f>_xlfn.RANK.EQ(I4114, INDEX(CFB!$I$2:$I$1048576, MATCH(W4114, CFB!$W$2:$W$1048576, 0)):INDEX(CFB!$I$2:$I$1048576, MATCH(W4114, CFB!$W$2:$W$1048576, 0) + COUNTIF(CFB!$W$2:$W$1048576, W4114) - 1), 0)</f>
        <v>42</v>
      </c>
      <c r="M4114" s="2">
        <f>_xlfn.RANK.EQ(J4114, INDEX(CFB!$J$2:$J$1048576, MATCH(W4114, CFB!$W$2:$W$1048576, 0)):INDEX(CFB!$J$2:$J$1048576, MATCH(W4114, CFB!$W$2:$W$1048576, 0) + COUNTIF(CFB!$W$2:$W$1048576, W4114) - 1))</f>
        <v>18</v>
      </c>
      <c r="N4114" s="2">
        <f>RANK(K4114, INDEX(CFB!$K$2:$K$1048576, MATCH(W4114, CFB!$W$2:$W$1048576, 0)):INDEX(CFB!$K$2:$K$1048576, MATCH(W4114, CFB!$W$2:$W$1048576, 0) + COUNTIF(CFB!$W$2:$W$1048576, W4114) - 1))</f>
        <v>25</v>
      </c>
      <c r="O4114">
        <v>38.1</v>
      </c>
      <c r="P4114">
        <v>5.15</v>
      </c>
      <c r="W4114">
        <v>1990</v>
      </c>
      <c r="X4114">
        <f t="shared" si="127"/>
        <v>0</v>
      </c>
    </row>
    <row r="4115" spans="1:24" ht="12.75" hidden="1" customHeight="1" x14ac:dyDescent="0.45">
      <c r="A4115">
        <v>26</v>
      </c>
      <c r="B4115" t="s">
        <v>114</v>
      </c>
      <c r="C4115" t="s">
        <v>184</v>
      </c>
      <c r="D4115" s="2" t="str">
        <f t="shared" si="126"/>
        <v>San Jose State1990</v>
      </c>
      <c r="F4115">
        <v>9</v>
      </c>
      <c r="G4115">
        <v>2</v>
      </c>
      <c r="H4115">
        <v>1</v>
      </c>
      <c r="I4115">
        <v>6.76</v>
      </c>
      <c r="J4115">
        <v>1.41</v>
      </c>
      <c r="K4115">
        <v>8.17</v>
      </c>
      <c r="L4115" s="2">
        <f>_xlfn.RANK.EQ(I4115, INDEX(CFB!$I$2:$I$1048576, MATCH(W4115, CFB!$W$2:$W$1048576, 0)):INDEX(CFB!$I$2:$I$1048576, MATCH(W4115, CFB!$W$2:$W$1048576, 0) + COUNTIF(CFB!$W$2:$W$1048576, W4115) - 1), 0)</f>
        <v>17</v>
      </c>
      <c r="M4115" s="2">
        <f>_xlfn.RANK.EQ(J4115, INDEX(CFB!$J$2:$J$1048576, MATCH(W4115, CFB!$W$2:$W$1048576, 0)):INDEX(CFB!$J$2:$J$1048576, MATCH(W4115, CFB!$W$2:$W$1048576, 0) + COUNTIF(CFB!$W$2:$W$1048576, W4115) - 1))</f>
        <v>46</v>
      </c>
      <c r="N4115" s="2">
        <f>RANK(K4115, INDEX(CFB!$K$2:$K$1048576, MATCH(W4115, CFB!$W$2:$W$1048576, 0)):INDEX(CFB!$K$2:$K$1048576, MATCH(W4115, CFB!$W$2:$W$1048576, 0) + COUNTIF(CFB!$W$2:$W$1048576, W4115) - 1))</f>
        <v>26</v>
      </c>
      <c r="O4115">
        <v>41.86</v>
      </c>
      <c r="P4115">
        <v>11.57</v>
      </c>
      <c r="W4115">
        <v>1990</v>
      </c>
      <c r="X4115">
        <f t="shared" si="127"/>
        <v>0</v>
      </c>
    </row>
    <row r="4116" spans="1:24" ht="12.75" hidden="1" customHeight="1" x14ac:dyDescent="0.45">
      <c r="A4116">
        <v>27</v>
      </c>
      <c r="B4116" t="s">
        <v>83</v>
      </c>
      <c r="C4116" t="s">
        <v>180</v>
      </c>
      <c r="D4116" s="2" t="str">
        <f t="shared" si="126"/>
        <v>California1990</v>
      </c>
      <c r="F4116">
        <v>7</v>
      </c>
      <c r="G4116">
        <v>4</v>
      </c>
      <c r="H4116">
        <v>1</v>
      </c>
      <c r="I4116">
        <v>8.6300000000000008</v>
      </c>
      <c r="J4116">
        <v>-0.66</v>
      </c>
      <c r="K4116">
        <v>7.97</v>
      </c>
      <c r="L4116" s="2">
        <f>_xlfn.RANK.EQ(I4116, INDEX(CFB!$I$2:$I$1048576, MATCH(W4116, CFB!$W$2:$W$1048576, 0)):INDEX(CFB!$I$2:$I$1048576, MATCH(W4116, CFB!$W$2:$W$1048576, 0) + COUNTIF(CFB!$W$2:$W$1048576, W4116) - 1), 0)</f>
        <v>14</v>
      </c>
      <c r="M4116" s="2">
        <f>_xlfn.RANK.EQ(J4116, INDEX(CFB!$J$2:$J$1048576, MATCH(W4116, CFB!$W$2:$W$1048576, 0)):INDEX(CFB!$J$2:$J$1048576, MATCH(W4116, CFB!$W$2:$W$1048576, 0) + COUNTIF(CFB!$W$2:$W$1048576, W4116) - 1))</f>
        <v>61</v>
      </c>
      <c r="N4116" s="2">
        <f>RANK(K4116, INDEX(CFB!$K$2:$K$1048576, MATCH(W4116, CFB!$W$2:$W$1048576, 0)):INDEX(CFB!$K$2:$K$1048576, MATCH(W4116, CFB!$W$2:$W$1048576, 0) + COUNTIF(CFB!$W$2:$W$1048576, W4116) - 1))</f>
        <v>27</v>
      </c>
      <c r="O4116">
        <v>42.15</v>
      </c>
      <c r="P4116">
        <v>14.08</v>
      </c>
      <c r="W4116">
        <v>1990</v>
      </c>
      <c r="X4116">
        <f t="shared" si="127"/>
        <v>0</v>
      </c>
    </row>
    <row r="4117" spans="1:24" ht="12.75" hidden="1" customHeight="1" x14ac:dyDescent="0.45">
      <c r="A4117">
        <v>28</v>
      </c>
      <c r="B4117" t="s">
        <v>25</v>
      </c>
      <c r="C4117" t="s">
        <v>12</v>
      </c>
      <c r="D4117" s="2" t="str">
        <f t="shared" si="126"/>
        <v>Louisville1990</v>
      </c>
      <c r="E4117">
        <v>14</v>
      </c>
      <c r="F4117">
        <v>10</v>
      </c>
      <c r="G4117">
        <v>1</v>
      </c>
      <c r="H4117">
        <v>1</v>
      </c>
      <c r="I4117">
        <v>0.22</v>
      </c>
      <c r="J4117">
        <v>7.7</v>
      </c>
      <c r="K4117">
        <v>7.93</v>
      </c>
      <c r="L4117" s="2">
        <f>_xlfn.RANK.EQ(I4117, INDEX(CFB!$I$2:$I$1048576, MATCH(W4117, CFB!$W$2:$W$1048576, 0)):INDEX(CFB!$I$2:$I$1048576, MATCH(W4117, CFB!$W$2:$W$1048576, 0) + COUNTIF(CFB!$W$2:$W$1048576, W4117) - 1), 0)</f>
        <v>53</v>
      </c>
      <c r="M4117" s="2">
        <f>_xlfn.RANK.EQ(J4117, INDEX(CFB!$J$2:$J$1048576, MATCH(W4117, CFB!$W$2:$W$1048576, 0)):INDEX(CFB!$J$2:$J$1048576, MATCH(W4117, CFB!$W$2:$W$1048576, 0) + COUNTIF(CFB!$W$2:$W$1048576, W4117) - 1))</f>
        <v>15</v>
      </c>
      <c r="N4117" s="2">
        <f>RANK(K4117, INDEX(CFB!$K$2:$K$1048576, MATCH(W4117, CFB!$W$2:$W$1048576, 0)):INDEX(CFB!$K$2:$K$1048576, MATCH(W4117, CFB!$W$2:$W$1048576, 0) + COUNTIF(CFB!$W$2:$W$1048576, W4117) - 1))</f>
        <v>28</v>
      </c>
      <c r="O4117">
        <v>37.1</v>
      </c>
      <c r="P4117">
        <v>5.94</v>
      </c>
      <c r="W4117">
        <v>1990</v>
      </c>
      <c r="X4117">
        <f t="shared" si="127"/>
        <v>0</v>
      </c>
    </row>
    <row r="4118" spans="1:24" ht="12.75" hidden="1" customHeight="1" x14ac:dyDescent="0.45">
      <c r="A4118">
        <v>29</v>
      </c>
      <c r="B4118" t="s">
        <v>67</v>
      </c>
      <c r="C4118" t="s">
        <v>15</v>
      </c>
      <c r="D4118" s="2" t="str">
        <f t="shared" si="126"/>
        <v>Auburn1990</v>
      </c>
      <c r="E4118">
        <v>19</v>
      </c>
      <c r="F4118">
        <v>8</v>
      </c>
      <c r="G4118">
        <v>3</v>
      </c>
      <c r="H4118">
        <v>1</v>
      </c>
      <c r="I4118">
        <v>0.86</v>
      </c>
      <c r="J4118">
        <v>6.94</v>
      </c>
      <c r="K4118">
        <v>7.8</v>
      </c>
      <c r="L4118" s="2">
        <f>_xlfn.RANK.EQ(I4118, INDEX(CFB!$I$2:$I$1048576, MATCH(W4118, CFB!$W$2:$W$1048576, 0)):INDEX(CFB!$I$2:$I$1048576, MATCH(W4118, CFB!$W$2:$W$1048576, 0) + COUNTIF(CFB!$W$2:$W$1048576, W4118) - 1), 0)</f>
        <v>49</v>
      </c>
      <c r="M4118" s="2">
        <f>_xlfn.RANK.EQ(J4118, INDEX(CFB!$J$2:$J$1048576, MATCH(W4118, CFB!$W$2:$W$1048576, 0)):INDEX(CFB!$J$2:$J$1048576, MATCH(W4118, CFB!$W$2:$W$1048576, 0) + COUNTIF(CFB!$W$2:$W$1048576, W4118) - 1))</f>
        <v>19</v>
      </c>
      <c r="N4118" s="2">
        <f>RANK(K4118, INDEX(CFB!$K$2:$K$1048576, MATCH(W4118, CFB!$W$2:$W$1048576, 0)):INDEX(CFB!$K$2:$K$1048576, MATCH(W4118, CFB!$W$2:$W$1048576, 0) + COUNTIF(CFB!$W$2:$W$1048576, W4118) - 1))</f>
        <v>29</v>
      </c>
      <c r="O4118">
        <v>35.43</v>
      </c>
      <c r="P4118">
        <v>5.8</v>
      </c>
      <c r="W4118">
        <v>1990</v>
      </c>
      <c r="X4118">
        <f t="shared" si="127"/>
        <v>0</v>
      </c>
    </row>
    <row r="4119" spans="1:24" ht="12.75" hidden="1" customHeight="1" x14ac:dyDescent="0.45">
      <c r="A4119">
        <v>30</v>
      </c>
      <c r="B4119" t="s">
        <v>18</v>
      </c>
      <c r="C4119" t="s">
        <v>15</v>
      </c>
      <c r="D4119" s="2" t="str">
        <f t="shared" si="126"/>
        <v>Alabama1990</v>
      </c>
      <c r="F4119">
        <v>7</v>
      </c>
      <c r="G4119">
        <v>5</v>
      </c>
      <c r="H4119">
        <v>0</v>
      </c>
      <c r="I4119">
        <v>-0.94</v>
      </c>
      <c r="J4119">
        <v>8.32</v>
      </c>
      <c r="K4119">
        <v>7.38</v>
      </c>
      <c r="L4119" s="2">
        <f>_xlfn.RANK.EQ(I4119, INDEX(CFB!$I$2:$I$1048576, MATCH(W4119, CFB!$W$2:$W$1048576, 0)):INDEX(CFB!$I$2:$I$1048576, MATCH(W4119, CFB!$W$2:$W$1048576, 0) + COUNTIF(CFB!$W$2:$W$1048576, W4119) - 1), 0)</f>
        <v>62</v>
      </c>
      <c r="M4119" s="2">
        <f>_xlfn.RANK.EQ(J4119, INDEX(CFB!$J$2:$J$1048576, MATCH(W4119, CFB!$W$2:$W$1048576, 0)):INDEX(CFB!$J$2:$J$1048576, MATCH(W4119, CFB!$W$2:$W$1048576, 0) + COUNTIF(CFB!$W$2:$W$1048576, W4119) - 1))</f>
        <v>12</v>
      </c>
      <c r="N4119" s="2">
        <f>RANK(K4119, INDEX(CFB!$K$2:$K$1048576, MATCH(W4119, CFB!$W$2:$W$1048576, 0)):INDEX(CFB!$K$2:$K$1048576, MATCH(W4119, CFB!$W$2:$W$1048576, 0) + COUNTIF(CFB!$W$2:$W$1048576, W4119) - 1))</f>
        <v>30</v>
      </c>
      <c r="O4119">
        <v>33.92</v>
      </c>
      <c r="P4119">
        <v>2.96</v>
      </c>
      <c r="W4119">
        <v>1990</v>
      </c>
      <c r="X4119">
        <f t="shared" si="127"/>
        <v>0</v>
      </c>
    </row>
    <row r="4120" spans="1:24" ht="12.75" hidden="1" customHeight="1" x14ac:dyDescent="0.45">
      <c r="A4120">
        <v>31</v>
      </c>
      <c r="B4120" t="s">
        <v>33</v>
      </c>
      <c r="C4120" t="s">
        <v>12</v>
      </c>
      <c r="D4120" s="2" t="str">
        <f t="shared" si="126"/>
        <v>Virginia Tech1990</v>
      </c>
      <c r="F4120">
        <v>6</v>
      </c>
      <c r="G4120">
        <v>5</v>
      </c>
      <c r="H4120">
        <v>0</v>
      </c>
      <c r="I4120">
        <v>3.39</v>
      </c>
      <c r="J4120">
        <v>3.81</v>
      </c>
      <c r="K4120">
        <v>7.2</v>
      </c>
      <c r="L4120" s="2">
        <f>_xlfn.RANK.EQ(I4120, INDEX(CFB!$I$2:$I$1048576, MATCH(W4120, CFB!$W$2:$W$1048576, 0)):INDEX(CFB!$I$2:$I$1048576, MATCH(W4120, CFB!$W$2:$W$1048576, 0) + COUNTIF(CFB!$W$2:$W$1048576, W4120) - 1), 0)</f>
        <v>31</v>
      </c>
      <c r="M4120" s="2">
        <f>_xlfn.RANK.EQ(J4120, INDEX(CFB!$J$2:$J$1048576, MATCH(W4120, CFB!$W$2:$W$1048576, 0)):INDEX(CFB!$J$2:$J$1048576, MATCH(W4120, CFB!$W$2:$W$1048576, 0) + COUNTIF(CFB!$W$2:$W$1048576, W4120) - 1))</f>
        <v>33</v>
      </c>
      <c r="N4120" s="2">
        <f>RANK(K4120, INDEX(CFB!$K$2:$K$1048576, MATCH(W4120, CFB!$W$2:$W$1048576, 0)):INDEX(CFB!$K$2:$K$1048576, MATCH(W4120, CFB!$W$2:$W$1048576, 0) + COUNTIF(CFB!$W$2:$W$1048576, W4120) - 1))</f>
        <v>31</v>
      </c>
      <c r="O4120">
        <v>37.869999999999997</v>
      </c>
      <c r="P4120">
        <v>7.03</v>
      </c>
      <c r="W4120">
        <v>1990</v>
      </c>
      <c r="X4120">
        <f t="shared" si="127"/>
        <v>0</v>
      </c>
    </row>
    <row r="4121" spans="1:24" ht="12.75" hidden="1" customHeight="1" x14ac:dyDescent="0.45">
      <c r="A4121">
        <v>32</v>
      </c>
      <c r="B4121" t="s">
        <v>20</v>
      </c>
      <c r="C4121" t="s">
        <v>12</v>
      </c>
      <c r="D4121" s="2" t="str">
        <f t="shared" si="126"/>
        <v>South Carolina1990</v>
      </c>
      <c r="F4121">
        <v>6</v>
      </c>
      <c r="G4121">
        <v>5</v>
      </c>
      <c r="H4121">
        <v>0</v>
      </c>
      <c r="I4121">
        <v>4.87</v>
      </c>
      <c r="J4121">
        <v>1.97</v>
      </c>
      <c r="K4121">
        <v>6.84</v>
      </c>
      <c r="L4121" s="2">
        <f>_xlfn.RANK.EQ(I4121, INDEX(CFB!$I$2:$I$1048576, MATCH(W4121, CFB!$W$2:$W$1048576, 0)):INDEX(CFB!$I$2:$I$1048576, MATCH(W4121, CFB!$W$2:$W$1048576, 0) + COUNTIF(CFB!$W$2:$W$1048576, W4121) - 1), 0)</f>
        <v>26</v>
      </c>
      <c r="M4121" s="2">
        <f>_xlfn.RANK.EQ(J4121, INDEX(CFB!$J$2:$J$1048576, MATCH(W4121, CFB!$W$2:$W$1048576, 0)):INDEX(CFB!$J$2:$J$1048576, MATCH(W4121, CFB!$W$2:$W$1048576, 0) + COUNTIF(CFB!$W$2:$W$1048576, W4121) - 1))</f>
        <v>42</v>
      </c>
      <c r="N4121" s="2">
        <f>RANK(K4121, INDEX(CFB!$K$2:$K$1048576, MATCH(W4121, CFB!$W$2:$W$1048576, 0)):INDEX(CFB!$K$2:$K$1048576, MATCH(W4121, CFB!$W$2:$W$1048576, 0) + COUNTIF(CFB!$W$2:$W$1048576, W4121) - 1))</f>
        <v>32</v>
      </c>
      <c r="O4121">
        <v>40.369999999999997</v>
      </c>
      <c r="P4121">
        <v>9.7200000000000006</v>
      </c>
      <c r="W4121">
        <v>1990</v>
      </c>
      <c r="X4121">
        <f t="shared" si="127"/>
        <v>0</v>
      </c>
    </row>
    <row r="4122" spans="1:24" ht="12.75" hidden="1" customHeight="1" x14ac:dyDescent="0.45">
      <c r="A4122">
        <v>33</v>
      </c>
      <c r="B4122" t="s">
        <v>91</v>
      </c>
      <c r="C4122" t="s">
        <v>23</v>
      </c>
      <c r="D4122" s="2" t="str">
        <f t="shared" si="126"/>
        <v>North Carolina State1990</v>
      </c>
      <c r="F4122">
        <v>7</v>
      </c>
      <c r="G4122">
        <v>5</v>
      </c>
      <c r="H4122">
        <v>0</v>
      </c>
      <c r="I4122">
        <v>-1.28</v>
      </c>
      <c r="J4122">
        <v>8.0299999999999994</v>
      </c>
      <c r="K4122">
        <v>6.75</v>
      </c>
      <c r="L4122" s="2">
        <f>_xlfn.RANK.EQ(I4122, INDEX(CFB!$I$2:$I$1048576, MATCH(W4122, CFB!$W$2:$W$1048576, 0)):INDEX(CFB!$I$2:$I$1048576, MATCH(W4122, CFB!$W$2:$W$1048576, 0) + COUNTIF(CFB!$W$2:$W$1048576, W4122) - 1), 0)</f>
        <v>64</v>
      </c>
      <c r="M4122" s="2">
        <f>_xlfn.RANK.EQ(J4122, INDEX(CFB!$J$2:$J$1048576, MATCH(W4122, CFB!$W$2:$W$1048576, 0)):INDEX(CFB!$J$2:$J$1048576, MATCH(W4122, CFB!$W$2:$W$1048576, 0) + COUNTIF(CFB!$W$2:$W$1048576, W4122) - 1))</f>
        <v>14</v>
      </c>
      <c r="N4122" s="2">
        <f>RANK(K4122, INDEX(CFB!$K$2:$K$1048576, MATCH(W4122, CFB!$W$2:$W$1048576, 0)):INDEX(CFB!$K$2:$K$1048576, MATCH(W4122, CFB!$W$2:$W$1048576, 0) + COUNTIF(CFB!$W$2:$W$1048576, W4122) - 1))</f>
        <v>33</v>
      </c>
      <c r="O4122">
        <v>39.14</v>
      </c>
      <c r="P4122">
        <v>3.28</v>
      </c>
      <c r="W4122">
        <v>1990</v>
      </c>
      <c r="X4122">
        <f t="shared" si="127"/>
        <v>0</v>
      </c>
    </row>
    <row r="4123" spans="1:24" ht="12.75" hidden="1" customHeight="1" x14ac:dyDescent="0.45">
      <c r="A4123">
        <v>34</v>
      </c>
      <c r="B4123" t="s">
        <v>112</v>
      </c>
      <c r="C4123" t="s">
        <v>180</v>
      </c>
      <c r="D4123" s="2" t="str">
        <f t="shared" si="126"/>
        <v>Stanford1990</v>
      </c>
      <c r="F4123">
        <v>5</v>
      </c>
      <c r="G4123">
        <v>6</v>
      </c>
      <c r="H4123">
        <v>0</v>
      </c>
      <c r="I4123">
        <v>3.26</v>
      </c>
      <c r="J4123">
        <v>3.38</v>
      </c>
      <c r="K4123">
        <v>6.64</v>
      </c>
      <c r="L4123" s="2">
        <f>_xlfn.RANK.EQ(I4123, INDEX(CFB!$I$2:$I$1048576, MATCH(W4123, CFB!$W$2:$W$1048576, 0)):INDEX(CFB!$I$2:$I$1048576, MATCH(W4123, CFB!$W$2:$W$1048576, 0) + COUNTIF(CFB!$W$2:$W$1048576, W4123) - 1), 0)</f>
        <v>33</v>
      </c>
      <c r="M4123" s="2">
        <f>_xlfn.RANK.EQ(J4123, INDEX(CFB!$J$2:$J$1048576, MATCH(W4123, CFB!$W$2:$W$1048576, 0)):INDEX(CFB!$J$2:$J$1048576, MATCH(W4123, CFB!$W$2:$W$1048576, 0) + COUNTIF(CFB!$W$2:$W$1048576, W4123) - 1))</f>
        <v>35</v>
      </c>
      <c r="N4123" s="2">
        <f>RANK(K4123, INDEX(CFB!$K$2:$K$1048576, MATCH(W4123, CFB!$W$2:$W$1048576, 0)):INDEX(CFB!$K$2:$K$1048576, MATCH(W4123, CFB!$W$2:$W$1048576, 0) + COUNTIF(CFB!$W$2:$W$1048576, W4123) - 1))</f>
        <v>34</v>
      </c>
      <c r="O4123">
        <v>38.08</v>
      </c>
      <c r="P4123">
        <v>9.84</v>
      </c>
      <c r="W4123">
        <v>1990</v>
      </c>
      <c r="X4123">
        <f t="shared" si="127"/>
        <v>0</v>
      </c>
    </row>
    <row r="4124" spans="1:24" ht="12.75" hidden="1" customHeight="1" x14ac:dyDescent="0.45">
      <c r="A4124">
        <v>35</v>
      </c>
      <c r="B4124" t="s">
        <v>73</v>
      </c>
      <c r="C4124" t="s">
        <v>180</v>
      </c>
      <c r="D4124" s="2" t="str">
        <f t="shared" si="126"/>
        <v>UCLA1990</v>
      </c>
      <c r="F4124">
        <v>5</v>
      </c>
      <c r="G4124">
        <v>6</v>
      </c>
      <c r="H4124">
        <v>0</v>
      </c>
      <c r="I4124">
        <v>7.89</v>
      </c>
      <c r="J4124">
        <v>-2.36</v>
      </c>
      <c r="K4124">
        <v>5.53</v>
      </c>
      <c r="L4124" s="2">
        <f>_xlfn.RANK.EQ(I4124, INDEX(CFB!$I$2:$I$1048576, MATCH(W4124, CFB!$W$2:$W$1048576, 0)):INDEX(CFB!$I$2:$I$1048576, MATCH(W4124, CFB!$W$2:$W$1048576, 0) + COUNTIF(CFB!$W$2:$W$1048576, W4124) - 1), 0)</f>
        <v>15</v>
      </c>
      <c r="M4124" s="2">
        <f>_xlfn.RANK.EQ(J4124, INDEX(CFB!$J$2:$J$1048576, MATCH(W4124, CFB!$W$2:$W$1048576, 0)):INDEX(CFB!$J$2:$J$1048576, MATCH(W4124, CFB!$W$2:$W$1048576, 0) + COUNTIF(CFB!$W$2:$W$1048576, W4124) - 1))</f>
        <v>74</v>
      </c>
      <c r="N4124" s="2">
        <f>RANK(K4124, INDEX(CFB!$K$2:$K$1048576, MATCH(W4124, CFB!$W$2:$W$1048576, 0)):INDEX(CFB!$K$2:$K$1048576, MATCH(W4124, CFB!$W$2:$W$1048576, 0) + COUNTIF(CFB!$W$2:$W$1048576, W4124) - 1))</f>
        <v>35</v>
      </c>
      <c r="O4124">
        <v>41.17</v>
      </c>
      <c r="P4124">
        <v>13.29</v>
      </c>
      <c r="W4124">
        <v>1990</v>
      </c>
      <c r="X4124">
        <f t="shared" si="127"/>
        <v>0</v>
      </c>
    </row>
    <row r="4125" spans="1:24" ht="12.75" hidden="1" customHeight="1" x14ac:dyDescent="0.45">
      <c r="A4125">
        <v>36</v>
      </c>
      <c r="B4125" t="s">
        <v>75</v>
      </c>
      <c r="C4125" t="s">
        <v>23</v>
      </c>
      <c r="D4125" s="2" t="str">
        <f t="shared" si="126"/>
        <v>North Carolina1990</v>
      </c>
      <c r="F4125">
        <v>6</v>
      </c>
      <c r="G4125">
        <v>4</v>
      </c>
      <c r="H4125">
        <v>1</v>
      </c>
      <c r="I4125">
        <v>-1.21</v>
      </c>
      <c r="J4125">
        <v>6.73</v>
      </c>
      <c r="K4125">
        <v>5.52</v>
      </c>
      <c r="L4125" s="2">
        <f>_xlfn.RANK.EQ(I4125, INDEX(CFB!$I$2:$I$1048576, MATCH(W4125, CFB!$W$2:$W$1048576, 0)):INDEX(CFB!$I$2:$I$1048576, MATCH(W4125, CFB!$W$2:$W$1048576, 0) + COUNTIF(CFB!$W$2:$W$1048576, W4125) - 1), 0)</f>
        <v>63</v>
      </c>
      <c r="M4125" s="2">
        <f>_xlfn.RANK.EQ(J4125, INDEX(CFB!$J$2:$J$1048576, MATCH(W4125, CFB!$W$2:$W$1048576, 0)):INDEX(CFB!$J$2:$J$1048576, MATCH(W4125, CFB!$W$2:$W$1048576, 0) + COUNTIF(CFB!$W$2:$W$1048576, W4125) - 1))</f>
        <v>20</v>
      </c>
      <c r="N4125" s="2">
        <f>RANK(K4125, INDEX(CFB!$K$2:$K$1048576, MATCH(W4125, CFB!$W$2:$W$1048576, 0)):INDEX(CFB!$K$2:$K$1048576, MATCH(W4125, CFB!$W$2:$W$1048576, 0) + COUNTIF(CFB!$W$2:$W$1048576, W4125) - 1))</f>
        <v>36</v>
      </c>
      <c r="O4125">
        <v>33.979999999999997</v>
      </c>
      <c r="P4125">
        <v>3.96</v>
      </c>
      <c r="W4125">
        <v>1990</v>
      </c>
      <c r="X4125">
        <f t="shared" si="127"/>
        <v>0</v>
      </c>
    </row>
    <row r="4126" spans="1:24" ht="12.75" hidden="1" customHeight="1" x14ac:dyDescent="0.45">
      <c r="A4126">
        <v>37</v>
      </c>
      <c r="B4126" t="s">
        <v>96</v>
      </c>
      <c r="C4126" t="s">
        <v>23</v>
      </c>
      <c r="D4126" s="2" t="str">
        <f t="shared" si="126"/>
        <v>Maryland1990</v>
      </c>
      <c r="F4126">
        <v>6</v>
      </c>
      <c r="G4126">
        <v>5</v>
      </c>
      <c r="H4126">
        <v>1</v>
      </c>
      <c r="I4126">
        <v>2.54</v>
      </c>
      <c r="J4126">
        <v>2.56</v>
      </c>
      <c r="K4126">
        <v>5.0999999999999996</v>
      </c>
      <c r="L4126" s="2">
        <f>_xlfn.RANK.EQ(I4126, INDEX(CFB!$I$2:$I$1048576, MATCH(W4126, CFB!$W$2:$W$1048576, 0)):INDEX(CFB!$I$2:$I$1048576, MATCH(W4126, CFB!$W$2:$W$1048576, 0) + COUNTIF(CFB!$W$2:$W$1048576, W4126) - 1), 0)</f>
        <v>39</v>
      </c>
      <c r="M4126" s="2">
        <f>_xlfn.RANK.EQ(J4126, INDEX(CFB!$J$2:$J$1048576, MATCH(W4126, CFB!$W$2:$W$1048576, 0)):INDEX(CFB!$J$2:$J$1048576, MATCH(W4126, CFB!$W$2:$W$1048576, 0) + COUNTIF(CFB!$W$2:$W$1048576, W4126) - 1))</f>
        <v>39</v>
      </c>
      <c r="N4126" s="2">
        <f>RANK(K4126, INDEX(CFB!$K$2:$K$1048576, MATCH(W4126, CFB!$W$2:$W$1048576, 0)):INDEX(CFB!$K$2:$K$1048576, MATCH(W4126, CFB!$W$2:$W$1048576, 0) + COUNTIF(CFB!$W$2:$W$1048576, W4126) - 1))</f>
        <v>37</v>
      </c>
      <c r="O4126">
        <v>37.299999999999997</v>
      </c>
      <c r="P4126">
        <v>8.2100000000000009</v>
      </c>
      <c r="W4126">
        <v>1990</v>
      </c>
      <c r="X4126">
        <f t="shared" si="127"/>
        <v>0</v>
      </c>
    </row>
    <row r="4127" spans="1:24" ht="12.75" hidden="1" customHeight="1" x14ac:dyDescent="0.45">
      <c r="A4127">
        <v>38</v>
      </c>
      <c r="B4127" t="s">
        <v>21</v>
      </c>
      <c r="C4127" t="s">
        <v>10</v>
      </c>
      <c r="D4127" s="2" t="str">
        <f t="shared" si="126"/>
        <v>Indiana1990</v>
      </c>
      <c r="F4127">
        <v>6</v>
      </c>
      <c r="G4127">
        <v>5</v>
      </c>
      <c r="H4127">
        <v>1</v>
      </c>
      <c r="I4127">
        <v>0.97</v>
      </c>
      <c r="J4127">
        <v>3.92</v>
      </c>
      <c r="K4127">
        <v>4.88</v>
      </c>
      <c r="L4127" s="2">
        <f>_xlfn.RANK.EQ(I4127, INDEX(CFB!$I$2:$I$1048576, MATCH(W4127, CFB!$W$2:$W$1048576, 0)):INDEX(CFB!$I$2:$I$1048576, MATCH(W4127, CFB!$W$2:$W$1048576, 0) + COUNTIF(CFB!$W$2:$W$1048576, W4127) - 1), 0)</f>
        <v>48</v>
      </c>
      <c r="M4127" s="2">
        <f>_xlfn.RANK.EQ(J4127, INDEX(CFB!$J$2:$J$1048576, MATCH(W4127, CFB!$W$2:$W$1048576, 0)):INDEX(CFB!$J$2:$J$1048576, MATCH(W4127, CFB!$W$2:$W$1048576, 0) + COUNTIF(CFB!$W$2:$W$1048576, W4127) - 1))</f>
        <v>31</v>
      </c>
      <c r="N4127" s="2">
        <f>RANK(K4127, INDEX(CFB!$K$2:$K$1048576, MATCH(W4127, CFB!$W$2:$W$1048576, 0)):INDEX(CFB!$K$2:$K$1048576, MATCH(W4127, CFB!$W$2:$W$1048576, 0) + COUNTIF(CFB!$W$2:$W$1048576, W4127) - 1))</f>
        <v>38</v>
      </c>
      <c r="O4127">
        <v>39.200000000000003</v>
      </c>
      <c r="P4127">
        <v>9.3000000000000007</v>
      </c>
      <c r="W4127">
        <v>1990</v>
      </c>
      <c r="X4127">
        <f t="shared" si="127"/>
        <v>0</v>
      </c>
    </row>
    <row r="4128" spans="1:24" ht="12.75" hidden="1" customHeight="1" x14ac:dyDescent="0.45">
      <c r="A4128">
        <v>39</v>
      </c>
      <c r="B4128" t="s">
        <v>150</v>
      </c>
      <c r="C4128" t="s">
        <v>12</v>
      </c>
      <c r="D4128" s="2" t="str">
        <f t="shared" si="126"/>
        <v>Southern Mississippi1990</v>
      </c>
      <c r="F4128">
        <v>8</v>
      </c>
      <c r="G4128">
        <v>4</v>
      </c>
      <c r="H4128">
        <v>0</v>
      </c>
      <c r="I4128">
        <v>-1.32</v>
      </c>
      <c r="J4128">
        <v>5.53</v>
      </c>
      <c r="K4128">
        <v>4.21</v>
      </c>
      <c r="L4128" s="2">
        <f>_xlfn.RANK.EQ(I4128, INDEX(CFB!$I$2:$I$1048576, MATCH(W4128, CFB!$W$2:$W$1048576, 0)):INDEX(CFB!$I$2:$I$1048576, MATCH(W4128, CFB!$W$2:$W$1048576, 0) + COUNTIF(CFB!$W$2:$W$1048576, W4128) - 1), 0)</f>
        <v>65</v>
      </c>
      <c r="M4128" s="2">
        <f>_xlfn.RANK.EQ(J4128, INDEX(CFB!$J$2:$J$1048576, MATCH(W4128, CFB!$W$2:$W$1048576, 0)):INDEX(CFB!$J$2:$J$1048576, MATCH(W4128, CFB!$W$2:$W$1048576, 0) + COUNTIF(CFB!$W$2:$W$1048576, W4128) - 1))</f>
        <v>25</v>
      </c>
      <c r="N4128" s="2">
        <f>RANK(K4128, INDEX(CFB!$K$2:$K$1048576, MATCH(W4128, CFB!$W$2:$W$1048576, 0)):INDEX(CFB!$K$2:$K$1048576, MATCH(W4128, CFB!$W$2:$W$1048576, 0) + COUNTIF(CFB!$W$2:$W$1048576, W4128) - 1))</f>
        <v>39</v>
      </c>
      <c r="O4128">
        <v>31.68</v>
      </c>
      <c r="P4128">
        <v>5.71</v>
      </c>
      <c r="W4128">
        <v>1990</v>
      </c>
      <c r="X4128">
        <f t="shared" si="127"/>
        <v>0</v>
      </c>
    </row>
    <row r="4129" spans="1:24" ht="12.75" hidden="1" customHeight="1" x14ac:dyDescent="0.45">
      <c r="A4129">
        <v>40</v>
      </c>
      <c r="B4129" t="s">
        <v>146</v>
      </c>
      <c r="C4129" t="s">
        <v>178</v>
      </c>
      <c r="D4129" s="2" t="str">
        <f t="shared" si="126"/>
        <v>San Diego State1990</v>
      </c>
      <c r="F4129">
        <v>6</v>
      </c>
      <c r="G4129">
        <v>5</v>
      </c>
      <c r="H4129">
        <v>0</v>
      </c>
      <c r="I4129">
        <v>15.77</v>
      </c>
      <c r="J4129">
        <v>-11.73</v>
      </c>
      <c r="K4129">
        <v>4.04</v>
      </c>
      <c r="L4129" s="2">
        <f>_xlfn.RANK.EQ(I4129, INDEX(CFB!$I$2:$I$1048576, MATCH(W4129, CFB!$W$2:$W$1048576, 0)):INDEX(CFB!$I$2:$I$1048576, MATCH(W4129, CFB!$W$2:$W$1048576, 0) + COUNTIF(CFB!$W$2:$W$1048576, W4129) - 1), 0)</f>
        <v>2</v>
      </c>
      <c r="M4129" s="2">
        <f>_xlfn.RANK.EQ(J4129, INDEX(CFB!$J$2:$J$1048576, MATCH(W4129, CFB!$W$2:$W$1048576, 0)):INDEX(CFB!$J$2:$J$1048576, MATCH(W4129, CFB!$W$2:$W$1048576, 0) + COUNTIF(CFB!$W$2:$W$1048576, W4129) - 1))</f>
        <v>100</v>
      </c>
      <c r="N4129" s="2">
        <f>RANK(K4129, INDEX(CFB!$K$2:$K$1048576, MATCH(W4129, CFB!$W$2:$W$1048576, 0)):INDEX(CFB!$K$2:$K$1048576, MATCH(W4129, CFB!$W$2:$W$1048576, 0) + COUNTIF(CFB!$W$2:$W$1048576, W4129) - 1))</f>
        <v>40</v>
      </c>
      <c r="O4129">
        <v>51.99</v>
      </c>
      <c r="P4129">
        <v>25.16</v>
      </c>
      <c r="W4129">
        <v>1990</v>
      </c>
      <c r="X4129">
        <f t="shared" si="127"/>
        <v>0</v>
      </c>
    </row>
    <row r="4130" spans="1:24" ht="12.75" hidden="1" customHeight="1" x14ac:dyDescent="0.45">
      <c r="A4130">
        <v>41</v>
      </c>
      <c r="B4130" t="s">
        <v>45</v>
      </c>
      <c r="C4130" t="s">
        <v>189</v>
      </c>
      <c r="D4130" s="2" t="str">
        <f t="shared" si="126"/>
        <v>Baylor1990</v>
      </c>
      <c r="F4130">
        <v>6</v>
      </c>
      <c r="G4130">
        <v>4</v>
      </c>
      <c r="H4130">
        <v>1</v>
      </c>
      <c r="I4130">
        <v>-3.81</v>
      </c>
      <c r="J4130">
        <v>7.65</v>
      </c>
      <c r="K4130">
        <v>3.85</v>
      </c>
      <c r="L4130" s="2">
        <f>_xlfn.RANK.EQ(I4130, INDEX(CFB!$I$2:$I$1048576, MATCH(W4130, CFB!$W$2:$W$1048576, 0)):INDEX(CFB!$I$2:$I$1048576, MATCH(W4130, CFB!$W$2:$W$1048576, 0) + COUNTIF(CFB!$W$2:$W$1048576, W4130) - 1), 0)</f>
        <v>81</v>
      </c>
      <c r="M4130" s="2">
        <f>_xlfn.RANK.EQ(J4130, INDEX(CFB!$J$2:$J$1048576, MATCH(W4130, CFB!$W$2:$W$1048576, 0)):INDEX(CFB!$J$2:$J$1048576, MATCH(W4130, CFB!$W$2:$W$1048576, 0) + COUNTIF(CFB!$W$2:$W$1048576, W4130) - 1))</f>
        <v>16</v>
      </c>
      <c r="N4130" s="2">
        <f>RANK(K4130, INDEX(CFB!$K$2:$K$1048576, MATCH(W4130, CFB!$W$2:$W$1048576, 0)):INDEX(CFB!$K$2:$K$1048576, MATCH(W4130, CFB!$W$2:$W$1048576, 0) + COUNTIF(CFB!$W$2:$W$1048576, W4130) - 1))</f>
        <v>41</v>
      </c>
      <c r="O4130">
        <v>30.31</v>
      </c>
      <c r="P4130">
        <v>3.94</v>
      </c>
      <c r="W4130">
        <v>1990</v>
      </c>
      <c r="X4130">
        <f t="shared" si="127"/>
        <v>0</v>
      </c>
    </row>
    <row r="4131" spans="1:24" ht="12.75" hidden="1" customHeight="1" x14ac:dyDescent="0.45">
      <c r="A4131">
        <v>42</v>
      </c>
      <c r="B4131" t="s">
        <v>104</v>
      </c>
      <c r="C4131" t="s">
        <v>178</v>
      </c>
      <c r="D4131" s="2" t="str">
        <f t="shared" si="126"/>
        <v>Colorado State1990</v>
      </c>
      <c r="F4131">
        <v>9</v>
      </c>
      <c r="G4131">
        <v>4</v>
      </c>
      <c r="H4131">
        <v>0</v>
      </c>
      <c r="I4131">
        <v>3.6</v>
      </c>
      <c r="J4131">
        <v>-0.18</v>
      </c>
      <c r="K4131">
        <v>3.42</v>
      </c>
      <c r="L4131" s="2">
        <f>_xlfn.RANK.EQ(I4131, INDEX(CFB!$I$2:$I$1048576, MATCH(W4131, CFB!$W$2:$W$1048576, 0)):INDEX(CFB!$I$2:$I$1048576, MATCH(W4131, CFB!$W$2:$W$1048576, 0) + COUNTIF(CFB!$W$2:$W$1048576, W4131) - 1), 0)</f>
        <v>29</v>
      </c>
      <c r="M4131" s="2">
        <f>_xlfn.RANK.EQ(J4131, INDEX(CFB!$J$2:$J$1048576, MATCH(W4131, CFB!$W$2:$W$1048576, 0)):INDEX(CFB!$J$2:$J$1048576, MATCH(W4131, CFB!$W$2:$W$1048576, 0) + COUNTIF(CFB!$W$2:$W$1048576, W4131) - 1))</f>
        <v>57</v>
      </c>
      <c r="N4131" s="2">
        <f>RANK(K4131, INDEX(CFB!$K$2:$K$1048576, MATCH(W4131, CFB!$W$2:$W$1048576, 0)):INDEX(CFB!$K$2:$K$1048576, MATCH(W4131, CFB!$W$2:$W$1048576, 0) + COUNTIF(CFB!$W$2:$W$1048576, W4131) - 1))</f>
        <v>42</v>
      </c>
      <c r="O4131">
        <v>37.299999999999997</v>
      </c>
      <c r="P4131">
        <v>15.27</v>
      </c>
      <c r="W4131">
        <v>1990</v>
      </c>
      <c r="X4131">
        <f t="shared" si="127"/>
        <v>0</v>
      </c>
    </row>
    <row r="4132" spans="1:24" ht="12.75" hidden="1" customHeight="1" x14ac:dyDescent="0.45">
      <c r="A4132">
        <v>43</v>
      </c>
      <c r="B4132" t="s">
        <v>120</v>
      </c>
      <c r="C4132" t="s">
        <v>180</v>
      </c>
      <c r="D4132" s="2" t="str">
        <f t="shared" si="126"/>
        <v>Arizona1990</v>
      </c>
      <c r="F4132">
        <v>7</v>
      </c>
      <c r="G4132">
        <v>5</v>
      </c>
      <c r="H4132">
        <v>0</v>
      </c>
      <c r="I4132">
        <v>1.22</v>
      </c>
      <c r="J4132">
        <v>2.11</v>
      </c>
      <c r="K4132">
        <v>3.33</v>
      </c>
      <c r="L4132" s="2">
        <f>_xlfn.RANK.EQ(I4132, INDEX(CFB!$I$2:$I$1048576, MATCH(W4132, CFB!$W$2:$W$1048576, 0)):INDEX(CFB!$I$2:$I$1048576, MATCH(W4132, CFB!$W$2:$W$1048576, 0) + COUNTIF(CFB!$W$2:$W$1048576, W4132) - 1), 0)</f>
        <v>44</v>
      </c>
      <c r="M4132" s="2">
        <f>_xlfn.RANK.EQ(J4132, INDEX(CFB!$J$2:$J$1048576, MATCH(W4132, CFB!$W$2:$W$1048576, 0)):INDEX(CFB!$J$2:$J$1048576, MATCH(W4132, CFB!$W$2:$W$1048576, 0) + COUNTIF(CFB!$W$2:$W$1048576, W4132) - 1))</f>
        <v>41</v>
      </c>
      <c r="N4132" s="2">
        <f>RANK(K4132, INDEX(CFB!$K$2:$K$1048576, MATCH(W4132, CFB!$W$2:$W$1048576, 0)):INDEX(CFB!$K$2:$K$1048576, MATCH(W4132, CFB!$W$2:$W$1048576, 0) + COUNTIF(CFB!$W$2:$W$1048576, W4132) - 1))</f>
        <v>43</v>
      </c>
      <c r="O4132">
        <v>35.130000000000003</v>
      </c>
      <c r="P4132">
        <v>12.36</v>
      </c>
      <c r="W4132">
        <v>1990</v>
      </c>
      <c r="X4132">
        <f t="shared" si="127"/>
        <v>0</v>
      </c>
    </row>
    <row r="4133" spans="1:24" ht="12.75" hidden="1" customHeight="1" x14ac:dyDescent="0.45">
      <c r="A4133">
        <v>44</v>
      </c>
      <c r="B4133" t="s">
        <v>28</v>
      </c>
      <c r="C4133" t="s">
        <v>180</v>
      </c>
      <c r="D4133" s="2" t="str">
        <f t="shared" si="126"/>
        <v>Arizona State1990</v>
      </c>
      <c r="F4133">
        <v>4</v>
      </c>
      <c r="G4133">
        <v>7</v>
      </c>
      <c r="H4133">
        <v>0</v>
      </c>
      <c r="I4133">
        <v>3.05</v>
      </c>
      <c r="J4133">
        <v>0.27</v>
      </c>
      <c r="K4133">
        <v>3.31</v>
      </c>
      <c r="L4133" s="2">
        <f>_xlfn.RANK.EQ(I4133, INDEX(CFB!$I$2:$I$1048576, MATCH(W4133, CFB!$W$2:$W$1048576, 0)):INDEX(CFB!$I$2:$I$1048576, MATCH(W4133, CFB!$W$2:$W$1048576, 0) + COUNTIF(CFB!$W$2:$W$1048576, W4133) - 1), 0)</f>
        <v>36</v>
      </c>
      <c r="M4133" s="2">
        <f>_xlfn.RANK.EQ(J4133, INDEX(CFB!$J$2:$J$1048576, MATCH(W4133, CFB!$W$2:$W$1048576, 0)):INDEX(CFB!$J$2:$J$1048576, MATCH(W4133, CFB!$W$2:$W$1048576, 0) + COUNTIF(CFB!$W$2:$W$1048576, W4133) - 1))</f>
        <v>53</v>
      </c>
      <c r="N4133" s="2">
        <f>RANK(K4133, INDEX(CFB!$K$2:$K$1048576, MATCH(W4133, CFB!$W$2:$W$1048576, 0)):INDEX(CFB!$K$2:$K$1048576, MATCH(W4133, CFB!$W$2:$W$1048576, 0) + COUNTIF(CFB!$W$2:$W$1048576, W4133) - 1))</f>
        <v>44</v>
      </c>
      <c r="O4133">
        <v>36.770000000000003</v>
      </c>
      <c r="P4133">
        <v>12.07</v>
      </c>
      <c r="W4133">
        <v>1990</v>
      </c>
      <c r="X4133">
        <f t="shared" si="127"/>
        <v>0</v>
      </c>
    </row>
    <row r="4134" spans="1:24" ht="12.75" hidden="1" customHeight="1" x14ac:dyDescent="0.45">
      <c r="A4134">
        <v>45</v>
      </c>
      <c r="B4134" t="s">
        <v>19</v>
      </c>
      <c r="C4134" t="s">
        <v>15</v>
      </c>
      <c r="D4134" s="2" t="str">
        <f t="shared" si="126"/>
        <v>Ole Miss1990</v>
      </c>
      <c r="E4134">
        <v>21</v>
      </c>
      <c r="F4134">
        <v>9</v>
      </c>
      <c r="G4134">
        <v>3</v>
      </c>
      <c r="H4134">
        <v>0</v>
      </c>
      <c r="I4134">
        <v>-1.52</v>
      </c>
      <c r="J4134">
        <v>4.68</v>
      </c>
      <c r="K4134">
        <v>3.16</v>
      </c>
      <c r="L4134" s="2">
        <f>_xlfn.RANK.EQ(I4134, INDEX(CFB!$I$2:$I$1048576, MATCH(W4134, CFB!$W$2:$W$1048576, 0)):INDEX(CFB!$I$2:$I$1048576, MATCH(W4134, CFB!$W$2:$W$1048576, 0) + COUNTIF(CFB!$W$2:$W$1048576, W4134) - 1), 0)</f>
        <v>67</v>
      </c>
      <c r="M4134" s="2">
        <f>_xlfn.RANK.EQ(J4134, INDEX(CFB!$J$2:$J$1048576, MATCH(W4134, CFB!$W$2:$W$1048576, 0)):INDEX(CFB!$J$2:$J$1048576, MATCH(W4134, CFB!$W$2:$W$1048576, 0) + COUNTIF(CFB!$W$2:$W$1048576, W4134) - 1))</f>
        <v>28</v>
      </c>
      <c r="N4134" s="2">
        <f>RANK(K4134, INDEX(CFB!$K$2:$K$1048576, MATCH(W4134, CFB!$W$2:$W$1048576, 0)):INDEX(CFB!$K$2:$K$1048576, MATCH(W4134, CFB!$W$2:$W$1048576, 0) + COUNTIF(CFB!$W$2:$W$1048576, W4134) - 1))</f>
        <v>45</v>
      </c>
      <c r="O4134">
        <v>31.64</v>
      </c>
      <c r="P4134">
        <v>9.0500000000000007</v>
      </c>
      <c r="W4134">
        <v>1990</v>
      </c>
      <c r="X4134">
        <f t="shared" si="127"/>
        <v>0</v>
      </c>
    </row>
    <row r="4135" spans="1:24" ht="12.75" hidden="1" customHeight="1" x14ac:dyDescent="0.45">
      <c r="A4135">
        <v>46</v>
      </c>
      <c r="B4135" t="s">
        <v>42</v>
      </c>
      <c r="C4135" t="s">
        <v>10</v>
      </c>
      <c r="D4135" s="2" t="str">
        <f t="shared" si="126"/>
        <v>Minnesota1990</v>
      </c>
      <c r="F4135">
        <v>6</v>
      </c>
      <c r="G4135">
        <v>5</v>
      </c>
      <c r="H4135">
        <v>0</v>
      </c>
      <c r="I4135">
        <v>-0.18</v>
      </c>
      <c r="J4135">
        <v>3.13</v>
      </c>
      <c r="K4135">
        <v>2.95</v>
      </c>
      <c r="L4135" s="2">
        <f>_xlfn.RANK.EQ(I4135, INDEX(CFB!$I$2:$I$1048576, MATCH(W4135, CFB!$W$2:$W$1048576, 0)):INDEX(CFB!$I$2:$I$1048576, MATCH(W4135, CFB!$W$2:$W$1048576, 0) + COUNTIF(CFB!$W$2:$W$1048576, W4135) - 1), 0)</f>
        <v>56</v>
      </c>
      <c r="M4135" s="2">
        <f>_xlfn.RANK.EQ(J4135, INDEX(CFB!$J$2:$J$1048576, MATCH(W4135, CFB!$W$2:$W$1048576, 0)):INDEX(CFB!$J$2:$J$1048576, MATCH(W4135, CFB!$W$2:$W$1048576, 0) + COUNTIF(CFB!$W$2:$W$1048576, W4135) - 1))</f>
        <v>37</v>
      </c>
      <c r="N4135" s="2">
        <f>RANK(K4135, INDEX(CFB!$K$2:$K$1048576, MATCH(W4135, CFB!$W$2:$W$1048576, 0)):INDEX(CFB!$K$2:$K$1048576, MATCH(W4135, CFB!$W$2:$W$1048576, 0) + COUNTIF(CFB!$W$2:$W$1048576, W4135) - 1))</f>
        <v>46</v>
      </c>
      <c r="O4135">
        <v>33.65</v>
      </c>
      <c r="P4135">
        <v>11.93</v>
      </c>
      <c r="W4135">
        <v>1990</v>
      </c>
      <c r="X4135">
        <f t="shared" si="127"/>
        <v>0</v>
      </c>
    </row>
    <row r="4136" spans="1:24" ht="12.75" hidden="1" customHeight="1" x14ac:dyDescent="0.45">
      <c r="A4136">
        <v>47</v>
      </c>
      <c r="B4136" t="s">
        <v>126</v>
      </c>
      <c r="C4136" t="s">
        <v>178</v>
      </c>
      <c r="D4136" s="2" t="str">
        <f t="shared" si="126"/>
        <v>Hawaii1990</v>
      </c>
      <c r="F4136">
        <v>7</v>
      </c>
      <c r="G4136">
        <v>5</v>
      </c>
      <c r="H4136">
        <v>0</v>
      </c>
      <c r="I4136">
        <v>1.1100000000000001</v>
      </c>
      <c r="J4136">
        <v>1.29</v>
      </c>
      <c r="K4136">
        <v>2.4</v>
      </c>
      <c r="L4136" s="2">
        <f>_xlfn.RANK.EQ(I4136, INDEX(CFB!$I$2:$I$1048576, MATCH(W4136, CFB!$W$2:$W$1048576, 0)):INDEX(CFB!$I$2:$I$1048576, MATCH(W4136, CFB!$W$2:$W$1048576, 0) + COUNTIF(CFB!$W$2:$W$1048576, W4136) - 1), 0)</f>
        <v>45</v>
      </c>
      <c r="M4136" s="2">
        <f>_xlfn.RANK.EQ(J4136, INDEX(CFB!$J$2:$J$1048576, MATCH(W4136, CFB!$W$2:$W$1048576, 0)):INDEX(CFB!$J$2:$J$1048576, MATCH(W4136, CFB!$W$2:$W$1048576, 0) + COUNTIF(CFB!$W$2:$W$1048576, W4136) - 1))</f>
        <v>47</v>
      </c>
      <c r="N4136" s="2">
        <f>RANK(K4136, INDEX(CFB!$K$2:$K$1048576, MATCH(W4136, CFB!$W$2:$W$1048576, 0)):INDEX(CFB!$K$2:$K$1048576, MATCH(W4136, CFB!$W$2:$W$1048576, 0) + COUNTIF(CFB!$W$2:$W$1048576, W4136) - 1))</f>
        <v>47</v>
      </c>
      <c r="O4136">
        <v>35.19</v>
      </c>
      <c r="P4136">
        <v>11.81</v>
      </c>
      <c r="W4136">
        <v>1990</v>
      </c>
      <c r="X4136">
        <f t="shared" si="127"/>
        <v>0</v>
      </c>
    </row>
    <row r="4137" spans="1:24" ht="12.75" hidden="1" customHeight="1" x14ac:dyDescent="0.45">
      <c r="A4137">
        <v>48</v>
      </c>
      <c r="B4137" t="s">
        <v>137</v>
      </c>
      <c r="C4137" t="s">
        <v>12</v>
      </c>
      <c r="D4137" s="2" t="str">
        <f t="shared" si="126"/>
        <v>Louisiana Tech1990</v>
      </c>
      <c r="F4137">
        <v>8</v>
      </c>
      <c r="G4137">
        <v>3</v>
      </c>
      <c r="H4137">
        <v>1</v>
      </c>
      <c r="I4137">
        <v>2.44</v>
      </c>
      <c r="J4137">
        <v>-7.0000000000000007E-2</v>
      </c>
      <c r="K4137">
        <v>2.37</v>
      </c>
      <c r="L4137" s="2">
        <f>_xlfn.RANK.EQ(I4137, INDEX(CFB!$I$2:$I$1048576, MATCH(W4137, CFB!$W$2:$W$1048576, 0)):INDEX(CFB!$I$2:$I$1048576, MATCH(W4137, CFB!$W$2:$W$1048576, 0) + COUNTIF(CFB!$W$2:$W$1048576, W4137) - 1), 0)</f>
        <v>40</v>
      </c>
      <c r="M4137" s="2">
        <f>_xlfn.RANK.EQ(J4137, INDEX(CFB!$J$2:$J$1048576, MATCH(W4137, CFB!$W$2:$W$1048576, 0)):INDEX(CFB!$J$2:$J$1048576, MATCH(W4137, CFB!$W$2:$W$1048576, 0) + COUNTIF(CFB!$W$2:$W$1048576, W4137) - 1))</f>
        <v>56</v>
      </c>
      <c r="N4137" s="2">
        <f>RANK(K4137, INDEX(CFB!$K$2:$K$1048576, MATCH(W4137, CFB!$W$2:$W$1048576, 0)):INDEX(CFB!$K$2:$K$1048576, MATCH(W4137, CFB!$W$2:$W$1048576, 0) + COUNTIF(CFB!$W$2:$W$1048576, W4137) - 1))</f>
        <v>48</v>
      </c>
      <c r="O4137">
        <v>37.33</v>
      </c>
      <c r="P4137">
        <v>13.59</v>
      </c>
      <c r="W4137">
        <v>1990</v>
      </c>
      <c r="X4137">
        <f t="shared" si="127"/>
        <v>0</v>
      </c>
    </row>
    <row r="4138" spans="1:24" ht="12.75" hidden="1" customHeight="1" x14ac:dyDescent="0.45">
      <c r="A4138">
        <v>49</v>
      </c>
      <c r="B4138" t="s">
        <v>70</v>
      </c>
      <c r="C4138" t="s">
        <v>12</v>
      </c>
      <c r="D4138" s="2" t="str">
        <f t="shared" si="126"/>
        <v>Pitt1990</v>
      </c>
      <c r="F4138">
        <v>3</v>
      </c>
      <c r="G4138">
        <v>7</v>
      </c>
      <c r="H4138">
        <v>1</v>
      </c>
      <c r="I4138">
        <v>1.1000000000000001</v>
      </c>
      <c r="J4138">
        <v>1.1200000000000001</v>
      </c>
      <c r="K4138">
        <v>2.2200000000000002</v>
      </c>
      <c r="L4138" s="2">
        <f>_xlfn.RANK.EQ(I4138, INDEX(CFB!$I$2:$I$1048576, MATCH(W4138, CFB!$W$2:$W$1048576, 0)):INDEX(CFB!$I$2:$I$1048576, MATCH(W4138, CFB!$W$2:$W$1048576, 0) + COUNTIF(CFB!$W$2:$W$1048576, W4138) - 1), 0)</f>
        <v>47</v>
      </c>
      <c r="M4138" s="2">
        <f>_xlfn.RANK.EQ(J4138, INDEX(CFB!$J$2:$J$1048576, MATCH(W4138, CFB!$W$2:$W$1048576, 0)):INDEX(CFB!$J$2:$J$1048576, MATCH(W4138, CFB!$W$2:$W$1048576, 0) + COUNTIF(CFB!$W$2:$W$1048576, W4138) - 1))</f>
        <v>48</v>
      </c>
      <c r="N4138" s="2">
        <f>RANK(K4138, INDEX(CFB!$K$2:$K$1048576, MATCH(W4138, CFB!$W$2:$W$1048576, 0)):INDEX(CFB!$K$2:$K$1048576, MATCH(W4138, CFB!$W$2:$W$1048576, 0) + COUNTIF(CFB!$W$2:$W$1048576, W4138) - 1))</f>
        <v>49</v>
      </c>
      <c r="O4138">
        <v>36.229999999999997</v>
      </c>
      <c r="P4138">
        <v>14.29</v>
      </c>
      <c r="W4138">
        <v>1990</v>
      </c>
      <c r="X4138">
        <f t="shared" si="127"/>
        <v>0</v>
      </c>
    </row>
    <row r="4139" spans="1:24" ht="12.75" hidden="1" customHeight="1" x14ac:dyDescent="0.45">
      <c r="A4139">
        <v>50</v>
      </c>
      <c r="B4139" t="s">
        <v>144</v>
      </c>
      <c r="C4139" t="s">
        <v>12</v>
      </c>
      <c r="D4139" s="2" t="str">
        <f t="shared" si="126"/>
        <v>Temple1990</v>
      </c>
      <c r="F4139">
        <v>7</v>
      </c>
      <c r="G4139">
        <v>4</v>
      </c>
      <c r="H4139">
        <v>0</v>
      </c>
      <c r="I4139">
        <v>3.02</v>
      </c>
      <c r="J4139">
        <v>-1.1399999999999999</v>
      </c>
      <c r="K4139">
        <v>1.88</v>
      </c>
      <c r="L4139" s="2">
        <f>_xlfn.RANK.EQ(I4139, INDEX(CFB!$I$2:$I$1048576, MATCH(W4139, CFB!$W$2:$W$1048576, 0)):INDEX(CFB!$I$2:$I$1048576, MATCH(W4139, CFB!$W$2:$W$1048576, 0) + COUNTIF(CFB!$W$2:$W$1048576, W4139) - 1), 0)</f>
        <v>37</v>
      </c>
      <c r="M4139" s="2">
        <f>_xlfn.RANK.EQ(J4139, INDEX(CFB!$J$2:$J$1048576, MATCH(W4139, CFB!$W$2:$W$1048576, 0)):INDEX(CFB!$J$2:$J$1048576, MATCH(W4139, CFB!$W$2:$W$1048576, 0) + COUNTIF(CFB!$W$2:$W$1048576, W4139) - 1))</f>
        <v>64</v>
      </c>
      <c r="N4139" s="2">
        <f>RANK(K4139, INDEX(CFB!$K$2:$K$1048576, MATCH(W4139, CFB!$W$2:$W$1048576, 0)):INDEX(CFB!$K$2:$K$1048576, MATCH(W4139, CFB!$W$2:$W$1048576, 0) + COUNTIF(CFB!$W$2:$W$1048576, W4139) - 1))</f>
        <v>50</v>
      </c>
      <c r="O4139">
        <v>36.5</v>
      </c>
      <c r="P4139">
        <v>15.1</v>
      </c>
      <c r="W4139">
        <v>1990</v>
      </c>
      <c r="X4139">
        <f t="shared" si="127"/>
        <v>0</v>
      </c>
    </row>
    <row r="4140" spans="1:24" ht="12.75" hidden="1" customHeight="1" x14ac:dyDescent="0.45">
      <c r="A4140">
        <v>51</v>
      </c>
      <c r="B4140" t="s">
        <v>46</v>
      </c>
      <c r="C4140" t="s">
        <v>188</v>
      </c>
      <c r="D4140" s="2" t="str">
        <f t="shared" si="126"/>
        <v>Missouri1990</v>
      </c>
      <c r="F4140">
        <v>4</v>
      </c>
      <c r="G4140">
        <v>7</v>
      </c>
      <c r="H4140">
        <v>0</v>
      </c>
      <c r="I4140">
        <v>3.2</v>
      </c>
      <c r="J4140">
        <v>-2.0099999999999998</v>
      </c>
      <c r="K4140">
        <v>1.19</v>
      </c>
      <c r="L4140" s="2">
        <f>_xlfn.RANK.EQ(I4140, INDEX(CFB!$I$2:$I$1048576, MATCH(W4140, CFB!$W$2:$W$1048576, 0)):INDEX(CFB!$I$2:$I$1048576, MATCH(W4140, CFB!$W$2:$W$1048576, 0) + COUNTIF(CFB!$W$2:$W$1048576, W4140) - 1), 0)</f>
        <v>35</v>
      </c>
      <c r="M4140" s="2">
        <f>_xlfn.RANK.EQ(J4140, INDEX(CFB!$J$2:$J$1048576, MATCH(W4140, CFB!$W$2:$W$1048576, 0)):INDEX(CFB!$J$2:$J$1048576, MATCH(W4140, CFB!$W$2:$W$1048576, 0) + COUNTIF(CFB!$W$2:$W$1048576, W4140) - 1))</f>
        <v>68</v>
      </c>
      <c r="N4140" s="2">
        <f>RANK(K4140, INDEX(CFB!$K$2:$K$1048576, MATCH(W4140, CFB!$W$2:$W$1048576, 0)):INDEX(CFB!$K$2:$K$1048576, MATCH(W4140, CFB!$W$2:$W$1048576, 0) + COUNTIF(CFB!$W$2:$W$1048576, W4140) - 1))</f>
        <v>51</v>
      </c>
      <c r="O4140">
        <v>37.94</v>
      </c>
      <c r="P4140">
        <v>18.93</v>
      </c>
      <c r="W4140">
        <v>1990</v>
      </c>
      <c r="X4140">
        <f t="shared" si="127"/>
        <v>0</v>
      </c>
    </row>
    <row r="4141" spans="1:24" ht="12.75" hidden="1" customHeight="1" x14ac:dyDescent="0.45">
      <c r="A4141">
        <v>52</v>
      </c>
      <c r="B4141" t="s">
        <v>40</v>
      </c>
      <c r="C4141" t="s">
        <v>188</v>
      </c>
      <c r="D4141" s="2" t="str">
        <f t="shared" si="126"/>
        <v>Iowa State1990</v>
      </c>
      <c r="F4141">
        <v>4</v>
      </c>
      <c r="G4141">
        <v>6</v>
      </c>
      <c r="H4141">
        <v>1</v>
      </c>
      <c r="I4141">
        <v>3.39</v>
      </c>
      <c r="J4141">
        <v>-2.25</v>
      </c>
      <c r="K4141">
        <v>1.1499999999999999</v>
      </c>
      <c r="L4141" s="2">
        <f>_xlfn.RANK.EQ(I4141, INDEX(CFB!$I$2:$I$1048576, MATCH(W4141, CFB!$W$2:$W$1048576, 0)):INDEX(CFB!$I$2:$I$1048576, MATCH(W4141, CFB!$W$2:$W$1048576, 0) + COUNTIF(CFB!$W$2:$W$1048576, W4141) - 1), 0)</f>
        <v>31</v>
      </c>
      <c r="M4141" s="2">
        <f>_xlfn.RANK.EQ(J4141, INDEX(CFB!$J$2:$J$1048576, MATCH(W4141, CFB!$W$2:$W$1048576, 0)):INDEX(CFB!$J$2:$J$1048576, MATCH(W4141, CFB!$W$2:$W$1048576, 0) + COUNTIF(CFB!$W$2:$W$1048576, W4141) - 1))</f>
        <v>73</v>
      </c>
      <c r="N4141" s="2">
        <f>RANK(K4141, INDEX(CFB!$K$2:$K$1048576, MATCH(W4141, CFB!$W$2:$W$1048576, 0)):INDEX(CFB!$K$2:$K$1048576, MATCH(W4141, CFB!$W$2:$W$1048576, 0) + COUNTIF(CFB!$W$2:$W$1048576, W4141) - 1))</f>
        <v>52</v>
      </c>
      <c r="O4141">
        <v>36.200000000000003</v>
      </c>
      <c r="P4141">
        <v>14.45</v>
      </c>
      <c r="W4141">
        <v>1990</v>
      </c>
      <c r="X4141">
        <f t="shared" si="127"/>
        <v>0</v>
      </c>
    </row>
    <row r="4142" spans="1:24" ht="12.75" hidden="1" customHeight="1" x14ac:dyDescent="0.45">
      <c r="A4142">
        <v>53</v>
      </c>
      <c r="B4142" t="s">
        <v>138</v>
      </c>
      <c r="C4142" t="s">
        <v>178</v>
      </c>
      <c r="D4142" s="2" t="str">
        <f t="shared" si="126"/>
        <v>Wyoming1990</v>
      </c>
      <c r="F4142">
        <v>9</v>
      </c>
      <c r="G4142">
        <v>4</v>
      </c>
      <c r="H4142">
        <v>0</v>
      </c>
      <c r="I4142">
        <v>-0.72</v>
      </c>
      <c r="J4142">
        <v>1.5</v>
      </c>
      <c r="K4142">
        <v>0.79</v>
      </c>
      <c r="L4142" s="2">
        <f>_xlfn.RANK.EQ(I4142, INDEX(CFB!$I$2:$I$1048576, MATCH(W4142, CFB!$W$2:$W$1048576, 0)):INDEX(CFB!$I$2:$I$1048576, MATCH(W4142, CFB!$W$2:$W$1048576, 0) + COUNTIF(CFB!$W$2:$W$1048576, W4142) - 1), 0)</f>
        <v>60</v>
      </c>
      <c r="M4142" s="2">
        <f>_xlfn.RANK.EQ(J4142, INDEX(CFB!$J$2:$J$1048576, MATCH(W4142, CFB!$W$2:$W$1048576, 0)):INDEX(CFB!$J$2:$J$1048576, MATCH(W4142, CFB!$W$2:$W$1048576, 0) + COUNTIF(CFB!$W$2:$W$1048576, W4142) - 1))</f>
        <v>45</v>
      </c>
      <c r="N4142" s="2">
        <f>RANK(K4142, INDEX(CFB!$K$2:$K$1048576, MATCH(W4142, CFB!$W$2:$W$1048576, 0)):INDEX(CFB!$K$2:$K$1048576, MATCH(W4142, CFB!$W$2:$W$1048576, 0) + COUNTIF(CFB!$W$2:$W$1048576, W4142) - 1))</f>
        <v>53</v>
      </c>
      <c r="O4142">
        <v>30.85</v>
      </c>
      <c r="P4142">
        <v>12.66</v>
      </c>
      <c r="W4142">
        <v>1990</v>
      </c>
      <c r="X4142">
        <f t="shared" si="127"/>
        <v>0</v>
      </c>
    </row>
    <row r="4143" spans="1:24" ht="12.75" hidden="1" customHeight="1" x14ac:dyDescent="0.45">
      <c r="A4143">
        <v>54</v>
      </c>
      <c r="B4143" t="s">
        <v>131</v>
      </c>
      <c r="C4143" t="s">
        <v>178</v>
      </c>
      <c r="D4143" s="2" t="str">
        <f t="shared" si="126"/>
        <v>Air Force1990</v>
      </c>
      <c r="F4143">
        <v>7</v>
      </c>
      <c r="G4143">
        <v>5</v>
      </c>
      <c r="H4143">
        <v>0</v>
      </c>
      <c r="I4143">
        <v>-2.98</v>
      </c>
      <c r="J4143">
        <v>3.76</v>
      </c>
      <c r="K4143">
        <v>0.78</v>
      </c>
      <c r="L4143" s="2">
        <f>_xlfn.RANK.EQ(I4143, INDEX(CFB!$I$2:$I$1048576, MATCH(W4143, CFB!$W$2:$W$1048576, 0)):INDEX(CFB!$I$2:$I$1048576, MATCH(W4143, CFB!$W$2:$W$1048576, 0) + COUNTIF(CFB!$W$2:$W$1048576, W4143) - 1), 0)</f>
        <v>74</v>
      </c>
      <c r="M4143" s="2">
        <f>_xlfn.RANK.EQ(J4143, INDEX(CFB!$J$2:$J$1048576, MATCH(W4143, CFB!$W$2:$W$1048576, 0)):INDEX(CFB!$J$2:$J$1048576, MATCH(W4143, CFB!$W$2:$W$1048576, 0) + COUNTIF(CFB!$W$2:$W$1048576, W4143) - 1))</f>
        <v>34</v>
      </c>
      <c r="N4143" s="2">
        <f>RANK(K4143, INDEX(CFB!$K$2:$K$1048576, MATCH(W4143, CFB!$W$2:$W$1048576, 0)):INDEX(CFB!$K$2:$K$1048576, MATCH(W4143, CFB!$W$2:$W$1048576, 0) + COUNTIF(CFB!$W$2:$W$1048576, W4143) - 1))</f>
        <v>54</v>
      </c>
      <c r="O4143">
        <v>29.73</v>
      </c>
      <c r="P4143">
        <v>12.42</v>
      </c>
      <c r="W4143">
        <v>1990</v>
      </c>
      <c r="X4143">
        <f t="shared" si="127"/>
        <v>0</v>
      </c>
    </row>
    <row r="4144" spans="1:24" ht="12.75" hidden="1" customHeight="1" x14ac:dyDescent="0.45">
      <c r="A4144">
        <v>55</v>
      </c>
      <c r="B4144" t="s">
        <v>129</v>
      </c>
      <c r="C4144" t="s">
        <v>189</v>
      </c>
      <c r="D4144" s="2" t="str">
        <f t="shared" si="126"/>
        <v>Rice1990</v>
      </c>
      <c r="F4144">
        <v>5</v>
      </c>
      <c r="G4144">
        <v>6</v>
      </c>
      <c r="H4144">
        <v>0</v>
      </c>
      <c r="I4144">
        <v>-0.52</v>
      </c>
      <c r="J4144">
        <v>1.02</v>
      </c>
      <c r="K4144">
        <v>0.5</v>
      </c>
      <c r="L4144" s="2">
        <f>_xlfn.RANK.EQ(I4144, INDEX(CFB!$I$2:$I$1048576, MATCH(W4144, CFB!$W$2:$W$1048576, 0)):INDEX(CFB!$I$2:$I$1048576, MATCH(W4144, CFB!$W$2:$W$1048576, 0) + COUNTIF(CFB!$W$2:$W$1048576, W4144) - 1), 0)</f>
        <v>59</v>
      </c>
      <c r="M4144" s="2">
        <f>_xlfn.RANK.EQ(J4144, INDEX(CFB!$J$2:$J$1048576, MATCH(W4144, CFB!$W$2:$W$1048576, 0)):INDEX(CFB!$J$2:$J$1048576, MATCH(W4144, CFB!$W$2:$W$1048576, 0) + COUNTIF(CFB!$W$2:$W$1048576, W4144) - 1))</f>
        <v>50</v>
      </c>
      <c r="N4144" s="2">
        <f>RANK(K4144, INDEX(CFB!$K$2:$K$1048576, MATCH(W4144, CFB!$W$2:$W$1048576, 0)):INDEX(CFB!$K$2:$K$1048576, MATCH(W4144, CFB!$W$2:$W$1048576, 0) + COUNTIF(CFB!$W$2:$W$1048576, W4144) - 1))</f>
        <v>55</v>
      </c>
      <c r="O4144">
        <v>32.299999999999997</v>
      </c>
      <c r="P4144">
        <v>9.98</v>
      </c>
      <c r="W4144">
        <v>1990</v>
      </c>
      <c r="X4144">
        <f t="shared" si="127"/>
        <v>0</v>
      </c>
    </row>
    <row r="4145" spans="1:24" ht="12.75" hidden="1" customHeight="1" x14ac:dyDescent="0.45">
      <c r="A4145">
        <v>56</v>
      </c>
      <c r="B4145" t="s">
        <v>71</v>
      </c>
      <c r="C4145" t="s">
        <v>189</v>
      </c>
      <c r="D4145" s="2" t="str">
        <f t="shared" si="126"/>
        <v>Texas Tech1990</v>
      </c>
      <c r="F4145">
        <v>4</v>
      </c>
      <c r="G4145">
        <v>7</v>
      </c>
      <c r="H4145">
        <v>0</v>
      </c>
      <c r="I4145">
        <v>5.48</v>
      </c>
      <c r="J4145">
        <v>-5.43</v>
      </c>
      <c r="K4145">
        <v>0.05</v>
      </c>
      <c r="L4145" s="2">
        <f>_xlfn.RANK.EQ(I4145, INDEX(CFB!$I$2:$I$1048576, MATCH(W4145, CFB!$W$2:$W$1048576, 0)):INDEX(CFB!$I$2:$I$1048576, MATCH(W4145, CFB!$W$2:$W$1048576, 0) + COUNTIF(CFB!$W$2:$W$1048576, W4145) - 1), 0)</f>
        <v>22</v>
      </c>
      <c r="M4145" s="2">
        <f>_xlfn.RANK.EQ(J4145, INDEX(CFB!$J$2:$J$1048576, MATCH(W4145, CFB!$W$2:$W$1048576, 0)):INDEX(CFB!$J$2:$J$1048576, MATCH(W4145, CFB!$W$2:$W$1048576, 0) + COUNTIF(CFB!$W$2:$W$1048576, W4145) - 1))</f>
        <v>90</v>
      </c>
      <c r="N4145" s="2">
        <f>RANK(K4145, INDEX(CFB!$K$2:$K$1048576, MATCH(W4145, CFB!$W$2:$W$1048576, 0)):INDEX(CFB!$K$2:$K$1048576, MATCH(W4145, CFB!$W$2:$W$1048576, 0) + COUNTIF(CFB!$W$2:$W$1048576, W4145) - 1))</f>
        <v>56</v>
      </c>
      <c r="O4145">
        <v>41.73</v>
      </c>
      <c r="P4145">
        <v>18.059999999999999</v>
      </c>
      <c r="W4145">
        <v>1990</v>
      </c>
      <c r="X4145">
        <f t="shared" si="127"/>
        <v>0</v>
      </c>
    </row>
    <row r="4146" spans="1:24" ht="12.75" hidden="1" customHeight="1" x14ac:dyDescent="0.45">
      <c r="A4146">
        <v>57</v>
      </c>
      <c r="B4146" t="s">
        <v>60</v>
      </c>
      <c r="C4146" t="s">
        <v>23</v>
      </c>
      <c r="D4146" s="2" t="str">
        <f t="shared" si="126"/>
        <v>Duke1990</v>
      </c>
      <c r="F4146">
        <v>4</v>
      </c>
      <c r="G4146">
        <v>7</v>
      </c>
      <c r="H4146">
        <v>0</v>
      </c>
      <c r="I4146">
        <v>0.2</v>
      </c>
      <c r="J4146">
        <v>-0.25</v>
      </c>
      <c r="K4146">
        <v>-0.04</v>
      </c>
      <c r="L4146" s="2">
        <f>_xlfn.RANK.EQ(I4146, INDEX(CFB!$I$2:$I$1048576, MATCH(W4146, CFB!$W$2:$W$1048576, 0)):INDEX(CFB!$I$2:$I$1048576, MATCH(W4146, CFB!$W$2:$W$1048576, 0) + COUNTIF(CFB!$W$2:$W$1048576, W4146) - 1), 0)</f>
        <v>54</v>
      </c>
      <c r="M4146" s="2">
        <f>_xlfn.RANK.EQ(J4146, INDEX(CFB!$J$2:$J$1048576, MATCH(W4146, CFB!$W$2:$W$1048576, 0)):INDEX(CFB!$J$2:$J$1048576, MATCH(W4146, CFB!$W$2:$W$1048576, 0) + COUNTIF(CFB!$W$2:$W$1048576, W4146) - 1))</f>
        <v>58</v>
      </c>
      <c r="N4146" s="2">
        <f>RANK(K4146, INDEX(CFB!$K$2:$K$1048576, MATCH(W4146, CFB!$W$2:$W$1048576, 0)):INDEX(CFB!$K$2:$K$1048576, MATCH(W4146, CFB!$W$2:$W$1048576, 0) + COUNTIF(CFB!$W$2:$W$1048576, W4146) - 1))</f>
        <v>57</v>
      </c>
      <c r="O4146">
        <v>35.9</v>
      </c>
      <c r="P4146">
        <v>13.32</v>
      </c>
      <c r="W4146">
        <v>1990</v>
      </c>
      <c r="X4146">
        <f t="shared" si="127"/>
        <v>0</v>
      </c>
    </row>
    <row r="4147" spans="1:24" ht="12.75" hidden="1" customHeight="1" x14ac:dyDescent="0.45">
      <c r="A4147">
        <v>58</v>
      </c>
      <c r="B4147" t="s">
        <v>61</v>
      </c>
      <c r="C4147" t="s">
        <v>189</v>
      </c>
      <c r="D4147" s="2" t="str">
        <f t="shared" si="126"/>
        <v>Texas Christian1990</v>
      </c>
      <c r="F4147">
        <v>5</v>
      </c>
      <c r="G4147">
        <v>6</v>
      </c>
      <c r="H4147">
        <v>0</v>
      </c>
      <c r="I4147">
        <v>2.99</v>
      </c>
      <c r="J4147">
        <v>-3.76</v>
      </c>
      <c r="K4147">
        <v>-0.77</v>
      </c>
      <c r="L4147" s="2">
        <f>_xlfn.RANK.EQ(I4147, INDEX(CFB!$I$2:$I$1048576, MATCH(W4147, CFB!$W$2:$W$1048576, 0)):INDEX(CFB!$I$2:$I$1048576, MATCH(W4147, CFB!$W$2:$W$1048576, 0) + COUNTIF(CFB!$W$2:$W$1048576, W4147) - 1), 0)</f>
        <v>38</v>
      </c>
      <c r="M4147" s="2">
        <f>_xlfn.RANK.EQ(J4147, INDEX(CFB!$J$2:$J$1048576, MATCH(W4147, CFB!$W$2:$W$1048576, 0)):INDEX(CFB!$J$2:$J$1048576, MATCH(W4147, CFB!$W$2:$W$1048576, 0) + COUNTIF(CFB!$W$2:$W$1048576, W4147) - 1))</f>
        <v>78</v>
      </c>
      <c r="N4147" s="2">
        <f>RANK(K4147, INDEX(CFB!$K$2:$K$1048576, MATCH(W4147, CFB!$W$2:$W$1048576, 0)):INDEX(CFB!$K$2:$K$1048576, MATCH(W4147, CFB!$W$2:$W$1048576, 0) + COUNTIF(CFB!$W$2:$W$1048576, W4147) - 1))</f>
        <v>58</v>
      </c>
      <c r="O4147">
        <v>36.47</v>
      </c>
      <c r="P4147">
        <v>18.329999999999998</v>
      </c>
      <c r="W4147">
        <v>1990</v>
      </c>
      <c r="X4147">
        <f t="shared" si="127"/>
        <v>0</v>
      </c>
    </row>
    <row r="4148" spans="1:24" ht="12.75" hidden="1" customHeight="1" x14ac:dyDescent="0.45">
      <c r="A4148">
        <v>59</v>
      </c>
      <c r="B4148" t="s">
        <v>111</v>
      </c>
      <c r="C4148" t="s">
        <v>184</v>
      </c>
      <c r="D4148" s="2" t="str">
        <f t="shared" si="126"/>
        <v>Fresno State1990</v>
      </c>
      <c r="F4148">
        <v>8</v>
      </c>
      <c r="G4148">
        <v>2</v>
      </c>
      <c r="H4148">
        <v>1</v>
      </c>
      <c r="I4148">
        <v>-3.35</v>
      </c>
      <c r="J4148">
        <v>2.34</v>
      </c>
      <c r="K4148">
        <v>-1.01</v>
      </c>
      <c r="L4148" s="2">
        <f>_xlfn.RANK.EQ(I4148, INDEX(CFB!$I$2:$I$1048576, MATCH(W4148, CFB!$W$2:$W$1048576, 0)):INDEX(CFB!$I$2:$I$1048576, MATCH(W4148, CFB!$W$2:$W$1048576, 0) + COUNTIF(CFB!$W$2:$W$1048576, W4148) - 1), 0)</f>
        <v>77</v>
      </c>
      <c r="M4148" s="2">
        <f>_xlfn.RANK.EQ(J4148, INDEX(CFB!$J$2:$J$1048576, MATCH(W4148, CFB!$W$2:$W$1048576, 0)):INDEX(CFB!$J$2:$J$1048576, MATCH(W4148, CFB!$W$2:$W$1048576, 0) + COUNTIF(CFB!$W$2:$W$1048576, W4148) - 1))</f>
        <v>40</v>
      </c>
      <c r="N4148" s="2">
        <f>RANK(K4148, INDEX(CFB!$K$2:$K$1048576, MATCH(W4148, CFB!$W$2:$W$1048576, 0)):INDEX(CFB!$K$2:$K$1048576, MATCH(W4148, CFB!$W$2:$W$1048576, 0) + COUNTIF(CFB!$W$2:$W$1048576, W4148) - 1))</f>
        <v>59</v>
      </c>
      <c r="O4148">
        <v>31.54</v>
      </c>
      <c r="P4148">
        <v>16.8</v>
      </c>
      <c r="W4148">
        <v>1990</v>
      </c>
      <c r="X4148">
        <f t="shared" si="127"/>
        <v>0</v>
      </c>
    </row>
    <row r="4149" spans="1:24" ht="12.75" hidden="1" customHeight="1" x14ac:dyDescent="0.45">
      <c r="A4149">
        <v>60</v>
      </c>
      <c r="B4149" t="s">
        <v>55</v>
      </c>
      <c r="C4149" t="s">
        <v>188</v>
      </c>
      <c r="D4149" s="2" t="str">
        <f t="shared" si="126"/>
        <v>Kansas1990</v>
      </c>
      <c r="F4149">
        <v>3</v>
      </c>
      <c r="G4149">
        <v>7</v>
      </c>
      <c r="H4149">
        <v>1</v>
      </c>
      <c r="I4149">
        <v>1.1100000000000001</v>
      </c>
      <c r="J4149">
        <v>-2.14</v>
      </c>
      <c r="K4149">
        <v>-1.03</v>
      </c>
      <c r="L4149" s="2">
        <f>_xlfn.RANK.EQ(I4149, INDEX(CFB!$I$2:$I$1048576, MATCH(W4149, CFB!$W$2:$W$1048576, 0)):INDEX(CFB!$I$2:$I$1048576, MATCH(W4149, CFB!$W$2:$W$1048576, 0) + COUNTIF(CFB!$W$2:$W$1048576, W4149) - 1), 0)</f>
        <v>45</v>
      </c>
      <c r="M4149" s="2">
        <f>_xlfn.RANK.EQ(J4149, INDEX(CFB!$J$2:$J$1048576, MATCH(W4149, CFB!$W$2:$W$1048576, 0)):INDEX(CFB!$J$2:$J$1048576, MATCH(W4149, CFB!$W$2:$W$1048576, 0) + COUNTIF(CFB!$W$2:$W$1048576, W4149) - 1))</f>
        <v>70</v>
      </c>
      <c r="N4149" s="2">
        <f>RANK(K4149, INDEX(CFB!$K$2:$K$1048576, MATCH(W4149, CFB!$W$2:$W$1048576, 0)):INDEX(CFB!$K$2:$K$1048576, MATCH(W4149, CFB!$W$2:$W$1048576, 0) + COUNTIF(CFB!$W$2:$W$1048576, W4149) - 1))</f>
        <v>60</v>
      </c>
      <c r="O4149">
        <v>34.51</v>
      </c>
      <c r="P4149">
        <v>16.98</v>
      </c>
      <c r="W4149">
        <v>1990</v>
      </c>
      <c r="X4149">
        <f t="shared" si="127"/>
        <v>0</v>
      </c>
    </row>
    <row r="4150" spans="1:24" ht="12.75" hidden="1" customHeight="1" x14ac:dyDescent="0.45">
      <c r="A4150">
        <v>61</v>
      </c>
      <c r="B4150" t="s">
        <v>108</v>
      </c>
      <c r="C4150" t="s">
        <v>12</v>
      </c>
      <c r="D4150" s="2" t="str">
        <f t="shared" si="126"/>
        <v>East Carolina1990</v>
      </c>
      <c r="F4150">
        <v>5</v>
      </c>
      <c r="G4150">
        <v>6</v>
      </c>
      <c r="H4150">
        <v>0</v>
      </c>
      <c r="I4150">
        <v>0.06</v>
      </c>
      <c r="J4150">
        <v>-1.19</v>
      </c>
      <c r="K4150">
        <v>-1.1299999999999999</v>
      </c>
      <c r="L4150" s="2">
        <f>_xlfn.RANK.EQ(I4150, INDEX(CFB!$I$2:$I$1048576, MATCH(W4150, CFB!$W$2:$W$1048576, 0)):INDEX(CFB!$I$2:$I$1048576, MATCH(W4150, CFB!$W$2:$W$1048576, 0) + COUNTIF(CFB!$W$2:$W$1048576, W4150) - 1), 0)</f>
        <v>55</v>
      </c>
      <c r="M4150" s="2">
        <f>_xlfn.RANK.EQ(J4150, INDEX(CFB!$J$2:$J$1048576, MATCH(W4150, CFB!$W$2:$W$1048576, 0)):INDEX(CFB!$J$2:$J$1048576, MATCH(W4150, CFB!$W$2:$W$1048576, 0) + COUNTIF(CFB!$W$2:$W$1048576, W4150) - 1))</f>
        <v>65</v>
      </c>
      <c r="N4150" s="2">
        <f>RANK(K4150, INDEX(CFB!$K$2:$K$1048576, MATCH(W4150, CFB!$W$2:$W$1048576, 0)):INDEX(CFB!$K$2:$K$1048576, MATCH(W4150, CFB!$W$2:$W$1048576, 0) + COUNTIF(CFB!$W$2:$W$1048576, W4150) - 1))</f>
        <v>61</v>
      </c>
      <c r="O4150">
        <v>33.74</v>
      </c>
      <c r="P4150">
        <v>13.21</v>
      </c>
      <c r="W4150">
        <v>1990</v>
      </c>
      <c r="X4150">
        <f t="shared" si="127"/>
        <v>0</v>
      </c>
    </row>
    <row r="4151" spans="1:24" ht="12.75" hidden="1" customHeight="1" x14ac:dyDescent="0.45">
      <c r="A4151">
        <v>62</v>
      </c>
      <c r="B4151" t="s">
        <v>109</v>
      </c>
      <c r="C4151" t="s">
        <v>15</v>
      </c>
      <c r="D4151" s="2" t="str">
        <f t="shared" si="126"/>
        <v>Mississippi State1990</v>
      </c>
      <c r="F4151">
        <v>5</v>
      </c>
      <c r="G4151">
        <v>6</v>
      </c>
      <c r="H4151">
        <v>0</v>
      </c>
      <c r="I4151">
        <v>-1.76</v>
      </c>
      <c r="J4151">
        <v>0.52</v>
      </c>
      <c r="K4151">
        <v>-1.23</v>
      </c>
      <c r="L4151" s="2">
        <f>_xlfn.RANK.EQ(I4151, INDEX(CFB!$I$2:$I$1048576, MATCH(W4151, CFB!$W$2:$W$1048576, 0)):INDEX(CFB!$I$2:$I$1048576, MATCH(W4151, CFB!$W$2:$W$1048576, 0) + COUNTIF(CFB!$W$2:$W$1048576, W4151) - 1), 0)</f>
        <v>68</v>
      </c>
      <c r="M4151" s="2">
        <f>_xlfn.RANK.EQ(J4151, INDEX(CFB!$J$2:$J$1048576, MATCH(W4151, CFB!$W$2:$W$1048576, 0)):INDEX(CFB!$J$2:$J$1048576, MATCH(W4151, CFB!$W$2:$W$1048576, 0) + COUNTIF(CFB!$W$2:$W$1048576, W4151) - 1))</f>
        <v>52</v>
      </c>
      <c r="N4151" s="2">
        <f>RANK(K4151, INDEX(CFB!$K$2:$K$1048576, MATCH(W4151, CFB!$W$2:$W$1048576, 0)):INDEX(CFB!$K$2:$K$1048576, MATCH(W4151, CFB!$W$2:$W$1048576, 0) + COUNTIF(CFB!$W$2:$W$1048576, W4151) - 1))</f>
        <v>62</v>
      </c>
      <c r="O4151">
        <v>31.75</v>
      </c>
      <c r="P4151">
        <v>11.79</v>
      </c>
      <c r="W4151">
        <v>1990</v>
      </c>
      <c r="X4151">
        <f t="shared" si="127"/>
        <v>0</v>
      </c>
    </row>
    <row r="4152" spans="1:24" ht="12.75" hidden="1" customHeight="1" x14ac:dyDescent="0.45">
      <c r="A4152">
        <v>63</v>
      </c>
      <c r="B4152" t="s">
        <v>41</v>
      </c>
      <c r="C4152" t="s">
        <v>188</v>
      </c>
      <c r="D4152" s="2" t="str">
        <f t="shared" si="126"/>
        <v>Kansas State1990</v>
      </c>
      <c r="F4152">
        <v>5</v>
      </c>
      <c r="G4152">
        <v>6</v>
      </c>
      <c r="H4152">
        <v>0</v>
      </c>
      <c r="I4152">
        <v>-3.38</v>
      </c>
      <c r="J4152">
        <v>1.73</v>
      </c>
      <c r="K4152">
        <v>-1.65</v>
      </c>
      <c r="L4152" s="2">
        <f>_xlfn.RANK.EQ(I4152, INDEX(CFB!$I$2:$I$1048576, MATCH(W4152, CFB!$W$2:$W$1048576, 0)):INDEX(CFB!$I$2:$I$1048576, MATCH(W4152, CFB!$W$2:$W$1048576, 0) + COUNTIF(CFB!$W$2:$W$1048576, W4152) - 1), 0)</f>
        <v>79</v>
      </c>
      <c r="M4152" s="2">
        <f>_xlfn.RANK.EQ(J4152, INDEX(CFB!$J$2:$J$1048576, MATCH(W4152, CFB!$W$2:$W$1048576, 0)):INDEX(CFB!$J$2:$J$1048576, MATCH(W4152, CFB!$W$2:$W$1048576, 0) + COUNTIF(CFB!$W$2:$W$1048576, W4152) - 1))</f>
        <v>43</v>
      </c>
      <c r="N4152" s="2">
        <f>RANK(K4152, INDEX(CFB!$K$2:$K$1048576, MATCH(W4152, CFB!$W$2:$W$1048576, 0)):INDEX(CFB!$K$2:$K$1048576, MATCH(W4152, CFB!$W$2:$W$1048576, 0) + COUNTIF(CFB!$W$2:$W$1048576, W4152) - 1))</f>
        <v>63</v>
      </c>
      <c r="O4152">
        <v>32.01</v>
      </c>
      <c r="P4152">
        <v>14.97</v>
      </c>
      <c r="W4152">
        <v>1990</v>
      </c>
      <c r="X4152">
        <f t="shared" si="127"/>
        <v>0</v>
      </c>
    </row>
    <row r="4153" spans="1:24" ht="12.75" hidden="1" customHeight="1" x14ac:dyDescent="0.45">
      <c r="A4153">
        <v>64</v>
      </c>
      <c r="B4153" t="s">
        <v>121</v>
      </c>
      <c r="C4153" t="s">
        <v>188</v>
      </c>
      <c r="D4153" s="2" t="str">
        <f t="shared" si="126"/>
        <v>Oklahoma State1990</v>
      </c>
      <c r="F4153">
        <v>4</v>
      </c>
      <c r="G4153">
        <v>7</v>
      </c>
      <c r="H4153">
        <v>0</v>
      </c>
      <c r="I4153">
        <v>-0.18</v>
      </c>
      <c r="J4153">
        <v>-1.8</v>
      </c>
      <c r="K4153">
        <v>-1.99</v>
      </c>
      <c r="L4153" s="2">
        <f>_xlfn.RANK.EQ(I4153, INDEX(CFB!$I$2:$I$1048576, MATCH(W4153, CFB!$W$2:$W$1048576, 0)):INDEX(CFB!$I$2:$I$1048576, MATCH(W4153, CFB!$W$2:$W$1048576, 0) + COUNTIF(CFB!$W$2:$W$1048576, W4153) - 1), 0)</f>
        <v>56</v>
      </c>
      <c r="M4153" s="2">
        <f>_xlfn.RANK.EQ(J4153, INDEX(CFB!$J$2:$J$1048576, MATCH(W4153, CFB!$W$2:$W$1048576, 0)):INDEX(CFB!$J$2:$J$1048576, MATCH(W4153, CFB!$W$2:$W$1048576, 0) + COUNTIF(CFB!$W$2:$W$1048576, W4153) - 1))</f>
        <v>67</v>
      </c>
      <c r="N4153" s="2">
        <f>RANK(K4153, INDEX(CFB!$K$2:$K$1048576, MATCH(W4153, CFB!$W$2:$W$1048576, 0)):INDEX(CFB!$K$2:$K$1048576, MATCH(W4153, CFB!$W$2:$W$1048576, 0) + COUNTIF(CFB!$W$2:$W$1048576, W4153) - 1))</f>
        <v>64</v>
      </c>
      <c r="O4153">
        <v>32.950000000000003</v>
      </c>
      <c r="P4153">
        <v>14.61</v>
      </c>
      <c r="W4153">
        <v>1990</v>
      </c>
      <c r="X4153">
        <f t="shared" si="127"/>
        <v>0</v>
      </c>
    </row>
    <row r="4154" spans="1:24" ht="12.75" hidden="1" customHeight="1" x14ac:dyDescent="0.45">
      <c r="A4154">
        <v>65</v>
      </c>
      <c r="B4154" t="s">
        <v>85</v>
      </c>
      <c r="C4154" t="s">
        <v>180</v>
      </c>
      <c r="D4154" s="2" t="str">
        <f t="shared" si="126"/>
        <v>Washington State1990</v>
      </c>
      <c r="F4154">
        <v>3</v>
      </c>
      <c r="G4154">
        <v>8</v>
      </c>
      <c r="H4154">
        <v>0</v>
      </c>
      <c r="I4154">
        <v>3.54</v>
      </c>
      <c r="J4154">
        <v>-5.54</v>
      </c>
      <c r="K4154">
        <v>-2</v>
      </c>
      <c r="L4154" s="2">
        <f>_xlfn.RANK.EQ(I4154, INDEX(CFB!$I$2:$I$1048576, MATCH(W4154, CFB!$W$2:$W$1048576, 0)):INDEX(CFB!$I$2:$I$1048576, MATCH(W4154, CFB!$W$2:$W$1048576, 0) + COUNTIF(CFB!$W$2:$W$1048576, W4154) - 1), 0)</f>
        <v>30</v>
      </c>
      <c r="M4154" s="2">
        <f>_xlfn.RANK.EQ(J4154, INDEX(CFB!$J$2:$J$1048576, MATCH(W4154, CFB!$W$2:$W$1048576, 0)):INDEX(CFB!$J$2:$J$1048576, MATCH(W4154, CFB!$W$2:$W$1048576, 0) + COUNTIF(CFB!$W$2:$W$1048576, W4154) - 1))</f>
        <v>91</v>
      </c>
      <c r="N4154" s="2">
        <f>RANK(K4154, INDEX(CFB!$K$2:$K$1048576, MATCH(W4154, CFB!$W$2:$W$1048576, 0)):INDEX(CFB!$K$2:$K$1048576, MATCH(W4154, CFB!$W$2:$W$1048576, 0) + COUNTIF(CFB!$W$2:$W$1048576, W4154) - 1))</f>
        <v>65</v>
      </c>
      <c r="O4154">
        <v>37.92</v>
      </c>
      <c r="P4154">
        <v>20.3</v>
      </c>
      <c r="W4154">
        <v>1990</v>
      </c>
      <c r="X4154">
        <f t="shared" si="127"/>
        <v>0</v>
      </c>
    </row>
    <row r="4155" spans="1:24" ht="12.75" hidden="1" customHeight="1" x14ac:dyDescent="0.45">
      <c r="A4155">
        <v>66</v>
      </c>
      <c r="B4155" t="s">
        <v>27</v>
      </c>
      <c r="C4155" t="s">
        <v>15</v>
      </c>
      <c r="D4155" s="2" t="str">
        <f t="shared" si="126"/>
        <v>LSU1990</v>
      </c>
      <c r="F4155">
        <v>5</v>
      </c>
      <c r="G4155">
        <v>6</v>
      </c>
      <c r="H4155">
        <v>0</v>
      </c>
      <c r="I4155">
        <v>-5.76</v>
      </c>
      <c r="J4155">
        <v>3.16</v>
      </c>
      <c r="K4155">
        <v>-2.6</v>
      </c>
      <c r="L4155" s="2">
        <f>_xlfn.RANK.EQ(I4155, INDEX(CFB!$I$2:$I$1048576, MATCH(W4155, CFB!$W$2:$W$1048576, 0)):INDEX(CFB!$I$2:$I$1048576, MATCH(W4155, CFB!$W$2:$W$1048576, 0) + COUNTIF(CFB!$W$2:$W$1048576, W4155) - 1), 0)</f>
        <v>87</v>
      </c>
      <c r="M4155" s="2">
        <f>_xlfn.RANK.EQ(J4155, INDEX(CFB!$J$2:$J$1048576, MATCH(W4155, CFB!$W$2:$W$1048576, 0)):INDEX(CFB!$J$2:$J$1048576, MATCH(W4155, CFB!$W$2:$W$1048576, 0) + COUNTIF(CFB!$W$2:$W$1048576, W4155) - 1))</f>
        <v>36</v>
      </c>
      <c r="N4155" s="2">
        <f>RANK(K4155, INDEX(CFB!$K$2:$K$1048576, MATCH(W4155, CFB!$W$2:$W$1048576, 0)):INDEX(CFB!$K$2:$K$1048576, MATCH(W4155, CFB!$W$2:$W$1048576, 0) + COUNTIF(CFB!$W$2:$W$1048576, W4155) - 1))</f>
        <v>66</v>
      </c>
      <c r="O4155">
        <v>28.04</v>
      </c>
      <c r="P4155">
        <v>10.09</v>
      </c>
      <c r="W4155">
        <v>1990</v>
      </c>
      <c r="X4155">
        <f t="shared" si="127"/>
        <v>0</v>
      </c>
    </row>
    <row r="4156" spans="1:24" ht="12.75" hidden="1" customHeight="1" x14ac:dyDescent="0.45">
      <c r="A4156">
        <v>67</v>
      </c>
      <c r="B4156" t="s">
        <v>87</v>
      </c>
      <c r="C4156" t="s">
        <v>12</v>
      </c>
      <c r="D4156" s="2" t="str">
        <f t="shared" si="126"/>
        <v>Northern Illinois1990</v>
      </c>
      <c r="F4156">
        <v>6</v>
      </c>
      <c r="G4156">
        <v>5</v>
      </c>
      <c r="H4156">
        <v>0</v>
      </c>
      <c r="I4156">
        <v>0.35</v>
      </c>
      <c r="J4156">
        <v>-3.1</v>
      </c>
      <c r="K4156">
        <v>-2.75</v>
      </c>
      <c r="L4156" s="2">
        <f>_xlfn.RANK.EQ(I4156, INDEX(CFB!$I$2:$I$1048576, MATCH(W4156, CFB!$W$2:$W$1048576, 0)):INDEX(CFB!$I$2:$I$1048576, MATCH(W4156, CFB!$W$2:$W$1048576, 0) + COUNTIF(CFB!$W$2:$W$1048576, W4156) - 1), 0)</f>
        <v>52</v>
      </c>
      <c r="M4156" s="2">
        <f>_xlfn.RANK.EQ(J4156, INDEX(CFB!$J$2:$J$1048576, MATCH(W4156, CFB!$W$2:$W$1048576, 0)):INDEX(CFB!$J$2:$J$1048576, MATCH(W4156, CFB!$W$2:$W$1048576, 0) + COUNTIF(CFB!$W$2:$W$1048576, W4156) - 1))</f>
        <v>76</v>
      </c>
      <c r="N4156" s="2">
        <f>RANK(K4156, INDEX(CFB!$K$2:$K$1048576, MATCH(W4156, CFB!$W$2:$W$1048576, 0)):INDEX(CFB!$K$2:$K$1048576, MATCH(W4156, CFB!$W$2:$W$1048576, 0) + COUNTIF(CFB!$W$2:$W$1048576, W4156) - 1))</f>
        <v>67</v>
      </c>
      <c r="O4156">
        <v>37.28</v>
      </c>
      <c r="P4156">
        <v>17.45</v>
      </c>
      <c r="W4156">
        <v>1990</v>
      </c>
      <c r="X4156">
        <f t="shared" si="127"/>
        <v>0</v>
      </c>
    </row>
    <row r="4157" spans="1:24" ht="12.75" hidden="1" customHeight="1" x14ac:dyDescent="0.45">
      <c r="A4157">
        <v>68</v>
      </c>
      <c r="B4157" t="s">
        <v>89</v>
      </c>
      <c r="C4157" t="s">
        <v>12</v>
      </c>
      <c r="D4157" s="2" t="str">
        <f t="shared" si="126"/>
        <v>West Virginia1990</v>
      </c>
      <c r="F4157">
        <v>4</v>
      </c>
      <c r="G4157">
        <v>7</v>
      </c>
      <c r="H4157">
        <v>0</v>
      </c>
      <c r="I4157">
        <v>-2.99</v>
      </c>
      <c r="J4157">
        <v>-0.34</v>
      </c>
      <c r="K4157">
        <v>-3.32</v>
      </c>
      <c r="L4157" s="2">
        <f>_xlfn.RANK.EQ(I4157, INDEX(CFB!$I$2:$I$1048576, MATCH(W4157, CFB!$W$2:$W$1048576, 0)):INDEX(CFB!$I$2:$I$1048576, MATCH(W4157, CFB!$W$2:$W$1048576, 0) + COUNTIF(CFB!$W$2:$W$1048576, W4157) - 1), 0)</f>
        <v>75</v>
      </c>
      <c r="M4157" s="2">
        <f>_xlfn.RANK.EQ(J4157, INDEX(CFB!$J$2:$J$1048576, MATCH(W4157, CFB!$W$2:$W$1048576, 0)):INDEX(CFB!$J$2:$J$1048576, MATCH(W4157, CFB!$W$2:$W$1048576, 0) + COUNTIF(CFB!$W$2:$W$1048576, W4157) - 1))</f>
        <v>59</v>
      </c>
      <c r="N4157" s="2">
        <f>RANK(K4157, INDEX(CFB!$K$2:$K$1048576, MATCH(W4157, CFB!$W$2:$W$1048576, 0)):INDEX(CFB!$K$2:$K$1048576, MATCH(W4157, CFB!$W$2:$W$1048576, 0) + COUNTIF(CFB!$W$2:$W$1048576, W4157) - 1))</f>
        <v>68</v>
      </c>
      <c r="O4157">
        <v>30.63</v>
      </c>
      <c r="P4157">
        <v>12.18</v>
      </c>
      <c r="W4157">
        <v>1990</v>
      </c>
      <c r="X4157">
        <f t="shared" si="127"/>
        <v>0</v>
      </c>
    </row>
    <row r="4158" spans="1:24" ht="12.75" hidden="1" customHeight="1" x14ac:dyDescent="0.45">
      <c r="A4158">
        <v>69</v>
      </c>
      <c r="B4158" t="s">
        <v>17</v>
      </c>
      <c r="C4158" t="s">
        <v>15</v>
      </c>
      <c r="D4158" s="2" t="str">
        <f t="shared" si="126"/>
        <v>Georgia1990</v>
      </c>
      <c r="F4158">
        <v>4</v>
      </c>
      <c r="G4158">
        <v>7</v>
      </c>
      <c r="H4158">
        <v>0</v>
      </c>
      <c r="I4158">
        <v>-1.4</v>
      </c>
      <c r="J4158">
        <v>-2.2000000000000002</v>
      </c>
      <c r="K4158">
        <v>-3.6</v>
      </c>
      <c r="L4158" s="2">
        <f>_xlfn.RANK.EQ(I4158, INDEX(CFB!$I$2:$I$1048576, MATCH(W4158, CFB!$W$2:$W$1048576, 0)):INDEX(CFB!$I$2:$I$1048576, MATCH(W4158, CFB!$W$2:$W$1048576, 0) + COUNTIF(CFB!$W$2:$W$1048576, W4158) - 1), 0)</f>
        <v>66</v>
      </c>
      <c r="M4158" s="2">
        <f>_xlfn.RANK.EQ(J4158, INDEX(CFB!$J$2:$J$1048576, MATCH(W4158, CFB!$W$2:$W$1048576, 0)):INDEX(CFB!$J$2:$J$1048576, MATCH(W4158, CFB!$W$2:$W$1048576, 0) + COUNTIF(CFB!$W$2:$W$1048576, W4158) - 1))</f>
        <v>71</v>
      </c>
      <c r="N4158" s="2">
        <f>RANK(K4158, INDEX(CFB!$K$2:$K$1048576, MATCH(W4158, CFB!$W$2:$W$1048576, 0)):INDEX(CFB!$K$2:$K$1048576, MATCH(W4158, CFB!$W$2:$W$1048576, 0) + COUNTIF(CFB!$W$2:$W$1048576, W4158) - 1))</f>
        <v>69</v>
      </c>
      <c r="O4158">
        <v>31.93</v>
      </c>
      <c r="P4158">
        <v>15.13</v>
      </c>
      <c r="W4158">
        <v>1990</v>
      </c>
      <c r="X4158">
        <f t="shared" si="127"/>
        <v>0</v>
      </c>
    </row>
    <row r="4159" spans="1:24" ht="12.75" hidden="1" customHeight="1" x14ac:dyDescent="0.45">
      <c r="A4159">
        <v>70</v>
      </c>
      <c r="B4159" t="s">
        <v>58</v>
      </c>
      <c r="C4159" t="s">
        <v>12</v>
      </c>
      <c r="D4159" s="2" t="str">
        <f t="shared" si="126"/>
        <v>Tulane1990</v>
      </c>
      <c r="F4159">
        <v>4</v>
      </c>
      <c r="G4159">
        <v>7</v>
      </c>
      <c r="H4159">
        <v>0</v>
      </c>
      <c r="I4159">
        <v>-3.05</v>
      </c>
      <c r="J4159">
        <v>-0.71</v>
      </c>
      <c r="K4159">
        <v>-3.75</v>
      </c>
      <c r="L4159" s="2">
        <f>_xlfn.RANK.EQ(I4159, INDEX(CFB!$I$2:$I$1048576, MATCH(W4159, CFB!$W$2:$W$1048576, 0)):INDEX(CFB!$I$2:$I$1048576, MATCH(W4159, CFB!$W$2:$W$1048576, 0) + COUNTIF(CFB!$W$2:$W$1048576, W4159) - 1), 0)</f>
        <v>76</v>
      </c>
      <c r="M4159" s="2">
        <f>_xlfn.RANK.EQ(J4159, INDEX(CFB!$J$2:$J$1048576, MATCH(W4159, CFB!$W$2:$W$1048576, 0)):INDEX(CFB!$J$2:$J$1048576, MATCH(W4159, CFB!$W$2:$W$1048576, 0) + COUNTIF(CFB!$W$2:$W$1048576, W4159) - 1))</f>
        <v>62</v>
      </c>
      <c r="N4159" s="2">
        <f>RANK(K4159, INDEX(CFB!$K$2:$K$1048576, MATCH(W4159, CFB!$W$2:$W$1048576, 0)):INDEX(CFB!$K$2:$K$1048576, MATCH(W4159, CFB!$W$2:$W$1048576, 0) + COUNTIF(CFB!$W$2:$W$1048576, W4159) - 1))</f>
        <v>70</v>
      </c>
      <c r="O4159">
        <v>32.72</v>
      </c>
      <c r="P4159">
        <v>14.92</v>
      </c>
      <c r="W4159">
        <v>1990</v>
      </c>
      <c r="X4159">
        <f t="shared" si="127"/>
        <v>0</v>
      </c>
    </row>
    <row r="4160" spans="1:24" ht="12.75" hidden="1" customHeight="1" x14ac:dyDescent="0.45">
      <c r="A4160">
        <v>71</v>
      </c>
      <c r="B4160" t="s">
        <v>124</v>
      </c>
      <c r="C4160" t="s">
        <v>10</v>
      </c>
      <c r="D4160" s="2" t="str">
        <f t="shared" si="126"/>
        <v>Purdue1990</v>
      </c>
      <c r="F4160">
        <v>2</v>
      </c>
      <c r="G4160">
        <v>9</v>
      </c>
      <c r="H4160">
        <v>0</v>
      </c>
      <c r="I4160">
        <v>-3.9</v>
      </c>
      <c r="J4160">
        <v>-0.02</v>
      </c>
      <c r="K4160">
        <v>-3.92</v>
      </c>
      <c r="L4160" s="2">
        <f>_xlfn.RANK.EQ(I4160, INDEX(CFB!$I$2:$I$1048576, MATCH(W4160, CFB!$W$2:$W$1048576, 0)):INDEX(CFB!$I$2:$I$1048576, MATCH(W4160, CFB!$W$2:$W$1048576, 0) + COUNTIF(CFB!$W$2:$W$1048576, W4160) - 1), 0)</f>
        <v>82</v>
      </c>
      <c r="M4160" s="2">
        <f>_xlfn.RANK.EQ(J4160, INDEX(CFB!$J$2:$J$1048576, MATCH(W4160, CFB!$W$2:$W$1048576, 0)):INDEX(CFB!$J$2:$J$1048576, MATCH(W4160, CFB!$W$2:$W$1048576, 0) + COUNTIF(CFB!$W$2:$W$1048576, W4160) - 1))</f>
        <v>55</v>
      </c>
      <c r="N4160" s="2">
        <f>RANK(K4160, INDEX(CFB!$K$2:$K$1048576, MATCH(W4160, CFB!$W$2:$W$1048576, 0)):INDEX(CFB!$K$2:$K$1048576, MATCH(W4160, CFB!$W$2:$W$1048576, 0) + COUNTIF(CFB!$W$2:$W$1048576, W4160) - 1))</f>
        <v>71</v>
      </c>
      <c r="O4160">
        <v>30.81</v>
      </c>
      <c r="P4160">
        <v>14.71</v>
      </c>
      <c r="W4160">
        <v>1990</v>
      </c>
      <c r="X4160">
        <f t="shared" si="127"/>
        <v>0</v>
      </c>
    </row>
    <row r="4161" spans="1:24" ht="12.75" hidden="1" customHeight="1" x14ac:dyDescent="0.45">
      <c r="A4161">
        <v>72</v>
      </c>
      <c r="B4161" t="s">
        <v>57</v>
      </c>
      <c r="C4161" t="s">
        <v>12</v>
      </c>
      <c r="D4161" s="2" t="str">
        <f t="shared" si="126"/>
        <v>Boston College1990</v>
      </c>
      <c r="F4161">
        <v>4</v>
      </c>
      <c r="G4161">
        <v>7</v>
      </c>
      <c r="H4161">
        <v>0</v>
      </c>
      <c r="I4161">
        <v>-2.61</v>
      </c>
      <c r="J4161">
        <v>-1.53</v>
      </c>
      <c r="K4161">
        <v>-4.1399999999999997</v>
      </c>
      <c r="L4161" s="2">
        <f>_xlfn.RANK.EQ(I4161, INDEX(CFB!$I$2:$I$1048576, MATCH(W4161, CFB!$W$2:$W$1048576, 0)):INDEX(CFB!$I$2:$I$1048576, MATCH(W4161, CFB!$W$2:$W$1048576, 0) + COUNTIF(CFB!$W$2:$W$1048576, W4161) - 1), 0)</f>
        <v>73</v>
      </c>
      <c r="M4161" s="2">
        <f>_xlfn.RANK.EQ(J4161, INDEX(CFB!$J$2:$J$1048576, MATCH(W4161, CFB!$W$2:$W$1048576, 0)):INDEX(CFB!$J$2:$J$1048576, MATCH(W4161, CFB!$W$2:$W$1048576, 0) + COUNTIF(CFB!$W$2:$W$1048576, W4161) - 1))</f>
        <v>66</v>
      </c>
      <c r="N4161" s="2">
        <f>RANK(K4161, INDEX(CFB!$K$2:$K$1048576, MATCH(W4161, CFB!$W$2:$W$1048576, 0)):INDEX(CFB!$K$2:$K$1048576, MATCH(W4161, CFB!$W$2:$W$1048576, 0) + COUNTIF(CFB!$W$2:$W$1048576, W4161) - 1))</f>
        <v>72</v>
      </c>
      <c r="O4161">
        <v>31.35</v>
      </c>
      <c r="P4161">
        <v>14.8</v>
      </c>
      <c r="W4161">
        <v>1990</v>
      </c>
      <c r="X4161">
        <f t="shared" si="127"/>
        <v>0</v>
      </c>
    </row>
    <row r="4162" spans="1:24" ht="12.75" hidden="1" customHeight="1" x14ac:dyDescent="0.45">
      <c r="A4162">
        <v>73</v>
      </c>
      <c r="B4162" t="s">
        <v>68</v>
      </c>
      <c r="C4162" t="s">
        <v>12</v>
      </c>
      <c r="D4162" s="2" t="str">
        <f t="shared" si="126"/>
        <v>Memphis1990</v>
      </c>
      <c r="F4162">
        <v>4</v>
      </c>
      <c r="G4162">
        <v>6</v>
      </c>
      <c r="H4162">
        <v>1</v>
      </c>
      <c r="I4162">
        <v>-3.35</v>
      </c>
      <c r="J4162">
        <v>-0.94</v>
      </c>
      <c r="K4162">
        <v>-4.29</v>
      </c>
      <c r="L4162" s="2">
        <f>_xlfn.RANK.EQ(I4162, INDEX(CFB!$I$2:$I$1048576, MATCH(W4162, CFB!$W$2:$W$1048576, 0)):INDEX(CFB!$I$2:$I$1048576, MATCH(W4162, CFB!$W$2:$W$1048576, 0) + COUNTIF(CFB!$W$2:$W$1048576, W4162) - 1), 0)</f>
        <v>77</v>
      </c>
      <c r="M4162" s="2">
        <f>_xlfn.RANK.EQ(J4162, INDEX(CFB!$J$2:$J$1048576, MATCH(W4162, CFB!$W$2:$W$1048576, 0)):INDEX(CFB!$J$2:$J$1048576, MATCH(W4162, CFB!$W$2:$W$1048576, 0) + COUNTIF(CFB!$W$2:$W$1048576, W4162) - 1))</f>
        <v>63</v>
      </c>
      <c r="N4162" s="2">
        <f>RANK(K4162, INDEX(CFB!$K$2:$K$1048576, MATCH(W4162, CFB!$W$2:$W$1048576, 0)):INDEX(CFB!$K$2:$K$1048576, MATCH(W4162, CFB!$W$2:$W$1048576, 0) + COUNTIF(CFB!$W$2:$W$1048576, W4162) - 1))</f>
        <v>73</v>
      </c>
      <c r="O4162">
        <v>30.38</v>
      </c>
      <c r="P4162">
        <v>13.59</v>
      </c>
      <c r="W4162">
        <v>1990</v>
      </c>
      <c r="X4162">
        <f t="shared" si="127"/>
        <v>0</v>
      </c>
    </row>
    <row r="4163" spans="1:24" ht="12.75" hidden="1" customHeight="1" x14ac:dyDescent="0.45">
      <c r="A4163">
        <v>74</v>
      </c>
      <c r="B4163" t="s">
        <v>139</v>
      </c>
      <c r="C4163" t="s">
        <v>65</v>
      </c>
      <c r="D4163" s="2" t="str">
        <f t="shared" ref="D4163:D4226" si="128">_xlfn.CONCAT(B4163, W4163)</f>
        <v>Central Michigan1990</v>
      </c>
      <c r="F4163">
        <v>8</v>
      </c>
      <c r="G4163">
        <v>3</v>
      </c>
      <c r="H4163">
        <v>1</v>
      </c>
      <c r="I4163">
        <v>-8.4600000000000009</v>
      </c>
      <c r="J4163">
        <v>4.05</v>
      </c>
      <c r="K4163">
        <v>-4.41</v>
      </c>
      <c r="L4163" s="2">
        <f>_xlfn.RANK.EQ(I4163, INDEX(CFB!$I$2:$I$1048576, MATCH(W4163, CFB!$W$2:$W$1048576, 0)):INDEX(CFB!$I$2:$I$1048576, MATCH(W4163, CFB!$W$2:$W$1048576, 0) + COUNTIF(CFB!$W$2:$W$1048576, W4163) - 1), 0)</f>
        <v>100</v>
      </c>
      <c r="M4163" s="2">
        <f>_xlfn.RANK.EQ(J4163, INDEX(CFB!$J$2:$J$1048576, MATCH(W4163, CFB!$W$2:$W$1048576, 0)):INDEX(CFB!$J$2:$J$1048576, MATCH(W4163, CFB!$W$2:$W$1048576, 0) + COUNTIF(CFB!$W$2:$W$1048576, W4163) - 1))</f>
        <v>30</v>
      </c>
      <c r="N4163" s="2">
        <f>RANK(K4163, INDEX(CFB!$K$2:$K$1048576, MATCH(W4163, CFB!$W$2:$W$1048576, 0)):INDEX(CFB!$K$2:$K$1048576, MATCH(W4163, CFB!$W$2:$W$1048576, 0) + COUNTIF(CFB!$W$2:$W$1048576, W4163) - 1))</f>
        <v>74</v>
      </c>
      <c r="O4163">
        <v>27.13</v>
      </c>
      <c r="P4163">
        <v>10.43</v>
      </c>
      <c r="W4163">
        <v>1990</v>
      </c>
      <c r="X4163">
        <f t="shared" ref="X4163:X4226" si="129">IF(E4163=1, 1,0)</f>
        <v>0</v>
      </c>
    </row>
    <row r="4164" spans="1:24" ht="12.75" hidden="1" customHeight="1" x14ac:dyDescent="0.45">
      <c r="A4164">
        <v>75</v>
      </c>
      <c r="B4164" t="s">
        <v>69</v>
      </c>
      <c r="C4164" t="s">
        <v>189</v>
      </c>
      <c r="D4164" s="2" t="str">
        <f t="shared" si="128"/>
        <v>Arkansas1990</v>
      </c>
      <c r="F4164">
        <v>3</v>
      </c>
      <c r="G4164">
        <v>8</v>
      </c>
      <c r="H4164">
        <v>0</v>
      </c>
      <c r="I4164">
        <v>1.26</v>
      </c>
      <c r="J4164">
        <v>-5.75</v>
      </c>
      <c r="K4164">
        <v>-4.49</v>
      </c>
      <c r="L4164" s="2">
        <f>_xlfn.RANK.EQ(I4164, INDEX(CFB!$I$2:$I$1048576, MATCH(W4164, CFB!$W$2:$W$1048576, 0)):INDEX(CFB!$I$2:$I$1048576, MATCH(W4164, CFB!$W$2:$W$1048576, 0) + COUNTIF(CFB!$W$2:$W$1048576, W4164) - 1), 0)</f>
        <v>43</v>
      </c>
      <c r="M4164" s="2">
        <f>_xlfn.RANK.EQ(J4164, INDEX(CFB!$J$2:$J$1048576, MATCH(W4164, CFB!$W$2:$W$1048576, 0)):INDEX(CFB!$J$2:$J$1048576, MATCH(W4164, CFB!$W$2:$W$1048576, 0) + COUNTIF(CFB!$W$2:$W$1048576, W4164) - 1))</f>
        <v>92</v>
      </c>
      <c r="N4164" s="2">
        <f>RANK(K4164, INDEX(CFB!$K$2:$K$1048576, MATCH(W4164, CFB!$W$2:$W$1048576, 0)):INDEX(CFB!$K$2:$K$1048576, MATCH(W4164, CFB!$W$2:$W$1048576, 0) + COUNTIF(CFB!$W$2:$W$1048576, W4164) - 1))</f>
        <v>75</v>
      </c>
      <c r="O4164">
        <v>35.1</v>
      </c>
      <c r="P4164">
        <v>20.239999999999998</v>
      </c>
      <c r="W4164">
        <v>1990</v>
      </c>
      <c r="X4164">
        <f t="shared" si="129"/>
        <v>0</v>
      </c>
    </row>
    <row r="4165" spans="1:24" ht="12.75" hidden="1" customHeight="1" x14ac:dyDescent="0.45">
      <c r="A4165">
        <v>76</v>
      </c>
      <c r="B4165" t="s">
        <v>94</v>
      </c>
      <c r="C4165" t="s">
        <v>65</v>
      </c>
      <c r="D4165" s="2" t="str">
        <f t="shared" si="128"/>
        <v>Toledo1990</v>
      </c>
      <c r="F4165">
        <v>9</v>
      </c>
      <c r="G4165">
        <v>2</v>
      </c>
      <c r="H4165">
        <v>0</v>
      </c>
      <c r="I4165">
        <v>-2.5099999999999998</v>
      </c>
      <c r="J4165">
        <v>-2.1</v>
      </c>
      <c r="K4165">
        <v>-4.6100000000000003</v>
      </c>
      <c r="L4165" s="2">
        <f>_xlfn.RANK.EQ(I4165, INDEX(CFB!$I$2:$I$1048576, MATCH(W4165, CFB!$W$2:$W$1048576, 0)):INDEX(CFB!$I$2:$I$1048576, MATCH(W4165, CFB!$W$2:$W$1048576, 0) + COUNTIF(CFB!$W$2:$W$1048576, W4165) - 1), 0)</f>
        <v>72</v>
      </c>
      <c r="M4165" s="2">
        <f>_xlfn.RANK.EQ(J4165, INDEX(CFB!$J$2:$J$1048576, MATCH(W4165, CFB!$W$2:$W$1048576, 0)):INDEX(CFB!$J$2:$J$1048576, MATCH(W4165, CFB!$W$2:$W$1048576, 0) + COUNTIF(CFB!$W$2:$W$1048576, W4165) - 1))</f>
        <v>69</v>
      </c>
      <c r="N4165" s="2">
        <f>RANK(K4165, INDEX(CFB!$K$2:$K$1048576, MATCH(W4165, CFB!$W$2:$W$1048576, 0)):INDEX(CFB!$K$2:$K$1048576, MATCH(W4165, CFB!$W$2:$W$1048576, 0) + COUNTIF(CFB!$W$2:$W$1048576, W4165) - 1))</f>
        <v>76</v>
      </c>
      <c r="O4165">
        <v>30.06</v>
      </c>
      <c r="P4165">
        <v>15.92</v>
      </c>
      <c r="W4165">
        <v>1990</v>
      </c>
      <c r="X4165">
        <f t="shared" si="129"/>
        <v>0</v>
      </c>
    </row>
    <row r="4166" spans="1:24" ht="12.75" hidden="1" customHeight="1" x14ac:dyDescent="0.45">
      <c r="A4166">
        <v>77</v>
      </c>
      <c r="B4166" t="s">
        <v>106</v>
      </c>
      <c r="C4166" t="s">
        <v>23</v>
      </c>
      <c r="D4166" s="2" t="str">
        <f t="shared" si="128"/>
        <v>Wake Forest1990</v>
      </c>
      <c r="F4166">
        <v>3</v>
      </c>
      <c r="G4166">
        <v>8</v>
      </c>
      <c r="H4166">
        <v>0</v>
      </c>
      <c r="I4166">
        <v>-0.43</v>
      </c>
      <c r="J4166">
        <v>-4.68</v>
      </c>
      <c r="K4166">
        <v>-5.0999999999999996</v>
      </c>
      <c r="L4166" s="2">
        <f>_xlfn.RANK.EQ(I4166, INDEX(CFB!$I$2:$I$1048576, MATCH(W4166, CFB!$W$2:$W$1048576, 0)):INDEX(CFB!$I$2:$I$1048576, MATCH(W4166, CFB!$W$2:$W$1048576, 0) + COUNTIF(CFB!$W$2:$W$1048576, W4166) - 1), 0)</f>
        <v>58</v>
      </c>
      <c r="M4166" s="2">
        <f>_xlfn.RANK.EQ(J4166, INDEX(CFB!$J$2:$J$1048576, MATCH(W4166, CFB!$W$2:$W$1048576, 0)):INDEX(CFB!$J$2:$J$1048576, MATCH(W4166, CFB!$W$2:$W$1048576, 0) + COUNTIF(CFB!$W$2:$W$1048576, W4166) - 1))</f>
        <v>84</v>
      </c>
      <c r="N4166" s="2">
        <f>RANK(K4166, INDEX(CFB!$K$2:$K$1048576, MATCH(W4166, CFB!$W$2:$W$1048576, 0)):INDEX(CFB!$K$2:$K$1048576, MATCH(W4166, CFB!$W$2:$W$1048576, 0) + COUNTIF(CFB!$W$2:$W$1048576, W4166) - 1))</f>
        <v>77</v>
      </c>
      <c r="O4166">
        <v>36.07</v>
      </c>
      <c r="P4166">
        <v>19.16</v>
      </c>
      <c r="W4166">
        <v>1990</v>
      </c>
      <c r="X4166">
        <f t="shared" si="129"/>
        <v>0</v>
      </c>
    </row>
    <row r="4167" spans="1:24" ht="12.75" hidden="1" customHeight="1" x14ac:dyDescent="0.45">
      <c r="A4167">
        <v>78</v>
      </c>
      <c r="B4167" t="s">
        <v>77</v>
      </c>
      <c r="C4167" t="s">
        <v>12</v>
      </c>
      <c r="D4167" s="2" t="str">
        <f t="shared" si="128"/>
        <v>Louisiana1990</v>
      </c>
      <c r="F4167">
        <v>5</v>
      </c>
      <c r="G4167">
        <v>6</v>
      </c>
      <c r="H4167">
        <v>0</v>
      </c>
      <c r="I4167">
        <v>-6</v>
      </c>
      <c r="J4167">
        <v>0.62</v>
      </c>
      <c r="K4167">
        <v>-5.37</v>
      </c>
      <c r="L4167" s="2">
        <f>_xlfn.RANK.EQ(I4167, INDEX(CFB!$I$2:$I$1048576, MATCH(W4167, CFB!$W$2:$W$1048576, 0)):INDEX(CFB!$I$2:$I$1048576, MATCH(W4167, CFB!$W$2:$W$1048576, 0) + COUNTIF(CFB!$W$2:$W$1048576, W4167) - 1), 0)</f>
        <v>88</v>
      </c>
      <c r="M4167" s="2">
        <f>_xlfn.RANK.EQ(J4167, INDEX(CFB!$J$2:$J$1048576, MATCH(W4167, CFB!$W$2:$W$1048576, 0)):INDEX(CFB!$J$2:$J$1048576, MATCH(W4167, CFB!$W$2:$W$1048576, 0) + COUNTIF(CFB!$W$2:$W$1048576, W4167) - 1))</f>
        <v>51</v>
      </c>
      <c r="N4167" s="2">
        <f>RANK(K4167, INDEX(CFB!$K$2:$K$1048576, MATCH(W4167, CFB!$W$2:$W$1048576, 0)):INDEX(CFB!$K$2:$K$1048576, MATCH(W4167, CFB!$W$2:$W$1048576, 0) + COUNTIF(CFB!$W$2:$W$1048576, W4167) - 1))</f>
        <v>78</v>
      </c>
      <c r="O4167">
        <v>28.39</v>
      </c>
      <c r="P4167">
        <v>14.03</v>
      </c>
      <c r="W4167">
        <v>1990</v>
      </c>
      <c r="X4167">
        <f t="shared" si="129"/>
        <v>0</v>
      </c>
    </row>
    <row r="4168" spans="1:24" ht="12.75" hidden="1" customHeight="1" x14ac:dyDescent="0.45">
      <c r="A4168">
        <v>79</v>
      </c>
      <c r="B4168" t="s">
        <v>74</v>
      </c>
      <c r="C4168" t="s">
        <v>15</v>
      </c>
      <c r="D4168" s="2" t="str">
        <f t="shared" si="128"/>
        <v>Kentucky1990</v>
      </c>
      <c r="F4168">
        <v>4</v>
      </c>
      <c r="G4168">
        <v>7</v>
      </c>
      <c r="H4168">
        <v>0</v>
      </c>
      <c r="I4168">
        <v>0.74</v>
      </c>
      <c r="J4168">
        <v>-6.72</v>
      </c>
      <c r="K4168">
        <v>-5.98</v>
      </c>
      <c r="L4168" s="2">
        <f>_xlfn.RANK.EQ(I4168, INDEX(CFB!$I$2:$I$1048576, MATCH(W4168, CFB!$W$2:$W$1048576, 0)):INDEX(CFB!$I$2:$I$1048576, MATCH(W4168, CFB!$W$2:$W$1048576, 0) + COUNTIF(CFB!$W$2:$W$1048576, W4168) - 1), 0)</f>
        <v>50</v>
      </c>
      <c r="M4168" s="2">
        <f>_xlfn.RANK.EQ(J4168, INDEX(CFB!$J$2:$J$1048576, MATCH(W4168, CFB!$W$2:$W$1048576, 0)):INDEX(CFB!$J$2:$J$1048576, MATCH(W4168, CFB!$W$2:$W$1048576, 0) + COUNTIF(CFB!$W$2:$W$1048576, W4168) - 1))</f>
        <v>95</v>
      </c>
      <c r="N4168" s="2">
        <f>RANK(K4168, INDEX(CFB!$K$2:$K$1048576, MATCH(W4168, CFB!$W$2:$W$1048576, 0)):INDEX(CFB!$K$2:$K$1048576, MATCH(W4168, CFB!$W$2:$W$1048576, 0) + COUNTIF(CFB!$W$2:$W$1048576, W4168) - 1))</f>
        <v>79</v>
      </c>
      <c r="O4168">
        <v>33.28</v>
      </c>
      <c r="P4168">
        <v>18.84</v>
      </c>
      <c r="W4168">
        <v>1990</v>
      </c>
      <c r="X4168">
        <f t="shared" si="129"/>
        <v>0</v>
      </c>
    </row>
    <row r="4169" spans="1:24" ht="12.75" hidden="1" customHeight="1" x14ac:dyDescent="0.45">
      <c r="A4169">
        <v>80</v>
      </c>
      <c r="B4169" t="s">
        <v>133</v>
      </c>
      <c r="C4169" t="s">
        <v>184</v>
      </c>
      <c r="D4169" s="2" t="str">
        <f t="shared" si="128"/>
        <v>Utah State1990</v>
      </c>
      <c r="F4169">
        <v>5</v>
      </c>
      <c r="G4169">
        <v>5</v>
      </c>
      <c r="H4169">
        <v>1</v>
      </c>
      <c r="I4169">
        <v>-4.03</v>
      </c>
      <c r="J4169">
        <v>-2.23</v>
      </c>
      <c r="K4169">
        <v>-6.26</v>
      </c>
      <c r="L4169" s="2">
        <f>_xlfn.RANK.EQ(I4169, INDEX(CFB!$I$2:$I$1048576, MATCH(W4169, CFB!$W$2:$W$1048576, 0)):INDEX(CFB!$I$2:$I$1048576, MATCH(W4169, CFB!$W$2:$W$1048576, 0) + COUNTIF(CFB!$W$2:$W$1048576, W4169) - 1), 0)</f>
        <v>83</v>
      </c>
      <c r="M4169" s="2">
        <f>_xlfn.RANK.EQ(J4169, INDEX(CFB!$J$2:$J$1048576, MATCH(W4169, CFB!$W$2:$W$1048576, 0)):INDEX(CFB!$J$2:$J$1048576, MATCH(W4169, CFB!$W$2:$W$1048576, 0) + COUNTIF(CFB!$W$2:$W$1048576, W4169) - 1))</f>
        <v>72</v>
      </c>
      <c r="N4169" s="2">
        <f>RANK(K4169, INDEX(CFB!$K$2:$K$1048576, MATCH(W4169, CFB!$W$2:$W$1048576, 0)):INDEX(CFB!$K$2:$K$1048576, MATCH(W4169, CFB!$W$2:$W$1048576, 0) + COUNTIF(CFB!$W$2:$W$1048576, W4169) - 1))</f>
        <v>80</v>
      </c>
      <c r="O4169">
        <v>28.98</v>
      </c>
      <c r="P4169">
        <v>20.55</v>
      </c>
      <c r="W4169">
        <v>1990</v>
      </c>
      <c r="X4169">
        <f t="shared" si="129"/>
        <v>0</v>
      </c>
    </row>
    <row r="4170" spans="1:24" ht="12.75" hidden="1" customHeight="1" x14ac:dyDescent="0.45">
      <c r="A4170">
        <v>81</v>
      </c>
      <c r="B4170" t="s">
        <v>48</v>
      </c>
      <c r="C4170" t="s">
        <v>12</v>
      </c>
      <c r="D4170" s="2" t="str">
        <f t="shared" si="128"/>
        <v>Army1990</v>
      </c>
      <c r="F4170">
        <v>6</v>
      </c>
      <c r="G4170">
        <v>5</v>
      </c>
      <c r="H4170">
        <v>0</v>
      </c>
      <c r="I4170">
        <v>-2.09</v>
      </c>
      <c r="J4170">
        <v>-4.3600000000000003</v>
      </c>
      <c r="K4170">
        <v>-6.45</v>
      </c>
      <c r="L4170" s="2">
        <f>_xlfn.RANK.EQ(I4170, INDEX(CFB!$I$2:$I$1048576, MATCH(W4170, CFB!$W$2:$W$1048576, 0)):INDEX(CFB!$I$2:$I$1048576, MATCH(W4170, CFB!$W$2:$W$1048576, 0) + COUNTIF(CFB!$W$2:$W$1048576, W4170) - 1), 0)</f>
        <v>70</v>
      </c>
      <c r="M4170" s="2">
        <f>_xlfn.RANK.EQ(J4170, INDEX(CFB!$J$2:$J$1048576, MATCH(W4170, CFB!$W$2:$W$1048576, 0)):INDEX(CFB!$J$2:$J$1048576, MATCH(W4170, CFB!$W$2:$W$1048576, 0) + COUNTIF(CFB!$W$2:$W$1048576, W4170) - 1))</f>
        <v>82</v>
      </c>
      <c r="N4170" s="2">
        <f>RANK(K4170, INDEX(CFB!$K$2:$K$1048576, MATCH(W4170, CFB!$W$2:$W$1048576, 0)):INDEX(CFB!$K$2:$K$1048576, MATCH(W4170, CFB!$W$2:$W$1048576, 0) + COUNTIF(CFB!$W$2:$W$1048576, W4170) - 1))</f>
        <v>81</v>
      </c>
      <c r="O4170">
        <v>32.29</v>
      </c>
      <c r="P4170">
        <v>18.45</v>
      </c>
      <c r="W4170">
        <v>1990</v>
      </c>
      <c r="X4170">
        <f t="shared" si="129"/>
        <v>0</v>
      </c>
    </row>
    <row r="4171" spans="1:24" ht="12.75" hidden="1" customHeight="1" x14ac:dyDescent="0.45">
      <c r="A4171">
        <v>82</v>
      </c>
      <c r="B4171" t="s">
        <v>103</v>
      </c>
      <c r="C4171" t="s">
        <v>10</v>
      </c>
      <c r="D4171" s="2" t="str">
        <f t="shared" si="128"/>
        <v>Northwestern1990</v>
      </c>
      <c r="F4171">
        <v>2</v>
      </c>
      <c r="G4171">
        <v>9</v>
      </c>
      <c r="H4171">
        <v>0</v>
      </c>
      <c r="I4171">
        <v>-1.83</v>
      </c>
      <c r="J4171">
        <v>-4.8</v>
      </c>
      <c r="K4171">
        <v>-6.62</v>
      </c>
      <c r="L4171" s="2">
        <f>_xlfn.RANK.EQ(I4171, INDEX(CFB!$I$2:$I$1048576, MATCH(W4171, CFB!$W$2:$W$1048576, 0)):INDEX(CFB!$I$2:$I$1048576, MATCH(W4171, CFB!$W$2:$W$1048576, 0) + COUNTIF(CFB!$W$2:$W$1048576, W4171) - 1), 0)</f>
        <v>69</v>
      </c>
      <c r="M4171" s="2">
        <f>_xlfn.RANK.EQ(J4171, INDEX(CFB!$J$2:$J$1048576, MATCH(W4171, CFB!$W$2:$W$1048576, 0)):INDEX(CFB!$J$2:$J$1048576, MATCH(W4171, CFB!$W$2:$W$1048576, 0) + COUNTIF(CFB!$W$2:$W$1048576, W4171) - 1))</f>
        <v>86</v>
      </c>
      <c r="N4171" s="2">
        <f>RANK(K4171, INDEX(CFB!$K$2:$K$1048576, MATCH(W4171, CFB!$W$2:$W$1048576, 0)):INDEX(CFB!$K$2:$K$1048576, MATCH(W4171, CFB!$W$2:$W$1048576, 0) + COUNTIF(CFB!$W$2:$W$1048576, W4171) - 1))</f>
        <v>82</v>
      </c>
      <c r="O4171">
        <v>32.729999999999997</v>
      </c>
      <c r="P4171">
        <v>21.25</v>
      </c>
      <c r="W4171">
        <v>1990</v>
      </c>
      <c r="X4171">
        <f t="shared" si="129"/>
        <v>0</v>
      </c>
    </row>
    <row r="4172" spans="1:24" ht="12.75" hidden="1" customHeight="1" x14ac:dyDescent="0.45">
      <c r="A4172">
        <v>83</v>
      </c>
      <c r="B4172" t="s">
        <v>72</v>
      </c>
      <c r="C4172" t="s">
        <v>10</v>
      </c>
      <c r="D4172" s="2" t="str">
        <f t="shared" si="128"/>
        <v>Wisconsin1990</v>
      </c>
      <c r="F4172">
        <v>1</v>
      </c>
      <c r="G4172">
        <v>10</v>
      </c>
      <c r="H4172">
        <v>0</v>
      </c>
      <c r="I4172">
        <v>-8.33</v>
      </c>
      <c r="J4172">
        <v>1.61</v>
      </c>
      <c r="K4172">
        <v>-6.73</v>
      </c>
      <c r="L4172" s="2">
        <f>_xlfn.RANK.EQ(I4172, INDEX(CFB!$I$2:$I$1048576, MATCH(W4172, CFB!$W$2:$W$1048576, 0)):INDEX(CFB!$I$2:$I$1048576, MATCH(W4172, CFB!$W$2:$W$1048576, 0) + COUNTIF(CFB!$W$2:$W$1048576, W4172) - 1), 0)</f>
        <v>99</v>
      </c>
      <c r="M4172" s="2">
        <f>_xlfn.RANK.EQ(J4172, INDEX(CFB!$J$2:$J$1048576, MATCH(W4172, CFB!$W$2:$W$1048576, 0)):INDEX(CFB!$J$2:$J$1048576, MATCH(W4172, CFB!$W$2:$W$1048576, 0) + COUNTIF(CFB!$W$2:$W$1048576, W4172) - 1))</f>
        <v>44</v>
      </c>
      <c r="N4172" s="2">
        <f>RANK(K4172, INDEX(CFB!$K$2:$K$1048576, MATCH(W4172, CFB!$W$2:$W$1048576, 0)):INDEX(CFB!$K$2:$K$1048576, MATCH(W4172, CFB!$W$2:$W$1048576, 0) + COUNTIF(CFB!$W$2:$W$1048576, W4172) - 1))</f>
        <v>83</v>
      </c>
      <c r="O4172">
        <v>25.97</v>
      </c>
      <c r="P4172">
        <v>11.83</v>
      </c>
      <c r="W4172">
        <v>1990</v>
      </c>
      <c r="X4172">
        <f t="shared" si="129"/>
        <v>0</v>
      </c>
    </row>
    <row r="4173" spans="1:24" ht="12.75" hidden="1" customHeight="1" x14ac:dyDescent="0.45">
      <c r="A4173">
        <v>84</v>
      </c>
      <c r="B4173" t="s">
        <v>84</v>
      </c>
      <c r="C4173" t="s">
        <v>178</v>
      </c>
      <c r="D4173" s="2" t="str">
        <f t="shared" si="128"/>
        <v>Utah1990</v>
      </c>
      <c r="F4173">
        <v>4</v>
      </c>
      <c r="G4173">
        <v>7</v>
      </c>
      <c r="H4173">
        <v>0</v>
      </c>
      <c r="I4173">
        <v>-4.45</v>
      </c>
      <c r="J4173">
        <v>-4.3099999999999996</v>
      </c>
      <c r="K4173">
        <v>-8.76</v>
      </c>
      <c r="L4173" s="2">
        <f>_xlfn.RANK.EQ(I4173, INDEX(CFB!$I$2:$I$1048576, MATCH(W4173, CFB!$W$2:$W$1048576, 0)):INDEX(CFB!$I$2:$I$1048576, MATCH(W4173, CFB!$W$2:$W$1048576, 0) + COUNTIF(CFB!$W$2:$W$1048576, W4173) - 1), 0)</f>
        <v>85</v>
      </c>
      <c r="M4173" s="2">
        <f>_xlfn.RANK.EQ(J4173, INDEX(CFB!$J$2:$J$1048576, MATCH(W4173, CFB!$W$2:$W$1048576, 0)):INDEX(CFB!$J$2:$J$1048576, MATCH(W4173, CFB!$W$2:$W$1048576, 0) + COUNTIF(CFB!$W$2:$W$1048576, W4173) - 1))</f>
        <v>81</v>
      </c>
      <c r="N4173" s="2">
        <f>RANK(K4173, INDEX(CFB!$K$2:$K$1048576, MATCH(W4173, CFB!$W$2:$W$1048576, 0)):INDEX(CFB!$K$2:$K$1048576, MATCH(W4173, CFB!$W$2:$W$1048576, 0) + COUNTIF(CFB!$W$2:$W$1048576, W4173) - 1))</f>
        <v>84</v>
      </c>
      <c r="O4173">
        <v>26.89</v>
      </c>
      <c r="P4173">
        <v>21.34</v>
      </c>
      <c r="W4173">
        <v>1990</v>
      </c>
      <c r="X4173">
        <f t="shared" si="129"/>
        <v>0</v>
      </c>
    </row>
    <row r="4174" spans="1:24" ht="28.5" hidden="1" x14ac:dyDescent="0.45">
      <c r="A4174">
        <v>85</v>
      </c>
      <c r="B4174" t="s">
        <v>117</v>
      </c>
      <c r="C4174" t="s">
        <v>65</v>
      </c>
      <c r="D4174" s="2" t="str">
        <f t="shared" si="128"/>
        <v>Western Michigan1990</v>
      </c>
      <c r="F4174">
        <v>7</v>
      </c>
      <c r="G4174">
        <v>4</v>
      </c>
      <c r="H4174">
        <v>0</v>
      </c>
      <c r="I4174">
        <v>-3.59</v>
      </c>
      <c r="J4174">
        <v>-5.42</v>
      </c>
      <c r="K4174">
        <v>-9.01</v>
      </c>
      <c r="L4174" s="2">
        <f>_xlfn.RANK.EQ(I4174, INDEX(CFB!$I$2:$I$1048576, MATCH(W4174, CFB!$W$2:$W$1048576, 0)):INDEX(CFB!$I$2:$I$1048576, MATCH(W4174, CFB!$W$2:$W$1048576, 0) + COUNTIF(CFB!$W$2:$W$1048576, W4174) - 1), 0)</f>
        <v>80</v>
      </c>
      <c r="M4174" s="2">
        <f>_xlfn.RANK.EQ(J4174, INDEX(CFB!$J$2:$J$1048576, MATCH(W4174, CFB!$W$2:$W$1048576, 0)):INDEX(CFB!$J$2:$J$1048576, MATCH(W4174, CFB!$W$2:$W$1048576, 0) + COUNTIF(CFB!$W$2:$W$1048576, W4174) - 1))</f>
        <v>89</v>
      </c>
      <c r="N4174" s="2">
        <f>RANK(K4174, INDEX(CFB!$K$2:$K$1048576, MATCH(W4174, CFB!$W$2:$W$1048576, 0)):INDEX(CFB!$K$2:$K$1048576, MATCH(W4174, CFB!$W$2:$W$1048576, 0) + COUNTIF(CFB!$W$2:$W$1048576, W4174) - 1))</f>
        <v>85</v>
      </c>
      <c r="O4174">
        <v>28.46</v>
      </c>
      <c r="P4174">
        <v>19.97</v>
      </c>
      <c r="W4174">
        <v>1990</v>
      </c>
      <c r="X4174">
        <f t="shared" si="129"/>
        <v>0</v>
      </c>
    </row>
    <row r="4175" spans="1:24" ht="12.75" hidden="1" customHeight="1" x14ac:dyDescent="0.45">
      <c r="A4175">
        <v>86</v>
      </c>
      <c r="B4175" t="s">
        <v>140</v>
      </c>
      <c r="C4175" t="s">
        <v>65</v>
      </c>
      <c r="D4175" s="2" t="str">
        <f t="shared" si="128"/>
        <v>Ball State1990</v>
      </c>
      <c r="F4175">
        <v>7</v>
      </c>
      <c r="G4175">
        <v>4</v>
      </c>
      <c r="H4175">
        <v>0</v>
      </c>
      <c r="I4175">
        <v>-11.93</v>
      </c>
      <c r="J4175">
        <v>2.8</v>
      </c>
      <c r="K4175">
        <v>-9.1300000000000008</v>
      </c>
      <c r="L4175" s="2">
        <f>_xlfn.RANK.EQ(I4175, INDEX(CFB!$I$2:$I$1048576, MATCH(W4175, CFB!$W$2:$W$1048576, 0)):INDEX(CFB!$I$2:$I$1048576, MATCH(W4175, CFB!$W$2:$W$1048576, 0) + COUNTIF(CFB!$W$2:$W$1048576, W4175) - 1), 0)</f>
        <v>105</v>
      </c>
      <c r="M4175" s="2">
        <f>_xlfn.RANK.EQ(J4175, INDEX(CFB!$J$2:$J$1048576, MATCH(W4175, CFB!$W$2:$W$1048576, 0)):INDEX(CFB!$J$2:$J$1048576, MATCH(W4175, CFB!$W$2:$W$1048576, 0) + COUNTIF(CFB!$W$2:$W$1048576, W4175) - 1))</f>
        <v>38</v>
      </c>
      <c r="N4175" s="2">
        <f>RANK(K4175, INDEX(CFB!$K$2:$K$1048576, MATCH(W4175, CFB!$W$2:$W$1048576, 0)):INDEX(CFB!$K$2:$K$1048576, MATCH(W4175, CFB!$W$2:$W$1048576, 0) + COUNTIF(CFB!$W$2:$W$1048576, W4175) - 1))</f>
        <v>86</v>
      </c>
      <c r="O4175">
        <v>22.31</v>
      </c>
      <c r="P4175">
        <v>11.3</v>
      </c>
      <c r="W4175">
        <v>1990</v>
      </c>
      <c r="X4175">
        <f t="shared" si="129"/>
        <v>0</v>
      </c>
    </row>
    <row r="4176" spans="1:24" ht="12.75" hidden="1" customHeight="1" x14ac:dyDescent="0.45">
      <c r="A4176">
        <v>87</v>
      </c>
      <c r="B4176" t="s">
        <v>51</v>
      </c>
      <c r="C4176" t="s">
        <v>12</v>
      </c>
      <c r="D4176" s="2" t="str">
        <f t="shared" si="128"/>
        <v>Navy1990</v>
      </c>
      <c r="F4176">
        <v>5</v>
      </c>
      <c r="G4176">
        <v>6</v>
      </c>
      <c r="H4176">
        <v>0</v>
      </c>
      <c r="I4176">
        <v>-5.27</v>
      </c>
      <c r="J4176">
        <v>-4.92</v>
      </c>
      <c r="K4176">
        <v>-10.19</v>
      </c>
      <c r="L4176" s="2">
        <f>_xlfn.RANK.EQ(I4176, INDEX(CFB!$I$2:$I$1048576, MATCH(W4176, CFB!$W$2:$W$1048576, 0)):INDEX(CFB!$I$2:$I$1048576, MATCH(W4176, CFB!$W$2:$W$1048576, 0) + COUNTIF(CFB!$W$2:$W$1048576, W4176) - 1), 0)</f>
        <v>86</v>
      </c>
      <c r="M4176" s="2">
        <f>_xlfn.RANK.EQ(J4176, INDEX(CFB!$J$2:$J$1048576, MATCH(W4176, CFB!$W$2:$W$1048576, 0)):INDEX(CFB!$J$2:$J$1048576, MATCH(W4176, CFB!$W$2:$W$1048576, 0) + COUNTIF(CFB!$W$2:$W$1048576, W4176) - 1))</f>
        <v>87</v>
      </c>
      <c r="N4176" s="2">
        <f>RANK(K4176, INDEX(CFB!$K$2:$K$1048576, MATCH(W4176, CFB!$W$2:$W$1048576, 0)):INDEX(CFB!$K$2:$K$1048576, MATCH(W4176, CFB!$W$2:$W$1048576, 0) + COUNTIF(CFB!$W$2:$W$1048576, W4176) - 1))</f>
        <v>87</v>
      </c>
      <c r="O4176">
        <v>25.96</v>
      </c>
      <c r="P4176">
        <v>19.61</v>
      </c>
      <c r="W4176">
        <v>1990</v>
      </c>
      <c r="X4176">
        <f t="shared" si="129"/>
        <v>0</v>
      </c>
    </row>
    <row r="4177" spans="1:24" ht="12.75" hidden="1" customHeight="1" x14ac:dyDescent="0.45">
      <c r="A4177">
        <v>88</v>
      </c>
      <c r="B4177" t="s">
        <v>192</v>
      </c>
      <c r="C4177" t="s">
        <v>184</v>
      </c>
      <c r="D4177" s="2" t="str">
        <f t="shared" si="128"/>
        <v>Long Beach State1990</v>
      </c>
      <c r="F4177">
        <v>6</v>
      </c>
      <c r="G4177">
        <v>5</v>
      </c>
      <c r="H4177">
        <v>0</v>
      </c>
      <c r="I4177">
        <v>-4.1100000000000003</v>
      </c>
      <c r="J4177">
        <v>-6.26</v>
      </c>
      <c r="K4177">
        <v>-10.37</v>
      </c>
      <c r="L4177" s="2">
        <f>_xlfn.RANK.EQ(I4177, INDEX(CFB!$I$2:$I$1048576, MATCH(W4177, CFB!$W$2:$W$1048576, 0)):INDEX(CFB!$I$2:$I$1048576, MATCH(W4177, CFB!$W$2:$W$1048576, 0) + COUNTIF(CFB!$W$2:$W$1048576, W4177) - 1), 0)</f>
        <v>84</v>
      </c>
      <c r="M4177" s="2">
        <f>_xlfn.RANK.EQ(J4177, INDEX(CFB!$J$2:$J$1048576, MATCH(W4177, CFB!$W$2:$W$1048576, 0)):INDEX(CFB!$J$2:$J$1048576, MATCH(W4177, CFB!$W$2:$W$1048576, 0) + COUNTIF(CFB!$W$2:$W$1048576, W4177) - 1))</f>
        <v>93</v>
      </c>
      <c r="N4177" s="2">
        <f>RANK(K4177, INDEX(CFB!$K$2:$K$1048576, MATCH(W4177, CFB!$W$2:$W$1048576, 0)):INDEX(CFB!$K$2:$K$1048576, MATCH(W4177, CFB!$W$2:$W$1048576, 0) + COUNTIF(CFB!$W$2:$W$1048576, W4177) - 1))</f>
        <v>88</v>
      </c>
      <c r="O4177">
        <v>24.83</v>
      </c>
      <c r="P4177">
        <v>23.04</v>
      </c>
      <c r="W4177">
        <v>1990</v>
      </c>
      <c r="X4177">
        <f t="shared" si="129"/>
        <v>0</v>
      </c>
    </row>
    <row r="4178" spans="1:24" ht="12.75" hidden="1" customHeight="1" x14ac:dyDescent="0.45">
      <c r="A4178">
        <v>89</v>
      </c>
      <c r="B4178" t="s">
        <v>56</v>
      </c>
      <c r="C4178" t="s">
        <v>12</v>
      </c>
      <c r="D4178" s="2" t="str">
        <f t="shared" si="128"/>
        <v>Rutgers1990</v>
      </c>
      <c r="F4178">
        <v>3</v>
      </c>
      <c r="G4178">
        <v>8</v>
      </c>
      <c r="H4178">
        <v>0</v>
      </c>
      <c r="I4178">
        <v>-7.04</v>
      </c>
      <c r="J4178">
        <v>-3.4</v>
      </c>
      <c r="K4178">
        <v>-10.44</v>
      </c>
      <c r="L4178" s="2">
        <f>_xlfn.RANK.EQ(I4178, INDEX(CFB!$I$2:$I$1048576, MATCH(W4178, CFB!$W$2:$W$1048576, 0)):INDEX(CFB!$I$2:$I$1048576, MATCH(W4178, CFB!$W$2:$W$1048576, 0) + COUNTIF(CFB!$W$2:$W$1048576, W4178) - 1), 0)</f>
        <v>91</v>
      </c>
      <c r="M4178" s="2">
        <f>_xlfn.RANK.EQ(J4178, INDEX(CFB!$J$2:$J$1048576, MATCH(W4178, CFB!$W$2:$W$1048576, 0)):INDEX(CFB!$J$2:$J$1048576, MATCH(W4178, CFB!$W$2:$W$1048576, 0) + COUNTIF(CFB!$W$2:$W$1048576, W4178) - 1))</f>
        <v>77</v>
      </c>
      <c r="N4178" s="2">
        <f>RANK(K4178, INDEX(CFB!$K$2:$K$1048576, MATCH(W4178, CFB!$W$2:$W$1048576, 0)):INDEX(CFB!$K$2:$K$1048576, MATCH(W4178, CFB!$W$2:$W$1048576, 0) + COUNTIF(CFB!$W$2:$W$1048576, W4178) - 1))</f>
        <v>89</v>
      </c>
      <c r="O4178">
        <v>26.53</v>
      </c>
      <c r="P4178">
        <v>18.43</v>
      </c>
      <c r="W4178">
        <v>1990</v>
      </c>
      <c r="X4178">
        <f t="shared" si="129"/>
        <v>0</v>
      </c>
    </row>
    <row r="4179" spans="1:24" ht="12.75" hidden="1" customHeight="1" x14ac:dyDescent="0.45">
      <c r="A4179">
        <v>90</v>
      </c>
      <c r="B4179" t="s">
        <v>141</v>
      </c>
      <c r="C4179" t="s">
        <v>178</v>
      </c>
      <c r="D4179" s="2" t="str">
        <f t="shared" si="128"/>
        <v>New Mexico1990</v>
      </c>
      <c r="F4179">
        <v>2</v>
      </c>
      <c r="G4179">
        <v>10</v>
      </c>
      <c r="H4179">
        <v>0</v>
      </c>
      <c r="I4179">
        <v>-2.2599999999999998</v>
      </c>
      <c r="J4179">
        <v>-8.51</v>
      </c>
      <c r="K4179">
        <v>-10.77</v>
      </c>
      <c r="L4179" s="2">
        <f>_xlfn.RANK.EQ(I4179, INDEX(CFB!$I$2:$I$1048576, MATCH(W4179, CFB!$W$2:$W$1048576, 0)):INDEX(CFB!$I$2:$I$1048576, MATCH(W4179, CFB!$W$2:$W$1048576, 0) + COUNTIF(CFB!$W$2:$W$1048576, W4179) - 1), 0)</f>
        <v>71</v>
      </c>
      <c r="M4179" s="2">
        <f>_xlfn.RANK.EQ(J4179, INDEX(CFB!$J$2:$J$1048576, MATCH(W4179, CFB!$W$2:$W$1048576, 0)):INDEX(CFB!$J$2:$J$1048576, MATCH(W4179, CFB!$W$2:$W$1048576, 0) + COUNTIF(CFB!$W$2:$W$1048576, W4179) - 1))</f>
        <v>98</v>
      </c>
      <c r="N4179" s="2">
        <f>RANK(K4179, INDEX(CFB!$K$2:$K$1048576, MATCH(W4179, CFB!$W$2:$W$1048576, 0)):INDEX(CFB!$K$2:$K$1048576, MATCH(W4179, CFB!$W$2:$W$1048576, 0) + COUNTIF(CFB!$W$2:$W$1048576, W4179) - 1))</f>
        <v>90</v>
      </c>
      <c r="O4179">
        <v>29.37</v>
      </c>
      <c r="P4179">
        <v>23.03</v>
      </c>
      <c r="W4179">
        <v>1990</v>
      </c>
      <c r="X4179">
        <f t="shared" si="129"/>
        <v>0</v>
      </c>
    </row>
    <row r="4180" spans="1:24" ht="12.75" hidden="1" customHeight="1" x14ac:dyDescent="0.45">
      <c r="A4180">
        <v>91</v>
      </c>
      <c r="B4180" t="s">
        <v>147</v>
      </c>
      <c r="C4180" t="s">
        <v>12</v>
      </c>
      <c r="D4180" s="2" t="str">
        <f t="shared" si="128"/>
        <v>Tulsa1990</v>
      </c>
      <c r="F4180">
        <v>3</v>
      </c>
      <c r="G4180">
        <v>8</v>
      </c>
      <c r="H4180">
        <v>0</v>
      </c>
      <c r="I4180">
        <v>-8.09</v>
      </c>
      <c r="J4180">
        <v>-2.86</v>
      </c>
      <c r="K4180">
        <v>-10.95</v>
      </c>
      <c r="L4180" s="2">
        <f>_xlfn.RANK.EQ(I4180, INDEX(CFB!$I$2:$I$1048576, MATCH(W4180, CFB!$W$2:$W$1048576, 0)):INDEX(CFB!$I$2:$I$1048576, MATCH(W4180, CFB!$W$2:$W$1048576, 0) + COUNTIF(CFB!$W$2:$W$1048576, W4180) - 1), 0)</f>
        <v>97</v>
      </c>
      <c r="M4180" s="2">
        <f>_xlfn.RANK.EQ(J4180, INDEX(CFB!$J$2:$J$1048576, MATCH(W4180, CFB!$W$2:$W$1048576, 0)):INDEX(CFB!$J$2:$J$1048576, MATCH(W4180, CFB!$W$2:$W$1048576, 0) + COUNTIF(CFB!$W$2:$W$1048576, W4180) - 1))</f>
        <v>75</v>
      </c>
      <c r="N4180" s="2">
        <f>RANK(K4180, INDEX(CFB!$K$2:$K$1048576, MATCH(W4180, CFB!$W$2:$W$1048576, 0)):INDEX(CFB!$K$2:$K$1048576, MATCH(W4180, CFB!$W$2:$W$1048576, 0) + COUNTIF(CFB!$W$2:$W$1048576, W4180) - 1))</f>
        <v>91</v>
      </c>
      <c r="O4180">
        <v>24.42</v>
      </c>
      <c r="P4180">
        <v>17.510000000000002</v>
      </c>
      <c r="W4180">
        <v>1990</v>
      </c>
      <c r="X4180">
        <f t="shared" si="129"/>
        <v>0</v>
      </c>
    </row>
    <row r="4181" spans="1:24" ht="12.75" hidden="1" customHeight="1" x14ac:dyDescent="0.45">
      <c r="A4181">
        <v>92</v>
      </c>
      <c r="B4181" t="s">
        <v>127</v>
      </c>
      <c r="C4181" t="s">
        <v>12</v>
      </c>
      <c r="D4181" s="2" t="str">
        <f t="shared" si="128"/>
        <v>Akron1990</v>
      </c>
      <c r="F4181">
        <v>3</v>
      </c>
      <c r="G4181">
        <v>7</v>
      </c>
      <c r="H4181">
        <v>1</v>
      </c>
      <c r="I4181">
        <v>-7.13</v>
      </c>
      <c r="J4181">
        <v>-4.0199999999999996</v>
      </c>
      <c r="K4181">
        <v>-11.15</v>
      </c>
      <c r="L4181" s="2">
        <f>_xlfn.RANK.EQ(I4181, INDEX(CFB!$I$2:$I$1048576, MATCH(W4181, CFB!$W$2:$W$1048576, 0)):INDEX(CFB!$I$2:$I$1048576, MATCH(W4181, CFB!$W$2:$W$1048576, 0) + COUNTIF(CFB!$W$2:$W$1048576, W4181) - 1), 0)</f>
        <v>92</v>
      </c>
      <c r="M4181" s="2">
        <f>_xlfn.RANK.EQ(J4181, INDEX(CFB!$J$2:$J$1048576, MATCH(W4181, CFB!$W$2:$W$1048576, 0)):INDEX(CFB!$J$2:$J$1048576, MATCH(W4181, CFB!$W$2:$W$1048576, 0) + COUNTIF(CFB!$W$2:$W$1048576, W4181) - 1))</f>
        <v>80</v>
      </c>
      <c r="N4181" s="2">
        <f>RANK(K4181, INDEX(CFB!$K$2:$K$1048576, MATCH(W4181, CFB!$W$2:$W$1048576, 0)):INDEX(CFB!$K$2:$K$1048576, MATCH(W4181, CFB!$W$2:$W$1048576, 0) + COUNTIF(CFB!$W$2:$W$1048576, W4181) - 1))</f>
        <v>92</v>
      </c>
      <c r="O4181">
        <v>25.74</v>
      </c>
      <c r="P4181">
        <v>18.899999999999999</v>
      </c>
      <c r="W4181">
        <v>1990</v>
      </c>
      <c r="X4181">
        <f t="shared" si="129"/>
        <v>0</v>
      </c>
    </row>
    <row r="4182" spans="1:24" ht="12.75" hidden="1" customHeight="1" x14ac:dyDescent="0.45">
      <c r="A4182">
        <v>93</v>
      </c>
      <c r="B4182" t="s">
        <v>148</v>
      </c>
      <c r="C4182" t="s">
        <v>178</v>
      </c>
      <c r="D4182" s="2" t="str">
        <f t="shared" si="128"/>
        <v>UTEP1990</v>
      </c>
      <c r="F4182">
        <v>3</v>
      </c>
      <c r="G4182">
        <v>8</v>
      </c>
      <c r="H4182">
        <v>0</v>
      </c>
      <c r="I4182">
        <v>-7.49</v>
      </c>
      <c r="J4182">
        <v>-4.6100000000000003</v>
      </c>
      <c r="K4182">
        <v>-12.09</v>
      </c>
      <c r="L4182" s="2">
        <f>_xlfn.RANK.EQ(I4182, INDEX(CFB!$I$2:$I$1048576, MATCH(W4182, CFB!$W$2:$W$1048576, 0)):INDEX(CFB!$I$2:$I$1048576, MATCH(W4182, CFB!$W$2:$W$1048576, 0) + COUNTIF(CFB!$W$2:$W$1048576, W4182) - 1), 0)</f>
        <v>93</v>
      </c>
      <c r="M4182" s="2">
        <f>_xlfn.RANK.EQ(J4182, INDEX(CFB!$J$2:$J$1048576, MATCH(W4182, CFB!$W$2:$W$1048576, 0)):INDEX(CFB!$J$2:$J$1048576, MATCH(W4182, CFB!$W$2:$W$1048576, 0) + COUNTIF(CFB!$W$2:$W$1048576, W4182) - 1))</f>
        <v>83</v>
      </c>
      <c r="N4182" s="2">
        <f>RANK(K4182, INDEX(CFB!$K$2:$K$1048576, MATCH(W4182, CFB!$W$2:$W$1048576, 0)):INDEX(CFB!$K$2:$K$1048576, MATCH(W4182, CFB!$W$2:$W$1048576, 0) + COUNTIF(CFB!$W$2:$W$1048576, W4182) - 1))</f>
        <v>93</v>
      </c>
      <c r="O4182">
        <v>23.57</v>
      </c>
      <c r="P4182">
        <v>20.65</v>
      </c>
      <c r="W4182">
        <v>1990</v>
      </c>
      <c r="X4182">
        <f t="shared" si="129"/>
        <v>0</v>
      </c>
    </row>
    <row r="4183" spans="1:24" ht="12.75" hidden="1" customHeight="1" x14ac:dyDescent="0.45">
      <c r="A4183">
        <v>94</v>
      </c>
      <c r="B4183" t="s">
        <v>190</v>
      </c>
      <c r="C4183" t="s">
        <v>184</v>
      </c>
      <c r="D4183" s="2" t="str">
        <f t="shared" si="128"/>
        <v>Pacific1990</v>
      </c>
      <c r="F4183">
        <v>4</v>
      </c>
      <c r="G4183">
        <v>7</v>
      </c>
      <c r="H4183">
        <v>0</v>
      </c>
      <c r="I4183">
        <v>3.23</v>
      </c>
      <c r="J4183">
        <v>-15.42</v>
      </c>
      <c r="K4183">
        <v>-12.2</v>
      </c>
      <c r="L4183" s="2">
        <f>_xlfn.RANK.EQ(I4183, INDEX(CFB!$I$2:$I$1048576, MATCH(W4183, CFB!$W$2:$W$1048576, 0)):INDEX(CFB!$I$2:$I$1048576, MATCH(W4183, CFB!$W$2:$W$1048576, 0) + COUNTIF(CFB!$W$2:$W$1048576, W4183) - 1), 0)</f>
        <v>34</v>
      </c>
      <c r="M4183" s="2">
        <f>_xlfn.RANK.EQ(J4183, INDEX(CFB!$J$2:$J$1048576, MATCH(W4183, CFB!$W$2:$W$1048576, 0)):INDEX(CFB!$J$2:$J$1048576, MATCH(W4183, CFB!$W$2:$W$1048576, 0) + COUNTIF(CFB!$W$2:$W$1048576, W4183) - 1))</f>
        <v>106</v>
      </c>
      <c r="N4183" s="2">
        <f>RANK(K4183, INDEX(CFB!$K$2:$K$1048576, MATCH(W4183, CFB!$W$2:$W$1048576, 0)):INDEX(CFB!$K$2:$K$1048576, MATCH(W4183, CFB!$W$2:$W$1048576, 0) + COUNTIF(CFB!$W$2:$W$1048576, W4183) - 1))</f>
        <v>94</v>
      </c>
      <c r="O4183">
        <v>35.68</v>
      </c>
      <c r="P4183">
        <v>32.25</v>
      </c>
      <c r="W4183">
        <v>1990</v>
      </c>
      <c r="X4183">
        <f t="shared" si="129"/>
        <v>0</v>
      </c>
    </row>
    <row r="4184" spans="1:24" ht="12.75" hidden="1" customHeight="1" x14ac:dyDescent="0.45">
      <c r="A4184">
        <v>95</v>
      </c>
      <c r="B4184" t="s">
        <v>86</v>
      </c>
      <c r="C4184" t="s">
        <v>65</v>
      </c>
      <c r="D4184" s="2" t="str">
        <f t="shared" si="128"/>
        <v>Miami (OH)1990</v>
      </c>
      <c r="F4184">
        <v>5</v>
      </c>
      <c r="G4184">
        <v>5</v>
      </c>
      <c r="H4184">
        <v>1</v>
      </c>
      <c r="I4184">
        <v>-8.2899999999999991</v>
      </c>
      <c r="J4184">
        <v>-4</v>
      </c>
      <c r="K4184">
        <v>-12.29</v>
      </c>
      <c r="L4184" s="2">
        <f>_xlfn.RANK.EQ(I4184, INDEX(CFB!$I$2:$I$1048576, MATCH(W4184, CFB!$W$2:$W$1048576, 0)):INDEX(CFB!$I$2:$I$1048576, MATCH(W4184, CFB!$W$2:$W$1048576, 0) + COUNTIF(CFB!$W$2:$W$1048576, W4184) - 1), 0)</f>
        <v>98</v>
      </c>
      <c r="M4184" s="2">
        <f>_xlfn.RANK.EQ(J4184, INDEX(CFB!$J$2:$J$1048576, MATCH(W4184, CFB!$W$2:$W$1048576, 0)):INDEX(CFB!$J$2:$J$1048576, MATCH(W4184, CFB!$W$2:$W$1048576, 0) + COUNTIF(CFB!$W$2:$W$1048576, W4184) - 1))</f>
        <v>79</v>
      </c>
      <c r="N4184" s="2">
        <f>RANK(K4184, INDEX(CFB!$K$2:$K$1048576, MATCH(W4184, CFB!$W$2:$W$1048576, 0)):INDEX(CFB!$K$2:$K$1048576, MATCH(W4184, CFB!$W$2:$W$1048576, 0) + COUNTIF(CFB!$W$2:$W$1048576, W4184) - 1))</f>
        <v>95</v>
      </c>
      <c r="O4184">
        <v>23.88</v>
      </c>
      <c r="P4184">
        <v>19.57</v>
      </c>
      <c r="W4184">
        <v>1990</v>
      </c>
      <c r="X4184">
        <f t="shared" si="129"/>
        <v>0</v>
      </c>
    </row>
    <row r="4185" spans="1:24" ht="12.75" hidden="1" customHeight="1" x14ac:dyDescent="0.45">
      <c r="A4185">
        <v>96</v>
      </c>
      <c r="B4185" t="s">
        <v>119</v>
      </c>
      <c r="C4185" t="s">
        <v>180</v>
      </c>
      <c r="D4185" s="2" t="str">
        <f t="shared" si="128"/>
        <v>Oregon State1990</v>
      </c>
      <c r="F4185">
        <v>1</v>
      </c>
      <c r="G4185">
        <v>10</v>
      </c>
      <c r="H4185">
        <v>0</v>
      </c>
      <c r="I4185">
        <v>-8.7899999999999991</v>
      </c>
      <c r="J4185">
        <v>-5.39</v>
      </c>
      <c r="K4185">
        <v>-14.19</v>
      </c>
      <c r="L4185" s="2">
        <f>_xlfn.RANK.EQ(I4185, INDEX(CFB!$I$2:$I$1048576, MATCH(W4185, CFB!$W$2:$W$1048576, 0)):INDEX(CFB!$I$2:$I$1048576, MATCH(W4185, CFB!$W$2:$W$1048576, 0) + COUNTIF(CFB!$W$2:$W$1048576, W4185) - 1), 0)</f>
        <v>101</v>
      </c>
      <c r="M4185" s="2">
        <f>_xlfn.RANK.EQ(J4185, INDEX(CFB!$J$2:$J$1048576, MATCH(W4185, CFB!$W$2:$W$1048576, 0)):INDEX(CFB!$J$2:$J$1048576, MATCH(W4185, CFB!$W$2:$W$1048576, 0) + COUNTIF(CFB!$W$2:$W$1048576, W4185) - 1))</f>
        <v>88</v>
      </c>
      <c r="N4185" s="2">
        <f>RANK(K4185, INDEX(CFB!$K$2:$K$1048576, MATCH(W4185, CFB!$W$2:$W$1048576, 0)):INDEX(CFB!$K$2:$K$1048576, MATCH(W4185, CFB!$W$2:$W$1048576, 0) + COUNTIF(CFB!$W$2:$W$1048576, W4185) - 1))</f>
        <v>96</v>
      </c>
      <c r="O4185">
        <v>24.82</v>
      </c>
      <c r="P4185">
        <v>22.02</v>
      </c>
      <c r="W4185">
        <v>1990</v>
      </c>
      <c r="X4185">
        <f t="shared" si="129"/>
        <v>0</v>
      </c>
    </row>
    <row r="4186" spans="1:24" ht="12.75" hidden="1" customHeight="1" x14ac:dyDescent="0.45">
      <c r="A4186">
        <v>97</v>
      </c>
      <c r="B4186" t="s">
        <v>24</v>
      </c>
      <c r="C4186" t="s">
        <v>189</v>
      </c>
      <c r="D4186" s="2" t="str">
        <f t="shared" si="128"/>
        <v>SMU1990</v>
      </c>
      <c r="F4186">
        <v>1</v>
      </c>
      <c r="G4186">
        <v>10</v>
      </c>
      <c r="H4186">
        <v>0</v>
      </c>
      <c r="I4186">
        <v>-7.88</v>
      </c>
      <c r="J4186">
        <v>-6.49</v>
      </c>
      <c r="K4186">
        <v>-14.37</v>
      </c>
      <c r="L4186" s="2">
        <f>_xlfn.RANK.EQ(I4186, INDEX(CFB!$I$2:$I$1048576, MATCH(W4186, CFB!$W$2:$W$1048576, 0)):INDEX(CFB!$I$2:$I$1048576, MATCH(W4186, CFB!$W$2:$W$1048576, 0) + COUNTIF(CFB!$W$2:$W$1048576, W4186) - 1), 0)</f>
        <v>95</v>
      </c>
      <c r="M4186" s="2">
        <f>_xlfn.RANK.EQ(J4186, INDEX(CFB!$J$2:$J$1048576, MATCH(W4186, CFB!$W$2:$W$1048576, 0)):INDEX(CFB!$J$2:$J$1048576, MATCH(W4186, CFB!$W$2:$W$1048576, 0) + COUNTIF(CFB!$W$2:$W$1048576, W4186) - 1))</f>
        <v>94</v>
      </c>
      <c r="N4186" s="2">
        <f>RANK(K4186, INDEX(CFB!$K$2:$K$1048576, MATCH(W4186, CFB!$W$2:$W$1048576, 0)):INDEX(CFB!$K$2:$K$1048576, MATCH(W4186, CFB!$W$2:$W$1048576, 0) + COUNTIF(CFB!$W$2:$W$1048576, W4186) - 1))</f>
        <v>97</v>
      </c>
      <c r="O4186">
        <v>26.93</v>
      </c>
      <c r="P4186">
        <v>25.82</v>
      </c>
      <c r="W4186">
        <v>1990</v>
      </c>
      <c r="X4186">
        <f t="shared" si="129"/>
        <v>0</v>
      </c>
    </row>
    <row r="4187" spans="1:24" ht="12.75" hidden="1" customHeight="1" x14ac:dyDescent="0.45">
      <c r="A4187">
        <v>98</v>
      </c>
      <c r="B4187" t="s">
        <v>80</v>
      </c>
      <c r="C4187" t="s">
        <v>65</v>
      </c>
      <c r="D4187" s="2" t="str">
        <f t="shared" si="128"/>
        <v>Bowling Green1990</v>
      </c>
      <c r="F4187">
        <v>3</v>
      </c>
      <c r="G4187">
        <v>5</v>
      </c>
      <c r="H4187">
        <v>2</v>
      </c>
      <c r="I4187">
        <v>-13.98</v>
      </c>
      <c r="J4187">
        <v>-0.4</v>
      </c>
      <c r="K4187">
        <v>-14.38</v>
      </c>
      <c r="L4187" s="2">
        <f>_xlfn.RANK.EQ(I4187, INDEX(CFB!$I$2:$I$1048576, MATCH(W4187, CFB!$W$2:$W$1048576, 0)):INDEX(CFB!$I$2:$I$1048576, MATCH(W4187, CFB!$W$2:$W$1048576, 0) + COUNTIF(CFB!$W$2:$W$1048576, W4187) - 1), 0)</f>
        <v>107</v>
      </c>
      <c r="M4187" s="2">
        <f>_xlfn.RANK.EQ(J4187, INDEX(CFB!$J$2:$J$1048576, MATCH(W4187, CFB!$W$2:$W$1048576, 0)):INDEX(CFB!$J$2:$J$1048576, MATCH(W4187, CFB!$W$2:$W$1048576, 0) + COUNTIF(CFB!$W$2:$W$1048576, W4187) - 1))</f>
        <v>60</v>
      </c>
      <c r="N4187" s="2">
        <f>RANK(K4187, INDEX(CFB!$K$2:$K$1048576, MATCH(W4187, CFB!$W$2:$W$1048576, 0)):INDEX(CFB!$K$2:$K$1048576, MATCH(W4187, CFB!$W$2:$W$1048576, 0) + COUNTIF(CFB!$W$2:$W$1048576, W4187) - 1))</f>
        <v>98</v>
      </c>
      <c r="O4187">
        <v>17.84</v>
      </c>
      <c r="P4187">
        <v>14.7</v>
      </c>
      <c r="W4187">
        <v>1990</v>
      </c>
      <c r="X4187">
        <f t="shared" si="129"/>
        <v>0</v>
      </c>
    </row>
    <row r="4188" spans="1:24" ht="12.75" hidden="1" customHeight="1" x14ac:dyDescent="0.45">
      <c r="A4188">
        <v>99</v>
      </c>
      <c r="B4188" t="s">
        <v>125</v>
      </c>
      <c r="C4188" t="s">
        <v>12</v>
      </c>
      <c r="D4188" s="2" t="str">
        <f t="shared" si="128"/>
        <v>Arkansas State1990</v>
      </c>
      <c r="F4188">
        <v>3</v>
      </c>
      <c r="G4188">
        <v>7</v>
      </c>
      <c r="H4188">
        <v>1</v>
      </c>
      <c r="I4188">
        <v>-6.74</v>
      </c>
      <c r="J4188">
        <v>-8.11</v>
      </c>
      <c r="K4188">
        <v>-14.84</v>
      </c>
      <c r="L4188" s="2">
        <f>_xlfn.RANK.EQ(I4188, INDEX(CFB!$I$2:$I$1048576, MATCH(W4188, CFB!$W$2:$W$1048576, 0)):INDEX(CFB!$I$2:$I$1048576, MATCH(W4188, CFB!$W$2:$W$1048576, 0) + COUNTIF(CFB!$W$2:$W$1048576, W4188) - 1), 0)</f>
        <v>90</v>
      </c>
      <c r="M4188" s="2">
        <f>_xlfn.RANK.EQ(J4188, INDEX(CFB!$J$2:$J$1048576, MATCH(W4188, CFB!$W$2:$W$1048576, 0)):INDEX(CFB!$J$2:$J$1048576, MATCH(W4188, CFB!$W$2:$W$1048576, 0) + COUNTIF(CFB!$W$2:$W$1048576, W4188) - 1))</f>
        <v>97</v>
      </c>
      <c r="N4188" s="2">
        <f>RANK(K4188, INDEX(CFB!$K$2:$K$1048576, MATCH(W4188, CFB!$W$2:$W$1048576, 0)):INDEX(CFB!$K$2:$K$1048576, MATCH(W4188, CFB!$W$2:$W$1048576, 0) + COUNTIF(CFB!$W$2:$W$1048576, W4188) - 1))</f>
        <v>99</v>
      </c>
      <c r="O4188">
        <v>24.94</v>
      </c>
      <c r="P4188">
        <v>23.46</v>
      </c>
      <c r="W4188">
        <v>1990</v>
      </c>
      <c r="X4188">
        <f t="shared" si="129"/>
        <v>0</v>
      </c>
    </row>
    <row r="4189" spans="1:24" ht="12.75" hidden="1" customHeight="1" x14ac:dyDescent="0.45">
      <c r="A4189">
        <v>100</v>
      </c>
      <c r="B4189" t="s">
        <v>59</v>
      </c>
      <c r="C4189" t="s">
        <v>15</v>
      </c>
      <c r="D4189" s="2" t="str">
        <f t="shared" si="128"/>
        <v>Vanderbilt1990</v>
      </c>
      <c r="F4189">
        <v>1</v>
      </c>
      <c r="G4189">
        <v>10</v>
      </c>
      <c r="H4189">
        <v>0</v>
      </c>
      <c r="I4189">
        <v>-0.8</v>
      </c>
      <c r="J4189">
        <v>-14.22</v>
      </c>
      <c r="K4189">
        <v>-15.01</v>
      </c>
      <c r="L4189" s="2">
        <f>_xlfn.RANK.EQ(I4189, INDEX(CFB!$I$2:$I$1048576, MATCH(W4189, CFB!$W$2:$W$1048576, 0)):INDEX(CFB!$I$2:$I$1048576, MATCH(W4189, CFB!$W$2:$W$1048576, 0) + COUNTIF(CFB!$W$2:$W$1048576, W4189) - 1), 0)</f>
        <v>61</v>
      </c>
      <c r="M4189" s="2">
        <f>_xlfn.RANK.EQ(J4189, INDEX(CFB!$J$2:$J$1048576, MATCH(W4189, CFB!$W$2:$W$1048576, 0)):INDEX(CFB!$J$2:$J$1048576, MATCH(W4189, CFB!$W$2:$W$1048576, 0) + COUNTIF(CFB!$W$2:$W$1048576, W4189) - 1))</f>
        <v>105</v>
      </c>
      <c r="N4189" s="2">
        <f>RANK(K4189, INDEX(CFB!$K$2:$K$1048576, MATCH(W4189, CFB!$W$2:$W$1048576, 0)):INDEX(CFB!$K$2:$K$1048576, MATCH(W4189, CFB!$W$2:$W$1048576, 0) + COUNTIF(CFB!$W$2:$W$1048576, W4189) - 1))</f>
        <v>100</v>
      </c>
      <c r="O4189">
        <v>32.78</v>
      </c>
      <c r="P4189">
        <v>31.91</v>
      </c>
      <c r="W4189">
        <v>1990</v>
      </c>
      <c r="X4189">
        <f t="shared" si="129"/>
        <v>0</v>
      </c>
    </row>
    <row r="4190" spans="1:24" ht="12.75" hidden="1" customHeight="1" x14ac:dyDescent="0.45">
      <c r="A4190">
        <v>101</v>
      </c>
      <c r="B4190" t="s">
        <v>50</v>
      </c>
      <c r="C4190" t="s">
        <v>184</v>
      </c>
      <c r="D4190" s="2" t="str">
        <f t="shared" si="128"/>
        <v>Nevada-Las Vegas1990</v>
      </c>
      <c r="F4190">
        <v>4</v>
      </c>
      <c r="G4190">
        <v>7</v>
      </c>
      <c r="H4190">
        <v>0</v>
      </c>
      <c r="I4190">
        <v>-7.74</v>
      </c>
      <c r="J4190">
        <v>-7.49</v>
      </c>
      <c r="K4190">
        <v>-15.23</v>
      </c>
      <c r="L4190" s="2">
        <f>_xlfn.RANK.EQ(I4190, INDEX(CFB!$I$2:$I$1048576, MATCH(W4190, CFB!$W$2:$W$1048576, 0)):INDEX(CFB!$I$2:$I$1048576, MATCH(W4190, CFB!$W$2:$W$1048576, 0) + COUNTIF(CFB!$W$2:$W$1048576, W4190) - 1), 0)</f>
        <v>94</v>
      </c>
      <c r="M4190" s="2">
        <f>_xlfn.RANK.EQ(J4190, INDEX(CFB!$J$2:$J$1048576, MATCH(W4190, CFB!$W$2:$W$1048576, 0)):INDEX(CFB!$J$2:$J$1048576, MATCH(W4190, CFB!$W$2:$W$1048576, 0) + COUNTIF(CFB!$W$2:$W$1048576, W4190) - 1))</f>
        <v>96</v>
      </c>
      <c r="N4190" s="2">
        <f>RANK(K4190, INDEX(CFB!$K$2:$K$1048576, MATCH(W4190, CFB!$W$2:$W$1048576, 0)):INDEX(CFB!$K$2:$K$1048576, MATCH(W4190, CFB!$W$2:$W$1048576, 0) + COUNTIF(CFB!$W$2:$W$1048576, W4190) - 1))</f>
        <v>101</v>
      </c>
      <c r="O4190">
        <v>22.3</v>
      </c>
      <c r="P4190">
        <v>23.28</v>
      </c>
      <c r="W4190">
        <v>1990</v>
      </c>
      <c r="X4190">
        <f t="shared" si="129"/>
        <v>0</v>
      </c>
    </row>
    <row r="4191" spans="1:24" ht="12.75" hidden="1" customHeight="1" x14ac:dyDescent="0.45">
      <c r="A4191">
        <v>102</v>
      </c>
      <c r="B4191" t="s">
        <v>81</v>
      </c>
      <c r="C4191" t="s">
        <v>12</v>
      </c>
      <c r="D4191" s="2" t="str">
        <f t="shared" si="128"/>
        <v>Cincinnati1990</v>
      </c>
      <c r="F4191">
        <v>1</v>
      </c>
      <c r="G4191">
        <v>10</v>
      </c>
      <c r="H4191">
        <v>0</v>
      </c>
      <c r="I4191">
        <v>-6.38</v>
      </c>
      <c r="J4191">
        <v>-12.49</v>
      </c>
      <c r="K4191">
        <v>-18.87</v>
      </c>
      <c r="L4191" s="2">
        <f>_xlfn.RANK.EQ(I4191, INDEX(CFB!$I$2:$I$1048576, MATCH(W4191, CFB!$W$2:$W$1048576, 0)):INDEX(CFB!$I$2:$I$1048576, MATCH(W4191, CFB!$W$2:$W$1048576, 0) + COUNTIF(CFB!$W$2:$W$1048576, W4191) - 1), 0)</f>
        <v>89</v>
      </c>
      <c r="M4191" s="2">
        <f>_xlfn.RANK.EQ(J4191, INDEX(CFB!$J$2:$J$1048576, MATCH(W4191, CFB!$W$2:$W$1048576, 0)):INDEX(CFB!$J$2:$J$1048576, MATCH(W4191, CFB!$W$2:$W$1048576, 0) + COUNTIF(CFB!$W$2:$W$1048576, W4191) - 1))</f>
        <v>103</v>
      </c>
      <c r="N4191" s="2">
        <f>RANK(K4191, INDEX(CFB!$K$2:$K$1048576, MATCH(W4191, CFB!$W$2:$W$1048576, 0)):INDEX(CFB!$K$2:$K$1048576, MATCH(W4191, CFB!$W$2:$W$1048576, 0) + COUNTIF(CFB!$W$2:$W$1048576, W4191) - 1))</f>
        <v>102</v>
      </c>
      <c r="O4191">
        <v>27.27</v>
      </c>
      <c r="P4191">
        <v>33.659999999999997</v>
      </c>
      <c r="W4191">
        <v>1990</v>
      </c>
      <c r="X4191">
        <f t="shared" si="129"/>
        <v>0</v>
      </c>
    </row>
    <row r="4192" spans="1:24" ht="12.75" hidden="1" customHeight="1" x14ac:dyDescent="0.45">
      <c r="A4192">
        <v>103</v>
      </c>
      <c r="B4192" t="s">
        <v>134</v>
      </c>
      <c r="C4192" t="s">
        <v>65</v>
      </c>
      <c r="D4192" s="2" t="str">
        <f t="shared" si="128"/>
        <v>Eastern Michigan1990</v>
      </c>
      <c r="F4192">
        <v>2</v>
      </c>
      <c r="G4192">
        <v>9</v>
      </c>
      <c r="H4192">
        <v>0</v>
      </c>
      <c r="I4192">
        <v>-8.8699999999999992</v>
      </c>
      <c r="J4192">
        <v>-11.44</v>
      </c>
      <c r="K4192">
        <v>-20.32</v>
      </c>
      <c r="L4192" s="2">
        <f>_xlfn.RANK.EQ(I4192, INDEX(CFB!$I$2:$I$1048576, MATCH(W4192, CFB!$W$2:$W$1048576, 0)):INDEX(CFB!$I$2:$I$1048576, MATCH(W4192, CFB!$W$2:$W$1048576, 0) + COUNTIF(CFB!$W$2:$W$1048576, W4192) - 1), 0)</f>
        <v>102</v>
      </c>
      <c r="M4192" s="2">
        <f>_xlfn.RANK.EQ(J4192, INDEX(CFB!$J$2:$J$1048576, MATCH(W4192, CFB!$W$2:$W$1048576, 0)):INDEX(CFB!$J$2:$J$1048576, MATCH(W4192, CFB!$W$2:$W$1048576, 0) + COUNTIF(CFB!$W$2:$W$1048576, W4192) - 1))</f>
        <v>99</v>
      </c>
      <c r="N4192" s="2">
        <f>RANK(K4192, INDEX(CFB!$K$2:$K$1048576, MATCH(W4192, CFB!$W$2:$W$1048576, 0)):INDEX(CFB!$K$2:$K$1048576, MATCH(W4192, CFB!$W$2:$W$1048576, 0) + COUNTIF(CFB!$W$2:$W$1048576, W4192) - 1))</f>
        <v>103</v>
      </c>
      <c r="O4192">
        <v>22.28</v>
      </c>
      <c r="P4192">
        <v>25.81</v>
      </c>
      <c r="W4192">
        <v>1990</v>
      </c>
      <c r="X4192">
        <f t="shared" si="129"/>
        <v>0</v>
      </c>
    </row>
    <row r="4193" spans="1:24" ht="12.75" hidden="1" customHeight="1" x14ac:dyDescent="0.45">
      <c r="A4193">
        <v>104</v>
      </c>
      <c r="B4193" t="s">
        <v>149</v>
      </c>
      <c r="C4193" t="s">
        <v>184</v>
      </c>
      <c r="D4193" s="2" t="str">
        <f t="shared" si="128"/>
        <v>New Mexico State1990</v>
      </c>
      <c r="F4193">
        <v>1</v>
      </c>
      <c r="G4193">
        <v>10</v>
      </c>
      <c r="H4193">
        <v>0</v>
      </c>
      <c r="I4193">
        <v>-11.12</v>
      </c>
      <c r="J4193">
        <v>-12.04</v>
      </c>
      <c r="K4193">
        <v>-23.16</v>
      </c>
      <c r="L4193" s="2">
        <f>_xlfn.RANK.EQ(I4193, INDEX(CFB!$I$2:$I$1048576, MATCH(W4193, CFB!$W$2:$W$1048576, 0)):INDEX(CFB!$I$2:$I$1048576, MATCH(W4193, CFB!$W$2:$W$1048576, 0) + COUNTIF(CFB!$W$2:$W$1048576, W4193) - 1), 0)</f>
        <v>104</v>
      </c>
      <c r="M4193" s="2">
        <f>_xlfn.RANK.EQ(J4193, INDEX(CFB!$J$2:$J$1048576, MATCH(W4193, CFB!$W$2:$W$1048576, 0)):INDEX(CFB!$J$2:$J$1048576, MATCH(W4193, CFB!$W$2:$W$1048576, 0) + COUNTIF(CFB!$W$2:$W$1048576, W4193) - 1))</f>
        <v>101</v>
      </c>
      <c r="N4193" s="2">
        <f>RANK(K4193, INDEX(CFB!$K$2:$K$1048576, MATCH(W4193, CFB!$W$2:$W$1048576, 0)):INDEX(CFB!$K$2:$K$1048576, MATCH(W4193, CFB!$W$2:$W$1048576, 0) + COUNTIF(CFB!$W$2:$W$1048576, W4193) - 1))</f>
        <v>104</v>
      </c>
      <c r="O4193">
        <v>20.87</v>
      </c>
      <c r="P4193">
        <v>33.869999999999997</v>
      </c>
      <c r="W4193">
        <v>1990</v>
      </c>
      <c r="X4193">
        <f t="shared" si="129"/>
        <v>0</v>
      </c>
    </row>
    <row r="4194" spans="1:24" ht="12.75" hidden="1" customHeight="1" x14ac:dyDescent="0.45">
      <c r="A4194">
        <v>105</v>
      </c>
      <c r="B4194" t="s">
        <v>153</v>
      </c>
      <c r="C4194" t="s">
        <v>65</v>
      </c>
      <c r="D4194" s="2" t="str">
        <f t="shared" si="128"/>
        <v>Kent State1990</v>
      </c>
      <c r="F4194">
        <v>2</v>
      </c>
      <c r="G4194">
        <v>9</v>
      </c>
      <c r="H4194">
        <v>0</v>
      </c>
      <c r="I4194">
        <v>-11.11</v>
      </c>
      <c r="J4194">
        <v>-12.3</v>
      </c>
      <c r="K4194">
        <v>-23.4</v>
      </c>
      <c r="L4194" s="2">
        <f>_xlfn.RANK.EQ(I4194, INDEX(CFB!$I$2:$I$1048576, MATCH(W4194, CFB!$W$2:$W$1048576, 0)):INDEX(CFB!$I$2:$I$1048576, MATCH(W4194, CFB!$W$2:$W$1048576, 0) + COUNTIF(CFB!$W$2:$W$1048576, W4194) - 1), 0)</f>
        <v>103</v>
      </c>
      <c r="M4194" s="2">
        <f>_xlfn.RANK.EQ(J4194, INDEX(CFB!$J$2:$J$1048576, MATCH(W4194, CFB!$W$2:$W$1048576, 0)):INDEX(CFB!$J$2:$J$1048576, MATCH(W4194, CFB!$W$2:$W$1048576, 0) + COUNTIF(CFB!$W$2:$W$1048576, W4194) - 1))</f>
        <v>102</v>
      </c>
      <c r="N4194" s="2">
        <f>RANK(K4194, INDEX(CFB!$K$2:$K$1048576, MATCH(W4194, CFB!$W$2:$W$1048576, 0)):INDEX(CFB!$K$2:$K$1048576, MATCH(W4194, CFB!$W$2:$W$1048576, 0) + COUNTIF(CFB!$W$2:$W$1048576, W4194) - 1))</f>
        <v>105</v>
      </c>
      <c r="O4194">
        <v>21.12</v>
      </c>
      <c r="P4194">
        <v>29.2</v>
      </c>
      <c r="W4194">
        <v>1990</v>
      </c>
      <c r="X4194">
        <f t="shared" si="129"/>
        <v>0</v>
      </c>
    </row>
    <row r="4195" spans="1:24" ht="12.75" hidden="1" customHeight="1" x14ac:dyDescent="0.45">
      <c r="A4195">
        <v>106</v>
      </c>
      <c r="B4195" t="s">
        <v>191</v>
      </c>
      <c r="C4195" t="s">
        <v>184</v>
      </c>
      <c r="D4195" s="2" t="str">
        <f t="shared" si="128"/>
        <v>Cal State Fullerton1990</v>
      </c>
      <c r="F4195">
        <v>1</v>
      </c>
      <c r="G4195">
        <v>11</v>
      </c>
      <c r="H4195">
        <v>0</v>
      </c>
      <c r="I4195">
        <v>-7.97</v>
      </c>
      <c r="J4195">
        <v>-16.47</v>
      </c>
      <c r="K4195">
        <v>-24.45</v>
      </c>
      <c r="L4195" s="2">
        <f>_xlfn.RANK.EQ(I4195, INDEX(CFB!$I$2:$I$1048576, MATCH(W4195, CFB!$W$2:$W$1048576, 0)):INDEX(CFB!$I$2:$I$1048576, MATCH(W4195, CFB!$W$2:$W$1048576, 0) + COUNTIF(CFB!$W$2:$W$1048576, W4195) - 1), 0)</f>
        <v>96</v>
      </c>
      <c r="M4195" s="2">
        <f>_xlfn.RANK.EQ(J4195, INDEX(CFB!$J$2:$J$1048576, MATCH(W4195, CFB!$W$2:$W$1048576, 0)):INDEX(CFB!$J$2:$J$1048576, MATCH(W4195, CFB!$W$2:$W$1048576, 0) + COUNTIF(CFB!$W$2:$W$1048576, W4195) - 1))</f>
        <v>107</v>
      </c>
      <c r="N4195" s="2">
        <f>RANK(K4195, INDEX(CFB!$K$2:$K$1048576, MATCH(W4195, CFB!$W$2:$W$1048576, 0)):INDEX(CFB!$K$2:$K$1048576, MATCH(W4195, CFB!$W$2:$W$1048576, 0) + COUNTIF(CFB!$W$2:$W$1048576, W4195) - 1))</f>
        <v>106</v>
      </c>
      <c r="O4195">
        <v>23.45</v>
      </c>
      <c r="P4195">
        <v>34.96</v>
      </c>
      <c r="W4195">
        <v>1990</v>
      </c>
      <c r="X4195">
        <f t="shared" si="129"/>
        <v>0</v>
      </c>
    </row>
    <row r="4196" spans="1:24" ht="12.75" hidden="1" customHeight="1" x14ac:dyDescent="0.45">
      <c r="A4196">
        <v>107</v>
      </c>
      <c r="B4196" t="s">
        <v>64</v>
      </c>
      <c r="C4196" t="s">
        <v>65</v>
      </c>
      <c r="D4196" s="2" t="str">
        <f t="shared" si="128"/>
        <v>Ohio1990</v>
      </c>
      <c r="F4196">
        <v>1</v>
      </c>
      <c r="G4196">
        <v>9</v>
      </c>
      <c r="H4196">
        <v>1</v>
      </c>
      <c r="I4196">
        <v>-12.09</v>
      </c>
      <c r="J4196">
        <v>-12.87</v>
      </c>
      <c r="K4196">
        <v>-24.97</v>
      </c>
      <c r="L4196" s="2">
        <f>_xlfn.RANK.EQ(I4196, INDEX(CFB!$I$2:$I$1048576, MATCH(W4196, CFB!$W$2:$W$1048576, 0)):INDEX(CFB!$I$2:$I$1048576, MATCH(W4196, CFB!$W$2:$W$1048576, 0) + COUNTIF(CFB!$W$2:$W$1048576, W4196) - 1), 0)</f>
        <v>106</v>
      </c>
      <c r="M4196" s="2">
        <f>_xlfn.RANK.EQ(J4196, INDEX(CFB!$J$2:$J$1048576, MATCH(W4196, CFB!$W$2:$W$1048576, 0)):INDEX(CFB!$J$2:$J$1048576, MATCH(W4196, CFB!$W$2:$W$1048576, 0) + COUNTIF(CFB!$W$2:$W$1048576, W4196) - 1))</f>
        <v>104</v>
      </c>
      <c r="N4196" s="2">
        <f>RANK(K4196, INDEX(CFB!$K$2:$K$1048576, MATCH(W4196, CFB!$W$2:$W$1048576, 0)):INDEX(CFB!$K$2:$K$1048576, MATCH(W4196, CFB!$W$2:$W$1048576, 0) + COUNTIF(CFB!$W$2:$W$1048576, W4196) - 1))</f>
        <v>107</v>
      </c>
      <c r="O4196">
        <v>19.989999999999998</v>
      </c>
      <c r="P4196">
        <v>30.25</v>
      </c>
      <c r="W4196">
        <v>1990</v>
      </c>
      <c r="X4196">
        <f t="shared" si="129"/>
        <v>0</v>
      </c>
    </row>
    <row r="4197" spans="1:24" ht="12.75" hidden="1" customHeight="1" x14ac:dyDescent="0.45">
      <c r="A4197">
        <v>1</v>
      </c>
      <c r="B4197" t="s">
        <v>39</v>
      </c>
      <c r="C4197" t="s">
        <v>188</v>
      </c>
      <c r="D4197" s="2" t="str">
        <f t="shared" si="128"/>
        <v>Colorado1989</v>
      </c>
      <c r="E4197">
        <v>4</v>
      </c>
      <c r="F4197">
        <v>11</v>
      </c>
      <c r="G4197">
        <v>1</v>
      </c>
      <c r="H4197">
        <v>0</v>
      </c>
      <c r="I4197">
        <v>10.51</v>
      </c>
      <c r="J4197">
        <v>11.03</v>
      </c>
      <c r="K4197">
        <v>21.54</v>
      </c>
      <c r="L4197" s="2">
        <f>_xlfn.RANK.EQ(I4197, INDEX(CFB!$I$2:$I$1048576, MATCH(W4197, CFB!$W$2:$W$1048576, 0)):INDEX(CFB!$I$2:$I$1048576, MATCH(W4197, CFB!$W$2:$W$1048576, 0) + COUNTIF(CFB!$W$2:$W$1048576, W4197) - 1), 0)</f>
        <v>5</v>
      </c>
      <c r="M4197" s="2">
        <f>_xlfn.RANK.EQ(J4197, INDEX(CFB!$J$2:$J$1048576, MATCH(W4197, CFB!$W$2:$W$1048576, 0)):INDEX(CFB!$J$2:$J$1048576, MATCH(W4197, CFB!$W$2:$W$1048576, 0) + COUNTIF(CFB!$W$2:$W$1048576, W4197) - 1))</f>
        <v>8</v>
      </c>
      <c r="N4197" s="2">
        <f>RANK(K4197, INDEX(CFB!$K$2:$K$1048576, MATCH(W4197, CFB!$W$2:$W$1048576, 0)):INDEX(CFB!$K$2:$K$1048576, MATCH(W4197, CFB!$W$2:$W$1048576, 0) + COUNTIF(CFB!$W$2:$W$1048576, W4197) - 1))</f>
        <v>1</v>
      </c>
      <c r="O4197">
        <v>47.66</v>
      </c>
      <c r="P4197">
        <v>3.27</v>
      </c>
      <c r="W4197">
        <v>1989</v>
      </c>
      <c r="X4197">
        <f t="shared" si="129"/>
        <v>0</v>
      </c>
    </row>
    <row r="4198" spans="1:24" ht="12.75" hidden="1" customHeight="1" x14ac:dyDescent="0.45">
      <c r="A4198">
        <v>2</v>
      </c>
      <c r="B4198" t="s">
        <v>115</v>
      </c>
      <c r="C4198" t="s">
        <v>12</v>
      </c>
      <c r="D4198" s="2" t="str">
        <f t="shared" si="128"/>
        <v>Florida State1989</v>
      </c>
      <c r="E4198">
        <v>3</v>
      </c>
      <c r="F4198">
        <v>10</v>
      </c>
      <c r="G4198">
        <v>2</v>
      </c>
      <c r="H4198">
        <v>0</v>
      </c>
      <c r="I4198">
        <v>13.18</v>
      </c>
      <c r="J4198">
        <v>8.2100000000000009</v>
      </c>
      <c r="K4198">
        <v>21.39</v>
      </c>
      <c r="L4198" s="2">
        <f>_xlfn.RANK.EQ(I4198, INDEX(CFB!$I$2:$I$1048576, MATCH(W4198, CFB!$W$2:$W$1048576, 0)):INDEX(CFB!$I$2:$I$1048576, MATCH(W4198, CFB!$W$2:$W$1048576, 0) + COUNTIF(CFB!$W$2:$W$1048576, W4198) - 1), 0)</f>
        <v>2</v>
      </c>
      <c r="M4198" s="2">
        <f>_xlfn.RANK.EQ(J4198, INDEX(CFB!$J$2:$J$1048576, MATCH(W4198, CFB!$W$2:$W$1048576, 0)):INDEX(CFB!$J$2:$J$1048576, MATCH(W4198, CFB!$W$2:$W$1048576, 0) + COUNTIF(CFB!$W$2:$W$1048576, W4198) - 1))</f>
        <v>16</v>
      </c>
      <c r="N4198" s="2">
        <f>RANK(K4198, INDEX(CFB!$K$2:$K$1048576, MATCH(W4198, CFB!$W$2:$W$1048576, 0)):INDEX(CFB!$K$2:$K$1048576, MATCH(W4198, CFB!$W$2:$W$1048576, 0) + COUNTIF(CFB!$W$2:$W$1048576, W4198) - 1))</f>
        <v>2</v>
      </c>
      <c r="O4198">
        <v>49.87</v>
      </c>
      <c r="P4198">
        <v>5.48</v>
      </c>
      <c r="W4198">
        <v>1989</v>
      </c>
      <c r="X4198">
        <f t="shared" si="129"/>
        <v>0</v>
      </c>
    </row>
    <row r="4199" spans="1:24" ht="12.75" hidden="1" customHeight="1" x14ac:dyDescent="0.45">
      <c r="A4199">
        <v>3</v>
      </c>
      <c r="B4199" t="s">
        <v>11</v>
      </c>
      <c r="C4199" t="s">
        <v>12</v>
      </c>
      <c r="D4199" s="2" t="str">
        <f t="shared" si="128"/>
        <v>Notre Dame1989</v>
      </c>
      <c r="E4199">
        <v>2</v>
      </c>
      <c r="F4199">
        <v>12</v>
      </c>
      <c r="G4199">
        <v>1</v>
      </c>
      <c r="H4199">
        <v>0</v>
      </c>
      <c r="I4199">
        <v>10.039999999999999</v>
      </c>
      <c r="J4199">
        <v>11.3</v>
      </c>
      <c r="K4199">
        <v>21.34</v>
      </c>
      <c r="L4199" s="2">
        <f>_xlfn.RANK.EQ(I4199, INDEX(CFB!$I$2:$I$1048576, MATCH(W4199, CFB!$W$2:$W$1048576, 0)):INDEX(CFB!$I$2:$I$1048576, MATCH(W4199, CFB!$W$2:$W$1048576, 0) + COUNTIF(CFB!$W$2:$W$1048576, W4199) - 1), 0)</f>
        <v>6</v>
      </c>
      <c r="M4199" s="2">
        <f>_xlfn.RANK.EQ(J4199, INDEX(CFB!$J$2:$J$1048576, MATCH(W4199, CFB!$W$2:$W$1048576, 0)):INDEX(CFB!$J$2:$J$1048576, MATCH(W4199, CFB!$W$2:$W$1048576, 0) + COUNTIF(CFB!$W$2:$W$1048576, W4199) - 1))</f>
        <v>6</v>
      </c>
      <c r="N4199" s="2">
        <f>RANK(K4199, INDEX(CFB!$K$2:$K$1048576, MATCH(W4199, CFB!$W$2:$W$1048576, 0)):INDEX(CFB!$K$2:$K$1048576, MATCH(W4199, CFB!$W$2:$W$1048576, 0) + COUNTIF(CFB!$W$2:$W$1048576, W4199) - 1))</f>
        <v>3</v>
      </c>
      <c r="O4199">
        <v>46.34</v>
      </c>
      <c r="P4199">
        <v>2.85</v>
      </c>
      <c r="W4199">
        <v>1989</v>
      </c>
      <c r="X4199">
        <f t="shared" si="129"/>
        <v>0</v>
      </c>
    </row>
    <row r="4200" spans="1:24" ht="12.75" hidden="1" customHeight="1" x14ac:dyDescent="0.45">
      <c r="A4200">
        <v>4</v>
      </c>
      <c r="B4200" t="s">
        <v>22</v>
      </c>
      <c r="C4200" t="s">
        <v>12</v>
      </c>
      <c r="D4200" s="2" t="str">
        <f t="shared" si="128"/>
        <v>Miami (FL)1989</v>
      </c>
      <c r="E4200">
        <v>1</v>
      </c>
      <c r="F4200">
        <v>11</v>
      </c>
      <c r="G4200">
        <v>1</v>
      </c>
      <c r="H4200">
        <v>0</v>
      </c>
      <c r="I4200">
        <v>5.58</v>
      </c>
      <c r="J4200">
        <v>14.71</v>
      </c>
      <c r="K4200">
        <v>20.29</v>
      </c>
      <c r="L4200" s="2">
        <f>_xlfn.RANK.EQ(I4200, INDEX(CFB!$I$2:$I$1048576, MATCH(W4200, CFB!$W$2:$W$1048576, 0)):INDEX(CFB!$I$2:$I$1048576, MATCH(W4200, CFB!$W$2:$W$1048576, 0) + COUNTIF(CFB!$W$2:$W$1048576, W4200) - 1), 0)</f>
        <v>23</v>
      </c>
      <c r="M4200" s="2">
        <f>_xlfn.RANK.EQ(J4200, INDEX(CFB!$J$2:$J$1048576, MATCH(W4200, CFB!$W$2:$W$1048576, 0)):INDEX(CFB!$J$2:$J$1048576, MATCH(W4200, CFB!$W$2:$W$1048576, 0) + COUNTIF(CFB!$W$2:$W$1048576, W4200) - 1))</f>
        <v>2</v>
      </c>
      <c r="N4200" s="2">
        <f>RANK(K4200, INDEX(CFB!$K$2:$K$1048576, MATCH(W4200, CFB!$W$2:$W$1048576, 0)):INDEX(CFB!$K$2:$K$1048576, MATCH(W4200, CFB!$W$2:$W$1048576, 0) + COUNTIF(CFB!$W$2:$W$1048576, W4200) - 1))</f>
        <v>4</v>
      </c>
      <c r="O4200">
        <v>43.71</v>
      </c>
      <c r="P4200">
        <v>0.22</v>
      </c>
      <c r="W4200">
        <v>1989</v>
      </c>
      <c r="X4200">
        <f t="shared" si="129"/>
        <v>1</v>
      </c>
    </row>
    <row r="4201" spans="1:24" ht="12.75" hidden="1" customHeight="1" x14ac:dyDescent="0.45">
      <c r="A4201">
        <v>5</v>
      </c>
      <c r="B4201" t="s">
        <v>107</v>
      </c>
      <c r="C4201" t="s">
        <v>189</v>
      </c>
      <c r="D4201" s="2" t="str">
        <f t="shared" si="128"/>
        <v>Houston1989</v>
      </c>
      <c r="E4201">
        <v>14</v>
      </c>
      <c r="F4201">
        <v>9</v>
      </c>
      <c r="G4201">
        <v>2</v>
      </c>
      <c r="H4201">
        <v>0</v>
      </c>
      <c r="I4201">
        <v>9.83</v>
      </c>
      <c r="J4201">
        <v>8.74</v>
      </c>
      <c r="K4201">
        <v>18.57</v>
      </c>
      <c r="L4201" s="2">
        <f>_xlfn.RANK.EQ(I4201, INDEX(CFB!$I$2:$I$1048576, MATCH(W4201, CFB!$W$2:$W$1048576, 0)):INDEX(CFB!$I$2:$I$1048576, MATCH(W4201, CFB!$W$2:$W$1048576, 0) + COUNTIF(CFB!$W$2:$W$1048576, W4201) - 1), 0)</f>
        <v>8</v>
      </c>
      <c r="M4201" s="2">
        <f>_xlfn.RANK.EQ(J4201, INDEX(CFB!$J$2:$J$1048576, MATCH(W4201, CFB!$W$2:$W$1048576, 0)):INDEX(CFB!$J$2:$J$1048576, MATCH(W4201, CFB!$W$2:$W$1048576, 0) + COUNTIF(CFB!$W$2:$W$1048576, W4201) - 1))</f>
        <v>14</v>
      </c>
      <c r="N4201" s="2">
        <f>RANK(K4201, INDEX(CFB!$K$2:$K$1048576, MATCH(W4201, CFB!$W$2:$W$1048576, 0)):INDEX(CFB!$K$2:$K$1048576, MATCH(W4201, CFB!$W$2:$W$1048576, 0) + COUNTIF(CFB!$W$2:$W$1048576, W4201) - 1))</f>
        <v>5</v>
      </c>
      <c r="O4201">
        <v>62.14</v>
      </c>
      <c r="P4201">
        <v>6.23</v>
      </c>
      <c r="W4201">
        <v>1989</v>
      </c>
      <c r="X4201">
        <f t="shared" si="129"/>
        <v>0</v>
      </c>
    </row>
    <row r="4202" spans="1:24" ht="12.75" hidden="1" customHeight="1" x14ac:dyDescent="0.45">
      <c r="A4202">
        <v>6</v>
      </c>
      <c r="B4202" t="s">
        <v>38</v>
      </c>
      <c r="C4202" t="s">
        <v>180</v>
      </c>
      <c r="D4202" s="2" t="str">
        <f t="shared" si="128"/>
        <v>USC1989</v>
      </c>
      <c r="E4202">
        <v>8</v>
      </c>
      <c r="F4202">
        <v>9</v>
      </c>
      <c r="G4202">
        <v>2</v>
      </c>
      <c r="H4202">
        <v>1</v>
      </c>
      <c r="I4202">
        <v>4.0999999999999996</v>
      </c>
      <c r="J4202">
        <v>14.22</v>
      </c>
      <c r="K4202">
        <v>18.32</v>
      </c>
      <c r="L4202" s="2">
        <f>_xlfn.RANK.EQ(I4202, INDEX(CFB!$I$2:$I$1048576, MATCH(W4202, CFB!$W$2:$W$1048576, 0)):INDEX(CFB!$I$2:$I$1048576, MATCH(W4202, CFB!$W$2:$W$1048576, 0) + COUNTIF(CFB!$W$2:$W$1048576, W4202) - 1), 0)</f>
        <v>31</v>
      </c>
      <c r="M4202" s="2">
        <f>_xlfn.RANK.EQ(J4202, INDEX(CFB!$J$2:$J$1048576, MATCH(W4202, CFB!$W$2:$W$1048576, 0)):INDEX(CFB!$J$2:$J$1048576, MATCH(W4202, CFB!$W$2:$W$1048576, 0) + COUNTIF(CFB!$W$2:$W$1048576, W4202) - 1))</f>
        <v>3</v>
      </c>
      <c r="N4202" s="2">
        <f>RANK(K4202, INDEX(CFB!$K$2:$K$1048576, MATCH(W4202, CFB!$W$2:$W$1048576, 0)):INDEX(CFB!$K$2:$K$1048576, MATCH(W4202, CFB!$W$2:$W$1048576, 0) + COUNTIF(CFB!$W$2:$W$1048576, W4202) - 1))</f>
        <v>6</v>
      </c>
      <c r="O4202">
        <v>40.57</v>
      </c>
      <c r="P4202">
        <v>0.26</v>
      </c>
      <c r="W4202">
        <v>1989</v>
      </c>
      <c r="X4202">
        <f t="shared" si="129"/>
        <v>0</v>
      </c>
    </row>
    <row r="4203" spans="1:24" ht="12.75" hidden="1" customHeight="1" x14ac:dyDescent="0.45">
      <c r="A4203">
        <v>7</v>
      </c>
      <c r="B4203" t="s">
        <v>26</v>
      </c>
      <c r="C4203" t="s">
        <v>23</v>
      </c>
      <c r="D4203" s="2" t="str">
        <f t="shared" si="128"/>
        <v>Clemson1989</v>
      </c>
      <c r="E4203">
        <v>12</v>
      </c>
      <c r="F4203">
        <v>10</v>
      </c>
      <c r="G4203">
        <v>2</v>
      </c>
      <c r="H4203">
        <v>0</v>
      </c>
      <c r="I4203">
        <v>5.7</v>
      </c>
      <c r="J4203">
        <v>12.55</v>
      </c>
      <c r="K4203">
        <v>18.25</v>
      </c>
      <c r="L4203" s="2">
        <f>_xlfn.RANK.EQ(I4203, INDEX(CFB!$I$2:$I$1048576, MATCH(W4203, CFB!$W$2:$W$1048576, 0)):INDEX(CFB!$I$2:$I$1048576, MATCH(W4203, CFB!$W$2:$W$1048576, 0) + COUNTIF(CFB!$W$2:$W$1048576, W4203) - 1), 0)</f>
        <v>22</v>
      </c>
      <c r="M4203" s="2">
        <f>_xlfn.RANK.EQ(J4203, INDEX(CFB!$J$2:$J$1048576, MATCH(W4203, CFB!$W$2:$W$1048576, 0)):INDEX(CFB!$J$2:$J$1048576, MATCH(W4203, CFB!$W$2:$W$1048576, 0) + COUNTIF(CFB!$W$2:$W$1048576, W4203) - 1))</f>
        <v>4</v>
      </c>
      <c r="N4203" s="2">
        <f>RANK(K4203, INDEX(CFB!$K$2:$K$1048576, MATCH(W4203, CFB!$W$2:$W$1048576, 0)):INDEX(CFB!$K$2:$K$1048576, MATCH(W4203, CFB!$W$2:$W$1048576, 0) + COUNTIF(CFB!$W$2:$W$1048576, W4203) - 1))</f>
        <v>7</v>
      </c>
      <c r="O4203">
        <v>40.950000000000003</v>
      </c>
      <c r="P4203">
        <v>2.0499999999999998</v>
      </c>
      <c r="W4203">
        <v>1989</v>
      </c>
      <c r="X4203">
        <f t="shared" si="129"/>
        <v>0</v>
      </c>
    </row>
    <row r="4204" spans="1:24" ht="12.75" hidden="1" customHeight="1" x14ac:dyDescent="0.45">
      <c r="A4204">
        <v>8</v>
      </c>
      <c r="B4204" t="s">
        <v>44</v>
      </c>
      <c r="C4204" t="s">
        <v>10</v>
      </c>
      <c r="D4204" s="2" t="str">
        <f t="shared" si="128"/>
        <v>Michigan1989</v>
      </c>
      <c r="E4204">
        <v>7</v>
      </c>
      <c r="F4204">
        <v>10</v>
      </c>
      <c r="G4204">
        <v>2</v>
      </c>
      <c r="H4204">
        <v>0</v>
      </c>
      <c r="I4204">
        <v>8.75</v>
      </c>
      <c r="J4204">
        <v>8.9499999999999993</v>
      </c>
      <c r="K4204">
        <v>17.7</v>
      </c>
      <c r="L4204" s="2">
        <f>_xlfn.RANK.EQ(I4204, INDEX(CFB!$I$2:$I$1048576, MATCH(W4204, CFB!$W$2:$W$1048576, 0)):INDEX(CFB!$I$2:$I$1048576, MATCH(W4204, CFB!$W$2:$W$1048576, 0) + COUNTIF(CFB!$W$2:$W$1048576, W4204) - 1), 0)</f>
        <v>14</v>
      </c>
      <c r="M4204" s="2">
        <f>_xlfn.RANK.EQ(J4204, INDEX(CFB!$J$2:$J$1048576, MATCH(W4204, CFB!$W$2:$W$1048576, 0)):INDEX(CFB!$J$2:$J$1048576, MATCH(W4204, CFB!$W$2:$W$1048576, 0) + COUNTIF(CFB!$W$2:$W$1048576, W4204) - 1))</f>
        <v>13</v>
      </c>
      <c r="N4204" s="2">
        <f>RANK(K4204, INDEX(CFB!$K$2:$K$1048576, MATCH(W4204, CFB!$W$2:$W$1048576, 0)):INDEX(CFB!$K$2:$K$1048576, MATCH(W4204, CFB!$W$2:$W$1048576, 0) + COUNTIF(CFB!$W$2:$W$1048576, W4204) - 1))</f>
        <v>8</v>
      </c>
      <c r="O4204">
        <v>40.270000000000003</v>
      </c>
      <c r="P4204">
        <v>5.66</v>
      </c>
      <c r="W4204">
        <v>1989</v>
      </c>
      <c r="X4204">
        <f t="shared" si="129"/>
        <v>0</v>
      </c>
    </row>
    <row r="4205" spans="1:24" ht="12.75" hidden="1" customHeight="1" x14ac:dyDescent="0.45">
      <c r="A4205">
        <v>9</v>
      </c>
      <c r="B4205" t="s">
        <v>67</v>
      </c>
      <c r="C4205" t="s">
        <v>15</v>
      </c>
      <c r="D4205" s="2" t="str">
        <f t="shared" si="128"/>
        <v>Auburn1989</v>
      </c>
      <c r="E4205">
        <v>6</v>
      </c>
      <c r="F4205">
        <v>10</v>
      </c>
      <c r="G4205">
        <v>2</v>
      </c>
      <c r="H4205">
        <v>0</v>
      </c>
      <c r="I4205">
        <v>1.1499999999999999</v>
      </c>
      <c r="J4205">
        <v>15.69</v>
      </c>
      <c r="K4205">
        <v>16.829999999999998</v>
      </c>
      <c r="L4205" s="2">
        <f>_xlfn.RANK.EQ(I4205, INDEX(CFB!$I$2:$I$1048576, MATCH(W4205, CFB!$W$2:$W$1048576, 0)):INDEX(CFB!$I$2:$I$1048576, MATCH(W4205, CFB!$W$2:$W$1048576, 0) + COUNTIF(CFB!$W$2:$W$1048576, W4205) - 1), 0)</f>
        <v>49</v>
      </c>
      <c r="M4205" s="2">
        <f>_xlfn.RANK.EQ(J4205, INDEX(CFB!$J$2:$J$1048576, MATCH(W4205, CFB!$W$2:$W$1048576, 0)):INDEX(CFB!$J$2:$J$1048576, MATCH(W4205, CFB!$W$2:$W$1048576, 0) + COUNTIF(CFB!$W$2:$W$1048576, W4205) - 1))</f>
        <v>1</v>
      </c>
      <c r="N4205" s="2">
        <f>RANK(K4205, INDEX(CFB!$K$2:$K$1048576, MATCH(W4205, CFB!$W$2:$W$1048576, 0)):INDEX(CFB!$K$2:$K$1048576, MATCH(W4205, CFB!$W$2:$W$1048576, 0) + COUNTIF(CFB!$W$2:$W$1048576, W4205) - 1))</f>
        <v>9</v>
      </c>
      <c r="O4205">
        <v>35.020000000000003</v>
      </c>
      <c r="P4205">
        <v>-0.37</v>
      </c>
      <c r="W4205">
        <v>1989</v>
      </c>
      <c r="X4205">
        <f t="shared" si="129"/>
        <v>0</v>
      </c>
    </row>
    <row r="4206" spans="1:24" ht="12.75" hidden="1" customHeight="1" x14ac:dyDescent="0.45">
      <c r="A4206">
        <v>10</v>
      </c>
      <c r="B4206" t="s">
        <v>47</v>
      </c>
      <c r="C4206" t="s">
        <v>188</v>
      </c>
      <c r="D4206" s="2" t="str">
        <f t="shared" si="128"/>
        <v>Nebraska1989</v>
      </c>
      <c r="E4206">
        <v>11</v>
      </c>
      <c r="F4206">
        <v>10</v>
      </c>
      <c r="G4206">
        <v>2</v>
      </c>
      <c r="H4206">
        <v>0</v>
      </c>
      <c r="I4206">
        <v>9.34</v>
      </c>
      <c r="J4206">
        <v>6.7</v>
      </c>
      <c r="K4206">
        <v>16.03</v>
      </c>
      <c r="L4206" s="2">
        <f>_xlfn.RANK.EQ(I4206, INDEX(CFB!$I$2:$I$1048576, MATCH(W4206, CFB!$W$2:$W$1048576, 0)):INDEX(CFB!$I$2:$I$1048576, MATCH(W4206, CFB!$W$2:$W$1048576, 0) + COUNTIF(CFB!$W$2:$W$1048576, W4206) - 1), 0)</f>
        <v>10</v>
      </c>
      <c r="M4206" s="2">
        <f>_xlfn.RANK.EQ(J4206, INDEX(CFB!$J$2:$J$1048576, MATCH(W4206, CFB!$W$2:$W$1048576, 0)):INDEX(CFB!$J$2:$J$1048576, MATCH(W4206, CFB!$W$2:$W$1048576, 0) + COUNTIF(CFB!$W$2:$W$1048576, W4206) - 1))</f>
        <v>19</v>
      </c>
      <c r="N4206" s="2">
        <f>RANK(K4206, INDEX(CFB!$K$2:$K$1048576, MATCH(W4206, CFB!$W$2:$W$1048576, 0)):INDEX(CFB!$K$2:$K$1048576, MATCH(W4206, CFB!$W$2:$W$1048576, 0) + COUNTIF(CFB!$W$2:$W$1048576, W4206) - 1))</f>
        <v>10</v>
      </c>
      <c r="O4206">
        <v>48.09</v>
      </c>
      <c r="P4206">
        <v>8.44</v>
      </c>
      <c r="W4206">
        <v>1989</v>
      </c>
      <c r="X4206">
        <f t="shared" si="129"/>
        <v>0</v>
      </c>
    </row>
    <row r="4207" spans="1:24" ht="12.75" hidden="1" customHeight="1" x14ac:dyDescent="0.45">
      <c r="A4207">
        <v>11</v>
      </c>
      <c r="B4207" t="s">
        <v>18</v>
      </c>
      <c r="C4207" t="s">
        <v>15</v>
      </c>
      <c r="D4207" s="2" t="str">
        <f t="shared" si="128"/>
        <v>Alabama1989</v>
      </c>
      <c r="E4207">
        <v>9</v>
      </c>
      <c r="F4207">
        <v>10</v>
      </c>
      <c r="G4207">
        <v>2</v>
      </c>
      <c r="H4207">
        <v>0</v>
      </c>
      <c r="I4207">
        <v>10.55</v>
      </c>
      <c r="J4207">
        <v>5.42</v>
      </c>
      <c r="K4207">
        <v>15.97</v>
      </c>
      <c r="L4207" s="2">
        <f>_xlfn.RANK.EQ(I4207, INDEX(CFB!$I$2:$I$1048576, MATCH(W4207, CFB!$W$2:$W$1048576, 0)):INDEX(CFB!$I$2:$I$1048576, MATCH(W4207, CFB!$W$2:$W$1048576, 0) + COUNTIF(CFB!$W$2:$W$1048576, W4207) - 1), 0)</f>
        <v>4</v>
      </c>
      <c r="M4207" s="2">
        <f>_xlfn.RANK.EQ(J4207, INDEX(CFB!$J$2:$J$1048576, MATCH(W4207, CFB!$W$2:$W$1048576, 0)):INDEX(CFB!$J$2:$J$1048576, MATCH(W4207, CFB!$W$2:$W$1048576, 0) + COUNTIF(CFB!$W$2:$W$1048576, W4207) - 1))</f>
        <v>21</v>
      </c>
      <c r="N4207" s="2">
        <f>RANK(K4207, INDEX(CFB!$K$2:$K$1048576, MATCH(W4207, CFB!$W$2:$W$1048576, 0)):INDEX(CFB!$K$2:$K$1048576, MATCH(W4207, CFB!$W$2:$W$1048576, 0) + COUNTIF(CFB!$W$2:$W$1048576, W4207) - 1))</f>
        <v>11</v>
      </c>
      <c r="O4207">
        <v>43.16</v>
      </c>
      <c r="P4207">
        <v>9.3000000000000007</v>
      </c>
      <c r="W4207">
        <v>1989</v>
      </c>
      <c r="X4207">
        <f t="shared" si="129"/>
        <v>0</v>
      </c>
    </row>
    <row r="4208" spans="1:24" ht="12.75" hidden="1" customHeight="1" x14ac:dyDescent="0.45">
      <c r="A4208">
        <v>12</v>
      </c>
      <c r="B4208" t="s">
        <v>37</v>
      </c>
      <c r="C4208" t="s">
        <v>15</v>
      </c>
      <c r="D4208" s="2" t="str">
        <f t="shared" si="128"/>
        <v>Tennessee1989</v>
      </c>
      <c r="E4208">
        <v>5</v>
      </c>
      <c r="F4208">
        <v>11</v>
      </c>
      <c r="G4208">
        <v>1</v>
      </c>
      <c r="H4208">
        <v>0</v>
      </c>
      <c r="I4208">
        <v>7.71</v>
      </c>
      <c r="J4208">
        <v>7.87</v>
      </c>
      <c r="K4208">
        <v>15.57</v>
      </c>
      <c r="L4208" s="2">
        <f>_xlfn.RANK.EQ(I4208, INDEX(CFB!$I$2:$I$1048576, MATCH(W4208, CFB!$W$2:$W$1048576, 0)):INDEX(CFB!$I$2:$I$1048576, MATCH(W4208, CFB!$W$2:$W$1048576, 0) + COUNTIF(CFB!$W$2:$W$1048576, W4208) - 1), 0)</f>
        <v>17</v>
      </c>
      <c r="M4208" s="2">
        <f>_xlfn.RANK.EQ(J4208, INDEX(CFB!$J$2:$J$1048576, MATCH(W4208, CFB!$W$2:$W$1048576, 0)):INDEX(CFB!$J$2:$J$1048576, MATCH(W4208, CFB!$W$2:$W$1048576, 0) + COUNTIF(CFB!$W$2:$W$1048576, W4208) - 1))</f>
        <v>17</v>
      </c>
      <c r="N4208" s="2">
        <f>RANK(K4208, INDEX(CFB!$K$2:$K$1048576, MATCH(W4208, CFB!$W$2:$W$1048576, 0)):INDEX(CFB!$K$2:$K$1048576, MATCH(W4208, CFB!$W$2:$W$1048576, 0) + COUNTIF(CFB!$W$2:$W$1048576, W4208) - 1))</f>
        <v>12</v>
      </c>
      <c r="O4208">
        <v>40.36</v>
      </c>
      <c r="P4208">
        <v>6.88</v>
      </c>
      <c r="W4208">
        <v>1989</v>
      </c>
      <c r="X4208">
        <f t="shared" si="129"/>
        <v>0</v>
      </c>
    </row>
    <row r="4209" spans="1:24" ht="12.75" hidden="1" customHeight="1" x14ac:dyDescent="0.45">
      <c r="A4209">
        <v>13</v>
      </c>
      <c r="B4209" t="s">
        <v>69</v>
      </c>
      <c r="C4209" t="s">
        <v>189</v>
      </c>
      <c r="D4209" s="2" t="str">
        <f t="shared" si="128"/>
        <v>Arkansas1989</v>
      </c>
      <c r="E4209">
        <v>13</v>
      </c>
      <c r="F4209">
        <v>10</v>
      </c>
      <c r="G4209">
        <v>2</v>
      </c>
      <c r="H4209">
        <v>0</v>
      </c>
      <c r="I4209">
        <v>10.59</v>
      </c>
      <c r="J4209">
        <v>4.58</v>
      </c>
      <c r="K4209">
        <v>15.17</v>
      </c>
      <c r="L4209" s="2">
        <f>_xlfn.RANK.EQ(I4209, INDEX(CFB!$I$2:$I$1048576, MATCH(W4209, CFB!$W$2:$W$1048576, 0)):INDEX(CFB!$I$2:$I$1048576, MATCH(W4209, CFB!$W$2:$W$1048576, 0) + COUNTIF(CFB!$W$2:$W$1048576, W4209) - 1), 0)</f>
        <v>3</v>
      </c>
      <c r="M4209" s="2">
        <f>_xlfn.RANK.EQ(J4209, INDEX(CFB!$J$2:$J$1048576, MATCH(W4209, CFB!$W$2:$W$1048576, 0)):INDEX(CFB!$J$2:$J$1048576, MATCH(W4209, CFB!$W$2:$W$1048576, 0) + COUNTIF(CFB!$W$2:$W$1048576, W4209) - 1))</f>
        <v>24</v>
      </c>
      <c r="N4209" s="2">
        <f>RANK(K4209, INDEX(CFB!$K$2:$K$1048576, MATCH(W4209, CFB!$W$2:$W$1048576, 0)):INDEX(CFB!$K$2:$K$1048576, MATCH(W4209, CFB!$W$2:$W$1048576, 0) + COUNTIF(CFB!$W$2:$W$1048576, W4209) - 1))</f>
        <v>13</v>
      </c>
      <c r="O4209">
        <v>42.09</v>
      </c>
      <c r="P4209">
        <v>8.4</v>
      </c>
      <c r="W4209">
        <v>1989</v>
      </c>
      <c r="X4209">
        <f t="shared" si="129"/>
        <v>0</v>
      </c>
    </row>
    <row r="4210" spans="1:24" ht="12.75" hidden="1" customHeight="1" x14ac:dyDescent="0.45">
      <c r="A4210">
        <v>14</v>
      </c>
      <c r="B4210" t="s">
        <v>66</v>
      </c>
      <c r="C4210" t="s">
        <v>180</v>
      </c>
      <c r="D4210" s="2" t="str">
        <f t="shared" si="128"/>
        <v>Washington1989</v>
      </c>
      <c r="E4210">
        <v>23</v>
      </c>
      <c r="F4210">
        <v>8</v>
      </c>
      <c r="G4210">
        <v>4</v>
      </c>
      <c r="H4210">
        <v>0</v>
      </c>
      <c r="I4210">
        <v>8.48</v>
      </c>
      <c r="J4210">
        <v>6.16</v>
      </c>
      <c r="K4210">
        <v>14.64</v>
      </c>
      <c r="L4210" s="2">
        <f>_xlfn.RANK.EQ(I4210, INDEX(CFB!$I$2:$I$1048576, MATCH(W4210, CFB!$W$2:$W$1048576, 0)):INDEX(CFB!$I$2:$I$1048576, MATCH(W4210, CFB!$W$2:$W$1048576, 0) + COUNTIF(CFB!$W$2:$W$1048576, W4210) - 1), 0)</f>
        <v>15</v>
      </c>
      <c r="M4210" s="2">
        <f>_xlfn.RANK.EQ(J4210, INDEX(CFB!$J$2:$J$1048576, MATCH(W4210, CFB!$W$2:$W$1048576, 0)):INDEX(CFB!$J$2:$J$1048576, MATCH(W4210, CFB!$W$2:$W$1048576, 0) + COUNTIF(CFB!$W$2:$W$1048576, W4210) - 1))</f>
        <v>20</v>
      </c>
      <c r="N4210" s="2">
        <f>RANK(K4210, INDEX(CFB!$K$2:$K$1048576, MATCH(W4210, CFB!$W$2:$W$1048576, 0)):INDEX(CFB!$K$2:$K$1048576, MATCH(W4210, CFB!$W$2:$W$1048576, 0) + COUNTIF(CFB!$W$2:$W$1048576, W4210) - 1))</f>
        <v>14</v>
      </c>
      <c r="O4210">
        <v>42.12</v>
      </c>
      <c r="P4210">
        <v>7.27</v>
      </c>
      <c r="W4210">
        <v>1989</v>
      </c>
      <c r="X4210">
        <f t="shared" si="129"/>
        <v>0</v>
      </c>
    </row>
    <row r="4211" spans="1:24" ht="12.75" hidden="1" customHeight="1" x14ac:dyDescent="0.45">
      <c r="A4211">
        <v>15</v>
      </c>
      <c r="B4211" t="s">
        <v>43</v>
      </c>
      <c r="C4211" t="s">
        <v>10</v>
      </c>
      <c r="D4211" s="2" t="str">
        <f t="shared" si="128"/>
        <v>Illinois1989</v>
      </c>
      <c r="E4211">
        <v>10</v>
      </c>
      <c r="F4211">
        <v>10</v>
      </c>
      <c r="G4211">
        <v>2</v>
      </c>
      <c r="H4211">
        <v>0</v>
      </c>
      <c r="I4211">
        <v>4.38</v>
      </c>
      <c r="J4211">
        <v>10.24</v>
      </c>
      <c r="K4211">
        <v>14.62</v>
      </c>
      <c r="L4211" s="2">
        <f>_xlfn.RANK.EQ(I4211, INDEX(CFB!$I$2:$I$1048576, MATCH(W4211, CFB!$W$2:$W$1048576, 0)):INDEX(CFB!$I$2:$I$1048576, MATCH(W4211, CFB!$W$2:$W$1048576, 0) + COUNTIF(CFB!$W$2:$W$1048576, W4211) - 1), 0)</f>
        <v>30</v>
      </c>
      <c r="M4211" s="2">
        <f>_xlfn.RANK.EQ(J4211, INDEX(CFB!$J$2:$J$1048576, MATCH(W4211, CFB!$W$2:$W$1048576, 0)):INDEX(CFB!$J$2:$J$1048576, MATCH(W4211, CFB!$W$2:$W$1048576, 0) + COUNTIF(CFB!$W$2:$W$1048576, W4211) - 1))</f>
        <v>10</v>
      </c>
      <c r="N4211" s="2">
        <f>RANK(K4211, INDEX(CFB!$K$2:$K$1048576, MATCH(W4211, CFB!$W$2:$W$1048576, 0)):INDEX(CFB!$K$2:$K$1048576, MATCH(W4211, CFB!$W$2:$W$1048576, 0) + COUNTIF(CFB!$W$2:$W$1048576, W4211) - 1))</f>
        <v>15</v>
      </c>
      <c r="O4211">
        <v>37.14</v>
      </c>
      <c r="P4211">
        <v>5.49</v>
      </c>
      <c r="W4211">
        <v>1989</v>
      </c>
      <c r="X4211">
        <f t="shared" si="129"/>
        <v>0</v>
      </c>
    </row>
    <row r="4212" spans="1:24" ht="12.75" hidden="1" customHeight="1" x14ac:dyDescent="0.45">
      <c r="A4212">
        <v>16</v>
      </c>
      <c r="B4212" t="s">
        <v>34</v>
      </c>
      <c r="C4212" t="s">
        <v>189</v>
      </c>
      <c r="D4212" s="2" t="str">
        <f t="shared" si="128"/>
        <v>Texas A&amp;M1989</v>
      </c>
      <c r="E4212">
        <v>20</v>
      </c>
      <c r="F4212">
        <v>8</v>
      </c>
      <c r="G4212">
        <v>4</v>
      </c>
      <c r="H4212">
        <v>0</v>
      </c>
      <c r="I4212">
        <v>4.54</v>
      </c>
      <c r="J4212">
        <v>9.1</v>
      </c>
      <c r="K4212">
        <v>13.64</v>
      </c>
      <c r="L4212" s="2">
        <f>_xlfn.RANK.EQ(I4212, INDEX(CFB!$I$2:$I$1048576, MATCH(W4212, CFB!$W$2:$W$1048576, 0)):INDEX(CFB!$I$2:$I$1048576, MATCH(W4212, CFB!$W$2:$W$1048576, 0) + COUNTIF(CFB!$W$2:$W$1048576, W4212) - 1), 0)</f>
        <v>29</v>
      </c>
      <c r="M4212" s="2">
        <f>_xlfn.RANK.EQ(J4212, INDEX(CFB!$J$2:$J$1048576, MATCH(W4212, CFB!$W$2:$W$1048576, 0)):INDEX(CFB!$J$2:$J$1048576, MATCH(W4212, CFB!$W$2:$W$1048576, 0) + COUNTIF(CFB!$W$2:$W$1048576, W4212) - 1))</f>
        <v>11</v>
      </c>
      <c r="N4212" s="2">
        <f>RANK(K4212, INDEX(CFB!$K$2:$K$1048576, MATCH(W4212, CFB!$W$2:$W$1048576, 0)):INDEX(CFB!$K$2:$K$1048576, MATCH(W4212, CFB!$W$2:$W$1048576, 0) + COUNTIF(CFB!$W$2:$W$1048576, W4212) - 1))</f>
        <v>16</v>
      </c>
      <c r="O4212">
        <v>39.72</v>
      </c>
      <c r="P4212">
        <v>2.94</v>
      </c>
      <c r="W4212">
        <v>1989</v>
      </c>
      <c r="X4212">
        <f t="shared" si="129"/>
        <v>0</v>
      </c>
    </row>
    <row r="4213" spans="1:24" ht="12.75" hidden="1" customHeight="1" x14ac:dyDescent="0.45">
      <c r="A4213">
        <v>17</v>
      </c>
      <c r="B4213" t="s">
        <v>95</v>
      </c>
      <c r="C4213" t="s">
        <v>10</v>
      </c>
      <c r="D4213" s="2" t="str">
        <f t="shared" si="128"/>
        <v>Michigan State1989</v>
      </c>
      <c r="E4213">
        <v>16</v>
      </c>
      <c r="F4213">
        <v>8</v>
      </c>
      <c r="G4213">
        <v>4</v>
      </c>
      <c r="H4213">
        <v>0</v>
      </c>
      <c r="I4213">
        <v>3.13</v>
      </c>
      <c r="J4213">
        <v>9.01</v>
      </c>
      <c r="K4213">
        <v>12.15</v>
      </c>
      <c r="L4213" s="2">
        <f>_xlfn.RANK.EQ(I4213, INDEX(CFB!$I$2:$I$1048576, MATCH(W4213, CFB!$W$2:$W$1048576, 0)):INDEX(CFB!$I$2:$I$1048576, MATCH(W4213, CFB!$W$2:$W$1048576, 0) + COUNTIF(CFB!$W$2:$W$1048576, W4213) - 1), 0)</f>
        <v>34</v>
      </c>
      <c r="M4213" s="2">
        <f>_xlfn.RANK.EQ(J4213, INDEX(CFB!$J$2:$J$1048576, MATCH(W4213, CFB!$W$2:$W$1048576, 0)):INDEX(CFB!$J$2:$J$1048576, MATCH(W4213, CFB!$W$2:$W$1048576, 0) + COUNTIF(CFB!$W$2:$W$1048576, W4213) - 1))</f>
        <v>12</v>
      </c>
      <c r="N4213" s="2">
        <f>RANK(K4213, INDEX(CFB!$K$2:$K$1048576, MATCH(W4213, CFB!$W$2:$W$1048576, 0)):INDEX(CFB!$K$2:$K$1048576, MATCH(W4213, CFB!$W$2:$W$1048576, 0) + COUNTIF(CFB!$W$2:$W$1048576, W4213) - 1))</f>
        <v>17</v>
      </c>
      <c r="O4213">
        <v>39.06</v>
      </c>
      <c r="P4213">
        <v>5.32</v>
      </c>
      <c r="W4213">
        <v>1989</v>
      </c>
      <c r="X4213">
        <f t="shared" si="129"/>
        <v>0</v>
      </c>
    </row>
    <row r="4214" spans="1:24" ht="12.75" hidden="1" customHeight="1" x14ac:dyDescent="0.45">
      <c r="A4214">
        <v>18</v>
      </c>
      <c r="B4214" t="s">
        <v>93</v>
      </c>
      <c r="C4214" t="s">
        <v>23</v>
      </c>
      <c r="D4214" s="2" t="str">
        <f t="shared" si="128"/>
        <v>Virginia1989</v>
      </c>
      <c r="E4214">
        <v>18</v>
      </c>
      <c r="F4214">
        <v>10</v>
      </c>
      <c r="G4214">
        <v>3</v>
      </c>
      <c r="H4214">
        <v>0</v>
      </c>
      <c r="I4214">
        <v>8.93</v>
      </c>
      <c r="J4214">
        <v>2.8</v>
      </c>
      <c r="K4214">
        <v>11.73</v>
      </c>
      <c r="L4214" s="2">
        <f>_xlfn.RANK.EQ(I4214, INDEX(CFB!$I$2:$I$1048576, MATCH(W4214, CFB!$W$2:$W$1048576, 0)):INDEX(CFB!$I$2:$I$1048576, MATCH(W4214, CFB!$W$2:$W$1048576, 0) + COUNTIF(CFB!$W$2:$W$1048576, W4214) - 1), 0)</f>
        <v>12</v>
      </c>
      <c r="M4214" s="2">
        <f>_xlfn.RANK.EQ(J4214, INDEX(CFB!$J$2:$J$1048576, MATCH(W4214, CFB!$W$2:$W$1048576, 0)):INDEX(CFB!$J$2:$J$1048576, MATCH(W4214, CFB!$W$2:$W$1048576, 0) + COUNTIF(CFB!$W$2:$W$1048576, W4214) - 1))</f>
        <v>31</v>
      </c>
      <c r="N4214" s="2">
        <f>RANK(K4214, INDEX(CFB!$K$2:$K$1048576, MATCH(W4214, CFB!$W$2:$W$1048576, 0)):INDEX(CFB!$K$2:$K$1048576, MATCH(W4214, CFB!$W$2:$W$1048576, 0) + COUNTIF(CFB!$W$2:$W$1048576, W4214) - 1))</f>
        <v>18</v>
      </c>
      <c r="O4214">
        <v>41</v>
      </c>
      <c r="P4214">
        <v>11.87</v>
      </c>
      <c r="W4214">
        <v>1989</v>
      </c>
      <c r="X4214">
        <f t="shared" si="129"/>
        <v>0</v>
      </c>
    </row>
    <row r="4215" spans="1:24" ht="12.75" hidden="1" customHeight="1" x14ac:dyDescent="0.45">
      <c r="A4215">
        <v>19</v>
      </c>
      <c r="B4215" t="s">
        <v>16</v>
      </c>
      <c r="C4215" t="s">
        <v>12</v>
      </c>
      <c r="D4215" s="2" t="str">
        <f t="shared" si="128"/>
        <v>Penn State1989</v>
      </c>
      <c r="E4215">
        <v>15</v>
      </c>
      <c r="F4215">
        <v>8</v>
      </c>
      <c r="G4215">
        <v>3</v>
      </c>
      <c r="H4215">
        <v>1</v>
      </c>
      <c r="I4215">
        <v>-0.72</v>
      </c>
      <c r="J4215">
        <v>12.14</v>
      </c>
      <c r="K4215">
        <v>11.41</v>
      </c>
      <c r="L4215" s="2">
        <f>_xlfn.RANK.EQ(I4215, INDEX(CFB!$I$2:$I$1048576, MATCH(W4215, CFB!$W$2:$W$1048576, 0)):INDEX(CFB!$I$2:$I$1048576, MATCH(W4215, CFB!$W$2:$W$1048576, 0) + COUNTIF(CFB!$W$2:$W$1048576, W4215) - 1), 0)</f>
        <v>59</v>
      </c>
      <c r="M4215" s="2">
        <f>_xlfn.RANK.EQ(J4215, INDEX(CFB!$J$2:$J$1048576, MATCH(W4215, CFB!$W$2:$W$1048576, 0)):INDEX(CFB!$J$2:$J$1048576, MATCH(W4215, CFB!$W$2:$W$1048576, 0) + COUNTIF(CFB!$W$2:$W$1048576, W4215) - 1))</f>
        <v>5</v>
      </c>
      <c r="N4215" s="2">
        <f>RANK(K4215, INDEX(CFB!$K$2:$K$1048576, MATCH(W4215, CFB!$W$2:$W$1048576, 0)):INDEX(CFB!$K$2:$K$1048576, MATCH(W4215, CFB!$W$2:$W$1048576, 0) + COUNTIF(CFB!$W$2:$W$1048576, W4215) - 1))</f>
        <v>19</v>
      </c>
      <c r="O4215">
        <v>31.44</v>
      </c>
      <c r="P4215">
        <v>2.3199999999999998</v>
      </c>
      <c r="W4215">
        <v>1989</v>
      </c>
      <c r="X4215">
        <f t="shared" si="129"/>
        <v>0</v>
      </c>
    </row>
    <row r="4216" spans="1:24" ht="12.75" hidden="1" customHeight="1" x14ac:dyDescent="0.45">
      <c r="A4216">
        <v>20</v>
      </c>
      <c r="B4216" t="s">
        <v>32</v>
      </c>
      <c r="C4216" t="s">
        <v>178</v>
      </c>
      <c r="D4216" s="2" t="str">
        <f t="shared" si="128"/>
        <v>BYU1989</v>
      </c>
      <c r="E4216">
        <v>22</v>
      </c>
      <c r="F4216">
        <v>10</v>
      </c>
      <c r="G4216">
        <v>3</v>
      </c>
      <c r="H4216">
        <v>0</v>
      </c>
      <c r="I4216">
        <v>13.82</v>
      </c>
      <c r="J4216">
        <v>-2.98</v>
      </c>
      <c r="K4216">
        <v>10.84</v>
      </c>
      <c r="L4216" s="2">
        <f>_xlfn.RANK.EQ(I4216, INDEX(CFB!$I$2:$I$1048576, MATCH(W4216, CFB!$W$2:$W$1048576, 0)):INDEX(CFB!$I$2:$I$1048576, MATCH(W4216, CFB!$W$2:$W$1048576, 0) + COUNTIF(CFB!$W$2:$W$1048576, W4216) - 1), 0)</f>
        <v>1</v>
      </c>
      <c r="M4216" s="2">
        <f>_xlfn.RANK.EQ(J4216, INDEX(CFB!$J$2:$J$1048576, MATCH(W4216, CFB!$W$2:$W$1048576, 0)):INDEX(CFB!$J$2:$J$1048576, MATCH(W4216, CFB!$W$2:$W$1048576, 0) + COUNTIF(CFB!$W$2:$W$1048576, W4216) - 1))</f>
        <v>69</v>
      </c>
      <c r="N4216" s="2">
        <f>RANK(K4216, INDEX(CFB!$K$2:$K$1048576, MATCH(W4216, CFB!$W$2:$W$1048576, 0)):INDEX(CFB!$K$2:$K$1048576, MATCH(W4216, CFB!$W$2:$W$1048576, 0) + COUNTIF(CFB!$W$2:$W$1048576, W4216) - 1))</f>
        <v>20</v>
      </c>
      <c r="O4216">
        <v>45.83</v>
      </c>
      <c r="P4216">
        <v>19.850000000000001</v>
      </c>
      <c r="W4216">
        <v>1989</v>
      </c>
      <c r="X4216">
        <f t="shared" si="129"/>
        <v>0</v>
      </c>
    </row>
    <row r="4217" spans="1:24" ht="12.75" hidden="1" customHeight="1" x14ac:dyDescent="0.45">
      <c r="A4217">
        <v>21</v>
      </c>
      <c r="B4217" t="s">
        <v>120</v>
      </c>
      <c r="C4217" t="s">
        <v>180</v>
      </c>
      <c r="D4217" s="2" t="str">
        <f t="shared" si="128"/>
        <v>Arizona1989</v>
      </c>
      <c r="E4217">
        <v>25</v>
      </c>
      <c r="F4217">
        <v>8</v>
      </c>
      <c r="G4217">
        <v>4</v>
      </c>
      <c r="H4217">
        <v>0</v>
      </c>
      <c r="I4217">
        <v>0.24</v>
      </c>
      <c r="J4217">
        <v>10.53</v>
      </c>
      <c r="K4217">
        <v>10.77</v>
      </c>
      <c r="L4217" s="2">
        <f>_xlfn.RANK.EQ(I4217, INDEX(CFB!$I$2:$I$1048576, MATCH(W4217, CFB!$W$2:$W$1048576, 0)):INDEX(CFB!$I$2:$I$1048576, MATCH(W4217, CFB!$W$2:$W$1048576, 0) + COUNTIF(CFB!$W$2:$W$1048576, W4217) - 1), 0)</f>
        <v>53</v>
      </c>
      <c r="M4217" s="2">
        <f>_xlfn.RANK.EQ(J4217, INDEX(CFB!$J$2:$J$1048576, MATCH(W4217, CFB!$W$2:$W$1048576, 0)):INDEX(CFB!$J$2:$J$1048576, MATCH(W4217, CFB!$W$2:$W$1048576, 0) + COUNTIF(CFB!$W$2:$W$1048576, W4217) - 1))</f>
        <v>9</v>
      </c>
      <c r="N4217" s="2">
        <f>RANK(K4217, INDEX(CFB!$K$2:$K$1048576, MATCH(W4217, CFB!$W$2:$W$1048576, 0)):INDEX(CFB!$K$2:$K$1048576, MATCH(W4217, CFB!$W$2:$W$1048576, 0) + COUNTIF(CFB!$W$2:$W$1048576, W4217) - 1))</f>
        <v>21</v>
      </c>
      <c r="O4217">
        <v>32.31</v>
      </c>
      <c r="P4217">
        <v>3.52</v>
      </c>
      <c r="W4217">
        <v>1989</v>
      </c>
      <c r="X4217">
        <f t="shared" si="129"/>
        <v>0</v>
      </c>
    </row>
    <row r="4218" spans="1:24" ht="12.75" hidden="1" customHeight="1" x14ac:dyDescent="0.45">
      <c r="A4218">
        <v>22</v>
      </c>
      <c r="B4218" t="s">
        <v>71</v>
      </c>
      <c r="C4218" t="s">
        <v>189</v>
      </c>
      <c r="D4218" s="2" t="str">
        <f t="shared" si="128"/>
        <v>Texas Tech1989</v>
      </c>
      <c r="E4218">
        <v>19</v>
      </c>
      <c r="F4218">
        <v>9</v>
      </c>
      <c r="G4218">
        <v>3</v>
      </c>
      <c r="H4218">
        <v>0</v>
      </c>
      <c r="I4218">
        <v>8.8000000000000007</v>
      </c>
      <c r="J4218">
        <v>1.79</v>
      </c>
      <c r="K4218">
        <v>10.6</v>
      </c>
      <c r="L4218" s="2">
        <f>_xlfn.RANK.EQ(I4218, INDEX(CFB!$I$2:$I$1048576, MATCH(W4218, CFB!$W$2:$W$1048576, 0)):INDEX(CFB!$I$2:$I$1048576, MATCH(W4218, CFB!$W$2:$W$1048576, 0) + COUNTIF(CFB!$W$2:$W$1048576, W4218) - 1), 0)</f>
        <v>13</v>
      </c>
      <c r="M4218" s="2">
        <f>_xlfn.RANK.EQ(J4218, INDEX(CFB!$J$2:$J$1048576, MATCH(W4218, CFB!$W$2:$W$1048576, 0)):INDEX(CFB!$J$2:$J$1048576, MATCH(W4218, CFB!$W$2:$W$1048576, 0) + COUNTIF(CFB!$W$2:$W$1048576, W4218) - 1))</f>
        <v>42</v>
      </c>
      <c r="N4218" s="2">
        <f>RANK(K4218, INDEX(CFB!$K$2:$K$1048576, MATCH(W4218, CFB!$W$2:$W$1048576, 0)):INDEX(CFB!$K$2:$K$1048576, MATCH(W4218, CFB!$W$2:$W$1048576, 0) + COUNTIF(CFB!$W$2:$W$1048576, W4218) - 1))</f>
        <v>22</v>
      </c>
      <c r="O4218">
        <v>40.590000000000003</v>
      </c>
      <c r="P4218">
        <v>12.34</v>
      </c>
      <c r="W4218">
        <v>1989</v>
      </c>
      <c r="X4218">
        <f t="shared" si="129"/>
        <v>0</v>
      </c>
    </row>
    <row r="4219" spans="1:24" ht="12.75" hidden="1" customHeight="1" x14ac:dyDescent="0.45">
      <c r="A4219">
        <v>23</v>
      </c>
      <c r="B4219" t="s">
        <v>13</v>
      </c>
      <c r="C4219" t="s">
        <v>180</v>
      </c>
      <c r="D4219" s="2" t="str">
        <f t="shared" si="128"/>
        <v>Oregon1989</v>
      </c>
      <c r="F4219">
        <v>8</v>
      </c>
      <c r="G4219">
        <v>4</v>
      </c>
      <c r="H4219">
        <v>0</v>
      </c>
      <c r="I4219">
        <v>7.39</v>
      </c>
      <c r="J4219">
        <v>2.5499999999999998</v>
      </c>
      <c r="K4219">
        <v>9.94</v>
      </c>
      <c r="L4219" s="2">
        <f>_xlfn.RANK.EQ(I4219, INDEX(CFB!$I$2:$I$1048576, MATCH(W4219, CFB!$W$2:$W$1048576, 0)):INDEX(CFB!$I$2:$I$1048576, MATCH(W4219, CFB!$W$2:$W$1048576, 0) + COUNTIF(CFB!$W$2:$W$1048576, W4219) - 1), 0)</f>
        <v>18</v>
      </c>
      <c r="M4219" s="2">
        <f>_xlfn.RANK.EQ(J4219, INDEX(CFB!$J$2:$J$1048576, MATCH(W4219, CFB!$W$2:$W$1048576, 0)):INDEX(CFB!$J$2:$J$1048576, MATCH(W4219, CFB!$W$2:$W$1048576, 0) + COUNTIF(CFB!$W$2:$W$1048576, W4219) - 1))</f>
        <v>33</v>
      </c>
      <c r="N4219" s="2">
        <f>RANK(K4219, INDEX(CFB!$K$2:$K$1048576, MATCH(W4219, CFB!$W$2:$W$1048576, 0)):INDEX(CFB!$K$2:$K$1048576, MATCH(W4219, CFB!$W$2:$W$1048576, 0) + COUNTIF(CFB!$W$2:$W$1048576, W4219) - 1))</f>
        <v>23</v>
      </c>
      <c r="O4219">
        <v>40.93</v>
      </c>
      <c r="P4219">
        <v>12.4</v>
      </c>
      <c r="W4219">
        <v>1989</v>
      </c>
      <c r="X4219">
        <f t="shared" si="129"/>
        <v>0</v>
      </c>
    </row>
    <row r="4220" spans="1:24" ht="12.75" hidden="1" customHeight="1" x14ac:dyDescent="0.45">
      <c r="A4220">
        <v>24</v>
      </c>
      <c r="B4220" t="s">
        <v>35</v>
      </c>
      <c r="C4220" t="s">
        <v>15</v>
      </c>
      <c r="D4220" s="2" t="str">
        <f t="shared" si="128"/>
        <v>Florida1989</v>
      </c>
      <c r="F4220">
        <v>7</v>
      </c>
      <c r="G4220">
        <v>5</v>
      </c>
      <c r="H4220">
        <v>0</v>
      </c>
      <c r="I4220">
        <v>1.52</v>
      </c>
      <c r="J4220">
        <v>7.71</v>
      </c>
      <c r="K4220">
        <v>9.24</v>
      </c>
      <c r="L4220" s="2">
        <f>_xlfn.RANK.EQ(I4220, INDEX(CFB!$I$2:$I$1048576, MATCH(W4220, CFB!$W$2:$W$1048576, 0)):INDEX(CFB!$I$2:$I$1048576, MATCH(W4220, CFB!$W$2:$W$1048576, 0) + COUNTIF(CFB!$W$2:$W$1048576, W4220) - 1), 0)</f>
        <v>47</v>
      </c>
      <c r="M4220" s="2">
        <f>_xlfn.RANK.EQ(J4220, INDEX(CFB!$J$2:$J$1048576, MATCH(W4220, CFB!$W$2:$W$1048576, 0)):INDEX(CFB!$J$2:$J$1048576, MATCH(W4220, CFB!$W$2:$W$1048576, 0) + COUNTIF(CFB!$W$2:$W$1048576, W4220) - 1))</f>
        <v>18</v>
      </c>
      <c r="N4220" s="2">
        <f>RANK(K4220, INDEX(CFB!$K$2:$K$1048576, MATCH(W4220, CFB!$W$2:$W$1048576, 0)):INDEX(CFB!$K$2:$K$1048576, MATCH(W4220, CFB!$W$2:$W$1048576, 0) + COUNTIF(CFB!$W$2:$W$1048576, W4220) - 1))</f>
        <v>24</v>
      </c>
      <c r="O4220">
        <v>33.450000000000003</v>
      </c>
      <c r="P4220">
        <v>6.87</v>
      </c>
      <c r="W4220">
        <v>1989</v>
      </c>
      <c r="X4220">
        <f t="shared" si="129"/>
        <v>0</v>
      </c>
    </row>
    <row r="4221" spans="1:24" ht="12.75" hidden="1" customHeight="1" x14ac:dyDescent="0.45">
      <c r="A4221">
        <v>25</v>
      </c>
      <c r="B4221" t="s">
        <v>85</v>
      </c>
      <c r="C4221" t="s">
        <v>180</v>
      </c>
      <c r="D4221" s="2" t="str">
        <f t="shared" si="128"/>
        <v>Washington State1989</v>
      </c>
      <c r="F4221">
        <v>6</v>
      </c>
      <c r="G4221">
        <v>5</v>
      </c>
      <c r="H4221">
        <v>0</v>
      </c>
      <c r="I4221">
        <v>9.57</v>
      </c>
      <c r="J4221">
        <v>-0.57999999999999996</v>
      </c>
      <c r="K4221">
        <v>8.99</v>
      </c>
      <c r="L4221" s="2">
        <f>_xlfn.RANK.EQ(I4221, INDEX(CFB!$I$2:$I$1048576, MATCH(W4221, CFB!$W$2:$W$1048576, 0)):INDEX(CFB!$I$2:$I$1048576, MATCH(W4221, CFB!$W$2:$W$1048576, 0) + COUNTIF(CFB!$W$2:$W$1048576, W4221) - 1), 0)</f>
        <v>9</v>
      </c>
      <c r="M4221" s="2">
        <f>_xlfn.RANK.EQ(J4221, INDEX(CFB!$J$2:$J$1048576, MATCH(W4221, CFB!$W$2:$W$1048576, 0)):INDEX(CFB!$J$2:$J$1048576, MATCH(W4221, CFB!$W$2:$W$1048576, 0) + COUNTIF(CFB!$W$2:$W$1048576, W4221) - 1))</f>
        <v>61</v>
      </c>
      <c r="N4221" s="2">
        <f>RANK(K4221, INDEX(CFB!$K$2:$K$1048576, MATCH(W4221, CFB!$W$2:$W$1048576, 0)):INDEX(CFB!$K$2:$K$1048576, MATCH(W4221, CFB!$W$2:$W$1048576, 0) + COUNTIF(CFB!$W$2:$W$1048576, W4221) - 1))</f>
        <v>25</v>
      </c>
      <c r="O4221">
        <v>43.26</v>
      </c>
      <c r="P4221">
        <v>14.43</v>
      </c>
      <c r="W4221">
        <v>1989</v>
      </c>
      <c r="X4221">
        <f t="shared" si="129"/>
        <v>0</v>
      </c>
    </row>
    <row r="4222" spans="1:24" ht="12.75" hidden="1" customHeight="1" x14ac:dyDescent="0.45">
      <c r="A4222">
        <v>26</v>
      </c>
      <c r="B4222" t="s">
        <v>54</v>
      </c>
      <c r="C4222" t="s">
        <v>188</v>
      </c>
      <c r="D4222" s="2" t="str">
        <f t="shared" si="128"/>
        <v>Oklahoma1989</v>
      </c>
      <c r="F4222">
        <v>7</v>
      </c>
      <c r="G4222">
        <v>4</v>
      </c>
      <c r="H4222">
        <v>0</v>
      </c>
      <c r="I4222">
        <v>5.58</v>
      </c>
      <c r="J4222">
        <v>3.29</v>
      </c>
      <c r="K4222">
        <v>8.8699999999999992</v>
      </c>
      <c r="L4222" s="2">
        <f>_xlfn.RANK.EQ(I4222, INDEX(CFB!$I$2:$I$1048576, MATCH(W4222, CFB!$W$2:$W$1048576, 0)):INDEX(CFB!$I$2:$I$1048576, MATCH(W4222, CFB!$W$2:$W$1048576, 0) + COUNTIF(CFB!$W$2:$W$1048576, W4222) - 1), 0)</f>
        <v>23</v>
      </c>
      <c r="M4222" s="2">
        <f>_xlfn.RANK.EQ(J4222, INDEX(CFB!$J$2:$J$1048576, MATCH(W4222, CFB!$W$2:$W$1048576, 0)):INDEX(CFB!$J$2:$J$1048576, MATCH(W4222, CFB!$W$2:$W$1048576, 0) + COUNTIF(CFB!$W$2:$W$1048576, W4222) - 1))</f>
        <v>28</v>
      </c>
      <c r="N4222" s="2">
        <f>RANK(K4222, INDEX(CFB!$K$2:$K$1048576, MATCH(W4222, CFB!$W$2:$W$1048576, 0)):INDEX(CFB!$K$2:$K$1048576, MATCH(W4222, CFB!$W$2:$W$1048576, 0) + COUNTIF(CFB!$W$2:$W$1048576, W4222) - 1))</f>
        <v>26</v>
      </c>
      <c r="O4222">
        <v>42.4</v>
      </c>
      <c r="P4222">
        <v>11.02</v>
      </c>
      <c r="W4222">
        <v>1989</v>
      </c>
      <c r="X4222">
        <f t="shared" si="129"/>
        <v>0</v>
      </c>
    </row>
    <row r="4223" spans="1:24" ht="12.75" hidden="1" customHeight="1" x14ac:dyDescent="0.45">
      <c r="A4223">
        <v>27</v>
      </c>
      <c r="B4223" t="s">
        <v>89</v>
      </c>
      <c r="C4223" t="s">
        <v>12</v>
      </c>
      <c r="D4223" s="2" t="str">
        <f t="shared" si="128"/>
        <v>West Virginia1989</v>
      </c>
      <c r="E4223">
        <v>21</v>
      </c>
      <c r="F4223">
        <v>8</v>
      </c>
      <c r="G4223">
        <v>3</v>
      </c>
      <c r="H4223">
        <v>1</v>
      </c>
      <c r="I4223">
        <v>4.84</v>
      </c>
      <c r="J4223">
        <v>2.97</v>
      </c>
      <c r="K4223">
        <v>7.81</v>
      </c>
      <c r="L4223" s="2">
        <f>_xlfn.RANK.EQ(I4223, INDEX(CFB!$I$2:$I$1048576, MATCH(W4223, CFB!$W$2:$W$1048576, 0)):INDEX(CFB!$I$2:$I$1048576, MATCH(W4223, CFB!$W$2:$W$1048576, 0) + COUNTIF(CFB!$W$2:$W$1048576, W4223) - 1), 0)</f>
        <v>28</v>
      </c>
      <c r="M4223" s="2">
        <f>_xlfn.RANK.EQ(J4223, INDEX(CFB!$J$2:$J$1048576, MATCH(W4223, CFB!$W$2:$W$1048576, 0)):INDEX(CFB!$J$2:$J$1048576, MATCH(W4223, CFB!$W$2:$W$1048576, 0) + COUNTIF(CFB!$W$2:$W$1048576, W4223) - 1))</f>
        <v>30</v>
      </c>
      <c r="N4223" s="2">
        <f>RANK(K4223, INDEX(CFB!$K$2:$K$1048576, MATCH(W4223, CFB!$W$2:$W$1048576, 0)):INDEX(CFB!$K$2:$K$1048576, MATCH(W4223, CFB!$W$2:$W$1048576, 0) + COUNTIF(CFB!$W$2:$W$1048576, W4223) - 1))</f>
        <v>27</v>
      </c>
      <c r="O4223">
        <v>38.72</v>
      </c>
      <c r="P4223">
        <v>12.15</v>
      </c>
      <c r="W4223">
        <v>1989</v>
      </c>
      <c r="X4223">
        <f t="shared" si="129"/>
        <v>0</v>
      </c>
    </row>
    <row r="4224" spans="1:24" ht="12.75" hidden="1" customHeight="1" x14ac:dyDescent="0.45">
      <c r="A4224">
        <v>28</v>
      </c>
      <c r="B4224" t="s">
        <v>70</v>
      </c>
      <c r="C4224" t="s">
        <v>12</v>
      </c>
      <c r="D4224" s="2" t="str">
        <f t="shared" si="128"/>
        <v>Pitt1989</v>
      </c>
      <c r="E4224">
        <v>17</v>
      </c>
      <c r="F4224">
        <v>8</v>
      </c>
      <c r="G4224">
        <v>3</v>
      </c>
      <c r="H4224">
        <v>1</v>
      </c>
      <c r="I4224">
        <v>6.5</v>
      </c>
      <c r="J4224">
        <v>1.24</v>
      </c>
      <c r="K4224">
        <v>7.74</v>
      </c>
      <c r="L4224" s="2">
        <f>_xlfn.RANK.EQ(I4224, INDEX(CFB!$I$2:$I$1048576, MATCH(W4224, CFB!$W$2:$W$1048576, 0)):INDEX(CFB!$I$2:$I$1048576, MATCH(W4224, CFB!$W$2:$W$1048576, 0) + COUNTIF(CFB!$W$2:$W$1048576, W4224) - 1), 0)</f>
        <v>19</v>
      </c>
      <c r="M4224" s="2">
        <f>_xlfn.RANK.EQ(J4224, INDEX(CFB!$J$2:$J$1048576, MATCH(W4224, CFB!$W$2:$W$1048576, 0)):INDEX(CFB!$J$2:$J$1048576, MATCH(W4224, CFB!$W$2:$W$1048576, 0) + COUNTIF(CFB!$W$2:$W$1048576, W4224) - 1))</f>
        <v>45</v>
      </c>
      <c r="N4224" s="2">
        <f>RANK(K4224, INDEX(CFB!$K$2:$K$1048576, MATCH(W4224, CFB!$W$2:$W$1048576, 0)):INDEX(CFB!$K$2:$K$1048576, MATCH(W4224, CFB!$W$2:$W$1048576, 0) + COUNTIF(CFB!$W$2:$W$1048576, W4224) - 1))</f>
        <v>28</v>
      </c>
      <c r="O4224">
        <v>38.380000000000003</v>
      </c>
      <c r="P4224">
        <v>14.27</v>
      </c>
      <c r="W4224">
        <v>1989</v>
      </c>
      <c r="X4224">
        <f t="shared" si="129"/>
        <v>0</v>
      </c>
    </row>
    <row r="4225" spans="1:24" ht="12.75" hidden="1" customHeight="1" x14ac:dyDescent="0.45">
      <c r="A4225">
        <v>29</v>
      </c>
      <c r="B4225" t="s">
        <v>9</v>
      </c>
      <c r="C4225" t="s">
        <v>10</v>
      </c>
      <c r="D4225" s="2" t="str">
        <f t="shared" si="128"/>
        <v>Ohio State1989</v>
      </c>
      <c r="E4225">
        <v>24</v>
      </c>
      <c r="F4225">
        <v>8</v>
      </c>
      <c r="G4225">
        <v>4</v>
      </c>
      <c r="H4225">
        <v>0</v>
      </c>
      <c r="I4225">
        <v>8.0500000000000007</v>
      </c>
      <c r="J4225">
        <v>-0.35</v>
      </c>
      <c r="K4225">
        <v>7.7</v>
      </c>
      <c r="L4225" s="2">
        <f>_xlfn.RANK.EQ(I4225, INDEX(CFB!$I$2:$I$1048576, MATCH(W4225, CFB!$W$2:$W$1048576, 0)):INDEX(CFB!$I$2:$I$1048576, MATCH(W4225, CFB!$W$2:$W$1048576, 0) + COUNTIF(CFB!$W$2:$W$1048576, W4225) - 1), 0)</f>
        <v>16</v>
      </c>
      <c r="M4225" s="2">
        <f>_xlfn.RANK.EQ(J4225, INDEX(CFB!$J$2:$J$1048576, MATCH(W4225, CFB!$W$2:$W$1048576, 0)):INDEX(CFB!$J$2:$J$1048576, MATCH(W4225, CFB!$W$2:$W$1048576, 0) + COUNTIF(CFB!$W$2:$W$1048576, W4225) - 1))</f>
        <v>58</v>
      </c>
      <c r="N4225" s="2">
        <f>RANK(K4225, INDEX(CFB!$K$2:$K$1048576, MATCH(W4225, CFB!$W$2:$W$1048576, 0)):INDEX(CFB!$K$2:$K$1048576, MATCH(W4225, CFB!$W$2:$W$1048576, 0) + COUNTIF(CFB!$W$2:$W$1048576, W4225) - 1))</f>
        <v>29</v>
      </c>
      <c r="O4225">
        <v>38.43</v>
      </c>
      <c r="P4225">
        <v>17.21</v>
      </c>
      <c r="W4225">
        <v>1989</v>
      </c>
      <c r="X4225">
        <f t="shared" si="129"/>
        <v>0</v>
      </c>
    </row>
    <row r="4226" spans="1:24" ht="12.75" hidden="1" customHeight="1" x14ac:dyDescent="0.45">
      <c r="A4226">
        <v>30</v>
      </c>
      <c r="B4226" t="s">
        <v>27</v>
      </c>
      <c r="C4226" t="s">
        <v>15</v>
      </c>
      <c r="D4226" s="2" t="str">
        <f t="shared" si="128"/>
        <v>LSU1989</v>
      </c>
      <c r="F4226">
        <v>4</v>
      </c>
      <c r="G4226">
        <v>7</v>
      </c>
      <c r="H4226">
        <v>0</v>
      </c>
      <c r="I4226">
        <v>5.76</v>
      </c>
      <c r="J4226">
        <v>1.8</v>
      </c>
      <c r="K4226">
        <v>7.56</v>
      </c>
      <c r="L4226" s="2">
        <f>_xlfn.RANK.EQ(I4226, INDEX(CFB!$I$2:$I$1048576, MATCH(W4226, CFB!$W$2:$W$1048576, 0)):INDEX(CFB!$I$2:$I$1048576, MATCH(W4226, CFB!$W$2:$W$1048576, 0) + COUNTIF(CFB!$W$2:$W$1048576, W4226) - 1), 0)</f>
        <v>21</v>
      </c>
      <c r="M4226" s="2">
        <f>_xlfn.RANK.EQ(J4226, INDEX(CFB!$J$2:$J$1048576, MATCH(W4226, CFB!$W$2:$W$1048576, 0)):INDEX(CFB!$J$2:$J$1048576, MATCH(W4226, CFB!$W$2:$W$1048576, 0) + COUNTIF(CFB!$W$2:$W$1048576, W4226) - 1))</f>
        <v>41</v>
      </c>
      <c r="N4226" s="2">
        <f>RANK(K4226, INDEX(CFB!$K$2:$K$1048576, MATCH(W4226, CFB!$W$2:$W$1048576, 0)):INDEX(CFB!$K$2:$K$1048576, MATCH(W4226, CFB!$W$2:$W$1048576, 0) + COUNTIF(CFB!$W$2:$W$1048576, W4226) - 1))</f>
        <v>30</v>
      </c>
      <c r="O4226">
        <v>39.76</v>
      </c>
      <c r="P4226">
        <v>12.02</v>
      </c>
      <c r="W4226">
        <v>1989</v>
      </c>
      <c r="X4226">
        <f t="shared" si="129"/>
        <v>0</v>
      </c>
    </row>
    <row r="4227" spans="1:24" ht="12.75" hidden="1" customHeight="1" x14ac:dyDescent="0.45">
      <c r="A4227">
        <v>31</v>
      </c>
      <c r="B4227" t="s">
        <v>131</v>
      </c>
      <c r="C4227" t="s">
        <v>178</v>
      </c>
      <c r="D4227" s="2" t="str">
        <f t="shared" ref="D4227:D4290" si="130">_xlfn.CONCAT(B4227, W4227)</f>
        <v>Air Force1989</v>
      </c>
      <c r="F4227">
        <v>8</v>
      </c>
      <c r="G4227">
        <v>4</v>
      </c>
      <c r="H4227">
        <v>1</v>
      </c>
      <c r="I4227">
        <v>10</v>
      </c>
      <c r="J4227">
        <v>-2.79</v>
      </c>
      <c r="K4227">
        <v>7.2</v>
      </c>
      <c r="L4227" s="2">
        <f>_xlfn.RANK.EQ(I4227, INDEX(CFB!$I$2:$I$1048576, MATCH(W4227, CFB!$W$2:$W$1048576, 0)):INDEX(CFB!$I$2:$I$1048576, MATCH(W4227, CFB!$W$2:$W$1048576, 0) + COUNTIF(CFB!$W$2:$W$1048576, W4227) - 1), 0)</f>
        <v>7</v>
      </c>
      <c r="M4227" s="2">
        <f>_xlfn.RANK.EQ(J4227, INDEX(CFB!$J$2:$J$1048576, MATCH(W4227, CFB!$W$2:$W$1048576, 0)):INDEX(CFB!$J$2:$J$1048576, MATCH(W4227, CFB!$W$2:$W$1048576, 0) + COUNTIF(CFB!$W$2:$W$1048576, W4227) - 1))</f>
        <v>67</v>
      </c>
      <c r="N4227" s="2">
        <f>RANK(K4227, INDEX(CFB!$K$2:$K$1048576, MATCH(W4227, CFB!$W$2:$W$1048576, 0)):INDEX(CFB!$K$2:$K$1048576, MATCH(W4227, CFB!$W$2:$W$1048576, 0) + COUNTIF(CFB!$W$2:$W$1048576, W4227) - 1))</f>
        <v>31</v>
      </c>
      <c r="O4227">
        <v>41.5</v>
      </c>
      <c r="P4227">
        <v>17.989999999999998</v>
      </c>
      <c r="W4227">
        <v>1989</v>
      </c>
      <c r="X4227">
        <f t="shared" ref="X4227:X4290" si="131">IF(E4227=1, 1,0)</f>
        <v>0</v>
      </c>
    </row>
    <row r="4228" spans="1:24" ht="12.75" hidden="1" customHeight="1" x14ac:dyDescent="0.45">
      <c r="A4228">
        <v>32</v>
      </c>
      <c r="B4228" t="s">
        <v>17</v>
      </c>
      <c r="C4228" t="s">
        <v>15</v>
      </c>
      <c r="D4228" s="2" t="str">
        <f t="shared" si="130"/>
        <v>Georgia1989</v>
      </c>
      <c r="F4228">
        <v>6</v>
      </c>
      <c r="G4228">
        <v>6</v>
      </c>
      <c r="H4228">
        <v>0</v>
      </c>
      <c r="I4228">
        <v>2.2799999999999998</v>
      </c>
      <c r="J4228">
        <v>4.7300000000000004</v>
      </c>
      <c r="K4228">
        <v>7.01</v>
      </c>
      <c r="L4228" s="2">
        <f>_xlfn.RANK.EQ(I4228, INDEX(CFB!$I$2:$I$1048576, MATCH(W4228, CFB!$W$2:$W$1048576, 0)):INDEX(CFB!$I$2:$I$1048576, MATCH(W4228, CFB!$W$2:$W$1048576, 0) + COUNTIF(CFB!$W$2:$W$1048576, W4228) - 1), 0)</f>
        <v>42</v>
      </c>
      <c r="M4228" s="2">
        <f>_xlfn.RANK.EQ(J4228, INDEX(CFB!$J$2:$J$1048576, MATCH(W4228, CFB!$W$2:$W$1048576, 0)):INDEX(CFB!$J$2:$J$1048576, MATCH(W4228, CFB!$W$2:$W$1048576, 0) + COUNTIF(CFB!$W$2:$W$1048576, W4228) - 1))</f>
        <v>23</v>
      </c>
      <c r="N4228" s="2">
        <f>RANK(K4228, INDEX(CFB!$K$2:$K$1048576, MATCH(W4228, CFB!$W$2:$W$1048576, 0)):INDEX(CFB!$K$2:$K$1048576, MATCH(W4228, CFB!$W$2:$W$1048576, 0) + COUNTIF(CFB!$W$2:$W$1048576, W4228) - 1))</f>
        <v>32</v>
      </c>
      <c r="O4228">
        <v>33.82</v>
      </c>
      <c r="P4228">
        <v>8.68</v>
      </c>
      <c r="W4228">
        <v>1989</v>
      </c>
      <c r="X4228">
        <f t="shared" si="131"/>
        <v>0</v>
      </c>
    </row>
    <row r="4229" spans="1:24" ht="12.75" hidden="1" customHeight="1" x14ac:dyDescent="0.45">
      <c r="A4229">
        <v>33</v>
      </c>
      <c r="B4229" t="s">
        <v>45</v>
      </c>
      <c r="C4229" t="s">
        <v>189</v>
      </c>
      <c r="D4229" s="2" t="str">
        <f t="shared" si="130"/>
        <v>Baylor1989</v>
      </c>
      <c r="F4229">
        <v>5</v>
      </c>
      <c r="G4229">
        <v>6</v>
      </c>
      <c r="H4229">
        <v>0</v>
      </c>
      <c r="I4229">
        <v>-4.32</v>
      </c>
      <c r="J4229">
        <v>11.06</v>
      </c>
      <c r="K4229">
        <v>6.74</v>
      </c>
      <c r="L4229" s="2">
        <f>_xlfn.RANK.EQ(I4229, INDEX(CFB!$I$2:$I$1048576, MATCH(W4229, CFB!$W$2:$W$1048576, 0)):INDEX(CFB!$I$2:$I$1048576, MATCH(W4229, CFB!$W$2:$W$1048576, 0) + COUNTIF(CFB!$W$2:$W$1048576, W4229) - 1), 0)</f>
        <v>80</v>
      </c>
      <c r="M4229" s="2">
        <f>_xlfn.RANK.EQ(J4229, INDEX(CFB!$J$2:$J$1048576, MATCH(W4229, CFB!$W$2:$W$1048576, 0)):INDEX(CFB!$J$2:$J$1048576, MATCH(W4229, CFB!$W$2:$W$1048576, 0) + COUNTIF(CFB!$W$2:$W$1048576, W4229) - 1))</f>
        <v>7</v>
      </c>
      <c r="N4229" s="2">
        <f>RANK(K4229, INDEX(CFB!$K$2:$K$1048576, MATCH(W4229, CFB!$W$2:$W$1048576, 0)):INDEX(CFB!$K$2:$K$1048576, MATCH(W4229, CFB!$W$2:$W$1048576, 0) + COUNTIF(CFB!$W$2:$W$1048576, W4229) - 1))</f>
        <v>33</v>
      </c>
      <c r="O4229">
        <v>32.36</v>
      </c>
      <c r="P4229">
        <v>4.51</v>
      </c>
      <c r="W4229">
        <v>1989</v>
      </c>
      <c r="X4229">
        <f t="shared" si="131"/>
        <v>0</v>
      </c>
    </row>
    <row r="4230" spans="1:24" ht="12.75" hidden="1" customHeight="1" x14ac:dyDescent="0.45">
      <c r="A4230">
        <v>34</v>
      </c>
      <c r="B4230" t="s">
        <v>52</v>
      </c>
      <c r="C4230" t="s">
        <v>23</v>
      </c>
      <c r="D4230" s="2" t="str">
        <f t="shared" si="130"/>
        <v>Georgia Tech1989</v>
      </c>
      <c r="F4230">
        <v>7</v>
      </c>
      <c r="G4230">
        <v>4</v>
      </c>
      <c r="H4230">
        <v>0</v>
      </c>
      <c r="I4230">
        <v>2.78</v>
      </c>
      <c r="J4230">
        <v>3.81</v>
      </c>
      <c r="K4230">
        <v>6.58</v>
      </c>
      <c r="L4230" s="2">
        <f>_xlfn.RANK.EQ(I4230, INDEX(CFB!$I$2:$I$1048576, MATCH(W4230, CFB!$W$2:$W$1048576, 0)):INDEX(CFB!$I$2:$I$1048576, MATCH(W4230, CFB!$W$2:$W$1048576, 0) + COUNTIF(CFB!$W$2:$W$1048576, W4230) - 1), 0)</f>
        <v>36</v>
      </c>
      <c r="M4230" s="2">
        <f>_xlfn.RANK.EQ(J4230, INDEX(CFB!$J$2:$J$1048576, MATCH(W4230, CFB!$W$2:$W$1048576, 0)):INDEX(CFB!$J$2:$J$1048576, MATCH(W4230, CFB!$W$2:$W$1048576, 0) + COUNTIF(CFB!$W$2:$W$1048576, W4230) - 1))</f>
        <v>27</v>
      </c>
      <c r="N4230" s="2">
        <f>RANK(K4230, INDEX(CFB!$K$2:$K$1048576, MATCH(W4230, CFB!$W$2:$W$1048576, 0)):INDEX(CFB!$K$2:$K$1048576, MATCH(W4230, CFB!$W$2:$W$1048576, 0) + COUNTIF(CFB!$W$2:$W$1048576, W4230) - 1))</f>
        <v>34</v>
      </c>
      <c r="O4230">
        <v>33.97</v>
      </c>
      <c r="P4230">
        <v>11.2</v>
      </c>
      <c r="W4230">
        <v>1989</v>
      </c>
      <c r="X4230">
        <f t="shared" si="131"/>
        <v>0</v>
      </c>
    </row>
    <row r="4231" spans="1:24" ht="12.75" hidden="1" customHeight="1" x14ac:dyDescent="0.45">
      <c r="A4231">
        <v>35</v>
      </c>
      <c r="B4231" t="s">
        <v>33</v>
      </c>
      <c r="C4231" t="s">
        <v>12</v>
      </c>
      <c r="D4231" s="2" t="str">
        <f t="shared" si="130"/>
        <v>Virginia Tech1989</v>
      </c>
      <c r="F4231">
        <v>6</v>
      </c>
      <c r="G4231">
        <v>4</v>
      </c>
      <c r="H4231">
        <v>1</v>
      </c>
      <c r="I4231">
        <v>-2.2999999999999998</v>
      </c>
      <c r="J4231">
        <v>8.67</v>
      </c>
      <c r="K4231">
        <v>6.36</v>
      </c>
      <c r="L4231" s="2">
        <f>_xlfn.RANK.EQ(I4231, INDEX(CFB!$I$2:$I$1048576, MATCH(W4231, CFB!$W$2:$W$1048576, 0)):INDEX(CFB!$I$2:$I$1048576, MATCH(W4231, CFB!$W$2:$W$1048576, 0) + COUNTIF(CFB!$W$2:$W$1048576, W4231) - 1), 0)</f>
        <v>70</v>
      </c>
      <c r="M4231" s="2">
        <f>_xlfn.RANK.EQ(J4231, INDEX(CFB!$J$2:$J$1048576, MATCH(W4231, CFB!$W$2:$W$1048576, 0)):INDEX(CFB!$J$2:$J$1048576, MATCH(W4231, CFB!$W$2:$W$1048576, 0) + COUNTIF(CFB!$W$2:$W$1048576, W4231) - 1))</f>
        <v>15</v>
      </c>
      <c r="N4231" s="2">
        <f>RANK(K4231, INDEX(CFB!$K$2:$K$1048576, MATCH(W4231, CFB!$W$2:$W$1048576, 0)):INDEX(CFB!$K$2:$K$1048576, MATCH(W4231, CFB!$W$2:$W$1048576, 0) + COUNTIF(CFB!$W$2:$W$1048576, W4231) - 1))</f>
        <v>35</v>
      </c>
      <c r="O4231">
        <v>28.04</v>
      </c>
      <c r="P4231">
        <v>6.22</v>
      </c>
      <c r="W4231">
        <v>1989</v>
      </c>
      <c r="X4231">
        <f t="shared" si="131"/>
        <v>0</v>
      </c>
    </row>
    <row r="4232" spans="1:24" ht="12.75" hidden="1" customHeight="1" x14ac:dyDescent="0.45">
      <c r="A4232">
        <v>36</v>
      </c>
      <c r="B4232" t="s">
        <v>60</v>
      </c>
      <c r="C4232" t="s">
        <v>23</v>
      </c>
      <c r="D4232" s="2" t="str">
        <f t="shared" si="130"/>
        <v>Duke1989</v>
      </c>
      <c r="F4232">
        <v>8</v>
      </c>
      <c r="G4232">
        <v>4</v>
      </c>
      <c r="H4232">
        <v>0</v>
      </c>
      <c r="I4232">
        <v>9.08</v>
      </c>
      <c r="J4232">
        <v>-3.21</v>
      </c>
      <c r="K4232">
        <v>5.87</v>
      </c>
      <c r="L4232" s="2">
        <f>_xlfn.RANK.EQ(I4232, INDEX(CFB!$I$2:$I$1048576, MATCH(W4232, CFB!$W$2:$W$1048576, 0)):INDEX(CFB!$I$2:$I$1048576, MATCH(W4232, CFB!$W$2:$W$1048576, 0) + COUNTIF(CFB!$W$2:$W$1048576, W4232) - 1), 0)</f>
        <v>11</v>
      </c>
      <c r="M4232" s="2">
        <f>_xlfn.RANK.EQ(J4232, INDEX(CFB!$J$2:$J$1048576, MATCH(W4232, CFB!$W$2:$W$1048576, 0)):INDEX(CFB!$J$2:$J$1048576, MATCH(W4232, CFB!$W$2:$W$1048576, 0) + COUNTIF(CFB!$W$2:$W$1048576, W4232) - 1))</f>
        <v>71</v>
      </c>
      <c r="N4232" s="2">
        <f>RANK(K4232, INDEX(CFB!$K$2:$K$1048576, MATCH(W4232, CFB!$W$2:$W$1048576, 0)):INDEX(CFB!$K$2:$K$1048576, MATCH(W4232, CFB!$W$2:$W$1048576, 0) + COUNTIF(CFB!$W$2:$W$1048576, W4232) - 1))</f>
        <v>36</v>
      </c>
      <c r="O4232">
        <v>41.24</v>
      </c>
      <c r="P4232">
        <v>18.22</v>
      </c>
      <c r="W4232">
        <v>1989</v>
      </c>
      <c r="X4232">
        <f t="shared" si="131"/>
        <v>0</v>
      </c>
    </row>
    <row r="4233" spans="1:24" ht="12.75" hidden="1" customHeight="1" x14ac:dyDescent="0.45">
      <c r="A4233">
        <v>37</v>
      </c>
      <c r="B4233" t="s">
        <v>53</v>
      </c>
      <c r="C4233" t="s">
        <v>12</v>
      </c>
      <c r="D4233" s="2" t="str">
        <f t="shared" si="130"/>
        <v>Syracuse1989</v>
      </c>
      <c r="F4233">
        <v>8</v>
      </c>
      <c r="G4233">
        <v>4</v>
      </c>
      <c r="H4233">
        <v>0</v>
      </c>
      <c r="I4233">
        <v>1.64</v>
      </c>
      <c r="J4233">
        <v>3.89</v>
      </c>
      <c r="K4233">
        <v>5.52</v>
      </c>
      <c r="L4233" s="2">
        <f>_xlfn.RANK.EQ(I4233, INDEX(CFB!$I$2:$I$1048576, MATCH(W4233, CFB!$W$2:$W$1048576, 0)):INDEX(CFB!$I$2:$I$1048576, MATCH(W4233, CFB!$W$2:$W$1048576, 0) + COUNTIF(CFB!$W$2:$W$1048576, W4233) - 1), 0)</f>
        <v>46</v>
      </c>
      <c r="M4233" s="2">
        <f>_xlfn.RANK.EQ(J4233, INDEX(CFB!$J$2:$J$1048576, MATCH(W4233, CFB!$W$2:$W$1048576, 0)):INDEX(CFB!$J$2:$J$1048576, MATCH(W4233, CFB!$W$2:$W$1048576, 0) + COUNTIF(CFB!$W$2:$W$1048576, W4233) - 1))</f>
        <v>26</v>
      </c>
      <c r="N4233" s="2">
        <f>RANK(K4233, INDEX(CFB!$K$2:$K$1048576, MATCH(W4233, CFB!$W$2:$W$1048576, 0)):INDEX(CFB!$K$2:$K$1048576, MATCH(W4233, CFB!$W$2:$W$1048576, 0) + COUNTIF(CFB!$W$2:$W$1048576, W4233) - 1))</f>
        <v>37</v>
      </c>
      <c r="O4233">
        <v>33.54</v>
      </c>
      <c r="P4233">
        <v>11.53</v>
      </c>
      <c r="W4233">
        <v>1989</v>
      </c>
      <c r="X4233">
        <f t="shared" si="131"/>
        <v>0</v>
      </c>
    </row>
    <row r="4234" spans="1:24" ht="12.75" hidden="1" customHeight="1" x14ac:dyDescent="0.45">
      <c r="A4234">
        <v>38</v>
      </c>
      <c r="B4234" t="s">
        <v>126</v>
      </c>
      <c r="C4234" t="s">
        <v>178</v>
      </c>
      <c r="D4234" s="2" t="str">
        <f t="shared" si="130"/>
        <v>Hawaii1989</v>
      </c>
      <c r="F4234">
        <v>9</v>
      </c>
      <c r="G4234">
        <v>3</v>
      </c>
      <c r="H4234">
        <v>1</v>
      </c>
      <c r="I4234">
        <v>2.84</v>
      </c>
      <c r="J4234">
        <v>2.29</v>
      </c>
      <c r="K4234">
        <v>5.13</v>
      </c>
      <c r="L4234" s="2">
        <f>_xlfn.RANK.EQ(I4234, INDEX(CFB!$I$2:$I$1048576, MATCH(W4234, CFB!$W$2:$W$1048576, 0)):INDEX(CFB!$I$2:$I$1048576, MATCH(W4234, CFB!$W$2:$W$1048576, 0) + COUNTIF(CFB!$W$2:$W$1048576, W4234) - 1), 0)</f>
        <v>35</v>
      </c>
      <c r="M4234" s="2">
        <f>_xlfn.RANK.EQ(J4234, INDEX(CFB!$J$2:$J$1048576, MATCH(W4234, CFB!$W$2:$W$1048576, 0)):INDEX(CFB!$J$2:$J$1048576, MATCH(W4234, CFB!$W$2:$W$1048576, 0) + COUNTIF(CFB!$W$2:$W$1048576, W4234) - 1))</f>
        <v>38</v>
      </c>
      <c r="N4234" s="2">
        <f>RANK(K4234, INDEX(CFB!$K$2:$K$1048576, MATCH(W4234, CFB!$W$2:$W$1048576, 0)):INDEX(CFB!$K$2:$K$1048576, MATCH(W4234, CFB!$W$2:$W$1048576, 0) + COUNTIF(CFB!$W$2:$W$1048576, W4234) - 1))</f>
        <v>38</v>
      </c>
      <c r="O4234">
        <v>38.96</v>
      </c>
      <c r="P4234">
        <v>13.78</v>
      </c>
      <c r="W4234">
        <v>1989</v>
      </c>
      <c r="X4234">
        <f t="shared" si="131"/>
        <v>0</v>
      </c>
    </row>
    <row r="4235" spans="1:24" ht="12.75" hidden="1" customHeight="1" x14ac:dyDescent="0.45">
      <c r="A4235">
        <v>39</v>
      </c>
      <c r="B4235" t="s">
        <v>14</v>
      </c>
      <c r="C4235" t="s">
        <v>189</v>
      </c>
      <c r="D4235" s="2" t="str">
        <f t="shared" si="130"/>
        <v>Texas1989</v>
      </c>
      <c r="F4235">
        <v>5</v>
      </c>
      <c r="G4235">
        <v>6</v>
      </c>
      <c r="H4235">
        <v>0</v>
      </c>
      <c r="I4235">
        <v>2.44</v>
      </c>
      <c r="J4235">
        <v>2.52</v>
      </c>
      <c r="K4235">
        <v>4.96</v>
      </c>
      <c r="L4235" s="2">
        <f>_xlfn.RANK.EQ(I4235, INDEX(CFB!$I$2:$I$1048576, MATCH(W4235, CFB!$W$2:$W$1048576, 0)):INDEX(CFB!$I$2:$I$1048576, MATCH(W4235, CFB!$W$2:$W$1048576, 0) + COUNTIF(CFB!$W$2:$W$1048576, W4235) - 1), 0)</f>
        <v>40</v>
      </c>
      <c r="M4235" s="2">
        <f>_xlfn.RANK.EQ(J4235, INDEX(CFB!$J$2:$J$1048576, MATCH(W4235, CFB!$W$2:$W$1048576, 0)):INDEX(CFB!$J$2:$J$1048576, MATCH(W4235, CFB!$W$2:$W$1048576, 0) + COUNTIF(CFB!$W$2:$W$1048576, W4235) - 1))</f>
        <v>35</v>
      </c>
      <c r="N4235" s="2">
        <f>RANK(K4235, INDEX(CFB!$K$2:$K$1048576, MATCH(W4235, CFB!$W$2:$W$1048576, 0)):INDEX(CFB!$K$2:$K$1048576, MATCH(W4235, CFB!$W$2:$W$1048576, 0) + COUNTIF(CFB!$W$2:$W$1048576, W4235) - 1))</f>
        <v>39</v>
      </c>
      <c r="O4235">
        <v>33.53</v>
      </c>
      <c r="P4235">
        <v>12.21</v>
      </c>
      <c r="W4235">
        <v>1989</v>
      </c>
      <c r="X4235">
        <f t="shared" si="131"/>
        <v>0</v>
      </c>
    </row>
    <row r="4236" spans="1:24" ht="12.75" hidden="1" customHeight="1" x14ac:dyDescent="0.45">
      <c r="A4236">
        <v>40</v>
      </c>
      <c r="B4236" t="s">
        <v>19</v>
      </c>
      <c r="C4236" t="s">
        <v>15</v>
      </c>
      <c r="D4236" s="2" t="str">
        <f t="shared" si="130"/>
        <v>Ole Miss1989</v>
      </c>
      <c r="F4236">
        <v>8</v>
      </c>
      <c r="G4236">
        <v>4</v>
      </c>
      <c r="H4236">
        <v>0</v>
      </c>
      <c r="I4236">
        <v>5.23</v>
      </c>
      <c r="J4236">
        <v>-0.41</v>
      </c>
      <c r="K4236">
        <v>4.82</v>
      </c>
      <c r="L4236" s="2">
        <f>_xlfn.RANK.EQ(I4236, INDEX(CFB!$I$2:$I$1048576, MATCH(W4236, CFB!$W$2:$W$1048576, 0)):INDEX(CFB!$I$2:$I$1048576, MATCH(W4236, CFB!$W$2:$W$1048576, 0) + COUNTIF(CFB!$W$2:$W$1048576, W4236) - 1), 0)</f>
        <v>26</v>
      </c>
      <c r="M4236" s="2">
        <f>_xlfn.RANK.EQ(J4236, INDEX(CFB!$J$2:$J$1048576, MATCH(W4236, CFB!$W$2:$W$1048576, 0)):INDEX(CFB!$J$2:$J$1048576, MATCH(W4236, CFB!$W$2:$W$1048576, 0) + COUNTIF(CFB!$W$2:$W$1048576, W4236) - 1))</f>
        <v>59</v>
      </c>
      <c r="N4236" s="2">
        <f>RANK(K4236, INDEX(CFB!$K$2:$K$1048576, MATCH(W4236, CFB!$W$2:$W$1048576, 0)):INDEX(CFB!$K$2:$K$1048576, MATCH(W4236, CFB!$W$2:$W$1048576, 0) + COUNTIF(CFB!$W$2:$W$1048576, W4236) - 1))</f>
        <v>40</v>
      </c>
      <c r="O4236">
        <v>36.21</v>
      </c>
      <c r="P4236">
        <v>16.38</v>
      </c>
      <c r="W4236">
        <v>1989</v>
      </c>
      <c r="X4236">
        <f t="shared" si="131"/>
        <v>0</v>
      </c>
    </row>
    <row r="4237" spans="1:24" ht="12.75" hidden="1" customHeight="1" x14ac:dyDescent="0.45">
      <c r="A4237">
        <v>41</v>
      </c>
      <c r="B4237" t="s">
        <v>20</v>
      </c>
      <c r="C4237" t="s">
        <v>12</v>
      </c>
      <c r="D4237" s="2" t="str">
        <f t="shared" si="130"/>
        <v>South Carolina1989</v>
      </c>
      <c r="F4237">
        <v>6</v>
      </c>
      <c r="G4237">
        <v>4</v>
      </c>
      <c r="H4237">
        <v>1</v>
      </c>
      <c r="I4237">
        <v>0.04</v>
      </c>
      <c r="J4237">
        <v>4.2300000000000004</v>
      </c>
      <c r="K4237">
        <v>4.2699999999999996</v>
      </c>
      <c r="L4237" s="2">
        <f>_xlfn.RANK.EQ(I4237, INDEX(CFB!$I$2:$I$1048576, MATCH(W4237, CFB!$W$2:$W$1048576, 0)):INDEX(CFB!$I$2:$I$1048576, MATCH(W4237, CFB!$W$2:$W$1048576, 0) + COUNTIF(CFB!$W$2:$W$1048576, W4237) - 1), 0)</f>
        <v>54</v>
      </c>
      <c r="M4237" s="2">
        <f>_xlfn.RANK.EQ(J4237, INDEX(CFB!$J$2:$J$1048576, MATCH(W4237, CFB!$W$2:$W$1048576, 0)):INDEX(CFB!$J$2:$J$1048576, MATCH(W4237, CFB!$W$2:$W$1048576, 0) + COUNTIF(CFB!$W$2:$W$1048576, W4237) - 1))</f>
        <v>25</v>
      </c>
      <c r="N4237" s="2">
        <f>RANK(K4237, INDEX(CFB!$K$2:$K$1048576, MATCH(W4237, CFB!$W$2:$W$1048576, 0)):INDEX(CFB!$K$2:$K$1048576, MATCH(W4237, CFB!$W$2:$W$1048576, 0) + COUNTIF(CFB!$W$2:$W$1048576, W4237) - 1))</f>
        <v>41</v>
      </c>
      <c r="O4237">
        <v>32.130000000000003</v>
      </c>
      <c r="P4237">
        <v>12.26</v>
      </c>
      <c r="W4237">
        <v>1989</v>
      </c>
      <c r="X4237">
        <f t="shared" si="131"/>
        <v>0</v>
      </c>
    </row>
    <row r="4238" spans="1:24" ht="12.75" hidden="1" customHeight="1" x14ac:dyDescent="0.45">
      <c r="A4238">
        <v>42</v>
      </c>
      <c r="B4238" t="s">
        <v>91</v>
      </c>
      <c r="C4238" t="s">
        <v>23</v>
      </c>
      <c r="D4238" s="2" t="str">
        <f t="shared" si="130"/>
        <v>North Carolina State1989</v>
      </c>
      <c r="F4238">
        <v>7</v>
      </c>
      <c r="G4238">
        <v>5</v>
      </c>
      <c r="H4238">
        <v>0</v>
      </c>
      <c r="I4238">
        <v>1.71</v>
      </c>
      <c r="J4238">
        <v>2.5299999999999998</v>
      </c>
      <c r="K4238">
        <v>4.2300000000000004</v>
      </c>
      <c r="L4238" s="2">
        <f>_xlfn.RANK.EQ(I4238, INDEX(CFB!$I$2:$I$1048576, MATCH(W4238, CFB!$W$2:$W$1048576, 0)):INDEX(CFB!$I$2:$I$1048576, MATCH(W4238, CFB!$W$2:$W$1048576, 0) + COUNTIF(CFB!$W$2:$W$1048576, W4238) - 1), 0)</f>
        <v>44</v>
      </c>
      <c r="M4238" s="2">
        <f>_xlfn.RANK.EQ(J4238, INDEX(CFB!$J$2:$J$1048576, MATCH(W4238, CFB!$W$2:$W$1048576, 0)):INDEX(CFB!$J$2:$J$1048576, MATCH(W4238, CFB!$W$2:$W$1048576, 0) + COUNTIF(CFB!$W$2:$W$1048576, W4238) - 1))</f>
        <v>34</v>
      </c>
      <c r="N4238" s="2">
        <f>RANK(K4238, INDEX(CFB!$K$2:$K$1048576, MATCH(W4238, CFB!$W$2:$W$1048576, 0)):INDEX(CFB!$K$2:$K$1048576, MATCH(W4238, CFB!$W$2:$W$1048576, 0) + COUNTIF(CFB!$W$2:$W$1048576, W4238) - 1))</f>
        <v>42</v>
      </c>
      <c r="O4238">
        <v>33.5</v>
      </c>
      <c r="P4238">
        <v>12.39</v>
      </c>
      <c r="W4238">
        <v>1989</v>
      </c>
      <c r="X4238">
        <f t="shared" si="131"/>
        <v>0</v>
      </c>
    </row>
    <row r="4239" spans="1:24" ht="12.75" hidden="1" customHeight="1" x14ac:dyDescent="0.45">
      <c r="A4239">
        <v>43</v>
      </c>
      <c r="B4239" t="s">
        <v>111</v>
      </c>
      <c r="C4239" t="s">
        <v>184</v>
      </c>
      <c r="D4239" s="2" t="str">
        <f t="shared" si="130"/>
        <v>Fresno State1989</v>
      </c>
      <c r="F4239">
        <v>11</v>
      </c>
      <c r="G4239">
        <v>1</v>
      </c>
      <c r="H4239">
        <v>0</v>
      </c>
      <c r="I4239">
        <v>3.42</v>
      </c>
      <c r="J4239">
        <v>0.31</v>
      </c>
      <c r="K4239">
        <v>3.72</v>
      </c>
      <c r="L4239" s="2">
        <f>_xlfn.RANK.EQ(I4239, INDEX(CFB!$I$2:$I$1048576, MATCH(W4239, CFB!$W$2:$W$1048576, 0)):INDEX(CFB!$I$2:$I$1048576, MATCH(W4239, CFB!$W$2:$W$1048576, 0) + COUNTIF(CFB!$W$2:$W$1048576, W4239) - 1), 0)</f>
        <v>33</v>
      </c>
      <c r="M4239" s="2">
        <f>_xlfn.RANK.EQ(J4239, INDEX(CFB!$J$2:$J$1048576, MATCH(W4239, CFB!$W$2:$W$1048576, 0)):INDEX(CFB!$J$2:$J$1048576, MATCH(W4239, CFB!$W$2:$W$1048576, 0) + COUNTIF(CFB!$W$2:$W$1048576, W4239) - 1))</f>
        <v>52</v>
      </c>
      <c r="N4239" s="2">
        <f>RANK(K4239, INDEX(CFB!$K$2:$K$1048576, MATCH(W4239, CFB!$W$2:$W$1048576, 0)):INDEX(CFB!$K$2:$K$1048576, MATCH(W4239, CFB!$W$2:$W$1048576, 0) + COUNTIF(CFB!$W$2:$W$1048576, W4239) - 1))</f>
        <v>43</v>
      </c>
      <c r="O4239">
        <v>34.81</v>
      </c>
      <c r="P4239">
        <v>17.75</v>
      </c>
      <c r="W4239">
        <v>1989</v>
      </c>
      <c r="X4239">
        <f t="shared" si="131"/>
        <v>0</v>
      </c>
    </row>
    <row r="4240" spans="1:24" ht="12.75" hidden="1" customHeight="1" x14ac:dyDescent="0.45">
      <c r="A4240">
        <v>44</v>
      </c>
      <c r="B4240" t="s">
        <v>73</v>
      </c>
      <c r="C4240" t="s">
        <v>180</v>
      </c>
      <c r="D4240" s="2" t="str">
        <f t="shared" si="130"/>
        <v>UCLA1989</v>
      </c>
      <c r="F4240">
        <v>3</v>
      </c>
      <c r="G4240">
        <v>7</v>
      </c>
      <c r="H4240">
        <v>1</v>
      </c>
      <c r="I4240">
        <v>0.66</v>
      </c>
      <c r="J4240">
        <v>3.03</v>
      </c>
      <c r="K4240">
        <v>3.68</v>
      </c>
      <c r="L4240" s="2">
        <f>_xlfn.RANK.EQ(I4240, INDEX(CFB!$I$2:$I$1048576, MATCH(W4240, CFB!$W$2:$W$1048576, 0)):INDEX(CFB!$I$2:$I$1048576, MATCH(W4240, CFB!$W$2:$W$1048576, 0) + COUNTIF(CFB!$W$2:$W$1048576, W4240) - 1), 0)</f>
        <v>51</v>
      </c>
      <c r="M4240" s="2">
        <f>_xlfn.RANK.EQ(J4240, INDEX(CFB!$J$2:$J$1048576, MATCH(W4240, CFB!$W$2:$W$1048576, 0)):INDEX(CFB!$J$2:$J$1048576, MATCH(W4240, CFB!$W$2:$W$1048576, 0) + COUNTIF(CFB!$W$2:$W$1048576, W4240) - 1))</f>
        <v>29</v>
      </c>
      <c r="N4240" s="2">
        <f>RANK(K4240, INDEX(CFB!$K$2:$K$1048576, MATCH(W4240, CFB!$W$2:$W$1048576, 0)):INDEX(CFB!$K$2:$K$1048576, MATCH(W4240, CFB!$W$2:$W$1048576, 0) + COUNTIF(CFB!$W$2:$W$1048576, W4240) - 1))</f>
        <v>44</v>
      </c>
      <c r="O4240">
        <v>32.51</v>
      </c>
      <c r="P4240">
        <v>11.01</v>
      </c>
      <c r="W4240">
        <v>1989</v>
      </c>
      <c r="X4240">
        <f t="shared" si="131"/>
        <v>0</v>
      </c>
    </row>
    <row r="4241" spans="1:24" ht="12.75" hidden="1" customHeight="1" x14ac:dyDescent="0.45">
      <c r="A4241">
        <v>45</v>
      </c>
      <c r="B4241" t="s">
        <v>150</v>
      </c>
      <c r="C4241" t="s">
        <v>12</v>
      </c>
      <c r="D4241" s="2" t="str">
        <f t="shared" si="130"/>
        <v>Southern Mississippi1989</v>
      </c>
      <c r="F4241">
        <v>5</v>
      </c>
      <c r="G4241">
        <v>6</v>
      </c>
      <c r="H4241">
        <v>0</v>
      </c>
      <c r="I4241">
        <v>2.17</v>
      </c>
      <c r="J4241">
        <v>0.42</v>
      </c>
      <c r="K4241">
        <v>2.59</v>
      </c>
      <c r="L4241" s="2">
        <f>_xlfn.RANK.EQ(I4241, INDEX(CFB!$I$2:$I$1048576, MATCH(W4241, CFB!$W$2:$W$1048576, 0)):INDEX(CFB!$I$2:$I$1048576, MATCH(W4241, CFB!$W$2:$W$1048576, 0) + COUNTIF(CFB!$W$2:$W$1048576, W4241) - 1), 0)</f>
        <v>43</v>
      </c>
      <c r="M4241" s="2">
        <f>_xlfn.RANK.EQ(J4241, INDEX(CFB!$J$2:$J$1048576, MATCH(W4241, CFB!$W$2:$W$1048576, 0)):INDEX(CFB!$J$2:$J$1048576, MATCH(W4241, CFB!$W$2:$W$1048576, 0) + COUNTIF(CFB!$W$2:$W$1048576, W4241) - 1))</f>
        <v>51</v>
      </c>
      <c r="N4241" s="2">
        <f>RANK(K4241, INDEX(CFB!$K$2:$K$1048576, MATCH(W4241, CFB!$W$2:$W$1048576, 0)):INDEX(CFB!$K$2:$K$1048576, MATCH(W4241, CFB!$W$2:$W$1048576, 0) + COUNTIF(CFB!$W$2:$W$1048576, W4241) - 1))</f>
        <v>45</v>
      </c>
      <c r="O4241">
        <v>33.619999999999997</v>
      </c>
      <c r="P4241">
        <v>13.04</v>
      </c>
      <c r="W4241">
        <v>1989</v>
      </c>
      <c r="X4241">
        <f t="shared" si="131"/>
        <v>0</v>
      </c>
    </row>
    <row r="4242" spans="1:24" ht="12.75" hidden="1" customHeight="1" x14ac:dyDescent="0.45">
      <c r="A4242">
        <v>46</v>
      </c>
      <c r="B4242" t="s">
        <v>28</v>
      </c>
      <c r="C4242" t="s">
        <v>180</v>
      </c>
      <c r="D4242" s="2" t="str">
        <f t="shared" si="130"/>
        <v>Arizona State1989</v>
      </c>
      <c r="F4242">
        <v>6</v>
      </c>
      <c r="G4242">
        <v>4</v>
      </c>
      <c r="H4242">
        <v>1</v>
      </c>
      <c r="I4242">
        <v>0.79</v>
      </c>
      <c r="J4242">
        <v>1.44</v>
      </c>
      <c r="K4242">
        <v>2.23</v>
      </c>
      <c r="L4242" s="2">
        <f>_xlfn.RANK.EQ(I4242, INDEX(CFB!$I$2:$I$1048576, MATCH(W4242, CFB!$W$2:$W$1048576, 0)):INDEX(CFB!$I$2:$I$1048576, MATCH(W4242, CFB!$W$2:$W$1048576, 0) + COUNTIF(CFB!$W$2:$W$1048576, W4242) - 1), 0)</f>
        <v>50</v>
      </c>
      <c r="M4242" s="2">
        <f>_xlfn.RANK.EQ(J4242, INDEX(CFB!$J$2:$J$1048576, MATCH(W4242, CFB!$W$2:$W$1048576, 0)):INDEX(CFB!$J$2:$J$1048576, MATCH(W4242, CFB!$W$2:$W$1048576, 0) + COUNTIF(CFB!$W$2:$W$1048576, W4242) - 1))</f>
        <v>43</v>
      </c>
      <c r="N4242" s="2">
        <f>RANK(K4242, INDEX(CFB!$K$2:$K$1048576, MATCH(W4242, CFB!$W$2:$W$1048576, 0)):INDEX(CFB!$K$2:$K$1048576, MATCH(W4242, CFB!$W$2:$W$1048576, 0) + COUNTIF(CFB!$W$2:$W$1048576, W4242) - 1))</f>
        <v>46</v>
      </c>
      <c r="O4242">
        <v>32.229999999999997</v>
      </c>
      <c r="P4242">
        <v>12.61</v>
      </c>
      <c r="W4242">
        <v>1989</v>
      </c>
      <c r="X4242">
        <f t="shared" si="131"/>
        <v>0</v>
      </c>
    </row>
    <row r="4243" spans="1:24" ht="12.75" hidden="1" customHeight="1" x14ac:dyDescent="0.45">
      <c r="A4243">
        <v>47</v>
      </c>
      <c r="B4243" t="s">
        <v>25</v>
      </c>
      <c r="C4243" t="s">
        <v>12</v>
      </c>
      <c r="D4243" s="2" t="str">
        <f t="shared" si="130"/>
        <v>Louisville1989</v>
      </c>
      <c r="F4243">
        <v>6</v>
      </c>
      <c r="G4243">
        <v>5</v>
      </c>
      <c r="H4243">
        <v>0</v>
      </c>
      <c r="I4243">
        <v>1.39</v>
      </c>
      <c r="J4243">
        <v>0.75</v>
      </c>
      <c r="K4243">
        <v>2.14</v>
      </c>
      <c r="L4243" s="2">
        <f>_xlfn.RANK.EQ(I4243, INDEX(CFB!$I$2:$I$1048576, MATCH(W4243, CFB!$W$2:$W$1048576, 0)):INDEX(CFB!$I$2:$I$1048576, MATCH(W4243, CFB!$W$2:$W$1048576, 0) + COUNTIF(CFB!$W$2:$W$1048576, W4243) - 1), 0)</f>
        <v>48</v>
      </c>
      <c r="M4243" s="2">
        <f>_xlfn.RANK.EQ(J4243, INDEX(CFB!$J$2:$J$1048576, MATCH(W4243, CFB!$W$2:$W$1048576, 0)):INDEX(CFB!$J$2:$J$1048576, MATCH(W4243, CFB!$W$2:$W$1048576, 0) + COUNTIF(CFB!$W$2:$W$1048576, W4243) - 1))</f>
        <v>49</v>
      </c>
      <c r="N4243" s="2">
        <f>RANK(K4243, INDEX(CFB!$K$2:$K$1048576, MATCH(W4243, CFB!$W$2:$W$1048576, 0)):INDEX(CFB!$K$2:$K$1048576, MATCH(W4243, CFB!$W$2:$W$1048576, 0) + COUNTIF(CFB!$W$2:$W$1048576, W4243) - 1))</f>
        <v>47</v>
      </c>
      <c r="O4243">
        <v>34.36</v>
      </c>
      <c r="P4243">
        <v>14.52</v>
      </c>
      <c r="W4243">
        <v>1989</v>
      </c>
      <c r="X4243">
        <f t="shared" si="131"/>
        <v>0</v>
      </c>
    </row>
    <row r="4244" spans="1:24" ht="12.75" hidden="1" customHeight="1" x14ac:dyDescent="0.45">
      <c r="A4244">
        <v>48</v>
      </c>
      <c r="B4244" t="s">
        <v>42</v>
      </c>
      <c r="C4244" t="s">
        <v>10</v>
      </c>
      <c r="D4244" s="2" t="str">
        <f t="shared" si="130"/>
        <v>Minnesota1989</v>
      </c>
      <c r="F4244">
        <v>6</v>
      </c>
      <c r="G4244">
        <v>5</v>
      </c>
      <c r="H4244">
        <v>0</v>
      </c>
      <c r="I4244">
        <v>0.6</v>
      </c>
      <c r="J4244">
        <v>1.33</v>
      </c>
      <c r="K4244">
        <v>1.93</v>
      </c>
      <c r="L4244" s="2">
        <f>_xlfn.RANK.EQ(I4244, INDEX(CFB!$I$2:$I$1048576, MATCH(W4244, CFB!$W$2:$W$1048576, 0)):INDEX(CFB!$I$2:$I$1048576, MATCH(W4244, CFB!$W$2:$W$1048576, 0) + COUNTIF(CFB!$W$2:$W$1048576, W4244) - 1), 0)</f>
        <v>52</v>
      </c>
      <c r="M4244" s="2">
        <f>_xlfn.RANK.EQ(J4244, INDEX(CFB!$J$2:$J$1048576, MATCH(W4244, CFB!$W$2:$W$1048576, 0)):INDEX(CFB!$J$2:$J$1048576, MATCH(W4244, CFB!$W$2:$W$1048576, 0) + COUNTIF(CFB!$W$2:$W$1048576, W4244) - 1))</f>
        <v>44</v>
      </c>
      <c r="N4244" s="2">
        <f>RANK(K4244, INDEX(CFB!$K$2:$K$1048576, MATCH(W4244, CFB!$W$2:$W$1048576, 0)):INDEX(CFB!$K$2:$K$1048576, MATCH(W4244, CFB!$W$2:$W$1048576, 0) + COUNTIF(CFB!$W$2:$W$1048576, W4244) - 1))</f>
        <v>48</v>
      </c>
      <c r="O4244">
        <v>31.03</v>
      </c>
      <c r="P4244">
        <v>16.91</v>
      </c>
      <c r="W4244">
        <v>1989</v>
      </c>
      <c r="X4244">
        <f t="shared" si="131"/>
        <v>0</v>
      </c>
    </row>
    <row r="4245" spans="1:24" ht="12.75" hidden="1" customHeight="1" x14ac:dyDescent="0.45">
      <c r="A4245">
        <v>49</v>
      </c>
      <c r="B4245" t="s">
        <v>74</v>
      </c>
      <c r="C4245" t="s">
        <v>15</v>
      </c>
      <c r="D4245" s="2" t="str">
        <f t="shared" si="130"/>
        <v>Kentucky1989</v>
      </c>
      <c r="F4245">
        <v>6</v>
      </c>
      <c r="G4245">
        <v>5</v>
      </c>
      <c r="H4245">
        <v>0</v>
      </c>
      <c r="I4245">
        <v>-0.83</v>
      </c>
      <c r="J4245">
        <v>2.75</v>
      </c>
      <c r="K4245">
        <v>1.92</v>
      </c>
      <c r="L4245" s="2">
        <f>_xlfn.RANK.EQ(I4245, INDEX(CFB!$I$2:$I$1048576, MATCH(W4245, CFB!$W$2:$W$1048576, 0)):INDEX(CFB!$I$2:$I$1048576, MATCH(W4245, CFB!$W$2:$W$1048576, 0) + COUNTIF(CFB!$W$2:$W$1048576, W4245) - 1), 0)</f>
        <v>61</v>
      </c>
      <c r="M4245" s="2">
        <f>_xlfn.RANK.EQ(J4245, INDEX(CFB!$J$2:$J$1048576, MATCH(W4245, CFB!$W$2:$W$1048576, 0)):INDEX(CFB!$J$2:$J$1048576, MATCH(W4245, CFB!$W$2:$W$1048576, 0) + COUNTIF(CFB!$W$2:$W$1048576, W4245) - 1))</f>
        <v>32</v>
      </c>
      <c r="N4245" s="2">
        <f>RANK(K4245, INDEX(CFB!$K$2:$K$1048576, MATCH(W4245, CFB!$W$2:$W$1048576, 0)):INDEX(CFB!$K$2:$K$1048576, MATCH(W4245, CFB!$W$2:$W$1048576, 0) + COUNTIF(CFB!$W$2:$W$1048576, W4245) - 1))</f>
        <v>49</v>
      </c>
      <c r="O4245">
        <v>29.93</v>
      </c>
      <c r="P4245">
        <v>12.24</v>
      </c>
      <c r="W4245">
        <v>1989</v>
      </c>
      <c r="X4245">
        <f t="shared" si="131"/>
        <v>0</v>
      </c>
    </row>
    <row r="4246" spans="1:24" ht="12.75" hidden="1" customHeight="1" x14ac:dyDescent="0.45">
      <c r="A4246">
        <v>50</v>
      </c>
      <c r="B4246" t="s">
        <v>21</v>
      </c>
      <c r="C4246" t="s">
        <v>10</v>
      </c>
      <c r="D4246" s="2" t="str">
        <f t="shared" si="130"/>
        <v>Indiana1989</v>
      </c>
      <c r="F4246">
        <v>5</v>
      </c>
      <c r="G4246">
        <v>6</v>
      </c>
      <c r="H4246">
        <v>0</v>
      </c>
      <c r="I4246">
        <v>2.4300000000000002</v>
      </c>
      <c r="J4246">
        <v>-0.78</v>
      </c>
      <c r="K4246">
        <v>1.66</v>
      </c>
      <c r="L4246" s="2">
        <f>_xlfn.RANK.EQ(I4246, INDEX(CFB!$I$2:$I$1048576, MATCH(W4246, CFB!$W$2:$W$1048576, 0)):INDEX(CFB!$I$2:$I$1048576, MATCH(W4246, CFB!$W$2:$W$1048576, 0) + COUNTIF(CFB!$W$2:$W$1048576, W4246) - 1), 0)</f>
        <v>41</v>
      </c>
      <c r="M4246" s="2">
        <f>_xlfn.RANK.EQ(J4246, INDEX(CFB!$J$2:$J$1048576, MATCH(W4246, CFB!$W$2:$W$1048576, 0)):INDEX(CFB!$J$2:$J$1048576, MATCH(W4246, CFB!$W$2:$W$1048576, 0) + COUNTIF(CFB!$W$2:$W$1048576, W4246) - 1))</f>
        <v>62</v>
      </c>
      <c r="N4246" s="2">
        <f>RANK(K4246, INDEX(CFB!$K$2:$K$1048576, MATCH(W4246, CFB!$W$2:$W$1048576, 0)):INDEX(CFB!$K$2:$K$1048576, MATCH(W4246, CFB!$W$2:$W$1048576, 0) + COUNTIF(CFB!$W$2:$W$1048576, W4246) - 1))</f>
        <v>50</v>
      </c>
      <c r="O4246">
        <v>33.549999999999997</v>
      </c>
      <c r="P4246">
        <v>16.670000000000002</v>
      </c>
      <c r="W4246">
        <v>1989</v>
      </c>
      <c r="X4246">
        <f t="shared" si="131"/>
        <v>0</v>
      </c>
    </row>
    <row r="4247" spans="1:24" ht="12.75" hidden="1" customHeight="1" x14ac:dyDescent="0.45">
      <c r="A4247">
        <v>51</v>
      </c>
      <c r="B4247" t="s">
        <v>109</v>
      </c>
      <c r="C4247" t="s">
        <v>15</v>
      </c>
      <c r="D4247" s="2" t="str">
        <f t="shared" si="130"/>
        <v>Mississippi State1989</v>
      </c>
      <c r="F4247">
        <v>5</v>
      </c>
      <c r="G4247">
        <v>6</v>
      </c>
      <c r="H4247">
        <v>0</v>
      </c>
      <c r="I4247">
        <v>-3.37</v>
      </c>
      <c r="J4247">
        <v>4.8899999999999997</v>
      </c>
      <c r="K4247">
        <v>1.52</v>
      </c>
      <c r="L4247" s="2">
        <f>_xlfn.RANK.EQ(I4247, INDEX(CFB!$I$2:$I$1048576, MATCH(W4247, CFB!$W$2:$W$1048576, 0)):INDEX(CFB!$I$2:$I$1048576, MATCH(W4247, CFB!$W$2:$W$1048576, 0) + COUNTIF(CFB!$W$2:$W$1048576, W4247) - 1), 0)</f>
        <v>75</v>
      </c>
      <c r="M4247" s="2">
        <f>_xlfn.RANK.EQ(J4247, INDEX(CFB!$J$2:$J$1048576, MATCH(W4247, CFB!$W$2:$W$1048576, 0)):INDEX(CFB!$J$2:$J$1048576, MATCH(W4247, CFB!$W$2:$W$1048576, 0) + COUNTIF(CFB!$W$2:$W$1048576, W4247) - 1))</f>
        <v>22</v>
      </c>
      <c r="N4247" s="2">
        <f>RANK(K4247, INDEX(CFB!$K$2:$K$1048576, MATCH(W4247, CFB!$W$2:$W$1048576, 0)):INDEX(CFB!$K$2:$K$1048576, MATCH(W4247, CFB!$W$2:$W$1048576, 0) + COUNTIF(CFB!$W$2:$W$1048576, W4247) - 1))</f>
        <v>51</v>
      </c>
      <c r="O4247">
        <v>29.18</v>
      </c>
      <c r="P4247">
        <v>10.33</v>
      </c>
      <c r="W4247">
        <v>1989</v>
      </c>
      <c r="X4247">
        <f t="shared" si="131"/>
        <v>0</v>
      </c>
    </row>
    <row r="4248" spans="1:24" ht="12.75" hidden="1" customHeight="1" x14ac:dyDescent="0.45">
      <c r="A4248">
        <v>52</v>
      </c>
      <c r="B4248" t="s">
        <v>104</v>
      </c>
      <c r="C4248" t="s">
        <v>178</v>
      </c>
      <c r="D4248" s="2" t="str">
        <f t="shared" si="130"/>
        <v>Colorado State1989</v>
      </c>
      <c r="F4248">
        <v>5</v>
      </c>
      <c r="G4248">
        <v>5</v>
      </c>
      <c r="H4248">
        <v>1</v>
      </c>
      <c r="I4248">
        <v>2.77</v>
      </c>
      <c r="J4248">
        <v>-1.29</v>
      </c>
      <c r="K4248">
        <v>1.47</v>
      </c>
      <c r="L4248" s="2">
        <f>_xlfn.RANK.EQ(I4248, INDEX(CFB!$I$2:$I$1048576, MATCH(W4248, CFB!$W$2:$W$1048576, 0)):INDEX(CFB!$I$2:$I$1048576, MATCH(W4248, CFB!$W$2:$W$1048576, 0) + COUNTIF(CFB!$W$2:$W$1048576, W4248) - 1), 0)</f>
        <v>37</v>
      </c>
      <c r="M4248" s="2">
        <f>_xlfn.RANK.EQ(J4248, INDEX(CFB!$J$2:$J$1048576, MATCH(W4248, CFB!$W$2:$W$1048576, 0)):INDEX(CFB!$J$2:$J$1048576, MATCH(W4248, CFB!$W$2:$W$1048576, 0) + COUNTIF(CFB!$W$2:$W$1048576, W4248) - 1))</f>
        <v>63</v>
      </c>
      <c r="N4248" s="2">
        <f>RANK(K4248, INDEX(CFB!$K$2:$K$1048576, MATCH(W4248, CFB!$W$2:$W$1048576, 0)):INDEX(CFB!$K$2:$K$1048576, MATCH(W4248, CFB!$W$2:$W$1048576, 0) + COUNTIF(CFB!$W$2:$W$1048576, W4248) - 1))</f>
        <v>52</v>
      </c>
      <c r="O4248">
        <v>37.57</v>
      </c>
      <c r="P4248">
        <v>17.170000000000002</v>
      </c>
      <c r="W4248">
        <v>1989</v>
      </c>
      <c r="X4248">
        <f t="shared" si="131"/>
        <v>0</v>
      </c>
    </row>
    <row r="4249" spans="1:24" ht="12.75" hidden="1" customHeight="1" x14ac:dyDescent="0.45">
      <c r="A4249">
        <v>53</v>
      </c>
      <c r="B4249" t="s">
        <v>96</v>
      </c>
      <c r="C4249" t="s">
        <v>23</v>
      </c>
      <c r="D4249" s="2" t="str">
        <f t="shared" si="130"/>
        <v>Maryland1989</v>
      </c>
      <c r="F4249">
        <v>3</v>
      </c>
      <c r="G4249">
        <v>7</v>
      </c>
      <c r="H4249">
        <v>1</v>
      </c>
      <c r="I4249">
        <v>-1.73</v>
      </c>
      <c r="J4249">
        <v>2.2999999999999998</v>
      </c>
      <c r="K4249">
        <v>0.56999999999999995</v>
      </c>
      <c r="L4249" s="2">
        <f>_xlfn.RANK.EQ(I4249, INDEX(CFB!$I$2:$I$1048576, MATCH(W4249, CFB!$W$2:$W$1048576, 0)):INDEX(CFB!$I$2:$I$1048576, MATCH(W4249, CFB!$W$2:$W$1048576, 0) + COUNTIF(CFB!$W$2:$W$1048576, W4249) - 1), 0)</f>
        <v>68</v>
      </c>
      <c r="M4249" s="2">
        <f>_xlfn.RANK.EQ(J4249, INDEX(CFB!$J$2:$J$1048576, MATCH(W4249, CFB!$W$2:$W$1048576, 0)):INDEX(CFB!$J$2:$J$1048576, MATCH(W4249, CFB!$W$2:$W$1048576, 0) + COUNTIF(CFB!$W$2:$W$1048576, W4249) - 1))</f>
        <v>37</v>
      </c>
      <c r="N4249" s="2">
        <f>RANK(K4249, INDEX(CFB!$K$2:$K$1048576, MATCH(W4249, CFB!$W$2:$W$1048576, 0)):INDEX(CFB!$K$2:$K$1048576, MATCH(W4249, CFB!$W$2:$W$1048576, 0) + COUNTIF(CFB!$W$2:$W$1048576, W4249) - 1))</f>
        <v>53</v>
      </c>
      <c r="O4249">
        <v>31.24</v>
      </c>
      <c r="P4249">
        <v>12.26</v>
      </c>
      <c r="W4249">
        <v>1989</v>
      </c>
      <c r="X4249">
        <f t="shared" si="131"/>
        <v>0</v>
      </c>
    </row>
    <row r="4250" spans="1:24" ht="12.75" hidden="1" customHeight="1" x14ac:dyDescent="0.45">
      <c r="A4250">
        <v>54</v>
      </c>
      <c r="B4250" t="s">
        <v>138</v>
      </c>
      <c r="C4250" t="s">
        <v>178</v>
      </c>
      <c r="D4250" s="2" t="str">
        <f t="shared" si="130"/>
        <v>Wyoming1989</v>
      </c>
      <c r="F4250">
        <v>5</v>
      </c>
      <c r="G4250">
        <v>6</v>
      </c>
      <c r="H4250">
        <v>0</v>
      </c>
      <c r="I4250">
        <v>-1.0900000000000001</v>
      </c>
      <c r="J4250">
        <v>0.84</v>
      </c>
      <c r="K4250">
        <v>-0.26</v>
      </c>
      <c r="L4250" s="2">
        <f>_xlfn.RANK.EQ(I4250, INDEX(CFB!$I$2:$I$1048576, MATCH(W4250, CFB!$W$2:$W$1048576, 0)):INDEX(CFB!$I$2:$I$1048576, MATCH(W4250, CFB!$W$2:$W$1048576, 0) + COUNTIF(CFB!$W$2:$W$1048576, W4250) - 1), 0)</f>
        <v>63</v>
      </c>
      <c r="M4250" s="2">
        <f>_xlfn.RANK.EQ(J4250, INDEX(CFB!$J$2:$J$1048576, MATCH(W4250, CFB!$W$2:$W$1048576, 0)):INDEX(CFB!$J$2:$J$1048576, MATCH(W4250, CFB!$W$2:$W$1048576, 0) + COUNTIF(CFB!$W$2:$W$1048576, W4250) - 1))</f>
        <v>48</v>
      </c>
      <c r="N4250" s="2">
        <f>RANK(K4250, INDEX(CFB!$K$2:$K$1048576, MATCH(W4250, CFB!$W$2:$W$1048576, 0)):INDEX(CFB!$K$2:$K$1048576, MATCH(W4250, CFB!$W$2:$W$1048576, 0) + COUNTIF(CFB!$W$2:$W$1048576, W4250) - 1))</f>
        <v>54</v>
      </c>
      <c r="O4250">
        <v>29.59</v>
      </c>
      <c r="P4250">
        <v>15.67</v>
      </c>
      <c r="W4250">
        <v>1989</v>
      </c>
      <c r="X4250">
        <f t="shared" si="131"/>
        <v>0</v>
      </c>
    </row>
    <row r="4251" spans="1:24" ht="12.75" hidden="1" customHeight="1" x14ac:dyDescent="0.45">
      <c r="A4251">
        <v>55</v>
      </c>
      <c r="B4251" t="s">
        <v>83</v>
      </c>
      <c r="C4251" t="s">
        <v>180</v>
      </c>
      <c r="D4251" s="2" t="str">
        <f t="shared" si="130"/>
        <v>California1989</v>
      </c>
      <c r="F4251">
        <v>4</v>
      </c>
      <c r="G4251">
        <v>7</v>
      </c>
      <c r="H4251">
        <v>0</v>
      </c>
      <c r="I4251">
        <v>0</v>
      </c>
      <c r="J4251">
        <v>-0.28000000000000003</v>
      </c>
      <c r="K4251">
        <v>-0.28000000000000003</v>
      </c>
      <c r="L4251" s="2">
        <f>_xlfn.RANK.EQ(I4251, INDEX(CFB!$I$2:$I$1048576, MATCH(W4251, CFB!$W$2:$W$1048576, 0)):INDEX(CFB!$I$2:$I$1048576, MATCH(W4251, CFB!$W$2:$W$1048576, 0) + COUNTIF(CFB!$W$2:$W$1048576, W4251) - 1), 0)</f>
        <v>55</v>
      </c>
      <c r="M4251" s="2">
        <f>_xlfn.RANK.EQ(J4251, INDEX(CFB!$J$2:$J$1048576, MATCH(W4251, CFB!$W$2:$W$1048576, 0)):INDEX(CFB!$J$2:$J$1048576, MATCH(W4251, CFB!$W$2:$W$1048576, 0) + COUNTIF(CFB!$W$2:$W$1048576, W4251) - 1))</f>
        <v>56</v>
      </c>
      <c r="N4251" s="2">
        <f>RANK(K4251, INDEX(CFB!$K$2:$K$1048576, MATCH(W4251, CFB!$W$2:$W$1048576, 0)):INDEX(CFB!$K$2:$K$1048576, MATCH(W4251, CFB!$W$2:$W$1048576, 0) + COUNTIF(CFB!$W$2:$W$1048576, W4251) - 1))</f>
        <v>55</v>
      </c>
      <c r="O4251">
        <v>31.15</v>
      </c>
      <c r="P4251">
        <v>15.07</v>
      </c>
      <c r="W4251">
        <v>1989</v>
      </c>
      <c r="X4251">
        <f t="shared" si="131"/>
        <v>0</v>
      </c>
    </row>
    <row r="4252" spans="1:24" ht="12.75" hidden="1" customHeight="1" x14ac:dyDescent="0.45">
      <c r="A4252">
        <v>56</v>
      </c>
      <c r="B4252" t="s">
        <v>48</v>
      </c>
      <c r="C4252" t="s">
        <v>12</v>
      </c>
      <c r="D4252" s="2" t="str">
        <f t="shared" si="130"/>
        <v>Army1989</v>
      </c>
      <c r="F4252">
        <v>6</v>
      </c>
      <c r="G4252">
        <v>5</v>
      </c>
      <c r="H4252">
        <v>0</v>
      </c>
      <c r="I4252">
        <v>-1.43</v>
      </c>
      <c r="J4252">
        <v>0.92</v>
      </c>
      <c r="K4252">
        <v>-0.52</v>
      </c>
      <c r="L4252" s="2">
        <f>_xlfn.RANK.EQ(I4252, INDEX(CFB!$I$2:$I$1048576, MATCH(W4252, CFB!$W$2:$W$1048576, 0)):INDEX(CFB!$I$2:$I$1048576, MATCH(W4252, CFB!$W$2:$W$1048576, 0) + COUNTIF(CFB!$W$2:$W$1048576, W4252) - 1), 0)</f>
        <v>66</v>
      </c>
      <c r="M4252" s="2">
        <f>_xlfn.RANK.EQ(J4252, INDEX(CFB!$J$2:$J$1048576, MATCH(W4252, CFB!$W$2:$W$1048576, 0)):INDEX(CFB!$J$2:$J$1048576, MATCH(W4252, CFB!$W$2:$W$1048576, 0) + COUNTIF(CFB!$W$2:$W$1048576, W4252) - 1))</f>
        <v>47</v>
      </c>
      <c r="N4252" s="2">
        <f>RANK(K4252, INDEX(CFB!$K$2:$K$1048576, MATCH(W4252, CFB!$W$2:$W$1048576, 0)):INDEX(CFB!$K$2:$K$1048576, MATCH(W4252, CFB!$W$2:$W$1048576, 0) + COUNTIF(CFB!$W$2:$W$1048576, W4252) - 1))</f>
        <v>56</v>
      </c>
      <c r="O4252">
        <v>32.86</v>
      </c>
      <c r="P4252">
        <v>14.62</v>
      </c>
      <c r="W4252">
        <v>1989</v>
      </c>
      <c r="X4252">
        <f t="shared" si="131"/>
        <v>0</v>
      </c>
    </row>
    <row r="4253" spans="1:24" ht="12.75" hidden="1" customHeight="1" x14ac:dyDescent="0.45">
      <c r="A4253">
        <v>57</v>
      </c>
      <c r="B4253" t="s">
        <v>112</v>
      </c>
      <c r="C4253" t="s">
        <v>180</v>
      </c>
      <c r="D4253" s="2" t="str">
        <f t="shared" si="130"/>
        <v>Stanford1989</v>
      </c>
      <c r="F4253">
        <v>3</v>
      </c>
      <c r="G4253">
        <v>8</v>
      </c>
      <c r="H4253">
        <v>0</v>
      </c>
      <c r="I4253">
        <v>-3</v>
      </c>
      <c r="J4253">
        <v>2.44</v>
      </c>
      <c r="K4253">
        <v>-0.56000000000000005</v>
      </c>
      <c r="L4253" s="2">
        <f>_xlfn.RANK.EQ(I4253, INDEX(CFB!$I$2:$I$1048576, MATCH(W4253, CFB!$W$2:$W$1048576, 0)):INDEX(CFB!$I$2:$I$1048576, MATCH(W4253, CFB!$W$2:$W$1048576, 0) + COUNTIF(CFB!$W$2:$W$1048576, W4253) - 1), 0)</f>
        <v>73</v>
      </c>
      <c r="M4253" s="2">
        <f>_xlfn.RANK.EQ(J4253, INDEX(CFB!$J$2:$J$1048576, MATCH(W4253, CFB!$W$2:$W$1048576, 0)):INDEX(CFB!$J$2:$J$1048576, MATCH(W4253, CFB!$W$2:$W$1048576, 0) + COUNTIF(CFB!$W$2:$W$1048576, W4253) - 1))</f>
        <v>36</v>
      </c>
      <c r="N4253" s="2">
        <f>RANK(K4253, INDEX(CFB!$K$2:$K$1048576, MATCH(W4253, CFB!$W$2:$W$1048576, 0)):INDEX(CFB!$K$2:$K$1048576, MATCH(W4253, CFB!$W$2:$W$1048576, 0) + COUNTIF(CFB!$W$2:$W$1048576, W4253) - 1))</f>
        <v>57</v>
      </c>
      <c r="O4253">
        <v>27.8</v>
      </c>
      <c r="P4253">
        <v>11.68</v>
      </c>
      <c r="W4253">
        <v>1989</v>
      </c>
      <c r="X4253">
        <f t="shared" si="131"/>
        <v>0</v>
      </c>
    </row>
    <row r="4254" spans="1:24" ht="12.75" hidden="1" customHeight="1" x14ac:dyDescent="0.45">
      <c r="A4254">
        <v>58</v>
      </c>
      <c r="B4254" t="s">
        <v>40</v>
      </c>
      <c r="C4254" t="s">
        <v>188</v>
      </c>
      <c r="D4254" s="2" t="str">
        <f t="shared" si="130"/>
        <v>Iowa State1989</v>
      </c>
      <c r="F4254">
        <v>6</v>
      </c>
      <c r="G4254">
        <v>5</v>
      </c>
      <c r="H4254">
        <v>0</v>
      </c>
      <c r="I4254">
        <v>3.54</v>
      </c>
      <c r="J4254">
        <v>-4.1900000000000004</v>
      </c>
      <c r="K4254">
        <v>-0.65</v>
      </c>
      <c r="L4254" s="2">
        <f>_xlfn.RANK.EQ(I4254, INDEX(CFB!$I$2:$I$1048576, MATCH(W4254, CFB!$W$2:$W$1048576, 0)):INDEX(CFB!$I$2:$I$1048576, MATCH(W4254, CFB!$W$2:$W$1048576, 0) + COUNTIF(CFB!$W$2:$W$1048576, W4254) - 1), 0)</f>
        <v>32</v>
      </c>
      <c r="M4254" s="2">
        <f>_xlfn.RANK.EQ(J4254, INDEX(CFB!$J$2:$J$1048576, MATCH(W4254, CFB!$W$2:$W$1048576, 0)):INDEX(CFB!$J$2:$J$1048576, MATCH(W4254, CFB!$W$2:$W$1048576, 0) + COUNTIF(CFB!$W$2:$W$1048576, W4254) - 1))</f>
        <v>81</v>
      </c>
      <c r="N4254" s="2">
        <f>RANK(K4254, INDEX(CFB!$K$2:$K$1048576, MATCH(W4254, CFB!$W$2:$W$1048576, 0)):INDEX(CFB!$K$2:$K$1048576, MATCH(W4254, CFB!$W$2:$W$1048576, 0) + COUNTIF(CFB!$W$2:$W$1048576, W4254) - 1))</f>
        <v>58</v>
      </c>
      <c r="O4254">
        <v>32.79</v>
      </c>
      <c r="P4254">
        <v>20.39</v>
      </c>
      <c r="W4254">
        <v>1989</v>
      </c>
      <c r="X4254">
        <f t="shared" si="131"/>
        <v>0</v>
      </c>
    </row>
    <row r="4255" spans="1:24" ht="12.75" hidden="1" customHeight="1" x14ac:dyDescent="0.45">
      <c r="A4255">
        <v>59</v>
      </c>
      <c r="B4255" t="s">
        <v>137</v>
      </c>
      <c r="C4255" t="s">
        <v>12</v>
      </c>
      <c r="D4255" s="2" t="str">
        <f t="shared" si="130"/>
        <v>Louisiana Tech1989</v>
      </c>
      <c r="F4255">
        <v>5</v>
      </c>
      <c r="G4255">
        <v>4</v>
      </c>
      <c r="H4255">
        <v>1</v>
      </c>
      <c r="I4255">
        <v>4.99</v>
      </c>
      <c r="J4255">
        <v>-6</v>
      </c>
      <c r="K4255">
        <v>-1.01</v>
      </c>
      <c r="L4255" s="2">
        <f>_xlfn.RANK.EQ(I4255, INDEX(CFB!$I$2:$I$1048576, MATCH(W4255, CFB!$W$2:$W$1048576, 0)):INDEX(CFB!$I$2:$I$1048576, MATCH(W4255, CFB!$W$2:$W$1048576, 0) + COUNTIF(CFB!$W$2:$W$1048576, W4255) - 1), 0)</f>
        <v>27</v>
      </c>
      <c r="M4255" s="2">
        <f>_xlfn.RANK.EQ(J4255, INDEX(CFB!$J$2:$J$1048576, MATCH(W4255, CFB!$W$2:$W$1048576, 0)):INDEX(CFB!$J$2:$J$1048576, MATCH(W4255, CFB!$W$2:$W$1048576, 0) + COUNTIF(CFB!$W$2:$W$1048576, W4255) - 1))</f>
        <v>90</v>
      </c>
      <c r="N4255" s="2">
        <f>RANK(K4255, INDEX(CFB!$K$2:$K$1048576, MATCH(W4255, CFB!$W$2:$W$1048576, 0)):INDEX(CFB!$K$2:$K$1048576, MATCH(W4255, CFB!$W$2:$W$1048576, 0) + COUNTIF(CFB!$W$2:$W$1048576, W4255) - 1))</f>
        <v>59</v>
      </c>
      <c r="O4255">
        <v>35.1</v>
      </c>
      <c r="P4255">
        <v>22.02</v>
      </c>
      <c r="W4255">
        <v>1989</v>
      </c>
      <c r="X4255">
        <f t="shared" si="131"/>
        <v>0</v>
      </c>
    </row>
    <row r="4256" spans="1:24" ht="12.75" hidden="1" customHeight="1" x14ac:dyDescent="0.45">
      <c r="A4256">
        <v>60</v>
      </c>
      <c r="B4256" t="s">
        <v>146</v>
      </c>
      <c r="C4256" t="s">
        <v>178</v>
      </c>
      <c r="D4256" s="2" t="str">
        <f t="shared" si="130"/>
        <v>San Diego State1989</v>
      </c>
      <c r="F4256">
        <v>6</v>
      </c>
      <c r="G4256">
        <v>5</v>
      </c>
      <c r="H4256">
        <v>1</v>
      </c>
      <c r="I4256">
        <v>5.28</v>
      </c>
      <c r="J4256">
        <v>-6.72</v>
      </c>
      <c r="K4256">
        <v>-1.44</v>
      </c>
      <c r="L4256" s="2">
        <f>_xlfn.RANK.EQ(I4256, INDEX(CFB!$I$2:$I$1048576, MATCH(W4256, CFB!$W$2:$W$1048576, 0)):INDEX(CFB!$I$2:$I$1048576, MATCH(W4256, CFB!$W$2:$W$1048576, 0) + COUNTIF(CFB!$W$2:$W$1048576, W4256) - 1), 0)</f>
        <v>25</v>
      </c>
      <c r="M4256" s="2">
        <f>_xlfn.RANK.EQ(J4256, INDEX(CFB!$J$2:$J$1048576, MATCH(W4256, CFB!$W$2:$W$1048576, 0)):INDEX(CFB!$J$2:$J$1048576, MATCH(W4256, CFB!$W$2:$W$1048576, 0) + COUNTIF(CFB!$W$2:$W$1048576, W4256) - 1))</f>
        <v>94</v>
      </c>
      <c r="N4256" s="2">
        <f>RANK(K4256, INDEX(CFB!$K$2:$K$1048576, MATCH(W4256, CFB!$W$2:$W$1048576, 0)):INDEX(CFB!$K$2:$K$1048576, MATCH(W4256, CFB!$W$2:$W$1048576, 0) + COUNTIF(CFB!$W$2:$W$1048576, W4256) - 1))</f>
        <v>60</v>
      </c>
      <c r="O4256">
        <v>34.619999999999997</v>
      </c>
      <c r="P4256">
        <v>23.32</v>
      </c>
      <c r="W4256">
        <v>1989</v>
      </c>
      <c r="X4256">
        <f t="shared" si="131"/>
        <v>0</v>
      </c>
    </row>
    <row r="4257" spans="1:24" ht="12.75" hidden="1" customHeight="1" x14ac:dyDescent="0.45">
      <c r="A4257">
        <v>61</v>
      </c>
      <c r="B4257" t="s">
        <v>61</v>
      </c>
      <c r="C4257" t="s">
        <v>189</v>
      </c>
      <c r="D4257" s="2" t="str">
        <f t="shared" si="130"/>
        <v>Texas Christian1989</v>
      </c>
      <c r="F4257">
        <v>4</v>
      </c>
      <c r="G4257">
        <v>7</v>
      </c>
      <c r="H4257">
        <v>0</v>
      </c>
      <c r="I4257">
        <v>-3.71</v>
      </c>
      <c r="J4257">
        <v>1.84</v>
      </c>
      <c r="K4257">
        <v>-1.87</v>
      </c>
      <c r="L4257" s="2">
        <f>_xlfn.RANK.EQ(I4257, INDEX(CFB!$I$2:$I$1048576, MATCH(W4257, CFB!$W$2:$W$1048576, 0)):INDEX(CFB!$I$2:$I$1048576, MATCH(W4257, CFB!$W$2:$W$1048576, 0) + COUNTIF(CFB!$W$2:$W$1048576, W4257) - 1), 0)</f>
        <v>78</v>
      </c>
      <c r="M4257" s="2">
        <f>_xlfn.RANK.EQ(J4257, INDEX(CFB!$J$2:$J$1048576, MATCH(W4257, CFB!$W$2:$W$1048576, 0)):INDEX(CFB!$J$2:$J$1048576, MATCH(W4257, CFB!$W$2:$W$1048576, 0) + COUNTIF(CFB!$W$2:$W$1048576, W4257) - 1))</f>
        <v>40</v>
      </c>
      <c r="N4257" s="2">
        <f>RANK(K4257, INDEX(CFB!$K$2:$K$1048576, MATCH(W4257, CFB!$W$2:$W$1048576, 0)):INDEX(CFB!$K$2:$K$1048576, MATCH(W4257, CFB!$W$2:$W$1048576, 0) + COUNTIF(CFB!$W$2:$W$1048576, W4257) - 1))</f>
        <v>61</v>
      </c>
      <c r="O4257">
        <v>27.05</v>
      </c>
      <c r="P4257">
        <v>14.61</v>
      </c>
      <c r="W4257">
        <v>1989</v>
      </c>
      <c r="X4257">
        <f t="shared" si="131"/>
        <v>0</v>
      </c>
    </row>
    <row r="4258" spans="1:24" ht="12.75" hidden="1" customHeight="1" x14ac:dyDescent="0.45">
      <c r="A4258">
        <v>62</v>
      </c>
      <c r="B4258" t="s">
        <v>36</v>
      </c>
      <c r="C4258" t="s">
        <v>10</v>
      </c>
      <c r="D4258" s="2" t="str">
        <f t="shared" si="130"/>
        <v>Iowa1989</v>
      </c>
      <c r="F4258">
        <v>5</v>
      </c>
      <c r="G4258">
        <v>6</v>
      </c>
      <c r="H4258">
        <v>0</v>
      </c>
      <c r="I4258">
        <v>-4.1900000000000004</v>
      </c>
      <c r="J4258">
        <v>2.2200000000000002</v>
      </c>
      <c r="K4258">
        <v>-1.98</v>
      </c>
      <c r="L4258" s="2">
        <f>_xlfn.RANK.EQ(I4258, INDEX(CFB!$I$2:$I$1048576, MATCH(W4258, CFB!$W$2:$W$1048576, 0)):INDEX(CFB!$I$2:$I$1048576, MATCH(W4258, CFB!$W$2:$W$1048576, 0) + COUNTIF(CFB!$W$2:$W$1048576, W4258) - 1), 0)</f>
        <v>79</v>
      </c>
      <c r="M4258" s="2">
        <f>_xlfn.RANK.EQ(J4258, INDEX(CFB!$J$2:$J$1048576, MATCH(W4258, CFB!$W$2:$W$1048576, 0)):INDEX(CFB!$J$2:$J$1048576, MATCH(W4258, CFB!$W$2:$W$1048576, 0) + COUNTIF(CFB!$W$2:$W$1048576, W4258) - 1))</f>
        <v>39</v>
      </c>
      <c r="N4258" s="2">
        <f>RANK(K4258, INDEX(CFB!$K$2:$K$1048576, MATCH(W4258, CFB!$W$2:$W$1048576, 0)):INDEX(CFB!$K$2:$K$1048576, MATCH(W4258, CFB!$W$2:$W$1048576, 0) + COUNTIF(CFB!$W$2:$W$1048576, W4258) - 1))</f>
        <v>62</v>
      </c>
      <c r="O4258">
        <v>26.19</v>
      </c>
      <c r="P4258">
        <v>15.9</v>
      </c>
      <c r="W4258">
        <v>1989</v>
      </c>
      <c r="X4258">
        <f t="shared" si="131"/>
        <v>0</v>
      </c>
    </row>
    <row r="4259" spans="1:24" ht="12.75" hidden="1" customHeight="1" x14ac:dyDescent="0.45">
      <c r="A4259">
        <v>63</v>
      </c>
      <c r="B4259" t="s">
        <v>108</v>
      </c>
      <c r="C4259" t="s">
        <v>12</v>
      </c>
      <c r="D4259" s="2" t="str">
        <f t="shared" si="130"/>
        <v>East Carolina1989</v>
      </c>
      <c r="F4259">
        <v>5</v>
      </c>
      <c r="G4259">
        <v>5</v>
      </c>
      <c r="H4259">
        <v>1</v>
      </c>
      <c r="I4259">
        <v>1.65</v>
      </c>
      <c r="J4259">
        <v>-3.9</v>
      </c>
      <c r="K4259">
        <v>-2.25</v>
      </c>
      <c r="L4259" s="2">
        <f>_xlfn.RANK.EQ(I4259, INDEX(CFB!$I$2:$I$1048576, MATCH(W4259, CFB!$W$2:$W$1048576, 0)):INDEX(CFB!$I$2:$I$1048576, MATCH(W4259, CFB!$W$2:$W$1048576, 0) + COUNTIF(CFB!$W$2:$W$1048576, W4259) - 1), 0)</f>
        <v>45</v>
      </c>
      <c r="M4259" s="2">
        <f>_xlfn.RANK.EQ(J4259, INDEX(CFB!$J$2:$J$1048576, MATCH(W4259, CFB!$W$2:$W$1048576, 0)):INDEX(CFB!$J$2:$J$1048576, MATCH(W4259, CFB!$W$2:$W$1048576, 0) + COUNTIF(CFB!$W$2:$W$1048576, W4259) - 1))</f>
        <v>80</v>
      </c>
      <c r="N4259" s="2">
        <f>RANK(K4259, INDEX(CFB!$K$2:$K$1048576, MATCH(W4259, CFB!$W$2:$W$1048576, 0)):INDEX(CFB!$K$2:$K$1048576, MATCH(W4259, CFB!$W$2:$W$1048576, 0) + COUNTIF(CFB!$W$2:$W$1048576, W4259) - 1))</f>
        <v>63</v>
      </c>
      <c r="O4259">
        <v>34.29</v>
      </c>
      <c r="P4259">
        <v>20.260000000000002</v>
      </c>
      <c r="W4259">
        <v>1989</v>
      </c>
      <c r="X4259">
        <f t="shared" si="131"/>
        <v>0</v>
      </c>
    </row>
    <row r="4260" spans="1:24" ht="12.75" hidden="1" customHeight="1" x14ac:dyDescent="0.45">
      <c r="A4260">
        <v>64</v>
      </c>
      <c r="B4260" t="s">
        <v>119</v>
      </c>
      <c r="C4260" t="s">
        <v>180</v>
      </c>
      <c r="D4260" s="2" t="str">
        <f t="shared" si="130"/>
        <v>Oregon State1989</v>
      </c>
      <c r="F4260">
        <v>4</v>
      </c>
      <c r="G4260">
        <v>7</v>
      </c>
      <c r="H4260">
        <v>1</v>
      </c>
      <c r="I4260">
        <v>-2.36</v>
      </c>
      <c r="J4260">
        <v>-0.01</v>
      </c>
      <c r="K4260">
        <v>-2.38</v>
      </c>
      <c r="L4260" s="2">
        <f>_xlfn.RANK.EQ(I4260, INDEX(CFB!$I$2:$I$1048576, MATCH(W4260, CFB!$W$2:$W$1048576, 0)):INDEX(CFB!$I$2:$I$1048576, MATCH(W4260, CFB!$W$2:$W$1048576, 0) + COUNTIF(CFB!$W$2:$W$1048576, W4260) - 1), 0)</f>
        <v>71</v>
      </c>
      <c r="M4260" s="2">
        <f>_xlfn.RANK.EQ(J4260, INDEX(CFB!$J$2:$J$1048576, MATCH(W4260, CFB!$W$2:$W$1048576, 0)):INDEX(CFB!$J$2:$J$1048576, MATCH(W4260, CFB!$W$2:$W$1048576, 0) + COUNTIF(CFB!$W$2:$W$1048576, W4260) - 1))</f>
        <v>55</v>
      </c>
      <c r="N4260" s="2">
        <f>RANK(K4260, INDEX(CFB!$K$2:$K$1048576, MATCH(W4260, CFB!$W$2:$W$1048576, 0)):INDEX(CFB!$K$2:$K$1048576, MATCH(W4260, CFB!$W$2:$W$1048576, 0) + COUNTIF(CFB!$W$2:$W$1048576, W4260) - 1))</f>
        <v>64</v>
      </c>
      <c r="O4260">
        <v>28.93</v>
      </c>
      <c r="P4260">
        <v>17.579999999999998</v>
      </c>
      <c r="W4260">
        <v>1989</v>
      </c>
      <c r="X4260">
        <f t="shared" si="131"/>
        <v>0</v>
      </c>
    </row>
    <row r="4261" spans="1:24" ht="12.75" hidden="1" customHeight="1" x14ac:dyDescent="0.45">
      <c r="A4261">
        <v>65</v>
      </c>
      <c r="B4261" t="s">
        <v>77</v>
      </c>
      <c r="C4261" t="s">
        <v>12</v>
      </c>
      <c r="D4261" s="2" t="str">
        <f t="shared" si="130"/>
        <v>Louisiana1989</v>
      </c>
      <c r="F4261">
        <v>7</v>
      </c>
      <c r="G4261">
        <v>4</v>
      </c>
      <c r="H4261">
        <v>0</v>
      </c>
      <c r="I4261">
        <v>-2.72</v>
      </c>
      <c r="J4261">
        <v>0.09</v>
      </c>
      <c r="K4261">
        <v>-2.63</v>
      </c>
      <c r="L4261" s="2">
        <f>_xlfn.RANK.EQ(I4261, INDEX(CFB!$I$2:$I$1048576, MATCH(W4261, CFB!$W$2:$W$1048576, 0)):INDEX(CFB!$I$2:$I$1048576, MATCH(W4261, CFB!$W$2:$W$1048576, 0) + COUNTIF(CFB!$W$2:$W$1048576, W4261) - 1), 0)</f>
        <v>72</v>
      </c>
      <c r="M4261" s="2">
        <f>_xlfn.RANK.EQ(J4261, INDEX(CFB!$J$2:$J$1048576, MATCH(W4261, CFB!$W$2:$W$1048576, 0)):INDEX(CFB!$J$2:$J$1048576, MATCH(W4261, CFB!$W$2:$W$1048576, 0) + COUNTIF(CFB!$W$2:$W$1048576, W4261) - 1))</f>
        <v>54</v>
      </c>
      <c r="N4261" s="2">
        <f>RANK(K4261, INDEX(CFB!$K$2:$K$1048576, MATCH(W4261, CFB!$W$2:$W$1048576, 0)):INDEX(CFB!$K$2:$K$1048576, MATCH(W4261, CFB!$W$2:$W$1048576, 0) + COUNTIF(CFB!$W$2:$W$1048576, W4261) - 1))</f>
        <v>65</v>
      </c>
      <c r="O4261">
        <v>26.65</v>
      </c>
      <c r="P4261">
        <v>15.94</v>
      </c>
      <c r="W4261">
        <v>1989</v>
      </c>
      <c r="X4261">
        <f t="shared" si="131"/>
        <v>0</v>
      </c>
    </row>
    <row r="4262" spans="1:24" ht="12.75" hidden="1" customHeight="1" x14ac:dyDescent="0.45">
      <c r="A4262">
        <v>66</v>
      </c>
      <c r="B4262" t="s">
        <v>87</v>
      </c>
      <c r="C4262" t="s">
        <v>12</v>
      </c>
      <c r="D4262" s="2" t="str">
        <f t="shared" si="130"/>
        <v>Northern Illinois1989</v>
      </c>
      <c r="F4262">
        <v>9</v>
      </c>
      <c r="G4262">
        <v>2</v>
      </c>
      <c r="H4262">
        <v>0</v>
      </c>
      <c r="I4262">
        <v>2.5</v>
      </c>
      <c r="J4262">
        <v>-5.31</v>
      </c>
      <c r="K4262">
        <v>-2.81</v>
      </c>
      <c r="L4262" s="2">
        <f>_xlfn.RANK.EQ(I4262, INDEX(CFB!$I$2:$I$1048576, MATCH(W4262, CFB!$W$2:$W$1048576, 0)):INDEX(CFB!$I$2:$I$1048576, MATCH(W4262, CFB!$W$2:$W$1048576, 0) + COUNTIF(CFB!$W$2:$W$1048576, W4262) - 1), 0)</f>
        <v>38</v>
      </c>
      <c r="M4262" s="2">
        <f>_xlfn.RANK.EQ(J4262, INDEX(CFB!$J$2:$J$1048576, MATCH(W4262, CFB!$W$2:$W$1048576, 0)):INDEX(CFB!$J$2:$J$1048576, MATCH(W4262, CFB!$W$2:$W$1048576, 0) + COUNTIF(CFB!$W$2:$W$1048576, W4262) - 1))</f>
        <v>84</v>
      </c>
      <c r="N4262" s="2">
        <f>RANK(K4262, INDEX(CFB!$K$2:$K$1048576, MATCH(W4262, CFB!$W$2:$W$1048576, 0)):INDEX(CFB!$K$2:$K$1048576, MATCH(W4262, CFB!$W$2:$W$1048576, 0) + COUNTIF(CFB!$W$2:$W$1048576, W4262) - 1))</f>
        <v>66</v>
      </c>
      <c r="O4262">
        <v>32.86</v>
      </c>
      <c r="P4262">
        <v>22.46</v>
      </c>
      <c r="W4262">
        <v>1989</v>
      </c>
      <c r="X4262">
        <f t="shared" si="131"/>
        <v>0</v>
      </c>
    </row>
    <row r="4263" spans="1:24" ht="12.75" hidden="1" customHeight="1" x14ac:dyDescent="0.45">
      <c r="A4263">
        <v>67</v>
      </c>
      <c r="B4263" t="s">
        <v>114</v>
      </c>
      <c r="C4263" t="s">
        <v>184</v>
      </c>
      <c r="D4263" s="2" t="str">
        <f t="shared" si="130"/>
        <v>San Jose State1989</v>
      </c>
      <c r="F4263">
        <v>6</v>
      </c>
      <c r="G4263">
        <v>5</v>
      </c>
      <c r="H4263">
        <v>0</v>
      </c>
      <c r="I4263">
        <v>2.4900000000000002</v>
      </c>
      <c r="J4263">
        <v>-5.57</v>
      </c>
      <c r="K4263">
        <v>-3.09</v>
      </c>
      <c r="L4263" s="2">
        <f>_xlfn.RANK.EQ(I4263, INDEX(CFB!$I$2:$I$1048576, MATCH(W4263, CFB!$W$2:$W$1048576, 0)):INDEX(CFB!$I$2:$I$1048576, MATCH(W4263, CFB!$W$2:$W$1048576, 0) + COUNTIF(CFB!$W$2:$W$1048576, W4263) - 1), 0)</f>
        <v>39</v>
      </c>
      <c r="M4263" s="2">
        <f>_xlfn.RANK.EQ(J4263, INDEX(CFB!$J$2:$J$1048576, MATCH(W4263, CFB!$W$2:$W$1048576, 0)):INDEX(CFB!$J$2:$J$1048576, MATCH(W4263, CFB!$W$2:$W$1048576, 0) + COUNTIF(CFB!$W$2:$W$1048576, W4263) - 1))</f>
        <v>86</v>
      </c>
      <c r="N4263" s="2">
        <f>RANK(K4263, INDEX(CFB!$K$2:$K$1048576, MATCH(W4263, CFB!$W$2:$W$1048576, 0)):INDEX(CFB!$K$2:$K$1048576, MATCH(W4263, CFB!$W$2:$W$1048576, 0) + COUNTIF(CFB!$W$2:$W$1048576, W4263) - 1))</f>
        <v>67</v>
      </c>
      <c r="O4263">
        <v>31.42</v>
      </c>
      <c r="P4263">
        <v>22.6</v>
      </c>
      <c r="W4263">
        <v>1989</v>
      </c>
      <c r="X4263">
        <f t="shared" si="131"/>
        <v>0</v>
      </c>
    </row>
    <row r="4264" spans="1:24" ht="12.75" hidden="1" customHeight="1" x14ac:dyDescent="0.45">
      <c r="A4264">
        <v>68</v>
      </c>
      <c r="B4264" t="s">
        <v>147</v>
      </c>
      <c r="C4264" t="s">
        <v>12</v>
      </c>
      <c r="D4264" s="2" t="str">
        <f t="shared" si="130"/>
        <v>Tulsa1989</v>
      </c>
      <c r="F4264">
        <v>6</v>
      </c>
      <c r="G4264">
        <v>6</v>
      </c>
      <c r="H4264">
        <v>0</v>
      </c>
      <c r="I4264">
        <v>-1.69</v>
      </c>
      <c r="J4264">
        <v>-1.46</v>
      </c>
      <c r="K4264">
        <v>-3.15</v>
      </c>
      <c r="L4264" s="2">
        <f>_xlfn.RANK.EQ(I4264, INDEX(CFB!$I$2:$I$1048576, MATCH(W4264, CFB!$W$2:$W$1048576, 0)):INDEX(CFB!$I$2:$I$1048576, MATCH(W4264, CFB!$W$2:$W$1048576, 0) + COUNTIF(CFB!$W$2:$W$1048576, W4264) - 1), 0)</f>
        <v>67</v>
      </c>
      <c r="M4264" s="2">
        <f>_xlfn.RANK.EQ(J4264, INDEX(CFB!$J$2:$J$1048576, MATCH(W4264, CFB!$W$2:$W$1048576, 0)):INDEX(CFB!$J$2:$J$1048576, MATCH(W4264, CFB!$W$2:$W$1048576, 0) + COUNTIF(CFB!$W$2:$W$1048576, W4264) - 1))</f>
        <v>65</v>
      </c>
      <c r="N4264" s="2">
        <f>RANK(K4264, INDEX(CFB!$K$2:$K$1048576, MATCH(W4264, CFB!$W$2:$W$1048576, 0)):INDEX(CFB!$K$2:$K$1048576, MATCH(W4264, CFB!$W$2:$W$1048576, 0) + COUNTIF(CFB!$W$2:$W$1048576, W4264) - 1))</f>
        <v>68</v>
      </c>
      <c r="O4264">
        <v>29.06</v>
      </c>
      <c r="P4264">
        <v>17.579999999999998</v>
      </c>
      <c r="W4264">
        <v>1989</v>
      </c>
      <c r="X4264">
        <f t="shared" si="131"/>
        <v>0</v>
      </c>
    </row>
    <row r="4265" spans="1:24" ht="12.75" hidden="1" customHeight="1" x14ac:dyDescent="0.45">
      <c r="A4265">
        <v>69</v>
      </c>
      <c r="B4265" t="s">
        <v>58</v>
      </c>
      <c r="C4265" t="s">
        <v>12</v>
      </c>
      <c r="D4265" s="2" t="str">
        <f t="shared" si="130"/>
        <v>Tulane1989</v>
      </c>
      <c r="F4265">
        <v>4</v>
      </c>
      <c r="G4265">
        <v>8</v>
      </c>
      <c r="H4265">
        <v>0</v>
      </c>
      <c r="I4265">
        <v>-0.37</v>
      </c>
      <c r="J4265">
        <v>-3.38</v>
      </c>
      <c r="K4265">
        <v>-3.76</v>
      </c>
      <c r="L4265" s="2">
        <f>_xlfn.RANK.EQ(I4265, INDEX(CFB!$I$2:$I$1048576, MATCH(W4265, CFB!$W$2:$W$1048576, 0)):INDEX(CFB!$I$2:$I$1048576, MATCH(W4265, CFB!$W$2:$W$1048576, 0) + COUNTIF(CFB!$W$2:$W$1048576, W4265) - 1), 0)</f>
        <v>57</v>
      </c>
      <c r="M4265" s="2">
        <f>_xlfn.RANK.EQ(J4265, INDEX(CFB!$J$2:$J$1048576, MATCH(W4265, CFB!$W$2:$W$1048576, 0)):INDEX(CFB!$J$2:$J$1048576, MATCH(W4265, CFB!$W$2:$W$1048576, 0) + COUNTIF(CFB!$W$2:$W$1048576, W4265) - 1))</f>
        <v>74</v>
      </c>
      <c r="N4265" s="2">
        <f>RANK(K4265, INDEX(CFB!$K$2:$K$1048576, MATCH(W4265, CFB!$W$2:$W$1048576, 0)):INDEX(CFB!$K$2:$K$1048576, MATCH(W4265, CFB!$W$2:$W$1048576, 0) + COUNTIF(CFB!$W$2:$W$1048576, W4265) - 1))</f>
        <v>69</v>
      </c>
      <c r="O4265">
        <v>30.52</v>
      </c>
      <c r="P4265">
        <v>19.68</v>
      </c>
      <c r="W4265">
        <v>1989</v>
      </c>
      <c r="X4265">
        <f t="shared" si="131"/>
        <v>0</v>
      </c>
    </row>
    <row r="4266" spans="1:24" ht="12.75" hidden="1" customHeight="1" x14ac:dyDescent="0.45">
      <c r="A4266">
        <v>70</v>
      </c>
      <c r="B4266" t="s">
        <v>124</v>
      </c>
      <c r="C4266" t="s">
        <v>10</v>
      </c>
      <c r="D4266" s="2" t="str">
        <f t="shared" si="130"/>
        <v>Purdue1989</v>
      </c>
      <c r="F4266">
        <v>3</v>
      </c>
      <c r="G4266">
        <v>8</v>
      </c>
      <c r="H4266">
        <v>0</v>
      </c>
      <c r="I4266">
        <v>-4.91</v>
      </c>
      <c r="J4266">
        <v>0.95</v>
      </c>
      <c r="K4266">
        <v>-3.96</v>
      </c>
      <c r="L4266" s="2">
        <f>_xlfn.RANK.EQ(I4266, INDEX(CFB!$I$2:$I$1048576, MATCH(W4266, CFB!$W$2:$W$1048576, 0)):INDEX(CFB!$I$2:$I$1048576, MATCH(W4266, CFB!$W$2:$W$1048576, 0) + COUNTIF(CFB!$W$2:$W$1048576, W4266) - 1), 0)</f>
        <v>81</v>
      </c>
      <c r="M4266" s="2">
        <f>_xlfn.RANK.EQ(J4266, INDEX(CFB!$J$2:$J$1048576, MATCH(W4266, CFB!$W$2:$W$1048576, 0)):INDEX(CFB!$J$2:$J$1048576, MATCH(W4266, CFB!$W$2:$W$1048576, 0) + COUNTIF(CFB!$W$2:$W$1048576, W4266) - 1))</f>
        <v>46</v>
      </c>
      <c r="N4266" s="2">
        <f>RANK(K4266, INDEX(CFB!$K$2:$K$1048576, MATCH(W4266, CFB!$W$2:$W$1048576, 0)):INDEX(CFB!$K$2:$K$1048576, MATCH(W4266, CFB!$W$2:$W$1048576, 0) + COUNTIF(CFB!$W$2:$W$1048576, W4266) - 1))</f>
        <v>70</v>
      </c>
      <c r="O4266">
        <v>25.61</v>
      </c>
      <c r="P4266">
        <v>15.58</v>
      </c>
      <c r="W4266">
        <v>1989</v>
      </c>
      <c r="X4266">
        <f t="shared" si="131"/>
        <v>0</v>
      </c>
    </row>
    <row r="4267" spans="1:24" ht="12.75" hidden="1" customHeight="1" x14ac:dyDescent="0.45">
      <c r="A4267">
        <v>71</v>
      </c>
      <c r="B4267" t="s">
        <v>57</v>
      </c>
      <c r="C4267" t="s">
        <v>12</v>
      </c>
      <c r="D4267" s="2" t="str">
        <f t="shared" si="130"/>
        <v>Boston College1989</v>
      </c>
      <c r="F4267">
        <v>2</v>
      </c>
      <c r="G4267">
        <v>9</v>
      </c>
      <c r="H4267">
        <v>0</v>
      </c>
      <c r="I4267">
        <v>-3.24</v>
      </c>
      <c r="J4267">
        <v>-1.43</v>
      </c>
      <c r="K4267">
        <v>-4.68</v>
      </c>
      <c r="L4267" s="2">
        <f>_xlfn.RANK.EQ(I4267, INDEX(CFB!$I$2:$I$1048576, MATCH(W4267, CFB!$W$2:$W$1048576, 0)):INDEX(CFB!$I$2:$I$1048576, MATCH(W4267, CFB!$W$2:$W$1048576, 0) + COUNTIF(CFB!$W$2:$W$1048576, W4267) - 1), 0)</f>
        <v>74</v>
      </c>
      <c r="M4267" s="2">
        <f>_xlfn.RANK.EQ(J4267, INDEX(CFB!$J$2:$J$1048576, MATCH(W4267, CFB!$W$2:$W$1048576, 0)):INDEX(CFB!$J$2:$J$1048576, MATCH(W4267, CFB!$W$2:$W$1048576, 0) + COUNTIF(CFB!$W$2:$W$1048576, W4267) - 1))</f>
        <v>64</v>
      </c>
      <c r="N4267" s="2">
        <f>RANK(K4267, INDEX(CFB!$K$2:$K$1048576, MATCH(W4267, CFB!$W$2:$W$1048576, 0)):INDEX(CFB!$K$2:$K$1048576, MATCH(W4267, CFB!$W$2:$W$1048576, 0) + COUNTIF(CFB!$W$2:$W$1048576, W4267) - 1))</f>
        <v>71</v>
      </c>
      <c r="O4267">
        <v>28.08</v>
      </c>
      <c r="P4267">
        <v>15.02</v>
      </c>
      <c r="W4267">
        <v>1989</v>
      </c>
      <c r="X4267">
        <f t="shared" si="131"/>
        <v>0</v>
      </c>
    </row>
    <row r="4268" spans="1:24" ht="12.75" hidden="1" customHeight="1" x14ac:dyDescent="0.45">
      <c r="A4268">
        <v>72</v>
      </c>
      <c r="B4268" t="s">
        <v>129</v>
      </c>
      <c r="C4268" t="s">
        <v>189</v>
      </c>
      <c r="D4268" s="2" t="str">
        <f t="shared" si="130"/>
        <v>Rice1989</v>
      </c>
      <c r="F4268">
        <v>2</v>
      </c>
      <c r="G4268">
        <v>8</v>
      </c>
      <c r="H4268">
        <v>1</v>
      </c>
      <c r="I4268">
        <v>-5.05</v>
      </c>
      <c r="J4268">
        <v>0.12</v>
      </c>
      <c r="K4268">
        <v>-4.93</v>
      </c>
      <c r="L4268" s="2">
        <f>_xlfn.RANK.EQ(I4268, INDEX(CFB!$I$2:$I$1048576, MATCH(W4268, CFB!$W$2:$W$1048576, 0)):INDEX(CFB!$I$2:$I$1048576, MATCH(W4268, CFB!$W$2:$W$1048576, 0) + COUNTIF(CFB!$W$2:$W$1048576, W4268) - 1), 0)</f>
        <v>82</v>
      </c>
      <c r="M4268" s="2">
        <f>_xlfn.RANK.EQ(J4268, INDEX(CFB!$J$2:$J$1048576, MATCH(W4268, CFB!$W$2:$W$1048576, 0)):INDEX(CFB!$J$2:$J$1048576, MATCH(W4268, CFB!$W$2:$W$1048576, 0) + COUNTIF(CFB!$W$2:$W$1048576, W4268) - 1))</f>
        <v>53</v>
      </c>
      <c r="N4268" s="2">
        <f>RANK(K4268, INDEX(CFB!$K$2:$K$1048576, MATCH(W4268, CFB!$W$2:$W$1048576, 0)):INDEX(CFB!$K$2:$K$1048576, MATCH(W4268, CFB!$W$2:$W$1048576, 0) + COUNTIF(CFB!$W$2:$W$1048576, W4268) - 1))</f>
        <v>72</v>
      </c>
      <c r="O4268">
        <v>26.28</v>
      </c>
      <c r="P4268">
        <v>17.100000000000001</v>
      </c>
      <c r="W4268">
        <v>1989</v>
      </c>
      <c r="X4268">
        <f t="shared" si="131"/>
        <v>0</v>
      </c>
    </row>
    <row r="4269" spans="1:24" ht="12.75" hidden="1" customHeight="1" x14ac:dyDescent="0.45">
      <c r="A4269">
        <v>73</v>
      </c>
      <c r="B4269" t="s">
        <v>121</v>
      </c>
      <c r="C4269" t="s">
        <v>188</v>
      </c>
      <c r="D4269" s="2" t="str">
        <f t="shared" si="130"/>
        <v>Oklahoma State1989</v>
      </c>
      <c r="F4269">
        <v>4</v>
      </c>
      <c r="G4269">
        <v>7</v>
      </c>
      <c r="H4269">
        <v>0</v>
      </c>
      <c r="I4269">
        <v>-1.4</v>
      </c>
      <c r="J4269">
        <v>-3.61</v>
      </c>
      <c r="K4269">
        <v>-5.01</v>
      </c>
      <c r="L4269" s="2">
        <f>_xlfn.RANK.EQ(I4269, INDEX(CFB!$I$2:$I$1048576, MATCH(W4269, CFB!$W$2:$W$1048576, 0)):INDEX(CFB!$I$2:$I$1048576, MATCH(W4269, CFB!$W$2:$W$1048576, 0) + COUNTIF(CFB!$W$2:$W$1048576, W4269) - 1), 0)</f>
        <v>64</v>
      </c>
      <c r="M4269" s="2">
        <f>_xlfn.RANK.EQ(J4269, INDEX(CFB!$J$2:$J$1048576, MATCH(W4269, CFB!$W$2:$W$1048576, 0)):INDEX(CFB!$J$2:$J$1048576, MATCH(W4269, CFB!$W$2:$W$1048576, 0) + COUNTIF(CFB!$W$2:$W$1048576, W4269) - 1))</f>
        <v>78</v>
      </c>
      <c r="N4269" s="2">
        <f>RANK(K4269, INDEX(CFB!$K$2:$K$1048576, MATCH(W4269, CFB!$W$2:$W$1048576, 0)):INDEX(CFB!$K$2:$K$1048576, MATCH(W4269, CFB!$W$2:$W$1048576, 0) + COUNTIF(CFB!$W$2:$W$1048576, W4269) - 1))</f>
        <v>73</v>
      </c>
      <c r="O4269">
        <v>28.47</v>
      </c>
      <c r="P4269">
        <v>18.440000000000001</v>
      </c>
      <c r="W4269">
        <v>1989</v>
      </c>
      <c r="X4269">
        <f t="shared" si="131"/>
        <v>0</v>
      </c>
    </row>
    <row r="4270" spans="1:24" ht="12.75" hidden="1" customHeight="1" x14ac:dyDescent="0.45">
      <c r="A4270">
        <v>74</v>
      </c>
      <c r="B4270" t="s">
        <v>191</v>
      </c>
      <c r="C4270" t="s">
        <v>184</v>
      </c>
      <c r="D4270" s="2" t="str">
        <f t="shared" si="130"/>
        <v>Cal State Fullerton1989</v>
      </c>
      <c r="F4270">
        <v>6</v>
      </c>
      <c r="G4270">
        <v>4</v>
      </c>
      <c r="H4270">
        <v>1</v>
      </c>
      <c r="I4270">
        <v>-1.05</v>
      </c>
      <c r="J4270">
        <v>-5.0199999999999996</v>
      </c>
      <c r="K4270">
        <v>-6.07</v>
      </c>
      <c r="L4270" s="2">
        <f>_xlfn.RANK.EQ(I4270, INDEX(CFB!$I$2:$I$1048576, MATCH(W4270, CFB!$W$2:$W$1048576, 0)):INDEX(CFB!$I$2:$I$1048576, MATCH(W4270, CFB!$W$2:$W$1048576, 0) + COUNTIF(CFB!$W$2:$W$1048576, W4270) - 1), 0)</f>
        <v>62</v>
      </c>
      <c r="M4270" s="2">
        <f>_xlfn.RANK.EQ(J4270, INDEX(CFB!$J$2:$J$1048576, MATCH(W4270, CFB!$W$2:$W$1048576, 0)):INDEX(CFB!$J$2:$J$1048576, MATCH(W4270, CFB!$W$2:$W$1048576, 0) + COUNTIF(CFB!$W$2:$W$1048576, W4270) - 1))</f>
        <v>83</v>
      </c>
      <c r="N4270" s="2">
        <f>RANK(K4270, INDEX(CFB!$K$2:$K$1048576, MATCH(W4270, CFB!$W$2:$W$1048576, 0)):INDEX(CFB!$K$2:$K$1048576, MATCH(W4270, CFB!$W$2:$W$1048576, 0) + COUNTIF(CFB!$W$2:$W$1048576, W4270) - 1))</f>
        <v>74</v>
      </c>
      <c r="O4270">
        <v>27.6</v>
      </c>
      <c r="P4270">
        <v>22.95</v>
      </c>
      <c r="W4270">
        <v>1989</v>
      </c>
      <c r="X4270">
        <f t="shared" si="131"/>
        <v>0</v>
      </c>
    </row>
    <row r="4271" spans="1:24" ht="12.75" hidden="1" customHeight="1" x14ac:dyDescent="0.45">
      <c r="A4271">
        <v>75</v>
      </c>
      <c r="B4271" t="s">
        <v>127</v>
      </c>
      <c r="C4271" t="s">
        <v>12</v>
      </c>
      <c r="D4271" s="2" t="str">
        <f t="shared" si="130"/>
        <v>Akron1989</v>
      </c>
      <c r="F4271">
        <v>6</v>
      </c>
      <c r="G4271">
        <v>4</v>
      </c>
      <c r="H4271">
        <v>1</v>
      </c>
      <c r="I4271">
        <v>-3.53</v>
      </c>
      <c r="J4271">
        <v>-3.19</v>
      </c>
      <c r="K4271">
        <v>-6.72</v>
      </c>
      <c r="L4271" s="2">
        <f>_xlfn.RANK.EQ(I4271, INDEX(CFB!$I$2:$I$1048576, MATCH(W4271, CFB!$W$2:$W$1048576, 0)):INDEX(CFB!$I$2:$I$1048576, MATCH(W4271, CFB!$W$2:$W$1048576, 0) + COUNTIF(CFB!$W$2:$W$1048576, W4271) - 1), 0)</f>
        <v>77</v>
      </c>
      <c r="M4271" s="2">
        <f>_xlfn.RANK.EQ(J4271, INDEX(CFB!$J$2:$J$1048576, MATCH(W4271, CFB!$W$2:$W$1048576, 0)):INDEX(CFB!$J$2:$J$1048576, MATCH(W4271, CFB!$W$2:$W$1048576, 0) + COUNTIF(CFB!$W$2:$W$1048576, W4271) - 1))</f>
        <v>70</v>
      </c>
      <c r="N4271" s="2">
        <f>RANK(K4271, INDEX(CFB!$K$2:$K$1048576, MATCH(W4271, CFB!$W$2:$W$1048576, 0)):INDEX(CFB!$K$2:$K$1048576, MATCH(W4271, CFB!$W$2:$W$1048576, 0) + COUNTIF(CFB!$W$2:$W$1048576, W4271) - 1))</f>
        <v>75</v>
      </c>
      <c r="O4271">
        <v>28.62</v>
      </c>
      <c r="P4271">
        <v>21.17</v>
      </c>
      <c r="W4271">
        <v>1989</v>
      </c>
      <c r="X4271">
        <f t="shared" si="131"/>
        <v>0</v>
      </c>
    </row>
    <row r="4272" spans="1:24" ht="12.75" hidden="1" customHeight="1" x14ac:dyDescent="0.45">
      <c r="A4272">
        <v>76</v>
      </c>
      <c r="B4272" t="s">
        <v>141</v>
      </c>
      <c r="C4272" t="s">
        <v>178</v>
      </c>
      <c r="D4272" s="2" t="str">
        <f t="shared" si="130"/>
        <v>New Mexico1989</v>
      </c>
      <c r="F4272">
        <v>2</v>
      </c>
      <c r="G4272">
        <v>10</v>
      </c>
      <c r="H4272">
        <v>0</v>
      </c>
      <c r="I4272">
        <v>-1.42</v>
      </c>
      <c r="J4272">
        <v>-6.2</v>
      </c>
      <c r="K4272">
        <v>-7.62</v>
      </c>
      <c r="L4272" s="2">
        <f>_xlfn.RANK.EQ(I4272, INDEX(CFB!$I$2:$I$1048576, MATCH(W4272, CFB!$W$2:$W$1048576, 0)):INDEX(CFB!$I$2:$I$1048576, MATCH(W4272, CFB!$W$2:$W$1048576, 0) + COUNTIF(CFB!$W$2:$W$1048576, W4272) - 1), 0)</f>
        <v>65</v>
      </c>
      <c r="M4272" s="2">
        <f>_xlfn.RANK.EQ(J4272, INDEX(CFB!$J$2:$J$1048576, MATCH(W4272, CFB!$W$2:$W$1048576, 0)):INDEX(CFB!$J$2:$J$1048576, MATCH(W4272, CFB!$W$2:$W$1048576, 0) + COUNTIF(CFB!$W$2:$W$1048576, W4272) - 1))</f>
        <v>91</v>
      </c>
      <c r="N4272" s="2">
        <f>RANK(K4272, INDEX(CFB!$K$2:$K$1048576, MATCH(W4272, CFB!$W$2:$W$1048576, 0)):INDEX(CFB!$K$2:$K$1048576, MATCH(W4272, CFB!$W$2:$W$1048576, 0) + COUNTIF(CFB!$W$2:$W$1048576, W4272) - 1))</f>
        <v>76</v>
      </c>
      <c r="O4272">
        <v>29.01</v>
      </c>
      <c r="P4272">
        <v>22.4</v>
      </c>
      <c r="W4272">
        <v>1989</v>
      </c>
      <c r="X4272">
        <f t="shared" si="131"/>
        <v>0</v>
      </c>
    </row>
    <row r="4273" spans="1:24" ht="12.75" hidden="1" customHeight="1" x14ac:dyDescent="0.45">
      <c r="A4273">
        <v>77</v>
      </c>
      <c r="B4273" t="s">
        <v>84</v>
      </c>
      <c r="C4273" t="s">
        <v>178</v>
      </c>
      <c r="D4273" s="2" t="str">
        <f t="shared" si="130"/>
        <v>Utah1989</v>
      </c>
      <c r="F4273">
        <v>4</v>
      </c>
      <c r="G4273">
        <v>8</v>
      </c>
      <c r="H4273">
        <v>0</v>
      </c>
      <c r="I4273">
        <v>6.01</v>
      </c>
      <c r="J4273">
        <v>-13.73</v>
      </c>
      <c r="K4273">
        <v>-7.72</v>
      </c>
      <c r="L4273" s="2">
        <f>_xlfn.RANK.EQ(I4273, INDEX(CFB!$I$2:$I$1048576, MATCH(W4273, CFB!$W$2:$W$1048576, 0)):INDEX(CFB!$I$2:$I$1048576, MATCH(W4273, CFB!$W$2:$W$1048576, 0) + COUNTIF(CFB!$W$2:$W$1048576, W4273) - 1), 0)</f>
        <v>20</v>
      </c>
      <c r="M4273" s="2">
        <f>_xlfn.RANK.EQ(J4273, INDEX(CFB!$J$2:$J$1048576, MATCH(W4273, CFB!$W$2:$W$1048576, 0)):INDEX(CFB!$J$2:$J$1048576, MATCH(W4273, CFB!$W$2:$W$1048576, 0) + COUNTIF(CFB!$W$2:$W$1048576, W4273) - 1))</f>
        <v>105</v>
      </c>
      <c r="N4273" s="2">
        <f>RANK(K4273, INDEX(CFB!$K$2:$K$1048576, MATCH(W4273, CFB!$W$2:$W$1048576, 0)):INDEX(CFB!$K$2:$K$1048576, MATCH(W4273, CFB!$W$2:$W$1048576, 0) + COUNTIF(CFB!$W$2:$W$1048576, W4273) - 1))</f>
        <v>77</v>
      </c>
      <c r="O4273">
        <v>36.229999999999997</v>
      </c>
      <c r="P4273">
        <v>33.71</v>
      </c>
      <c r="W4273">
        <v>1989</v>
      </c>
      <c r="X4273">
        <f t="shared" si="131"/>
        <v>0</v>
      </c>
    </row>
    <row r="4274" spans="1:24" ht="12.75" hidden="1" customHeight="1" x14ac:dyDescent="0.45">
      <c r="A4274">
        <v>78</v>
      </c>
      <c r="B4274" t="s">
        <v>106</v>
      </c>
      <c r="C4274" t="s">
        <v>23</v>
      </c>
      <c r="D4274" s="2" t="str">
        <f t="shared" si="130"/>
        <v>Wake Forest1989</v>
      </c>
      <c r="F4274">
        <v>2</v>
      </c>
      <c r="G4274">
        <v>8</v>
      </c>
      <c r="H4274">
        <v>1</v>
      </c>
      <c r="I4274">
        <v>-3.51</v>
      </c>
      <c r="J4274">
        <v>-5.01</v>
      </c>
      <c r="K4274">
        <v>-8.52</v>
      </c>
      <c r="L4274" s="2">
        <f>_xlfn.RANK.EQ(I4274, INDEX(CFB!$I$2:$I$1048576, MATCH(W4274, CFB!$W$2:$W$1048576, 0)):INDEX(CFB!$I$2:$I$1048576, MATCH(W4274, CFB!$W$2:$W$1048576, 0) + COUNTIF(CFB!$W$2:$W$1048576, W4274) - 1), 0)</f>
        <v>76</v>
      </c>
      <c r="M4274" s="2">
        <f>_xlfn.RANK.EQ(J4274, INDEX(CFB!$J$2:$J$1048576, MATCH(W4274, CFB!$W$2:$W$1048576, 0)):INDEX(CFB!$J$2:$J$1048576, MATCH(W4274, CFB!$W$2:$W$1048576, 0) + COUNTIF(CFB!$W$2:$W$1048576, W4274) - 1))</f>
        <v>82</v>
      </c>
      <c r="N4274" s="2">
        <f>RANK(K4274, INDEX(CFB!$K$2:$K$1048576, MATCH(W4274, CFB!$W$2:$W$1048576, 0)):INDEX(CFB!$K$2:$K$1048576, MATCH(W4274, CFB!$W$2:$W$1048576, 0) + COUNTIF(CFB!$W$2:$W$1048576, W4274) - 1))</f>
        <v>78</v>
      </c>
      <c r="O4274">
        <v>27.18</v>
      </c>
      <c r="P4274">
        <v>20.74</v>
      </c>
      <c r="W4274">
        <v>1989</v>
      </c>
      <c r="X4274">
        <f t="shared" si="131"/>
        <v>0</v>
      </c>
    </row>
    <row r="4275" spans="1:24" ht="12.75" hidden="1" customHeight="1" x14ac:dyDescent="0.45">
      <c r="A4275">
        <v>79</v>
      </c>
      <c r="B4275" t="s">
        <v>72</v>
      </c>
      <c r="C4275" t="s">
        <v>10</v>
      </c>
      <c r="D4275" s="2" t="str">
        <f t="shared" si="130"/>
        <v>Wisconsin1989</v>
      </c>
      <c r="F4275">
        <v>2</v>
      </c>
      <c r="G4275">
        <v>9</v>
      </c>
      <c r="H4275">
        <v>0</v>
      </c>
      <c r="I4275">
        <v>-5.09</v>
      </c>
      <c r="J4275">
        <v>-3.59</v>
      </c>
      <c r="K4275">
        <v>-8.67</v>
      </c>
      <c r="L4275" s="2">
        <f>_xlfn.RANK.EQ(I4275, INDEX(CFB!$I$2:$I$1048576, MATCH(W4275, CFB!$W$2:$W$1048576, 0)):INDEX(CFB!$I$2:$I$1048576, MATCH(W4275, CFB!$W$2:$W$1048576, 0) + COUNTIF(CFB!$W$2:$W$1048576, W4275) - 1), 0)</f>
        <v>83</v>
      </c>
      <c r="M4275" s="2">
        <f>_xlfn.RANK.EQ(J4275, INDEX(CFB!$J$2:$J$1048576, MATCH(W4275, CFB!$W$2:$W$1048576, 0)):INDEX(CFB!$J$2:$J$1048576, MATCH(W4275, CFB!$W$2:$W$1048576, 0) + COUNTIF(CFB!$W$2:$W$1048576, W4275) - 1))</f>
        <v>77</v>
      </c>
      <c r="N4275" s="2">
        <f>RANK(K4275, INDEX(CFB!$K$2:$K$1048576, MATCH(W4275, CFB!$W$2:$W$1048576, 0)):INDEX(CFB!$K$2:$K$1048576, MATCH(W4275, CFB!$W$2:$W$1048576, 0) + COUNTIF(CFB!$W$2:$W$1048576, W4275) - 1))</f>
        <v>79</v>
      </c>
      <c r="O4275">
        <v>25.05</v>
      </c>
      <c r="P4275">
        <v>21.26</v>
      </c>
      <c r="W4275">
        <v>1989</v>
      </c>
      <c r="X4275">
        <f t="shared" si="131"/>
        <v>0</v>
      </c>
    </row>
    <row r="4276" spans="1:24" ht="12.75" hidden="1" customHeight="1" x14ac:dyDescent="0.45">
      <c r="A4276">
        <v>80</v>
      </c>
      <c r="B4276" t="s">
        <v>55</v>
      </c>
      <c r="C4276" t="s">
        <v>188</v>
      </c>
      <c r="D4276" s="2" t="str">
        <f t="shared" si="130"/>
        <v>Kansas1989</v>
      </c>
      <c r="F4276">
        <v>4</v>
      </c>
      <c r="G4276">
        <v>7</v>
      </c>
      <c r="H4276">
        <v>0</v>
      </c>
      <c r="I4276">
        <v>-0.33</v>
      </c>
      <c r="J4276">
        <v>-8.36</v>
      </c>
      <c r="K4276">
        <v>-8.68</v>
      </c>
      <c r="L4276" s="2">
        <f>_xlfn.RANK.EQ(I4276, INDEX(CFB!$I$2:$I$1048576, MATCH(W4276, CFB!$W$2:$W$1048576, 0)):INDEX(CFB!$I$2:$I$1048576, MATCH(W4276, CFB!$W$2:$W$1048576, 0) + COUNTIF(CFB!$W$2:$W$1048576, W4276) - 1), 0)</f>
        <v>56</v>
      </c>
      <c r="M4276" s="2">
        <f>_xlfn.RANK.EQ(J4276, INDEX(CFB!$J$2:$J$1048576, MATCH(W4276, CFB!$W$2:$W$1048576, 0)):INDEX(CFB!$J$2:$J$1048576, MATCH(W4276, CFB!$W$2:$W$1048576, 0) + COUNTIF(CFB!$W$2:$W$1048576, W4276) - 1))</f>
        <v>98</v>
      </c>
      <c r="N4276" s="2">
        <f>RANK(K4276, INDEX(CFB!$K$2:$K$1048576, MATCH(W4276, CFB!$W$2:$W$1048576, 0)):INDEX(CFB!$K$2:$K$1048576, MATCH(W4276, CFB!$W$2:$W$1048576, 0) + COUNTIF(CFB!$W$2:$W$1048576, W4276) - 1))</f>
        <v>80</v>
      </c>
      <c r="O4276">
        <v>29.79</v>
      </c>
      <c r="P4276">
        <v>27.09</v>
      </c>
      <c r="W4276">
        <v>1989</v>
      </c>
      <c r="X4276">
        <f t="shared" si="131"/>
        <v>0</v>
      </c>
    </row>
    <row r="4277" spans="1:24" ht="12.75" hidden="1" customHeight="1" x14ac:dyDescent="0.45">
      <c r="A4277">
        <v>81</v>
      </c>
      <c r="B4277" t="s">
        <v>59</v>
      </c>
      <c r="C4277" t="s">
        <v>15</v>
      </c>
      <c r="D4277" s="2" t="str">
        <f t="shared" si="130"/>
        <v>Vanderbilt1989</v>
      </c>
      <c r="F4277">
        <v>1</v>
      </c>
      <c r="G4277">
        <v>10</v>
      </c>
      <c r="H4277">
        <v>0</v>
      </c>
      <c r="I4277">
        <v>-8.1999999999999993</v>
      </c>
      <c r="J4277">
        <v>-0.51</v>
      </c>
      <c r="K4277">
        <v>-8.7100000000000009</v>
      </c>
      <c r="L4277" s="2">
        <f>_xlfn.RANK.EQ(I4277, INDEX(CFB!$I$2:$I$1048576, MATCH(W4277, CFB!$W$2:$W$1048576, 0)):INDEX(CFB!$I$2:$I$1048576, MATCH(W4277, CFB!$W$2:$W$1048576, 0) + COUNTIF(CFB!$W$2:$W$1048576, W4277) - 1), 0)</f>
        <v>93</v>
      </c>
      <c r="M4277" s="2">
        <f>_xlfn.RANK.EQ(J4277, INDEX(CFB!$J$2:$J$1048576, MATCH(W4277, CFB!$W$2:$W$1048576, 0)):INDEX(CFB!$J$2:$J$1048576, MATCH(W4277, CFB!$W$2:$W$1048576, 0) + COUNTIF(CFB!$W$2:$W$1048576, W4277) - 1))</f>
        <v>60</v>
      </c>
      <c r="N4277" s="2">
        <f>RANK(K4277, INDEX(CFB!$K$2:$K$1048576, MATCH(W4277, CFB!$W$2:$W$1048576, 0)):INDEX(CFB!$K$2:$K$1048576, MATCH(W4277, CFB!$W$2:$W$1048576, 0) + COUNTIF(CFB!$W$2:$W$1048576, W4277) - 1))</f>
        <v>81</v>
      </c>
      <c r="O4277">
        <v>25</v>
      </c>
      <c r="P4277">
        <v>16.64</v>
      </c>
      <c r="W4277">
        <v>1989</v>
      </c>
      <c r="X4277">
        <f t="shared" si="131"/>
        <v>0</v>
      </c>
    </row>
    <row r="4278" spans="1:24" ht="12.75" hidden="1" customHeight="1" x14ac:dyDescent="0.45">
      <c r="A4278">
        <v>82</v>
      </c>
      <c r="B4278" t="s">
        <v>46</v>
      </c>
      <c r="C4278" t="s">
        <v>188</v>
      </c>
      <c r="D4278" s="2" t="str">
        <f t="shared" si="130"/>
        <v>Missouri1989</v>
      </c>
      <c r="F4278">
        <v>2</v>
      </c>
      <c r="G4278">
        <v>9</v>
      </c>
      <c r="H4278">
        <v>0</v>
      </c>
      <c r="I4278">
        <v>-5.46</v>
      </c>
      <c r="J4278">
        <v>-3.51</v>
      </c>
      <c r="K4278">
        <v>-8.9700000000000006</v>
      </c>
      <c r="L4278" s="2">
        <f>_xlfn.RANK.EQ(I4278, INDEX(CFB!$I$2:$I$1048576, MATCH(W4278, CFB!$W$2:$W$1048576, 0)):INDEX(CFB!$I$2:$I$1048576, MATCH(W4278, CFB!$W$2:$W$1048576, 0) + COUNTIF(CFB!$W$2:$W$1048576, W4278) - 1), 0)</f>
        <v>85</v>
      </c>
      <c r="M4278" s="2">
        <f>_xlfn.RANK.EQ(J4278, INDEX(CFB!$J$2:$J$1048576, MATCH(W4278, CFB!$W$2:$W$1048576, 0)):INDEX(CFB!$J$2:$J$1048576, MATCH(W4278, CFB!$W$2:$W$1048576, 0) + COUNTIF(CFB!$W$2:$W$1048576, W4278) - 1))</f>
        <v>76</v>
      </c>
      <c r="N4278" s="2">
        <f>RANK(K4278, INDEX(CFB!$K$2:$K$1048576, MATCH(W4278, CFB!$W$2:$W$1048576, 0)):INDEX(CFB!$K$2:$K$1048576, MATCH(W4278, CFB!$W$2:$W$1048576, 0) + COUNTIF(CFB!$W$2:$W$1048576, W4278) - 1))</f>
        <v>82</v>
      </c>
      <c r="O4278">
        <v>25.52</v>
      </c>
      <c r="P4278">
        <v>22.27</v>
      </c>
      <c r="W4278">
        <v>1989</v>
      </c>
      <c r="X4278">
        <f t="shared" si="131"/>
        <v>0</v>
      </c>
    </row>
    <row r="4279" spans="1:24" ht="12.75" hidden="1" customHeight="1" x14ac:dyDescent="0.45">
      <c r="A4279">
        <v>83</v>
      </c>
      <c r="B4279" t="s">
        <v>56</v>
      </c>
      <c r="C4279" t="s">
        <v>12</v>
      </c>
      <c r="D4279" s="2" t="str">
        <f t="shared" si="130"/>
        <v>Rutgers1989</v>
      </c>
      <c r="F4279">
        <v>2</v>
      </c>
      <c r="G4279">
        <v>7</v>
      </c>
      <c r="H4279">
        <v>2</v>
      </c>
      <c r="I4279">
        <v>-0.56000000000000005</v>
      </c>
      <c r="J4279">
        <v>-9.0500000000000007</v>
      </c>
      <c r="K4279">
        <v>-9.6</v>
      </c>
      <c r="L4279" s="2">
        <f>_xlfn.RANK.EQ(I4279, INDEX(CFB!$I$2:$I$1048576, MATCH(W4279, CFB!$W$2:$W$1048576, 0)):INDEX(CFB!$I$2:$I$1048576, MATCH(W4279, CFB!$W$2:$W$1048576, 0) + COUNTIF(CFB!$W$2:$W$1048576, W4279) - 1), 0)</f>
        <v>58</v>
      </c>
      <c r="M4279" s="2">
        <f>_xlfn.RANK.EQ(J4279, INDEX(CFB!$J$2:$J$1048576, MATCH(W4279, CFB!$W$2:$W$1048576, 0)):INDEX(CFB!$J$2:$J$1048576, MATCH(W4279, CFB!$W$2:$W$1048576, 0) + COUNTIF(CFB!$W$2:$W$1048576, W4279) - 1))</f>
        <v>99</v>
      </c>
      <c r="N4279" s="2">
        <f>RANK(K4279, INDEX(CFB!$K$2:$K$1048576, MATCH(W4279, CFB!$W$2:$W$1048576, 0)):INDEX(CFB!$K$2:$K$1048576, MATCH(W4279, CFB!$W$2:$W$1048576, 0) + COUNTIF(CFB!$W$2:$W$1048576, W4279) - 1))</f>
        <v>83</v>
      </c>
      <c r="O4279">
        <v>28.8</v>
      </c>
      <c r="P4279">
        <v>23.66</v>
      </c>
      <c r="W4279">
        <v>1989</v>
      </c>
      <c r="X4279">
        <f t="shared" si="131"/>
        <v>0</v>
      </c>
    </row>
    <row r="4280" spans="1:24" ht="12.75" hidden="1" customHeight="1" x14ac:dyDescent="0.45">
      <c r="A4280">
        <v>84</v>
      </c>
      <c r="B4280" t="s">
        <v>140</v>
      </c>
      <c r="C4280" t="s">
        <v>65</v>
      </c>
      <c r="D4280" s="2" t="str">
        <f t="shared" si="130"/>
        <v>Ball State1989</v>
      </c>
      <c r="F4280">
        <v>7</v>
      </c>
      <c r="G4280">
        <v>3</v>
      </c>
      <c r="H4280">
        <v>2</v>
      </c>
      <c r="I4280">
        <v>-6.31</v>
      </c>
      <c r="J4280">
        <v>-3.48</v>
      </c>
      <c r="K4280">
        <v>-9.7899999999999991</v>
      </c>
      <c r="L4280" s="2">
        <f>_xlfn.RANK.EQ(I4280, INDEX(CFB!$I$2:$I$1048576, MATCH(W4280, CFB!$W$2:$W$1048576, 0)):INDEX(CFB!$I$2:$I$1048576, MATCH(W4280, CFB!$W$2:$W$1048576, 0) + COUNTIF(CFB!$W$2:$W$1048576, W4280) - 1), 0)</f>
        <v>88</v>
      </c>
      <c r="M4280" s="2">
        <f>_xlfn.RANK.EQ(J4280, INDEX(CFB!$J$2:$J$1048576, MATCH(W4280, CFB!$W$2:$W$1048576, 0)):INDEX(CFB!$J$2:$J$1048576, MATCH(W4280, CFB!$W$2:$W$1048576, 0) + COUNTIF(CFB!$W$2:$W$1048576, W4280) - 1))</f>
        <v>75</v>
      </c>
      <c r="N4280" s="2">
        <f>RANK(K4280, INDEX(CFB!$K$2:$K$1048576, MATCH(W4280, CFB!$W$2:$W$1048576, 0)):INDEX(CFB!$K$2:$K$1048576, MATCH(W4280, CFB!$W$2:$W$1048576, 0) + COUNTIF(CFB!$W$2:$W$1048576, W4280) - 1))</f>
        <v>84</v>
      </c>
      <c r="O4280">
        <v>22.68</v>
      </c>
      <c r="P4280">
        <v>20.98</v>
      </c>
      <c r="W4280">
        <v>1989</v>
      </c>
      <c r="X4280">
        <f t="shared" si="131"/>
        <v>0</v>
      </c>
    </row>
    <row r="4281" spans="1:24" ht="12.75" hidden="1" customHeight="1" x14ac:dyDescent="0.45">
      <c r="A4281">
        <v>85</v>
      </c>
      <c r="B4281" t="s">
        <v>75</v>
      </c>
      <c r="C4281" t="s">
        <v>23</v>
      </c>
      <c r="D4281" s="2" t="str">
        <f t="shared" si="130"/>
        <v>North Carolina1989</v>
      </c>
      <c r="F4281">
        <v>1</v>
      </c>
      <c r="G4281">
        <v>10</v>
      </c>
      <c r="H4281">
        <v>0</v>
      </c>
      <c r="I4281">
        <v>-10.66</v>
      </c>
      <c r="J4281">
        <v>0.71</v>
      </c>
      <c r="K4281">
        <v>-9.9499999999999993</v>
      </c>
      <c r="L4281" s="2">
        <f>_xlfn.RANK.EQ(I4281, INDEX(CFB!$I$2:$I$1048576, MATCH(W4281, CFB!$W$2:$W$1048576, 0)):INDEX(CFB!$I$2:$I$1048576, MATCH(W4281, CFB!$W$2:$W$1048576, 0) + COUNTIF(CFB!$W$2:$W$1048576, W4281) - 1), 0)</f>
        <v>99</v>
      </c>
      <c r="M4281" s="2">
        <f>_xlfn.RANK.EQ(J4281, INDEX(CFB!$J$2:$J$1048576, MATCH(W4281, CFB!$W$2:$W$1048576, 0)):INDEX(CFB!$J$2:$J$1048576, MATCH(W4281, CFB!$W$2:$W$1048576, 0) + COUNTIF(CFB!$W$2:$W$1048576, W4281) - 1))</f>
        <v>50</v>
      </c>
      <c r="N4281" s="2">
        <f>RANK(K4281, INDEX(CFB!$K$2:$K$1048576, MATCH(W4281, CFB!$W$2:$W$1048576, 0)):INDEX(CFB!$K$2:$K$1048576, MATCH(W4281, CFB!$W$2:$W$1048576, 0) + COUNTIF(CFB!$W$2:$W$1048576, W4281) - 1))</f>
        <v>85</v>
      </c>
      <c r="O4281">
        <v>22.71</v>
      </c>
      <c r="P4281">
        <v>18.87</v>
      </c>
      <c r="W4281">
        <v>1989</v>
      </c>
      <c r="X4281">
        <f t="shared" si="131"/>
        <v>0</v>
      </c>
    </row>
    <row r="4282" spans="1:24" ht="12.75" hidden="1" customHeight="1" x14ac:dyDescent="0.45">
      <c r="A4282">
        <v>86</v>
      </c>
      <c r="B4282" t="s">
        <v>51</v>
      </c>
      <c r="C4282" t="s">
        <v>12</v>
      </c>
      <c r="D4282" s="2" t="str">
        <f t="shared" si="130"/>
        <v>Navy1989</v>
      </c>
      <c r="F4282">
        <v>3</v>
      </c>
      <c r="G4282">
        <v>8</v>
      </c>
      <c r="H4282">
        <v>0</v>
      </c>
      <c r="I4282">
        <v>-9.66</v>
      </c>
      <c r="J4282">
        <v>-0.31</v>
      </c>
      <c r="K4282">
        <v>-9.9700000000000006</v>
      </c>
      <c r="L4282" s="2">
        <f>_xlfn.RANK.EQ(I4282, INDEX(CFB!$I$2:$I$1048576, MATCH(W4282, CFB!$W$2:$W$1048576, 0)):INDEX(CFB!$I$2:$I$1048576, MATCH(W4282, CFB!$W$2:$W$1048576, 0) + COUNTIF(CFB!$W$2:$W$1048576, W4282) - 1), 0)</f>
        <v>97</v>
      </c>
      <c r="M4282" s="2">
        <f>_xlfn.RANK.EQ(J4282, INDEX(CFB!$J$2:$J$1048576, MATCH(W4282, CFB!$W$2:$W$1048576, 0)):INDEX(CFB!$J$2:$J$1048576, MATCH(W4282, CFB!$W$2:$W$1048576, 0) + COUNTIF(CFB!$W$2:$W$1048576, W4282) - 1))</f>
        <v>57</v>
      </c>
      <c r="N4282" s="2">
        <f>RANK(K4282, INDEX(CFB!$K$2:$K$1048576, MATCH(W4282, CFB!$W$2:$W$1048576, 0)):INDEX(CFB!$K$2:$K$1048576, MATCH(W4282, CFB!$W$2:$W$1048576, 0) + COUNTIF(CFB!$W$2:$W$1048576, W4282) - 1))</f>
        <v>86</v>
      </c>
      <c r="O4282">
        <v>20.25</v>
      </c>
      <c r="P4282">
        <v>16.04</v>
      </c>
      <c r="W4282">
        <v>1989</v>
      </c>
      <c r="X4282">
        <f t="shared" si="131"/>
        <v>0</v>
      </c>
    </row>
    <row r="4283" spans="1:24" ht="12.75" hidden="1" customHeight="1" x14ac:dyDescent="0.45">
      <c r="A4283">
        <v>87</v>
      </c>
      <c r="B4283" t="s">
        <v>24</v>
      </c>
      <c r="C4283" t="s">
        <v>189</v>
      </c>
      <c r="D4283" s="2" t="str">
        <f t="shared" si="130"/>
        <v>SMU1989</v>
      </c>
      <c r="F4283">
        <v>2</v>
      </c>
      <c r="G4283">
        <v>9</v>
      </c>
      <c r="H4283">
        <v>0</v>
      </c>
      <c r="I4283">
        <v>-2.21</v>
      </c>
      <c r="J4283">
        <v>-7.93</v>
      </c>
      <c r="K4283">
        <v>-10.14</v>
      </c>
      <c r="L4283" s="2">
        <f>_xlfn.RANK.EQ(I4283, INDEX(CFB!$I$2:$I$1048576, MATCH(W4283, CFB!$W$2:$W$1048576, 0)):INDEX(CFB!$I$2:$I$1048576, MATCH(W4283, CFB!$W$2:$W$1048576, 0) + COUNTIF(CFB!$W$2:$W$1048576, W4283) - 1), 0)</f>
        <v>69</v>
      </c>
      <c r="M4283" s="2">
        <f>_xlfn.RANK.EQ(J4283, INDEX(CFB!$J$2:$J$1048576, MATCH(W4283, CFB!$W$2:$W$1048576, 0)):INDEX(CFB!$J$2:$J$1048576, MATCH(W4283, CFB!$W$2:$W$1048576, 0) + COUNTIF(CFB!$W$2:$W$1048576, W4283) - 1))</f>
        <v>97</v>
      </c>
      <c r="N4283" s="2">
        <f>RANK(K4283, INDEX(CFB!$K$2:$K$1048576, MATCH(W4283, CFB!$W$2:$W$1048576, 0)):INDEX(CFB!$K$2:$K$1048576, MATCH(W4283, CFB!$W$2:$W$1048576, 0) + COUNTIF(CFB!$W$2:$W$1048576, W4283) - 1))</f>
        <v>87</v>
      </c>
      <c r="O4283">
        <v>29.32</v>
      </c>
      <c r="P4283">
        <v>33.35</v>
      </c>
      <c r="W4283">
        <v>1989</v>
      </c>
      <c r="X4283">
        <f t="shared" si="131"/>
        <v>0</v>
      </c>
    </row>
    <row r="4284" spans="1:24" ht="12.75" hidden="1" customHeight="1" x14ac:dyDescent="0.45">
      <c r="A4284">
        <v>88</v>
      </c>
      <c r="B4284" t="s">
        <v>134</v>
      </c>
      <c r="C4284" t="s">
        <v>65</v>
      </c>
      <c r="D4284" s="2" t="str">
        <f t="shared" si="130"/>
        <v>Eastern Michigan1989</v>
      </c>
      <c r="F4284">
        <v>7</v>
      </c>
      <c r="G4284">
        <v>3</v>
      </c>
      <c r="H4284">
        <v>1</v>
      </c>
      <c r="I4284">
        <v>-6.89</v>
      </c>
      <c r="J4284">
        <v>-3.71</v>
      </c>
      <c r="K4284">
        <v>-10.59</v>
      </c>
      <c r="L4284" s="2">
        <f>_xlfn.RANK.EQ(I4284, INDEX(CFB!$I$2:$I$1048576, MATCH(W4284, CFB!$W$2:$W$1048576, 0)):INDEX(CFB!$I$2:$I$1048576, MATCH(W4284, CFB!$W$2:$W$1048576, 0) + COUNTIF(CFB!$W$2:$W$1048576, W4284) - 1), 0)</f>
        <v>92</v>
      </c>
      <c r="M4284" s="2">
        <f>_xlfn.RANK.EQ(J4284, INDEX(CFB!$J$2:$J$1048576, MATCH(W4284, CFB!$W$2:$W$1048576, 0)):INDEX(CFB!$J$2:$J$1048576, MATCH(W4284, CFB!$W$2:$W$1048576, 0) + COUNTIF(CFB!$W$2:$W$1048576, W4284) - 1))</f>
        <v>79</v>
      </c>
      <c r="N4284" s="2">
        <f>RANK(K4284, INDEX(CFB!$K$2:$K$1048576, MATCH(W4284, CFB!$W$2:$W$1048576, 0)):INDEX(CFB!$K$2:$K$1048576, MATCH(W4284, CFB!$W$2:$W$1048576, 0) + COUNTIF(CFB!$W$2:$W$1048576, W4284) - 1))</f>
        <v>88</v>
      </c>
      <c r="O4284">
        <v>21.61</v>
      </c>
      <c r="P4284">
        <v>20.36</v>
      </c>
      <c r="W4284">
        <v>1989</v>
      </c>
      <c r="X4284">
        <f t="shared" si="131"/>
        <v>0</v>
      </c>
    </row>
    <row r="4285" spans="1:24" ht="12.75" hidden="1" customHeight="1" x14ac:dyDescent="0.45">
      <c r="A4285">
        <v>89</v>
      </c>
      <c r="B4285" t="s">
        <v>68</v>
      </c>
      <c r="C4285" t="s">
        <v>12</v>
      </c>
      <c r="D4285" s="2" t="str">
        <f t="shared" si="130"/>
        <v>Memphis1989</v>
      </c>
      <c r="F4285">
        <v>2</v>
      </c>
      <c r="G4285">
        <v>9</v>
      </c>
      <c r="H4285">
        <v>0</v>
      </c>
      <c r="I4285">
        <v>-5.58</v>
      </c>
      <c r="J4285">
        <v>-5.94</v>
      </c>
      <c r="K4285">
        <v>-11.51</v>
      </c>
      <c r="L4285" s="2">
        <f>_xlfn.RANK.EQ(I4285, INDEX(CFB!$I$2:$I$1048576, MATCH(W4285, CFB!$W$2:$W$1048576, 0)):INDEX(CFB!$I$2:$I$1048576, MATCH(W4285, CFB!$W$2:$W$1048576, 0) + COUNTIF(CFB!$W$2:$W$1048576, W4285) - 1), 0)</f>
        <v>86</v>
      </c>
      <c r="M4285" s="2">
        <f>_xlfn.RANK.EQ(J4285, INDEX(CFB!$J$2:$J$1048576, MATCH(W4285, CFB!$W$2:$W$1048576, 0)):INDEX(CFB!$J$2:$J$1048576, MATCH(W4285, CFB!$W$2:$W$1048576, 0) + COUNTIF(CFB!$W$2:$W$1048576, W4285) - 1))</f>
        <v>89</v>
      </c>
      <c r="N4285" s="2">
        <f>RANK(K4285, INDEX(CFB!$K$2:$K$1048576, MATCH(W4285, CFB!$W$2:$W$1048576, 0)):INDEX(CFB!$K$2:$K$1048576, MATCH(W4285, CFB!$W$2:$W$1048576, 0) + COUNTIF(CFB!$W$2:$W$1048576, W4285) - 1))</f>
        <v>89</v>
      </c>
      <c r="O4285">
        <v>24.93</v>
      </c>
      <c r="P4285">
        <v>22.6</v>
      </c>
      <c r="W4285">
        <v>1989</v>
      </c>
      <c r="X4285">
        <f t="shared" si="131"/>
        <v>0</v>
      </c>
    </row>
    <row r="4286" spans="1:24" ht="12.75" hidden="1" customHeight="1" x14ac:dyDescent="0.45">
      <c r="A4286">
        <v>90</v>
      </c>
      <c r="B4286" t="s">
        <v>50</v>
      </c>
      <c r="C4286" t="s">
        <v>184</v>
      </c>
      <c r="D4286" s="2" t="str">
        <f t="shared" si="130"/>
        <v>Nevada-Las Vegas1989</v>
      </c>
      <c r="F4286">
        <v>4</v>
      </c>
      <c r="G4286">
        <v>7</v>
      </c>
      <c r="H4286">
        <v>0</v>
      </c>
      <c r="I4286">
        <v>-6.17</v>
      </c>
      <c r="J4286">
        <v>-5.72</v>
      </c>
      <c r="K4286">
        <v>-11.89</v>
      </c>
      <c r="L4286" s="2">
        <f>_xlfn.RANK.EQ(I4286, INDEX(CFB!$I$2:$I$1048576, MATCH(W4286, CFB!$W$2:$W$1048576, 0)):INDEX(CFB!$I$2:$I$1048576, MATCH(W4286, CFB!$W$2:$W$1048576, 0) + COUNTIF(CFB!$W$2:$W$1048576, W4286) - 1), 0)</f>
        <v>87</v>
      </c>
      <c r="M4286" s="2">
        <f>_xlfn.RANK.EQ(J4286, INDEX(CFB!$J$2:$J$1048576, MATCH(W4286, CFB!$W$2:$W$1048576, 0)):INDEX(CFB!$J$2:$J$1048576, MATCH(W4286, CFB!$W$2:$W$1048576, 0) + COUNTIF(CFB!$W$2:$W$1048576, W4286) - 1))</f>
        <v>87</v>
      </c>
      <c r="N4286" s="2">
        <f>RANK(K4286, INDEX(CFB!$K$2:$K$1048576, MATCH(W4286, CFB!$W$2:$W$1048576, 0)):INDEX(CFB!$K$2:$K$1048576, MATCH(W4286, CFB!$W$2:$W$1048576, 0) + COUNTIF(CFB!$W$2:$W$1048576, W4286) - 1))</f>
        <v>90</v>
      </c>
      <c r="O4286">
        <v>21.49</v>
      </c>
      <c r="P4286">
        <v>26.65</v>
      </c>
      <c r="W4286">
        <v>1989</v>
      </c>
      <c r="X4286">
        <f t="shared" si="131"/>
        <v>0</v>
      </c>
    </row>
    <row r="4287" spans="1:24" ht="12.75" hidden="1" customHeight="1" x14ac:dyDescent="0.45">
      <c r="A4287">
        <v>91</v>
      </c>
      <c r="B4287" t="s">
        <v>133</v>
      </c>
      <c r="C4287" t="s">
        <v>184</v>
      </c>
      <c r="D4287" s="2" t="str">
        <f t="shared" si="130"/>
        <v>Utah State1989</v>
      </c>
      <c r="F4287">
        <v>4</v>
      </c>
      <c r="G4287">
        <v>7</v>
      </c>
      <c r="H4287">
        <v>0</v>
      </c>
      <c r="I4287">
        <v>-9.0399999999999991</v>
      </c>
      <c r="J4287">
        <v>-3.35</v>
      </c>
      <c r="K4287">
        <v>-12.39</v>
      </c>
      <c r="L4287" s="2">
        <f>_xlfn.RANK.EQ(I4287, INDEX(CFB!$I$2:$I$1048576, MATCH(W4287, CFB!$W$2:$W$1048576, 0)):INDEX(CFB!$I$2:$I$1048576, MATCH(W4287, CFB!$W$2:$W$1048576, 0) + COUNTIF(CFB!$W$2:$W$1048576, W4287) - 1), 0)</f>
        <v>96</v>
      </c>
      <c r="M4287" s="2">
        <f>_xlfn.RANK.EQ(J4287, INDEX(CFB!$J$2:$J$1048576, MATCH(W4287, CFB!$W$2:$W$1048576, 0)):INDEX(CFB!$J$2:$J$1048576, MATCH(W4287, CFB!$W$2:$W$1048576, 0) + COUNTIF(CFB!$W$2:$W$1048576, W4287) - 1))</f>
        <v>73</v>
      </c>
      <c r="N4287" s="2">
        <f>RANK(K4287, INDEX(CFB!$K$2:$K$1048576, MATCH(W4287, CFB!$W$2:$W$1048576, 0)):INDEX(CFB!$K$2:$K$1048576, MATCH(W4287, CFB!$W$2:$W$1048576, 0) + COUNTIF(CFB!$W$2:$W$1048576, W4287) - 1))</f>
        <v>91</v>
      </c>
      <c r="O4287">
        <v>19.239999999999998</v>
      </c>
      <c r="P4287">
        <v>26.32</v>
      </c>
      <c r="W4287">
        <v>1989</v>
      </c>
      <c r="X4287">
        <f t="shared" si="131"/>
        <v>0</v>
      </c>
    </row>
    <row r="4288" spans="1:24" ht="12.75" hidden="1" customHeight="1" x14ac:dyDescent="0.45">
      <c r="A4288">
        <v>92</v>
      </c>
      <c r="B4288" t="s">
        <v>148</v>
      </c>
      <c r="C4288" t="s">
        <v>178</v>
      </c>
      <c r="D4288" s="2" t="str">
        <f t="shared" si="130"/>
        <v>UTEP1989</v>
      </c>
      <c r="F4288">
        <v>2</v>
      </c>
      <c r="G4288">
        <v>10</v>
      </c>
      <c r="H4288">
        <v>0</v>
      </c>
      <c r="I4288">
        <v>-6.56</v>
      </c>
      <c r="J4288">
        <v>-6.26</v>
      </c>
      <c r="K4288">
        <v>-12.82</v>
      </c>
      <c r="L4288" s="2">
        <f>_xlfn.RANK.EQ(I4288, INDEX(CFB!$I$2:$I$1048576, MATCH(W4288, CFB!$W$2:$W$1048576, 0)):INDEX(CFB!$I$2:$I$1048576, MATCH(W4288, CFB!$W$2:$W$1048576, 0) + COUNTIF(CFB!$W$2:$W$1048576, W4288) - 1), 0)</f>
        <v>89</v>
      </c>
      <c r="M4288" s="2">
        <f>_xlfn.RANK.EQ(J4288, INDEX(CFB!$J$2:$J$1048576, MATCH(W4288, CFB!$W$2:$W$1048576, 0)):INDEX(CFB!$J$2:$J$1048576, MATCH(W4288, CFB!$W$2:$W$1048576, 0) + COUNTIF(CFB!$W$2:$W$1048576, W4288) - 1))</f>
        <v>92</v>
      </c>
      <c r="N4288" s="2">
        <f>RANK(K4288, INDEX(CFB!$K$2:$K$1048576, MATCH(W4288, CFB!$W$2:$W$1048576, 0)):INDEX(CFB!$K$2:$K$1048576, MATCH(W4288, CFB!$W$2:$W$1048576, 0) + COUNTIF(CFB!$W$2:$W$1048576, W4288) - 1))</f>
        <v>92</v>
      </c>
      <c r="O4288">
        <v>23.09</v>
      </c>
      <c r="P4288">
        <v>24.83</v>
      </c>
      <c r="W4288">
        <v>1989</v>
      </c>
      <c r="X4288">
        <f t="shared" si="131"/>
        <v>0</v>
      </c>
    </row>
    <row r="4289" spans="1:24" ht="12.75" hidden="1" customHeight="1" x14ac:dyDescent="0.45">
      <c r="A4289">
        <v>93</v>
      </c>
      <c r="B4289" t="s">
        <v>139</v>
      </c>
      <c r="C4289" t="s">
        <v>65</v>
      </c>
      <c r="D4289" s="2" t="str">
        <f t="shared" si="130"/>
        <v>Central Michigan1989</v>
      </c>
      <c r="F4289">
        <v>5</v>
      </c>
      <c r="G4289">
        <v>5</v>
      </c>
      <c r="H4289">
        <v>1</v>
      </c>
      <c r="I4289">
        <v>-11.08</v>
      </c>
      <c r="J4289">
        <v>-2.63</v>
      </c>
      <c r="K4289">
        <v>-13.72</v>
      </c>
      <c r="L4289" s="2">
        <f>_xlfn.RANK.EQ(I4289, INDEX(CFB!$I$2:$I$1048576, MATCH(W4289, CFB!$W$2:$W$1048576, 0)):INDEX(CFB!$I$2:$I$1048576, MATCH(W4289, CFB!$W$2:$W$1048576, 0) + COUNTIF(CFB!$W$2:$W$1048576, W4289) - 1), 0)</f>
        <v>100</v>
      </c>
      <c r="M4289" s="2">
        <f>_xlfn.RANK.EQ(J4289, INDEX(CFB!$J$2:$J$1048576, MATCH(W4289, CFB!$W$2:$W$1048576, 0)):INDEX(CFB!$J$2:$J$1048576, MATCH(W4289, CFB!$W$2:$W$1048576, 0) + COUNTIF(CFB!$W$2:$W$1048576, W4289) - 1))</f>
        <v>66</v>
      </c>
      <c r="N4289" s="2">
        <f>RANK(K4289, INDEX(CFB!$K$2:$K$1048576, MATCH(W4289, CFB!$W$2:$W$1048576, 0)):INDEX(CFB!$K$2:$K$1048576, MATCH(W4289, CFB!$W$2:$W$1048576, 0) + COUNTIF(CFB!$W$2:$W$1048576, W4289) - 1))</f>
        <v>93</v>
      </c>
      <c r="O4289">
        <v>19.75</v>
      </c>
      <c r="P4289">
        <v>19.489999999999998</v>
      </c>
      <c r="W4289">
        <v>1989</v>
      </c>
      <c r="X4289">
        <f t="shared" si="131"/>
        <v>0</v>
      </c>
    </row>
    <row r="4290" spans="1:24" ht="12.75" hidden="1" customHeight="1" x14ac:dyDescent="0.45">
      <c r="A4290">
        <v>94</v>
      </c>
      <c r="B4290" t="s">
        <v>144</v>
      </c>
      <c r="C4290" t="s">
        <v>12</v>
      </c>
      <c r="D4290" s="2" t="str">
        <f t="shared" si="130"/>
        <v>Temple1989</v>
      </c>
      <c r="F4290">
        <v>1</v>
      </c>
      <c r="G4290">
        <v>10</v>
      </c>
      <c r="H4290">
        <v>0</v>
      </c>
      <c r="I4290">
        <v>-8.51</v>
      </c>
      <c r="J4290">
        <v>-5.73</v>
      </c>
      <c r="K4290">
        <v>-14.24</v>
      </c>
      <c r="L4290" s="2">
        <f>_xlfn.RANK.EQ(I4290, INDEX(CFB!$I$2:$I$1048576, MATCH(W4290, CFB!$W$2:$W$1048576, 0)):INDEX(CFB!$I$2:$I$1048576, MATCH(W4290, CFB!$W$2:$W$1048576, 0) + COUNTIF(CFB!$W$2:$W$1048576, W4290) - 1), 0)</f>
        <v>94</v>
      </c>
      <c r="M4290" s="2">
        <f>_xlfn.RANK.EQ(J4290, INDEX(CFB!$J$2:$J$1048576, MATCH(W4290, CFB!$W$2:$W$1048576, 0)):INDEX(CFB!$J$2:$J$1048576, MATCH(W4290, CFB!$W$2:$W$1048576, 0) + COUNTIF(CFB!$W$2:$W$1048576, W4290) - 1))</f>
        <v>88</v>
      </c>
      <c r="N4290" s="2">
        <f>RANK(K4290, INDEX(CFB!$K$2:$K$1048576, MATCH(W4290, CFB!$W$2:$W$1048576, 0)):INDEX(CFB!$K$2:$K$1048576, MATCH(W4290, CFB!$W$2:$W$1048576, 0) + COUNTIF(CFB!$W$2:$W$1048576, W4290) - 1))</f>
        <v>94</v>
      </c>
      <c r="O4290">
        <v>23.12</v>
      </c>
      <c r="P4290">
        <v>25.78</v>
      </c>
      <c r="W4290">
        <v>1989</v>
      </c>
      <c r="X4290">
        <f t="shared" si="131"/>
        <v>0</v>
      </c>
    </row>
    <row r="4291" spans="1:24" hidden="1" x14ac:dyDescent="0.45">
      <c r="A4291">
        <v>95</v>
      </c>
      <c r="B4291" t="s">
        <v>103</v>
      </c>
      <c r="C4291" t="s">
        <v>10</v>
      </c>
      <c r="D4291" s="2" t="str">
        <f t="shared" ref="D4291:D4354" si="132">_xlfn.CONCAT(B4291, W4291)</f>
        <v>Northwestern1989</v>
      </c>
      <c r="F4291">
        <v>0</v>
      </c>
      <c r="G4291">
        <v>11</v>
      </c>
      <c r="H4291">
        <v>0</v>
      </c>
      <c r="I4291">
        <v>-0.72</v>
      </c>
      <c r="J4291">
        <v>-13.65</v>
      </c>
      <c r="K4291">
        <v>-14.37</v>
      </c>
      <c r="L4291" s="2">
        <f>_xlfn.RANK.EQ(I4291, INDEX(CFB!$I$2:$I$1048576, MATCH(W4291, CFB!$W$2:$W$1048576, 0)):INDEX(CFB!$I$2:$I$1048576, MATCH(W4291, CFB!$W$2:$W$1048576, 0) + COUNTIF(CFB!$W$2:$W$1048576, W4291) - 1), 0)</f>
        <v>59</v>
      </c>
      <c r="M4291" s="2">
        <f>_xlfn.RANK.EQ(J4291, INDEX(CFB!$J$2:$J$1048576, MATCH(W4291, CFB!$W$2:$W$1048576, 0)):INDEX(CFB!$J$2:$J$1048576, MATCH(W4291, CFB!$W$2:$W$1048576, 0) + COUNTIF(CFB!$W$2:$W$1048576, W4291) - 1))</f>
        <v>104</v>
      </c>
      <c r="N4291" s="2">
        <f>RANK(K4291, INDEX(CFB!$K$2:$K$1048576, MATCH(W4291, CFB!$W$2:$W$1048576, 0)):INDEX(CFB!$K$2:$K$1048576, MATCH(W4291, CFB!$W$2:$W$1048576, 0) + COUNTIF(CFB!$W$2:$W$1048576, W4291) - 1))</f>
        <v>95</v>
      </c>
      <c r="O4291">
        <v>30.15</v>
      </c>
      <c r="P4291">
        <v>35.979999999999997</v>
      </c>
      <c r="W4291">
        <v>1989</v>
      </c>
      <c r="X4291">
        <f t="shared" ref="X4291:X4354" si="133">IF(E4291=1, 1,0)</f>
        <v>0</v>
      </c>
    </row>
    <row r="4292" spans="1:24" ht="12.75" hidden="1" customHeight="1" x14ac:dyDescent="0.45">
      <c r="A4292">
        <v>96</v>
      </c>
      <c r="B4292" t="s">
        <v>192</v>
      </c>
      <c r="C4292" t="s">
        <v>184</v>
      </c>
      <c r="D4292" s="2" t="str">
        <f t="shared" si="132"/>
        <v>Long Beach State1989</v>
      </c>
      <c r="F4292">
        <v>4</v>
      </c>
      <c r="G4292">
        <v>8</v>
      </c>
      <c r="H4292">
        <v>0</v>
      </c>
      <c r="I4292">
        <v>-6.67</v>
      </c>
      <c r="J4292">
        <v>-7.86</v>
      </c>
      <c r="K4292">
        <v>-14.53</v>
      </c>
      <c r="L4292" s="2">
        <f>_xlfn.RANK.EQ(I4292, INDEX(CFB!$I$2:$I$1048576, MATCH(W4292, CFB!$W$2:$W$1048576, 0)):INDEX(CFB!$I$2:$I$1048576, MATCH(W4292, CFB!$W$2:$W$1048576, 0) + COUNTIF(CFB!$W$2:$W$1048576, W4292) - 1), 0)</f>
        <v>91</v>
      </c>
      <c r="M4292" s="2">
        <f>_xlfn.RANK.EQ(J4292, INDEX(CFB!$J$2:$J$1048576, MATCH(W4292, CFB!$W$2:$W$1048576, 0)):INDEX(CFB!$J$2:$J$1048576, MATCH(W4292, CFB!$W$2:$W$1048576, 0) + COUNTIF(CFB!$W$2:$W$1048576, W4292) - 1))</f>
        <v>96</v>
      </c>
      <c r="N4292" s="2">
        <f>RANK(K4292, INDEX(CFB!$K$2:$K$1048576, MATCH(W4292, CFB!$W$2:$W$1048576, 0)):INDEX(CFB!$K$2:$K$1048576, MATCH(W4292, CFB!$W$2:$W$1048576, 0) + COUNTIF(CFB!$W$2:$W$1048576, W4292) - 1))</f>
        <v>96</v>
      </c>
      <c r="O4292">
        <v>21.37</v>
      </c>
      <c r="P4292">
        <v>30.4</v>
      </c>
      <c r="W4292">
        <v>1989</v>
      </c>
      <c r="X4292">
        <f t="shared" si="133"/>
        <v>0</v>
      </c>
    </row>
    <row r="4293" spans="1:24" ht="12.75" hidden="1" customHeight="1" x14ac:dyDescent="0.45">
      <c r="A4293">
        <v>97</v>
      </c>
      <c r="B4293" t="s">
        <v>94</v>
      </c>
      <c r="C4293" t="s">
        <v>65</v>
      </c>
      <c r="D4293" s="2" t="str">
        <f t="shared" si="132"/>
        <v>Toledo1989</v>
      </c>
      <c r="F4293">
        <v>6</v>
      </c>
      <c r="G4293">
        <v>5</v>
      </c>
      <c r="H4293">
        <v>0</v>
      </c>
      <c r="I4293">
        <v>-5.36</v>
      </c>
      <c r="J4293">
        <v>-9.4499999999999993</v>
      </c>
      <c r="K4293">
        <v>-14.81</v>
      </c>
      <c r="L4293" s="2">
        <f>_xlfn.RANK.EQ(I4293, INDEX(CFB!$I$2:$I$1048576, MATCH(W4293, CFB!$W$2:$W$1048576, 0)):INDEX(CFB!$I$2:$I$1048576, MATCH(W4293, CFB!$W$2:$W$1048576, 0) + COUNTIF(CFB!$W$2:$W$1048576, W4293) - 1), 0)</f>
        <v>84</v>
      </c>
      <c r="M4293" s="2">
        <f>_xlfn.RANK.EQ(J4293, INDEX(CFB!$J$2:$J$1048576, MATCH(W4293, CFB!$W$2:$W$1048576, 0)):INDEX(CFB!$J$2:$J$1048576, MATCH(W4293, CFB!$W$2:$W$1048576, 0) + COUNTIF(CFB!$W$2:$W$1048576, W4293) - 1))</f>
        <v>100</v>
      </c>
      <c r="N4293" s="2">
        <f>RANK(K4293, INDEX(CFB!$K$2:$K$1048576, MATCH(W4293, CFB!$W$2:$W$1048576, 0)):INDEX(CFB!$K$2:$K$1048576, MATCH(W4293, CFB!$W$2:$W$1048576, 0) + COUNTIF(CFB!$W$2:$W$1048576, W4293) - 1))</f>
        <v>97</v>
      </c>
      <c r="O4293">
        <v>22.84</v>
      </c>
      <c r="P4293">
        <v>26.88</v>
      </c>
      <c r="W4293">
        <v>1989</v>
      </c>
      <c r="X4293">
        <f t="shared" si="133"/>
        <v>0</v>
      </c>
    </row>
    <row r="4294" spans="1:24" ht="12.75" hidden="1" customHeight="1" x14ac:dyDescent="0.45">
      <c r="A4294">
        <v>98</v>
      </c>
      <c r="B4294" t="s">
        <v>41</v>
      </c>
      <c r="C4294" t="s">
        <v>188</v>
      </c>
      <c r="D4294" s="2" t="str">
        <f t="shared" si="132"/>
        <v>Kansas State1989</v>
      </c>
      <c r="F4294">
        <v>1</v>
      </c>
      <c r="G4294">
        <v>10</v>
      </c>
      <c r="H4294">
        <v>0</v>
      </c>
      <c r="I4294">
        <v>-11.9</v>
      </c>
      <c r="J4294">
        <v>-3.21</v>
      </c>
      <c r="K4294">
        <v>-15.11</v>
      </c>
      <c r="L4294" s="2">
        <f>_xlfn.RANK.EQ(I4294, INDEX(CFB!$I$2:$I$1048576, MATCH(W4294, CFB!$W$2:$W$1048576, 0)):INDEX(CFB!$I$2:$I$1048576, MATCH(W4294, CFB!$W$2:$W$1048576, 0) + COUNTIF(CFB!$W$2:$W$1048576, W4294) - 1), 0)</f>
        <v>102</v>
      </c>
      <c r="M4294" s="2">
        <f>_xlfn.RANK.EQ(J4294, INDEX(CFB!$J$2:$J$1048576, MATCH(W4294, CFB!$W$2:$W$1048576, 0)):INDEX(CFB!$J$2:$J$1048576, MATCH(W4294, CFB!$W$2:$W$1048576, 0) + COUNTIF(CFB!$W$2:$W$1048576, W4294) - 1))</f>
        <v>71</v>
      </c>
      <c r="N4294" s="2">
        <f>RANK(K4294, INDEX(CFB!$K$2:$K$1048576, MATCH(W4294, CFB!$W$2:$W$1048576, 0)):INDEX(CFB!$K$2:$K$1048576, MATCH(W4294, CFB!$W$2:$W$1048576, 0) + COUNTIF(CFB!$W$2:$W$1048576, W4294) - 1))</f>
        <v>98</v>
      </c>
      <c r="O4294">
        <v>18.62</v>
      </c>
      <c r="P4294">
        <v>22.46</v>
      </c>
      <c r="W4294">
        <v>1989</v>
      </c>
      <c r="X4294">
        <f t="shared" si="133"/>
        <v>0</v>
      </c>
    </row>
    <row r="4295" spans="1:24" ht="12.75" hidden="1" customHeight="1" x14ac:dyDescent="0.45">
      <c r="A4295">
        <v>99</v>
      </c>
      <c r="B4295" t="s">
        <v>117</v>
      </c>
      <c r="C4295" t="s">
        <v>65</v>
      </c>
      <c r="D4295" s="2" t="str">
        <f t="shared" si="132"/>
        <v>Western Michigan1989</v>
      </c>
      <c r="F4295">
        <v>5</v>
      </c>
      <c r="G4295">
        <v>6</v>
      </c>
      <c r="H4295">
        <v>0</v>
      </c>
      <c r="I4295">
        <v>-10.53</v>
      </c>
      <c r="J4295">
        <v>-5.35</v>
      </c>
      <c r="K4295">
        <v>-15.88</v>
      </c>
      <c r="L4295" s="2">
        <f>_xlfn.RANK.EQ(I4295, INDEX(CFB!$I$2:$I$1048576, MATCH(W4295, CFB!$W$2:$W$1048576, 0)):INDEX(CFB!$I$2:$I$1048576, MATCH(W4295, CFB!$W$2:$W$1048576, 0) + COUNTIF(CFB!$W$2:$W$1048576, W4295) - 1), 0)</f>
        <v>98</v>
      </c>
      <c r="M4295" s="2">
        <f>_xlfn.RANK.EQ(J4295, INDEX(CFB!$J$2:$J$1048576, MATCH(W4295, CFB!$W$2:$W$1048576, 0)):INDEX(CFB!$J$2:$J$1048576, MATCH(W4295, CFB!$W$2:$W$1048576, 0) + COUNTIF(CFB!$W$2:$W$1048576, W4295) - 1))</f>
        <v>85</v>
      </c>
      <c r="N4295" s="2">
        <f>RANK(K4295, INDEX(CFB!$K$2:$K$1048576, MATCH(W4295, CFB!$W$2:$W$1048576, 0)):INDEX(CFB!$K$2:$K$1048576, MATCH(W4295, CFB!$W$2:$W$1048576, 0) + COUNTIF(CFB!$W$2:$W$1048576, W4295) - 1))</f>
        <v>99</v>
      </c>
      <c r="O4295">
        <v>18.34</v>
      </c>
      <c r="P4295">
        <v>21.02</v>
      </c>
      <c r="W4295">
        <v>1989</v>
      </c>
      <c r="X4295">
        <f t="shared" si="133"/>
        <v>0</v>
      </c>
    </row>
    <row r="4296" spans="1:24" ht="12.75" hidden="1" customHeight="1" x14ac:dyDescent="0.45">
      <c r="A4296">
        <v>100</v>
      </c>
      <c r="B4296" t="s">
        <v>190</v>
      </c>
      <c r="C4296" t="s">
        <v>184</v>
      </c>
      <c r="D4296" s="2" t="str">
        <f t="shared" si="132"/>
        <v>Pacific1989</v>
      </c>
      <c r="F4296">
        <v>2</v>
      </c>
      <c r="G4296">
        <v>10</v>
      </c>
      <c r="H4296">
        <v>0</v>
      </c>
      <c r="I4296">
        <v>-8.64</v>
      </c>
      <c r="J4296">
        <v>-7.8</v>
      </c>
      <c r="K4296">
        <v>-16.440000000000001</v>
      </c>
      <c r="L4296" s="2">
        <f>_xlfn.RANK.EQ(I4296, INDEX(CFB!$I$2:$I$1048576, MATCH(W4296, CFB!$W$2:$W$1048576, 0)):INDEX(CFB!$I$2:$I$1048576, MATCH(W4296, CFB!$W$2:$W$1048576, 0) + COUNTIF(CFB!$W$2:$W$1048576, W4296) - 1), 0)</f>
        <v>95</v>
      </c>
      <c r="M4296" s="2">
        <f>_xlfn.RANK.EQ(J4296, INDEX(CFB!$J$2:$J$1048576, MATCH(W4296, CFB!$W$2:$W$1048576, 0)):INDEX(CFB!$J$2:$J$1048576, MATCH(W4296, CFB!$W$2:$W$1048576, 0) + COUNTIF(CFB!$W$2:$W$1048576, W4296) - 1))</f>
        <v>95</v>
      </c>
      <c r="N4296" s="2">
        <f>RANK(K4296, INDEX(CFB!$K$2:$K$1048576, MATCH(W4296, CFB!$W$2:$W$1048576, 0)):INDEX(CFB!$K$2:$K$1048576, MATCH(W4296, CFB!$W$2:$W$1048576, 0) + COUNTIF(CFB!$W$2:$W$1048576, W4296) - 1))</f>
        <v>100</v>
      </c>
      <c r="O4296">
        <v>19.25</v>
      </c>
      <c r="P4296">
        <v>28.77</v>
      </c>
      <c r="W4296">
        <v>1989</v>
      </c>
      <c r="X4296">
        <f t="shared" si="133"/>
        <v>0</v>
      </c>
    </row>
    <row r="4297" spans="1:24" ht="12.75" hidden="1" customHeight="1" x14ac:dyDescent="0.45">
      <c r="A4297">
        <v>101</v>
      </c>
      <c r="B4297" t="s">
        <v>81</v>
      </c>
      <c r="C4297" t="s">
        <v>12</v>
      </c>
      <c r="D4297" s="2" t="str">
        <f t="shared" si="132"/>
        <v>Cincinnati1989</v>
      </c>
      <c r="F4297">
        <v>1</v>
      </c>
      <c r="G4297">
        <v>9</v>
      </c>
      <c r="H4297">
        <v>1</v>
      </c>
      <c r="I4297">
        <v>-14.67</v>
      </c>
      <c r="J4297">
        <v>-2.79</v>
      </c>
      <c r="K4297">
        <v>-17.46</v>
      </c>
      <c r="L4297" s="2">
        <f>_xlfn.RANK.EQ(I4297, INDEX(CFB!$I$2:$I$1048576, MATCH(W4297, CFB!$W$2:$W$1048576, 0)):INDEX(CFB!$I$2:$I$1048576, MATCH(W4297, CFB!$W$2:$W$1048576, 0) + COUNTIF(CFB!$W$2:$W$1048576, W4297) - 1), 0)</f>
        <v>105</v>
      </c>
      <c r="M4297" s="2">
        <f>_xlfn.RANK.EQ(J4297, INDEX(CFB!$J$2:$J$1048576, MATCH(W4297, CFB!$W$2:$W$1048576, 0)):INDEX(CFB!$J$2:$J$1048576, MATCH(W4297, CFB!$W$2:$W$1048576, 0) + COUNTIF(CFB!$W$2:$W$1048576, W4297) - 1))</f>
        <v>67</v>
      </c>
      <c r="N4297" s="2">
        <f>RANK(K4297, INDEX(CFB!$K$2:$K$1048576, MATCH(W4297, CFB!$W$2:$W$1048576, 0)):INDEX(CFB!$K$2:$K$1048576, MATCH(W4297, CFB!$W$2:$W$1048576, 0) + COUNTIF(CFB!$W$2:$W$1048576, W4297) - 1))</f>
        <v>101</v>
      </c>
      <c r="O4297">
        <v>16.079999999999998</v>
      </c>
      <c r="P4297">
        <v>28.45</v>
      </c>
      <c r="W4297">
        <v>1989</v>
      </c>
      <c r="X4297">
        <f t="shared" si="133"/>
        <v>0</v>
      </c>
    </row>
    <row r="4298" spans="1:24" ht="12.75" hidden="1" customHeight="1" x14ac:dyDescent="0.45">
      <c r="A4298">
        <v>102</v>
      </c>
      <c r="B4298" t="s">
        <v>80</v>
      </c>
      <c r="C4298" t="s">
        <v>65</v>
      </c>
      <c r="D4298" s="2" t="str">
        <f t="shared" si="132"/>
        <v>Bowling Green1989</v>
      </c>
      <c r="F4298">
        <v>5</v>
      </c>
      <c r="G4298">
        <v>6</v>
      </c>
      <c r="H4298">
        <v>0</v>
      </c>
      <c r="I4298">
        <v>-6.58</v>
      </c>
      <c r="J4298">
        <v>-11.83</v>
      </c>
      <c r="K4298">
        <v>-18.41</v>
      </c>
      <c r="L4298" s="2">
        <f>_xlfn.RANK.EQ(I4298, INDEX(CFB!$I$2:$I$1048576, MATCH(W4298, CFB!$W$2:$W$1048576, 0)):INDEX(CFB!$I$2:$I$1048576, MATCH(W4298, CFB!$W$2:$W$1048576, 0) + COUNTIF(CFB!$W$2:$W$1048576, W4298) - 1), 0)</f>
        <v>90</v>
      </c>
      <c r="M4298" s="2">
        <f>_xlfn.RANK.EQ(J4298, INDEX(CFB!$J$2:$J$1048576, MATCH(W4298, CFB!$W$2:$W$1048576, 0)):INDEX(CFB!$J$2:$J$1048576, MATCH(W4298, CFB!$W$2:$W$1048576, 0) + COUNTIF(CFB!$W$2:$W$1048576, W4298) - 1))</f>
        <v>103</v>
      </c>
      <c r="N4298" s="2">
        <f>RANK(K4298, INDEX(CFB!$K$2:$K$1048576, MATCH(W4298, CFB!$W$2:$W$1048576, 0)):INDEX(CFB!$K$2:$K$1048576, MATCH(W4298, CFB!$W$2:$W$1048576, 0) + COUNTIF(CFB!$W$2:$W$1048576, W4298) - 1))</f>
        <v>102</v>
      </c>
      <c r="O4298">
        <v>21.44</v>
      </c>
      <c r="P4298">
        <v>30.97</v>
      </c>
      <c r="W4298">
        <v>1989</v>
      </c>
      <c r="X4298">
        <f t="shared" si="133"/>
        <v>0</v>
      </c>
    </row>
    <row r="4299" spans="1:24" ht="12.75" hidden="1" customHeight="1" x14ac:dyDescent="0.45">
      <c r="A4299">
        <v>103</v>
      </c>
      <c r="B4299" t="s">
        <v>86</v>
      </c>
      <c r="C4299" t="s">
        <v>65</v>
      </c>
      <c r="D4299" s="2" t="str">
        <f t="shared" si="132"/>
        <v>Miami (OH)1989</v>
      </c>
      <c r="F4299">
        <v>2</v>
      </c>
      <c r="G4299">
        <v>8</v>
      </c>
      <c r="H4299">
        <v>1</v>
      </c>
      <c r="I4299">
        <v>-16.46</v>
      </c>
      <c r="J4299">
        <v>-6.47</v>
      </c>
      <c r="K4299">
        <v>-22.93</v>
      </c>
      <c r="L4299" s="2">
        <f>_xlfn.RANK.EQ(I4299, INDEX(CFB!$I$2:$I$1048576, MATCH(W4299, CFB!$W$2:$W$1048576, 0)):INDEX(CFB!$I$2:$I$1048576, MATCH(W4299, CFB!$W$2:$W$1048576, 0) + COUNTIF(CFB!$W$2:$W$1048576, W4299) - 1), 0)</f>
        <v>106</v>
      </c>
      <c r="M4299" s="2">
        <f>_xlfn.RANK.EQ(J4299, INDEX(CFB!$J$2:$J$1048576, MATCH(W4299, CFB!$W$2:$W$1048576, 0)):INDEX(CFB!$J$2:$J$1048576, MATCH(W4299, CFB!$W$2:$W$1048576, 0) + COUNTIF(CFB!$W$2:$W$1048576, W4299) - 1))</f>
        <v>93</v>
      </c>
      <c r="N4299" s="2">
        <f>RANK(K4299, INDEX(CFB!$K$2:$K$1048576, MATCH(W4299, CFB!$W$2:$W$1048576, 0)):INDEX(CFB!$K$2:$K$1048576, MATCH(W4299, CFB!$W$2:$W$1048576, 0) + COUNTIF(CFB!$W$2:$W$1048576, W4299) - 1))</f>
        <v>103</v>
      </c>
      <c r="O4299">
        <v>11.76</v>
      </c>
      <c r="P4299">
        <v>25.94</v>
      </c>
      <c r="W4299">
        <v>1989</v>
      </c>
      <c r="X4299">
        <f t="shared" si="133"/>
        <v>0</v>
      </c>
    </row>
    <row r="4300" spans="1:24" ht="12.75" hidden="1" customHeight="1" x14ac:dyDescent="0.45">
      <c r="A4300">
        <v>104</v>
      </c>
      <c r="B4300" t="s">
        <v>64</v>
      </c>
      <c r="C4300" t="s">
        <v>65</v>
      </c>
      <c r="D4300" s="2" t="str">
        <f t="shared" si="132"/>
        <v>Ohio1989</v>
      </c>
      <c r="F4300">
        <v>1</v>
      </c>
      <c r="G4300">
        <v>9</v>
      </c>
      <c r="H4300">
        <v>1</v>
      </c>
      <c r="I4300">
        <v>-11.36</v>
      </c>
      <c r="J4300">
        <v>-11.61</v>
      </c>
      <c r="K4300">
        <v>-22.97</v>
      </c>
      <c r="L4300" s="2">
        <f>_xlfn.RANK.EQ(I4300, INDEX(CFB!$I$2:$I$1048576, MATCH(W4300, CFB!$W$2:$W$1048576, 0)):INDEX(CFB!$I$2:$I$1048576, MATCH(W4300, CFB!$W$2:$W$1048576, 0) + COUNTIF(CFB!$W$2:$W$1048576, W4300) - 1), 0)</f>
        <v>101</v>
      </c>
      <c r="M4300" s="2">
        <f>_xlfn.RANK.EQ(J4300, INDEX(CFB!$J$2:$J$1048576, MATCH(W4300, CFB!$W$2:$W$1048576, 0)):INDEX(CFB!$J$2:$J$1048576, MATCH(W4300, CFB!$W$2:$W$1048576, 0) + COUNTIF(CFB!$W$2:$W$1048576, W4300) - 1))</f>
        <v>101</v>
      </c>
      <c r="N4300" s="2">
        <f>RANK(K4300, INDEX(CFB!$K$2:$K$1048576, MATCH(W4300, CFB!$W$2:$W$1048576, 0)):INDEX(CFB!$K$2:$K$1048576, MATCH(W4300, CFB!$W$2:$W$1048576, 0) + COUNTIF(CFB!$W$2:$W$1048576, W4300) - 1))</f>
        <v>104</v>
      </c>
      <c r="O4300">
        <v>18.68</v>
      </c>
      <c r="P4300">
        <v>32.86</v>
      </c>
      <c r="W4300">
        <v>1989</v>
      </c>
      <c r="X4300">
        <f t="shared" si="133"/>
        <v>0</v>
      </c>
    </row>
    <row r="4301" spans="1:24" ht="12.75" hidden="1" customHeight="1" x14ac:dyDescent="0.45">
      <c r="A4301">
        <v>105</v>
      </c>
      <c r="B4301" t="s">
        <v>149</v>
      </c>
      <c r="C4301" t="s">
        <v>184</v>
      </c>
      <c r="D4301" s="2" t="str">
        <f t="shared" si="132"/>
        <v>New Mexico State1989</v>
      </c>
      <c r="F4301">
        <v>0</v>
      </c>
      <c r="G4301">
        <v>11</v>
      </c>
      <c r="H4301">
        <v>0</v>
      </c>
      <c r="I4301">
        <v>-12.41</v>
      </c>
      <c r="J4301">
        <v>-11.62</v>
      </c>
      <c r="K4301">
        <v>-24.04</v>
      </c>
      <c r="L4301" s="2">
        <f>_xlfn.RANK.EQ(I4301, INDEX(CFB!$I$2:$I$1048576, MATCH(W4301, CFB!$W$2:$W$1048576, 0)):INDEX(CFB!$I$2:$I$1048576, MATCH(W4301, CFB!$W$2:$W$1048576, 0) + COUNTIF(CFB!$W$2:$W$1048576, W4301) - 1), 0)</f>
        <v>103</v>
      </c>
      <c r="M4301" s="2">
        <f>_xlfn.RANK.EQ(J4301, INDEX(CFB!$J$2:$J$1048576, MATCH(W4301, CFB!$W$2:$W$1048576, 0)):INDEX(CFB!$J$2:$J$1048576, MATCH(W4301, CFB!$W$2:$W$1048576, 0) + COUNTIF(CFB!$W$2:$W$1048576, W4301) - 1))</f>
        <v>102</v>
      </c>
      <c r="N4301" s="2">
        <f>RANK(K4301, INDEX(CFB!$K$2:$K$1048576, MATCH(W4301, CFB!$W$2:$W$1048576, 0)):INDEX(CFB!$K$2:$K$1048576, MATCH(W4301, CFB!$W$2:$W$1048576, 0) + COUNTIF(CFB!$W$2:$W$1048576, W4301) - 1))</f>
        <v>105</v>
      </c>
      <c r="O4301">
        <v>15.98</v>
      </c>
      <c r="P4301">
        <v>35.950000000000003</v>
      </c>
      <c r="W4301">
        <v>1989</v>
      </c>
      <c r="X4301">
        <f t="shared" si="133"/>
        <v>0</v>
      </c>
    </row>
    <row r="4302" spans="1:24" ht="12.75" hidden="1" customHeight="1" x14ac:dyDescent="0.45">
      <c r="A4302">
        <v>106</v>
      </c>
      <c r="B4302" t="s">
        <v>153</v>
      </c>
      <c r="C4302" t="s">
        <v>65</v>
      </c>
      <c r="D4302" s="2" t="str">
        <f t="shared" si="132"/>
        <v>Kent State1989</v>
      </c>
      <c r="F4302">
        <v>0</v>
      </c>
      <c r="G4302">
        <v>11</v>
      </c>
      <c r="H4302">
        <v>0</v>
      </c>
      <c r="I4302">
        <v>-12.5</v>
      </c>
      <c r="J4302">
        <v>-17.260000000000002</v>
      </c>
      <c r="K4302">
        <v>-29.75</v>
      </c>
      <c r="L4302" s="2">
        <f>_xlfn.RANK.EQ(I4302, INDEX(CFB!$I$2:$I$1048576, MATCH(W4302, CFB!$W$2:$W$1048576, 0)):INDEX(CFB!$I$2:$I$1048576, MATCH(W4302, CFB!$W$2:$W$1048576, 0) + COUNTIF(CFB!$W$2:$W$1048576, W4302) - 1), 0)</f>
        <v>104</v>
      </c>
      <c r="M4302" s="2">
        <f>_xlfn.RANK.EQ(J4302, INDEX(CFB!$J$2:$J$1048576, MATCH(W4302, CFB!$W$2:$W$1048576, 0)):INDEX(CFB!$J$2:$J$1048576, MATCH(W4302, CFB!$W$2:$W$1048576, 0) + COUNTIF(CFB!$W$2:$W$1048576, W4302) - 1))</f>
        <v>106</v>
      </c>
      <c r="N4302" s="2">
        <f>RANK(K4302, INDEX(CFB!$K$2:$K$1048576, MATCH(W4302, CFB!$W$2:$W$1048576, 0)):INDEX(CFB!$K$2:$K$1048576, MATCH(W4302, CFB!$W$2:$W$1048576, 0) + COUNTIF(CFB!$W$2:$W$1048576, W4302) - 1))</f>
        <v>106</v>
      </c>
      <c r="O4302">
        <v>16.829999999999998</v>
      </c>
      <c r="P4302">
        <v>35.83</v>
      </c>
      <c r="W4302">
        <v>1989</v>
      </c>
      <c r="X4302">
        <f t="shared" si="133"/>
        <v>0</v>
      </c>
    </row>
    <row r="4303" spans="1:24" ht="12.75" hidden="1" customHeight="1" x14ac:dyDescent="0.45">
      <c r="A4303">
        <v>1</v>
      </c>
      <c r="B4303" t="s">
        <v>11</v>
      </c>
      <c r="C4303" t="s">
        <v>12</v>
      </c>
      <c r="D4303" s="2" t="str">
        <f t="shared" si="132"/>
        <v>Notre Dame1988</v>
      </c>
      <c r="E4303">
        <v>1</v>
      </c>
      <c r="F4303">
        <v>12</v>
      </c>
      <c r="G4303">
        <v>0</v>
      </c>
      <c r="H4303">
        <v>0</v>
      </c>
      <c r="I4303">
        <v>12.25</v>
      </c>
      <c r="J4303">
        <v>12.1</v>
      </c>
      <c r="K4303">
        <v>24.35</v>
      </c>
      <c r="L4303" s="2">
        <f>_xlfn.RANK.EQ(I4303, INDEX(CFB!$I$2:$I$1048576, MATCH(W4303, CFB!$W$2:$W$1048576, 0)):INDEX(CFB!$I$2:$I$1048576, MATCH(W4303, CFB!$W$2:$W$1048576, 0) + COUNTIF(CFB!$W$2:$W$1048576, W4303) - 1), 0)</f>
        <v>4</v>
      </c>
      <c r="M4303" s="2">
        <f>_xlfn.RANK.EQ(J4303, INDEX(CFB!$J$2:$J$1048576, MATCH(W4303, CFB!$W$2:$W$1048576, 0)):INDEX(CFB!$J$2:$J$1048576, MATCH(W4303, CFB!$W$2:$W$1048576, 0) + COUNTIF(CFB!$W$2:$W$1048576, W4303) - 1))</f>
        <v>3</v>
      </c>
      <c r="N4303" s="2">
        <f>RANK(K4303, INDEX(CFB!$K$2:$K$1048576, MATCH(W4303, CFB!$W$2:$W$1048576, 0)):INDEX(CFB!$K$2:$K$1048576, MATCH(W4303, CFB!$W$2:$W$1048576, 0) + COUNTIF(CFB!$W$2:$W$1048576, W4303) - 1))</f>
        <v>1</v>
      </c>
      <c r="O4303">
        <v>49.59</v>
      </c>
      <c r="P4303">
        <v>-2.56</v>
      </c>
      <c r="W4303">
        <v>1988</v>
      </c>
      <c r="X4303">
        <f t="shared" si="133"/>
        <v>1</v>
      </c>
    </row>
    <row r="4304" spans="1:24" ht="12.75" hidden="1" customHeight="1" x14ac:dyDescent="0.45">
      <c r="A4304">
        <v>2</v>
      </c>
      <c r="B4304" t="s">
        <v>22</v>
      </c>
      <c r="C4304" t="s">
        <v>12</v>
      </c>
      <c r="D4304" s="2" t="str">
        <f t="shared" si="132"/>
        <v>Miami (FL)1988</v>
      </c>
      <c r="E4304">
        <v>2</v>
      </c>
      <c r="F4304">
        <v>11</v>
      </c>
      <c r="G4304">
        <v>1</v>
      </c>
      <c r="H4304">
        <v>0</v>
      </c>
      <c r="I4304">
        <v>9</v>
      </c>
      <c r="J4304">
        <v>15.08</v>
      </c>
      <c r="K4304">
        <v>24.08</v>
      </c>
      <c r="L4304" s="2">
        <f>_xlfn.RANK.EQ(I4304, INDEX(CFB!$I$2:$I$1048576, MATCH(W4304, CFB!$W$2:$W$1048576, 0)):INDEX(CFB!$I$2:$I$1048576, MATCH(W4304, CFB!$W$2:$W$1048576, 0) + COUNTIF(CFB!$W$2:$W$1048576, W4304) - 1), 0)</f>
        <v>12</v>
      </c>
      <c r="M4304" s="2">
        <f>_xlfn.RANK.EQ(J4304, INDEX(CFB!$J$2:$J$1048576, MATCH(W4304, CFB!$W$2:$W$1048576, 0)):INDEX(CFB!$J$2:$J$1048576, MATCH(W4304, CFB!$W$2:$W$1048576, 0) + COUNTIF(CFB!$W$2:$W$1048576, W4304) - 1))</f>
        <v>2</v>
      </c>
      <c r="N4304" s="2">
        <f>RANK(K4304, INDEX(CFB!$K$2:$K$1048576, MATCH(W4304, CFB!$W$2:$W$1048576, 0)):INDEX(CFB!$K$2:$K$1048576, MATCH(W4304, CFB!$W$2:$W$1048576, 0) + COUNTIF(CFB!$W$2:$W$1048576, W4304) - 1))</f>
        <v>2</v>
      </c>
      <c r="O4304">
        <v>49.07</v>
      </c>
      <c r="P4304">
        <v>-5.77</v>
      </c>
      <c r="W4304">
        <v>1988</v>
      </c>
      <c r="X4304">
        <f t="shared" si="133"/>
        <v>0</v>
      </c>
    </row>
    <row r="4305" spans="1:24" ht="12.75" hidden="1" customHeight="1" x14ac:dyDescent="0.45">
      <c r="A4305">
        <v>3</v>
      </c>
      <c r="B4305" t="s">
        <v>38</v>
      </c>
      <c r="C4305" t="s">
        <v>180</v>
      </c>
      <c r="D4305" s="2" t="str">
        <f t="shared" si="132"/>
        <v>USC1988</v>
      </c>
      <c r="E4305">
        <v>7</v>
      </c>
      <c r="F4305">
        <v>10</v>
      </c>
      <c r="G4305">
        <v>2</v>
      </c>
      <c r="H4305">
        <v>0</v>
      </c>
      <c r="I4305">
        <v>11.39</v>
      </c>
      <c r="J4305">
        <v>10.81</v>
      </c>
      <c r="K4305">
        <v>22.2</v>
      </c>
      <c r="L4305" s="2">
        <f>_xlfn.RANK.EQ(I4305, INDEX(CFB!$I$2:$I$1048576, MATCH(W4305, CFB!$W$2:$W$1048576, 0)):INDEX(CFB!$I$2:$I$1048576, MATCH(W4305, CFB!$W$2:$W$1048576, 0) + COUNTIF(CFB!$W$2:$W$1048576, W4305) - 1), 0)</f>
        <v>6</v>
      </c>
      <c r="M4305" s="2">
        <f>_xlfn.RANK.EQ(J4305, INDEX(CFB!$J$2:$J$1048576, MATCH(W4305, CFB!$W$2:$W$1048576, 0)):INDEX(CFB!$J$2:$J$1048576, MATCH(W4305, CFB!$W$2:$W$1048576, 0) + COUNTIF(CFB!$W$2:$W$1048576, W4305) - 1))</f>
        <v>5</v>
      </c>
      <c r="N4305" s="2">
        <f>RANK(K4305, INDEX(CFB!$K$2:$K$1048576, MATCH(W4305, CFB!$W$2:$W$1048576, 0)):INDEX(CFB!$K$2:$K$1048576, MATCH(W4305, CFB!$W$2:$W$1048576, 0) + COUNTIF(CFB!$W$2:$W$1048576, W4305) - 1))</f>
        <v>3</v>
      </c>
      <c r="O4305">
        <v>49.05</v>
      </c>
      <c r="P4305">
        <v>-0.24</v>
      </c>
      <c r="W4305">
        <v>1988</v>
      </c>
      <c r="X4305">
        <f t="shared" si="133"/>
        <v>0</v>
      </c>
    </row>
    <row r="4306" spans="1:24" ht="12.75" hidden="1" customHeight="1" x14ac:dyDescent="0.45">
      <c r="A4306">
        <v>4</v>
      </c>
      <c r="B4306" t="s">
        <v>115</v>
      </c>
      <c r="C4306" t="s">
        <v>12</v>
      </c>
      <c r="D4306" s="2" t="str">
        <f t="shared" si="132"/>
        <v>Florida State1988</v>
      </c>
      <c r="E4306">
        <v>3</v>
      </c>
      <c r="F4306">
        <v>11</v>
      </c>
      <c r="G4306">
        <v>1</v>
      </c>
      <c r="H4306">
        <v>0</v>
      </c>
      <c r="I4306">
        <v>11.8</v>
      </c>
      <c r="J4306">
        <v>8.69</v>
      </c>
      <c r="K4306">
        <v>20.49</v>
      </c>
      <c r="L4306" s="2">
        <f>_xlfn.RANK.EQ(I4306, INDEX(CFB!$I$2:$I$1048576, MATCH(W4306, CFB!$W$2:$W$1048576, 0)):INDEX(CFB!$I$2:$I$1048576, MATCH(W4306, CFB!$W$2:$W$1048576, 0) + COUNTIF(CFB!$W$2:$W$1048576, W4306) - 1), 0)</f>
        <v>5</v>
      </c>
      <c r="M4306" s="2">
        <f>_xlfn.RANK.EQ(J4306, INDEX(CFB!$J$2:$J$1048576, MATCH(W4306, CFB!$W$2:$W$1048576, 0)):INDEX(CFB!$J$2:$J$1048576, MATCH(W4306, CFB!$W$2:$W$1048576, 0) + COUNTIF(CFB!$W$2:$W$1048576, W4306) - 1))</f>
        <v>11</v>
      </c>
      <c r="N4306" s="2">
        <f>RANK(K4306, INDEX(CFB!$K$2:$K$1048576, MATCH(W4306, CFB!$W$2:$W$1048576, 0)):INDEX(CFB!$K$2:$K$1048576, MATCH(W4306, CFB!$W$2:$W$1048576, 0) + COUNTIF(CFB!$W$2:$W$1048576, W4306) - 1))</f>
        <v>4</v>
      </c>
      <c r="O4306">
        <v>52.68</v>
      </c>
      <c r="P4306">
        <v>2.91</v>
      </c>
      <c r="W4306">
        <v>1988</v>
      </c>
      <c r="X4306">
        <f t="shared" si="133"/>
        <v>0</v>
      </c>
    </row>
    <row r="4307" spans="1:24" ht="12.75" hidden="1" customHeight="1" x14ac:dyDescent="0.45">
      <c r="A4307">
        <v>5</v>
      </c>
      <c r="B4307" t="s">
        <v>89</v>
      </c>
      <c r="C4307" t="s">
        <v>12</v>
      </c>
      <c r="D4307" s="2" t="str">
        <f t="shared" si="132"/>
        <v>West Virginia1988</v>
      </c>
      <c r="E4307">
        <v>5</v>
      </c>
      <c r="F4307">
        <v>11</v>
      </c>
      <c r="G4307">
        <v>1</v>
      </c>
      <c r="H4307">
        <v>0</v>
      </c>
      <c r="I4307">
        <v>13.94</v>
      </c>
      <c r="J4307">
        <v>5.13</v>
      </c>
      <c r="K4307">
        <v>19.059999999999999</v>
      </c>
      <c r="L4307" s="2">
        <f>_xlfn.RANK.EQ(I4307, INDEX(CFB!$I$2:$I$1048576, MATCH(W4307, CFB!$W$2:$W$1048576, 0)):INDEX(CFB!$I$2:$I$1048576, MATCH(W4307, CFB!$W$2:$W$1048576, 0) + COUNTIF(CFB!$W$2:$W$1048576, W4307) - 1), 0)</f>
        <v>3</v>
      </c>
      <c r="M4307" s="2">
        <f>_xlfn.RANK.EQ(J4307, INDEX(CFB!$J$2:$J$1048576, MATCH(W4307, CFB!$W$2:$W$1048576, 0)):INDEX(CFB!$J$2:$J$1048576, MATCH(W4307, CFB!$W$2:$W$1048576, 0) + COUNTIF(CFB!$W$2:$W$1048576, W4307) - 1))</f>
        <v>24</v>
      </c>
      <c r="N4307" s="2">
        <f>RANK(K4307, INDEX(CFB!$K$2:$K$1048576, MATCH(W4307, CFB!$W$2:$W$1048576, 0)):INDEX(CFB!$K$2:$K$1048576, MATCH(W4307, CFB!$W$2:$W$1048576, 0) + COUNTIF(CFB!$W$2:$W$1048576, W4307) - 1))</f>
        <v>5</v>
      </c>
      <c r="O4307">
        <v>53.68</v>
      </c>
      <c r="P4307">
        <v>6.06</v>
      </c>
      <c r="W4307">
        <v>1988</v>
      </c>
      <c r="X4307">
        <f t="shared" si="133"/>
        <v>0</v>
      </c>
    </row>
    <row r="4308" spans="1:24" ht="12.75" hidden="1" customHeight="1" x14ac:dyDescent="0.45">
      <c r="A4308">
        <v>6</v>
      </c>
      <c r="B4308" t="s">
        <v>44</v>
      </c>
      <c r="C4308" t="s">
        <v>10</v>
      </c>
      <c r="D4308" s="2" t="str">
        <f t="shared" si="132"/>
        <v>Michigan1988</v>
      </c>
      <c r="E4308">
        <v>4</v>
      </c>
      <c r="F4308">
        <v>9</v>
      </c>
      <c r="G4308">
        <v>2</v>
      </c>
      <c r="H4308">
        <v>1</v>
      </c>
      <c r="I4308">
        <v>7.95</v>
      </c>
      <c r="J4308">
        <v>10.09</v>
      </c>
      <c r="K4308">
        <v>18.04</v>
      </c>
      <c r="L4308" s="2">
        <f>_xlfn.RANK.EQ(I4308, INDEX(CFB!$I$2:$I$1048576, MATCH(W4308, CFB!$W$2:$W$1048576, 0)):INDEX(CFB!$I$2:$I$1048576, MATCH(W4308, CFB!$W$2:$W$1048576, 0) + COUNTIF(CFB!$W$2:$W$1048576, W4308) - 1), 0)</f>
        <v>15</v>
      </c>
      <c r="M4308" s="2">
        <f>_xlfn.RANK.EQ(J4308, INDEX(CFB!$J$2:$J$1048576, MATCH(W4308, CFB!$W$2:$W$1048576, 0)):INDEX(CFB!$J$2:$J$1048576, MATCH(W4308, CFB!$W$2:$W$1048576, 0) + COUNTIF(CFB!$W$2:$W$1048576, W4308) - 1))</f>
        <v>7</v>
      </c>
      <c r="N4308" s="2">
        <f>RANK(K4308, INDEX(CFB!$K$2:$K$1048576, MATCH(W4308, CFB!$W$2:$W$1048576, 0)):INDEX(CFB!$K$2:$K$1048576, MATCH(W4308, CFB!$W$2:$W$1048576, 0) + COUNTIF(CFB!$W$2:$W$1048576, W4308) - 1))</f>
        <v>6</v>
      </c>
      <c r="O4308">
        <v>45.74</v>
      </c>
      <c r="P4308">
        <v>-0.13</v>
      </c>
      <c r="W4308">
        <v>1988</v>
      </c>
      <c r="X4308">
        <f t="shared" si="133"/>
        <v>0</v>
      </c>
    </row>
    <row r="4309" spans="1:24" ht="12.75" hidden="1" customHeight="1" x14ac:dyDescent="0.45">
      <c r="A4309">
        <v>7</v>
      </c>
      <c r="B4309" t="s">
        <v>73</v>
      </c>
      <c r="C4309" t="s">
        <v>180</v>
      </c>
      <c r="D4309" s="2" t="str">
        <f t="shared" si="132"/>
        <v>UCLA1988</v>
      </c>
      <c r="E4309">
        <v>6</v>
      </c>
      <c r="F4309">
        <v>10</v>
      </c>
      <c r="G4309">
        <v>2</v>
      </c>
      <c r="H4309">
        <v>0</v>
      </c>
      <c r="I4309">
        <v>8.32</v>
      </c>
      <c r="J4309">
        <v>9.6199999999999992</v>
      </c>
      <c r="K4309">
        <v>17.940000000000001</v>
      </c>
      <c r="L4309" s="2">
        <f>_xlfn.RANK.EQ(I4309, INDEX(CFB!$I$2:$I$1048576, MATCH(W4309, CFB!$W$2:$W$1048576, 0)):INDEX(CFB!$I$2:$I$1048576, MATCH(W4309, CFB!$W$2:$W$1048576, 0) + COUNTIF(CFB!$W$2:$W$1048576, W4309) - 1), 0)</f>
        <v>13</v>
      </c>
      <c r="M4309" s="2">
        <f>_xlfn.RANK.EQ(J4309, INDEX(CFB!$J$2:$J$1048576, MATCH(W4309, CFB!$W$2:$W$1048576, 0)):INDEX(CFB!$J$2:$J$1048576, MATCH(W4309, CFB!$W$2:$W$1048576, 0) + COUNTIF(CFB!$W$2:$W$1048576, W4309) - 1))</f>
        <v>9</v>
      </c>
      <c r="N4309" s="2">
        <f>RANK(K4309, INDEX(CFB!$K$2:$K$1048576, MATCH(W4309, CFB!$W$2:$W$1048576, 0)):INDEX(CFB!$K$2:$K$1048576, MATCH(W4309, CFB!$W$2:$W$1048576, 0) + COUNTIF(CFB!$W$2:$W$1048576, W4309) - 1))</f>
        <v>7</v>
      </c>
      <c r="O4309">
        <v>47.15</v>
      </c>
      <c r="P4309">
        <v>1.1499999999999999</v>
      </c>
      <c r="W4309">
        <v>1988</v>
      </c>
      <c r="X4309">
        <f t="shared" si="133"/>
        <v>0</v>
      </c>
    </row>
    <row r="4310" spans="1:24" ht="12.75" hidden="1" customHeight="1" x14ac:dyDescent="0.45">
      <c r="A4310">
        <v>8</v>
      </c>
      <c r="B4310" t="s">
        <v>67</v>
      </c>
      <c r="C4310" t="s">
        <v>15</v>
      </c>
      <c r="D4310" s="2" t="str">
        <f t="shared" si="132"/>
        <v>Auburn1988</v>
      </c>
      <c r="E4310">
        <v>8</v>
      </c>
      <c r="F4310">
        <v>10</v>
      </c>
      <c r="G4310">
        <v>2</v>
      </c>
      <c r="H4310">
        <v>0</v>
      </c>
      <c r="I4310">
        <v>0.69</v>
      </c>
      <c r="J4310">
        <v>15.91</v>
      </c>
      <c r="K4310">
        <v>16.61</v>
      </c>
      <c r="L4310" s="2">
        <f>_xlfn.RANK.EQ(I4310, INDEX(CFB!$I$2:$I$1048576, MATCH(W4310, CFB!$W$2:$W$1048576, 0)):INDEX(CFB!$I$2:$I$1048576, MATCH(W4310, CFB!$W$2:$W$1048576, 0) + COUNTIF(CFB!$W$2:$W$1048576, W4310) - 1), 0)</f>
        <v>47</v>
      </c>
      <c r="M4310" s="2">
        <f>_xlfn.RANK.EQ(J4310, INDEX(CFB!$J$2:$J$1048576, MATCH(W4310, CFB!$W$2:$W$1048576, 0)):INDEX(CFB!$J$2:$J$1048576, MATCH(W4310, CFB!$W$2:$W$1048576, 0) + COUNTIF(CFB!$W$2:$W$1048576, W4310) - 1))</f>
        <v>1</v>
      </c>
      <c r="N4310" s="2">
        <f>RANK(K4310, INDEX(CFB!$K$2:$K$1048576, MATCH(W4310, CFB!$W$2:$W$1048576, 0)):INDEX(CFB!$K$2:$K$1048576, MATCH(W4310, CFB!$W$2:$W$1048576, 0) + COUNTIF(CFB!$W$2:$W$1048576, W4310) - 1))</f>
        <v>8</v>
      </c>
      <c r="O4310">
        <v>38.950000000000003</v>
      </c>
      <c r="P4310">
        <v>-5.12</v>
      </c>
      <c r="W4310">
        <v>1988</v>
      </c>
      <c r="X4310">
        <f t="shared" si="133"/>
        <v>0</v>
      </c>
    </row>
    <row r="4311" spans="1:24" ht="12.75" hidden="1" customHeight="1" x14ac:dyDescent="0.45">
      <c r="A4311">
        <v>9</v>
      </c>
      <c r="B4311" t="s">
        <v>26</v>
      </c>
      <c r="C4311" t="s">
        <v>23</v>
      </c>
      <c r="D4311" s="2" t="str">
        <f t="shared" si="132"/>
        <v>Clemson1988</v>
      </c>
      <c r="E4311">
        <v>9</v>
      </c>
      <c r="F4311">
        <v>10</v>
      </c>
      <c r="G4311">
        <v>2</v>
      </c>
      <c r="H4311">
        <v>0</v>
      </c>
      <c r="I4311">
        <v>6.75</v>
      </c>
      <c r="J4311">
        <v>9.76</v>
      </c>
      <c r="K4311">
        <v>16.5</v>
      </c>
      <c r="L4311" s="2">
        <f>_xlfn.RANK.EQ(I4311, INDEX(CFB!$I$2:$I$1048576, MATCH(W4311, CFB!$W$2:$W$1048576, 0)):INDEX(CFB!$I$2:$I$1048576, MATCH(W4311, CFB!$W$2:$W$1048576, 0) + COUNTIF(CFB!$W$2:$W$1048576, W4311) - 1), 0)</f>
        <v>19</v>
      </c>
      <c r="M4311" s="2">
        <f>_xlfn.RANK.EQ(J4311, INDEX(CFB!$J$2:$J$1048576, MATCH(W4311, CFB!$W$2:$W$1048576, 0)):INDEX(CFB!$J$2:$J$1048576, MATCH(W4311, CFB!$W$2:$W$1048576, 0) + COUNTIF(CFB!$W$2:$W$1048576, W4311) - 1))</f>
        <v>8</v>
      </c>
      <c r="N4311" s="2">
        <f>RANK(K4311, INDEX(CFB!$K$2:$K$1048576, MATCH(W4311, CFB!$W$2:$W$1048576, 0)):INDEX(CFB!$K$2:$K$1048576, MATCH(W4311, CFB!$W$2:$W$1048576, 0) + COUNTIF(CFB!$W$2:$W$1048576, W4311) - 1))</f>
        <v>9</v>
      </c>
      <c r="O4311">
        <v>41.29</v>
      </c>
      <c r="P4311">
        <v>1.34</v>
      </c>
      <c r="W4311">
        <v>1988</v>
      </c>
      <c r="X4311">
        <f t="shared" si="133"/>
        <v>0</v>
      </c>
    </row>
    <row r="4312" spans="1:24" ht="12.75" hidden="1" customHeight="1" x14ac:dyDescent="0.45">
      <c r="A4312">
        <v>10</v>
      </c>
      <c r="B4312" t="s">
        <v>53</v>
      </c>
      <c r="C4312" t="s">
        <v>12</v>
      </c>
      <c r="D4312" s="2" t="str">
        <f t="shared" si="132"/>
        <v>Syracuse1988</v>
      </c>
      <c r="E4312">
        <v>13</v>
      </c>
      <c r="F4312">
        <v>10</v>
      </c>
      <c r="G4312">
        <v>2</v>
      </c>
      <c r="H4312">
        <v>0</v>
      </c>
      <c r="I4312">
        <v>5.92</v>
      </c>
      <c r="J4312">
        <v>8.69</v>
      </c>
      <c r="K4312">
        <v>14.61</v>
      </c>
      <c r="L4312" s="2">
        <f>_xlfn.RANK.EQ(I4312, INDEX(CFB!$I$2:$I$1048576, MATCH(W4312, CFB!$W$2:$W$1048576, 0)):INDEX(CFB!$I$2:$I$1048576, MATCH(W4312, CFB!$W$2:$W$1048576, 0) + COUNTIF(CFB!$W$2:$W$1048576, W4312) - 1), 0)</f>
        <v>23</v>
      </c>
      <c r="M4312" s="2">
        <f>_xlfn.RANK.EQ(J4312, INDEX(CFB!$J$2:$J$1048576, MATCH(W4312, CFB!$W$2:$W$1048576, 0)):INDEX(CFB!$J$2:$J$1048576, MATCH(W4312, CFB!$W$2:$W$1048576, 0) + COUNTIF(CFB!$W$2:$W$1048576, W4312) - 1))</f>
        <v>11</v>
      </c>
      <c r="N4312" s="2">
        <f>RANK(K4312, INDEX(CFB!$K$2:$K$1048576, MATCH(W4312, CFB!$W$2:$W$1048576, 0)):INDEX(CFB!$K$2:$K$1048576, MATCH(W4312, CFB!$W$2:$W$1048576, 0) + COUNTIF(CFB!$W$2:$W$1048576, W4312) - 1))</f>
        <v>10</v>
      </c>
      <c r="O4312">
        <v>41.56</v>
      </c>
      <c r="P4312">
        <v>2.34</v>
      </c>
      <c r="W4312">
        <v>1988</v>
      </c>
      <c r="X4312">
        <f t="shared" si="133"/>
        <v>0</v>
      </c>
    </row>
    <row r="4313" spans="1:24" ht="12.75" hidden="1" customHeight="1" x14ac:dyDescent="0.45">
      <c r="A4313">
        <v>11</v>
      </c>
      <c r="B4313" t="s">
        <v>121</v>
      </c>
      <c r="C4313" t="s">
        <v>188</v>
      </c>
      <c r="D4313" s="2" t="str">
        <f t="shared" si="132"/>
        <v>Oklahoma State1988</v>
      </c>
      <c r="E4313">
        <v>11</v>
      </c>
      <c r="F4313">
        <v>10</v>
      </c>
      <c r="G4313">
        <v>2</v>
      </c>
      <c r="H4313">
        <v>0</v>
      </c>
      <c r="I4313">
        <v>20.88</v>
      </c>
      <c r="J4313">
        <v>-6.85</v>
      </c>
      <c r="K4313">
        <v>14.03</v>
      </c>
      <c r="L4313" s="2">
        <f>_xlfn.RANK.EQ(I4313, INDEX(CFB!$I$2:$I$1048576, MATCH(W4313, CFB!$W$2:$W$1048576, 0)):INDEX(CFB!$I$2:$I$1048576, MATCH(W4313, CFB!$W$2:$W$1048576, 0) + COUNTIF(CFB!$W$2:$W$1048576, W4313) - 1), 0)</f>
        <v>1</v>
      </c>
      <c r="M4313" s="2">
        <f>_xlfn.RANK.EQ(J4313, INDEX(CFB!$J$2:$J$1048576, MATCH(W4313, CFB!$W$2:$W$1048576, 0)):INDEX(CFB!$J$2:$J$1048576, MATCH(W4313, CFB!$W$2:$W$1048576, 0) + COUNTIF(CFB!$W$2:$W$1048576, W4313) - 1))</f>
        <v>88</v>
      </c>
      <c r="N4313" s="2">
        <f>RANK(K4313, INDEX(CFB!$K$2:$K$1048576, MATCH(W4313, CFB!$W$2:$W$1048576, 0)):INDEX(CFB!$K$2:$K$1048576, MATCH(W4313, CFB!$W$2:$W$1048576, 0) + COUNTIF(CFB!$W$2:$W$1048576, W4313) - 1))</f>
        <v>11</v>
      </c>
      <c r="O4313">
        <v>57.6</v>
      </c>
      <c r="P4313">
        <v>18.07</v>
      </c>
      <c r="W4313">
        <v>1988</v>
      </c>
      <c r="X4313">
        <f t="shared" si="133"/>
        <v>0</v>
      </c>
    </row>
    <row r="4314" spans="1:24" ht="12.75" hidden="1" customHeight="1" x14ac:dyDescent="0.45">
      <c r="A4314">
        <v>12</v>
      </c>
      <c r="B4314" t="s">
        <v>85</v>
      </c>
      <c r="C4314" t="s">
        <v>180</v>
      </c>
      <c r="D4314" s="2" t="str">
        <f t="shared" si="132"/>
        <v>Washington State1988</v>
      </c>
      <c r="E4314">
        <v>16</v>
      </c>
      <c r="F4314">
        <v>9</v>
      </c>
      <c r="G4314">
        <v>3</v>
      </c>
      <c r="H4314">
        <v>0</v>
      </c>
      <c r="I4314">
        <v>14.93</v>
      </c>
      <c r="J4314">
        <v>-1.08</v>
      </c>
      <c r="K4314">
        <v>13.85</v>
      </c>
      <c r="L4314" s="2">
        <f>_xlfn.RANK.EQ(I4314, INDEX(CFB!$I$2:$I$1048576, MATCH(W4314, CFB!$W$2:$W$1048576, 0)):INDEX(CFB!$I$2:$I$1048576, MATCH(W4314, CFB!$W$2:$W$1048576, 0) + COUNTIF(CFB!$W$2:$W$1048576, W4314) - 1), 0)</f>
        <v>2</v>
      </c>
      <c r="M4314" s="2">
        <f>_xlfn.RANK.EQ(J4314, INDEX(CFB!$J$2:$J$1048576, MATCH(W4314, CFB!$W$2:$W$1048576, 0)):INDEX(CFB!$J$2:$J$1048576, MATCH(W4314, CFB!$W$2:$W$1048576, 0) + COUNTIF(CFB!$W$2:$W$1048576, W4314) - 1))</f>
        <v>63</v>
      </c>
      <c r="N4314" s="2">
        <f>RANK(K4314, INDEX(CFB!$K$2:$K$1048576, MATCH(W4314, CFB!$W$2:$W$1048576, 0)):INDEX(CFB!$K$2:$K$1048576, MATCH(W4314, CFB!$W$2:$W$1048576, 0) + COUNTIF(CFB!$W$2:$W$1048576, W4314) - 1))</f>
        <v>12</v>
      </c>
      <c r="O4314">
        <v>50.46</v>
      </c>
      <c r="P4314">
        <v>11.82</v>
      </c>
      <c r="W4314">
        <v>1988</v>
      </c>
      <c r="X4314">
        <f t="shared" si="133"/>
        <v>0</v>
      </c>
    </row>
    <row r="4315" spans="1:24" ht="12.75" hidden="1" customHeight="1" x14ac:dyDescent="0.45">
      <c r="A4315">
        <v>13</v>
      </c>
      <c r="B4315" t="s">
        <v>47</v>
      </c>
      <c r="C4315" t="s">
        <v>188</v>
      </c>
      <c r="D4315" s="2" t="str">
        <f t="shared" si="132"/>
        <v>Nebraska1988</v>
      </c>
      <c r="E4315">
        <v>10</v>
      </c>
      <c r="F4315">
        <v>11</v>
      </c>
      <c r="G4315">
        <v>2</v>
      </c>
      <c r="H4315">
        <v>0</v>
      </c>
      <c r="I4315">
        <v>6.59</v>
      </c>
      <c r="J4315">
        <v>6.95</v>
      </c>
      <c r="K4315">
        <v>13.55</v>
      </c>
      <c r="L4315" s="2">
        <f>_xlfn.RANK.EQ(I4315, INDEX(CFB!$I$2:$I$1048576, MATCH(W4315, CFB!$W$2:$W$1048576, 0)):INDEX(CFB!$I$2:$I$1048576, MATCH(W4315, CFB!$W$2:$W$1048576, 0) + COUNTIF(CFB!$W$2:$W$1048576, W4315) - 1), 0)</f>
        <v>20</v>
      </c>
      <c r="M4315" s="2">
        <f>_xlfn.RANK.EQ(J4315, INDEX(CFB!$J$2:$J$1048576, MATCH(W4315, CFB!$W$2:$W$1048576, 0)):INDEX(CFB!$J$2:$J$1048576, MATCH(W4315, CFB!$W$2:$W$1048576, 0) + COUNTIF(CFB!$W$2:$W$1048576, W4315) - 1))</f>
        <v>18</v>
      </c>
      <c r="N4315" s="2">
        <f>RANK(K4315, INDEX(CFB!$K$2:$K$1048576, MATCH(W4315, CFB!$W$2:$W$1048576, 0)):INDEX(CFB!$K$2:$K$1048576, MATCH(W4315, CFB!$W$2:$W$1048576, 0) + COUNTIF(CFB!$W$2:$W$1048576, W4315) - 1))</f>
        <v>13</v>
      </c>
      <c r="O4315">
        <v>46.78</v>
      </c>
      <c r="P4315">
        <v>4.6500000000000004</v>
      </c>
      <c r="W4315">
        <v>1988</v>
      </c>
      <c r="X4315">
        <f t="shared" si="133"/>
        <v>0</v>
      </c>
    </row>
    <row r="4316" spans="1:24" ht="12.75" hidden="1" customHeight="1" x14ac:dyDescent="0.45">
      <c r="A4316">
        <v>14</v>
      </c>
      <c r="B4316" t="s">
        <v>107</v>
      </c>
      <c r="C4316" t="s">
        <v>189</v>
      </c>
      <c r="D4316" s="2" t="str">
        <f t="shared" si="132"/>
        <v>Houston1988</v>
      </c>
      <c r="E4316">
        <v>18</v>
      </c>
      <c r="F4316">
        <v>9</v>
      </c>
      <c r="G4316">
        <v>3</v>
      </c>
      <c r="H4316">
        <v>0</v>
      </c>
      <c r="I4316">
        <v>9.32</v>
      </c>
      <c r="J4316">
        <v>4.2</v>
      </c>
      <c r="K4316">
        <v>13.51</v>
      </c>
      <c r="L4316" s="2">
        <f>_xlfn.RANK.EQ(I4316, INDEX(CFB!$I$2:$I$1048576, MATCH(W4316, CFB!$W$2:$W$1048576, 0)):INDEX(CFB!$I$2:$I$1048576, MATCH(W4316, CFB!$W$2:$W$1048576, 0) + COUNTIF(CFB!$W$2:$W$1048576, W4316) - 1), 0)</f>
        <v>9</v>
      </c>
      <c r="M4316" s="2">
        <f>_xlfn.RANK.EQ(J4316, INDEX(CFB!$J$2:$J$1048576, MATCH(W4316, CFB!$W$2:$W$1048576, 0)):INDEX(CFB!$J$2:$J$1048576, MATCH(W4316, CFB!$W$2:$W$1048576, 0) + COUNTIF(CFB!$W$2:$W$1048576, W4316) - 1))</f>
        <v>29</v>
      </c>
      <c r="N4316" s="2">
        <f>RANK(K4316, INDEX(CFB!$K$2:$K$1048576, MATCH(W4316, CFB!$W$2:$W$1048576, 0)):INDEX(CFB!$K$2:$K$1048576, MATCH(W4316, CFB!$W$2:$W$1048576, 0) + COUNTIF(CFB!$W$2:$W$1048576, W4316) - 1))</f>
        <v>14</v>
      </c>
      <c r="O4316">
        <v>49.67</v>
      </c>
      <c r="P4316">
        <v>6.7</v>
      </c>
      <c r="W4316">
        <v>1988</v>
      </c>
      <c r="X4316">
        <f t="shared" si="133"/>
        <v>0</v>
      </c>
    </row>
    <row r="4317" spans="1:24" ht="12.75" hidden="1" customHeight="1" x14ac:dyDescent="0.45">
      <c r="A4317">
        <v>15</v>
      </c>
      <c r="B4317" t="s">
        <v>54</v>
      </c>
      <c r="C4317" t="s">
        <v>188</v>
      </c>
      <c r="D4317" s="2" t="str">
        <f t="shared" si="132"/>
        <v>Oklahoma1988</v>
      </c>
      <c r="E4317">
        <v>14</v>
      </c>
      <c r="F4317">
        <v>9</v>
      </c>
      <c r="G4317">
        <v>3</v>
      </c>
      <c r="H4317">
        <v>0</v>
      </c>
      <c r="I4317">
        <v>1.42</v>
      </c>
      <c r="J4317">
        <v>11.51</v>
      </c>
      <c r="K4317">
        <v>12.93</v>
      </c>
      <c r="L4317" s="2">
        <f>_xlfn.RANK.EQ(I4317, INDEX(CFB!$I$2:$I$1048576, MATCH(W4317, CFB!$W$2:$W$1048576, 0)):INDEX(CFB!$I$2:$I$1048576, MATCH(W4317, CFB!$W$2:$W$1048576, 0) + COUNTIF(CFB!$W$2:$W$1048576, W4317) - 1), 0)</f>
        <v>43</v>
      </c>
      <c r="M4317" s="2">
        <f>_xlfn.RANK.EQ(J4317, INDEX(CFB!$J$2:$J$1048576, MATCH(W4317, CFB!$W$2:$W$1048576, 0)):INDEX(CFB!$J$2:$J$1048576, MATCH(W4317, CFB!$W$2:$W$1048576, 0) + COUNTIF(CFB!$W$2:$W$1048576, W4317) - 1))</f>
        <v>4</v>
      </c>
      <c r="N4317" s="2">
        <f>RANK(K4317, INDEX(CFB!$K$2:$K$1048576, MATCH(W4317, CFB!$W$2:$W$1048576, 0)):INDEX(CFB!$K$2:$K$1048576, MATCH(W4317, CFB!$W$2:$W$1048576, 0) + COUNTIF(CFB!$W$2:$W$1048576, W4317) - 1))</f>
        <v>15</v>
      </c>
      <c r="O4317">
        <v>37.65</v>
      </c>
      <c r="P4317">
        <v>-0.82</v>
      </c>
      <c r="W4317">
        <v>1988</v>
      </c>
      <c r="X4317">
        <f t="shared" si="133"/>
        <v>0</v>
      </c>
    </row>
    <row r="4318" spans="1:24" ht="12.75" hidden="1" customHeight="1" x14ac:dyDescent="0.45">
      <c r="A4318">
        <v>16</v>
      </c>
      <c r="B4318" t="s">
        <v>138</v>
      </c>
      <c r="C4318" t="s">
        <v>178</v>
      </c>
      <c r="D4318" s="2" t="str">
        <f t="shared" si="132"/>
        <v>Wyoming1988</v>
      </c>
      <c r="F4318">
        <v>11</v>
      </c>
      <c r="G4318">
        <v>2</v>
      </c>
      <c r="H4318">
        <v>0</v>
      </c>
      <c r="I4318">
        <v>7.34</v>
      </c>
      <c r="J4318">
        <v>4.6100000000000003</v>
      </c>
      <c r="K4318">
        <v>11.94</v>
      </c>
      <c r="L4318" s="2">
        <f>_xlfn.RANK.EQ(I4318, INDEX(CFB!$I$2:$I$1048576, MATCH(W4318, CFB!$W$2:$W$1048576, 0)):INDEX(CFB!$I$2:$I$1048576, MATCH(W4318, CFB!$W$2:$W$1048576, 0) + COUNTIF(CFB!$W$2:$W$1048576, W4318) - 1), 0)</f>
        <v>17</v>
      </c>
      <c r="M4318" s="2">
        <f>_xlfn.RANK.EQ(J4318, INDEX(CFB!$J$2:$J$1048576, MATCH(W4318, CFB!$W$2:$W$1048576, 0)):INDEX(CFB!$J$2:$J$1048576, MATCH(W4318, CFB!$W$2:$W$1048576, 0) + COUNTIF(CFB!$W$2:$W$1048576, W4318) - 1))</f>
        <v>27</v>
      </c>
      <c r="N4318" s="2">
        <f>RANK(K4318, INDEX(CFB!$K$2:$K$1048576, MATCH(W4318, CFB!$W$2:$W$1048576, 0)):INDEX(CFB!$K$2:$K$1048576, MATCH(W4318, CFB!$W$2:$W$1048576, 0) + COUNTIF(CFB!$W$2:$W$1048576, W4318) - 1))</f>
        <v>16</v>
      </c>
      <c r="O4318">
        <v>45.52</v>
      </c>
      <c r="P4318">
        <v>9.86</v>
      </c>
      <c r="W4318">
        <v>1988</v>
      </c>
      <c r="X4318">
        <f t="shared" si="133"/>
        <v>0</v>
      </c>
    </row>
    <row r="4319" spans="1:24" ht="12.75" hidden="1" customHeight="1" x14ac:dyDescent="0.45">
      <c r="A4319">
        <v>17</v>
      </c>
      <c r="B4319" t="s">
        <v>18</v>
      </c>
      <c r="C4319" t="s">
        <v>15</v>
      </c>
      <c r="D4319" s="2" t="str">
        <f t="shared" si="132"/>
        <v>Alabama1988</v>
      </c>
      <c r="E4319">
        <v>17</v>
      </c>
      <c r="F4319">
        <v>9</v>
      </c>
      <c r="G4319">
        <v>3</v>
      </c>
      <c r="H4319">
        <v>0</v>
      </c>
      <c r="I4319">
        <v>5.93</v>
      </c>
      <c r="J4319">
        <v>5.62</v>
      </c>
      <c r="K4319">
        <v>11.55</v>
      </c>
      <c r="L4319" s="2">
        <f>_xlfn.RANK.EQ(I4319, INDEX(CFB!$I$2:$I$1048576, MATCH(W4319, CFB!$W$2:$W$1048576, 0)):INDEX(CFB!$I$2:$I$1048576, MATCH(W4319, CFB!$W$2:$W$1048576, 0) + COUNTIF(CFB!$W$2:$W$1048576, W4319) - 1), 0)</f>
        <v>22</v>
      </c>
      <c r="M4319" s="2">
        <f>_xlfn.RANK.EQ(J4319, INDEX(CFB!$J$2:$J$1048576, MATCH(W4319, CFB!$W$2:$W$1048576, 0)):INDEX(CFB!$J$2:$J$1048576, MATCH(W4319, CFB!$W$2:$W$1048576, 0) + COUNTIF(CFB!$W$2:$W$1048576, W4319) - 1))</f>
        <v>23</v>
      </c>
      <c r="N4319" s="2">
        <f>RANK(K4319, INDEX(CFB!$K$2:$K$1048576, MATCH(W4319, CFB!$W$2:$W$1048576, 0)):INDEX(CFB!$K$2:$K$1048576, MATCH(W4319, CFB!$W$2:$W$1048576, 0) + COUNTIF(CFB!$W$2:$W$1048576, W4319) - 1))</f>
        <v>17</v>
      </c>
      <c r="O4319">
        <v>40.799999999999997</v>
      </c>
      <c r="P4319">
        <v>5.33</v>
      </c>
      <c r="W4319">
        <v>1988</v>
      </c>
      <c r="X4319">
        <f t="shared" si="133"/>
        <v>0</v>
      </c>
    </row>
    <row r="4320" spans="1:24" ht="12.75" hidden="1" customHeight="1" x14ac:dyDescent="0.45">
      <c r="A4320">
        <v>18</v>
      </c>
      <c r="B4320" t="s">
        <v>17</v>
      </c>
      <c r="C4320" t="s">
        <v>15</v>
      </c>
      <c r="D4320" s="2" t="str">
        <f t="shared" si="132"/>
        <v>Georgia1988</v>
      </c>
      <c r="E4320">
        <v>15</v>
      </c>
      <c r="F4320">
        <v>9</v>
      </c>
      <c r="G4320">
        <v>3</v>
      </c>
      <c r="H4320">
        <v>0</v>
      </c>
      <c r="I4320">
        <v>9.48</v>
      </c>
      <c r="J4320">
        <v>1.7</v>
      </c>
      <c r="K4320">
        <v>11.19</v>
      </c>
      <c r="L4320" s="2">
        <f>_xlfn.RANK.EQ(I4320, INDEX(CFB!$I$2:$I$1048576, MATCH(W4320, CFB!$W$2:$W$1048576, 0)):INDEX(CFB!$I$2:$I$1048576, MATCH(W4320, CFB!$W$2:$W$1048576, 0) + COUNTIF(CFB!$W$2:$W$1048576, W4320) - 1), 0)</f>
        <v>8</v>
      </c>
      <c r="M4320" s="2">
        <f>_xlfn.RANK.EQ(J4320, INDEX(CFB!$J$2:$J$1048576, MATCH(W4320, CFB!$W$2:$W$1048576, 0)):INDEX(CFB!$J$2:$J$1048576, MATCH(W4320, CFB!$W$2:$W$1048576, 0) + COUNTIF(CFB!$W$2:$W$1048576, W4320) - 1))</f>
        <v>44</v>
      </c>
      <c r="N4320" s="2">
        <f>RANK(K4320, INDEX(CFB!$K$2:$K$1048576, MATCH(W4320, CFB!$W$2:$W$1048576, 0)):INDEX(CFB!$K$2:$K$1048576, MATCH(W4320, CFB!$W$2:$W$1048576, 0) + COUNTIF(CFB!$W$2:$W$1048576, W4320) - 1))</f>
        <v>18</v>
      </c>
      <c r="O4320">
        <v>44.23</v>
      </c>
      <c r="P4320">
        <v>9.4</v>
      </c>
      <c r="W4320">
        <v>1988</v>
      </c>
      <c r="X4320">
        <f t="shared" si="133"/>
        <v>0</v>
      </c>
    </row>
    <row r="4321" spans="1:24" ht="12.75" hidden="1" customHeight="1" x14ac:dyDescent="0.45">
      <c r="A4321">
        <v>19</v>
      </c>
      <c r="B4321" t="s">
        <v>69</v>
      </c>
      <c r="C4321" t="s">
        <v>189</v>
      </c>
      <c r="D4321" s="2" t="str">
        <f t="shared" si="132"/>
        <v>Arkansas1988</v>
      </c>
      <c r="E4321">
        <v>12</v>
      </c>
      <c r="F4321">
        <v>10</v>
      </c>
      <c r="G4321">
        <v>2</v>
      </c>
      <c r="H4321">
        <v>0</v>
      </c>
      <c r="I4321">
        <v>4.43</v>
      </c>
      <c r="J4321">
        <v>6.52</v>
      </c>
      <c r="K4321">
        <v>10.95</v>
      </c>
      <c r="L4321" s="2">
        <f>_xlfn.RANK.EQ(I4321, INDEX(CFB!$I$2:$I$1048576, MATCH(W4321, CFB!$W$2:$W$1048576, 0)):INDEX(CFB!$I$2:$I$1048576, MATCH(W4321, CFB!$W$2:$W$1048576, 0) + COUNTIF(CFB!$W$2:$W$1048576, W4321) - 1), 0)</f>
        <v>28</v>
      </c>
      <c r="M4321" s="2">
        <f>_xlfn.RANK.EQ(J4321, INDEX(CFB!$J$2:$J$1048576, MATCH(W4321, CFB!$W$2:$W$1048576, 0)):INDEX(CFB!$J$2:$J$1048576, MATCH(W4321, CFB!$W$2:$W$1048576, 0) + COUNTIF(CFB!$W$2:$W$1048576, W4321) - 1))</f>
        <v>19</v>
      </c>
      <c r="N4321" s="2">
        <f>RANK(K4321, INDEX(CFB!$K$2:$K$1048576, MATCH(W4321, CFB!$W$2:$W$1048576, 0)):INDEX(CFB!$K$2:$K$1048576, MATCH(W4321, CFB!$W$2:$W$1048576, 0) + COUNTIF(CFB!$W$2:$W$1048576, W4321) - 1))</f>
        <v>19</v>
      </c>
      <c r="O4321">
        <v>41.2</v>
      </c>
      <c r="P4321">
        <v>3.98</v>
      </c>
      <c r="W4321">
        <v>1988</v>
      </c>
      <c r="X4321">
        <f t="shared" si="133"/>
        <v>0</v>
      </c>
    </row>
    <row r="4322" spans="1:24" ht="12.75" hidden="1" customHeight="1" x14ac:dyDescent="0.45">
      <c r="A4322">
        <v>20</v>
      </c>
      <c r="B4322" t="s">
        <v>27</v>
      </c>
      <c r="C4322" t="s">
        <v>15</v>
      </c>
      <c r="D4322" s="2" t="str">
        <f t="shared" si="132"/>
        <v>LSU1988</v>
      </c>
      <c r="E4322">
        <v>19</v>
      </c>
      <c r="F4322">
        <v>8</v>
      </c>
      <c r="G4322">
        <v>4</v>
      </c>
      <c r="H4322">
        <v>0</v>
      </c>
      <c r="I4322">
        <v>3</v>
      </c>
      <c r="J4322">
        <v>7.9</v>
      </c>
      <c r="K4322">
        <v>10.91</v>
      </c>
      <c r="L4322" s="2">
        <f>_xlfn.RANK.EQ(I4322, INDEX(CFB!$I$2:$I$1048576, MATCH(W4322, CFB!$W$2:$W$1048576, 0)):INDEX(CFB!$I$2:$I$1048576, MATCH(W4322, CFB!$W$2:$W$1048576, 0) + COUNTIF(CFB!$W$2:$W$1048576, W4322) - 1), 0)</f>
        <v>36</v>
      </c>
      <c r="M4322" s="2">
        <f>_xlfn.RANK.EQ(J4322, INDEX(CFB!$J$2:$J$1048576, MATCH(W4322, CFB!$W$2:$W$1048576, 0)):INDEX(CFB!$J$2:$J$1048576, MATCH(W4322, CFB!$W$2:$W$1048576, 0) + COUNTIF(CFB!$W$2:$W$1048576, W4322) - 1))</f>
        <v>14</v>
      </c>
      <c r="N4322" s="2">
        <f>RANK(K4322, INDEX(CFB!$K$2:$K$1048576, MATCH(W4322, CFB!$W$2:$W$1048576, 0)):INDEX(CFB!$K$2:$K$1048576, MATCH(W4322, CFB!$W$2:$W$1048576, 0) + COUNTIF(CFB!$W$2:$W$1048576, W4322) - 1))</f>
        <v>20</v>
      </c>
      <c r="O4322">
        <v>36.78</v>
      </c>
      <c r="P4322">
        <v>3.98</v>
      </c>
      <c r="W4322">
        <v>1988</v>
      </c>
      <c r="X4322">
        <f t="shared" si="133"/>
        <v>0</v>
      </c>
    </row>
    <row r="4323" spans="1:24" ht="12.75" hidden="1" customHeight="1" x14ac:dyDescent="0.45">
      <c r="A4323">
        <v>21</v>
      </c>
      <c r="B4323" t="s">
        <v>21</v>
      </c>
      <c r="C4323" t="s">
        <v>10</v>
      </c>
      <c r="D4323" s="2" t="str">
        <f t="shared" si="132"/>
        <v>Indiana1988</v>
      </c>
      <c r="E4323">
        <v>20</v>
      </c>
      <c r="F4323">
        <v>8</v>
      </c>
      <c r="G4323">
        <v>3</v>
      </c>
      <c r="H4323">
        <v>1</v>
      </c>
      <c r="I4323">
        <v>9.6999999999999993</v>
      </c>
      <c r="J4323">
        <v>1.19</v>
      </c>
      <c r="K4323">
        <v>10.9</v>
      </c>
      <c r="L4323" s="2">
        <f>_xlfn.RANK.EQ(I4323, INDEX(CFB!$I$2:$I$1048576, MATCH(W4323, CFB!$W$2:$W$1048576, 0)):INDEX(CFB!$I$2:$I$1048576, MATCH(W4323, CFB!$W$2:$W$1048576, 0) + COUNTIF(CFB!$W$2:$W$1048576, W4323) - 1), 0)</f>
        <v>7</v>
      </c>
      <c r="M4323" s="2">
        <f>_xlfn.RANK.EQ(J4323, INDEX(CFB!$J$2:$J$1048576, MATCH(W4323, CFB!$W$2:$W$1048576, 0)):INDEX(CFB!$J$2:$J$1048576, MATCH(W4323, CFB!$W$2:$W$1048576, 0) + COUNTIF(CFB!$W$2:$W$1048576, W4323) - 1))</f>
        <v>48</v>
      </c>
      <c r="N4323" s="2">
        <f>RANK(K4323, INDEX(CFB!$K$2:$K$1048576, MATCH(W4323, CFB!$W$2:$W$1048576, 0)):INDEX(CFB!$K$2:$K$1048576, MATCH(W4323, CFB!$W$2:$W$1048576, 0) + COUNTIF(CFB!$W$2:$W$1048576, W4323) - 1))</f>
        <v>21</v>
      </c>
      <c r="O4323">
        <v>45.98</v>
      </c>
      <c r="P4323">
        <v>10.49</v>
      </c>
      <c r="W4323">
        <v>1988</v>
      </c>
      <c r="X4323">
        <f t="shared" si="133"/>
        <v>0</v>
      </c>
    </row>
    <row r="4324" spans="1:24" ht="12.75" hidden="1" customHeight="1" x14ac:dyDescent="0.45">
      <c r="A4324">
        <v>22</v>
      </c>
      <c r="B4324" t="s">
        <v>120</v>
      </c>
      <c r="C4324" t="s">
        <v>180</v>
      </c>
      <c r="D4324" s="2" t="str">
        <f t="shared" si="132"/>
        <v>Arizona1988</v>
      </c>
      <c r="F4324">
        <v>7</v>
      </c>
      <c r="G4324">
        <v>4</v>
      </c>
      <c r="H4324">
        <v>0</v>
      </c>
      <c r="I4324">
        <v>4.1500000000000004</v>
      </c>
      <c r="J4324">
        <v>6.05</v>
      </c>
      <c r="K4324">
        <v>10.199999999999999</v>
      </c>
      <c r="L4324" s="2">
        <f>_xlfn.RANK.EQ(I4324, INDEX(CFB!$I$2:$I$1048576, MATCH(W4324, CFB!$W$2:$W$1048576, 0)):INDEX(CFB!$I$2:$I$1048576, MATCH(W4324, CFB!$W$2:$W$1048576, 0) + COUNTIF(CFB!$W$2:$W$1048576, W4324) - 1), 0)</f>
        <v>29</v>
      </c>
      <c r="M4324" s="2">
        <f>_xlfn.RANK.EQ(J4324, INDEX(CFB!$J$2:$J$1048576, MATCH(W4324, CFB!$W$2:$W$1048576, 0)):INDEX(CFB!$J$2:$J$1048576, MATCH(W4324, CFB!$W$2:$W$1048576, 0) + COUNTIF(CFB!$W$2:$W$1048576, W4324) - 1))</f>
        <v>22</v>
      </c>
      <c r="N4324" s="2">
        <f>RANK(K4324, INDEX(CFB!$K$2:$K$1048576, MATCH(W4324, CFB!$W$2:$W$1048576, 0)):INDEX(CFB!$K$2:$K$1048576, MATCH(W4324, CFB!$W$2:$W$1048576, 0) + COUNTIF(CFB!$W$2:$W$1048576, W4324) - 1))</f>
        <v>22</v>
      </c>
      <c r="O4324">
        <v>40.85</v>
      </c>
      <c r="P4324">
        <v>4.96</v>
      </c>
      <c r="W4324">
        <v>1988</v>
      </c>
      <c r="X4324">
        <f t="shared" si="133"/>
        <v>0</v>
      </c>
    </row>
    <row r="4325" spans="1:24" ht="12.75" hidden="1" customHeight="1" x14ac:dyDescent="0.45">
      <c r="A4325">
        <v>23</v>
      </c>
      <c r="B4325" t="s">
        <v>95</v>
      </c>
      <c r="C4325" t="s">
        <v>10</v>
      </c>
      <c r="D4325" s="2" t="str">
        <f t="shared" si="132"/>
        <v>Michigan State1988</v>
      </c>
      <c r="F4325">
        <v>6</v>
      </c>
      <c r="G4325">
        <v>5</v>
      </c>
      <c r="H4325">
        <v>1</v>
      </c>
      <c r="I4325">
        <v>-0.9</v>
      </c>
      <c r="J4325">
        <v>10.65</v>
      </c>
      <c r="K4325">
        <v>9.75</v>
      </c>
      <c r="L4325" s="2">
        <f>_xlfn.RANK.EQ(I4325, INDEX(CFB!$I$2:$I$1048576, MATCH(W4325, CFB!$W$2:$W$1048576, 0)):INDEX(CFB!$I$2:$I$1048576, MATCH(W4325, CFB!$W$2:$W$1048576, 0) + COUNTIF(CFB!$W$2:$W$1048576, W4325) - 1), 0)</f>
        <v>59</v>
      </c>
      <c r="M4325" s="2">
        <f>_xlfn.RANK.EQ(J4325, INDEX(CFB!$J$2:$J$1048576, MATCH(W4325, CFB!$W$2:$W$1048576, 0)):INDEX(CFB!$J$2:$J$1048576, MATCH(W4325, CFB!$W$2:$W$1048576, 0) + COUNTIF(CFB!$W$2:$W$1048576, W4325) - 1))</f>
        <v>6</v>
      </c>
      <c r="N4325" s="2">
        <f>RANK(K4325, INDEX(CFB!$K$2:$K$1048576, MATCH(W4325, CFB!$W$2:$W$1048576, 0)):INDEX(CFB!$K$2:$K$1048576, MATCH(W4325, CFB!$W$2:$W$1048576, 0) + COUNTIF(CFB!$W$2:$W$1048576, W4325) - 1))</f>
        <v>23</v>
      </c>
      <c r="O4325">
        <v>36.28</v>
      </c>
      <c r="P4325">
        <v>0.18</v>
      </c>
      <c r="W4325">
        <v>1988</v>
      </c>
      <c r="X4325">
        <f t="shared" si="133"/>
        <v>0</v>
      </c>
    </row>
    <row r="4326" spans="1:24" ht="12.75" hidden="1" customHeight="1" x14ac:dyDescent="0.45">
      <c r="A4326">
        <v>24</v>
      </c>
      <c r="B4326" t="s">
        <v>70</v>
      </c>
      <c r="C4326" t="s">
        <v>12</v>
      </c>
      <c r="D4326" s="2" t="str">
        <f t="shared" si="132"/>
        <v>Pitt1988</v>
      </c>
      <c r="F4326">
        <v>6</v>
      </c>
      <c r="G4326">
        <v>5</v>
      </c>
      <c r="H4326">
        <v>0</v>
      </c>
      <c r="I4326">
        <v>1.22</v>
      </c>
      <c r="J4326">
        <v>7.66</v>
      </c>
      <c r="K4326">
        <v>8.8800000000000008</v>
      </c>
      <c r="L4326" s="2">
        <f>_xlfn.RANK.EQ(I4326, INDEX(CFB!$I$2:$I$1048576, MATCH(W4326, CFB!$W$2:$W$1048576, 0)):INDEX(CFB!$I$2:$I$1048576, MATCH(W4326, CFB!$W$2:$W$1048576, 0) + COUNTIF(CFB!$W$2:$W$1048576, W4326) - 1), 0)</f>
        <v>44</v>
      </c>
      <c r="M4326" s="2">
        <f>_xlfn.RANK.EQ(J4326, INDEX(CFB!$J$2:$J$1048576, MATCH(W4326, CFB!$W$2:$W$1048576, 0)):INDEX(CFB!$J$2:$J$1048576, MATCH(W4326, CFB!$W$2:$W$1048576, 0) + COUNTIF(CFB!$W$2:$W$1048576, W4326) - 1))</f>
        <v>16</v>
      </c>
      <c r="N4326" s="2">
        <f>RANK(K4326, INDEX(CFB!$K$2:$K$1048576, MATCH(W4326, CFB!$W$2:$W$1048576, 0)):INDEX(CFB!$K$2:$K$1048576, MATCH(W4326, CFB!$W$2:$W$1048576, 0) + COUNTIF(CFB!$W$2:$W$1048576, W4326) - 1))</f>
        <v>24</v>
      </c>
      <c r="O4326">
        <v>41.18</v>
      </c>
      <c r="P4326">
        <v>2.76</v>
      </c>
      <c r="W4326">
        <v>1988</v>
      </c>
      <c r="X4326">
        <f t="shared" si="133"/>
        <v>0</v>
      </c>
    </row>
    <row r="4327" spans="1:24" ht="12.75" hidden="1" customHeight="1" x14ac:dyDescent="0.45">
      <c r="A4327">
        <v>25</v>
      </c>
      <c r="B4327" t="s">
        <v>66</v>
      </c>
      <c r="C4327" t="s">
        <v>180</v>
      </c>
      <c r="D4327" s="2" t="str">
        <f t="shared" si="132"/>
        <v>Washington1988</v>
      </c>
      <c r="F4327">
        <v>6</v>
      </c>
      <c r="G4327">
        <v>5</v>
      </c>
      <c r="H4327">
        <v>0</v>
      </c>
      <c r="I4327">
        <v>5.55</v>
      </c>
      <c r="J4327">
        <v>2.76</v>
      </c>
      <c r="K4327">
        <v>8.31</v>
      </c>
      <c r="L4327" s="2">
        <f>_xlfn.RANK.EQ(I4327, INDEX(CFB!$I$2:$I$1048576, MATCH(W4327, CFB!$W$2:$W$1048576, 0)):INDEX(CFB!$I$2:$I$1048576, MATCH(W4327, CFB!$W$2:$W$1048576, 0) + COUNTIF(CFB!$W$2:$W$1048576, W4327) - 1), 0)</f>
        <v>24</v>
      </c>
      <c r="M4327" s="2">
        <f>_xlfn.RANK.EQ(J4327, INDEX(CFB!$J$2:$J$1048576, MATCH(W4327, CFB!$W$2:$W$1048576, 0)):INDEX(CFB!$J$2:$J$1048576, MATCH(W4327, CFB!$W$2:$W$1048576, 0) + COUNTIF(CFB!$W$2:$W$1048576, W4327) - 1))</f>
        <v>37</v>
      </c>
      <c r="N4327" s="2">
        <f>RANK(K4327, INDEX(CFB!$K$2:$K$1048576, MATCH(W4327, CFB!$W$2:$W$1048576, 0)):INDEX(CFB!$K$2:$K$1048576, MATCH(W4327, CFB!$W$2:$W$1048576, 0) + COUNTIF(CFB!$W$2:$W$1048576, W4327) - 1))</f>
        <v>25</v>
      </c>
      <c r="O4327">
        <v>37.72</v>
      </c>
      <c r="P4327">
        <v>5.97</v>
      </c>
      <c r="W4327">
        <v>1988</v>
      </c>
      <c r="X4327">
        <f t="shared" si="133"/>
        <v>0</v>
      </c>
    </row>
    <row r="4328" spans="1:24" ht="12.75" hidden="1" customHeight="1" x14ac:dyDescent="0.45">
      <c r="A4328">
        <v>26</v>
      </c>
      <c r="B4328" t="s">
        <v>112</v>
      </c>
      <c r="C4328" t="s">
        <v>180</v>
      </c>
      <c r="D4328" s="2" t="str">
        <f t="shared" si="132"/>
        <v>Stanford1988</v>
      </c>
      <c r="F4328">
        <v>3</v>
      </c>
      <c r="G4328">
        <v>6</v>
      </c>
      <c r="H4328">
        <v>2</v>
      </c>
      <c r="I4328">
        <v>1.72</v>
      </c>
      <c r="J4328">
        <v>6.26</v>
      </c>
      <c r="K4328">
        <v>7.98</v>
      </c>
      <c r="L4328" s="2">
        <f>_xlfn.RANK.EQ(I4328, INDEX(CFB!$I$2:$I$1048576, MATCH(W4328, CFB!$W$2:$W$1048576, 0)):INDEX(CFB!$I$2:$I$1048576, MATCH(W4328, CFB!$W$2:$W$1048576, 0) + COUNTIF(CFB!$W$2:$W$1048576, W4328) - 1), 0)</f>
        <v>41</v>
      </c>
      <c r="M4328" s="2">
        <f>_xlfn.RANK.EQ(J4328, INDEX(CFB!$J$2:$J$1048576, MATCH(W4328, CFB!$W$2:$W$1048576, 0)):INDEX(CFB!$J$2:$J$1048576, MATCH(W4328, CFB!$W$2:$W$1048576, 0) + COUNTIF(CFB!$W$2:$W$1048576, W4328) - 1))</f>
        <v>21</v>
      </c>
      <c r="N4328" s="2">
        <f>RANK(K4328, INDEX(CFB!$K$2:$K$1048576, MATCH(W4328, CFB!$W$2:$W$1048576, 0)):INDEX(CFB!$K$2:$K$1048576, MATCH(W4328, CFB!$W$2:$W$1048576, 0) + COUNTIF(CFB!$W$2:$W$1048576, W4328) - 1))</f>
        <v>26</v>
      </c>
      <c r="O4328">
        <v>36.4</v>
      </c>
      <c r="P4328">
        <v>3.78</v>
      </c>
      <c r="W4328">
        <v>1988</v>
      </c>
      <c r="X4328">
        <f t="shared" si="133"/>
        <v>0</v>
      </c>
    </row>
    <row r="4329" spans="1:24" ht="12.75" hidden="1" customHeight="1" x14ac:dyDescent="0.45">
      <c r="A4329">
        <v>27</v>
      </c>
      <c r="B4329" t="s">
        <v>150</v>
      </c>
      <c r="C4329" t="s">
        <v>12</v>
      </c>
      <c r="D4329" s="2" t="str">
        <f t="shared" si="132"/>
        <v>Southern Mississippi1988</v>
      </c>
      <c r="F4329">
        <v>10</v>
      </c>
      <c r="G4329">
        <v>2</v>
      </c>
      <c r="H4329">
        <v>0</v>
      </c>
      <c r="I4329">
        <v>7.8</v>
      </c>
      <c r="J4329">
        <v>-0.24</v>
      </c>
      <c r="K4329">
        <v>7.56</v>
      </c>
      <c r="L4329" s="2">
        <f>_xlfn.RANK.EQ(I4329, INDEX(CFB!$I$2:$I$1048576, MATCH(W4329, CFB!$W$2:$W$1048576, 0)):INDEX(CFB!$I$2:$I$1048576, MATCH(W4329, CFB!$W$2:$W$1048576, 0) + COUNTIF(CFB!$W$2:$W$1048576, W4329) - 1), 0)</f>
        <v>16</v>
      </c>
      <c r="M4329" s="2">
        <f>_xlfn.RANK.EQ(J4329, INDEX(CFB!$J$2:$J$1048576, MATCH(W4329, CFB!$W$2:$W$1048576, 0)):INDEX(CFB!$J$2:$J$1048576, MATCH(W4329, CFB!$W$2:$W$1048576, 0) + COUNTIF(CFB!$W$2:$W$1048576, W4329) - 1))</f>
        <v>58</v>
      </c>
      <c r="N4329" s="2">
        <f>RANK(K4329, INDEX(CFB!$K$2:$K$1048576, MATCH(W4329, CFB!$W$2:$W$1048576, 0)):INDEX(CFB!$K$2:$K$1048576, MATCH(W4329, CFB!$W$2:$W$1048576, 0) + COUNTIF(CFB!$W$2:$W$1048576, W4329) - 1))</f>
        <v>27</v>
      </c>
      <c r="O4329">
        <v>40.04</v>
      </c>
      <c r="P4329">
        <v>13.75</v>
      </c>
      <c r="W4329">
        <v>1988</v>
      </c>
      <c r="X4329">
        <f t="shared" si="133"/>
        <v>0</v>
      </c>
    </row>
    <row r="4330" spans="1:24" ht="12.75" hidden="1" customHeight="1" x14ac:dyDescent="0.45">
      <c r="A4330">
        <v>28</v>
      </c>
      <c r="B4330" t="s">
        <v>91</v>
      </c>
      <c r="C4330" t="s">
        <v>23</v>
      </c>
      <c r="D4330" s="2" t="str">
        <f t="shared" si="132"/>
        <v>North Carolina State1988</v>
      </c>
      <c r="F4330">
        <v>8</v>
      </c>
      <c r="G4330">
        <v>3</v>
      </c>
      <c r="H4330">
        <v>1</v>
      </c>
      <c r="I4330">
        <v>-1.24</v>
      </c>
      <c r="J4330">
        <v>8.7100000000000009</v>
      </c>
      <c r="K4330">
        <v>7.48</v>
      </c>
      <c r="L4330" s="2">
        <f>_xlfn.RANK.EQ(I4330, INDEX(CFB!$I$2:$I$1048576, MATCH(W4330, CFB!$W$2:$W$1048576, 0)):INDEX(CFB!$I$2:$I$1048576, MATCH(W4330, CFB!$W$2:$W$1048576, 0) + COUNTIF(CFB!$W$2:$W$1048576, W4330) - 1), 0)</f>
        <v>61</v>
      </c>
      <c r="M4330" s="2">
        <f>_xlfn.RANK.EQ(J4330, INDEX(CFB!$J$2:$J$1048576, MATCH(W4330, CFB!$W$2:$W$1048576, 0)):INDEX(CFB!$J$2:$J$1048576, MATCH(W4330, CFB!$W$2:$W$1048576, 0) + COUNTIF(CFB!$W$2:$W$1048576, W4330) - 1))</f>
        <v>10</v>
      </c>
      <c r="N4330" s="2">
        <f>RANK(K4330, INDEX(CFB!$K$2:$K$1048576, MATCH(W4330, CFB!$W$2:$W$1048576, 0)):INDEX(CFB!$K$2:$K$1048576, MATCH(W4330, CFB!$W$2:$W$1048576, 0) + COUNTIF(CFB!$W$2:$W$1048576, W4330) - 1))</f>
        <v>28</v>
      </c>
      <c r="O4330">
        <v>37</v>
      </c>
      <c r="P4330">
        <v>3.04</v>
      </c>
      <c r="W4330">
        <v>1988</v>
      </c>
      <c r="X4330">
        <f t="shared" si="133"/>
        <v>0</v>
      </c>
    </row>
    <row r="4331" spans="1:24" ht="12.75" hidden="1" customHeight="1" x14ac:dyDescent="0.45">
      <c r="A4331">
        <v>29</v>
      </c>
      <c r="B4331" t="s">
        <v>16</v>
      </c>
      <c r="C4331" t="s">
        <v>12</v>
      </c>
      <c r="D4331" s="2" t="str">
        <f t="shared" si="132"/>
        <v>Penn State1988</v>
      </c>
      <c r="F4331">
        <v>5</v>
      </c>
      <c r="G4331">
        <v>6</v>
      </c>
      <c r="H4331">
        <v>0</v>
      </c>
      <c r="I4331">
        <v>-0.35</v>
      </c>
      <c r="J4331">
        <v>7.73</v>
      </c>
      <c r="K4331">
        <v>7.38</v>
      </c>
      <c r="L4331" s="2">
        <f>_xlfn.RANK.EQ(I4331, INDEX(CFB!$I$2:$I$1048576, MATCH(W4331, CFB!$W$2:$W$1048576, 0)):INDEX(CFB!$I$2:$I$1048576, MATCH(W4331, CFB!$W$2:$W$1048576, 0) + COUNTIF(CFB!$W$2:$W$1048576, W4331) - 1), 0)</f>
        <v>57</v>
      </c>
      <c r="M4331" s="2">
        <f>_xlfn.RANK.EQ(J4331, INDEX(CFB!$J$2:$J$1048576, MATCH(W4331, CFB!$W$2:$W$1048576, 0)):INDEX(CFB!$J$2:$J$1048576, MATCH(W4331, CFB!$W$2:$W$1048576, 0) + COUNTIF(CFB!$W$2:$W$1048576, W4331) - 1))</f>
        <v>15</v>
      </c>
      <c r="N4331" s="2">
        <f>RANK(K4331, INDEX(CFB!$K$2:$K$1048576, MATCH(W4331, CFB!$W$2:$W$1048576, 0)):INDEX(CFB!$K$2:$K$1048576, MATCH(W4331, CFB!$W$2:$W$1048576, 0) + COUNTIF(CFB!$W$2:$W$1048576, W4331) - 1))</f>
        <v>29</v>
      </c>
      <c r="O4331">
        <v>34.97</v>
      </c>
      <c r="P4331">
        <v>2.4</v>
      </c>
      <c r="W4331">
        <v>1988</v>
      </c>
      <c r="X4331">
        <f t="shared" si="133"/>
        <v>0</v>
      </c>
    </row>
    <row r="4332" spans="1:24" ht="12.75" hidden="1" customHeight="1" x14ac:dyDescent="0.45">
      <c r="A4332">
        <v>30</v>
      </c>
      <c r="B4332" t="s">
        <v>39</v>
      </c>
      <c r="C4332" t="s">
        <v>188</v>
      </c>
      <c r="D4332" s="2" t="str">
        <f t="shared" si="132"/>
        <v>Colorado1988</v>
      </c>
      <c r="F4332">
        <v>8</v>
      </c>
      <c r="G4332">
        <v>4</v>
      </c>
      <c r="H4332">
        <v>0</v>
      </c>
      <c r="I4332">
        <v>0.66</v>
      </c>
      <c r="J4332">
        <v>6.44</v>
      </c>
      <c r="K4332">
        <v>7.1</v>
      </c>
      <c r="L4332" s="2">
        <f>_xlfn.RANK.EQ(I4332, INDEX(CFB!$I$2:$I$1048576, MATCH(W4332, CFB!$W$2:$W$1048576, 0)):INDEX(CFB!$I$2:$I$1048576, MATCH(W4332, CFB!$W$2:$W$1048576, 0) + COUNTIF(CFB!$W$2:$W$1048576, W4332) - 1), 0)</f>
        <v>48</v>
      </c>
      <c r="M4332" s="2">
        <f>_xlfn.RANK.EQ(J4332, INDEX(CFB!$J$2:$J$1048576, MATCH(W4332, CFB!$W$2:$W$1048576, 0)):INDEX(CFB!$J$2:$J$1048576, MATCH(W4332, CFB!$W$2:$W$1048576, 0) + COUNTIF(CFB!$W$2:$W$1048576, W4332) - 1))</f>
        <v>20</v>
      </c>
      <c r="N4332" s="2">
        <f>RANK(K4332, INDEX(CFB!$K$2:$K$1048576, MATCH(W4332, CFB!$W$2:$W$1048576, 0)):INDEX(CFB!$K$2:$K$1048576, MATCH(W4332, CFB!$W$2:$W$1048576, 0) + COUNTIF(CFB!$W$2:$W$1048576, W4332) - 1))</f>
        <v>30</v>
      </c>
      <c r="O4332">
        <v>36.08</v>
      </c>
      <c r="P4332">
        <v>4.21</v>
      </c>
      <c r="W4332">
        <v>1988</v>
      </c>
      <c r="X4332">
        <f t="shared" si="133"/>
        <v>0</v>
      </c>
    </row>
    <row r="4333" spans="1:24" ht="12.75" hidden="1" customHeight="1" x14ac:dyDescent="0.45">
      <c r="A4333">
        <v>31</v>
      </c>
      <c r="B4333" t="s">
        <v>36</v>
      </c>
      <c r="C4333" t="s">
        <v>10</v>
      </c>
      <c r="D4333" s="2" t="str">
        <f t="shared" si="132"/>
        <v>Iowa1988</v>
      </c>
      <c r="F4333">
        <v>6</v>
      </c>
      <c r="G4333">
        <v>4</v>
      </c>
      <c r="H4333">
        <v>3</v>
      </c>
      <c r="I4333">
        <v>4.13</v>
      </c>
      <c r="J4333">
        <v>2.4500000000000002</v>
      </c>
      <c r="K4333">
        <v>6.58</v>
      </c>
      <c r="L4333" s="2">
        <f>_xlfn.RANK.EQ(I4333, INDEX(CFB!$I$2:$I$1048576, MATCH(W4333, CFB!$W$2:$W$1048576, 0)):INDEX(CFB!$I$2:$I$1048576, MATCH(W4333, CFB!$W$2:$W$1048576, 0) + COUNTIF(CFB!$W$2:$W$1048576, W4333) - 1), 0)</f>
        <v>30</v>
      </c>
      <c r="M4333" s="2">
        <f>_xlfn.RANK.EQ(J4333, INDEX(CFB!$J$2:$J$1048576, MATCH(W4333, CFB!$W$2:$W$1048576, 0)):INDEX(CFB!$J$2:$J$1048576, MATCH(W4333, CFB!$W$2:$W$1048576, 0) + COUNTIF(CFB!$W$2:$W$1048576, W4333) - 1))</f>
        <v>38</v>
      </c>
      <c r="N4333" s="2">
        <f>RANK(K4333, INDEX(CFB!$K$2:$K$1048576, MATCH(W4333, CFB!$W$2:$W$1048576, 0)):INDEX(CFB!$K$2:$K$1048576, MATCH(W4333, CFB!$W$2:$W$1048576, 0) + COUNTIF(CFB!$W$2:$W$1048576, W4333) - 1))</f>
        <v>31</v>
      </c>
      <c r="O4333">
        <v>37.64</v>
      </c>
      <c r="P4333">
        <v>8.4499999999999993</v>
      </c>
      <c r="W4333">
        <v>1988</v>
      </c>
      <c r="X4333">
        <f t="shared" si="133"/>
        <v>0</v>
      </c>
    </row>
    <row r="4334" spans="1:24" ht="12.75" hidden="1" customHeight="1" x14ac:dyDescent="0.45">
      <c r="A4334">
        <v>32</v>
      </c>
      <c r="B4334" t="s">
        <v>34</v>
      </c>
      <c r="C4334" t="s">
        <v>189</v>
      </c>
      <c r="D4334" s="2" t="str">
        <f t="shared" si="132"/>
        <v>Texas A&amp;M1988</v>
      </c>
      <c r="F4334">
        <v>7</v>
      </c>
      <c r="G4334">
        <v>5</v>
      </c>
      <c r="H4334">
        <v>0</v>
      </c>
      <c r="I4334">
        <v>1.1299999999999999</v>
      </c>
      <c r="J4334">
        <v>5.0599999999999996</v>
      </c>
      <c r="K4334">
        <v>6.19</v>
      </c>
      <c r="L4334" s="2">
        <f>_xlfn.RANK.EQ(I4334, INDEX(CFB!$I$2:$I$1048576, MATCH(W4334, CFB!$W$2:$W$1048576, 0)):INDEX(CFB!$I$2:$I$1048576, MATCH(W4334, CFB!$W$2:$W$1048576, 0) + COUNTIF(CFB!$W$2:$W$1048576, W4334) - 1), 0)</f>
        <v>45</v>
      </c>
      <c r="M4334" s="2">
        <f>_xlfn.RANK.EQ(J4334, INDEX(CFB!$J$2:$J$1048576, MATCH(W4334, CFB!$W$2:$W$1048576, 0)):INDEX(CFB!$J$2:$J$1048576, MATCH(W4334, CFB!$W$2:$W$1048576, 0) + COUNTIF(CFB!$W$2:$W$1048576, W4334) - 1))</f>
        <v>25</v>
      </c>
      <c r="N4334" s="2">
        <f>RANK(K4334, INDEX(CFB!$K$2:$K$1048576, MATCH(W4334, CFB!$W$2:$W$1048576, 0)):INDEX(CFB!$K$2:$K$1048576, MATCH(W4334, CFB!$W$2:$W$1048576, 0) + COUNTIF(CFB!$W$2:$W$1048576, W4334) - 1))</f>
        <v>32</v>
      </c>
      <c r="O4334">
        <v>36.33</v>
      </c>
      <c r="P4334">
        <v>6.72</v>
      </c>
      <c r="W4334">
        <v>1988</v>
      </c>
      <c r="X4334">
        <f t="shared" si="133"/>
        <v>0</v>
      </c>
    </row>
    <row r="4335" spans="1:24" ht="12.75" hidden="1" customHeight="1" x14ac:dyDescent="0.45">
      <c r="A4335">
        <v>33</v>
      </c>
      <c r="B4335" t="s">
        <v>32</v>
      </c>
      <c r="C4335" t="s">
        <v>178</v>
      </c>
      <c r="D4335" s="2" t="str">
        <f t="shared" si="132"/>
        <v>BYU1988</v>
      </c>
      <c r="F4335">
        <v>9</v>
      </c>
      <c r="G4335">
        <v>4</v>
      </c>
      <c r="H4335">
        <v>0</v>
      </c>
      <c r="I4335">
        <v>3.35</v>
      </c>
      <c r="J4335">
        <v>1.97</v>
      </c>
      <c r="K4335">
        <v>5.32</v>
      </c>
      <c r="L4335" s="2">
        <f>_xlfn.RANK.EQ(I4335, INDEX(CFB!$I$2:$I$1048576, MATCH(W4335, CFB!$W$2:$W$1048576, 0)):INDEX(CFB!$I$2:$I$1048576, MATCH(W4335, CFB!$W$2:$W$1048576, 0) + COUNTIF(CFB!$W$2:$W$1048576, W4335) - 1), 0)</f>
        <v>34</v>
      </c>
      <c r="M4335" s="2">
        <f>_xlfn.RANK.EQ(J4335, INDEX(CFB!$J$2:$J$1048576, MATCH(W4335, CFB!$W$2:$W$1048576, 0)):INDEX(CFB!$J$2:$J$1048576, MATCH(W4335, CFB!$W$2:$W$1048576, 0) + COUNTIF(CFB!$W$2:$W$1048576, W4335) - 1))</f>
        <v>43</v>
      </c>
      <c r="N4335" s="2">
        <f>RANK(K4335, INDEX(CFB!$K$2:$K$1048576, MATCH(W4335, CFB!$W$2:$W$1048576, 0)):INDEX(CFB!$K$2:$K$1048576, MATCH(W4335, CFB!$W$2:$W$1048576, 0) + COUNTIF(CFB!$W$2:$W$1048576, W4335) - 1))</f>
        <v>33</v>
      </c>
      <c r="O4335">
        <v>39.79</v>
      </c>
      <c r="P4335">
        <v>10.65</v>
      </c>
      <c r="W4335">
        <v>1988</v>
      </c>
      <c r="X4335">
        <f t="shared" si="133"/>
        <v>0</v>
      </c>
    </row>
    <row r="4336" spans="1:24" ht="12.75" hidden="1" customHeight="1" x14ac:dyDescent="0.45">
      <c r="A4336">
        <v>34</v>
      </c>
      <c r="B4336" t="s">
        <v>148</v>
      </c>
      <c r="C4336" t="s">
        <v>178</v>
      </c>
      <c r="D4336" s="2" t="str">
        <f t="shared" si="132"/>
        <v>UTEP1988</v>
      </c>
      <c r="F4336">
        <v>10</v>
      </c>
      <c r="G4336">
        <v>3</v>
      </c>
      <c r="H4336">
        <v>0</v>
      </c>
      <c r="I4336">
        <v>2.91</v>
      </c>
      <c r="J4336">
        <v>2.15</v>
      </c>
      <c r="K4336">
        <v>5.05</v>
      </c>
      <c r="L4336" s="2">
        <f>_xlfn.RANK.EQ(I4336, INDEX(CFB!$I$2:$I$1048576, MATCH(W4336, CFB!$W$2:$W$1048576, 0)):INDEX(CFB!$I$2:$I$1048576, MATCH(W4336, CFB!$W$2:$W$1048576, 0) + COUNTIF(CFB!$W$2:$W$1048576, W4336) - 1), 0)</f>
        <v>37</v>
      </c>
      <c r="M4336" s="2">
        <f>_xlfn.RANK.EQ(J4336, INDEX(CFB!$J$2:$J$1048576, MATCH(W4336, CFB!$W$2:$W$1048576, 0)):INDEX(CFB!$J$2:$J$1048576, MATCH(W4336, CFB!$W$2:$W$1048576, 0) + COUNTIF(CFB!$W$2:$W$1048576, W4336) - 1))</f>
        <v>40</v>
      </c>
      <c r="N4336" s="2">
        <f>RANK(K4336, INDEX(CFB!$K$2:$K$1048576, MATCH(W4336, CFB!$W$2:$W$1048576, 0)):INDEX(CFB!$K$2:$K$1048576, MATCH(W4336, CFB!$W$2:$W$1048576, 0) + COUNTIF(CFB!$W$2:$W$1048576, W4336) - 1))</f>
        <v>34</v>
      </c>
      <c r="O4336">
        <v>37.72</v>
      </c>
      <c r="P4336">
        <v>12.72</v>
      </c>
      <c r="W4336">
        <v>1988</v>
      </c>
      <c r="X4336">
        <f t="shared" si="133"/>
        <v>0</v>
      </c>
    </row>
    <row r="4337" spans="1:24" ht="12.75" hidden="1" customHeight="1" x14ac:dyDescent="0.45">
      <c r="A4337">
        <v>35</v>
      </c>
      <c r="B4337" t="s">
        <v>20</v>
      </c>
      <c r="C4337" t="s">
        <v>12</v>
      </c>
      <c r="D4337" s="2" t="str">
        <f t="shared" si="132"/>
        <v>South Carolina1988</v>
      </c>
      <c r="F4337">
        <v>8</v>
      </c>
      <c r="G4337">
        <v>4</v>
      </c>
      <c r="H4337">
        <v>0</v>
      </c>
      <c r="I4337">
        <v>-3.37</v>
      </c>
      <c r="J4337">
        <v>8.4</v>
      </c>
      <c r="K4337">
        <v>5.03</v>
      </c>
      <c r="L4337" s="2">
        <f>_xlfn.RANK.EQ(I4337, INDEX(CFB!$I$2:$I$1048576, MATCH(W4337, CFB!$W$2:$W$1048576, 0)):INDEX(CFB!$I$2:$I$1048576, MATCH(W4337, CFB!$W$2:$W$1048576, 0) + COUNTIF(CFB!$W$2:$W$1048576, W4337) - 1), 0)</f>
        <v>73</v>
      </c>
      <c r="M4337" s="2">
        <f>_xlfn.RANK.EQ(J4337, INDEX(CFB!$J$2:$J$1048576, MATCH(W4337, CFB!$W$2:$W$1048576, 0)):INDEX(CFB!$J$2:$J$1048576, MATCH(W4337, CFB!$W$2:$W$1048576, 0) + COUNTIF(CFB!$W$2:$W$1048576, W4337) - 1))</f>
        <v>13</v>
      </c>
      <c r="N4337" s="2">
        <f>RANK(K4337, INDEX(CFB!$K$2:$K$1048576, MATCH(W4337, CFB!$W$2:$W$1048576, 0)):INDEX(CFB!$K$2:$K$1048576, MATCH(W4337, CFB!$W$2:$W$1048576, 0) + COUNTIF(CFB!$W$2:$W$1048576, W4337) - 1))</f>
        <v>35</v>
      </c>
      <c r="O4337">
        <v>30.98</v>
      </c>
      <c r="P4337">
        <v>6.44</v>
      </c>
      <c r="W4337">
        <v>1988</v>
      </c>
      <c r="X4337">
        <f t="shared" si="133"/>
        <v>0</v>
      </c>
    </row>
    <row r="4338" spans="1:24" ht="12.75" hidden="1" customHeight="1" x14ac:dyDescent="0.45">
      <c r="A4338">
        <v>36</v>
      </c>
      <c r="B4338" t="s">
        <v>13</v>
      </c>
      <c r="C4338" t="s">
        <v>180</v>
      </c>
      <c r="D4338" s="2" t="str">
        <f t="shared" si="132"/>
        <v>Oregon1988</v>
      </c>
      <c r="F4338">
        <v>6</v>
      </c>
      <c r="G4338">
        <v>6</v>
      </c>
      <c r="H4338">
        <v>0</v>
      </c>
      <c r="I4338">
        <v>0.44</v>
      </c>
      <c r="J4338">
        <v>4.47</v>
      </c>
      <c r="K4338">
        <v>4.91</v>
      </c>
      <c r="L4338" s="2">
        <f>_xlfn.RANK.EQ(I4338, INDEX(CFB!$I$2:$I$1048576, MATCH(W4338, CFB!$W$2:$W$1048576, 0)):INDEX(CFB!$I$2:$I$1048576, MATCH(W4338, CFB!$W$2:$W$1048576, 0) + COUNTIF(CFB!$W$2:$W$1048576, W4338) - 1), 0)</f>
        <v>50</v>
      </c>
      <c r="M4338" s="2">
        <f>_xlfn.RANK.EQ(J4338, INDEX(CFB!$J$2:$J$1048576, MATCH(W4338, CFB!$W$2:$W$1048576, 0)):INDEX(CFB!$J$2:$J$1048576, MATCH(W4338, CFB!$W$2:$W$1048576, 0) + COUNTIF(CFB!$W$2:$W$1048576, W4338) - 1))</f>
        <v>28</v>
      </c>
      <c r="N4338" s="2">
        <f>RANK(K4338, INDEX(CFB!$K$2:$K$1048576, MATCH(W4338, CFB!$W$2:$W$1048576, 0)):INDEX(CFB!$K$2:$K$1048576, MATCH(W4338, CFB!$W$2:$W$1048576, 0) + COUNTIF(CFB!$W$2:$W$1048576, W4338) - 1))</f>
        <v>36</v>
      </c>
      <c r="O4338">
        <v>37.11</v>
      </c>
      <c r="P4338">
        <v>7.4</v>
      </c>
      <c r="W4338">
        <v>1988</v>
      </c>
      <c r="X4338">
        <f t="shared" si="133"/>
        <v>0</v>
      </c>
    </row>
    <row r="4339" spans="1:24" ht="12.75" hidden="1" customHeight="1" x14ac:dyDescent="0.45">
      <c r="A4339">
        <v>37</v>
      </c>
      <c r="B4339" t="s">
        <v>119</v>
      </c>
      <c r="C4339" t="s">
        <v>180</v>
      </c>
      <c r="D4339" s="2" t="str">
        <f t="shared" si="132"/>
        <v>Oregon State1988</v>
      </c>
      <c r="F4339">
        <v>4</v>
      </c>
      <c r="G4339">
        <v>6</v>
      </c>
      <c r="H4339">
        <v>1</v>
      </c>
      <c r="I4339">
        <v>4.9000000000000004</v>
      </c>
      <c r="J4339">
        <v>-0.13</v>
      </c>
      <c r="K4339">
        <v>4.7699999999999996</v>
      </c>
      <c r="L4339" s="2">
        <f>_xlfn.RANK.EQ(I4339, INDEX(CFB!$I$2:$I$1048576, MATCH(W4339, CFB!$W$2:$W$1048576, 0)):INDEX(CFB!$I$2:$I$1048576, MATCH(W4339, CFB!$W$2:$W$1048576, 0) + COUNTIF(CFB!$W$2:$W$1048576, W4339) - 1), 0)</f>
        <v>26</v>
      </c>
      <c r="M4339" s="2">
        <f>_xlfn.RANK.EQ(J4339, INDEX(CFB!$J$2:$J$1048576, MATCH(W4339, CFB!$W$2:$W$1048576, 0)):INDEX(CFB!$J$2:$J$1048576, MATCH(W4339, CFB!$W$2:$W$1048576, 0) + COUNTIF(CFB!$W$2:$W$1048576, W4339) - 1))</f>
        <v>55</v>
      </c>
      <c r="N4339" s="2">
        <f>RANK(K4339, INDEX(CFB!$K$2:$K$1048576, MATCH(W4339, CFB!$W$2:$W$1048576, 0)):INDEX(CFB!$K$2:$K$1048576, MATCH(W4339, CFB!$W$2:$W$1048576, 0) + COUNTIF(CFB!$W$2:$W$1048576, W4339) - 1))</f>
        <v>37</v>
      </c>
      <c r="O4339">
        <v>38.03</v>
      </c>
      <c r="P4339">
        <v>10.09</v>
      </c>
      <c r="W4339">
        <v>1988</v>
      </c>
      <c r="X4339">
        <f t="shared" si="133"/>
        <v>0</v>
      </c>
    </row>
    <row r="4340" spans="1:24" ht="12.75" hidden="1" customHeight="1" x14ac:dyDescent="0.45">
      <c r="A4340">
        <v>38</v>
      </c>
      <c r="B4340" t="s">
        <v>126</v>
      </c>
      <c r="C4340" t="s">
        <v>178</v>
      </c>
      <c r="D4340" s="2" t="str">
        <f t="shared" si="132"/>
        <v>Hawaii1988</v>
      </c>
      <c r="F4340">
        <v>9</v>
      </c>
      <c r="G4340">
        <v>3</v>
      </c>
      <c r="H4340">
        <v>0</v>
      </c>
      <c r="I4340">
        <v>6.16</v>
      </c>
      <c r="J4340">
        <v>-1.44</v>
      </c>
      <c r="K4340">
        <v>4.72</v>
      </c>
      <c r="L4340" s="2">
        <f>_xlfn.RANK.EQ(I4340, INDEX(CFB!$I$2:$I$1048576, MATCH(W4340, CFB!$W$2:$W$1048576, 0)):INDEX(CFB!$I$2:$I$1048576, MATCH(W4340, CFB!$W$2:$W$1048576, 0) + COUNTIF(CFB!$W$2:$W$1048576, W4340) - 1), 0)</f>
        <v>21</v>
      </c>
      <c r="M4340" s="2">
        <f>_xlfn.RANK.EQ(J4340, INDEX(CFB!$J$2:$J$1048576, MATCH(W4340, CFB!$W$2:$W$1048576, 0)):INDEX(CFB!$J$2:$J$1048576, MATCH(W4340, CFB!$W$2:$W$1048576, 0) + COUNTIF(CFB!$W$2:$W$1048576, W4340) - 1))</f>
        <v>67</v>
      </c>
      <c r="N4340" s="2">
        <f>RANK(K4340, INDEX(CFB!$K$2:$K$1048576, MATCH(W4340, CFB!$W$2:$W$1048576, 0)):INDEX(CFB!$K$2:$K$1048576, MATCH(W4340, CFB!$W$2:$W$1048576, 0) + COUNTIF(CFB!$W$2:$W$1048576, W4340) - 1))</f>
        <v>38</v>
      </c>
      <c r="O4340">
        <v>37.340000000000003</v>
      </c>
      <c r="P4340">
        <v>13.04</v>
      </c>
      <c r="W4340">
        <v>1988</v>
      </c>
      <c r="X4340">
        <f t="shared" si="133"/>
        <v>0</v>
      </c>
    </row>
    <row r="4341" spans="1:24" ht="12.75" hidden="1" customHeight="1" x14ac:dyDescent="0.45">
      <c r="A4341">
        <v>39</v>
      </c>
      <c r="B4341" t="s">
        <v>43</v>
      </c>
      <c r="C4341" t="s">
        <v>10</v>
      </c>
      <c r="D4341" s="2" t="str">
        <f t="shared" si="132"/>
        <v>Illinois1988</v>
      </c>
      <c r="F4341">
        <v>6</v>
      </c>
      <c r="G4341">
        <v>5</v>
      </c>
      <c r="H4341">
        <v>1</v>
      </c>
      <c r="I4341">
        <v>-0.22</v>
      </c>
      <c r="J4341">
        <v>4.05</v>
      </c>
      <c r="K4341">
        <v>3.83</v>
      </c>
      <c r="L4341" s="2">
        <f>_xlfn.RANK.EQ(I4341, INDEX(CFB!$I$2:$I$1048576, MATCH(W4341, CFB!$W$2:$W$1048576, 0)):INDEX(CFB!$I$2:$I$1048576, MATCH(W4341, CFB!$W$2:$W$1048576, 0) + COUNTIF(CFB!$W$2:$W$1048576, W4341) - 1), 0)</f>
        <v>56</v>
      </c>
      <c r="M4341" s="2">
        <f>_xlfn.RANK.EQ(J4341, INDEX(CFB!$J$2:$J$1048576, MATCH(W4341, CFB!$W$2:$W$1048576, 0)):INDEX(CFB!$J$2:$J$1048576, MATCH(W4341, CFB!$W$2:$W$1048576, 0) + COUNTIF(CFB!$W$2:$W$1048576, W4341) - 1))</f>
        <v>31</v>
      </c>
      <c r="N4341" s="2">
        <f>RANK(K4341, INDEX(CFB!$K$2:$K$1048576, MATCH(W4341, CFB!$W$2:$W$1048576, 0)):INDEX(CFB!$K$2:$K$1048576, MATCH(W4341, CFB!$W$2:$W$1048576, 0) + COUNTIF(CFB!$W$2:$W$1048576, W4341) - 1))</f>
        <v>39</v>
      </c>
      <c r="O4341">
        <v>32</v>
      </c>
      <c r="P4341">
        <v>8.18</v>
      </c>
      <c r="W4341">
        <v>1988</v>
      </c>
      <c r="X4341">
        <f t="shared" si="133"/>
        <v>0</v>
      </c>
    </row>
    <row r="4342" spans="1:24" ht="12.75" hidden="1" customHeight="1" x14ac:dyDescent="0.45">
      <c r="A4342">
        <v>40</v>
      </c>
      <c r="B4342" t="s">
        <v>74</v>
      </c>
      <c r="C4342" t="s">
        <v>15</v>
      </c>
      <c r="D4342" s="2" t="str">
        <f t="shared" si="132"/>
        <v>Kentucky1988</v>
      </c>
      <c r="F4342">
        <v>5</v>
      </c>
      <c r="G4342">
        <v>6</v>
      </c>
      <c r="H4342">
        <v>0</v>
      </c>
      <c r="I4342">
        <v>0.53</v>
      </c>
      <c r="J4342">
        <v>2.99</v>
      </c>
      <c r="K4342">
        <v>3.52</v>
      </c>
      <c r="L4342" s="2">
        <f>_xlfn.RANK.EQ(I4342, INDEX(CFB!$I$2:$I$1048576, MATCH(W4342, CFB!$W$2:$W$1048576, 0)):INDEX(CFB!$I$2:$I$1048576, MATCH(W4342, CFB!$W$2:$W$1048576, 0) + COUNTIF(CFB!$W$2:$W$1048576, W4342) - 1), 0)</f>
        <v>49</v>
      </c>
      <c r="M4342" s="2">
        <f>_xlfn.RANK.EQ(J4342, INDEX(CFB!$J$2:$J$1048576, MATCH(W4342, CFB!$W$2:$W$1048576, 0)):INDEX(CFB!$J$2:$J$1048576, MATCH(W4342, CFB!$W$2:$W$1048576, 0) + COUNTIF(CFB!$W$2:$W$1048576, W4342) - 1))</f>
        <v>36</v>
      </c>
      <c r="N4342" s="2">
        <f>RANK(K4342, INDEX(CFB!$K$2:$K$1048576, MATCH(W4342, CFB!$W$2:$W$1048576, 0)):INDEX(CFB!$K$2:$K$1048576, MATCH(W4342, CFB!$W$2:$W$1048576, 0) + COUNTIF(CFB!$W$2:$W$1048576, W4342) - 1))</f>
        <v>40</v>
      </c>
      <c r="O4342">
        <v>33.08</v>
      </c>
      <c r="P4342">
        <v>7.23</v>
      </c>
      <c r="W4342">
        <v>1988</v>
      </c>
      <c r="X4342">
        <f t="shared" si="133"/>
        <v>0</v>
      </c>
    </row>
    <row r="4343" spans="1:24" ht="12.75" hidden="1" customHeight="1" x14ac:dyDescent="0.45">
      <c r="A4343">
        <v>41</v>
      </c>
      <c r="B4343" t="s">
        <v>35</v>
      </c>
      <c r="C4343" t="s">
        <v>15</v>
      </c>
      <c r="D4343" s="2" t="str">
        <f t="shared" si="132"/>
        <v>Florida1988</v>
      </c>
      <c r="F4343">
        <v>7</v>
      </c>
      <c r="G4343">
        <v>5</v>
      </c>
      <c r="H4343">
        <v>0</v>
      </c>
      <c r="I4343">
        <v>-4.18</v>
      </c>
      <c r="J4343">
        <v>7.62</v>
      </c>
      <c r="K4343">
        <v>3.44</v>
      </c>
      <c r="L4343" s="2">
        <f>_xlfn.RANK.EQ(I4343, INDEX(CFB!$I$2:$I$1048576, MATCH(W4343, CFB!$W$2:$W$1048576, 0)):INDEX(CFB!$I$2:$I$1048576, MATCH(W4343, CFB!$W$2:$W$1048576, 0) + COUNTIF(CFB!$W$2:$W$1048576, W4343) - 1), 0)</f>
        <v>78</v>
      </c>
      <c r="M4343" s="2">
        <f>_xlfn.RANK.EQ(J4343, INDEX(CFB!$J$2:$J$1048576, MATCH(W4343, CFB!$W$2:$W$1048576, 0)):INDEX(CFB!$J$2:$J$1048576, MATCH(W4343, CFB!$W$2:$W$1048576, 0) + COUNTIF(CFB!$W$2:$W$1048576, W4343) - 1))</f>
        <v>17</v>
      </c>
      <c r="N4343" s="2">
        <f>RANK(K4343, INDEX(CFB!$K$2:$K$1048576, MATCH(W4343, CFB!$W$2:$W$1048576, 0)):INDEX(CFB!$K$2:$K$1048576, MATCH(W4343, CFB!$W$2:$W$1048576, 0) + COUNTIF(CFB!$W$2:$W$1048576, W4343) - 1))</f>
        <v>41</v>
      </c>
      <c r="O4343">
        <v>35.53</v>
      </c>
      <c r="P4343">
        <v>5.13</v>
      </c>
      <c r="W4343">
        <v>1988</v>
      </c>
      <c r="X4343">
        <f t="shared" si="133"/>
        <v>0</v>
      </c>
    </row>
    <row r="4344" spans="1:24" ht="12.75" hidden="1" customHeight="1" x14ac:dyDescent="0.45">
      <c r="A4344">
        <v>42</v>
      </c>
      <c r="B4344" t="s">
        <v>83</v>
      </c>
      <c r="C4344" t="s">
        <v>180</v>
      </c>
      <c r="D4344" s="2" t="str">
        <f t="shared" si="132"/>
        <v>California1988</v>
      </c>
      <c r="F4344">
        <v>5</v>
      </c>
      <c r="G4344">
        <v>5</v>
      </c>
      <c r="H4344">
        <v>1</v>
      </c>
      <c r="I4344">
        <v>-0.19</v>
      </c>
      <c r="J4344">
        <v>3.35</v>
      </c>
      <c r="K4344">
        <v>3.17</v>
      </c>
      <c r="L4344" s="2">
        <f>_xlfn.RANK.EQ(I4344, INDEX(CFB!$I$2:$I$1048576, MATCH(W4344, CFB!$W$2:$W$1048576, 0)):INDEX(CFB!$I$2:$I$1048576, MATCH(W4344, CFB!$W$2:$W$1048576, 0) + COUNTIF(CFB!$W$2:$W$1048576, W4344) - 1), 0)</f>
        <v>55</v>
      </c>
      <c r="M4344" s="2">
        <f>_xlfn.RANK.EQ(J4344, INDEX(CFB!$J$2:$J$1048576, MATCH(W4344, CFB!$W$2:$W$1048576, 0)):INDEX(CFB!$J$2:$J$1048576, MATCH(W4344, CFB!$W$2:$W$1048576, 0) + COUNTIF(CFB!$W$2:$W$1048576, W4344) - 1))</f>
        <v>33</v>
      </c>
      <c r="N4344" s="2">
        <f>RANK(K4344, INDEX(CFB!$K$2:$K$1048576, MATCH(W4344, CFB!$W$2:$W$1048576, 0)):INDEX(CFB!$K$2:$K$1048576, MATCH(W4344, CFB!$W$2:$W$1048576, 0) + COUNTIF(CFB!$W$2:$W$1048576, W4344) - 1))</f>
        <v>42</v>
      </c>
      <c r="O4344">
        <v>33.130000000000003</v>
      </c>
      <c r="P4344">
        <v>8.26</v>
      </c>
      <c r="W4344">
        <v>1988</v>
      </c>
      <c r="X4344">
        <f t="shared" si="133"/>
        <v>0</v>
      </c>
    </row>
    <row r="4345" spans="1:24" ht="12.75" hidden="1" customHeight="1" x14ac:dyDescent="0.45">
      <c r="A4345">
        <v>43</v>
      </c>
      <c r="B4345" t="s">
        <v>56</v>
      </c>
      <c r="C4345" t="s">
        <v>12</v>
      </c>
      <c r="D4345" s="2" t="str">
        <f t="shared" si="132"/>
        <v>Rutgers1988</v>
      </c>
      <c r="F4345">
        <v>5</v>
      </c>
      <c r="G4345">
        <v>6</v>
      </c>
      <c r="H4345">
        <v>0</v>
      </c>
      <c r="I4345">
        <v>4.47</v>
      </c>
      <c r="J4345">
        <v>-1.34</v>
      </c>
      <c r="K4345">
        <v>3.13</v>
      </c>
      <c r="L4345" s="2">
        <f>_xlfn.RANK.EQ(I4345, INDEX(CFB!$I$2:$I$1048576, MATCH(W4345, CFB!$W$2:$W$1048576, 0)):INDEX(CFB!$I$2:$I$1048576, MATCH(W4345, CFB!$W$2:$W$1048576, 0) + COUNTIF(CFB!$W$2:$W$1048576, W4345) - 1), 0)</f>
        <v>27</v>
      </c>
      <c r="M4345" s="2">
        <f>_xlfn.RANK.EQ(J4345, INDEX(CFB!$J$2:$J$1048576, MATCH(W4345, CFB!$W$2:$W$1048576, 0)):INDEX(CFB!$J$2:$J$1048576, MATCH(W4345, CFB!$W$2:$W$1048576, 0) + COUNTIF(CFB!$W$2:$W$1048576, W4345) - 1))</f>
        <v>65</v>
      </c>
      <c r="N4345" s="2">
        <f>RANK(K4345, INDEX(CFB!$K$2:$K$1048576, MATCH(W4345, CFB!$W$2:$W$1048576, 0)):INDEX(CFB!$K$2:$K$1048576, MATCH(W4345, CFB!$W$2:$W$1048576, 0) + COUNTIF(CFB!$W$2:$W$1048576, W4345) - 1))</f>
        <v>43</v>
      </c>
      <c r="O4345">
        <v>37.78</v>
      </c>
      <c r="P4345">
        <v>10.97</v>
      </c>
      <c r="W4345">
        <v>1988</v>
      </c>
      <c r="X4345">
        <f t="shared" si="133"/>
        <v>0</v>
      </c>
    </row>
    <row r="4346" spans="1:24" ht="12.75" hidden="1" customHeight="1" x14ac:dyDescent="0.45">
      <c r="A4346">
        <v>44</v>
      </c>
      <c r="B4346" t="s">
        <v>106</v>
      </c>
      <c r="C4346" t="s">
        <v>23</v>
      </c>
      <c r="D4346" s="2" t="str">
        <f t="shared" si="132"/>
        <v>Wake Forest1988</v>
      </c>
      <c r="F4346">
        <v>6</v>
      </c>
      <c r="G4346">
        <v>4</v>
      </c>
      <c r="H4346">
        <v>1</v>
      </c>
      <c r="I4346">
        <v>2.2000000000000002</v>
      </c>
      <c r="J4346">
        <v>0.81</v>
      </c>
      <c r="K4346">
        <v>3.01</v>
      </c>
      <c r="L4346" s="2">
        <f>_xlfn.RANK.EQ(I4346, INDEX(CFB!$I$2:$I$1048576, MATCH(W4346, CFB!$W$2:$W$1048576, 0)):INDEX(CFB!$I$2:$I$1048576, MATCH(W4346, CFB!$W$2:$W$1048576, 0) + COUNTIF(CFB!$W$2:$W$1048576, W4346) - 1), 0)</f>
        <v>39</v>
      </c>
      <c r="M4346" s="2">
        <f>_xlfn.RANK.EQ(J4346, INDEX(CFB!$J$2:$J$1048576, MATCH(W4346, CFB!$W$2:$W$1048576, 0)):INDEX(CFB!$J$2:$J$1048576, MATCH(W4346, CFB!$W$2:$W$1048576, 0) + COUNTIF(CFB!$W$2:$W$1048576, W4346) - 1))</f>
        <v>51</v>
      </c>
      <c r="N4346" s="2">
        <f>RANK(K4346, INDEX(CFB!$K$2:$K$1048576, MATCH(W4346, CFB!$W$2:$W$1048576, 0)):INDEX(CFB!$K$2:$K$1048576, MATCH(W4346, CFB!$W$2:$W$1048576, 0) + COUNTIF(CFB!$W$2:$W$1048576, W4346) - 1))</f>
        <v>44</v>
      </c>
      <c r="O4346">
        <v>35.700000000000003</v>
      </c>
      <c r="P4346">
        <v>11.37</v>
      </c>
      <c r="W4346">
        <v>1988</v>
      </c>
      <c r="X4346">
        <f t="shared" si="133"/>
        <v>0</v>
      </c>
    </row>
    <row r="4347" spans="1:24" ht="12.75" hidden="1" customHeight="1" x14ac:dyDescent="0.45">
      <c r="A4347">
        <v>45</v>
      </c>
      <c r="B4347" t="s">
        <v>93</v>
      </c>
      <c r="C4347" t="s">
        <v>23</v>
      </c>
      <c r="D4347" s="2" t="str">
        <f t="shared" si="132"/>
        <v>Virginia1988</v>
      </c>
      <c r="F4347">
        <v>7</v>
      </c>
      <c r="G4347">
        <v>4</v>
      </c>
      <c r="H4347">
        <v>0</v>
      </c>
      <c r="I4347">
        <v>3.17</v>
      </c>
      <c r="J4347">
        <v>-0.23</v>
      </c>
      <c r="K4347">
        <v>2.94</v>
      </c>
      <c r="L4347" s="2">
        <f>_xlfn.RANK.EQ(I4347, INDEX(CFB!$I$2:$I$1048576, MATCH(W4347, CFB!$W$2:$W$1048576, 0)):INDEX(CFB!$I$2:$I$1048576, MATCH(W4347, CFB!$W$2:$W$1048576, 0) + COUNTIF(CFB!$W$2:$W$1048576, W4347) - 1), 0)</f>
        <v>35</v>
      </c>
      <c r="M4347" s="2">
        <f>_xlfn.RANK.EQ(J4347, INDEX(CFB!$J$2:$J$1048576, MATCH(W4347, CFB!$W$2:$W$1048576, 0)):INDEX(CFB!$J$2:$J$1048576, MATCH(W4347, CFB!$W$2:$W$1048576, 0) + COUNTIF(CFB!$W$2:$W$1048576, W4347) - 1))</f>
        <v>57</v>
      </c>
      <c r="N4347" s="2">
        <f>RANK(K4347, INDEX(CFB!$K$2:$K$1048576, MATCH(W4347, CFB!$W$2:$W$1048576, 0)):INDEX(CFB!$K$2:$K$1048576, MATCH(W4347, CFB!$W$2:$W$1048576, 0) + COUNTIF(CFB!$W$2:$W$1048576, W4347) - 1))</f>
        <v>45</v>
      </c>
      <c r="O4347">
        <v>35.01</v>
      </c>
      <c r="P4347">
        <v>11.66</v>
      </c>
      <c r="W4347">
        <v>1988</v>
      </c>
      <c r="X4347">
        <f t="shared" si="133"/>
        <v>0</v>
      </c>
    </row>
    <row r="4348" spans="1:24" ht="12.75" hidden="1" customHeight="1" x14ac:dyDescent="0.45">
      <c r="A4348">
        <v>46</v>
      </c>
      <c r="B4348" t="s">
        <v>96</v>
      </c>
      <c r="C4348" t="s">
        <v>23</v>
      </c>
      <c r="D4348" s="2" t="str">
        <f t="shared" si="132"/>
        <v>Maryland1988</v>
      </c>
      <c r="F4348">
        <v>5</v>
      </c>
      <c r="G4348">
        <v>6</v>
      </c>
      <c r="H4348">
        <v>0</v>
      </c>
      <c r="I4348">
        <v>4.97</v>
      </c>
      <c r="J4348">
        <v>-2.4700000000000002</v>
      </c>
      <c r="K4348">
        <v>2.5</v>
      </c>
      <c r="L4348" s="2">
        <f>_xlfn.RANK.EQ(I4348, INDEX(CFB!$I$2:$I$1048576, MATCH(W4348, CFB!$W$2:$W$1048576, 0)):INDEX(CFB!$I$2:$I$1048576, MATCH(W4348, CFB!$W$2:$W$1048576, 0) + COUNTIF(CFB!$W$2:$W$1048576, W4348) - 1), 0)</f>
        <v>25</v>
      </c>
      <c r="M4348" s="2">
        <f>_xlfn.RANK.EQ(J4348, INDEX(CFB!$J$2:$J$1048576, MATCH(W4348, CFB!$W$2:$W$1048576, 0)):INDEX(CFB!$J$2:$J$1048576, MATCH(W4348, CFB!$W$2:$W$1048576, 0) + COUNTIF(CFB!$W$2:$W$1048576, W4348) - 1))</f>
        <v>72</v>
      </c>
      <c r="N4348" s="2">
        <f>RANK(K4348, INDEX(CFB!$K$2:$K$1048576, MATCH(W4348, CFB!$W$2:$W$1048576, 0)):INDEX(CFB!$K$2:$K$1048576, MATCH(W4348, CFB!$W$2:$W$1048576, 0) + COUNTIF(CFB!$W$2:$W$1048576, W4348) - 1))</f>
        <v>46</v>
      </c>
      <c r="O4348">
        <v>38.26</v>
      </c>
      <c r="P4348">
        <v>13.52</v>
      </c>
      <c r="W4348">
        <v>1988</v>
      </c>
      <c r="X4348">
        <f t="shared" si="133"/>
        <v>0</v>
      </c>
    </row>
    <row r="4349" spans="1:24" ht="12.75" hidden="1" customHeight="1" x14ac:dyDescent="0.45">
      <c r="A4349">
        <v>47</v>
      </c>
      <c r="B4349" t="s">
        <v>28</v>
      </c>
      <c r="C4349" t="s">
        <v>180</v>
      </c>
      <c r="D4349" s="2" t="str">
        <f t="shared" si="132"/>
        <v>Arizona State1988</v>
      </c>
      <c r="F4349">
        <v>6</v>
      </c>
      <c r="G4349">
        <v>5</v>
      </c>
      <c r="H4349">
        <v>0</v>
      </c>
      <c r="I4349">
        <v>-1.08</v>
      </c>
      <c r="J4349">
        <v>3.24</v>
      </c>
      <c r="K4349">
        <v>2.16</v>
      </c>
      <c r="L4349" s="2">
        <f>_xlfn.RANK.EQ(I4349, INDEX(CFB!$I$2:$I$1048576, MATCH(W4349, CFB!$W$2:$W$1048576, 0)):INDEX(CFB!$I$2:$I$1048576, MATCH(W4349, CFB!$W$2:$W$1048576, 0) + COUNTIF(CFB!$W$2:$W$1048576, W4349) - 1), 0)</f>
        <v>60</v>
      </c>
      <c r="M4349" s="2">
        <f>_xlfn.RANK.EQ(J4349, INDEX(CFB!$J$2:$J$1048576, MATCH(W4349, CFB!$W$2:$W$1048576, 0)):INDEX(CFB!$J$2:$J$1048576, MATCH(W4349, CFB!$W$2:$W$1048576, 0) + COUNTIF(CFB!$W$2:$W$1048576, W4349) - 1))</f>
        <v>34</v>
      </c>
      <c r="N4349" s="2">
        <f>RANK(K4349, INDEX(CFB!$K$2:$K$1048576, MATCH(W4349, CFB!$W$2:$W$1048576, 0)):INDEX(CFB!$K$2:$K$1048576, MATCH(W4349, CFB!$W$2:$W$1048576, 0) + COUNTIF(CFB!$W$2:$W$1048576, W4349) - 1))</f>
        <v>47</v>
      </c>
      <c r="O4349">
        <v>31.98</v>
      </c>
      <c r="P4349">
        <v>10.98</v>
      </c>
      <c r="W4349">
        <v>1988</v>
      </c>
      <c r="X4349">
        <f t="shared" si="133"/>
        <v>0</v>
      </c>
    </row>
    <row r="4350" spans="1:24" ht="12.75" hidden="1" customHeight="1" x14ac:dyDescent="0.45">
      <c r="A4350">
        <v>48</v>
      </c>
      <c r="B4350" t="s">
        <v>48</v>
      </c>
      <c r="C4350" t="s">
        <v>12</v>
      </c>
      <c r="D4350" s="2" t="str">
        <f t="shared" si="132"/>
        <v>Army1988</v>
      </c>
      <c r="F4350">
        <v>9</v>
      </c>
      <c r="G4350">
        <v>3</v>
      </c>
      <c r="H4350">
        <v>0</v>
      </c>
      <c r="I4350">
        <v>0.39</v>
      </c>
      <c r="J4350">
        <v>1.67</v>
      </c>
      <c r="K4350">
        <v>2.06</v>
      </c>
      <c r="L4350" s="2">
        <f>_xlfn.RANK.EQ(I4350, INDEX(CFB!$I$2:$I$1048576, MATCH(W4350, CFB!$W$2:$W$1048576, 0)):INDEX(CFB!$I$2:$I$1048576, MATCH(W4350, CFB!$W$2:$W$1048576, 0) + COUNTIF(CFB!$W$2:$W$1048576, W4350) - 1), 0)</f>
        <v>51</v>
      </c>
      <c r="M4350" s="2">
        <f>_xlfn.RANK.EQ(J4350, INDEX(CFB!$J$2:$J$1048576, MATCH(W4350, CFB!$W$2:$W$1048576, 0)):INDEX(CFB!$J$2:$J$1048576, MATCH(W4350, CFB!$W$2:$W$1048576, 0) + COUNTIF(CFB!$W$2:$W$1048576, W4350) - 1))</f>
        <v>45</v>
      </c>
      <c r="N4350" s="2">
        <f>RANK(K4350, INDEX(CFB!$K$2:$K$1048576, MATCH(W4350, CFB!$W$2:$W$1048576, 0)):INDEX(CFB!$K$2:$K$1048576, MATCH(W4350, CFB!$W$2:$W$1048576, 0) + COUNTIF(CFB!$W$2:$W$1048576, W4350) - 1))</f>
        <v>48</v>
      </c>
      <c r="O4350">
        <v>34.799999999999997</v>
      </c>
      <c r="P4350">
        <v>10.78</v>
      </c>
      <c r="W4350">
        <v>1988</v>
      </c>
      <c r="X4350">
        <f t="shared" si="133"/>
        <v>0</v>
      </c>
    </row>
    <row r="4351" spans="1:24" ht="12.75" hidden="1" customHeight="1" x14ac:dyDescent="0.45">
      <c r="A4351">
        <v>49</v>
      </c>
      <c r="B4351" t="s">
        <v>25</v>
      </c>
      <c r="C4351" t="s">
        <v>12</v>
      </c>
      <c r="D4351" s="2" t="str">
        <f t="shared" si="132"/>
        <v>Louisville1988</v>
      </c>
      <c r="F4351">
        <v>8</v>
      </c>
      <c r="G4351">
        <v>3</v>
      </c>
      <c r="H4351">
        <v>0</v>
      </c>
      <c r="I4351">
        <v>0.24</v>
      </c>
      <c r="J4351">
        <v>1.61</v>
      </c>
      <c r="K4351">
        <v>1.85</v>
      </c>
      <c r="L4351" s="2">
        <f>_xlfn.RANK.EQ(I4351, INDEX(CFB!$I$2:$I$1048576, MATCH(W4351, CFB!$W$2:$W$1048576, 0)):INDEX(CFB!$I$2:$I$1048576, MATCH(W4351, CFB!$W$2:$W$1048576, 0) + COUNTIF(CFB!$W$2:$W$1048576, W4351) - 1), 0)</f>
        <v>52</v>
      </c>
      <c r="M4351" s="2">
        <f>_xlfn.RANK.EQ(J4351, INDEX(CFB!$J$2:$J$1048576, MATCH(W4351, CFB!$W$2:$W$1048576, 0)):INDEX(CFB!$J$2:$J$1048576, MATCH(W4351, CFB!$W$2:$W$1048576, 0) + COUNTIF(CFB!$W$2:$W$1048576, W4351) - 1))</f>
        <v>47</v>
      </c>
      <c r="N4351" s="2">
        <f>RANK(K4351, INDEX(CFB!$K$2:$K$1048576, MATCH(W4351, CFB!$W$2:$W$1048576, 0)):INDEX(CFB!$K$2:$K$1048576, MATCH(W4351, CFB!$W$2:$W$1048576, 0) + COUNTIF(CFB!$W$2:$W$1048576, W4351) - 1))</f>
        <v>49</v>
      </c>
      <c r="O4351">
        <v>31.3</v>
      </c>
      <c r="P4351">
        <v>12.1</v>
      </c>
      <c r="W4351">
        <v>1988</v>
      </c>
      <c r="X4351">
        <f t="shared" si="133"/>
        <v>0</v>
      </c>
    </row>
    <row r="4352" spans="1:24" ht="12.75" hidden="1" customHeight="1" x14ac:dyDescent="0.45">
      <c r="A4352">
        <v>50</v>
      </c>
      <c r="B4352" t="s">
        <v>9</v>
      </c>
      <c r="C4352" t="s">
        <v>10</v>
      </c>
      <c r="D4352" s="2" t="str">
        <f t="shared" si="132"/>
        <v>Ohio State1988</v>
      </c>
      <c r="F4352">
        <v>4</v>
      </c>
      <c r="G4352">
        <v>6</v>
      </c>
      <c r="H4352">
        <v>1</v>
      </c>
      <c r="I4352">
        <v>3.54</v>
      </c>
      <c r="J4352">
        <v>-1.75</v>
      </c>
      <c r="K4352">
        <v>1.78</v>
      </c>
      <c r="L4352" s="2">
        <f>_xlfn.RANK.EQ(I4352, INDEX(CFB!$I$2:$I$1048576, MATCH(W4352, CFB!$W$2:$W$1048576, 0)):INDEX(CFB!$I$2:$I$1048576, MATCH(W4352, CFB!$W$2:$W$1048576, 0) + COUNTIF(CFB!$W$2:$W$1048576, W4352) - 1), 0)</f>
        <v>32</v>
      </c>
      <c r="M4352" s="2">
        <f>_xlfn.RANK.EQ(J4352, INDEX(CFB!$J$2:$J$1048576, MATCH(W4352, CFB!$W$2:$W$1048576, 0)):INDEX(CFB!$J$2:$J$1048576, MATCH(W4352, CFB!$W$2:$W$1048576, 0) + COUNTIF(CFB!$W$2:$W$1048576, W4352) - 1))</f>
        <v>69</v>
      </c>
      <c r="N4352" s="2">
        <f>RANK(K4352, INDEX(CFB!$K$2:$K$1048576, MATCH(W4352, CFB!$W$2:$W$1048576, 0)):INDEX(CFB!$K$2:$K$1048576, MATCH(W4352, CFB!$W$2:$W$1048576, 0) + COUNTIF(CFB!$W$2:$W$1048576, W4352) - 1))</f>
        <v>50</v>
      </c>
      <c r="O4352">
        <v>36.71</v>
      </c>
      <c r="P4352">
        <v>13.76</v>
      </c>
      <c r="W4352">
        <v>1988</v>
      </c>
      <c r="X4352">
        <f t="shared" si="133"/>
        <v>0</v>
      </c>
    </row>
    <row r="4353" spans="1:24" ht="12.75" hidden="1" customHeight="1" x14ac:dyDescent="0.45">
      <c r="A4353">
        <v>51</v>
      </c>
      <c r="B4353" t="s">
        <v>60</v>
      </c>
      <c r="C4353" t="s">
        <v>23</v>
      </c>
      <c r="D4353" s="2" t="str">
        <f t="shared" si="132"/>
        <v>Duke1988</v>
      </c>
      <c r="F4353">
        <v>7</v>
      </c>
      <c r="G4353">
        <v>3</v>
      </c>
      <c r="H4353">
        <v>1</v>
      </c>
      <c r="I4353">
        <v>8.09</v>
      </c>
      <c r="J4353">
        <v>-6.62</v>
      </c>
      <c r="K4353">
        <v>1.47</v>
      </c>
      <c r="L4353" s="2">
        <f>_xlfn.RANK.EQ(I4353, INDEX(CFB!$I$2:$I$1048576, MATCH(W4353, CFB!$W$2:$W$1048576, 0)):INDEX(CFB!$I$2:$I$1048576, MATCH(W4353, CFB!$W$2:$W$1048576, 0) + COUNTIF(CFB!$W$2:$W$1048576, W4353) - 1), 0)</f>
        <v>14</v>
      </c>
      <c r="M4353" s="2">
        <f>_xlfn.RANK.EQ(J4353, INDEX(CFB!$J$2:$J$1048576, MATCH(W4353, CFB!$W$2:$W$1048576, 0)):INDEX(CFB!$J$2:$J$1048576, MATCH(W4353, CFB!$W$2:$W$1048576, 0) + COUNTIF(CFB!$W$2:$W$1048576, W4353) - 1))</f>
        <v>87</v>
      </c>
      <c r="N4353" s="2">
        <f>RANK(K4353, INDEX(CFB!$K$2:$K$1048576, MATCH(W4353, CFB!$W$2:$W$1048576, 0)):INDEX(CFB!$K$2:$K$1048576, MATCH(W4353, CFB!$W$2:$W$1048576, 0) + COUNTIF(CFB!$W$2:$W$1048576, W4353) - 1))</f>
        <v>51</v>
      </c>
      <c r="O4353">
        <v>40.43</v>
      </c>
      <c r="P4353">
        <v>19.48</v>
      </c>
      <c r="W4353">
        <v>1988</v>
      </c>
      <c r="X4353">
        <f t="shared" si="133"/>
        <v>0</v>
      </c>
    </row>
    <row r="4354" spans="1:24" ht="12.75" hidden="1" customHeight="1" x14ac:dyDescent="0.45">
      <c r="A4354">
        <v>52</v>
      </c>
      <c r="B4354" t="s">
        <v>111</v>
      </c>
      <c r="C4354" t="s">
        <v>184</v>
      </c>
      <c r="D4354" s="2" t="str">
        <f t="shared" si="132"/>
        <v>Fresno State1988</v>
      </c>
      <c r="F4354">
        <v>10</v>
      </c>
      <c r="G4354">
        <v>2</v>
      </c>
      <c r="H4354">
        <v>0</v>
      </c>
      <c r="I4354">
        <v>-2.67</v>
      </c>
      <c r="J4354">
        <v>4.1100000000000003</v>
      </c>
      <c r="K4354">
        <v>1.44</v>
      </c>
      <c r="L4354" s="2">
        <f>_xlfn.RANK.EQ(I4354, INDEX(CFB!$I$2:$I$1048576, MATCH(W4354, CFB!$W$2:$W$1048576, 0)):INDEX(CFB!$I$2:$I$1048576, MATCH(W4354, CFB!$W$2:$W$1048576, 0) + COUNTIF(CFB!$W$2:$W$1048576, W4354) - 1), 0)</f>
        <v>70</v>
      </c>
      <c r="M4354" s="2">
        <f>_xlfn.RANK.EQ(J4354, INDEX(CFB!$J$2:$J$1048576, MATCH(W4354, CFB!$W$2:$W$1048576, 0)):INDEX(CFB!$J$2:$J$1048576, MATCH(W4354, CFB!$W$2:$W$1048576, 0) + COUNTIF(CFB!$W$2:$W$1048576, W4354) - 1))</f>
        <v>30</v>
      </c>
      <c r="N4354" s="2">
        <f>RANK(K4354, INDEX(CFB!$K$2:$K$1048576, MATCH(W4354, CFB!$W$2:$W$1048576, 0)):INDEX(CFB!$K$2:$K$1048576, MATCH(W4354, CFB!$W$2:$W$1048576, 0) + COUNTIF(CFB!$W$2:$W$1048576, W4354) - 1))</f>
        <v>52</v>
      </c>
      <c r="O4354">
        <v>34.47</v>
      </c>
      <c r="P4354">
        <v>11.92</v>
      </c>
      <c r="W4354">
        <v>1988</v>
      </c>
      <c r="X4354">
        <f t="shared" si="133"/>
        <v>0</v>
      </c>
    </row>
    <row r="4355" spans="1:24" ht="12.75" hidden="1" customHeight="1" x14ac:dyDescent="0.45">
      <c r="A4355">
        <v>53</v>
      </c>
      <c r="B4355" t="s">
        <v>19</v>
      </c>
      <c r="C4355" t="s">
        <v>15</v>
      </c>
      <c r="D4355" s="2" t="str">
        <f t="shared" ref="D4355:D4418" si="134">_xlfn.CONCAT(B4355, W4355)</f>
        <v>Ole Miss1988</v>
      </c>
      <c r="F4355">
        <v>5</v>
      </c>
      <c r="G4355">
        <v>6</v>
      </c>
      <c r="H4355">
        <v>0</v>
      </c>
      <c r="I4355">
        <v>-1.26</v>
      </c>
      <c r="J4355">
        <v>2.14</v>
      </c>
      <c r="K4355">
        <v>0.88</v>
      </c>
      <c r="L4355" s="2">
        <f>_xlfn.RANK.EQ(I4355, INDEX(CFB!$I$2:$I$1048576, MATCH(W4355, CFB!$W$2:$W$1048576, 0)):INDEX(CFB!$I$2:$I$1048576, MATCH(W4355, CFB!$W$2:$W$1048576, 0) + COUNTIF(CFB!$W$2:$W$1048576, W4355) - 1), 0)</f>
        <v>62</v>
      </c>
      <c r="M4355" s="2">
        <f>_xlfn.RANK.EQ(J4355, INDEX(CFB!$J$2:$J$1048576, MATCH(W4355, CFB!$W$2:$W$1048576, 0)):INDEX(CFB!$J$2:$J$1048576, MATCH(W4355, CFB!$W$2:$W$1048576, 0) + COUNTIF(CFB!$W$2:$W$1048576, W4355) - 1))</f>
        <v>41</v>
      </c>
      <c r="N4355" s="2">
        <f>RANK(K4355, INDEX(CFB!$K$2:$K$1048576, MATCH(W4355, CFB!$W$2:$W$1048576, 0)):INDEX(CFB!$K$2:$K$1048576, MATCH(W4355, CFB!$W$2:$W$1048576, 0) + COUNTIF(CFB!$W$2:$W$1048576, W4355) - 1))</f>
        <v>53</v>
      </c>
      <c r="O4355">
        <v>32.22</v>
      </c>
      <c r="P4355">
        <v>9.48</v>
      </c>
      <c r="W4355">
        <v>1988</v>
      </c>
      <c r="X4355">
        <f t="shared" ref="X4355:X4418" si="135">IF(E4355=1, 1,0)</f>
        <v>0</v>
      </c>
    </row>
    <row r="4356" spans="1:24" ht="12.75" hidden="1" customHeight="1" x14ac:dyDescent="0.45">
      <c r="A4356">
        <v>54</v>
      </c>
      <c r="B4356" t="s">
        <v>37</v>
      </c>
      <c r="C4356" t="s">
        <v>15</v>
      </c>
      <c r="D4356" s="2" t="str">
        <f t="shared" si="134"/>
        <v>Tennessee1988</v>
      </c>
      <c r="F4356">
        <v>5</v>
      </c>
      <c r="G4356">
        <v>6</v>
      </c>
      <c r="H4356">
        <v>0</v>
      </c>
      <c r="I4356">
        <v>-0.03</v>
      </c>
      <c r="J4356">
        <v>0.73</v>
      </c>
      <c r="K4356">
        <v>0.7</v>
      </c>
      <c r="L4356" s="2">
        <f>_xlfn.RANK.EQ(I4356, INDEX(CFB!$I$2:$I$1048576, MATCH(W4356, CFB!$W$2:$W$1048576, 0)):INDEX(CFB!$I$2:$I$1048576, MATCH(W4356, CFB!$W$2:$W$1048576, 0) + COUNTIF(CFB!$W$2:$W$1048576, W4356) - 1), 0)</f>
        <v>54</v>
      </c>
      <c r="M4356" s="2">
        <f>_xlfn.RANK.EQ(J4356, INDEX(CFB!$J$2:$J$1048576, MATCH(W4356, CFB!$W$2:$W$1048576, 0)):INDEX(CFB!$J$2:$J$1048576, MATCH(W4356, CFB!$W$2:$W$1048576, 0) + COUNTIF(CFB!$W$2:$W$1048576, W4356) - 1))</f>
        <v>52</v>
      </c>
      <c r="N4356" s="2">
        <f>RANK(K4356, INDEX(CFB!$K$2:$K$1048576, MATCH(W4356, CFB!$W$2:$W$1048576, 0)):INDEX(CFB!$K$2:$K$1048576, MATCH(W4356, CFB!$W$2:$W$1048576, 0) + COUNTIF(CFB!$W$2:$W$1048576, W4356) - 1))</f>
        <v>54</v>
      </c>
      <c r="O4356">
        <v>33.799999999999997</v>
      </c>
      <c r="P4356">
        <v>12.07</v>
      </c>
      <c r="W4356">
        <v>1988</v>
      </c>
      <c r="X4356">
        <f t="shared" si="135"/>
        <v>0</v>
      </c>
    </row>
    <row r="4357" spans="1:24" ht="12.75" hidden="1" customHeight="1" x14ac:dyDescent="0.45">
      <c r="A4357">
        <v>55</v>
      </c>
      <c r="B4357" t="s">
        <v>84</v>
      </c>
      <c r="C4357" t="s">
        <v>178</v>
      </c>
      <c r="D4357" s="2" t="str">
        <f t="shared" si="134"/>
        <v>Utah1988</v>
      </c>
      <c r="F4357">
        <v>6</v>
      </c>
      <c r="G4357">
        <v>5</v>
      </c>
      <c r="H4357">
        <v>0</v>
      </c>
      <c r="I4357">
        <v>9.31</v>
      </c>
      <c r="J4357">
        <v>-8.6300000000000008</v>
      </c>
      <c r="K4357">
        <v>0.68</v>
      </c>
      <c r="L4357" s="2">
        <f>_xlfn.RANK.EQ(I4357, INDEX(CFB!$I$2:$I$1048576, MATCH(W4357, CFB!$W$2:$W$1048576, 0)):INDEX(CFB!$I$2:$I$1048576, MATCH(W4357, CFB!$W$2:$W$1048576, 0) + COUNTIF(CFB!$W$2:$W$1048576, W4357) - 1), 0)</f>
        <v>10</v>
      </c>
      <c r="M4357" s="2">
        <f>_xlfn.RANK.EQ(J4357, INDEX(CFB!$J$2:$J$1048576, MATCH(W4357, CFB!$W$2:$W$1048576, 0)):INDEX(CFB!$J$2:$J$1048576, MATCH(W4357, CFB!$W$2:$W$1048576, 0) + COUNTIF(CFB!$W$2:$W$1048576, W4357) - 1))</f>
        <v>96</v>
      </c>
      <c r="N4357" s="2">
        <f>RANK(K4357, INDEX(CFB!$K$2:$K$1048576, MATCH(W4357, CFB!$W$2:$W$1048576, 0)):INDEX(CFB!$K$2:$K$1048576, MATCH(W4357, CFB!$W$2:$W$1048576, 0) + COUNTIF(CFB!$W$2:$W$1048576, W4357) - 1))</f>
        <v>55</v>
      </c>
      <c r="O4357">
        <v>41.71</v>
      </c>
      <c r="P4357">
        <v>23.77</v>
      </c>
      <c r="W4357">
        <v>1988</v>
      </c>
      <c r="X4357">
        <f t="shared" si="135"/>
        <v>0</v>
      </c>
    </row>
    <row r="4358" spans="1:24" ht="12.75" hidden="1" customHeight="1" x14ac:dyDescent="0.45">
      <c r="A4358">
        <v>56</v>
      </c>
      <c r="B4358" t="s">
        <v>68</v>
      </c>
      <c r="C4358" t="s">
        <v>12</v>
      </c>
      <c r="D4358" s="2" t="str">
        <f t="shared" si="134"/>
        <v>Memphis1988</v>
      </c>
      <c r="F4358">
        <v>6</v>
      </c>
      <c r="G4358">
        <v>5</v>
      </c>
      <c r="H4358">
        <v>0</v>
      </c>
      <c r="I4358">
        <v>-2.4500000000000002</v>
      </c>
      <c r="J4358">
        <v>2.27</v>
      </c>
      <c r="K4358">
        <v>-0.18</v>
      </c>
      <c r="L4358" s="2">
        <f>_xlfn.RANK.EQ(I4358, INDEX(CFB!$I$2:$I$1048576, MATCH(W4358, CFB!$W$2:$W$1048576, 0)):INDEX(CFB!$I$2:$I$1048576, MATCH(W4358, CFB!$W$2:$W$1048576, 0) + COUNTIF(CFB!$W$2:$W$1048576, W4358) - 1), 0)</f>
        <v>68</v>
      </c>
      <c r="M4358" s="2">
        <f>_xlfn.RANK.EQ(J4358, INDEX(CFB!$J$2:$J$1048576, MATCH(W4358, CFB!$W$2:$W$1048576, 0)):INDEX(CFB!$J$2:$J$1048576, MATCH(W4358, CFB!$W$2:$W$1048576, 0) + COUNTIF(CFB!$W$2:$W$1048576, W4358) - 1))</f>
        <v>39</v>
      </c>
      <c r="N4358" s="2">
        <f>RANK(K4358, INDEX(CFB!$K$2:$K$1048576, MATCH(W4358, CFB!$W$2:$W$1048576, 0)):INDEX(CFB!$K$2:$K$1048576, MATCH(W4358, CFB!$W$2:$W$1048576, 0) + COUNTIF(CFB!$W$2:$W$1048576, W4358) - 1))</f>
        <v>56</v>
      </c>
      <c r="O4358">
        <v>29.61</v>
      </c>
      <c r="P4358">
        <v>9.7799999999999994</v>
      </c>
      <c r="W4358">
        <v>1988</v>
      </c>
      <c r="X4358">
        <f t="shared" si="135"/>
        <v>0</v>
      </c>
    </row>
    <row r="4359" spans="1:24" ht="12.75" hidden="1" customHeight="1" x14ac:dyDescent="0.45">
      <c r="A4359">
        <v>57</v>
      </c>
      <c r="B4359" t="s">
        <v>131</v>
      </c>
      <c r="C4359" t="s">
        <v>178</v>
      </c>
      <c r="D4359" s="2" t="str">
        <f t="shared" si="134"/>
        <v>Air Force1988</v>
      </c>
      <c r="F4359">
        <v>5</v>
      </c>
      <c r="G4359">
        <v>7</v>
      </c>
      <c r="H4359">
        <v>0</v>
      </c>
      <c r="I4359">
        <v>9.2200000000000006</v>
      </c>
      <c r="J4359">
        <v>-9.75</v>
      </c>
      <c r="K4359">
        <v>-0.53</v>
      </c>
      <c r="L4359" s="2">
        <f>_xlfn.RANK.EQ(I4359, INDEX(CFB!$I$2:$I$1048576, MATCH(W4359, CFB!$W$2:$W$1048576, 0)):INDEX(CFB!$I$2:$I$1048576, MATCH(W4359, CFB!$W$2:$W$1048576, 0) + COUNTIF(CFB!$W$2:$W$1048576, W4359) - 1), 0)</f>
        <v>11</v>
      </c>
      <c r="M4359" s="2">
        <f>_xlfn.RANK.EQ(J4359, INDEX(CFB!$J$2:$J$1048576, MATCH(W4359, CFB!$W$2:$W$1048576, 0)):INDEX(CFB!$J$2:$J$1048576, MATCH(W4359, CFB!$W$2:$W$1048576, 0) + COUNTIF(CFB!$W$2:$W$1048576, W4359) - 1))</f>
        <v>99</v>
      </c>
      <c r="N4359" s="2">
        <f>RANK(K4359, INDEX(CFB!$K$2:$K$1048576, MATCH(W4359, CFB!$W$2:$W$1048576, 0)):INDEX(CFB!$K$2:$K$1048576, MATCH(W4359, CFB!$W$2:$W$1048576, 0) + COUNTIF(CFB!$W$2:$W$1048576, W4359) - 1))</f>
        <v>57</v>
      </c>
      <c r="O4359">
        <v>43.23</v>
      </c>
      <c r="P4359">
        <v>21.42</v>
      </c>
      <c r="W4359">
        <v>1988</v>
      </c>
      <c r="X4359">
        <f t="shared" si="135"/>
        <v>0</v>
      </c>
    </row>
    <row r="4360" spans="1:24" ht="12.75" hidden="1" customHeight="1" x14ac:dyDescent="0.45">
      <c r="A4360">
        <v>58</v>
      </c>
      <c r="B4360" t="s">
        <v>71</v>
      </c>
      <c r="C4360" t="s">
        <v>189</v>
      </c>
      <c r="D4360" s="2" t="str">
        <f t="shared" si="134"/>
        <v>Texas Tech1988</v>
      </c>
      <c r="F4360">
        <v>5</v>
      </c>
      <c r="G4360">
        <v>6</v>
      </c>
      <c r="H4360">
        <v>0</v>
      </c>
      <c r="I4360">
        <v>6.82</v>
      </c>
      <c r="J4360">
        <v>-7.47</v>
      </c>
      <c r="K4360">
        <v>-0.65</v>
      </c>
      <c r="L4360" s="2">
        <f>_xlfn.RANK.EQ(I4360, INDEX(CFB!$I$2:$I$1048576, MATCH(W4360, CFB!$W$2:$W$1048576, 0)):INDEX(CFB!$I$2:$I$1048576, MATCH(W4360, CFB!$W$2:$W$1048576, 0) + COUNTIF(CFB!$W$2:$W$1048576, W4360) - 1), 0)</f>
        <v>18</v>
      </c>
      <c r="M4360" s="2">
        <f>_xlfn.RANK.EQ(J4360, INDEX(CFB!$J$2:$J$1048576, MATCH(W4360, CFB!$W$2:$W$1048576, 0)):INDEX(CFB!$J$2:$J$1048576, MATCH(W4360, CFB!$W$2:$W$1048576, 0) + COUNTIF(CFB!$W$2:$W$1048576, W4360) - 1))</f>
        <v>92</v>
      </c>
      <c r="N4360" s="2">
        <f>RANK(K4360, INDEX(CFB!$K$2:$K$1048576, MATCH(W4360, CFB!$W$2:$W$1048576, 0)):INDEX(CFB!$K$2:$K$1048576, MATCH(W4360, CFB!$W$2:$W$1048576, 0) + COUNTIF(CFB!$W$2:$W$1048576, W4360) - 1))</f>
        <v>58</v>
      </c>
      <c r="O4360">
        <v>40.11</v>
      </c>
      <c r="P4360">
        <v>18.25</v>
      </c>
      <c r="W4360">
        <v>1988</v>
      </c>
      <c r="X4360">
        <f t="shared" si="135"/>
        <v>0</v>
      </c>
    </row>
    <row r="4361" spans="1:24" ht="12.75" hidden="1" customHeight="1" x14ac:dyDescent="0.45">
      <c r="A4361">
        <v>59</v>
      </c>
      <c r="B4361" t="s">
        <v>52</v>
      </c>
      <c r="C4361" t="s">
        <v>23</v>
      </c>
      <c r="D4361" s="2" t="str">
        <f t="shared" si="134"/>
        <v>Georgia Tech1988</v>
      </c>
      <c r="F4361">
        <v>3</v>
      </c>
      <c r="G4361">
        <v>8</v>
      </c>
      <c r="H4361">
        <v>0</v>
      </c>
      <c r="I4361">
        <v>-5.73</v>
      </c>
      <c r="J4361">
        <v>4.7300000000000004</v>
      </c>
      <c r="K4361">
        <v>-1.01</v>
      </c>
      <c r="L4361" s="2">
        <f>_xlfn.RANK.EQ(I4361, INDEX(CFB!$I$2:$I$1048576, MATCH(W4361, CFB!$W$2:$W$1048576, 0)):INDEX(CFB!$I$2:$I$1048576, MATCH(W4361, CFB!$W$2:$W$1048576, 0) + COUNTIF(CFB!$W$2:$W$1048576, W4361) - 1), 0)</f>
        <v>84</v>
      </c>
      <c r="M4361" s="2">
        <f>_xlfn.RANK.EQ(J4361, INDEX(CFB!$J$2:$J$1048576, MATCH(W4361, CFB!$W$2:$W$1048576, 0)):INDEX(CFB!$J$2:$J$1048576, MATCH(W4361, CFB!$W$2:$W$1048576, 0) + COUNTIF(CFB!$W$2:$W$1048576, W4361) - 1))</f>
        <v>26</v>
      </c>
      <c r="N4361" s="2">
        <f>RANK(K4361, INDEX(CFB!$K$2:$K$1048576, MATCH(W4361, CFB!$W$2:$W$1048576, 0)):INDEX(CFB!$K$2:$K$1048576, MATCH(W4361, CFB!$W$2:$W$1048576, 0) + COUNTIF(CFB!$W$2:$W$1048576, W4361) - 1))</f>
        <v>59</v>
      </c>
      <c r="O4361">
        <v>28.48</v>
      </c>
      <c r="P4361">
        <v>6.17</v>
      </c>
      <c r="W4361">
        <v>1988</v>
      </c>
      <c r="X4361">
        <f t="shared" si="135"/>
        <v>0</v>
      </c>
    </row>
    <row r="4362" spans="1:24" ht="12.75" hidden="1" customHeight="1" x14ac:dyDescent="0.45">
      <c r="A4362">
        <v>60</v>
      </c>
      <c r="B4362" t="s">
        <v>77</v>
      </c>
      <c r="C4362" t="s">
        <v>12</v>
      </c>
      <c r="D4362" s="2" t="str">
        <f t="shared" si="134"/>
        <v>Louisiana1988</v>
      </c>
      <c r="F4362">
        <v>6</v>
      </c>
      <c r="G4362">
        <v>5</v>
      </c>
      <c r="H4362">
        <v>0</v>
      </c>
      <c r="I4362">
        <v>0.16</v>
      </c>
      <c r="J4362">
        <v>-1.28</v>
      </c>
      <c r="K4362">
        <v>-1.1200000000000001</v>
      </c>
      <c r="L4362" s="2">
        <f>_xlfn.RANK.EQ(I4362, INDEX(CFB!$I$2:$I$1048576, MATCH(W4362, CFB!$W$2:$W$1048576, 0)):INDEX(CFB!$I$2:$I$1048576, MATCH(W4362, CFB!$W$2:$W$1048576, 0) + COUNTIF(CFB!$W$2:$W$1048576, W4362) - 1), 0)</f>
        <v>53</v>
      </c>
      <c r="M4362" s="2">
        <f>_xlfn.RANK.EQ(J4362, INDEX(CFB!$J$2:$J$1048576, MATCH(W4362, CFB!$W$2:$W$1048576, 0)):INDEX(CFB!$J$2:$J$1048576, MATCH(W4362, CFB!$W$2:$W$1048576, 0) + COUNTIF(CFB!$W$2:$W$1048576, W4362) - 1))</f>
        <v>64</v>
      </c>
      <c r="N4362" s="2">
        <f>RANK(K4362, INDEX(CFB!$K$2:$K$1048576, MATCH(W4362, CFB!$W$2:$W$1048576, 0)):INDEX(CFB!$K$2:$K$1048576, MATCH(W4362, CFB!$W$2:$W$1048576, 0) + COUNTIF(CFB!$W$2:$W$1048576, W4362) - 1))</f>
        <v>60</v>
      </c>
      <c r="O4362">
        <v>34.26</v>
      </c>
      <c r="P4362">
        <v>14.58</v>
      </c>
      <c r="W4362">
        <v>1988</v>
      </c>
      <c r="X4362">
        <f t="shared" si="135"/>
        <v>0</v>
      </c>
    </row>
    <row r="4363" spans="1:24" ht="12.75" hidden="1" customHeight="1" x14ac:dyDescent="0.45">
      <c r="A4363">
        <v>61</v>
      </c>
      <c r="B4363" t="s">
        <v>117</v>
      </c>
      <c r="C4363" t="s">
        <v>65</v>
      </c>
      <c r="D4363" s="2" t="str">
        <f t="shared" si="134"/>
        <v>Western Michigan1988</v>
      </c>
      <c r="F4363">
        <v>9</v>
      </c>
      <c r="G4363">
        <v>3</v>
      </c>
      <c r="H4363">
        <v>0</v>
      </c>
      <c r="I4363">
        <v>3.42</v>
      </c>
      <c r="J4363">
        <v>-4.63</v>
      </c>
      <c r="K4363">
        <v>-1.21</v>
      </c>
      <c r="L4363" s="2">
        <f>_xlfn.RANK.EQ(I4363, INDEX(CFB!$I$2:$I$1048576, MATCH(W4363, CFB!$W$2:$W$1048576, 0)):INDEX(CFB!$I$2:$I$1048576, MATCH(W4363, CFB!$W$2:$W$1048576, 0) + COUNTIF(CFB!$W$2:$W$1048576, W4363) - 1), 0)</f>
        <v>33</v>
      </c>
      <c r="M4363" s="2">
        <f>_xlfn.RANK.EQ(J4363, INDEX(CFB!$J$2:$J$1048576, MATCH(W4363, CFB!$W$2:$W$1048576, 0)):INDEX(CFB!$J$2:$J$1048576, MATCH(W4363, CFB!$W$2:$W$1048576, 0) + COUNTIF(CFB!$W$2:$W$1048576, W4363) - 1))</f>
        <v>79</v>
      </c>
      <c r="N4363" s="2">
        <f>RANK(K4363, INDEX(CFB!$K$2:$K$1048576, MATCH(W4363, CFB!$W$2:$W$1048576, 0)):INDEX(CFB!$K$2:$K$1048576, MATCH(W4363, CFB!$W$2:$W$1048576, 0) + COUNTIF(CFB!$W$2:$W$1048576, W4363) - 1))</f>
        <v>61</v>
      </c>
      <c r="O4363">
        <v>33.979999999999997</v>
      </c>
      <c r="P4363">
        <v>18.79</v>
      </c>
      <c r="W4363">
        <v>1988</v>
      </c>
      <c r="X4363">
        <f t="shared" si="135"/>
        <v>0</v>
      </c>
    </row>
    <row r="4364" spans="1:24" ht="12.75" hidden="1" customHeight="1" x14ac:dyDescent="0.45">
      <c r="A4364">
        <v>62</v>
      </c>
      <c r="B4364" t="s">
        <v>33</v>
      </c>
      <c r="C4364" t="s">
        <v>12</v>
      </c>
      <c r="D4364" s="2" t="str">
        <f t="shared" si="134"/>
        <v>Virginia Tech1988</v>
      </c>
      <c r="F4364">
        <v>3</v>
      </c>
      <c r="G4364">
        <v>8</v>
      </c>
      <c r="H4364">
        <v>0</v>
      </c>
      <c r="I4364">
        <v>-4.3499999999999996</v>
      </c>
      <c r="J4364">
        <v>3.01</v>
      </c>
      <c r="K4364">
        <v>-1.34</v>
      </c>
      <c r="L4364" s="2">
        <f>_xlfn.RANK.EQ(I4364, INDEX(CFB!$I$2:$I$1048576, MATCH(W4364, CFB!$W$2:$W$1048576, 0)):INDEX(CFB!$I$2:$I$1048576, MATCH(W4364, CFB!$W$2:$W$1048576, 0) + COUNTIF(CFB!$W$2:$W$1048576, W4364) - 1), 0)</f>
        <v>79</v>
      </c>
      <c r="M4364" s="2">
        <f>_xlfn.RANK.EQ(J4364, INDEX(CFB!$J$2:$J$1048576, MATCH(W4364, CFB!$W$2:$W$1048576, 0)):INDEX(CFB!$J$2:$J$1048576, MATCH(W4364, CFB!$W$2:$W$1048576, 0) + COUNTIF(CFB!$W$2:$W$1048576, W4364) - 1))</f>
        <v>35</v>
      </c>
      <c r="N4364" s="2">
        <f>RANK(K4364, INDEX(CFB!$K$2:$K$1048576, MATCH(W4364, CFB!$W$2:$W$1048576, 0)):INDEX(CFB!$K$2:$K$1048576, MATCH(W4364, CFB!$W$2:$W$1048576, 0) + COUNTIF(CFB!$W$2:$W$1048576, W4364) - 1))</f>
        <v>62</v>
      </c>
      <c r="O4364">
        <v>28.78</v>
      </c>
      <c r="P4364">
        <v>9.66</v>
      </c>
      <c r="W4364">
        <v>1988</v>
      </c>
      <c r="X4364">
        <f t="shared" si="135"/>
        <v>0</v>
      </c>
    </row>
    <row r="4365" spans="1:24" ht="12.75" hidden="1" customHeight="1" x14ac:dyDescent="0.45">
      <c r="A4365">
        <v>63</v>
      </c>
      <c r="B4365" t="s">
        <v>147</v>
      </c>
      <c r="C4365" t="s">
        <v>12</v>
      </c>
      <c r="D4365" s="2" t="str">
        <f t="shared" si="134"/>
        <v>Tulsa1988</v>
      </c>
      <c r="F4365">
        <v>4</v>
      </c>
      <c r="G4365">
        <v>7</v>
      </c>
      <c r="H4365">
        <v>0</v>
      </c>
      <c r="I4365">
        <v>0.94</v>
      </c>
      <c r="J4365">
        <v>-2.3199999999999998</v>
      </c>
      <c r="K4365">
        <v>-1.38</v>
      </c>
      <c r="L4365" s="2">
        <f>_xlfn.RANK.EQ(I4365, INDEX(CFB!$I$2:$I$1048576, MATCH(W4365, CFB!$W$2:$W$1048576, 0)):INDEX(CFB!$I$2:$I$1048576, MATCH(W4365, CFB!$W$2:$W$1048576, 0) + COUNTIF(CFB!$W$2:$W$1048576, W4365) - 1), 0)</f>
        <v>46</v>
      </c>
      <c r="M4365" s="2">
        <f>_xlfn.RANK.EQ(J4365, INDEX(CFB!$J$2:$J$1048576, MATCH(W4365, CFB!$W$2:$W$1048576, 0)):INDEX(CFB!$J$2:$J$1048576, MATCH(W4365, CFB!$W$2:$W$1048576, 0) + COUNTIF(CFB!$W$2:$W$1048576, W4365) - 1))</f>
        <v>71</v>
      </c>
      <c r="N4365" s="2">
        <f>RANK(K4365, INDEX(CFB!$K$2:$K$1048576, MATCH(W4365, CFB!$W$2:$W$1048576, 0)):INDEX(CFB!$K$2:$K$1048576, MATCH(W4365, CFB!$W$2:$W$1048576, 0) + COUNTIF(CFB!$W$2:$W$1048576, W4365) - 1))</f>
        <v>63</v>
      </c>
      <c r="O4365">
        <v>33.33</v>
      </c>
      <c r="P4365">
        <v>16.37</v>
      </c>
      <c r="W4365">
        <v>1988</v>
      </c>
      <c r="X4365">
        <f t="shared" si="135"/>
        <v>0</v>
      </c>
    </row>
    <row r="4366" spans="1:24" ht="12.75" hidden="1" customHeight="1" x14ac:dyDescent="0.45">
      <c r="A4366">
        <v>64</v>
      </c>
      <c r="B4366" t="s">
        <v>108</v>
      </c>
      <c r="C4366" t="s">
        <v>12</v>
      </c>
      <c r="D4366" s="2" t="str">
        <f t="shared" si="134"/>
        <v>East Carolina1988</v>
      </c>
      <c r="F4366">
        <v>3</v>
      </c>
      <c r="G4366">
        <v>8</v>
      </c>
      <c r="H4366">
        <v>0</v>
      </c>
      <c r="I4366">
        <v>3.9</v>
      </c>
      <c r="J4366">
        <v>-5.43</v>
      </c>
      <c r="K4366">
        <v>-1.53</v>
      </c>
      <c r="L4366" s="2">
        <f>_xlfn.RANK.EQ(I4366, INDEX(CFB!$I$2:$I$1048576, MATCH(W4366, CFB!$W$2:$W$1048576, 0)):INDEX(CFB!$I$2:$I$1048576, MATCH(W4366, CFB!$W$2:$W$1048576, 0) + COUNTIF(CFB!$W$2:$W$1048576, W4366) - 1), 0)</f>
        <v>31</v>
      </c>
      <c r="M4366" s="2">
        <f>_xlfn.RANK.EQ(J4366, INDEX(CFB!$J$2:$J$1048576, MATCH(W4366, CFB!$W$2:$W$1048576, 0)):INDEX(CFB!$J$2:$J$1048576, MATCH(W4366, CFB!$W$2:$W$1048576, 0) + COUNTIF(CFB!$W$2:$W$1048576, W4366) - 1))</f>
        <v>83</v>
      </c>
      <c r="N4366" s="2">
        <f>RANK(K4366, INDEX(CFB!$K$2:$K$1048576, MATCH(W4366, CFB!$W$2:$W$1048576, 0)):INDEX(CFB!$K$2:$K$1048576, MATCH(W4366, CFB!$W$2:$W$1048576, 0) + COUNTIF(CFB!$W$2:$W$1048576, W4366) - 1))</f>
        <v>64</v>
      </c>
      <c r="O4366">
        <v>38.79</v>
      </c>
      <c r="P4366">
        <v>15.39</v>
      </c>
      <c r="W4366">
        <v>1988</v>
      </c>
      <c r="X4366">
        <f t="shared" si="135"/>
        <v>0</v>
      </c>
    </row>
    <row r="4367" spans="1:24" ht="12.75" hidden="1" customHeight="1" x14ac:dyDescent="0.45">
      <c r="A4367">
        <v>65</v>
      </c>
      <c r="B4367" t="s">
        <v>139</v>
      </c>
      <c r="C4367" t="s">
        <v>65</v>
      </c>
      <c r="D4367" s="2" t="str">
        <f t="shared" si="134"/>
        <v>Central Michigan1988</v>
      </c>
      <c r="F4367">
        <v>7</v>
      </c>
      <c r="G4367">
        <v>4</v>
      </c>
      <c r="H4367">
        <v>0</v>
      </c>
      <c r="I4367">
        <v>-2.6</v>
      </c>
      <c r="J4367">
        <v>0.73</v>
      </c>
      <c r="K4367">
        <v>-1.88</v>
      </c>
      <c r="L4367" s="2">
        <f>_xlfn.RANK.EQ(I4367, INDEX(CFB!$I$2:$I$1048576, MATCH(W4367, CFB!$W$2:$W$1048576, 0)):INDEX(CFB!$I$2:$I$1048576, MATCH(W4367, CFB!$W$2:$W$1048576, 0) + COUNTIF(CFB!$W$2:$W$1048576, W4367) - 1), 0)</f>
        <v>69</v>
      </c>
      <c r="M4367" s="2">
        <f>_xlfn.RANK.EQ(J4367, INDEX(CFB!$J$2:$J$1048576, MATCH(W4367, CFB!$W$2:$W$1048576, 0)):INDEX(CFB!$J$2:$J$1048576, MATCH(W4367, CFB!$W$2:$W$1048576, 0) + COUNTIF(CFB!$W$2:$W$1048576, W4367) - 1))</f>
        <v>52</v>
      </c>
      <c r="N4367" s="2">
        <f>RANK(K4367, INDEX(CFB!$K$2:$K$1048576, MATCH(W4367, CFB!$W$2:$W$1048576, 0)):INDEX(CFB!$K$2:$K$1048576, MATCH(W4367, CFB!$W$2:$W$1048576, 0) + COUNTIF(CFB!$W$2:$W$1048576, W4367) - 1))</f>
        <v>65</v>
      </c>
      <c r="O4367">
        <v>30.12</v>
      </c>
      <c r="P4367">
        <v>14.08</v>
      </c>
      <c r="W4367">
        <v>1988</v>
      </c>
      <c r="X4367">
        <f t="shared" si="135"/>
        <v>0</v>
      </c>
    </row>
    <row r="4368" spans="1:24" ht="12.75" hidden="1" customHeight="1" x14ac:dyDescent="0.45">
      <c r="A4368">
        <v>66</v>
      </c>
      <c r="B4368" t="s">
        <v>45</v>
      </c>
      <c r="C4368" t="s">
        <v>189</v>
      </c>
      <c r="D4368" s="2" t="str">
        <f t="shared" si="134"/>
        <v>Baylor1988</v>
      </c>
      <c r="F4368">
        <v>6</v>
      </c>
      <c r="G4368">
        <v>5</v>
      </c>
      <c r="H4368">
        <v>0</v>
      </c>
      <c r="I4368">
        <v>-5.52</v>
      </c>
      <c r="J4368">
        <v>3.59</v>
      </c>
      <c r="K4368">
        <v>-1.93</v>
      </c>
      <c r="L4368" s="2">
        <f>_xlfn.RANK.EQ(I4368, INDEX(CFB!$I$2:$I$1048576, MATCH(W4368, CFB!$W$2:$W$1048576, 0)):INDEX(CFB!$I$2:$I$1048576, MATCH(W4368, CFB!$W$2:$W$1048576, 0) + COUNTIF(CFB!$W$2:$W$1048576, W4368) - 1), 0)</f>
        <v>83</v>
      </c>
      <c r="M4368" s="2">
        <f>_xlfn.RANK.EQ(J4368, INDEX(CFB!$J$2:$J$1048576, MATCH(W4368, CFB!$W$2:$W$1048576, 0)):INDEX(CFB!$J$2:$J$1048576, MATCH(W4368, CFB!$W$2:$W$1048576, 0) + COUNTIF(CFB!$W$2:$W$1048576, W4368) - 1))</f>
        <v>32</v>
      </c>
      <c r="N4368" s="2">
        <f>RANK(K4368, INDEX(CFB!$K$2:$K$1048576, MATCH(W4368, CFB!$W$2:$W$1048576, 0)):INDEX(CFB!$K$2:$K$1048576, MATCH(W4368, CFB!$W$2:$W$1048576, 0) + COUNTIF(CFB!$W$2:$W$1048576, W4368) - 1))</f>
        <v>66</v>
      </c>
      <c r="O4368">
        <v>28.34</v>
      </c>
      <c r="P4368">
        <v>9.0399999999999991</v>
      </c>
      <c r="W4368">
        <v>1988</v>
      </c>
      <c r="X4368">
        <f t="shared" si="135"/>
        <v>0</v>
      </c>
    </row>
    <row r="4369" spans="1:24" ht="12.75" hidden="1" customHeight="1" x14ac:dyDescent="0.45">
      <c r="A4369">
        <v>67</v>
      </c>
      <c r="B4369" t="s">
        <v>46</v>
      </c>
      <c r="C4369" t="s">
        <v>188</v>
      </c>
      <c r="D4369" s="2" t="str">
        <f t="shared" si="134"/>
        <v>Missouri1988</v>
      </c>
      <c r="F4369">
        <v>3</v>
      </c>
      <c r="G4369">
        <v>7</v>
      </c>
      <c r="H4369">
        <v>1</v>
      </c>
      <c r="I4369">
        <v>-2.0299999999999998</v>
      </c>
      <c r="J4369">
        <v>-0.19</v>
      </c>
      <c r="K4369">
        <v>-2.2200000000000002</v>
      </c>
      <c r="L4369" s="2">
        <f>_xlfn.RANK.EQ(I4369, INDEX(CFB!$I$2:$I$1048576, MATCH(W4369, CFB!$W$2:$W$1048576, 0)):INDEX(CFB!$I$2:$I$1048576, MATCH(W4369, CFB!$W$2:$W$1048576, 0) + COUNTIF(CFB!$W$2:$W$1048576, W4369) - 1), 0)</f>
        <v>65</v>
      </c>
      <c r="M4369" s="2">
        <f>_xlfn.RANK.EQ(J4369, INDEX(CFB!$J$2:$J$1048576, MATCH(W4369, CFB!$W$2:$W$1048576, 0)):INDEX(CFB!$J$2:$J$1048576, MATCH(W4369, CFB!$W$2:$W$1048576, 0) + COUNTIF(CFB!$W$2:$W$1048576, W4369) - 1))</f>
        <v>56</v>
      </c>
      <c r="N4369" s="2">
        <f>RANK(K4369, INDEX(CFB!$K$2:$K$1048576, MATCH(W4369, CFB!$W$2:$W$1048576, 0)):INDEX(CFB!$K$2:$K$1048576, MATCH(W4369, CFB!$W$2:$W$1048576, 0) + COUNTIF(CFB!$W$2:$W$1048576, W4369) - 1))</f>
        <v>67</v>
      </c>
      <c r="O4369">
        <v>32.22</v>
      </c>
      <c r="P4369">
        <v>14.85</v>
      </c>
      <c r="W4369">
        <v>1988</v>
      </c>
      <c r="X4369">
        <f t="shared" si="135"/>
        <v>0</v>
      </c>
    </row>
    <row r="4370" spans="1:24" ht="12.75" hidden="1" customHeight="1" x14ac:dyDescent="0.45">
      <c r="A4370">
        <v>68</v>
      </c>
      <c r="B4370" t="s">
        <v>57</v>
      </c>
      <c r="C4370" t="s">
        <v>12</v>
      </c>
      <c r="D4370" s="2" t="str">
        <f t="shared" si="134"/>
        <v>Boston College1988</v>
      </c>
      <c r="F4370">
        <v>3</v>
      </c>
      <c r="G4370">
        <v>8</v>
      </c>
      <c r="H4370">
        <v>0</v>
      </c>
      <c r="I4370">
        <v>1.81</v>
      </c>
      <c r="J4370">
        <v>-4.17</v>
      </c>
      <c r="K4370">
        <v>-2.36</v>
      </c>
      <c r="L4370" s="2">
        <f>_xlfn.RANK.EQ(I4370, INDEX(CFB!$I$2:$I$1048576, MATCH(W4370, CFB!$W$2:$W$1048576, 0)):INDEX(CFB!$I$2:$I$1048576, MATCH(W4370, CFB!$W$2:$W$1048576, 0) + COUNTIF(CFB!$W$2:$W$1048576, W4370) - 1), 0)</f>
        <v>40</v>
      </c>
      <c r="M4370" s="2">
        <f>_xlfn.RANK.EQ(J4370, INDEX(CFB!$J$2:$J$1048576, MATCH(W4370, CFB!$W$2:$W$1048576, 0)):INDEX(CFB!$J$2:$J$1048576, MATCH(W4370, CFB!$W$2:$W$1048576, 0) + COUNTIF(CFB!$W$2:$W$1048576, W4370) - 1))</f>
        <v>77</v>
      </c>
      <c r="N4370" s="2">
        <f>RANK(K4370, INDEX(CFB!$K$2:$K$1048576, MATCH(W4370, CFB!$W$2:$W$1048576, 0)):INDEX(CFB!$K$2:$K$1048576, MATCH(W4370, CFB!$W$2:$W$1048576, 0) + COUNTIF(CFB!$W$2:$W$1048576, W4370) - 1))</f>
        <v>68</v>
      </c>
      <c r="O4370">
        <v>35.96</v>
      </c>
      <c r="P4370">
        <v>15.34</v>
      </c>
      <c r="W4370">
        <v>1988</v>
      </c>
      <c r="X4370">
        <f t="shared" si="135"/>
        <v>0</v>
      </c>
    </row>
    <row r="4371" spans="1:24" ht="12.75" hidden="1" customHeight="1" x14ac:dyDescent="0.45">
      <c r="A4371">
        <v>69</v>
      </c>
      <c r="B4371" t="s">
        <v>140</v>
      </c>
      <c r="C4371" t="s">
        <v>65</v>
      </c>
      <c r="D4371" s="2" t="str">
        <f t="shared" si="134"/>
        <v>Ball State1988</v>
      </c>
      <c r="F4371">
        <v>8</v>
      </c>
      <c r="G4371">
        <v>3</v>
      </c>
      <c r="H4371">
        <v>0</v>
      </c>
      <c r="I4371">
        <v>-1.42</v>
      </c>
      <c r="J4371">
        <v>-1.07</v>
      </c>
      <c r="K4371">
        <v>-2.4900000000000002</v>
      </c>
      <c r="L4371" s="2">
        <f>_xlfn.RANK.EQ(I4371, INDEX(CFB!$I$2:$I$1048576, MATCH(W4371, CFB!$W$2:$W$1048576, 0)):INDEX(CFB!$I$2:$I$1048576, MATCH(W4371, CFB!$W$2:$W$1048576, 0) + COUNTIF(CFB!$W$2:$W$1048576, W4371) - 1), 0)</f>
        <v>63</v>
      </c>
      <c r="M4371" s="2">
        <f>_xlfn.RANK.EQ(J4371, INDEX(CFB!$J$2:$J$1048576, MATCH(W4371, CFB!$W$2:$W$1048576, 0)):INDEX(CFB!$J$2:$J$1048576, MATCH(W4371, CFB!$W$2:$W$1048576, 0) + COUNTIF(CFB!$W$2:$W$1048576, W4371) - 1))</f>
        <v>62</v>
      </c>
      <c r="N4371" s="2">
        <f>RANK(K4371, INDEX(CFB!$K$2:$K$1048576, MATCH(W4371, CFB!$W$2:$W$1048576, 0)):INDEX(CFB!$K$2:$K$1048576, MATCH(W4371, CFB!$W$2:$W$1048576, 0) + COUNTIF(CFB!$W$2:$W$1048576, W4371) - 1))</f>
        <v>69</v>
      </c>
      <c r="O4371">
        <v>29</v>
      </c>
      <c r="P4371">
        <v>14.92</v>
      </c>
      <c r="W4371">
        <v>1988</v>
      </c>
      <c r="X4371">
        <f t="shared" si="135"/>
        <v>0</v>
      </c>
    </row>
    <row r="4372" spans="1:24" ht="12.75" hidden="1" customHeight="1" x14ac:dyDescent="0.45">
      <c r="A4372">
        <v>70</v>
      </c>
      <c r="B4372" t="s">
        <v>59</v>
      </c>
      <c r="C4372" t="s">
        <v>15</v>
      </c>
      <c r="D4372" s="2" t="str">
        <f t="shared" si="134"/>
        <v>Vanderbilt1988</v>
      </c>
      <c r="F4372">
        <v>3</v>
      </c>
      <c r="G4372">
        <v>8</v>
      </c>
      <c r="H4372">
        <v>0</v>
      </c>
      <c r="I4372">
        <v>-2.0699999999999998</v>
      </c>
      <c r="J4372">
        <v>-1.67</v>
      </c>
      <c r="K4372">
        <v>-3.74</v>
      </c>
      <c r="L4372" s="2">
        <f>_xlfn.RANK.EQ(I4372, INDEX(CFB!$I$2:$I$1048576, MATCH(W4372, CFB!$W$2:$W$1048576, 0)):INDEX(CFB!$I$2:$I$1048576, MATCH(W4372, CFB!$W$2:$W$1048576, 0) + COUNTIF(CFB!$W$2:$W$1048576, W4372) - 1), 0)</f>
        <v>66</v>
      </c>
      <c r="M4372" s="2">
        <f>_xlfn.RANK.EQ(J4372, INDEX(CFB!$J$2:$J$1048576, MATCH(W4372, CFB!$W$2:$W$1048576, 0)):INDEX(CFB!$J$2:$J$1048576, MATCH(W4372, CFB!$W$2:$W$1048576, 0) + COUNTIF(CFB!$W$2:$W$1048576, W4372) - 1))</f>
        <v>68</v>
      </c>
      <c r="N4372" s="2">
        <f>RANK(K4372, INDEX(CFB!$K$2:$K$1048576, MATCH(W4372, CFB!$W$2:$W$1048576, 0)):INDEX(CFB!$K$2:$K$1048576, MATCH(W4372, CFB!$W$2:$W$1048576, 0) + COUNTIF(CFB!$W$2:$W$1048576, W4372) - 1))</f>
        <v>70</v>
      </c>
      <c r="O4372">
        <v>31.26</v>
      </c>
      <c r="P4372">
        <v>13.21</v>
      </c>
      <c r="W4372">
        <v>1988</v>
      </c>
      <c r="X4372">
        <f t="shared" si="135"/>
        <v>0</v>
      </c>
    </row>
    <row r="4373" spans="1:24" ht="12.75" hidden="1" customHeight="1" x14ac:dyDescent="0.45">
      <c r="A4373">
        <v>71</v>
      </c>
      <c r="B4373" t="s">
        <v>40</v>
      </c>
      <c r="C4373" t="s">
        <v>188</v>
      </c>
      <c r="D4373" s="2" t="str">
        <f t="shared" si="134"/>
        <v>Iowa State1988</v>
      </c>
      <c r="F4373">
        <v>5</v>
      </c>
      <c r="G4373">
        <v>6</v>
      </c>
      <c r="H4373">
        <v>0</v>
      </c>
      <c r="I4373">
        <v>-5.8</v>
      </c>
      <c r="J4373">
        <v>2.02</v>
      </c>
      <c r="K4373">
        <v>-3.78</v>
      </c>
      <c r="L4373" s="2">
        <f>_xlfn.RANK.EQ(I4373, INDEX(CFB!$I$2:$I$1048576, MATCH(W4373, CFB!$W$2:$W$1048576, 0)):INDEX(CFB!$I$2:$I$1048576, MATCH(W4373, CFB!$W$2:$W$1048576, 0) + COUNTIF(CFB!$W$2:$W$1048576, W4373) - 1), 0)</f>
        <v>85</v>
      </c>
      <c r="M4373" s="2">
        <f>_xlfn.RANK.EQ(J4373, INDEX(CFB!$J$2:$J$1048576, MATCH(W4373, CFB!$W$2:$W$1048576, 0)):INDEX(CFB!$J$2:$J$1048576, MATCH(W4373, CFB!$W$2:$W$1048576, 0) + COUNTIF(CFB!$W$2:$W$1048576, W4373) - 1))</f>
        <v>42</v>
      </c>
      <c r="N4373" s="2">
        <f>RANK(K4373, INDEX(CFB!$K$2:$K$1048576, MATCH(W4373, CFB!$W$2:$W$1048576, 0)):INDEX(CFB!$K$2:$K$1048576, MATCH(W4373, CFB!$W$2:$W$1048576, 0) + COUNTIF(CFB!$W$2:$W$1048576, W4373) - 1))</f>
        <v>71</v>
      </c>
      <c r="O4373">
        <v>26.22</v>
      </c>
      <c r="P4373">
        <v>11.94</v>
      </c>
      <c r="W4373">
        <v>1988</v>
      </c>
      <c r="X4373">
        <f t="shared" si="135"/>
        <v>0</v>
      </c>
    </row>
    <row r="4374" spans="1:24" ht="12.75" hidden="1" customHeight="1" x14ac:dyDescent="0.45">
      <c r="A4374">
        <v>72</v>
      </c>
      <c r="B4374" t="s">
        <v>144</v>
      </c>
      <c r="C4374" t="s">
        <v>12</v>
      </c>
      <c r="D4374" s="2" t="str">
        <f t="shared" si="134"/>
        <v>Temple1988</v>
      </c>
      <c r="F4374">
        <v>4</v>
      </c>
      <c r="G4374">
        <v>7</v>
      </c>
      <c r="H4374">
        <v>0</v>
      </c>
      <c r="I4374">
        <v>-1.66</v>
      </c>
      <c r="J4374">
        <v>-2.31</v>
      </c>
      <c r="K4374">
        <v>-3.97</v>
      </c>
      <c r="L4374" s="2">
        <f>_xlfn.RANK.EQ(I4374, INDEX(CFB!$I$2:$I$1048576, MATCH(W4374, CFB!$W$2:$W$1048576, 0)):INDEX(CFB!$I$2:$I$1048576, MATCH(W4374, CFB!$W$2:$W$1048576, 0) + COUNTIF(CFB!$W$2:$W$1048576, W4374) - 1), 0)</f>
        <v>64</v>
      </c>
      <c r="M4374" s="2">
        <f>_xlfn.RANK.EQ(J4374, INDEX(CFB!$J$2:$J$1048576, MATCH(W4374, CFB!$W$2:$W$1048576, 0)):INDEX(CFB!$J$2:$J$1048576, MATCH(W4374, CFB!$W$2:$W$1048576, 0) + COUNTIF(CFB!$W$2:$W$1048576, W4374) - 1))</f>
        <v>70</v>
      </c>
      <c r="N4374" s="2">
        <f>RANK(K4374, INDEX(CFB!$K$2:$K$1048576, MATCH(W4374, CFB!$W$2:$W$1048576, 0)):INDEX(CFB!$K$2:$K$1048576, MATCH(W4374, CFB!$W$2:$W$1048576, 0) + COUNTIF(CFB!$W$2:$W$1048576, W4374) - 1))</f>
        <v>72</v>
      </c>
      <c r="O4374">
        <v>32.25</v>
      </c>
      <c r="P4374">
        <v>16.77</v>
      </c>
      <c r="W4374">
        <v>1988</v>
      </c>
      <c r="X4374">
        <f t="shared" si="135"/>
        <v>0</v>
      </c>
    </row>
    <row r="4375" spans="1:24" ht="12.75" hidden="1" customHeight="1" x14ac:dyDescent="0.45">
      <c r="A4375">
        <v>73</v>
      </c>
      <c r="B4375" t="s">
        <v>14</v>
      </c>
      <c r="C4375" t="s">
        <v>189</v>
      </c>
      <c r="D4375" s="2" t="str">
        <f t="shared" si="134"/>
        <v>Texas1988</v>
      </c>
      <c r="F4375">
        <v>4</v>
      </c>
      <c r="G4375">
        <v>7</v>
      </c>
      <c r="H4375">
        <v>0</v>
      </c>
      <c r="I4375">
        <v>-0.61</v>
      </c>
      <c r="J4375">
        <v>-3.74</v>
      </c>
      <c r="K4375">
        <v>-4.3499999999999996</v>
      </c>
      <c r="L4375" s="2">
        <f>_xlfn.RANK.EQ(I4375, INDEX(CFB!$I$2:$I$1048576, MATCH(W4375, CFB!$W$2:$W$1048576, 0)):INDEX(CFB!$I$2:$I$1048576, MATCH(W4375, CFB!$W$2:$W$1048576, 0) + COUNTIF(CFB!$W$2:$W$1048576, W4375) - 1), 0)</f>
        <v>58</v>
      </c>
      <c r="M4375" s="2">
        <f>_xlfn.RANK.EQ(J4375, INDEX(CFB!$J$2:$J$1048576, MATCH(W4375, CFB!$W$2:$W$1048576, 0)):INDEX(CFB!$J$2:$J$1048576, MATCH(W4375, CFB!$W$2:$W$1048576, 0) + COUNTIF(CFB!$W$2:$W$1048576, W4375) - 1))</f>
        <v>75</v>
      </c>
      <c r="N4375" s="2">
        <f>RANK(K4375, INDEX(CFB!$K$2:$K$1048576, MATCH(W4375, CFB!$W$2:$W$1048576, 0)):INDEX(CFB!$K$2:$K$1048576, MATCH(W4375, CFB!$W$2:$W$1048576, 0) + COUNTIF(CFB!$W$2:$W$1048576, W4375) - 1))</f>
        <v>73</v>
      </c>
      <c r="O4375">
        <v>33.479999999999997</v>
      </c>
      <c r="P4375">
        <v>17.329999999999998</v>
      </c>
      <c r="W4375">
        <v>1988</v>
      </c>
      <c r="X4375">
        <f t="shared" si="135"/>
        <v>0</v>
      </c>
    </row>
    <row r="4376" spans="1:24" ht="12.75" hidden="1" customHeight="1" x14ac:dyDescent="0.45">
      <c r="A4376">
        <v>74</v>
      </c>
      <c r="B4376" t="s">
        <v>51</v>
      </c>
      <c r="C4376" t="s">
        <v>12</v>
      </c>
      <c r="D4376" s="2" t="str">
        <f t="shared" si="134"/>
        <v>Navy1988</v>
      </c>
      <c r="F4376">
        <v>3</v>
      </c>
      <c r="G4376">
        <v>8</v>
      </c>
      <c r="H4376">
        <v>0</v>
      </c>
      <c r="I4376">
        <v>-3.7</v>
      </c>
      <c r="J4376">
        <v>-1.43</v>
      </c>
      <c r="K4376">
        <v>-5.12</v>
      </c>
      <c r="L4376" s="2">
        <f>_xlfn.RANK.EQ(I4376, INDEX(CFB!$I$2:$I$1048576, MATCH(W4376, CFB!$W$2:$W$1048576, 0)):INDEX(CFB!$I$2:$I$1048576, MATCH(W4376, CFB!$W$2:$W$1048576, 0) + COUNTIF(CFB!$W$2:$W$1048576, W4376) - 1), 0)</f>
        <v>76</v>
      </c>
      <c r="M4376" s="2">
        <f>_xlfn.RANK.EQ(J4376, INDEX(CFB!$J$2:$J$1048576, MATCH(W4376, CFB!$W$2:$W$1048576, 0)):INDEX(CFB!$J$2:$J$1048576, MATCH(W4376, CFB!$W$2:$W$1048576, 0) + COUNTIF(CFB!$W$2:$W$1048576, W4376) - 1))</f>
        <v>66</v>
      </c>
      <c r="N4376" s="2">
        <f>RANK(K4376, INDEX(CFB!$K$2:$K$1048576, MATCH(W4376, CFB!$W$2:$W$1048576, 0)):INDEX(CFB!$K$2:$K$1048576, MATCH(W4376, CFB!$W$2:$W$1048576, 0) + COUNTIF(CFB!$W$2:$W$1048576, W4376) - 1))</f>
        <v>74</v>
      </c>
      <c r="O4376">
        <v>29.86</v>
      </c>
      <c r="P4376">
        <v>15.1</v>
      </c>
      <c r="W4376">
        <v>1988</v>
      </c>
      <c r="X4376">
        <f t="shared" si="135"/>
        <v>0</v>
      </c>
    </row>
    <row r="4377" spans="1:24" ht="12.75" hidden="1" customHeight="1" x14ac:dyDescent="0.45">
      <c r="A4377">
        <v>75</v>
      </c>
      <c r="B4377" t="s">
        <v>42</v>
      </c>
      <c r="C4377" t="s">
        <v>10</v>
      </c>
      <c r="D4377" s="2" t="str">
        <f t="shared" si="134"/>
        <v>Minnesota1988</v>
      </c>
      <c r="F4377">
        <v>2</v>
      </c>
      <c r="G4377">
        <v>7</v>
      </c>
      <c r="H4377">
        <v>2</v>
      </c>
      <c r="I4377">
        <v>-5.31</v>
      </c>
      <c r="J4377">
        <v>-0.01</v>
      </c>
      <c r="K4377">
        <v>-5.32</v>
      </c>
      <c r="L4377" s="2">
        <f>_xlfn.RANK.EQ(I4377, INDEX(CFB!$I$2:$I$1048576, MATCH(W4377, CFB!$W$2:$W$1048576, 0)):INDEX(CFB!$I$2:$I$1048576, MATCH(W4377, CFB!$W$2:$W$1048576, 0) + COUNTIF(CFB!$W$2:$W$1048576, W4377) - 1), 0)</f>
        <v>82</v>
      </c>
      <c r="M4377" s="2">
        <f>_xlfn.RANK.EQ(J4377, INDEX(CFB!$J$2:$J$1048576, MATCH(W4377, CFB!$W$2:$W$1048576, 0)):INDEX(CFB!$J$2:$J$1048576, MATCH(W4377, CFB!$W$2:$W$1048576, 0) + COUNTIF(CFB!$W$2:$W$1048576, W4377) - 1))</f>
        <v>54</v>
      </c>
      <c r="N4377" s="2">
        <f>RANK(K4377, INDEX(CFB!$K$2:$K$1048576, MATCH(W4377, CFB!$W$2:$W$1048576, 0)):INDEX(CFB!$K$2:$K$1048576, MATCH(W4377, CFB!$W$2:$W$1048576, 0) + COUNTIF(CFB!$W$2:$W$1048576, W4377) - 1))</f>
        <v>75</v>
      </c>
      <c r="O4377">
        <v>27.82</v>
      </c>
      <c r="P4377">
        <v>12.99</v>
      </c>
      <c r="W4377">
        <v>1988</v>
      </c>
      <c r="X4377">
        <f t="shared" si="135"/>
        <v>0</v>
      </c>
    </row>
    <row r="4378" spans="1:24" ht="12.75" hidden="1" customHeight="1" x14ac:dyDescent="0.45">
      <c r="A4378">
        <v>76</v>
      </c>
      <c r="B4378" t="s">
        <v>61</v>
      </c>
      <c r="C4378" t="s">
        <v>189</v>
      </c>
      <c r="D4378" s="2" t="str">
        <f t="shared" si="134"/>
        <v>Texas Christian1988</v>
      </c>
      <c r="F4378">
        <v>4</v>
      </c>
      <c r="G4378">
        <v>7</v>
      </c>
      <c r="H4378">
        <v>0</v>
      </c>
      <c r="I4378">
        <v>-5.14</v>
      </c>
      <c r="J4378">
        <v>-0.28000000000000003</v>
      </c>
      <c r="K4378">
        <v>-5.42</v>
      </c>
      <c r="L4378" s="2">
        <f>_xlfn.RANK.EQ(I4378, INDEX(CFB!$I$2:$I$1048576, MATCH(W4378, CFB!$W$2:$W$1048576, 0)):INDEX(CFB!$I$2:$I$1048576, MATCH(W4378, CFB!$W$2:$W$1048576, 0) + COUNTIF(CFB!$W$2:$W$1048576, W4378) - 1), 0)</f>
        <v>81</v>
      </c>
      <c r="M4378" s="2">
        <f>_xlfn.RANK.EQ(J4378, INDEX(CFB!$J$2:$J$1048576, MATCH(W4378, CFB!$W$2:$W$1048576, 0)):INDEX(CFB!$J$2:$J$1048576, MATCH(W4378, CFB!$W$2:$W$1048576, 0) + COUNTIF(CFB!$W$2:$W$1048576, W4378) - 1))</f>
        <v>59</v>
      </c>
      <c r="N4378" s="2">
        <f>RANK(K4378, INDEX(CFB!$K$2:$K$1048576, MATCH(W4378, CFB!$W$2:$W$1048576, 0)):INDEX(CFB!$K$2:$K$1048576, MATCH(W4378, CFB!$W$2:$W$1048576, 0) + COUNTIF(CFB!$W$2:$W$1048576, W4378) - 1))</f>
        <v>76</v>
      </c>
      <c r="O4378">
        <v>29.49</v>
      </c>
      <c r="P4378">
        <v>13.62</v>
      </c>
      <c r="W4378">
        <v>1988</v>
      </c>
      <c r="X4378">
        <f t="shared" si="135"/>
        <v>0</v>
      </c>
    </row>
    <row r="4379" spans="1:24" ht="12.75" hidden="1" customHeight="1" x14ac:dyDescent="0.45">
      <c r="A4379">
        <v>77</v>
      </c>
      <c r="B4379" t="s">
        <v>58</v>
      </c>
      <c r="C4379" t="s">
        <v>12</v>
      </c>
      <c r="D4379" s="2" t="str">
        <f t="shared" si="134"/>
        <v>Tulane1988</v>
      </c>
      <c r="F4379">
        <v>5</v>
      </c>
      <c r="G4379">
        <v>6</v>
      </c>
      <c r="H4379">
        <v>0</v>
      </c>
      <c r="I4379">
        <v>1.71</v>
      </c>
      <c r="J4379">
        <v>-8.33</v>
      </c>
      <c r="K4379">
        <v>-6.62</v>
      </c>
      <c r="L4379" s="2">
        <f>_xlfn.RANK.EQ(I4379, INDEX(CFB!$I$2:$I$1048576, MATCH(W4379, CFB!$W$2:$W$1048576, 0)):INDEX(CFB!$I$2:$I$1048576, MATCH(W4379, CFB!$W$2:$W$1048576, 0) + COUNTIF(CFB!$W$2:$W$1048576, W4379) - 1), 0)</f>
        <v>42</v>
      </c>
      <c r="M4379" s="2">
        <f>_xlfn.RANK.EQ(J4379, INDEX(CFB!$J$2:$J$1048576, MATCH(W4379, CFB!$W$2:$W$1048576, 0)):INDEX(CFB!$J$2:$J$1048576, MATCH(W4379, CFB!$W$2:$W$1048576, 0) + COUNTIF(CFB!$W$2:$W$1048576, W4379) - 1))</f>
        <v>95</v>
      </c>
      <c r="N4379" s="2">
        <f>RANK(K4379, INDEX(CFB!$K$2:$K$1048576, MATCH(W4379, CFB!$W$2:$W$1048576, 0)):INDEX(CFB!$K$2:$K$1048576, MATCH(W4379, CFB!$W$2:$W$1048576, 0) + COUNTIF(CFB!$W$2:$W$1048576, W4379) - 1))</f>
        <v>77</v>
      </c>
      <c r="O4379">
        <v>32.869999999999997</v>
      </c>
      <c r="P4379">
        <v>21.18</v>
      </c>
      <c r="W4379">
        <v>1988</v>
      </c>
      <c r="X4379">
        <f t="shared" si="135"/>
        <v>0</v>
      </c>
    </row>
    <row r="4380" spans="1:24" ht="12.75" hidden="1" customHeight="1" x14ac:dyDescent="0.45">
      <c r="A4380">
        <v>78</v>
      </c>
      <c r="B4380" t="s">
        <v>137</v>
      </c>
      <c r="C4380" t="s">
        <v>12</v>
      </c>
      <c r="D4380" s="2" t="str">
        <f t="shared" si="134"/>
        <v>Louisiana Tech1988</v>
      </c>
      <c r="F4380">
        <v>4</v>
      </c>
      <c r="G4380">
        <v>7</v>
      </c>
      <c r="H4380">
        <v>0</v>
      </c>
      <c r="I4380">
        <v>-6.33</v>
      </c>
      <c r="J4380">
        <v>-0.59</v>
      </c>
      <c r="K4380">
        <v>-6.93</v>
      </c>
      <c r="L4380" s="2">
        <f>_xlfn.RANK.EQ(I4380, INDEX(CFB!$I$2:$I$1048576, MATCH(W4380, CFB!$W$2:$W$1048576, 0)):INDEX(CFB!$I$2:$I$1048576, MATCH(W4380, CFB!$W$2:$W$1048576, 0) + COUNTIF(CFB!$W$2:$W$1048576, W4380) - 1), 0)</f>
        <v>90</v>
      </c>
      <c r="M4380" s="2">
        <f>_xlfn.RANK.EQ(J4380, INDEX(CFB!$J$2:$J$1048576, MATCH(W4380, CFB!$W$2:$W$1048576, 0)):INDEX(CFB!$J$2:$J$1048576, MATCH(W4380, CFB!$W$2:$W$1048576, 0) + COUNTIF(CFB!$W$2:$W$1048576, W4380) - 1))</f>
        <v>60</v>
      </c>
      <c r="N4380" s="2">
        <f>RANK(K4380, INDEX(CFB!$K$2:$K$1048576, MATCH(W4380, CFB!$W$2:$W$1048576, 0)):INDEX(CFB!$K$2:$K$1048576, MATCH(W4380, CFB!$W$2:$W$1048576, 0) + COUNTIF(CFB!$W$2:$W$1048576, W4380) - 1))</f>
        <v>78</v>
      </c>
      <c r="O4380">
        <v>24.73</v>
      </c>
      <c r="P4380">
        <v>20.76</v>
      </c>
      <c r="W4380">
        <v>1988</v>
      </c>
      <c r="X4380">
        <f t="shared" si="135"/>
        <v>0</v>
      </c>
    </row>
    <row r="4381" spans="1:24" ht="12.75" hidden="1" customHeight="1" x14ac:dyDescent="0.45">
      <c r="A4381">
        <v>79</v>
      </c>
      <c r="B4381" t="s">
        <v>134</v>
      </c>
      <c r="C4381" t="s">
        <v>65</v>
      </c>
      <c r="D4381" s="2" t="str">
        <f t="shared" si="134"/>
        <v>Eastern Michigan1988</v>
      </c>
      <c r="F4381">
        <v>6</v>
      </c>
      <c r="G4381">
        <v>3</v>
      </c>
      <c r="H4381">
        <v>1</v>
      </c>
      <c r="I4381">
        <v>-8.2200000000000006</v>
      </c>
      <c r="J4381">
        <v>0.87</v>
      </c>
      <c r="K4381">
        <v>-7.35</v>
      </c>
      <c r="L4381" s="2">
        <f>_xlfn.RANK.EQ(I4381, INDEX(CFB!$I$2:$I$1048576, MATCH(W4381, CFB!$W$2:$W$1048576, 0)):INDEX(CFB!$I$2:$I$1048576, MATCH(W4381, CFB!$W$2:$W$1048576, 0) + COUNTIF(CFB!$W$2:$W$1048576, W4381) - 1), 0)</f>
        <v>94</v>
      </c>
      <c r="M4381" s="2">
        <f>_xlfn.RANK.EQ(J4381, INDEX(CFB!$J$2:$J$1048576, MATCH(W4381, CFB!$W$2:$W$1048576, 0)):INDEX(CFB!$J$2:$J$1048576, MATCH(W4381, CFB!$W$2:$W$1048576, 0) + COUNTIF(CFB!$W$2:$W$1048576, W4381) - 1))</f>
        <v>50</v>
      </c>
      <c r="N4381" s="2">
        <f>RANK(K4381, INDEX(CFB!$K$2:$K$1048576, MATCH(W4381, CFB!$W$2:$W$1048576, 0)):INDEX(CFB!$K$2:$K$1048576, MATCH(W4381, CFB!$W$2:$W$1048576, 0) + COUNTIF(CFB!$W$2:$W$1048576, W4381) - 1))</f>
        <v>79</v>
      </c>
      <c r="O4381">
        <v>21.61</v>
      </c>
      <c r="P4381">
        <v>16.46</v>
      </c>
      <c r="W4381">
        <v>1988</v>
      </c>
      <c r="X4381">
        <f t="shared" si="135"/>
        <v>0</v>
      </c>
    </row>
    <row r="4382" spans="1:24" ht="12.75" hidden="1" customHeight="1" x14ac:dyDescent="0.45">
      <c r="A4382">
        <v>80</v>
      </c>
      <c r="B4382" t="s">
        <v>124</v>
      </c>
      <c r="C4382" t="s">
        <v>10</v>
      </c>
      <c r="D4382" s="2" t="str">
        <f t="shared" si="134"/>
        <v>Purdue1988</v>
      </c>
      <c r="F4382">
        <v>4</v>
      </c>
      <c r="G4382">
        <v>7</v>
      </c>
      <c r="H4382">
        <v>0</v>
      </c>
      <c r="I4382">
        <v>-8.64</v>
      </c>
      <c r="J4382">
        <v>1.05</v>
      </c>
      <c r="K4382">
        <v>-7.6</v>
      </c>
      <c r="L4382" s="2">
        <f>_xlfn.RANK.EQ(I4382, INDEX(CFB!$I$2:$I$1048576, MATCH(W4382, CFB!$W$2:$W$1048576, 0)):INDEX(CFB!$I$2:$I$1048576, MATCH(W4382, CFB!$W$2:$W$1048576, 0) + COUNTIF(CFB!$W$2:$W$1048576, W4382) - 1), 0)</f>
        <v>97</v>
      </c>
      <c r="M4382" s="2">
        <f>_xlfn.RANK.EQ(J4382, INDEX(CFB!$J$2:$J$1048576, MATCH(W4382, CFB!$W$2:$W$1048576, 0)):INDEX(CFB!$J$2:$J$1048576, MATCH(W4382, CFB!$W$2:$W$1048576, 0) + COUNTIF(CFB!$W$2:$W$1048576, W4382) - 1))</f>
        <v>49</v>
      </c>
      <c r="N4382" s="2">
        <f>RANK(K4382, INDEX(CFB!$K$2:$K$1048576, MATCH(W4382, CFB!$W$2:$W$1048576, 0)):INDEX(CFB!$K$2:$K$1048576, MATCH(W4382, CFB!$W$2:$W$1048576, 0) + COUNTIF(CFB!$W$2:$W$1048576, W4382) - 1))</f>
        <v>80</v>
      </c>
      <c r="O4382">
        <v>23.89</v>
      </c>
      <c r="P4382">
        <v>16.89</v>
      </c>
      <c r="W4382">
        <v>1988</v>
      </c>
      <c r="X4382">
        <f t="shared" si="135"/>
        <v>0</v>
      </c>
    </row>
    <row r="4383" spans="1:24" ht="12.75" hidden="1" customHeight="1" x14ac:dyDescent="0.45">
      <c r="A4383">
        <v>81</v>
      </c>
      <c r="B4383" t="s">
        <v>103</v>
      </c>
      <c r="C4383" t="s">
        <v>10</v>
      </c>
      <c r="D4383" s="2" t="str">
        <f t="shared" si="134"/>
        <v>Northwestern1988</v>
      </c>
      <c r="F4383">
        <v>2</v>
      </c>
      <c r="G4383">
        <v>8</v>
      </c>
      <c r="H4383">
        <v>1</v>
      </c>
      <c r="I4383">
        <v>-3.73</v>
      </c>
      <c r="J4383">
        <v>-3.98</v>
      </c>
      <c r="K4383">
        <v>-7.71</v>
      </c>
      <c r="L4383" s="2">
        <f>_xlfn.RANK.EQ(I4383, INDEX(CFB!$I$2:$I$1048576, MATCH(W4383, CFB!$W$2:$W$1048576, 0)):INDEX(CFB!$I$2:$I$1048576, MATCH(W4383, CFB!$W$2:$W$1048576, 0) + COUNTIF(CFB!$W$2:$W$1048576, W4383) - 1), 0)</f>
        <v>77</v>
      </c>
      <c r="M4383" s="2">
        <f>_xlfn.RANK.EQ(J4383, INDEX(CFB!$J$2:$J$1048576, MATCH(W4383, CFB!$W$2:$W$1048576, 0)):INDEX(CFB!$J$2:$J$1048576, MATCH(W4383, CFB!$W$2:$W$1048576, 0) + COUNTIF(CFB!$W$2:$W$1048576, W4383) - 1))</f>
        <v>76</v>
      </c>
      <c r="N4383" s="2">
        <f>RANK(K4383, INDEX(CFB!$K$2:$K$1048576, MATCH(W4383, CFB!$W$2:$W$1048576, 0)):INDEX(CFB!$K$2:$K$1048576, MATCH(W4383, CFB!$W$2:$W$1048576, 0) + COUNTIF(CFB!$W$2:$W$1048576, W4383) - 1))</f>
        <v>81</v>
      </c>
      <c r="O4383">
        <v>29.49</v>
      </c>
      <c r="P4383">
        <v>19.93</v>
      </c>
      <c r="W4383">
        <v>1988</v>
      </c>
      <c r="X4383">
        <f t="shared" si="135"/>
        <v>0</v>
      </c>
    </row>
    <row r="4384" spans="1:24" ht="12.75" hidden="1" customHeight="1" x14ac:dyDescent="0.45">
      <c r="A4384">
        <v>82</v>
      </c>
      <c r="B4384" t="s">
        <v>75</v>
      </c>
      <c r="C4384" t="s">
        <v>23</v>
      </c>
      <c r="D4384" s="2" t="str">
        <f t="shared" si="134"/>
        <v>North Carolina1988</v>
      </c>
      <c r="F4384">
        <v>1</v>
      </c>
      <c r="G4384">
        <v>10</v>
      </c>
      <c r="H4384">
        <v>0</v>
      </c>
      <c r="I4384">
        <v>2.62</v>
      </c>
      <c r="J4384">
        <v>-10.41</v>
      </c>
      <c r="K4384">
        <v>-7.79</v>
      </c>
      <c r="L4384" s="2">
        <f>_xlfn.RANK.EQ(I4384, INDEX(CFB!$I$2:$I$1048576, MATCH(W4384, CFB!$W$2:$W$1048576, 0)):INDEX(CFB!$I$2:$I$1048576, MATCH(W4384, CFB!$W$2:$W$1048576, 0) + COUNTIF(CFB!$W$2:$W$1048576, W4384) - 1), 0)</f>
        <v>38</v>
      </c>
      <c r="M4384" s="2">
        <f>_xlfn.RANK.EQ(J4384, INDEX(CFB!$J$2:$J$1048576, MATCH(W4384, CFB!$W$2:$W$1048576, 0)):INDEX(CFB!$J$2:$J$1048576, MATCH(W4384, CFB!$W$2:$W$1048576, 0) + COUNTIF(CFB!$W$2:$W$1048576, W4384) - 1))</f>
        <v>102</v>
      </c>
      <c r="N4384" s="2">
        <f>RANK(K4384, INDEX(CFB!$K$2:$K$1048576, MATCH(W4384, CFB!$W$2:$W$1048576, 0)):INDEX(CFB!$K$2:$K$1048576, MATCH(W4384, CFB!$W$2:$W$1048576, 0) + COUNTIF(CFB!$W$2:$W$1048576, W4384) - 1))</f>
        <v>82</v>
      </c>
      <c r="O4384">
        <v>36.18</v>
      </c>
      <c r="P4384">
        <v>23.29</v>
      </c>
      <c r="W4384">
        <v>1988</v>
      </c>
      <c r="X4384">
        <f t="shared" si="135"/>
        <v>0</v>
      </c>
    </row>
    <row r="4385" spans="1:24" ht="12.75" hidden="1" customHeight="1" x14ac:dyDescent="0.45">
      <c r="A4385">
        <v>83</v>
      </c>
      <c r="B4385" t="s">
        <v>146</v>
      </c>
      <c r="C4385" t="s">
        <v>178</v>
      </c>
      <c r="D4385" s="2" t="str">
        <f t="shared" si="134"/>
        <v>San Diego State1988</v>
      </c>
      <c r="F4385">
        <v>3</v>
      </c>
      <c r="G4385">
        <v>8</v>
      </c>
      <c r="H4385">
        <v>0</v>
      </c>
      <c r="I4385">
        <v>-3.55</v>
      </c>
      <c r="J4385">
        <v>-4.83</v>
      </c>
      <c r="K4385">
        <v>-8.39</v>
      </c>
      <c r="L4385" s="2">
        <f>_xlfn.RANK.EQ(I4385, INDEX(CFB!$I$2:$I$1048576, MATCH(W4385, CFB!$W$2:$W$1048576, 0)):INDEX(CFB!$I$2:$I$1048576, MATCH(W4385, CFB!$W$2:$W$1048576, 0) + COUNTIF(CFB!$W$2:$W$1048576, W4385) - 1), 0)</f>
        <v>74</v>
      </c>
      <c r="M4385" s="2">
        <f>_xlfn.RANK.EQ(J4385, INDEX(CFB!$J$2:$J$1048576, MATCH(W4385, CFB!$W$2:$W$1048576, 0)):INDEX(CFB!$J$2:$J$1048576, MATCH(W4385, CFB!$W$2:$W$1048576, 0) + COUNTIF(CFB!$W$2:$W$1048576, W4385) - 1))</f>
        <v>80</v>
      </c>
      <c r="N4385" s="2">
        <f>RANK(K4385, INDEX(CFB!$K$2:$K$1048576, MATCH(W4385, CFB!$W$2:$W$1048576, 0)):INDEX(CFB!$K$2:$K$1048576, MATCH(W4385, CFB!$W$2:$W$1048576, 0) + COUNTIF(CFB!$W$2:$W$1048576, W4385) - 1))</f>
        <v>83</v>
      </c>
      <c r="O4385">
        <v>27.95</v>
      </c>
      <c r="P4385">
        <v>21.23</v>
      </c>
      <c r="W4385">
        <v>1988</v>
      </c>
      <c r="X4385">
        <f t="shared" si="135"/>
        <v>0</v>
      </c>
    </row>
    <row r="4386" spans="1:24" ht="12.75" hidden="1" customHeight="1" x14ac:dyDescent="0.45">
      <c r="A4386">
        <v>84</v>
      </c>
      <c r="B4386" t="s">
        <v>191</v>
      </c>
      <c r="C4386" t="s">
        <v>184</v>
      </c>
      <c r="D4386" s="2" t="str">
        <f t="shared" si="134"/>
        <v>Cal State Fullerton1988</v>
      </c>
      <c r="F4386">
        <v>5</v>
      </c>
      <c r="G4386">
        <v>6</v>
      </c>
      <c r="H4386">
        <v>0</v>
      </c>
      <c r="I4386">
        <v>-8.08</v>
      </c>
      <c r="J4386">
        <v>-0.69</v>
      </c>
      <c r="K4386">
        <v>-8.77</v>
      </c>
      <c r="L4386" s="2">
        <f>_xlfn.RANK.EQ(I4386, INDEX(CFB!$I$2:$I$1048576, MATCH(W4386, CFB!$W$2:$W$1048576, 0)):INDEX(CFB!$I$2:$I$1048576, MATCH(W4386, CFB!$W$2:$W$1048576, 0) + COUNTIF(CFB!$W$2:$W$1048576, W4386) - 1), 0)</f>
        <v>93</v>
      </c>
      <c r="M4386" s="2">
        <f>_xlfn.RANK.EQ(J4386, INDEX(CFB!$J$2:$J$1048576, MATCH(W4386, CFB!$W$2:$W$1048576, 0)):INDEX(CFB!$J$2:$J$1048576, MATCH(W4386, CFB!$W$2:$W$1048576, 0) + COUNTIF(CFB!$W$2:$W$1048576, W4386) - 1))</f>
        <v>61</v>
      </c>
      <c r="N4386" s="2">
        <f>RANK(K4386, INDEX(CFB!$K$2:$K$1048576, MATCH(W4386, CFB!$W$2:$W$1048576, 0)):INDEX(CFB!$K$2:$K$1048576, MATCH(W4386, CFB!$W$2:$W$1048576, 0) + COUNTIF(CFB!$W$2:$W$1048576, W4386) - 1))</f>
        <v>84</v>
      </c>
      <c r="O4386">
        <v>23.53</v>
      </c>
      <c r="P4386">
        <v>13.39</v>
      </c>
      <c r="W4386">
        <v>1988</v>
      </c>
      <c r="X4386">
        <f t="shared" si="135"/>
        <v>0</v>
      </c>
    </row>
    <row r="4387" spans="1:24" ht="12.75" hidden="1" customHeight="1" x14ac:dyDescent="0.45">
      <c r="A4387">
        <v>85</v>
      </c>
      <c r="B4387" t="s">
        <v>87</v>
      </c>
      <c r="C4387" t="s">
        <v>12</v>
      </c>
      <c r="D4387" s="2" t="str">
        <f t="shared" si="134"/>
        <v>Northern Illinois1988</v>
      </c>
      <c r="F4387">
        <v>7</v>
      </c>
      <c r="G4387">
        <v>4</v>
      </c>
      <c r="H4387">
        <v>0</v>
      </c>
      <c r="I4387">
        <v>-10.78</v>
      </c>
      <c r="J4387">
        <v>1.64</v>
      </c>
      <c r="K4387">
        <v>-9.1300000000000008</v>
      </c>
      <c r="L4387" s="2">
        <f>_xlfn.RANK.EQ(I4387, INDEX(CFB!$I$2:$I$1048576, MATCH(W4387, CFB!$W$2:$W$1048576, 0)):INDEX(CFB!$I$2:$I$1048576, MATCH(W4387, CFB!$W$2:$W$1048576, 0) + COUNTIF(CFB!$W$2:$W$1048576, W4387) - 1), 0)</f>
        <v>102</v>
      </c>
      <c r="M4387" s="2">
        <f>_xlfn.RANK.EQ(J4387, INDEX(CFB!$J$2:$J$1048576, MATCH(W4387, CFB!$W$2:$W$1048576, 0)):INDEX(CFB!$J$2:$J$1048576, MATCH(W4387, CFB!$W$2:$W$1048576, 0) + COUNTIF(CFB!$W$2:$W$1048576, W4387) - 1))</f>
        <v>46</v>
      </c>
      <c r="N4387" s="2">
        <f>RANK(K4387, INDEX(CFB!$K$2:$K$1048576, MATCH(W4387, CFB!$W$2:$W$1048576, 0)):INDEX(CFB!$K$2:$K$1048576, MATCH(W4387, CFB!$W$2:$W$1048576, 0) + COUNTIF(CFB!$W$2:$W$1048576, W4387) - 1))</f>
        <v>85</v>
      </c>
      <c r="O4387">
        <v>18.510000000000002</v>
      </c>
      <c r="P4387">
        <v>13.72</v>
      </c>
      <c r="W4387">
        <v>1988</v>
      </c>
      <c r="X4387">
        <f t="shared" si="135"/>
        <v>0</v>
      </c>
    </row>
    <row r="4388" spans="1:24" ht="12.75" hidden="1" customHeight="1" x14ac:dyDescent="0.45">
      <c r="A4388">
        <v>86</v>
      </c>
      <c r="B4388" t="s">
        <v>153</v>
      </c>
      <c r="C4388" t="s">
        <v>65</v>
      </c>
      <c r="D4388" s="2" t="str">
        <f t="shared" si="134"/>
        <v>Kent State1988</v>
      </c>
      <c r="F4388">
        <v>5</v>
      </c>
      <c r="G4388">
        <v>6</v>
      </c>
      <c r="H4388">
        <v>0</v>
      </c>
      <c r="I4388">
        <v>-3.36</v>
      </c>
      <c r="J4388">
        <v>-5.93</v>
      </c>
      <c r="K4388">
        <v>-9.2899999999999991</v>
      </c>
      <c r="L4388" s="2">
        <f>_xlfn.RANK.EQ(I4388, INDEX(CFB!$I$2:$I$1048576, MATCH(W4388, CFB!$W$2:$W$1048576, 0)):INDEX(CFB!$I$2:$I$1048576, MATCH(W4388, CFB!$W$2:$W$1048576, 0) + COUNTIF(CFB!$W$2:$W$1048576, W4388) - 1), 0)</f>
        <v>72</v>
      </c>
      <c r="M4388" s="2">
        <f>_xlfn.RANK.EQ(J4388, INDEX(CFB!$J$2:$J$1048576, MATCH(W4388, CFB!$W$2:$W$1048576, 0)):INDEX(CFB!$J$2:$J$1048576, MATCH(W4388, CFB!$W$2:$W$1048576, 0) + COUNTIF(CFB!$W$2:$W$1048576, W4388) - 1))</f>
        <v>85</v>
      </c>
      <c r="N4388" s="2">
        <f>RANK(K4388, INDEX(CFB!$K$2:$K$1048576, MATCH(W4388, CFB!$W$2:$W$1048576, 0)):INDEX(CFB!$K$2:$K$1048576, MATCH(W4388, CFB!$W$2:$W$1048576, 0) + COUNTIF(CFB!$W$2:$W$1048576, W4388) - 1))</f>
        <v>86</v>
      </c>
      <c r="O4388">
        <v>27.89</v>
      </c>
      <c r="P4388">
        <v>20.6</v>
      </c>
      <c r="W4388">
        <v>1988</v>
      </c>
      <c r="X4388">
        <f t="shared" si="135"/>
        <v>0</v>
      </c>
    </row>
    <row r="4389" spans="1:24" ht="12.75" hidden="1" customHeight="1" x14ac:dyDescent="0.45">
      <c r="A4389">
        <v>87</v>
      </c>
      <c r="B4389" t="s">
        <v>114</v>
      </c>
      <c r="C4389" t="s">
        <v>184</v>
      </c>
      <c r="D4389" s="2" t="str">
        <f t="shared" si="134"/>
        <v>San Jose State1988</v>
      </c>
      <c r="F4389">
        <v>4</v>
      </c>
      <c r="G4389">
        <v>8</v>
      </c>
      <c r="H4389">
        <v>0</v>
      </c>
      <c r="I4389">
        <v>-2.33</v>
      </c>
      <c r="J4389">
        <v>-7.14</v>
      </c>
      <c r="K4389">
        <v>-9.4700000000000006</v>
      </c>
      <c r="L4389" s="2">
        <f>_xlfn.RANK.EQ(I4389, INDEX(CFB!$I$2:$I$1048576, MATCH(W4389, CFB!$W$2:$W$1048576, 0)):INDEX(CFB!$I$2:$I$1048576, MATCH(W4389, CFB!$W$2:$W$1048576, 0) + COUNTIF(CFB!$W$2:$W$1048576, W4389) - 1), 0)</f>
        <v>67</v>
      </c>
      <c r="M4389" s="2">
        <f>_xlfn.RANK.EQ(J4389, INDEX(CFB!$J$2:$J$1048576, MATCH(W4389, CFB!$W$2:$W$1048576, 0)):INDEX(CFB!$J$2:$J$1048576, MATCH(W4389, CFB!$W$2:$W$1048576, 0) + COUNTIF(CFB!$W$2:$W$1048576, W4389) - 1))</f>
        <v>91</v>
      </c>
      <c r="N4389" s="2">
        <f>RANK(K4389, INDEX(CFB!$K$2:$K$1048576, MATCH(W4389, CFB!$W$2:$W$1048576, 0)):INDEX(CFB!$K$2:$K$1048576, MATCH(W4389, CFB!$W$2:$W$1048576, 0) + COUNTIF(CFB!$W$2:$W$1048576, W4389) - 1))</f>
        <v>87</v>
      </c>
      <c r="O4389">
        <v>33.01</v>
      </c>
      <c r="P4389">
        <v>23</v>
      </c>
      <c r="W4389">
        <v>1988</v>
      </c>
      <c r="X4389">
        <f t="shared" si="135"/>
        <v>0</v>
      </c>
    </row>
    <row r="4390" spans="1:24" ht="12.75" hidden="1" customHeight="1" x14ac:dyDescent="0.45">
      <c r="A4390">
        <v>88</v>
      </c>
      <c r="B4390" t="s">
        <v>94</v>
      </c>
      <c r="C4390" t="s">
        <v>65</v>
      </c>
      <c r="D4390" s="2" t="str">
        <f t="shared" si="134"/>
        <v>Toledo1988</v>
      </c>
      <c r="F4390">
        <v>6</v>
      </c>
      <c r="G4390">
        <v>5</v>
      </c>
      <c r="H4390">
        <v>0</v>
      </c>
      <c r="I4390">
        <v>-5.01</v>
      </c>
      <c r="J4390">
        <v>-4.5599999999999996</v>
      </c>
      <c r="K4390">
        <v>-9.57</v>
      </c>
      <c r="L4390" s="2">
        <f>_xlfn.RANK.EQ(I4390, INDEX(CFB!$I$2:$I$1048576, MATCH(W4390, CFB!$W$2:$W$1048576, 0)):INDEX(CFB!$I$2:$I$1048576, MATCH(W4390, CFB!$W$2:$W$1048576, 0) + COUNTIF(CFB!$W$2:$W$1048576, W4390) - 1), 0)</f>
        <v>80</v>
      </c>
      <c r="M4390" s="2">
        <f>_xlfn.RANK.EQ(J4390, INDEX(CFB!$J$2:$J$1048576, MATCH(W4390, CFB!$W$2:$W$1048576, 0)):INDEX(CFB!$J$2:$J$1048576, MATCH(W4390, CFB!$W$2:$W$1048576, 0) + COUNTIF(CFB!$W$2:$W$1048576, W4390) - 1))</f>
        <v>78</v>
      </c>
      <c r="N4390" s="2">
        <f>RANK(K4390, INDEX(CFB!$K$2:$K$1048576, MATCH(W4390, CFB!$W$2:$W$1048576, 0)):INDEX(CFB!$K$2:$K$1048576, MATCH(W4390, CFB!$W$2:$W$1048576, 0) + COUNTIF(CFB!$W$2:$W$1048576, W4390) - 1))</f>
        <v>88</v>
      </c>
      <c r="O4390">
        <v>25.58</v>
      </c>
      <c r="P4390">
        <v>19.25</v>
      </c>
      <c r="W4390">
        <v>1988</v>
      </c>
      <c r="X4390">
        <f t="shared" si="135"/>
        <v>0</v>
      </c>
    </row>
    <row r="4391" spans="1:24" ht="12.75" hidden="1" customHeight="1" x14ac:dyDescent="0.45">
      <c r="A4391">
        <v>89</v>
      </c>
      <c r="B4391" t="s">
        <v>109</v>
      </c>
      <c r="C4391" t="s">
        <v>15</v>
      </c>
      <c r="D4391" s="2" t="str">
        <f t="shared" si="134"/>
        <v>Mississippi State1988</v>
      </c>
      <c r="F4391">
        <v>1</v>
      </c>
      <c r="G4391">
        <v>10</v>
      </c>
      <c r="H4391">
        <v>0</v>
      </c>
      <c r="I4391">
        <v>-3.63</v>
      </c>
      <c r="J4391">
        <v>-6.22</v>
      </c>
      <c r="K4391">
        <v>-9.85</v>
      </c>
      <c r="L4391" s="2">
        <f>_xlfn.RANK.EQ(I4391, INDEX(CFB!$I$2:$I$1048576, MATCH(W4391, CFB!$W$2:$W$1048576, 0)):INDEX(CFB!$I$2:$I$1048576, MATCH(W4391, CFB!$W$2:$W$1048576, 0) + COUNTIF(CFB!$W$2:$W$1048576, W4391) - 1), 0)</f>
        <v>75</v>
      </c>
      <c r="M4391" s="2">
        <f>_xlfn.RANK.EQ(J4391, INDEX(CFB!$J$2:$J$1048576, MATCH(W4391, CFB!$W$2:$W$1048576, 0)):INDEX(CFB!$J$2:$J$1048576, MATCH(W4391, CFB!$W$2:$W$1048576, 0) + COUNTIF(CFB!$W$2:$W$1048576, W4391) - 1))</f>
        <v>86</v>
      </c>
      <c r="N4391" s="2">
        <f>RANK(K4391, INDEX(CFB!$K$2:$K$1048576, MATCH(W4391, CFB!$W$2:$W$1048576, 0)):INDEX(CFB!$K$2:$K$1048576, MATCH(W4391, CFB!$W$2:$W$1048576, 0) + COUNTIF(CFB!$W$2:$W$1048576, W4391) - 1))</f>
        <v>89</v>
      </c>
      <c r="O4391">
        <v>29.56</v>
      </c>
      <c r="P4391">
        <v>18.66</v>
      </c>
      <c r="W4391">
        <v>1988</v>
      </c>
      <c r="X4391">
        <f t="shared" si="135"/>
        <v>0</v>
      </c>
    </row>
    <row r="4392" spans="1:24" ht="12.75" hidden="1" customHeight="1" x14ac:dyDescent="0.45">
      <c r="A4392">
        <v>90</v>
      </c>
      <c r="B4392" t="s">
        <v>127</v>
      </c>
      <c r="C4392" t="s">
        <v>12</v>
      </c>
      <c r="D4392" s="2" t="str">
        <f t="shared" si="134"/>
        <v>Akron1988</v>
      </c>
      <c r="F4392">
        <v>5</v>
      </c>
      <c r="G4392">
        <v>6</v>
      </c>
      <c r="H4392">
        <v>0</v>
      </c>
      <c r="I4392">
        <v>-6.69</v>
      </c>
      <c r="J4392">
        <v>-3.29</v>
      </c>
      <c r="K4392">
        <v>-9.9700000000000006</v>
      </c>
      <c r="L4392" s="2">
        <f>_xlfn.RANK.EQ(I4392, INDEX(CFB!$I$2:$I$1048576, MATCH(W4392, CFB!$W$2:$W$1048576, 0)):INDEX(CFB!$I$2:$I$1048576, MATCH(W4392, CFB!$W$2:$W$1048576, 0) + COUNTIF(CFB!$W$2:$W$1048576, W4392) - 1), 0)</f>
        <v>91</v>
      </c>
      <c r="M4392" s="2">
        <f>_xlfn.RANK.EQ(J4392, INDEX(CFB!$J$2:$J$1048576, MATCH(W4392, CFB!$W$2:$W$1048576, 0)):INDEX(CFB!$J$2:$J$1048576, MATCH(W4392, CFB!$W$2:$W$1048576, 0) + COUNTIF(CFB!$W$2:$W$1048576, W4392) - 1))</f>
        <v>73</v>
      </c>
      <c r="N4392" s="2">
        <f>RANK(K4392, INDEX(CFB!$K$2:$K$1048576, MATCH(W4392, CFB!$W$2:$W$1048576, 0)):INDEX(CFB!$K$2:$K$1048576, MATCH(W4392, CFB!$W$2:$W$1048576, 0) + COUNTIF(CFB!$W$2:$W$1048576, W4392) - 1))</f>
        <v>90</v>
      </c>
      <c r="O4392">
        <v>25.48</v>
      </c>
      <c r="P4392">
        <v>17.940000000000001</v>
      </c>
      <c r="W4392">
        <v>1988</v>
      </c>
      <c r="X4392">
        <f t="shared" si="135"/>
        <v>0</v>
      </c>
    </row>
    <row r="4393" spans="1:24" ht="12.75" hidden="1" customHeight="1" x14ac:dyDescent="0.45">
      <c r="A4393">
        <v>91</v>
      </c>
      <c r="B4393" t="s">
        <v>104</v>
      </c>
      <c r="C4393" t="s">
        <v>178</v>
      </c>
      <c r="D4393" s="2" t="str">
        <f t="shared" si="134"/>
        <v>Colorado State1988</v>
      </c>
      <c r="F4393">
        <v>1</v>
      </c>
      <c r="G4393">
        <v>10</v>
      </c>
      <c r="H4393">
        <v>0</v>
      </c>
      <c r="I4393">
        <v>-6.08</v>
      </c>
      <c r="J4393">
        <v>-5.0599999999999996</v>
      </c>
      <c r="K4393">
        <v>-11.13</v>
      </c>
      <c r="L4393" s="2">
        <f>_xlfn.RANK.EQ(I4393, INDEX(CFB!$I$2:$I$1048576, MATCH(W4393, CFB!$W$2:$W$1048576, 0)):INDEX(CFB!$I$2:$I$1048576, MATCH(W4393, CFB!$W$2:$W$1048576, 0) + COUNTIF(CFB!$W$2:$W$1048576, W4393) - 1), 0)</f>
        <v>86</v>
      </c>
      <c r="M4393" s="2">
        <f>_xlfn.RANK.EQ(J4393, INDEX(CFB!$J$2:$J$1048576, MATCH(W4393, CFB!$W$2:$W$1048576, 0)):INDEX(CFB!$J$2:$J$1048576, MATCH(W4393, CFB!$W$2:$W$1048576, 0) + COUNTIF(CFB!$W$2:$W$1048576, W4393) - 1))</f>
        <v>81</v>
      </c>
      <c r="N4393" s="2">
        <f>RANK(K4393, INDEX(CFB!$K$2:$K$1048576, MATCH(W4393, CFB!$W$2:$W$1048576, 0)):INDEX(CFB!$K$2:$K$1048576, MATCH(W4393, CFB!$W$2:$W$1048576, 0) + COUNTIF(CFB!$W$2:$W$1048576, W4393) - 1))</f>
        <v>91</v>
      </c>
      <c r="O4393">
        <v>24.95</v>
      </c>
      <c r="P4393">
        <v>19.440000000000001</v>
      </c>
      <c r="W4393">
        <v>1988</v>
      </c>
      <c r="X4393">
        <f t="shared" si="135"/>
        <v>0</v>
      </c>
    </row>
    <row r="4394" spans="1:24" ht="12.75" hidden="1" customHeight="1" x14ac:dyDescent="0.45">
      <c r="A4394">
        <v>92</v>
      </c>
      <c r="B4394" t="s">
        <v>81</v>
      </c>
      <c r="C4394" t="s">
        <v>12</v>
      </c>
      <c r="D4394" s="2" t="str">
        <f t="shared" si="134"/>
        <v>Cincinnati1988</v>
      </c>
      <c r="F4394">
        <v>3</v>
      </c>
      <c r="G4394">
        <v>8</v>
      </c>
      <c r="H4394">
        <v>0</v>
      </c>
      <c r="I4394">
        <v>-6.3</v>
      </c>
      <c r="J4394">
        <v>-5.26</v>
      </c>
      <c r="K4394">
        <v>-11.56</v>
      </c>
      <c r="L4394" s="2">
        <f>_xlfn.RANK.EQ(I4394, INDEX(CFB!$I$2:$I$1048576, MATCH(W4394, CFB!$W$2:$W$1048576, 0)):INDEX(CFB!$I$2:$I$1048576, MATCH(W4394, CFB!$W$2:$W$1048576, 0) + COUNTIF(CFB!$W$2:$W$1048576, W4394) - 1), 0)</f>
        <v>89</v>
      </c>
      <c r="M4394" s="2">
        <f>_xlfn.RANK.EQ(J4394, INDEX(CFB!$J$2:$J$1048576, MATCH(W4394, CFB!$W$2:$W$1048576, 0)):INDEX(CFB!$J$2:$J$1048576, MATCH(W4394, CFB!$W$2:$W$1048576, 0) + COUNTIF(CFB!$W$2:$W$1048576, W4394) - 1))</f>
        <v>82</v>
      </c>
      <c r="N4394" s="2">
        <f>RANK(K4394, INDEX(CFB!$K$2:$K$1048576, MATCH(W4394, CFB!$W$2:$W$1048576, 0)):INDEX(CFB!$K$2:$K$1048576, MATCH(W4394, CFB!$W$2:$W$1048576, 0) + COUNTIF(CFB!$W$2:$W$1048576, W4394) - 1))</f>
        <v>92</v>
      </c>
      <c r="O4394">
        <v>29.12</v>
      </c>
      <c r="P4394">
        <v>23.82</v>
      </c>
      <c r="W4394">
        <v>1988</v>
      </c>
      <c r="X4394">
        <f t="shared" si="135"/>
        <v>0</v>
      </c>
    </row>
    <row r="4395" spans="1:24" ht="12.75" hidden="1" customHeight="1" x14ac:dyDescent="0.45">
      <c r="A4395">
        <v>93</v>
      </c>
      <c r="B4395" t="s">
        <v>129</v>
      </c>
      <c r="C4395" t="s">
        <v>189</v>
      </c>
      <c r="D4395" s="2" t="str">
        <f t="shared" si="134"/>
        <v>Rice1988</v>
      </c>
      <c r="F4395">
        <v>0</v>
      </c>
      <c r="G4395">
        <v>11</v>
      </c>
      <c r="H4395">
        <v>0</v>
      </c>
      <c r="I4395">
        <v>-6.1</v>
      </c>
      <c r="J4395">
        <v>-5.83</v>
      </c>
      <c r="K4395">
        <v>-11.93</v>
      </c>
      <c r="L4395" s="2">
        <f>_xlfn.RANK.EQ(I4395, INDEX(CFB!$I$2:$I$1048576, MATCH(W4395, CFB!$W$2:$W$1048576, 0)):INDEX(CFB!$I$2:$I$1048576, MATCH(W4395, CFB!$W$2:$W$1048576, 0) + COUNTIF(CFB!$W$2:$W$1048576, W4395) - 1), 0)</f>
        <v>87</v>
      </c>
      <c r="M4395" s="2">
        <f>_xlfn.RANK.EQ(J4395, INDEX(CFB!$J$2:$J$1048576, MATCH(W4395, CFB!$W$2:$W$1048576, 0)):INDEX(CFB!$J$2:$J$1048576, MATCH(W4395, CFB!$W$2:$W$1048576, 0) + COUNTIF(CFB!$W$2:$W$1048576, W4395) - 1))</f>
        <v>84</v>
      </c>
      <c r="N4395" s="2">
        <f>RANK(K4395, INDEX(CFB!$K$2:$K$1048576, MATCH(W4395, CFB!$W$2:$W$1048576, 0)):INDEX(CFB!$K$2:$K$1048576, MATCH(W4395, CFB!$W$2:$W$1048576, 0) + COUNTIF(CFB!$W$2:$W$1048576, W4395) - 1))</f>
        <v>93</v>
      </c>
      <c r="O4395">
        <v>27.54</v>
      </c>
      <c r="P4395">
        <v>18.77</v>
      </c>
      <c r="W4395">
        <v>1988</v>
      </c>
      <c r="X4395">
        <f t="shared" si="135"/>
        <v>0</v>
      </c>
    </row>
    <row r="4396" spans="1:24" ht="12.75" hidden="1" customHeight="1" x14ac:dyDescent="0.45">
      <c r="A4396">
        <v>94</v>
      </c>
      <c r="B4396" t="s">
        <v>72</v>
      </c>
      <c r="C4396" t="s">
        <v>10</v>
      </c>
      <c r="D4396" s="2" t="str">
        <f t="shared" si="134"/>
        <v>Wisconsin1988</v>
      </c>
      <c r="F4396">
        <v>1</v>
      </c>
      <c r="G4396">
        <v>10</v>
      </c>
      <c r="H4396">
        <v>0</v>
      </c>
      <c r="I4396">
        <v>-9.42</v>
      </c>
      <c r="J4396">
        <v>-3.57</v>
      </c>
      <c r="K4396">
        <v>-12.99</v>
      </c>
      <c r="L4396" s="2">
        <f>_xlfn.RANK.EQ(I4396, INDEX(CFB!$I$2:$I$1048576, MATCH(W4396, CFB!$W$2:$W$1048576, 0)):INDEX(CFB!$I$2:$I$1048576, MATCH(W4396, CFB!$W$2:$W$1048576, 0) + COUNTIF(CFB!$W$2:$W$1048576, W4396) - 1), 0)</f>
        <v>98</v>
      </c>
      <c r="M4396" s="2">
        <f>_xlfn.RANK.EQ(J4396, INDEX(CFB!$J$2:$J$1048576, MATCH(W4396, CFB!$W$2:$W$1048576, 0)):INDEX(CFB!$J$2:$J$1048576, MATCH(W4396, CFB!$W$2:$W$1048576, 0) + COUNTIF(CFB!$W$2:$W$1048576, W4396) - 1))</f>
        <v>74</v>
      </c>
      <c r="N4396" s="2">
        <f>RANK(K4396, INDEX(CFB!$K$2:$K$1048576, MATCH(W4396, CFB!$W$2:$W$1048576, 0)):INDEX(CFB!$K$2:$K$1048576, MATCH(W4396, CFB!$W$2:$W$1048576, 0) + COUNTIF(CFB!$W$2:$W$1048576, W4396) - 1))</f>
        <v>94</v>
      </c>
      <c r="O4396">
        <v>23.52</v>
      </c>
      <c r="P4396">
        <v>18.489999999999998</v>
      </c>
      <c r="W4396">
        <v>1988</v>
      </c>
      <c r="X4396">
        <f t="shared" si="135"/>
        <v>0</v>
      </c>
    </row>
    <row r="4397" spans="1:24" ht="12.75" hidden="1" customHeight="1" x14ac:dyDescent="0.45">
      <c r="A4397">
        <v>95</v>
      </c>
      <c r="B4397" t="s">
        <v>55</v>
      </c>
      <c r="C4397" t="s">
        <v>188</v>
      </c>
      <c r="D4397" s="2" t="str">
        <f t="shared" si="134"/>
        <v>Kansas1988</v>
      </c>
      <c r="F4397">
        <v>1</v>
      </c>
      <c r="G4397">
        <v>10</v>
      </c>
      <c r="H4397">
        <v>0</v>
      </c>
      <c r="I4397">
        <v>-3.18</v>
      </c>
      <c r="J4397">
        <v>-12.27</v>
      </c>
      <c r="K4397">
        <v>-15.45</v>
      </c>
      <c r="L4397" s="2">
        <f>_xlfn.RANK.EQ(I4397, INDEX(CFB!$I$2:$I$1048576, MATCH(W4397, CFB!$W$2:$W$1048576, 0)):INDEX(CFB!$I$2:$I$1048576, MATCH(W4397, CFB!$W$2:$W$1048576, 0) + COUNTIF(CFB!$W$2:$W$1048576, W4397) - 1), 0)</f>
        <v>71</v>
      </c>
      <c r="M4397" s="2">
        <f>_xlfn.RANK.EQ(J4397, INDEX(CFB!$J$2:$J$1048576, MATCH(W4397, CFB!$W$2:$W$1048576, 0)):INDEX(CFB!$J$2:$J$1048576, MATCH(W4397, CFB!$W$2:$W$1048576, 0) + COUNTIF(CFB!$W$2:$W$1048576, W4397) - 1))</f>
        <v>104</v>
      </c>
      <c r="N4397" s="2">
        <f>RANK(K4397, INDEX(CFB!$K$2:$K$1048576, MATCH(W4397, CFB!$W$2:$W$1048576, 0)):INDEX(CFB!$K$2:$K$1048576, MATCH(W4397, CFB!$W$2:$W$1048576, 0) + COUNTIF(CFB!$W$2:$W$1048576, W4397) - 1))</f>
        <v>95</v>
      </c>
      <c r="O4397">
        <v>29.38</v>
      </c>
      <c r="P4397">
        <v>34.39</v>
      </c>
      <c r="W4397">
        <v>1988</v>
      </c>
      <c r="X4397">
        <f t="shared" si="135"/>
        <v>0</v>
      </c>
    </row>
    <row r="4398" spans="1:24" ht="12.75" hidden="1" customHeight="1" x14ac:dyDescent="0.45">
      <c r="A4398">
        <v>96</v>
      </c>
      <c r="B4398" t="s">
        <v>133</v>
      </c>
      <c r="C4398" t="s">
        <v>184</v>
      </c>
      <c r="D4398" s="2" t="str">
        <f t="shared" si="134"/>
        <v>Utah State1988</v>
      </c>
      <c r="F4398">
        <v>4</v>
      </c>
      <c r="G4398">
        <v>7</v>
      </c>
      <c r="H4398">
        <v>0</v>
      </c>
      <c r="I4398">
        <v>-6.22</v>
      </c>
      <c r="J4398">
        <v>-9.27</v>
      </c>
      <c r="K4398">
        <v>-15.48</v>
      </c>
      <c r="L4398" s="2">
        <f>_xlfn.RANK.EQ(I4398, INDEX(CFB!$I$2:$I$1048576, MATCH(W4398, CFB!$W$2:$W$1048576, 0)):INDEX(CFB!$I$2:$I$1048576, MATCH(W4398, CFB!$W$2:$W$1048576, 0) + COUNTIF(CFB!$W$2:$W$1048576, W4398) - 1), 0)</f>
        <v>88</v>
      </c>
      <c r="M4398" s="2">
        <f>_xlfn.RANK.EQ(J4398, INDEX(CFB!$J$2:$J$1048576, MATCH(W4398, CFB!$W$2:$W$1048576, 0)):INDEX(CFB!$J$2:$J$1048576, MATCH(W4398, CFB!$W$2:$W$1048576, 0) + COUNTIF(CFB!$W$2:$W$1048576, W4398) - 1))</f>
        <v>98</v>
      </c>
      <c r="N4398" s="2">
        <f>RANK(K4398, INDEX(CFB!$K$2:$K$1048576, MATCH(W4398, CFB!$W$2:$W$1048576, 0)):INDEX(CFB!$K$2:$K$1048576, MATCH(W4398, CFB!$W$2:$W$1048576, 0) + COUNTIF(CFB!$W$2:$W$1048576, W4398) - 1))</f>
        <v>96</v>
      </c>
      <c r="O4398">
        <v>23.86</v>
      </c>
      <c r="P4398">
        <v>26.65</v>
      </c>
      <c r="W4398">
        <v>1988</v>
      </c>
      <c r="X4398">
        <f t="shared" si="135"/>
        <v>0</v>
      </c>
    </row>
    <row r="4399" spans="1:24" ht="12.75" hidden="1" customHeight="1" x14ac:dyDescent="0.45">
      <c r="A4399">
        <v>97</v>
      </c>
      <c r="B4399" t="s">
        <v>64</v>
      </c>
      <c r="C4399" t="s">
        <v>65</v>
      </c>
      <c r="D4399" s="2" t="str">
        <f t="shared" si="134"/>
        <v>Ohio1988</v>
      </c>
      <c r="F4399">
        <v>4</v>
      </c>
      <c r="G4399">
        <v>6</v>
      </c>
      <c r="H4399">
        <v>1</v>
      </c>
      <c r="I4399">
        <v>-8.34</v>
      </c>
      <c r="J4399">
        <v>-7.67</v>
      </c>
      <c r="K4399">
        <v>-16.02</v>
      </c>
      <c r="L4399" s="2">
        <f>_xlfn.RANK.EQ(I4399, INDEX(CFB!$I$2:$I$1048576, MATCH(W4399, CFB!$W$2:$W$1048576, 0)):INDEX(CFB!$I$2:$I$1048576, MATCH(W4399, CFB!$W$2:$W$1048576, 0) + COUNTIF(CFB!$W$2:$W$1048576, W4399) - 1), 0)</f>
        <v>95</v>
      </c>
      <c r="M4399" s="2">
        <f>_xlfn.RANK.EQ(J4399, INDEX(CFB!$J$2:$J$1048576, MATCH(W4399, CFB!$W$2:$W$1048576, 0)):INDEX(CFB!$J$2:$J$1048576, MATCH(W4399, CFB!$W$2:$W$1048576, 0) + COUNTIF(CFB!$W$2:$W$1048576, W4399) - 1))</f>
        <v>93</v>
      </c>
      <c r="N4399" s="2">
        <f>RANK(K4399, INDEX(CFB!$K$2:$K$1048576, MATCH(W4399, CFB!$W$2:$W$1048576, 0)):INDEX(CFB!$K$2:$K$1048576, MATCH(W4399, CFB!$W$2:$W$1048576, 0) + COUNTIF(CFB!$W$2:$W$1048576, W4399) - 1))</f>
        <v>97</v>
      </c>
      <c r="O4399">
        <v>21.22</v>
      </c>
      <c r="P4399">
        <v>24.8</v>
      </c>
      <c r="W4399">
        <v>1988</v>
      </c>
      <c r="X4399">
        <f t="shared" si="135"/>
        <v>0</v>
      </c>
    </row>
    <row r="4400" spans="1:24" ht="12.75" hidden="1" customHeight="1" x14ac:dyDescent="0.45">
      <c r="A4400">
        <v>98</v>
      </c>
      <c r="B4400" t="s">
        <v>41</v>
      </c>
      <c r="C4400" t="s">
        <v>188</v>
      </c>
      <c r="D4400" s="2" t="str">
        <f t="shared" si="134"/>
        <v>Kansas State1988</v>
      </c>
      <c r="F4400">
        <v>0</v>
      </c>
      <c r="G4400">
        <v>11</v>
      </c>
      <c r="H4400">
        <v>0</v>
      </c>
      <c r="I4400">
        <v>-6.77</v>
      </c>
      <c r="J4400">
        <v>-10.07</v>
      </c>
      <c r="K4400">
        <v>-16.84</v>
      </c>
      <c r="L4400" s="2">
        <f>_xlfn.RANK.EQ(I4400, INDEX(CFB!$I$2:$I$1048576, MATCH(W4400, CFB!$W$2:$W$1048576, 0)):INDEX(CFB!$I$2:$I$1048576, MATCH(W4400, CFB!$W$2:$W$1048576, 0) + COUNTIF(CFB!$W$2:$W$1048576, W4400) - 1), 0)</f>
        <v>92</v>
      </c>
      <c r="M4400" s="2">
        <f>_xlfn.RANK.EQ(J4400, INDEX(CFB!$J$2:$J$1048576, MATCH(W4400, CFB!$W$2:$W$1048576, 0)):INDEX(CFB!$J$2:$J$1048576, MATCH(W4400, CFB!$W$2:$W$1048576, 0) + COUNTIF(CFB!$W$2:$W$1048576, W4400) - 1))</f>
        <v>100</v>
      </c>
      <c r="N4400" s="2">
        <f>RANK(K4400, INDEX(CFB!$K$2:$K$1048576, MATCH(W4400, CFB!$W$2:$W$1048576, 0)):INDEX(CFB!$K$2:$K$1048576, MATCH(W4400, CFB!$W$2:$W$1048576, 0) + COUNTIF(CFB!$W$2:$W$1048576, W4400) - 1))</f>
        <v>98</v>
      </c>
      <c r="O4400">
        <v>25.15</v>
      </c>
      <c r="P4400">
        <v>28.55</v>
      </c>
      <c r="W4400">
        <v>1988</v>
      </c>
      <c r="X4400">
        <f t="shared" si="135"/>
        <v>0</v>
      </c>
    </row>
    <row r="4401" spans="1:24" ht="12.75" hidden="1" customHeight="1" x14ac:dyDescent="0.45">
      <c r="A4401">
        <v>99</v>
      </c>
      <c r="B4401" t="s">
        <v>141</v>
      </c>
      <c r="C4401" t="s">
        <v>178</v>
      </c>
      <c r="D4401" s="2" t="str">
        <f t="shared" si="134"/>
        <v>New Mexico1988</v>
      </c>
      <c r="F4401">
        <v>2</v>
      </c>
      <c r="G4401">
        <v>10</v>
      </c>
      <c r="H4401">
        <v>0</v>
      </c>
      <c r="I4401">
        <v>-10.15</v>
      </c>
      <c r="J4401">
        <v>-7</v>
      </c>
      <c r="K4401">
        <v>-17.149999999999999</v>
      </c>
      <c r="L4401" s="2">
        <f>_xlfn.RANK.EQ(I4401, INDEX(CFB!$I$2:$I$1048576, MATCH(W4401, CFB!$W$2:$W$1048576, 0)):INDEX(CFB!$I$2:$I$1048576, MATCH(W4401, CFB!$W$2:$W$1048576, 0) + COUNTIF(CFB!$W$2:$W$1048576, W4401) - 1), 0)</f>
        <v>100</v>
      </c>
      <c r="M4401" s="2">
        <f>_xlfn.RANK.EQ(J4401, INDEX(CFB!$J$2:$J$1048576, MATCH(W4401, CFB!$W$2:$W$1048576, 0)):INDEX(CFB!$J$2:$J$1048576, MATCH(W4401, CFB!$W$2:$W$1048576, 0) + COUNTIF(CFB!$W$2:$W$1048576, W4401) - 1))</f>
        <v>89</v>
      </c>
      <c r="N4401" s="2">
        <f>RANK(K4401, INDEX(CFB!$K$2:$K$1048576, MATCH(W4401, CFB!$W$2:$W$1048576, 0)):INDEX(CFB!$K$2:$K$1048576, MATCH(W4401, CFB!$W$2:$W$1048576, 0) + COUNTIF(CFB!$W$2:$W$1048576, W4401) - 1))</f>
        <v>99</v>
      </c>
      <c r="O4401">
        <v>20.190000000000001</v>
      </c>
      <c r="P4401">
        <v>32.85</v>
      </c>
      <c r="W4401">
        <v>1988</v>
      </c>
      <c r="X4401">
        <f t="shared" si="135"/>
        <v>0</v>
      </c>
    </row>
    <row r="4402" spans="1:24" ht="12.75" hidden="1" customHeight="1" x14ac:dyDescent="0.45">
      <c r="A4402">
        <v>100</v>
      </c>
      <c r="B4402" t="s">
        <v>192</v>
      </c>
      <c r="C4402" t="s">
        <v>184</v>
      </c>
      <c r="D4402" s="2" t="str">
        <f t="shared" si="134"/>
        <v>Long Beach State1988</v>
      </c>
      <c r="F4402">
        <v>3</v>
      </c>
      <c r="G4402">
        <v>9</v>
      </c>
      <c r="H4402">
        <v>0</v>
      </c>
      <c r="I4402">
        <v>-8.3699999999999992</v>
      </c>
      <c r="J4402">
        <v>-8.8000000000000007</v>
      </c>
      <c r="K4402">
        <v>-17.170000000000002</v>
      </c>
      <c r="L4402" s="2">
        <f>_xlfn.RANK.EQ(I4402, INDEX(CFB!$I$2:$I$1048576, MATCH(W4402, CFB!$W$2:$W$1048576, 0)):INDEX(CFB!$I$2:$I$1048576, MATCH(W4402, CFB!$W$2:$W$1048576, 0) + COUNTIF(CFB!$W$2:$W$1048576, W4402) - 1), 0)</f>
        <v>96</v>
      </c>
      <c r="M4402" s="2">
        <f>_xlfn.RANK.EQ(J4402, INDEX(CFB!$J$2:$J$1048576, MATCH(W4402, CFB!$W$2:$W$1048576, 0)):INDEX(CFB!$J$2:$J$1048576, MATCH(W4402, CFB!$W$2:$W$1048576, 0) + COUNTIF(CFB!$W$2:$W$1048576, W4402) - 1))</f>
        <v>97</v>
      </c>
      <c r="N4402" s="2">
        <f>RANK(K4402, INDEX(CFB!$K$2:$K$1048576, MATCH(W4402, CFB!$W$2:$W$1048576, 0)):INDEX(CFB!$K$2:$K$1048576, MATCH(W4402, CFB!$W$2:$W$1048576, 0) + COUNTIF(CFB!$W$2:$W$1048576, W4402) - 1))</f>
        <v>100</v>
      </c>
      <c r="O4402">
        <v>21.96</v>
      </c>
      <c r="P4402">
        <v>27.3</v>
      </c>
      <c r="W4402">
        <v>1988</v>
      </c>
      <c r="X4402">
        <f t="shared" si="135"/>
        <v>0</v>
      </c>
    </row>
    <row r="4403" spans="1:24" ht="12.75" hidden="1" customHeight="1" x14ac:dyDescent="0.45">
      <c r="A4403">
        <v>101</v>
      </c>
      <c r="B4403" t="s">
        <v>50</v>
      </c>
      <c r="C4403" t="s">
        <v>184</v>
      </c>
      <c r="D4403" s="2" t="str">
        <f t="shared" si="134"/>
        <v>Nevada-Las Vegas1988</v>
      </c>
      <c r="F4403">
        <v>4</v>
      </c>
      <c r="G4403">
        <v>7</v>
      </c>
      <c r="H4403">
        <v>0</v>
      </c>
      <c r="I4403">
        <v>-9.66</v>
      </c>
      <c r="J4403">
        <v>-7.91</v>
      </c>
      <c r="K4403">
        <v>-17.57</v>
      </c>
      <c r="L4403" s="2">
        <f>_xlfn.RANK.EQ(I4403, INDEX(CFB!$I$2:$I$1048576, MATCH(W4403, CFB!$W$2:$W$1048576, 0)):INDEX(CFB!$I$2:$I$1048576, MATCH(W4403, CFB!$W$2:$W$1048576, 0) + COUNTIF(CFB!$W$2:$W$1048576, W4403) - 1), 0)</f>
        <v>99</v>
      </c>
      <c r="M4403" s="2">
        <f>_xlfn.RANK.EQ(J4403, INDEX(CFB!$J$2:$J$1048576, MATCH(W4403, CFB!$W$2:$W$1048576, 0)):INDEX(CFB!$J$2:$J$1048576, MATCH(W4403, CFB!$W$2:$W$1048576, 0) + COUNTIF(CFB!$W$2:$W$1048576, W4403) - 1))</f>
        <v>94</v>
      </c>
      <c r="N4403" s="2">
        <f>RANK(K4403, INDEX(CFB!$K$2:$K$1048576, MATCH(W4403, CFB!$W$2:$W$1048576, 0)):INDEX(CFB!$K$2:$K$1048576, MATCH(W4403, CFB!$W$2:$W$1048576, 0) + COUNTIF(CFB!$W$2:$W$1048576, W4403) - 1))</f>
        <v>101</v>
      </c>
      <c r="O4403">
        <v>20.05</v>
      </c>
      <c r="P4403">
        <v>24.65</v>
      </c>
      <c r="W4403">
        <v>1988</v>
      </c>
      <c r="X4403">
        <f t="shared" si="135"/>
        <v>0</v>
      </c>
    </row>
    <row r="4404" spans="1:24" ht="12.75" hidden="1" customHeight="1" x14ac:dyDescent="0.45">
      <c r="A4404">
        <v>102</v>
      </c>
      <c r="B4404" t="s">
        <v>80</v>
      </c>
      <c r="C4404" t="s">
        <v>65</v>
      </c>
      <c r="D4404" s="2" t="str">
        <f t="shared" si="134"/>
        <v>Bowling Green1988</v>
      </c>
      <c r="F4404">
        <v>2</v>
      </c>
      <c r="G4404">
        <v>8</v>
      </c>
      <c r="H4404">
        <v>1</v>
      </c>
      <c r="I4404">
        <v>-12.42</v>
      </c>
      <c r="J4404">
        <v>-7.11</v>
      </c>
      <c r="K4404">
        <v>-19.53</v>
      </c>
      <c r="L4404" s="2">
        <f>_xlfn.RANK.EQ(I4404, INDEX(CFB!$I$2:$I$1048576, MATCH(W4404, CFB!$W$2:$W$1048576, 0)):INDEX(CFB!$I$2:$I$1048576, MATCH(W4404, CFB!$W$2:$W$1048576, 0) + COUNTIF(CFB!$W$2:$W$1048576, W4404) - 1), 0)</f>
        <v>105</v>
      </c>
      <c r="M4404" s="2">
        <f>_xlfn.RANK.EQ(J4404, INDEX(CFB!$J$2:$J$1048576, MATCH(W4404, CFB!$W$2:$W$1048576, 0)):INDEX(CFB!$J$2:$J$1048576, MATCH(W4404, CFB!$W$2:$W$1048576, 0) + COUNTIF(CFB!$W$2:$W$1048576, W4404) - 1))</f>
        <v>90</v>
      </c>
      <c r="N4404" s="2">
        <f>RANK(K4404, INDEX(CFB!$K$2:$K$1048576, MATCH(W4404, CFB!$W$2:$W$1048576, 0)):INDEX(CFB!$K$2:$K$1048576, MATCH(W4404, CFB!$W$2:$W$1048576, 0) + COUNTIF(CFB!$W$2:$W$1048576, W4404) - 1))</f>
        <v>102</v>
      </c>
      <c r="O4404">
        <v>19.98</v>
      </c>
      <c r="P4404">
        <v>25.21</v>
      </c>
      <c r="W4404">
        <v>1988</v>
      </c>
      <c r="X4404">
        <f t="shared" si="135"/>
        <v>0</v>
      </c>
    </row>
    <row r="4405" spans="1:24" ht="12.75" hidden="1" customHeight="1" x14ac:dyDescent="0.45">
      <c r="A4405">
        <v>103</v>
      </c>
      <c r="B4405" t="s">
        <v>190</v>
      </c>
      <c r="C4405" t="s">
        <v>184</v>
      </c>
      <c r="D4405" s="2" t="str">
        <f t="shared" si="134"/>
        <v>Pacific1988</v>
      </c>
      <c r="F4405">
        <v>2</v>
      </c>
      <c r="G4405">
        <v>9</v>
      </c>
      <c r="H4405">
        <v>0</v>
      </c>
      <c r="I4405">
        <v>-10.17</v>
      </c>
      <c r="J4405">
        <v>-10.36</v>
      </c>
      <c r="K4405">
        <v>-20.53</v>
      </c>
      <c r="L4405" s="2">
        <f>_xlfn.RANK.EQ(I4405, INDEX(CFB!$I$2:$I$1048576, MATCH(W4405, CFB!$W$2:$W$1048576, 0)):INDEX(CFB!$I$2:$I$1048576, MATCH(W4405, CFB!$W$2:$W$1048576, 0) + COUNTIF(CFB!$W$2:$W$1048576, W4405) - 1), 0)</f>
        <v>101</v>
      </c>
      <c r="M4405" s="2">
        <f>_xlfn.RANK.EQ(J4405, INDEX(CFB!$J$2:$J$1048576, MATCH(W4405, CFB!$W$2:$W$1048576, 0)):INDEX(CFB!$J$2:$J$1048576, MATCH(W4405, CFB!$W$2:$W$1048576, 0) + COUNTIF(CFB!$W$2:$W$1048576, W4405) - 1))</f>
        <v>101</v>
      </c>
      <c r="N4405" s="2">
        <f>RANK(K4405, INDEX(CFB!$K$2:$K$1048576, MATCH(W4405, CFB!$W$2:$W$1048576, 0)):INDEX(CFB!$K$2:$K$1048576, MATCH(W4405, CFB!$W$2:$W$1048576, 0) + COUNTIF(CFB!$W$2:$W$1048576, W4405) - 1))</f>
        <v>103</v>
      </c>
      <c r="O4405">
        <v>19.59</v>
      </c>
      <c r="P4405">
        <v>26.35</v>
      </c>
      <c r="W4405">
        <v>1988</v>
      </c>
      <c r="X4405">
        <f t="shared" si="135"/>
        <v>0</v>
      </c>
    </row>
    <row r="4406" spans="1:24" ht="12.75" hidden="1" customHeight="1" x14ac:dyDescent="0.45">
      <c r="A4406">
        <v>104</v>
      </c>
      <c r="B4406" t="s">
        <v>86</v>
      </c>
      <c r="C4406" t="s">
        <v>65</v>
      </c>
      <c r="D4406" s="2" t="str">
        <f t="shared" si="134"/>
        <v>Miami (OH)1988</v>
      </c>
      <c r="F4406">
        <v>0</v>
      </c>
      <c r="G4406">
        <v>10</v>
      </c>
      <c r="H4406">
        <v>1</v>
      </c>
      <c r="I4406">
        <v>-10.8</v>
      </c>
      <c r="J4406">
        <v>-11.22</v>
      </c>
      <c r="K4406">
        <v>-22.02</v>
      </c>
      <c r="L4406" s="2">
        <f>_xlfn.RANK.EQ(I4406, INDEX(CFB!$I$2:$I$1048576, MATCH(W4406, CFB!$W$2:$W$1048576, 0)):INDEX(CFB!$I$2:$I$1048576, MATCH(W4406, CFB!$W$2:$W$1048576, 0) + COUNTIF(CFB!$W$2:$W$1048576, W4406) - 1), 0)</f>
        <v>103</v>
      </c>
      <c r="M4406" s="2">
        <f>_xlfn.RANK.EQ(J4406, INDEX(CFB!$J$2:$J$1048576, MATCH(W4406, CFB!$W$2:$W$1048576, 0)):INDEX(CFB!$J$2:$J$1048576, MATCH(W4406, CFB!$W$2:$W$1048576, 0) + COUNTIF(CFB!$W$2:$W$1048576, W4406) - 1))</f>
        <v>103</v>
      </c>
      <c r="N4406" s="2">
        <f>RANK(K4406, INDEX(CFB!$K$2:$K$1048576, MATCH(W4406, CFB!$W$2:$W$1048576, 0)):INDEX(CFB!$K$2:$K$1048576, MATCH(W4406, CFB!$W$2:$W$1048576, 0) + COUNTIF(CFB!$W$2:$W$1048576, W4406) - 1))</f>
        <v>104</v>
      </c>
      <c r="O4406">
        <v>19.829999999999998</v>
      </c>
      <c r="P4406">
        <v>27.03</v>
      </c>
      <c r="W4406">
        <v>1988</v>
      </c>
      <c r="X4406">
        <f t="shared" si="135"/>
        <v>0</v>
      </c>
    </row>
    <row r="4407" spans="1:24" ht="12.75" hidden="1" customHeight="1" x14ac:dyDescent="0.45">
      <c r="A4407">
        <v>105</v>
      </c>
      <c r="B4407" t="s">
        <v>149</v>
      </c>
      <c r="C4407" t="s">
        <v>184</v>
      </c>
      <c r="D4407" s="2" t="str">
        <f t="shared" si="134"/>
        <v>New Mexico State1988</v>
      </c>
      <c r="F4407">
        <v>1</v>
      </c>
      <c r="G4407">
        <v>10</v>
      </c>
      <c r="H4407">
        <v>0</v>
      </c>
      <c r="I4407">
        <v>-12.16</v>
      </c>
      <c r="J4407">
        <v>-12.39</v>
      </c>
      <c r="K4407">
        <v>-24.55</v>
      </c>
      <c r="L4407" s="2">
        <f>_xlfn.RANK.EQ(I4407, INDEX(CFB!$I$2:$I$1048576, MATCH(W4407, CFB!$W$2:$W$1048576, 0)):INDEX(CFB!$I$2:$I$1048576, MATCH(W4407, CFB!$W$2:$W$1048576, 0) + COUNTIF(CFB!$W$2:$W$1048576, W4407) - 1), 0)</f>
        <v>104</v>
      </c>
      <c r="M4407" s="2">
        <f>_xlfn.RANK.EQ(J4407, INDEX(CFB!$J$2:$J$1048576, MATCH(W4407, CFB!$W$2:$W$1048576, 0)):INDEX(CFB!$J$2:$J$1048576, MATCH(W4407, CFB!$W$2:$W$1048576, 0) + COUNTIF(CFB!$W$2:$W$1048576, W4407) - 1))</f>
        <v>105</v>
      </c>
      <c r="N4407" s="2">
        <f>RANK(K4407, INDEX(CFB!$K$2:$K$1048576, MATCH(W4407, CFB!$W$2:$W$1048576, 0)):INDEX(CFB!$K$2:$K$1048576, MATCH(W4407, CFB!$W$2:$W$1048576, 0) + COUNTIF(CFB!$W$2:$W$1048576, W4407) - 1))</f>
        <v>105</v>
      </c>
      <c r="O4407">
        <v>16.329999999999998</v>
      </c>
      <c r="P4407">
        <v>31.65</v>
      </c>
      <c r="W4407">
        <v>1988</v>
      </c>
      <c r="X4407">
        <f t="shared" si="135"/>
        <v>0</v>
      </c>
    </row>
    <row r="4408" spans="1:24" ht="12.75" hidden="1" customHeight="1" x14ac:dyDescent="0.45">
      <c r="A4408">
        <v>1</v>
      </c>
      <c r="B4408" t="s">
        <v>115</v>
      </c>
      <c r="C4408" t="s">
        <v>12</v>
      </c>
      <c r="D4408" s="2" t="str">
        <f t="shared" si="134"/>
        <v>Florida State1987</v>
      </c>
      <c r="E4408">
        <v>2</v>
      </c>
      <c r="F4408">
        <v>11</v>
      </c>
      <c r="G4408">
        <v>1</v>
      </c>
      <c r="H4408">
        <v>0</v>
      </c>
      <c r="I4408">
        <v>13.89</v>
      </c>
      <c r="J4408">
        <v>9.61</v>
      </c>
      <c r="K4408">
        <v>23.5</v>
      </c>
      <c r="L4408" s="2">
        <f>_xlfn.RANK.EQ(I4408, INDEX(CFB!$I$2:$I$1048576, MATCH(W4408, CFB!$W$2:$W$1048576, 0)):INDEX(CFB!$I$2:$I$1048576, MATCH(W4408, CFB!$W$2:$W$1048576, 0) + COUNTIF(CFB!$W$2:$W$1048576, W4408) - 1), 0)</f>
        <v>1</v>
      </c>
      <c r="M4408" s="2">
        <f>_xlfn.RANK.EQ(J4408, INDEX(CFB!$J$2:$J$1048576, MATCH(W4408, CFB!$W$2:$W$1048576, 0)):INDEX(CFB!$J$2:$J$1048576, MATCH(W4408, CFB!$W$2:$W$1048576, 0) + COUNTIF(CFB!$W$2:$W$1048576, W4408) - 1))</f>
        <v>10</v>
      </c>
      <c r="N4408" s="2">
        <f>RANK(K4408, INDEX(CFB!$K$2:$K$1048576, MATCH(W4408, CFB!$W$2:$W$1048576, 0)):INDEX(CFB!$K$2:$K$1048576, MATCH(W4408, CFB!$W$2:$W$1048576, 0) + COUNTIF(CFB!$W$2:$W$1048576, W4408) - 1))</f>
        <v>1</v>
      </c>
      <c r="O4408">
        <v>53.05</v>
      </c>
      <c r="P4408">
        <v>0.6</v>
      </c>
      <c r="W4408">
        <v>1987</v>
      </c>
      <c r="X4408">
        <f t="shared" si="135"/>
        <v>0</v>
      </c>
    </row>
    <row r="4409" spans="1:24" ht="12.75" hidden="1" customHeight="1" x14ac:dyDescent="0.45">
      <c r="A4409">
        <v>2</v>
      </c>
      <c r="B4409" t="s">
        <v>22</v>
      </c>
      <c r="C4409" t="s">
        <v>12</v>
      </c>
      <c r="D4409" s="2" t="str">
        <f t="shared" si="134"/>
        <v>Miami (FL)1987</v>
      </c>
      <c r="E4409">
        <v>1</v>
      </c>
      <c r="F4409">
        <v>12</v>
      </c>
      <c r="G4409">
        <v>0</v>
      </c>
      <c r="H4409">
        <v>0</v>
      </c>
      <c r="I4409">
        <v>9.98</v>
      </c>
      <c r="J4409">
        <v>12.75</v>
      </c>
      <c r="K4409">
        <v>22.73</v>
      </c>
      <c r="L4409" s="2">
        <f>_xlfn.RANK.EQ(I4409, INDEX(CFB!$I$2:$I$1048576, MATCH(W4409, CFB!$W$2:$W$1048576, 0)):INDEX(CFB!$I$2:$I$1048576, MATCH(W4409, CFB!$W$2:$W$1048576, 0) + COUNTIF(CFB!$W$2:$W$1048576, W4409) - 1), 0)</f>
        <v>3</v>
      </c>
      <c r="M4409" s="2">
        <f>_xlfn.RANK.EQ(J4409, INDEX(CFB!$J$2:$J$1048576, MATCH(W4409, CFB!$W$2:$W$1048576, 0)):INDEX(CFB!$J$2:$J$1048576, MATCH(W4409, CFB!$W$2:$W$1048576, 0) + COUNTIF(CFB!$W$2:$W$1048576, W4409) - 1))</f>
        <v>4</v>
      </c>
      <c r="N4409" s="2">
        <f>RANK(K4409, INDEX(CFB!$K$2:$K$1048576, MATCH(W4409, CFB!$W$2:$W$1048576, 0)):INDEX(CFB!$K$2:$K$1048576, MATCH(W4409, CFB!$W$2:$W$1048576, 0) + COUNTIF(CFB!$W$2:$W$1048576, W4409) - 1))</f>
        <v>2</v>
      </c>
      <c r="O4409">
        <v>48.24</v>
      </c>
      <c r="P4409">
        <v>-2.2200000000000002</v>
      </c>
      <c r="W4409">
        <v>1987</v>
      </c>
      <c r="X4409">
        <f t="shared" si="135"/>
        <v>1</v>
      </c>
    </row>
    <row r="4410" spans="1:24" ht="12.75" hidden="1" customHeight="1" x14ac:dyDescent="0.45">
      <c r="A4410">
        <v>3</v>
      </c>
      <c r="B4410" t="s">
        <v>47</v>
      </c>
      <c r="C4410" t="s">
        <v>188</v>
      </c>
      <c r="D4410" s="2" t="str">
        <f t="shared" si="134"/>
        <v>Nebraska1987</v>
      </c>
      <c r="E4410">
        <v>6</v>
      </c>
      <c r="F4410">
        <v>10</v>
      </c>
      <c r="G4410">
        <v>2</v>
      </c>
      <c r="H4410">
        <v>0</v>
      </c>
      <c r="I4410">
        <v>8.74</v>
      </c>
      <c r="J4410">
        <v>10.43</v>
      </c>
      <c r="K4410">
        <v>19.18</v>
      </c>
      <c r="L4410" s="2">
        <f>_xlfn.RANK.EQ(I4410, INDEX(CFB!$I$2:$I$1048576, MATCH(W4410, CFB!$W$2:$W$1048576, 0)):INDEX(CFB!$I$2:$I$1048576, MATCH(W4410, CFB!$W$2:$W$1048576, 0) + COUNTIF(CFB!$W$2:$W$1048576, W4410) - 1), 0)</f>
        <v>9</v>
      </c>
      <c r="M4410" s="2">
        <f>_xlfn.RANK.EQ(J4410, INDEX(CFB!$J$2:$J$1048576, MATCH(W4410, CFB!$W$2:$W$1048576, 0)):INDEX(CFB!$J$2:$J$1048576, MATCH(W4410, CFB!$W$2:$W$1048576, 0) + COUNTIF(CFB!$W$2:$W$1048576, W4410) - 1))</f>
        <v>7</v>
      </c>
      <c r="N4410" s="2">
        <f>RANK(K4410, INDEX(CFB!$K$2:$K$1048576, MATCH(W4410, CFB!$W$2:$W$1048576, 0)):INDEX(CFB!$K$2:$K$1048576, MATCH(W4410, CFB!$W$2:$W$1048576, 0) + COUNTIF(CFB!$W$2:$W$1048576, W4410) - 1))</f>
        <v>3</v>
      </c>
      <c r="O4410">
        <v>49.57</v>
      </c>
      <c r="P4410">
        <v>0.16</v>
      </c>
      <c r="W4410">
        <v>1987</v>
      </c>
      <c r="X4410">
        <f t="shared" si="135"/>
        <v>0</v>
      </c>
    </row>
    <row r="4411" spans="1:24" ht="12.75" hidden="1" customHeight="1" x14ac:dyDescent="0.45">
      <c r="A4411">
        <v>4</v>
      </c>
      <c r="B4411" t="s">
        <v>73</v>
      </c>
      <c r="C4411" t="s">
        <v>180</v>
      </c>
      <c r="D4411" s="2" t="str">
        <f t="shared" si="134"/>
        <v>UCLA1987</v>
      </c>
      <c r="E4411">
        <v>9</v>
      </c>
      <c r="F4411">
        <v>10</v>
      </c>
      <c r="G4411">
        <v>2</v>
      </c>
      <c r="H4411">
        <v>0</v>
      </c>
      <c r="I4411">
        <v>11.15</v>
      </c>
      <c r="J4411">
        <v>8.01</v>
      </c>
      <c r="K4411">
        <v>19.170000000000002</v>
      </c>
      <c r="L4411" s="2">
        <f>_xlfn.RANK.EQ(I4411, INDEX(CFB!$I$2:$I$1048576, MATCH(W4411, CFB!$W$2:$W$1048576, 0)):INDEX(CFB!$I$2:$I$1048576, MATCH(W4411, CFB!$W$2:$W$1048576, 0) + COUNTIF(CFB!$W$2:$W$1048576, W4411) - 1), 0)</f>
        <v>2</v>
      </c>
      <c r="M4411" s="2">
        <f>_xlfn.RANK.EQ(J4411, INDEX(CFB!$J$2:$J$1048576, MATCH(W4411, CFB!$W$2:$W$1048576, 0)):INDEX(CFB!$J$2:$J$1048576, MATCH(W4411, CFB!$W$2:$W$1048576, 0) + COUNTIF(CFB!$W$2:$W$1048576, W4411) - 1))</f>
        <v>13</v>
      </c>
      <c r="N4411" s="2">
        <f>RANK(K4411, INDEX(CFB!$K$2:$K$1048576, MATCH(W4411, CFB!$W$2:$W$1048576, 0)):INDEX(CFB!$K$2:$K$1048576, MATCH(W4411, CFB!$W$2:$W$1048576, 0) + COUNTIF(CFB!$W$2:$W$1048576, W4411) - 1))</f>
        <v>4</v>
      </c>
      <c r="O4411">
        <v>47.94</v>
      </c>
      <c r="P4411">
        <v>3.36</v>
      </c>
      <c r="W4411">
        <v>1987</v>
      </c>
      <c r="X4411">
        <f t="shared" si="135"/>
        <v>0</v>
      </c>
    </row>
    <row r="4412" spans="1:24" ht="12.75" hidden="1" customHeight="1" x14ac:dyDescent="0.45">
      <c r="A4412">
        <v>5</v>
      </c>
      <c r="B4412" t="s">
        <v>54</v>
      </c>
      <c r="C4412" t="s">
        <v>188</v>
      </c>
      <c r="D4412" s="2" t="str">
        <f t="shared" si="134"/>
        <v>Oklahoma1987</v>
      </c>
      <c r="E4412">
        <v>3</v>
      </c>
      <c r="F4412">
        <v>11</v>
      </c>
      <c r="G4412">
        <v>1</v>
      </c>
      <c r="H4412">
        <v>0</v>
      </c>
      <c r="I4412">
        <v>4.55</v>
      </c>
      <c r="J4412">
        <v>14.04</v>
      </c>
      <c r="K4412">
        <v>18.600000000000001</v>
      </c>
      <c r="L4412" s="2">
        <f>_xlfn.RANK.EQ(I4412, INDEX(CFB!$I$2:$I$1048576, MATCH(W4412, CFB!$W$2:$W$1048576, 0)):INDEX(CFB!$I$2:$I$1048576, MATCH(W4412, CFB!$W$2:$W$1048576, 0) + COUNTIF(CFB!$W$2:$W$1048576, W4412) - 1), 0)</f>
        <v>24</v>
      </c>
      <c r="M4412" s="2">
        <f>_xlfn.RANK.EQ(J4412, INDEX(CFB!$J$2:$J$1048576, MATCH(W4412, CFB!$W$2:$W$1048576, 0)):INDEX(CFB!$J$2:$J$1048576, MATCH(W4412, CFB!$W$2:$W$1048576, 0) + COUNTIF(CFB!$W$2:$W$1048576, W4412) - 1))</f>
        <v>2</v>
      </c>
      <c r="N4412" s="2">
        <f>RANK(K4412, INDEX(CFB!$K$2:$K$1048576, MATCH(W4412, CFB!$W$2:$W$1048576, 0)):INDEX(CFB!$K$2:$K$1048576, MATCH(W4412, CFB!$W$2:$W$1048576, 0) + COUNTIF(CFB!$W$2:$W$1048576, W4412) - 1))</f>
        <v>5</v>
      </c>
      <c r="O4412">
        <v>50.01</v>
      </c>
      <c r="P4412">
        <v>-1.97</v>
      </c>
      <c r="W4412">
        <v>1987</v>
      </c>
      <c r="X4412">
        <f t="shared" si="135"/>
        <v>0</v>
      </c>
    </row>
    <row r="4413" spans="1:24" ht="12.75" hidden="1" customHeight="1" x14ac:dyDescent="0.45">
      <c r="A4413">
        <v>6</v>
      </c>
      <c r="B4413" t="s">
        <v>67</v>
      </c>
      <c r="C4413" t="s">
        <v>15</v>
      </c>
      <c r="D4413" s="2" t="str">
        <f t="shared" si="134"/>
        <v>Auburn1987</v>
      </c>
      <c r="E4413">
        <v>7</v>
      </c>
      <c r="F4413">
        <v>9</v>
      </c>
      <c r="G4413">
        <v>1</v>
      </c>
      <c r="H4413">
        <v>2</v>
      </c>
      <c r="I4413">
        <v>3.05</v>
      </c>
      <c r="J4413">
        <v>15.2</v>
      </c>
      <c r="K4413">
        <v>18.25</v>
      </c>
      <c r="L4413" s="2">
        <f>_xlfn.RANK.EQ(I4413, INDEX(CFB!$I$2:$I$1048576, MATCH(W4413, CFB!$W$2:$W$1048576, 0)):INDEX(CFB!$I$2:$I$1048576, MATCH(W4413, CFB!$W$2:$W$1048576, 0) + COUNTIF(CFB!$W$2:$W$1048576, W4413) - 1), 0)</f>
        <v>36</v>
      </c>
      <c r="M4413" s="2">
        <f>_xlfn.RANK.EQ(J4413, INDEX(CFB!$J$2:$J$1048576, MATCH(W4413, CFB!$W$2:$W$1048576, 0)):INDEX(CFB!$J$2:$J$1048576, MATCH(W4413, CFB!$W$2:$W$1048576, 0) + COUNTIF(CFB!$W$2:$W$1048576, W4413) - 1))</f>
        <v>1</v>
      </c>
      <c r="N4413" s="2">
        <f>RANK(K4413, INDEX(CFB!$K$2:$K$1048576, MATCH(W4413, CFB!$W$2:$W$1048576, 0)):INDEX(CFB!$K$2:$K$1048576, MATCH(W4413, CFB!$W$2:$W$1048576, 0) + COUNTIF(CFB!$W$2:$W$1048576, W4413) - 1))</f>
        <v>6</v>
      </c>
      <c r="O4413">
        <v>39.369999999999997</v>
      </c>
      <c r="P4413">
        <v>-3.7</v>
      </c>
      <c r="W4413">
        <v>1987</v>
      </c>
      <c r="X4413">
        <f t="shared" si="135"/>
        <v>0</v>
      </c>
    </row>
    <row r="4414" spans="1:24" ht="12.75" hidden="1" customHeight="1" x14ac:dyDescent="0.45">
      <c r="A4414">
        <v>7</v>
      </c>
      <c r="B4414" t="s">
        <v>27</v>
      </c>
      <c r="C4414" t="s">
        <v>15</v>
      </c>
      <c r="D4414" s="2" t="str">
        <f t="shared" si="134"/>
        <v>LSU1987</v>
      </c>
      <c r="E4414">
        <v>5</v>
      </c>
      <c r="F4414">
        <v>10</v>
      </c>
      <c r="G4414">
        <v>1</v>
      </c>
      <c r="H4414">
        <v>1</v>
      </c>
      <c r="I4414">
        <v>9.26</v>
      </c>
      <c r="J4414">
        <v>8.77</v>
      </c>
      <c r="K4414">
        <v>18.03</v>
      </c>
      <c r="L4414" s="2">
        <f>_xlfn.RANK.EQ(I4414, INDEX(CFB!$I$2:$I$1048576, MATCH(W4414, CFB!$W$2:$W$1048576, 0)):INDEX(CFB!$I$2:$I$1048576, MATCH(W4414, CFB!$W$2:$W$1048576, 0) + COUNTIF(CFB!$W$2:$W$1048576, W4414) - 1), 0)</f>
        <v>6</v>
      </c>
      <c r="M4414" s="2">
        <f>_xlfn.RANK.EQ(J4414, INDEX(CFB!$J$2:$J$1048576, MATCH(W4414, CFB!$W$2:$W$1048576, 0)):INDEX(CFB!$J$2:$J$1048576, MATCH(W4414, CFB!$W$2:$W$1048576, 0) + COUNTIF(CFB!$W$2:$W$1048576, W4414) - 1))</f>
        <v>11</v>
      </c>
      <c r="N4414" s="2">
        <f>RANK(K4414, INDEX(CFB!$K$2:$K$1048576, MATCH(W4414, CFB!$W$2:$W$1048576, 0)):INDEX(CFB!$K$2:$K$1048576, MATCH(W4414, CFB!$W$2:$W$1048576, 0) + COUNTIF(CFB!$W$2:$W$1048576, W4414) - 1))</f>
        <v>7</v>
      </c>
      <c r="O4414">
        <v>43.26</v>
      </c>
      <c r="P4414">
        <v>3.01</v>
      </c>
      <c r="W4414">
        <v>1987</v>
      </c>
      <c r="X4414">
        <f t="shared" si="135"/>
        <v>0</v>
      </c>
    </row>
    <row r="4415" spans="1:24" ht="12.75" hidden="1" customHeight="1" x14ac:dyDescent="0.45">
      <c r="A4415">
        <v>8</v>
      </c>
      <c r="B4415" t="s">
        <v>53</v>
      </c>
      <c r="C4415" t="s">
        <v>12</v>
      </c>
      <c r="D4415" s="2" t="str">
        <f t="shared" si="134"/>
        <v>Syracuse1987</v>
      </c>
      <c r="E4415">
        <v>4</v>
      </c>
      <c r="F4415">
        <v>11</v>
      </c>
      <c r="G4415">
        <v>0</v>
      </c>
      <c r="H4415">
        <v>1</v>
      </c>
      <c r="I4415">
        <v>9.75</v>
      </c>
      <c r="J4415">
        <v>6.72</v>
      </c>
      <c r="K4415">
        <v>16.47</v>
      </c>
      <c r="L4415" s="2">
        <f>_xlfn.RANK.EQ(I4415, INDEX(CFB!$I$2:$I$1048576, MATCH(W4415, CFB!$W$2:$W$1048576, 0)):INDEX(CFB!$I$2:$I$1048576, MATCH(W4415, CFB!$W$2:$W$1048576, 0) + COUNTIF(CFB!$W$2:$W$1048576, W4415) - 1), 0)</f>
        <v>4</v>
      </c>
      <c r="M4415" s="2">
        <f>_xlfn.RANK.EQ(J4415, INDEX(CFB!$J$2:$J$1048576, MATCH(W4415, CFB!$W$2:$W$1048576, 0)):INDEX(CFB!$J$2:$J$1048576, MATCH(W4415, CFB!$W$2:$W$1048576, 0) + COUNTIF(CFB!$W$2:$W$1048576, W4415) - 1))</f>
        <v>17</v>
      </c>
      <c r="N4415" s="2">
        <f>RANK(K4415, INDEX(CFB!$K$2:$K$1048576, MATCH(W4415, CFB!$W$2:$W$1048576, 0)):INDEX(CFB!$K$2:$K$1048576, MATCH(W4415, CFB!$W$2:$W$1048576, 0) + COUNTIF(CFB!$W$2:$W$1048576, W4415) - 1))</f>
        <v>8</v>
      </c>
      <c r="O4415">
        <v>43.87</v>
      </c>
      <c r="P4415">
        <v>6.3</v>
      </c>
      <c r="W4415">
        <v>1987</v>
      </c>
      <c r="X4415">
        <f t="shared" si="135"/>
        <v>0</v>
      </c>
    </row>
    <row r="4416" spans="1:24" ht="12.75" hidden="1" customHeight="1" x14ac:dyDescent="0.45">
      <c r="A4416">
        <v>9</v>
      </c>
      <c r="B4416" t="s">
        <v>20</v>
      </c>
      <c r="C4416" t="s">
        <v>12</v>
      </c>
      <c r="D4416" s="2" t="str">
        <f t="shared" si="134"/>
        <v>South Carolina1987</v>
      </c>
      <c r="E4416">
        <v>15</v>
      </c>
      <c r="F4416">
        <v>8</v>
      </c>
      <c r="G4416">
        <v>4</v>
      </c>
      <c r="H4416">
        <v>0</v>
      </c>
      <c r="I4416">
        <v>3.87</v>
      </c>
      <c r="J4416">
        <v>12.51</v>
      </c>
      <c r="K4416">
        <v>16.38</v>
      </c>
      <c r="L4416" s="2">
        <f>_xlfn.RANK.EQ(I4416, INDEX(CFB!$I$2:$I$1048576, MATCH(W4416, CFB!$W$2:$W$1048576, 0)):INDEX(CFB!$I$2:$I$1048576, MATCH(W4416, CFB!$W$2:$W$1048576, 0) + COUNTIF(CFB!$W$2:$W$1048576, W4416) - 1), 0)</f>
        <v>26</v>
      </c>
      <c r="M4416" s="2">
        <f>_xlfn.RANK.EQ(J4416, INDEX(CFB!$J$2:$J$1048576, MATCH(W4416, CFB!$W$2:$W$1048576, 0)):INDEX(CFB!$J$2:$J$1048576, MATCH(W4416, CFB!$W$2:$W$1048576, 0) + COUNTIF(CFB!$W$2:$W$1048576, W4416) - 1))</f>
        <v>5</v>
      </c>
      <c r="N4416" s="2">
        <f>RANK(K4416, INDEX(CFB!$K$2:$K$1048576, MATCH(W4416, CFB!$W$2:$W$1048576, 0)):INDEX(CFB!$K$2:$K$1048576, MATCH(W4416, CFB!$W$2:$W$1048576, 0) + COUNTIF(CFB!$W$2:$W$1048576, W4416) - 1))</f>
        <v>9</v>
      </c>
      <c r="O4416">
        <v>41.08</v>
      </c>
      <c r="P4416">
        <v>-0.78</v>
      </c>
      <c r="W4416">
        <v>1987</v>
      </c>
      <c r="X4416">
        <f t="shared" si="135"/>
        <v>0</v>
      </c>
    </row>
    <row r="4417" spans="1:24" ht="12.75" hidden="1" customHeight="1" x14ac:dyDescent="0.45">
      <c r="A4417">
        <v>10</v>
      </c>
      <c r="B4417" t="s">
        <v>11</v>
      </c>
      <c r="C4417" t="s">
        <v>12</v>
      </c>
      <c r="D4417" s="2" t="str">
        <f t="shared" si="134"/>
        <v>Notre Dame1987</v>
      </c>
      <c r="E4417">
        <v>17</v>
      </c>
      <c r="F4417">
        <v>8</v>
      </c>
      <c r="G4417">
        <v>4</v>
      </c>
      <c r="H4417">
        <v>0</v>
      </c>
      <c r="I4417">
        <v>9.48</v>
      </c>
      <c r="J4417">
        <v>5.77</v>
      </c>
      <c r="K4417">
        <v>15.25</v>
      </c>
      <c r="L4417" s="2">
        <f>_xlfn.RANK.EQ(I4417, INDEX(CFB!$I$2:$I$1048576, MATCH(W4417, CFB!$W$2:$W$1048576, 0)):INDEX(CFB!$I$2:$I$1048576, MATCH(W4417, CFB!$W$2:$W$1048576, 0) + COUNTIF(CFB!$W$2:$W$1048576, W4417) - 1), 0)</f>
        <v>5</v>
      </c>
      <c r="M4417" s="2">
        <f>_xlfn.RANK.EQ(J4417, INDEX(CFB!$J$2:$J$1048576, MATCH(W4417, CFB!$W$2:$W$1048576, 0)):INDEX(CFB!$J$2:$J$1048576, MATCH(W4417, CFB!$W$2:$W$1048576, 0) + COUNTIF(CFB!$W$2:$W$1048576, W4417) - 1))</f>
        <v>21</v>
      </c>
      <c r="N4417" s="2">
        <f>RANK(K4417, INDEX(CFB!$K$2:$K$1048576, MATCH(W4417, CFB!$W$2:$W$1048576, 0)):INDEX(CFB!$K$2:$K$1048576, MATCH(W4417, CFB!$W$2:$W$1048576, 0) + COUNTIF(CFB!$W$2:$W$1048576, W4417) - 1))</f>
        <v>10</v>
      </c>
      <c r="O4417">
        <v>44.28</v>
      </c>
      <c r="P4417">
        <v>5.33</v>
      </c>
      <c r="W4417">
        <v>1987</v>
      </c>
      <c r="X4417">
        <f t="shared" si="135"/>
        <v>0</v>
      </c>
    </row>
    <row r="4418" spans="1:24" ht="12.75" hidden="1" customHeight="1" x14ac:dyDescent="0.45">
      <c r="A4418">
        <v>11</v>
      </c>
      <c r="B4418" t="s">
        <v>95</v>
      </c>
      <c r="C4418" t="s">
        <v>10</v>
      </c>
      <c r="D4418" s="2" t="str">
        <f t="shared" si="134"/>
        <v>Michigan State1987</v>
      </c>
      <c r="E4418">
        <v>8</v>
      </c>
      <c r="F4418">
        <v>9</v>
      </c>
      <c r="G4418">
        <v>2</v>
      </c>
      <c r="H4418">
        <v>1</v>
      </c>
      <c r="I4418">
        <v>1.1200000000000001</v>
      </c>
      <c r="J4418">
        <v>13.19</v>
      </c>
      <c r="K4418">
        <v>14.31</v>
      </c>
      <c r="L4418" s="2">
        <f>_xlfn.RANK.EQ(I4418, INDEX(CFB!$I$2:$I$1048576, MATCH(W4418, CFB!$W$2:$W$1048576, 0)):INDEX(CFB!$I$2:$I$1048576, MATCH(W4418, CFB!$W$2:$W$1048576, 0) + COUNTIF(CFB!$W$2:$W$1048576, W4418) - 1), 0)</f>
        <v>43</v>
      </c>
      <c r="M4418" s="2">
        <f>_xlfn.RANK.EQ(J4418, INDEX(CFB!$J$2:$J$1048576, MATCH(W4418, CFB!$W$2:$W$1048576, 0)):INDEX(CFB!$J$2:$J$1048576, MATCH(W4418, CFB!$W$2:$W$1048576, 0) + COUNTIF(CFB!$W$2:$W$1048576, W4418) - 1))</f>
        <v>3</v>
      </c>
      <c r="N4418" s="2">
        <f>RANK(K4418, INDEX(CFB!$K$2:$K$1048576, MATCH(W4418, CFB!$W$2:$W$1048576, 0)):INDEX(CFB!$K$2:$K$1048576, MATCH(W4418, CFB!$W$2:$W$1048576, 0) + COUNTIF(CFB!$W$2:$W$1048576, W4418) - 1))</f>
        <v>11</v>
      </c>
      <c r="O4418">
        <v>36.049999999999997</v>
      </c>
      <c r="P4418">
        <v>-1.01</v>
      </c>
      <c r="W4418">
        <v>1987</v>
      </c>
      <c r="X4418">
        <f t="shared" si="135"/>
        <v>0</v>
      </c>
    </row>
    <row r="4419" spans="1:24" ht="12.75" hidden="1" customHeight="1" x14ac:dyDescent="0.45">
      <c r="A4419">
        <v>12</v>
      </c>
      <c r="B4419" t="s">
        <v>17</v>
      </c>
      <c r="C4419" t="s">
        <v>15</v>
      </c>
      <c r="D4419" s="2" t="str">
        <f t="shared" ref="D4419:D4482" si="136">_xlfn.CONCAT(B4419, W4419)</f>
        <v>Georgia1987</v>
      </c>
      <c r="E4419">
        <v>13</v>
      </c>
      <c r="F4419">
        <v>9</v>
      </c>
      <c r="G4419">
        <v>3</v>
      </c>
      <c r="H4419">
        <v>0</v>
      </c>
      <c r="I4419">
        <v>7.82</v>
      </c>
      <c r="J4419">
        <v>6.48</v>
      </c>
      <c r="K4419">
        <v>14.29</v>
      </c>
      <c r="L4419" s="2">
        <f>_xlfn.RANK.EQ(I4419, INDEX(CFB!$I$2:$I$1048576, MATCH(W4419, CFB!$W$2:$W$1048576, 0)):INDEX(CFB!$I$2:$I$1048576, MATCH(W4419, CFB!$W$2:$W$1048576, 0) + COUNTIF(CFB!$W$2:$W$1048576, W4419) - 1), 0)</f>
        <v>13</v>
      </c>
      <c r="M4419" s="2">
        <f>_xlfn.RANK.EQ(J4419, INDEX(CFB!$J$2:$J$1048576, MATCH(W4419, CFB!$W$2:$W$1048576, 0)):INDEX(CFB!$J$2:$J$1048576, MATCH(W4419, CFB!$W$2:$W$1048576, 0) + COUNTIF(CFB!$W$2:$W$1048576, W4419) - 1))</f>
        <v>19</v>
      </c>
      <c r="N4419" s="2">
        <f>RANK(K4419, INDEX(CFB!$K$2:$K$1048576, MATCH(W4419, CFB!$W$2:$W$1048576, 0)):INDEX(CFB!$K$2:$K$1048576, MATCH(W4419, CFB!$W$2:$W$1048576, 0) + COUNTIF(CFB!$W$2:$W$1048576, W4419) - 1))</f>
        <v>12</v>
      </c>
      <c r="O4419">
        <v>40.229999999999997</v>
      </c>
      <c r="P4419">
        <v>3.47</v>
      </c>
      <c r="W4419">
        <v>1987</v>
      </c>
      <c r="X4419">
        <f t="shared" ref="X4419:X4482" si="137">IF(E4419=1, 1,0)</f>
        <v>0</v>
      </c>
    </row>
    <row r="4420" spans="1:24" ht="12.75" hidden="1" customHeight="1" x14ac:dyDescent="0.45">
      <c r="A4420">
        <v>13</v>
      </c>
      <c r="B4420" t="s">
        <v>34</v>
      </c>
      <c r="C4420" t="s">
        <v>189</v>
      </c>
      <c r="D4420" s="2" t="str">
        <f t="shared" si="136"/>
        <v>Texas A&amp;M1987</v>
      </c>
      <c r="E4420">
        <v>10</v>
      </c>
      <c r="F4420">
        <v>10</v>
      </c>
      <c r="G4420">
        <v>2</v>
      </c>
      <c r="H4420">
        <v>0</v>
      </c>
      <c r="I4420">
        <v>3.87</v>
      </c>
      <c r="J4420">
        <v>10.38</v>
      </c>
      <c r="K4420">
        <v>14.25</v>
      </c>
      <c r="L4420" s="2">
        <f>_xlfn.RANK.EQ(I4420, INDEX(CFB!$I$2:$I$1048576, MATCH(W4420, CFB!$W$2:$W$1048576, 0)):INDEX(CFB!$I$2:$I$1048576, MATCH(W4420, CFB!$W$2:$W$1048576, 0) + COUNTIF(CFB!$W$2:$W$1048576, W4420) - 1), 0)</f>
        <v>26</v>
      </c>
      <c r="M4420" s="2">
        <f>_xlfn.RANK.EQ(J4420, INDEX(CFB!$J$2:$J$1048576, MATCH(W4420, CFB!$W$2:$W$1048576, 0)):INDEX(CFB!$J$2:$J$1048576, MATCH(W4420, CFB!$W$2:$W$1048576, 0) + COUNTIF(CFB!$W$2:$W$1048576, W4420) - 1))</f>
        <v>8</v>
      </c>
      <c r="N4420" s="2">
        <f>RANK(K4420, INDEX(CFB!$K$2:$K$1048576, MATCH(W4420, CFB!$W$2:$W$1048576, 0)):INDEX(CFB!$K$2:$K$1048576, MATCH(W4420, CFB!$W$2:$W$1048576, 0) + COUNTIF(CFB!$W$2:$W$1048576, W4420) - 1))</f>
        <v>13</v>
      </c>
      <c r="O4420">
        <v>35.75</v>
      </c>
      <c r="P4420">
        <v>2.25</v>
      </c>
      <c r="W4420">
        <v>1987</v>
      </c>
      <c r="X4420">
        <f t="shared" si="137"/>
        <v>0</v>
      </c>
    </row>
    <row r="4421" spans="1:24" ht="12.75" hidden="1" customHeight="1" x14ac:dyDescent="0.45">
      <c r="A4421">
        <v>14</v>
      </c>
      <c r="B4421" t="s">
        <v>26</v>
      </c>
      <c r="C4421" t="s">
        <v>23</v>
      </c>
      <c r="D4421" s="2" t="str">
        <f t="shared" si="136"/>
        <v>Clemson1987</v>
      </c>
      <c r="E4421">
        <v>12</v>
      </c>
      <c r="F4421">
        <v>10</v>
      </c>
      <c r="G4421">
        <v>2</v>
      </c>
      <c r="H4421">
        <v>0</v>
      </c>
      <c r="I4421">
        <v>5.96</v>
      </c>
      <c r="J4421">
        <v>7.75</v>
      </c>
      <c r="K4421">
        <v>13.71</v>
      </c>
      <c r="L4421" s="2">
        <f>_xlfn.RANK.EQ(I4421, INDEX(CFB!$I$2:$I$1048576, MATCH(W4421, CFB!$W$2:$W$1048576, 0)):INDEX(CFB!$I$2:$I$1048576, MATCH(W4421, CFB!$W$2:$W$1048576, 0) + COUNTIF(CFB!$W$2:$W$1048576, W4421) - 1), 0)</f>
        <v>19</v>
      </c>
      <c r="M4421" s="2">
        <f>_xlfn.RANK.EQ(J4421, INDEX(CFB!$J$2:$J$1048576, MATCH(W4421, CFB!$W$2:$W$1048576, 0)):INDEX(CFB!$J$2:$J$1048576, MATCH(W4421, CFB!$W$2:$W$1048576, 0) + COUNTIF(CFB!$W$2:$W$1048576, W4421) - 1))</f>
        <v>15</v>
      </c>
      <c r="N4421" s="2">
        <f>RANK(K4421, INDEX(CFB!$K$2:$K$1048576, MATCH(W4421, CFB!$W$2:$W$1048576, 0)):INDEX(CFB!$K$2:$K$1048576, MATCH(W4421, CFB!$W$2:$W$1048576, 0) + COUNTIF(CFB!$W$2:$W$1048576, W4421) - 1))</f>
        <v>14</v>
      </c>
      <c r="O4421">
        <v>39.590000000000003</v>
      </c>
      <c r="P4421">
        <v>4.38</v>
      </c>
      <c r="W4421">
        <v>1987</v>
      </c>
      <c r="X4421">
        <f t="shared" si="137"/>
        <v>0</v>
      </c>
    </row>
    <row r="4422" spans="1:24" ht="12.75" hidden="1" customHeight="1" x14ac:dyDescent="0.45">
      <c r="A4422">
        <v>15</v>
      </c>
      <c r="B4422" t="s">
        <v>38</v>
      </c>
      <c r="C4422" t="s">
        <v>180</v>
      </c>
      <c r="D4422" s="2" t="str">
        <f t="shared" si="136"/>
        <v>USC1987</v>
      </c>
      <c r="E4422">
        <v>18</v>
      </c>
      <c r="F4422">
        <v>8</v>
      </c>
      <c r="G4422">
        <v>4</v>
      </c>
      <c r="H4422">
        <v>0</v>
      </c>
      <c r="I4422">
        <v>7.53</v>
      </c>
      <c r="J4422">
        <v>5.43</v>
      </c>
      <c r="K4422">
        <v>12.96</v>
      </c>
      <c r="L4422" s="2">
        <f>_xlfn.RANK.EQ(I4422, INDEX(CFB!$I$2:$I$1048576, MATCH(W4422, CFB!$W$2:$W$1048576, 0)):INDEX(CFB!$I$2:$I$1048576, MATCH(W4422, CFB!$W$2:$W$1048576, 0) + COUNTIF(CFB!$W$2:$W$1048576, W4422) - 1), 0)</f>
        <v>15</v>
      </c>
      <c r="M4422" s="2">
        <f>_xlfn.RANK.EQ(J4422, INDEX(CFB!$J$2:$J$1048576, MATCH(W4422, CFB!$W$2:$W$1048576, 0)):INDEX(CFB!$J$2:$J$1048576, MATCH(W4422, CFB!$W$2:$W$1048576, 0) + COUNTIF(CFB!$W$2:$W$1048576, W4422) - 1))</f>
        <v>24</v>
      </c>
      <c r="N4422" s="2">
        <f>RANK(K4422, INDEX(CFB!$K$2:$K$1048576, MATCH(W4422, CFB!$W$2:$W$1048576, 0)):INDEX(CFB!$K$2:$K$1048576, MATCH(W4422, CFB!$W$2:$W$1048576, 0) + COUNTIF(CFB!$W$2:$W$1048576, W4422) - 1))</f>
        <v>15</v>
      </c>
      <c r="O4422">
        <v>40.33</v>
      </c>
      <c r="P4422">
        <v>5.97</v>
      </c>
      <c r="W4422">
        <v>1987</v>
      </c>
      <c r="X4422">
        <f t="shared" si="137"/>
        <v>0</v>
      </c>
    </row>
    <row r="4423" spans="1:24" ht="12.75" hidden="1" customHeight="1" x14ac:dyDescent="0.45">
      <c r="A4423">
        <v>16</v>
      </c>
      <c r="B4423" t="s">
        <v>37</v>
      </c>
      <c r="C4423" t="s">
        <v>15</v>
      </c>
      <c r="D4423" s="2" t="str">
        <f t="shared" si="136"/>
        <v>Tennessee1987</v>
      </c>
      <c r="E4423">
        <v>14</v>
      </c>
      <c r="F4423">
        <v>10</v>
      </c>
      <c r="G4423">
        <v>2</v>
      </c>
      <c r="H4423">
        <v>1</v>
      </c>
      <c r="I4423">
        <v>8.82</v>
      </c>
      <c r="J4423">
        <v>3.84</v>
      </c>
      <c r="K4423">
        <v>12.66</v>
      </c>
      <c r="L4423" s="2">
        <f>_xlfn.RANK.EQ(I4423, INDEX(CFB!$I$2:$I$1048576, MATCH(W4423, CFB!$W$2:$W$1048576, 0)):INDEX(CFB!$I$2:$I$1048576, MATCH(W4423, CFB!$W$2:$W$1048576, 0) + COUNTIF(CFB!$W$2:$W$1048576, W4423) - 1), 0)</f>
        <v>8</v>
      </c>
      <c r="M4423" s="2">
        <f>_xlfn.RANK.EQ(J4423, INDEX(CFB!$J$2:$J$1048576, MATCH(W4423, CFB!$W$2:$W$1048576, 0)):INDEX(CFB!$J$2:$J$1048576, MATCH(W4423, CFB!$W$2:$W$1048576, 0) + COUNTIF(CFB!$W$2:$W$1048576, W4423) - 1))</f>
        <v>30</v>
      </c>
      <c r="N4423" s="2">
        <f>RANK(K4423, INDEX(CFB!$K$2:$K$1048576, MATCH(W4423, CFB!$W$2:$W$1048576, 0)):INDEX(CFB!$K$2:$K$1048576, MATCH(W4423, CFB!$W$2:$W$1048576, 0) + COUNTIF(CFB!$W$2:$W$1048576, W4423) - 1))</f>
        <v>16</v>
      </c>
      <c r="O4423">
        <v>43.63</v>
      </c>
      <c r="P4423">
        <v>8.0399999999999991</v>
      </c>
      <c r="W4423">
        <v>1987</v>
      </c>
      <c r="X4423">
        <f t="shared" si="137"/>
        <v>0</v>
      </c>
    </row>
    <row r="4424" spans="1:24" ht="12.75" hidden="1" customHeight="1" x14ac:dyDescent="0.45">
      <c r="A4424">
        <v>17</v>
      </c>
      <c r="B4424" t="s">
        <v>44</v>
      </c>
      <c r="C4424" t="s">
        <v>10</v>
      </c>
      <c r="D4424" s="2" t="str">
        <f t="shared" si="136"/>
        <v>Michigan1987</v>
      </c>
      <c r="E4424">
        <v>19</v>
      </c>
      <c r="F4424">
        <v>8</v>
      </c>
      <c r="G4424">
        <v>4</v>
      </c>
      <c r="H4424">
        <v>0</v>
      </c>
      <c r="I4424">
        <v>3.31</v>
      </c>
      <c r="J4424">
        <v>8.59</v>
      </c>
      <c r="K4424">
        <v>11.9</v>
      </c>
      <c r="L4424" s="2">
        <f>_xlfn.RANK.EQ(I4424, INDEX(CFB!$I$2:$I$1048576, MATCH(W4424, CFB!$W$2:$W$1048576, 0)):INDEX(CFB!$I$2:$I$1048576, MATCH(W4424, CFB!$W$2:$W$1048576, 0) + COUNTIF(CFB!$W$2:$W$1048576, W4424) - 1), 0)</f>
        <v>35</v>
      </c>
      <c r="M4424" s="2">
        <f>_xlfn.RANK.EQ(J4424, INDEX(CFB!$J$2:$J$1048576, MATCH(W4424, CFB!$W$2:$W$1048576, 0)):INDEX(CFB!$J$2:$J$1048576, MATCH(W4424, CFB!$W$2:$W$1048576, 0) + COUNTIF(CFB!$W$2:$W$1048576, W4424) - 1))</f>
        <v>12</v>
      </c>
      <c r="N4424" s="2">
        <f>RANK(K4424, INDEX(CFB!$K$2:$K$1048576, MATCH(W4424, CFB!$W$2:$W$1048576, 0)):INDEX(CFB!$K$2:$K$1048576, MATCH(W4424, CFB!$W$2:$W$1048576, 0) + COUNTIF(CFB!$W$2:$W$1048576, W4424) - 1))</f>
        <v>17</v>
      </c>
      <c r="O4424">
        <v>39.43</v>
      </c>
      <c r="P4424">
        <v>3.52</v>
      </c>
      <c r="W4424">
        <v>1987</v>
      </c>
      <c r="X4424">
        <f t="shared" si="137"/>
        <v>0</v>
      </c>
    </row>
    <row r="4425" spans="1:24" ht="12.75" hidden="1" customHeight="1" x14ac:dyDescent="0.45">
      <c r="A4425">
        <v>18</v>
      </c>
      <c r="B4425" t="s">
        <v>121</v>
      </c>
      <c r="C4425" t="s">
        <v>188</v>
      </c>
      <c r="D4425" s="2" t="str">
        <f t="shared" si="136"/>
        <v>Oklahoma State1987</v>
      </c>
      <c r="E4425">
        <v>11</v>
      </c>
      <c r="F4425">
        <v>10</v>
      </c>
      <c r="G4425">
        <v>2</v>
      </c>
      <c r="H4425">
        <v>0</v>
      </c>
      <c r="I4425">
        <v>8.92</v>
      </c>
      <c r="J4425">
        <v>2.58</v>
      </c>
      <c r="K4425">
        <v>11.5</v>
      </c>
      <c r="L4425" s="2">
        <f>_xlfn.RANK.EQ(I4425, INDEX(CFB!$I$2:$I$1048576, MATCH(W4425, CFB!$W$2:$W$1048576, 0)):INDEX(CFB!$I$2:$I$1048576, MATCH(W4425, CFB!$W$2:$W$1048576, 0) + COUNTIF(CFB!$W$2:$W$1048576, W4425) - 1), 0)</f>
        <v>7</v>
      </c>
      <c r="M4425" s="2">
        <f>_xlfn.RANK.EQ(J4425, INDEX(CFB!$J$2:$J$1048576, MATCH(W4425, CFB!$W$2:$W$1048576, 0)):INDEX(CFB!$J$2:$J$1048576, MATCH(W4425, CFB!$W$2:$W$1048576, 0) + COUNTIF(CFB!$W$2:$W$1048576, W4425) - 1))</f>
        <v>40</v>
      </c>
      <c r="N4425" s="2">
        <f>RANK(K4425, INDEX(CFB!$K$2:$K$1048576, MATCH(W4425, CFB!$W$2:$W$1048576, 0)):INDEX(CFB!$K$2:$K$1048576, MATCH(W4425, CFB!$W$2:$W$1048576, 0) + COUNTIF(CFB!$W$2:$W$1048576, W4425) - 1))</f>
        <v>18</v>
      </c>
      <c r="O4425">
        <v>43.59</v>
      </c>
      <c r="P4425">
        <v>9.8800000000000008</v>
      </c>
      <c r="W4425">
        <v>1987</v>
      </c>
      <c r="X4425">
        <f t="shared" si="137"/>
        <v>0</v>
      </c>
    </row>
    <row r="4426" spans="1:24" ht="12.75" hidden="1" customHeight="1" x14ac:dyDescent="0.45">
      <c r="A4426">
        <v>19</v>
      </c>
      <c r="B4426" t="s">
        <v>36</v>
      </c>
      <c r="C4426" t="s">
        <v>10</v>
      </c>
      <c r="D4426" s="2" t="str">
        <f t="shared" si="136"/>
        <v>Iowa1987</v>
      </c>
      <c r="E4426">
        <v>16</v>
      </c>
      <c r="F4426">
        <v>10</v>
      </c>
      <c r="G4426">
        <v>3</v>
      </c>
      <c r="H4426">
        <v>0</v>
      </c>
      <c r="I4426">
        <v>8.0299999999999994</v>
      </c>
      <c r="J4426">
        <v>3.13</v>
      </c>
      <c r="K4426">
        <v>11.16</v>
      </c>
      <c r="L4426" s="2">
        <f>_xlfn.RANK.EQ(I4426, INDEX(CFB!$I$2:$I$1048576, MATCH(W4426, CFB!$W$2:$W$1048576, 0)):INDEX(CFB!$I$2:$I$1048576, MATCH(W4426, CFB!$W$2:$W$1048576, 0) + COUNTIF(CFB!$W$2:$W$1048576, W4426) - 1), 0)</f>
        <v>12</v>
      </c>
      <c r="M4426" s="2">
        <f>_xlfn.RANK.EQ(J4426, INDEX(CFB!$J$2:$J$1048576, MATCH(W4426, CFB!$W$2:$W$1048576, 0)):INDEX(CFB!$J$2:$J$1048576, MATCH(W4426, CFB!$W$2:$W$1048576, 0) + COUNTIF(CFB!$W$2:$W$1048576, W4426) - 1))</f>
        <v>36</v>
      </c>
      <c r="N4426" s="2">
        <f>RANK(K4426, INDEX(CFB!$K$2:$K$1048576, MATCH(W4426, CFB!$W$2:$W$1048576, 0)):INDEX(CFB!$K$2:$K$1048576, MATCH(W4426, CFB!$W$2:$W$1048576, 0) + COUNTIF(CFB!$W$2:$W$1048576, W4426) - 1))</f>
        <v>19</v>
      </c>
      <c r="O4426">
        <v>39.79</v>
      </c>
      <c r="P4426">
        <v>9.02</v>
      </c>
      <c r="W4426">
        <v>1987</v>
      </c>
      <c r="X4426">
        <f t="shared" si="137"/>
        <v>0</v>
      </c>
    </row>
    <row r="4427" spans="1:24" ht="12.75" hidden="1" customHeight="1" x14ac:dyDescent="0.45">
      <c r="A4427">
        <v>20</v>
      </c>
      <c r="B4427" t="s">
        <v>35</v>
      </c>
      <c r="C4427" t="s">
        <v>15</v>
      </c>
      <c r="D4427" s="2" t="str">
        <f t="shared" si="136"/>
        <v>Florida1987</v>
      </c>
      <c r="F4427">
        <v>6</v>
      </c>
      <c r="G4427">
        <v>6</v>
      </c>
      <c r="H4427">
        <v>0</v>
      </c>
      <c r="I4427">
        <v>0.78</v>
      </c>
      <c r="J4427">
        <v>10.36</v>
      </c>
      <c r="K4427">
        <v>11.14</v>
      </c>
      <c r="L4427" s="2">
        <f>_xlfn.RANK.EQ(I4427, INDEX(CFB!$I$2:$I$1048576, MATCH(W4427, CFB!$W$2:$W$1048576, 0)):INDEX(CFB!$I$2:$I$1048576, MATCH(W4427, CFB!$W$2:$W$1048576, 0) + COUNTIF(CFB!$W$2:$W$1048576, W4427) - 1), 0)</f>
        <v>46</v>
      </c>
      <c r="M4427" s="2">
        <f>_xlfn.RANK.EQ(J4427, INDEX(CFB!$J$2:$J$1048576, MATCH(W4427, CFB!$W$2:$W$1048576, 0)):INDEX(CFB!$J$2:$J$1048576, MATCH(W4427, CFB!$W$2:$W$1048576, 0) + COUNTIF(CFB!$W$2:$W$1048576, W4427) - 1))</f>
        <v>9</v>
      </c>
      <c r="N4427" s="2">
        <f>RANK(K4427, INDEX(CFB!$K$2:$K$1048576, MATCH(W4427, CFB!$W$2:$W$1048576, 0)):INDEX(CFB!$K$2:$K$1048576, MATCH(W4427, CFB!$W$2:$W$1048576, 0) + COUNTIF(CFB!$W$2:$W$1048576, W4427) - 1))</f>
        <v>20</v>
      </c>
      <c r="O4427">
        <v>40.369999999999997</v>
      </c>
      <c r="P4427">
        <v>0.44</v>
      </c>
      <c r="W4427">
        <v>1987</v>
      </c>
      <c r="X4427">
        <f t="shared" si="137"/>
        <v>0</v>
      </c>
    </row>
    <row r="4428" spans="1:24" ht="12.75" hidden="1" customHeight="1" x14ac:dyDescent="0.45">
      <c r="A4428">
        <v>21</v>
      </c>
      <c r="B4428" t="s">
        <v>18</v>
      </c>
      <c r="C4428" t="s">
        <v>15</v>
      </c>
      <c r="D4428" s="2" t="str">
        <f t="shared" si="136"/>
        <v>Alabama1987</v>
      </c>
      <c r="F4428">
        <v>7</v>
      </c>
      <c r="G4428">
        <v>5</v>
      </c>
      <c r="H4428">
        <v>0</v>
      </c>
      <c r="I4428">
        <v>3.85</v>
      </c>
      <c r="J4428">
        <v>6.95</v>
      </c>
      <c r="K4428">
        <v>10.8</v>
      </c>
      <c r="L4428" s="2">
        <f>_xlfn.RANK.EQ(I4428, INDEX(CFB!$I$2:$I$1048576, MATCH(W4428, CFB!$W$2:$W$1048576, 0)):INDEX(CFB!$I$2:$I$1048576, MATCH(W4428, CFB!$W$2:$W$1048576, 0) + COUNTIF(CFB!$W$2:$W$1048576, W4428) - 1), 0)</f>
        <v>29</v>
      </c>
      <c r="M4428" s="2">
        <f>_xlfn.RANK.EQ(J4428, INDEX(CFB!$J$2:$J$1048576, MATCH(W4428, CFB!$W$2:$W$1048576, 0)):INDEX(CFB!$J$2:$J$1048576, MATCH(W4428, CFB!$W$2:$W$1048576, 0) + COUNTIF(CFB!$W$2:$W$1048576, W4428) - 1))</f>
        <v>16</v>
      </c>
      <c r="N4428" s="2">
        <f>RANK(K4428, INDEX(CFB!$K$2:$K$1048576, MATCH(W4428, CFB!$W$2:$W$1048576, 0)):INDEX(CFB!$K$2:$K$1048576, MATCH(W4428, CFB!$W$2:$W$1048576, 0) + COUNTIF(CFB!$W$2:$W$1048576, W4428) - 1))</f>
        <v>21</v>
      </c>
      <c r="O4428">
        <v>36.97</v>
      </c>
      <c r="P4428">
        <v>4.2</v>
      </c>
      <c r="W4428">
        <v>1987</v>
      </c>
      <c r="X4428">
        <f t="shared" si="137"/>
        <v>0</v>
      </c>
    </row>
    <row r="4429" spans="1:24" ht="12.75" hidden="1" customHeight="1" x14ac:dyDescent="0.45">
      <c r="A4429">
        <v>22</v>
      </c>
      <c r="B4429" t="s">
        <v>9</v>
      </c>
      <c r="C4429" t="s">
        <v>10</v>
      </c>
      <c r="D4429" s="2" t="str">
        <f t="shared" si="136"/>
        <v>Ohio State1987</v>
      </c>
      <c r="F4429">
        <v>6</v>
      </c>
      <c r="G4429">
        <v>4</v>
      </c>
      <c r="H4429">
        <v>1</v>
      </c>
      <c r="I4429">
        <v>2.29</v>
      </c>
      <c r="J4429">
        <v>6.54</v>
      </c>
      <c r="K4429">
        <v>8.83</v>
      </c>
      <c r="L4429" s="2">
        <f>_xlfn.RANK.EQ(I4429, INDEX(CFB!$I$2:$I$1048576, MATCH(W4429, CFB!$W$2:$W$1048576, 0)):INDEX(CFB!$I$2:$I$1048576, MATCH(W4429, CFB!$W$2:$W$1048576, 0) + COUNTIF(CFB!$W$2:$W$1048576, W4429) - 1), 0)</f>
        <v>40</v>
      </c>
      <c r="M4429" s="2">
        <f>_xlfn.RANK.EQ(J4429, INDEX(CFB!$J$2:$J$1048576, MATCH(W4429, CFB!$W$2:$W$1048576, 0)):INDEX(CFB!$J$2:$J$1048576, MATCH(W4429, CFB!$W$2:$W$1048576, 0) + COUNTIF(CFB!$W$2:$W$1048576, W4429) - 1))</f>
        <v>18</v>
      </c>
      <c r="N4429" s="2">
        <f>RANK(K4429, INDEX(CFB!$K$2:$K$1048576, MATCH(W4429, CFB!$W$2:$W$1048576, 0)):INDEX(CFB!$K$2:$K$1048576, MATCH(W4429, CFB!$W$2:$W$1048576, 0) + COUNTIF(CFB!$W$2:$W$1048576, W4429) - 1))</f>
        <v>22</v>
      </c>
      <c r="O4429">
        <v>34.71</v>
      </c>
      <c r="P4429">
        <v>4.6100000000000003</v>
      </c>
      <c r="W4429">
        <v>1987</v>
      </c>
      <c r="X4429">
        <f t="shared" si="137"/>
        <v>0</v>
      </c>
    </row>
    <row r="4430" spans="1:24" ht="12.75" hidden="1" customHeight="1" x14ac:dyDescent="0.45">
      <c r="A4430">
        <v>23</v>
      </c>
      <c r="B4430" t="s">
        <v>28</v>
      </c>
      <c r="C4430" t="s">
        <v>180</v>
      </c>
      <c r="D4430" s="2" t="str">
        <f t="shared" si="136"/>
        <v>Arizona State1987</v>
      </c>
      <c r="E4430">
        <v>20</v>
      </c>
      <c r="F4430">
        <v>7</v>
      </c>
      <c r="G4430">
        <v>4</v>
      </c>
      <c r="H4430">
        <v>1</v>
      </c>
      <c r="I4430">
        <v>7.57</v>
      </c>
      <c r="J4430">
        <v>1.1000000000000001</v>
      </c>
      <c r="K4430">
        <v>8.68</v>
      </c>
      <c r="L4430" s="2">
        <f>_xlfn.RANK.EQ(I4430, INDEX(CFB!$I$2:$I$1048576, MATCH(W4430, CFB!$W$2:$W$1048576, 0)):INDEX(CFB!$I$2:$I$1048576, MATCH(W4430, CFB!$W$2:$W$1048576, 0) + COUNTIF(CFB!$W$2:$W$1048576, W4430) - 1), 0)</f>
        <v>14</v>
      </c>
      <c r="M4430" s="2">
        <f>_xlfn.RANK.EQ(J4430, INDEX(CFB!$J$2:$J$1048576, MATCH(W4430, CFB!$W$2:$W$1048576, 0)):INDEX(CFB!$J$2:$J$1048576, MATCH(W4430, CFB!$W$2:$W$1048576, 0) + COUNTIF(CFB!$W$2:$W$1048576, W4430) - 1))</f>
        <v>47</v>
      </c>
      <c r="N4430" s="2">
        <f>RANK(K4430, INDEX(CFB!$K$2:$K$1048576, MATCH(W4430, CFB!$W$2:$W$1048576, 0)):INDEX(CFB!$K$2:$K$1048576, MATCH(W4430, CFB!$W$2:$W$1048576, 0) + COUNTIF(CFB!$W$2:$W$1048576, W4430) - 1))</f>
        <v>23</v>
      </c>
      <c r="O4430">
        <v>39.61</v>
      </c>
      <c r="P4430">
        <v>10.57</v>
      </c>
      <c r="W4430">
        <v>1987</v>
      </c>
      <c r="X4430">
        <f t="shared" si="137"/>
        <v>0</v>
      </c>
    </row>
    <row r="4431" spans="1:24" ht="12.75" hidden="1" customHeight="1" x14ac:dyDescent="0.45">
      <c r="A4431">
        <v>24</v>
      </c>
      <c r="B4431" t="s">
        <v>21</v>
      </c>
      <c r="C4431" t="s">
        <v>10</v>
      </c>
      <c r="D4431" s="2" t="str">
        <f t="shared" si="136"/>
        <v>Indiana1987</v>
      </c>
      <c r="F4431">
        <v>8</v>
      </c>
      <c r="G4431">
        <v>4</v>
      </c>
      <c r="H4431">
        <v>0</v>
      </c>
      <c r="I4431">
        <v>4.82</v>
      </c>
      <c r="J4431">
        <v>3.41</v>
      </c>
      <c r="K4431">
        <v>8.24</v>
      </c>
      <c r="L4431" s="2">
        <f>_xlfn.RANK.EQ(I4431, INDEX(CFB!$I$2:$I$1048576, MATCH(W4431, CFB!$W$2:$W$1048576, 0)):INDEX(CFB!$I$2:$I$1048576, MATCH(W4431, CFB!$W$2:$W$1048576, 0) + COUNTIF(CFB!$W$2:$W$1048576, W4431) - 1), 0)</f>
        <v>21</v>
      </c>
      <c r="M4431" s="2">
        <f>_xlfn.RANK.EQ(J4431, INDEX(CFB!$J$2:$J$1048576, MATCH(W4431, CFB!$W$2:$W$1048576, 0)):INDEX(CFB!$J$2:$J$1048576, MATCH(W4431, CFB!$W$2:$W$1048576, 0) + COUNTIF(CFB!$W$2:$W$1048576, W4431) - 1))</f>
        <v>32</v>
      </c>
      <c r="N4431" s="2">
        <f>RANK(K4431, INDEX(CFB!$K$2:$K$1048576, MATCH(W4431, CFB!$W$2:$W$1048576, 0)):INDEX(CFB!$K$2:$K$1048576, MATCH(W4431, CFB!$W$2:$W$1048576, 0) + COUNTIF(CFB!$W$2:$W$1048576, W4431) - 1))</f>
        <v>24</v>
      </c>
      <c r="O4431">
        <v>36.25</v>
      </c>
      <c r="P4431">
        <v>8.65</v>
      </c>
      <c r="W4431">
        <v>1987</v>
      </c>
      <c r="X4431">
        <f t="shared" si="137"/>
        <v>0</v>
      </c>
    </row>
    <row r="4432" spans="1:24" ht="12.75" hidden="1" customHeight="1" x14ac:dyDescent="0.45">
      <c r="A4432">
        <v>25</v>
      </c>
      <c r="B4432" t="s">
        <v>70</v>
      </c>
      <c r="C4432" t="s">
        <v>12</v>
      </c>
      <c r="D4432" s="2" t="str">
        <f t="shared" si="136"/>
        <v>Pitt1987</v>
      </c>
      <c r="F4432">
        <v>8</v>
      </c>
      <c r="G4432">
        <v>4</v>
      </c>
      <c r="H4432">
        <v>0</v>
      </c>
      <c r="I4432">
        <v>-2.75</v>
      </c>
      <c r="J4432">
        <v>10.85</v>
      </c>
      <c r="K4432">
        <v>8.11</v>
      </c>
      <c r="L4432" s="2">
        <f>_xlfn.RANK.EQ(I4432, INDEX(CFB!$I$2:$I$1048576, MATCH(W4432, CFB!$W$2:$W$1048576, 0)):INDEX(CFB!$I$2:$I$1048576, MATCH(W4432, CFB!$W$2:$W$1048576, 0) + COUNTIF(CFB!$W$2:$W$1048576, W4432) - 1), 0)</f>
        <v>70</v>
      </c>
      <c r="M4432" s="2">
        <f>_xlfn.RANK.EQ(J4432, INDEX(CFB!$J$2:$J$1048576, MATCH(W4432, CFB!$W$2:$W$1048576, 0)):INDEX(CFB!$J$2:$J$1048576, MATCH(W4432, CFB!$W$2:$W$1048576, 0) + COUNTIF(CFB!$W$2:$W$1048576, W4432) - 1))</f>
        <v>6</v>
      </c>
      <c r="N4432" s="2">
        <f>RANK(K4432, INDEX(CFB!$K$2:$K$1048576, MATCH(W4432, CFB!$W$2:$W$1048576, 0)):INDEX(CFB!$K$2:$K$1048576, MATCH(W4432, CFB!$W$2:$W$1048576, 0) + COUNTIF(CFB!$W$2:$W$1048576, W4432) - 1))</f>
        <v>25</v>
      </c>
      <c r="O4432">
        <v>29.65</v>
      </c>
      <c r="P4432">
        <v>1.42</v>
      </c>
      <c r="W4432">
        <v>1987</v>
      </c>
      <c r="X4432">
        <f t="shared" si="137"/>
        <v>0</v>
      </c>
    </row>
    <row r="4433" spans="1:24" ht="12.75" hidden="1" customHeight="1" x14ac:dyDescent="0.45">
      <c r="A4433">
        <v>26</v>
      </c>
      <c r="B4433" t="s">
        <v>69</v>
      </c>
      <c r="C4433" t="s">
        <v>189</v>
      </c>
      <c r="D4433" s="2" t="str">
        <f t="shared" si="136"/>
        <v>Arkansas1987</v>
      </c>
      <c r="F4433">
        <v>9</v>
      </c>
      <c r="G4433">
        <v>4</v>
      </c>
      <c r="H4433">
        <v>0</v>
      </c>
      <c r="I4433">
        <v>7.0000000000000007E-2</v>
      </c>
      <c r="J4433">
        <v>7.8</v>
      </c>
      <c r="K4433">
        <v>7.87</v>
      </c>
      <c r="L4433" s="2">
        <f>_xlfn.RANK.EQ(I4433, INDEX(CFB!$I$2:$I$1048576, MATCH(W4433, CFB!$W$2:$W$1048576, 0)):INDEX(CFB!$I$2:$I$1048576, MATCH(W4433, CFB!$W$2:$W$1048576, 0) + COUNTIF(CFB!$W$2:$W$1048576, W4433) - 1), 0)</f>
        <v>56</v>
      </c>
      <c r="M4433" s="2">
        <f>_xlfn.RANK.EQ(J4433, INDEX(CFB!$J$2:$J$1048576, MATCH(W4433, CFB!$W$2:$W$1048576, 0)):INDEX(CFB!$J$2:$J$1048576, MATCH(W4433, CFB!$W$2:$W$1048576, 0) + COUNTIF(CFB!$W$2:$W$1048576, W4433) - 1))</f>
        <v>14</v>
      </c>
      <c r="N4433" s="2">
        <f>RANK(K4433, INDEX(CFB!$K$2:$K$1048576, MATCH(W4433, CFB!$W$2:$W$1048576, 0)):INDEX(CFB!$K$2:$K$1048576, MATCH(W4433, CFB!$W$2:$W$1048576, 0) + COUNTIF(CFB!$W$2:$W$1048576, W4433) - 1))</f>
        <v>26</v>
      </c>
      <c r="O4433">
        <v>31.47</v>
      </c>
      <c r="P4433">
        <v>5.42</v>
      </c>
      <c r="W4433">
        <v>1987</v>
      </c>
      <c r="X4433">
        <f t="shared" si="137"/>
        <v>0</v>
      </c>
    </row>
    <row r="4434" spans="1:24" ht="12.75" hidden="1" customHeight="1" x14ac:dyDescent="0.45">
      <c r="A4434">
        <v>27</v>
      </c>
      <c r="B4434" t="s">
        <v>89</v>
      </c>
      <c r="C4434" t="s">
        <v>12</v>
      </c>
      <c r="D4434" s="2" t="str">
        <f t="shared" si="136"/>
        <v>West Virginia1987</v>
      </c>
      <c r="F4434">
        <v>6</v>
      </c>
      <c r="G4434">
        <v>6</v>
      </c>
      <c r="H4434">
        <v>0</v>
      </c>
      <c r="I4434">
        <v>4.45</v>
      </c>
      <c r="J4434">
        <v>3.28</v>
      </c>
      <c r="K4434">
        <v>7.73</v>
      </c>
      <c r="L4434" s="2">
        <f>_xlfn.RANK.EQ(I4434, INDEX(CFB!$I$2:$I$1048576, MATCH(W4434, CFB!$W$2:$W$1048576, 0)):INDEX(CFB!$I$2:$I$1048576, MATCH(W4434, CFB!$W$2:$W$1048576, 0) + COUNTIF(CFB!$W$2:$W$1048576, W4434) - 1), 0)</f>
        <v>25</v>
      </c>
      <c r="M4434" s="2">
        <f>_xlfn.RANK.EQ(J4434, INDEX(CFB!$J$2:$J$1048576, MATCH(W4434, CFB!$W$2:$W$1048576, 0)):INDEX(CFB!$J$2:$J$1048576, MATCH(W4434, CFB!$W$2:$W$1048576, 0) + COUNTIF(CFB!$W$2:$W$1048576, W4434) - 1))</f>
        <v>35</v>
      </c>
      <c r="N4434" s="2">
        <f>RANK(K4434, INDEX(CFB!$K$2:$K$1048576, MATCH(W4434, CFB!$W$2:$W$1048576, 0)):INDEX(CFB!$K$2:$K$1048576, MATCH(W4434, CFB!$W$2:$W$1048576, 0) + COUNTIF(CFB!$W$2:$W$1048576, W4434) - 1))</f>
        <v>27</v>
      </c>
      <c r="O4434">
        <v>38.89</v>
      </c>
      <c r="P4434">
        <v>7.96</v>
      </c>
      <c r="W4434">
        <v>1987</v>
      </c>
      <c r="X4434">
        <f t="shared" si="137"/>
        <v>0</v>
      </c>
    </row>
    <row r="4435" spans="1:24" ht="12.75" hidden="1" customHeight="1" x14ac:dyDescent="0.45">
      <c r="A4435">
        <v>28</v>
      </c>
      <c r="B4435" t="s">
        <v>66</v>
      </c>
      <c r="C4435" t="s">
        <v>180</v>
      </c>
      <c r="D4435" s="2" t="str">
        <f t="shared" si="136"/>
        <v>Washington1987</v>
      </c>
      <c r="F4435">
        <v>7</v>
      </c>
      <c r="G4435">
        <v>4</v>
      </c>
      <c r="H4435">
        <v>1</v>
      </c>
      <c r="I4435">
        <v>3.6</v>
      </c>
      <c r="J4435">
        <v>4.12</v>
      </c>
      <c r="K4435">
        <v>7.72</v>
      </c>
      <c r="L4435" s="2">
        <f>_xlfn.RANK.EQ(I4435, INDEX(CFB!$I$2:$I$1048576, MATCH(W4435, CFB!$W$2:$W$1048576, 0)):INDEX(CFB!$I$2:$I$1048576, MATCH(W4435, CFB!$W$2:$W$1048576, 0) + COUNTIF(CFB!$W$2:$W$1048576, W4435) - 1), 0)</f>
        <v>32</v>
      </c>
      <c r="M4435" s="2">
        <f>_xlfn.RANK.EQ(J4435, INDEX(CFB!$J$2:$J$1048576, MATCH(W4435, CFB!$W$2:$W$1048576, 0)):INDEX(CFB!$J$2:$J$1048576, MATCH(W4435, CFB!$W$2:$W$1048576, 0) + COUNTIF(CFB!$W$2:$W$1048576, W4435) - 1))</f>
        <v>28</v>
      </c>
      <c r="N4435" s="2">
        <f>RANK(K4435, INDEX(CFB!$K$2:$K$1048576, MATCH(W4435, CFB!$W$2:$W$1048576, 0)):INDEX(CFB!$K$2:$K$1048576, MATCH(W4435, CFB!$W$2:$W$1048576, 0) + COUNTIF(CFB!$W$2:$W$1048576, W4435) - 1))</f>
        <v>28</v>
      </c>
      <c r="O4435">
        <v>35.19</v>
      </c>
      <c r="P4435">
        <v>9.3000000000000007</v>
      </c>
      <c r="W4435">
        <v>1987</v>
      </c>
      <c r="X4435">
        <f t="shared" si="137"/>
        <v>0</v>
      </c>
    </row>
    <row r="4436" spans="1:24" ht="12.75" hidden="1" customHeight="1" x14ac:dyDescent="0.45">
      <c r="A4436">
        <v>29</v>
      </c>
      <c r="B4436" t="s">
        <v>138</v>
      </c>
      <c r="C4436" t="s">
        <v>178</v>
      </c>
      <c r="D4436" s="2" t="str">
        <f t="shared" si="136"/>
        <v>Wyoming1987</v>
      </c>
      <c r="F4436">
        <v>10</v>
      </c>
      <c r="G4436">
        <v>3</v>
      </c>
      <c r="H4436">
        <v>0</v>
      </c>
      <c r="I4436">
        <v>5.01</v>
      </c>
      <c r="J4436">
        <v>2.61</v>
      </c>
      <c r="K4436">
        <v>7.62</v>
      </c>
      <c r="L4436" s="2">
        <f>_xlfn.RANK.EQ(I4436, INDEX(CFB!$I$2:$I$1048576, MATCH(W4436, CFB!$W$2:$W$1048576, 0)):INDEX(CFB!$I$2:$I$1048576, MATCH(W4436, CFB!$W$2:$W$1048576, 0) + COUNTIF(CFB!$W$2:$W$1048576, W4436) - 1), 0)</f>
        <v>20</v>
      </c>
      <c r="M4436" s="2">
        <f>_xlfn.RANK.EQ(J4436, INDEX(CFB!$J$2:$J$1048576, MATCH(W4436, CFB!$W$2:$W$1048576, 0)):INDEX(CFB!$J$2:$J$1048576, MATCH(W4436, CFB!$W$2:$W$1048576, 0) + COUNTIF(CFB!$W$2:$W$1048576, W4436) - 1))</f>
        <v>39</v>
      </c>
      <c r="N4436" s="2">
        <f>RANK(K4436, INDEX(CFB!$K$2:$K$1048576, MATCH(W4436, CFB!$W$2:$W$1048576, 0)):INDEX(CFB!$K$2:$K$1048576, MATCH(W4436, CFB!$W$2:$W$1048576, 0) + COUNTIF(CFB!$W$2:$W$1048576, W4436) - 1))</f>
        <v>29</v>
      </c>
      <c r="O4436">
        <v>37.78</v>
      </c>
      <c r="P4436">
        <v>9.83</v>
      </c>
      <c r="W4436">
        <v>1987</v>
      </c>
      <c r="X4436">
        <f t="shared" si="137"/>
        <v>0</v>
      </c>
    </row>
    <row r="4437" spans="1:24" ht="12.75" hidden="1" customHeight="1" x14ac:dyDescent="0.45">
      <c r="A4437">
        <v>30</v>
      </c>
      <c r="B4437" t="s">
        <v>16</v>
      </c>
      <c r="C4437" t="s">
        <v>12</v>
      </c>
      <c r="D4437" s="2" t="str">
        <f t="shared" si="136"/>
        <v>Penn State1987</v>
      </c>
      <c r="F4437">
        <v>8</v>
      </c>
      <c r="G4437">
        <v>4</v>
      </c>
      <c r="H4437">
        <v>0</v>
      </c>
      <c r="I4437">
        <v>3.86</v>
      </c>
      <c r="J4437">
        <v>3.39</v>
      </c>
      <c r="K4437">
        <v>7.26</v>
      </c>
      <c r="L4437" s="2">
        <f>_xlfn.RANK.EQ(I4437, INDEX(CFB!$I$2:$I$1048576, MATCH(W4437, CFB!$W$2:$W$1048576, 0)):INDEX(CFB!$I$2:$I$1048576, MATCH(W4437, CFB!$W$2:$W$1048576, 0) + COUNTIF(CFB!$W$2:$W$1048576, W4437) - 1), 0)</f>
        <v>28</v>
      </c>
      <c r="M4437" s="2">
        <f>_xlfn.RANK.EQ(J4437, INDEX(CFB!$J$2:$J$1048576, MATCH(W4437, CFB!$W$2:$W$1048576, 0)):INDEX(CFB!$J$2:$J$1048576, MATCH(W4437, CFB!$W$2:$W$1048576, 0) + COUNTIF(CFB!$W$2:$W$1048576, W4437) - 1))</f>
        <v>33</v>
      </c>
      <c r="N4437" s="2">
        <f>RANK(K4437, INDEX(CFB!$K$2:$K$1048576, MATCH(W4437, CFB!$W$2:$W$1048576, 0)):INDEX(CFB!$K$2:$K$1048576, MATCH(W4437, CFB!$W$2:$W$1048576, 0) + COUNTIF(CFB!$W$2:$W$1048576, W4437) - 1))</f>
        <v>30</v>
      </c>
      <c r="O4437">
        <v>36.840000000000003</v>
      </c>
      <c r="P4437">
        <v>9.6300000000000008</v>
      </c>
      <c r="W4437">
        <v>1987</v>
      </c>
      <c r="X4437">
        <f t="shared" si="137"/>
        <v>0</v>
      </c>
    </row>
    <row r="4438" spans="1:24" ht="12.75" hidden="1" customHeight="1" x14ac:dyDescent="0.45">
      <c r="A4438">
        <v>31</v>
      </c>
      <c r="B4438" t="s">
        <v>39</v>
      </c>
      <c r="C4438" t="s">
        <v>188</v>
      </c>
      <c r="D4438" s="2" t="str">
        <f t="shared" si="136"/>
        <v>Colorado1987</v>
      </c>
      <c r="F4438">
        <v>7</v>
      </c>
      <c r="G4438">
        <v>4</v>
      </c>
      <c r="H4438">
        <v>0</v>
      </c>
      <c r="I4438">
        <v>0.72</v>
      </c>
      <c r="J4438">
        <v>5.83</v>
      </c>
      <c r="K4438">
        <v>6.55</v>
      </c>
      <c r="L4438" s="2">
        <f>_xlfn.RANK.EQ(I4438, INDEX(CFB!$I$2:$I$1048576, MATCH(W4438, CFB!$W$2:$W$1048576, 0)):INDEX(CFB!$I$2:$I$1048576, MATCH(W4438, CFB!$W$2:$W$1048576, 0) + COUNTIF(CFB!$W$2:$W$1048576, W4438) - 1), 0)</f>
        <v>49</v>
      </c>
      <c r="M4438" s="2">
        <f>_xlfn.RANK.EQ(J4438, INDEX(CFB!$J$2:$J$1048576, MATCH(W4438, CFB!$W$2:$W$1048576, 0)):INDEX(CFB!$J$2:$J$1048576, MATCH(W4438, CFB!$W$2:$W$1048576, 0) + COUNTIF(CFB!$W$2:$W$1048576, W4438) - 1))</f>
        <v>20</v>
      </c>
      <c r="N4438" s="2">
        <f>RANK(K4438, INDEX(CFB!$K$2:$K$1048576, MATCH(W4438, CFB!$W$2:$W$1048576, 0)):INDEX(CFB!$K$2:$K$1048576, MATCH(W4438, CFB!$W$2:$W$1048576, 0) + COUNTIF(CFB!$W$2:$W$1048576, W4438) - 1))</f>
        <v>31</v>
      </c>
      <c r="O4438">
        <v>33.590000000000003</v>
      </c>
      <c r="P4438">
        <v>5.05</v>
      </c>
      <c r="W4438">
        <v>1987</v>
      </c>
      <c r="X4438">
        <f t="shared" si="137"/>
        <v>0</v>
      </c>
    </row>
    <row r="4439" spans="1:24" ht="12.75" hidden="1" customHeight="1" x14ac:dyDescent="0.45">
      <c r="A4439">
        <v>32</v>
      </c>
      <c r="B4439" t="s">
        <v>93</v>
      </c>
      <c r="C4439" t="s">
        <v>23</v>
      </c>
      <c r="D4439" s="2" t="str">
        <f t="shared" si="136"/>
        <v>Virginia1987</v>
      </c>
      <c r="F4439">
        <v>8</v>
      </c>
      <c r="G4439">
        <v>4</v>
      </c>
      <c r="H4439">
        <v>0</v>
      </c>
      <c r="I4439">
        <v>4.7</v>
      </c>
      <c r="J4439">
        <v>1.49</v>
      </c>
      <c r="K4439">
        <v>6.19</v>
      </c>
      <c r="L4439" s="2">
        <f>_xlfn.RANK.EQ(I4439, INDEX(CFB!$I$2:$I$1048576, MATCH(W4439, CFB!$W$2:$W$1048576, 0)):INDEX(CFB!$I$2:$I$1048576, MATCH(W4439, CFB!$W$2:$W$1048576, 0) + COUNTIF(CFB!$W$2:$W$1048576, W4439) - 1), 0)</f>
        <v>23</v>
      </c>
      <c r="M4439" s="2">
        <f>_xlfn.RANK.EQ(J4439, INDEX(CFB!$J$2:$J$1048576, MATCH(W4439, CFB!$W$2:$W$1048576, 0)):INDEX(CFB!$J$2:$J$1048576, MATCH(W4439, CFB!$W$2:$W$1048576, 0) + COUNTIF(CFB!$W$2:$W$1048576, W4439) - 1))</f>
        <v>44</v>
      </c>
      <c r="N4439" s="2">
        <f>RANK(K4439, INDEX(CFB!$K$2:$K$1048576, MATCH(W4439, CFB!$W$2:$W$1048576, 0)):INDEX(CFB!$K$2:$K$1048576, MATCH(W4439, CFB!$W$2:$W$1048576, 0) + COUNTIF(CFB!$W$2:$W$1048576, W4439) - 1))</f>
        <v>32</v>
      </c>
      <c r="O4439">
        <v>36.619999999999997</v>
      </c>
      <c r="P4439">
        <v>12.73</v>
      </c>
      <c r="W4439">
        <v>1987</v>
      </c>
      <c r="X4439">
        <f t="shared" si="137"/>
        <v>0</v>
      </c>
    </row>
    <row r="4440" spans="1:24" ht="12.75" hidden="1" customHeight="1" x14ac:dyDescent="0.45">
      <c r="A4440">
        <v>33</v>
      </c>
      <c r="B4440" t="s">
        <v>14</v>
      </c>
      <c r="C4440" t="s">
        <v>189</v>
      </c>
      <c r="D4440" s="2" t="str">
        <f t="shared" si="136"/>
        <v>Texas1987</v>
      </c>
      <c r="F4440">
        <v>7</v>
      </c>
      <c r="G4440">
        <v>5</v>
      </c>
      <c r="H4440">
        <v>0</v>
      </c>
      <c r="I4440">
        <v>8.35</v>
      </c>
      <c r="J4440">
        <v>-2.57</v>
      </c>
      <c r="K4440">
        <v>5.78</v>
      </c>
      <c r="L4440" s="2">
        <f>_xlfn.RANK.EQ(I4440, INDEX(CFB!$I$2:$I$1048576, MATCH(W4440, CFB!$W$2:$W$1048576, 0)):INDEX(CFB!$I$2:$I$1048576, MATCH(W4440, CFB!$W$2:$W$1048576, 0) + COUNTIF(CFB!$W$2:$W$1048576, W4440) - 1), 0)</f>
        <v>11</v>
      </c>
      <c r="M4440" s="2">
        <f>_xlfn.RANK.EQ(J4440, INDEX(CFB!$J$2:$J$1048576, MATCH(W4440, CFB!$W$2:$W$1048576, 0)):INDEX(CFB!$J$2:$J$1048576, MATCH(W4440, CFB!$W$2:$W$1048576, 0) + COUNTIF(CFB!$W$2:$W$1048576, W4440) - 1))</f>
        <v>67</v>
      </c>
      <c r="N4440" s="2">
        <f>RANK(K4440, INDEX(CFB!$K$2:$K$1048576, MATCH(W4440, CFB!$W$2:$W$1048576, 0)):INDEX(CFB!$K$2:$K$1048576, MATCH(W4440, CFB!$W$2:$W$1048576, 0) + COUNTIF(CFB!$W$2:$W$1048576, W4440) - 1))</f>
        <v>33</v>
      </c>
      <c r="O4440">
        <v>40.72</v>
      </c>
      <c r="P4440">
        <v>15.4</v>
      </c>
      <c r="W4440">
        <v>1987</v>
      </c>
      <c r="X4440">
        <f t="shared" si="137"/>
        <v>0</v>
      </c>
    </row>
    <row r="4441" spans="1:24" ht="12.75" hidden="1" customHeight="1" x14ac:dyDescent="0.45">
      <c r="A4441">
        <v>34</v>
      </c>
      <c r="B4441" t="s">
        <v>114</v>
      </c>
      <c r="C4441" t="s">
        <v>193</v>
      </c>
      <c r="D4441" s="2" t="str">
        <f t="shared" si="136"/>
        <v>San Jose State1987</v>
      </c>
      <c r="F4441">
        <v>10</v>
      </c>
      <c r="G4441">
        <v>2</v>
      </c>
      <c r="H4441">
        <v>0</v>
      </c>
      <c r="I4441">
        <v>6.97</v>
      </c>
      <c r="J4441">
        <v>-1.3</v>
      </c>
      <c r="K4441">
        <v>5.67</v>
      </c>
      <c r="L4441" s="2">
        <f>_xlfn.RANK.EQ(I4441, INDEX(CFB!$I$2:$I$1048576, MATCH(W4441, CFB!$W$2:$W$1048576, 0)):INDEX(CFB!$I$2:$I$1048576, MATCH(W4441, CFB!$W$2:$W$1048576, 0) + COUNTIF(CFB!$W$2:$W$1048576, W4441) - 1), 0)</f>
        <v>17</v>
      </c>
      <c r="M4441" s="2">
        <f>_xlfn.RANK.EQ(J4441, INDEX(CFB!$J$2:$J$1048576, MATCH(W4441, CFB!$W$2:$W$1048576, 0)):INDEX(CFB!$J$2:$J$1048576, MATCH(W4441, CFB!$W$2:$W$1048576, 0) + COUNTIF(CFB!$W$2:$W$1048576, W4441) - 1))</f>
        <v>57</v>
      </c>
      <c r="N4441" s="2">
        <f>RANK(K4441, INDEX(CFB!$K$2:$K$1048576, MATCH(W4441, CFB!$W$2:$W$1048576, 0)):INDEX(CFB!$K$2:$K$1048576, MATCH(W4441, CFB!$W$2:$W$1048576, 0) + COUNTIF(CFB!$W$2:$W$1048576, W4441) - 1))</f>
        <v>34</v>
      </c>
      <c r="O4441">
        <v>38.21</v>
      </c>
      <c r="P4441">
        <v>15.09</v>
      </c>
      <c r="W4441">
        <v>1987</v>
      </c>
      <c r="X4441">
        <f t="shared" si="137"/>
        <v>0</v>
      </c>
    </row>
    <row r="4442" spans="1:24" ht="12.75" hidden="1" customHeight="1" x14ac:dyDescent="0.45">
      <c r="A4442">
        <v>35</v>
      </c>
      <c r="B4442" t="s">
        <v>74</v>
      </c>
      <c r="C4442" t="s">
        <v>15</v>
      </c>
      <c r="D4442" s="2" t="str">
        <f t="shared" si="136"/>
        <v>Kentucky1987</v>
      </c>
      <c r="F4442">
        <v>5</v>
      </c>
      <c r="G4442">
        <v>6</v>
      </c>
      <c r="H4442">
        <v>0</v>
      </c>
      <c r="I4442">
        <v>0.37</v>
      </c>
      <c r="J4442">
        <v>5.07</v>
      </c>
      <c r="K4442">
        <v>5.45</v>
      </c>
      <c r="L4442" s="2">
        <f>_xlfn.RANK.EQ(I4442, INDEX(CFB!$I$2:$I$1048576, MATCH(W4442, CFB!$W$2:$W$1048576, 0)):INDEX(CFB!$I$2:$I$1048576, MATCH(W4442, CFB!$W$2:$W$1048576, 0) + COUNTIF(CFB!$W$2:$W$1048576, W4442) - 1), 0)</f>
        <v>53</v>
      </c>
      <c r="M4442" s="2">
        <f>_xlfn.RANK.EQ(J4442, INDEX(CFB!$J$2:$J$1048576, MATCH(W4442, CFB!$W$2:$W$1048576, 0)):INDEX(CFB!$J$2:$J$1048576, MATCH(W4442, CFB!$W$2:$W$1048576, 0) + COUNTIF(CFB!$W$2:$W$1048576, W4442) - 1))</f>
        <v>25</v>
      </c>
      <c r="N4442" s="2">
        <f>RANK(K4442, INDEX(CFB!$K$2:$K$1048576, MATCH(W4442, CFB!$W$2:$W$1048576, 0)):INDEX(CFB!$K$2:$K$1048576, MATCH(W4442, CFB!$W$2:$W$1048576, 0) + COUNTIF(CFB!$W$2:$W$1048576, W4442) - 1))</f>
        <v>35</v>
      </c>
      <c r="O4442">
        <v>35.229999999999997</v>
      </c>
      <c r="P4442">
        <v>5.94</v>
      </c>
      <c r="W4442">
        <v>1987</v>
      </c>
      <c r="X4442">
        <f t="shared" si="137"/>
        <v>0</v>
      </c>
    </row>
    <row r="4443" spans="1:24" ht="12.75" hidden="1" customHeight="1" x14ac:dyDescent="0.45">
      <c r="A4443">
        <v>36</v>
      </c>
      <c r="B4443" t="s">
        <v>131</v>
      </c>
      <c r="C4443" t="s">
        <v>178</v>
      </c>
      <c r="D4443" s="2" t="str">
        <f t="shared" si="136"/>
        <v>Air Force1987</v>
      </c>
      <c r="F4443">
        <v>9</v>
      </c>
      <c r="G4443">
        <v>4</v>
      </c>
      <c r="H4443">
        <v>0</v>
      </c>
      <c r="I4443">
        <v>2.69</v>
      </c>
      <c r="J4443">
        <v>2.2200000000000002</v>
      </c>
      <c r="K4443">
        <v>4.91</v>
      </c>
      <c r="L4443" s="2">
        <f>_xlfn.RANK.EQ(I4443, INDEX(CFB!$I$2:$I$1048576, MATCH(W4443, CFB!$W$2:$W$1048576, 0)):INDEX(CFB!$I$2:$I$1048576, MATCH(W4443, CFB!$W$2:$W$1048576, 0) + COUNTIF(CFB!$W$2:$W$1048576, W4443) - 1), 0)</f>
        <v>37</v>
      </c>
      <c r="M4443" s="2">
        <f>_xlfn.RANK.EQ(J4443, INDEX(CFB!$J$2:$J$1048576, MATCH(W4443, CFB!$W$2:$W$1048576, 0)):INDEX(CFB!$J$2:$J$1048576, MATCH(W4443, CFB!$W$2:$W$1048576, 0) + COUNTIF(CFB!$W$2:$W$1048576, W4443) - 1))</f>
        <v>42</v>
      </c>
      <c r="N4443" s="2">
        <f>RANK(K4443, INDEX(CFB!$K$2:$K$1048576, MATCH(W4443, CFB!$W$2:$W$1048576, 0)):INDEX(CFB!$K$2:$K$1048576, MATCH(W4443, CFB!$W$2:$W$1048576, 0) + COUNTIF(CFB!$W$2:$W$1048576, W4443) - 1))</f>
        <v>36</v>
      </c>
      <c r="O4443">
        <v>37.590000000000003</v>
      </c>
      <c r="P4443">
        <v>10.62</v>
      </c>
      <c r="W4443">
        <v>1987</v>
      </c>
      <c r="X4443">
        <f t="shared" si="137"/>
        <v>0</v>
      </c>
    </row>
    <row r="4444" spans="1:24" ht="12.75" hidden="1" customHeight="1" x14ac:dyDescent="0.45">
      <c r="A4444">
        <v>37</v>
      </c>
      <c r="B4444" t="s">
        <v>112</v>
      </c>
      <c r="C4444" t="s">
        <v>180</v>
      </c>
      <c r="D4444" s="2" t="str">
        <f t="shared" si="136"/>
        <v>Stanford1987</v>
      </c>
      <c r="F4444">
        <v>5</v>
      </c>
      <c r="G4444">
        <v>6</v>
      </c>
      <c r="H4444">
        <v>0</v>
      </c>
      <c r="I4444">
        <v>1.59</v>
      </c>
      <c r="J4444">
        <v>3.32</v>
      </c>
      <c r="K4444">
        <v>4.9000000000000004</v>
      </c>
      <c r="L4444" s="2">
        <f>_xlfn.RANK.EQ(I4444, INDEX(CFB!$I$2:$I$1048576, MATCH(W4444, CFB!$W$2:$W$1048576, 0)):INDEX(CFB!$I$2:$I$1048576, MATCH(W4444, CFB!$W$2:$W$1048576, 0) + COUNTIF(CFB!$W$2:$W$1048576, W4444) - 1), 0)</f>
        <v>42</v>
      </c>
      <c r="M4444" s="2">
        <f>_xlfn.RANK.EQ(J4444, INDEX(CFB!$J$2:$J$1048576, MATCH(W4444, CFB!$W$2:$W$1048576, 0)):INDEX(CFB!$J$2:$J$1048576, MATCH(W4444, CFB!$W$2:$W$1048576, 0) + COUNTIF(CFB!$W$2:$W$1048576, W4444) - 1))</f>
        <v>34</v>
      </c>
      <c r="N4444" s="2">
        <f>RANK(K4444, INDEX(CFB!$K$2:$K$1048576, MATCH(W4444, CFB!$W$2:$W$1048576, 0)):INDEX(CFB!$K$2:$K$1048576, MATCH(W4444, CFB!$W$2:$W$1048576, 0) + COUNTIF(CFB!$W$2:$W$1048576, W4444) - 1))</f>
        <v>37</v>
      </c>
      <c r="O4444">
        <v>34.380000000000003</v>
      </c>
      <c r="P4444">
        <v>11.37</v>
      </c>
      <c r="W4444">
        <v>1987</v>
      </c>
      <c r="X4444">
        <f t="shared" si="137"/>
        <v>0</v>
      </c>
    </row>
    <row r="4445" spans="1:24" ht="12.75" hidden="1" customHeight="1" x14ac:dyDescent="0.45">
      <c r="A4445">
        <v>38</v>
      </c>
      <c r="B4445" t="s">
        <v>46</v>
      </c>
      <c r="C4445" t="s">
        <v>188</v>
      </c>
      <c r="D4445" s="2" t="str">
        <f t="shared" si="136"/>
        <v>Missouri1987</v>
      </c>
      <c r="F4445">
        <v>5</v>
      </c>
      <c r="G4445">
        <v>6</v>
      </c>
      <c r="H4445">
        <v>0</v>
      </c>
      <c r="I4445">
        <v>0.13</v>
      </c>
      <c r="J4445">
        <v>4.34</v>
      </c>
      <c r="K4445">
        <v>4.47</v>
      </c>
      <c r="L4445" s="2">
        <f>_xlfn.RANK.EQ(I4445, INDEX(CFB!$I$2:$I$1048576, MATCH(W4445, CFB!$W$2:$W$1048576, 0)):INDEX(CFB!$I$2:$I$1048576, MATCH(W4445, CFB!$W$2:$W$1048576, 0) + COUNTIF(CFB!$W$2:$W$1048576, W4445) - 1), 0)</f>
        <v>55</v>
      </c>
      <c r="M4445" s="2">
        <f>_xlfn.RANK.EQ(J4445, INDEX(CFB!$J$2:$J$1048576, MATCH(W4445, CFB!$W$2:$W$1048576, 0)):INDEX(CFB!$J$2:$J$1048576, MATCH(W4445, CFB!$W$2:$W$1048576, 0) + COUNTIF(CFB!$W$2:$W$1048576, W4445) - 1))</f>
        <v>27</v>
      </c>
      <c r="N4445" s="2">
        <f>RANK(K4445, INDEX(CFB!$K$2:$K$1048576, MATCH(W4445, CFB!$W$2:$W$1048576, 0)):INDEX(CFB!$K$2:$K$1048576, MATCH(W4445, CFB!$W$2:$W$1048576, 0) + COUNTIF(CFB!$W$2:$W$1048576, W4445) - 1))</f>
        <v>38</v>
      </c>
      <c r="O4445">
        <v>31.09</v>
      </c>
      <c r="P4445">
        <v>6.84</v>
      </c>
      <c r="W4445">
        <v>1987</v>
      </c>
      <c r="X4445">
        <f t="shared" si="137"/>
        <v>0</v>
      </c>
    </row>
    <row r="4446" spans="1:24" ht="12.75" hidden="1" customHeight="1" x14ac:dyDescent="0.45">
      <c r="A4446">
        <v>39</v>
      </c>
      <c r="B4446" t="s">
        <v>13</v>
      </c>
      <c r="C4446" t="s">
        <v>180</v>
      </c>
      <c r="D4446" s="2" t="str">
        <f t="shared" si="136"/>
        <v>Oregon1987</v>
      </c>
      <c r="F4446">
        <v>6</v>
      </c>
      <c r="G4446">
        <v>5</v>
      </c>
      <c r="H4446">
        <v>0</v>
      </c>
      <c r="I4446">
        <v>-1.1499999999999999</v>
      </c>
      <c r="J4446">
        <v>5.44</v>
      </c>
      <c r="K4446">
        <v>4.3</v>
      </c>
      <c r="L4446" s="2">
        <f>_xlfn.RANK.EQ(I4446, INDEX(CFB!$I$2:$I$1048576, MATCH(W4446, CFB!$W$2:$W$1048576, 0)):INDEX(CFB!$I$2:$I$1048576, MATCH(W4446, CFB!$W$2:$W$1048576, 0) + COUNTIF(CFB!$W$2:$W$1048576, W4446) - 1), 0)</f>
        <v>62</v>
      </c>
      <c r="M4446" s="2">
        <f>_xlfn.RANK.EQ(J4446, INDEX(CFB!$J$2:$J$1048576, MATCH(W4446, CFB!$W$2:$W$1048576, 0)):INDEX(CFB!$J$2:$J$1048576, MATCH(W4446, CFB!$W$2:$W$1048576, 0) + COUNTIF(CFB!$W$2:$W$1048576, W4446) - 1))</f>
        <v>23</v>
      </c>
      <c r="N4446" s="2">
        <f>RANK(K4446, INDEX(CFB!$K$2:$K$1048576, MATCH(W4446, CFB!$W$2:$W$1048576, 0)):INDEX(CFB!$K$2:$K$1048576, MATCH(W4446, CFB!$W$2:$W$1048576, 0) + COUNTIF(CFB!$W$2:$W$1048576, W4446) - 1))</f>
        <v>39</v>
      </c>
      <c r="O4446">
        <v>31.78</v>
      </c>
      <c r="P4446">
        <v>7.17</v>
      </c>
      <c r="W4446">
        <v>1987</v>
      </c>
      <c r="X4446">
        <f t="shared" si="137"/>
        <v>0</v>
      </c>
    </row>
    <row r="4447" spans="1:24" ht="12.75" hidden="1" customHeight="1" x14ac:dyDescent="0.45">
      <c r="A4447">
        <v>40</v>
      </c>
      <c r="B4447" t="s">
        <v>57</v>
      </c>
      <c r="C4447" t="s">
        <v>12</v>
      </c>
      <c r="D4447" s="2" t="str">
        <f t="shared" si="136"/>
        <v>Boston College1987</v>
      </c>
      <c r="F4447">
        <v>5</v>
      </c>
      <c r="G4447">
        <v>6</v>
      </c>
      <c r="H4447">
        <v>0</v>
      </c>
      <c r="I4447">
        <v>4.76</v>
      </c>
      <c r="J4447">
        <v>-0.61</v>
      </c>
      <c r="K4447">
        <v>4.1500000000000004</v>
      </c>
      <c r="L4447" s="2">
        <f>_xlfn.RANK.EQ(I4447, INDEX(CFB!$I$2:$I$1048576, MATCH(W4447, CFB!$W$2:$W$1048576, 0)):INDEX(CFB!$I$2:$I$1048576, MATCH(W4447, CFB!$W$2:$W$1048576, 0) + COUNTIF(CFB!$W$2:$W$1048576, W4447) - 1), 0)</f>
        <v>22</v>
      </c>
      <c r="M4447" s="2">
        <f>_xlfn.RANK.EQ(J4447, INDEX(CFB!$J$2:$J$1048576, MATCH(W4447, CFB!$W$2:$W$1048576, 0)):INDEX(CFB!$J$2:$J$1048576, MATCH(W4447, CFB!$W$2:$W$1048576, 0) + COUNTIF(CFB!$W$2:$W$1048576, W4447) - 1))</f>
        <v>56</v>
      </c>
      <c r="N4447" s="2">
        <f>RANK(K4447, INDEX(CFB!$K$2:$K$1048576, MATCH(W4447, CFB!$W$2:$W$1048576, 0)):INDEX(CFB!$K$2:$K$1048576, MATCH(W4447, CFB!$W$2:$W$1048576, 0) + COUNTIF(CFB!$W$2:$W$1048576, W4447) - 1))</f>
        <v>40</v>
      </c>
      <c r="O4447">
        <v>36.61</v>
      </c>
      <c r="P4447">
        <v>13.11</v>
      </c>
      <c r="W4447">
        <v>1987</v>
      </c>
      <c r="X4447">
        <f t="shared" si="137"/>
        <v>0</v>
      </c>
    </row>
    <row r="4448" spans="1:24" ht="12.75" hidden="1" customHeight="1" x14ac:dyDescent="0.45">
      <c r="A4448">
        <v>41</v>
      </c>
      <c r="B4448" t="s">
        <v>120</v>
      </c>
      <c r="C4448" t="s">
        <v>180</v>
      </c>
      <c r="D4448" s="2" t="str">
        <f t="shared" si="136"/>
        <v>Arizona1987</v>
      </c>
      <c r="F4448">
        <v>4</v>
      </c>
      <c r="G4448">
        <v>4</v>
      </c>
      <c r="H4448">
        <v>3</v>
      </c>
      <c r="I4448">
        <v>0.22</v>
      </c>
      <c r="J4448">
        <v>3.85</v>
      </c>
      <c r="K4448">
        <v>4.07</v>
      </c>
      <c r="L4448" s="2">
        <f>_xlfn.RANK.EQ(I4448, INDEX(CFB!$I$2:$I$1048576, MATCH(W4448, CFB!$W$2:$W$1048576, 0)):INDEX(CFB!$I$2:$I$1048576, MATCH(W4448, CFB!$W$2:$W$1048576, 0) + COUNTIF(CFB!$W$2:$W$1048576, W4448) - 1), 0)</f>
        <v>54</v>
      </c>
      <c r="M4448" s="2">
        <f>_xlfn.RANK.EQ(J4448, INDEX(CFB!$J$2:$J$1048576, MATCH(W4448, CFB!$W$2:$W$1048576, 0)):INDEX(CFB!$J$2:$J$1048576, MATCH(W4448, CFB!$W$2:$W$1048576, 0) + COUNTIF(CFB!$W$2:$W$1048576, W4448) - 1))</f>
        <v>29</v>
      </c>
      <c r="N4448" s="2">
        <f>RANK(K4448, INDEX(CFB!$K$2:$K$1048576, MATCH(W4448, CFB!$W$2:$W$1048576, 0)):INDEX(CFB!$K$2:$K$1048576, MATCH(W4448, CFB!$W$2:$W$1048576, 0) + COUNTIF(CFB!$W$2:$W$1048576, W4448) - 1))</f>
        <v>41</v>
      </c>
      <c r="O4448">
        <v>32.46</v>
      </c>
      <c r="P4448">
        <v>7.76</v>
      </c>
      <c r="W4448">
        <v>1987</v>
      </c>
      <c r="X4448">
        <f t="shared" si="137"/>
        <v>0</v>
      </c>
    </row>
    <row r="4449" spans="1:24" ht="12.75" hidden="1" customHeight="1" x14ac:dyDescent="0.45">
      <c r="A4449">
        <v>42</v>
      </c>
      <c r="B4449" t="s">
        <v>75</v>
      </c>
      <c r="C4449" t="s">
        <v>23</v>
      </c>
      <c r="D4449" s="2" t="str">
        <f t="shared" si="136"/>
        <v>North Carolina1987</v>
      </c>
      <c r="F4449">
        <v>5</v>
      </c>
      <c r="G4449">
        <v>6</v>
      </c>
      <c r="H4449">
        <v>0</v>
      </c>
      <c r="I4449">
        <v>0.5</v>
      </c>
      <c r="J4449">
        <v>2.94</v>
      </c>
      <c r="K4449">
        <v>3.44</v>
      </c>
      <c r="L4449" s="2">
        <f>_xlfn.RANK.EQ(I4449, INDEX(CFB!$I$2:$I$1048576, MATCH(W4449, CFB!$W$2:$W$1048576, 0)):INDEX(CFB!$I$2:$I$1048576, MATCH(W4449, CFB!$W$2:$W$1048576, 0) + COUNTIF(CFB!$W$2:$W$1048576, W4449) - 1), 0)</f>
        <v>50</v>
      </c>
      <c r="M4449" s="2">
        <f>_xlfn.RANK.EQ(J4449, INDEX(CFB!$J$2:$J$1048576, MATCH(W4449, CFB!$W$2:$W$1048576, 0)):INDEX(CFB!$J$2:$J$1048576, MATCH(W4449, CFB!$W$2:$W$1048576, 0) + COUNTIF(CFB!$W$2:$W$1048576, W4449) - 1))</f>
        <v>37</v>
      </c>
      <c r="N4449" s="2">
        <f>RANK(K4449, INDEX(CFB!$K$2:$K$1048576, MATCH(W4449, CFB!$W$2:$W$1048576, 0)):INDEX(CFB!$K$2:$K$1048576, MATCH(W4449, CFB!$W$2:$W$1048576, 0) + COUNTIF(CFB!$W$2:$W$1048576, W4449) - 1))</f>
        <v>42</v>
      </c>
      <c r="O4449">
        <v>32.92</v>
      </c>
      <c r="P4449">
        <v>7.9</v>
      </c>
      <c r="W4449">
        <v>1987</v>
      </c>
      <c r="X4449">
        <f t="shared" si="137"/>
        <v>0</v>
      </c>
    </row>
    <row r="4450" spans="1:24" ht="12.75" hidden="1" customHeight="1" x14ac:dyDescent="0.45">
      <c r="A4450">
        <v>43</v>
      </c>
      <c r="B4450" t="s">
        <v>32</v>
      </c>
      <c r="C4450" t="s">
        <v>178</v>
      </c>
      <c r="D4450" s="2" t="str">
        <f t="shared" si="136"/>
        <v>BYU1987</v>
      </c>
      <c r="F4450">
        <v>9</v>
      </c>
      <c r="G4450">
        <v>4</v>
      </c>
      <c r="H4450">
        <v>0</v>
      </c>
      <c r="I4450">
        <v>3.5</v>
      </c>
      <c r="J4450">
        <v>-7.0000000000000007E-2</v>
      </c>
      <c r="K4450">
        <v>3.43</v>
      </c>
      <c r="L4450" s="2">
        <f>_xlfn.RANK.EQ(I4450, INDEX(CFB!$I$2:$I$1048576, MATCH(W4450, CFB!$W$2:$W$1048576, 0)):INDEX(CFB!$I$2:$I$1048576, MATCH(W4450, CFB!$W$2:$W$1048576, 0) + COUNTIF(CFB!$W$2:$W$1048576, W4450) - 1), 0)</f>
        <v>33</v>
      </c>
      <c r="M4450" s="2">
        <f>_xlfn.RANK.EQ(J4450, INDEX(CFB!$J$2:$J$1048576, MATCH(W4450, CFB!$W$2:$W$1048576, 0)):INDEX(CFB!$J$2:$J$1048576, MATCH(W4450, CFB!$W$2:$W$1048576, 0) + COUNTIF(CFB!$W$2:$W$1048576, W4450) - 1))</f>
        <v>52</v>
      </c>
      <c r="N4450" s="2">
        <f>RANK(K4450, INDEX(CFB!$K$2:$K$1048576, MATCH(W4450, CFB!$W$2:$W$1048576, 0)):INDEX(CFB!$K$2:$K$1048576, MATCH(W4450, CFB!$W$2:$W$1048576, 0) + COUNTIF(CFB!$W$2:$W$1048576, W4450) - 1))</f>
        <v>43</v>
      </c>
      <c r="O4450">
        <v>33.72</v>
      </c>
      <c r="P4450">
        <v>12.64</v>
      </c>
      <c r="W4450">
        <v>1987</v>
      </c>
      <c r="X4450">
        <f t="shared" si="137"/>
        <v>0</v>
      </c>
    </row>
    <row r="4451" spans="1:24" ht="12.75" hidden="1" customHeight="1" x14ac:dyDescent="0.45">
      <c r="A4451">
        <v>44</v>
      </c>
      <c r="B4451" t="s">
        <v>61</v>
      </c>
      <c r="C4451" t="s">
        <v>189</v>
      </c>
      <c r="D4451" s="2" t="str">
        <f t="shared" si="136"/>
        <v>Texas Christian1987</v>
      </c>
      <c r="F4451">
        <v>5</v>
      </c>
      <c r="G4451">
        <v>6</v>
      </c>
      <c r="H4451">
        <v>0</v>
      </c>
      <c r="I4451">
        <v>0.85</v>
      </c>
      <c r="J4451">
        <v>2.4300000000000002</v>
      </c>
      <c r="K4451">
        <v>3.28</v>
      </c>
      <c r="L4451" s="2">
        <f>_xlfn.RANK.EQ(I4451, INDEX(CFB!$I$2:$I$1048576, MATCH(W4451, CFB!$W$2:$W$1048576, 0)):INDEX(CFB!$I$2:$I$1048576, MATCH(W4451, CFB!$W$2:$W$1048576, 0) + COUNTIF(CFB!$W$2:$W$1048576, W4451) - 1), 0)</f>
        <v>45</v>
      </c>
      <c r="M4451" s="2">
        <f>_xlfn.RANK.EQ(J4451, INDEX(CFB!$J$2:$J$1048576, MATCH(W4451, CFB!$W$2:$W$1048576, 0)):INDEX(CFB!$J$2:$J$1048576, MATCH(W4451, CFB!$W$2:$W$1048576, 0) + COUNTIF(CFB!$W$2:$W$1048576, W4451) - 1))</f>
        <v>41</v>
      </c>
      <c r="N4451" s="2">
        <f>RANK(K4451, INDEX(CFB!$K$2:$K$1048576, MATCH(W4451, CFB!$W$2:$W$1048576, 0)):INDEX(CFB!$K$2:$K$1048576, MATCH(W4451, CFB!$W$2:$W$1048576, 0) + COUNTIF(CFB!$W$2:$W$1048576, W4451) - 1))</f>
        <v>44</v>
      </c>
      <c r="O4451">
        <v>32.82</v>
      </c>
      <c r="P4451">
        <v>9.7899999999999991</v>
      </c>
      <c r="W4451">
        <v>1987</v>
      </c>
      <c r="X4451">
        <f t="shared" si="137"/>
        <v>0</v>
      </c>
    </row>
    <row r="4452" spans="1:24" ht="12.75" hidden="1" customHeight="1" x14ac:dyDescent="0.45">
      <c r="A4452">
        <v>45</v>
      </c>
      <c r="B4452" t="s">
        <v>106</v>
      </c>
      <c r="C4452" t="s">
        <v>23</v>
      </c>
      <c r="D4452" s="2" t="str">
        <f t="shared" si="136"/>
        <v>Wake Forest1987</v>
      </c>
      <c r="F4452">
        <v>7</v>
      </c>
      <c r="G4452">
        <v>4</v>
      </c>
      <c r="H4452">
        <v>0</v>
      </c>
      <c r="I4452">
        <v>-3.08</v>
      </c>
      <c r="J4452">
        <v>5.57</v>
      </c>
      <c r="K4452">
        <v>2.4900000000000002</v>
      </c>
      <c r="L4452" s="2">
        <f>_xlfn.RANK.EQ(I4452, INDEX(CFB!$I$2:$I$1048576, MATCH(W4452, CFB!$W$2:$W$1048576, 0)):INDEX(CFB!$I$2:$I$1048576, MATCH(W4452, CFB!$W$2:$W$1048576, 0) + COUNTIF(CFB!$W$2:$W$1048576, W4452) - 1), 0)</f>
        <v>74</v>
      </c>
      <c r="M4452" s="2">
        <f>_xlfn.RANK.EQ(J4452, INDEX(CFB!$J$2:$J$1048576, MATCH(W4452, CFB!$W$2:$W$1048576, 0)):INDEX(CFB!$J$2:$J$1048576, MATCH(W4452, CFB!$W$2:$W$1048576, 0) + COUNTIF(CFB!$W$2:$W$1048576, W4452) - 1))</f>
        <v>22</v>
      </c>
      <c r="N4452" s="2">
        <f>RANK(K4452, INDEX(CFB!$K$2:$K$1048576, MATCH(W4452, CFB!$W$2:$W$1048576, 0)):INDEX(CFB!$K$2:$K$1048576, MATCH(W4452, CFB!$W$2:$W$1048576, 0) + COUNTIF(CFB!$W$2:$W$1048576, W4452) - 1))</f>
        <v>45</v>
      </c>
      <c r="O4452">
        <v>28.13</v>
      </c>
      <c r="P4452">
        <v>7.38</v>
      </c>
      <c r="W4452">
        <v>1987</v>
      </c>
      <c r="X4452">
        <f t="shared" si="137"/>
        <v>0</v>
      </c>
    </row>
    <row r="4453" spans="1:24" ht="12.75" hidden="1" customHeight="1" x14ac:dyDescent="0.45">
      <c r="A4453">
        <v>46</v>
      </c>
      <c r="B4453" t="s">
        <v>58</v>
      </c>
      <c r="C4453" t="s">
        <v>12</v>
      </c>
      <c r="D4453" s="2" t="str">
        <f t="shared" si="136"/>
        <v>Tulane1987</v>
      </c>
      <c r="F4453">
        <v>6</v>
      </c>
      <c r="G4453">
        <v>6</v>
      </c>
      <c r="H4453">
        <v>0</v>
      </c>
      <c r="I4453">
        <v>8.4600000000000009</v>
      </c>
      <c r="J4453">
        <v>-6.02</v>
      </c>
      <c r="K4453">
        <v>2.44</v>
      </c>
      <c r="L4453" s="2">
        <f>_xlfn.RANK.EQ(I4453, INDEX(CFB!$I$2:$I$1048576, MATCH(W4453, CFB!$W$2:$W$1048576, 0)):INDEX(CFB!$I$2:$I$1048576, MATCH(W4453, CFB!$W$2:$W$1048576, 0) + COUNTIF(CFB!$W$2:$W$1048576, W4453) - 1), 0)</f>
        <v>10</v>
      </c>
      <c r="M4453" s="2">
        <f>_xlfn.RANK.EQ(J4453, INDEX(CFB!$J$2:$J$1048576, MATCH(W4453, CFB!$W$2:$W$1048576, 0)):INDEX(CFB!$J$2:$J$1048576, MATCH(W4453, CFB!$W$2:$W$1048576, 0) + COUNTIF(CFB!$W$2:$W$1048576, W4453) - 1))</f>
        <v>88</v>
      </c>
      <c r="N4453" s="2">
        <f>RANK(K4453, INDEX(CFB!$K$2:$K$1048576, MATCH(W4453, CFB!$W$2:$W$1048576, 0)):INDEX(CFB!$K$2:$K$1048576, MATCH(W4453, CFB!$W$2:$W$1048576, 0) + COUNTIF(CFB!$W$2:$W$1048576, W4453) - 1))</f>
        <v>46</v>
      </c>
      <c r="O4453">
        <v>40.07</v>
      </c>
      <c r="P4453">
        <v>21.02</v>
      </c>
      <c r="W4453">
        <v>1987</v>
      </c>
      <c r="X4453">
        <f t="shared" si="137"/>
        <v>0</v>
      </c>
    </row>
    <row r="4454" spans="1:24" ht="12.75" hidden="1" customHeight="1" x14ac:dyDescent="0.45">
      <c r="A4454">
        <v>47</v>
      </c>
      <c r="B4454" t="s">
        <v>71</v>
      </c>
      <c r="C4454" t="s">
        <v>189</v>
      </c>
      <c r="D4454" s="2" t="str">
        <f t="shared" si="136"/>
        <v>Texas Tech1987</v>
      </c>
      <c r="F4454">
        <v>6</v>
      </c>
      <c r="G4454">
        <v>4</v>
      </c>
      <c r="H4454">
        <v>1</v>
      </c>
      <c r="I4454">
        <v>2.62</v>
      </c>
      <c r="J4454">
        <v>-0.32</v>
      </c>
      <c r="K4454">
        <v>2.29</v>
      </c>
      <c r="L4454" s="2">
        <f>_xlfn.RANK.EQ(I4454, INDEX(CFB!$I$2:$I$1048576, MATCH(W4454, CFB!$W$2:$W$1048576, 0)):INDEX(CFB!$I$2:$I$1048576, MATCH(W4454, CFB!$W$2:$W$1048576, 0) + COUNTIF(CFB!$W$2:$W$1048576, W4454) - 1), 0)</f>
        <v>39</v>
      </c>
      <c r="M4454" s="2">
        <f>_xlfn.RANK.EQ(J4454, INDEX(CFB!$J$2:$J$1048576, MATCH(W4454, CFB!$W$2:$W$1048576, 0)):INDEX(CFB!$J$2:$J$1048576, MATCH(W4454, CFB!$W$2:$W$1048576, 0) + COUNTIF(CFB!$W$2:$W$1048576, W4454) - 1))</f>
        <v>55</v>
      </c>
      <c r="N4454" s="2">
        <f>RANK(K4454, INDEX(CFB!$K$2:$K$1048576, MATCH(W4454, CFB!$W$2:$W$1048576, 0)):INDEX(CFB!$K$2:$K$1048576, MATCH(W4454, CFB!$W$2:$W$1048576, 0) + COUNTIF(CFB!$W$2:$W$1048576, W4454) - 1))</f>
        <v>47</v>
      </c>
      <c r="O4454">
        <v>37.25</v>
      </c>
      <c r="P4454">
        <v>13.9</v>
      </c>
      <c r="W4454">
        <v>1987</v>
      </c>
      <c r="X4454">
        <f t="shared" si="137"/>
        <v>0</v>
      </c>
    </row>
    <row r="4455" spans="1:24" ht="12.75" hidden="1" customHeight="1" x14ac:dyDescent="0.45">
      <c r="A4455">
        <v>48</v>
      </c>
      <c r="B4455" t="s">
        <v>60</v>
      </c>
      <c r="C4455" t="s">
        <v>23</v>
      </c>
      <c r="D4455" s="2" t="str">
        <f t="shared" si="136"/>
        <v>Duke1987</v>
      </c>
      <c r="F4455">
        <v>5</v>
      </c>
      <c r="G4455">
        <v>6</v>
      </c>
      <c r="H4455">
        <v>0</v>
      </c>
      <c r="I4455">
        <v>3.61</v>
      </c>
      <c r="J4455">
        <v>-1.7</v>
      </c>
      <c r="K4455">
        <v>1.91</v>
      </c>
      <c r="L4455" s="2">
        <f>_xlfn.RANK.EQ(I4455, INDEX(CFB!$I$2:$I$1048576, MATCH(W4455, CFB!$W$2:$W$1048576, 0)):INDEX(CFB!$I$2:$I$1048576, MATCH(W4455, CFB!$W$2:$W$1048576, 0) + COUNTIF(CFB!$W$2:$W$1048576, W4455) - 1), 0)</f>
        <v>31</v>
      </c>
      <c r="M4455" s="2">
        <f>_xlfn.RANK.EQ(J4455, INDEX(CFB!$J$2:$J$1048576, MATCH(W4455, CFB!$W$2:$W$1048576, 0)):INDEX(CFB!$J$2:$J$1048576, MATCH(W4455, CFB!$W$2:$W$1048576, 0) + COUNTIF(CFB!$W$2:$W$1048576, W4455) - 1))</f>
        <v>60</v>
      </c>
      <c r="N4455" s="2">
        <f>RANK(K4455, INDEX(CFB!$K$2:$K$1048576, MATCH(W4455, CFB!$W$2:$W$1048576, 0)):INDEX(CFB!$K$2:$K$1048576, MATCH(W4455, CFB!$W$2:$W$1048576, 0) + COUNTIF(CFB!$W$2:$W$1048576, W4455) - 1))</f>
        <v>48</v>
      </c>
      <c r="O4455">
        <v>37.020000000000003</v>
      </c>
      <c r="P4455">
        <v>13.43</v>
      </c>
      <c r="W4455">
        <v>1987</v>
      </c>
      <c r="X4455">
        <f t="shared" si="137"/>
        <v>0</v>
      </c>
    </row>
    <row r="4456" spans="1:24" ht="12.75" hidden="1" customHeight="1" x14ac:dyDescent="0.45">
      <c r="A4456">
        <v>49</v>
      </c>
      <c r="B4456" t="s">
        <v>83</v>
      </c>
      <c r="C4456" t="s">
        <v>180</v>
      </c>
      <c r="D4456" s="2" t="str">
        <f t="shared" si="136"/>
        <v>California1987</v>
      </c>
      <c r="F4456">
        <v>3</v>
      </c>
      <c r="G4456">
        <v>6</v>
      </c>
      <c r="H4456">
        <v>2</v>
      </c>
      <c r="I4456">
        <v>-0.12</v>
      </c>
      <c r="J4456">
        <v>1.22</v>
      </c>
      <c r="K4456">
        <v>1.1000000000000001</v>
      </c>
      <c r="L4456" s="2">
        <f>_xlfn.RANK.EQ(I4456, INDEX(CFB!$I$2:$I$1048576, MATCH(W4456, CFB!$W$2:$W$1048576, 0)):INDEX(CFB!$I$2:$I$1048576, MATCH(W4456, CFB!$W$2:$W$1048576, 0) + COUNTIF(CFB!$W$2:$W$1048576, W4456) - 1), 0)</f>
        <v>57</v>
      </c>
      <c r="M4456" s="2">
        <f>_xlfn.RANK.EQ(J4456, INDEX(CFB!$J$2:$J$1048576, MATCH(W4456, CFB!$W$2:$W$1048576, 0)):INDEX(CFB!$J$2:$J$1048576, MATCH(W4456, CFB!$W$2:$W$1048576, 0) + COUNTIF(CFB!$W$2:$W$1048576, W4456) - 1))</f>
        <v>45</v>
      </c>
      <c r="N4456" s="2">
        <f>RANK(K4456, INDEX(CFB!$K$2:$K$1048576, MATCH(W4456, CFB!$W$2:$W$1048576, 0)):INDEX(CFB!$K$2:$K$1048576, MATCH(W4456, CFB!$W$2:$W$1048576, 0) + COUNTIF(CFB!$W$2:$W$1048576, W4456) - 1))</f>
        <v>49</v>
      </c>
      <c r="O4456">
        <v>33.57</v>
      </c>
      <c r="P4456">
        <v>11.05</v>
      </c>
      <c r="W4456">
        <v>1987</v>
      </c>
      <c r="X4456">
        <f t="shared" si="137"/>
        <v>0</v>
      </c>
    </row>
    <row r="4457" spans="1:24" ht="12.75" hidden="1" customHeight="1" x14ac:dyDescent="0.45">
      <c r="A4457">
        <v>50</v>
      </c>
      <c r="B4457" t="s">
        <v>107</v>
      </c>
      <c r="C4457" t="s">
        <v>189</v>
      </c>
      <c r="D4457" s="2" t="str">
        <f t="shared" si="136"/>
        <v>Houston1987</v>
      </c>
      <c r="F4457">
        <v>4</v>
      </c>
      <c r="G4457">
        <v>6</v>
      </c>
      <c r="H4457">
        <v>1</v>
      </c>
      <c r="I4457">
        <v>3.68</v>
      </c>
      <c r="J4457">
        <v>-2.84</v>
      </c>
      <c r="K4457">
        <v>0.84</v>
      </c>
      <c r="L4457" s="2">
        <f>_xlfn.RANK.EQ(I4457, INDEX(CFB!$I$2:$I$1048576, MATCH(W4457, CFB!$W$2:$W$1048576, 0)):INDEX(CFB!$I$2:$I$1048576, MATCH(W4457, CFB!$W$2:$W$1048576, 0) + COUNTIF(CFB!$W$2:$W$1048576, W4457) - 1), 0)</f>
        <v>30</v>
      </c>
      <c r="M4457" s="2">
        <f>_xlfn.RANK.EQ(J4457, INDEX(CFB!$J$2:$J$1048576, MATCH(W4457, CFB!$W$2:$W$1048576, 0)):INDEX(CFB!$J$2:$J$1048576, MATCH(W4457, CFB!$W$2:$W$1048576, 0) + COUNTIF(CFB!$W$2:$W$1048576, W4457) - 1))</f>
        <v>69</v>
      </c>
      <c r="N4457" s="2">
        <f>RANK(K4457, INDEX(CFB!$K$2:$K$1048576, MATCH(W4457, CFB!$W$2:$W$1048576, 0)):INDEX(CFB!$K$2:$K$1048576, MATCH(W4457, CFB!$W$2:$W$1048576, 0) + COUNTIF(CFB!$W$2:$W$1048576, W4457) - 1))</f>
        <v>50</v>
      </c>
      <c r="O4457">
        <v>35.619999999999997</v>
      </c>
      <c r="P4457">
        <v>16.34</v>
      </c>
      <c r="W4457">
        <v>1987</v>
      </c>
      <c r="X4457">
        <f t="shared" si="137"/>
        <v>0</v>
      </c>
    </row>
    <row r="4458" spans="1:24" ht="12.75" hidden="1" customHeight="1" x14ac:dyDescent="0.45">
      <c r="A4458">
        <v>51</v>
      </c>
      <c r="B4458" t="s">
        <v>42</v>
      </c>
      <c r="C4458" t="s">
        <v>10</v>
      </c>
      <c r="D4458" s="2" t="str">
        <f t="shared" si="136"/>
        <v>Minnesota1987</v>
      </c>
      <c r="F4458">
        <v>6</v>
      </c>
      <c r="G4458">
        <v>5</v>
      </c>
      <c r="H4458">
        <v>0</v>
      </c>
      <c r="I4458">
        <v>2.66</v>
      </c>
      <c r="J4458">
        <v>-2.4</v>
      </c>
      <c r="K4458">
        <v>0.26</v>
      </c>
      <c r="L4458" s="2">
        <f>_xlfn.RANK.EQ(I4458, INDEX(CFB!$I$2:$I$1048576, MATCH(W4458, CFB!$W$2:$W$1048576, 0)):INDEX(CFB!$I$2:$I$1048576, MATCH(W4458, CFB!$W$2:$W$1048576, 0) + COUNTIF(CFB!$W$2:$W$1048576, W4458) - 1), 0)</f>
        <v>38</v>
      </c>
      <c r="M4458" s="2">
        <f>_xlfn.RANK.EQ(J4458, INDEX(CFB!$J$2:$J$1048576, MATCH(W4458, CFB!$W$2:$W$1048576, 0)):INDEX(CFB!$J$2:$J$1048576, MATCH(W4458, CFB!$W$2:$W$1048576, 0) + COUNTIF(CFB!$W$2:$W$1048576, W4458) - 1))</f>
        <v>66</v>
      </c>
      <c r="N4458" s="2">
        <f>RANK(K4458, INDEX(CFB!$K$2:$K$1048576, MATCH(W4458, CFB!$W$2:$W$1048576, 0)):INDEX(CFB!$K$2:$K$1048576, MATCH(W4458, CFB!$W$2:$W$1048576, 0) + COUNTIF(CFB!$W$2:$W$1048576, W4458) - 1))</f>
        <v>51</v>
      </c>
      <c r="O4458">
        <v>33.9</v>
      </c>
      <c r="P4458">
        <v>15.62</v>
      </c>
      <c r="W4458">
        <v>1987</v>
      </c>
      <c r="X4458">
        <f t="shared" si="137"/>
        <v>0</v>
      </c>
    </row>
    <row r="4459" spans="1:24" ht="12.75" hidden="1" customHeight="1" x14ac:dyDescent="0.45">
      <c r="A4459">
        <v>52</v>
      </c>
      <c r="B4459" t="s">
        <v>59</v>
      </c>
      <c r="C4459" t="s">
        <v>15</v>
      </c>
      <c r="D4459" s="2" t="str">
        <f t="shared" si="136"/>
        <v>Vanderbilt1987</v>
      </c>
      <c r="F4459">
        <v>4</v>
      </c>
      <c r="G4459">
        <v>7</v>
      </c>
      <c r="H4459">
        <v>0</v>
      </c>
      <c r="I4459">
        <v>7.14</v>
      </c>
      <c r="J4459">
        <v>-7.14</v>
      </c>
      <c r="K4459">
        <v>0</v>
      </c>
      <c r="L4459" s="2">
        <f>_xlfn.RANK.EQ(I4459, INDEX(CFB!$I$2:$I$1048576, MATCH(W4459, CFB!$W$2:$W$1048576, 0)):INDEX(CFB!$I$2:$I$1048576, MATCH(W4459, CFB!$W$2:$W$1048576, 0) + COUNTIF(CFB!$W$2:$W$1048576, W4459) - 1), 0)</f>
        <v>16</v>
      </c>
      <c r="M4459" s="2">
        <f>_xlfn.RANK.EQ(J4459, INDEX(CFB!$J$2:$J$1048576, MATCH(W4459, CFB!$W$2:$W$1048576, 0)):INDEX(CFB!$J$2:$J$1048576, MATCH(W4459, CFB!$W$2:$W$1048576, 0) + COUNTIF(CFB!$W$2:$W$1048576, W4459) - 1))</f>
        <v>92</v>
      </c>
      <c r="N4459" s="2">
        <f>RANK(K4459, INDEX(CFB!$K$2:$K$1048576, MATCH(W4459, CFB!$W$2:$W$1048576, 0)):INDEX(CFB!$K$2:$K$1048576, MATCH(W4459, CFB!$W$2:$W$1048576, 0) + COUNTIF(CFB!$W$2:$W$1048576, W4459) - 1))</f>
        <v>52</v>
      </c>
      <c r="O4459">
        <v>39.979999999999997</v>
      </c>
      <c r="P4459">
        <v>20.04</v>
      </c>
      <c r="W4459">
        <v>1987</v>
      </c>
      <c r="X4459">
        <f t="shared" si="137"/>
        <v>0</v>
      </c>
    </row>
    <row r="4460" spans="1:24" ht="12.75" hidden="1" customHeight="1" x14ac:dyDescent="0.45">
      <c r="A4460">
        <v>53</v>
      </c>
      <c r="B4460" t="s">
        <v>96</v>
      </c>
      <c r="C4460" t="s">
        <v>23</v>
      </c>
      <c r="D4460" s="2" t="str">
        <f t="shared" si="136"/>
        <v>Maryland1987</v>
      </c>
      <c r="F4460">
        <v>4</v>
      </c>
      <c r="G4460">
        <v>7</v>
      </c>
      <c r="H4460">
        <v>0</v>
      </c>
      <c r="I4460">
        <v>-0.34</v>
      </c>
      <c r="J4460">
        <v>0.2</v>
      </c>
      <c r="K4460">
        <v>-0.14000000000000001</v>
      </c>
      <c r="L4460" s="2">
        <f>_xlfn.RANK.EQ(I4460, INDEX(CFB!$I$2:$I$1048576, MATCH(W4460, CFB!$W$2:$W$1048576, 0)):INDEX(CFB!$I$2:$I$1048576, MATCH(W4460, CFB!$W$2:$W$1048576, 0) + COUNTIF(CFB!$W$2:$W$1048576, W4460) - 1), 0)</f>
        <v>58</v>
      </c>
      <c r="M4460" s="2">
        <f>_xlfn.RANK.EQ(J4460, INDEX(CFB!$J$2:$J$1048576, MATCH(W4460, CFB!$W$2:$W$1048576, 0)):INDEX(CFB!$J$2:$J$1048576, MATCH(W4460, CFB!$W$2:$W$1048576, 0) + COUNTIF(CFB!$W$2:$W$1048576, W4460) - 1))</f>
        <v>51</v>
      </c>
      <c r="N4460" s="2">
        <f>RANK(K4460, INDEX(CFB!$K$2:$K$1048576, MATCH(W4460, CFB!$W$2:$W$1048576, 0)):INDEX(CFB!$K$2:$K$1048576, MATCH(W4460, CFB!$W$2:$W$1048576, 0) + COUNTIF(CFB!$W$2:$W$1048576, W4460) - 1))</f>
        <v>53</v>
      </c>
      <c r="O4460">
        <v>31.1</v>
      </c>
      <c r="P4460">
        <v>12.8</v>
      </c>
      <c r="W4460">
        <v>1987</v>
      </c>
      <c r="X4460">
        <f t="shared" si="137"/>
        <v>0</v>
      </c>
    </row>
    <row r="4461" spans="1:24" ht="12.75" hidden="1" customHeight="1" x14ac:dyDescent="0.45">
      <c r="A4461">
        <v>54</v>
      </c>
      <c r="B4461" t="s">
        <v>56</v>
      </c>
      <c r="C4461" t="s">
        <v>12</v>
      </c>
      <c r="D4461" s="2" t="str">
        <f t="shared" si="136"/>
        <v>Rutgers1987</v>
      </c>
      <c r="F4461">
        <v>6</v>
      </c>
      <c r="G4461">
        <v>5</v>
      </c>
      <c r="H4461">
        <v>0</v>
      </c>
      <c r="I4461">
        <v>-4.8</v>
      </c>
      <c r="J4461">
        <v>4.55</v>
      </c>
      <c r="K4461">
        <v>-0.25</v>
      </c>
      <c r="L4461" s="2">
        <f>_xlfn.RANK.EQ(I4461, INDEX(CFB!$I$2:$I$1048576, MATCH(W4461, CFB!$W$2:$W$1048576, 0)):INDEX(CFB!$I$2:$I$1048576, MATCH(W4461, CFB!$W$2:$W$1048576, 0) + COUNTIF(CFB!$W$2:$W$1048576, W4461) - 1), 0)</f>
        <v>85</v>
      </c>
      <c r="M4461" s="2">
        <f>_xlfn.RANK.EQ(J4461, INDEX(CFB!$J$2:$J$1048576, MATCH(W4461, CFB!$W$2:$W$1048576, 0)):INDEX(CFB!$J$2:$J$1048576, MATCH(W4461, CFB!$W$2:$W$1048576, 0) + COUNTIF(CFB!$W$2:$W$1048576, W4461) - 1))</f>
        <v>26</v>
      </c>
      <c r="N4461" s="2">
        <f>RANK(K4461, INDEX(CFB!$K$2:$K$1048576, MATCH(W4461, CFB!$W$2:$W$1048576, 0)):INDEX(CFB!$K$2:$K$1048576, MATCH(W4461, CFB!$W$2:$W$1048576, 0) + COUNTIF(CFB!$W$2:$W$1048576, W4461) - 1))</f>
        <v>54</v>
      </c>
      <c r="O4461">
        <v>26.34</v>
      </c>
      <c r="P4461">
        <v>7.74</v>
      </c>
      <c r="W4461">
        <v>1987</v>
      </c>
      <c r="X4461">
        <f t="shared" si="137"/>
        <v>0</v>
      </c>
    </row>
    <row r="4462" spans="1:24" ht="12.75" hidden="1" customHeight="1" x14ac:dyDescent="0.45">
      <c r="A4462">
        <v>55</v>
      </c>
      <c r="B4462" t="s">
        <v>148</v>
      </c>
      <c r="C4462" t="s">
        <v>178</v>
      </c>
      <c r="D4462" s="2" t="str">
        <f t="shared" si="136"/>
        <v>UTEP1987</v>
      </c>
      <c r="F4462">
        <v>7</v>
      </c>
      <c r="G4462">
        <v>4</v>
      </c>
      <c r="H4462">
        <v>0</v>
      </c>
      <c r="I4462">
        <v>-1.1399999999999999</v>
      </c>
      <c r="J4462">
        <v>0.56999999999999995</v>
      </c>
      <c r="K4462">
        <v>-0.56999999999999995</v>
      </c>
      <c r="L4462" s="2">
        <f>_xlfn.RANK.EQ(I4462, INDEX(CFB!$I$2:$I$1048576, MATCH(W4462, CFB!$W$2:$W$1048576, 0)):INDEX(CFB!$I$2:$I$1048576, MATCH(W4462, CFB!$W$2:$W$1048576, 0) + COUNTIF(CFB!$W$2:$W$1048576, W4462) - 1), 0)</f>
        <v>61</v>
      </c>
      <c r="M4462" s="2">
        <f>_xlfn.RANK.EQ(J4462, INDEX(CFB!$J$2:$J$1048576, MATCH(W4462, CFB!$W$2:$W$1048576, 0)):INDEX(CFB!$J$2:$J$1048576, MATCH(W4462, CFB!$W$2:$W$1048576, 0) + COUNTIF(CFB!$W$2:$W$1048576, W4462) - 1))</f>
        <v>49</v>
      </c>
      <c r="N4462" s="2">
        <f>RANK(K4462, INDEX(CFB!$K$2:$K$1048576, MATCH(W4462, CFB!$W$2:$W$1048576, 0)):INDEX(CFB!$K$2:$K$1048576, MATCH(W4462, CFB!$W$2:$W$1048576, 0) + COUNTIF(CFB!$W$2:$W$1048576, W4462) - 1))</f>
        <v>55</v>
      </c>
      <c r="O4462">
        <v>32.07</v>
      </c>
      <c r="P4462">
        <v>13.3</v>
      </c>
      <c r="W4462">
        <v>1987</v>
      </c>
      <c r="X4462">
        <f t="shared" si="137"/>
        <v>0</v>
      </c>
    </row>
    <row r="4463" spans="1:24" ht="12.75" hidden="1" customHeight="1" x14ac:dyDescent="0.45">
      <c r="A4463">
        <v>56</v>
      </c>
      <c r="B4463" t="s">
        <v>108</v>
      </c>
      <c r="C4463" t="s">
        <v>12</v>
      </c>
      <c r="D4463" s="2" t="str">
        <f t="shared" si="136"/>
        <v>East Carolina1987</v>
      </c>
      <c r="F4463">
        <v>5</v>
      </c>
      <c r="G4463">
        <v>6</v>
      </c>
      <c r="H4463">
        <v>0</v>
      </c>
      <c r="I4463">
        <v>0.75</v>
      </c>
      <c r="J4463">
        <v>-2.19</v>
      </c>
      <c r="K4463">
        <v>-1.44</v>
      </c>
      <c r="L4463" s="2">
        <f>_xlfn.RANK.EQ(I4463, INDEX(CFB!$I$2:$I$1048576, MATCH(W4463, CFB!$W$2:$W$1048576, 0)):INDEX(CFB!$I$2:$I$1048576, MATCH(W4463, CFB!$W$2:$W$1048576, 0) + COUNTIF(CFB!$W$2:$W$1048576, W4463) - 1), 0)</f>
        <v>47</v>
      </c>
      <c r="M4463" s="2">
        <f>_xlfn.RANK.EQ(J4463, INDEX(CFB!$J$2:$J$1048576, MATCH(W4463, CFB!$W$2:$W$1048576, 0)):INDEX(CFB!$J$2:$J$1048576, MATCH(W4463, CFB!$W$2:$W$1048576, 0) + COUNTIF(CFB!$W$2:$W$1048576, W4463) - 1))</f>
        <v>65</v>
      </c>
      <c r="N4463" s="2">
        <f>RANK(K4463, INDEX(CFB!$K$2:$K$1048576, MATCH(W4463, CFB!$W$2:$W$1048576, 0)):INDEX(CFB!$K$2:$K$1048576, MATCH(W4463, CFB!$W$2:$W$1048576, 0) + COUNTIF(CFB!$W$2:$W$1048576, W4463) - 1))</f>
        <v>56</v>
      </c>
      <c r="O4463">
        <v>32.72</v>
      </c>
      <c r="P4463">
        <v>18.55</v>
      </c>
      <c r="W4463">
        <v>1987</v>
      </c>
      <c r="X4463">
        <f t="shared" si="137"/>
        <v>0</v>
      </c>
    </row>
    <row r="4464" spans="1:24" ht="12.75" hidden="1" customHeight="1" x14ac:dyDescent="0.45">
      <c r="A4464">
        <v>57</v>
      </c>
      <c r="B4464" t="s">
        <v>85</v>
      </c>
      <c r="C4464" t="s">
        <v>180</v>
      </c>
      <c r="D4464" s="2" t="str">
        <f t="shared" si="136"/>
        <v>Washington State1987</v>
      </c>
      <c r="F4464">
        <v>3</v>
      </c>
      <c r="G4464">
        <v>7</v>
      </c>
      <c r="H4464">
        <v>1</v>
      </c>
      <c r="I4464">
        <v>3.49</v>
      </c>
      <c r="J4464">
        <v>-5.05</v>
      </c>
      <c r="K4464">
        <v>-1.56</v>
      </c>
      <c r="L4464" s="2">
        <f>_xlfn.RANK.EQ(I4464, INDEX(CFB!$I$2:$I$1048576, MATCH(W4464, CFB!$W$2:$W$1048576, 0)):INDEX(CFB!$I$2:$I$1048576, MATCH(W4464, CFB!$W$2:$W$1048576, 0) + COUNTIF(CFB!$W$2:$W$1048576, W4464) - 1), 0)</f>
        <v>34</v>
      </c>
      <c r="M4464" s="2">
        <f>_xlfn.RANK.EQ(J4464, INDEX(CFB!$J$2:$J$1048576, MATCH(W4464, CFB!$W$2:$W$1048576, 0)):INDEX(CFB!$J$2:$J$1048576, MATCH(W4464, CFB!$W$2:$W$1048576, 0) + COUNTIF(CFB!$W$2:$W$1048576, W4464) - 1))</f>
        <v>81</v>
      </c>
      <c r="N4464" s="2">
        <f>RANK(K4464, INDEX(CFB!$K$2:$K$1048576, MATCH(W4464, CFB!$W$2:$W$1048576, 0)):INDEX(CFB!$K$2:$K$1048576, MATCH(W4464, CFB!$W$2:$W$1048576, 0) + COUNTIF(CFB!$W$2:$W$1048576, W4464) - 1))</f>
        <v>57</v>
      </c>
      <c r="O4464">
        <v>36.18</v>
      </c>
      <c r="P4464">
        <v>20.46</v>
      </c>
      <c r="W4464">
        <v>1987</v>
      </c>
      <c r="X4464">
        <f t="shared" si="137"/>
        <v>0</v>
      </c>
    </row>
    <row r="4465" spans="1:24" ht="12.75" hidden="1" customHeight="1" x14ac:dyDescent="0.45">
      <c r="A4465">
        <v>58</v>
      </c>
      <c r="B4465" t="s">
        <v>150</v>
      </c>
      <c r="C4465" t="s">
        <v>12</v>
      </c>
      <c r="D4465" s="2" t="str">
        <f t="shared" si="136"/>
        <v>Southern Mississippi1987</v>
      </c>
      <c r="F4465">
        <v>6</v>
      </c>
      <c r="G4465">
        <v>5</v>
      </c>
      <c r="H4465">
        <v>0</v>
      </c>
      <c r="I4465">
        <v>0.4</v>
      </c>
      <c r="J4465">
        <v>-1.98</v>
      </c>
      <c r="K4465">
        <v>-1.59</v>
      </c>
      <c r="L4465" s="2">
        <f>_xlfn.RANK.EQ(I4465, INDEX(CFB!$I$2:$I$1048576, MATCH(W4465, CFB!$W$2:$W$1048576, 0)):INDEX(CFB!$I$2:$I$1048576, MATCH(W4465, CFB!$W$2:$W$1048576, 0) + COUNTIF(CFB!$W$2:$W$1048576, W4465) - 1), 0)</f>
        <v>52</v>
      </c>
      <c r="M4465" s="2">
        <f>_xlfn.RANK.EQ(J4465, INDEX(CFB!$J$2:$J$1048576, MATCH(W4465, CFB!$W$2:$W$1048576, 0)):INDEX(CFB!$J$2:$J$1048576, MATCH(W4465, CFB!$W$2:$W$1048576, 0) + COUNTIF(CFB!$W$2:$W$1048576, W4465) - 1))</f>
        <v>64</v>
      </c>
      <c r="N4465" s="2">
        <f>RANK(K4465, INDEX(CFB!$K$2:$K$1048576, MATCH(W4465, CFB!$W$2:$W$1048576, 0)):INDEX(CFB!$K$2:$K$1048576, MATCH(W4465, CFB!$W$2:$W$1048576, 0) + COUNTIF(CFB!$W$2:$W$1048576, W4465) - 1))</f>
        <v>58</v>
      </c>
      <c r="O4465">
        <v>33.79</v>
      </c>
      <c r="P4465">
        <v>18.27</v>
      </c>
      <c r="W4465">
        <v>1987</v>
      </c>
      <c r="X4465">
        <f t="shared" si="137"/>
        <v>0</v>
      </c>
    </row>
    <row r="4466" spans="1:24" ht="12.75" hidden="1" customHeight="1" x14ac:dyDescent="0.45">
      <c r="A4466">
        <v>59</v>
      </c>
      <c r="B4466" t="s">
        <v>68</v>
      </c>
      <c r="C4466" t="s">
        <v>12</v>
      </c>
      <c r="D4466" s="2" t="str">
        <f t="shared" si="136"/>
        <v>Memphis1987</v>
      </c>
      <c r="F4466">
        <v>5</v>
      </c>
      <c r="G4466">
        <v>5</v>
      </c>
      <c r="H4466">
        <v>1</v>
      </c>
      <c r="I4466">
        <v>-4.33</v>
      </c>
      <c r="J4466">
        <v>2.66</v>
      </c>
      <c r="K4466">
        <v>-1.67</v>
      </c>
      <c r="L4466" s="2">
        <f>_xlfn.RANK.EQ(I4466, INDEX(CFB!$I$2:$I$1048576, MATCH(W4466, CFB!$W$2:$W$1048576, 0)):INDEX(CFB!$I$2:$I$1048576, MATCH(W4466, CFB!$W$2:$W$1048576, 0) + COUNTIF(CFB!$W$2:$W$1048576, W4466) - 1), 0)</f>
        <v>82</v>
      </c>
      <c r="M4466" s="2">
        <f>_xlfn.RANK.EQ(J4466, INDEX(CFB!$J$2:$J$1048576, MATCH(W4466, CFB!$W$2:$W$1048576, 0)):INDEX(CFB!$J$2:$J$1048576, MATCH(W4466, CFB!$W$2:$W$1048576, 0) + COUNTIF(CFB!$W$2:$W$1048576, W4466) - 1))</f>
        <v>38</v>
      </c>
      <c r="N4466" s="2">
        <f>RANK(K4466, INDEX(CFB!$K$2:$K$1048576, MATCH(W4466, CFB!$W$2:$W$1048576, 0)):INDEX(CFB!$K$2:$K$1048576, MATCH(W4466, CFB!$W$2:$W$1048576, 0) + COUNTIF(CFB!$W$2:$W$1048576, W4466) - 1))</f>
        <v>59</v>
      </c>
      <c r="O4466">
        <v>26.74</v>
      </c>
      <c r="P4466">
        <v>9.23</v>
      </c>
      <c r="W4466">
        <v>1987</v>
      </c>
      <c r="X4466">
        <f t="shared" si="137"/>
        <v>0</v>
      </c>
    </row>
    <row r="4467" spans="1:24" ht="12.75" hidden="1" customHeight="1" x14ac:dyDescent="0.45">
      <c r="A4467">
        <v>60</v>
      </c>
      <c r="B4467" t="s">
        <v>134</v>
      </c>
      <c r="C4467" t="s">
        <v>65</v>
      </c>
      <c r="D4467" s="2" t="str">
        <f t="shared" si="136"/>
        <v>Eastern Michigan1987</v>
      </c>
      <c r="F4467">
        <v>10</v>
      </c>
      <c r="G4467">
        <v>2</v>
      </c>
      <c r="H4467">
        <v>0</v>
      </c>
      <c r="I4467">
        <v>2.19</v>
      </c>
      <c r="J4467">
        <v>-4.03</v>
      </c>
      <c r="K4467">
        <v>-1.84</v>
      </c>
      <c r="L4467" s="2">
        <f>_xlfn.RANK.EQ(I4467, INDEX(CFB!$I$2:$I$1048576, MATCH(W4467, CFB!$W$2:$W$1048576, 0)):INDEX(CFB!$I$2:$I$1048576, MATCH(W4467, CFB!$W$2:$W$1048576, 0) + COUNTIF(CFB!$W$2:$W$1048576, W4467) - 1), 0)</f>
        <v>41</v>
      </c>
      <c r="M4467" s="2">
        <f>_xlfn.RANK.EQ(J4467, INDEX(CFB!$J$2:$J$1048576, MATCH(W4467, CFB!$W$2:$W$1048576, 0)):INDEX(CFB!$J$2:$J$1048576, MATCH(W4467, CFB!$W$2:$W$1048576, 0) + COUNTIF(CFB!$W$2:$W$1048576, W4467) - 1))</f>
        <v>74</v>
      </c>
      <c r="N4467" s="2">
        <f>RANK(K4467, INDEX(CFB!$K$2:$K$1048576, MATCH(W4467, CFB!$W$2:$W$1048576, 0)):INDEX(CFB!$K$2:$K$1048576, MATCH(W4467, CFB!$W$2:$W$1048576, 0) + COUNTIF(CFB!$W$2:$W$1048576, W4467) - 1))</f>
        <v>60</v>
      </c>
      <c r="O4467">
        <v>32.03</v>
      </c>
      <c r="P4467">
        <v>18.32</v>
      </c>
      <c r="W4467">
        <v>1987</v>
      </c>
      <c r="X4467">
        <f t="shared" si="137"/>
        <v>0</v>
      </c>
    </row>
    <row r="4468" spans="1:24" ht="12.75" hidden="1" customHeight="1" x14ac:dyDescent="0.45">
      <c r="A4468">
        <v>61</v>
      </c>
      <c r="B4468" t="s">
        <v>111</v>
      </c>
      <c r="C4468" t="s">
        <v>193</v>
      </c>
      <c r="D4468" s="2" t="str">
        <f t="shared" si="136"/>
        <v>Fresno State1987</v>
      </c>
      <c r="F4468">
        <v>6</v>
      </c>
      <c r="G4468">
        <v>5</v>
      </c>
      <c r="H4468">
        <v>0</v>
      </c>
      <c r="I4468">
        <v>-3.76</v>
      </c>
      <c r="J4468">
        <v>1.78</v>
      </c>
      <c r="K4468">
        <v>-1.98</v>
      </c>
      <c r="L4468" s="2">
        <f>_xlfn.RANK.EQ(I4468, INDEX(CFB!$I$2:$I$1048576, MATCH(W4468, CFB!$W$2:$W$1048576, 0)):INDEX(CFB!$I$2:$I$1048576, MATCH(W4468, CFB!$W$2:$W$1048576, 0) + COUNTIF(CFB!$W$2:$W$1048576, W4468) - 1), 0)</f>
        <v>80</v>
      </c>
      <c r="M4468" s="2">
        <f>_xlfn.RANK.EQ(J4468, INDEX(CFB!$J$2:$J$1048576, MATCH(W4468, CFB!$W$2:$W$1048576, 0)):INDEX(CFB!$J$2:$J$1048576, MATCH(W4468, CFB!$W$2:$W$1048576, 0) + COUNTIF(CFB!$W$2:$W$1048576, W4468) - 1))</f>
        <v>43</v>
      </c>
      <c r="N4468" s="2">
        <f>RANK(K4468, INDEX(CFB!$K$2:$K$1048576, MATCH(W4468, CFB!$W$2:$W$1048576, 0)):INDEX(CFB!$K$2:$K$1048576, MATCH(W4468, CFB!$W$2:$W$1048576, 0) + COUNTIF(CFB!$W$2:$W$1048576, W4468) - 1))</f>
        <v>61</v>
      </c>
      <c r="O4468">
        <v>26.79</v>
      </c>
      <c r="P4468">
        <v>11.41</v>
      </c>
      <c r="W4468">
        <v>1987</v>
      </c>
      <c r="X4468">
        <f t="shared" si="137"/>
        <v>0</v>
      </c>
    </row>
    <row r="4469" spans="1:24" ht="12.75" hidden="1" customHeight="1" x14ac:dyDescent="0.45">
      <c r="A4469">
        <v>62</v>
      </c>
      <c r="B4469" t="s">
        <v>45</v>
      </c>
      <c r="C4469" t="s">
        <v>189</v>
      </c>
      <c r="D4469" s="2" t="str">
        <f t="shared" si="136"/>
        <v>Baylor1987</v>
      </c>
      <c r="F4469">
        <v>6</v>
      </c>
      <c r="G4469">
        <v>5</v>
      </c>
      <c r="H4469">
        <v>0</v>
      </c>
      <c r="I4469">
        <v>-3.12</v>
      </c>
      <c r="J4469">
        <v>1.0900000000000001</v>
      </c>
      <c r="K4469">
        <v>-2.0299999999999998</v>
      </c>
      <c r="L4469" s="2">
        <f>_xlfn.RANK.EQ(I4469, INDEX(CFB!$I$2:$I$1048576, MATCH(W4469, CFB!$W$2:$W$1048576, 0)):INDEX(CFB!$I$2:$I$1048576, MATCH(W4469, CFB!$W$2:$W$1048576, 0) + COUNTIF(CFB!$W$2:$W$1048576, W4469) - 1), 0)</f>
        <v>75</v>
      </c>
      <c r="M4469" s="2">
        <f>_xlfn.RANK.EQ(J4469, INDEX(CFB!$J$2:$J$1048576, MATCH(W4469, CFB!$W$2:$W$1048576, 0)):INDEX(CFB!$J$2:$J$1048576, MATCH(W4469, CFB!$W$2:$W$1048576, 0) + COUNTIF(CFB!$W$2:$W$1048576, W4469) - 1))</f>
        <v>48</v>
      </c>
      <c r="N4469" s="2">
        <f>RANK(K4469, INDEX(CFB!$K$2:$K$1048576, MATCH(W4469, CFB!$W$2:$W$1048576, 0)):INDEX(CFB!$K$2:$K$1048576, MATCH(W4469, CFB!$W$2:$W$1048576, 0) + COUNTIF(CFB!$W$2:$W$1048576, W4469) - 1))</f>
        <v>62</v>
      </c>
      <c r="O4469">
        <v>27.81</v>
      </c>
      <c r="P4469">
        <v>12.01</v>
      </c>
      <c r="W4469">
        <v>1987</v>
      </c>
      <c r="X4469">
        <f t="shared" si="137"/>
        <v>0</v>
      </c>
    </row>
    <row r="4470" spans="1:24" ht="12.75" hidden="1" customHeight="1" x14ac:dyDescent="0.45">
      <c r="A4470">
        <v>63</v>
      </c>
      <c r="B4470" t="s">
        <v>43</v>
      </c>
      <c r="C4470" t="s">
        <v>10</v>
      </c>
      <c r="D4470" s="2" t="str">
        <f t="shared" si="136"/>
        <v>Illinois1987</v>
      </c>
      <c r="F4470">
        <v>3</v>
      </c>
      <c r="G4470">
        <v>7</v>
      </c>
      <c r="H4470">
        <v>1</v>
      </c>
      <c r="I4470">
        <v>-5.82</v>
      </c>
      <c r="J4470">
        <v>3.74</v>
      </c>
      <c r="K4470">
        <v>-2.0699999999999998</v>
      </c>
      <c r="L4470" s="2">
        <f>_xlfn.RANK.EQ(I4470, INDEX(CFB!$I$2:$I$1048576, MATCH(W4470, CFB!$W$2:$W$1048576, 0)):INDEX(CFB!$I$2:$I$1048576, MATCH(W4470, CFB!$W$2:$W$1048576, 0) + COUNTIF(CFB!$W$2:$W$1048576, W4470) - 1), 0)</f>
        <v>89</v>
      </c>
      <c r="M4470" s="2">
        <f>_xlfn.RANK.EQ(J4470, INDEX(CFB!$J$2:$J$1048576, MATCH(W4470, CFB!$W$2:$W$1048576, 0)):INDEX(CFB!$J$2:$J$1048576, MATCH(W4470, CFB!$W$2:$W$1048576, 0) + COUNTIF(CFB!$W$2:$W$1048576, W4470) - 1))</f>
        <v>31</v>
      </c>
      <c r="N4470" s="2">
        <f>RANK(K4470, INDEX(CFB!$K$2:$K$1048576, MATCH(W4470, CFB!$W$2:$W$1048576, 0)):INDEX(CFB!$K$2:$K$1048576, MATCH(W4470, CFB!$W$2:$W$1048576, 0) + COUNTIF(CFB!$W$2:$W$1048576, W4470) - 1))</f>
        <v>63</v>
      </c>
      <c r="O4470">
        <v>25.9</v>
      </c>
      <c r="P4470">
        <v>8.0299999999999994</v>
      </c>
      <c r="W4470">
        <v>1987</v>
      </c>
      <c r="X4470">
        <f t="shared" si="137"/>
        <v>0</v>
      </c>
    </row>
    <row r="4471" spans="1:24" ht="12.75" hidden="1" customHeight="1" x14ac:dyDescent="0.45">
      <c r="A4471">
        <v>64</v>
      </c>
      <c r="B4471" t="s">
        <v>33</v>
      </c>
      <c r="C4471" t="s">
        <v>12</v>
      </c>
      <c r="D4471" s="2" t="str">
        <f t="shared" si="136"/>
        <v>Virginia Tech1987</v>
      </c>
      <c r="F4471">
        <v>2</v>
      </c>
      <c r="G4471">
        <v>9</v>
      </c>
      <c r="H4471">
        <v>0</v>
      </c>
      <c r="I4471">
        <v>-0.38</v>
      </c>
      <c r="J4471">
        <v>-1.74</v>
      </c>
      <c r="K4471">
        <v>-2.12</v>
      </c>
      <c r="L4471" s="2">
        <f>_xlfn.RANK.EQ(I4471, INDEX(CFB!$I$2:$I$1048576, MATCH(W4471, CFB!$W$2:$W$1048576, 0)):INDEX(CFB!$I$2:$I$1048576, MATCH(W4471, CFB!$W$2:$W$1048576, 0) + COUNTIF(CFB!$W$2:$W$1048576, W4471) - 1), 0)</f>
        <v>59</v>
      </c>
      <c r="M4471" s="2">
        <f>_xlfn.RANK.EQ(J4471, INDEX(CFB!$J$2:$J$1048576, MATCH(W4471, CFB!$W$2:$W$1048576, 0)):INDEX(CFB!$J$2:$J$1048576, MATCH(W4471, CFB!$W$2:$W$1048576, 0) + COUNTIF(CFB!$W$2:$W$1048576, W4471) - 1))</f>
        <v>61</v>
      </c>
      <c r="N4471" s="2">
        <f>RANK(K4471, INDEX(CFB!$K$2:$K$1048576, MATCH(W4471, CFB!$W$2:$W$1048576, 0)):INDEX(CFB!$K$2:$K$1048576, MATCH(W4471, CFB!$W$2:$W$1048576, 0) + COUNTIF(CFB!$W$2:$W$1048576, W4471) - 1))</f>
        <v>64</v>
      </c>
      <c r="O4471">
        <v>30.94</v>
      </c>
      <c r="P4471">
        <v>13.1</v>
      </c>
      <c r="W4471">
        <v>1987</v>
      </c>
      <c r="X4471">
        <f t="shared" si="137"/>
        <v>0</v>
      </c>
    </row>
    <row r="4472" spans="1:24" ht="12.75" hidden="1" customHeight="1" x14ac:dyDescent="0.45">
      <c r="A4472">
        <v>65</v>
      </c>
      <c r="B4472" t="s">
        <v>109</v>
      </c>
      <c r="C4472" t="s">
        <v>15</v>
      </c>
      <c r="D4472" s="2" t="str">
        <f t="shared" si="136"/>
        <v>Mississippi State1987</v>
      </c>
      <c r="F4472">
        <v>4</v>
      </c>
      <c r="G4472">
        <v>7</v>
      </c>
      <c r="H4472">
        <v>0</v>
      </c>
      <c r="I4472">
        <v>-3.35</v>
      </c>
      <c r="J4472">
        <v>1.1599999999999999</v>
      </c>
      <c r="K4472">
        <v>-2.2000000000000002</v>
      </c>
      <c r="L4472" s="2">
        <f>_xlfn.RANK.EQ(I4472, INDEX(CFB!$I$2:$I$1048576, MATCH(W4472, CFB!$W$2:$W$1048576, 0)):INDEX(CFB!$I$2:$I$1048576, MATCH(W4472, CFB!$W$2:$W$1048576, 0) + COUNTIF(CFB!$W$2:$W$1048576, W4472) - 1), 0)</f>
        <v>78</v>
      </c>
      <c r="M4472" s="2">
        <f>_xlfn.RANK.EQ(J4472, INDEX(CFB!$J$2:$J$1048576, MATCH(W4472, CFB!$W$2:$W$1048576, 0)):INDEX(CFB!$J$2:$J$1048576, MATCH(W4472, CFB!$W$2:$W$1048576, 0) + COUNTIF(CFB!$W$2:$W$1048576, W4472) - 1))</f>
        <v>46</v>
      </c>
      <c r="N4472" s="2">
        <f>RANK(K4472, INDEX(CFB!$K$2:$K$1048576, MATCH(W4472, CFB!$W$2:$W$1048576, 0)):INDEX(CFB!$K$2:$K$1048576, MATCH(W4472, CFB!$W$2:$W$1048576, 0) + COUNTIF(CFB!$W$2:$W$1048576, W4472) - 1))</f>
        <v>65</v>
      </c>
      <c r="O4472">
        <v>27.88</v>
      </c>
      <c r="P4472">
        <v>11.8</v>
      </c>
      <c r="W4472">
        <v>1987</v>
      </c>
      <c r="X4472">
        <f t="shared" si="137"/>
        <v>0</v>
      </c>
    </row>
    <row r="4473" spans="1:24" ht="12.75" hidden="1" customHeight="1" x14ac:dyDescent="0.45">
      <c r="A4473">
        <v>66</v>
      </c>
      <c r="B4473" t="s">
        <v>91</v>
      </c>
      <c r="C4473" t="s">
        <v>23</v>
      </c>
      <c r="D4473" s="2" t="str">
        <f t="shared" si="136"/>
        <v>North Carolina State1987</v>
      </c>
      <c r="F4473">
        <v>4</v>
      </c>
      <c r="G4473">
        <v>7</v>
      </c>
      <c r="H4473">
        <v>0</v>
      </c>
      <c r="I4473">
        <v>0.44</v>
      </c>
      <c r="J4473">
        <v>-2.9</v>
      </c>
      <c r="K4473">
        <v>-2.46</v>
      </c>
      <c r="L4473" s="2">
        <f>_xlfn.RANK.EQ(I4473, INDEX(CFB!$I$2:$I$1048576, MATCH(W4473, CFB!$W$2:$W$1048576, 0)):INDEX(CFB!$I$2:$I$1048576, MATCH(W4473, CFB!$W$2:$W$1048576, 0) + COUNTIF(CFB!$W$2:$W$1048576, W4473) - 1), 0)</f>
        <v>51</v>
      </c>
      <c r="M4473" s="2">
        <f>_xlfn.RANK.EQ(J4473, INDEX(CFB!$J$2:$J$1048576, MATCH(W4473, CFB!$W$2:$W$1048576, 0)):INDEX(CFB!$J$2:$J$1048576, MATCH(W4473, CFB!$W$2:$W$1048576, 0) + COUNTIF(CFB!$W$2:$W$1048576, W4473) - 1))</f>
        <v>70</v>
      </c>
      <c r="N4473" s="2">
        <f>RANK(K4473, INDEX(CFB!$K$2:$K$1048576, MATCH(W4473, CFB!$W$2:$W$1048576, 0)):INDEX(CFB!$K$2:$K$1048576, MATCH(W4473, CFB!$W$2:$W$1048576, 0) + COUNTIF(CFB!$W$2:$W$1048576, W4473) - 1))</f>
        <v>66</v>
      </c>
      <c r="O4473">
        <v>31.87</v>
      </c>
      <c r="P4473">
        <v>17.579999999999998</v>
      </c>
      <c r="W4473">
        <v>1987</v>
      </c>
      <c r="X4473">
        <f t="shared" si="137"/>
        <v>0</v>
      </c>
    </row>
    <row r="4474" spans="1:24" ht="12.75" hidden="1" customHeight="1" x14ac:dyDescent="0.45">
      <c r="A4474">
        <v>67</v>
      </c>
      <c r="B4474" t="s">
        <v>19</v>
      </c>
      <c r="C4474" t="s">
        <v>15</v>
      </c>
      <c r="D4474" s="2" t="str">
        <f t="shared" si="136"/>
        <v>Ole Miss1987</v>
      </c>
      <c r="F4474">
        <v>3</v>
      </c>
      <c r="G4474">
        <v>8</v>
      </c>
      <c r="H4474">
        <v>0</v>
      </c>
      <c r="I4474">
        <v>-1.93</v>
      </c>
      <c r="J4474">
        <v>-1.76</v>
      </c>
      <c r="K4474">
        <v>-3.69</v>
      </c>
      <c r="L4474" s="2">
        <f>_xlfn.RANK.EQ(I4474, INDEX(CFB!$I$2:$I$1048576, MATCH(W4474, CFB!$W$2:$W$1048576, 0)):INDEX(CFB!$I$2:$I$1048576, MATCH(W4474, CFB!$W$2:$W$1048576, 0) + COUNTIF(CFB!$W$2:$W$1048576, W4474) - 1), 0)</f>
        <v>66</v>
      </c>
      <c r="M4474" s="2">
        <f>_xlfn.RANK.EQ(J4474, INDEX(CFB!$J$2:$J$1048576, MATCH(W4474, CFB!$W$2:$W$1048576, 0)):INDEX(CFB!$J$2:$J$1048576, MATCH(W4474, CFB!$W$2:$W$1048576, 0) + COUNTIF(CFB!$W$2:$W$1048576, W4474) - 1))</f>
        <v>62</v>
      </c>
      <c r="N4474" s="2">
        <f>RANK(K4474, INDEX(CFB!$K$2:$K$1048576, MATCH(W4474, CFB!$W$2:$W$1048576, 0)):INDEX(CFB!$K$2:$K$1048576, MATCH(W4474, CFB!$W$2:$W$1048576, 0) + COUNTIF(CFB!$W$2:$W$1048576, W4474) - 1))</f>
        <v>67</v>
      </c>
      <c r="O4474">
        <v>31.83</v>
      </c>
      <c r="P4474">
        <v>17.04</v>
      </c>
      <c r="W4474">
        <v>1987</v>
      </c>
      <c r="X4474">
        <f t="shared" si="137"/>
        <v>0</v>
      </c>
    </row>
    <row r="4475" spans="1:24" ht="12.75" hidden="1" customHeight="1" x14ac:dyDescent="0.45">
      <c r="A4475">
        <v>68</v>
      </c>
      <c r="B4475" t="s">
        <v>146</v>
      </c>
      <c r="C4475" t="s">
        <v>178</v>
      </c>
      <c r="D4475" s="2" t="str">
        <f t="shared" si="136"/>
        <v>San Diego State1987</v>
      </c>
      <c r="F4475">
        <v>5</v>
      </c>
      <c r="G4475">
        <v>7</v>
      </c>
      <c r="H4475">
        <v>0</v>
      </c>
      <c r="I4475">
        <v>6.23</v>
      </c>
      <c r="J4475">
        <v>-10.16</v>
      </c>
      <c r="K4475">
        <v>-3.93</v>
      </c>
      <c r="L4475" s="2">
        <f>_xlfn.RANK.EQ(I4475, INDEX(CFB!$I$2:$I$1048576, MATCH(W4475, CFB!$W$2:$W$1048576, 0)):INDEX(CFB!$I$2:$I$1048576, MATCH(W4475, CFB!$W$2:$W$1048576, 0) + COUNTIF(CFB!$W$2:$W$1048576, W4475) - 1), 0)</f>
        <v>18</v>
      </c>
      <c r="M4475" s="2">
        <f>_xlfn.RANK.EQ(J4475, INDEX(CFB!$J$2:$J$1048576, MATCH(W4475, CFB!$W$2:$W$1048576, 0)):INDEX(CFB!$J$2:$J$1048576, MATCH(W4475, CFB!$W$2:$W$1048576, 0) + COUNTIF(CFB!$W$2:$W$1048576, W4475) - 1))</f>
        <v>102</v>
      </c>
      <c r="N4475" s="2">
        <f>RANK(K4475, INDEX(CFB!$K$2:$K$1048576, MATCH(W4475, CFB!$W$2:$W$1048576, 0)):INDEX(CFB!$K$2:$K$1048576, MATCH(W4475, CFB!$W$2:$W$1048576, 0) + COUNTIF(CFB!$W$2:$W$1048576, W4475) - 1))</f>
        <v>68</v>
      </c>
      <c r="O4475">
        <v>37.68</v>
      </c>
      <c r="P4475">
        <v>25.54</v>
      </c>
      <c r="W4475">
        <v>1987</v>
      </c>
      <c r="X4475">
        <f t="shared" si="137"/>
        <v>0</v>
      </c>
    </row>
    <row r="4476" spans="1:24" ht="12.75" hidden="1" customHeight="1" x14ac:dyDescent="0.45">
      <c r="A4476">
        <v>69</v>
      </c>
      <c r="B4476" t="s">
        <v>124</v>
      </c>
      <c r="C4476" t="s">
        <v>10</v>
      </c>
      <c r="D4476" s="2" t="str">
        <f t="shared" si="136"/>
        <v>Purdue1987</v>
      </c>
      <c r="F4476">
        <v>3</v>
      </c>
      <c r="G4476">
        <v>7</v>
      </c>
      <c r="H4476">
        <v>1</v>
      </c>
      <c r="I4476">
        <v>-2.81</v>
      </c>
      <c r="J4476">
        <v>-1.6</v>
      </c>
      <c r="K4476">
        <v>-4.41</v>
      </c>
      <c r="L4476" s="2">
        <f>_xlfn.RANK.EQ(I4476, INDEX(CFB!$I$2:$I$1048576, MATCH(W4476, CFB!$W$2:$W$1048576, 0)):INDEX(CFB!$I$2:$I$1048576, MATCH(W4476, CFB!$W$2:$W$1048576, 0) + COUNTIF(CFB!$W$2:$W$1048576, W4476) - 1), 0)</f>
        <v>71</v>
      </c>
      <c r="M4476" s="2">
        <f>_xlfn.RANK.EQ(J4476, INDEX(CFB!$J$2:$J$1048576, MATCH(W4476, CFB!$W$2:$W$1048576, 0)):INDEX(CFB!$J$2:$J$1048576, MATCH(W4476, CFB!$W$2:$W$1048576, 0) + COUNTIF(CFB!$W$2:$W$1048576, W4476) - 1))</f>
        <v>58</v>
      </c>
      <c r="N4476" s="2">
        <f>RANK(K4476, INDEX(CFB!$K$2:$K$1048576, MATCH(W4476, CFB!$W$2:$W$1048576, 0)):INDEX(CFB!$K$2:$K$1048576, MATCH(W4476, CFB!$W$2:$W$1048576, 0) + COUNTIF(CFB!$W$2:$W$1048576, W4476) - 1))</f>
        <v>69</v>
      </c>
      <c r="O4476">
        <v>30.02</v>
      </c>
      <c r="P4476">
        <v>15.39</v>
      </c>
      <c r="W4476">
        <v>1987</v>
      </c>
      <c r="X4476">
        <f t="shared" si="137"/>
        <v>0</v>
      </c>
    </row>
    <row r="4477" spans="1:24" ht="12.75" hidden="1" customHeight="1" x14ac:dyDescent="0.45">
      <c r="A4477">
        <v>70</v>
      </c>
      <c r="B4477" t="s">
        <v>52</v>
      </c>
      <c r="C4477" t="s">
        <v>23</v>
      </c>
      <c r="D4477" s="2" t="str">
        <f t="shared" si="136"/>
        <v>Georgia Tech1987</v>
      </c>
      <c r="F4477">
        <v>2</v>
      </c>
      <c r="G4477">
        <v>9</v>
      </c>
      <c r="H4477">
        <v>0</v>
      </c>
      <c r="I4477">
        <v>-4.47</v>
      </c>
      <c r="J4477">
        <v>-0.22</v>
      </c>
      <c r="K4477">
        <v>-4.6900000000000004</v>
      </c>
      <c r="L4477" s="2">
        <f>_xlfn.RANK.EQ(I4477, INDEX(CFB!$I$2:$I$1048576, MATCH(W4477, CFB!$W$2:$W$1048576, 0)):INDEX(CFB!$I$2:$I$1048576, MATCH(W4477, CFB!$W$2:$W$1048576, 0) + COUNTIF(CFB!$W$2:$W$1048576, W4477) - 1), 0)</f>
        <v>83</v>
      </c>
      <c r="M4477" s="2">
        <f>_xlfn.RANK.EQ(J4477, INDEX(CFB!$J$2:$J$1048576, MATCH(W4477, CFB!$W$2:$W$1048576, 0)):INDEX(CFB!$J$2:$J$1048576, MATCH(W4477, CFB!$W$2:$W$1048576, 0) + COUNTIF(CFB!$W$2:$W$1048576, W4477) - 1))</f>
        <v>54</v>
      </c>
      <c r="N4477" s="2">
        <f>RANK(K4477, INDEX(CFB!$K$2:$K$1048576, MATCH(W4477, CFB!$W$2:$W$1048576, 0)):INDEX(CFB!$K$2:$K$1048576, MATCH(W4477, CFB!$W$2:$W$1048576, 0) + COUNTIF(CFB!$W$2:$W$1048576, W4477) - 1))</f>
        <v>70</v>
      </c>
      <c r="O4477">
        <v>30.45</v>
      </c>
      <c r="P4477">
        <v>13.94</v>
      </c>
      <c r="W4477">
        <v>1987</v>
      </c>
      <c r="X4477">
        <f t="shared" si="137"/>
        <v>0</v>
      </c>
    </row>
    <row r="4478" spans="1:24" ht="12.75" hidden="1" customHeight="1" x14ac:dyDescent="0.45">
      <c r="A4478">
        <v>71</v>
      </c>
      <c r="B4478" t="s">
        <v>126</v>
      </c>
      <c r="C4478" t="s">
        <v>178</v>
      </c>
      <c r="D4478" s="2" t="str">
        <f t="shared" si="136"/>
        <v>Hawaii1987</v>
      </c>
      <c r="F4478">
        <v>5</v>
      </c>
      <c r="G4478">
        <v>7</v>
      </c>
      <c r="H4478">
        <v>0</v>
      </c>
      <c r="I4478">
        <v>-0.93</v>
      </c>
      <c r="J4478">
        <v>-4.2300000000000004</v>
      </c>
      <c r="K4478">
        <v>-5.15</v>
      </c>
      <c r="L4478" s="2">
        <f>_xlfn.RANK.EQ(I4478, INDEX(CFB!$I$2:$I$1048576, MATCH(W4478, CFB!$W$2:$W$1048576, 0)):INDEX(CFB!$I$2:$I$1048576, MATCH(W4478, CFB!$W$2:$W$1048576, 0) + COUNTIF(CFB!$W$2:$W$1048576, W4478) - 1), 0)</f>
        <v>60</v>
      </c>
      <c r="M4478" s="2">
        <f>_xlfn.RANK.EQ(J4478, INDEX(CFB!$J$2:$J$1048576, MATCH(W4478, CFB!$W$2:$W$1048576, 0)):INDEX(CFB!$J$2:$J$1048576, MATCH(W4478, CFB!$W$2:$W$1048576, 0) + COUNTIF(CFB!$W$2:$W$1048576, W4478) - 1))</f>
        <v>76</v>
      </c>
      <c r="N4478" s="2">
        <f>RANK(K4478, INDEX(CFB!$K$2:$K$1048576, MATCH(W4478, CFB!$W$2:$W$1048576, 0)):INDEX(CFB!$K$2:$K$1048576, MATCH(W4478, CFB!$W$2:$W$1048576, 0) + COUNTIF(CFB!$W$2:$W$1048576, W4478) - 1))</f>
        <v>71</v>
      </c>
      <c r="O4478">
        <v>33.08</v>
      </c>
      <c r="P4478">
        <v>16.66</v>
      </c>
      <c r="W4478">
        <v>1987</v>
      </c>
      <c r="X4478">
        <f t="shared" si="137"/>
        <v>0</v>
      </c>
    </row>
    <row r="4479" spans="1:24" ht="12.75" hidden="1" customHeight="1" x14ac:dyDescent="0.45">
      <c r="A4479">
        <v>72</v>
      </c>
      <c r="B4479" t="s">
        <v>48</v>
      </c>
      <c r="C4479" t="s">
        <v>12</v>
      </c>
      <c r="D4479" s="2" t="str">
        <f t="shared" si="136"/>
        <v>Army1987</v>
      </c>
      <c r="F4479">
        <v>5</v>
      </c>
      <c r="G4479">
        <v>6</v>
      </c>
      <c r="H4479">
        <v>0</v>
      </c>
      <c r="I4479">
        <v>-1.8</v>
      </c>
      <c r="J4479">
        <v>-4.09</v>
      </c>
      <c r="K4479">
        <v>-5.89</v>
      </c>
      <c r="L4479" s="2">
        <f>_xlfn.RANK.EQ(I4479, INDEX(CFB!$I$2:$I$1048576, MATCH(W4479, CFB!$W$2:$W$1048576, 0)):INDEX(CFB!$I$2:$I$1048576, MATCH(W4479, CFB!$W$2:$W$1048576, 0) + COUNTIF(CFB!$W$2:$W$1048576, W4479) - 1), 0)</f>
        <v>64</v>
      </c>
      <c r="M4479" s="2">
        <f>_xlfn.RANK.EQ(J4479, INDEX(CFB!$J$2:$J$1048576, MATCH(W4479, CFB!$W$2:$W$1048576, 0)):INDEX(CFB!$J$2:$J$1048576, MATCH(W4479, CFB!$W$2:$W$1048576, 0) + COUNTIF(CFB!$W$2:$W$1048576, W4479) - 1))</f>
        <v>75</v>
      </c>
      <c r="N4479" s="2">
        <f>RANK(K4479, INDEX(CFB!$K$2:$K$1048576, MATCH(W4479, CFB!$W$2:$W$1048576, 0)):INDEX(CFB!$K$2:$K$1048576, MATCH(W4479, CFB!$W$2:$W$1048576, 0) + COUNTIF(CFB!$W$2:$W$1048576, W4479) - 1))</f>
        <v>72</v>
      </c>
      <c r="O4479">
        <v>30.57</v>
      </c>
      <c r="P4479">
        <v>16.98</v>
      </c>
      <c r="W4479">
        <v>1987</v>
      </c>
      <c r="X4479">
        <f t="shared" si="137"/>
        <v>0</v>
      </c>
    </row>
    <row r="4480" spans="1:24" ht="12.75" hidden="1" customHeight="1" x14ac:dyDescent="0.45">
      <c r="A4480">
        <v>73</v>
      </c>
      <c r="B4480" t="s">
        <v>191</v>
      </c>
      <c r="C4480" t="s">
        <v>193</v>
      </c>
      <c r="D4480" s="2" t="str">
        <f t="shared" si="136"/>
        <v>Cal State Fullerton1987</v>
      </c>
      <c r="F4480">
        <v>6</v>
      </c>
      <c r="G4480">
        <v>6</v>
      </c>
      <c r="H4480">
        <v>0</v>
      </c>
      <c r="I4480">
        <v>-2.81</v>
      </c>
      <c r="J4480">
        <v>-3.12</v>
      </c>
      <c r="K4480">
        <v>-5.94</v>
      </c>
      <c r="L4480" s="2">
        <f>_xlfn.RANK.EQ(I4480, INDEX(CFB!$I$2:$I$1048576, MATCH(W4480, CFB!$W$2:$W$1048576, 0)):INDEX(CFB!$I$2:$I$1048576, MATCH(W4480, CFB!$W$2:$W$1048576, 0) + COUNTIF(CFB!$W$2:$W$1048576, W4480) - 1), 0)</f>
        <v>71</v>
      </c>
      <c r="M4480" s="2">
        <f>_xlfn.RANK.EQ(J4480, INDEX(CFB!$J$2:$J$1048576, MATCH(W4480, CFB!$W$2:$W$1048576, 0)):INDEX(CFB!$J$2:$J$1048576, MATCH(W4480, CFB!$W$2:$W$1048576, 0) + COUNTIF(CFB!$W$2:$W$1048576, W4480) - 1))</f>
        <v>71</v>
      </c>
      <c r="N4480" s="2">
        <f>RANK(K4480, INDEX(CFB!$K$2:$K$1048576, MATCH(W4480, CFB!$W$2:$W$1048576, 0)):INDEX(CFB!$K$2:$K$1048576, MATCH(W4480, CFB!$W$2:$W$1048576, 0) + COUNTIF(CFB!$W$2:$W$1048576, W4480) - 1))</f>
        <v>73</v>
      </c>
      <c r="O4480">
        <v>28.15</v>
      </c>
      <c r="P4480">
        <v>23.59</v>
      </c>
      <c r="W4480">
        <v>1987</v>
      </c>
      <c r="X4480">
        <f t="shared" si="137"/>
        <v>0</v>
      </c>
    </row>
    <row r="4481" spans="1:24" ht="12.75" hidden="1" customHeight="1" x14ac:dyDescent="0.45">
      <c r="A4481">
        <v>74</v>
      </c>
      <c r="B4481" t="s">
        <v>72</v>
      </c>
      <c r="C4481" t="s">
        <v>10</v>
      </c>
      <c r="D4481" s="2" t="str">
        <f t="shared" si="136"/>
        <v>Wisconsin1987</v>
      </c>
      <c r="F4481">
        <v>3</v>
      </c>
      <c r="G4481">
        <v>8</v>
      </c>
      <c r="H4481">
        <v>0</v>
      </c>
      <c r="I4481">
        <v>-2.89</v>
      </c>
      <c r="J4481">
        <v>-3.41</v>
      </c>
      <c r="K4481">
        <v>-6.3</v>
      </c>
      <c r="L4481" s="2">
        <f>_xlfn.RANK.EQ(I4481, INDEX(CFB!$I$2:$I$1048576, MATCH(W4481, CFB!$W$2:$W$1048576, 0)):INDEX(CFB!$I$2:$I$1048576, MATCH(W4481, CFB!$W$2:$W$1048576, 0) + COUNTIF(CFB!$W$2:$W$1048576, W4481) - 1), 0)</f>
        <v>73</v>
      </c>
      <c r="M4481" s="2">
        <f>_xlfn.RANK.EQ(J4481, INDEX(CFB!$J$2:$J$1048576, MATCH(W4481, CFB!$W$2:$W$1048576, 0)):INDEX(CFB!$J$2:$J$1048576, MATCH(W4481, CFB!$W$2:$W$1048576, 0) + COUNTIF(CFB!$W$2:$W$1048576, W4481) - 1))</f>
        <v>72</v>
      </c>
      <c r="N4481" s="2">
        <f>RANK(K4481, INDEX(CFB!$K$2:$K$1048576, MATCH(W4481, CFB!$W$2:$W$1048576, 0)):INDEX(CFB!$K$2:$K$1048576, MATCH(W4481, CFB!$W$2:$W$1048576, 0) + COUNTIF(CFB!$W$2:$W$1048576, W4481) - 1))</f>
        <v>74</v>
      </c>
      <c r="O4481">
        <v>29.06</v>
      </c>
      <c r="P4481">
        <v>17.79</v>
      </c>
      <c r="W4481">
        <v>1987</v>
      </c>
      <c r="X4481">
        <f t="shared" si="137"/>
        <v>0</v>
      </c>
    </row>
    <row r="4482" spans="1:24" ht="12.75" hidden="1" customHeight="1" x14ac:dyDescent="0.45">
      <c r="A4482">
        <v>75</v>
      </c>
      <c r="B4482" t="s">
        <v>77</v>
      </c>
      <c r="C4482" t="s">
        <v>12</v>
      </c>
      <c r="D4482" s="2" t="str">
        <f t="shared" si="136"/>
        <v>Louisiana1987</v>
      </c>
      <c r="F4482">
        <v>6</v>
      </c>
      <c r="G4482">
        <v>5</v>
      </c>
      <c r="H4482">
        <v>0</v>
      </c>
      <c r="I4482">
        <v>-7.04</v>
      </c>
      <c r="J4482">
        <v>0.53</v>
      </c>
      <c r="K4482">
        <v>-6.5</v>
      </c>
      <c r="L4482" s="2">
        <f>_xlfn.RANK.EQ(I4482, INDEX(CFB!$I$2:$I$1048576, MATCH(W4482, CFB!$W$2:$W$1048576, 0)):INDEX(CFB!$I$2:$I$1048576, MATCH(W4482, CFB!$W$2:$W$1048576, 0) + COUNTIF(CFB!$W$2:$W$1048576, W4482) - 1), 0)</f>
        <v>93</v>
      </c>
      <c r="M4482" s="2">
        <f>_xlfn.RANK.EQ(J4482, INDEX(CFB!$J$2:$J$1048576, MATCH(W4482, CFB!$W$2:$W$1048576, 0)):INDEX(CFB!$J$2:$J$1048576, MATCH(W4482, CFB!$W$2:$W$1048576, 0) + COUNTIF(CFB!$W$2:$W$1048576, W4482) - 1))</f>
        <v>50</v>
      </c>
      <c r="N4482" s="2">
        <f>RANK(K4482, INDEX(CFB!$K$2:$K$1048576, MATCH(W4482, CFB!$W$2:$W$1048576, 0)):INDEX(CFB!$K$2:$K$1048576, MATCH(W4482, CFB!$W$2:$W$1048576, 0) + COUNTIF(CFB!$W$2:$W$1048576, W4482) - 1))</f>
        <v>75</v>
      </c>
      <c r="O4482">
        <v>23.9</v>
      </c>
      <c r="P4482">
        <v>14.96</v>
      </c>
      <c r="W4482">
        <v>1987</v>
      </c>
      <c r="X4482">
        <f t="shared" si="137"/>
        <v>0</v>
      </c>
    </row>
    <row r="4483" spans="1:24" ht="12.75" hidden="1" customHeight="1" x14ac:dyDescent="0.45">
      <c r="A4483">
        <v>76</v>
      </c>
      <c r="B4483" t="s">
        <v>86</v>
      </c>
      <c r="C4483" t="s">
        <v>65</v>
      </c>
      <c r="D4483" s="2" t="str">
        <f t="shared" ref="D4483:D4546" si="138">_xlfn.CONCAT(B4483, W4483)</f>
        <v>Miami (OH)1987</v>
      </c>
      <c r="F4483">
        <v>5</v>
      </c>
      <c r="G4483">
        <v>6</v>
      </c>
      <c r="H4483">
        <v>0</v>
      </c>
      <c r="I4483">
        <v>-7.65</v>
      </c>
      <c r="J4483">
        <v>-0.21</v>
      </c>
      <c r="K4483">
        <v>-7.86</v>
      </c>
      <c r="L4483" s="2">
        <f>_xlfn.RANK.EQ(I4483, INDEX(CFB!$I$2:$I$1048576, MATCH(W4483, CFB!$W$2:$W$1048576, 0)):INDEX(CFB!$I$2:$I$1048576, MATCH(W4483, CFB!$W$2:$W$1048576, 0) + COUNTIF(CFB!$W$2:$W$1048576, W4483) - 1), 0)</f>
        <v>96</v>
      </c>
      <c r="M4483" s="2">
        <f>_xlfn.RANK.EQ(J4483, INDEX(CFB!$J$2:$J$1048576, MATCH(W4483, CFB!$W$2:$W$1048576, 0)):INDEX(CFB!$J$2:$J$1048576, MATCH(W4483, CFB!$W$2:$W$1048576, 0) + COUNTIF(CFB!$W$2:$W$1048576, W4483) - 1))</f>
        <v>53</v>
      </c>
      <c r="N4483" s="2">
        <f>RANK(K4483, INDEX(CFB!$K$2:$K$1048576, MATCH(W4483, CFB!$W$2:$W$1048576, 0)):INDEX(CFB!$K$2:$K$1048576, MATCH(W4483, CFB!$W$2:$W$1048576, 0) + COUNTIF(CFB!$W$2:$W$1048576, W4483) - 1))</f>
        <v>76</v>
      </c>
      <c r="O4483">
        <v>22.97</v>
      </c>
      <c r="P4483">
        <v>15.89</v>
      </c>
      <c r="W4483">
        <v>1987</v>
      </c>
      <c r="X4483">
        <f t="shared" ref="X4483:X4546" si="139">IF(E4483=1, 1,0)</f>
        <v>0</v>
      </c>
    </row>
    <row r="4484" spans="1:24" ht="12.75" hidden="1" customHeight="1" x14ac:dyDescent="0.45">
      <c r="A4484">
        <v>77</v>
      </c>
      <c r="B4484" t="s">
        <v>81</v>
      </c>
      <c r="C4484" t="s">
        <v>12</v>
      </c>
      <c r="D4484" s="2" t="str">
        <f t="shared" si="138"/>
        <v>Cincinnati1987</v>
      </c>
      <c r="F4484">
        <v>4</v>
      </c>
      <c r="G4484">
        <v>7</v>
      </c>
      <c r="H4484">
        <v>0</v>
      </c>
      <c r="I4484">
        <v>-2.21</v>
      </c>
      <c r="J4484">
        <v>-5.75</v>
      </c>
      <c r="K4484">
        <v>-7.96</v>
      </c>
      <c r="L4484" s="2">
        <f>_xlfn.RANK.EQ(I4484, INDEX(CFB!$I$2:$I$1048576, MATCH(W4484, CFB!$W$2:$W$1048576, 0)):INDEX(CFB!$I$2:$I$1048576, MATCH(W4484, CFB!$W$2:$W$1048576, 0) + COUNTIF(CFB!$W$2:$W$1048576, W4484) - 1), 0)</f>
        <v>68</v>
      </c>
      <c r="M4484" s="2">
        <f>_xlfn.RANK.EQ(J4484, INDEX(CFB!$J$2:$J$1048576, MATCH(W4484, CFB!$W$2:$W$1048576, 0)):INDEX(CFB!$J$2:$J$1048576, MATCH(W4484, CFB!$W$2:$W$1048576, 0) + COUNTIF(CFB!$W$2:$W$1048576, W4484) - 1))</f>
        <v>85</v>
      </c>
      <c r="N4484" s="2">
        <f>RANK(K4484, INDEX(CFB!$K$2:$K$1048576, MATCH(W4484, CFB!$W$2:$W$1048576, 0)):INDEX(CFB!$K$2:$K$1048576, MATCH(W4484, CFB!$W$2:$W$1048576, 0) + COUNTIF(CFB!$W$2:$W$1048576, W4484) - 1))</f>
        <v>77</v>
      </c>
      <c r="O4484">
        <v>29.49</v>
      </c>
      <c r="P4484">
        <v>21.48</v>
      </c>
      <c r="W4484">
        <v>1987</v>
      </c>
      <c r="X4484">
        <f t="shared" si="139"/>
        <v>0</v>
      </c>
    </row>
    <row r="4485" spans="1:24" ht="12.75" hidden="1" customHeight="1" x14ac:dyDescent="0.45">
      <c r="A4485">
        <v>78</v>
      </c>
      <c r="B4485" t="s">
        <v>153</v>
      </c>
      <c r="C4485" t="s">
        <v>65</v>
      </c>
      <c r="D4485" s="2" t="str">
        <f t="shared" si="138"/>
        <v>Kent State1987</v>
      </c>
      <c r="F4485">
        <v>7</v>
      </c>
      <c r="G4485">
        <v>4</v>
      </c>
      <c r="H4485">
        <v>0</v>
      </c>
      <c r="I4485">
        <v>-3.28</v>
      </c>
      <c r="J4485">
        <v>-4.8600000000000003</v>
      </c>
      <c r="K4485">
        <v>-8.15</v>
      </c>
      <c r="L4485" s="2">
        <f>_xlfn.RANK.EQ(I4485, INDEX(CFB!$I$2:$I$1048576, MATCH(W4485, CFB!$W$2:$W$1048576, 0)):INDEX(CFB!$I$2:$I$1048576, MATCH(W4485, CFB!$W$2:$W$1048576, 0) + COUNTIF(CFB!$W$2:$W$1048576, W4485) - 1), 0)</f>
        <v>77</v>
      </c>
      <c r="M4485" s="2">
        <f>_xlfn.RANK.EQ(J4485, INDEX(CFB!$J$2:$J$1048576, MATCH(W4485, CFB!$W$2:$W$1048576, 0)):INDEX(CFB!$J$2:$J$1048576, MATCH(W4485, CFB!$W$2:$W$1048576, 0) + COUNTIF(CFB!$W$2:$W$1048576, W4485) - 1))</f>
        <v>79</v>
      </c>
      <c r="N4485" s="2">
        <f>RANK(K4485, INDEX(CFB!$K$2:$K$1048576, MATCH(W4485, CFB!$W$2:$W$1048576, 0)):INDEX(CFB!$K$2:$K$1048576, MATCH(W4485, CFB!$W$2:$W$1048576, 0) + COUNTIF(CFB!$W$2:$W$1048576, W4485) - 1))</f>
        <v>78</v>
      </c>
      <c r="O4485">
        <v>25.87</v>
      </c>
      <c r="P4485">
        <v>18.48</v>
      </c>
      <c r="W4485">
        <v>1987</v>
      </c>
      <c r="X4485">
        <f t="shared" si="139"/>
        <v>0</v>
      </c>
    </row>
    <row r="4486" spans="1:24" ht="12.75" hidden="1" customHeight="1" x14ac:dyDescent="0.45">
      <c r="A4486">
        <v>79</v>
      </c>
      <c r="B4486" t="s">
        <v>119</v>
      </c>
      <c r="C4486" t="s">
        <v>180</v>
      </c>
      <c r="D4486" s="2" t="str">
        <f t="shared" si="138"/>
        <v>Oregon State1987</v>
      </c>
      <c r="F4486">
        <v>2</v>
      </c>
      <c r="G4486">
        <v>9</v>
      </c>
      <c r="H4486">
        <v>0</v>
      </c>
      <c r="I4486">
        <v>-2.11</v>
      </c>
      <c r="J4486">
        <v>-6.03</v>
      </c>
      <c r="K4486">
        <v>-8.15</v>
      </c>
      <c r="L4486" s="2">
        <f>_xlfn.RANK.EQ(I4486, INDEX(CFB!$I$2:$I$1048576, MATCH(W4486, CFB!$W$2:$W$1048576, 0)):INDEX(CFB!$I$2:$I$1048576, MATCH(W4486, CFB!$W$2:$W$1048576, 0) + COUNTIF(CFB!$W$2:$W$1048576, W4486) - 1), 0)</f>
        <v>67</v>
      </c>
      <c r="M4486" s="2">
        <f>_xlfn.RANK.EQ(J4486, INDEX(CFB!$J$2:$J$1048576, MATCH(W4486, CFB!$W$2:$W$1048576, 0)):INDEX(CFB!$J$2:$J$1048576, MATCH(W4486, CFB!$W$2:$W$1048576, 0) + COUNTIF(CFB!$W$2:$W$1048576, W4486) - 1))</f>
        <v>89</v>
      </c>
      <c r="N4486" s="2">
        <f>RANK(K4486, INDEX(CFB!$K$2:$K$1048576, MATCH(W4486, CFB!$W$2:$W$1048576, 0)):INDEX(CFB!$K$2:$K$1048576, MATCH(W4486, CFB!$W$2:$W$1048576, 0) + COUNTIF(CFB!$W$2:$W$1048576, W4486) - 1))</f>
        <v>78</v>
      </c>
      <c r="O4486">
        <v>30.03</v>
      </c>
      <c r="P4486">
        <v>25.99</v>
      </c>
      <c r="W4486">
        <v>1987</v>
      </c>
      <c r="X4486">
        <f t="shared" si="139"/>
        <v>0</v>
      </c>
    </row>
    <row r="4487" spans="1:24" ht="12.75" hidden="1" customHeight="1" x14ac:dyDescent="0.45">
      <c r="A4487">
        <v>80</v>
      </c>
      <c r="B4487" t="s">
        <v>103</v>
      </c>
      <c r="C4487" t="s">
        <v>10</v>
      </c>
      <c r="D4487" s="2" t="str">
        <f t="shared" si="138"/>
        <v>Northwestern1987</v>
      </c>
      <c r="F4487">
        <v>2</v>
      </c>
      <c r="G4487">
        <v>8</v>
      </c>
      <c r="H4487">
        <v>1</v>
      </c>
      <c r="I4487">
        <v>-3.12</v>
      </c>
      <c r="J4487">
        <v>-5.2</v>
      </c>
      <c r="K4487">
        <v>-8.31</v>
      </c>
      <c r="L4487" s="2">
        <f>_xlfn.RANK.EQ(I4487, INDEX(CFB!$I$2:$I$1048576, MATCH(W4487, CFB!$W$2:$W$1048576, 0)):INDEX(CFB!$I$2:$I$1048576, MATCH(W4487, CFB!$W$2:$W$1048576, 0) + COUNTIF(CFB!$W$2:$W$1048576, W4487) - 1), 0)</f>
        <v>75</v>
      </c>
      <c r="M4487" s="2">
        <f>_xlfn.RANK.EQ(J4487, INDEX(CFB!$J$2:$J$1048576, MATCH(W4487, CFB!$W$2:$W$1048576, 0)):INDEX(CFB!$J$2:$J$1048576, MATCH(W4487, CFB!$W$2:$W$1048576, 0) + COUNTIF(CFB!$W$2:$W$1048576, W4487) - 1))</f>
        <v>82</v>
      </c>
      <c r="N4487" s="2">
        <f>RANK(K4487, INDEX(CFB!$K$2:$K$1048576, MATCH(W4487, CFB!$W$2:$W$1048576, 0)):INDEX(CFB!$K$2:$K$1048576, MATCH(W4487, CFB!$W$2:$W$1048576, 0) + COUNTIF(CFB!$W$2:$W$1048576, W4487) - 1))</f>
        <v>80</v>
      </c>
      <c r="O4487">
        <v>29.07</v>
      </c>
      <c r="P4487">
        <v>19.47</v>
      </c>
      <c r="W4487">
        <v>1987</v>
      </c>
      <c r="X4487">
        <f t="shared" si="139"/>
        <v>0</v>
      </c>
    </row>
    <row r="4488" spans="1:24" ht="12.75" hidden="1" customHeight="1" x14ac:dyDescent="0.45">
      <c r="A4488">
        <v>81</v>
      </c>
      <c r="B4488" t="s">
        <v>133</v>
      </c>
      <c r="C4488" t="s">
        <v>193</v>
      </c>
      <c r="D4488" s="2" t="str">
        <f t="shared" si="138"/>
        <v>Utah State1987</v>
      </c>
      <c r="F4488">
        <v>5</v>
      </c>
      <c r="G4488">
        <v>6</v>
      </c>
      <c r="H4488">
        <v>0</v>
      </c>
      <c r="I4488">
        <v>-4.1399999999999997</v>
      </c>
      <c r="J4488">
        <v>-4.5599999999999996</v>
      </c>
      <c r="K4488">
        <v>-8.6999999999999993</v>
      </c>
      <c r="L4488" s="2">
        <f>_xlfn.RANK.EQ(I4488, INDEX(CFB!$I$2:$I$1048576, MATCH(W4488, CFB!$W$2:$W$1048576, 0)):INDEX(CFB!$I$2:$I$1048576, MATCH(W4488, CFB!$W$2:$W$1048576, 0) + COUNTIF(CFB!$W$2:$W$1048576, W4488) - 1), 0)</f>
        <v>81</v>
      </c>
      <c r="M4488" s="2">
        <f>_xlfn.RANK.EQ(J4488, INDEX(CFB!$J$2:$J$1048576, MATCH(W4488, CFB!$W$2:$W$1048576, 0)):INDEX(CFB!$J$2:$J$1048576, MATCH(W4488, CFB!$W$2:$W$1048576, 0) + COUNTIF(CFB!$W$2:$W$1048576, W4488) - 1))</f>
        <v>78</v>
      </c>
      <c r="N4488" s="2">
        <f>RANK(K4488, INDEX(CFB!$K$2:$K$1048576, MATCH(W4488, CFB!$W$2:$W$1048576, 0)):INDEX(CFB!$K$2:$K$1048576, MATCH(W4488, CFB!$W$2:$W$1048576, 0) + COUNTIF(CFB!$W$2:$W$1048576, W4488) - 1))</f>
        <v>81</v>
      </c>
      <c r="O4488">
        <v>25.27</v>
      </c>
      <c r="P4488">
        <v>21.05</v>
      </c>
      <c r="W4488">
        <v>1987</v>
      </c>
      <c r="X4488">
        <f t="shared" si="139"/>
        <v>0</v>
      </c>
    </row>
    <row r="4489" spans="1:24" ht="12.75" hidden="1" customHeight="1" x14ac:dyDescent="0.45">
      <c r="A4489">
        <v>82</v>
      </c>
      <c r="B4489" t="s">
        <v>144</v>
      </c>
      <c r="C4489" t="s">
        <v>12</v>
      </c>
      <c r="D4489" s="2" t="str">
        <f t="shared" si="138"/>
        <v>Temple1987</v>
      </c>
      <c r="F4489">
        <v>3</v>
      </c>
      <c r="G4489">
        <v>8</v>
      </c>
      <c r="H4489">
        <v>0</v>
      </c>
      <c r="I4489">
        <v>-7.09</v>
      </c>
      <c r="J4489">
        <v>-1.83</v>
      </c>
      <c r="K4489">
        <v>-8.92</v>
      </c>
      <c r="L4489" s="2">
        <f>_xlfn.RANK.EQ(I4489, INDEX(CFB!$I$2:$I$1048576, MATCH(W4489, CFB!$W$2:$W$1048576, 0)):INDEX(CFB!$I$2:$I$1048576, MATCH(W4489, CFB!$W$2:$W$1048576, 0) + COUNTIF(CFB!$W$2:$W$1048576, W4489) - 1), 0)</f>
        <v>94</v>
      </c>
      <c r="M4489" s="2">
        <f>_xlfn.RANK.EQ(J4489, INDEX(CFB!$J$2:$J$1048576, MATCH(W4489, CFB!$W$2:$W$1048576, 0)):INDEX(CFB!$J$2:$J$1048576, MATCH(W4489, CFB!$W$2:$W$1048576, 0) + COUNTIF(CFB!$W$2:$W$1048576, W4489) - 1))</f>
        <v>63</v>
      </c>
      <c r="N4489" s="2">
        <f>RANK(K4489, INDEX(CFB!$K$2:$K$1048576, MATCH(W4489, CFB!$W$2:$W$1048576, 0)):INDEX(CFB!$K$2:$K$1048576, MATCH(W4489, CFB!$W$2:$W$1048576, 0) + COUNTIF(CFB!$W$2:$W$1048576, W4489) - 1))</f>
        <v>82</v>
      </c>
      <c r="O4489">
        <v>23.37</v>
      </c>
      <c r="P4489">
        <v>15.34</v>
      </c>
      <c r="W4489">
        <v>1987</v>
      </c>
      <c r="X4489">
        <f t="shared" si="139"/>
        <v>0</v>
      </c>
    </row>
    <row r="4490" spans="1:24" ht="12.75" hidden="1" customHeight="1" x14ac:dyDescent="0.45">
      <c r="A4490">
        <v>83</v>
      </c>
      <c r="B4490" t="s">
        <v>84</v>
      </c>
      <c r="C4490" t="s">
        <v>178</v>
      </c>
      <c r="D4490" s="2" t="str">
        <f t="shared" si="138"/>
        <v>Utah1987</v>
      </c>
      <c r="F4490">
        <v>5</v>
      </c>
      <c r="G4490">
        <v>7</v>
      </c>
      <c r="H4490">
        <v>0</v>
      </c>
      <c r="I4490">
        <v>0.74</v>
      </c>
      <c r="J4490">
        <v>-9.9499999999999993</v>
      </c>
      <c r="K4490">
        <v>-9.1999999999999993</v>
      </c>
      <c r="L4490" s="2">
        <f>_xlfn.RANK.EQ(I4490, INDEX(CFB!$I$2:$I$1048576, MATCH(W4490, CFB!$W$2:$W$1048576, 0)):INDEX(CFB!$I$2:$I$1048576, MATCH(W4490, CFB!$W$2:$W$1048576, 0) + COUNTIF(CFB!$W$2:$W$1048576, W4490) - 1), 0)</f>
        <v>48</v>
      </c>
      <c r="M4490" s="2">
        <f>_xlfn.RANK.EQ(J4490, INDEX(CFB!$J$2:$J$1048576, MATCH(W4490, CFB!$W$2:$W$1048576, 0)):INDEX(CFB!$J$2:$J$1048576, MATCH(W4490, CFB!$W$2:$W$1048576, 0) + COUNTIF(CFB!$W$2:$W$1048576, W4490) - 1))</f>
        <v>101</v>
      </c>
      <c r="N4490" s="2">
        <f>RANK(K4490, INDEX(CFB!$K$2:$K$1048576, MATCH(W4490, CFB!$W$2:$W$1048576, 0)):INDEX(CFB!$K$2:$K$1048576, MATCH(W4490, CFB!$W$2:$W$1048576, 0) + COUNTIF(CFB!$W$2:$W$1048576, W4490) - 1))</f>
        <v>83</v>
      </c>
      <c r="O4490">
        <v>30.99</v>
      </c>
      <c r="P4490">
        <v>22.68</v>
      </c>
      <c r="W4490">
        <v>1987</v>
      </c>
      <c r="X4490">
        <f t="shared" si="139"/>
        <v>0</v>
      </c>
    </row>
    <row r="4491" spans="1:24" ht="12.75" hidden="1" customHeight="1" x14ac:dyDescent="0.45">
      <c r="A4491">
        <v>84</v>
      </c>
      <c r="B4491" t="s">
        <v>139</v>
      </c>
      <c r="C4491" t="s">
        <v>65</v>
      </c>
      <c r="D4491" s="2" t="str">
        <f t="shared" si="138"/>
        <v>Central Michigan1987</v>
      </c>
      <c r="F4491">
        <v>5</v>
      </c>
      <c r="G4491">
        <v>5</v>
      </c>
      <c r="H4491">
        <v>1</v>
      </c>
      <c r="I4491">
        <v>-6.53</v>
      </c>
      <c r="J4491">
        <v>-2.78</v>
      </c>
      <c r="K4491">
        <v>-9.31</v>
      </c>
      <c r="L4491" s="2">
        <f>_xlfn.RANK.EQ(I4491, INDEX(CFB!$I$2:$I$1048576, MATCH(W4491, CFB!$W$2:$W$1048576, 0)):INDEX(CFB!$I$2:$I$1048576, MATCH(W4491, CFB!$W$2:$W$1048576, 0) + COUNTIF(CFB!$W$2:$W$1048576, W4491) - 1), 0)</f>
        <v>92</v>
      </c>
      <c r="M4491" s="2">
        <f>_xlfn.RANK.EQ(J4491, INDEX(CFB!$J$2:$J$1048576, MATCH(W4491, CFB!$W$2:$W$1048576, 0)):INDEX(CFB!$J$2:$J$1048576, MATCH(W4491, CFB!$W$2:$W$1048576, 0) + COUNTIF(CFB!$W$2:$W$1048576, W4491) - 1))</f>
        <v>68</v>
      </c>
      <c r="N4491" s="2">
        <f>RANK(K4491, INDEX(CFB!$K$2:$K$1048576, MATCH(W4491, CFB!$W$2:$W$1048576, 0)):INDEX(CFB!$K$2:$K$1048576, MATCH(W4491, CFB!$W$2:$W$1048576, 0) + COUNTIF(CFB!$W$2:$W$1048576, W4491) - 1))</f>
        <v>84</v>
      </c>
      <c r="O4491">
        <v>23.35</v>
      </c>
      <c r="P4491">
        <v>16.53</v>
      </c>
      <c r="W4491">
        <v>1987</v>
      </c>
      <c r="X4491">
        <f t="shared" si="139"/>
        <v>0</v>
      </c>
    </row>
    <row r="4492" spans="1:24" ht="12.75" hidden="1" customHeight="1" x14ac:dyDescent="0.45">
      <c r="A4492">
        <v>85</v>
      </c>
      <c r="B4492" t="s">
        <v>104</v>
      </c>
      <c r="C4492" t="s">
        <v>178</v>
      </c>
      <c r="D4492" s="2" t="str">
        <f t="shared" si="138"/>
        <v>Colorado State1987</v>
      </c>
      <c r="F4492">
        <v>1</v>
      </c>
      <c r="G4492">
        <v>11</v>
      </c>
      <c r="H4492">
        <v>0</v>
      </c>
      <c r="I4492">
        <v>-3.63</v>
      </c>
      <c r="J4492">
        <v>-5.73</v>
      </c>
      <c r="K4492">
        <v>-9.36</v>
      </c>
      <c r="L4492" s="2">
        <f>_xlfn.RANK.EQ(I4492, INDEX(CFB!$I$2:$I$1048576, MATCH(W4492, CFB!$W$2:$W$1048576, 0)):INDEX(CFB!$I$2:$I$1048576, MATCH(W4492, CFB!$W$2:$W$1048576, 0) + COUNTIF(CFB!$W$2:$W$1048576, W4492) - 1), 0)</f>
        <v>79</v>
      </c>
      <c r="M4492" s="2">
        <f>_xlfn.RANK.EQ(J4492, INDEX(CFB!$J$2:$J$1048576, MATCH(W4492, CFB!$W$2:$W$1048576, 0)):INDEX(CFB!$J$2:$J$1048576, MATCH(W4492, CFB!$W$2:$W$1048576, 0) + COUNTIF(CFB!$W$2:$W$1048576, W4492) - 1))</f>
        <v>84</v>
      </c>
      <c r="N4492" s="2">
        <f>RANK(K4492, INDEX(CFB!$K$2:$K$1048576, MATCH(W4492, CFB!$W$2:$W$1048576, 0)):INDEX(CFB!$K$2:$K$1048576, MATCH(W4492, CFB!$W$2:$W$1048576, 0) + COUNTIF(CFB!$W$2:$W$1048576, W4492) - 1))</f>
        <v>85</v>
      </c>
      <c r="O4492">
        <v>28.02</v>
      </c>
      <c r="P4492">
        <v>19.93</v>
      </c>
      <c r="W4492">
        <v>1987</v>
      </c>
      <c r="X4492">
        <f t="shared" si="139"/>
        <v>0</v>
      </c>
    </row>
    <row r="4493" spans="1:24" ht="12.75" hidden="1" customHeight="1" x14ac:dyDescent="0.45">
      <c r="A4493">
        <v>86</v>
      </c>
      <c r="B4493" t="s">
        <v>40</v>
      </c>
      <c r="C4493" t="s">
        <v>188</v>
      </c>
      <c r="D4493" s="2" t="str">
        <f t="shared" si="138"/>
        <v>Iowa State1987</v>
      </c>
      <c r="F4493">
        <v>3</v>
      </c>
      <c r="G4493">
        <v>8</v>
      </c>
      <c r="H4493">
        <v>0</v>
      </c>
      <c r="I4493">
        <v>-1.83</v>
      </c>
      <c r="J4493">
        <v>-7.79</v>
      </c>
      <c r="K4493">
        <v>-9.6300000000000008</v>
      </c>
      <c r="L4493" s="2">
        <f>_xlfn.RANK.EQ(I4493, INDEX(CFB!$I$2:$I$1048576, MATCH(W4493, CFB!$W$2:$W$1048576, 0)):INDEX(CFB!$I$2:$I$1048576, MATCH(W4493, CFB!$W$2:$W$1048576, 0) + COUNTIF(CFB!$W$2:$W$1048576, W4493) - 1), 0)</f>
        <v>65</v>
      </c>
      <c r="M4493" s="2">
        <f>_xlfn.RANK.EQ(J4493, INDEX(CFB!$J$2:$J$1048576, MATCH(W4493, CFB!$W$2:$W$1048576, 0)):INDEX(CFB!$J$2:$J$1048576, MATCH(W4493, CFB!$W$2:$W$1048576, 0) + COUNTIF(CFB!$W$2:$W$1048576, W4493) - 1))</f>
        <v>97</v>
      </c>
      <c r="N4493" s="2">
        <f>RANK(K4493, INDEX(CFB!$K$2:$K$1048576, MATCH(W4493, CFB!$W$2:$W$1048576, 0)):INDEX(CFB!$K$2:$K$1048576, MATCH(W4493, CFB!$W$2:$W$1048576, 0) + COUNTIF(CFB!$W$2:$W$1048576, W4493) - 1))</f>
        <v>86</v>
      </c>
      <c r="O4493">
        <v>28.43</v>
      </c>
      <c r="P4493">
        <v>25.19</v>
      </c>
      <c r="W4493">
        <v>1987</v>
      </c>
      <c r="X4493">
        <f t="shared" si="139"/>
        <v>0</v>
      </c>
    </row>
    <row r="4494" spans="1:24" ht="12.75" hidden="1" customHeight="1" x14ac:dyDescent="0.45">
      <c r="A4494">
        <v>87</v>
      </c>
      <c r="B4494" t="s">
        <v>80</v>
      </c>
      <c r="C4494" t="s">
        <v>65</v>
      </c>
      <c r="D4494" s="2" t="str">
        <f t="shared" si="138"/>
        <v>Bowling Green1987</v>
      </c>
      <c r="F4494">
        <v>5</v>
      </c>
      <c r="G4494">
        <v>6</v>
      </c>
      <c r="H4494">
        <v>0</v>
      </c>
      <c r="I4494">
        <v>-5.35</v>
      </c>
      <c r="J4494">
        <v>-4.51</v>
      </c>
      <c r="K4494">
        <v>-9.85</v>
      </c>
      <c r="L4494" s="2">
        <f>_xlfn.RANK.EQ(I4494, INDEX(CFB!$I$2:$I$1048576, MATCH(W4494, CFB!$W$2:$W$1048576, 0)):INDEX(CFB!$I$2:$I$1048576, MATCH(W4494, CFB!$W$2:$W$1048576, 0) + COUNTIF(CFB!$W$2:$W$1048576, W4494) - 1), 0)</f>
        <v>88</v>
      </c>
      <c r="M4494" s="2">
        <f>_xlfn.RANK.EQ(J4494, INDEX(CFB!$J$2:$J$1048576, MATCH(W4494, CFB!$W$2:$W$1048576, 0)):INDEX(CFB!$J$2:$J$1048576, MATCH(W4494, CFB!$W$2:$W$1048576, 0) + COUNTIF(CFB!$W$2:$W$1048576, W4494) - 1))</f>
        <v>77</v>
      </c>
      <c r="N4494" s="2">
        <f>RANK(K4494, INDEX(CFB!$K$2:$K$1048576, MATCH(W4494, CFB!$W$2:$W$1048576, 0)):INDEX(CFB!$K$2:$K$1048576, MATCH(W4494, CFB!$W$2:$W$1048576, 0) + COUNTIF(CFB!$W$2:$W$1048576, W4494) - 1))</f>
        <v>87</v>
      </c>
      <c r="O4494">
        <v>25.16</v>
      </c>
      <c r="P4494">
        <v>20.04</v>
      </c>
      <c r="W4494">
        <v>1987</v>
      </c>
      <c r="X4494">
        <f t="shared" si="139"/>
        <v>0</v>
      </c>
    </row>
    <row r="4495" spans="1:24" ht="12.75" hidden="1" customHeight="1" x14ac:dyDescent="0.45">
      <c r="A4495">
        <v>88</v>
      </c>
      <c r="B4495" t="s">
        <v>87</v>
      </c>
      <c r="C4495" t="s">
        <v>12</v>
      </c>
      <c r="D4495" s="2" t="str">
        <f t="shared" si="138"/>
        <v>Northern Illinois1987</v>
      </c>
      <c r="F4495">
        <v>5</v>
      </c>
      <c r="G4495">
        <v>5</v>
      </c>
      <c r="H4495">
        <v>1</v>
      </c>
      <c r="I4495">
        <v>-1.26</v>
      </c>
      <c r="J4495">
        <v>-8.6300000000000008</v>
      </c>
      <c r="K4495">
        <v>-9.89</v>
      </c>
      <c r="L4495" s="2">
        <f>_xlfn.RANK.EQ(I4495, INDEX(CFB!$I$2:$I$1048576, MATCH(W4495, CFB!$W$2:$W$1048576, 0)):INDEX(CFB!$I$2:$I$1048576, MATCH(W4495, CFB!$W$2:$W$1048576, 0) + COUNTIF(CFB!$W$2:$W$1048576, W4495) - 1), 0)</f>
        <v>63</v>
      </c>
      <c r="M4495" s="2">
        <f>_xlfn.RANK.EQ(J4495, INDEX(CFB!$J$2:$J$1048576, MATCH(W4495, CFB!$W$2:$W$1048576, 0)):INDEX(CFB!$J$2:$J$1048576, MATCH(W4495, CFB!$W$2:$W$1048576, 0) + COUNTIF(CFB!$W$2:$W$1048576, W4495) - 1))</f>
        <v>100</v>
      </c>
      <c r="N4495" s="2">
        <f>RANK(K4495, INDEX(CFB!$K$2:$K$1048576, MATCH(W4495, CFB!$W$2:$W$1048576, 0)):INDEX(CFB!$K$2:$K$1048576, MATCH(W4495, CFB!$W$2:$W$1048576, 0) + COUNTIF(CFB!$W$2:$W$1048576, W4495) - 1))</f>
        <v>88</v>
      </c>
      <c r="O4495">
        <v>29.17</v>
      </c>
      <c r="P4495">
        <v>22.05</v>
      </c>
      <c r="W4495">
        <v>1987</v>
      </c>
      <c r="X4495">
        <f t="shared" si="139"/>
        <v>0</v>
      </c>
    </row>
    <row r="4496" spans="1:24" ht="12.75" hidden="1" customHeight="1" x14ac:dyDescent="0.45">
      <c r="A4496">
        <v>89</v>
      </c>
      <c r="B4496" t="s">
        <v>190</v>
      </c>
      <c r="C4496" t="s">
        <v>193</v>
      </c>
      <c r="D4496" s="2" t="str">
        <f t="shared" si="138"/>
        <v>Pacific1987</v>
      </c>
      <c r="F4496">
        <v>4</v>
      </c>
      <c r="G4496">
        <v>7</v>
      </c>
      <c r="H4496">
        <v>0</v>
      </c>
      <c r="I4496">
        <v>-8.36</v>
      </c>
      <c r="J4496">
        <v>-1.62</v>
      </c>
      <c r="K4496">
        <v>-9.98</v>
      </c>
      <c r="L4496" s="2">
        <f>_xlfn.RANK.EQ(I4496, INDEX(CFB!$I$2:$I$1048576, MATCH(W4496, CFB!$W$2:$W$1048576, 0)):INDEX(CFB!$I$2:$I$1048576, MATCH(W4496, CFB!$W$2:$W$1048576, 0) + COUNTIF(CFB!$W$2:$W$1048576, W4496) - 1), 0)</f>
        <v>99</v>
      </c>
      <c r="M4496" s="2">
        <f>_xlfn.RANK.EQ(J4496, INDEX(CFB!$J$2:$J$1048576, MATCH(W4496, CFB!$W$2:$W$1048576, 0)):INDEX(CFB!$J$2:$J$1048576, MATCH(W4496, CFB!$W$2:$W$1048576, 0) + COUNTIF(CFB!$W$2:$W$1048576, W4496) - 1))</f>
        <v>59</v>
      </c>
      <c r="N4496" s="2">
        <f>RANK(K4496, INDEX(CFB!$K$2:$K$1048576, MATCH(W4496, CFB!$W$2:$W$1048576, 0)):INDEX(CFB!$K$2:$K$1048576, MATCH(W4496, CFB!$W$2:$W$1048576, 0) + COUNTIF(CFB!$W$2:$W$1048576, W4496) - 1))</f>
        <v>89</v>
      </c>
      <c r="O4496">
        <v>20.97</v>
      </c>
      <c r="P4496">
        <v>17.399999999999999</v>
      </c>
      <c r="W4496">
        <v>1987</v>
      </c>
      <c r="X4496">
        <f t="shared" si="139"/>
        <v>0</v>
      </c>
    </row>
    <row r="4497" spans="1:24" ht="12.75" hidden="1" customHeight="1" x14ac:dyDescent="0.45">
      <c r="A4497">
        <v>90</v>
      </c>
      <c r="B4497" t="s">
        <v>25</v>
      </c>
      <c r="C4497" t="s">
        <v>12</v>
      </c>
      <c r="D4497" s="2" t="str">
        <f t="shared" si="138"/>
        <v>Louisville1987</v>
      </c>
      <c r="F4497">
        <v>3</v>
      </c>
      <c r="G4497">
        <v>7</v>
      </c>
      <c r="H4497">
        <v>1</v>
      </c>
      <c r="I4497">
        <v>-4.72</v>
      </c>
      <c r="J4497">
        <v>-5.88</v>
      </c>
      <c r="K4497">
        <v>-10.6</v>
      </c>
      <c r="L4497" s="2">
        <f>_xlfn.RANK.EQ(I4497, INDEX(CFB!$I$2:$I$1048576, MATCH(W4497, CFB!$W$2:$W$1048576, 0)):INDEX(CFB!$I$2:$I$1048576, MATCH(W4497, CFB!$W$2:$W$1048576, 0) + COUNTIF(CFB!$W$2:$W$1048576, W4497) - 1), 0)</f>
        <v>84</v>
      </c>
      <c r="M4497" s="2">
        <f>_xlfn.RANK.EQ(J4497, INDEX(CFB!$J$2:$J$1048576, MATCH(W4497, CFB!$W$2:$W$1048576, 0)):INDEX(CFB!$J$2:$J$1048576, MATCH(W4497, CFB!$W$2:$W$1048576, 0) + COUNTIF(CFB!$W$2:$W$1048576, W4497) - 1))</f>
        <v>87</v>
      </c>
      <c r="N4497" s="2">
        <f>RANK(K4497, INDEX(CFB!$K$2:$K$1048576, MATCH(W4497, CFB!$W$2:$W$1048576, 0)):INDEX(CFB!$K$2:$K$1048576, MATCH(W4497, CFB!$W$2:$W$1048576, 0) + COUNTIF(CFB!$W$2:$W$1048576, W4497) - 1))</f>
        <v>90</v>
      </c>
      <c r="O4497">
        <v>25.53</v>
      </c>
      <c r="P4497">
        <v>22.95</v>
      </c>
      <c r="W4497">
        <v>1987</v>
      </c>
      <c r="X4497">
        <f t="shared" si="139"/>
        <v>0</v>
      </c>
    </row>
    <row r="4498" spans="1:24" ht="12.75" hidden="1" customHeight="1" x14ac:dyDescent="0.45">
      <c r="A4498">
        <v>91</v>
      </c>
      <c r="B4498" t="s">
        <v>50</v>
      </c>
      <c r="C4498" t="s">
        <v>193</v>
      </c>
      <c r="D4498" s="2" t="str">
        <f t="shared" si="138"/>
        <v>Nevada-Las Vegas1987</v>
      </c>
      <c r="F4498">
        <v>5</v>
      </c>
      <c r="G4498">
        <v>6</v>
      </c>
      <c r="H4498">
        <v>0</v>
      </c>
      <c r="I4498">
        <v>-2.33</v>
      </c>
      <c r="J4498">
        <v>-8.39</v>
      </c>
      <c r="K4498">
        <v>-10.73</v>
      </c>
      <c r="L4498" s="2">
        <f>_xlfn.RANK.EQ(I4498, INDEX(CFB!$I$2:$I$1048576, MATCH(W4498, CFB!$W$2:$W$1048576, 0)):INDEX(CFB!$I$2:$I$1048576, MATCH(W4498, CFB!$W$2:$W$1048576, 0) + COUNTIF(CFB!$W$2:$W$1048576, W4498) - 1), 0)</f>
        <v>69</v>
      </c>
      <c r="M4498" s="2">
        <f>_xlfn.RANK.EQ(J4498, INDEX(CFB!$J$2:$J$1048576, MATCH(W4498, CFB!$W$2:$W$1048576, 0)):INDEX(CFB!$J$2:$J$1048576, MATCH(W4498, CFB!$W$2:$W$1048576, 0) + COUNTIF(CFB!$W$2:$W$1048576, W4498) - 1))</f>
        <v>99</v>
      </c>
      <c r="N4498" s="2">
        <f>RANK(K4498, INDEX(CFB!$K$2:$K$1048576, MATCH(W4498, CFB!$W$2:$W$1048576, 0)):INDEX(CFB!$K$2:$K$1048576, MATCH(W4498, CFB!$W$2:$W$1048576, 0) + COUNTIF(CFB!$W$2:$W$1048576, W4498) - 1))</f>
        <v>91</v>
      </c>
      <c r="O4498">
        <v>26.3</v>
      </c>
      <c r="P4498">
        <v>23.81</v>
      </c>
      <c r="W4498">
        <v>1987</v>
      </c>
      <c r="X4498">
        <f t="shared" si="139"/>
        <v>0</v>
      </c>
    </row>
    <row r="4499" spans="1:24" ht="12.75" hidden="1" customHeight="1" x14ac:dyDescent="0.45">
      <c r="A4499">
        <v>92</v>
      </c>
      <c r="B4499" t="s">
        <v>192</v>
      </c>
      <c r="C4499" t="s">
        <v>193</v>
      </c>
      <c r="D4499" s="2" t="str">
        <f t="shared" si="138"/>
        <v>Long Beach State1987</v>
      </c>
      <c r="F4499">
        <v>4</v>
      </c>
      <c r="G4499">
        <v>7</v>
      </c>
      <c r="H4499">
        <v>0</v>
      </c>
      <c r="I4499">
        <v>-5.83</v>
      </c>
      <c r="J4499">
        <v>-4.95</v>
      </c>
      <c r="K4499">
        <v>-10.78</v>
      </c>
      <c r="L4499" s="2">
        <f>_xlfn.RANK.EQ(I4499, INDEX(CFB!$I$2:$I$1048576, MATCH(W4499, CFB!$W$2:$W$1048576, 0)):INDEX(CFB!$I$2:$I$1048576, MATCH(W4499, CFB!$W$2:$W$1048576, 0) + COUNTIF(CFB!$W$2:$W$1048576, W4499) - 1), 0)</f>
        <v>90</v>
      </c>
      <c r="M4499" s="2">
        <f>_xlfn.RANK.EQ(J4499, INDEX(CFB!$J$2:$J$1048576, MATCH(W4499, CFB!$W$2:$W$1048576, 0)):INDEX(CFB!$J$2:$J$1048576, MATCH(W4499, CFB!$W$2:$W$1048576, 0) + COUNTIF(CFB!$W$2:$W$1048576, W4499) - 1))</f>
        <v>80</v>
      </c>
      <c r="N4499" s="2">
        <f>RANK(K4499, INDEX(CFB!$K$2:$K$1048576, MATCH(W4499, CFB!$W$2:$W$1048576, 0)):INDEX(CFB!$K$2:$K$1048576, MATCH(W4499, CFB!$W$2:$W$1048576, 0) + COUNTIF(CFB!$W$2:$W$1048576, W4499) - 1))</f>
        <v>92</v>
      </c>
      <c r="O4499">
        <v>24.61</v>
      </c>
      <c r="P4499">
        <v>21.66</v>
      </c>
      <c r="W4499">
        <v>1987</v>
      </c>
      <c r="X4499">
        <f t="shared" si="139"/>
        <v>0</v>
      </c>
    </row>
    <row r="4500" spans="1:24" ht="12.75" hidden="1" customHeight="1" x14ac:dyDescent="0.45">
      <c r="A4500">
        <v>93</v>
      </c>
      <c r="B4500" t="s">
        <v>129</v>
      </c>
      <c r="C4500" t="s">
        <v>189</v>
      </c>
      <c r="D4500" s="2" t="str">
        <f t="shared" si="138"/>
        <v>Rice1987</v>
      </c>
      <c r="F4500">
        <v>2</v>
      </c>
      <c r="G4500">
        <v>9</v>
      </c>
      <c r="H4500">
        <v>0</v>
      </c>
      <c r="I4500">
        <v>0.94</v>
      </c>
      <c r="J4500">
        <v>-12.34</v>
      </c>
      <c r="K4500">
        <v>-11.41</v>
      </c>
      <c r="L4500" s="2">
        <f>_xlfn.RANK.EQ(I4500, INDEX(CFB!$I$2:$I$1048576, MATCH(W4500, CFB!$W$2:$W$1048576, 0)):INDEX(CFB!$I$2:$I$1048576, MATCH(W4500, CFB!$W$2:$W$1048576, 0) + COUNTIF(CFB!$W$2:$W$1048576, W4500) - 1), 0)</f>
        <v>44</v>
      </c>
      <c r="M4500" s="2">
        <f>_xlfn.RANK.EQ(J4500, INDEX(CFB!$J$2:$J$1048576, MATCH(W4500, CFB!$W$2:$W$1048576, 0)):INDEX(CFB!$J$2:$J$1048576, MATCH(W4500, CFB!$W$2:$W$1048576, 0) + COUNTIF(CFB!$W$2:$W$1048576, W4500) - 1))</f>
        <v>103</v>
      </c>
      <c r="N4500" s="2">
        <f>RANK(K4500, INDEX(CFB!$K$2:$K$1048576, MATCH(W4500, CFB!$W$2:$W$1048576, 0)):INDEX(CFB!$K$2:$K$1048576, MATCH(W4500, CFB!$W$2:$W$1048576, 0) + COUNTIF(CFB!$W$2:$W$1048576, W4500) - 1))</f>
        <v>93</v>
      </c>
      <c r="O4500">
        <v>32.49</v>
      </c>
      <c r="P4500">
        <v>28.52</v>
      </c>
      <c r="W4500">
        <v>1987</v>
      </c>
      <c r="X4500">
        <f t="shared" si="139"/>
        <v>0</v>
      </c>
    </row>
    <row r="4501" spans="1:24" ht="12.75" hidden="1" customHeight="1" x14ac:dyDescent="0.45">
      <c r="A4501">
        <v>94</v>
      </c>
      <c r="B4501" t="s">
        <v>147</v>
      </c>
      <c r="C4501" t="s">
        <v>12</v>
      </c>
      <c r="D4501" s="2" t="str">
        <f t="shared" si="138"/>
        <v>Tulsa1987</v>
      </c>
      <c r="F4501">
        <v>3</v>
      </c>
      <c r="G4501">
        <v>8</v>
      </c>
      <c r="H4501">
        <v>0</v>
      </c>
      <c r="I4501">
        <v>-4.8099999999999996</v>
      </c>
      <c r="J4501">
        <v>-6.67</v>
      </c>
      <c r="K4501">
        <v>-11.48</v>
      </c>
      <c r="L4501" s="2">
        <f>_xlfn.RANK.EQ(I4501, INDEX(CFB!$I$2:$I$1048576, MATCH(W4501, CFB!$W$2:$W$1048576, 0)):INDEX(CFB!$I$2:$I$1048576, MATCH(W4501, CFB!$W$2:$W$1048576, 0) + COUNTIF(CFB!$W$2:$W$1048576, W4501) - 1), 0)</f>
        <v>86</v>
      </c>
      <c r="M4501" s="2">
        <f>_xlfn.RANK.EQ(J4501, INDEX(CFB!$J$2:$J$1048576, MATCH(W4501, CFB!$W$2:$W$1048576, 0)):INDEX(CFB!$J$2:$J$1048576, MATCH(W4501, CFB!$W$2:$W$1048576, 0) + COUNTIF(CFB!$W$2:$W$1048576, W4501) - 1))</f>
        <v>91</v>
      </c>
      <c r="N4501" s="2">
        <f>RANK(K4501, INDEX(CFB!$K$2:$K$1048576, MATCH(W4501, CFB!$W$2:$W$1048576, 0)):INDEX(CFB!$K$2:$K$1048576, MATCH(W4501, CFB!$W$2:$W$1048576, 0) + COUNTIF(CFB!$W$2:$W$1048576, W4501) - 1))</f>
        <v>94</v>
      </c>
      <c r="O4501">
        <v>26.05</v>
      </c>
      <c r="P4501">
        <v>25.27</v>
      </c>
      <c r="W4501">
        <v>1987</v>
      </c>
      <c r="X4501">
        <f t="shared" si="139"/>
        <v>0</v>
      </c>
    </row>
    <row r="4502" spans="1:24" ht="12.75" hidden="1" customHeight="1" x14ac:dyDescent="0.45">
      <c r="A4502">
        <v>95</v>
      </c>
      <c r="B4502" t="s">
        <v>55</v>
      </c>
      <c r="C4502" t="s">
        <v>188</v>
      </c>
      <c r="D4502" s="2" t="str">
        <f t="shared" si="138"/>
        <v>Kansas1987</v>
      </c>
      <c r="F4502">
        <v>1</v>
      </c>
      <c r="G4502">
        <v>9</v>
      </c>
      <c r="H4502">
        <v>1</v>
      </c>
      <c r="I4502">
        <v>-7.66</v>
      </c>
      <c r="J4502">
        <v>-5.56</v>
      </c>
      <c r="K4502">
        <v>-13.22</v>
      </c>
      <c r="L4502" s="2">
        <f>_xlfn.RANK.EQ(I4502, INDEX(CFB!$I$2:$I$1048576, MATCH(W4502, CFB!$W$2:$W$1048576, 0)):INDEX(CFB!$I$2:$I$1048576, MATCH(W4502, CFB!$W$2:$W$1048576, 0) + COUNTIF(CFB!$W$2:$W$1048576, W4502) - 1), 0)</f>
        <v>97</v>
      </c>
      <c r="M4502" s="2">
        <f>_xlfn.RANK.EQ(J4502, INDEX(CFB!$J$2:$J$1048576, MATCH(W4502, CFB!$W$2:$W$1048576, 0)):INDEX(CFB!$J$2:$J$1048576, MATCH(W4502, CFB!$W$2:$W$1048576, 0) + COUNTIF(CFB!$W$2:$W$1048576, W4502) - 1))</f>
        <v>83</v>
      </c>
      <c r="N4502" s="2">
        <f>RANK(K4502, INDEX(CFB!$K$2:$K$1048576, MATCH(W4502, CFB!$W$2:$W$1048576, 0)):INDEX(CFB!$K$2:$K$1048576, MATCH(W4502, CFB!$W$2:$W$1048576, 0) + COUNTIF(CFB!$W$2:$W$1048576, W4502) - 1))</f>
        <v>95</v>
      </c>
      <c r="O4502">
        <v>23.2</v>
      </c>
      <c r="P4502">
        <v>25.65</v>
      </c>
      <c r="W4502">
        <v>1987</v>
      </c>
      <c r="X4502">
        <f t="shared" si="139"/>
        <v>0</v>
      </c>
    </row>
    <row r="4503" spans="1:24" ht="12.75" hidden="1" customHeight="1" x14ac:dyDescent="0.45">
      <c r="A4503">
        <v>96</v>
      </c>
      <c r="B4503" t="s">
        <v>94</v>
      </c>
      <c r="C4503" t="s">
        <v>65</v>
      </c>
      <c r="D4503" s="2" t="str">
        <f t="shared" si="138"/>
        <v>Toledo1987</v>
      </c>
      <c r="F4503">
        <v>3</v>
      </c>
      <c r="G4503">
        <v>7</v>
      </c>
      <c r="H4503">
        <v>1</v>
      </c>
      <c r="I4503">
        <v>-9.83</v>
      </c>
      <c r="J4503">
        <v>-3.63</v>
      </c>
      <c r="K4503">
        <v>-13.47</v>
      </c>
      <c r="L4503" s="2">
        <f>_xlfn.RANK.EQ(I4503, INDEX(CFB!$I$2:$I$1048576, MATCH(W4503, CFB!$W$2:$W$1048576, 0)):INDEX(CFB!$I$2:$I$1048576, MATCH(W4503, CFB!$W$2:$W$1048576, 0) + COUNTIF(CFB!$W$2:$W$1048576, W4503) - 1), 0)</f>
        <v>102</v>
      </c>
      <c r="M4503" s="2">
        <f>_xlfn.RANK.EQ(J4503, INDEX(CFB!$J$2:$J$1048576, MATCH(W4503, CFB!$W$2:$W$1048576, 0)):INDEX(CFB!$J$2:$J$1048576, MATCH(W4503, CFB!$W$2:$W$1048576, 0) + COUNTIF(CFB!$W$2:$W$1048576, W4503) - 1))</f>
        <v>73</v>
      </c>
      <c r="N4503" s="2">
        <f>RANK(K4503, INDEX(CFB!$K$2:$K$1048576, MATCH(W4503, CFB!$W$2:$W$1048576, 0)):INDEX(CFB!$K$2:$K$1048576, MATCH(W4503, CFB!$W$2:$W$1048576, 0) + COUNTIF(CFB!$W$2:$W$1048576, W4503) - 1))</f>
        <v>96</v>
      </c>
      <c r="O4503">
        <v>20.96</v>
      </c>
      <c r="P4503">
        <v>18.52</v>
      </c>
      <c r="W4503">
        <v>1987</v>
      </c>
      <c r="X4503">
        <f t="shared" si="139"/>
        <v>0</v>
      </c>
    </row>
    <row r="4504" spans="1:24" ht="12.75" hidden="1" customHeight="1" x14ac:dyDescent="0.45">
      <c r="A4504">
        <v>97</v>
      </c>
      <c r="B4504" t="s">
        <v>140</v>
      </c>
      <c r="C4504" t="s">
        <v>65</v>
      </c>
      <c r="D4504" s="2" t="str">
        <f t="shared" si="138"/>
        <v>Ball State1987</v>
      </c>
      <c r="F4504">
        <v>4</v>
      </c>
      <c r="G4504">
        <v>7</v>
      </c>
      <c r="H4504">
        <v>0</v>
      </c>
      <c r="I4504">
        <v>-5.9</v>
      </c>
      <c r="J4504">
        <v>-7.66</v>
      </c>
      <c r="K4504">
        <v>-13.56</v>
      </c>
      <c r="L4504" s="2">
        <f>_xlfn.RANK.EQ(I4504, INDEX(CFB!$I$2:$I$1048576, MATCH(W4504, CFB!$W$2:$W$1048576, 0)):INDEX(CFB!$I$2:$I$1048576, MATCH(W4504, CFB!$W$2:$W$1048576, 0) + COUNTIF(CFB!$W$2:$W$1048576, W4504) - 1), 0)</f>
        <v>91</v>
      </c>
      <c r="M4504" s="2">
        <f>_xlfn.RANK.EQ(J4504, INDEX(CFB!$J$2:$J$1048576, MATCH(W4504, CFB!$W$2:$W$1048576, 0)):INDEX(CFB!$J$2:$J$1048576, MATCH(W4504, CFB!$W$2:$W$1048576, 0) + COUNTIF(CFB!$W$2:$W$1048576, W4504) - 1))</f>
        <v>96</v>
      </c>
      <c r="N4504" s="2">
        <f>RANK(K4504, INDEX(CFB!$K$2:$K$1048576, MATCH(W4504, CFB!$W$2:$W$1048576, 0)):INDEX(CFB!$K$2:$K$1048576, MATCH(W4504, CFB!$W$2:$W$1048576, 0) + COUNTIF(CFB!$W$2:$W$1048576, W4504) - 1))</f>
        <v>97</v>
      </c>
      <c r="O4504">
        <v>24.26</v>
      </c>
      <c r="P4504">
        <v>21.5</v>
      </c>
      <c r="W4504">
        <v>1987</v>
      </c>
      <c r="X4504">
        <f t="shared" si="139"/>
        <v>0</v>
      </c>
    </row>
    <row r="4505" spans="1:24" ht="12.75" hidden="1" customHeight="1" x14ac:dyDescent="0.45">
      <c r="A4505">
        <v>98</v>
      </c>
      <c r="B4505" t="s">
        <v>117</v>
      </c>
      <c r="C4505" t="s">
        <v>65</v>
      </c>
      <c r="D4505" s="2" t="str">
        <f t="shared" si="138"/>
        <v>Western Michigan1987</v>
      </c>
      <c r="F4505">
        <v>5</v>
      </c>
      <c r="G4505">
        <v>6</v>
      </c>
      <c r="H4505">
        <v>0</v>
      </c>
      <c r="I4505">
        <v>-7.46</v>
      </c>
      <c r="J4505">
        <v>-6.34</v>
      </c>
      <c r="K4505">
        <v>-13.8</v>
      </c>
      <c r="L4505" s="2">
        <f>_xlfn.RANK.EQ(I4505, INDEX(CFB!$I$2:$I$1048576, MATCH(W4505, CFB!$W$2:$W$1048576, 0)):INDEX(CFB!$I$2:$I$1048576, MATCH(W4505, CFB!$W$2:$W$1048576, 0) + COUNTIF(CFB!$W$2:$W$1048576, W4505) - 1), 0)</f>
        <v>95</v>
      </c>
      <c r="M4505" s="2">
        <f>_xlfn.RANK.EQ(J4505, INDEX(CFB!$J$2:$J$1048576, MATCH(W4505, CFB!$W$2:$W$1048576, 0)):INDEX(CFB!$J$2:$J$1048576, MATCH(W4505, CFB!$W$2:$W$1048576, 0) + COUNTIF(CFB!$W$2:$W$1048576, W4505) - 1))</f>
        <v>90</v>
      </c>
      <c r="N4505" s="2">
        <f>RANK(K4505, INDEX(CFB!$K$2:$K$1048576, MATCH(W4505, CFB!$W$2:$W$1048576, 0)):INDEX(CFB!$K$2:$K$1048576, MATCH(W4505, CFB!$W$2:$W$1048576, 0) + COUNTIF(CFB!$W$2:$W$1048576, W4505) - 1))</f>
        <v>98</v>
      </c>
      <c r="O4505">
        <v>23.08</v>
      </c>
      <c r="P4505">
        <v>20.82</v>
      </c>
      <c r="W4505">
        <v>1987</v>
      </c>
      <c r="X4505">
        <f t="shared" si="139"/>
        <v>0</v>
      </c>
    </row>
    <row r="4506" spans="1:24" ht="12.75" hidden="1" customHeight="1" x14ac:dyDescent="0.45">
      <c r="A4506">
        <v>99</v>
      </c>
      <c r="B4506" t="s">
        <v>51</v>
      </c>
      <c r="C4506" t="s">
        <v>12</v>
      </c>
      <c r="D4506" s="2" t="str">
        <f t="shared" si="138"/>
        <v>Navy1987</v>
      </c>
      <c r="F4506">
        <v>2</v>
      </c>
      <c r="G4506">
        <v>9</v>
      </c>
      <c r="H4506">
        <v>0</v>
      </c>
      <c r="I4506">
        <v>-8.19</v>
      </c>
      <c r="J4506">
        <v>-5.8</v>
      </c>
      <c r="K4506">
        <v>-13.99</v>
      </c>
      <c r="L4506" s="2">
        <f>_xlfn.RANK.EQ(I4506, INDEX(CFB!$I$2:$I$1048576, MATCH(W4506, CFB!$W$2:$W$1048576, 0)):INDEX(CFB!$I$2:$I$1048576, MATCH(W4506, CFB!$W$2:$W$1048576, 0) + COUNTIF(CFB!$W$2:$W$1048576, W4506) - 1), 0)</f>
        <v>98</v>
      </c>
      <c r="M4506" s="2">
        <f>_xlfn.RANK.EQ(J4506, INDEX(CFB!$J$2:$J$1048576, MATCH(W4506, CFB!$W$2:$W$1048576, 0)):INDEX(CFB!$J$2:$J$1048576, MATCH(W4506, CFB!$W$2:$W$1048576, 0) + COUNTIF(CFB!$W$2:$W$1048576, W4506) - 1))</f>
        <v>86</v>
      </c>
      <c r="N4506" s="2">
        <f>RANK(K4506, INDEX(CFB!$K$2:$K$1048576, MATCH(W4506, CFB!$W$2:$W$1048576, 0)):INDEX(CFB!$K$2:$K$1048576, MATCH(W4506, CFB!$W$2:$W$1048576, 0) + COUNTIF(CFB!$W$2:$W$1048576, W4506) - 1))</f>
        <v>99</v>
      </c>
      <c r="O4506">
        <v>23.59</v>
      </c>
      <c r="P4506">
        <v>20.79</v>
      </c>
      <c r="W4506">
        <v>1987</v>
      </c>
      <c r="X4506">
        <f t="shared" si="139"/>
        <v>0</v>
      </c>
    </row>
    <row r="4507" spans="1:24" ht="12.75" hidden="1" customHeight="1" x14ac:dyDescent="0.45">
      <c r="A4507">
        <v>100</v>
      </c>
      <c r="B4507" t="s">
        <v>41</v>
      </c>
      <c r="C4507" t="s">
        <v>188</v>
      </c>
      <c r="D4507" s="2" t="str">
        <f t="shared" si="138"/>
        <v>Kansas State1987</v>
      </c>
      <c r="F4507">
        <v>0</v>
      </c>
      <c r="G4507">
        <v>10</v>
      </c>
      <c r="H4507">
        <v>1</v>
      </c>
      <c r="I4507">
        <v>-9.02</v>
      </c>
      <c r="J4507">
        <v>-7.15</v>
      </c>
      <c r="K4507">
        <v>-16.16</v>
      </c>
      <c r="L4507" s="2">
        <f>_xlfn.RANK.EQ(I4507, INDEX(CFB!$I$2:$I$1048576, MATCH(W4507, CFB!$W$2:$W$1048576, 0)):INDEX(CFB!$I$2:$I$1048576, MATCH(W4507, CFB!$W$2:$W$1048576, 0) + COUNTIF(CFB!$W$2:$W$1048576, W4507) - 1), 0)</f>
        <v>101</v>
      </c>
      <c r="M4507" s="2">
        <f>_xlfn.RANK.EQ(J4507, INDEX(CFB!$J$2:$J$1048576, MATCH(W4507, CFB!$W$2:$W$1048576, 0)):INDEX(CFB!$J$2:$J$1048576, MATCH(W4507, CFB!$W$2:$W$1048576, 0) + COUNTIF(CFB!$W$2:$W$1048576, W4507) - 1))</f>
        <v>93</v>
      </c>
      <c r="N4507" s="2">
        <f>RANK(K4507, INDEX(CFB!$K$2:$K$1048576, MATCH(W4507, CFB!$W$2:$W$1048576, 0)):INDEX(CFB!$K$2:$K$1048576, MATCH(W4507, CFB!$W$2:$W$1048576, 0) + COUNTIF(CFB!$W$2:$W$1048576, W4507) - 1))</f>
        <v>100</v>
      </c>
      <c r="O4507">
        <v>22.11</v>
      </c>
      <c r="P4507">
        <v>26.89</v>
      </c>
      <c r="W4507">
        <v>1987</v>
      </c>
      <c r="X4507">
        <f t="shared" si="139"/>
        <v>0</v>
      </c>
    </row>
    <row r="4508" spans="1:24" ht="12.75" hidden="1" customHeight="1" x14ac:dyDescent="0.45">
      <c r="A4508">
        <v>101</v>
      </c>
      <c r="B4508" t="s">
        <v>127</v>
      </c>
      <c r="C4508" t="s">
        <v>12</v>
      </c>
      <c r="D4508" s="2" t="str">
        <f t="shared" si="138"/>
        <v>Akron1987</v>
      </c>
      <c r="F4508">
        <v>4</v>
      </c>
      <c r="G4508">
        <v>7</v>
      </c>
      <c r="H4508">
        <v>0</v>
      </c>
      <c r="I4508">
        <v>-8.94</v>
      </c>
      <c r="J4508">
        <v>-8.18</v>
      </c>
      <c r="K4508">
        <v>-17.13</v>
      </c>
      <c r="L4508" s="2">
        <f>_xlfn.RANK.EQ(I4508, INDEX(CFB!$I$2:$I$1048576, MATCH(W4508, CFB!$W$2:$W$1048576, 0)):INDEX(CFB!$I$2:$I$1048576, MATCH(W4508, CFB!$W$2:$W$1048576, 0) + COUNTIF(CFB!$W$2:$W$1048576, W4508) - 1), 0)</f>
        <v>100</v>
      </c>
      <c r="M4508" s="2">
        <f>_xlfn.RANK.EQ(J4508, INDEX(CFB!$J$2:$J$1048576, MATCH(W4508, CFB!$W$2:$W$1048576, 0)):INDEX(CFB!$J$2:$J$1048576, MATCH(W4508, CFB!$W$2:$W$1048576, 0) + COUNTIF(CFB!$W$2:$W$1048576, W4508) - 1))</f>
        <v>98</v>
      </c>
      <c r="N4508" s="2">
        <f>RANK(K4508, INDEX(CFB!$K$2:$K$1048576, MATCH(W4508, CFB!$W$2:$W$1048576, 0)):INDEX(CFB!$K$2:$K$1048576, MATCH(W4508, CFB!$W$2:$W$1048576, 0) + COUNTIF(CFB!$W$2:$W$1048576, W4508) - 1))</f>
        <v>101</v>
      </c>
      <c r="O4508">
        <v>20.11</v>
      </c>
      <c r="P4508">
        <v>22.31</v>
      </c>
      <c r="W4508">
        <v>1987</v>
      </c>
      <c r="X4508">
        <f t="shared" si="139"/>
        <v>0</v>
      </c>
    </row>
    <row r="4509" spans="1:24" ht="12.75" hidden="1" customHeight="1" x14ac:dyDescent="0.45">
      <c r="A4509">
        <v>102</v>
      </c>
      <c r="B4509" t="s">
        <v>141</v>
      </c>
      <c r="C4509" t="s">
        <v>178</v>
      </c>
      <c r="D4509" s="2" t="str">
        <f t="shared" si="138"/>
        <v>New Mexico1987</v>
      </c>
      <c r="F4509">
        <v>0</v>
      </c>
      <c r="G4509">
        <v>11</v>
      </c>
      <c r="H4509">
        <v>0</v>
      </c>
      <c r="I4509">
        <v>-4.96</v>
      </c>
      <c r="J4509">
        <v>-14.42</v>
      </c>
      <c r="K4509">
        <v>-19.38</v>
      </c>
      <c r="L4509" s="2">
        <f>_xlfn.RANK.EQ(I4509, INDEX(CFB!$I$2:$I$1048576, MATCH(W4509, CFB!$W$2:$W$1048576, 0)):INDEX(CFB!$I$2:$I$1048576, MATCH(W4509, CFB!$W$2:$W$1048576, 0) + COUNTIF(CFB!$W$2:$W$1048576, W4509) - 1), 0)</f>
        <v>87</v>
      </c>
      <c r="M4509" s="2">
        <f>_xlfn.RANK.EQ(J4509, INDEX(CFB!$J$2:$J$1048576, MATCH(W4509, CFB!$W$2:$W$1048576, 0)):INDEX(CFB!$J$2:$J$1048576, MATCH(W4509, CFB!$W$2:$W$1048576, 0) + COUNTIF(CFB!$W$2:$W$1048576, W4509) - 1))</f>
        <v>104</v>
      </c>
      <c r="N4509" s="2">
        <f>RANK(K4509, INDEX(CFB!$K$2:$K$1048576, MATCH(W4509, CFB!$W$2:$W$1048576, 0)):INDEX(CFB!$K$2:$K$1048576, MATCH(W4509, CFB!$W$2:$W$1048576, 0) + COUNTIF(CFB!$W$2:$W$1048576, W4509) - 1))</f>
        <v>102</v>
      </c>
      <c r="O4509">
        <v>26.52</v>
      </c>
      <c r="P4509">
        <v>31.77</v>
      </c>
      <c r="W4509">
        <v>1987</v>
      </c>
      <c r="X4509">
        <f t="shared" si="139"/>
        <v>0</v>
      </c>
    </row>
    <row r="4510" spans="1:24" ht="12.75" hidden="1" customHeight="1" x14ac:dyDescent="0.45">
      <c r="A4510">
        <v>103</v>
      </c>
      <c r="B4510" t="s">
        <v>64</v>
      </c>
      <c r="C4510" t="s">
        <v>65</v>
      </c>
      <c r="D4510" s="2" t="str">
        <f t="shared" si="138"/>
        <v>Ohio1987</v>
      </c>
      <c r="F4510">
        <v>1</v>
      </c>
      <c r="G4510">
        <v>10</v>
      </c>
      <c r="H4510">
        <v>0</v>
      </c>
      <c r="I4510">
        <v>-13.55</v>
      </c>
      <c r="J4510">
        <v>-7.15</v>
      </c>
      <c r="K4510">
        <v>-20.7</v>
      </c>
      <c r="L4510" s="2">
        <f>_xlfn.RANK.EQ(I4510, INDEX(CFB!$I$2:$I$1048576, MATCH(W4510, CFB!$W$2:$W$1048576, 0)):INDEX(CFB!$I$2:$I$1048576, MATCH(W4510, CFB!$W$2:$W$1048576, 0) + COUNTIF(CFB!$W$2:$W$1048576, W4510) - 1), 0)</f>
        <v>103</v>
      </c>
      <c r="M4510" s="2">
        <f>_xlfn.RANK.EQ(J4510, INDEX(CFB!$J$2:$J$1048576, MATCH(W4510, CFB!$W$2:$W$1048576, 0)):INDEX(CFB!$J$2:$J$1048576, MATCH(W4510, CFB!$W$2:$W$1048576, 0) + COUNTIF(CFB!$W$2:$W$1048576, W4510) - 1))</f>
        <v>93</v>
      </c>
      <c r="N4510" s="2">
        <f>RANK(K4510, INDEX(CFB!$K$2:$K$1048576, MATCH(W4510, CFB!$W$2:$W$1048576, 0)):INDEX(CFB!$K$2:$K$1048576, MATCH(W4510, CFB!$W$2:$W$1048576, 0) + COUNTIF(CFB!$W$2:$W$1048576, W4510) - 1))</f>
        <v>103</v>
      </c>
      <c r="O4510">
        <v>17.559999999999999</v>
      </c>
      <c r="P4510">
        <v>20.91</v>
      </c>
      <c r="W4510">
        <v>1987</v>
      </c>
      <c r="X4510">
        <f t="shared" si="139"/>
        <v>0</v>
      </c>
    </row>
    <row r="4511" spans="1:24" ht="12.75" hidden="1" customHeight="1" x14ac:dyDescent="0.45">
      <c r="A4511">
        <v>104</v>
      </c>
      <c r="B4511" t="s">
        <v>149</v>
      </c>
      <c r="C4511" t="s">
        <v>193</v>
      </c>
      <c r="D4511" s="2" t="str">
        <f t="shared" si="138"/>
        <v>New Mexico State1987</v>
      </c>
      <c r="F4511">
        <v>2</v>
      </c>
      <c r="G4511">
        <v>9</v>
      </c>
      <c r="H4511">
        <v>0</v>
      </c>
      <c r="I4511">
        <v>-15.35</v>
      </c>
      <c r="J4511">
        <v>-7.5</v>
      </c>
      <c r="K4511">
        <v>-22.85</v>
      </c>
      <c r="L4511" s="2">
        <f>_xlfn.RANK.EQ(I4511, INDEX(CFB!$I$2:$I$1048576, MATCH(W4511, CFB!$W$2:$W$1048576, 0)):INDEX(CFB!$I$2:$I$1048576, MATCH(W4511, CFB!$W$2:$W$1048576, 0) + COUNTIF(CFB!$W$2:$W$1048576, W4511) - 1), 0)</f>
        <v>104</v>
      </c>
      <c r="M4511" s="2">
        <f>_xlfn.RANK.EQ(J4511, INDEX(CFB!$J$2:$J$1048576, MATCH(W4511, CFB!$W$2:$W$1048576, 0)):INDEX(CFB!$J$2:$J$1048576, MATCH(W4511, CFB!$W$2:$W$1048576, 0) + COUNTIF(CFB!$W$2:$W$1048576, W4511) - 1))</f>
        <v>95</v>
      </c>
      <c r="N4511" s="2">
        <f>RANK(K4511, INDEX(CFB!$K$2:$K$1048576, MATCH(W4511, CFB!$W$2:$W$1048576, 0)):INDEX(CFB!$K$2:$K$1048576, MATCH(W4511, CFB!$W$2:$W$1048576, 0) + COUNTIF(CFB!$W$2:$W$1048576, W4511) - 1))</f>
        <v>104</v>
      </c>
      <c r="O4511">
        <v>13.56</v>
      </c>
      <c r="P4511">
        <v>26.07</v>
      </c>
      <c r="W4511">
        <v>1987</v>
      </c>
      <c r="X4511">
        <f t="shared" si="139"/>
        <v>0</v>
      </c>
    </row>
    <row r="4512" spans="1:24" ht="12.75" hidden="1" customHeight="1" x14ac:dyDescent="0.45">
      <c r="A4512">
        <v>1</v>
      </c>
      <c r="B4512" t="s">
        <v>54</v>
      </c>
      <c r="C4512" t="s">
        <v>188</v>
      </c>
      <c r="D4512" s="2" t="str">
        <f t="shared" si="138"/>
        <v>Oklahoma1986</v>
      </c>
      <c r="E4512">
        <v>3</v>
      </c>
      <c r="F4512">
        <v>11</v>
      </c>
      <c r="G4512">
        <v>1</v>
      </c>
      <c r="H4512">
        <v>0</v>
      </c>
      <c r="I4512">
        <v>7.19</v>
      </c>
      <c r="J4512">
        <v>16.190000000000001</v>
      </c>
      <c r="K4512">
        <v>23.38</v>
      </c>
      <c r="L4512" s="2">
        <f>_xlfn.RANK.EQ(I4512, INDEX(CFB!$I$2:$I$1048576, MATCH(W4512, CFB!$W$2:$W$1048576, 0)):INDEX(CFB!$I$2:$I$1048576, MATCH(W4512, CFB!$W$2:$W$1048576, 0) + COUNTIF(CFB!$W$2:$W$1048576, W4512) - 1), 0)</f>
        <v>11</v>
      </c>
      <c r="M4512" s="2">
        <f>_xlfn.RANK.EQ(J4512, INDEX(CFB!$J$2:$J$1048576, MATCH(W4512, CFB!$W$2:$W$1048576, 0)):INDEX(CFB!$J$2:$J$1048576, MATCH(W4512, CFB!$W$2:$W$1048576, 0) + COUNTIF(CFB!$W$2:$W$1048576, W4512) - 1))</f>
        <v>1</v>
      </c>
      <c r="N4512" s="2">
        <f>RANK(K4512, INDEX(CFB!$K$2:$K$1048576, MATCH(W4512, CFB!$W$2:$W$1048576, 0)):INDEX(CFB!$K$2:$K$1048576, MATCH(W4512, CFB!$W$2:$W$1048576, 0) + COUNTIF(CFB!$W$2:$W$1048576, W4512) - 1))</f>
        <v>1</v>
      </c>
      <c r="O4512">
        <v>54.96</v>
      </c>
      <c r="P4512">
        <v>-5.14</v>
      </c>
      <c r="W4512">
        <v>1986</v>
      </c>
      <c r="X4512">
        <f t="shared" si="139"/>
        <v>0</v>
      </c>
    </row>
    <row r="4513" spans="1:24" ht="12.75" hidden="1" customHeight="1" x14ac:dyDescent="0.45">
      <c r="A4513">
        <v>2</v>
      </c>
      <c r="B4513" t="s">
        <v>16</v>
      </c>
      <c r="C4513" t="s">
        <v>12</v>
      </c>
      <c r="D4513" s="2" t="str">
        <f t="shared" si="138"/>
        <v>Penn State1986</v>
      </c>
      <c r="E4513">
        <v>1</v>
      </c>
      <c r="F4513">
        <v>12</v>
      </c>
      <c r="G4513">
        <v>0</v>
      </c>
      <c r="H4513">
        <v>0</v>
      </c>
      <c r="I4513">
        <v>7.72</v>
      </c>
      <c r="J4513">
        <v>14.44</v>
      </c>
      <c r="K4513">
        <v>22.16</v>
      </c>
      <c r="L4513" s="2">
        <f>_xlfn.RANK.EQ(I4513, INDEX(CFB!$I$2:$I$1048576, MATCH(W4513, CFB!$W$2:$W$1048576, 0)):INDEX(CFB!$I$2:$I$1048576, MATCH(W4513, CFB!$W$2:$W$1048576, 0) + COUNTIF(CFB!$W$2:$W$1048576, W4513) - 1), 0)</f>
        <v>10</v>
      </c>
      <c r="M4513" s="2">
        <f>_xlfn.RANK.EQ(J4513, INDEX(CFB!$J$2:$J$1048576, MATCH(W4513, CFB!$W$2:$W$1048576, 0)):INDEX(CFB!$J$2:$J$1048576, MATCH(W4513, CFB!$W$2:$W$1048576, 0) + COUNTIF(CFB!$W$2:$W$1048576, W4513) - 1))</f>
        <v>2</v>
      </c>
      <c r="N4513" s="2">
        <f>RANK(K4513, INDEX(CFB!$K$2:$K$1048576, MATCH(W4513, CFB!$W$2:$W$1048576, 0)):INDEX(CFB!$K$2:$K$1048576, MATCH(W4513, CFB!$W$2:$W$1048576, 0) + COUNTIF(CFB!$W$2:$W$1048576, W4513) - 1))</f>
        <v>2</v>
      </c>
      <c r="O4513">
        <v>41.01</v>
      </c>
      <c r="P4513">
        <v>-3.01</v>
      </c>
      <c r="W4513">
        <v>1986</v>
      </c>
      <c r="X4513">
        <f t="shared" si="139"/>
        <v>1</v>
      </c>
    </row>
    <row r="4514" spans="1:24" ht="12.75" hidden="1" customHeight="1" x14ac:dyDescent="0.45">
      <c r="A4514">
        <v>3</v>
      </c>
      <c r="B4514" t="s">
        <v>22</v>
      </c>
      <c r="C4514" t="s">
        <v>12</v>
      </c>
      <c r="D4514" s="2" t="str">
        <f t="shared" si="138"/>
        <v>Miami (FL)1986</v>
      </c>
      <c r="E4514">
        <v>2</v>
      </c>
      <c r="F4514">
        <v>11</v>
      </c>
      <c r="G4514">
        <v>1</v>
      </c>
      <c r="H4514">
        <v>0</v>
      </c>
      <c r="I4514">
        <v>11</v>
      </c>
      <c r="J4514">
        <v>10.63</v>
      </c>
      <c r="K4514">
        <v>21.64</v>
      </c>
      <c r="L4514" s="2">
        <f>_xlfn.RANK.EQ(I4514, INDEX(CFB!$I$2:$I$1048576, MATCH(W4514, CFB!$W$2:$W$1048576, 0)):INDEX(CFB!$I$2:$I$1048576, MATCH(W4514, CFB!$W$2:$W$1048576, 0) + COUNTIF(CFB!$W$2:$W$1048576, W4514) - 1), 0)</f>
        <v>2</v>
      </c>
      <c r="M4514" s="2">
        <f>_xlfn.RANK.EQ(J4514, INDEX(CFB!$J$2:$J$1048576, MATCH(W4514, CFB!$W$2:$W$1048576, 0)):INDEX(CFB!$J$2:$J$1048576, MATCH(W4514, CFB!$W$2:$W$1048576, 0) + COUNTIF(CFB!$W$2:$W$1048576, W4514) - 1))</f>
        <v>7</v>
      </c>
      <c r="N4514" s="2">
        <f>RANK(K4514, INDEX(CFB!$K$2:$K$1048576, MATCH(W4514, CFB!$W$2:$W$1048576, 0)):INDEX(CFB!$K$2:$K$1048576, MATCH(W4514, CFB!$W$2:$W$1048576, 0) + COUNTIF(CFB!$W$2:$W$1048576, W4514) - 1))</f>
        <v>3</v>
      </c>
      <c r="O4514">
        <v>48.22</v>
      </c>
      <c r="P4514">
        <v>-0.78</v>
      </c>
      <c r="W4514">
        <v>1986</v>
      </c>
      <c r="X4514">
        <f t="shared" si="139"/>
        <v>0</v>
      </c>
    </row>
    <row r="4515" spans="1:24" ht="12.75" hidden="1" customHeight="1" x14ac:dyDescent="0.45">
      <c r="A4515">
        <v>4</v>
      </c>
      <c r="B4515" t="s">
        <v>73</v>
      </c>
      <c r="C4515" t="s">
        <v>180</v>
      </c>
      <c r="D4515" s="2" t="str">
        <f t="shared" si="138"/>
        <v>UCLA1986</v>
      </c>
      <c r="E4515">
        <v>14</v>
      </c>
      <c r="F4515">
        <v>8</v>
      </c>
      <c r="G4515">
        <v>3</v>
      </c>
      <c r="H4515">
        <v>1</v>
      </c>
      <c r="I4515">
        <v>11.9</v>
      </c>
      <c r="J4515">
        <v>7.26</v>
      </c>
      <c r="K4515">
        <v>19.16</v>
      </c>
      <c r="L4515" s="2">
        <f>_xlfn.RANK.EQ(I4515, INDEX(CFB!$I$2:$I$1048576, MATCH(W4515, CFB!$W$2:$W$1048576, 0)):INDEX(CFB!$I$2:$I$1048576, MATCH(W4515, CFB!$W$2:$W$1048576, 0) + COUNTIF(CFB!$W$2:$W$1048576, W4515) - 1), 0)</f>
        <v>1</v>
      </c>
      <c r="M4515" s="2">
        <f>_xlfn.RANK.EQ(J4515, INDEX(CFB!$J$2:$J$1048576, MATCH(W4515, CFB!$W$2:$W$1048576, 0)):INDEX(CFB!$J$2:$J$1048576, MATCH(W4515, CFB!$W$2:$W$1048576, 0) + COUNTIF(CFB!$W$2:$W$1048576, W4515) - 1))</f>
        <v>15</v>
      </c>
      <c r="N4515" s="2">
        <f>RANK(K4515, INDEX(CFB!$K$2:$K$1048576, MATCH(W4515, CFB!$W$2:$W$1048576, 0)):INDEX(CFB!$K$2:$K$1048576, MATCH(W4515, CFB!$W$2:$W$1048576, 0) + COUNTIF(CFB!$W$2:$W$1048576, W4515) - 1))</f>
        <v>4</v>
      </c>
      <c r="O4515">
        <v>48.22</v>
      </c>
      <c r="P4515">
        <v>3.59</v>
      </c>
      <c r="W4515">
        <v>1986</v>
      </c>
      <c r="X4515">
        <f t="shared" si="139"/>
        <v>0</v>
      </c>
    </row>
    <row r="4516" spans="1:24" ht="12.75" hidden="1" customHeight="1" x14ac:dyDescent="0.45">
      <c r="A4516">
        <v>5</v>
      </c>
      <c r="B4516" t="s">
        <v>28</v>
      </c>
      <c r="C4516" t="s">
        <v>180</v>
      </c>
      <c r="D4516" s="2" t="str">
        <f t="shared" si="138"/>
        <v>Arizona State1986</v>
      </c>
      <c r="E4516">
        <v>4</v>
      </c>
      <c r="F4516">
        <v>10</v>
      </c>
      <c r="G4516">
        <v>1</v>
      </c>
      <c r="H4516">
        <v>1</v>
      </c>
      <c r="I4516">
        <v>5.76</v>
      </c>
      <c r="J4516">
        <v>12.47</v>
      </c>
      <c r="K4516">
        <v>18.23</v>
      </c>
      <c r="L4516" s="2">
        <f>_xlfn.RANK.EQ(I4516, INDEX(CFB!$I$2:$I$1048576, MATCH(W4516, CFB!$W$2:$W$1048576, 0)):INDEX(CFB!$I$2:$I$1048576, MATCH(W4516, CFB!$W$2:$W$1048576, 0) + COUNTIF(CFB!$W$2:$W$1048576, W4516) - 1), 0)</f>
        <v>19</v>
      </c>
      <c r="M4516" s="2">
        <f>_xlfn.RANK.EQ(J4516, INDEX(CFB!$J$2:$J$1048576, MATCH(W4516, CFB!$W$2:$W$1048576, 0)):INDEX(CFB!$J$2:$J$1048576, MATCH(W4516, CFB!$W$2:$W$1048576, 0) + COUNTIF(CFB!$W$2:$W$1048576, W4516) - 1))</f>
        <v>3</v>
      </c>
      <c r="N4516" s="2">
        <f>RANK(K4516, INDEX(CFB!$K$2:$K$1048576, MATCH(W4516, CFB!$W$2:$W$1048576, 0)):INDEX(CFB!$K$2:$K$1048576, MATCH(W4516, CFB!$W$2:$W$1048576, 0) + COUNTIF(CFB!$W$2:$W$1048576, W4516) - 1))</f>
        <v>5</v>
      </c>
      <c r="O4516">
        <v>43.26</v>
      </c>
      <c r="P4516">
        <v>-1.53</v>
      </c>
      <c r="W4516">
        <v>1986</v>
      </c>
      <c r="X4516">
        <f t="shared" si="139"/>
        <v>0</v>
      </c>
    </row>
    <row r="4517" spans="1:24" ht="12.75" hidden="1" customHeight="1" x14ac:dyDescent="0.45">
      <c r="A4517">
        <v>6</v>
      </c>
      <c r="B4517" t="s">
        <v>47</v>
      </c>
      <c r="C4517" t="s">
        <v>188</v>
      </c>
      <c r="D4517" s="2" t="str">
        <f t="shared" si="138"/>
        <v>Nebraska1986</v>
      </c>
      <c r="E4517">
        <v>5</v>
      </c>
      <c r="F4517">
        <v>10</v>
      </c>
      <c r="G4517">
        <v>2</v>
      </c>
      <c r="H4517">
        <v>0</v>
      </c>
      <c r="I4517">
        <v>10.06</v>
      </c>
      <c r="J4517">
        <v>7.99</v>
      </c>
      <c r="K4517">
        <v>18.05</v>
      </c>
      <c r="L4517" s="2">
        <f>_xlfn.RANK.EQ(I4517, INDEX(CFB!$I$2:$I$1048576, MATCH(W4517, CFB!$W$2:$W$1048576, 0)):INDEX(CFB!$I$2:$I$1048576, MATCH(W4517, CFB!$W$2:$W$1048576, 0) + COUNTIF(CFB!$W$2:$W$1048576, W4517) - 1), 0)</f>
        <v>5</v>
      </c>
      <c r="M4517" s="2">
        <f>_xlfn.RANK.EQ(J4517, INDEX(CFB!$J$2:$J$1048576, MATCH(W4517, CFB!$W$2:$W$1048576, 0)):INDEX(CFB!$J$2:$J$1048576, MATCH(W4517, CFB!$W$2:$W$1048576, 0) + COUNTIF(CFB!$W$2:$W$1048576, W4517) - 1))</f>
        <v>10</v>
      </c>
      <c r="N4517" s="2">
        <f>RANK(K4517, INDEX(CFB!$K$2:$K$1048576, MATCH(W4517, CFB!$W$2:$W$1048576, 0)):INDEX(CFB!$K$2:$K$1048576, MATCH(W4517, CFB!$W$2:$W$1048576, 0) + COUNTIF(CFB!$W$2:$W$1048576, W4517) - 1))</f>
        <v>6</v>
      </c>
      <c r="O4517">
        <v>48.98</v>
      </c>
      <c r="P4517">
        <v>1.9</v>
      </c>
      <c r="W4517">
        <v>1986</v>
      </c>
      <c r="X4517">
        <f t="shared" si="139"/>
        <v>0</v>
      </c>
    </row>
    <row r="4518" spans="1:24" ht="12.75" hidden="1" customHeight="1" x14ac:dyDescent="0.45">
      <c r="A4518">
        <v>7</v>
      </c>
      <c r="B4518" t="s">
        <v>66</v>
      </c>
      <c r="C4518" t="s">
        <v>180</v>
      </c>
      <c r="D4518" s="2" t="str">
        <f t="shared" si="138"/>
        <v>Washington1986</v>
      </c>
      <c r="E4518">
        <v>18</v>
      </c>
      <c r="F4518">
        <v>8</v>
      </c>
      <c r="G4518">
        <v>3</v>
      </c>
      <c r="H4518">
        <v>1</v>
      </c>
      <c r="I4518">
        <v>10.45</v>
      </c>
      <c r="J4518">
        <v>7.38</v>
      </c>
      <c r="K4518">
        <v>17.829999999999998</v>
      </c>
      <c r="L4518" s="2">
        <f>_xlfn.RANK.EQ(I4518, INDEX(CFB!$I$2:$I$1048576, MATCH(W4518, CFB!$W$2:$W$1048576, 0)):INDEX(CFB!$I$2:$I$1048576, MATCH(W4518, CFB!$W$2:$W$1048576, 0) + COUNTIF(CFB!$W$2:$W$1048576, W4518) - 1), 0)</f>
        <v>4</v>
      </c>
      <c r="M4518" s="2">
        <f>_xlfn.RANK.EQ(J4518, INDEX(CFB!$J$2:$J$1048576, MATCH(W4518, CFB!$W$2:$W$1048576, 0)):INDEX(CFB!$J$2:$J$1048576, MATCH(W4518, CFB!$W$2:$W$1048576, 0) + COUNTIF(CFB!$W$2:$W$1048576, W4518) - 1))</f>
        <v>14</v>
      </c>
      <c r="N4518" s="2">
        <f>RANK(K4518, INDEX(CFB!$K$2:$K$1048576, MATCH(W4518, CFB!$W$2:$W$1048576, 0)):INDEX(CFB!$K$2:$K$1048576, MATCH(W4518, CFB!$W$2:$W$1048576, 0) + COUNTIF(CFB!$W$2:$W$1048576, W4518) - 1))</f>
        <v>7</v>
      </c>
      <c r="O4518">
        <v>47.36</v>
      </c>
      <c r="P4518">
        <v>3.66</v>
      </c>
      <c r="W4518">
        <v>1986</v>
      </c>
      <c r="X4518">
        <f t="shared" si="139"/>
        <v>0</v>
      </c>
    </row>
    <row r="4519" spans="1:24" ht="12.75" hidden="1" customHeight="1" x14ac:dyDescent="0.45">
      <c r="A4519">
        <v>8</v>
      </c>
      <c r="B4519" t="s">
        <v>44</v>
      </c>
      <c r="C4519" t="s">
        <v>10</v>
      </c>
      <c r="D4519" s="2" t="str">
        <f t="shared" si="138"/>
        <v>Michigan1986</v>
      </c>
      <c r="E4519">
        <v>8</v>
      </c>
      <c r="F4519">
        <v>11</v>
      </c>
      <c r="G4519">
        <v>2</v>
      </c>
      <c r="H4519">
        <v>0</v>
      </c>
      <c r="I4519">
        <v>10.050000000000001</v>
      </c>
      <c r="J4519">
        <v>7.67</v>
      </c>
      <c r="K4519">
        <v>17.71</v>
      </c>
      <c r="L4519" s="2">
        <f>_xlfn.RANK.EQ(I4519, INDEX(CFB!$I$2:$I$1048576, MATCH(W4519, CFB!$W$2:$W$1048576, 0)):INDEX(CFB!$I$2:$I$1048576, MATCH(W4519, CFB!$W$2:$W$1048576, 0) + COUNTIF(CFB!$W$2:$W$1048576, W4519) - 1), 0)</f>
        <v>6</v>
      </c>
      <c r="M4519" s="2">
        <f>_xlfn.RANK.EQ(J4519, INDEX(CFB!$J$2:$J$1048576, MATCH(W4519, CFB!$W$2:$W$1048576, 0)):INDEX(CFB!$J$2:$J$1048576, MATCH(W4519, CFB!$W$2:$W$1048576, 0) + COUNTIF(CFB!$W$2:$W$1048576, W4519) - 1))</f>
        <v>13</v>
      </c>
      <c r="N4519" s="2">
        <f>RANK(K4519, INDEX(CFB!$K$2:$K$1048576, MATCH(W4519, CFB!$W$2:$W$1048576, 0)):INDEX(CFB!$K$2:$K$1048576, MATCH(W4519, CFB!$W$2:$W$1048576, 0) + COUNTIF(CFB!$W$2:$W$1048576, W4519) - 1))</f>
        <v>8</v>
      </c>
      <c r="O4519">
        <v>43.23</v>
      </c>
      <c r="P4519">
        <v>2.77</v>
      </c>
      <c r="W4519">
        <v>1986</v>
      </c>
      <c r="X4519">
        <f t="shared" si="139"/>
        <v>0</v>
      </c>
    </row>
    <row r="4520" spans="1:24" ht="12.75" hidden="1" customHeight="1" x14ac:dyDescent="0.45">
      <c r="A4520">
        <v>9</v>
      </c>
      <c r="B4520" t="s">
        <v>18</v>
      </c>
      <c r="C4520" t="s">
        <v>15</v>
      </c>
      <c r="D4520" s="2" t="str">
        <f t="shared" si="138"/>
        <v>Alabama1986</v>
      </c>
      <c r="E4520">
        <v>9</v>
      </c>
      <c r="F4520">
        <v>10</v>
      </c>
      <c r="G4520">
        <v>3</v>
      </c>
      <c r="H4520">
        <v>0</v>
      </c>
      <c r="I4520">
        <v>6.17</v>
      </c>
      <c r="J4520">
        <v>11.07</v>
      </c>
      <c r="K4520">
        <v>17.239999999999998</v>
      </c>
      <c r="L4520" s="2">
        <f>_xlfn.RANK.EQ(I4520, INDEX(CFB!$I$2:$I$1048576, MATCH(W4520, CFB!$W$2:$W$1048576, 0)):INDEX(CFB!$I$2:$I$1048576, MATCH(W4520, CFB!$W$2:$W$1048576, 0) + COUNTIF(CFB!$W$2:$W$1048576, W4520) - 1), 0)</f>
        <v>17</v>
      </c>
      <c r="M4520" s="2">
        <f>_xlfn.RANK.EQ(J4520, INDEX(CFB!$J$2:$J$1048576, MATCH(W4520, CFB!$W$2:$W$1048576, 0)):INDEX(CFB!$J$2:$J$1048576, MATCH(W4520, CFB!$W$2:$W$1048576, 0) + COUNTIF(CFB!$W$2:$W$1048576, W4520) - 1))</f>
        <v>6</v>
      </c>
      <c r="N4520" s="2">
        <f>RANK(K4520, INDEX(CFB!$K$2:$K$1048576, MATCH(W4520, CFB!$W$2:$W$1048576, 0)):INDEX(CFB!$K$2:$K$1048576, MATCH(W4520, CFB!$W$2:$W$1048576, 0) + COUNTIF(CFB!$W$2:$W$1048576, W4520) - 1))</f>
        <v>9</v>
      </c>
      <c r="O4520">
        <v>41.06</v>
      </c>
      <c r="P4520">
        <v>-0.4</v>
      </c>
      <c r="W4520">
        <v>1986</v>
      </c>
      <c r="X4520">
        <f t="shared" si="139"/>
        <v>0</v>
      </c>
    </row>
    <row r="4521" spans="1:24" ht="12.75" hidden="1" customHeight="1" x14ac:dyDescent="0.45">
      <c r="A4521">
        <v>10</v>
      </c>
      <c r="B4521" t="s">
        <v>120</v>
      </c>
      <c r="C4521" t="s">
        <v>180</v>
      </c>
      <c r="D4521" s="2" t="str">
        <f t="shared" si="138"/>
        <v>Arizona1986</v>
      </c>
      <c r="E4521">
        <v>11</v>
      </c>
      <c r="F4521">
        <v>9</v>
      </c>
      <c r="G4521">
        <v>3</v>
      </c>
      <c r="H4521">
        <v>0</v>
      </c>
      <c r="I4521">
        <v>10.64</v>
      </c>
      <c r="J4521">
        <v>6.57</v>
      </c>
      <c r="K4521">
        <v>17.21</v>
      </c>
      <c r="L4521" s="2">
        <f>_xlfn.RANK.EQ(I4521, INDEX(CFB!$I$2:$I$1048576, MATCH(W4521, CFB!$W$2:$W$1048576, 0)):INDEX(CFB!$I$2:$I$1048576, MATCH(W4521, CFB!$W$2:$W$1048576, 0) + COUNTIF(CFB!$W$2:$W$1048576, W4521) - 1), 0)</f>
        <v>3</v>
      </c>
      <c r="M4521" s="2">
        <f>_xlfn.RANK.EQ(J4521, INDEX(CFB!$J$2:$J$1048576, MATCH(W4521, CFB!$W$2:$W$1048576, 0)):INDEX(CFB!$J$2:$J$1048576, MATCH(W4521, CFB!$W$2:$W$1048576, 0) + COUNTIF(CFB!$W$2:$W$1048576, W4521) - 1))</f>
        <v>20</v>
      </c>
      <c r="N4521" s="2">
        <f>RANK(K4521, INDEX(CFB!$K$2:$K$1048576, MATCH(W4521, CFB!$W$2:$W$1048576, 0)):INDEX(CFB!$K$2:$K$1048576, MATCH(W4521, CFB!$W$2:$W$1048576, 0) + COUNTIF(CFB!$W$2:$W$1048576, W4521) - 1))</f>
        <v>10</v>
      </c>
      <c r="O4521">
        <v>43.82</v>
      </c>
      <c r="P4521">
        <v>4.6900000000000004</v>
      </c>
      <c r="W4521">
        <v>1986</v>
      </c>
      <c r="X4521">
        <f t="shared" si="139"/>
        <v>0</v>
      </c>
    </row>
    <row r="4522" spans="1:24" ht="12.75" hidden="1" customHeight="1" x14ac:dyDescent="0.45">
      <c r="A4522">
        <v>11</v>
      </c>
      <c r="B4522" t="s">
        <v>67</v>
      </c>
      <c r="C4522" t="s">
        <v>15</v>
      </c>
      <c r="D4522" s="2" t="str">
        <f t="shared" si="138"/>
        <v>Auburn1986</v>
      </c>
      <c r="E4522">
        <v>6</v>
      </c>
      <c r="F4522">
        <v>10</v>
      </c>
      <c r="G4522">
        <v>2</v>
      </c>
      <c r="H4522">
        <v>0</v>
      </c>
      <c r="I4522">
        <v>4.42</v>
      </c>
      <c r="J4522">
        <v>11.28</v>
      </c>
      <c r="K4522">
        <v>15.7</v>
      </c>
      <c r="L4522" s="2">
        <f>_xlfn.RANK.EQ(I4522, INDEX(CFB!$I$2:$I$1048576, MATCH(W4522, CFB!$W$2:$W$1048576, 0)):INDEX(CFB!$I$2:$I$1048576, MATCH(W4522, CFB!$W$2:$W$1048576, 0) + COUNTIF(CFB!$W$2:$W$1048576, W4522) - 1), 0)</f>
        <v>29</v>
      </c>
      <c r="M4522" s="2">
        <f>_xlfn.RANK.EQ(J4522, INDEX(CFB!$J$2:$J$1048576, MATCH(W4522, CFB!$W$2:$W$1048576, 0)):INDEX(CFB!$J$2:$J$1048576, MATCH(W4522, CFB!$W$2:$W$1048576, 0) + COUNTIF(CFB!$W$2:$W$1048576, W4522) - 1))</f>
        <v>4</v>
      </c>
      <c r="N4522" s="2">
        <f>RANK(K4522, INDEX(CFB!$K$2:$K$1048576, MATCH(W4522, CFB!$W$2:$W$1048576, 0)):INDEX(CFB!$K$2:$K$1048576, MATCH(W4522, CFB!$W$2:$W$1048576, 0) + COUNTIF(CFB!$W$2:$W$1048576, W4522) - 1))</f>
        <v>11</v>
      </c>
      <c r="O4522">
        <v>42.3</v>
      </c>
      <c r="P4522">
        <v>0.28000000000000003</v>
      </c>
      <c r="W4522">
        <v>1986</v>
      </c>
      <c r="X4522">
        <f t="shared" si="139"/>
        <v>0</v>
      </c>
    </row>
    <row r="4523" spans="1:24" hidden="1" x14ac:dyDescent="0.45">
      <c r="A4523">
        <v>12</v>
      </c>
      <c r="B4523" t="s">
        <v>9</v>
      </c>
      <c r="C4523" t="s">
        <v>10</v>
      </c>
      <c r="D4523" s="2" t="str">
        <f t="shared" si="138"/>
        <v>Ohio State1986</v>
      </c>
      <c r="E4523">
        <v>7</v>
      </c>
      <c r="F4523">
        <v>10</v>
      </c>
      <c r="G4523">
        <v>3</v>
      </c>
      <c r="H4523">
        <v>0</v>
      </c>
      <c r="I4523">
        <v>3.9</v>
      </c>
      <c r="J4523">
        <v>11.15</v>
      </c>
      <c r="K4523">
        <v>15.04</v>
      </c>
      <c r="L4523" s="2">
        <f>_xlfn.RANK.EQ(I4523, INDEX(CFB!$I$2:$I$1048576, MATCH(W4523, CFB!$W$2:$W$1048576, 0)):INDEX(CFB!$I$2:$I$1048576, MATCH(W4523, CFB!$W$2:$W$1048576, 0) + COUNTIF(CFB!$W$2:$W$1048576, W4523) - 1), 0)</f>
        <v>31</v>
      </c>
      <c r="M4523" s="2">
        <f>_xlfn.RANK.EQ(J4523, INDEX(CFB!$J$2:$J$1048576, MATCH(W4523, CFB!$W$2:$W$1048576, 0)):INDEX(CFB!$J$2:$J$1048576, MATCH(W4523, CFB!$W$2:$W$1048576, 0) + COUNTIF(CFB!$W$2:$W$1048576, W4523) - 1))</f>
        <v>5</v>
      </c>
      <c r="N4523" s="2">
        <f>RANK(K4523, INDEX(CFB!$K$2:$K$1048576, MATCH(W4523, CFB!$W$2:$W$1048576, 0)):INDEX(CFB!$K$2:$K$1048576, MATCH(W4523, CFB!$W$2:$W$1048576, 0) + COUNTIF(CFB!$W$2:$W$1048576, W4523) - 1))</f>
        <v>12</v>
      </c>
      <c r="O4523">
        <v>38.840000000000003</v>
      </c>
      <c r="P4523">
        <v>0.09</v>
      </c>
      <c r="W4523">
        <v>1986</v>
      </c>
      <c r="X4523">
        <f t="shared" si="139"/>
        <v>0</v>
      </c>
    </row>
    <row r="4524" spans="1:24" ht="12.75" hidden="1" customHeight="1" x14ac:dyDescent="0.45">
      <c r="A4524">
        <v>13</v>
      </c>
      <c r="B4524" t="s">
        <v>27</v>
      </c>
      <c r="C4524" t="s">
        <v>15</v>
      </c>
      <c r="D4524" s="2" t="str">
        <f t="shared" si="138"/>
        <v>LSU1986</v>
      </c>
      <c r="E4524">
        <v>10</v>
      </c>
      <c r="F4524">
        <v>9</v>
      </c>
      <c r="G4524">
        <v>3</v>
      </c>
      <c r="H4524">
        <v>0</v>
      </c>
      <c r="I4524">
        <v>4.8600000000000003</v>
      </c>
      <c r="J4524">
        <v>9.3800000000000008</v>
      </c>
      <c r="K4524">
        <v>14.24</v>
      </c>
      <c r="L4524" s="2">
        <f>_xlfn.RANK.EQ(I4524, INDEX(CFB!$I$2:$I$1048576, MATCH(W4524, CFB!$W$2:$W$1048576, 0)):INDEX(CFB!$I$2:$I$1048576, MATCH(W4524, CFB!$W$2:$W$1048576, 0) + COUNTIF(CFB!$W$2:$W$1048576, W4524) - 1), 0)</f>
        <v>28</v>
      </c>
      <c r="M4524" s="2">
        <f>_xlfn.RANK.EQ(J4524, INDEX(CFB!$J$2:$J$1048576, MATCH(W4524, CFB!$W$2:$W$1048576, 0)):INDEX(CFB!$J$2:$J$1048576, MATCH(W4524, CFB!$W$2:$W$1048576, 0) + COUNTIF(CFB!$W$2:$W$1048576, W4524) - 1))</f>
        <v>9</v>
      </c>
      <c r="N4524" s="2">
        <f>RANK(K4524, INDEX(CFB!$K$2:$K$1048576, MATCH(W4524, CFB!$W$2:$W$1048576, 0)):INDEX(CFB!$K$2:$K$1048576, MATCH(W4524, CFB!$W$2:$W$1048576, 0) + COUNTIF(CFB!$W$2:$W$1048576, W4524) - 1))</f>
        <v>13</v>
      </c>
      <c r="O4524">
        <v>38.64</v>
      </c>
      <c r="P4524">
        <v>1.66</v>
      </c>
      <c r="W4524">
        <v>1986</v>
      </c>
      <c r="X4524">
        <f t="shared" si="139"/>
        <v>0</v>
      </c>
    </row>
    <row r="4525" spans="1:24" ht="12.75" hidden="1" customHeight="1" x14ac:dyDescent="0.45">
      <c r="A4525">
        <v>14</v>
      </c>
      <c r="B4525" t="s">
        <v>112</v>
      </c>
      <c r="C4525" t="s">
        <v>180</v>
      </c>
      <c r="D4525" s="2" t="str">
        <f t="shared" si="138"/>
        <v>Stanford1986</v>
      </c>
      <c r="F4525">
        <v>8</v>
      </c>
      <c r="G4525">
        <v>4</v>
      </c>
      <c r="H4525">
        <v>0</v>
      </c>
      <c r="I4525">
        <v>3.99</v>
      </c>
      <c r="J4525">
        <v>10.15</v>
      </c>
      <c r="K4525">
        <v>14.14</v>
      </c>
      <c r="L4525" s="2">
        <f>_xlfn.RANK.EQ(I4525, INDEX(CFB!$I$2:$I$1048576, MATCH(W4525, CFB!$W$2:$W$1048576, 0)):INDEX(CFB!$I$2:$I$1048576, MATCH(W4525, CFB!$W$2:$W$1048576, 0) + COUNTIF(CFB!$W$2:$W$1048576, W4525) - 1), 0)</f>
        <v>30</v>
      </c>
      <c r="M4525" s="2">
        <f>_xlfn.RANK.EQ(J4525, INDEX(CFB!$J$2:$J$1048576, MATCH(W4525, CFB!$W$2:$W$1048576, 0)):INDEX(CFB!$J$2:$J$1048576, MATCH(W4525, CFB!$W$2:$W$1048576, 0) + COUNTIF(CFB!$W$2:$W$1048576, W4525) - 1))</f>
        <v>8</v>
      </c>
      <c r="N4525" s="2">
        <f>RANK(K4525, INDEX(CFB!$K$2:$K$1048576, MATCH(W4525, CFB!$W$2:$W$1048576, 0)):INDEX(CFB!$K$2:$K$1048576, MATCH(W4525, CFB!$W$2:$W$1048576, 0) + COUNTIF(CFB!$W$2:$W$1048576, W4525) - 1))</f>
        <v>14</v>
      </c>
      <c r="O4525">
        <v>37.17</v>
      </c>
      <c r="P4525">
        <v>1.28</v>
      </c>
      <c r="W4525">
        <v>1986</v>
      </c>
      <c r="X4525">
        <f t="shared" si="139"/>
        <v>0</v>
      </c>
    </row>
    <row r="4526" spans="1:24" ht="12.75" hidden="1" customHeight="1" x14ac:dyDescent="0.45">
      <c r="A4526">
        <v>15</v>
      </c>
      <c r="B4526" t="s">
        <v>38</v>
      </c>
      <c r="C4526" t="s">
        <v>180</v>
      </c>
      <c r="D4526" s="2" t="str">
        <f t="shared" si="138"/>
        <v>USC1986</v>
      </c>
      <c r="F4526">
        <v>7</v>
      </c>
      <c r="G4526">
        <v>5</v>
      </c>
      <c r="H4526">
        <v>0</v>
      </c>
      <c r="I4526">
        <v>5.71</v>
      </c>
      <c r="J4526">
        <v>6.74</v>
      </c>
      <c r="K4526">
        <v>12.45</v>
      </c>
      <c r="L4526" s="2">
        <f>_xlfn.RANK.EQ(I4526, INDEX(CFB!$I$2:$I$1048576, MATCH(W4526, CFB!$W$2:$W$1048576, 0)):INDEX(CFB!$I$2:$I$1048576, MATCH(W4526, CFB!$W$2:$W$1048576, 0) + COUNTIF(CFB!$W$2:$W$1048576, W4526) - 1), 0)</f>
        <v>20</v>
      </c>
      <c r="M4526" s="2">
        <f>_xlfn.RANK.EQ(J4526, INDEX(CFB!$J$2:$J$1048576, MATCH(W4526, CFB!$W$2:$W$1048576, 0)):INDEX(CFB!$J$2:$J$1048576, MATCH(W4526, CFB!$W$2:$W$1048576, 0) + COUNTIF(CFB!$W$2:$W$1048576, W4526) - 1))</f>
        <v>18</v>
      </c>
      <c r="N4526" s="2">
        <f>RANK(K4526, INDEX(CFB!$K$2:$K$1048576, MATCH(W4526, CFB!$W$2:$W$1048576, 0)):INDEX(CFB!$K$2:$K$1048576, MATCH(W4526, CFB!$W$2:$W$1048576, 0) + COUNTIF(CFB!$W$2:$W$1048576, W4526) - 1))</f>
        <v>15</v>
      </c>
      <c r="O4526">
        <v>37.78</v>
      </c>
      <c r="P4526">
        <v>2.92</v>
      </c>
      <c r="W4526">
        <v>1986</v>
      </c>
      <c r="X4526">
        <f t="shared" si="139"/>
        <v>0</v>
      </c>
    </row>
    <row r="4527" spans="1:24" ht="12.75" hidden="1" customHeight="1" x14ac:dyDescent="0.45">
      <c r="A4527">
        <v>16</v>
      </c>
      <c r="B4527" t="s">
        <v>11</v>
      </c>
      <c r="C4527" t="s">
        <v>12</v>
      </c>
      <c r="D4527" s="2" t="str">
        <f t="shared" si="138"/>
        <v>Notre Dame1986</v>
      </c>
      <c r="F4527">
        <v>5</v>
      </c>
      <c r="G4527">
        <v>6</v>
      </c>
      <c r="H4527">
        <v>0</v>
      </c>
      <c r="I4527">
        <v>9.0299999999999994</v>
      </c>
      <c r="J4527">
        <v>2.41</v>
      </c>
      <c r="K4527">
        <v>11.44</v>
      </c>
      <c r="L4527" s="2">
        <f>_xlfn.RANK.EQ(I4527, INDEX(CFB!$I$2:$I$1048576, MATCH(W4527, CFB!$W$2:$W$1048576, 0)):INDEX(CFB!$I$2:$I$1048576, MATCH(W4527, CFB!$W$2:$W$1048576, 0) + COUNTIF(CFB!$W$2:$W$1048576, W4527) - 1), 0)</f>
        <v>7</v>
      </c>
      <c r="M4527" s="2">
        <f>_xlfn.RANK.EQ(J4527, INDEX(CFB!$J$2:$J$1048576, MATCH(W4527, CFB!$W$2:$W$1048576, 0)):INDEX(CFB!$J$2:$J$1048576, MATCH(W4527, CFB!$W$2:$W$1048576, 0) + COUNTIF(CFB!$W$2:$W$1048576, W4527) - 1))</f>
        <v>38</v>
      </c>
      <c r="N4527" s="2">
        <f>RANK(K4527, INDEX(CFB!$K$2:$K$1048576, MATCH(W4527, CFB!$W$2:$W$1048576, 0)):INDEX(CFB!$K$2:$K$1048576, MATCH(W4527, CFB!$W$2:$W$1048576, 0) + COUNTIF(CFB!$W$2:$W$1048576, W4527) - 1))</f>
        <v>16</v>
      </c>
      <c r="O4527">
        <v>42.68</v>
      </c>
      <c r="P4527">
        <v>6.78</v>
      </c>
      <c r="W4527">
        <v>1986</v>
      </c>
      <c r="X4527">
        <f t="shared" si="139"/>
        <v>0</v>
      </c>
    </row>
    <row r="4528" spans="1:24" ht="12.75" hidden="1" customHeight="1" x14ac:dyDescent="0.45">
      <c r="A4528">
        <v>17</v>
      </c>
      <c r="B4528" t="s">
        <v>115</v>
      </c>
      <c r="C4528" t="s">
        <v>12</v>
      </c>
      <c r="D4528" s="2" t="str">
        <f t="shared" si="138"/>
        <v>Florida State1986</v>
      </c>
      <c r="F4528">
        <v>7</v>
      </c>
      <c r="G4528">
        <v>4</v>
      </c>
      <c r="H4528">
        <v>1</v>
      </c>
      <c r="I4528">
        <v>6.48</v>
      </c>
      <c r="J4528">
        <v>4.63</v>
      </c>
      <c r="K4528">
        <v>11.1</v>
      </c>
      <c r="L4528" s="2">
        <f>_xlfn.RANK.EQ(I4528, INDEX(CFB!$I$2:$I$1048576, MATCH(W4528, CFB!$W$2:$W$1048576, 0)):INDEX(CFB!$I$2:$I$1048576, MATCH(W4528, CFB!$W$2:$W$1048576, 0) + COUNTIF(CFB!$W$2:$W$1048576, W4528) - 1), 0)</f>
        <v>14</v>
      </c>
      <c r="M4528" s="2">
        <f>_xlfn.RANK.EQ(J4528, INDEX(CFB!$J$2:$J$1048576, MATCH(W4528, CFB!$W$2:$W$1048576, 0)):INDEX(CFB!$J$2:$J$1048576, MATCH(W4528, CFB!$W$2:$W$1048576, 0) + COUNTIF(CFB!$W$2:$W$1048576, W4528) - 1))</f>
        <v>25</v>
      </c>
      <c r="N4528" s="2">
        <f>RANK(K4528, INDEX(CFB!$K$2:$K$1048576, MATCH(W4528, CFB!$W$2:$W$1048576, 0)):INDEX(CFB!$K$2:$K$1048576, MATCH(W4528, CFB!$W$2:$W$1048576, 0) + COUNTIF(CFB!$W$2:$W$1048576, W4528) - 1))</f>
        <v>17</v>
      </c>
      <c r="O4528">
        <v>44.06</v>
      </c>
      <c r="P4528">
        <v>6.37</v>
      </c>
      <c r="W4528">
        <v>1986</v>
      </c>
      <c r="X4528">
        <f t="shared" si="139"/>
        <v>0</v>
      </c>
    </row>
    <row r="4529" spans="1:24" ht="12.75" hidden="1" customHeight="1" x14ac:dyDescent="0.45">
      <c r="A4529">
        <v>18</v>
      </c>
      <c r="B4529" t="s">
        <v>26</v>
      </c>
      <c r="C4529" t="s">
        <v>23</v>
      </c>
      <c r="D4529" s="2" t="str">
        <f t="shared" si="138"/>
        <v>Clemson1986</v>
      </c>
      <c r="E4529">
        <v>17</v>
      </c>
      <c r="F4529">
        <v>8</v>
      </c>
      <c r="G4529">
        <v>2</v>
      </c>
      <c r="H4529">
        <v>2</v>
      </c>
      <c r="I4529">
        <v>2.4300000000000002</v>
      </c>
      <c r="J4529">
        <v>7.71</v>
      </c>
      <c r="K4529">
        <v>10.14</v>
      </c>
      <c r="L4529" s="2">
        <f>_xlfn.RANK.EQ(I4529, INDEX(CFB!$I$2:$I$1048576, MATCH(W4529, CFB!$W$2:$W$1048576, 0)):INDEX(CFB!$I$2:$I$1048576, MATCH(W4529, CFB!$W$2:$W$1048576, 0) + COUNTIF(CFB!$W$2:$W$1048576, W4529) - 1), 0)</f>
        <v>39</v>
      </c>
      <c r="M4529" s="2">
        <f>_xlfn.RANK.EQ(J4529, INDEX(CFB!$J$2:$J$1048576, MATCH(W4529, CFB!$W$2:$W$1048576, 0)):INDEX(CFB!$J$2:$J$1048576, MATCH(W4529, CFB!$W$2:$W$1048576, 0) + COUNTIF(CFB!$W$2:$W$1048576, W4529) - 1))</f>
        <v>12</v>
      </c>
      <c r="N4529" s="2">
        <f>RANK(K4529, INDEX(CFB!$K$2:$K$1048576, MATCH(W4529, CFB!$W$2:$W$1048576, 0)):INDEX(CFB!$K$2:$K$1048576, MATCH(W4529, CFB!$W$2:$W$1048576, 0) + COUNTIF(CFB!$W$2:$W$1048576, W4529) - 1))</f>
        <v>18</v>
      </c>
      <c r="O4529">
        <v>35.18</v>
      </c>
      <c r="P4529">
        <v>4.47</v>
      </c>
      <c r="W4529">
        <v>1986</v>
      </c>
      <c r="X4529">
        <f t="shared" si="139"/>
        <v>0</v>
      </c>
    </row>
    <row r="4530" spans="1:24" ht="12.75" hidden="1" customHeight="1" x14ac:dyDescent="0.45">
      <c r="A4530">
        <v>19</v>
      </c>
      <c r="B4530" t="s">
        <v>17</v>
      </c>
      <c r="C4530" t="s">
        <v>15</v>
      </c>
      <c r="D4530" s="2" t="str">
        <f t="shared" si="138"/>
        <v>Georgia1986</v>
      </c>
      <c r="F4530">
        <v>8</v>
      </c>
      <c r="G4530">
        <v>4</v>
      </c>
      <c r="H4530">
        <v>0</v>
      </c>
      <c r="I4530">
        <v>7.17</v>
      </c>
      <c r="J4530">
        <v>2.4500000000000002</v>
      </c>
      <c r="K4530">
        <v>9.6199999999999992</v>
      </c>
      <c r="L4530" s="2">
        <f>_xlfn.RANK.EQ(I4530, INDEX(CFB!$I$2:$I$1048576, MATCH(W4530, CFB!$W$2:$W$1048576, 0)):INDEX(CFB!$I$2:$I$1048576, MATCH(W4530, CFB!$W$2:$W$1048576, 0) + COUNTIF(CFB!$W$2:$W$1048576, W4530) - 1), 0)</f>
        <v>12</v>
      </c>
      <c r="M4530" s="2">
        <f>_xlfn.RANK.EQ(J4530, INDEX(CFB!$J$2:$J$1048576, MATCH(W4530, CFB!$W$2:$W$1048576, 0)):INDEX(CFB!$J$2:$J$1048576, MATCH(W4530, CFB!$W$2:$W$1048576, 0) + COUNTIF(CFB!$W$2:$W$1048576, W4530) - 1))</f>
        <v>37</v>
      </c>
      <c r="N4530" s="2">
        <f>RANK(K4530, INDEX(CFB!$K$2:$K$1048576, MATCH(W4530, CFB!$W$2:$W$1048576, 0)):INDEX(CFB!$K$2:$K$1048576, MATCH(W4530, CFB!$W$2:$W$1048576, 0) + COUNTIF(CFB!$W$2:$W$1048576, W4530) - 1))</f>
        <v>19</v>
      </c>
      <c r="O4530">
        <v>38.700000000000003</v>
      </c>
      <c r="P4530">
        <v>8.35</v>
      </c>
      <c r="W4530">
        <v>1986</v>
      </c>
      <c r="X4530">
        <f t="shared" si="139"/>
        <v>0</v>
      </c>
    </row>
    <row r="4531" spans="1:24" ht="12.75" hidden="1" customHeight="1" x14ac:dyDescent="0.45">
      <c r="A4531">
        <v>20</v>
      </c>
      <c r="B4531" t="s">
        <v>69</v>
      </c>
      <c r="C4531" t="s">
        <v>189</v>
      </c>
      <c r="D4531" s="2" t="str">
        <f t="shared" si="138"/>
        <v>Arkansas1986</v>
      </c>
      <c r="E4531">
        <v>15</v>
      </c>
      <c r="F4531">
        <v>9</v>
      </c>
      <c r="G4531">
        <v>3</v>
      </c>
      <c r="H4531">
        <v>0</v>
      </c>
      <c r="I4531">
        <v>2.44</v>
      </c>
      <c r="J4531">
        <v>7.04</v>
      </c>
      <c r="K4531">
        <v>9.48</v>
      </c>
      <c r="L4531" s="2">
        <f>_xlfn.RANK.EQ(I4531, INDEX(CFB!$I$2:$I$1048576, MATCH(W4531, CFB!$W$2:$W$1048576, 0)):INDEX(CFB!$I$2:$I$1048576, MATCH(W4531, CFB!$W$2:$W$1048576, 0) + COUNTIF(CFB!$W$2:$W$1048576, W4531) - 1), 0)</f>
        <v>38</v>
      </c>
      <c r="M4531" s="2">
        <f>_xlfn.RANK.EQ(J4531, INDEX(CFB!$J$2:$J$1048576, MATCH(W4531, CFB!$W$2:$W$1048576, 0)):INDEX(CFB!$J$2:$J$1048576, MATCH(W4531, CFB!$W$2:$W$1048576, 0) + COUNTIF(CFB!$W$2:$W$1048576, W4531) - 1))</f>
        <v>16</v>
      </c>
      <c r="N4531" s="2">
        <f>RANK(K4531, INDEX(CFB!$K$2:$K$1048576, MATCH(W4531, CFB!$W$2:$W$1048576, 0)):INDEX(CFB!$K$2:$K$1048576, MATCH(W4531, CFB!$W$2:$W$1048576, 0) + COUNTIF(CFB!$W$2:$W$1048576, W4531) - 1))</f>
        <v>20</v>
      </c>
      <c r="O4531">
        <v>35.33</v>
      </c>
      <c r="P4531">
        <v>5.15</v>
      </c>
      <c r="W4531">
        <v>1986</v>
      </c>
      <c r="X4531">
        <f t="shared" si="139"/>
        <v>0</v>
      </c>
    </row>
    <row r="4532" spans="1:24" ht="12.75" hidden="1" customHeight="1" x14ac:dyDescent="0.45">
      <c r="A4532">
        <v>21</v>
      </c>
      <c r="B4532" t="s">
        <v>35</v>
      </c>
      <c r="C4532" t="s">
        <v>15</v>
      </c>
      <c r="D4532" s="2" t="str">
        <f t="shared" si="138"/>
        <v>Florida1986</v>
      </c>
      <c r="F4532">
        <v>6</v>
      </c>
      <c r="G4532">
        <v>5</v>
      </c>
      <c r="H4532">
        <v>0</v>
      </c>
      <c r="I4532">
        <v>1.61</v>
      </c>
      <c r="J4532">
        <v>7.76</v>
      </c>
      <c r="K4532">
        <v>9.3699999999999992</v>
      </c>
      <c r="L4532" s="2">
        <f>_xlfn.RANK.EQ(I4532, INDEX(CFB!$I$2:$I$1048576, MATCH(W4532, CFB!$W$2:$W$1048576, 0)):INDEX(CFB!$I$2:$I$1048576, MATCH(W4532, CFB!$W$2:$W$1048576, 0) + COUNTIF(CFB!$W$2:$W$1048576, W4532) - 1), 0)</f>
        <v>45</v>
      </c>
      <c r="M4532" s="2">
        <f>_xlfn.RANK.EQ(J4532, INDEX(CFB!$J$2:$J$1048576, MATCH(W4532, CFB!$W$2:$W$1048576, 0)):INDEX(CFB!$J$2:$J$1048576, MATCH(W4532, CFB!$W$2:$W$1048576, 0) + COUNTIF(CFB!$W$2:$W$1048576, W4532) - 1))</f>
        <v>11</v>
      </c>
      <c r="N4532" s="2">
        <f>RANK(K4532, INDEX(CFB!$K$2:$K$1048576, MATCH(W4532, CFB!$W$2:$W$1048576, 0)):INDEX(CFB!$K$2:$K$1048576, MATCH(W4532, CFB!$W$2:$W$1048576, 0) + COUNTIF(CFB!$W$2:$W$1048576, W4532) - 1))</f>
        <v>21</v>
      </c>
      <c r="O4532">
        <v>34.32</v>
      </c>
      <c r="P4532">
        <v>3</v>
      </c>
      <c r="W4532">
        <v>1986</v>
      </c>
      <c r="X4532">
        <f t="shared" si="139"/>
        <v>0</v>
      </c>
    </row>
    <row r="4533" spans="1:24" ht="12.75" hidden="1" customHeight="1" x14ac:dyDescent="0.45">
      <c r="A4533">
        <v>22</v>
      </c>
      <c r="B4533" t="s">
        <v>36</v>
      </c>
      <c r="C4533" t="s">
        <v>10</v>
      </c>
      <c r="D4533" s="2" t="str">
        <f t="shared" si="138"/>
        <v>Iowa1986</v>
      </c>
      <c r="E4533">
        <v>16</v>
      </c>
      <c r="F4533">
        <v>9</v>
      </c>
      <c r="G4533">
        <v>3</v>
      </c>
      <c r="H4533">
        <v>0</v>
      </c>
      <c r="I4533">
        <v>5.61</v>
      </c>
      <c r="J4533">
        <v>3.7</v>
      </c>
      <c r="K4533">
        <v>9.31</v>
      </c>
      <c r="L4533" s="2">
        <f>_xlfn.RANK.EQ(I4533, INDEX(CFB!$I$2:$I$1048576, MATCH(W4533, CFB!$W$2:$W$1048576, 0)):INDEX(CFB!$I$2:$I$1048576, MATCH(W4533, CFB!$W$2:$W$1048576, 0) + COUNTIF(CFB!$W$2:$W$1048576, W4533) - 1), 0)</f>
        <v>22</v>
      </c>
      <c r="M4533" s="2">
        <f>_xlfn.RANK.EQ(J4533, INDEX(CFB!$J$2:$J$1048576, MATCH(W4533, CFB!$W$2:$W$1048576, 0)):INDEX(CFB!$J$2:$J$1048576, MATCH(W4533, CFB!$W$2:$W$1048576, 0) + COUNTIF(CFB!$W$2:$W$1048576, W4533) - 1))</f>
        <v>29</v>
      </c>
      <c r="N4533" s="2">
        <f>RANK(K4533, INDEX(CFB!$K$2:$K$1048576, MATCH(W4533, CFB!$W$2:$W$1048576, 0)):INDEX(CFB!$K$2:$K$1048576, MATCH(W4533, CFB!$W$2:$W$1048576, 0) + COUNTIF(CFB!$W$2:$W$1048576, W4533) - 1))</f>
        <v>22</v>
      </c>
      <c r="O4533">
        <v>42.72</v>
      </c>
      <c r="P4533">
        <v>7.62</v>
      </c>
      <c r="W4533">
        <v>1986</v>
      </c>
      <c r="X4533">
        <f t="shared" si="139"/>
        <v>0</v>
      </c>
    </row>
    <row r="4534" spans="1:24" ht="12.75" hidden="1" customHeight="1" x14ac:dyDescent="0.45">
      <c r="A4534">
        <v>23</v>
      </c>
      <c r="B4534" t="s">
        <v>34</v>
      </c>
      <c r="C4534" t="s">
        <v>189</v>
      </c>
      <c r="D4534" s="2" t="str">
        <f t="shared" si="138"/>
        <v>Texas A&amp;M1986</v>
      </c>
      <c r="E4534">
        <v>13</v>
      </c>
      <c r="F4534">
        <v>9</v>
      </c>
      <c r="G4534">
        <v>3</v>
      </c>
      <c r="H4534">
        <v>0</v>
      </c>
      <c r="I4534">
        <v>5.67</v>
      </c>
      <c r="J4534">
        <v>3.16</v>
      </c>
      <c r="K4534">
        <v>8.84</v>
      </c>
      <c r="L4534" s="2">
        <f>_xlfn.RANK.EQ(I4534, INDEX(CFB!$I$2:$I$1048576, MATCH(W4534, CFB!$W$2:$W$1048576, 0)):INDEX(CFB!$I$2:$I$1048576, MATCH(W4534, CFB!$W$2:$W$1048576, 0) + COUNTIF(CFB!$W$2:$W$1048576, W4534) - 1), 0)</f>
        <v>21</v>
      </c>
      <c r="M4534" s="2">
        <f>_xlfn.RANK.EQ(J4534, INDEX(CFB!$J$2:$J$1048576, MATCH(W4534, CFB!$W$2:$W$1048576, 0)):INDEX(CFB!$J$2:$J$1048576, MATCH(W4534, CFB!$W$2:$W$1048576, 0) + COUNTIF(CFB!$W$2:$W$1048576, W4534) - 1))</f>
        <v>34</v>
      </c>
      <c r="N4534" s="2">
        <f>RANK(K4534, INDEX(CFB!$K$2:$K$1048576, MATCH(W4534, CFB!$W$2:$W$1048576, 0)):INDEX(CFB!$K$2:$K$1048576, MATCH(W4534, CFB!$W$2:$W$1048576, 0) + COUNTIF(CFB!$W$2:$W$1048576, W4534) - 1))</f>
        <v>23</v>
      </c>
      <c r="O4534">
        <v>41</v>
      </c>
      <c r="P4534">
        <v>9.31</v>
      </c>
      <c r="W4534">
        <v>1986</v>
      </c>
      <c r="X4534">
        <f t="shared" si="139"/>
        <v>0</v>
      </c>
    </row>
    <row r="4535" spans="1:24" ht="12.75" hidden="1" customHeight="1" x14ac:dyDescent="0.45">
      <c r="A4535">
        <v>24</v>
      </c>
      <c r="B4535" t="s">
        <v>57</v>
      </c>
      <c r="C4535" t="s">
        <v>12</v>
      </c>
      <c r="D4535" s="2" t="str">
        <f t="shared" si="138"/>
        <v>Boston College1986</v>
      </c>
      <c r="E4535">
        <v>19</v>
      </c>
      <c r="F4535">
        <v>9</v>
      </c>
      <c r="G4535">
        <v>3</v>
      </c>
      <c r="H4535">
        <v>0</v>
      </c>
      <c r="I4535">
        <v>6.44</v>
      </c>
      <c r="J4535">
        <v>2.19</v>
      </c>
      <c r="K4535">
        <v>8.6300000000000008</v>
      </c>
      <c r="L4535" s="2">
        <f>_xlfn.RANK.EQ(I4535, INDEX(CFB!$I$2:$I$1048576, MATCH(W4535, CFB!$W$2:$W$1048576, 0)):INDEX(CFB!$I$2:$I$1048576, MATCH(W4535, CFB!$W$2:$W$1048576, 0) + COUNTIF(CFB!$W$2:$W$1048576, W4535) - 1), 0)</f>
        <v>15</v>
      </c>
      <c r="M4535" s="2">
        <f>_xlfn.RANK.EQ(J4535, INDEX(CFB!$J$2:$J$1048576, MATCH(W4535, CFB!$W$2:$W$1048576, 0)):INDEX(CFB!$J$2:$J$1048576, MATCH(W4535, CFB!$W$2:$W$1048576, 0) + COUNTIF(CFB!$W$2:$W$1048576, W4535) - 1))</f>
        <v>40</v>
      </c>
      <c r="N4535" s="2">
        <f>RANK(K4535, INDEX(CFB!$K$2:$K$1048576, MATCH(W4535, CFB!$W$2:$W$1048576, 0)):INDEX(CFB!$K$2:$K$1048576, MATCH(W4535, CFB!$W$2:$W$1048576, 0) + COUNTIF(CFB!$W$2:$W$1048576, W4535) - 1))</f>
        <v>24</v>
      </c>
      <c r="O4535">
        <v>38.299999999999997</v>
      </c>
      <c r="P4535">
        <v>9.31</v>
      </c>
      <c r="W4535">
        <v>1986</v>
      </c>
      <c r="X4535">
        <f t="shared" si="139"/>
        <v>0</v>
      </c>
    </row>
    <row r="4536" spans="1:24" ht="12.75" hidden="1" customHeight="1" x14ac:dyDescent="0.45">
      <c r="A4536">
        <v>25</v>
      </c>
      <c r="B4536" t="s">
        <v>114</v>
      </c>
      <c r="C4536" t="s">
        <v>193</v>
      </c>
      <c r="D4536" s="2" t="str">
        <f t="shared" si="138"/>
        <v>San Jose State1986</v>
      </c>
      <c r="F4536">
        <v>10</v>
      </c>
      <c r="G4536">
        <v>2</v>
      </c>
      <c r="H4536">
        <v>0</v>
      </c>
      <c r="I4536">
        <v>7.75</v>
      </c>
      <c r="J4536">
        <v>0.84</v>
      </c>
      <c r="K4536">
        <v>8.6</v>
      </c>
      <c r="L4536" s="2">
        <f>_xlfn.RANK.EQ(I4536, INDEX(CFB!$I$2:$I$1048576, MATCH(W4536, CFB!$W$2:$W$1048576, 0)):INDEX(CFB!$I$2:$I$1048576, MATCH(W4536, CFB!$W$2:$W$1048576, 0) + COUNTIF(CFB!$W$2:$W$1048576, W4536) - 1), 0)</f>
        <v>9</v>
      </c>
      <c r="M4536" s="2">
        <f>_xlfn.RANK.EQ(J4536, INDEX(CFB!$J$2:$J$1048576, MATCH(W4536, CFB!$W$2:$W$1048576, 0)):INDEX(CFB!$J$2:$J$1048576, MATCH(W4536, CFB!$W$2:$W$1048576, 0) + COUNTIF(CFB!$W$2:$W$1048576, W4536) - 1))</f>
        <v>47</v>
      </c>
      <c r="N4536" s="2">
        <f>RANK(K4536, INDEX(CFB!$K$2:$K$1048576, MATCH(W4536, CFB!$W$2:$W$1048576, 0)):INDEX(CFB!$K$2:$K$1048576, MATCH(W4536, CFB!$W$2:$W$1048576, 0) + COUNTIF(CFB!$W$2:$W$1048576, W4536) - 1))</f>
        <v>25</v>
      </c>
      <c r="O4536">
        <v>39.770000000000003</v>
      </c>
      <c r="P4536">
        <v>12.17</v>
      </c>
      <c r="W4536">
        <v>1986</v>
      </c>
      <c r="X4536">
        <f t="shared" si="139"/>
        <v>0</v>
      </c>
    </row>
    <row r="4537" spans="1:24" ht="12.75" hidden="1" customHeight="1" x14ac:dyDescent="0.45">
      <c r="A4537">
        <v>26</v>
      </c>
      <c r="B4537" t="s">
        <v>45</v>
      </c>
      <c r="C4537" t="s">
        <v>189</v>
      </c>
      <c r="D4537" s="2" t="str">
        <f t="shared" si="138"/>
        <v>Baylor1986</v>
      </c>
      <c r="E4537">
        <v>12</v>
      </c>
      <c r="F4537">
        <v>9</v>
      </c>
      <c r="G4537">
        <v>3</v>
      </c>
      <c r="H4537">
        <v>0</v>
      </c>
      <c r="I4537">
        <v>5.15</v>
      </c>
      <c r="J4537">
        <v>3.39</v>
      </c>
      <c r="K4537">
        <v>8.5399999999999991</v>
      </c>
      <c r="L4537" s="2">
        <f>_xlfn.RANK.EQ(I4537, INDEX(CFB!$I$2:$I$1048576, MATCH(W4537, CFB!$W$2:$W$1048576, 0)):INDEX(CFB!$I$2:$I$1048576, MATCH(W4537, CFB!$W$2:$W$1048576, 0) + COUNTIF(CFB!$W$2:$W$1048576, W4537) - 1), 0)</f>
        <v>26</v>
      </c>
      <c r="M4537" s="2">
        <f>_xlfn.RANK.EQ(J4537, INDEX(CFB!$J$2:$J$1048576, MATCH(W4537, CFB!$W$2:$W$1048576, 0)):INDEX(CFB!$J$2:$J$1048576, MATCH(W4537, CFB!$W$2:$W$1048576, 0) + COUNTIF(CFB!$W$2:$W$1048576, W4537) - 1))</f>
        <v>32</v>
      </c>
      <c r="N4537" s="2">
        <f>RANK(K4537, INDEX(CFB!$K$2:$K$1048576, MATCH(W4537, CFB!$W$2:$W$1048576, 0)):INDEX(CFB!$K$2:$K$1048576, MATCH(W4537, CFB!$W$2:$W$1048576, 0) + COUNTIF(CFB!$W$2:$W$1048576, W4537) - 1))</f>
        <v>26</v>
      </c>
      <c r="O4537">
        <v>36.770000000000003</v>
      </c>
      <c r="P4537">
        <v>8.2799999999999994</v>
      </c>
      <c r="W4537">
        <v>1986</v>
      </c>
      <c r="X4537">
        <f t="shared" si="139"/>
        <v>0</v>
      </c>
    </row>
    <row r="4538" spans="1:24" ht="12.75" hidden="1" customHeight="1" x14ac:dyDescent="0.45">
      <c r="A4538">
        <v>27</v>
      </c>
      <c r="B4538" t="s">
        <v>95</v>
      </c>
      <c r="C4538" t="s">
        <v>10</v>
      </c>
      <c r="D4538" s="2" t="str">
        <f t="shared" si="138"/>
        <v>Michigan State1986</v>
      </c>
      <c r="F4538">
        <v>6</v>
      </c>
      <c r="G4538">
        <v>5</v>
      </c>
      <c r="H4538">
        <v>0</v>
      </c>
      <c r="I4538">
        <v>3.88</v>
      </c>
      <c r="J4538">
        <v>3.79</v>
      </c>
      <c r="K4538">
        <v>7.67</v>
      </c>
      <c r="L4538" s="2">
        <f>_xlfn.RANK.EQ(I4538, INDEX(CFB!$I$2:$I$1048576, MATCH(W4538, CFB!$W$2:$W$1048576, 0)):INDEX(CFB!$I$2:$I$1048576, MATCH(W4538, CFB!$W$2:$W$1048576, 0) + COUNTIF(CFB!$W$2:$W$1048576, W4538) - 1), 0)</f>
        <v>32</v>
      </c>
      <c r="M4538" s="2">
        <f>_xlfn.RANK.EQ(J4538, INDEX(CFB!$J$2:$J$1048576, MATCH(W4538, CFB!$W$2:$W$1048576, 0)):INDEX(CFB!$J$2:$J$1048576, MATCH(W4538, CFB!$W$2:$W$1048576, 0) + COUNTIF(CFB!$W$2:$W$1048576, W4538) - 1))</f>
        <v>27</v>
      </c>
      <c r="N4538" s="2">
        <f>RANK(K4538, INDEX(CFB!$K$2:$K$1048576, MATCH(W4538, CFB!$W$2:$W$1048576, 0)):INDEX(CFB!$K$2:$K$1048576, MATCH(W4538, CFB!$W$2:$W$1048576, 0) + COUNTIF(CFB!$W$2:$W$1048576, W4538) - 1))</f>
        <v>27</v>
      </c>
      <c r="O4538">
        <v>38.14</v>
      </c>
      <c r="P4538">
        <v>6.09</v>
      </c>
      <c r="W4538">
        <v>1986</v>
      </c>
      <c r="X4538">
        <f t="shared" si="139"/>
        <v>0</v>
      </c>
    </row>
    <row r="4539" spans="1:24" ht="12.75" hidden="1" customHeight="1" x14ac:dyDescent="0.45">
      <c r="A4539">
        <v>28</v>
      </c>
      <c r="B4539" t="s">
        <v>70</v>
      </c>
      <c r="C4539" t="s">
        <v>12</v>
      </c>
      <c r="D4539" s="2" t="str">
        <f t="shared" si="138"/>
        <v>Pitt1986</v>
      </c>
      <c r="F4539">
        <v>5</v>
      </c>
      <c r="G4539">
        <v>5</v>
      </c>
      <c r="H4539">
        <v>1</v>
      </c>
      <c r="I4539">
        <v>1.67</v>
      </c>
      <c r="J4539">
        <v>5.42</v>
      </c>
      <c r="K4539">
        <v>7.09</v>
      </c>
      <c r="L4539" s="2">
        <f>_xlfn.RANK.EQ(I4539, INDEX(CFB!$I$2:$I$1048576, MATCH(W4539, CFB!$W$2:$W$1048576, 0)):INDEX(CFB!$I$2:$I$1048576, MATCH(W4539, CFB!$W$2:$W$1048576, 0) + COUNTIF(CFB!$W$2:$W$1048576, W4539) - 1), 0)</f>
        <v>44</v>
      </c>
      <c r="M4539" s="2">
        <f>_xlfn.RANK.EQ(J4539, INDEX(CFB!$J$2:$J$1048576, MATCH(W4539, CFB!$W$2:$W$1048576, 0)):INDEX(CFB!$J$2:$J$1048576, MATCH(W4539, CFB!$W$2:$W$1048576, 0) + COUNTIF(CFB!$W$2:$W$1048576, W4539) - 1))</f>
        <v>22</v>
      </c>
      <c r="N4539" s="2">
        <f>RANK(K4539, INDEX(CFB!$K$2:$K$1048576, MATCH(W4539, CFB!$W$2:$W$1048576, 0)):INDEX(CFB!$K$2:$K$1048576, MATCH(W4539, CFB!$W$2:$W$1048576, 0) + COUNTIF(CFB!$W$2:$W$1048576, W4539) - 1))</f>
        <v>28</v>
      </c>
      <c r="O4539">
        <v>35.44</v>
      </c>
      <c r="P4539">
        <v>5.51</v>
      </c>
      <c r="W4539">
        <v>1986</v>
      </c>
      <c r="X4539">
        <f t="shared" si="139"/>
        <v>0</v>
      </c>
    </row>
    <row r="4540" spans="1:24" ht="12.75" hidden="1" customHeight="1" x14ac:dyDescent="0.45">
      <c r="A4540">
        <v>29</v>
      </c>
      <c r="B4540" t="s">
        <v>39</v>
      </c>
      <c r="C4540" t="s">
        <v>188</v>
      </c>
      <c r="D4540" s="2" t="str">
        <f t="shared" si="138"/>
        <v>Colorado1986</v>
      </c>
      <c r="F4540">
        <v>6</v>
      </c>
      <c r="G4540">
        <v>6</v>
      </c>
      <c r="H4540">
        <v>0</v>
      </c>
      <c r="I4540">
        <v>-0.27</v>
      </c>
      <c r="J4540">
        <v>6.4</v>
      </c>
      <c r="K4540">
        <v>6.13</v>
      </c>
      <c r="L4540" s="2">
        <f>_xlfn.RANK.EQ(I4540, INDEX(CFB!$I$2:$I$1048576, MATCH(W4540, CFB!$W$2:$W$1048576, 0)):INDEX(CFB!$I$2:$I$1048576, MATCH(W4540, CFB!$W$2:$W$1048576, 0) + COUNTIF(CFB!$W$2:$W$1048576, W4540) - 1), 0)</f>
        <v>60</v>
      </c>
      <c r="M4540" s="2">
        <f>_xlfn.RANK.EQ(J4540, INDEX(CFB!$J$2:$J$1048576, MATCH(W4540, CFB!$W$2:$W$1048576, 0)):INDEX(CFB!$J$2:$J$1048576, MATCH(W4540, CFB!$W$2:$W$1048576, 0) + COUNTIF(CFB!$W$2:$W$1048576, W4540) - 1))</f>
        <v>21</v>
      </c>
      <c r="N4540" s="2">
        <f>RANK(K4540, INDEX(CFB!$K$2:$K$1048576, MATCH(W4540, CFB!$W$2:$W$1048576, 0)):INDEX(CFB!$K$2:$K$1048576, MATCH(W4540, CFB!$W$2:$W$1048576, 0) + COUNTIF(CFB!$W$2:$W$1048576, W4540) - 1))</f>
        <v>29</v>
      </c>
      <c r="O4540">
        <v>32.869999999999997</v>
      </c>
      <c r="P4540">
        <v>3.09</v>
      </c>
      <c r="W4540">
        <v>1986</v>
      </c>
      <c r="X4540">
        <f t="shared" si="139"/>
        <v>0</v>
      </c>
    </row>
    <row r="4541" spans="1:24" ht="12.75" hidden="1" customHeight="1" x14ac:dyDescent="0.45">
      <c r="A4541">
        <v>30</v>
      </c>
      <c r="B4541" t="s">
        <v>144</v>
      </c>
      <c r="C4541" t="s">
        <v>12</v>
      </c>
      <c r="D4541" s="2" t="str">
        <f t="shared" si="138"/>
        <v>Temple1986</v>
      </c>
      <c r="F4541">
        <v>6</v>
      </c>
      <c r="G4541">
        <v>5</v>
      </c>
      <c r="H4541">
        <v>0</v>
      </c>
      <c r="I4541">
        <v>8.69</v>
      </c>
      <c r="J4541">
        <v>-2.79</v>
      </c>
      <c r="K4541">
        <v>5.9</v>
      </c>
      <c r="L4541" s="2">
        <f>_xlfn.RANK.EQ(I4541, INDEX(CFB!$I$2:$I$1048576, MATCH(W4541, CFB!$W$2:$W$1048576, 0)):INDEX(CFB!$I$2:$I$1048576, MATCH(W4541, CFB!$W$2:$W$1048576, 0) + COUNTIF(CFB!$W$2:$W$1048576, W4541) - 1), 0)</f>
        <v>8</v>
      </c>
      <c r="M4541" s="2">
        <f>_xlfn.RANK.EQ(J4541, INDEX(CFB!$J$2:$J$1048576, MATCH(W4541, CFB!$W$2:$W$1048576, 0)):INDEX(CFB!$J$2:$J$1048576, MATCH(W4541, CFB!$W$2:$W$1048576, 0) + COUNTIF(CFB!$W$2:$W$1048576, W4541) - 1))</f>
        <v>74</v>
      </c>
      <c r="N4541" s="2">
        <f>RANK(K4541, INDEX(CFB!$K$2:$K$1048576, MATCH(W4541, CFB!$W$2:$W$1048576, 0)):INDEX(CFB!$K$2:$K$1048576, MATCH(W4541, CFB!$W$2:$W$1048576, 0) + COUNTIF(CFB!$W$2:$W$1048576, W4541) - 1))</f>
        <v>30</v>
      </c>
      <c r="O4541">
        <v>40.82</v>
      </c>
      <c r="P4541">
        <v>15.13</v>
      </c>
      <c r="W4541">
        <v>1986</v>
      </c>
      <c r="X4541">
        <f t="shared" si="139"/>
        <v>0</v>
      </c>
    </row>
    <row r="4542" spans="1:24" ht="12.75" hidden="1" customHeight="1" x14ac:dyDescent="0.45">
      <c r="A4542">
        <v>31</v>
      </c>
      <c r="B4542" t="s">
        <v>91</v>
      </c>
      <c r="C4542" t="s">
        <v>23</v>
      </c>
      <c r="D4542" s="2" t="str">
        <f t="shared" si="138"/>
        <v>North Carolina State1986</v>
      </c>
      <c r="F4542">
        <v>8</v>
      </c>
      <c r="G4542">
        <v>3</v>
      </c>
      <c r="H4542">
        <v>1</v>
      </c>
      <c r="I4542">
        <v>6.22</v>
      </c>
      <c r="J4542">
        <v>-0.42</v>
      </c>
      <c r="K4542">
        <v>5.8</v>
      </c>
      <c r="L4542" s="2">
        <f>_xlfn.RANK.EQ(I4542, INDEX(CFB!$I$2:$I$1048576, MATCH(W4542, CFB!$W$2:$W$1048576, 0)):INDEX(CFB!$I$2:$I$1048576, MATCH(W4542, CFB!$W$2:$W$1048576, 0) + COUNTIF(CFB!$W$2:$W$1048576, W4542) - 1), 0)</f>
        <v>16</v>
      </c>
      <c r="M4542" s="2">
        <f>_xlfn.RANK.EQ(J4542, INDEX(CFB!$J$2:$J$1048576, MATCH(W4542, CFB!$W$2:$W$1048576, 0)):INDEX(CFB!$J$2:$J$1048576, MATCH(W4542, CFB!$W$2:$W$1048576, 0) + COUNTIF(CFB!$W$2:$W$1048576, W4542) - 1))</f>
        <v>59</v>
      </c>
      <c r="N4542" s="2">
        <f>RANK(K4542, INDEX(CFB!$K$2:$K$1048576, MATCH(W4542, CFB!$W$2:$W$1048576, 0)):INDEX(CFB!$K$2:$K$1048576, MATCH(W4542, CFB!$W$2:$W$1048576, 0) + COUNTIF(CFB!$W$2:$W$1048576, W4542) - 1))</f>
        <v>31</v>
      </c>
      <c r="O4542">
        <v>37.24</v>
      </c>
      <c r="P4542">
        <v>12.93</v>
      </c>
      <c r="W4542">
        <v>1986</v>
      </c>
      <c r="X4542">
        <f t="shared" si="139"/>
        <v>0</v>
      </c>
    </row>
    <row r="4543" spans="1:24" ht="12.75" hidden="1" customHeight="1" x14ac:dyDescent="0.45">
      <c r="A4543">
        <v>32</v>
      </c>
      <c r="B4543" t="s">
        <v>96</v>
      </c>
      <c r="C4543" t="s">
        <v>23</v>
      </c>
      <c r="D4543" s="2" t="str">
        <f t="shared" si="138"/>
        <v>Maryland1986</v>
      </c>
      <c r="F4543">
        <v>5</v>
      </c>
      <c r="G4543">
        <v>5</v>
      </c>
      <c r="H4543">
        <v>1</v>
      </c>
      <c r="I4543">
        <v>2.2599999999999998</v>
      </c>
      <c r="J4543">
        <v>3.53</v>
      </c>
      <c r="K4543">
        <v>5.79</v>
      </c>
      <c r="L4543" s="2">
        <f>_xlfn.RANK.EQ(I4543, INDEX(CFB!$I$2:$I$1048576, MATCH(W4543, CFB!$W$2:$W$1048576, 0)):INDEX(CFB!$I$2:$I$1048576, MATCH(W4543, CFB!$W$2:$W$1048576, 0) + COUNTIF(CFB!$W$2:$W$1048576, W4543) - 1), 0)</f>
        <v>40</v>
      </c>
      <c r="M4543" s="2">
        <f>_xlfn.RANK.EQ(J4543, INDEX(CFB!$J$2:$J$1048576, MATCH(W4543, CFB!$W$2:$W$1048576, 0)):INDEX(CFB!$J$2:$J$1048576, MATCH(W4543, CFB!$W$2:$W$1048576, 0) + COUNTIF(CFB!$W$2:$W$1048576, W4543) - 1))</f>
        <v>31</v>
      </c>
      <c r="N4543" s="2">
        <f>RANK(K4543, INDEX(CFB!$K$2:$K$1048576, MATCH(W4543, CFB!$W$2:$W$1048576, 0)):INDEX(CFB!$K$2:$K$1048576, MATCH(W4543, CFB!$W$2:$W$1048576, 0) + COUNTIF(CFB!$W$2:$W$1048576, W4543) - 1))</f>
        <v>32</v>
      </c>
      <c r="O4543">
        <v>34.58</v>
      </c>
      <c r="P4543">
        <v>7.45</v>
      </c>
      <c r="W4543">
        <v>1986</v>
      </c>
      <c r="X4543">
        <f t="shared" si="139"/>
        <v>0</v>
      </c>
    </row>
    <row r="4544" spans="1:24" ht="12.75" hidden="1" customHeight="1" x14ac:dyDescent="0.45">
      <c r="A4544">
        <v>33</v>
      </c>
      <c r="B4544" t="s">
        <v>19</v>
      </c>
      <c r="C4544" t="s">
        <v>15</v>
      </c>
      <c r="D4544" s="2" t="str">
        <f t="shared" si="138"/>
        <v>Ole Miss1986</v>
      </c>
      <c r="F4544">
        <v>8</v>
      </c>
      <c r="G4544">
        <v>3</v>
      </c>
      <c r="H4544">
        <v>1</v>
      </c>
      <c r="I4544">
        <v>-1.4</v>
      </c>
      <c r="J4544">
        <v>6.64</v>
      </c>
      <c r="K4544">
        <v>5.23</v>
      </c>
      <c r="L4544" s="2">
        <f>_xlfn.RANK.EQ(I4544, INDEX(CFB!$I$2:$I$1048576, MATCH(W4544, CFB!$W$2:$W$1048576, 0)):INDEX(CFB!$I$2:$I$1048576, MATCH(W4544, CFB!$W$2:$W$1048576, 0) + COUNTIF(CFB!$W$2:$W$1048576, W4544) - 1), 0)</f>
        <v>68</v>
      </c>
      <c r="M4544" s="2">
        <f>_xlfn.RANK.EQ(J4544, INDEX(CFB!$J$2:$J$1048576, MATCH(W4544, CFB!$W$2:$W$1048576, 0)):INDEX(CFB!$J$2:$J$1048576, MATCH(W4544, CFB!$W$2:$W$1048576, 0) + COUNTIF(CFB!$W$2:$W$1048576, W4544) - 1))</f>
        <v>19</v>
      </c>
      <c r="N4544" s="2">
        <f>RANK(K4544, INDEX(CFB!$K$2:$K$1048576, MATCH(W4544, CFB!$W$2:$W$1048576, 0)):INDEX(CFB!$K$2:$K$1048576, MATCH(W4544, CFB!$W$2:$W$1048576, 0) + COUNTIF(CFB!$W$2:$W$1048576, W4544) - 1))</f>
        <v>33</v>
      </c>
      <c r="O4544">
        <v>28.6</v>
      </c>
      <c r="P4544">
        <v>5.85</v>
      </c>
      <c r="W4544">
        <v>1986</v>
      </c>
      <c r="X4544">
        <f t="shared" si="139"/>
        <v>0</v>
      </c>
    </row>
    <row r="4545" spans="1:24" ht="12.75" hidden="1" customHeight="1" x14ac:dyDescent="0.45">
      <c r="A4545">
        <v>34</v>
      </c>
      <c r="B4545" t="s">
        <v>32</v>
      </c>
      <c r="C4545" t="s">
        <v>178</v>
      </c>
      <c r="D4545" s="2" t="str">
        <f t="shared" si="138"/>
        <v>BYU1986</v>
      </c>
      <c r="F4545">
        <v>8</v>
      </c>
      <c r="G4545">
        <v>5</v>
      </c>
      <c r="H4545">
        <v>0</v>
      </c>
      <c r="I4545">
        <v>-0.05</v>
      </c>
      <c r="J4545">
        <v>5.0999999999999996</v>
      </c>
      <c r="K4545">
        <v>5.05</v>
      </c>
      <c r="L4545" s="2">
        <f>_xlfn.RANK.EQ(I4545, INDEX(CFB!$I$2:$I$1048576, MATCH(W4545, CFB!$W$2:$W$1048576, 0)):INDEX(CFB!$I$2:$I$1048576, MATCH(W4545, CFB!$W$2:$W$1048576, 0) + COUNTIF(CFB!$W$2:$W$1048576, W4545) - 1), 0)</f>
        <v>58</v>
      </c>
      <c r="M4545" s="2">
        <f>_xlfn.RANK.EQ(J4545, INDEX(CFB!$J$2:$J$1048576, MATCH(W4545, CFB!$W$2:$W$1048576, 0)):INDEX(CFB!$J$2:$J$1048576, MATCH(W4545, CFB!$W$2:$W$1048576, 0) + COUNTIF(CFB!$W$2:$W$1048576, W4545) - 1))</f>
        <v>23</v>
      </c>
      <c r="N4545" s="2">
        <f>RANK(K4545, INDEX(CFB!$K$2:$K$1048576, MATCH(W4545, CFB!$W$2:$W$1048576, 0)):INDEX(CFB!$K$2:$K$1048576, MATCH(W4545, CFB!$W$2:$W$1048576, 0) + COUNTIF(CFB!$W$2:$W$1048576, W4545) - 1))</f>
        <v>34</v>
      </c>
      <c r="O4545">
        <v>32.74</v>
      </c>
      <c r="P4545">
        <v>7.25</v>
      </c>
      <c r="W4545">
        <v>1986</v>
      </c>
      <c r="X4545">
        <f t="shared" si="139"/>
        <v>0</v>
      </c>
    </row>
    <row r="4546" spans="1:24" ht="12.75" hidden="1" customHeight="1" x14ac:dyDescent="0.45">
      <c r="A4546">
        <v>35</v>
      </c>
      <c r="B4546" t="s">
        <v>56</v>
      </c>
      <c r="C4546" t="s">
        <v>12</v>
      </c>
      <c r="D4546" s="2" t="str">
        <f t="shared" si="138"/>
        <v>Rutgers1986</v>
      </c>
      <c r="F4546">
        <v>5</v>
      </c>
      <c r="G4546">
        <v>5</v>
      </c>
      <c r="H4546">
        <v>1</v>
      </c>
      <c r="I4546">
        <v>-1.87</v>
      </c>
      <c r="J4546">
        <v>6.85</v>
      </c>
      <c r="K4546">
        <v>4.9800000000000004</v>
      </c>
      <c r="L4546" s="2">
        <f>_xlfn.RANK.EQ(I4546, INDEX(CFB!$I$2:$I$1048576, MATCH(W4546, CFB!$W$2:$W$1048576, 0)):INDEX(CFB!$I$2:$I$1048576, MATCH(W4546, CFB!$W$2:$W$1048576, 0) + COUNTIF(CFB!$W$2:$W$1048576, W4546) - 1), 0)</f>
        <v>72</v>
      </c>
      <c r="M4546" s="2">
        <f>_xlfn.RANK.EQ(J4546, INDEX(CFB!$J$2:$J$1048576, MATCH(W4546, CFB!$W$2:$W$1048576, 0)):INDEX(CFB!$J$2:$J$1048576, MATCH(W4546, CFB!$W$2:$W$1048576, 0) + COUNTIF(CFB!$W$2:$W$1048576, W4546) - 1))</f>
        <v>17</v>
      </c>
      <c r="N4546" s="2">
        <f>RANK(K4546, INDEX(CFB!$K$2:$K$1048576, MATCH(W4546, CFB!$W$2:$W$1048576, 0)):INDEX(CFB!$K$2:$K$1048576, MATCH(W4546, CFB!$W$2:$W$1048576, 0) + COUNTIF(CFB!$W$2:$W$1048576, W4546) - 1))</f>
        <v>35</v>
      </c>
      <c r="O4546">
        <v>30.99</v>
      </c>
      <c r="P4546">
        <v>5.33</v>
      </c>
      <c r="W4546">
        <v>1986</v>
      </c>
      <c r="X4546">
        <f t="shared" si="139"/>
        <v>0</v>
      </c>
    </row>
    <row r="4547" spans="1:24" ht="12.75" hidden="1" customHeight="1" x14ac:dyDescent="0.45">
      <c r="A4547">
        <v>36</v>
      </c>
      <c r="B4547" t="s">
        <v>75</v>
      </c>
      <c r="C4547" t="s">
        <v>23</v>
      </c>
      <c r="D4547" s="2" t="str">
        <f t="shared" ref="D4547:D4610" si="140">_xlfn.CONCAT(B4547, W4547)</f>
        <v>North Carolina1986</v>
      </c>
      <c r="F4547">
        <v>7</v>
      </c>
      <c r="G4547">
        <v>4</v>
      </c>
      <c r="H4547">
        <v>1</v>
      </c>
      <c r="I4547">
        <v>5.18</v>
      </c>
      <c r="J4547">
        <v>-0.48</v>
      </c>
      <c r="K4547">
        <v>4.7</v>
      </c>
      <c r="L4547" s="2">
        <f>_xlfn.RANK.EQ(I4547, INDEX(CFB!$I$2:$I$1048576, MATCH(W4547, CFB!$W$2:$W$1048576, 0)):INDEX(CFB!$I$2:$I$1048576, MATCH(W4547, CFB!$W$2:$W$1048576, 0) + COUNTIF(CFB!$W$2:$W$1048576, W4547) - 1), 0)</f>
        <v>24</v>
      </c>
      <c r="M4547" s="2">
        <f>_xlfn.RANK.EQ(J4547, INDEX(CFB!$J$2:$J$1048576, MATCH(W4547, CFB!$W$2:$W$1048576, 0)):INDEX(CFB!$J$2:$J$1048576, MATCH(W4547, CFB!$W$2:$W$1048576, 0) + COUNTIF(CFB!$W$2:$W$1048576, W4547) - 1))</f>
        <v>60</v>
      </c>
      <c r="N4547" s="2">
        <f>RANK(K4547, INDEX(CFB!$K$2:$K$1048576, MATCH(W4547, CFB!$W$2:$W$1048576, 0)):INDEX(CFB!$K$2:$K$1048576, MATCH(W4547, CFB!$W$2:$W$1048576, 0) + COUNTIF(CFB!$W$2:$W$1048576, W4547) - 1))</f>
        <v>36</v>
      </c>
      <c r="O4547">
        <v>36.229999999999997</v>
      </c>
      <c r="P4547">
        <v>12.19</v>
      </c>
      <c r="W4547">
        <v>1986</v>
      </c>
      <c r="X4547">
        <f t="shared" ref="X4547:X4610" si="141">IF(E4547=1, 1,0)</f>
        <v>0</v>
      </c>
    </row>
    <row r="4548" spans="1:24" ht="12.75" hidden="1" customHeight="1" x14ac:dyDescent="0.45">
      <c r="A4548">
        <v>37</v>
      </c>
      <c r="B4548" t="s">
        <v>20</v>
      </c>
      <c r="C4548" t="s">
        <v>12</v>
      </c>
      <c r="D4548" s="2" t="str">
        <f t="shared" si="140"/>
        <v>South Carolina1986</v>
      </c>
      <c r="F4548">
        <v>3</v>
      </c>
      <c r="G4548">
        <v>6</v>
      </c>
      <c r="H4548">
        <v>2</v>
      </c>
      <c r="I4548">
        <v>6.82</v>
      </c>
      <c r="J4548">
        <v>-2.36</v>
      </c>
      <c r="K4548">
        <v>4.46</v>
      </c>
      <c r="L4548" s="2">
        <f>_xlfn.RANK.EQ(I4548, INDEX(CFB!$I$2:$I$1048576, MATCH(W4548, CFB!$W$2:$W$1048576, 0)):INDEX(CFB!$I$2:$I$1048576, MATCH(W4548, CFB!$W$2:$W$1048576, 0) + COUNTIF(CFB!$W$2:$W$1048576, W4548) - 1), 0)</f>
        <v>13</v>
      </c>
      <c r="M4548" s="2">
        <f>_xlfn.RANK.EQ(J4548, INDEX(CFB!$J$2:$J$1048576, MATCH(W4548, CFB!$W$2:$W$1048576, 0)):INDEX(CFB!$J$2:$J$1048576, MATCH(W4548, CFB!$W$2:$W$1048576, 0) + COUNTIF(CFB!$W$2:$W$1048576, W4548) - 1))</f>
        <v>71</v>
      </c>
      <c r="N4548" s="2">
        <f>RANK(K4548, INDEX(CFB!$K$2:$K$1048576, MATCH(W4548, CFB!$W$2:$W$1048576, 0)):INDEX(CFB!$K$2:$K$1048576, MATCH(W4548, CFB!$W$2:$W$1048576, 0) + COUNTIF(CFB!$W$2:$W$1048576, W4548) - 1))</f>
        <v>37</v>
      </c>
      <c r="O4548">
        <v>40.21</v>
      </c>
      <c r="P4548">
        <v>12.32</v>
      </c>
      <c r="W4548">
        <v>1986</v>
      </c>
      <c r="X4548">
        <f t="shared" si="141"/>
        <v>0</v>
      </c>
    </row>
    <row r="4549" spans="1:24" ht="12.75" hidden="1" customHeight="1" x14ac:dyDescent="0.45">
      <c r="A4549">
        <v>38</v>
      </c>
      <c r="B4549" t="s">
        <v>33</v>
      </c>
      <c r="C4549" t="s">
        <v>12</v>
      </c>
      <c r="D4549" s="2" t="str">
        <f t="shared" si="140"/>
        <v>Virginia Tech1986</v>
      </c>
      <c r="E4549">
        <v>20</v>
      </c>
      <c r="F4549">
        <v>9</v>
      </c>
      <c r="G4549">
        <v>2</v>
      </c>
      <c r="H4549">
        <v>1</v>
      </c>
      <c r="I4549">
        <v>-0.46</v>
      </c>
      <c r="J4549">
        <v>4.9000000000000004</v>
      </c>
      <c r="K4549">
        <v>4.4400000000000004</v>
      </c>
      <c r="L4549" s="2">
        <f>_xlfn.RANK.EQ(I4549, INDEX(CFB!$I$2:$I$1048576, MATCH(W4549, CFB!$W$2:$W$1048576, 0)):INDEX(CFB!$I$2:$I$1048576, MATCH(W4549, CFB!$W$2:$W$1048576, 0) + COUNTIF(CFB!$W$2:$W$1048576, W4549) - 1), 0)</f>
        <v>61</v>
      </c>
      <c r="M4549" s="2">
        <f>_xlfn.RANK.EQ(J4549, INDEX(CFB!$J$2:$J$1048576, MATCH(W4549, CFB!$W$2:$W$1048576, 0)):INDEX(CFB!$J$2:$J$1048576, MATCH(W4549, CFB!$W$2:$W$1048576, 0) + COUNTIF(CFB!$W$2:$W$1048576, W4549) - 1))</f>
        <v>24</v>
      </c>
      <c r="N4549" s="2">
        <f>RANK(K4549, INDEX(CFB!$K$2:$K$1048576, MATCH(W4549, CFB!$W$2:$W$1048576, 0)):INDEX(CFB!$K$2:$K$1048576, MATCH(W4549, CFB!$W$2:$W$1048576, 0) + COUNTIF(CFB!$W$2:$W$1048576, W4549) - 1))</f>
        <v>38</v>
      </c>
      <c r="O4549">
        <v>30.58</v>
      </c>
      <c r="P4549">
        <v>7.53</v>
      </c>
      <c r="W4549">
        <v>1986</v>
      </c>
      <c r="X4549">
        <f t="shared" si="141"/>
        <v>0</v>
      </c>
    </row>
    <row r="4550" spans="1:24" ht="12.75" hidden="1" customHeight="1" x14ac:dyDescent="0.45">
      <c r="A4550">
        <v>39</v>
      </c>
      <c r="B4550" t="s">
        <v>13</v>
      </c>
      <c r="C4550" t="s">
        <v>180</v>
      </c>
      <c r="D4550" s="2" t="str">
        <f t="shared" si="140"/>
        <v>Oregon1986</v>
      </c>
      <c r="F4550">
        <v>5</v>
      </c>
      <c r="G4550">
        <v>6</v>
      </c>
      <c r="H4550">
        <v>0</v>
      </c>
      <c r="I4550">
        <v>5.92</v>
      </c>
      <c r="J4550">
        <v>-1.81</v>
      </c>
      <c r="K4550">
        <v>4.1100000000000003</v>
      </c>
      <c r="L4550" s="2">
        <f>_xlfn.RANK.EQ(I4550, INDEX(CFB!$I$2:$I$1048576, MATCH(W4550, CFB!$W$2:$W$1048576, 0)):INDEX(CFB!$I$2:$I$1048576, MATCH(W4550, CFB!$W$2:$W$1048576, 0) + COUNTIF(CFB!$W$2:$W$1048576, W4550) - 1), 0)</f>
        <v>18</v>
      </c>
      <c r="M4550" s="2">
        <f>_xlfn.RANK.EQ(J4550, INDEX(CFB!$J$2:$J$1048576, MATCH(W4550, CFB!$W$2:$W$1048576, 0)):INDEX(CFB!$J$2:$J$1048576, MATCH(W4550, CFB!$W$2:$W$1048576, 0) + COUNTIF(CFB!$W$2:$W$1048576, W4550) - 1))</f>
        <v>68</v>
      </c>
      <c r="N4550" s="2">
        <f>RANK(K4550, INDEX(CFB!$K$2:$K$1048576, MATCH(W4550, CFB!$W$2:$W$1048576, 0)):INDEX(CFB!$K$2:$K$1048576, MATCH(W4550, CFB!$W$2:$W$1048576, 0) + COUNTIF(CFB!$W$2:$W$1048576, W4550) - 1))</f>
        <v>39</v>
      </c>
      <c r="O4550">
        <v>38.14</v>
      </c>
      <c r="P4550">
        <v>14.99</v>
      </c>
      <c r="W4550">
        <v>1986</v>
      </c>
      <c r="X4550">
        <f t="shared" si="141"/>
        <v>0</v>
      </c>
    </row>
    <row r="4551" spans="1:24" ht="12.75" hidden="1" customHeight="1" x14ac:dyDescent="0.45">
      <c r="A4551">
        <v>40</v>
      </c>
      <c r="B4551" t="s">
        <v>21</v>
      </c>
      <c r="C4551" t="s">
        <v>10</v>
      </c>
      <c r="D4551" s="2" t="str">
        <f t="shared" si="140"/>
        <v>Indiana1986</v>
      </c>
      <c r="F4551">
        <v>6</v>
      </c>
      <c r="G4551">
        <v>6</v>
      </c>
      <c r="H4551">
        <v>0</v>
      </c>
      <c r="I4551">
        <v>2.4500000000000002</v>
      </c>
      <c r="J4551">
        <v>1.36</v>
      </c>
      <c r="K4551">
        <v>3.81</v>
      </c>
      <c r="L4551" s="2">
        <f>_xlfn.RANK.EQ(I4551, INDEX(CFB!$I$2:$I$1048576, MATCH(W4551, CFB!$W$2:$W$1048576, 0)):INDEX(CFB!$I$2:$I$1048576, MATCH(W4551, CFB!$W$2:$W$1048576, 0) + COUNTIF(CFB!$W$2:$W$1048576, W4551) - 1), 0)</f>
        <v>37</v>
      </c>
      <c r="M4551" s="2">
        <f>_xlfn.RANK.EQ(J4551, INDEX(CFB!$J$2:$J$1048576, MATCH(W4551, CFB!$W$2:$W$1048576, 0)):INDEX(CFB!$J$2:$J$1048576, MATCH(W4551, CFB!$W$2:$W$1048576, 0) + COUNTIF(CFB!$W$2:$W$1048576, W4551) - 1))</f>
        <v>43</v>
      </c>
      <c r="N4551" s="2">
        <f>RANK(K4551, INDEX(CFB!$K$2:$K$1048576, MATCH(W4551, CFB!$W$2:$W$1048576, 0)):INDEX(CFB!$K$2:$K$1048576, MATCH(W4551, CFB!$W$2:$W$1048576, 0) + COUNTIF(CFB!$W$2:$W$1048576, W4551) - 1))</f>
        <v>40</v>
      </c>
      <c r="O4551">
        <v>33.270000000000003</v>
      </c>
      <c r="P4551">
        <v>8.09</v>
      </c>
      <c r="W4551">
        <v>1986</v>
      </c>
      <c r="X4551">
        <f t="shared" si="141"/>
        <v>0</v>
      </c>
    </row>
    <row r="4552" spans="1:24" ht="12.75" hidden="1" customHeight="1" x14ac:dyDescent="0.45">
      <c r="A4552">
        <v>41</v>
      </c>
      <c r="B4552" t="s">
        <v>146</v>
      </c>
      <c r="C4552" t="s">
        <v>178</v>
      </c>
      <c r="D4552" s="2" t="str">
        <f t="shared" si="140"/>
        <v>San Diego State1986</v>
      </c>
      <c r="F4552">
        <v>8</v>
      </c>
      <c r="G4552">
        <v>4</v>
      </c>
      <c r="H4552">
        <v>0</v>
      </c>
      <c r="I4552">
        <v>3.21</v>
      </c>
      <c r="J4552">
        <v>0.57999999999999996</v>
      </c>
      <c r="K4552">
        <v>3.79</v>
      </c>
      <c r="L4552" s="2">
        <f>_xlfn.RANK.EQ(I4552, INDEX(CFB!$I$2:$I$1048576, MATCH(W4552, CFB!$W$2:$W$1048576, 0)):INDEX(CFB!$I$2:$I$1048576, MATCH(W4552, CFB!$W$2:$W$1048576, 0) + COUNTIF(CFB!$W$2:$W$1048576, W4552) - 1), 0)</f>
        <v>34</v>
      </c>
      <c r="M4552" s="2">
        <f>_xlfn.RANK.EQ(J4552, INDEX(CFB!$J$2:$J$1048576, MATCH(W4552, CFB!$W$2:$W$1048576, 0)):INDEX(CFB!$J$2:$J$1048576, MATCH(W4552, CFB!$W$2:$W$1048576, 0) + COUNTIF(CFB!$W$2:$W$1048576, W4552) - 1))</f>
        <v>50</v>
      </c>
      <c r="N4552" s="2">
        <f>RANK(K4552, INDEX(CFB!$K$2:$K$1048576, MATCH(W4552, CFB!$W$2:$W$1048576, 0)):INDEX(CFB!$K$2:$K$1048576, MATCH(W4552, CFB!$W$2:$W$1048576, 0) + COUNTIF(CFB!$W$2:$W$1048576, W4552) - 1))</f>
        <v>41</v>
      </c>
      <c r="O4552">
        <v>33.9</v>
      </c>
      <c r="P4552">
        <v>11.53</v>
      </c>
      <c r="W4552">
        <v>1986</v>
      </c>
      <c r="X4552">
        <f t="shared" si="141"/>
        <v>0</v>
      </c>
    </row>
    <row r="4553" spans="1:24" ht="12.75" hidden="1" customHeight="1" x14ac:dyDescent="0.45">
      <c r="A4553">
        <v>42</v>
      </c>
      <c r="B4553" t="s">
        <v>71</v>
      </c>
      <c r="C4553" t="s">
        <v>189</v>
      </c>
      <c r="D4553" s="2" t="str">
        <f t="shared" si="140"/>
        <v>Texas Tech1986</v>
      </c>
      <c r="F4553">
        <v>7</v>
      </c>
      <c r="G4553">
        <v>5</v>
      </c>
      <c r="H4553">
        <v>0</v>
      </c>
      <c r="I4553">
        <v>0.22</v>
      </c>
      <c r="J4553">
        <v>3.35</v>
      </c>
      <c r="K4553">
        <v>3.57</v>
      </c>
      <c r="L4553" s="2">
        <f>_xlfn.RANK.EQ(I4553, INDEX(CFB!$I$2:$I$1048576, MATCH(W4553, CFB!$W$2:$W$1048576, 0)):INDEX(CFB!$I$2:$I$1048576, MATCH(W4553, CFB!$W$2:$W$1048576, 0) + COUNTIF(CFB!$W$2:$W$1048576, W4553) - 1), 0)</f>
        <v>54</v>
      </c>
      <c r="M4553" s="2">
        <f>_xlfn.RANK.EQ(J4553, INDEX(CFB!$J$2:$J$1048576, MATCH(W4553, CFB!$W$2:$W$1048576, 0)):INDEX(CFB!$J$2:$J$1048576, MATCH(W4553, CFB!$W$2:$W$1048576, 0) + COUNTIF(CFB!$W$2:$W$1048576, W4553) - 1))</f>
        <v>33</v>
      </c>
      <c r="N4553" s="2">
        <f>RANK(K4553, INDEX(CFB!$K$2:$K$1048576, MATCH(W4553, CFB!$W$2:$W$1048576, 0)):INDEX(CFB!$K$2:$K$1048576, MATCH(W4553, CFB!$W$2:$W$1048576, 0) + COUNTIF(CFB!$W$2:$W$1048576, W4553) - 1))</f>
        <v>42</v>
      </c>
      <c r="O4553">
        <v>32.24</v>
      </c>
      <c r="P4553">
        <v>12.53</v>
      </c>
      <c r="W4553">
        <v>1986</v>
      </c>
      <c r="X4553">
        <f t="shared" si="141"/>
        <v>0</v>
      </c>
    </row>
    <row r="4554" spans="1:24" ht="12.75" hidden="1" customHeight="1" x14ac:dyDescent="0.45">
      <c r="A4554">
        <v>43</v>
      </c>
      <c r="B4554" t="s">
        <v>42</v>
      </c>
      <c r="C4554" t="s">
        <v>10</v>
      </c>
      <c r="D4554" s="2" t="str">
        <f t="shared" si="140"/>
        <v>Minnesota1986</v>
      </c>
      <c r="F4554">
        <v>6</v>
      </c>
      <c r="G4554">
        <v>6</v>
      </c>
      <c r="H4554">
        <v>0</v>
      </c>
      <c r="I4554">
        <v>3.24</v>
      </c>
      <c r="J4554">
        <v>0.28000000000000003</v>
      </c>
      <c r="K4554">
        <v>3.52</v>
      </c>
      <c r="L4554" s="2">
        <f>_xlfn.RANK.EQ(I4554, INDEX(CFB!$I$2:$I$1048576, MATCH(W4554, CFB!$W$2:$W$1048576, 0)):INDEX(CFB!$I$2:$I$1048576, MATCH(W4554, CFB!$W$2:$W$1048576, 0) + COUNTIF(CFB!$W$2:$W$1048576, W4554) - 1), 0)</f>
        <v>33</v>
      </c>
      <c r="M4554" s="2">
        <f>_xlfn.RANK.EQ(J4554, INDEX(CFB!$J$2:$J$1048576, MATCH(W4554, CFB!$W$2:$W$1048576, 0)):INDEX(CFB!$J$2:$J$1048576, MATCH(W4554, CFB!$W$2:$W$1048576, 0) + COUNTIF(CFB!$W$2:$W$1048576, W4554) - 1))</f>
        <v>54</v>
      </c>
      <c r="N4554" s="2">
        <f>RANK(K4554, INDEX(CFB!$K$2:$K$1048576, MATCH(W4554, CFB!$W$2:$W$1048576, 0)):INDEX(CFB!$K$2:$K$1048576, MATCH(W4554, CFB!$W$2:$W$1048576, 0) + COUNTIF(CFB!$W$2:$W$1048576, W4554) - 1))</f>
        <v>43</v>
      </c>
      <c r="O4554">
        <v>35.31</v>
      </c>
      <c r="P4554">
        <v>14.19</v>
      </c>
      <c r="W4554">
        <v>1986</v>
      </c>
      <c r="X4554">
        <f t="shared" si="141"/>
        <v>0</v>
      </c>
    </row>
    <row r="4555" spans="1:24" ht="12.75" hidden="1" customHeight="1" x14ac:dyDescent="0.45">
      <c r="A4555">
        <v>44</v>
      </c>
      <c r="B4555" t="s">
        <v>111</v>
      </c>
      <c r="C4555" t="s">
        <v>193</v>
      </c>
      <c r="D4555" s="2" t="str">
        <f t="shared" si="140"/>
        <v>Fresno State1986</v>
      </c>
      <c r="F4555">
        <v>9</v>
      </c>
      <c r="G4555">
        <v>2</v>
      </c>
      <c r="H4555">
        <v>0</v>
      </c>
      <c r="I4555">
        <v>-0.63</v>
      </c>
      <c r="J4555">
        <v>3.93</v>
      </c>
      <c r="K4555">
        <v>3.3</v>
      </c>
      <c r="L4555" s="2">
        <f>_xlfn.RANK.EQ(I4555, INDEX(CFB!$I$2:$I$1048576, MATCH(W4555, CFB!$W$2:$W$1048576, 0)):INDEX(CFB!$I$2:$I$1048576, MATCH(W4555, CFB!$W$2:$W$1048576, 0) + COUNTIF(CFB!$W$2:$W$1048576, W4555) - 1), 0)</f>
        <v>62</v>
      </c>
      <c r="M4555" s="2">
        <f>_xlfn.RANK.EQ(J4555, INDEX(CFB!$J$2:$J$1048576, MATCH(W4555, CFB!$W$2:$W$1048576, 0)):INDEX(CFB!$J$2:$J$1048576, MATCH(W4555, CFB!$W$2:$W$1048576, 0) + COUNTIF(CFB!$W$2:$W$1048576, W4555) - 1))</f>
        <v>26</v>
      </c>
      <c r="N4555" s="2">
        <f>RANK(K4555, INDEX(CFB!$K$2:$K$1048576, MATCH(W4555, CFB!$W$2:$W$1048576, 0)):INDEX(CFB!$K$2:$K$1048576, MATCH(W4555, CFB!$W$2:$W$1048576, 0) + COUNTIF(CFB!$W$2:$W$1048576, W4555) - 1))</f>
        <v>44</v>
      </c>
      <c r="O4555">
        <v>31.86</v>
      </c>
      <c r="P4555">
        <v>9.57</v>
      </c>
      <c r="W4555">
        <v>1986</v>
      </c>
      <c r="X4555">
        <f t="shared" si="141"/>
        <v>0</v>
      </c>
    </row>
    <row r="4556" spans="1:24" ht="12.75" hidden="1" customHeight="1" x14ac:dyDescent="0.45">
      <c r="A4556">
        <v>45</v>
      </c>
      <c r="B4556" t="s">
        <v>85</v>
      </c>
      <c r="C4556" t="s">
        <v>180</v>
      </c>
      <c r="D4556" s="2" t="str">
        <f t="shared" si="140"/>
        <v>Washington State1986</v>
      </c>
      <c r="F4556">
        <v>3</v>
      </c>
      <c r="G4556">
        <v>7</v>
      </c>
      <c r="H4556">
        <v>1</v>
      </c>
      <c r="I4556">
        <v>3.01</v>
      </c>
      <c r="J4556">
        <v>0.08</v>
      </c>
      <c r="K4556">
        <v>3.09</v>
      </c>
      <c r="L4556" s="2">
        <f>_xlfn.RANK.EQ(I4556, INDEX(CFB!$I$2:$I$1048576, MATCH(W4556, CFB!$W$2:$W$1048576, 0)):INDEX(CFB!$I$2:$I$1048576, MATCH(W4556, CFB!$W$2:$W$1048576, 0) + COUNTIF(CFB!$W$2:$W$1048576, W4556) - 1), 0)</f>
        <v>35</v>
      </c>
      <c r="M4556" s="2">
        <f>_xlfn.RANK.EQ(J4556, INDEX(CFB!$J$2:$J$1048576, MATCH(W4556, CFB!$W$2:$W$1048576, 0)):INDEX(CFB!$J$2:$J$1048576, MATCH(W4556, CFB!$W$2:$W$1048576, 0) + COUNTIF(CFB!$W$2:$W$1048576, W4556) - 1))</f>
        <v>56</v>
      </c>
      <c r="N4556" s="2">
        <f>RANK(K4556, INDEX(CFB!$K$2:$K$1048576, MATCH(W4556, CFB!$W$2:$W$1048576, 0)):INDEX(CFB!$K$2:$K$1048576, MATCH(W4556, CFB!$W$2:$W$1048576, 0) + COUNTIF(CFB!$W$2:$W$1048576, W4556) - 1))</f>
        <v>45</v>
      </c>
      <c r="O4556">
        <v>35.25</v>
      </c>
      <c r="P4556">
        <v>12.63</v>
      </c>
      <c r="W4556">
        <v>1986</v>
      </c>
      <c r="X4556">
        <f t="shared" si="141"/>
        <v>0</v>
      </c>
    </row>
    <row r="4557" spans="1:24" ht="12.75" hidden="1" customHeight="1" x14ac:dyDescent="0.45">
      <c r="A4557">
        <v>46</v>
      </c>
      <c r="B4557" t="s">
        <v>14</v>
      </c>
      <c r="C4557" t="s">
        <v>189</v>
      </c>
      <c r="D4557" s="2" t="str">
        <f t="shared" si="140"/>
        <v>Texas1986</v>
      </c>
      <c r="F4557">
        <v>5</v>
      </c>
      <c r="G4557">
        <v>6</v>
      </c>
      <c r="H4557">
        <v>0</v>
      </c>
      <c r="I4557">
        <v>2.16</v>
      </c>
      <c r="J4557">
        <v>0.68</v>
      </c>
      <c r="K4557">
        <v>2.84</v>
      </c>
      <c r="L4557" s="2">
        <f>_xlfn.RANK.EQ(I4557, INDEX(CFB!$I$2:$I$1048576, MATCH(W4557, CFB!$W$2:$W$1048576, 0)):INDEX(CFB!$I$2:$I$1048576, MATCH(W4557, CFB!$W$2:$W$1048576, 0) + COUNTIF(CFB!$W$2:$W$1048576, W4557) - 1), 0)</f>
        <v>41</v>
      </c>
      <c r="M4557" s="2">
        <f>_xlfn.RANK.EQ(J4557, INDEX(CFB!$J$2:$J$1048576, MATCH(W4557, CFB!$W$2:$W$1048576, 0)):INDEX(CFB!$J$2:$J$1048576, MATCH(W4557, CFB!$W$2:$W$1048576, 0) + COUNTIF(CFB!$W$2:$W$1048576, W4557) - 1))</f>
        <v>48</v>
      </c>
      <c r="N4557" s="2">
        <f>RANK(K4557, INDEX(CFB!$K$2:$K$1048576, MATCH(W4557, CFB!$W$2:$W$1048576, 0)):INDEX(CFB!$K$2:$K$1048576, MATCH(W4557, CFB!$W$2:$W$1048576, 0) + COUNTIF(CFB!$W$2:$W$1048576, W4557) - 1))</f>
        <v>46</v>
      </c>
      <c r="O4557">
        <v>31.94</v>
      </c>
      <c r="P4557">
        <v>10.31</v>
      </c>
      <c r="W4557">
        <v>1986</v>
      </c>
      <c r="X4557">
        <f t="shared" si="141"/>
        <v>0</v>
      </c>
    </row>
    <row r="4558" spans="1:24" ht="12.75" hidden="1" customHeight="1" x14ac:dyDescent="0.45">
      <c r="A4558">
        <v>47</v>
      </c>
      <c r="B4558" t="s">
        <v>52</v>
      </c>
      <c r="C4558" t="s">
        <v>23</v>
      </c>
      <c r="D4558" s="2" t="str">
        <f t="shared" si="140"/>
        <v>Georgia Tech1986</v>
      </c>
      <c r="F4558">
        <v>5</v>
      </c>
      <c r="G4558">
        <v>5</v>
      </c>
      <c r="H4558">
        <v>1</v>
      </c>
      <c r="I4558">
        <v>0.3</v>
      </c>
      <c r="J4558">
        <v>2.41</v>
      </c>
      <c r="K4558">
        <v>2.7</v>
      </c>
      <c r="L4558" s="2">
        <f>_xlfn.RANK.EQ(I4558, INDEX(CFB!$I$2:$I$1048576, MATCH(W4558, CFB!$W$2:$W$1048576, 0)):INDEX(CFB!$I$2:$I$1048576, MATCH(W4558, CFB!$W$2:$W$1048576, 0) + COUNTIF(CFB!$W$2:$W$1048576, W4558) - 1), 0)</f>
        <v>53</v>
      </c>
      <c r="M4558" s="2">
        <f>_xlfn.RANK.EQ(J4558, INDEX(CFB!$J$2:$J$1048576, MATCH(W4558, CFB!$W$2:$W$1048576, 0)):INDEX(CFB!$J$2:$J$1048576, MATCH(W4558, CFB!$W$2:$W$1048576, 0) + COUNTIF(CFB!$W$2:$W$1048576, W4558) - 1))</f>
        <v>38</v>
      </c>
      <c r="N4558" s="2">
        <f>RANK(K4558, INDEX(CFB!$K$2:$K$1048576, MATCH(W4558, CFB!$W$2:$W$1048576, 0)):INDEX(CFB!$K$2:$K$1048576, MATCH(W4558, CFB!$W$2:$W$1048576, 0) + COUNTIF(CFB!$W$2:$W$1048576, W4558) - 1))</f>
        <v>47</v>
      </c>
      <c r="O4558">
        <v>34.99</v>
      </c>
      <c r="P4558">
        <v>8.99</v>
      </c>
      <c r="W4558">
        <v>1986</v>
      </c>
      <c r="X4558">
        <f t="shared" si="141"/>
        <v>0</v>
      </c>
    </row>
    <row r="4559" spans="1:24" ht="12.75" hidden="1" customHeight="1" x14ac:dyDescent="0.45">
      <c r="A4559">
        <v>48</v>
      </c>
      <c r="B4559" t="s">
        <v>37</v>
      </c>
      <c r="C4559" t="s">
        <v>15</v>
      </c>
      <c r="D4559" s="2" t="str">
        <f t="shared" si="140"/>
        <v>Tennessee1986</v>
      </c>
      <c r="F4559">
        <v>7</v>
      </c>
      <c r="G4559">
        <v>5</v>
      </c>
      <c r="H4559">
        <v>0</v>
      </c>
      <c r="I4559">
        <v>2.0299999999999998</v>
      </c>
      <c r="J4559">
        <v>0.45</v>
      </c>
      <c r="K4559">
        <v>2.48</v>
      </c>
      <c r="L4559" s="2">
        <f>_xlfn.RANK.EQ(I4559, INDEX(CFB!$I$2:$I$1048576, MATCH(W4559, CFB!$W$2:$W$1048576, 0)):INDEX(CFB!$I$2:$I$1048576, MATCH(W4559, CFB!$W$2:$W$1048576, 0) + COUNTIF(CFB!$W$2:$W$1048576, W4559) - 1), 0)</f>
        <v>42</v>
      </c>
      <c r="M4559" s="2">
        <f>_xlfn.RANK.EQ(J4559, INDEX(CFB!$J$2:$J$1048576, MATCH(W4559, CFB!$W$2:$W$1048576, 0)):INDEX(CFB!$J$2:$J$1048576, MATCH(W4559, CFB!$W$2:$W$1048576, 0) + COUNTIF(CFB!$W$2:$W$1048576, W4559) - 1))</f>
        <v>51</v>
      </c>
      <c r="N4559" s="2">
        <f>RANK(K4559, INDEX(CFB!$K$2:$K$1048576, MATCH(W4559, CFB!$W$2:$W$1048576, 0)):INDEX(CFB!$K$2:$K$1048576, MATCH(W4559, CFB!$W$2:$W$1048576, 0) + COUNTIF(CFB!$W$2:$W$1048576, W4559) - 1))</f>
        <v>48</v>
      </c>
      <c r="O4559">
        <v>33.729999999999997</v>
      </c>
      <c r="P4559">
        <v>10.94</v>
      </c>
      <c r="W4559">
        <v>1986</v>
      </c>
      <c r="X4559">
        <f t="shared" si="141"/>
        <v>0</v>
      </c>
    </row>
    <row r="4560" spans="1:24" ht="12.75" hidden="1" customHeight="1" x14ac:dyDescent="0.45">
      <c r="A4560">
        <v>49</v>
      </c>
      <c r="B4560" t="s">
        <v>74</v>
      </c>
      <c r="C4560" t="s">
        <v>15</v>
      </c>
      <c r="D4560" s="2" t="str">
        <f t="shared" si="140"/>
        <v>Kentucky1986</v>
      </c>
      <c r="F4560">
        <v>5</v>
      </c>
      <c r="G4560">
        <v>5</v>
      </c>
      <c r="H4560">
        <v>1</v>
      </c>
      <c r="I4560">
        <v>-0.68</v>
      </c>
      <c r="J4560">
        <v>2.72</v>
      </c>
      <c r="K4560">
        <v>2.04</v>
      </c>
      <c r="L4560" s="2">
        <f>_xlfn.RANK.EQ(I4560, INDEX(CFB!$I$2:$I$1048576, MATCH(W4560, CFB!$W$2:$W$1048576, 0)):INDEX(CFB!$I$2:$I$1048576, MATCH(W4560, CFB!$W$2:$W$1048576, 0) + COUNTIF(CFB!$W$2:$W$1048576, W4560) - 1), 0)</f>
        <v>64</v>
      </c>
      <c r="M4560" s="2">
        <f>_xlfn.RANK.EQ(J4560, INDEX(CFB!$J$2:$J$1048576, MATCH(W4560, CFB!$W$2:$W$1048576, 0)):INDEX(CFB!$J$2:$J$1048576, MATCH(W4560, CFB!$W$2:$W$1048576, 0) + COUNTIF(CFB!$W$2:$W$1048576, W4560) - 1))</f>
        <v>36</v>
      </c>
      <c r="N4560" s="2">
        <f>RANK(K4560, INDEX(CFB!$K$2:$K$1048576, MATCH(W4560, CFB!$W$2:$W$1048576, 0)):INDEX(CFB!$K$2:$K$1048576, MATCH(W4560, CFB!$W$2:$W$1048576, 0) + COUNTIF(CFB!$W$2:$W$1048576, W4560) - 1))</f>
        <v>49</v>
      </c>
      <c r="O4560">
        <v>31.91</v>
      </c>
      <c r="P4560">
        <v>9.77</v>
      </c>
      <c r="W4560">
        <v>1986</v>
      </c>
      <c r="X4560">
        <f t="shared" si="141"/>
        <v>0</v>
      </c>
    </row>
    <row r="4561" spans="1:24" ht="12.75" hidden="1" customHeight="1" x14ac:dyDescent="0.45">
      <c r="A4561">
        <v>50</v>
      </c>
      <c r="B4561" t="s">
        <v>24</v>
      </c>
      <c r="C4561" t="s">
        <v>189</v>
      </c>
      <c r="D4561" s="2" t="str">
        <f t="shared" si="140"/>
        <v>SMU1986</v>
      </c>
      <c r="F4561">
        <v>6</v>
      </c>
      <c r="G4561">
        <v>5</v>
      </c>
      <c r="H4561">
        <v>0</v>
      </c>
      <c r="I4561">
        <v>1.32</v>
      </c>
      <c r="J4561">
        <v>0.41</v>
      </c>
      <c r="K4561">
        <v>1.73</v>
      </c>
      <c r="L4561" s="2">
        <f>_xlfn.RANK.EQ(I4561, INDEX(CFB!$I$2:$I$1048576, MATCH(W4561, CFB!$W$2:$W$1048576, 0)):INDEX(CFB!$I$2:$I$1048576, MATCH(W4561, CFB!$W$2:$W$1048576, 0) + COUNTIF(CFB!$W$2:$W$1048576, W4561) - 1), 0)</f>
        <v>48</v>
      </c>
      <c r="M4561" s="2">
        <f>_xlfn.RANK.EQ(J4561, INDEX(CFB!$J$2:$J$1048576, MATCH(W4561, CFB!$W$2:$W$1048576, 0)):INDEX(CFB!$J$2:$J$1048576, MATCH(W4561, CFB!$W$2:$W$1048576, 0) + COUNTIF(CFB!$W$2:$W$1048576, W4561) - 1))</f>
        <v>52</v>
      </c>
      <c r="N4561" s="2">
        <f>RANK(K4561, INDEX(CFB!$K$2:$K$1048576, MATCH(W4561, CFB!$W$2:$W$1048576, 0)):INDEX(CFB!$K$2:$K$1048576, MATCH(W4561, CFB!$W$2:$W$1048576, 0) + COUNTIF(CFB!$W$2:$W$1048576, W4561) - 1))</f>
        <v>50</v>
      </c>
      <c r="O4561">
        <v>33.76</v>
      </c>
      <c r="P4561">
        <v>13.69</v>
      </c>
      <c r="W4561">
        <v>1986</v>
      </c>
      <c r="X4561">
        <f t="shared" si="141"/>
        <v>0</v>
      </c>
    </row>
    <row r="4562" spans="1:24" ht="12.75" hidden="1" customHeight="1" x14ac:dyDescent="0.45">
      <c r="A4562">
        <v>51</v>
      </c>
      <c r="B4562" t="s">
        <v>104</v>
      </c>
      <c r="C4562" t="s">
        <v>178</v>
      </c>
      <c r="D4562" s="2" t="str">
        <f t="shared" si="140"/>
        <v>Colorado State1986</v>
      </c>
      <c r="F4562">
        <v>6</v>
      </c>
      <c r="G4562">
        <v>5</v>
      </c>
      <c r="H4562">
        <v>0</v>
      </c>
      <c r="I4562">
        <v>1.2</v>
      </c>
      <c r="J4562">
        <v>0.28999999999999998</v>
      </c>
      <c r="K4562">
        <v>1.49</v>
      </c>
      <c r="L4562" s="2">
        <f>_xlfn.RANK.EQ(I4562, INDEX(CFB!$I$2:$I$1048576, MATCH(W4562, CFB!$W$2:$W$1048576, 0)):INDEX(CFB!$I$2:$I$1048576, MATCH(W4562, CFB!$W$2:$W$1048576, 0) + COUNTIF(CFB!$W$2:$W$1048576, W4562) - 1), 0)</f>
        <v>51</v>
      </c>
      <c r="M4562" s="2">
        <f>_xlfn.RANK.EQ(J4562, INDEX(CFB!$J$2:$J$1048576, MATCH(W4562, CFB!$W$2:$W$1048576, 0)):INDEX(CFB!$J$2:$J$1048576, MATCH(W4562, CFB!$W$2:$W$1048576, 0) + COUNTIF(CFB!$W$2:$W$1048576, W4562) - 1))</f>
        <v>53</v>
      </c>
      <c r="N4562" s="2">
        <f>RANK(K4562, INDEX(CFB!$K$2:$K$1048576, MATCH(W4562, CFB!$W$2:$W$1048576, 0)):INDEX(CFB!$K$2:$K$1048576, MATCH(W4562, CFB!$W$2:$W$1048576, 0) + COUNTIF(CFB!$W$2:$W$1048576, W4562) - 1))</f>
        <v>51</v>
      </c>
      <c r="O4562">
        <v>32.51</v>
      </c>
      <c r="P4562">
        <v>11.78</v>
      </c>
      <c r="W4562">
        <v>1986</v>
      </c>
      <c r="X4562">
        <f t="shared" si="141"/>
        <v>0</v>
      </c>
    </row>
    <row r="4563" spans="1:24" ht="12.75" hidden="1" customHeight="1" x14ac:dyDescent="0.45">
      <c r="A4563">
        <v>52</v>
      </c>
      <c r="B4563" t="s">
        <v>53</v>
      </c>
      <c r="C4563" t="s">
        <v>12</v>
      </c>
      <c r="D4563" s="2" t="str">
        <f t="shared" si="140"/>
        <v>Syracuse1986</v>
      </c>
      <c r="F4563">
        <v>5</v>
      </c>
      <c r="G4563">
        <v>6</v>
      </c>
      <c r="H4563">
        <v>0</v>
      </c>
      <c r="I4563">
        <v>1.51</v>
      </c>
      <c r="J4563">
        <v>-0.23</v>
      </c>
      <c r="K4563">
        <v>1.28</v>
      </c>
      <c r="L4563" s="2">
        <f>_xlfn.RANK.EQ(I4563, INDEX(CFB!$I$2:$I$1048576, MATCH(W4563, CFB!$W$2:$W$1048576, 0)):INDEX(CFB!$I$2:$I$1048576, MATCH(W4563, CFB!$W$2:$W$1048576, 0) + COUNTIF(CFB!$W$2:$W$1048576, W4563) - 1), 0)</f>
        <v>47</v>
      </c>
      <c r="M4563" s="2">
        <f>_xlfn.RANK.EQ(J4563, INDEX(CFB!$J$2:$J$1048576, MATCH(W4563, CFB!$W$2:$W$1048576, 0)):INDEX(CFB!$J$2:$J$1048576, MATCH(W4563, CFB!$W$2:$W$1048576, 0) + COUNTIF(CFB!$W$2:$W$1048576, W4563) - 1))</f>
        <v>58</v>
      </c>
      <c r="N4563" s="2">
        <f>RANK(K4563, INDEX(CFB!$K$2:$K$1048576, MATCH(W4563, CFB!$W$2:$W$1048576, 0)):INDEX(CFB!$K$2:$K$1048576, MATCH(W4563, CFB!$W$2:$W$1048576, 0) + COUNTIF(CFB!$W$2:$W$1048576, W4563) - 1))</f>
        <v>52</v>
      </c>
      <c r="O4563">
        <v>32.58</v>
      </c>
      <c r="P4563">
        <v>13.08</v>
      </c>
      <c r="W4563">
        <v>1986</v>
      </c>
      <c r="X4563">
        <f t="shared" si="141"/>
        <v>0</v>
      </c>
    </row>
    <row r="4564" spans="1:24" ht="12.75" hidden="1" customHeight="1" x14ac:dyDescent="0.45">
      <c r="A4564">
        <v>53</v>
      </c>
      <c r="B4564" t="s">
        <v>40</v>
      </c>
      <c r="C4564" t="s">
        <v>188</v>
      </c>
      <c r="D4564" s="2" t="str">
        <f t="shared" si="140"/>
        <v>Iowa State1986</v>
      </c>
      <c r="F4564">
        <v>6</v>
      </c>
      <c r="G4564">
        <v>5</v>
      </c>
      <c r="H4564">
        <v>0</v>
      </c>
      <c r="I4564">
        <v>0.2</v>
      </c>
      <c r="J4564">
        <v>0.68</v>
      </c>
      <c r="K4564">
        <v>0.88</v>
      </c>
      <c r="L4564" s="2">
        <f>_xlfn.RANK.EQ(I4564, INDEX(CFB!$I$2:$I$1048576, MATCH(W4564, CFB!$W$2:$W$1048576, 0)):INDEX(CFB!$I$2:$I$1048576, MATCH(W4564, CFB!$W$2:$W$1048576, 0) + COUNTIF(CFB!$W$2:$W$1048576, W4564) - 1), 0)</f>
        <v>55</v>
      </c>
      <c r="M4564" s="2">
        <f>_xlfn.RANK.EQ(J4564, INDEX(CFB!$J$2:$J$1048576, MATCH(W4564, CFB!$W$2:$W$1048576, 0)):INDEX(CFB!$J$2:$J$1048576, MATCH(W4564, CFB!$W$2:$W$1048576, 0) + COUNTIF(CFB!$W$2:$W$1048576, W4564) - 1))</f>
        <v>48</v>
      </c>
      <c r="N4564" s="2">
        <f>RANK(K4564, INDEX(CFB!$K$2:$K$1048576, MATCH(W4564, CFB!$W$2:$W$1048576, 0)):INDEX(CFB!$K$2:$K$1048576, MATCH(W4564, CFB!$W$2:$W$1048576, 0) + COUNTIF(CFB!$W$2:$W$1048576, W4564) - 1))</f>
        <v>53</v>
      </c>
      <c r="O4564">
        <v>33.69</v>
      </c>
      <c r="P4564">
        <v>12.07</v>
      </c>
      <c r="W4564">
        <v>1986</v>
      </c>
      <c r="X4564">
        <f t="shared" si="141"/>
        <v>0</v>
      </c>
    </row>
    <row r="4565" spans="1:24" ht="12.75" hidden="1" customHeight="1" x14ac:dyDescent="0.45">
      <c r="A4565">
        <v>54</v>
      </c>
      <c r="B4565" t="s">
        <v>138</v>
      </c>
      <c r="C4565" t="s">
        <v>178</v>
      </c>
      <c r="D4565" s="2" t="str">
        <f t="shared" si="140"/>
        <v>Wyoming1986</v>
      </c>
      <c r="F4565">
        <v>6</v>
      </c>
      <c r="G4565">
        <v>6</v>
      </c>
      <c r="H4565">
        <v>0</v>
      </c>
      <c r="I4565">
        <v>1.54</v>
      </c>
      <c r="J4565">
        <v>-0.82</v>
      </c>
      <c r="K4565">
        <v>0.71</v>
      </c>
      <c r="L4565" s="2">
        <f>_xlfn.RANK.EQ(I4565, INDEX(CFB!$I$2:$I$1048576, MATCH(W4565, CFB!$W$2:$W$1048576, 0)):INDEX(CFB!$I$2:$I$1048576, MATCH(W4565, CFB!$W$2:$W$1048576, 0) + COUNTIF(CFB!$W$2:$W$1048576, W4565) - 1), 0)</f>
        <v>46</v>
      </c>
      <c r="M4565" s="2">
        <f>_xlfn.RANK.EQ(J4565, INDEX(CFB!$J$2:$J$1048576, MATCH(W4565, CFB!$W$2:$W$1048576, 0)):INDEX(CFB!$J$2:$J$1048576, MATCH(W4565, CFB!$W$2:$W$1048576, 0) + COUNTIF(CFB!$W$2:$W$1048576, W4565) - 1))</f>
        <v>64</v>
      </c>
      <c r="N4565" s="2">
        <f>RANK(K4565, INDEX(CFB!$K$2:$K$1048576, MATCH(W4565, CFB!$W$2:$W$1048576, 0)):INDEX(CFB!$K$2:$K$1048576, MATCH(W4565, CFB!$W$2:$W$1048576, 0) + COUNTIF(CFB!$W$2:$W$1048576, W4565) - 1))</f>
        <v>54</v>
      </c>
      <c r="O4565">
        <v>32.89</v>
      </c>
      <c r="P4565">
        <v>13.21</v>
      </c>
      <c r="W4565">
        <v>1986</v>
      </c>
      <c r="X4565">
        <f t="shared" si="141"/>
        <v>0</v>
      </c>
    </row>
    <row r="4566" spans="1:24" ht="12.75" hidden="1" customHeight="1" x14ac:dyDescent="0.45">
      <c r="A4566">
        <v>55</v>
      </c>
      <c r="B4566" t="s">
        <v>126</v>
      </c>
      <c r="C4566" t="s">
        <v>178</v>
      </c>
      <c r="D4566" s="2" t="str">
        <f t="shared" si="140"/>
        <v>Hawaii1986</v>
      </c>
      <c r="F4566">
        <v>7</v>
      </c>
      <c r="G4566">
        <v>5</v>
      </c>
      <c r="H4566">
        <v>0</v>
      </c>
      <c r="I4566">
        <v>-3.22</v>
      </c>
      <c r="J4566">
        <v>3.76</v>
      </c>
      <c r="K4566">
        <v>0.53</v>
      </c>
      <c r="L4566" s="2">
        <f>_xlfn.RANK.EQ(I4566, INDEX(CFB!$I$2:$I$1048576, MATCH(W4566, CFB!$W$2:$W$1048576, 0)):INDEX(CFB!$I$2:$I$1048576, MATCH(W4566, CFB!$W$2:$W$1048576, 0) + COUNTIF(CFB!$W$2:$W$1048576, W4566) - 1), 0)</f>
        <v>79</v>
      </c>
      <c r="M4566" s="2">
        <f>_xlfn.RANK.EQ(J4566, INDEX(CFB!$J$2:$J$1048576, MATCH(W4566, CFB!$W$2:$W$1048576, 0)):INDEX(CFB!$J$2:$J$1048576, MATCH(W4566, CFB!$W$2:$W$1048576, 0) + COUNTIF(CFB!$W$2:$W$1048576, W4566) - 1))</f>
        <v>28</v>
      </c>
      <c r="N4566" s="2">
        <f>RANK(K4566, INDEX(CFB!$K$2:$K$1048576, MATCH(W4566, CFB!$W$2:$W$1048576, 0)):INDEX(CFB!$K$2:$K$1048576, MATCH(W4566, CFB!$W$2:$W$1048576, 0) + COUNTIF(CFB!$W$2:$W$1048576, W4566) - 1))</f>
        <v>55</v>
      </c>
      <c r="O4566">
        <v>27.66</v>
      </c>
      <c r="P4566">
        <v>9.49</v>
      </c>
      <c r="W4566">
        <v>1986</v>
      </c>
      <c r="X4566">
        <f t="shared" si="141"/>
        <v>0</v>
      </c>
    </row>
    <row r="4567" spans="1:24" ht="12.75" hidden="1" customHeight="1" x14ac:dyDescent="0.45">
      <c r="A4567">
        <v>56</v>
      </c>
      <c r="B4567" t="s">
        <v>43</v>
      </c>
      <c r="C4567" t="s">
        <v>10</v>
      </c>
      <c r="D4567" s="2" t="str">
        <f t="shared" si="140"/>
        <v>Illinois1986</v>
      </c>
      <c r="F4567">
        <v>4</v>
      </c>
      <c r="G4567">
        <v>7</v>
      </c>
      <c r="H4567">
        <v>0</v>
      </c>
      <c r="I4567">
        <v>-0.89</v>
      </c>
      <c r="J4567">
        <v>1.26</v>
      </c>
      <c r="K4567">
        <v>0.37</v>
      </c>
      <c r="L4567" s="2">
        <f>_xlfn.RANK.EQ(I4567, INDEX(CFB!$I$2:$I$1048576, MATCH(W4567, CFB!$W$2:$W$1048576, 0)):INDEX(CFB!$I$2:$I$1048576, MATCH(W4567, CFB!$W$2:$W$1048576, 0) + COUNTIF(CFB!$W$2:$W$1048576, W4567) - 1), 0)</f>
        <v>65</v>
      </c>
      <c r="M4567" s="2">
        <f>_xlfn.RANK.EQ(J4567, INDEX(CFB!$J$2:$J$1048576, MATCH(W4567, CFB!$W$2:$W$1048576, 0)):INDEX(CFB!$J$2:$J$1048576, MATCH(W4567, CFB!$W$2:$W$1048576, 0) + COUNTIF(CFB!$W$2:$W$1048576, W4567) - 1))</f>
        <v>45</v>
      </c>
      <c r="N4567" s="2">
        <f>RANK(K4567, INDEX(CFB!$K$2:$K$1048576, MATCH(W4567, CFB!$W$2:$W$1048576, 0)):INDEX(CFB!$K$2:$K$1048576, MATCH(W4567, CFB!$W$2:$W$1048576, 0) + COUNTIF(CFB!$W$2:$W$1048576, W4567) - 1))</f>
        <v>56</v>
      </c>
      <c r="O4567">
        <v>31.53</v>
      </c>
      <c r="P4567">
        <v>14</v>
      </c>
      <c r="W4567">
        <v>1986</v>
      </c>
      <c r="X4567">
        <f t="shared" si="141"/>
        <v>0</v>
      </c>
    </row>
    <row r="4568" spans="1:24" ht="12.75" hidden="1" customHeight="1" x14ac:dyDescent="0.45">
      <c r="A4568">
        <v>57</v>
      </c>
      <c r="B4568" t="s">
        <v>147</v>
      </c>
      <c r="C4568" t="s">
        <v>12</v>
      </c>
      <c r="D4568" s="2" t="str">
        <f t="shared" si="140"/>
        <v>Tulsa1986</v>
      </c>
      <c r="F4568">
        <v>7</v>
      </c>
      <c r="G4568">
        <v>4</v>
      </c>
      <c r="H4568">
        <v>0</v>
      </c>
      <c r="I4568">
        <v>-1.74</v>
      </c>
      <c r="J4568">
        <v>1.87</v>
      </c>
      <c r="K4568">
        <v>0.13</v>
      </c>
      <c r="L4568" s="2">
        <f>_xlfn.RANK.EQ(I4568, INDEX(CFB!$I$2:$I$1048576, MATCH(W4568, CFB!$W$2:$W$1048576, 0)):INDEX(CFB!$I$2:$I$1048576, MATCH(W4568, CFB!$W$2:$W$1048576, 0) + COUNTIF(CFB!$W$2:$W$1048576, W4568) - 1), 0)</f>
        <v>71</v>
      </c>
      <c r="M4568" s="2">
        <f>_xlfn.RANK.EQ(J4568, INDEX(CFB!$J$2:$J$1048576, MATCH(W4568, CFB!$W$2:$W$1048576, 0)):INDEX(CFB!$J$2:$J$1048576, MATCH(W4568, CFB!$W$2:$W$1048576, 0) + COUNTIF(CFB!$W$2:$W$1048576, W4568) - 1))</f>
        <v>41</v>
      </c>
      <c r="N4568" s="2">
        <f>RANK(K4568, INDEX(CFB!$K$2:$K$1048576, MATCH(W4568, CFB!$W$2:$W$1048576, 0)):INDEX(CFB!$K$2:$K$1048576, MATCH(W4568, CFB!$W$2:$W$1048576, 0) + COUNTIF(CFB!$W$2:$W$1048576, W4568) - 1))</f>
        <v>57</v>
      </c>
      <c r="O4568">
        <v>32.68</v>
      </c>
      <c r="P4568">
        <v>10.54</v>
      </c>
      <c r="W4568">
        <v>1986</v>
      </c>
      <c r="X4568">
        <f t="shared" si="141"/>
        <v>0</v>
      </c>
    </row>
    <row r="4569" spans="1:24" ht="12.75" hidden="1" customHeight="1" x14ac:dyDescent="0.45">
      <c r="A4569">
        <v>58</v>
      </c>
      <c r="B4569" t="s">
        <v>106</v>
      </c>
      <c r="C4569" t="s">
        <v>23</v>
      </c>
      <c r="D4569" s="2" t="str">
        <f t="shared" si="140"/>
        <v>Wake Forest1986</v>
      </c>
      <c r="F4569">
        <v>5</v>
      </c>
      <c r="G4569">
        <v>6</v>
      </c>
      <c r="H4569">
        <v>0</v>
      </c>
      <c r="I4569">
        <v>5.16</v>
      </c>
      <c r="J4569">
        <v>-5.92</v>
      </c>
      <c r="K4569">
        <v>-0.76</v>
      </c>
      <c r="L4569" s="2">
        <f>_xlfn.RANK.EQ(I4569, INDEX(CFB!$I$2:$I$1048576, MATCH(W4569, CFB!$W$2:$W$1048576, 0)):INDEX(CFB!$I$2:$I$1048576, MATCH(W4569, CFB!$W$2:$W$1048576, 0) + COUNTIF(CFB!$W$2:$W$1048576, W4569) - 1), 0)</f>
        <v>25</v>
      </c>
      <c r="M4569" s="2">
        <f>_xlfn.RANK.EQ(J4569, INDEX(CFB!$J$2:$J$1048576, MATCH(W4569, CFB!$W$2:$W$1048576, 0)):INDEX(CFB!$J$2:$J$1048576, MATCH(W4569, CFB!$W$2:$W$1048576, 0) + COUNTIF(CFB!$W$2:$W$1048576, W4569) - 1))</f>
        <v>90</v>
      </c>
      <c r="N4569" s="2">
        <f>RANK(K4569, INDEX(CFB!$K$2:$K$1048576, MATCH(W4569, CFB!$W$2:$W$1048576, 0)):INDEX(CFB!$K$2:$K$1048576, MATCH(W4569, CFB!$W$2:$W$1048576, 0) + COUNTIF(CFB!$W$2:$W$1048576, W4569) - 1))</f>
        <v>58</v>
      </c>
      <c r="O4569">
        <v>37.9</v>
      </c>
      <c r="P4569">
        <v>17.559999999999999</v>
      </c>
      <c r="W4569">
        <v>1986</v>
      </c>
      <c r="X4569">
        <f t="shared" si="141"/>
        <v>0</v>
      </c>
    </row>
    <row r="4570" spans="1:24" ht="12.75" hidden="1" customHeight="1" x14ac:dyDescent="0.45">
      <c r="A4570">
        <v>59</v>
      </c>
      <c r="B4570" t="s">
        <v>131</v>
      </c>
      <c r="C4570" t="s">
        <v>178</v>
      </c>
      <c r="D4570" s="2" t="str">
        <f t="shared" si="140"/>
        <v>Air Force1986</v>
      </c>
      <c r="F4570">
        <v>6</v>
      </c>
      <c r="G4570">
        <v>5</v>
      </c>
      <c r="H4570">
        <v>0</v>
      </c>
      <c r="I4570">
        <v>-3.9</v>
      </c>
      <c r="J4570">
        <v>3.01</v>
      </c>
      <c r="K4570">
        <v>-0.88</v>
      </c>
      <c r="L4570" s="2">
        <f>_xlfn.RANK.EQ(I4570, INDEX(CFB!$I$2:$I$1048576, MATCH(W4570, CFB!$W$2:$W$1048576, 0)):INDEX(CFB!$I$2:$I$1048576, MATCH(W4570, CFB!$W$2:$W$1048576, 0) + COUNTIF(CFB!$W$2:$W$1048576, W4570) - 1), 0)</f>
        <v>84</v>
      </c>
      <c r="M4570" s="2">
        <f>_xlfn.RANK.EQ(J4570, INDEX(CFB!$J$2:$J$1048576, MATCH(W4570, CFB!$W$2:$W$1048576, 0)):INDEX(CFB!$J$2:$J$1048576, MATCH(W4570, CFB!$W$2:$W$1048576, 0) + COUNTIF(CFB!$W$2:$W$1048576, W4570) - 1))</f>
        <v>35</v>
      </c>
      <c r="N4570" s="2">
        <f>RANK(K4570, INDEX(CFB!$K$2:$K$1048576, MATCH(W4570, CFB!$W$2:$W$1048576, 0)):INDEX(CFB!$K$2:$K$1048576, MATCH(W4570, CFB!$W$2:$W$1048576, 0) + COUNTIF(CFB!$W$2:$W$1048576, W4570) - 1))</f>
        <v>59</v>
      </c>
      <c r="O4570">
        <v>27.27</v>
      </c>
      <c r="P4570">
        <v>9.5399999999999991</v>
      </c>
      <c r="W4570">
        <v>1986</v>
      </c>
      <c r="X4570">
        <f t="shared" si="141"/>
        <v>0</v>
      </c>
    </row>
    <row r="4571" spans="1:24" ht="12.75" hidden="1" customHeight="1" x14ac:dyDescent="0.45">
      <c r="A4571">
        <v>60</v>
      </c>
      <c r="B4571" t="s">
        <v>119</v>
      </c>
      <c r="C4571" t="s">
        <v>180</v>
      </c>
      <c r="D4571" s="2" t="str">
        <f t="shared" si="140"/>
        <v>Oregon State1986</v>
      </c>
      <c r="F4571">
        <v>3</v>
      </c>
      <c r="G4571">
        <v>8</v>
      </c>
      <c r="H4571">
        <v>0</v>
      </c>
      <c r="I4571">
        <v>-4.84</v>
      </c>
      <c r="J4571">
        <v>3.7</v>
      </c>
      <c r="K4571">
        <v>-1.1399999999999999</v>
      </c>
      <c r="L4571" s="2">
        <f>_xlfn.RANK.EQ(I4571, INDEX(CFB!$I$2:$I$1048576, MATCH(W4571, CFB!$W$2:$W$1048576, 0)):INDEX(CFB!$I$2:$I$1048576, MATCH(W4571, CFB!$W$2:$W$1048576, 0) + COUNTIF(CFB!$W$2:$W$1048576, W4571) - 1), 0)</f>
        <v>87</v>
      </c>
      <c r="M4571" s="2">
        <f>_xlfn.RANK.EQ(J4571, INDEX(CFB!$J$2:$J$1048576, MATCH(W4571, CFB!$W$2:$W$1048576, 0)):INDEX(CFB!$J$2:$J$1048576, MATCH(W4571, CFB!$W$2:$W$1048576, 0) + COUNTIF(CFB!$W$2:$W$1048576, W4571) - 1))</f>
        <v>29</v>
      </c>
      <c r="N4571" s="2">
        <f>RANK(K4571, INDEX(CFB!$K$2:$K$1048576, MATCH(W4571, CFB!$W$2:$W$1048576, 0)):INDEX(CFB!$K$2:$K$1048576, MATCH(W4571, CFB!$W$2:$W$1048576, 0) + COUNTIF(CFB!$W$2:$W$1048576, W4571) - 1))</f>
        <v>60</v>
      </c>
      <c r="O4571">
        <v>26.86</v>
      </c>
      <c r="P4571">
        <v>9.9600000000000009</v>
      </c>
      <c r="W4571">
        <v>1986</v>
      </c>
      <c r="X4571">
        <f t="shared" si="141"/>
        <v>0</v>
      </c>
    </row>
    <row r="4572" spans="1:24" ht="12.75" hidden="1" customHeight="1" x14ac:dyDescent="0.45">
      <c r="A4572">
        <v>61</v>
      </c>
      <c r="B4572" t="s">
        <v>89</v>
      </c>
      <c r="C4572" t="s">
        <v>12</v>
      </c>
      <c r="D4572" s="2" t="str">
        <f t="shared" si="140"/>
        <v>West Virginia1986</v>
      </c>
      <c r="F4572">
        <v>4</v>
      </c>
      <c r="G4572">
        <v>7</v>
      </c>
      <c r="H4572">
        <v>0</v>
      </c>
      <c r="I4572">
        <v>0.03</v>
      </c>
      <c r="J4572">
        <v>-1.38</v>
      </c>
      <c r="K4572">
        <v>-1.35</v>
      </c>
      <c r="L4572" s="2">
        <f>_xlfn.RANK.EQ(I4572, INDEX(CFB!$I$2:$I$1048576, MATCH(W4572, CFB!$W$2:$W$1048576, 0)):INDEX(CFB!$I$2:$I$1048576, MATCH(W4572, CFB!$W$2:$W$1048576, 0) + COUNTIF(CFB!$W$2:$W$1048576, W4572) - 1), 0)</f>
        <v>57</v>
      </c>
      <c r="M4572" s="2">
        <f>_xlfn.RANK.EQ(J4572, INDEX(CFB!$J$2:$J$1048576, MATCH(W4572, CFB!$W$2:$W$1048576, 0)):INDEX(CFB!$J$2:$J$1048576, MATCH(W4572, CFB!$W$2:$W$1048576, 0) + COUNTIF(CFB!$W$2:$W$1048576, W4572) - 1))</f>
        <v>66</v>
      </c>
      <c r="N4572" s="2">
        <f>RANK(K4572, INDEX(CFB!$K$2:$K$1048576, MATCH(W4572, CFB!$W$2:$W$1048576, 0)):INDEX(CFB!$K$2:$K$1048576, MATCH(W4572, CFB!$W$2:$W$1048576, 0) + COUNTIF(CFB!$W$2:$W$1048576, W4572) - 1))</f>
        <v>61</v>
      </c>
      <c r="O4572">
        <v>31.98</v>
      </c>
      <c r="P4572">
        <v>15.55</v>
      </c>
      <c r="W4572">
        <v>1986</v>
      </c>
      <c r="X4572">
        <f t="shared" si="141"/>
        <v>0</v>
      </c>
    </row>
    <row r="4573" spans="1:24" ht="12.75" hidden="1" customHeight="1" x14ac:dyDescent="0.45">
      <c r="A4573">
        <v>62</v>
      </c>
      <c r="B4573" t="s">
        <v>121</v>
      </c>
      <c r="C4573" t="s">
        <v>188</v>
      </c>
      <c r="D4573" s="2" t="str">
        <f t="shared" si="140"/>
        <v>Oklahoma State1986</v>
      </c>
      <c r="F4573">
        <v>6</v>
      </c>
      <c r="G4573">
        <v>5</v>
      </c>
      <c r="H4573">
        <v>0</v>
      </c>
      <c r="I4573">
        <v>-3.04</v>
      </c>
      <c r="J4573">
        <v>1.63</v>
      </c>
      <c r="K4573">
        <v>-1.41</v>
      </c>
      <c r="L4573" s="2">
        <f>_xlfn.RANK.EQ(I4573, INDEX(CFB!$I$2:$I$1048576, MATCH(W4573, CFB!$W$2:$W$1048576, 0)):INDEX(CFB!$I$2:$I$1048576, MATCH(W4573, CFB!$W$2:$W$1048576, 0) + COUNTIF(CFB!$W$2:$W$1048576, W4573) - 1), 0)</f>
        <v>75</v>
      </c>
      <c r="M4573" s="2">
        <f>_xlfn.RANK.EQ(J4573, INDEX(CFB!$J$2:$J$1048576, MATCH(W4573, CFB!$W$2:$W$1048576, 0)):INDEX(CFB!$J$2:$J$1048576, MATCH(W4573, CFB!$W$2:$W$1048576, 0) + COUNTIF(CFB!$W$2:$W$1048576, W4573) - 1))</f>
        <v>42</v>
      </c>
      <c r="N4573" s="2">
        <f>RANK(K4573, INDEX(CFB!$K$2:$K$1048576, MATCH(W4573, CFB!$W$2:$W$1048576, 0)):INDEX(CFB!$K$2:$K$1048576, MATCH(W4573, CFB!$W$2:$W$1048576, 0) + COUNTIF(CFB!$W$2:$W$1048576, W4573) - 1))</f>
        <v>62</v>
      </c>
      <c r="O4573">
        <v>26.75</v>
      </c>
      <c r="P4573">
        <v>8.36</v>
      </c>
      <c r="W4573">
        <v>1986</v>
      </c>
      <c r="X4573">
        <f t="shared" si="141"/>
        <v>0</v>
      </c>
    </row>
    <row r="4574" spans="1:24" ht="12.75" hidden="1" customHeight="1" x14ac:dyDescent="0.45">
      <c r="A4574">
        <v>63</v>
      </c>
      <c r="B4574" t="s">
        <v>86</v>
      </c>
      <c r="C4574" t="s">
        <v>65</v>
      </c>
      <c r="D4574" s="2" t="str">
        <f t="shared" si="140"/>
        <v>Miami (OH)1986</v>
      </c>
      <c r="F4574">
        <v>8</v>
      </c>
      <c r="G4574">
        <v>4</v>
      </c>
      <c r="H4574">
        <v>0</v>
      </c>
      <c r="I4574">
        <v>0.18</v>
      </c>
      <c r="J4574">
        <v>-1.98</v>
      </c>
      <c r="K4574">
        <v>-1.8</v>
      </c>
      <c r="L4574" s="2">
        <f>_xlfn.RANK.EQ(I4574, INDEX(CFB!$I$2:$I$1048576, MATCH(W4574, CFB!$W$2:$W$1048576, 0)):INDEX(CFB!$I$2:$I$1048576, MATCH(W4574, CFB!$W$2:$W$1048576, 0) + COUNTIF(CFB!$W$2:$W$1048576, W4574) - 1), 0)</f>
        <v>56</v>
      </c>
      <c r="M4574" s="2">
        <f>_xlfn.RANK.EQ(J4574, INDEX(CFB!$J$2:$J$1048576, MATCH(W4574, CFB!$W$2:$W$1048576, 0)):INDEX(CFB!$J$2:$J$1048576, MATCH(W4574, CFB!$W$2:$W$1048576, 0) + COUNTIF(CFB!$W$2:$W$1048576, W4574) - 1))</f>
        <v>69</v>
      </c>
      <c r="N4574" s="2">
        <f>RANK(K4574, INDEX(CFB!$K$2:$K$1048576, MATCH(W4574, CFB!$W$2:$W$1048576, 0)):INDEX(CFB!$K$2:$K$1048576, MATCH(W4574, CFB!$W$2:$W$1048576, 0) + COUNTIF(CFB!$W$2:$W$1048576, W4574) - 1))</f>
        <v>63</v>
      </c>
      <c r="O4574">
        <v>31.97</v>
      </c>
      <c r="P4574">
        <v>16.440000000000001</v>
      </c>
      <c r="W4574">
        <v>1986</v>
      </c>
      <c r="X4574">
        <f t="shared" si="141"/>
        <v>0</v>
      </c>
    </row>
    <row r="4575" spans="1:24" ht="12.75" hidden="1" customHeight="1" x14ac:dyDescent="0.45">
      <c r="A4575">
        <v>64</v>
      </c>
      <c r="B4575" t="s">
        <v>109</v>
      </c>
      <c r="C4575" t="s">
        <v>15</v>
      </c>
      <c r="D4575" s="2" t="str">
        <f t="shared" si="140"/>
        <v>Mississippi State1986</v>
      </c>
      <c r="F4575">
        <v>6</v>
      </c>
      <c r="G4575">
        <v>5</v>
      </c>
      <c r="H4575">
        <v>0</v>
      </c>
      <c r="I4575">
        <v>-1.54</v>
      </c>
      <c r="J4575">
        <v>-0.52</v>
      </c>
      <c r="K4575">
        <v>-2.06</v>
      </c>
      <c r="L4575" s="2">
        <f>_xlfn.RANK.EQ(I4575, INDEX(CFB!$I$2:$I$1048576, MATCH(W4575, CFB!$W$2:$W$1048576, 0)):INDEX(CFB!$I$2:$I$1048576, MATCH(W4575, CFB!$W$2:$W$1048576, 0) + COUNTIF(CFB!$W$2:$W$1048576, W4575) - 1), 0)</f>
        <v>69</v>
      </c>
      <c r="M4575" s="2">
        <f>_xlfn.RANK.EQ(J4575, INDEX(CFB!$J$2:$J$1048576, MATCH(W4575, CFB!$W$2:$W$1048576, 0)):INDEX(CFB!$J$2:$J$1048576, MATCH(W4575, CFB!$W$2:$W$1048576, 0) + COUNTIF(CFB!$W$2:$W$1048576, W4575) - 1))</f>
        <v>61</v>
      </c>
      <c r="N4575" s="2">
        <f>RANK(K4575, INDEX(CFB!$K$2:$K$1048576, MATCH(W4575, CFB!$W$2:$W$1048576, 0)):INDEX(CFB!$K$2:$K$1048576, MATCH(W4575, CFB!$W$2:$W$1048576, 0) + COUNTIF(CFB!$W$2:$W$1048576, W4575) - 1))</f>
        <v>64</v>
      </c>
      <c r="O4575">
        <v>29.84</v>
      </c>
      <c r="P4575">
        <v>16.02</v>
      </c>
      <c r="W4575">
        <v>1986</v>
      </c>
      <c r="X4575">
        <f t="shared" si="141"/>
        <v>0</v>
      </c>
    </row>
    <row r="4576" spans="1:24" ht="12.75" hidden="1" customHeight="1" x14ac:dyDescent="0.45">
      <c r="A4576">
        <v>65</v>
      </c>
      <c r="B4576" t="s">
        <v>83</v>
      </c>
      <c r="C4576" t="s">
        <v>180</v>
      </c>
      <c r="D4576" s="2" t="str">
        <f t="shared" si="140"/>
        <v>California1986</v>
      </c>
      <c r="F4576">
        <v>2</v>
      </c>
      <c r="G4576">
        <v>9</v>
      </c>
      <c r="H4576">
        <v>0</v>
      </c>
      <c r="I4576">
        <v>-3.33</v>
      </c>
      <c r="J4576">
        <v>0.9</v>
      </c>
      <c r="K4576">
        <v>-2.4300000000000002</v>
      </c>
      <c r="L4576" s="2">
        <f>_xlfn.RANK.EQ(I4576, INDEX(CFB!$I$2:$I$1048576, MATCH(W4576, CFB!$W$2:$W$1048576, 0)):INDEX(CFB!$I$2:$I$1048576, MATCH(W4576, CFB!$W$2:$W$1048576, 0) + COUNTIF(CFB!$W$2:$W$1048576, W4576) - 1), 0)</f>
        <v>81</v>
      </c>
      <c r="M4576" s="2">
        <f>_xlfn.RANK.EQ(J4576, INDEX(CFB!$J$2:$J$1048576, MATCH(W4576, CFB!$W$2:$W$1048576, 0)):INDEX(CFB!$J$2:$J$1048576, MATCH(W4576, CFB!$W$2:$W$1048576, 0) + COUNTIF(CFB!$W$2:$W$1048576, W4576) - 1))</f>
        <v>46</v>
      </c>
      <c r="N4576" s="2">
        <f>RANK(K4576, INDEX(CFB!$K$2:$K$1048576, MATCH(W4576, CFB!$W$2:$W$1048576, 0)):INDEX(CFB!$K$2:$K$1048576, MATCH(W4576, CFB!$W$2:$W$1048576, 0) + COUNTIF(CFB!$W$2:$W$1048576, W4576) - 1))</f>
        <v>65</v>
      </c>
      <c r="O4576">
        <v>29.02</v>
      </c>
      <c r="P4576">
        <v>12.55</v>
      </c>
      <c r="W4576">
        <v>1986</v>
      </c>
      <c r="X4576">
        <f t="shared" si="141"/>
        <v>0</v>
      </c>
    </row>
    <row r="4577" spans="1:24" ht="12.75" hidden="1" customHeight="1" x14ac:dyDescent="0.45">
      <c r="A4577">
        <v>66</v>
      </c>
      <c r="B4577" t="s">
        <v>72</v>
      </c>
      <c r="C4577" t="s">
        <v>10</v>
      </c>
      <c r="D4577" s="2" t="str">
        <f t="shared" si="140"/>
        <v>Wisconsin1986</v>
      </c>
      <c r="F4577">
        <v>3</v>
      </c>
      <c r="G4577">
        <v>9</v>
      </c>
      <c r="H4577">
        <v>0</v>
      </c>
      <c r="I4577">
        <v>-3.08</v>
      </c>
      <c r="J4577">
        <v>0.25</v>
      </c>
      <c r="K4577">
        <v>-2.83</v>
      </c>
      <c r="L4577" s="2">
        <f>_xlfn.RANK.EQ(I4577, INDEX(CFB!$I$2:$I$1048576, MATCH(W4577, CFB!$W$2:$W$1048576, 0)):INDEX(CFB!$I$2:$I$1048576, MATCH(W4577, CFB!$W$2:$W$1048576, 0) + COUNTIF(CFB!$W$2:$W$1048576, W4577) - 1), 0)</f>
        <v>76</v>
      </c>
      <c r="M4577" s="2">
        <f>_xlfn.RANK.EQ(J4577, INDEX(CFB!$J$2:$J$1048576, MATCH(W4577, CFB!$W$2:$W$1048576, 0)):INDEX(CFB!$J$2:$J$1048576, MATCH(W4577, CFB!$W$2:$W$1048576, 0) + COUNTIF(CFB!$W$2:$W$1048576, W4577) - 1))</f>
        <v>55</v>
      </c>
      <c r="N4577" s="2">
        <f>RANK(K4577, INDEX(CFB!$K$2:$K$1048576, MATCH(W4577, CFB!$W$2:$W$1048576, 0)):INDEX(CFB!$K$2:$K$1048576, MATCH(W4577, CFB!$W$2:$W$1048576, 0) + COUNTIF(CFB!$W$2:$W$1048576, W4577) - 1))</f>
        <v>66</v>
      </c>
      <c r="O4577">
        <v>28.61</v>
      </c>
      <c r="P4577">
        <v>11.14</v>
      </c>
      <c r="W4577">
        <v>1986</v>
      </c>
      <c r="X4577">
        <f t="shared" si="141"/>
        <v>0</v>
      </c>
    </row>
    <row r="4578" spans="1:24" ht="12.75" hidden="1" customHeight="1" x14ac:dyDescent="0.45">
      <c r="A4578">
        <v>67</v>
      </c>
      <c r="B4578" t="s">
        <v>81</v>
      </c>
      <c r="C4578" t="s">
        <v>12</v>
      </c>
      <c r="D4578" s="2" t="str">
        <f t="shared" si="140"/>
        <v>Cincinnati1986</v>
      </c>
      <c r="F4578">
        <v>5</v>
      </c>
      <c r="G4578">
        <v>6</v>
      </c>
      <c r="H4578">
        <v>0</v>
      </c>
      <c r="I4578">
        <v>4.91</v>
      </c>
      <c r="J4578">
        <v>-7.81</v>
      </c>
      <c r="K4578">
        <v>-2.9</v>
      </c>
      <c r="L4578" s="2">
        <f>_xlfn.RANK.EQ(I4578, INDEX(CFB!$I$2:$I$1048576, MATCH(W4578, CFB!$W$2:$W$1048576, 0)):INDEX(CFB!$I$2:$I$1048576, MATCH(W4578, CFB!$W$2:$W$1048576, 0) + COUNTIF(CFB!$W$2:$W$1048576, W4578) - 1), 0)</f>
        <v>27</v>
      </c>
      <c r="M4578" s="2">
        <f>_xlfn.RANK.EQ(J4578, INDEX(CFB!$J$2:$J$1048576, MATCH(W4578, CFB!$W$2:$W$1048576, 0)):INDEX(CFB!$J$2:$J$1048576, MATCH(W4578, CFB!$W$2:$W$1048576, 0) + COUNTIF(CFB!$W$2:$W$1048576, W4578) - 1))</f>
        <v>94</v>
      </c>
      <c r="N4578" s="2">
        <f>RANK(K4578, INDEX(CFB!$K$2:$K$1048576, MATCH(W4578, CFB!$W$2:$W$1048576, 0)):INDEX(CFB!$K$2:$K$1048576, MATCH(W4578, CFB!$W$2:$W$1048576, 0) + COUNTIF(CFB!$W$2:$W$1048576, W4578) - 1))</f>
        <v>67</v>
      </c>
      <c r="O4578">
        <v>36.04</v>
      </c>
      <c r="P4578">
        <v>21.5</v>
      </c>
      <c r="W4578">
        <v>1986</v>
      </c>
      <c r="X4578">
        <f t="shared" si="141"/>
        <v>0</v>
      </c>
    </row>
    <row r="4579" spans="1:24" ht="12.75" hidden="1" customHeight="1" x14ac:dyDescent="0.45">
      <c r="A4579">
        <v>68</v>
      </c>
      <c r="B4579" t="s">
        <v>103</v>
      </c>
      <c r="C4579" t="s">
        <v>10</v>
      </c>
      <c r="D4579" s="2" t="str">
        <f t="shared" si="140"/>
        <v>Northwestern1986</v>
      </c>
      <c r="F4579">
        <v>4</v>
      </c>
      <c r="G4579">
        <v>7</v>
      </c>
      <c r="H4579">
        <v>0</v>
      </c>
      <c r="I4579">
        <v>-2.2999999999999998</v>
      </c>
      <c r="J4579">
        <v>-1.59</v>
      </c>
      <c r="K4579">
        <v>-3.89</v>
      </c>
      <c r="L4579" s="2">
        <f>_xlfn.RANK.EQ(I4579, INDEX(CFB!$I$2:$I$1048576, MATCH(W4579, CFB!$W$2:$W$1048576, 0)):INDEX(CFB!$I$2:$I$1048576, MATCH(W4579, CFB!$W$2:$W$1048576, 0) + COUNTIF(CFB!$W$2:$W$1048576, W4579) - 1), 0)</f>
        <v>73</v>
      </c>
      <c r="M4579" s="2">
        <f>_xlfn.RANK.EQ(J4579, INDEX(CFB!$J$2:$J$1048576, MATCH(W4579, CFB!$W$2:$W$1048576, 0)):INDEX(CFB!$J$2:$J$1048576, MATCH(W4579, CFB!$W$2:$W$1048576, 0) + COUNTIF(CFB!$W$2:$W$1048576, W4579) - 1))</f>
        <v>67</v>
      </c>
      <c r="N4579" s="2">
        <f>RANK(K4579, INDEX(CFB!$K$2:$K$1048576, MATCH(W4579, CFB!$W$2:$W$1048576, 0)):INDEX(CFB!$K$2:$K$1048576, MATCH(W4579, CFB!$W$2:$W$1048576, 0) + COUNTIF(CFB!$W$2:$W$1048576, W4579) - 1))</f>
        <v>68</v>
      </c>
      <c r="O4579">
        <v>29.89</v>
      </c>
      <c r="P4579">
        <v>12.85</v>
      </c>
      <c r="W4579">
        <v>1986</v>
      </c>
      <c r="X4579">
        <f t="shared" si="141"/>
        <v>0</v>
      </c>
    </row>
    <row r="4580" spans="1:24" ht="12.75" hidden="1" customHeight="1" x14ac:dyDescent="0.45">
      <c r="A4580">
        <v>69</v>
      </c>
      <c r="B4580" t="s">
        <v>48</v>
      </c>
      <c r="C4580" t="s">
        <v>12</v>
      </c>
      <c r="D4580" s="2" t="str">
        <f t="shared" si="140"/>
        <v>Army1986</v>
      </c>
      <c r="F4580">
        <v>6</v>
      </c>
      <c r="G4580">
        <v>5</v>
      </c>
      <c r="H4580">
        <v>0</v>
      </c>
      <c r="I4580">
        <v>1.8</v>
      </c>
      <c r="J4580">
        <v>-5.81</v>
      </c>
      <c r="K4580">
        <v>-4.01</v>
      </c>
      <c r="L4580" s="2">
        <f>_xlfn.RANK.EQ(I4580, INDEX(CFB!$I$2:$I$1048576, MATCH(W4580, CFB!$W$2:$W$1048576, 0)):INDEX(CFB!$I$2:$I$1048576, MATCH(W4580, CFB!$W$2:$W$1048576, 0) + COUNTIF(CFB!$W$2:$W$1048576, W4580) - 1), 0)</f>
        <v>43</v>
      </c>
      <c r="M4580" s="2">
        <f>_xlfn.RANK.EQ(J4580, INDEX(CFB!$J$2:$J$1048576, MATCH(W4580, CFB!$W$2:$W$1048576, 0)):INDEX(CFB!$J$2:$J$1048576, MATCH(W4580, CFB!$W$2:$W$1048576, 0) + COUNTIF(CFB!$W$2:$W$1048576, W4580) - 1))</f>
        <v>88</v>
      </c>
      <c r="N4580" s="2">
        <f>RANK(K4580, INDEX(CFB!$K$2:$K$1048576, MATCH(W4580, CFB!$W$2:$W$1048576, 0)):INDEX(CFB!$K$2:$K$1048576, MATCH(W4580, CFB!$W$2:$W$1048576, 0) + COUNTIF(CFB!$W$2:$W$1048576, W4580) - 1))</f>
        <v>69</v>
      </c>
      <c r="O4580">
        <v>32.43</v>
      </c>
      <c r="P4580">
        <v>19.41</v>
      </c>
      <c r="W4580">
        <v>1986</v>
      </c>
      <c r="X4580">
        <f t="shared" si="141"/>
        <v>0</v>
      </c>
    </row>
    <row r="4581" spans="1:24" ht="12.75" hidden="1" customHeight="1" x14ac:dyDescent="0.45">
      <c r="A4581">
        <v>70</v>
      </c>
      <c r="B4581" t="s">
        <v>50</v>
      </c>
      <c r="C4581" t="s">
        <v>193</v>
      </c>
      <c r="D4581" s="2" t="str">
        <f t="shared" si="140"/>
        <v>Nevada-Las Vegas1986</v>
      </c>
      <c r="F4581">
        <v>6</v>
      </c>
      <c r="G4581">
        <v>5</v>
      </c>
      <c r="H4581">
        <v>0</v>
      </c>
      <c r="I4581">
        <v>-0.2</v>
      </c>
      <c r="J4581">
        <v>-3.93</v>
      </c>
      <c r="K4581">
        <v>-4.13</v>
      </c>
      <c r="L4581" s="2">
        <f>_xlfn.RANK.EQ(I4581, INDEX(CFB!$I$2:$I$1048576, MATCH(W4581, CFB!$W$2:$W$1048576, 0)):INDEX(CFB!$I$2:$I$1048576, MATCH(W4581, CFB!$W$2:$W$1048576, 0) + COUNTIF(CFB!$W$2:$W$1048576, W4581) - 1), 0)</f>
        <v>59</v>
      </c>
      <c r="M4581" s="2">
        <f>_xlfn.RANK.EQ(J4581, INDEX(CFB!$J$2:$J$1048576, MATCH(W4581, CFB!$W$2:$W$1048576, 0)):INDEX(CFB!$J$2:$J$1048576, MATCH(W4581, CFB!$W$2:$W$1048576, 0) + COUNTIF(CFB!$W$2:$W$1048576, W4581) - 1))</f>
        <v>79</v>
      </c>
      <c r="N4581" s="2">
        <f>RANK(K4581, INDEX(CFB!$K$2:$K$1048576, MATCH(W4581, CFB!$W$2:$W$1048576, 0)):INDEX(CFB!$K$2:$K$1048576, MATCH(W4581, CFB!$W$2:$W$1048576, 0) + COUNTIF(CFB!$W$2:$W$1048576, W4581) - 1))</f>
        <v>70</v>
      </c>
      <c r="O4581">
        <v>30.67</v>
      </c>
      <c r="P4581">
        <v>16.89</v>
      </c>
      <c r="W4581">
        <v>1986</v>
      </c>
      <c r="X4581">
        <f t="shared" si="141"/>
        <v>0</v>
      </c>
    </row>
    <row r="4582" spans="1:24" ht="12.75" hidden="1" customHeight="1" x14ac:dyDescent="0.45">
      <c r="A4582">
        <v>71</v>
      </c>
      <c r="B4582" t="s">
        <v>150</v>
      </c>
      <c r="C4582" t="s">
        <v>12</v>
      </c>
      <c r="D4582" s="2" t="str">
        <f t="shared" si="140"/>
        <v>Southern Mississippi1986</v>
      </c>
      <c r="F4582">
        <v>6</v>
      </c>
      <c r="G4582">
        <v>5</v>
      </c>
      <c r="H4582">
        <v>0</v>
      </c>
      <c r="I4582">
        <v>-3.99</v>
      </c>
      <c r="J4582">
        <v>-1.1399999999999999</v>
      </c>
      <c r="K4582">
        <v>-5.13</v>
      </c>
      <c r="L4582" s="2">
        <f>_xlfn.RANK.EQ(I4582, INDEX(CFB!$I$2:$I$1048576, MATCH(W4582, CFB!$W$2:$W$1048576, 0)):INDEX(CFB!$I$2:$I$1048576, MATCH(W4582, CFB!$W$2:$W$1048576, 0) + COUNTIF(CFB!$W$2:$W$1048576, W4582) - 1), 0)</f>
        <v>85</v>
      </c>
      <c r="M4582" s="2">
        <f>_xlfn.RANK.EQ(J4582, INDEX(CFB!$J$2:$J$1048576, MATCH(W4582, CFB!$W$2:$W$1048576, 0)):INDEX(CFB!$J$2:$J$1048576, MATCH(W4582, CFB!$W$2:$W$1048576, 0) + COUNTIF(CFB!$W$2:$W$1048576, W4582) - 1))</f>
        <v>65</v>
      </c>
      <c r="N4582" s="2">
        <f>RANK(K4582, INDEX(CFB!$K$2:$K$1048576, MATCH(W4582, CFB!$W$2:$W$1048576, 0)):INDEX(CFB!$K$2:$K$1048576, MATCH(W4582, CFB!$W$2:$W$1048576, 0) + COUNTIF(CFB!$W$2:$W$1048576, W4582) - 1))</f>
        <v>71</v>
      </c>
      <c r="O4582">
        <v>25.9</v>
      </c>
      <c r="P4582">
        <v>14.82</v>
      </c>
      <c r="W4582">
        <v>1986</v>
      </c>
      <c r="X4582">
        <f t="shared" si="141"/>
        <v>0</v>
      </c>
    </row>
    <row r="4583" spans="1:24" ht="12.75" hidden="1" customHeight="1" x14ac:dyDescent="0.45">
      <c r="A4583">
        <v>72</v>
      </c>
      <c r="B4583" t="s">
        <v>192</v>
      </c>
      <c r="C4583" t="s">
        <v>193</v>
      </c>
      <c r="D4583" s="2" t="str">
        <f t="shared" si="140"/>
        <v>Long Beach State1986</v>
      </c>
      <c r="F4583">
        <v>6</v>
      </c>
      <c r="G4583">
        <v>5</v>
      </c>
      <c r="H4583">
        <v>0</v>
      </c>
      <c r="I4583">
        <v>-1.39</v>
      </c>
      <c r="J4583">
        <v>-4.24</v>
      </c>
      <c r="K4583">
        <v>-5.63</v>
      </c>
      <c r="L4583" s="2">
        <f>_xlfn.RANK.EQ(I4583, INDEX(CFB!$I$2:$I$1048576, MATCH(W4583, CFB!$W$2:$W$1048576, 0)):INDEX(CFB!$I$2:$I$1048576, MATCH(W4583, CFB!$W$2:$W$1048576, 0) + COUNTIF(CFB!$W$2:$W$1048576, W4583) - 1), 0)</f>
        <v>67</v>
      </c>
      <c r="M4583" s="2">
        <f>_xlfn.RANK.EQ(J4583, INDEX(CFB!$J$2:$J$1048576, MATCH(W4583, CFB!$W$2:$W$1048576, 0)):INDEX(CFB!$J$2:$J$1048576, MATCH(W4583, CFB!$W$2:$W$1048576, 0) + COUNTIF(CFB!$W$2:$W$1048576, W4583) - 1))</f>
        <v>82</v>
      </c>
      <c r="N4583" s="2">
        <f>RANK(K4583, INDEX(CFB!$K$2:$K$1048576, MATCH(W4583, CFB!$W$2:$W$1048576, 0)):INDEX(CFB!$K$2:$K$1048576, MATCH(W4583, CFB!$W$2:$W$1048576, 0) + COUNTIF(CFB!$W$2:$W$1048576, W4583) - 1))</f>
        <v>72</v>
      </c>
      <c r="O4583">
        <v>28.44</v>
      </c>
      <c r="P4583">
        <v>16.97</v>
      </c>
      <c r="W4583">
        <v>1986</v>
      </c>
      <c r="X4583">
        <f t="shared" si="141"/>
        <v>0</v>
      </c>
    </row>
    <row r="4584" spans="1:24" ht="12.75" hidden="1" customHeight="1" x14ac:dyDescent="0.45">
      <c r="A4584">
        <v>73</v>
      </c>
      <c r="B4584" t="s">
        <v>141</v>
      </c>
      <c r="C4584" t="s">
        <v>178</v>
      </c>
      <c r="D4584" s="2" t="str">
        <f t="shared" si="140"/>
        <v>New Mexico1986</v>
      </c>
      <c r="F4584">
        <v>4</v>
      </c>
      <c r="G4584">
        <v>8</v>
      </c>
      <c r="H4584">
        <v>0</v>
      </c>
      <c r="I4584">
        <v>2.68</v>
      </c>
      <c r="J4584">
        <v>-8.39</v>
      </c>
      <c r="K4584">
        <v>-5.71</v>
      </c>
      <c r="L4584" s="2">
        <f>_xlfn.RANK.EQ(I4584, INDEX(CFB!$I$2:$I$1048576, MATCH(W4584, CFB!$W$2:$W$1048576, 0)):INDEX(CFB!$I$2:$I$1048576, MATCH(W4584, CFB!$W$2:$W$1048576, 0) + COUNTIF(CFB!$W$2:$W$1048576, W4584) - 1), 0)</f>
        <v>36</v>
      </c>
      <c r="M4584" s="2">
        <f>_xlfn.RANK.EQ(J4584, INDEX(CFB!$J$2:$J$1048576, MATCH(W4584, CFB!$W$2:$W$1048576, 0)):INDEX(CFB!$J$2:$J$1048576, MATCH(W4584, CFB!$W$2:$W$1048576, 0) + COUNTIF(CFB!$W$2:$W$1048576, W4584) - 1))</f>
        <v>97</v>
      </c>
      <c r="N4584" s="2">
        <f>RANK(K4584, INDEX(CFB!$K$2:$K$1048576, MATCH(W4584, CFB!$W$2:$W$1048576, 0)):INDEX(CFB!$K$2:$K$1048576, MATCH(W4584, CFB!$W$2:$W$1048576, 0) + COUNTIF(CFB!$W$2:$W$1048576, W4584) - 1))</f>
        <v>73</v>
      </c>
      <c r="O4584">
        <v>32.950000000000003</v>
      </c>
      <c r="P4584">
        <v>20.170000000000002</v>
      </c>
      <c r="W4584">
        <v>1986</v>
      </c>
      <c r="X4584">
        <f t="shared" si="141"/>
        <v>0</v>
      </c>
    </row>
    <row r="4585" spans="1:24" ht="12.75" hidden="1" customHeight="1" x14ac:dyDescent="0.45">
      <c r="A4585">
        <v>74</v>
      </c>
      <c r="B4585" t="s">
        <v>46</v>
      </c>
      <c r="C4585" t="s">
        <v>188</v>
      </c>
      <c r="D4585" s="2" t="str">
        <f t="shared" si="140"/>
        <v>Missouri1986</v>
      </c>
      <c r="F4585">
        <v>3</v>
      </c>
      <c r="G4585">
        <v>8</v>
      </c>
      <c r="H4585">
        <v>0</v>
      </c>
      <c r="I4585">
        <v>-3.17</v>
      </c>
      <c r="J4585">
        <v>-2.76</v>
      </c>
      <c r="K4585">
        <v>-5.93</v>
      </c>
      <c r="L4585" s="2">
        <f>_xlfn.RANK.EQ(I4585, INDEX(CFB!$I$2:$I$1048576, MATCH(W4585, CFB!$W$2:$W$1048576, 0)):INDEX(CFB!$I$2:$I$1048576, MATCH(W4585, CFB!$W$2:$W$1048576, 0) + COUNTIF(CFB!$W$2:$W$1048576, W4585) - 1), 0)</f>
        <v>78</v>
      </c>
      <c r="M4585" s="2">
        <f>_xlfn.RANK.EQ(J4585, INDEX(CFB!$J$2:$J$1048576, MATCH(W4585, CFB!$W$2:$W$1048576, 0)):INDEX(CFB!$J$2:$J$1048576, MATCH(W4585, CFB!$W$2:$W$1048576, 0) + COUNTIF(CFB!$W$2:$W$1048576, W4585) - 1))</f>
        <v>73</v>
      </c>
      <c r="N4585" s="2">
        <f>RANK(K4585, INDEX(CFB!$K$2:$K$1048576, MATCH(W4585, CFB!$W$2:$W$1048576, 0)):INDEX(CFB!$K$2:$K$1048576, MATCH(W4585, CFB!$W$2:$W$1048576, 0) + COUNTIF(CFB!$W$2:$W$1048576, W4585) - 1))</f>
        <v>74</v>
      </c>
      <c r="O4585">
        <v>30.5</v>
      </c>
      <c r="P4585">
        <v>19.07</v>
      </c>
      <c r="W4585">
        <v>1986</v>
      </c>
      <c r="X4585">
        <f t="shared" si="141"/>
        <v>0</v>
      </c>
    </row>
    <row r="4586" spans="1:24" ht="12.75" hidden="1" customHeight="1" x14ac:dyDescent="0.45">
      <c r="A4586">
        <v>75</v>
      </c>
      <c r="B4586" t="s">
        <v>77</v>
      </c>
      <c r="C4586" t="s">
        <v>12</v>
      </c>
      <c r="D4586" s="2" t="str">
        <f t="shared" si="140"/>
        <v>Louisiana1986</v>
      </c>
      <c r="F4586">
        <v>6</v>
      </c>
      <c r="G4586">
        <v>5</v>
      </c>
      <c r="H4586">
        <v>0</v>
      </c>
      <c r="I4586">
        <v>-2.87</v>
      </c>
      <c r="J4586">
        <v>-3.42</v>
      </c>
      <c r="K4586">
        <v>-6.29</v>
      </c>
      <c r="L4586" s="2">
        <f>_xlfn.RANK.EQ(I4586, INDEX(CFB!$I$2:$I$1048576, MATCH(W4586, CFB!$W$2:$W$1048576, 0)):INDEX(CFB!$I$2:$I$1048576, MATCH(W4586, CFB!$W$2:$W$1048576, 0) + COUNTIF(CFB!$W$2:$W$1048576, W4586) - 1), 0)</f>
        <v>74</v>
      </c>
      <c r="M4586" s="2">
        <f>_xlfn.RANK.EQ(J4586, INDEX(CFB!$J$2:$J$1048576, MATCH(W4586, CFB!$W$2:$W$1048576, 0)):INDEX(CFB!$J$2:$J$1048576, MATCH(W4586, CFB!$W$2:$W$1048576, 0) + COUNTIF(CFB!$W$2:$W$1048576, W4586) - 1))</f>
        <v>77</v>
      </c>
      <c r="N4586" s="2">
        <f>RANK(K4586, INDEX(CFB!$K$2:$K$1048576, MATCH(W4586, CFB!$W$2:$W$1048576, 0)):INDEX(CFB!$K$2:$K$1048576, MATCH(W4586, CFB!$W$2:$W$1048576, 0) + COUNTIF(CFB!$W$2:$W$1048576, W4586) - 1))</f>
        <v>75</v>
      </c>
      <c r="O4586">
        <v>27.03</v>
      </c>
      <c r="P4586">
        <v>15.68</v>
      </c>
      <c r="W4586">
        <v>1986</v>
      </c>
      <c r="X4586">
        <f t="shared" si="141"/>
        <v>0</v>
      </c>
    </row>
    <row r="4587" spans="1:24" ht="12.75" hidden="1" customHeight="1" x14ac:dyDescent="0.45">
      <c r="A4587">
        <v>76</v>
      </c>
      <c r="B4587" t="s">
        <v>124</v>
      </c>
      <c r="C4587" t="s">
        <v>10</v>
      </c>
      <c r="D4587" s="2" t="str">
        <f t="shared" si="140"/>
        <v>Purdue1986</v>
      </c>
      <c r="F4587">
        <v>3</v>
      </c>
      <c r="G4587">
        <v>8</v>
      </c>
      <c r="H4587">
        <v>0</v>
      </c>
      <c r="I4587">
        <v>-3.1</v>
      </c>
      <c r="J4587">
        <v>-3.73</v>
      </c>
      <c r="K4587">
        <v>-6.83</v>
      </c>
      <c r="L4587" s="2">
        <f>_xlfn.RANK.EQ(I4587, INDEX(CFB!$I$2:$I$1048576, MATCH(W4587, CFB!$W$2:$W$1048576, 0)):INDEX(CFB!$I$2:$I$1048576, MATCH(W4587, CFB!$W$2:$W$1048576, 0) + COUNTIF(CFB!$W$2:$W$1048576, W4587) - 1), 0)</f>
        <v>77</v>
      </c>
      <c r="M4587" s="2">
        <f>_xlfn.RANK.EQ(J4587, INDEX(CFB!$J$2:$J$1048576, MATCH(W4587, CFB!$W$2:$W$1048576, 0)):INDEX(CFB!$J$2:$J$1048576, MATCH(W4587, CFB!$W$2:$W$1048576, 0) + COUNTIF(CFB!$W$2:$W$1048576, W4587) - 1))</f>
        <v>78</v>
      </c>
      <c r="N4587" s="2">
        <f>RANK(K4587, INDEX(CFB!$K$2:$K$1048576, MATCH(W4587, CFB!$W$2:$W$1048576, 0)):INDEX(CFB!$K$2:$K$1048576, MATCH(W4587, CFB!$W$2:$W$1048576, 0) + COUNTIF(CFB!$W$2:$W$1048576, W4587) - 1))</f>
        <v>76</v>
      </c>
      <c r="O4587">
        <v>28.36</v>
      </c>
      <c r="P4587">
        <v>17.61</v>
      </c>
      <c r="W4587">
        <v>1986</v>
      </c>
      <c r="X4587">
        <f t="shared" si="141"/>
        <v>0</v>
      </c>
    </row>
    <row r="4588" spans="1:24" ht="12.75" hidden="1" customHeight="1" x14ac:dyDescent="0.45">
      <c r="A4588">
        <v>77</v>
      </c>
      <c r="B4588" t="s">
        <v>148</v>
      </c>
      <c r="C4588" t="s">
        <v>178</v>
      </c>
      <c r="D4588" s="2" t="str">
        <f t="shared" si="140"/>
        <v>UTEP1986</v>
      </c>
      <c r="F4588">
        <v>4</v>
      </c>
      <c r="G4588">
        <v>8</v>
      </c>
      <c r="H4588">
        <v>0</v>
      </c>
      <c r="I4588">
        <v>1.32</v>
      </c>
      <c r="J4588">
        <v>-8.3699999999999992</v>
      </c>
      <c r="K4588">
        <v>-7.05</v>
      </c>
      <c r="L4588" s="2">
        <f>_xlfn.RANK.EQ(I4588, INDEX(CFB!$I$2:$I$1048576, MATCH(W4588, CFB!$W$2:$W$1048576, 0)):INDEX(CFB!$I$2:$I$1048576, MATCH(W4588, CFB!$W$2:$W$1048576, 0) + COUNTIF(CFB!$W$2:$W$1048576, W4588) - 1), 0)</f>
        <v>48</v>
      </c>
      <c r="M4588" s="2">
        <f>_xlfn.RANK.EQ(J4588, INDEX(CFB!$J$2:$J$1048576, MATCH(W4588, CFB!$W$2:$W$1048576, 0)):INDEX(CFB!$J$2:$J$1048576, MATCH(W4588, CFB!$W$2:$W$1048576, 0) + COUNTIF(CFB!$W$2:$W$1048576, W4588) - 1))</f>
        <v>96</v>
      </c>
      <c r="N4588" s="2">
        <f>RANK(K4588, INDEX(CFB!$K$2:$K$1048576, MATCH(W4588, CFB!$W$2:$W$1048576, 0)):INDEX(CFB!$K$2:$K$1048576, MATCH(W4588, CFB!$W$2:$W$1048576, 0) + COUNTIF(CFB!$W$2:$W$1048576, W4588) - 1))</f>
        <v>77</v>
      </c>
      <c r="O4588">
        <v>32.79</v>
      </c>
      <c r="P4588">
        <v>23.66</v>
      </c>
      <c r="W4588">
        <v>1986</v>
      </c>
      <c r="X4588">
        <f t="shared" si="141"/>
        <v>0</v>
      </c>
    </row>
    <row r="4589" spans="1:24" ht="12.75" hidden="1" customHeight="1" x14ac:dyDescent="0.45">
      <c r="A4589">
        <v>78</v>
      </c>
      <c r="B4589" t="s">
        <v>60</v>
      </c>
      <c r="C4589" t="s">
        <v>23</v>
      </c>
      <c r="D4589" s="2" t="str">
        <f t="shared" si="140"/>
        <v>Duke1986</v>
      </c>
      <c r="F4589">
        <v>4</v>
      </c>
      <c r="G4589">
        <v>7</v>
      </c>
      <c r="H4589">
        <v>0</v>
      </c>
      <c r="I4589">
        <v>-5.0599999999999996</v>
      </c>
      <c r="J4589">
        <v>-2.0299999999999998</v>
      </c>
      <c r="K4589">
        <v>-7.09</v>
      </c>
      <c r="L4589" s="2">
        <f>_xlfn.RANK.EQ(I4589, INDEX(CFB!$I$2:$I$1048576, MATCH(W4589, CFB!$W$2:$W$1048576, 0)):INDEX(CFB!$I$2:$I$1048576, MATCH(W4589, CFB!$W$2:$W$1048576, 0) + COUNTIF(CFB!$W$2:$W$1048576, W4589) - 1), 0)</f>
        <v>88</v>
      </c>
      <c r="M4589" s="2">
        <f>_xlfn.RANK.EQ(J4589, INDEX(CFB!$J$2:$J$1048576, MATCH(W4589, CFB!$W$2:$W$1048576, 0)):INDEX(CFB!$J$2:$J$1048576, MATCH(W4589, CFB!$W$2:$W$1048576, 0) + COUNTIF(CFB!$W$2:$W$1048576, W4589) - 1))</f>
        <v>70</v>
      </c>
      <c r="N4589" s="2">
        <f>RANK(K4589, INDEX(CFB!$K$2:$K$1048576, MATCH(W4589, CFB!$W$2:$W$1048576, 0)):INDEX(CFB!$K$2:$K$1048576, MATCH(W4589, CFB!$W$2:$W$1048576, 0) + COUNTIF(CFB!$W$2:$W$1048576, W4589) - 1))</f>
        <v>78</v>
      </c>
      <c r="O4589">
        <v>26.71</v>
      </c>
      <c r="P4589">
        <v>15.44</v>
      </c>
      <c r="W4589">
        <v>1986</v>
      </c>
      <c r="X4589">
        <f t="shared" si="141"/>
        <v>0</v>
      </c>
    </row>
    <row r="4590" spans="1:24" ht="12.75" hidden="1" customHeight="1" x14ac:dyDescent="0.45">
      <c r="A4590">
        <v>79</v>
      </c>
      <c r="B4590" t="s">
        <v>190</v>
      </c>
      <c r="C4590" t="s">
        <v>193</v>
      </c>
      <c r="D4590" s="2" t="str">
        <f t="shared" si="140"/>
        <v>Pacific1986</v>
      </c>
      <c r="F4590">
        <v>4</v>
      </c>
      <c r="G4590">
        <v>7</v>
      </c>
      <c r="H4590">
        <v>0</v>
      </c>
      <c r="I4590">
        <v>-0.64</v>
      </c>
      <c r="J4590">
        <v>-6.99</v>
      </c>
      <c r="K4590">
        <v>-7.63</v>
      </c>
      <c r="L4590" s="2">
        <f>_xlfn.RANK.EQ(I4590, INDEX(CFB!$I$2:$I$1048576, MATCH(W4590, CFB!$W$2:$W$1048576, 0)):INDEX(CFB!$I$2:$I$1048576, MATCH(W4590, CFB!$W$2:$W$1048576, 0) + COUNTIF(CFB!$W$2:$W$1048576, W4590) - 1), 0)</f>
        <v>63</v>
      </c>
      <c r="M4590" s="2">
        <f>_xlfn.RANK.EQ(J4590, INDEX(CFB!$J$2:$J$1048576, MATCH(W4590, CFB!$W$2:$W$1048576, 0)):INDEX(CFB!$J$2:$J$1048576, MATCH(W4590, CFB!$W$2:$W$1048576, 0) + COUNTIF(CFB!$W$2:$W$1048576, W4590) - 1))</f>
        <v>93</v>
      </c>
      <c r="N4590" s="2">
        <f>RANK(K4590, INDEX(CFB!$K$2:$K$1048576, MATCH(W4590, CFB!$W$2:$W$1048576, 0)):INDEX(CFB!$K$2:$K$1048576, MATCH(W4590, CFB!$W$2:$W$1048576, 0) + COUNTIF(CFB!$W$2:$W$1048576, W4590) - 1))</f>
        <v>79</v>
      </c>
      <c r="O4590">
        <v>29.16</v>
      </c>
      <c r="P4590">
        <v>18.899999999999999</v>
      </c>
      <c r="W4590">
        <v>1986</v>
      </c>
      <c r="X4590">
        <f t="shared" si="141"/>
        <v>0</v>
      </c>
    </row>
    <row r="4591" spans="1:24" ht="12.75" hidden="1" customHeight="1" x14ac:dyDescent="0.45">
      <c r="A4591">
        <v>80</v>
      </c>
      <c r="B4591" t="s">
        <v>93</v>
      </c>
      <c r="C4591" t="s">
        <v>23</v>
      </c>
      <c r="D4591" s="2" t="str">
        <f t="shared" si="140"/>
        <v>Virginia1986</v>
      </c>
      <c r="F4591">
        <v>3</v>
      </c>
      <c r="G4591">
        <v>8</v>
      </c>
      <c r="H4591">
        <v>0</v>
      </c>
      <c r="I4591">
        <v>-3.45</v>
      </c>
      <c r="J4591">
        <v>-4.95</v>
      </c>
      <c r="K4591">
        <v>-8.39</v>
      </c>
      <c r="L4591" s="2">
        <f>_xlfn.RANK.EQ(I4591, INDEX(CFB!$I$2:$I$1048576, MATCH(W4591, CFB!$W$2:$W$1048576, 0)):INDEX(CFB!$I$2:$I$1048576, MATCH(W4591, CFB!$W$2:$W$1048576, 0) + COUNTIF(CFB!$W$2:$W$1048576, W4591) - 1), 0)</f>
        <v>82</v>
      </c>
      <c r="M4591" s="2">
        <f>_xlfn.RANK.EQ(J4591, INDEX(CFB!$J$2:$J$1048576, MATCH(W4591, CFB!$W$2:$W$1048576, 0)):INDEX(CFB!$J$2:$J$1048576, MATCH(W4591, CFB!$W$2:$W$1048576, 0) + COUNTIF(CFB!$W$2:$W$1048576, W4591) - 1))</f>
        <v>84</v>
      </c>
      <c r="N4591" s="2">
        <f>RANK(K4591, INDEX(CFB!$K$2:$K$1048576, MATCH(W4591, CFB!$W$2:$W$1048576, 0)):INDEX(CFB!$K$2:$K$1048576, MATCH(W4591, CFB!$W$2:$W$1048576, 0) + COUNTIF(CFB!$W$2:$W$1048576, W4591) - 1))</f>
        <v>80</v>
      </c>
      <c r="O4591">
        <v>27.62</v>
      </c>
      <c r="P4591">
        <v>18.05</v>
      </c>
      <c r="W4591">
        <v>1986</v>
      </c>
      <c r="X4591">
        <f t="shared" si="141"/>
        <v>0</v>
      </c>
    </row>
    <row r="4592" spans="1:24" ht="12.75" hidden="1" customHeight="1" x14ac:dyDescent="0.45">
      <c r="A4592">
        <v>81</v>
      </c>
      <c r="B4592" t="s">
        <v>84</v>
      </c>
      <c r="C4592" t="s">
        <v>178</v>
      </c>
      <c r="D4592" s="2" t="str">
        <f t="shared" si="140"/>
        <v>Utah1986</v>
      </c>
      <c r="F4592">
        <v>2</v>
      </c>
      <c r="G4592">
        <v>9</v>
      </c>
      <c r="H4592">
        <v>0</v>
      </c>
      <c r="I4592">
        <v>5.45</v>
      </c>
      <c r="J4592">
        <v>-14.1</v>
      </c>
      <c r="K4592">
        <v>-8.65</v>
      </c>
      <c r="L4592" s="2">
        <f>_xlfn.RANK.EQ(I4592, INDEX(CFB!$I$2:$I$1048576, MATCH(W4592, CFB!$W$2:$W$1048576, 0)):INDEX(CFB!$I$2:$I$1048576, MATCH(W4592, CFB!$W$2:$W$1048576, 0) + COUNTIF(CFB!$W$2:$W$1048576, W4592) - 1), 0)</f>
        <v>23</v>
      </c>
      <c r="M4592" s="2">
        <f>_xlfn.RANK.EQ(J4592, INDEX(CFB!$J$2:$J$1048576, MATCH(W4592, CFB!$W$2:$W$1048576, 0)):INDEX(CFB!$J$2:$J$1048576, MATCH(W4592, CFB!$W$2:$W$1048576, 0) + COUNTIF(CFB!$W$2:$W$1048576, W4592) - 1))</f>
        <v>104</v>
      </c>
      <c r="N4592" s="2">
        <f>RANK(K4592, INDEX(CFB!$K$2:$K$1048576, MATCH(W4592, CFB!$W$2:$W$1048576, 0)):INDEX(CFB!$K$2:$K$1048576, MATCH(W4592, CFB!$W$2:$W$1048576, 0) + COUNTIF(CFB!$W$2:$W$1048576, W4592) - 1))</f>
        <v>81</v>
      </c>
      <c r="O4592">
        <v>36.92</v>
      </c>
      <c r="P4592">
        <v>31.13</v>
      </c>
      <c r="W4592">
        <v>1986</v>
      </c>
      <c r="X4592">
        <f t="shared" si="141"/>
        <v>0</v>
      </c>
    </row>
    <row r="4593" spans="1:24" ht="12.75" hidden="1" customHeight="1" x14ac:dyDescent="0.45">
      <c r="A4593">
        <v>82</v>
      </c>
      <c r="B4593" t="s">
        <v>108</v>
      </c>
      <c r="C4593" t="s">
        <v>12</v>
      </c>
      <c r="D4593" s="2" t="str">
        <f t="shared" si="140"/>
        <v>East Carolina1986</v>
      </c>
      <c r="F4593">
        <v>2</v>
      </c>
      <c r="G4593">
        <v>9</v>
      </c>
      <c r="H4593">
        <v>0</v>
      </c>
      <c r="I4593">
        <v>-3.31</v>
      </c>
      <c r="J4593">
        <v>-5.48</v>
      </c>
      <c r="K4593">
        <v>-8.7899999999999991</v>
      </c>
      <c r="L4593" s="2">
        <f>_xlfn.RANK.EQ(I4593, INDEX(CFB!$I$2:$I$1048576, MATCH(W4593, CFB!$W$2:$W$1048576, 0)):INDEX(CFB!$I$2:$I$1048576, MATCH(W4593, CFB!$W$2:$W$1048576, 0) + COUNTIF(CFB!$W$2:$W$1048576, W4593) - 1), 0)</f>
        <v>80</v>
      </c>
      <c r="M4593" s="2">
        <f>_xlfn.RANK.EQ(J4593, INDEX(CFB!$J$2:$J$1048576, MATCH(W4593, CFB!$W$2:$W$1048576, 0)):INDEX(CFB!$J$2:$J$1048576, MATCH(W4593, CFB!$W$2:$W$1048576, 0) + COUNTIF(CFB!$W$2:$W$1048576, W4593) - 1))</f>
        <v>86</v>
      </c>
      <c r="N4593" s="2">
        <f>RANK(K4593, INDEX(CFB!$K$2:$K$1048576, MATCH(W4593, CFB!$W$2:$W$1048576, 0)):INDEX(CFB!$K$2:$K$1048576, MATCH(W4593, CFB!$W$2:$W$1048576, 0) + COUNTIF(CFB!$W$2:$W$1048576, W4593) - 1))</f>
        <v>82</v>
      </c>
      <c r="O4593">
        <v>28.04</v>
      </c>
      <c r="P4593">
        <v>19.920000000000002</v>
      </c>
      <c r="W4593">
        <v>1986</v>
      </c>
      <c r="X4593">
        <f t="shared" si="141"/>
        <v>0</v>
      </c>
    </row>
    <row r="4594" spans="1:24" ht="12.75" hidden="1" customHeight="1" x14ac:dyDescent="0.45">
      <c r="A4594">
        <v>83</v>
      </c>
      <c r="B4594" t="s">
        <v>61</v>
      </c>
      <c r="C4594" t="s">
        <v>189</v>
      </c>
      <c r="D4594" s="2" t="str">
        <f t="shared" si="140"/>
        <v>Texas Christian1986</v>
      </c>
      <c r="F4594">
        <v>3</v>
      </c>
      <c r="G4594">
        <v>8</v>
      </c>
      <c r="H4594">
        <v>0</v>
      </c>
      <c r="I4594">
        <v>0.93</v>
      </c>
      <c r="J4594">
        <v>-9.86</v>
      </c>
      <c r="K4594">
        <v>-8.93</v>
      </c>
      <c r="L4594" s="2">
        <f>_xlfn.RANK.EQ(I4594, INDEX(CFB!$I$2:$I$1048576, MATCH(W4594, CFB!$W$2:$W$1048576, 0)):INDEX(CFB!$I$2:$I$1048576, MATCH(W4594, CFB!$W$2:$W$1048576, 0) + COUNTIF(CFB!$W$2:$W$1048576, W4594) - 1), 0)</f>
        <v>52</v>
      </c>
      <c r="M4594" s="2">
        <f>_xlfn.RANK.EQ(J4594, INDEX(CFB!$J$2:$J$1048576, MATCH(W4594, CFB!$W$2:$W$1048576, 0)):INDEX(CFB!$J$2:$J$1048576, MATCH(W4594, CFB!$W$2:$W$1048576, 0) + COUNTIF(CFB!$W$2:$W$1048576, W4594) - 1))</f>
        <v>99</v>
      </c>
      <c r="N4594" s="2">
        <f>RANK(K4594, INDEX(CFB!$K$2:$K$1048576, MATCH(W4594, CFB!$W$2:$W$1048576, 0)):INDEX(CFB!$K$2:$K$1048576, MATCH(W4594, CFB!$W$2:$W$1048576, 0) + COUNTIF(CFB!$W$2:$W$1048576, W4594) - 1))</f>
        <v>83</v>
      </c>
      <c r="O4594">
        <v>31.37</v>
      </c>
      <c r="P4594">
        <v>26.44</v>
      </c>
      <c r="W4594">
        <v>1986</v>
      </c>
      <c r="X4594">
        <f t="shared" si="141"/>
        <v>0</v>
      </c>
    </row>
    <row r="4595" spans="1:24" ht="12.75" hidden="1" customHeight="1" x14ac:dyDescent="0.45">
      <c r="A4595">
        <v>84</v>
      </c>
      <c r="B4595" t="s">
        <v>94</v>
      </c>
      <c r="C4595" t="s">
        <v>65</v>
      </c>
      <c r="D4595" s="2" t="str">
        <f t="shared" si="140"/>
        <v>Toledo1986</v>
      </c>
      <c r="F4595">
        <v>7</v>
      </c>
      <c r="G4595">
        <v>4</v>
      </c>
      <c r="H4595">
        <v>0</v>
      </c>
      <c r="I4595">
        <v>-6.18</v>
      </c>
      <c r="J4595">
        <v>-2.93</v>
      </c>
      <c r="K4595">
        <v>-9.11</v>
      </c>
      <c r="L4595" s="2">
        <f>_xlfn.RANK.EQ(I4595, INDEX(CFB!$I$2:$I$1048576, MATCH(W4595, CFB!$W$2:$W$1048576, 0)):INDEX(CFB!$I$2:$I$1048576, MATCH(W4595, CFB!$W$2:$W$1048576, 0) + COUNTIF(CFB!$W$2:$W$1048576, W4595) - 1), 0)</f>
        <v>90</v>
      </c>
      <c r="M4595" s="2">
        <f>_xlfn.RANK.EQ(J4595, INDEX(CFB!$J$2:$J$1048576, MATCH(W4595, CFB!$W$2:$W$1048576, 0)):INDEX(CFB!$J$2:$J$1048576, MATCH(W4595, CFB!$W$2:$W$1048576, 0) + COUNTIF(CFB!$W$2:$W$1048576, W4595) - 1))</f>
        <v>75</v>
      </c>
      <c r="N4595" s="2">
        <f>RANK(K4595, INDEX(CFB!$K$2:$K$1048576, MATCH(W4595, CFB!$W$2:$W$1048576, 0)):INDEX(CFB!$K$2:$K$1048576, MATCH(W4595, CFB!$W$2:$W$1048576, 0) + COUNTIF(CFB!$W$2:$W$1048576, W4595) - 1))</f>
        <v>84</v>
      </c>
      <c r="O4595">
        <v>21.66</v>
      </c>
      <c r="P4595">
        <v>16.2</v>
      </c>
      <c r="W4595">
        <v>1986</v>
      </c>
      <c r="X4595">
        <f t="shared" si="141"/>
        <v>0</v>
      </c>
    </row>
    <row r="4596" spans="1:24" ht="12.75" hidden="1" customHeight="1" x14ac:dyDescent="0.45">
      <c r="A4596">
        <v>85</v>
      </c>
      <c r="B4596" t="s">
        <v>107</v>
      </c>
      <c r="C4596" t="s">
        <v>189</v>
      </c>
      <c r="D4596" s="2" t="str">
        <f t="shared" si="140"/>
        <v>Houston1986</v>
      </c>
      <c r="F4596">
        <v>1</v>
      </c>
      <c r="G4596">
        <v>10</v>
      </c>
      <c r="H4596">
        <v>0</v>
      </c>
      <c r="I4596">
        <v>-9.17</v>
      </c>
      <c r="J4596">
        <v>-0.22</v>
      </c>
      <c r="K4596">
        <v>-9.39</v>
      </c>
      <c r="L4596" s="2">
        <f>_xlfn.RANK.EQ(I4596, INDEX(CFB!$I$2:$I$1048576, MATCH(W4596, CFB!$W$2:$W$1048576, 0)):INDEX(CFB!$I$2:$I$1048576, MATCH(W4596, CFB!$W$2:$W$1048576, 0) + COUNTIF(CFB!$W$2:$W$1048576, W4596) - 1), 0)</f>
        <v>98</v>
      </c>
      <c r="M4596" s="2">
        <f>_xlfn.RANK.EQ(J4596, INDEX(CFB!$J$2:$J$1048576, MATCH(W4596, CFB!$W$2:$W$1048576, 0)):INDEX(CFB!$J$2:$J$1048576, MATCH(W4596, CFB!$W$2:$W$1048576, 0) + COUNTIF(CFB!$W$2:$W$1048576, W4596) - 1))</f>
        <v>57</v>
      </c>
      <c r="N4596" s="2">
        <f>RANK(K4596, INDEX(CFB!$K$2:$K$1048576, MATCH(W4596, CFB!$W$2:$W$1048576, 0)):INDEX(CFB!$K$2:$K$1048576, MATCH(W4596, CFB!$W$2:$W$1048576, 0) + COUNTIF(CFB!$W$2:$W$1048576, W4596) - 1))</f>
        <v>85</v>
      </c>
      <c r="O4596">
        <v>21.99</v>
      </c>
      <c r="P4596">
        <v>13.15</v>
      </c>
      <c r="W4596">
        <v>1986</v>
      </c>
      <c r="X4596">
        <f t="shared" si="141"/>
        <v>0</v>
      </c>
    </row>
    <row r="4597" spans="1:24" ht="12.75" hidden="1" customHeight="1" x14ac:dyDescent="0.45">
      <c r="A4597">
        <v>86</v>
      </c>
      <c r="B4597" t="s">
        <v>58</v>
      </c>
      <c r="C4597" t="s">
        <v>12</v>
      </c>
      <c r="D4597" s="2" t="str">
        <f t="shared" si="140"/>
        <v>Tulane1986</v>
      </c>
      <c r="F4597">
        <v>4</v>
      </c>
      <c r="G4597">
        <v>7</v>
      </c>
      <c r="H4597">
        <v>0</v>
      </c>
      <c r="I4597">
        <v>1.32</v>
      </c>
      <c r="J4597">
        <v>-11.07</v>
      </c>
      <c r="K4597">
        <v>-9.75</v>
      </c>
      <c r="L4597" s="2">
        <f>_xlfn.RANK.EQ(I4597, INDEX(CFB!$I$2:$I$1048576, MATCH(W4597, CFB!$W$2:$W$1048576, 0)):INDEX(CFB!$I$2:$I$1048576, MATCH(W4597, CFB!$W$2:$W$1048576, 0) + COUNTIF(CFB!$W$2:$W$1048576, W4597) - 1), 0)</f>
        <v>48</v>
      </c>
      <c r="M4597" s="2">
        <f>_xlfn.RANK.EQ(J4597, INDEX(CFB!$J$2:$J$1048576, MATCH(W4597, CFB!$W$2:$W$1048576, 0)):INDEX(CFB!$J$2:$J$1048576, MATCH(W4597, CFB!$W$2:$W$1048576, 0) + COUNTIF(CFB!$W$2:$W$1048576, W4597) - 1))</f>
        <v>101</v>
      </c>
      <c r="N4597" s="2">
        <f>RANK(K4597, INDEX(CFB!$K$2:$K$1048576, MATCH(W4597, CFB!$W$2:$W$1048576, 0)):INDEX(CFB!$K$2:$K$1048576, MATCH(W4597, CFB!$W$2:$W$1048576, 0) + COUNTIF(CFB!$W$2:$W$1048576, W4597) - 1))</f>
        <v>86</v>
      </c>
      <c r="O4597">
        <v>31.33</v>
      </c>
      <c r="P4597">
        <v>23.7</v>
      </c>
      <c r="W4597">
        <v>1986</v>
      </c>
      <c r="X4597">
        <f t="shared" si="141"/>
        <v>0</v>
      </c>
    </row>
    <row r="4598" spans="1:24" ht="12.75" hidden="1" customHeight="1" x14ac:dyDescent="0.45">
      <c r="A4598">
        <v>87</v>
      </c>
      <c r="B4598" t="s">
        <v>129</v>
      </c>
      <c r="C4598" t="s">
        <v>189</v>
      </c>
      <c r="D4598" s="2" t="str">
        <f t="shared" si="140"/>
        <v>Rice1986</v>
      </c>
      <c r="F4598">
        <v>4</v>
      </c>
      <c r="G4598">
        <v>7</v>
      </c>
      <c r="H4598">
        <v>0</v>
      </c>
      <c r="I4598">
        <v>-4.26</v>
      </c>
      <c r="J4598">
        <v>-5.98</v>
      </c>
      <c r="K4598">
        <v>-10.24</v>
      </c>
      <c r="L4598" s="2">
        <f>_xlfn.RANK.EQ(I4598, INDEX(CFB!$I$2:$I$1048576, MATCH(W4598, CFB!$W$2:$W$1048576, 0)):INDEX(CFB!$I$2:$I$1048576, MATCH(W4598, CFB!$W$2:$W$1048576, 0) + COUNTIF(CFB!$W$2:$W$1048576, W4598) - 1), 0)</f>
        <v>86</v>
      </c>
      <c r="M4598" s="2">
        <f>_xlfn.RANK.EQ(J4598, INDEX(CFB!$J$2:$J$1048576, MATCH(W4598, CFB!$W$2:$W$1048576, 0)):INDEX(CFB!$J$2:$J$1048576, MATCH(W4598, CFB!$W$2:$W$1048576, 0) + COUNTIF(CFB!$W$2:$W$1048576, W4598) - 1))</f>
        <v>91</v>
      </c>
      <c r="N4598" s="2">
        <f>RANK(K4598, INDEX(CFB!$K$2:$K$1048576, MATCH(W4598, CFB!$W$2:$W$1048576, 0)):INDEX(CFB!$K$2:$K$1048576, MATCH(W4598, CFB!$W$2:$W$1048576, 0) + COUNTIF(CFB!$W$2:$W$1048576, W4598) - 1))</f>
        <v>87</v>
      </c>
      <c r="O4598">
        <v>25.41</v>
      </c>
      <c r="P4598">
        <v>22</v>
      </c>
      <c r="W4598">
        <v>1986</v>
      </c>
      <c r="X4598">
        <f t="shared" si="141"/>
        <v>0</v>
      </c>
    </row>
    <row r="4599" spans="1:24" ht="12.75" hidden="1" customHeight="1" x14ac:dyDescent="0.45">
      <c r="A4599">
        <v>88</v>
      </c>
      <c r="B4599" t="s">
        <v>55</v>
      </c>
      <c r="C4599" t="s">
        <v>188</v>
      </c>
      <c r="D4599" s="2" t="str">
        <f t="shared" si="140"/>
        <v>Kansas1986</v>
      </c>
      <c r="F4599">
        <v>3</v>
      </c>
      <c r="G4599">
        <v>8</v>
      </c>
      <c r="H4599">
        <v>0</v>
      </c>
      <c r="I4599">
        <v>-9.99</v>
      </c>
      <c r="J4599">
        <v>-0.66</v>
      </c>
      <c r="K4599">
        <v>-10.65</v>
      </c>
      <c r="L4599" s="2">
        <f>_xlfn.RANK.EQ(I4599, INDEX(CFB!$I$2:$I$1048576, MATCH(W4599, CFB!$W$2:$W$1048576, 0)):INDEX(CFB!$I$2:$I$1048576, MATCH(W4599, CFB!$W$2:$W$1048576, 0) + COUNTIF(CFB!$W$2:$W$1048576, W4599) - 1), 0)</f>
        <v>100</v>
      </c>
      <c r="M4599" s="2">
        <f>_xlfn.RANK.EQ(J4599, INDEX(CFB!$J$2:$J$1048576, MATCH(W4599, CFB!$W$2:$W$1048576, 0)):INDEX(CFB!$J$2:$J$1048576, MATCH(W4599, CFB!$W$2:$W$1048576, 0) + COUNTIF(CFB!$W$2:$W$1048576, W4599) - 1))</f>
        <v>63</v>
      </c>
      <c r="N4599" s="2">
        <f>RANK(K4599, INDEX(CFB!$K$2:$K$1048576, MATCH(W4599, CFB!$W$2:$W$1048576, 0)):INDEX(CFB!$K$2:$K$1048576, MATCH(W4599, CFB!$W$2:$W$1048576, 0) + COUNTIF(CFB!$W$2:$W$1048576, W4599) - 1))</f>
        <v>88</v>
      </c>
      <c r="O4599">
        <v>20.68</v>
      </c>
      <c r="P4599">
        <v>20.84</v>
      </c>
      <c r="W4599">
        <v>1986</v>
      </c>
      <c r="X4599">
        <f t="shared" si="141"/>
        <v>0</v>
      </c>
    </row>
    <row r="4600" spans="1:24" ht="12.75" hidden="1" customHeight="1" x14ac:dyDescent="0.45">
      <c r="A4600">
        <v>89</v>
      </c>
      <c r="B4600" t="s">
        <v>59</v>
      </c>
      <c r="C4600" t="s">
        <v>15</v>
      </c>
      <c r="D4600" s="2" t="str">
        <f t="shared" si="140"/>
        <v>Vanderbilt1986</v>
      </c>
      <c r="F4600">
        <v>1</v>
      </c>
      <c r="G4600">
        <v>10</v>
      </c>
      <c r="H4600">
        <v>0</v>
      </c>
      <c r="I4600">
        <v>-1.71</v>
      </c>
      <c r="J4600">
        <v>-9.56</v>
      </c>
      <c r="K4600">
        <v>-11.26</v>
      </c>
      <c r="L4600" s="2">
        <f>_xlfn.RANK.EQ(I4600, INDEX(CFB!$I$2:$I$1048576, MATCH(W4600, CFB!$W$2:$W$1048576, 0)):INDEX(CFB!$I$2:$I$1048576, MATCH(W4600, CFB!$W$2:$W$1048576, 0) + COUNTIF(CFB!$W$2:$W$1048576, W4600) - 1), 0)</f>
        <v>70</v>
      </c>
      <c r="M4600" s="2">
        <f>_xlfn.RANK.EQ(J4600, INDEX(CFB!$J$2:$J$1048576, MATCH(W4600, CFB!$W$2:$W$1048576, 0)):INDEX(CFB!$J$2:$J$1048576, MATCH(W4600, CFB!$W$2:$W$1048576, 0) + COUNTIF(CFB!$W$2:$W$1048576, W4600) - 1))</f>
        <v>98</v>
      </c>
      <c r="N4600" s="2">
        <f>RANK(K4600, INDEX(CFB!$K$2:$K$1048576, MATCH(W4600, CFB!$W$2:$W$1048576, 0)):INDEX(CFB!$K$2:$K$1048576, MATCH(W4600, CFB!$W$2:$W$1048576, 0) + COUNTIF(CFB!$W$2:$W$1048576, W4600) - 1))</f>
        <v>89</v>
      </c>
      <c r="O4600">
        <v>30.26</v>
      </c>
      <c r="P4600">
        <v>21.8</v>
      </c>
      <c r="W4600">
        <v>1986</v>
      </c>
      <c r="X4600">
        <f t="shared" si="141"/>
        <v>0</v>
      </c>
    </row>
    <row r="4601" spans="1:24" ht="12.75" hidden="1" customHeight="1" x14ac:dyDescent="0.45">
      <c r="A4601">
        <v>90</v>
      </c>
      <c r="B4601" t="s">
        <v>25</v>
      </c>
      <c r="C4601" t="s">
        <v>12</v>
      </c>
      <c r="D4601" s="2" t="str">
        <f t="shared" si="140"/>
        <v>Louisville1986</v>
      </c>
      <c r="F4601">
        <v>3</v>
      </c>
      <c r="G4601">
        <v>8</v>
      </c>
      <c r="H4601">
        <v>0</v>
      </c>
      <c r="I4601">
        <v>-8.4700000000000006</v>
      </c>
      <c r="J4601">
        <v>-2.95</v>
      </c>
      <c r="K4601">
        <v>-11.41</v>
      </c>
      <c r="L4601" s="2">
        <f>_xlfn.RANK.EQ(I4601, INDEX(CFB!$I$2:$I$1048576, MATCH(W4601, CFB!$W$2:$W$1048576, 0)):INDEX(CFB!$I$2:$I$1048576, MATCH(W4601, CFB!$W$2:$W$1048576, 0) + COUNTIF(CFB!$W$2:$W$1048576, W4601) - 1), 0)</f>
        <v>95</v>
      </c>
      <c r="M4601" s="2">
        <f>_xlfn.RANK.EQ(J4601, INDEX(CFB!$J$2:$J$1048576, MATCH(W4601, CFB!$W$2:$W$1048576, 0)):INDEX(CFB!$J$2:$J$1048576, MATCH(W4601, CFB!$W$2:$W$1048576, 0) + COUNTIF(CFB!$W$2:$W$1048576, W4601) - 1))</f>
        <v>76</v>
      </c>
      <c r="N4601" s="2">
        <f>RANK(K4601, INDEX(CFB!$K$2:$K$1048576, MATCH(W4601, CFB!$W$2:$W$1048576, 0)):INDEX(CFB!$K$2:$K$1048576, MATCH(W4601, CFB!$W$2:$W$1048576, 0) + COUNTIF(CFB!$W$2:$W$1048576, W4601) - 1))</f>
        <v>90</v>
      </c>
      <c r="O4601">
        <v>24.22</v>
      </c>
      <c r="P4601">
        <v>19.03</v>
      </c>
      <c r="W4601">
        <v>1986</v>
      </c>
      <c r="X4601">
        <f t="shared" si="141"/>
        <v>0</v>
      </c>
    </row>
    <row r="4602" spans="1:24" ht="12.75" hidden="1" customHeight="1" x14ac:dyDescent="0.45">
      <c r="A4602">
        <v>91</v>
      </c>
      <c r="B4602" t="s">
        <v>51</v>
      </c>
      <c r="C4602" t="s">
        <v>12</v>
      </c>
      <c r="D4602" s="2" t="str">
        <f t="shared" si="140"/>
        <v>Navy1986</v>
      </c>
      <c r="F4602">
        <v>3</v>
      </c>
      <c r="G4602">
        <v>8</v>
      </c>
      <c r="H4602">
        <v>0</v>
      </c>
      <c r="I4602">
        <v>-6.03</v>
      </c>
      <c r="J4602">
        <v>-5.75</v>
      </c>
      <c r="K4602">
        <v>-11.78</v>
      </c>
      <c r="L4602" s="2">
        <f>_xlfn.RANK.EQ(I4602, INDEX(CFB!$I$2:$I$1048576, MATCH(W4602, CFB!$W$2:$W$1048576, 0)):INDEX(CFB!$I$2:$I$1048576, MATCH(W4602, CFB!$W$2:$W$1048576, 0) + COUNTIF(CFB!$W$2:$W$1048576, W4602) - 1), 0)</f>
        <v>89</v>
      </c>
      <c r="M4602" s="2">
        <f>_xlfn.RANK.EQ(J4602, INDEX(CFB!$J$2:$J$1048576, MATCH(W4602, CFB!$W$2:$W$1048576, 0)):INDEX(CFB!$J$2:$J$1048576, MATCH(W4602, CFB!$W$2:$W$1048576, 0) + COUNTIF(CFB!$W$2:$W$1048576, W4602) - 1))</f>
        <v>87</v>
      </c>
      <c r="N4602" s="2">
        <f>RANK(K4602, INDEX(CFB!$K$2:$K$1048576, MATCH(W4602, CFB!$W$2:$W$1048576, 0)):INDEX(CFB!$K$2:$K$1048576, MATCH(W4602, CFB!$W$2:$W$1048576, 0) + COUNTIF(CFB!$W$2:$W$1048576, W4602) - 1))</f>
        <v>91</v>
      </c>
      <c r="O4602">
        <v>28.67</v>
      </c>
      <c r="P4602">
        <v>21.19</v>
      </c>
      <c r="W4602">
        <v>1986</v>
      </c>
      <c r="X4602">
        <f t="shared" si="141"/>
        <v>0</v>
      </c>
    </row>
    <row r="4603" spans="1:24" ht="12.75" hidden="1" customHeight="1" x14ac:dyDescent="0.45">
      <c r="A4603">
        <v>92</v>
      </c>
      <c r="B4603" t="s">
        <v>140</v>
      </c>
      <c r="C4603" t="s">
        <v>65</v>
      </c>
      <c r="D4603" s="2" t="str">
        <f t="shared" si="140"/>
        <v>Ball State1986</v>
      </c>
      <c r="F4603">
        <v>6</v>
      </c>
      <c r="G4603">
        <v>5</v>
      </c>
      <c r="H4603">
        <v>0</v>
      </c>
      <c r="I4603">
        <v>-9.84</v>
      </c>
      <c r="J4603">
        <v>-2.4</v>
      </c>
      <c r="K4603">
        <v>-12.24</v>
      </c>
      <c r="L4603" s="2">
        <f>_xlfn.RANK.EQ(I4603, INDEX(CFB!$I$2:$I$1048576, MATCH(W4603, CFB!$W$2:$W$1048576, 0)):INDEX(CFB!$I$2:$I$1048576, MATCH(W4603, CFB!$W$2:$W$1048576, 0) + COUNTIF(CFB!$W$2:$W$1048576, W4603) - 1), 0)</f>
        <v>99</v>
      </c>
      <c r="M4603" s="2">
        <f>_xlfn.RANK.EQ(J4603, INDEX(CFB!$J$2:$J$1048576, MATCH(W4603, CFB!$W$2:$W$1048576, 0)):INDEX(CFB!$J$2:$J$1048576, MATCH(W4603, CFB!$W$2:$W$1048576, 0) + COUNTIF(CFB!$W$2:$W$1048576, W4603) - 1))</f>
        <v>72</v>
      </c>
      <c r="N4603" s="2">
        <f>RANK(K4603, INDEX(CFB!$K$2:$K$1048576, MATCH(W4603, CFB!$W$2:$W$1048576, 0)):INDEX(CFB!$K$2:$K$1048576, MATCH(W4603, CFB!$W$2:$W$1048576, 0) + COUNTIF(CFB!$W$2:$W$1048576, W4603) - 1))</f>
        <v>92</v>
      </c>
      <c r="O4603">
        <v>19.170000000000002</v>
      </c>
      <c r="P4603">
        <v>18.03</v>
      </c>
      <c r="W4603">
        <v>1986</v>
      </c>
      <c r="X4603">
        <f t="shared" si="141"/>
        <v>0</v>
      </c>
    </row>
    <row r="4604" spans="1:24" ht="12.75" hidden="1" customHeight="1" x14ac:dyDescent="0.45">
      <c r="A4604">
        <v>93</v>
      </c>
      <c r="B4604" t="s">
        <v>133</v>
      </c>
      <c r="C4604" t="s">
        <v>193</v>
      </c>
      <c r="D4604" s="2" t="str">
        <f t="shared" si="140"/>
        <v>Utah State1986</v>
      </c>
      <c r="F4604">
        <v>3</v>
      </c>
      <c r="G4604">
        <v>8</v>
      </c>
      <c r="H4604">
        <v>0</v>
      </c>
      <c r="I4604">
        <v>-13.69</v>
      </c>
      <c r="J4604">
        <v>1.31</v>
      </c>
      <c r="K4604">
        <v>-12.38</v>
      </c>
      <c r="L4604" s="2">
        <f>_xlfn.RANK.EQ(I4604, INDEX(CFB!$I$2:$I$1048576, MATCH(W4604, CFB!$W$2:$W$1048576, 0)):INDEX(CFB!$I$2:$I$1048576, MATCH(W4604, CFB!$W$2:$W$1048576, 0) + COUNTIF(CFB!$W$2:$W$1048576, W4604) - 1), 0)</f>
        <v>104</v>
      </c>
      <c r="M4604" s="2">
        <f>_xlfn.RANK.EQ(J4604, INDEX(CFB!$J$2:$J$1048576, MATCH(W4604, CFB!$W$2:$W$1048576, 0)):INDEX(CFB!$J$2:$J$1048576, MATCH(W4604, CFB!$W$2:$W$1048576, 0) + COUNTIF(CFB!$W$2:$W$1048576, W4604) - 1))</f>
        <v>44</v>
      </c>
      <c r="N4604" s="2">
        <f>RANK(K4604, INDEX(CFB!$K$2:$K$1048576, MATCH(W4604, CFB!$W$2:$W$1048576, 0)):INDEX(CFB!$K$2:$K$1048576, MATCH(W4604, CFB!$W$2:$W$1048576, 0) + COUNTIF(CFB!$W$2:$W$1048576, W4604) - 1))</f>
        <v>93</v>
      </c>
      <c r="O4604">
        <v>15.81</v>
      </c>
      <c r="P4604">
        <v>14.64</v>
      </c>
      <c r="W4604">
        <v>1986</v>
      </c>
      <c r="X4604">
        <f t="shared" si="141"/>
        <v>0</v>
      </c>
    </row>
    <row r="4605" spans="1:24" ht="12.75" hidden="1" customHeight="1" x14ac:dyDescent="0.45">
      <c r="A4605">
        <v>94</v>
      </c>
      <c r="B4605" t="s">
        <v>139</v>
      </c>
      <c r="C4605" t="s">
        <v>65</v>
      </c>
      <c r="D4605" s="2" t="str">
        <f t="shared" si="140"/>
        <v>Central Michigan1986</v>
      </c>
      <c r="F4605">
        <v>5</v>
      </c>
      <c r="G4605">
        <v>5</v>
      </c>
      <c r="H4605">
        <v>0</v>
      </c>
      <c r="I4605">
        <v>-1.2</v>
      </c>
      <c r="J4605">
        <v>-11.56</v>
      </c>
      <c r="K4605">
        <v>-12.76</v>
      </c>
      <c r="L4605" s="2">
        <f>_xlfn.RANK.EQ(I4605, INDEX(CFB!$I$2:$I$1048576, MATCH(W4605, CFB!$W$2:$W$1048576, 0)):INDEX(CFB!$I$2:$I$1048576, MATCH(W4605, CFB!$W$2:$W$1048576, 0) + COUNTIF(CFB!$W$2:$W$1048576, W4605) - 1), 0)</f>
        <v>66</v>
      </c>
      <c r="M4605" s="2">
        <f>_xlfn.RANK.EQ(J4605, INDEX(CFB!$J$2:$J$1048576, MATCH(W4605, CFB!$W$2:$W$1048576, 0)):INDEX(CFB!$J$2:$J$1048576, MATCH(W4605, CFB!$W$2:$W$1048576, 0) + COUNTIF(CFB!$W$2:$W$1048576, W4605) - 1))</f>
        <v>102</v>
      </c>
      <c r="N4605" s="2">
        <f>RANK(K4605, INDEX(CFB!$K$2:$K$1048576, MATCH(W4605, CFB!$W$2:$W$1048576, 0)):INDEX(CFB!$K$2:$K$1048576, MATCH(W4605, CFB!$W$2:$W$1048576, 0) + COUNTIF(CFB!$W$2:$W$1048576, W4605) - 1))</f>
        <v>94</v>
      </c>
      <c r="O4605">
        <v>28.77</v>
      </c>
      <c r="P4605">
        <v>28.37</v>
      </c>
      <c r="W4605">
        <v>1986</v>
      </c>
      <c r="X4605">
        <f t="shared" si="141"/>
        <v>0</v>
      </c>
    </row>
    <row r="4606" spans="1:24" ht="12.75" hidden="1" customHeight="1" x14ac:dyDescent="0.45">
      <c r="A4606">
        <v>95</v>
      </c>
      <c r="B4606" t="s">
        <v>80</v>
      </c>
      <c r="C4606" t="s">
        <v>65</v>
      </c>
      <c r="D4606" s="2" t="str">
        <f t="shared" si="140"/>
        <v>Bowling Green1986</v>
      </c>
      <c r="F4606">
        <v>5</v>
      </c>
      <c r="G4606">
        <v>6</v>
      </c>
      <c r="H4606">
        <v>0</v>
      </c>
      <c r="I4606">
        <v>-12.39</v>
      </c>
      <c r="J4606">
        <v>-0.61</v>
      </c>
      <c r="K4606">
        <v>-13</v>
      </c>
      <c r="L4606" s="2">
        <f>_xlfn.RANK.EQ(I4606, INDEX(CFB!$I$2:$I$1048576, MATCH(W4606, CFB!$W$2:$W$1048576, 0)):INDEX(CFB!$I$2:$I$1048576, MATCH(W4606, CFB!$W$2:$W$1048576, 0) + COUNTIF(CFB!$W$2:$W$1048576, W4606) - 1), 0)</f>
        <v>103</v>
      </c>
      <c r="M4606" s="2">
        <f>_xlfn.RANK.EQ(J4606, INDEX(CFB!$J$2:$J$1048576, MATCH(W4606, CFB!$W$2:$W$1048576, 0)):INDEX(CFB!$J$2:$J$1048576, MATCH(W4606, CFB!$W$2:$W$1048576, 0) + COUNTIF(CFB!$W$2:$W$1048576, W4606) - 1))</f>
        <v>62</v>
      </c>
      <c r="N4606" s="2">
        <f>RANK(K4606, INDEX(CFB!$K$2:$K$1048576, MATCH(W4606, CFB!$W$2:$W$1048576, 0)):INDEX(CFB!$K$2:$K$1048576, MATCH(W4606, CFB!$W$2:$W$1048576, 0) + COUNTIF(CFB!$W$2:$W$1048576, W4606) - 1))</f>
        <v>95</v>
      </c>
      <c r="O4606">
        <v>16.45</v>
      </c>
      <c r="P4606">
        <v>16.809999999999999</v>
      </c>
      <c r="W4606">
        <v>1986</v>
      </c>
      <c r="X4606">
        <f t="shared" si="141"/>
        <v>0</v>
      </c>
    </row>
    <row r="4607" spans="1:24" ht="12.75" hidden="1" customHeight="1" x14ac:dyDescent="0.45">
      <c r="A4607">
        <v>96</v>
      </c>
      <c r="B4607" t="s">
        <v>41</v>
      </c>
      <c r="C4607" t="s">
        <v>188</v>
      </c>
      <c r="D4607" s="2" t="str">
        <f t="shared" si="140"/>
        <v>Kansas State1986</v>
      </c>
      <c r="F4607">
        <v>2</v>
      </c>
      <c r="G4607">
        <v>9</v>
      </c>
      <c r="H4607">
        <v>0</v>
      </c>
      <c r="I4607">
        <v>-9.08</v>
      </c>
      <c r="J4607">
        <v>-4.05</v>
      </c>
      <c r="K4607">
        <v>-13.12</v>
      </c>
      <c r="L4607" s="2">
        <f>_xlfn.RANK.EQ(I4607, INDEX(CFB!$I$2:$I$1048576, MATCH(W4607, CFB!$W$2:$W$1048576, 0)):INDEX(CFB!$I$2:$I$1048576, MATCH(W4607, CFB!$W$2:$W$1048576, 0) + COUNTIF(CFB!$W$2:$W$1048576, W4607) - 1), 0)</f>
        <v>97</v>
      </c>
      <c r="M4607" s="2">
        <f>_xlfn.RANK.EQ(J4607, INDEX(CFB!$J$2:$J$1048576, MATCH(W4607, CFB!$W$2:$W$1048576, 0)):INDEX(CFB!$J$2:$J$1048576, MATCH(W4607, CFB!$W$2:$W$1048576, 0) + COUNTIF(CFB!$W$2:$W$1048576, W4607) - 1))</f>
        <v>80</v>
      </c>
      <c r="N4607" s="2">
        <f>RANK(K4607, INDEX(CFB!$K$2:$K$1048576, MATCH(W4607, CFB!$W$2:$W$1048576, 0)):INDEX(CFB!$K$2:$K$1048576, MATCH(W4607, CFB!$W$2:$W$1048576, 0) + COUNTIF(CFB!$W$2:$W$1048576, W4607) - 1))</f>
        <v>96</v>
      </c>
      <c r="O4607">
        <v>21.62</v>
      </c>
      <c r="P4607">
        <v>21.32</v>
      </c>
      <c r="W4607">
        <v>1986</v>
      </c>
      <c r="X4607">
        <f t="shared" si="141"/>
        <v>0</v>
      </c>
    </row>
    <row r="4608" spans="1:24" ht="12.75" hidden="1" customHeight="1" x14ac:dyDescent="0.45">
      <c r="A4608">
        <v>97</v>
      </c>
      <c r="B4608" t="s">
        <v>194</v>
      </c>
      <c r="C4608" t="s">
        <v>12</v>
      </c>
      <c r="D4608" s="2" t="str">
        <f t="shared" si="140"/>
        <v>Wichita State1986</v>
      </c>
      <c r="F4608">
        <v>3</v>
      </c>
      <c r="G4608">
        <v>8</v>
      </c>
      <c r="H4608">
        <v>0</v>
      </c>
      <c r="I4608">
        <v>-8.15</v>
      </c>
      <c r="J4608">
        <v>-4.97</v>
      </c>
      <c r="K4608">
        <v>-13.12</v>
      </c>
      <c r="L4608" s="2">
        <f>_xlfn.RANK.EQ(I4608, INDEX(CFB!$I$2:$I$1048576, MATCH(W4608, CFB!$W$2:$W$1048576, 0)):INDEX(CFB!$I$2:$I$1048576, MATCH(W4608, CFB!$W$2:$W$1048576, 0) + COUNTIF(CFB!$W$2:$W$1048576, W4608) - 1), 0)</f>
        <v>94</v>
      </c>
      <c r="M4608" s="2">
        <f>_xlfn.RANK.EQ(J4608, INDEX(CFB!$J$2:$J$1048576, MATCH(W4608, CFB!$W$2:$W$1048576, 0)):INDEX(CFB!$J$2:$J$1048576, MATCH(W4608, CFB!$W$2:$W$1048576, 0) + COUNTIF(CFB!$W$2:$W$1048576, W4608) - 1))</f>
        <v>85</v>
      </c>
      <c r="N4608" s="2">
        <f>RANK(K4608, INDEX(CFB!$K$2:$K$1048576, MATCH(W4608, CFB!$W$2:$W$1048576, 0)):INDEX(CFB!$K$2:$K$1048576, MATCH(W4608, CFB!$W$2:$W$1048576, 0) + COUNTIF(CFB!$W$2:$W$1048576, W4608) - 1))</f>
        <v>96</v>
      </c>
      <c r="O4608">
        <v>25.27</v>
      </c>
      <c r="P4608">
        <v>21.79</v>
      </c>
      <c r="W4608">
        <v>1986</v>
      </c>
      <c r="X4608">
        <f t="shared" si="141"/>
        <v>0</v>
      </c>
    </row>
    <row r="4609" spans="1:24" ht="12.75" hidden="1" customHeight="1" x14ac:dyDescent="0.45">
      <c r="A4609">
        <v>98</v>
      </c>
      <c r="B4609" t="s">
        <v>134</v>
      </c>
      <c r="C4609" t="s">
        <v>65</v>
      </c>
      <c r="D4609" s="2" t="str">
        <f t="shared" si="140"/>
        <v>Eastern Michigan1986</v>
      </c>
      <c r="F4609">
        <v>6</v>
      </c>
      <c r="G4609">
        <v>5</v>
      </c>
      <c r="H4609">
        <v>0</v>
      </c>
      <c r="I4609">
        <v>-6.3</v>
      </c>
      <c r="J4609">
        <v>-6.93</v>
      </c>
      <c r="K4609">
        <v>-13.23</v>
      </c>
      <c r="L4609" s="2">
        <f>_xlfn.RANK.EQ(I4609, INDEX(CFB!$I$2:$I$1048576, MATCH(W4609, CFB!$W$2:$W$1048576, 0)):INDEX(CFB!$I$2:$I$1048576, MATCH(W4609, CFB!$W$2:$W$1048576, 0) + COUNTIF(CFB!$W$2:$W$1048576, W4609) - 1), 0)</f>
        <v>91</v>
      </c>
      <c r="M4609" s="2">
        <f>_xlfn.RANK.EQ(J4609, INDEX(CFB!$J$2:$J$1048576, MATCH(W4609, CFB!$W$2:$W$1048576, 0)):INDEX(CFB!$J$2:$J$1048576, MATCH(W4609, CFB!$W$2:$W$1048576, 0) + COUNTIF(CFB!$W$2:$W$1048576, W4609) - 1))</f>
        <v>92</v>
      </c>
      <c r="N4609" s="2">
        <f>RANK(K4609, INDEX(CFB!$K$2:$K$1048576, MATCH(W4609, CFB!$W$2:$W$1048576, 0)):INDEX(CFB!$K$2:$K$1048576, MATCH(W4609, CFB!$W$2:$W$1048576, 0) + COUNTIF(CFB!$W$2:$W$1048576, W4609) - 1))</f>
        <v>98</v>
      </c>
      <c r="O4609">
        <v>21.1</v>
      </c>
      <c r="P4609">
        <v>21.18</v>
      </c>
      <c r="W4609">
        <v>1986</v>
      </c>
      <c r="X4609">
        <f t="shared" si="141"/>
        <v>0</v>
      </c>
    </row>
    <row r="4610" spans="1:24" ht="12.75" hidden="1" customHeight="1" x14ac:dyDescent="0.45">
      <c r="A4610">
        <v>99</v>
      </c>
      <c r="B4610" t="s">
        <v>191</v>
      </c>
      <c r="C4610" t="s">
        <v>193</v>
      </c>
      <c r="D4610" s="2" t="str">
        <f t="shared" si="140"/>
        <v>Cal State Fullerton1986</v>
      </c>
      <c r="F4610">
        <v>3</v>
      </c>
      <c r="G4610">
        <v>9</v>
      </c>
      <c r="H4610">
        <v>0</v>
      </c>
      <c r="I4610">
        <v>-3.48</v>
      </c>
      <c r="J4610">
        <v>-10.039999999999999</v>
      </c>
      <c r="K4610">
        <v>-13.53</v>
      </c>
      <c r="L4610" s="2">
        <f>_xlfn.RANK.EQ(I4610, INDEX(CFB!$I$2:$I$1048576, MATCH(W4610, CFB!$W$2:$W$1048576, 0)):INDEX(CFB!$I$2:$I$1048576, MATCH(W4610, CFB!$W$2:$W$1048576, 0) + COUNTIF(CFB!$W$2:$W$1048576, W4610) - 1), 0)</f>
        <v>83</v>
      </c>
      <c r="M4610" s="2">
        <f>_xlfn.RANK.EQ(J4610, INDEX(CFB!$J$2:$J$1048576, MATCH(W4610, CFB!$W$2:$W$1048576, 0)):INDEX(CFB!$J$2:$J$1048576, MATCH(W4610, CFB!$W$2:$W$1048576, 0) + COUNTIF(CFB!$W$2:$W$1048576, W4610) - 1))</f>
        <v>100</v>
      </c>
      <c r="N4610" s="2">
        <f>RANK(K4610, INDEX(CFB!$K$2:$K$1048576, MATCH(W4610, CFB!$W$2:$W$1048576, 0)):INDEX(CFB!$K$2:$K$1048576, MATCH(W4610, CFB!$W$2:$W$1048576, 0) + COUNTIF(CFB!$W$2:$W$1048576, W4610) - 1))</f>
        <v>99</v>
      </c>
      <c r="O4610">
        <v>26.93</v>
      </c>
      <c r="P4610">
        <v>24.96</v>
      </c>
      <c r="W4610">
        <v>1986</v>
      </c>
      <c r="X4610">
        <f t="shared" si="141"/>
        <v>0</v>
      </c>
    </row>
    <row r="4611" spans="1:24" ht="12.75" hidden="1" customHeight="1" x14ac:dyDescent="0.45">
      <c r="A4611">
        <v>100</v>
      </c>
      <c r="B4611" t="s">
        <v>117</v>
      </c>
      <c r="C4611" t="s">
        <v>65</v>
      </c>
      <c r="D4611" s="2" t="str">
        <f t="shared" ref="D4611:D4674" si="142">_xlfn.CONCAT(B4611, W4611)</f>
        <v>Western Michigan1986</v>
      </c>
      <c r="F4611">
        <v>3</v>
      </c>
      <c r="G4611">
        <v>8</v>
      </c>
      <c r="H4611">
        <v>0</v>
      </c>
      <c r="I4611">
        <v>-10.25</v>
      </c>
      <c r="J4611">
        <v>-4.2300000000000004</v>
      </c>
      <c r="K4611">
        <v>-14.48</v>
      </c>
      <c r="L4611" s="2">
        <f>_xlfn.RANK.EQ(I4611, INDEX(CFB!$I$2:$I$1048576, MATCH(W4611, CFB!$W$2:$W$1048576, 0)):INDEX(CFB!$I$2:$I$1048576, MATCH(W4611, CFB!$W$2:$W$1048576, 0) + COUNTIF(CFB!$W$2:$W$1048576, W4611) - 1), 0)</f>
        <v>101</v>
      </c>
      <c r="M4611" s="2">
        <f>_xlfn.RANK.EQ(J4611, INDEX(CFB!$J$2:$J$1048576, MATCH(W4611, CFB!$W$2:$W$1048576, 0)):INDEX(CFB!$J$2:$J$1048576, MATCH(W4611, CFB!$W$2:$W$1048576, 0) + COUNTIF(CFB!$W$2:$W$1048576, W4611) - 1))</f>
        <v>81</v>
      </c>
      <c r="N4611" s="2">
        <f>RANK(K4611, INDEX(CFB!$K$2:$K$1048576, MATCH(W4611, CFB!$W$2:$W$1048576, 0)):INDEX(CFB!$K$2:$K$1048576, MATCH(W4611, CFB!$W$2:$W$1048576, 0) + COUNTIF(CFB!$W$2:$W$1048576, W4611) - 1))</f>
        <v>100</v>
      </c>
      <c r="O4611">
        <v>20.149999999999999</v>
      </c>
      <c r="P4611">
        <v>19.87</v>
      </c>
      <c r="W4611">
        <v>1986</v>
      </c>
      <c r="X4611">
        <f t="shared" ref="X4611:X4674" si="143">IF(E4611=1, 1,0)</f>
        <v>0</v>
      </c>
    </row>
    <row r="4612" spans="1:24" ht="12.75" hidden="1" customHeight="1" x14ac:dyDescent="0.45">
      <c r="A4612">
        <v>101</v>
      </c>
      <c r="B4612" t="s">
        <v>153</v>
      </c>
      <c r="C4612" t="s">
        <v>65</v>
      </c>
      <c r="D4612" s="2" t="str">
        <f t="shared" si="142"/>
        <v>Kent State1986</v>
      </c>
      <c r="F4612">
        <v>5</v>
      </c>
      <c r="G4612">
        <v>6</v>
      </c>
      <c r="H4612">
        <v>0</v>
      </c>
      <c r="I4612">
        <v>-7.39</v>
      </c>
      <c r="J4612">
        <v>-8.2799999999999994</v>
      </c>
      <c r="K4612">
        <v>-15.67</v>
      </c>
      <c r="L4612" s="2">
        <f>_xlfn.RANK.EQ(I4612, INDEX(CFB!$I$2:$I$1048576, MATCH(W4612, CFB!$W$2:$W$1048576, 0)):INDEX(CFB!$I$2:$I$1048576, MATCH(W4612, CFB!$W$2:$W$1048576, 0) + COUNTIF(CFB!$W$2:$W$1048576, W4612) - 1), 0)</f>
        <v>92</v>
      </c>
      <c r="M4612" s="2">
        <f>_xlfn.RANK.EQ(J4612, INDEX(CFB!$J$2:$J$1048576, MATCH(W4612, CFB!$W$2:$W$1048576, 0)):INDEX(CFB!$J$2:$J$1048576, MATCH(W4612, CFB!$W$2:$W$1048576, 0) + COUNTIF(CFB!$W$2:$W$1048576, W4612) - 1))</f>
        <v>95</v>
      </c>
      <c r="N4612" s="2">
        <f>RANK(K4612, INDEX(CFB!$K$2:$K$1048576, MATCH(W4612, CFB!$W$2:$W$1048576, 0)):INDEX(CFB!$K$2:$K$1048576, MATCH(W4612, CFB!$W$2:$W$1048576, 0) + COUNTIF(CFB!$W$2:$W$1048576, W4612) - 1))</f>
        <v>101</v>
      </c>
      <c r="O4612">
        <v>20.45</v>
      </c>
      <c r="P4612">
        <v>24.41</v>
      </c>
      <c r="W4612">
        <v>1986</v>
      </c>
      <c r="X4612">
        <f t="shared" si="143"/>
        <v>0</v>
      </c>
    </row>
    <row r="4613" spans="1:24" ht="12.75" hidden="1" customHeight="1" x14ac:dyDescent="0.45">
      <c r="A4613">
        <v>102</v>
      </c>
      <c r="B4613" t="s">
        <v>87</v>
      </c>
      <c r="C4613" t="s">
        <v>12</v>
      </c>
      <c r="D4613" s="2" t="str">
        <f t="shared" si="142"/>
        <v>Northern Illinois1986</v>
      </c>
      <c r="F4613">
        <v>2</v>
      </c>
      <c r="G4613">
        <v>9</v>
      </c>
      <c r="H4613">
        <v>0</v>
      </c>
      <c r="I4613">
        <v>-10.8</v>
      </c>
      <c r="J4613">
        <v>-5.81</v>
      </c>
      <c r="K4613">
        <v>-16.62</v>
      </c>
      <c r="L4613" s="2">
        <f>_xlfn.RANK.EQ(I4613, INDEX(CFB!$I$2:$I$1048576, MATCH(W4613, CFB!$W$2:$W$1048576, 0)):INDEX(CFB!$I$2:$I$1048576, MATCH(W4613, CFB!$W$2:$W$1048576, 0) + COUNTIF(CFB!$W$2:$W$1048576, W4613) - 1), 0)</f>
        <v>102</v>
      </c>
      <c r="M4613" s="2">
        <f>_xlfn.RANK.EQ(J4613, INDEX(CFB!$J$2:$J$1048576, MATCH(W4613, CFB!$W$2:$W$1048576, 0)):INDEX(CFB!$J$2:$J$1048576, MATCH(W4613, CFB!$W$2:$W$1048576, 0) + COUNTIF(CFB!$W$2:$W$1048576, W4613) - 1))</f>
        <v>88</v>
      </c>
      <c r="N4613" s="2">
        <f>RANK(K4613, INDEX(CFB!$K$2:$K$1048576, MATCH(W4613, CFB!$W$2:$W$1048576, 0)):INDEX(CFB!$K$2:$K$1048576, MATCH(W4613, CFB!$W$2:$W$1048576, 0) + COUNTIF(CFB!$W$2:$W$1048576, W4613) - 1))</f>
        <v>102</v>
      </c>
      <c r="O4613">
        <v>19.760000000000002</v>
      </c>
      <c r="P4613">
        <v>22.93</v>
      </c>
      <c r="W4613">
        <v>1986</v>
      </c>
      <c r="X4613">
        <f t="shared" si="143"/>
        <v>0</v>
      </c>
    </row>
    <row r="4614" spans="1:24" ht="12.75" hidden="1" customHeight="1" x14ac:dyDescent="0.45">
      <c r="A4614">
        <v>103</v>
      </c>
      <c r="B4614" t="s">
        <v>68</v>
      </c>
      <c r="C4614" t="s">
        <v>12</v>
      </c>
      <c r="D4614" s="2" t="str">
        <f t="shared" si="142"/>
        <v>Memphis1986</v>
      </c>
      <c r="F4614">
        <v>1</v>
      </c>
      <c r="G4614">
        <v>10</v>
      </c>
      <c r="H4614">
        <v>0</v>
      </c>
      <c r="I4614">
        <v>-14.03</v>
      </c>
      <c r="J4614">
        <v>-4.55</v>
      </c>
      <c r="K4614">
        <v>-18.579999999999998</v>
      </c>
      <c r="L4614" s="2">
        <f>_xlfn.RANK.EQ(I4614, INDEX(CFB!$I$2:$I$1048576, MATCH(W4614, CFB!$W$2:$W$1048576, 0)):INDEX(CFB!$I$2:$I$1048576, MATCH(W4614, CFB!$W$2:$W$1048576, 0) + COUNTIF(CFB!$W$2:$W$1048576, W4614) - 1), 0)</f>
        <v>105</v>
      </c>
      <c r="M4614" s="2">
        <f>_xlfn.RANK.EQ(J4614, INDEX(CFB!$J$2:$J$1048576, MATCH(W4614, CFB!$W$2:$W$1048576, 0)):INDEX(CFB!$J$2:$J$1048576, MATCH(W4614, CFB!$W$2:$W$1048576, 0) + COUNTIF(CFB!$W$2:$W$1048576, W4614) - 1))</f>
        <v>83</v>
      </c>
      <c r="N4614" s="2">
        <f>RANK(K4614, INDEX(CFB!$K$2:$K$1048576, MATCH(W4614, CFB!$W$2:$W$1048576, 0)):INDEX(CFB!$K$2:$K$1048576, MATCH(W4614, CFB!$W$2:$W$1048576, 0) + COUNTIF(CFB!$W$2:$W$1048576, W4614) - 1))</f>
        <v>103</v>
      </c>
      <c r="O4614">
        <v>16.55</v>
      </c>
      <c r="P4614">
        <v>19.38</v>
      </c>
      <c r="W4614">
        <v>1986</v>
      </c>
      <c r="X4614">
        <f t="shared" si="143"/>
        <v>0</v>
      </c>
    </row>
    <row r="4615" spans="1:24" ht="12.75" hidden="1" customHeight="1" x14ac:dyDescent="0.45">
      <c r="A4615">
        <v>104</v>
      </c>
      <c r="B4615" t="s">
        <v>149</v>
      </c>
      <c r="C4615" t="s">
        <v>193</v>
      </c>
      <c r="D4615" s="2" t="str">
        <f t="shared" si="142"/>
        <v>New Mexico State1986</v>
      </c>
      <c r="F4615">
        <v>1</v>
      </c>
      <c r="G4615">
        <v>10</v>
      </c>
      <c r="H4615">
        <v>0</v>
      </c>
      <c r="I4615">
        <v>-7.39</v>
      </c>
      <c r="J4615">
        <v>-13.55</v>
      </c>
      <c r="K4615">
        <v>-20.95</v>
      </c>
      <c r="L4615" s="2">
        <f>_xlfn.RANK.EQ(I4615, INDEX(CFB!$I$2:$I$1048576, MATCH(W4615, CFB!$W$2:$W$1048576, 0)):INDEX(CFB!$I$2:$I$1048576, MATCH(W4615, CFB!$W$2:$W$1048576, 0) + COUNTIF(CFB!$W$2:$W$1048576, W4615) - 1), 0)</f>
        <v>92</v>
      </c>
      <c r="M4615" s="2">
        <f>_xlfn.RANK.EQ(J4615, INDEX(CFB!$J$2:$J$1048576, MATCH(W4615, CFB!$W$2:$W$1048576, 0)):INDEX(CFB!$J$2:$J$1048576, MATCH(W4615, CFB!$W$2:$W$1048576, 0) + COUNTIF(CFB!$W$2:$W$1048576, W4615) - 1))</f>
        <v>103</v>
      </c>
      <c r="N4615" s="2">
        <f>RANK(K4615, INDEX(CFB!$K$2:$K$1048576, MATCH(W4615, CFB!$W$2:$W$1048576, 0)):INDEX(CFB!$K$2:$K$1048576, MATCH(W4615, CFB!$W$2:$W$1048576, 0) + COUNTIF(CFB!$W$2:$W$1048576, W4615) - 1))</f>
        <v>104</v>
      </c>
      <c r="O4615">
        <v>22.88</v>
      </c>
      <c r="P4615">
        <v>30.76</v>
      </c>
      <c r="W4615">
        <v>1986</v>
      </c>
      <c r="X4615">
        <f t="shared" si="143"/>
        <v>0</v>
      </c>
    </row>
    <row r="4616" spans="1:24" ht="12.75" hidden="1" customHeight="1" x14ac:dyDescent="0.45">
      <c r="A4616">
        <v>105</v>
      </c>
      <c r="B4616" t="s">
        <v>64</v>
      </c>
      <c r="C4616" t="s">
        <v>65</v>
      </c>
      <c r="D4616" s="2" t="str">
        <f t="shared" si="142"/>
        <v>Ohio1986</v>
      </c>
      <c r="F4616">
        <v>1</v>
      </c>
      <c r="G4616">
        <v>10</v>
      </c>
      <c r="H4616">
        <v>0</v>
      </c>
      <c r="I4616">
        <v>-8.75</v>
      </c>
      <c r="J4616">
        <v>-15.68</v>
      </c>
      <c r="K4616">
        <v>-24.43</v>
      </c>
      <c r="L4616" s="2">
        <f>_xlfn.RANK.EQ(I4616, INDEX(CFB!$I$2:$I$1048576, MATCH(W4616, CFB!$W$2:$W$1048576, 0)):INDEX(CFB!$I$2:$I$1048576, MATCH(W4616, CFB!$W$2:$W$1048576, 0) + COUNTIF(CFB!$W$2:$W$1048576, W4616) - 1), 0)</f>
        <v>96</v>
      </c>
      <c r="M4616" s="2">
        <f>_xlfn.RANK.EQ(J4616, INDEX(CFB!$J$2:$J$1048576, MATCH(W4616, CFB!$W$2:$W$1048576, 0)):INDEX(CFB!$J$2:$J$1048576, MATCH(W4616, CFB!$W$2:$W$1048576, 0) + COUNTIF(CFB!$W$2:$W$1048576, W4616) - 1))</f>
        <v>105</v>
      </c>
      <c r="N4616" s="2">
        <f>RANK(K4616, INDEX(CFB!$K$2:$K$1048576, MATCH(W4616, CFB!$W$2:$W$1048576, 0)):INDEX(CFB!$K$2:$K$1048576, MATCH(W4616, CFB!$W$2:$W$1048576, 0) + COUNTIF(CFB!$W$2:$W$1048576, W4616) - 1))</f>
        <v>105</v>
      </c>
      <c r="O4616">
        <v>20.170000000000002</v>
      </c>
      <c r="P4616">
        <v>29.91</v>
      </c>
      <c r="W4616">
        <v>1986</v>
      </c>
      <c r="X4616">
        <f t="shared" si="143"/>
        <v>0</v>
      </c>
    </row>
    <row r="4617" spans="1:24" ht="12.75" hidden="1" customHeight="1" x14ac:dyDescent="0.45">
      <c r="A4617">
        <v>1</v>
      </c>
      <c r="B4617" t="s">
        <v>44</v>
      </c>
      <c r="C4617" t="s">
        <v>10</v>
      </c>
      <c r="D4617" s="2" t="str">
        <f t="shared" si="142"/>
        <v>Michigan1985</v>
      </c>
      <c r="E4617">
        <v>2</v>
      </c>
      <c r="F4617">
        <v>10</v>
      </c>
      <c r="G4617">
        <v>1</v>
      </c>
      <c r="H4617">
        <v>1</v>
      </c>
      <c r="I4617">
        <v>5.44</v>
      </c>
      <c r="J4617">
        <v>18.37</v>
      </c>
      <c r="K4617">
        <v>23.81</v>
      </c>
      <c r="L4617" s="2">
        <f>_xlfn.RANK.EQ(I4617, INDEX(CFB!$I$2:$I$1048576, MATCH(W4617, CFB!$W$2:$W$1048576, 0)):INDEX(CFB!$I$2:$I$1048576, MATCH(W4617, CFB!$W$2:$W$1048576, 0) + COUNTIF(CFB!$W$2:$W$1048576, W4617) - 1), 0)</f>
        <v>23</v>
      </c>
      <c r="M4617" s="2">
        <f>_xlfn.RANK.EQ(J4617, INDEX(CFB!$J$2:$J$1048576, MATCH(W4617, CFB!$W$2:$W$1048576, 0)):INDEX(CFB!$J$2:$J$1048576, MATCH(W4617, CFB!$W$2:$W$1048576, 0) + COUNTIF(CFB!$W$2:$W$1048576, W4617) - 1))</f>
        <v>1</v>
      </c>
      <c r="N4617" s="2">
        <f>RANK(K4617, INDEX(CFB!$K$2:$K$1048576, MATCH(W4617, CFB!$W$2:$W$1048576, 0)):INDEX(CFB!$K$2:$K$1048576, MATCH(W4617, CFB!$W$2:$W$1048576, 0) + COUNTIF(CFB!$W$2:$W$1048576, W4617) - 1))</f>
        <v>1</v>
      </c>
      <c r="O4617">
        <v>39.58</v>
      </c>
      <c r="P4617">
        <v>-6.37</v>
      </c>
      <c r="W4617">
        <v>1985</v>
      </c>
      <c r="X4617">
        <f t="shared" si="143"/>
        <v>0</v>
      </c>
    </row>
    <row r="4618" spans="1:24" ht="12.75" hidden="1" customHeight="1" x14ac:dyDescent="0.45">
      <c r="A4618">
        <v>2</v>
      </c>
      <c r="B4618" t="s">
        <v>54</v>
      </c>
      <c r="C4618" t="s">
        <v>188</v>
      </c>
      <c r="D4618" s="2" t="str">
        <f t="shared" si="142"/>
        <v>Oklahoma1985</v>
      </c>
      <c r="E4618">
        <v>1</v>
      </c>
      <c r="F4618">
        <v>11</v>
      </c>
      <c r="G4618">
        <v>1</v>
      </c>
      <c r="H4618">
        <v>0</v>
      </c>
      <c r="I4618">
        <v>6.51</v>
      </c>
      <c r="J4618">
        <v>14.44</v>
      </c>
      <c r="K4618">
        <v>20.95</v>
      </c>
      <c r="L4618" s="2">
        <f>_xlfn.RANK.EQ(I4618, INDEX(CFB!$I$2:$I$1048576, MATCH(W4618, CFB!$W$2:$W$1048576, 0)):INDEX(CFB!$I$2:$I$1048576, MATCH(W4618, CFB!$W$2:$W$1048576, 0) + COUNTIF(CFB!$W$2:$W$1048576, W4618) - 1), 0)</f>
        <v>18</v>
      </c>
      <c r="M4618" s="2">
        <f>_xlfn.RANK.EQ(J4618, INDEX(CFB!$J$2:$J$1048576, MATCH(W4618, CFB!$W$2:$W$1048576, 0)):INDEX(CFB!$J$2:$J$1048576, MATCH(W4618, CFB!$W$2:$W$1048576, 0) + COUNTIF(CFB!$W$2:$W$1048576, W4618) - 1))</f>
        <v>2</v>
      </c>
      <c r="N4618" s="2">
        <f>RANK(K4618, INDEX(CFB!$K$2:$K$1048576, MATCH(W4618, CFB!$W$2:$W$1048576, 0)):INDEX(CFB!$K$2:$K$1048576, MATCH(W4618, CFB!$W$2:$W$1048576, 0) + COUNTIF(CFB!$W$2:$W$1048576, W4618) - 1))</f>
        <v>2</v>
      </c>
      <c r="O4618">
        <v>41.4</v>
      </c>
      <c r="P4618">
        <v>-0.56999999999999995</v>
      </c>
      <c r="W4618">
        <v>1985</v>
      </c>
      <c r="X4618">
        <f t="shared" si="143"/>
        <v>1</v>
      </c>
    </row>
    <row r="4619" spans="1:24" ht="12.75" hidden="1" customHeight="1" x14ac:dyDescent="0.45">
      <c r="A4619">
        <v>3</v>
      </c>
      <c r="B4619" t="s">
        <v>37</v>
      </c>
      <c r="C4619" t="s">
        <v>15</v>
      </c>
      <c r="D4619" s="2" t="str">
        <f t="shared" si="142"/>
        <v>Tennessee1985</v>
      </c>
      <c r="E4619">
        <v>4</v>
      </c>
      <c r="F4619">
        <v>9</v>
      </c>
      <c r="G4619">
        <v>1</v>
      </c>
      <c r="H4619">
        <v>2</v>
      </c>
      <c r="I4619">
        <v>6.99</v>
      </c>
      <c r="J4619">
        <v>12.55</v>
      </c>
      <c r="K4619">
        <v>19.54</v>
      </c>
      <c r="L4619" s="2">
        <f>_xlfn.RANK.EQ(I4619, INDEX(CFB!$I$2:$I$1048576, MATCH(W4619, CFB!$W$2:$W$1048576, 0)):INDEX(CFB!$I$2:$I$1048576, MATCH(W4619, CFB!$W$2:$W$1048576, 0) + COUNTIF(CFB!$W$2:$W$1048576, W4619) - 1), 0)</f>
        <v>15</v>
      </c>
      <c r="M4619" s="2">
        <f>_xlfn.RANK.EQ(J4619, INDEX(CFB!$J$2:$J$1048576, MATCH(W4619, CFB!$W$2:$W$1048576, 0)):INDEX(CFB!$J$2:$J$1048576, MATCH(W4619, CFB!$W$2:$W$1048576, 0) + COUNTIF(CFB!$W$2:$W$1048576, W4619) - 1))</f>
        <v>3</v>
      </c>
      <c r="N4619" s="2">
        <f>RANK(K4619, INDEX(CFB!$K$2:$K$1048576, MATCH(W4619, CFB!$W$2:$W$1048576, 0)):INDEX(CFB!$K$2:$K$1048576, MATCH(W4619, CFB!$W$2:$W$1048576, 0) + COUNTIF(CFB!$W$2:$W$1048576, W4619) - 1))</f>
        <v>3</v>
      </c>
      <c r="O4619">
        <v>39.28</v>
      </c>
      <c r="P4619">
        <v>1.18</v>
      </c>
      <c r="W4619">
        <v>1985</v>
      </c>
      <c r="X4619">
        <f t="shared" si="143"/>
        <v>0</v>
      </c>
    </row>
    <row r="4620" spans="1:24" ht="12.75" hidden="1" customHeight="1" x14ac:dyDescent="0.45">
      <c r="A4620">
        <v>4</v>
      </c>
      <c r="B4620" t="s">
        <v>18</v>
      </c>
      <c r="C4620" t="s">
        <v>15</v>
      </c>
      <c r="D4620" s="2" t="str">
        <f t="shared" si="142"/>
        <v>Alabama1985</v>
      </c>
      <c r="E4620">
        <v>13</v>
      </c>
      <c r="F4620">
        <v>9</v>
      </c>
      <c r="G4620">
        <v>2</v>
      </c>
      <c r="H4620">
        <v>1</v>
      </c>
      <c r="I4620">
        <v>10.69</v>
      </c>
      <c r="J4620">
        <v>7.26</v>
      </c>
      <c r="K4620">
        <v>17.95</v>
      </c>
      <c r="L4620" s="2">
        <f>_xlfn.RANK.EQ(I4620, INDEX(CFB!$I$2:$I$1048576, MATCH(W4620, CFB!$W$2:$W$1048576, 0)):INDEX(CFB!$I$2:$I$1048576, MATCH(W4620, CFB!$W$2:$W$1048576, 0) + COUNTIF(CFB!$W$2:$W$1048576, W4620) - 1), 0)</f>
        <v>3</v>
      </c>
      <c r="M4620" s="2">
        <f>_xlfn.RANK.EQ(J4620, INDEX(CFB!$J$2:$J$1048576, MATCH(W4620, CFB!$W$2:$W$1048576, 0)):INDEX(CFB!$J$2:$J$1048576, MATCH(W4620, CFB!$W$2:$W$1048576, 0) + COUNTIF(CFB!$W$2:$W$1048576, W4620) - 1))</f>
        <v>22</v>
      </c>
      <c r="N4620" s="2">
        <f>RANK(K4620, INDEX(CFB!$K$2:$K$1048576, MATCH(W4620, CFB!$W$2:$W$1048576, 0)):INDEX(CFB!$K$2:$K$1048576, MATCH(W4620, CFB!$W$2:$W$1048576, 0) + COUNTIF(CFB!$W$2:$W$1048576, W4620) - 1))</f>
        <v>4</v>
      </c>
      <c r="O4620">
        <v>39.93</v>
      </c>
      <c r="P4620">
        <v>5.59</v>
      </c>
      <c r="W4620">
        <v>1985</v>
      </c>
      <c r="X4620">
        <f t="shared" si="143"/>
        <v>0</v>
      </c>
    </row>
    <row r="4621" spans="1:24" ht="12.75" hidden="1" customHeight="1" x14ac:dyDescent="0.45">
      <c r="A4621">
        <v>5</v>
      </c>
      <c r="B4621" t="s">
        <v>22</v>
      </c>
      <c r="C4621" t="s">
        <v>12</v>
      </c>
      <c r="D4621" s="2" t="str">
        <f t="shared" si="142"/>
        <v>Miami (FL)1985</v>
      </c>
      <c r="E4621">
        <v>9</v>
      </c>
      <c r="F4621">
        <v>10</v>
      </c>
      <c r="G4621">
        <v>2</v>
      </c>
      <c r="H4621">
        <v>0</v>
      </c>
      <c r="I4621">
        <v>8.4499999999999993</v>
      </c>
      <c r="J4621">
        <v>8.7899999999999991</v>
      </c>
      <c r="K4621">
        <v>17.239999999999998</v>
      </c>
      <c r="L4621" s="2">
        <f>_xlfn.RANK.EQ(I4621, INDEX(CFB!$I$2:$I$1048576, MATCH(W4621, CFB!$W$2:$W$1048576, 0)):INDEX(CFB!$I$2:$I$1048576, MATCH(W4621, CFB!$W$2:$W$1048576, 0) + COUNTIF(CFB!$W$2:$W$1048576, W4621) - 1), 0)</f>
        <v>8</v>
      </c>
      <c r="M4621" s="2">
        <f>_xlfn.RANK.EQ(J4621, INDEX(CFB!$J$2:$J$1048576, MATCH(W4621, CFB!$W$2:$W$1048576, 0)):INDEX(CFB!$J$2:$J$1048576, MATCH(W4621, CFB!$W$2:$W$1048576, 0) + COUNTIF(CFB!$W$2:$W$1048576, W4621) - 1))</f>
        <v>16</v>
      </c>
      <c r="N4621" s="2">
        <f>RANK(K4621, INDEX(CFB!$K$2:$K$1048576, MATCH(W4621, CFB!$W$2:$W$1048576, 0)):INDEX(CFB!$K$2:$K$1048576, MATCH(W4621, CFB!$W$2:$W$1048576, 0) + COUNTIF(CFB!$W$2:$W$1048576, W4621) - 1))</f>
        <v>5</v>
      </c>
      <c r="O4621">
        <v>43.07</v>
      </c>
      <c r="P4621">
        <v>5.07</v>
      </c>
      <c r="W4621">
        <v>1985</v>
      </c>
      <c r="X4621">
        <f t="shared" si="143"/>
        <v>0</v>
      </c>
    </row>
    <row r="4622" spans="1:24" ht="12.75" hidden="1" customHeight="1" x14ac:dyDescent="0.45">
      <c r="A4622">
        <v>6</v>
      </c>
      <c r="B4622" t="s">
        <v>73</v>
      </c>
      <c r="C4622" t="s">
        <v>180</v>
      </c>
      <c r="D4622" s="2" t="str">
        <f t="shared" si="142"/>
        <v>UCLA1985</v>
      </c>
      <c r="E4622">
        <v>7</v>
      </c>
      <c r="F4622">
        <v>9</v>
      </c>
      <c r="G4622">
        <v>2</v>
      </c>
      <c r="H4622">
        <v>1</v>
      </c>
      <c r="I4622">
        <v>11.92</v>
      </c>
      <c r="J4622">
        <v>5.3</v>
      </c>
      <c r="K4622">
        <v>17.22</v>
      </c>
      <c r="L4622" s="2">
        <f>_xlfn.RANK.EQ(I4622, INDEX(CFB!$I$2:$I$1048576, MATCH(W4622, CFB!$W$2:$W$1048576, 0)):INDEX(CFB!$I$2:$I$1048576, MATCH(W4622, CFB!$W$2:$W$1048576, 0) + COUNTIF(CFB!$W$2:$W$1048576, W4622) - 1), 0)</f>
        <v>1</v>
      </c>
      <c r="M4622" s="2">
        <f>_xlfn.RANK.EQ(J4622, INDEX(CFB!$J$2:$J$1048576, MATCH(W4622, CFB!$W$2:$W$1048576, 0)):INDEX(CFB!$J$2:$J$1048576, MATCH(W4622, CFB!$W$2:$W$1048576, 0) + COUNTIF(CFB!$W$2:$W$1048576, W4622) - 1))</f>
        <v>32</v>
      </c>
      <c r="N4622" s="2">
        <f>RANK(K4622, INDEX(CFB!$K$2:$K$1048576, MATCH(W4622, CFB!$W$2:$W$1048576, 0)):INDEX(CFB!$K$2:$K$1048576, MATCH(W4622, CFB!$W$2:$W$1048576, 0) + COUNTIF(CFB!$W$2:$W$1048576, W4622) - 1))</f>
        <v>6</v>
      </c>
      <c r="O4622">
        <v>41.9</v>
      </c>
      <c r="P4622">
        <v>7.02</v>
      </c>
      <c r="W4622">
        <v>1985</v>
      </c>
      <c r="X4622">
        <f t="shared" si="143"/>
        <v>0</v>
      </c>
    </row>
    <row r="4623" spans="1:24" ht="12.75" hidden="1" customHeight="1" x14ac:dyDescent="0.45">
      <c r="A4623">
        <v>7</v>
      </c>
      <c r="B4623" t="s">
        <v>35</v>
      </c>
      <c r="C4623" t="s">
        <v>15</v>
      </c>
      <c r="D4623" s="2" t="str">
        <f t="shared" si="142"/>
        <v>Florida1985</v>
      </c>
      <c r="E4623">
        <v>5</v>
      </c>
      <c r="F4623">
        <v>9</v>
      </c>
      <c r="G4623">
        <v>1</v>
      </c>
      <c r="H4623">
        <v>1</v>
      </c>
      <c r="I4623">
        <v>7.37</v>
      </c>
      <c r="J4623">
        <v>9.8000000000000007</v>
      </c>
      <c r="K4623">
        <v>17.16</v>
      </c>
      <c r="L4623" s="2">
        <f>_xlfn.RANK.EQ(I4623, INDEX(CFB!$I$2:$I$1048576, MATCH(W4623, CFB!$W$2:$W$1048576, 0)):INDEX(CFB!$I$2:$I$1048576, MATCH(W4623, CFB!$W$2:$W$1048576, 0) + COUNTIF(CFB!$W$2:$W$1048576, W4623) - 1), 0)</f>
        <v>13</v>
      </c>
      <c r="M4623" s="2">
        <f>_xlfn.RANK.EQ(J4623, INDEX(CFB!$J$2:$J$1048576, MATCH(W4623, CFB!$W$2:$W$1048576, 0)):INDEX(CFB!$J$2:$J$1048576, MATCH(W4623, CFB!$W$2:$W$1048576, 0) + COUNTIF(CFB!$W$2:$W$1048576, W4623) - 1))</f>
        <v>10</v>
      </c>
      <c r="N4623" s="2">
        <f>RANK(K4623, INDEX(CFB!$K$2:$K$1048576, MATCH(W4623, CFB!$W$2:$W$1048576, 0)):INDEX(CFB!$K$2:$K$1048576, MATCH(W4623, CFB!$W$2:$W$1048576, 0) + COUNTIF(CFB!$W$2:$W$1048576, W4623) - 1))</f>
        <v>7</v>
      </c>
      <c r="O4623">
        <v>37.729999999999997</v>
      </c>
      <c r="P4623">
        <v>3.4</v>
      </c>
      <c r="W4623">
        <v>1985</v>
      </c>
      <c r="X4623">
        <f t="shared" si="143"/>
        <v>0</v>
      </c>
    </row>
    <row r="4624" spans="1:24" ht="12.75" hidden="1" customHeight="1" x14ac:dyDescent="0.45">
      <c r="A4624">
        <v>8</v>
      </c>
      <c r="B4624" t="s">
        <v>36</v>
      </c>
      <c r="C4624" t="s">
        <v>10</v>
      </c>
      <c r="D4624" s="2" t="str">
        <f t="shared" si="142"/>
        <v>Iowa1985</v>
      </c>
      <c r="E4624">
        <v>10</v>
      </c>
      <c r="F4624">
        <v>10</v>
      </c>
      <c r="G4624">
        <v>2</v>
      </c>
      <c r="H4624">
        <v>0</v>
      </c>
      <c r="I4624">
        <v>8.5299999999999994</v>
      </c>
      <c r="J4624">
        <v>7.95</v>
      </c>
      <c r="K4624">
        <v>16.48</v>
      </c>
      <c r="L4624" s="2">
        <f>_xlfn.RANK.EQ(I4624, INDEX(CFB!$I$2:$I$1048576, MATCH(W4624, CFB!$W$2:$W$1048576, 0)):INDEX(CFB!$I$2:$I$1048576, MATCH(W4624, CFB!$W$2:$W$1048576, 0) + COUNTIF(CFB!$W$2:$W$1048576, W4624) - 1), 0)</f>
        <v>7</v>
      </c>
      <c r="M4624" s="2">
        <f>_xlfn.RANK.EQ(J4624, INDEX(CFB!$J$2:$J$1048576, MATCH(W4624, CFB!$W$2:$W$1048576, 0)):INDEX(CFB!$J$2:$J$1048576, MATCH(W4624, CFB!$W$2:$W$1048576, 0) + COUNTIF(CFB!$W$2:$W$1048576, W4624) - 1))</f>
        <v>20</v>
      </c>
      <c r="N4624" s="2">
        <f>RANK(K4624, INDEX(CFB!$K$2:$K$1048576, MATCH(W4624, CFB!$W$2:$W$1048576, 0)):INDEX(CFB!$K$2:$K$1048576, MATCH(W4624, CFB!$W$2:$W$1048576, 0) + COUNTIF(CFB!$W$2:$W$1048576, W4624) - 1))</f>
        <v>8</v>
      </c>
      <c r="O4624">
        <v>46.2</v>
      </c>
      <c r="P4624">
        <v>6.49</v>
      </c>
      <c r="W4624">
        <v>1985</v>
      </c>
      <c r="X4624">
        <f t="shared" si="143"/>
        <v>0</v>
      </c>
    </row>
    <row r="4625" spans="1:24" ht="12.75" hidden="1" customHeight="1" x14ac:dyDescent="0.45">
      <c r="A4625">
        <v>9</v>
      </c>
      <c r="B4625" t="s">
        <v>131</v>
      </c>
      <c r="C4625" t="s">
        <v>178</v>
      </c>
      <c r="D4625" s="2" t="str">
        <f t="shared" si="142"/>
        <v>Air Force1985</v>
      </c>
      <c r="E4625">
        <v>8</v>
      </c>
      <c r="F4625">
        <v>12</v>
      </c>
      <c r="G4625">
        <v>1</v>
      </c>
      <c r="H4625">
        <v>0</v>
      </c>
      <c r="I4625">
        <v>6.27</v>
      </c>
      <c r="J4625">
        <v>10.09</v>
      </c>
      <c r="K4625">
        <v>16.36</v>
      </c>
      <c r="L4625" s="2">
        <f>_xlfn.RANK.EQ(I4625, INDEX(CFB!$I$2:$I$1048576, MATCH(W4625, CFB!$W$2:$W$1048576, 0)):INDEX(CFB!$I$2:$I$1048576, MATCH(W4625, CFB!$W$2:$W$1048576, 0) + COUNTIF(CFB!$W$2:$W$1048576, W4625) - 1), 0)</f>
        <v>19</v>
      </c>
      <c r="M4625" s="2">
        <f>_xlfn.RANK.EQ(J4625, INDEX(CFB!$J$2:$J$1048576, MATCH(W4625, CFB!$W$2:$W$1048576, 0)):INDEX(CFB!$J$2:$J$1048576, MATCH(W4625, CFB!$W$2:$W$1048576, 0) + COUNTIF(CFB!$W$2:$W$1048576, W4625) - 1))</f>
        <v>7</v>
      </c>
      <c r="N4625" s="2">
        <f>RANK(K4625, INDEX(CFB!$K$2:$K$1048576, MATCH(W4625, CFB!$W$2:$W$1048576, 0)):INDEX(CFB!$K$2:$K$1048576, MATCH(W4625, CFB!$W$2:$W$1048576, 0) + COUNTIF(CFB!$W$2:$W$1048576, W4625) - 1))</f>
        <v>9</v>
      </c>
      <c r="O4625">
        <v>41.32</v>
      </c>
      <c r="P4625">
        <v>4.01</v>
      </c>
      <c r="W4625">
        <v>1985</v>
      </c>
      <c r="X4625">
        <f t="shared" si="143"/>
        <v>0</v>
      </c>
    </row>
    <row r="4626" spans="1:24" ht="12.75" hidden="1" customHeight="1" x14ac:dyDescent="0.45">
      <c r="A4626">
        <v>10</v>
      </c>
      <c r="B4626" t="s">
        <v>16</v>
      </c>
      <c r="C4626" t="s">
        <v>12</v>
      </c>
      <c r="D4626" s="2" t="str">
        <f t="shared" si="142"/>
        <v>Penn State1985</v>
      </c>
      <c r="E4626">
        <v>3</v>
      </c>
      <c r="F4626">
        <v>11</v>
      </c>
      <c r="G4626">
        <v>1</v>
      </c>
      <c r="H4626">
        <v>0</v>
      </c>
      <c r="I4626">
        <v>6.17</v>
      </c>
      <c r="J4626">
        <v>10.039999999999999</v>
      </c>
      <c r="K4626">
        <v>16.2</v>
      </c>
      <c r="L4626" s="2">
        <f>_xlfn.RANK.EQ(I4626, INDEX(CFB!$I$2:$I$1048576, MATCH(W4626, CFB!$W$2:$W$1048576, 0)):INDEX(CFB!$I$2:$I$1048576, MATCH(W4626, CFB!$W$2:$W$1048576, 0) + COUNTIF(CFB!$W$2:$W$1048576, W4626) - 1), 0)</f>
        <v>21</v>
      </c>
      <c r="M4626" s="2">
        <f>_xlfn.RANK.EQ(J4626, INDEX(CFB!$J$2:$J$1048576, MATCH(W4626, CFB!$W$2:$W$1048576, 0)):INDEX(CFB!$J$2:$J$1048576, MATCH(W4626, CFB!$W$2:$W$1048576, 0) + COUNTIF(CFB!$W$2:$W$1048576, W4626) - 1))</f>
        <v>8</v>
      </c>
      <c r="N4626" s="2">
        <f>RANK(K4626, INDEX(CFB!$K$2:$K$1048576, MATCH(W4626, CFB!$W$2:$W$1048576, 0)):INDEX(CFB!$K$2:$K$1048576, MATCH(W4626, CFB!$W$2:$W$1048576, 0) + COUNTIF(CFB!$W$2:$W$1048576, W4626) - 1))</f>
        <v>10</v>
      </c>
      <c r="O4626">
        <v>35.11</v>
      </c>
      <c r="P4626">
        <v>3.61</v>
      </c>
      <c r="W4626">
        <v>1985</v>
      </c>
      <c r="X4626">
        <f t="shared" si="143"/>
        <v>0</v>
      </c>
    </row>
    <row r="4627" spans="1:24" ht="12.75" hidden="1" customHeight="1" x14ac:dyDescent="0.45">
      <c r="A4627">
        <v>11</v>
      </c>
      <c r="B4627" t="s">
        <v>96</v>
      </c>
      <c r="C4627" t="s">
        <v>23</v>
      </c>
      <c r="D4627" s="2" t="str">
        <f t="shared" si="142"/>
        <v>Maryland1985</v>
      </c>
      <c r="E4627">
        <v>18</v>
      </c>
      <c r="F4627">
        <v>9</v>
      </c>
      <c r="G4627">
        <v>3</v>
      </c>
      <c r="H4627">
        <v>0</v>
      </c>
      <c r="I4627">
        <v>9.23</v>
      </c>
      <c r="J4627">
        <v>6.4</v>
      </c>
      <c r="K4627">
        <v>15.63</v>
      </c>
      <c r="L4627" s="2">
        <f>_xlfn.RANK.EQ(I4627, INDEX(CFB!$I$2:$I$1048576, MATCH(W4627, CFB!$W$2:$W$1048576, 0)):INDEX(CFB!$I$2:$I$1048576, MATCH(W4627, CFB!$W$2:$W$1048576, 0) + COUNTIF(CFB!$W$2:$W$1048576, W4627) - 1), 0)</f>
        <v>4</v>
      </c>
      <c r="M4627" s="2">
        <f>_xlfn.RANK.EQ(J4627, INDEX(CFB!$J$2:$J$1048576, MATCH(W4627, CFB!$W$2:$W$1048576, 0)):INDEX(CFB!$J$2:$J$1048576, MATCH(W4627, CFB!$W$2:$W$1048576, 0) + COUNTIF(CFB!$W$2:$W$1048576, W4627) - 1))</f>
        <v>27</v>
      </c>
      <c r="N4627" s="2">
        <f>RANK(K4627, INDEX(CFB!$K$2:$K$1048576, MATCH(W4627, CFB!$W$2:$W$1048576, 0)):INDEX(CFB!$K$2:$K$1048576, MATCH(W4627, CFB!$W$2:$W$1048576, 0) + COUNTIF(CFB!$W$2:$W$1048576, W4627) - 1))</f>
        <v>11</v>
      </c>
      <c r="O4627">
        <v>39.619999999999997</v>
      </c>
      <c r="P4627">
        <v>6.47</v>
      </c>
      <c r="W4627">
        <v>1985</v>
      </c>
      <c r="X4627">
        <f t="shared" si="143"/>
        <v>0</v>
      </c>
    </row>
    <row r="4628" spans="1:24" ht="12.75" hidden="1" customHeight="1" x14ac:dyDescent="0.45">
      <c r="A4628">
        <v>12</v>
      </c>
      <c r="B4628" t="s">
        <v>34</v>
      </c>
      <c r="C4628" t="s">
        <v>189</v>
      </c>
      <c r="D4628" s="2" t="str">
        <f t="shared" si="142"/>
        <v>Texas A&amp;M1985</v>
      </c>
      <c r="E4628">
        <v>6</v>
      </c>
      <c r="F4628">
        <v>10</v>
      </c>
      <c r="G4628">
        <v>2</v>
      </c>
      <c r="H4628">
        <v>0</v>
      </c>
      <c r="I4628">
        <v>8.19</v>
      </c>
      <c r="J4628">
        <v>7.27</v>
      </c>
      <c r="K4628">
        <v>15.46</v>
      </c>
      <c r="L4628" s="2">
        <f>_xlfn.RANK.EQ(I4628, INDEX(CFB!$I$2:$I$1048576, MATCH(W4628, CFB!$W$2:$W$1048576, 0)):INDEX(CFB!$I$2:$I$1048576, MATCH(W4628, CFB!$W$2:$W$1048576, 0) + COUNTIF(CFB!$W$2:$W$1048576, W4628) - 1), 0)</f>
        <v>10</v>
      </c>
      <c r="M4628" s="2">
        <f>_xlfn.RANK.EQ(J4628, INDEX(CFB!$J$2:$J$1048576, MATCH(W4628, CFB!$W$2:$W$1048576, 0)):INDEX(CFB!$J$2:$J$1048576, MATCH(W4628, CFB!$W$2:$W$1048576, 0) + COUNTIF(CFB!$W$2:$W$1048576, W4628) - 1))</f>
        <v>21</v>
      </c>
      <c r="N4628" s="2">
        <f>RANK(K4628, INDEX(CFB!$K$2:$K$1048576, MATCH(W4628, CFB!$W$2:$W$1048576, 0)):INDEX(CFB!$K$2:$K$1048576, MATCH(W4628, CFB!$W$2:$W$1048576, 0) + COUNTIF(CFB!$W$2:$W$1048576, W4628) - 1))</f>
        <v>12</v>
      </c>
      <c r="O4628">
        <v>38.340000000000003</v>
      </c>
      <c r="P4628">
        <v>7.58</v>
      </c>
      <c r="W4628">
        <v>1985</v>
      </c>
      <c r="X4628">
        <f t="shared" si="143"/>
        <v>0</v>
      </c>
    </row>
    <row r="4629" spans="1:24" ht="12.75" hidden="1" customHeight="1" x14ac:dyDescent="0.45">
      <c r="A4629">
        <v>13</v>
      </c>
      <c r="B4629" t="s">
        <v>47</v>
      </c>
      <c r="C4629" t="s">
        <v>188</v>
      </c>
      <c r="D4629" s="2" t="str">
        <f t="shared" si="142"/>
        <v>Nebraska1985</v>
      </c>
      <c r="E4629">
        <v>11</v>
      </c>
      <c r="F4629">
        <v>9</v>
      </c>
      <c r="G4629">
        <v>3</v>
      </c>
      <c r="H4629">
        <v>0</v>
      </c>
      <c r="I4629">
        <v>5.81</v>
      </c>
      <c r="J4629">
        <v>9.42</v>
      </c>
      <c r="K4629">
        <v>15.23</v>
      </c>
      <c r="L4629" s="2">
        <f>_xlfn.RANK.EQ(I4629, INDEX(CFB!$I$2:$I$1048576, MATCH(W4629, CFB!$W$2:$W$1048576, 0)):INDEX(CFB!$I$2:$I$1048576, MATCH(W4629, CFB!$W$2:$W$1048576, 0) + COUNTIF(CFB!$W$2:$W$1048576, W4629) - 1), 0)</f>
        <v>22</v>
      </c>
      <c r="M4629" s="2">
        <f>_xlfn.RANK.EQ(J4629, INDEX(CFB!$J$2:$J$1048576, MATCH(W4629, CFB!$W$2:$W$1048576, 0)):INDEX(CFB!$J$2:$J$1048576, MATCH(W4629, CFB!$W$2:$W$1048576, 0) + COUNTIF(CFB!$W$2:$W$1048576, W4629) - 1))</f>
        <v>14</v>
      </c>
      <c r="N4629" s="2">
        <f>RANK(K4629, INDEX(CFB!$K$2:$K$1048576, MATCH(W4629, CFB!$W$2:$W$1048576, 0)):INDEX(CFB!$K$2:$K$1048576, MATCH(W4629, CFB!$W$2:$W$1048576, 0) + COUNTIF(CFB!$W$2:$W$1048576, W4629) - 1))</f>
        <v>13</v>
      </c>
      <c r="O4629">
        <v>43.72</v>
      </c>
      <c r="P4629">
        <v>3.97</v>
      </c>
      <c r="W4629">
        <v>1985</v>
      </c>
      <c r="X4629">
        <f t="shared" si="143"/>
        <v>0</v>
      </c>
    </row>
    <row r="4630" spans="1:24" ht="12.75" hidden="1" customHeight="1" x14ac:dyDescent="0.45">
      <c r="A4630">
        <v>14</v>
      </c>
      <c r="B4630" t="s">
        <v>9</v>
      </c>
      <c r="C4630" t="s">
        <v>10</v>
      </c>
      <c r="D4630" s="2" t="str">
        <f t="shared" si="142"/>
        <v>Ohio State1985</v>
      </c>
      <c r="E4630">
        <v>14</v>
      </c>
      <c r="F4630">
        <v>9</v>
      </c>
      <c r="G4630">
        <v>3</v>
      </c>
      <c r="H4630">
        <v>0</v>
      </c>
      <c r="I4630">
        <v>8.5500000000000007</v>
      </c>
      <c r="J4630">
        <v>6.58</v>
      </c>
      <c r="K4630">
        <v>15.13</v>
      </c>
      <c r="L4630" s="2">
        <f>_xlfn.RANK.EQ(I4630, INDEX(CFB!$I$2:$I$1048576, MATCH(W4630, CFB!$W$2:$W$1048576, 0)):INDEX(CFB!$I$2:$I$1048576, MATCH(W4630, CFB!$W$2:$W$1048576, 0) + COUNTIF(CFB!$W$2:$W$1048576, W4630) - 1), 0)</f>
        <v>6</v>
      </c>
      <c r="M4630" s="2">
        <f>_xlfn.RANK.EQ(J4630, INDEX(CFB!$J$2:$J$1048576, MATCH(W4630, CFB!$W$2:$W$1048576, 0)):INDEX(CFB!$J$2:$J$1048576, MATCH(W4630, CFB!$W$2:$W$1048576, 0) + COUNTIF(CFB!$W$2:$W$1048576, W4630) - 1))</f>
        <v>24</v>
      </c>
      <c r="N4630" s="2">
        <f>RANK(K4630, INDEX(CFB!$K$2:$K$1048576, MATCH(W4630, CFB!$W$2:$W$1048576, 0)):INDEX(CFB!$K$2:$K$1048576, MATCH(W4630, CFB!$W$2:$W$1048576, 0) + COUNTIF(CFB!$W$2:$W$1048576, W4630) - 1))</f>
        <v>14</v>
      </c>
      <c r="O4630">
        <v>38.42</v>
      </c>
      <c r="P4630">
        <v>5.55</v>
      </c>
      <c r="W4630">
        <v>1985</v>
      </c>
      <c r="X4630">
        <f t="shared" si="143"/>
        <v>0</v>
      </c>
    </row>
    <row r="4631" spans="1:24" ht="12.75" hidden="1" customHeight="1" x14ac:dyDescent="0.45">
      <c r="A4631">
        <v>15</v>
      </c>
      <c r="B4631" t="s">
        <v>67</v>
      </c>
      <c r="C4631" t="s">
        <v>15</v>
      </c>
      <c r="D4631" s="2" t="str">
        <f t="shared" si="142"/>
        <v>Auburn1985</v>
      </c>
      <c r="F4631">
        <v>8</v>
      </c>
      <c r="G4631">
        <v>4</v>
      </c>
      <c r="H4631">
        <v>0</v>
      </c>
      <c r="I4631">
        <v>8.17</v>
      </c>
      <c r="J4631">
        <v>6.86</v>
      </c>
      <c r="K4631">
        <v>15.03</v>
      </c>
      <c r="L4631" s="2">
        <f>_xlfn.RANK.EQ(I4631, INDEX(CFB!$I$2:$I$1048576, MATCH(W4631, CFB!$W$2:$W$1048576, 0)):INDEX(CFB!$I$2:$I$1048576, MATCH(W4631, CFB!$W$2:$W$1048576, 0) + COUNTIF(CFB!$W$2:$W$1048576, W4631) - 1), 0)</f>
        <v>11</v>
      </c>
      <c r="M4631" s="2">
        <f>_xlfn.RANK.EQ(J4631, INDEX(CFB!$J$2:$J$1048576, MATCH(W4631, CFB!$W$2:$W$1048576, 0)):INDEX(CFB!$J$2:$J$1048576, MATCH(W4631, CFB!$W$2:$W$1048576, 0) + COUNTIF(CFB!$W$2:$W$1048576, W4631) - 1))</f>
        <v>23</v>
      </c>
      <c r="N4631" s="2">
        <f>RANK(K4631, INDEX(CFB!$K$2:$K$1048576, MATCH(W4631, CFB!$W$2:$W$1048576, 0)):INDEX(CFB!$K$2:$K$1048576, MATCH(W4631, CFB!$W$2:$W$1048576, 0) + COUNTIF(CFB!$W$2:$W$1048576, W4631) - 1))</f>
        <v>15</v>
      </c>
      <c r="O4631">
        <v>40.76</v>
      </c>
      <c r="P4631">
        <v>6.23</v>
      </c>
      <c r="W4631">
        <v>1985</v>
      </c>
      <c r="X4631">
        <f t="shared" si="143"/>
        <v>0</v>
      </c>
    </row>
    <row r="4632" spans="1:24" ht="12.75" hidden="1" customHeight="1" x14ac:dyDescent="0.45">
      <c r="A4632">
        <v>16</v>
      </c>
      <c r="B4632" t="s">
        <v>17</v>
      </c>
      <c r="C4632" t="s">
        <v>15</v>
      </c>
      <c r="D4632" s="2" t="str">
        <f t="shared" si="142"/>
        <v>Georgia1985</v>
      </c>
      <c r="F4632">
        <v>7</v>
      </c>
      <c r="G4632">
        <v>3</v>
      </c>
      <c r="H4632">
        <v>2</v>
      </c>
      <c r="I4632">
        <v>4.87</v>
      </c>
      <c r="J4632">
        <v>8.7100000000000009</v>
      </c>
      <c r="K4632">
        <v>13.58</v>
      </c>
      <c r="L4632" s="2">
        <f>_xlfn.RANK.EQ(I4632, INDEX(CFB!$I$2:$I$1048576, MATCH(W4632, CFB!$W$2:$W$1048576, 0)):INDEX(CFB!$I$2:$I$1048576, MATCH(W4632, CFB!$W$2:$W$1048576, 0) + COUNTIF(CFB!$W$2:$W$1048576, W4632) - 1), 0)</f>
        <v>27</v>
      </c>
      <c r="M4632" s="2">
        <f>_xlfn.RANK.EQ(J4632, INDEX(CFB!$J$2:$J$1048576, MATCH(W4632, CFB!$W$2:$W$1048576, 0)):INDEX(CFB!$J$2:$J$1048576, MATCH(W4632, CFB!$W$2:$W$1048576, 0) + COUNTIF(CFB!$W$2:$W$1048576, W4632) - 1))</f>
        <v>17</v>
      </c>
      <c r="N4632" s="2">
        <f>RANK(K4632, INDEX(CFB!$K$2:$K$1048576, MATCH(W4632, CFB!$W$2:$W$1048576, 0)):INDEX(CFB!$K$2:$K$1048576, MATCH(W4632, CFB!$W$2:$W$1048576, 0) + COUNTIF(CFB!$W$2:$W$1048576, W4632) - 1))</f>
        <v>16</v>
      </c>
      <c r="O4632">
        <v>36.49</v>
      </c>
      <c r="P4632">
        <v>4.8099999999999996</v>
      </c>
      <c r="W4632">
        <v>1985</v>
      </c>
      <c r="X4632">
        <f t="shared" si="143"/>
        <v>0</v>
      </c>
    </row>
    <row r="4633" spans="1:24" ht="12.75" hidden="1" customHeight="1" x14ac:dyDescent="0.45">
      <c r="A4633">
        <v>17</v>
      </c>
      <c r="B4633" t="s">
        <v>32</v>
      </c>
      <c r="C4633" t="s">
        <v>178</v>
      </c>
      <c r="D4633" s="2" t="str">
        <f t="shared" si="142"/>
        <v>BYU1985</v>
      </c>
      <c r="E4633">
        <v>16</v>
      </c>
      <c r="F4633">
        <v>11</v>
      </c>
      <c r="G4633">
        <v>3</v>
      </c>
      <c r="H4633">
        <v>0</v>
      </c>
      <c r="I4633">
        <v>3.59</v>
      </c>
      <c r="J4633">
        <v>9.7100000000000009</v>
      </c>
      <c r="K4633">
        <v>13.29</v>
      </c>
      <c r="L4633" s="2">
        <f>_xlfn.RANK.EQ(I4633, INDEX(CFB!$I$2:$I$1048576, MATCH(W4633, CFB!$W$2:$W$1048576, 0)):INDEX(CFB!$I$2:$I$1048576, MATCH(W4633, CFB!$W$2:$W$1048576, 0) + COUNTIF(CFB!$W$2:$W$1048576, W4633) - 1), 0)</f>
        <v>33</v>
      </c>
      <c r="M4633" s="2">
        <f>_xlfn.RANK.EQ(J4633, INDEX(CFB!$J$2:$J$1048576, MATCH(W4633, CFB!$W$2:$W$1048576, 0)):INDEX(CFB!$J$2:$J$1048576, MATCH(W4633, CFB!$W$2:$W$1048576, 0) + COUNTIF(CFB!$W$2:$W$1048576, W4633) - 1))</f>
        <v>11</v>
      </c>
      <c r="N4633" s="2">
        <f>RANK(K4633, INDEX(CFB!$K$2:$K$1048576, MATCH(W4633, CFB!$W$2:$W$1048576, 0)):INDEX(CFB!$K$2:$K$1048576, MATCH(W4633, CFB!$W$2:$W$1048576, 0) + COUNTIF(CFB!$W$2:$W$1048576, W4633) - 1))</f>
        <v>17</v>
      </c>
      <c r="O4633">
        <v>37.71</v>
      </c>
      <c r="P4633">
        <v>4.04</v>
      </c>
      <c r="W4633">
        <v>1985</v>
      </c>
      <c r="X4633">
        <f t="shared" si="143"/>
        <v>0</v>
      </c>
    </row>
    <row r="4634" spans="1:24" ht="12.75" hidden="1" customHeight="1" x14ac:dyDescent="0.45">
      <c r="A4634">
        <v>18</v>
      </c>
      <c r="B4634" t="s">
        <v>69</v>
      </c>
      <c r="C4634" t="s">
        <v>189</v>
      </c>
      <c r="D4634" s="2" t="str">
        <f t="shared" si="142"/>
        <v>Arkansas1985</v>
      </c>
      <c r="E4634">
        <v>12</v>
      </c>
      <c r="F4634">
        <v>10</v>
      </c>
      <c r="G4634">
        <v>2</v>
      </c>
      <c r="H4634">
        <v>0</v>
      </c>
      <c r="I4634">
        <v>3.27</v>
      </c>
      <c r="J4634">
        <v>9.85</v>
      </c>
      <c r="K4634">
        <v>13.12</v>
      </c>
      <c r="L4634" s="2">
        <f>_xlfn.RANK.EQ(I4634, INDEX(CFB!$I$2:$I$1048576, MATCH(W4634, CFB!$W$2:$W$1048576, 0)):INDEX(CFB!$I$2:$I$1048576, MATCH(W4634, CFB!$W$2:$W$1048576, 0) + COUNTIF(CFB!$W$2:$W$1048576, W4634) - 1), 0)</f>
        <v>37</v>
      </c>
      <c r="M4634" s="2">
        <f>_xlfn.RANK.EQ(J4634, INDEX(CFB!$J$2:$J$1048576, MATCH(W4634, CFB!$W$2:$W$1048576, 0)):INDEX(CFB!$J$2:$J$1048576, MATCH(W4634, CFB!$W$2:$W$1048576, 0) + COUNTIF(CFB!$W$2:$W$1048576, W4634) - 1))</f>
        <v>9</v>
      </c>
      <c r="N4634" s="2">
        <f>RANK(K4634, INDEX(CFB!$K$2:$K$1048576, MATCH(W4634, CFB!$W$2:$W$1048576, 0)):INDEX(CFB!$K$2:$K$1048576, MATCH(W4634, CFB!$W$2:$W$1048576, 0) + COUNTIF(CFB!$W$2:$W$1048576, W4634) - 1))</f>
        <v>18</v>
      </c>
      <c r="O4634">
        <v>32.35</v>
      </c>
      <c r="P4634">
        <v>4.78</v>
      </c>
      <c r="W4634">
        <v>1985</v>
      </c>
      <c r="X4634">
        <f t="shared" si="143"/>
        <v>0</v>
      </c>
    </row>
    <row r="4635" spans="1:24" ht="12.75" hidden="1" customHeight="1" x14ac:dyDescent="0.45">
      <c r="A4635">
        <v>19</v>
      </c>
      <c r="B4635" t="s">
        <v>45</v>
      </c>
      <c r="C4635" t="s">
        <v>189</v>
      </c>
      <c r="D4635" s="2" t="str">
        <f t="shared" si="142"/>
        <v>Baylor1985</v>
      </c>
      <c r="E4635">
        <v>17</v>
      </c>
      <c r="F4635">
        <v>9</v>
      </c>
      <c r="G4635">
        <v>3</v>
      </c>
      <c r="H4635">
        <v>0</v>
      </c>
      <c r="I4635">
        <v>3.6</v>
      </c>
      <c r="J4635">
        <v>9.52</v>
      </c>
      <c r="K4635">
        <v>13.12</v>
      </c>
      <c r="L4635" s="2">
        <f>_xlfn.RANK.EQ(I4635, INDEX(CFB!$I$2:$I$1048576, MATCH(W4635, CFB!$W$2:$W$1048576, 0)):INDEX(CFB!$I$2:$I$1048576, MATCH(W4635, CFB!$W$2:$W$1048576, 0) + COUNTIF(CFB!$W$2:$W$1048576, W4635) - 1), 0)</f>
        <v>32</v>
      </c>
      <c r="M4635" s="2">
        <f>_xlfn.RANK.EQ(J4635, INDEX(CFB!$J$2:$J$1048576, MATCH(W4635, CFB!$W$2:$W$1048576, 0)):INDEX(CFB!$J$2:$J$1048576, MATCH(W4635, CFB!$W$2:$W$1048576, 0) + COUNTIF(CFB!$W$2:$W$1048576, W4635) - 1))</f>
        <v>13</v>
      </c>
      <c r="N4635" s="2">
        <f>RANK(K4635, INDEX(CFB!$K$2:$K$1048576, MATCH(W4635, CFB!$W$2:$W$1048576, 0)):INDEX(CFB!$K$2:$K$1048576, MATCH(W4635, CFB!$W$2:$W$1048576, 0) + COUNTIF(CFB!$W$2:$W$1048576, W4635) - 1))</f>
        <v>18</v>
      </c>
      <c r="O4635">
        <v>33.08</v>
      </c>
      <c r="P4635">
        <v>4.76</v>
      </c>
      <c r="W4635">
        <v>1985</v>
      </c>
      <c r="X4635">
        <f t="shared" si="143"/>
        <v>0</v>
      </c>
    </row>
    <row r="4636" spans="1:24" ht="12.75" hidden="1" customHeight="1" x14ac:dyDescent="0.45">
      <c r="A4636">
        <v>20</v>
      </c>
      <c r="B4636" t="s">
        <v>11</v>
      </c>
      <c r="C4636" t="s">
        <v>12</v>
      </c>
      <c r="D4636" s="2" t="str">
        <f t="shared" si="142"/>
        <v>Notre Dame1985</v>
      </c>
      <c r="F4636">
        <v>5</v>
      </c>
      <c r="G4636">
        <v>6</v>
      </c>
      <c r="H4636">
        <v>0</v>
      </c>
      <c r="I4636">
        <v>5.24</v>
      </c>
      <c r="J4636">
        <v>6.42</v>
      </c>
      <c r="K4636">
        <v>11.65</v>
      </c>
      <c r="L4636" s="2">
        <f>_xlfn.RANK.EQ(I4636, INDEX(CFB!$I$2:$I$1048576, MATCH(W4636, CFB!$W$2:$W$1048576, 0)):INDEX(CFB!$I$2:$I$1048576, MATCH(W4636, CFB!$W$2:$W$1048576, 0) + COUNTIF(CFB!$W$2:$W$1048576, W4636) - 1), 0)</f>
        <v>24</v>
      </c>
      <c r="M4636" s="2">
        <f>_xlfn.RANK.EQ(J4636, INDEX(CFB!$J$2:$J$1048576, MATCH(W4636, CFB!$W$2:$W$1048576, 0)):INDEX(CFB!$J$2:$J$1048576, MATCH(W4636, CFB!$W$2:$W$1048576, 0) + COUNTIF(CFB!$W$2:$W$1048576, W4636) - 1))</f>
        <v>26</v>
      </c>
      <c r="N4636" s="2">
        <f>RANK(K4636, INDEX(CFB!$K$2:$K$1048576, MATCH(W4636, CFB!$W$2:$W$1048576, 0)):INDEX(CFB!$K$2:$K$1048576, MATCH(W4636, CFB!$W$2:$W$1048576, 0) + COUNTIF(CFB!$W$2:$W$1048576, W4636) - 1))</f>
        <v>20</v>
      </c>
      <c r="O4636">
        <v>35.909999999999997</v>
      </c>
      <c r="P4636">
        <v>8.41</v>
      </c>
      <c r="W4636">
        <v>1985</v>
      </c>
      <c r="X4636">
        <f t="shared" si="143"/>
        <v>0</v>
      </c>
    </row>
    <row r="4637" spans="1:24" ht="12.75" hidden="1" customHeight="1" x14ac:dyDescent="0.45">
      <c r="A4637">
        <v>21</v>
      </c>
      <c r="B4637" t="s">
        <v>52</v>
      </c>
      <c r="C4637" t="s">
        <v>23</v>
      </c>
      <c r="D4637" s="2" t="str">
        <f t="shared" si="142"/>
        <v>Georgia Tech1985</v>
      </c>
      <c r="E4637">
        <v>19</v>
      </c>
      <c r="F4637">
        <v>9</v>
      </c>
      <c r="G4637">
        <v>2</v>
      </c>
      <c r="H4637">
        <v>1</v>
      </c>
      <c r="I4637">
        <v>0.5</v>
      </c>
      <c r="J4637">
        <v>10.91</v>
      </c>
      <c r="K4637">
        <v>11.42</v>
      </c>
      <c r="L4637" s="2">
        <f>_xlfn.RANK.EQ(I4637, INDEX(CFB!$I$2:$I$1048576, MATCH(W4637, CFB!$W$2:$W$1048576, 0)):INDEX(CFB!$I$2:$I$1048576, MATCH(W4637, CFB!$W$2:$W$1048576, 0) + COUNTIF(CFB!$W$2:$W$1048576, W4637) - 1), 0)</f>
        <v>56</v>
      </c>
      <c r="M4637" s="2">
        <f>_xlfn.RANK.EQ(J4637, INDEX(CFB!$J$2:$J$1048576, MATCH(W4637, CFB!$W$2:$W$1048576, 0)):INDEX(CFB!$J$2:$J$1048576, MATCH(W4637, CFB!$W$2:$W$1048576, 0) + COUNTIF(CFB!$W$2:$W$1048576, W4637) - 1))</f>
        <v>5</v>
      </c>
      <c r="N4637" s="2">
        <f>RANK(K4637, INDEX(CFB!$K$2:$K$1048576, MATCH(W4637, CFB!$W$2:$W$1048576, 0)):INDEX(CFB!$K$2:$K$1048576, MATCH(W4637, CFB!$W$2:$W$1048576, 0) + COUNTIF(CFB!$W$2:$W$1048576, W4637) - 1))</f>
        <v>21</v>
      </c>
      <c r="O4637">
        <v>30.84</v>
      </c>
      <c r="P4637">
        <v>2.4500000000000002</v>
      </c>
      <c r="W4637">
        <v>1985</v>
      </c>
      <c r="X4637">
        <f t="shared" si="143"/>
        <v>0</v>
      </c>
    </row>
    <row r="4638" spans="1:24" ht="12.75" hidden="1" customHeight="1" x14ac:dyDescent="0.45">
      <c r="A4638">
        <v>22</v>
      </c>
      <c r="B4638" t="s">
        <v>115</v>
      </c>
      <c r="C4638" t="s">
        <v>12</v>
      </c>
      <c r="D4638" s="2" t="str">
        <f t="shared" si="142"/>
        <v>Florida State1985</v>
      </c>
      <c r="E4638">
        <v>15</v>
      </c>
      <c r="F4638">
        <v>9</v>
      </c>
      <c r="G4638">
        <v>3</v>
      </c>
      <c r="H4638">
        <v>0</v>
      </c>
      <c r="I4638">
        <v>8.7899999999999991</v>
      </c>
      <c r="J4638">
        <v>2.35</v>
      </c>
      <c r="K4638">
        <v>11.15</v>
      </c>
      <c r="L4638" s="2">
        <f>_xlfn.RANK.EQ(I4638, INDEX(CFB!$I$2:$I$1048576, MATCH(W4638, CFB!$W$2:$W$1048576, 0)):INDEX(CFB!$I$2:$I$1048576, MATCH(W4638, CFB!$W$2:$W$1048576, 0) + COUNTIF(CFB!$W$2:$W$1048576, W4638) - 1), 0)</f>
        <v>5</v>
      </c>
      <c r="M4638" s="2">
        <f>_xlfn.RANK.EQ(J4638, INDEX(CFB!$J$2:$J$1048576, MATCH(W4638, CFB!$W$2:$W$1048576, 0)):INDEX(CFB!$J$2:$J$1048576, MATCH(W4638, CFB!$W$2:$W$1048576, 0) + COUNTIF(CFB!$W$2:$W$1048576, W4638) - 1))</f>
        <v>40</v>
      </c>
      <c r="N4638" s="2">
        <f>RANK(K4638, INDEX(CFB!$K$2:$K$1048576, MATCH(W4638, CFB!$W$2:$W$1048576, 0)):INDEX(CFB!$K$2:$K$1048576, MATCH(W4638, CFB!$W$2:$W$1048576, 0) + COUNTIF(CFB!$W$2:$W$1048576, W4638) - 1))</f>
        <v>22</v>
      </c>
      <c r="O4638">
        <v>42.75</v>
      </c>
      <c r="P4638">
        <v>11.18</v>
      </c>
      <c r="W4638">
        <v>1985</v>
      </c>
      <c r="X4638">
        <f t="shared" si="143"/>
        <v>0</v>
      </c>
    </row>
    <row r="4639" spans="1:24" hidden="1" x14ac:dyDescent="0.45">
      <c r="A4639">
        <v>23</v>
      </c>
      <c r="B4639" t="s">
        <v>28</v>
      </c>
      <c r="C4639" t="s">
        <v>180</v>
      </c>
      <c r="D4639" s="2" t="str">
        <f t="shared" si="142"/>
        <v>Arizona State1985</v>
      </c>
      <c r="F4639">
        <v>8</v>
      </c>
      <c r="G4639">
        <v>4</v>
      </c>
      <c r="H4639">
        <v>0</v>
      </c>
      <c r="I4639">
        <v>2.2200000000000002</v>
      </c>
      <c r="J4639">
        <v>8.6</v>
      </c>
      <c r="K4639">
        <v>10.82</v>
      </c>
      <c r="L4639" s="2">
        <f>_xlfn.RANK.EQ(I4639, INDEX(CFB!$I$2:$I$1048576, MATCH(W4639, CFB!$W$2:$W$1048576, 0)):INDEX(CFB!$I$2:$I$1048576, MATCH(W4639, CFB!$W$2:$W$1048576, 0) + COUNTIF(CFB!$W$2:$W$1048576, W4639) - 1), 0)</f>
        <v>48</v>
      </c>
      <c r="M4639" s="2">
        <f>_xlfn.RANK.EQ(J4639, INDEX(CFB!$J$2:$J$1048576, MATCH(W4639, CFB!$W$2:$W$1048576, 0)):INDEX(CFB!$J$2:$J$1048576, MATCH(W4639, CFB!$W$2:$W$1048576, 0) + COUNTIF(CFB!$W$2:$W$1048576, W4639) - 1))</f>
        <v>18</v>
      </c>
      <c r="N4639" s="2">
        <f>RANK(K4639, INDEX(CFB!$K$2:$K$1048576, MATCH(W4639, CFB!$W$2:$W$1048576, 0)):INDEX(CFB!$K$2:$K$1048576, MATCH(W4639, CFB!$W$2:$W$1048576, 0) + COUNTIF(CFB!$W$2:$W$1048576, W4639) - 1))</f>
        <v>23</v>
      </c>
      <c r="O4639">
        <v>32.85</v>
      </c>
      <c r="P4639">
        <v>4.84</v>
      </c>
      <c r="W4639">
        <v>1985</v>
      </c>
      <c r="X4639">
        <f t="shared" si="143"/>
        <v>0</v>
      </c>
    </row>
    <row r="4640" spans="1:24" ht="12.75" hidden="1" customHeight="1" x14ac:dyDescent="0.45">
      <c r="A4640">
        <v>24</v>
      </c>
      <c r="B4640" t="s">
        <v>27</v>
      </c>
      <c r="C4640" t="s">
        <v>15</v>
      </c>
      <c r="D4640" s="2" t="str">
        <f t="shared" si="142"/>
        <v>LSU1985</v>
      </c>
      <c r="E4640">
        <v>20</v>
      </c>
      <c r="F4640">
        <v>9</v>
      </c>
      <c r="G4640">
        <v>2</v>
      </c>
      <c r="H4640">
        <v>1</v>
      </c>
      <c r="I4640">
        <v>-1.71</v>
      </c>
      <c r="J4640">
        <v>12.03</v>
      </c>
      <c r="K4640">
        <v>10.33</v>
      </c>
      <c r="L4640" s="2">
        <f>_xlfn.RANK.EQ(I4640, INDEX(CFB!$I$2:$I$1048576, MATCH(W4640, CFB!$W$2:$W$1048576, 0)):INDEX(CFB!$I$2:$I$1048576, MATCH(W4640, CFB!$W$2:$W$1048576, 0) + COUNTIF(CFB!$W$2:$W$1048576, W4640) - 1), 0)</f>
        <v>71</v>
      </c>
      <c r="M4640" s="2">
        <f>_xlfn.RANK.EQ(J4640, INDEX(CFB!$J$2:$J$1048576, MATCH(W4640, CFB!$W$2:$W$1048576, 0)):INDEX(CFB!$J$2:$J$1048576, MATCH(W4640, CFB!$W$2:$W$1048576, 0) + COUNTIF(CFB!$W$2:$W$1048576, W4640) - 1))</f>
        <v>4</v>
      </c>
      <c r="N4640" s="2">
        <f>RANK(K4640, INDEX(CFB!$K$2:$K$1048576, MATCH(W4640, CFB!$W$2:$W$1048576, 0)):INDEX(CFB!$K$2:$K$1048576, MATCH(W4640, CFB!$W$2:$W$1048576, 0) + COUNTIF(CFB!$W$2:$W$1048576, W4640) - 1))</f>
        <v>24</v>
      </c>
      <c r="O4640">
        <v>27.95</v>
      </c>
      <c r="P4640">
        <v>2.65</v>
      </c>
      <c r="W4640">
        <v>1985</v>
      </c>
      <c r="X4640">
        <f t="shared" si="143"/>
        <v>0</v>
      </c>
    </row>
    <row r="4641" spans="1:24" ht="12.75" hidden="1" customHeight="1" x14ac:dyDescent="0.45">
      <c r="A4641">
        <v>25</v>
      </c>
      <c r="B4641" t="s">
        <v>95</v>
      </c>
      <c r="C4641" t="s">
        <v>10</v>
      </c>
      <c r="D4641" s="2" t="str">
        <f t="shared" si="142"/>
        <v>Michigan State1985</v>
      </c>
      <c r="F4641">
        <v>7</v>
      </c>
      <c r="G4641">
        <v>5</v>
      </c>
      <c r="H4641">
        <v>0</v>
      </c>
      <c r="I4641">
        <v>3.11</v>
      </c>
      <c r="J4641">
        <v>5.7</v>
      </c>
      <c r="K4641">
        <v>8.82</v>
      </c>
      <c r="L4641" s="2">
        <f>_xlfn.RANK.EQ(I4641, INDEX(CFB!$I$2:$I$1048576, MATCH(W4641, CFB!$W$2:$W$1048576, 0)):INDEX(CFB!$I$2:$I$1048576, MATCH(W4641, CFB!$W$2:$W$1048576, 0) + COUNTIF(CFB!$W$2:$W$1048576, W4641) - 1), 0)</f>
        <v>40</v>
      </c>
      <c r="M4641" s="2">
        <f>_xlfn.RANK.EQ(J4641, INDEX(CFB!$J$2:$J$1048576, MATCH(W4641, CFB!$W$2:$W$1048576, 0)):INDEX(CFB!$J$2:$J$1048576, MATCH(W4641, CFB!$W$2:$W$1048576, 0) + COUNTIF(CFB!$W$2:$W$1048576, W4641) - 1))</f>
        <v>30</v>
      </c>
      <c r="N4641" s="2">
        <f>RANK(K4641, INDEX(CFB!$K$2:$K$1048576, MATCH(W4641, CFB!$W$2:$W$1048576, 0)):INDEX(CFB!$K$2:$K$1048576, MATCH(W4641, CFB!$W$2:$W$1048576, 0) + COUNTIF(CFB!$W$2:$W$1048576, W4641) - 1))</f>
        <v>25</v>
      </c>
      <c r="O4641">
        <v>32.86</v>
      </c>
      <c r="P4641">
        <v>7.33</v>
      </c>
      <c r="W4641">
        <v>1985</v>
      </c>
      <c r="X4641">
        <f t="shared" si="143"/>
        <v>0</v>
      </c>
    </row>
    <row r="4642" spans="1:24" ht="12.75" hidden="1" customHeight="1" x14ac:dyDescent="0.45">
      <c r="A4642">
        <v>26</v>
      </c>
      <c r="B4642" t="s">
        <v>120</v>
      </c>
      <c r="C4642" t="s">
        <v>180</v>
      </c>
      <c r="D4642" s="2" t="str">
        <f t="shared" si="142"/>
        <v>Arizona1985</v>
      </c>
      <c r="F4642">
        <v>8</v>
      </c>
      <c r="G4642">
        <v>3</v>
      </c>
      <c r="H4642">
        <v>1</v>
      </c>
      <c r="I4642">
        <v>-0.88</v>
      </c>
      <c r="J4642">
        <v>9.6199999999999992</v>
      </c>
      <c r="K4642">
        <v>8.74</v>
      </c>
      <c r="L4642" s="2">
        <f>_xlfn.RANK.EQ(I4642, INDEX(CFB!$I$2:$I$1048576, MATCH(W4642, CFB!$W$2:$W$1048576, 0)):INDEX(CFB!$I$2:$I$1048576, MATCH(W4642, CFB!$W$2:$W$1048576, 0) + COUNTIF(CFB!$W$2:$W$1048576, W4642) - 1), 0)</f>
        <v>64</v>
      </c>
      <c r="M4642" s="2">
        <f>_xlfn.RANK.EQ(J4642, INDEX(CFB!$J$2:$J$1048576, MATCH(W4642, CFB!$W$2:$W$1048576, 0)):INDEX(CFB!$J$2:$J$1048576, MATCH(W4642, CFB!$W$2:$W$1048576, 0) + COUNTIF(CFB!$W$2:$W$1048576, W4642) - 1))</f>
        <v>12</v>
      </c>
      <c r="N4642" s="2">
        <f>RANK(K4642, INDEX(CFB!$K$2:$K$1048576, MATCH(W4642, CFB!$W$2:$W$1048576, 0)):INDEX(CFB!$K$2:$K$1048576, MATCH(W4642, CFB!$W$2:$W$1048576, 0) + COUNTIF(CFB!$W$2:$W$1048576, W4642) - 1))</f>
        <v>26</v>
      </c>
      <c r="O4642">
        <v>28.77</v>
      </c>
      <c r="P4642">
        <v>4.09</v>
      </c>
      <c r="W4642">
        <v>1985</v>
      </c>
      <c r="X4642">
        <f t="shared" si="143"/>
        <v>0</v>
      </c>
    </row>
    <row r="4643" spans="1:24" ht="12.75" hidden="1" customHeight="1" x14ac:dyDescent="0.45">
      <c r="A4643">
        <v>27</v>
      </c>
      <c r="B4643" t="s">
        <v>24</v>
      </c>
      <c r="C4643" t="s">
        <v>189</v>
      </c>
      <c r="D4643" s="2" t="str">
        <f t="shared" si="142"/>
        <v>SMU1985</v>
      </c>
      <c r="F4643">
        <v>6</v>
      </c>
      <c r="G4643">
        <v>5</v>
      </c>
      <c r="H4643">
        <v>0</v>
      </c>
      <c r="I4643">
        <v>5.07</v>
      </c>
      <c r="J4643">
        <v>3.15</v>
      </c>
      <c r="K4643">
        <v>8.23</v>
      </c>
      <c r="L4643" s="2">
        <f>_xlfn.RANK.EQ(I4643, INDEX(CFB!$I$2:$I$1048576, MATCH(W4643, CFB!$W$2:$W$1048576, 0)):INDEX(CFB!$I$2:$I$1048576, MATCH(W4643, CFB!$W$2:$W$1048576, 0) + COUNTIF(CFB!$W$2:$W$1048576, W4643) - 1), 0)</f>
        <v>26</v>
      </c>
      <c r="M4643" s="2">
        <f>_xlfn.RANK.EQ(J4643, INDEX(CFB!$J$2:$J$1048576, MATCH(W4643, CFB!$W$2:$W$1048576, 0)):INDEX(CFB!$J$2:$J$1048576, MATCH(W4643, CFB!$W$2:$W$1048576, 0) + COUNTIF(CFB!$W$2:$W$1048576, W4643) - 1))</f>
        <v>38</v>
      </c>
      <c r="N4643" s="2">
        <f>RANK(K4643, INDEX(CFB!$K$2:$K$1048576, MATCH(W4643, CFB!$W$2:$W$1048576, 0)):INDEX(CFB!$K$2:$K$1048576, MATCH(W4643, CFB!$W$2:$W$1048576, 0) + COUNTIF(CFB!$W$2:$W$1048576, W4643) - 1))</f>
        <v>27</v>
      </c>
      <c r="O4643">
        <v>34.090000000000003</v>
      </c>
      <c r="P4643">
        <v>10.97</v>
      </c>
      <c r="W4643">
        <v>1985</v>
      </c>
      <c r="X4643">
        <f t="shared" si="143"/>
        <v>0</v>
      </c>
    </row>
    <row r="4644" spans="1:24" ht="12.75" hidden="1" customHeight="1" x14ac:dyDescent="0.45">
      <c r="A4644">
        <v>28</v>
      </c>
      <c r="B4644" t="s">
        <v>42</v>
      </c>
      <c r="C4644" t="s">
        <v>10</v>
      </c>
      <c r="D4644" s="2" t="str">
        <f t="shared" si="142"/>
        <v>Minnesota1985</v>
      </c>
      <c r="F4644">
        <v>7</v>
      </c>
      <c r="G4644">
        <v>5</v>
      </c>
      <c r="H4644">
        <v>0</v>
      </c>
      <c r="I4644">
        <v>3.47</v>
      </c>
      <c r="J4644">
        <v>4.53</v>
      </c>
      <c r="K4644">
        <v>8</v>
      </c>
      <c r="L4644" s="2">
        <f>_xlfn.RANK.EQ(I4644, INDEX(CFB!$I$2:$I$1048576, MATCH(W4644, CFB!$W$2:$W$1048576, 0)):INDEX(CFB!$I$2:$I$1048576, MATCH(W4644, CFB!$W$2:$W$1048576, 0) + COUNTIF(CFB!$W$2:$W$1048576, W4644) - 1), 0)</f>
        <v>35</v>
      </c>
      <c r="M4644" s="2">
        <f>_xlfn.RANK.EQ(J4644, INDEX(CFB!$J$2:$J$1048576, MATCH(W4644, CFB!$W$2:$W$1048576, 0)):INDEX(CFB!$J$2:$J$1048576, MATCH(W4644, CFB!$W$2:$W$1048576, 0) + COUNTIF(CFB!$W$2:$W$1048576, W4644) - 1))</f>
        <v>34</v>
      </c>
      <c r="N4644" s="2">
        <f>RANK(K4644, INDEX(CFB!$K$2:$K$1048576, MATCH(W4644, CFB!$W$2:$W$1048576, 0)):INDEX(CFB!$K$2:$K$1048576, MATCH(W4644, CFB!$W$2:$W$1048576, 0) + COUNTIF(CFB!$W$2:$W$1048576, W4644) - 1))</f>
        <v>28</v>
      </c>
      <c r="O4644">
        <v>34.79</v>
      </c>
      <c r="P4644">
        <v>9.59</v>
      </c>
      <c r="W4644">
        <v>1985</v>
      </c>
      <c r="X4644">
        <f t="shared" si="143"/>
        <v>0</v>
      </c>
    </row>
    <row r="4645" spans="1:24" ht="12.75" hidden="1" customHeight="1" x14ac:dyDescent="0.45">
      <c r="A4645">
        <v>29</v>
      </c>
      <c r="B4645" t="s">
        <v>43</v>
      </c>
      <c r="C4645" t="s">
        <v>10</v>
      </c>
      <c r="D4645" s="2" t="str">
        <f t="shared" si="142"/>
        <v>Illinois1985</v>
      </c>
      <c r="F4645">
        <v>6</v>
      </c>
      <c r="G4645">
        <v>5</v>
      </c>
      <c r="H4645">
        <v>1</v>
      </c>
      <c r="I4645">
        <v>7.95</v>
      </c>
      <c r="J4645">
        <v>-0.45</v>
      </c>
      <c r="K4645">
        <v>7.5</v>
      </c>
      <c r="L4645" s="2">
        <f>_xlfn.RANK.EQ(I4645, INDEX(CFB!$I$2:$I$1048576, MATCH(W4645, CFB!$W$2:$W$1048576, 0)):INDEX(CFB!$I$2:$I$1048576, MATCH(W4645, CFB!$W$2:$W$1048576, 0) + COUNTIF(CFB!$W$2:$W$1048576, W4645) - 1), 0)</f>
        <v>12</v>
      </c>
      <c r="M4645" s="2">
        <f>_xlfn.RANK.EQ(J4645, INDEX(CFB!$J$2:$J$1048576, MATCH(W4645, CFB!$W$2:$W$1048576, 0)):INDEX(CFB!$J$2:$J$1048576, MATCH(W4645, CFB!$W$2:$W$1048576, 0) + COUNTIF(CFB!$W$2:$W$1048576, W4645) - 1))</f>
        <v>52</v>
      </c>
      <c r="N4645" s="2">
        <f>RANK(K4645, INDEX(CFB!$K$2:$K$1048576, MATCH(W4645, CFB!$W$2:$W$1048576, 0)):INDEX(CFB!$K$2:$K$1048576, MATCH(W4645, CFB!$W$2:$W$1048576, 0) + COUNTIF(CFB!$W$2:$W$1048576, W4645) - 1))</f>
        <v>29</v>
      </c>
      <c r="O4645">
        <v>36.76</v>
      </c>
      <c r="P4645">
        <v>14.95</v>
      </c>
      <c r="W4645">
        <v>1985</v>
      </c>
      <c r="X4645">
        <f t="shared" si="143"/>
        <v>0</v>
      </c>
    </row>
    <row r="4646" spans="1:24" ht="12.75" hidden="1" customHeight="1" x14ac:dyDescent="0.45">
      <c r="A4646">
        <v>30</v>
      </c>
      <c r="B4646" t="s">
        <v>48</v>
      </c>
      <c r="C4646" t="s">
        <v>12</v>
      </c>
      <c r="D4646" s="2" t="str">
        <f t="shared" si="142"/>
        <v>Army1985</v>
      </c>
      <c r="F4646">
        <v>9</v>
      </c>
      <c r="G4646">
        <v>3</v>
      </c>
      <c r="H4646">
        <v>0</v>
      </c>
      <c r="I4646">
        <v>6.2</v>
      </c>
      <c r="J4646">
        <v>1.27</v>
      </c>
      <c r="K4646">
        <v>7.48</v>
      </c>
      <c r="L4646" s="2">
        <f>_xlfn.RANK.EQ(I4646, INDEX(CFB!$I$2:$I$1048576, MATCH(W4646, CFB!$W$2:$W$1048576, 0)):INDEX(CFB!$I$2:$I$1048576, MATCH(W4646, CFB!$W$2:$W$1048576, 0) + COUNTIF(CFB!$W$2:$W$1048576, W4646) - 1), 0)</f>
        <v>20</v>
      </c>
      <c r="M4646" s="2">
        <f>_xlfn.RANK.EQ(J4646, INDEX(CFB!$J$2:$J$1048576, MATCH(W4646, CFB!$W$2:$W$1048576, 0)):INDEX(CFB!$J$2:$J$1048576, MATCH(W4646, CFB!$W$2:$W$1048576, 0) + COUNTIF(CFB!$W$2:$W$1048576, W4646) - 1))</f>
        <v>43</v>
      </c>
      <c r="N4646" s="2">
        <f>RANK(K4646, INDEX(CFB!$K$2:$K$1048576, MATCH(W4646, CFB!$W$2:$W$1048576, 0)):INDEX(CFB!$K$2:$K$1048576, MATCH(W4646, CFB!$W$2:$W$1048576, 0) + COUNTIF(CFB!$W$2:$W$1048576, W4646) - 1))</f>
        <v>30</v>
      </c>
      <c r="O4646">
        <v>39.39</v>
      </c>
      <c r="P4646">
        <v>13.86</v>
      </c>
      <c r="W4646">
        <v>1985</v>
      </c>
      <c r="X4646">
        <f t="shared" si="143"/>
        <v>0</v>
      </c>
    </row>
    <row r="4647" spans="1:24" ht="12.75" hidden="1" customHeight="1" x14ac:dyDescent="0.45">
      <c r="A4647">
        <v>31</v>
      </c>
      <c r="B4647" t="s">
        <v>14</v>
      </c>
      <c r="C4647" t="s">
        <v>189</v>
      </c>
      <c r="D4647" s="2" t="str">
        <f t="shared" si="142"/>
        <v>Texas1985</v>
      </c>
      <c r="F4647">
        <v>8</v>
      </c>
      <c r="G4647">
        <v>4</v>
      </c>
      <c r="H4647">
        <v>0</v>
      </c>
      <c r="I4647">
        <v>3.3</v>
      </c>
      <c r="J4647">
        <v>3.81</v>
      </c>
      <c r="K4647">
        <v>7.11</v>
      </c>
      <c r="L4647" s="2">
        <f>_xlfn.RANK.EQ(I4647, INDEX(CFB!$I$2:$I$1048576, MATCH(W4647, CFB!$W$2:$W$1048576, 0)):INDEX(CFB!$I$2:$I$1048576, MATCH(W4647, CFB!$W$2:$W$1048576, 0) + COUNTIF(CFB!$W$2:$W$1048576, W4647) - 1), 0)</f>
        <v>36</v>
      </c>
      <c r="M4647" s="2">
        <f>_xlfn.RANK.EQ(J4647, INDEX(CFB!$J$2:$J$1048576, MATCH(W4647, CFB!$W$2:$W$1048576, 0)):INDEX(CFB!$J$2:$J$1048576, MATCH(W4647, CFB!$W$2:$W$1048576, 0) + COUNTIF(CFB!$W$2:$W$1048576, W4647) - 1))</f>
        <v>37</v>
      </c>
      <c r="N4647" s="2">
        <f>RANK(K4647, INDEX(CFB!$K$2:$K$1048576, MATCH(W4647, CFB!$W$2:$W$1048576, 0)):INDEX(CFB!$K$2:$K$1048576, MATCH(W4647, CFB!$W$2:$W$1048576, 0) + COUNTIF(CFB!$W$2:$W$1048576, W4647) - 1))</f>
        <v>31</v>
      </c>
      <c r="O4647">
        <v>30.77</v>
      </c>
      <c r="P4647">
        <v>11.51</v>
      </c>
      <c r="W4647">
        <v>1985</v>
      </c>
      <c r="X4647">
        <f t="shared" si="143"/>
        <v>0</v>
      </c>
    </row>
    <row r="4648" spans="1:24" ht="12.75" hidden="1" customHeight="1" x14ac:dyDescent="0.45">
      <c r="A4648">
        <v>32</v>
      </c>
      <c r="B4648" t="s">
        <v>39</v>
      </c>
      <c r="C4648" t="s">
        <v>188</v>
      </c>
      <c r="D4648" s="2" t="str">
        <f t="shared" si="142"/>
        <v>Colorado1985</v>
      </c>
      <c r="F4648">
        <v>7</v>
      </c>
      <c r="G4648">
        <v>5</v>
      </c>
      <c r="H4648">
        <v>0</v>
      </c>
      <c r="I4648">
        <v>-0.97</v>
      </c>
      <c r="J4648">
        <v>8.06</v>
      </c>
      <c r="K4648">
        <v>7.1</v>
      </c>
      <c r="L4648" s="2">
        <f>_xlfn.RANK.EQ(I4648, INDEX(CFB!$I$2:$I$1048576, MATCH(W4648, CFB!$W$2:$W$1048576, 0)):INDEX(CFB!$I$2:$I$1048576, MATCH(W4648, CFB!$W$2:$W$1048576, 0) + COUNTIF(CFB!$W$2:$W$1048576, W4648) - 1), 0)</f>
        <v>66</v>
      </c>
      <c r="M4648" s="2">
        <f>_xlfn.RANK.EQ(J4648, INDEX(CFB!$J$2:$J$1048576, MATCH(W4648, CFB!$W$2:$W$1048576, 0)):INDEX(CFB!$J$2:$J$1048576, MATCH(W4648, CFB!$W$2:$W$1048576, 0) + COUNTIF(CFB!$W$2:$W$1048576, W4648) - 1))</f>
        <v>19</v>
      </c>
      <c r="N4648" s="2">
        <f>RANK(K4648, INDEX(CFB!$K$2:$K$1048576, MATCH(W4648, CFB!$W$2:$W$1048576, 0)):INDEX(CFB!$K$2:$K$1048576, MATCH(W4648, CFB!$W$2:$W$1048576, 0) + COUNTIF(CFB!$W$2:$W$1048576, W4648) - 1))</f>
        <v>32</v>
      </c>
      <c r="O4648">
        <v>28.78</v>
      </c>
      <c r="P4648">
        <v>5.76</v>
      </c>
      <c r="W4648">
        <v>1985</v>
      </c>
      <c r="X4648">
        <f t="shared" si="143"/>
        <v>0</v>
      </c>
    </row>
    <row r="4649" spans="1:24" ht="12.75" hidden="1" customHeight="1" x14ac:dyDescent="0.45">
      <c r="A4649">
        <v>33</v>
      </c>
      <c r="B4649" t="s">
        <v>38</v>
      </c>
      <c r="C4649" t="s">
        <v>180</v>
      </c>
      <c r="D4649" s="2" t="str">
        <f t="shared" si="142"/>
        <v>USC1985</v>
      </c>
      <c r="F4649">
        <v>6</v>
      </c>
      <c r="G4649">
        <v>6</v>
      </c>
      <c r="H4649">
        <v>0</v>
      </c>
      <c r="I4649">
        <v>-3.93</v>
      </c>
      <c r="J4649">
        <v>10.55</v>
      </c>
      <c r="K4649">
        <v>6.62</v>
      </c>
      <c r="L4649" s="2">
        <f>_xlfn.RANK.EQ(I4649, INDEX(CFB!$I$2:$I$1048576, MATCH(W4649, CFB!$W$2:$W$1048576, 0)):INDEX(CFB!$I$2:$I$1048576, MATCH(W4649, CFB!$W$2:$W$1048576, 0) + COUNTIF(CFB!$W$2:$W$1048576, W4649) - 1), 0)</f>
        <v>83</v>
      </c>
      <c r="M4649" s="2">
        <f>_xlfn.RANK.EQ(J4649, INDEX(CFB!$J$2:$J$1048576, MATCH(W4649, CFB!$W$2:$W$1048576, 0)):INDEX(CFB!$J$2:$J$1048576, MATCH(W4649, CFB!$W$2:$W$1048576, 0) + COUNTIF(CFB!$W$2:$W$1048576, W4649) - 1))</f>
        <v>6</v>
      </c>
      <c r="N4649" s="2">
        <f>RANK(K4649, INDEX(CFB!$K$2:$K$1048576, MATCH(W4649, CFB!$W$2:$W$1048576, 0)):INDEX(CFB!$K$2:$K$1048576, MATCH(W4649, CFB!$W$2:$W$1048576, 0) + COUNTIF(CFB!$W$2:$W$1048576, W4649) - 1))</f>
        <v>33</v>
      </c>
      <c r="O4649">
        <v>28.26</v>
      </c>
      <c r="P4649">
        <v>4.1399999999999997</v>
      </c>
      <c r="W4649">
        <v>1985</v>
      </c>
      <c r="X4649">
        <f t="shared" si="143"/>
        <v>0</v>
      </c>
    </row>
    <row r="4650" spans="1:24" ht="12.75" hidden="1" customHeight="1" x14ac:dyDescent="0.45">
      <c r="A4650">
        <v>34</v>
      </c>
      <c r="B4650" t="s">
        <v>121</v>
      </c>
      <c r="C4650" t="s">
        <v>188</v>
      </c>
      <c r="D4650" s="2" t="str">
        <f t="shared" si="142"/>
        <v>Oklahoma State1985</v>
      </c>
      <c r="F4650">
        <v>8</v>
      </c>
      <c r="G4650">
        <v>4</v>
      </c>
      <c r="H4650">
        <v>0</v>
      </c>
      <c r="I4650">
        <v>0.71</v>
      </c>
      <c r="J4650">
        <v>5.84</v>
      </c>
      <c r="K4650">
        <v>6.54</v>
      </c>
      <c r="L4650" s="2">
        <f>_xlfn.RANK.EQ(I4650, INDEX(CFB!$I$2:$I$1048576, MATCH(W4650, CFB!$W$2:$W$1048576, 0)):INDEX(CFB!$I$2:$I$1048576, MATCH(W4650, CFB!$W$2:$W$1048576, 0) + COUNTIF(CFB!$W$2:$W$1048576, W4650) - 1), 0)</f>
        <v>55</v>
      </c>
      <c r="M4650" s="2">
        <f>_xlfn.RANK.EQ(J4650, INDEX(CFB!$J$2:$J$1048576, MATCH(W4650, CFB!$W$2:$W$1048576, 0)):INDEX(CFB!$J$2:$J$1048576, MATCH(W4650, CFB!$W$2:$W$1048576, 0) + COUNTIF(CFB!$W$2:$W$1048576, W4650) - 1))</f>
        <v>28</v>
      </c>
      <c r="N4650" s="2">
        <f>RANK(K4650, INDEX(CFB!$K$2:$K$1048576, MATCH(W4650, CFB!$W$2:$W$1048576, 0)):INDEX(CFB!$K$2:$K$1048576, MATCH(W4650, CFB!$W$2:$W$1048576, 0) + COUNTIF(CFB!$W$2:$W$1048576, W4650) - 1))</f>
        <v>34</v>
      </c>
      <c r="O4650">
        <v>28.59</v>
      </c>
      <c r="P4650">
        <v>7.61</v>
      </c>
      <c r="W4650">
        <v>1985</v>
      </c>
      <c r="X4650">
        <f t="shared" si="143"/>
        <v>0</v>
      </c>
    </row>
    <row r="4651" spans="1:24" ht="12.75" hidden="1" customHeight="1" x14ac:dyDescent="0.45">
      <c r="A4651">
        <v>35</v>
      </c>
      <c r="B4651" t="s">
        <v>124</v>
      </c>
      <c r="C4651" t="s">
        <v>10</v>
      </c>
      <c r="D4651" s="2" t="str">
        <f t="shared" si="142"/>
        <v>Purdue1985</v>
      </c>
      <c r="F4651">
        <v>5</v>
      </c>
      <c r="G4651">
        <v>6</v>
      </c>
      <c r="H4651">
        <v>0</v>
      </c>
      <c r="I4651">
        <v>8.36</v>
      </c>
      <c r="J4651">
        <v>-2.29</v>
      </c>
      <c r="K4651">
        <v>6.07</v>
      </c>
      <c r="L4651" s="2">
        <f>_xlfn.RANK.EQ(I4651, INDEX(CFB!$I$2:$I$1048576, MATCH(W4651, CFB!$W$2:$W$1048576, 0)):INDEX(CFB!$I$2:$I$1048576, MATCH(W4651, CFB!$W$2:$W$1048576, 0) + COUNTIF(CFB!$W$2:$W$1048576, W4651) - 1), 0)</f>
        <v>9</v>
      </c>
      <c r="M4651" s="2">
        <f>_xlfn.RANK.EQ(J4651, INDEX(CFB!$J$2:$J$1048576, MATCH(W4651, CFB!$W$2:$W$1048576, 0)):INDEX(CFB!$J$2:$J$1048576, MATCH(W4651, CFB!$W$2:$W$1048576, 0) + COUNTIF(CFB!$W$2:$W$1048576, W4651) - 1))</f>
        <v>69</v>
      </c>
      <c r="N4651" s="2">
        <f>RANK(K4651, INDEX(CFB!$K$2:$K$1048576, MATCH(W4651, CFB!$W$2:$W$1048576, 0)):INDEX(CFB!$K$2:$K$1048576, MATCH(W4651, CFB!$W$2:$W$1048576, 0) + COUNTIF(CFB!$W$2:$W$1048576, W4651) - 1))</f>
        <v>35</v>
      </c>
      <c r="O4651">
        <v>37.44</v>
      </c>
      <c r="P4651">
        <v>16.75</v>
      </c>
      <c r="W4651">
        <v>1985</v>
      </c>
      <c r="X4651">
        <f t="shared" si="143"/>
        <v>0</v>
      </c>
    </row>
    <row r="4652" spans="1:24" ht="12.75" hidden="1" customHeight="1" x14ac:dyDescent="0.45">
      <c r="A4652">
        <v>36</v>
      </c>
      <c r="B4652" t="s">
        <v>111</v>
      </c>
      <c r="C4652" t="s">
        <v>193</v>
      </c>
      <c r="D4652" s="2" t="str">
        <f t="shared" si="142"/>
        <v>Fresno State1985</v>
      </c>
      <c r="F4652">
        <v>11</v>
      </c>
      <c r="G4652">
        <v>0</v>
      </c>
      <c r="H4652">
        <v>1</v>
      </c>
      <c r="I4652">
        <v>6.87</v>
      </c>
      <c r="J4652">
        <v>-0.91</v>
      </c>
      <c r="K4652">
        <v>5.96</v>
      </c>
      <c r="L4652" s="2">
        <f>_xlfn.RANK.EQ(I4652, INDEX(CFB!$I$2:$I$1048576, MATCH(W4652, CFB!$W$2:$W$1048576, 0)):INDEX(CFB!$I$2:$I$1048576, MATCH(W4652, CFB!$W$2:$W$1048576, 0) + COUNTIF(CFB!$W$2:$W$1048576, W4652) - 1), 0)</f>
        <v>16</v>
      </c>
      <c r="M4652" s="2">
        <f>_xlfn.RANK.EQ(J4652, INDEX(CFB!$J$2:$J$1048576, MATCH(W4652, CFB!$W$2:$W$1048576, 0)):INDEX(CFB!$J$2:$J$1048576, MATCH(W4652, CFB!$W$2:$W$1048576, 0) + COUNTIF(CFB!$W$2:$W$1048576, W4652) - 1))</f>
        <v>57</v>
      </c>
      <c r="N4652" s="2">
        <f>RANK(K4652, INDEX(CFB!$K$2:$K$1048576, MATCH(W4652, CFB!$W$2:$W$1048576, 0)):INDEX(CFB!$K$2:$K$1048576, MATCH(W4652, CFB!$W$2:$W$1048576, 0) + COUNTIF(CFB!$W$2:$W$1048576, W4652) - 1))</f>
        <v>36</v>
      </c>
      <c r="O4652">
        <v>39.700000000000003</v>
      </c>
      <c r="P4652">
        <v>17.22</v>
      </c>
      <c r="W4652">
        <v>1985</v>
      </c>
      <c r="X4652">
        <f t="shared" si="143"/>
        <v>0</v>
      </c>
    </row>
    <row r="4653" spans="1:24" ht="12.75" hidden="1" customHeight="1" x14ac:dyDescent="0.45">
      <c r="A4653">
        <v>37</v>
      </c>
      <c r="B4653" t="s">
        <v>53</v>
      </c>
      <c r="C4653" t="s">
        <v>12</v>
      </c>
      <c r="D4653" s="2" t="str">
        <f t="shared" si="142"/>
        <v>Syracuse1985</v>
      </c>
      <c r="F4653">
        <v>7</v>
      </c>
      <c r="G4653">
        <v>5</v>
      </c>
      <c r="H4653">
        <v>0</v>
      </c>
      <c r="I4653">
        <v>-0.34</v>
      </c>
      <c r="J4653">
        <v>5.72</v>
      </c>
      <c r="K4653">
        <v>5.38</v>
      </c>
      <c r="L4653" s="2">
        <f>_xlfn.RANK.EQ(I4653, INDEX(CFB!$I$2:$I$1048576, MATCH(W4653, CFB!$W$2:$W$1048576, 0)):INDEX(CFB!$I$2:$I$1048576, MATCH(W4653, CFB!$W$2:$W$1048576, 0) + COUNTIF(CFB!$W$2:$W$1048576, W4653) - 1), 0)</f>
        <v>62</v>
      </c>
      <c r="M4653" s="2">
        <f>_xlfn.RANK.EQ(J4653, INDEX(CFB!$J$2:$J$1048576, MATCH(W4653, CFB!$W$2:$W$1048576, 0)):INDEX(CFB!$J$2:$J$1048576, MATCH(W4653, CFB!$W$2:$W$1048576, 0) + COUNTIF(CFB!$W$2:$W$1048576, W4653) - 1))</f>
        <v>29</v>
      </c>
      <c r="N4653" s="2">
        <f>RANK(K4653, INDEX(CFB!$K$2:$K$1048576, MATCH(W4653, CFB!$W$2:$W$1048576, 0)):INDEX(CFB!$K$2:$K$1048576, MATCH(W4653, CFB!$W$2:$W$1048576, 0) + COUNTIF(CFB!$W$2:$W$1048576, W4653) - 1))</f>
        <v>37</v>
      </c>
      <c r="O4653">
        <v>31.49</v>
      </c>
      <c r="P4653">
        <v>8.5500000000000007</v>
      </c>
      <c r="W4653">
        <v>1985</v>
      </c>
      <c r="X4653">
        <f t="shared" si="143"/>
        <v>0</v>
      </c>
    </row>
    <row r="4654" spans="1:24" ht="12.75" hidden="1" customHeight="1" x14ac:dyDescent="0.45">
      <c r="A4654">
        <v>38</v>
      </c>
      <c r="B4654" t="s">
        <v>93</v>
      </c>
      <c r="C4654" t="s">
        <v>23</v>
      </c>
      <c r="D4654" s="2" t="str">
        <f t="shared" si="142"/>
        <v>Virginia1985</v>
      </c>
      <c r="F4654">
        <v>6</v>
      </c>
      <c r="G4654">
        <v>5</v>
      </c>
      <c r="H4654">
        <v>0</v>
      </c>
      <c r="I4654">
        <v>4.75</v>
      </c>
      <c r="J4654">
        <v>0.48</v>
      </c>
      <c r="K4654">
        <v>5.24</v>
      </c>
      <c r="L4654" s="2">
        <f>_xlfn.RANK.EQ(I4654, INDEX(CFB!$I$2:$I$1048576, MATCH(W4654, CFB!$W$2:$W$1048576, 0)):INDEX(CFB!$I$2:$I$1048576, MATCH(W4654, CFB!$W$2:$W$1048576, 0) + COUNTIF(CFB!$W$2:$W$1048576, W4654) - 1), 0)</f>
        <v>28</v>
      </c>
      <c r="M4654" s="2">
        <f>_xlfn.RANK.EQ(J4654, INDEX(CFB!$J$2:$J$1048576, MATCH(W4654, CFB!$W$2:$W$1048576, 0)):INDEX(CFB!$J$2:$J$1048576, MATCH(W4654, CFB!$W$2:$W$1048576, 0) + COUNTIF(CFB!$W$2:$W$1048576, W4654) - 1))</f>
        <v>47</v>
      </c>
      <c r="N4654" s="2">
        <f>RANK(K4654, INDEX(CFB!$K$2:$K$1048576, MATCH(W4654, CFB!$W$2:$W$1048576, 0)):INDEX(CFB!$K$2:$K$1048576, MATCH(W4654, CFB!$W$2:$W$1048576, 0) + COUNTIF(CFB!$W$2:$W$1048576, W4654) - 1))</f>
        <v>38</v>
      </c>
      <c r="O4654">
        <v>33.700000000000003</v>
      </c>
      <c r="P4654">
        <v>12.47</v>
      </c>
      <c r="W4654">
        <v>1985</v>
      </c>
      <c r="X4654">
        <f t="shared" si="143"/>
        <v>0</v>
      </c>
    </row>
    <row r="4655" spans="1:24" ht="12.75" hidden="1" customHeight="1" x14ac:dyDescent="0.45">
      <c r="A4655">
        <v>39</v>
      </c>
      <c r="B4655" t="s">
        <v>26</v>
      </c>
      <c r="C4655" t="s">
        <v>23</v>
      </c>
      <c r="D4655" s="2" t="str">
        <f t="shared" si="142"/>
        <v>Clemson1985</v>
      </c>
      <c r="F4655">
        <v>6</v>
      </c>
      <c r="G4655">
        <v>6</v>
      </c>
      <c r="H4655">
        <v>0</v>
      </c>
      <c r="I4655">
        <v>1.27</v>
      </c>
      <c r="J4655">
        <v>3.9</v>
      </c>
      <c r="K4655">
        <v>5.17</v>
      </c>
      <c r="L4655" s="2">
        <f>_xlfn.RANK.EQ(I4655, INDEX(CFB!$I$2:$I$1048576, MATCH(W4655, CFB!$W$2:$W$1048576, 0)):INDEX(CFB!$I$2:$I$1048576, MATCH(W4655, CFB!$W$2:$W$1048576, 0) + COUNTIF(CFB!$W$2:$W$1048576, W4655) - 1), 0)</f>
        <v>53</v>
      </c>
      <c r="M4655" s="2">
        <f>_xlfn.RANK.EQ(J4655, INDEX(CFB!$J$2:$J$1048576, MATCH(W4655, CFB!$W$2:$W$1048576, 0)):INDEX(CFB!$J$2:$J$1048576, MATCH(W4655, CFB!$W$2:$W$1048576, 0) + COUNTIF(CFB!$W$2:$W$1048576, W4655) - 1))</f>
        <v>36</v>
      </c>
      <c r="N4655" s="2">
        <f>RANK(K4655, INDEX(CFB!$K$2:$K$1048576, MATCH(W4655, CFB!$W$2:$W$1048576, 0)):INDEX(CFB!$K$2:$K$1048576, MATCH(W4655, CFB!$W$2:$W$1048576, 0) + COUNTIF(CFB!$W$2:$W$1048576, W4655) - 1))</f>
        <v>39</v>
      </c>
      <c r="O4655">
        <v>30.63</v>
      </c>
      <c r="P4655">
        <v>9.0299999999999994</v>
      </c>
      <c r="W4655">
        <v>1985</v>
      </c>
      <c r="X4655">
        <f t="shared" si="143"/>
        <v>0</v>
      </c>
    </row>
    <row r="4656" spans="1:24" ht="12.75" hidden="1" customHeight="1" x14ac:dyDescent="0.45">
      <c r="A4656">
        <v>40</v>
      </c>
      <c r="B4656" t="s">
        <v>89</v>
      </c>
      <c r="C4656" t="s">
        <v>12</v>
      </c>
      <c r="D4656" s="2" t="str">
        <f t="shared" si="142"/>
        <v>West Virginia1985</v>
      </c>
      <c r="F4656">
        <v>7</v>
      </c>
      <c r="G4656">
        <v>3</v>
      </c>
      <c r="H4656">
        <v>1</v>
      </c>
      <c r="I4656">
        <v>-4.18</v>
      </c>
      <c r="J4656">
        <v>9.06</v>
      </c>
      <c r="K4656">
        <v>4.88</v>
      </c>
      <c r="L4656" s="2">
        <f>_xlfn.RANK.EQ(I4656, INDEX(CFB!$I$2:$I$1048576, MATCH(W4656, CFB!$W$2:$W$1048576, 0)):INDEX(CFB!$I$2:$I$1048576, MATCH(W4656, CFB!$W$2:$W$1048576, 0) + COUNTIF(CFB!$W$2:$W$1048576, W4656) - 1), 0)</f>
        <v>85</v>
      </c>
      <c r="M4656" s="2">
        <f>_xlfn.RANK.EQ(J4656, INDEX(CFB!$J$2:$J$1048576, MATCH(W4656, CFB!$W$2:$W$1048576, 0)):INDEX(CFB!$J$2:$J$1048576, MATCH(W4656, CFB!$W$2:$W$1048576, 0) + COUNTIF(CFB!$W$2:$W$1048576, W4656) - 1))</f>
        <v>15</v>
      </c>
      <c r="N4656" s="2">
        <f>RANK(K4656, INDEX(CFB!$K$2:$K$1048576, MATCH(W4656, CFB!$W$2:$W$1048576, 0)):INDEX(CFB!$K$2:$K$1048576, MATCH(W4656, CFB!$W$2:$W$1048576, 0) + COUNTIF(CFB!$W$2:$W$1048576, W4656) - 1))</f>
        <v>40</v>
      </c>
      <c r="O4656">
        <v>25.96</v>
      </c>
      <c r="P4656">
        <v>5.93</v>
      </c>
      <c r="W4656">
        <v>1985</v>
      </c>
      <c r="X4656">
        <f t="shared" si="143"/>
        <v>0</v>
      </c>
    </row>
    <row r="4657" spans="1:24" ht="12.75" hidden="1" customHeight="1" x14ac:dyDescent="0.45">
      <c r="A4657">
        <v>41</v>
      </c>
      <c r="B4657" t="s">
        <v>66</v>
      </c>
      <c r="C4657" t="s">
        <v>180</v>
      </c>
      <c r="D4657" s="2" t="str">
        <f t="shared" si="142"/>
        <v>Washington1985</v>
      </c>
      <c r="F4657">
        <v>7</v>
      </c>
      <c r="G4657">
        <v>5</v>
      </c>
      <c r="H4657">
        <v>0</v>
      </c>
      <c r="I4657">
        <v>0.2</v>
      </c>
      <c r="J4657">
        <v>4.55</v>
      </c>
      <c r="K4657">
        <v>4.75</v>
      </c>
      <c r="L4657" s="2">
        <f>_xlfn.RANK.EQ(I4657, INDEX(CFB!$I$2:$I$1048576, MATCH(W4657, CFB!$W$2:$W$1048576, 0)):INDEX(CFB!$I$2:$I$1048576, MATCH(W4657, CFB!$W$2:$W$1048576, 0) + COUNTIF(CFB!$W$2:$W$1048576, W4657) - 1), 0)</f>
        <v>59</v>
      </c>
      <c r="M4657" s="2">
        <f>_xlfn.RANK.EQ(J4657, INDEX(CFB!$J$2:$J$1048576, MATCH(W4657, CFB!$W$2:$W$1048576, 0)):INDEX(CFB!$J$2:$J$1048576, MATCH(W4657, CFB!$W$2:$W$1048576, 0) + COUNTIF(CFB!$W$2:$W$1048576, W4657) - 1))</f>
        <v>33</v>
      </c>
      <c r="N4657" s="2">
        <f>RANK(K4657, INDEX(CFB!$K$2:$K$1048576, MATCH(W4657, CFB!$W$2:$W$1048576, 0)):INDEX(CFB!$K$2:$K$1048576, MATCH(W4657, CFB!$W$2:$W$1048576, 0) + COUNTIF(CFB!$W$2:$W$1048576, W4657) - 1))</f>
        <v>41</v>
      </c>
      <c r="O4657">
        <v>29.39</v>
      </c>
      <c r="P4657">
        <v>9.17</v>
      </c>
      <c r="W4657">
        <v>1985</v>
      </c>
      <c r="X4657">
        <f t="shared" si="143"/>
        <v>0</v>
      </c>
    </row>
    <row r="4658" spans="1:24" ht="12.75" hidden="1" customHeight="1" x14ac:dyDescent="0.45">
      <c r="A4658">
        <v>42</v>
      </c>
      <c r="B4658" t="s">
        <v>70</v>
      </c>
      <c r="C4658" t="s">
        <v>12</v>
      </c>
      <c r="D4658" s="2" t="str">
        <f t="shared" si="142"/>
        <v>Pitt1985</v>
      </c>
      <c r="F4658">
        <v>5</v>
      </c>
      <c r="G4658">
        <v>5</v>
      </c>
      <c r="H4658">
        <v>1</v>
      </c>
      <c r="I4658">
        <v>-2.16</v>
      </c>
      <c r="J4658">
        <v>6.54</v>
      </c>
      <c r="K4658">
        <v>4.38</v>
      </c>
      <c r="L4658" s="2">
        <f>_xlfn.RANK.EQ(I4658, INDEX(CFB!$I$2:$I$1048576, MATCH(W4658, CFB!$W$2:$W$1048576, 0)):INDEX(CFB!$I$2:$I$1048576, MATCH(W4658, CFB!$W$2:$W$1048576, 0) + COUNTIF(CFB!$W$2:$W$1048576, W4658) - 1), 0)</f>
        <v>74</v>
      </c>
      <c r="M4658" s="2">
        <f>_xlfn.RANK.EQ(J4658, INDEX(CFB!$J$2:$J$1048576, MATCH(W4658, CFB!$W$2:$W$1048576, 0)):INDEX(CFB!$J$2:$J$1048576, MATCH(W4658, CFB!$W$2:$W$1048576, 0) + COUNTIF(CFB!$W$2:$W$1048576, W4658) - 1))</f>
        <v>25</v>
      </c>
      <c r="N4658" s="2">
        <f>RANK(K4658, INDEX(CFB!$K$2:$K$1048576, MATCH(W4658, CFB!$W$2:$W$1048576, 0)):INDEX(CFB!$K$2:$K$1048576, MATCH(W4658, CFB!$W$2:$W$1048576, 0) + COUNTIF(CFB!$W$2:$W$1048576, W4658) - 1))</f>
        <v>42</v>
      </c>
      <c r="O4658">
        <v>28.13</v>
      </c>
      <c r="P4658">
        <v>7.7</v>
      </c>
      <c r="W4658">
        <v>1985</v>
      </c>
      <c r="X4658">
        <f t="shared" si="143"/>
        <v>0</v>
      </c>
    </row>
    <row r="4659" spans="1:24" ht="12.75" hidden="1" customHeight="1" x14ac:dyDescent="0.45">
      <c r="A4659">
        <v>43</v>
      </c>
      <c r="B4659" t="s">
        <v>150</v>
      </c>
      <c r="C4659" t="s">
        <v>12</v>
      </c>
      <c r="D4659" s="2" t="str">
        <f t="shared" si="142"/>
        <v>Southern Mississippi1985</v>
      </c>
      <c r="F4659">
        <v>7</v>
      </c>
      <c r="G4659">
        <v>4</v>
      </c>
      <c r="H4659">
        <v>0</v>
      </c>
      <c r="I4659">
        <v>-2.02</v>
      </c>
      <c r="J4659">
        <v>5.57</v>
      </c>
      <c r="K4659">
        <v>3.56</v>
      </c>
      <c r="L4659" s="2">
        <f>_xlfn.RANK.EQ(I4659, INDEX(CFB!$I$2:$I$1048576, MATCH(W4659, CFB!$W$2:$W$1048576, 0)):INDEX(CFB!$I$2:$I$1048576, MATCH(W4659, CFB!$W$2:$W$1048576, 0) + COUNTIF(CFB!$W$2:$W$1048576, W4659) - 1), 0)</f>
        <v>73</v>
      </c>
      <c r="M4659" s="2">
        <f>_xlfn.RANK.EQ(J4659, INDEX(CFB!$J$2:$J$1048576, MATCH(W4659, CFB!$W$2:$W$1048576, 0)):INDEX(CFB!$J$2:$J$1048576, MATCH(W4659, CFB!$W$2:$W$1048576, 0) + COUNTIF(CFB!$W$2:$W$1048576, W4659) - 1))</f>
        <v>31</v>
      </c>
      <c r="N4659" s="2">
        <f>RANK(K4659, INDEX(CFB!$K$2:$K$1048576, MATCH(W4659, CFB!$W$2:$W$1048576, 0)):INDEX(CFB!$K$2:$K$1048576, MATCH(W4659, CFB!$W$2:$W$1048576, 0) + COUNTIF(CFB!$W$2:$W$1048576, W4659) - 1))</f>
        <v>43</v>
      </c>
      <c r="O4659">
        <v>26.92</v>
      </c>
      <c r="P4659">
        <v>8.99</v>
      </c>
      <c r="W4659">
        <v>1985</v>
      </c>
      <c r="X4659">
        <f t="shared" si="143"/>
        <v>0</v>
      </c>
    </row>
    <row r="4660" spans="1:24" ht="12.75" hidden="1" customHeight="1" x14ac:dyDescent="0.45">
      <c r="A4660">
        <v>44</v>
      </c>
      <c r="B4660" t="s">
        <v>85</v>
      </c>
      <c r="C4660" t="s">
        <v>180</v>
      </c>
      <c r="D4660" s="2" t="str">
        <f t="shared" si="142"/>
        <v>Washington State1985</v>
      </c>
      <c r="F4660">
        <v>4</v>
      </c>
      <c r="G4660">
        <v>7</v>
      </c>
      <c r="H4660">
        <v>0</v>
      </c>
      <c r="I4660">
        <v>7.02</v>
      </c>
      <c r="J4660">
        <v>-3.52</v>
      </c>
      <c r="K4660">
        <v>3.5</v>
      </c>
      <c r="L4660" s="2">
        <f>_xlfn.RANK.EQ(I4660, INDEX(CFB!$I$2:$I$1048576, MATCH(W4660, CFB!$W$2:$W$1048576, 0)):INDEX(CFB!$I$2:$I$1048576, MATCH(W4660, CFB!$W$2:$W$1048576, 0) + COUNTIF(CFB!$W$2:$W$1048576, W4660) - 1), 0)</f>
        <v>14</v>
      </c>
      <c r="M4660" s="2">
        <f>_xlfn.RANK.EQ(J4660, INDEX(CFB!$J$2:$J$1048576, MATCH(W4660, CFB!$W$2:$W$1048576, 0)):INDEX(CFB!$J$2:$J$1048576, MATCH(W4660, CFB!$W$2:$W$1048576, 0) + COUNTIF(CFB!$W$2:$W$1048576, W4660) - 1))</f>
        <v>76</v>
      </c>
      <c r="N4660" s="2">
        <f>RANK(K4660, INDEX(CFB!$K$2:$K$1048576, MATCH(W4660, CFB!$W$2:$W$1048576, 0)):INDEX(CFB!$K$2:$K$1048576, MATCH(W4660, CFB!$W$2:$W$1048576, 0) + COUNTIF(CFB!$W$2:$W$1048576, W4660) - 1))</f>
        <v>44</v>
      </c>
      <c r="O4660">
        <v>38.270000000000003</v>
      </c>
      <c r="P4660">
        <v>16.440000000000001</v>
      </c>
      <c r="W4660">
        <v>1985</v>
      </c>
      <c r="X4660">
        <f t="shared" si="143"/>
        <v>0</v>
      </c>
    </row>
    <row r="4661" spans="1:24" ht="12.75" hidden="1" customHeight="1" x14ac:dyDescent="0.45">
      <c r="A4661">
        <v>45</v>
      </c>
      <c r="B4661" t="s">
        <v>84</v>
      </c>
      <c r="C4661" t="s">
        <v>178</v>
      </c>
      <c r="D4661" s="2" t="str">
        <f t="shared" si="142"/>
        <v>Utah1985</v>
      </c>
      <c r="F4661">
        <v>8</v>
      </c>
      <c r="G4661">
        <v>4</v>
      </c>
      <c r="H4661">
        <v>0</v>
      </c>
      <c r="I4661">
        <v>10.76</v>
      </c>
      <c r="J4661">
        <v>-7.48</v>
      </c>
      <c r="K4661">
        <v>3.28</v>
      </c>
      <c r="L4661" s="2">
        <f>_xlfn.RANK.EQ(I4661, INDEX(CFB!$I$2:$I$1048576, MATCH(W4661, CFB!$W$2:$W$1048576, 0)):INDEX(CFB!$I$2:$I$1048576, MATCH(W4661, CFB!$W$2:$W$1048576, 0) + COUNTIF(CFB!$W$2:$W$1048576, W4661) - 1), 0)</f>
        <v>2</v>
      </c>
      <c r="M4661" s="2">
        <f>_xlfn.RANK.EQ(J4661, INDEX(CFB!$J$2:$J$1048576, MATCH(W4661, CFB!$W$2:$W$1048576, 0)):INDEX(CFB!$J$2:$J$1048576, MATCH(W4661, CFB!$W$2:$W$1048576, 0) + COUNTIF(CFB!$W$2:$W$1048576, W4661) - 1))</f>
        <v>92</v>
      </c>
      <c r="N4661" s="2">
        <f>RANK(K4661, INDEX(CFB!$K$2:$K$1048576, MATCH(W4661, CFB!$W$2:$W$1048576, 0)):INDEX(CFB!$K$2:$K$1048576, MATCH(W4661, CFB!$W$2:$W$1048576, 0) + COUNTIF(CFB!$W$2:$W$1048576, W4661) - 1))</f>
        <v>45</v>
      </c>
      <c r="O4661">
        <v>39.33</v>
      </c>
      <c r="P4661">
        <v>20.7</v>
      </c>
      <c r="W4661">
        <v>1985</v>
      </c>
      <c r="X4661">
        <f t="shared" si="143"/>
        <v>0</v>
      </c>
    </row>
    <row r="4662" spans="1:24" ht="12.75" hidden="1" customHeight="1" x14ac:dyDescent="0.45">
      <c r="A4662">
        <v>46</v>
      </c>
      <c r="B4662" t="s">
        <v>55</v>
      </c>
      <c r="C4662" t="s">
        <v>188</v>
      </c>
      <c r="D4662" s="2" t="str">
        <f t="shared" si="142"/>
        <v>Kansas1985</v>
      </c>
      <c r="F4662">
        <v>6</v>
      </c>
      <c r="G4662">
        <v>6</v>
      </c>
      <c r="H4662">
        <v>0</v>
      </c>
      <c r="I4662">
        <v>3.03</v>
      </c>
      <c r="J4662">
        <v>0.12</v>
      </c>
      <c r="K4662">
        <v>3.14</v>
      </c>
      <c r="L4662" s="2">
        <f>_xlfn.RANK.EQ(I4662, INDEX(CFB!$I$2:$I$1048576, MATCH(W4662, CFB!$W$2:$W$1048576, 0)):INDEX(CFB!$I$2:$I$1048576, MATCH(W4662, CFB!$W$2:$W$1048576, 0) + COUNTIF(CFB!$W$2:$W$1048576, W4662) - 1), 0)</f>
        <v>41</v>
      </c>
      <c r="M4662" s="2">
        <f>_xlfn.RANK.EQ(J4662, INDEX(CFB!$J$2:$J$1048576, MATCH(W4662, CFB!$W$2:$W$1048576, 0)):INDEX(CFB!$J$2:$J$1048576, MATCH(W4662, CFB!$W$2:$W$1048576, 0) + COUNTIF(CFB!$W$2:$W$1048576, W4662) - 1))</f>
        <v>50</v>
      </c>
      <c r="N4662" s="2">
        <f>RANK(K4662, INDEX(CFB!$K$2:$K$1048576, MATCH(W4662, CFB!$W$2:$W$1048576, 0)):INDEX(CFB!$K$2:$K$1048576, MATCH(W4662, CFB!$W$2:$W$1048576, 0) + COUNTIF(CFB!$W$2:$W$1048576, W4662) - 1))</f>
        <v>46</v>
      </c>
      <c r="O4662">
        <v>32.270000000000003</v>
      </c>
      <c r="P4662">
        <v>16.66</v>
      </c>
      <c r="W4662">
        <v>1985</v>
      </c>
      <c r="X4662">
        <f t="shared" si="143"/>
        <v>0</v>
      </c>
    </row>
    <row r="4663" spans="1:24" ht="12.75" hidden="1" customHeight="1" x14ac:dyDescent="0.45">
      <c r="A4663">
        <v>47</v>
      </c>
      <c r="B4663" t="s">
        <v>74</v>
      </c>
      <c r="C4663" t="s">
        <v>15</v>
      </c>
      <c r="D4663" s="2" t="str">
        <f t="shared" si="142"/>
        <v>Kentucky1985</v>
      </c>
      <c r="F4663">
        <v>5</v>
      </c>
      <c r="G4663">
        <v>6</v>
      </c>
      <c r="H4663">
        <v>0</v>
      </c>
      <c r="I4663">
        <v>-1.06</v>
      </c>
      <c r="J4663">
        <v>4.0999999999999996</v>
      </c>
      <c r="K4663">
        <v>3.04</v>
      </c>
      <c r="L4663" s="2">
        <f>_xlfn.RANK.EQ(I4663, INDEX(CFB!$I$2:$I$1048576, MATCH(W4663, CFB!$W$2:$W$1048576, 0)):INDEX(CFB!$I$2:$I$1048576, MATCH(W4663, CFB!$W$2:$W$1048576, 0) + COUNTIF(CFB!$W$2:$W$1048576, W4663) - 1), 0)</f>
        <v>67</v>
      </c>
      <c r="M4663" s="2">
        <f>_xlfn.RANK.EQ(J4663, INDEX(CFB!$J$2:$J$1048576, MATCH(W4663, CFB!$W$2:$W$1048576, 0)):INDEX(CFB!$J$2:$J$1048576, MATCH(W4663, CFB!$W$2:$W$1048576, 0) + COUNTIF(CFB!$W$2:$W$1048576, W4663) - 1))</f>
        <v>35</v>
      </c>
      <c r="N4663" s="2">
        <f>RANK(K4663, INDEX(CFB!$K$2:$K$1048576, MATCH(W4663, CFB!$W$2:$W$1048576, 0)):INDEX(CFB!$K$2:$K$1048576, MATCH(W4663, CFB!$W$2:$W$1048576, 0) + COUNTIF(CFB!$W$2:$W$1048576, W4663) - 1))</f>
        <v>47</v>
      </c>
      <c r="O4663">
        <v>27.12</v>
      </c>
      <c r="P4663">
        <v>11.23</v>
      </c>
      <c r="W4663">
        <v>1985</v>
      </c>
      <c r="X4663">
        <f t="shared" si="143"/>
        <v>0</v>
      </c>
    </row>
    <row r="4664" spans="1:24" ht="12.75" hidden="1" customHeight="1" x14ac:dyDescent="0.45">
      <c r="A4664">
        <v>48</v>
      </c>
      <c r="B4664" t="s">
        <v>33</v>
      </c>
      <c r="C4664" t="s">
        <v>12</v>
      </c>
      <c r="D4664" s="2" t="str">
        <f t="shared" si="142"/>
        <v>Virginia Tech1985</v>
      </c>
      <c r="F4664">
        <v>6</v>
      </c>
      <c r="G4664">
        <v>5</v>
      </c>
      <c r="H4664">
        <v>0</v>
      </c>
      <c r="I4664">
        <v>3.66</v>
      </c>
      <c r="J4664">
        <v>-0.62</v>
      </c>
      <c r="K4664">
        <v>3.04</v>
      </c>
      <c r="L4664" s="2">
        <f>_xlfn.RANK.EQ(I4664, INDEX(CFB!$I$2:$I$1048576, MATCH(W4664, CFB!$W$2:$W$1048576, 0)):INDEX(CFB!$I$2:$I$1048576, MATCH(W4664, CFB!$W$2:$W$1048576, 0) + COUNTIF(CFB!$W$2:$W$1048576, W4664) - 1), 0)</f>
        <v>31</v>
      </c>
      <c r="M4664" s="2">
        <f>_xlfn.RANK.EQ(J4664, INDEX(CFB!$J$2:$J$1048576, MATCH(W4664, CFB!$W$2:$W$1048576, 0)):INDEX(CFB!$J$2:$J$1048576, MATCH(W4664, CFB!$W$2:$W$1048576, 0) + COUNTIF(CFB!$W$2:$W$1048576, W4664) - 1))</f>
        <v>54</v>
      </c>
      <c r="N4664" s="2">
        <f>RANK(K4664, INDEX(CFB!$K$2:$K$1048576, MATCH(W4664, CFB!$W$2:$W$1048576, 0)):INDEX(CFB!$K$2:$K$1048576, MATCH(W4664, CFB!$W$2:$W$1048576, 0) + COUNTIF(CFB!$W$2:$W$1048576, W4664) - 1))</f>
        <v>47</v>
      </c>
      <c r="O4664">
        <v>32.159999999999997</v>
      </c>
      <c r="P4664">
        <v>14.68</v>
      </c>
      <c r="W4664">
        <v>1985</v>
      </c>
      <c r="X4664">
        <f t="shared" si="143"/>
        <v>0</v>
      </c>
    </row>
    <row r="4665" spans="1:24" ht="12.75" hidden="1" customHeight="1" x14ac:dyDescent="0.45">
      <c r="A4665">
        <v>49</v>
      </c>
      <c r="B4665" t="s">
        <v>13</v>
      </c>
      <c r="C4665" t="s">
        <v>180</v>
      </c>
      <c r="D4665" s="2" t="str">
        <f t="shared" si="142"/>
        <v>Oregon1985</v>
      </c>
      <c r="F4665">
        <v>5</v>
      </c>
      <c r="G4665">
        <v>6</v>
      </c>
      <c r="H4665">
        <v>0</v>
      </c>
      <c r="I4665">
        <v>5.16</v>
      </c>
      <c r="J4665">
        <v>-3.01</v>
      </c>
      <c r="K4665">
        <v>2.15</v>
      </c>
      <c r="L4665" s="2">
        <f>_xlfn.RANK.EQ(I4665, INDEX(CFB!$I$2:$I$1048576, MATCH(W4665, CFB!$W$2:$W$1048576, 0)):INDEX(CFB!$I$2:$I$1048576, MATCH(W4665, CFB!$W$2:$W$1048576, 0) + COUNTIF(CFB!$W$2:$W$1048576, W4665) - 1), 0)</f>
        <v>25</v>
      </c>
      <c r="M4665" s="2">
        <f>_xlfn.RANK.EQ(J4665, INDEX(CFB!$J$2:$J$1048576, MATCH(W4665, CFB!$W$2:$W$1048576, 0)):INDEX(CFB!$J$2:$J$1048576, MATCH(W4665, CFB!$W$2:$W$1048576, 0) + COUNTIF(CFB!$W$2:$W$1048576, W4665) - 1))</f>
        <v>72</v>
      </c>
      <c r="N4665" s="2">
        <f>RANK(K4665, INDEX(CFB!$K$2:$K$1048576, MATCH(W4665, CFB!$W$2:$W$1048576, 0)):INDEX(CFB!$K$2:$K$1048576, MATCH(W4665, CFB!$W$2:$W$1048576, 0) + COUNTIF(CFB!$W$2:$W$1048576, W4665) - 1))</f>
        <v>49</v>
      </c>
      <c r="O4665">
        <v>33.700000000000003</v>
      </c>
      <c r="P4665">
        <v>19.079999999999998</v>
      </c>
      <c r="W4665">
        <v>1985</v>
      </c>
      <c r="X4665">
        <f t="shared" si="143"/>
        <v>0</v>
      </c>
    </row>
    <row r="4666" spans="1:24" ht="12.75" hidden="1" customHeight="1" x14ac:dyDescent="0.45">
      <c r="A4666">
        <v>50</v>
      </c>
      <c r="B4666" t="s">
        <v>80</v>
      </c>
      <c r="C4666" t="s">
        <v>65</v>
      </c>
      <c r="D4666" s="2" t="str">
        <f t="shared" si="142"/>
        <v>Bowling Green1985</v>
      </c>
      <c r="F4666">
        <v>11</v>
      </c>
      <c r="G4666">
        <v>1</v>
      </c>
      <c r="H4666">
        <v>0</v>
      </c>
      <c r="I4666">
        <v>3.5</v>
      </c>
      <c r="J4666">
        <v>-1.44</v>
      </c>
      <c r="K4666">
        <v>2.0499999999999998</v>
      </c>
      <c r="L4666" s="2">
        <f>_xlfn.RANK.EQ(I4666, INDEX(CFB!$I$2:$I$1048576, MATCH(W4666, CFB!$W$2:$W$1048576, 0)):INDEX(CFB!$I$2:$I$1048576, MATCH(W4666, CFB!$W$2:$W$1048576, 0) + COUNTIF(CFB!$W$2:$W$1048576, W4666) - 1), 0)</f>
        <v>34</v>
      </c>
      <c r="M4666" s="2">
        <f>_xlfn.RANK.EQ(J4666, INDEX(CFB!$J$2:$J$1048576, MATCH(W4666, CFB!$W$2:$W$1048576, 0)):INDEX(CFB!$J$2:$J$1048576, MATCH(W4666, CFB!$W$2:$W$1048576, 0) + COUNTIF(CFB!$W$2:$W$1048576, W4666) - 1))</f>
        <v>60</v>
      </c>
      <c r="N4666" s="2">
        <f>RANK(K4666, INDEX(CFB!$K$2:$K$1048576, MATCH(W4666, CFB!$W$2:$W$1048576, 0)):INDEX(CFB!$K$2:$K$1048576, MATCH(W4666, CFB!$W$2:$W$1048576, 0) + COUNTIF(CFB!$W$2:$W$1048576, W4666) - 1))</f>
        <v>50</v>
      </c>
      <c r="O4666">
        <v>31.21</v>
      </c>
      <c r="P4666">
        <v>18.91</v>
      </c>
      <c r="W4666">
        <v>1985</v>
      </c>
      <c r="X4666">
        <f t="shared" si="143"/>
        <v>0</v>
      </c>
    </row>
    <row r="4667" spans="1:24" ht="12.75" hidden="1" customHeight="1" x14ac:dyDescent="0.45">
      <c r="A4667">
        <v>51</v>
      </c>
      <c r="B4667" t="s">
        <v>75</v>
      </c>
      <c r="C4667" t="s">
        <v>23</v>
      </c>
      <c r="D4667" s="2" t="str">
        <f t="shared" si="142"/>
        <v>North Carolina1985</v>
      </c>
      <c r="F4667">
        <v>5</v>
      </c>
      <c r="G4667">
        <v>6</v>
      </c>
      <c r="H4667">
        <v>0</v>
      </c>
      <c r="I4667">
        <v>7.0000000000000007E-2</v>
      </c>
      <c r="J4667">
        <v>1.97</v>
      </c>
      <c r="K4667">
        <v>2.0299999999999998</v>
      </c>
      <c r="L4667" s="2">
        <f>_xlfn.RANK.EQ(I4667, INDEX(CFB!$I$2:$I$1048576, MATCH(W4667, CFB!$W$2:$W$1048576, 0)):INDEX(CFB!$I$2:$I$1048576, MATCH(W4667, CFB!$W$2:$W$1048576, 0) + COUNTIF(CFB!$W$2:$W$1048576, W4667) - 1), 0)</f>
        <v>60</v>
      </c>
      <c r="M4667" s="2">
        <f>_xlfn.RANK.EQ(J4667, INDEX(CFB!$J$2:$J$1048576, MATCH(W4667, CFB!$W$2:$W$1048576, 0)):INDEX(CFB!$J$2:$J$1048576, MATCH(W4667, CFB!$W$2:$W$1048576, 0) + COUNTIF(CFB!$W$2:$W$1048576, W4667) - 1))</f>
        <v>41</v>
      </c>
      <c r="N4667" s="2">
        <f>RANK(K4667, INDEX(CFB!$K$2:$K$1048576, MATCH(W4667, CFB!$W$2:$W$1048576, 0)):INDEX(CFB!$K$2:$K$1048576, MATCH(W4667, CFB!$W$2:$W$1048576, 0) + COUNTIF(CFB!$W$2:$W$1048576, W4667) - 1))</f>
        <v>51</v>
      </c>
      <c r="O4667">
        <v>30.78</v>
      </c>
      <c r="P4667">
        <v>11.61</v>
      </c>
      <c r="W4667">
        <v>1985</v>
      </c>
      <c r="X4667">
        <f t="shared" si="143"/>
        <v>0</v>
      </c>
    </row>
    <row r="4668" spans="1:24" ht="12.75" hidden="1" customHeight="1" x14ac:dyDescent="0.45">
      <c r="A4668">
        <v>52</v>
      </c>
      <c r="B4668" t="s">
        <v>109</v>
      </c>
      <c r="C4668" t="s">
        <v>15</v>
      </c>
      <c r="D4668" s="2" t="str">
        <f t="shared" si="142"/>
        <v>Mississippi State1985</v>
      </c>
      <c r="F4668">
        <v>5</v>
      </c>
      <c r="G4668">
        <v>6</v>
      </c>
      <c r="H4668">
        <v>0</v>
      </c>
      <c r="I4668">
        <v>6.53</v>
      </c>
      <c r="J4668">
        <v>-4.7300000000000004</v>
      </c>
      <c r="K4668">
        <v>1.8</v>
      </c>
      <c r="L4668" s="2">
        <f>_xlfn.RANK.EQ(I4668, INDEX(CFB!$I$2:$I$1048576, MATCH(W4668, CFB!$W$2:$W$1048576, 0)):INDEX(CFB!$I$2:$I$1048576, MATCH(W4668, CFB!$W$2:$W$1048576, 0) + COUNTIF(CFB!$W$2:$W$1048576, W4668) - 1), 0)</f>
        <v>17</v>
      </c>
      <c r="M4668" s="2">
        <f>_xlfn.RANK.EQ(J4668, INDEX(CFB!$J$2:$J$1048576, MATCH(W4668, CFB!$W$2:$W$1048576, 0)):INDEX(CFB!$J$2:$J$1048576, MATCH(W4668, CFB!$W$2:$W$1048576, 0) + COUNTIF(CFB!$W$2:$W$1048576, W4668) - 1))</f>
        <v>83</v>
      </c>
      <c r="N4668" s="2">
        <f>RANK(K4668, INDEX(CFB!$K$2:$K$1048576, MATCH(W4668, CFB!$W$2:$W$1048576, 0)):INDEX(CFB!$K$2:$K$1048576, MATCH(W4668, CFB!$W$2:$W$1048576, 0) + COUNTIF(CFB!$W$2:$W$1048576, W4668) - 1))</f>
        <v>52</v>
      </c>
      <c r="O4668">
        <v>34.520000000000003</v>
      </c>
      <c r="P4668">
        <v>18.38</v>
      </c>
      <c r="W4668">
        <v>1985</v>
      </c>
      <c r="X4668">
        <f t="shared" si="143"/>
        <v>0</v>
      </c>
    </row>
    <row r="4669" spans="1:24" ht="12.75" hidden="1" customHeight="1" x14ac:dyDescent="0.45">
      <c r="A4669">
        <v>53</v>
      </c>
      <c r="B4669" t="s">
        <v>72</v>
      </c>
      <c r="C4669" t="s">
        <v>10</v>
      </c>
      <c r="D4669" s="2" t="str">
        <f t="shared" si="142"/>
        <v>Wisconsin1985</v>
      </c>
      <c r="F4669">
        <v>5</v>
      </c>
      <c r="G4669">
        <v>6</v>
      </c>
      <c r="H4669">
        <v>0</v>
      </c>
      <c r="I4669">
        <v>2.27</v>
      </c>
      <c r="J4669">
        <v>-0.62</v>
      </c>
      <c r="K4669">
        <v>1.65</v>
      </c>
      <c r="L4669" s="2">
        <f>_xlfn.RANK.EQ(I4669, INDEX(CFB!$I$2:$I$1048576, MATCH(W4669, CFB!$W$2:$W$1048576, 0)):INDEX(CFB!$I$2:$I$1048576, MATCH(W4669, CFB!$W$2:$W$1048576, 0) + COUNTIF(CFB!$W$2:$W$1048576, W4669) - 1), 0)</f>
        <v>46</v>
      </c>
      <c r="M4669" s="2">
        <f>_xlfn.RANK.EQ(J4669, INDEX(CFB!$J$2:$J$1048576, MATCH(W4669, CFB!$W$2:$W$1048576, 0)):INDEX(CFB!$J$2:$J$1048576, MATCH(W4669, CFB!$W$2:$W$1048576, 0) + COUNTIF(CFB!$W$2:$W$1048576, W4669) - 1))</f>
        <v>54</v>
      </c>
      <c r="N4669" s="2">
        <f>RANK(K4669, INDEX(CFB!$K$2:$K$1048576, MATCH(W4669, CFB!$W$2:$W$1048576, 0)):INDEX(CFB!$K$2:$K$1048576, MATCH(W4669, CFB!$W$2:$W$1048576, 0) + COUNTIF(CFB!$W$2:$W$1048576, W4669) - 1))</f>
        <v>53</v>
      </c>
      <c r="O4669">
        <v>30.4</v>
      </c>
      <c r="P4669">
        <v>14.87</v>
      </c>
      <c r="W4669">
        <v>1985</v>
      </c>
      <c r="X4669">
        <f t="shared" si="143"/>
        <v>0</v>
      </c>
    </row>
    <row r="4670" spans="1:24" ht="12.75" hidden="1" customHeight="1" x14ac:dyDescent="0.45">
      <c r="A4670">
        <v>54</v>
      </c>
      <c r="B4670" t="s">
        <v>146</v>
      </c>
      <c r="C4670" t="s">
        <v>178</v>
      </c>
      <c r="D4670" s="2" t="str">
        <f t="shared" si="142"/>
        <v>San Diego State1985</v>
      </c>
      <c r="F4670">
        <v>5</v>
      </c>
      <c r="G4670">
        <v>6</v>
      </c>
      <c r="H4670">
        <v>1</v>
      </c>
      <c r="I4670">
        <v>3.27</v>
      </c>
      <c r="J4670">
        <v>-2.17</v>
      </c>
      <c r="K4670">
        <v>1.1000000000000001</v>
      </c>
      <c r="L4670" s="2">
        <f>_xlfn.RANK.EQ(I4670, INDEX(CFB!$I$2:$I$1048576, MATCH(W4670, CFB!$W$2:$W$1048576, 0)):INDEX(CFB!$I$2:$I$1048576, MATCH(W4670, CFB!$W$2:$W$1048576, 0) + COUNTIF(CFB!$W$2:$W$1048576, W4670) - 1), 0)</f>
        <v>37</v>
      </c>
      <c r="M4670" s="2">
        <f>_xlfn.RANK.EQ(J4670, INDEX(CFB!$J$2:$J$1048576, MATCH(W4670, CFB!$W$2:$W$1048576, 0)):INDEX(CFB!$J$2:$J$1048576, MATCH(W4670, CFB!$W$2:$W$1048576, 0) + COUNTIF(CFB!$W$2:$W$1048576, W4670) - 1))</f>
        <v>67</v>
      </c>
      <c r="N4670" s="2">
        <f>RANK(K4670, INDEX(CFB!$K$2:$K$1048576, MATCH(W4670, CFB!$W$2:$W$1048576, 0)):INDEX(CFB!$K$2:$K$1048576, MATCH(W4670, CFB!$W$2:$W$1048576, 0) + COUNTIF(CFB!$W$2:$W$1048576, W4670) - 1))</f>
        <v>54</v>
      </c>
      <c r="O4670">
        <v>33.5</v>
      </c>
      <c r="P4670">
        <v>16.2</v>
      </c>
      <c r="W4670">
        <v>1985</v>
      </c>
      <c r="X4670">
        <f t="shared" si="143"/>
        <v>0</v>
      </c>
    </row>
    <row r="4671" spans="1:24" ht="12.75" hidden="1" customHeight="1" x14ac:dyDescent="0.45">
      <c r="A4671">
        <v>55</v>
      </c>
      <c r="B4671" t="s">
        <v>19</v>
      </c>
      <c r="C4671" t="s">
        <v>15</v>
      </c>
      <c r="D4671" s="2" t="str">
        <f t="shared" si="142"/>
        <v>Ole Miss1985</v>
      </c>
      <c r="F4671">
        <v>4</v>
      </c>
      <c r="G4671">
        <v>6</v>
      </c>
      <c r="H4671">
        <v>1</v>
      </c>
      <c r="I4671">
        <v>1.44</v>
      </c>
      <c r="J4671">
        <v>-0.79</v>
      </c>
      <c r="K4671">
        <v>0.65</v>
      </c>
      <c r="L4671" s="2">
        <f>_xlfn.RANK.EQ(I4671, INDEX(CFB!$I$2:$I$1048576, MATCH(W4671, CFB!$W$2:$W$1048576, 0)):INDEX(CFB!$I$2:$I$1048576, MATCH(W4671, CFB!$W$2:$W$1048576, 0) + COUNTIF(CFB!$W$2:$W$1048576, W4671) - 1), 0)</f>
        <v>50</v>
      </c>
      <c r="M4671" s="2">
        <f>_xlfn.RANK.EQ(J4671, INDEX(CFB!$J$2:$J$1048576, MATCH(W4671, CFB!$W$2:$W$1048576, 0)):INDEX(CFB!$J$2:$J$1048576, MATCH(W4671, CFB!$W$2:$W$1048576, 0) + COUNTIF(CFB!$W$2:$W$1048576, W4671) - 1))</f>
        <v>56</v>
      </c>
      <c r="N4671" s="2">
        <f>RANK(K4671, INDEX(CFB!$K$2:$K$1048576, MATCH(W4671, CFB!$W$2:$W$1048576, 0)):INDEX(CFB!$K$2:$K$1048576, MATCH(W4671, CFB!$W$2:$W$1048576, 0) + COUNTIF(CFB!$W$2:$W$1048576, W4671) - 1))</f>
        <v>55</v>
      </c>
      <c r="O4671">
        <v>29.93</v>
      </c>
      <c r="P4671">
        <v>16.39</v>
      </c>
      <c r="W4671">
        <v>1985</v>
      </c>
      <c r="X4671">
        <f t="shared" si="143"/>
        <v>0</v>
      </c>
    </row>
    <row r="4672" spans="1:24" ht="12.75" hidden="1" customHeight="1" x14ac:dyDescent="0.45">
      <c r="A4672">
        <v>56</v>
      </c>
      <c r="B4672" t="s">
        <v>51</v>
      </c>
      <c r="C4672" t="s">
        <v>12</v>
      </c>
      <c r="D4672" s="2" t="str">
        <f t="shared" si="142"/>
        <v>Navy1985</v>
      </c>
      <c r="F4672">
        <v>4</v>
      </c>
      <c r="G4672">
        <v>7</v>
      </c>
      <c r="H4672">
        <v>0</v>
      </c>
      <c r="I4672">
        <v>1.76</v>
      </c>
      <c r="J4672">
        <v>-1.1599999999999999</v>
      </c>
      <c r="K4672">
        <v>0.6</v>
      </c>
      <c r="L4672" s="2">
        <f>_xlfn.RANK.EQ(I4672, INDEX(CFB!$I$2:$I$1048576, MATCH(W4672, CFB!$W$2:$W$1048576, 0)):INDEX(CFB!$I$2:$I$1048576, MATCH(W4672, CFB!$W$2:$W$1048576, 0) + COUNTIF(CFB!$W$2:$W$1048576, W4672) - 1), 0)</f>
        <v>49</v>
      </c>
      <c r="M4672" s="2">
        <f>_xlfn.RANK.EQ(J4672, INDEX(CFB!$J$2:$J$1048576, MATCH(W4672, CFB!$W$2:$W$1048576, 0)):INDEX(CFB!$J$2:$J$1048576, MATCH(W4672, CFB!$W$2:$W$1048576, 0) + COUNTIF(CFB!$W$2:$W$1048576, W4672) - 1))</f>
        <v>58</v>
      </c>
      <c r="N4672" s="2">
        <f>RANK(K4672, INDEX(CFB!$K$2:$K$1048576, MATCH(W4672, CFB!$W$2:$W$1048576, 0)):INDEX(CFB!$K$2:$K$1048576, MATCH(W4672, CFB!$W$2:$W$1048576, 0) + COUNTIF(CFB!$W$2:$W$1048576, W4672) - 1))</f>
        <v>56</v>
      </c>
      <c r="O4672">
        <v>31.56</v>
      </c>
      <c r="P4672">
        <v>12.09</v>
      </c>
      <c r="W4672">
        <v>1985</v>
      </c>
      <c r="X4672">
        <f t="shared" si="143"/>
        <v>0</v>
      </c>
    </row>
    <row r="4673" spans="1:24" ht="12.75" hidden="1" customHeight="1" x14ac:dyDescent="0.45">
      <c r="A4673">
        <v>57</v>
      </c>
      <c r="B4673" t="s">
        <v>144</v>
      </c>
      <c r="C4673" t="s">
        <v>12</v>
      </c>
      <c r="D4673" s="2" t="str">
        <f t="shared" si="142"/>
        <v>Temple1985</v>
      </c>
      <c r="F4673">
        <v>4</v>
      </c>
      <c r="G4673">
        <v>7</v>
      </c>
      <c r="H4673">
        <v>0</v>
      </c>
      <c r="I4673">
        <v>2.52</v>
      </c>
      <c r="J4673">
        <v>-2.33</v>
      </c>
      <c r="K4673">
        <v>0.19</v>
      </c>
      <c r="L4673" s="2">
        <f>_xlfn.RANK.EQ(I4673, INDEX(CFB!$I$2:$I$1048576, MATCH(W4673, CFB!$W$2:$W$1048576, 0)):INDEX(CFB!$I$2:$I$1048576, MATCH(W4673, CFB!$W$2:$W$1048576, 0) + COUNTIF(CFB!$W$2:$W$1048576, W4673) - 1), 0)</f>
        <v>43</v>
      </c>
      <c r="M4673" s="2">
        <f>_xlfn.RANK.EQ(J4673, INDEX(CFB!$J$2:$J$1048576, MATCH(W4673, CFB!$W$2:$W$1048576, 0)):INDEX(CFB!$J$2:$J$1048576, MATCH(W4673, CFB!$W$2:$W$1048576, 0) + COUNTIF(CFB!$W$2:$W$1048576, W4673) - 1))</f>
        <v>70</v>
      </c>
      <c r="N4673" s="2">
        <f>RANK(K4673, INDEX(CFB!$K$2:$K$1048576, MATCH(W4673, CFB!$W$2:$W$1048576, 0)):INDEX(CFB!$K$2:$K$1048576, MATCH(W4673, CFB!$W$2:$W$1048576, 0) + COUNTIF(CFB!$W$2:$W$1048576, W4673) - 1))</f>
        <v>57</v>
      </c>
      <c r="O4673">
        <v>30.87</v>
      </c>
      <c r="P4673">
        <v>14.68</v>
      </c>
      <c r="W4673">
        <v>1985</v>
      </c>
      <c r="X4673">
        <f t="shared" si="143"/>
        <v>0</v>
      </c>
    </row>
    <row r="4674" spans="1:24" ht="12.75" hidden="1" customHeight="1" x14ac:dyDescent="0.45">
      <c r="A4674">
        <v>58</v>
      </c>
      <c r="B4674" t="s">
        <v>20</v>
      </c>
      <c r="C4674" t="s">
        <v>12</v>
      </c>
      <c r="D4674" s="2" t="str">
        <f t="shared" si="142"/>
        <v>South Carolina1985</v>
      </c>
      <c r="F4674">
        <v>5</v>
      </c>
      <c r="G4674">
        <v>6</v>
      </c>
      <c r="H4674">
        <v>0</v>
      </c>
      <c r="I4674">
        <v>2.2599999999999998</v>
      </c>
      <c r="J4674">
        <v>-2.2599999999999998</v>
      </c>
      <c r="K4674">
        <v>0</v>
      </c>
      <c r="L4674" s="2">
        <f>_xlfn.RANK.EQ(I4674, INDEX(CFB!$I$2:$I$1048576, MATCH(W4674, CFB!$W$2:$W$1048576, 0)):INDEX(CFB!$I$2:$I$1048576, MATCH(W4674, CFB!$W$2:$W$1048576, 0) + COUNTIF(CFB!$W$2:$W$1048576, W4674) - 1), 0)</f>
        <v>47</v>
      </c>
      <c r="M4674" s="2">
        <f>_xlfn.RANK.EQ(J4674, INDEX(CFB!$J$2:$J$1048576, MATCH(W4674, CFB!$W$2:$W$1048576, 0)):INDEX(CFB!$J$2:$J$1048576, MATCH(W4674, CFB!$W$2:$W$1048576, 0) + COUNTIF(CFB!$W$2:$W$1048576, W4674) - 1))</f>
        <v>68</v>
      </c>
      <c r="N4674" s="2">
        <f>RANK(K4674, INDEX(CFB!$K$2:$K$1048576, MATCH(W4674, CFB!$W$2:$W$1048576, 0)):INDEX(CFB!$K$2:$K$1048576, MATCH(W4674, CFB!$W$2:$W$1048576, 0) + COUNTIF(CFB!$W$2:$W$1048576, W4674) - 1))</f>
        <v>58</v>
      </c>
      <c r="O4674">
        <v>34.32</v>
      </c>
      <c r="P4674">
        <v>18.690000000000001</v>
      </c>
      <c r="W4674">
        <v>1985</v>
      </c>
      <c r="X4674">
        <f t="shared" si="143"/>
        <v>0</v>
      </c>
    </row>
    <row r="4675" spans="1:24" ht="12.75" hidden="1" customHeight="1" x14ac:dyDescent="0.45">
      <c r="A4675">
        <v>59</v>
      </c>
      <c r="B4675" t="s">
        <v>57</v>
      </c>
      <c r="C4675" t="s">
        <v>12</v>
      </c>
      <c r="D4675" s="2" t="str">
        <f t="shared" ref="D4675:D4738" si="144">_xlfn.CONCAT(B4675, W4675)</f>
        <v>Boston College1985</v>
      </c>
      <c r="F4675">
        <v>4</v>
      </c>
      <c r="G4675">
        <v>8</v>
      </c>
      <c r="H4675">
        <v>0</v>
      </c>
      <c r="I4675">
        <v>1.1499999999999999</v>
      </c>
      <c r="J4675">
        <v>-1.61</v>
      </c>
      <c r="K4675">
        <v>-0.45</v>
      </c>
      <c r="L4675" s="2">
        <f>_xlfn.RANK.EQ(I4675, INDEX(CFB!$I$2:$I$1048576, MATCH(W4675, CFB!$W$2:$W$1048576, 0)):INDEX(CFB!$I$2:$I$1048576, MATCH(W4675, CFB!$W$2:$W$1048576, 0) + COUNTIF(CFB!$W$2:$W$1048576, W4675) - 1), 0)</f>
        <v>54</v>
      </c>
      <c r="M4675" s="2">
        <f>_xlfn.RANK.EQ(J4675, INDEX(CFB!$J$2:$J$1048576, MATCH(W4675, CFB!$W$2:$W$1048576, 0)):INDEX(CFB!$J$2:$J$1048576, MATCH(W4675, CFB!$W$2:$W$1048576, 0) + COUNTIF(CFB!$W$2:$W$1048576, W4675) - 1))</f>
        <v>61</v>
      </c>
      <c r="N4675" s="2">
        <f>RANK(K4675, INDEX(CFB!$K$2:$K$1048576, MATCH(W4675, CFB!$W$2:$W$1048576, 0)):INDEX(CFB!$K$2:$K$1048576, MATCH(W4675, CFB!$W$2:$W$1048576, 0) + COUNTIF(CFB!$W$2:$W$1048576, W4675) - 1))</f>
        <v>59</v>
      </c>
      <c r="O4675">
        <v>30.49</v>
      </c>
      <c r="P4675">
        <v>15.88</v>
      </c>
      <c r="W4675">
        <v>1985</v>
      </c>
      <c r="X4675">
        <f t="shared" ref="X4675:X4738" si="145">IF(E4675=1, 1,0)</f>
        <v>0</v>
      </c>
    </row>
    <row r="4676" spans="1:24" ht="12.75" hidden="1" customHeight="1" x14ac:dyDescent="0.45">
      <c r="A4676">
        <v>60</v>
      </c>
      <c r="B4676" t="s">
        <v>126</v>
      </c>
      <c r="C4676" t="s">
        <v>178</v>
      </c>
      <c r="D4676" s="2" t="str">
        <f t="shared" si="144"/>
        <v>Hawaii1985</v>
      </c>
      <c r="F4676">
        <v>4</v>
      </c>
      <c r="G4676">
        <v>6</v>
      </c>
      <c r="H4676">
        <v>2</v>
      </c>
      <c r="I4676">
        <v>-2.23</v>
      </c>
      <c r="J4676">
        <v>1.22</v>
      </c>
      <c r="K4676">
        <v>-1.01</v>
      </c>
      <c r="L4676" s="2">
        <f>_xlfn.RANK.EQ(I4676, INDEX(CFB!$I$2:$I$1048576, MATCH(W4676, CFB!$W$2:$W$1048576, 0)):INDEX(CFB!$I$2:$I$1048576, MATCH(W4676, CFB!$W$2:$W$1048576, 0) + COUNTIF(CFB!$W$2:$W$1048576, W4676) - 1), 0)</f>
        <v>75</v>
      </c>
      <c r="M4676" s="2">
        <f>_xlfn.RANK.EQ(J4676, INDEX(CFB!$J$2:$J$1048576, MATCH(W4676, CFB!$W$2:$W$1048576, 0)):INDEX(CFB!$J$2:$J$1048576, MATCH(W4676, CFB!$W$2:$W$1048576, 0) + COUNTIF(CFB!$W$2:$W$1048576, W4676) - 1))</f>
        <v>44</v>
      </c>
      <c r="N4676" s="2">
        <f>RANK(K4676, INDEX(CFB!$K$2:$K$1048576, MATCH(W4676, CFB!$W$2:$W$1048576, 0)):INDEX(CFB!$K$2:$K$1048576, MATCH(W4676, CFB!$W$2:$W$1048576, 0) + COUNTIF(CFB!$W$2:$W$1048576, W4676) - 1))</f>
        <v>60</v>
      </c>
      <c r="O4676">
        <v>26.15</v>
      </c>
      <c r="P4676">
        <v>11.7</v>
      </c>
      <c r="W4676">
        <v>1985</v>
      </c>
      <c r="X4676">
        <f t="shared" si="145"/>
        <v>0</v>
      </c>
    </row>
    <row r="4677" spans="1:24" ht="12.75" hidden="1" customHeight="1" x14ac:dyDescent="0.45">
      <c r="A4677">
        <v>61</v>
      </c>
      <c r="B4677" t="s">
        <v>71</v>
      </c>
      <c r="C4677" t="s">
        <v>189</v>
      </c>
      <c r="D4677" s="2" t="str">
        <f t="shared" si="144"/>
        <v>Texas Tech1985</v>
      </c>
      <c r="F4677">
        <v>4</v>
      </c>
      <c r="G4677">
        <v>7</v>
      </c>
      <c r="H4677">
        <v>0</v>
      </c>
      <c r="I4677">
        <v>-1.72</v>
      </c>
      <c r="J4677">
        <v>0.37</v>
      </c>
      <c r="K4677">
        <v>-1.35</v>
      </c>
      <c r="L4677" s="2">
        <f>_xlfn.RANK.EQ(I4677, INDEX(CFB!$I$2:$I$1048576, MATCH(W4677, CFB!$W$2:$W$1048576, 0)):INDEX(CFB!$I$2:$I$1048576, MATCH(W4677, CFB!$W$2:$W$1048576, 0) + COUNTIF(CFB!$W$2:$W$1048576, W4677) - 1), 0)</f>
        <v>72</v>
      </c>
      <c r="M4677" s="2">
        <f>_xlfn.RANK.EQ(J4677, INDEX(CFB!$J$2:$J$1048576, MATCH(W4677, CFB!$W$2:$W$1048576, 0)):INDEX(CFB!$J$2:$J$1048576, MATCH(W4677, CFB!$W$2:$W$1048576, 0) + COUNTIF(CFB!$W$2:$W$1048576, W4677) - 1))</f>
        <v>48</v>
      </c>
      <c r="N4677" s="2">
        <f>RANK(K4677, INDEX(CFB!$K$2:$K$1048576, MATCH(W4677, CFB!$W$2:$W$1048576, 0)):INDEX(CFB!$K$2:$K$1048576, MATCH(W4677, CFB!$W$2:$W$1048576, 0) + COUNTIF(CFB!$W$2:$W$1048576, W4677) - 1))</f>
        <v>61</v>
      </c>
      <c r="O4677">
        <v>27.37</v>
      </c>
      <c r="P4677">
        <v>13.6</v>
      </c>
      <c r="W4677">
        <v>1985</v>
      </c>
      <c r="X4677">
        <f t="shared" si="145"/>
        <v>0</v>
      </c>
    </row>
    <row r="4678" spans="1:24" ht="12.75" hidden="1" customHeight="1" x14ac:dyDescent="0.45">
      <c r="A4678">
        <v>62</v>
      </c>
      <c r="B4678" t="s">
        <v>147</v>
      </c>
      <c r="C4678" t="s">
        <v>195</v>
      </c>
      <c r="D4678" s="2" t="str">
        <f t="shared" si="144"/>
        <v>Tulsa1985</v>
      </c>
      <c r="F4678">
        <v>6</v>
      </c>
      <c r="G4678">
        <v>5</v>
      </c>
      <c r="H4678">
        <v>0</v>
      </c>
      <c r="I4678">
        <v>2.56</v>
      </c>
      <c r="J4678">
        <v>-3.92</v>
      </c>
      <c r="K4678">
        <v>-1.36</v>
      </c>
      <c r="L4678" s="2">
        <f>_xlfn.RANK.EQ(I4678, INDEX(CFB!$I$2:$I$1048576, MATCH(W4678, CFB!$W$2:$W$1048576, 0)):INDEX(CFB!$I$2:$I$1048576, MATCH(W4678, CFB!$W$2:$W$1048576, 0) + COUNTIF(CFB!$W$2:$W$1048576, W4678) - 1), 0)</f>
        <v>42</v>
      </c>
      <c r="M4678" s="2">
        <f>_xlfn.RANK.EQ(J4678, INDEX(CFB!$J$2:$J$1048576, MATCH(W4678, CFB!$W$2:$W$1048576, 0)):INDEX(CFB!$J$2:$J$1048576, MATCH(W4678, CFB!$W$2:$W$1048576, 0) + COUNTIF(CFB!$W$2:$W$1048576, W4678) - 1))</f>
        <v>80</v>
      </c>
      <c r="N4678" s="2">
        <f>RANK(K4678, INDEX(CFB!$K$2:$K$1048576, MATCH(W4678, CFB!$W$2:$W$1048576, 0)):INDEX(CFB!$K$2:$K$1048576, MATCH(W4678, CFB!$W$2:$W$1048576, 0) + COUNTIF(CFB!$W$2:$W$1048576, W4678) - 1))</f>
        <v>62</v>
      </c>
      <c r="O4678">
        <v>30.89</v>
      </c>
      <c r="P4678">
        <v>23.71</v>
      </c>
      <c r="W4678">
        <v>1985</v>
      </c>
      <c r="X4678">
        <f t="shared" si="145"/>
        <v>0</v>
      </c>
    </row>
    <row r="4679" spans="1:24" ht="12.75" hidden="1" customHeight="1" x14ac:dyDescent="0.45">
      <c r="A4679">
        <v>63</v>
      </c>
      <c r="B4679" t="s">
        <v>81</v>
      </c>
      <c r="C4679" t="s">
        <v>12</v>
      </c>
      <c r="D4679" s="2" t="str">
        <f t="shared" si="144"/>
        <v>Cincinnati1985</v>
      </c>
      <c r="F4679">
        <v>5</v>
      </c>
      <c r="G4679">
        <v>6</v>
      </c>
      <c r="H4679">
        <v>0</v>
      </c>
      <c r="I4679">
        <v>-2.83</v>
      </c>
      <c r="J4679">
        <v>1.17</v>
      </c>
      <c r="K4679">
        <v>-1.66</v>
      </c>
      <c r="L4679" s="2">
        <f>_xlfn.RANK.EQ(I4679, INDEX(CFB!$I$2:$I$1048576, MATCH(W4679, CFB!$W$2:$W$1048576, 0)):INDEX(CFB!$I$2:$I$1048576, MATCH(W4679, CFB!$W$2:$W$1048576, 0) + COUNTIF(CFB!$W$2:$W$1048576, W4679) - 1), 0)</f>
        <v>78</v>
      </c>
      <c r="M4679" s="2">
        <f>_xlfn.RANK.EQ(J4679, INDEX(CFB!$J$2:$J$1048576, MATCH(W4679, CFB!$W$2:$W$1048576, 0)):INDEX(CFB!$J$2:$J$1048576, MATCH(W4679, CFB!$W$2:$W$1048576, 0) + COUNTIF(CFB!$W$2:$W$1048576, W4679) - 1))</f>
        <v>45</v>
      </c>
      <c r="N4679" s="2">
        <f>RANK(K4679, INDEX(CFB!$K$2:$K$1048576, MATCH(W4679, CFB!$W$2:$W$1048576, 0)):INDEX(CFB!$K$2:$K$1048576, MATCH(W4679, CFB!$W$2:$W$1048576, 0) + COUNTIF(CFB!$W$2:$W$1048576, W4679) - 1))</f>
        <v>63</v>
      </c>
      <c r="O4679">
        <v>25.02</v>
      </c>
      <c r="P4679">
        <v>15.55</v>
      </c>
      <c r="W4679">
        <v>1985</v>
      </c>
      <c r="X4679">
        <f t="shared" si="145"/>
        <v>0</v>
      </c>
    </row>
    <row r="4680" spans="1:24" ht="12.75" hidden="1" customHeight="1" x14ac:dyDescent="0.45">
      <c r="A4680">
        <v>64</v>
      </c>
      <c r="B4680" t="s">
        <v>104</v>
      </c>
      <c r="C4680" t="s">
        <v>178</v>
      </c>
      <c r="D4680" s="2" t="str">
        <f t="shared" si="144"/>
        <v>Colorado State1985</v>
      </c>
      <c r="F4680">
        <v>5</v>
      </c>
      <c r="G4680">
        <v>7</v>
      </c>
      <c r="H4680">
        <v>0</v>
      </c>
      <c r="I4680">
        <v>1.44</v>
      </c>
      <c r="J4680">
        <v>-3.44</v>
      </c>
      <c r="K4680">
        <v>-2</v>
      </c>
      <c r="L4680" s="2">
        <f>_xlfn.RANK.EQ(I4680, INDEX(CFB!$I$2:$I$1048576, MATCH(W4680, CFB!$W$2:$W$1048576, 0)):INDEX(CFB!$I$2:$I$1048576, MATCH(W4680, CFB!$W$2:$W$1048576, 0) + COUNTIF(CFB!$W$2:$W$1048576, W4680) - 1), 0)</f>
        <v>50</v>
      </c>
      <c r="M4680" s="2">
        <f>_xlfn.RANK.EQ(J4680, INDEX(CFB!$J$2:$J$1048576, MATCH(W4680, CFB!$W$2:$W$1048576, 0)):INDEX(CFB!$J$2:$J$1048576, MATCH(W4680, CFB!$W$2:$W$1048576, 0) + COUNTIF(CFB!$W$2:$W$1048576, W4680) - 1))</f>
        <v>75</v>
      </c>
      <c r="N4680" s="2">
        <f>RANK(K4680, INDEX(CFB!$K$2:$K$1048576, MATCH(W4680, CFB!$W$2:$W$1048576, 0)):INDEX(CFB!$K$2:$K$1048576, MATCH(W4680, CFB!$W$2:$W$1048576, 0) + COUNTIF(CFB!$W$2:$W$1048576, W4680) - 1))</f>
        <v>64</v>
      </c>
      <c r="O4680">
        <v>29.98</v>
      </c>
      <c r="P4680">
        <v>17.64</v>
      </c>
      <c r="W4680">
        <v>1985</v>
      </c>
      <c r="X4680">
        <f t="shared" si="145"/>
        <v>0</v>
      </c>
    </row>
    <row r="4681" spans="1:24" ht="12.75" hidden="1" customHeight="1" x14ac:dyDescent="0.45">
      <c r="A4681">
        <v>65</v>
      </c>
      <c r="B4681" t="s">
        <v>68</v>
      </c>
      <c r="C4681" t="s">
        <v>12</v>
      </c>
      <c r="D4681" s="2" t="str">
        <f t="shared" si="144"/>
        <v>Memphis1985</v>
      </c>
      <c r="F4681">
        <v>2</v>
      </c>
      <c r="G4681">
        <v>7</v>
      </c>
      <c r="H4681">
        <v>2</v>
      </c>
      <c r="I4681">
        <v>-5.19</v>
      </c>
      <c r="J4681">
        <v>2.78</v>
      </c>
      <c r="K4681">
        <v>-2.4</v>
      </c>
      <c r="L4681" s="2">
        <f>_xlfn.RANK.EQ(I4681, INDEX(CFB!$I$2:$I$1048576, MATCH(W4681, CFB!$W$2:$W$1048576, 0)):INDEX(CFB!$I$2:$I$1048576, MATCH(W4681, CFB!$W$2:$W$1048576, 0) + COUNTIF(CFB!$W$2:$W$1048576, W4681) - 1), 0)</f>
        <v>89</v>
      </c>
      <c r="M4681" s="2">
        <f>_xlfn.RANK.EQ(J4681, INDEX(CFB!$J$2:$J$1048576, MATCH(W4681, CFB!$W$2:$W$1048576, 0)):INDEX(CFB!$J$2:$J$1048576, MATCH(W4681, CFB!$W$2:$W$1048576, 0) + COUNTIF(CFB!$W$2:$W$1048576, W4681) - 1))</f>
        <v>39</v>
      </c>
      <c r="N4681" s="2">
        <f>RANK(K4681, INDEX(CFB!$K$2:$K$1048576, MATCH(W4681, CFB!$W$2:$W$1048576, 0)):INDEX(CFB!$K$2:$K$1048576, MATCH(W4681, CFB!$W$2:$W$1048576, 0) + COUNTIF(CFB!$W$2:$W$1048576, W4681) - 1))</f>
        <v>65</v>
      </c>
      <c r="O4681">
        <v>23.95</v>
      </c>
      <c r="P4681">
        <v>12.48</v>
      </c>
      <c r="W4681">
        <v>1985</v>
      </c>
      <c r="X4681">
        <f t="shared" si="145"/>
        <v>0</v>
      </c>
    </row>
    <row r="4682" spans="1:24" ht="12.75" hidden="1" customHeight="1" x14ac:dyDescent="0.45">
      <c r="A4682">
        <v>66</v>
      </c>
      <c r="B4682" t="s">
        <v>21</v>
      </c>
      <c r="C4682" t="s">
        <v>10</v>
      </c>
      <c r="D4682" s="2" t="str">
        <f t="shared" si="144"/>
        <v>Indiana1985</v>
      </c>
      <c r="F4682">
        <v>4</v>
      </c>
      <c r="G4682">
        <v>7</v>
      </c>
      <c r="H4682">
        <v>0</v>
      </c>
      <c r="I4682">
        <v>2.29</v>
      </c>
      <c r="J4682">
        <v>-4.72</v>
      </c>
      <c r="K4682">
        <v>-2.4300000000000002</v>
      </c>
      <c r="L4682" s="2">
        <f>_xlfn.RANK.EQ(I4682, INDEX(CFB!$I$2:$I$1048576, MATCH(W4682, CFB!$W$2:$W$1048576, 0)):INDEX(CFB!$I$2:$I$1048576, MATCH(W4682, CFB!$W$2:$W$1048576, 0) + COUNTIF(CFB!$W$2:$W$1048576, W4682) - 1), 0)</f>
        <v>45</v>
      </c>
      <c r="M4682" s="2">
        <f>_xlfn.RANK.EQ(J4682, INDEX(CFB!$J$2:$J$1048576, MATCH(W4682, CFB!$W$2:$W$1048576, 0)):INDEX(CFB!$J$2:$J$1048576, MATCH(W4682, CFB!$W$2:$W$1048576, 0) + COUNTIF(CFB!$W$2:$W$1048576, W4682) - 1))</f>
        <v>82</v>
      </c>
      <c r="N4682" s="2">
        <f>RANK(K4682, INDEX(CFB!$K$2:$K$1048576, MATCH(W4682, CFB!$W$2:$W$1048576, 0)):INDEX(CFB!$K$2:$K$1048576, MATCH(W4682, CFB!$W$2:$W$1048576, 0) + COUNTIF(CFB!$W$2:$W$1048576, W4682) - 1))</f>
        <v>66</v>
      </c>
      <c r="O4682">
        <v>31.33</v>
      </c>
      <c r="P4682">
        <v>20.63</v>
      </c>
      <c r="W4682">
        <v>1985</v>
      </c>
      <c r="X4682">
        <f t="shared" si="145"/>
        <v>0</v>
      </c>
    </row>
    <row r="4683" spans="1:24" ht="12.75" hidden="1" customHeight="1" x14ac:dyDescent="0.45">
      <c r="A4683">
        <v>67</v>
      </c>
      <c r="B4683" t="s">
        <v>83</v>
      </c>
      <c r="C4683" t="s">
        <v>180</v>
      </c>
      <c r="D4683" s="2" t="str">
        <f t="shared" si="144"/>
        <v>California1985</v>
      </c>
      <c r="F4683">
        <v>4</v>
      </c>
      <c r="G4683">
        <v>7</v>
      </c>
      <c r="H4683">
        <v>0</v>
      </c>
      <c r="I4683">
        <v>0.33</v>
      </c>
      <c r="J4683">
        <v>-2.82</v>
      </c>
      <c r="K4683">
        <v>-2.48</v>
      </c>
      <c r="L4683" s="2">
        <f>_xlfn.RANK.EQ(I4683, INDEX(CFB!$I$2:$I$1048576, MATCH(W4683, CFB!$W$2:$W$1048576, 0)):INDEX(CFB!$I$2:$I$1048576, MATCH(W4683, CFB!$W$2:$W$1048576, 0) + COUNTIF(CFB!$W$2:$W$1048576, W4683) - 1), 0)</f>
        <v>57</v>
      </c>
      <c r="M4683" s="2">
        <f>_xlfn.RANK.EQ(J4683, INDEX(CFB!$J$2:$J$1048576, MATCH(W4683, CFB!$W$2:$W$1048576, 0)):INDEX(CFB!$J$2:$J$1048576, MATCH(W4683, CFB!$W$2:$W$1048576, 0) + COUNTIF(CFB!$W$2:$W$1048576, W4683) - 1))</f>
        <v>71</v>
      </c>
      <c r="N4683" s="2">
        <f>RANK(K4683, INDEX(CFB!$K$2:$K$1048576, MATCH(W4683, CFB!$W$2:$W$1048576, 0)):INDEX(CFB!$K$2:$K$1048576, MATCH(W4683, CFB!$W$2:$W$1048576, 0) + COUNTIF(CFB!$W$2:$W$1048576, W4683) - 1))</f>
        <v>67</v>
      </c>
      <c r="O4683">
        <v>28.9</v>
      </c>
      <c r="P4683">
        <v>15.77</v>
      </c>
      <c r="W4683">
        <v>1985</v>
      </c>
      <c r="X4683">
        <f t="shared" si="145"/>
        <v>0</v>
      </c>
    </row>
    <row r="4684" spans="1:24" ht="12.75" hidden="1" customHeight="1" x14ac:dyDescent="0.45">
      <c r="A4684">
        <v>68</v>
      </c>
      <c r="B4684" t="s">
        <v>106</v>
      </c>
      <c r="C4684" t="s">
        <v>23</v>
      </c>
      <c r="D4684" s="2" t="str">
        <f t="shared" si="144"/>
        <v>Wake Forest1985</v>
      </c>
      <c r="F4684">
        <v>4</v>
      </c>
      <c r="G4684">
        <v>7</v>
      </c>
      <c r="H4684">
        <v>0</v>
      </c>
      <c r="I4684">
        <v>-0.92</v>
      </c>
      <c r="J4684">
        <v>-2.0499999999999998</v>
      </c>
      <c r="K4684">
        <v>-2.97</v>
      </c>
      <c r="L4684" s="2">
        <f>_xlfn.RANK.EQ(I4684, INDEX(CFB!$I$2:$I$1048576, MATCH(W4684, CFB!$W$2:$W$1048576, 0)):INDEX(CFB!$I$2:$I$1048576, MATCH(W4684, CFB!$W$2:$W$1048576, 0) + COUNTIF(CFB!$W$2:$W$1048576, W4684) - 1), 0)</f>
        <v>65</v>
      </c>
      <c r="M4684" s="2">
        <f>_xlfn.RANK.EQ(J4684, INDEX(CFB!$J$2:$J$1048576, MATCH(W4684, CFB!$W$2:$W$1048576, 0)):INDEX(CFB!$J$2:$J$1048576, MATCH(W4684, CFB!$W$2:$W$1048576, 0) + COUNTIF(CFB!$W$2:$W$1048576, W4684) - 1))</f>
        <v>64</v>
      </c>
      <c r="N4684" s="2">
        <f>RANK(K4684, INDEX(CFB!$K$2:$K$1048576, MATCH(W4684, CFB!$W$2:$W$1048576, 0)):INDEX(CFB!$K$2:$K$1048576, MATCH(W4684, CFB!$W$2:$W$1048576, 0) + COUNTIF(CFB!$W$2:$W$1048576, W4684) - 1))</f>
        <v>68</v>
      </c>
      <c r="O4684">
        <v>28.23</v>
      </c>
      <c r="P4684">
        <v>15.43</v>
      </c>
      <c r="W4684">
        <v>1985</v>
      </c>
      <c r="X4684">
        <f t="shared" si="145"/>
        <v>0</v>
      </c>
    </row>
    <row r="4685" spans="1:24" ht="12.75" hidden="1" customHeight="1" x14ac:dyDescent="0.45">
      <c r="A4685">
        <v>69</v>
      </c>
      <c r="B4685" t="s">
        <v>112</v>
      </c>
      <c r="C4685" t="s">
        <v>180</v>
      </c>
      <c r="D4685" s="2" t="str">
        <f t="shared" si="144"/>
        <v>Stanford1985</v>
      </c>
      <c r="F4685">
        <v>4</v>
      </c>
      <c r="G4685">
        <v>7</v>
      </c>
      <c r="H4685">
        <v>0</v>
      </c>
      <c r="I4685">
        <v>2.37</v>
      </c>
      <c r="J4685">
        <v>-5.52</v>
      </c>
      <c r="K4685">
        <v>-3.15</v>
      </c>
      <c r="L4685" s="2">
        <f>_xlfn.RANK.EQ(I4685, INDEX(CFB!$I$2:$I$1048576, MATCH(W4685, CFB!$W$2:$W$1048576, 0)):INDEX(CFB!$I$2:$I$1048576, MATCH(W4685, CFB!$W$2:$W$1048576, 0) + COUNTIF(CFB!$W$2:$W$1048576, W4685) - 1), 0)</f>
        <v>44</v>
      </c>
      <c r="M4685" s="2">
        <f>_xlfn.RANK.EQ(J4685, INDEX(CFB!$J$2:$J$1048576, MATCH(W4685, CFB!$W$2:$W$1048576, 0)):INDEX(CFB!$J$2:$J$1048576, MATCH(W4685, CFB!$W$2:$W$1048576, 0) + COUNTIF(CFB!$W$2:$W$1048576, W4685) - 1))</f>
        <v>86</v>
      </c>
      <c r="N4685" s="2">
        <f>RANK(K4685, INDEX(CFB!$K$2:$K$1048576, MATCH(W4685, CFB!$W$2:$W$1048576, 0)):INDEX(CFB!$K$2:$K$1048576, MATCH(W4685, CFB!$W$2:$W$1048576, 0) + COUNTIF(CFB!$W$2:$W$1048576, W4685) - 1))</f>
        <v>69</v>
      </c>
      <c r="O4685">
        <v>31.54</v>
      </c>
      <c r="P4685">
        <v>20.55</v>
      </c>
      <c r="W4685">
        <v>1985</v>
      </c>
      <c r="X4685">
        <f t="shared" si="145"/>
        <v>0</v>
      </c>
    </row>
    <row r="4686" spans="1:24" ht="12.75" hidden="1" customHeight="1" x14ac:dyDescent="0.45">
      <c r="A4686">
        <v>70</v>
      </c>
      <c r="B4686" t="s">
        <v>86</v>
      </c>
      <c r="C4686" t="s">
        <v>65</v>
      </c>
      <c r="D4686" s="2" t="str">
        <f t="shared" si="144"/>
        <v>Miami (OH)1985</v>
      </c>
      <c r="F4686">
        <v>8</v>
      </c>
      <c r="G4686">
        <v>2</v>
      </c>
      <c r="H4686">
        <v>1</v>
      </c>
      <c r="I4686">
        <v>-0.5</v>
      </c>
      <c r="J4686">
        <v>-3.27</v>
      </c>
      <c r="K4686">
        <v>-3.77</v>
      </c>
      <c r="L4686" s="2">
        <f>_xlfn.RANK.EQ(I4686, INDEX(CFB!$I$2:$I$1048576, MATCH(W4686, CFB!$W$2:$W$1048576, 0)):INDEX(CFB!$I$2:$I$1048576, MATCH(W4686, CFB!$W$2:$W$1048576, 0) + COUNTIF(CFB!$W$2:$W$1048576, W4686) - 1), 0)</f>
        <v>63</v>
      </c>
      <c r="M4686" s="2">
        <f>_xlfn.RANK.EQ(J4686, INDEX(CFB!$J$2:$J$1048576, MATCH(W4686, CFB!$W$2:$W$1048576, 0)):INDEX(CFB!$J$2:$J$1048576, MATCH(W4686, CFB!$W$2:$W$1048576, 0) + COUNTIF(CFB!$W$2:$W$1048576, W4686) - 1))</f>
        <v>74</v>
      </c>
      <c r="N4686" s="2">
        <f>RANK(K4686, INDEX(CFB!$K$2:$K$1048576, MATCH(W4686, CFB!$W$2:$W$1048576, 0)):INDEX(CFB!$K$2:$K$1048576, MATCH(W4686, CFB!$W$2:$W$1048576, 0) + COUNTIF(CFB!$W$2:$W$1048576, W4686) - 1))</f>
        <v>70</v>
      </c>
      <c r="O4686">
        <v>26.57</v>
      </c>
      <c r="P4686">
        <v>20.32</v>
      </c>
      <c r="W4686">
        <v>1985</v>
      </c>
      <c r="X4686">
        <f t="shared" si="145"/>
        <v>0</v>
      </c>
    </row>
    <row r="4687" spans="1:24" ht="12.75" hidden="1" customHeight="1" x14ac:dyDescent="0.45">
      <c r="A4687">
        <v>71</v>
      </c>
      <c r="B4687" t="s">
        <v>107</v>
      </c>
      <c r="C4687" t="s">
        <v>189</v>
      </c>
      <c r="D4687" s="2" t="str">
        <f t="shared" si="144"/>
        <v>Houston1985</v>
      </c>
      <c r="F4687">
        <v>4</v>
      </c>
      <c r="G4687">
        <v>7</v>
      </c>
      <c r="H4687">
        <v>0</v>
      </c>
      <c r="I4687">
        <v>3.26</v>
      </c>
      <c r="J4687">
        <v>-7.28</v>
      </c>
      <c r="K4687">
        <v>-4.03</v>
      </c>
      <c r="L4687" s="2">
        <f>_xlfn.RANK.EQ(I4687, INDEX(CFB!$I$2:$I$1048576, MATCH(W4687, CFB!$W$2:$W$1048576, 0)):INDEX(CFB!$I$2:$I$1048576, MATCH(W4687, CFB!$W$2:$W$1048576, 0) + COUNTIF(CFB!$W$2:$W$1048576, W4687) - 1), 0)</f>
        <v>39</v>
      </c>
      <c r="M4687" s="2">
        <f>_xlfn.RANK.EQ(J4687, INDEX(CFB!$J$2:$J$1048576, MATCH(W4687, CFB!$W$2:$W$1048576, 0)):INDEX(CFB!$J$2:$J$1048576, MATCH(W4687, CFB!$W$2:$W$1048576, 0) + COUNTIF(CFB!$W$2:$W$1048576, W4687) - 1))</f>
        <v>91</v>
      </c>
      <c r="N4687" s="2">
        <f>RANK(K4687, INDEX(CFB!$K$2:$K$1048576, MATCH(W4687, CFB!$W$2:$W$1048576, 0)):INDEX(CFB!$K$2:$K$1048576, MATCH(W4687, CFB!$W$2:$W$1048576, 0) + COUNTIF(CFB!$W$2:$W$1048576, W4687) - 1))</f>
        <v>71</v>
      </c>
      <c r="O4687">
        <v>29.39</v>
      </c>
      <c r="P4687">
        <v>22.84</v>
      </c>
      <c r="W4687">
        <v>1985</v>
      </c>
      <c r="X4687">
        <f t="shared" si="145"/>
        <v>0</v>
      </c>
    </row>
    <row r="4688" spans="1:24" ht="12.75" hidden="1" customHeight="1" x14ac:dyDescent="0.45">
      <c r="A4688">
        <v>72</v>
      </c>
      <c r="B4688" t="s">
        <v>56</v>
      </c>
      <c r="C4688" t="s">
        <v>12</v>
      </c>
      <c r="D4688" s="2" t="str">
        <f t="shared" si="144"/>
        <v>Rutgers1985</v>
      </c>
      <c r="F4688">
        <v>2</v>
      </c>
      <c r="G4688">
        <v>8</v>
      </c>
      <c r="H4688">
        <v>1</v>
      </c>
      <c r="I4688">
        <v>-3.65</v>
      </c>
      <c r="J4688">
        <v>-0.6</v>
      </c>
      <c r="K4688">
        <v>-4.24</v>
      </c>
      <c r="L4688" s="2">
        <f>_xlfn.RANK.EQ(I4688, INDEX(CFB!$I$2:$I$1048576, MATCH(W4688, CFB!$W$2:$W$1048576, 0)):INDEX(CFB!$I$2:$I$1048576, MATCH(W4688, CFB!$W$2:$W$1048576, 0) + COUNTIF(CFB!$W$2:$W$1048576, W4688) - 1), 0)</f>
        <v>82</v>
      </c>
      <c r="M4688" s="2">
        <f>_xlfn.RANK.EQ(J4688, INDEX(CFB!$J$2:$J$1048576, MATCH(W4688, CFB!$W$2:$W$1048576, 0)):INDEX(CFB!$J$2:$J$1048576, MATCH(W4688, CFB!$W$2:$W$1048576, 0) + COUNTIF(CFB!$W$2:$W$1048576, W4688) - 1))</f>
        <v>53</v>
      </c>
      <c r="N4688" s="2">
        <f>RANK(K4688, INDEX(CFB!$K$2:$K$1048576, MATCH(W4688, CFB!$W$2:$W$1048576, 0)):INDEX(CFB!$K$2:$K$1048576, MATCH(W4688, CFB!$W$2:$W$1048576, 0) + COUNTIF(CFB!$W$2:$W$1048576, W4688) - 1))</f>
        <v>72</v>
      </c>
      <c r="O4688">
        <v>24.93</v>
      </c>
      <c r="P4688">
        <v>15.27</v>
      </c>
      <c r="W4688">
        <v>1985</v>
      </c>
      <c r="X4688">
        <f t="shared" si="145"/>
        <v>0</v>
      </c>
    </row>
    <row r="4689" spans="1:24" ht="12.75" hidden="1" customHeight="1" x14ac:dyDescent="0.45">
      <c r="A4689">
        <v>73</v>
      </c>
      <c r="B4689" t="s">
        <v>60</v>
      </c>
      <c r="C4689" t="s">
        <v>23</v>
      </c>
      <c r="D4689" s="2" t="str">
        <f t="shared" si="144"/>
        <v>Duke1985</v>
      </c>
      <c r="F4689">
        <v>4</v>
      </c>
      <c r="G4689">
        <v>7</v>
      </c>
      <c r="H4689">
        <v>0</v>
      </c>
      <c r="I4689">
        <v>-2.76</v>
      </c>
      <c r="J4689">
        <v>-1.69</v>
      </c>
      <c r="K4689">
        <v>-4.4400000000000004</v>
      </c>
      <c r="L4689" s="2">
        <f>_xlfn.RANK.EQ(I4689, INDEX(CFB!$I$2:$I$1048576, MATCH(W4689, CFB!$W$2:$W$1048576, 0)):INDEX(CFB!$I$2:$I$1048576, MATCH(W4689, CFB!$W$2:$W$1048576, 0) + COUNTIF(CFB!$W$2:$W$1048576, W4689) - 1), 0)</f>
        <v>77</v>
      </c>
      <c r="M4689" s="2">
        <f>_xlfn.RANK.EQ(J4689, INDEX(CFB!$J$2:$J$1048576, MATCH(W4689, CFB!$W$2:$W$1048576, 0)):INDEX(CFB!$J$2:$J$1048576, MATCH(W4689, CFB!$W$2:$W$1048576, 0) + COUNTIF(CFB!$W$2:$W$1048576, W4689) - 1))</f>
        <v>62</v>
      </c>
      <c r="N4689" s="2">
        <f>RANK(K4689, INDEX(CFB!$K$2:$K$1048576, MATCH(W4689, CFB!$W$2:$W$1048576, 0)):INDEX(CFB!$K$2:$K$1048576, MATCH(W4689, CFB!$W$2:$W$1048576, 0) + COUNTIF(CFB!$W$2:$W$1048576, W4689) - 1))</f>
        <v>73</v>
      </c>
      <c r="O4689">
        <v>26.11</v>
      </c>
      <c r="P4689">
        <v>15.88</v>
      </c>
      <c r="W4689">
        <v>1985</v>
      </c>
      <c r="X4689">
        <f t="shared" si="145"/>
        <v>0</v>
      </c>
    </row>
    <row r="4690" spans="1:24" ht="12.75" hidden="1" customHeight="1" x14ac:dyDescent="0.45">
      <c r="A4690">
        <v>74</v>
      </c>
      <c r="B4690" t="s">
        <v>40</v>
      </c>
      <c r="C4690" t="s">
        <v>188</v>
      </c>
      <c r="D4690" s="2" t="str">
        <f t="shared" si="144"/>
        <v>Iowa State1985</v>
      </c>
      <c r="F4690">
        <v>5</v>
      </c>
      <c r="G4690">
        <v>6</v>
      </c>
      <c r="H4690">
        <v>0</v>
      </c>
      <c r="I4690">
        <v>-4.16</v>
      </c>
      <c r="J4690">
        <v>-1.21</v>
      </c>
      <c r="K4690">
        <v>-5.37</v>
      </c>
      <c r="L4690" s="2">
        <f>_xlfn.RANK.EQ(I4690, INDEX(CFB!$I$2:$I$1048576, MATCH(W4690, CFB!$W$2:$W$1048576, 0)):INDEX(CFB!$I$2:$I$1048576, MATCH(W4690, CFB!$W$2:$W$1048576, 0) + COUNTIF(CFB!$W$2:$W$1048576, W4690) - 1), 0)</f>
        <v>84</v>
      </c>
      <c r="M4690" s="2">
        <f>_xlfn.RANK.EQ(J4690, INDEX(CFB!$J$2:$J$1048576, MATCH(W4690, CFB!$W$2:$W$1048576, 0)):INDEX(CFB!$J$2:$J$1048576, MATCH(W4690, CFB!$W$2:$W$1048576, 0) + COUNTIF(CFB!$W$2:$W$1048576, W4690) - 1))</f>
        <v>59</v>
      </c>
      <c r="N4690" s="2">
        <f>RANK(K4690, INDEX(CFB!$K$2:$K$1048576, MATCH(W4690, CFB!$W$2:$W$1048576, 0)):INDEX(CFB!$K$2:$K$1048576, MATCH(W4690, CFB!$W$2:$W$1048576, 0) + COUNTIF(CFB!$W$2:$W$1048576, W4690) - 1))</f>
        <v>74</v>
      </c>
      <c r="O4690">
        <v>22.87</v>
      </c>
      <c r="P4690">
        <v>21.49</v>
      </c>
      <c r="W4690">
        <v>1985</v>
      </c>
      <c r="X4690">
        <f t="shared" si="145"/>
        <v>0</v>
      </c>
    </row>
    <row r="4691" spans="1:24" ht="12.75" hidden="1" customHeight="1" x14ac:dyDescent="0.45">
      <c r="A4691">
        <v>75</v>
      </c>
      <c r="B4691" t="s">
        <v>129</v>
      </c>
      <c r="C4691" t="s">
        <v>189</v>
      </c>
      <c r="D4691" s="2" t="str">
        <f t="shared" si="144"/>
        <v>Rice1985</v>
      </c>
      <c r="F4691">
        <v>3</v>
      </c>
      <c r="G4691">
        <v>8</v>
      </c>
      <c r="H4691">
        <v>0</v>
      </c>
      <c r="I4691">
        <v>4.22</v>
      </c>
      <c r="J4691">
        <v>-10.81</v>
      </c>
      <c r="K4691">
        <v>-6.59</v>
      </c>
      <c r="L4691" s="2">
        <f>_xlfn.RANK.EQ(I4691, INDEX(CFB!$I$2:$I$1048576, MATCH(W4691, CFB!$W$2:$W$1048576, 0)):INDEX(CFB!$I$2:$I$1048576, MATCH(W4691, CFB!$W$2:$W$1048576, 0) + COUNTIF(CFB!$W$2:$W$1048576, W4691) - 1), 0)</f>
        <v>29</v>
      </c>
      <c r="M4691" s="2">
        <f>_xlfn.RANK.EQ(J4691, INDEX(CFB!$J$2:$J$1048576, MATCH(W4691, CFB!$W$2:$W$1048576, 0)):INDEX(CFB!$J$2:$J$1048576, MATCH(W4691, CFB!$W$2:$W$1048576, 0) + COUNTIF(CFB!$W$2:$W$1048576, W4691) - 1))</f>
        <v>106</v>
      </c>
      <c r="N4691" s="2">
        <f>RANK(K4691, INDEX(CFB!$K$2:$K$1048576, MATCH(W4691, CFB!$W$2:$W$1048576, 0)):INDEX(CFB!$K$2:$K$1048576, MATCH(W4691, CFB!$W$2:$W$1048576, 0) + COUNTIF(CFB!$W$2:$W$1048576, W4691) - 1))</f>
        <v>75</v>
      </c>
      <c r="O4691">
        <v>31.07</v>
      </c>
      <c r="P4691">
        <v>26.97</v>
      </c>
      <c r="W4691">
        <v>1985</v>
      </c>
      <c r="X4691">
        <f t="shared" si="145"/>
        <v>0</v>
      </c>
    </row>
    <row r="4692" spans="1:24" ht="12.75" hidden="1" customHeight="1" x14ac:dyDescent="0.45">
      <c r="A4692">
        <v>76</v>
      </c>
      <c r="B4692" t="s">
        <v>59</v>
      </c>
      <c r="C4692" t="s">
        <v>15</v>
      </c>
      <c r="D4692" s="2" t="str">
        <f t="shared" si="144"/>
        <v>Vanderbilt1985</v>
      </c>
      <c r="F4692">
        <v>3</v>
      </c>
      <c r="G4692">
        <v>7</v>
      </c>
      <c r="H4692">
        <v>1</v>
      </c>
      <c r="I4692">
        <v>-3.49</v>
      </c>
      <c r="J4692">
        <v>-3.15</v>
      </c>
      <c r="K4692">
        <v>-6.63</v>
      </c>
      <c r="L4692" s="2">
        <f>_xlfn.RANK.EQ(I4692, INDEX(CFB!$I$2:$I$1048576, MATCH(W4692, CFB!$W$2:$W$1048576, 0)):INDEX(CFB!$I$2:$I$1048576, MATCH(W4692, CFB!$W$2:$W$1048576, 0) + COUNTIF(CFB!$W$2:$W$1048576, W4692) - 1), 0)</f>
        <v>81</v>
      </c>
      <c r="M4692" s="2">
        <f>_xlfn.RANK.EQ(J4692, INDEX(CFB!$J$2:$J$1048576, MATCH(W4692, CFB!$W$2:$W$1048576, 0)):INDEX(CFB!$J$2:$J$1048576, MATCH(W4692, CFB!$W$2:$W$1048576, 0) + COUNTIF(CFB!$W$2:$W$1048576, W4692) - 1))</f>
        <v>73</v>
      </c>
      <c r="N4692" s="2">
        <f>RANK(K4692, INDEX(CFB!$K$2:$K$1048576, MATCH(W4692, CFB!$W$2:$W$1048576, 0)):INDEX(CFB!$K$2:$K$1048576, MATCH(W4692, CFB!$W$2:$W$1048576, 0) + COUNTIF(CFB!$W$2:$W$1048576, W4692) - 1))</f>
        <v>76</v>
      </c>
      <c r="O4692">
        <v>24.51</v>
      </c>
      <c r="P4692">
        <v>19.989999999999998</v>
      </c>
      <c r="W4692">
        <v>1985</v>
      </c>
      <c r="X4692">
        <f t="shared" si="145"/>
        <v>0</v>
      </c>
    </row>
    <row r="4693" spans="1:24" ht="12.75" hidden="1" customHeight="1" x14ac:dyDescent="0.45">
      <c r="A4693">
        <v>77</v>
      </c>
      <c r="B4693" t="s">
        <v>196</v>
      </c>
      <c r="C4693" t="s">
        <v>195</v>
      </c>
      <c r="D4693" s="2" t="str">
        <f t="shared" si="144"/>
        <v>Illinois State1985</v>
      </c>
      <c r="F4693">
        <v>6</v>
      </c>
      <c r="G4693">
        <v>3</v>
      </c>
      <c r="H4693">
        <v>2</v>
      </c>
      <c r="I4693">
        <v>-8.7200000000000006</v>
      </c>
      <c r="J4693">
        <v>1.87</v>
      </c>
      <c r="K4693">
        <v>-6.85</v>
      </c>
      <c r="L4693" s="2">
        <f>_xlfn.RANK.EQ(I4693, INDEX(CFB!$I$2:$I$1048576, MATCH(W4693, CFB!$W$2:$W$1048576, 0)):INDEX(CFB!$I$2:$I$1048576, MATCH(W4693, CFB!$W$2:$W$1048576, 0) + COUNTIF(CFB!$W$2:$W$1048576, W4693) - 1), 0)</f>
        <v>105</v>
      </c>
      <c r="M4693" s="2">
        <f>_xlfn.RANK.EQ(J4693, INDEX(CFB!$J$2:$J$1048576, MATCH(W4693, CFB!$W$2:$W$1048576, 0)):INDEX(CFB!$J$2:$J$1048576, MATCH(W4693, CFB!$W$2:$W$1048576, 0) + COUNTIF(CFB!$W$2:$W$1048576, W4693) - 1))</f>
        <v>42</v>
      </c>
      <c r="N4693" s="2">
        <f>RANK(K4693, INDEX(CFB!$K$2:$K$1048576, MATCH(W4693, CFB!$W$2:$W$1048576, 0)):INDEX(CFB!$K$2:$K$1048576, MATCH(W4693, CFB!$W$2:$W$1048576, 0) + COUNTIF(CFB!$W$2:$W$1048576, W4693) - 1))</f>
        <v>77</v>
      </c>
      <c r="O4693">
        <v>17.989999999999998</v>
      </c>
      <c r="P4693">
        <v>13.59</v>
      </c>
      <c r="W4693">
        <v>1985</v>
      </c>
      <c r="X4693">
        <f t="shared" si="145"/>
        <v>0</v>
      </c>
    </row>
    <row r="4694" spans="1:24" ht="12.75" hidden="1" customHeight="1" x14ac:dyDescent="0.45">
      <c r="A4694">
        <v>78</v>
      </c>
      <c r="B4694" t="s">
        <v>139</v>
      </c>
      <c r="C4694" t="s">
        <v>65</v>
      </c>
      <c r="D4694" s="2" t="str">
        <f t="shared" si="144"/>
        <v>Central Michigan1985</v>
      </c>
      <c r="F4694">
        <v>7</v>
      </c>
      <c r="G4694">
        <v>3</v>
      </c>
      <c r="H4694">
        <v>0</v>
      </c>
      <c r="I4694">
        <v>-7.26</v>
      </c>
      <c r="J4694">
        <v>0.23</v>
      </c>
      <c r="K4694">
        <v>-7.03</v>
      </c>
      <c r="L4694" s="2">
        <f>_xlfn.RANK.EQ(I4694, INDEX(CFB!$I$2:$I$1048576, MATCH(W4694, CFB!$W$2:$W$1048576, 0)):INDEX(CFB!$I$2:$I$1048576, MATCH(W4694, CFB!$W$2:$W$1048576, 0) + COUNTIF(CFB!$W$2:$W$1048576, W4694) - 1), 0)</f>
        <v>97</v>
      </c>
      <c r="M4694" s="2">
        <f>_xlfn.RANK.EQ(J4694, INDEX(CFB!$J$2:$J$1048576, MATCH(W4694, CFB!$W$2:$W$1048576, 0)):INDEX(CFB!$J$2:$J$1048576, MATCH(W4694, CFB!$W$2:$W$1048576, 0) + COUNTIF(CFB!$W$2:$W$1048576, W4694) - 1))</f>
        <v>49</v>
      </c>
      <c r="N4694" s="2">
        <f>RANK(K4694, INDEX(CFB!$K$2:$K$1048576, MATCH(W4694, CFB!$W$2:$W$1048576, 0)):INDEX(CFB!$K$2:$K$1048576, MATCH(W4694, CFB!$W$2:$W$1048576, 0) + COUNTIF(CFB!$W$2:$W$1048576, W4694) - 1))</f>
        <v>78</v>
      </c>
      <c r="O4694">
        <v>19.25</v>
      </c>
      <c r="P4694">
        <v>15.28</v>
      </c>
      <c r="W4694">
        <v>1985</v>
      </c>
      <c r="X4694">
        <f t="shared" si="145"/>
        <v>0</v>
      </c>
    </row>
    <row r="4695" spans="1:24" ht="12.75" hidden="1" customHeight="1" x14ac:dyDescent="0.45">
      <c r="A4695">
        <v>79</v>
      </c>
      <c r="B4695" t="s">
        <v>108</v>
      </c>
      <c r="C4695" t="s">
        <v>12</v>
      </c>
      <c r="D4695" s="2" t="str">
        <f t="shared" si="144"/>
        <v>East Carolina1985</v>
      </c>
      <c r="F4695">
        <v>2</v>
      </c>
      <c r="G4695">
        <v>9</v>
      </c>
      <c r="H4695">
        <v>0</v>
      </c>
      <c r="I4695">
        <v>-5.0999999999999996</v>
      </c>
      <c r="J4695">
        <v>-2.11</v>
      </c>
      <c r="K4695">
        <v>-7.21</v>
      </c>
      <c r="L4695" s="2">
        <f>_xlfn.RANK.EQ(I4695, INDEX(CFB!$I$2:$I$1048576, MATCH(W4695, CFB!$W$2:$W$1048576, 0)):INDEX(CFB!$I$2:$I$1048576, MATCH(W4695, CFB!$W$2:$W$1048576, 0) + COUNTIF(CFB!$W$2:$W$1048576, W4695) - 1), 0)</f>
        <v>87</v>
      </c>
      <c r="M4695" s="2">
        <f>_xlfn.RANK.EQ(J4695, INDEX(CFB!$J$2:$J$1048576, MATCH(W4695, CFB!$W$2:$W$1048576, 0)):INDEX(CFB!$J$2:$J$1048576, MATCH(W4695, CFB!$W$2:$W$1048576, 0) + COUNTIF(CFB!$W$2:$W$1048576, W4695) - 1))</f>
        <v>66</v>
      </c>
      <c r="N4695" s="2">
        <f>RANK(K4695, INDEX(CFB!$K$2:$K$1048576, MATCH(W4695, CFB!$W$2:$W$1048576, 0)):INDEX(CFB!$K$2:$K$1048576, MATCH(W4695, CFB!$W$2:$W$1048576, 0) + COUNTIF(CFB!$W$2:$W$1048576, W4695) - 1))</f>
        <v>79</v>
      </c>
      <c r="O4695">
        <v>23.16</v>
      </c>
      <c r="P4695">
        <v>16.98</v>
      </c>
      <c r="W4695">
        <v>1985</v>
      </c>
      <c r="X4695">
        <f t="shared" si="145"/>
        <v>0</v>
      </c>
    </row>
    <row r="4696" spans="1:24" ht="12.75" hidden="1" customHeight="1" x14ac:dyDescent="0.45">
      <c r="A4696">
        <v>80</v>
      </c>
      <c r="B4696" t="s">
        <v>91</v>
      </c>
      <c r="C4696" t="s">
        <v>23</v>
      </c>
      <c r="D4696" s="2" t="str">
        <f t="shared" si="144"/>
        <v>North Carolina State1985</v>
      </c>
      <c r="F4696">
        <v>3</v>
      </c>
      <c r="G4696">
        <v>8</v>
      </c>
      <c r="H4696">
        <v>0</v>
      </c>
      <c r="I4696">
        <v>-1.68</v>
      </c>
      <c r="J4696">
        <v>-5.86</v>
      </c>
      <c r="K4696">
        <v>-7.54</v>
      </c>
      <c r="L4696" s="2">
        <f>_xlfn.RANK.EQ(I4696, INDEX(CFB!$I$2:$I$1048576, MATCH(W4696, CFB!$W$2:$W$1048576, 0)):INDEX(CFB!$I$2:$I$1048576, MATCH(W4696, CFB!$W$2:$W$1048576, 0) + COUNTIF(CFB!$W$2:$W$1048576, W4696) - 1), 0)</f>
        <v>70</v>
      </c>
      <c r="M4696" s="2">
        <f>_xlfn.RANK.EQ(J4696, INDEX(CFB!$J$2:$J$1048576, MATCH(W4696, CFB!$W$2:$W$1048576, 0)):INDEX(CFB!$J$2:$J$1048576, MATCH(W4696, CFB!$W$2:$W$1048576, 0) + COUNTIF(CFB!$W$2:$W$1048576, W4696) - 1))</f>
        <v>87</v>
      </c>
      <c r="N4696" s="2">
        <f>RANK(K4696, INDEX(CFB!$K$2:$K$1048576, MATCH(W4696, CFB!$W$2:$W$1048576, 0)):INDEX(CFB!$K$2:$K$1048576, MATCH(W4696, CFB!$W$2:$W$1048576, 0) + COUNTIF(CFB!$W$2:$W$1048576, W4696) - 1))</f>
        <v>80</v>
      </c>
      <c r="O4696">
        <v>26.52</v>
      </c>
      <c r="P4696">
        <v>20.190000000000001</v>
      </c>
      <c r="W4696">
        <v>1985</v>
      </c>
      <c r="X4696">
        <f t="shared" si="145"/>
        <v>0</v>
      </c>
    </row>
    <row r="4697" spans="1:24" ht="12.75" hidden="1" customHeight="1" x14ac:dyDescent="0.45">
      <c r="A4697">
        <v>81</v>
      </c>
      <c r="B4697" t="s">
        <v>192</v>
      </c>
      <c r="C4697" t="s">
        <v>193</v>
      </c>
      <c r="D4697" s="2" t="str">
        <f t="shared" si="144"/>
        <v>Long Beach State1985</v>
      </c>
      <c r="F4697">
        <v>6</v>
      </c>
      <c r="G4697">
        <v>6</v>
      </c>
      <c r="H4697">
        <v>0</v>
      </c>
      <c r="I4697">
        <v>1.39</v>
      </c>
      <c r="J4697">
        <v>-9.15</v>
      </c>
      <c r="K4697">
        <v>-7.76</v>
      </c>
      <c r="L4697" s="2">
        <f>_xlfn.RANK.EQ(I4697, INDEX(CFB!$I$2:$I$1048576, MATCH(W4697, CFB!$W$2:$W$1048576, 0)):INDEX(CFB!$I$2:$I$1048576, MATCH(W4697, CFB!$W$2:$W$1048576, 0) + COUNTIF(CFB!$W$2:$W$1048576, W4697) - 1), 0)</f>
        <v>52</v>
      </c>
      <c r="M4697" s="2">
        <f>_xlfn.RANK.EQ(J4697, INDEX(CFB!$J$2:$J$1048576, MATCH(W4697, CFB!$W$2:$W$1048576, 0)):INDEX(CFB!$J$2:$J$1048576, MATCH(W4697, CFB!$W$2:$W$1048576, 0) + COUNTIF(CFB!$W$2:$W$1048576, W4697) - 1))</f>
        <v>102</v>
      </c>
      <c r="N4697" s="2">
        <f>RANK(K4697, INDEX(CFB!$K$2:$K$1048576, MATCH(W4697, CFB!$W$2:$W$1048576, 0)):INDEX(CFB!$K$2:$K$1048576, MATCH(W4697, CFB!$W$2:$W$1048576, 0) + COUNTIF(CFB!$W$2:$W$1048576, W4697) - 1))</f>
        <v>81</v>
      </c>
      <c r="O4697">
        <v>27.36</v>
      </c>
      <c r="P4697">
        <v>23.15</v>
      </c>
      <c r="W4697">
        <v>1985</v>
      </c>
      <c r="X4697">
        <f t="shared" si="145"/>
        <v>0</v>
      </c>
    </row>
    <row r="4698" spans="1:24" ht="12.75" hidden="1" customHeight="1" x14ac:dyDescent="0.45">
      <c r="A4698">
        <v>82</v>
      </c>
      <c r="B4698" t="s">
        <v>46</v>
      </c>
      <c r="C4698" t="s">
        <v>188</v>
      </c>
      <c r="D4698" s="2" t="str">
        <f t="shared" si="144"/>
        <v>Missouri1985</v>
      </c>
      <c r="F4698">
        <v>1</v>
      </c>
      <c r="G4698">
        <v>10</v>
      </c>
      <c r="H4698">
        <v>0</v>
      </c>
      <c r="I4698">
        <v>0.25</v>
      </c>
      <c r="J4698">
        <v>-8.51</v>
      </c>
      <c r="K4698">
        <v>-8.26</v>
      </c>
      <c r="L4698" s="2">
        <f>_xlfn.RANK.EQ(I4698, INDEX(CFB!$I$2:$I$1048576, MATCH(W4698, CFB!$W$2:$W$1048576, 0)):INDEX(CFB!$I$2:$I$1048576, MATCH(W4698, CFB!$W$2:$W$1048576, 0) + COUNTIF(CFB!$W$2:$W$1048576, W4698) - 1), 0)</f>
        <v>58</v>
      </c>
      <c r="M4698" s="2">
        <f>_xlfn.RANK.EQ(J4698, INDEX(CFB!$J$2:$J$1048576, MATCH(W4698, CFB!$W$2:$W$1048576, 0)):INDEX(CFB!$J$2:$J$1048576, MATCH(W4698, CFB!$W$2:$W$1048576, 0) + COUNTIF(CFB!$W$2:$W$1048576, W4698) - 1))</f>
        <v>98</v>
      </c>
      <c r="N4698" s="2">
        <f>RANK(K4698, INDEX(CFB!$K$2:$K$1048576, MATCH(W4698, CFB!$W$2:$W$1048576, 0)):INDEX(CFB!$K$2:$K$1048576, MATCH(W4698, CFB!$W$2:$W$1048576, 0) + COUNTIF(CFB!$W$2:$W$1048576, W4698) - 1))</f>
        <v>82</v>
      </c>
      <c r="O4698">
        <v>27.91</v>
      </c>
      <c r="P4698">
        <v>23.62</v>
      </c>
      <c r="W4698">
        <v>1985</v>
      </c>
      <c r="X4698">
        <f t="shared" si="145"/>
        <v>0</v>
      </c>
    </row>
    <row r="4699" spans="1:24" ht="12.75" hidden="1" customHeight="1" x14ac:dyDescent="0.45">
      <c r="A4699">
        <v>83</v>
      </c>
      <c r="B4699" t="s">
        <v>138</v>
      </c>
      <c r="C4699" t="s">
        <v>178</v>
      </c>
      <c r="D4699" s="2" t="str">
        <f t="shared" si="144"/>
        <v>Wyoming1985</v>
      </c>
      <c r="F4699">
        <v>3</v>
      </c>
      <c r="G4699">
        <v>8</v>
      </c>
      <c r="H4699">
        <v>0</v>
      </c>
      <c r="I4699">
        <v>-3.11</v>
      </c>
      <c r="J4699">
        <v>-5.47</v>
      </c>
      <c r="K4699">
        <v>-8.58</v>
      </c>
      <c r="L4699" s="2">
        <f>_xlfn.RANK.EQ(I4699, INDEX(CFB!$I$2:$I$1048576, MATCH(W4699, CFB!$W$2:$W$1048576, 0)):INDEX(CFB!$I$2:$I$1048576, MATCH(W4699, CFB!$W$2:$W$1048576, 0) + COUNTIF(CFB!$W$2:$W$1048576, W4699) - 1), 0)</f>
        <v>80</v>
      </c>
      <c r="M4699" s="2">
        <f>_xlfn.RANK.EQ(J4699, INDEX(CFB!$J$2:$J$1048576, MATCH(W4699, CFB!$W$2:$W$1048576, 0)):INDEX(CFB!$J$2:$J$1048576, MATCH(W4699, CFB!$W$2:$W$1048576, 0) + COUNTIF(CFB!$W$2:$W$1048576, W4699) - 1))</f>
        <v>84</v>
      </c>
      <c r="N4699" s="2">
        <f>RANK(K4699, INDEX(CFB!$K$2:$K$1048576, MATCH(W4699, CFB!$W$2:$W$1048576, 0)):INDEX(CFB!$K$2:$K$1048576, MATCH(W4699, CFB!$W$2:$W$1048576, 0) + COUNTIF(CFB!$W$2:$W$1048576, W4699) - 1))</f>
        <v>83</v>
      </c>
      <c r="O4699">
        <v>25.74</v>
      </c>
      <c r="P4699">
        <v>24.47</v>
      </c>
      <c r="W4699">
        <v>1985</v>
      </c>
      <c r="X4699">
        <f t="shared" si="145"/>
        <v>0</v>
      </c>
    </row>
    <row r="4700" spans="1:24" ht="12.75" hidden="1" customHeight="1" x14ac:dyDescent="0.45">
      <c r="A4700">
        <v>84</v>
      </c>
      <c r="B4700" t="s">
        <v>103</v>
      </c>
      <c r="C4700" t="s">
        <v>10</v>
      </c>
      <c r="D4700" s="2" t="str">
        <f t="shared" si="144"/>
        <v>Northwestern1985</v>
      </c>
      <c r="F4700">
        <v>3</v>
      </c>
      <c r="G4700">
        <v>8</v>
      </c>
      <c r="H4700">
        <v>0</v>
      </c>
      <c r="I4700">
        <v>-5.19</v>
      </c>
      <c r="J4700">
        <v>-3.57</v>
      </c>
      <c r="K4700">
        <v>-8.76</v>
      </c>
      <c r="L4700" s="2">
        <f>_xlfn.RANK.EQ(I4700, INDEX(CFB!$I$2:$I$1048576, MATCH(W4700, CFB!$W$2:$W$1048576, 0)):INDEX(CFB!$I$2:$I$1048576, MATCH(W4700, CFB!$W$2:$W$1048576, 0) + COUNTIF(CFB!$W$2:$W$1048576, W4700) - 1), 0)</f>
        <v>89</v>
      </c>
      <c r="M4700" s="2">
        <f>_xlfn.RANK.EQ(J4700, INDEX(CFB!$J$2:$J$1048576, MATCH(W4700, CFB!$W$2:$W$1048576, 0)):INDEX(CFB!$J$2:$J$1048576, MATCH(W4700, CFB!$W$2:$W$1048576, 0) + COUNTIF(CFB!$W$2:$W$1048576, W4700) - 1))</f>
        <v>77</v>
      </c>
      <c r="N4700" s="2">
        <f>RANK(K4700, INDEX(CFB!$K$2:$K$1048576, MATCH(W4700, CFB!$W$2:$W$1048576, 0)):INDEX(CFB!$K$2:$K$1048576, MATCH(W4700, CFB!$W$2:$W$1048576, 0) + COUNTIF(CFB!$W$2:$W$1048576, W4700) - 1))</f>
        <v>84</v>
      </c>
      <c r="O4700">
        <v>23.36</v>
      </c>
      <c r="P4700">
        <v>19.63</v>
      </c>
      <c r="W4700">
        <v>1985</v>
      </c>
      <c r="X4700">
        <f t="shared" si="145"/>
        <v>0</v>
      </c>
    </row>
    <row r="4701" spans="1:24" ht="12.75" hidden="1" customHeight="1" x14ac:dyDescent="0.45">
      <c r="A4701">
        <v>85</v>
      </c>
      <c r="B4701" t="s">
        <v>197</v>
      </c>
      <c r="C4701" t="s">
        <v>195</v>
      </c>
      <c r="D4701" s="2" t="str">
        <f t="shared" si="144"/>
        <v>West Texas State1985</v>
      </c>
      <c r="F4701">
        <v>6</v>
      </c>
      <c r="G4701">
        <v>3</v>
      </c>
      <c r="H4701">
        <v>1</v>
      </c>
      <c r="I4701">
        <v>-0.04</v>
      </c>
      <c r="J4701">
        <v>-8.7799999999999994</v>
      </c>
      <c r="K4701">
        <v>-8.82</v>
      </c>
      <c r="L4701" s="2">
        <f>_xlfn.RANK.EQ(I4701, INDEX(CFB!$I$2:$I$1048576, MATCH(W4701, CFB!$W$2:$W$1048576, 0)):INDEX(CFB!$I$2:$I$1048576, MATCH(W4701, CFB!$W$2:$W$1048576, 0) + COUNTIF(CFB!$W$2:$W$1048576, W4701) - 1), 0)</f>
        <v>61</v>
      </c>
      <c r="M4701" s="2">
        <f>_xlfn.RANK.EQ(J4701, INDEX(CFB!$J$2:$J$1048576, MATCH(W4701, CFB!$W$2:$W$1048576, 0)):INDEX(CFB!$J$2:$J$1048576, MATCH(W4701, CFB!$W$2:$W$1048576, 0) + COUNTIF(CFB!$W$2:$W$1048576, W4701) - 1))</f>
        <v>100</v>
      </c>
      <c r="N4701" s="2">
        <f>RANK(K4701, INDEX(CFB!$K$2:$K$1048576, MATCH(W4701, CFB!$W$2:$W$1048576, 0)):INDEX(CFB!$K$2:$K$1048576, MATCH(W4701, CFB!$W$2:$W$1048576, 0) + COUNTIF(CFB!$W$2:$W$1048576, W4701) - 1))</f>
        <v>85</v>
      </c>
      <c r="O4701">
        <v>25.25</v>
      </c>
      <c r="P4701">
        <v>25.03</v>
      </c>
      <c r="W4701">
        <v>1985</v>
      </c>
      <c r="X4701">
        <f t="shared" si="145"/>
        <v>0</v>
      </c>
    </row>
    <row r="4702" spans="1:24" ht="12.75" hidden="1" customHeight="1" x14ac:dyDescent="0.45">
      <c r="A4702">
        <v>86</v>
      </c>
      <c r="B4702" t="s">
        <v>141</v>
      </c>
      <c r="C4702" t="s">
        <v>178</v>
      </c>
      <c r="D4702" s="2" t="str">
        <f t="shared" si="144"/>
        <v>New Mexico1985</v>
      </c>
      <c r="F4702">
        <v>3</v>
      </c>
      <c r="G4702">
        <v>8</v>
      </c>
      <c r="H4702">
        <v>0</v>
      </c>
      <c r="I4702">
        <v>4.2</v>
      </c>
      <c r="J4702">
        <v>-13.32</v>
      </c>
      <c r="K4702">
        <v>-9.1199999999999992</v>
      </c>
      <c r="L4702" s="2">
        <f>_xlfn.RANK.EQ(I4702, INDEX(CFB!$I$2:$I$1048576, MATCH(W4702, CFB!$W$2:$W$1048576, 0)):INDEX(CFB!$I$2:$I$1048576, MATCH(W4702, CFB!$W$2:$W$1048576, 0) + COUNTIF(CFB!$W$2:$W$1048576, W4702) - 1), 0)</f>
        <v>30</v>
      </c>
      <c r="M4702" s="2">
        <f>_xlfn.RANK.EQ(J4702, INDEX(CFB!$J$2:$J$1048576, MATCH(W4702, CFB!$W$2:$W$1048576, 0)):INDEX(CFB!$J$2:$J$1048576, MATCH(W4702, CFB!$W$2:$W$1048576, 0) + COUNTIF(CFB!$W$2:$W$1048576, W4702) - 1))</f>
        <v>109</v>
      </c>
      <c r="N4702" s="2">
        <f>RANK(K4702, INDEX(CFB!$K$2:$K$1048576, MATCH(W4702, CFB!$W$2:$W$1048576, 0)):INDEX(CFB!$K$2:$K$1048576, MATCH(W4702, CFB!$W$2:$W$1048576, 0) + COUNTIF(CFB!$W$2:$W$1048576, W4702) - 1))</f>
        <v>86</v>
      </c>
      <c r="O4702">
        <v>32.86</v>
      </c>
      <c r="P4702">
        <v>28.65</v>
      </c>
      <c r="W4702">
        <v>1985</v>
      </c>
      <c r="X4702">
        <f t="shared" si="145"/>
        <v>0</v>
      </c>
    </row>
    <row r="4703" spans="1:24" ht="12.75" hidden="1" customHeight="1" x14ac:dyDescent="0.45">
      <c r="A4703">
        <v>87</v>
      </c>
      <c r="B4703" t="s">
        <v>198</v>
      </c>
      <c r="C4703" t="s">
        <v>195</v>
      </c>
      <c r="D4703" s="2" t="str">
        <f t="shared" si="144"/>
        <v>Southern Illinois1985</v>
      </c>
      <c r="F4703">
        <v>4</v>
      </c>
      <c r="G4703">
        <v>7</v>
      </c>
      <c r="H4703">
        <v>0</v>
      </c>
      <c r="I4703">
        <v>-1.26</v>
      </c>
      <c r="J4703">
        <v>-7.9</v>
      </c>
      <c r="K4703">
        <v>-9.16</v>
      </c>
      <c r="L4703" s="2">
        <f>_xlfn.RANK.EQ(I4703, INDEX(CFB!$I$2:$I$1048576, MATCH(W4703, CFB!$W$2:$W$1048576, 0)):INDEX(CFB!$I$2:$I$1048576, MATCH(W4703, CFB!$W$2:$W$1048576, 0) + COUNTIF(CFB!$W$2:$W$1048576, W4703) - 1), 0)</f>
        <v>68</v>
      </c>
      <c r="M4703" s="2">
        <f>_xlfn.RANK.EQ(J4703, INDEX(CFB!$J$2:$J$1048576, MATCH(W4703, CFB!$W$2:$W$1048576, 0)):INDEX(CFB!$J$2:$J$1048576, MATCH(W4703, CFB!$W$2:$W$1048576, 0) + COUNTIF(CFB!$W$2:$W$1048576, W4703) - 1))</f>
        <v>93</v>
      </c>
      <c r="N4703" s="2">
        <f>RANK(K4703, INDEX(CFB!$K$2:$K$1048576, MATCH(W4703, CFB!$W$2:$W$1048576, 0)):INDEX(CFB!$K$2:$K$1048576, MATCH(W4703, CFB!$W$2:$W$1048576, 0) + COUNTIF(CFB!$W$2:$W$1048576, W4703) - 1))</f>
        <v>87</v>
      </c>
      <c r="O4703">
        <v>30.73</v>
      </c>
      <c r="P4703">
        <v>22.81</v>
      </c>
      <c r="W4703">
        <v>1985</v>
      </c>
      <c r="X4703">
        <f t="shared" si="145"/>
        <v>0</v>
      </c>
    </row>
    <row r="4704" spans="1:24" ht="12.75" hidden="1" customHeight="1" x14ac:dyDescent="0.45">
      <c r="A4704">
        <v>88</v>
      </c>
      <c r="B4704" t="s">
        <v>190</v>
      </c>
      <c r="C4704" t="s">
        <v>193</v>
      </c>
      <c r="D4704" s="2" t="str">
        <f t="shared" si="144"/>
        <v>Pacific1985</v>
      </c>
      <c r="F4704">
        <v>5</v>
      </c>
      <c r="G4704">
        <v>7</v>
      </c>
      <c r="H4704">
        <v>0</v>
      </c>
      <c r="I4704">
        <v>-1.3</v>
      </c>
      <c r="J4704">
        <v>-8</v>
      </c>
      <c r="K4704">
        <v>-9.2899999999999991</v>
      </c>
      <c r="L4704" s="2">
        <f>_xlfn.RANK.EQ(I4704, INDEX(CFB!$I$2:$I$1048576, MATCH(W4704, CFB!$W$2:$W$1048576, 0)):INDEX(CFB!$I$2:$I$1048576, MATCH(W4704, CFB!$W$2:$W$1048576, 0) + COUNTIF(CFB!$W$2:$W$1048576, W4704) - 1), 0)</f>
        <v>69</v>
      </c>
      <c r="M4704" s="2">
        <f>_xlfn.RANK.EQ(J4704, INDEX(CFB!$J$2:$J$1048576, MATCH(W4704, CFB!$W$2:$W$1048576, 0)):INDEX(CFB!$J$2:$J$1048576, MATCH(W4704, CFB!$W$2:$W$1048576, 0) + COUNTIF(CFB!$W$2:$W$1048576, W4704) - 1))</f>
        <v>94</v>
      </c>
      <c r="N4704" s="2">
        <f>RANK(K4704, INDEX(CFB!$K$2:$K$1048576, MATCH(W4704, CFB!$W$2:$W$1048576, 0)):INDEX(CFB!$K$2:$K$1048576, MATCH(W4704, CFB!$W$2:$W$1048576, 0) + COUNTIF(CFB!$W$2:$W$1048576, W4704) - 1))</f>
        <v>88</v>
      </c>
      <c r="O4704">
        <v>26.71</v>
      </c>
      <c r="P4704">
        <v>23.62</v>
      </c>
      <c r="W4704">
        <v>1985</v>
      </c>
      <c r="X4704">
        <f t="shared" si="145"/>
        <v>0</v>
      </c>
    </row>
    <row r="4705" spans="1:24" ht="12.75" hidden="1" customHeight="1" x14ac:dyDescent="0.45">
      <c r="A4705">
        <v>89</v>
      </c>
      <c r="B4705" t="s">
        <v>117</v>
      </c>
      <c r="C4705" t="s">
        <v>65</v>
      </c>
      <c r="D4705" s="2" t="str">
        <f t="shared" si="144"/>
        <v>Western Michigan1985</v>
      </c>
      <c r="F4705">
        <v>4</v>
      </c>
      <c r="G4705">
        <v>6</v>
      </c>
      <c r="H4705">
        <v>1</v>
      </c>
      <c r="I4705">
        <v>-10.039999999999999</v>
      </c>
      <c r="J4705">
        <v>0.64</v>
      </c>
      <c r="K4705">
        <v>-9.4</v>
      </c>
      <c r="L4705" s="2">
        <f>_xlfn.RANK.EQ(I4705, INDEX(CFB!$I$2:$I$1048576, MATCH(W4705, CFB!$W$2:$W$1048576, 0)):INDEX(CFB!$I$2:$I$1048576, MATCH(W4705, CFB!$W$2:$W$1048576, 0) + COUNTIF(CFB!$W$2:$W$1048576, W4705) - 1), 0)</f>
        <v>107</v>
      </c>
      <c r="M4705" s="2">
        <f>_xlfn.RANK.EQ(J4705, INDEX(CFB!$J$2:$J$1048576, MATCH(W4705, CFB!$W$2:$W$1048576, 0)):INDEX(CFB!$J$2:$J$1048576, MATCH(W4705, CFB!$W$2:$W$1048576, 0) + COUNTIF(CFB!$W$2:$W$1048576, W4705) - 1))</f>
        <v>46</v>
      </c>
      <c r="N4705" s="2">
        <f>RANK(K4705, INDEX(CFB!$K$2:$K$1048576, MATCH(W4705, CFB!$W$2:$W$1048576, 0)):INDEX(CFB!$K$2:$K$1048576, MATCH(W4705, CFB!$W$2:$W$1048576, 0) + COUNTIF(CFB!$W$2:$W$1048576, W4705) - 1))</f>
        <v>89</v>
      </c>
      <c r="O4705">
        <v>18.899999999999999</v>
      </c>
      <c r="P4705">
        <v>18.010000000000002</v>
      </c>
      <c r="W4705">
        <v>1985</v>
      </c>
      <c r="X4705">
        <f t="shared" si="145"/>
        <v>0</v>
      </c>
    </row>
    <row r="4706" spans="1:24" ht="12.75" hidden="1" customHeight="1" x14ac:dyDescent="0.45">
      <c r="A4706">
        <v>90</v>
      </c>
      <c r="B4706" t="s">
        <v>199</v>
      </c>
      <c r="C4706" t="s">
        <v>195</v>
      </c>
      <c r="D4706" s="2" t="str">
        <f t="shared" si="144"/>
        <v>Drake1985</v>
      </c>
      <c r="F4706">
        <v>4</v>
      </c>
      <c r="G4706">
        <v>7</v>
      </c>
      <c r="H4706">
        <v>0</v>
      </c>
      <c r="I4706">
        <v>-7.4</v>
      </c>
      <c r="J4706">
        <v>-2.08</v>
      </c>
      <c r="K4706">
        <v>-9.48</v>
      </c>
      <c r="L4706" s="2">
        <f>_xlfn.RANK.EQ(I4706, INDEX(CFB!$I$2:$I$1048576, MATCH(W4706, CFB!$W$2:$W$1048576, 0)):INDEX(CFB!$I$2:$I$1048576, MATCH(W4706, CFB!$W$2:$W$1048576, 0) + COUNTIF(CFB!$W$2:$W$1048576, W4706) - 1), 0)</f>
        <v>98</v>
      </c>
      <c r="M4706" s="2">
        <f>_xlfn.RANK.EQ(J4706, INDEX(CFB!$J$2:$J$1048576, MATCH(W4706, CFB!$W$2:$W$1048576, 0)):INDEX(CFB!$J$2:$J$1048576, MATCH(W4706, CFB!$W$2:$W$1048576, 0) + COUNTIF(CFB!$W$2:$W$1048576, W4706) - 1))</f>
        <v>65</v>
      </c>
      <c r="N4706" s="2">
        <f>RANK(K4706, INDEX(CFB!$K$2:$K$1048576, MATCH(W4706, CFB!$W$2:$W$1048576, 0)):INDEX(CFB!$K$2:$K$1048576, MATCH(W4706, CFB!$W$2:$W$1048576, 0) + COUNTIF(CFB!$W$2:$W$1048576, W4706) - 1))</f>
        <v>90</v>
      </c>
      <c r="O4706">
        <v>19</v>
      </c>
      <c r="P4706">
        <v>19.670000000000002</v>
      </c>
      <c r="W4706">
        <v>1985</v>
      </c>
      <c r="X4706">
        <f t="shared" si="145"/>
        <v>0</v>
      </c>
    </row>
    <row r="4707" spans="1:24" ht="12.75" hidden="1" customHeight="1" x14ac:dyDescent="0.45">
      <c r="A4707">
        <v>91</v>
      </c>
      <c r="B4707" t="s">
        <v>119</v>
      </c>
      <c r="C4707" t="s">
        <v>180</v>
      </c>
      <c r="D4707" s="2" t="str">
        <f t="shared" si="144"/>
        <v>Oregon State1985</v>
      </c>
      <c r="F4707">
        <v>3</v>
      </c>
      <c r="G4707">
        <v>8</v>
      </c>
      <c r="H4707">
        <v>0</v>
      </c>
      <c r="I4707">
        <v>-5.45</v>
      </c>
      <c r="J4707">
        <v>-4.1100000000000003</v>
      </c>
      <c r="K4707">
        <v>-9.56</v>
      </c>
      <c r="L4707" s="2">
        <f>_xlfn.RANK.EQ(I4707, INDEX(CFB!$I$2:$I$1048576, MATCH(W4707, CFB!$W$2:$W$1048576, 0)):INDEX(CFB!$I$2:$I$1048576, MATCH(W4707, CFB!$W$2:$W$1048576, 0) + COUNTIF(CFB!$W$2:$W$1048576, W4707) - 1), 0)</f>
        <v>91</v>
      </c>
      <c r="M4707" s="2">
        <f>_xlfn.RANK.EQ(J4707, INDEX(CFB!$J$2:$J$1048576, MATCH(W4707, CFB!$W$2:$W$1048576, 0)):INDEX(CFB!$J$2:$J$1048576, MATCH(W4707, CFB!$W$2:$W$1048576, 0) + COUNTIF(CFB!$W$2:$W$1048576, W4707) - 1))</f>
        <v>81</v>
      </c>
      <c r="N4707" s="2">
        <f>RANK(K4707, INDEX(CFB!$K$2:$K$1048576, MATCH(W4707, CFB!$W$2:$W$1048576, 0)):INDEX(CFB!$K$2:$K$1048576, MATCH(W4707, CFB!$W$2:$W$1048576, 0) + COUNTIF(CFB!$W$2:$W$1048576, W4707) - 1))</f>
        <v>91</v>
      </c>
      <c r="O4707">
        <v>22.4</v>
      </c>
      <c r="P4707">
        <v>23.83</v>
      </c>
      <c r="W4707">
        <v>1985</v>
      </c>
      <c r="X4707">
        <f t="shared" si="145"/>
        <v>0</v>
      </c>
    </row>
    <row r="4708" spans="1:24" ht="12.75" hidden="1" customHeight="1" x14ac:dyDescent="0.45">
      <c r="A4708">
        <v>92</v>
      </c>
      <c r="B4708" t="s">
        <v>61</v>
      </c>
      <c r="C4708" t="s">
        <v>189</v>
      </c>
      <c r="D4708" s="2" t="str">
        <f t="shared" si="144"/>
        <v>Texas Christian1985</v>
      </c>
      <c r="F4708">
        <v>3</v>
      </c>
      <c r="G4708">
        <v>8</v>
      </c>
      <c r="H4708">
        <v>0</v>
      </c>
      <c r="I4708">
        <v>-6.93</v>
      </c>
      <c r="J4708">
        <v>-3.58</v>
      </c>
      <c r="K4708">
        <v>-10.51</v>
      </c>
      <c r="L4708" s="2">
        <f>_xlfn.RANK.EQ(I4708, INDEX(CFB!$I$2:$I$1048576, MATCH(W4708, CFB!$W$2:$W$1048576, 0)):INDEX(CFB!$I$2:$I$1048576, MATCH(W4708, CFB!$W$2:$W$1048576, 0) + COUNTIF(CFB!$W$2:$W$1048576, W4708) - 1), 0)</f>
        <v>96</v>
      </c>
      <c r="M4708" s="2">
        <f>_xlfn.RANK.EQ(J4708, INDEX(CFB!$J$2:$J$1048576, MATCH(W4708, CFB!$W$2:$W$1048576, 0)):INDEX(CFB!$J$2:$J$1048576, MATCH(W4708, CFB!$W$2:$W$1048576, 0) + COUNTIF(CFB!$W$2:$W$1048576, W4708) - 1))</f>
        <v>78</v>
      </c>
      <c r="N4708" s="2">
        <f>RANK(K4708, INDEX(CFB!$K$2:$K$1048576, MATCH(W4708, CFB!$W$2:$W$1048576, 0)):INDEX(CFB!$K$2:$K$1048576, MATCH(W4708, CFB!$W$2:$W$1048576, 0) + COUNTIF(CFB!$W$2:$W$1048576, W4708) - 1))</f>
        <v>92</v>
      </c>
      <c r="O4708">
        <v>20.38</v>
      </c>
      <c r="P4708">
        <v>28.29</v>
      </c>
      <c r="W4708">
        <v>1985</v>
      </c>
      <c r="X4708">
        <f t="shared" si="145"/>
        <v>0</v>
      </c>
    </row>
    <row r="4709" spans="1:24" ht="12.75" hidden="1" customHeight="1" x14ac:dyDescent="0.45">
      <c r="A4709">
        <v>93</v>
      </c>
      <c r="B4709" t="s">
        <v>50</v>
      </c>
      <c r="C4709" t="s">
        <v>193</v>
      </c>
      <c r="D4709" s="2" t="str">
        <f t="shared" si="144"/>
        <v>Nevada-Las Vegas1985</v>
      </c>
      <c r="F4709">
        <v>5</v>
      </c>
      <c r="G4709">
        <v>5</v>
      </c>
      <c r="H4709">
        <v>1</v>
      </c>
      <c r="I4709">
        <v>-10.53</v>
      </c>
      <c r="J4709">
        <v>-0.44</v>
      </c>
      <c r="K4709">
        <v>-10.97</v>
      </c>
      <c r="L4709" s="2">
        <f>_xlfn.RANK.EQ(I4709, INDEX(CFB!$I$2:$I$1048576, MATCH(W4709, CFB!$W$2:$W$1048576, 0)):INDEX(CFB!$I$2:$I$1048576, MATCH(W4709, CFB!$W$2:$W$1048576, 0) + COUNTIF(CFB!$W$2:$W$1048576, W4709) - 1), 0)</f>
        <v>108</v>
      </c>
      <c r="M4709" s="2">
        <f>_xlfn.RANK.EQ(J4709, INDEX(CFB!$J$2:$J$1048576, MATCH(W4709, CFB!$W$2:$W$1048576, 0)):INDEX(CFB!$J$2:$J$1048576, MATCH(W4709, CFB!$W$2:$W$1048576, 0) + COUNTIF(CFB!$W$2:$W$1048576, W4709) - 1))</f>
        <v>51</v>
      </c>
      <c r="N4709" s="2">
        <f>RANK(K4709, INDEX(CFB!$K$2:$K$1048576, MATCH(W4709, CFB!$W$2:$W$1048576, 0)):INDEX(CFB!$K$2:$K$1048576, MATCH(W4709, CFB!$W$2:$W$1048576, 0) + COUNTIF(CFB!$W$2:$W$1048576, W4709) - 1))</f>
        <v>93</v>
      </c>
      <c r="O4709">
        <v>16.45</v>
      </c>
      <c r="P4709">
        <v>17.02</v>
      </c>
      <c r="W4709">
        <v>1985</v>
      </c>
      <c r="X4709">
        <f t="shared" si="145"/>
        <v>0</v>
      </c>
    </row>
    <row r="4710" spans="1:24" ht="12.75" hidden="1" customHeight="1" x14ac:dyDescent="0.45">
      <c r="A4710">
        <v>94</v>
      </c>
      <c r="B4710" t="s">
        <v>58</v>
      </c>
      <c r="C4710" t="s">
        <v>12</v>
      </c>
      <c r="D4710" s="2" t="str">
        <f t="shared" si="144"/>
        <v>Tulane1985</v>
      </c>
      <c r="F4710">
        <v>1</v>
      </c>
      <c r="G4710">
        <v>10</v>
      </c>
      <c r="H4710">
        <v>0</v>
      </c>
      <c r="I4710">
        <v>-4.74</v>
      </c>
      <c r="J4710">
        <v>-6.91</v>
      </c>
      <c r="K4710">
        <v>-11.65</v>
      </c>
      <c r="L4710" s="2">
        <f>_xlfn.RANK.EQ(I4710, INDEX(CFB!$I$2:$I$1048576, MATCH(W4710, CFB!$W$2:$W$1048576, 0)):INDEX(CFB!$I$2:$I$1048576, MATCH(W4710, CFB!$W$2:$W$1048576, 0) + COUNTIF(CFB!$W$2:$W$1048576, W4710) - 1), 0)</f>
        <v>86</v>
      </c>
      <c r="M4710" s="2">
        <f>_xlfn.RANK.EQ(J4710, INDEX(CFB!$J$2:$J$1048576, MATCH(W4710, CFB!$W$2:$W$1048576, 0)):INDEX(CFB!$J$2:$J$1048576, MATCH(W4710, CFB!$W$2:$W$1048576, 0) + COUNTIF(CFB!$W$2:$W$1048576, W4710) - 1))</f>
        <v>90</v>
      </c>
      <c r="N4710" s="2">
        <f>RANK(K4710, INDEX(CFB!$K$2:$K$1048576, MATCH(W4710, CFB!$W$2:$W$1048576, 0)):INDEX(CFB!$K$2:$K$1048576, MATCH(W4710, CFB!$W$2:$W$1048576, 0) + COUNTIF(CFB!$W$2:$W$1048576, W4710) - 1))</f>
        <v>94</v>
      </c>
      <c r="O4710">
        <v>22.86</v>
      </c>
      <c r="P4710">
        <v>23.99</v>
      </c>
      <c r="W4710">
        <v>1985</v>
      </c>
      <c r="X4710">
        <f t="shared" si="145"/>
        <v>0</v>
      </c>
    </row>
    <row r="4711" spans="1:24" ht="12.75" hidden="1" customHeight="1" x14ac:dyDescent="0.45">
      <c r="A4711">
        <v>95</v>
      </c>
      <c r="B4711" t="s">
        <v>77</v>
      </c>
      <c r="C4711" t="s">
        <v>12</v>
      </c>
      <c r="D4711" s="2" t="str">
        <f t="shared" si="144"/>
        <v>Louisiana1985</v>
      </c>
      <c r="F4711">
        <v>4</v>
      </c>
      <c r="G4711">
        <v>7</v>
      </c>
      <c r="H4711">
        <v>0</v>
      </c>
      <c r="I4711">
        <v>-6.3</v>
      </c>
      <c r="J4711">
        <v>-6.41</v>
      </c>
      <c r="K4711">
        <v>-12.71</v>
      </c>
      <c r="L4711" s="2">
        <f>_xlfn.RANK.EQ(I4711, INDEX(CFB!$I$2:$I$1048576, MATCH(W4711, CFB!$W$2:$W$1048576, 0)):INDEX(CFB!$I$2:$I$1048576, MATCH(W4711, CFB!$W$2:$W$1048576, 0) + COUNTIF(CFB!$W$2:$W$1048576, W4711) - 1), 0)</f>
        <v>93</v>
      </c>
      <c r="M4711" s="2">
        <f>_xlfn.RANK.EQ(J4711, INDEX(CFB!$J$2:$J$1048576, MATCH(W4711, CFB!$W$2:$W$1048576, 0)):INDEX(CFB!$J$2:$J$1048576, MATCH(W4711, CFB!$W$2:$W$1048576, 0) + COUNTIF(CFB!$W$2:$W$1048576, W4711) - 1))</f>
        <v>89</v>
      </c>
      <c r="N4711" s="2">
        <f>RANK(K4711, INDEX(CFB!$K$2:$K$1048576, MATCH(W4711, CFB!$W$2:$W$1048576, 0)):INDEX(CFB!$K$2:$K$1048576, MATCH(W4711, CFB!$W$2:$W$1048576, 0) + COUNTIF(CFB!$W$2:$W$1048576, W4711) - 1))</f>
        <v>95</v>
      </c>
      <c r="O4711">
        <v>20.38</v>
      </c>
      <c r="P4711">
        <v>24.9</v>
      </c>
      <c r="W4711">
        <v>1985</v>
      </c>
      <c r="X4711">
        <f t="shared" si="145"/>
        <v>0</v>
      </c>
    </row>
    <row r="4712" spans="1:24" ht="12.75" hidden="1" customHeight="1" x14ac:dyDescent="0.45">
      <c r="A4712">
        <v>96</v>
      </c>
      <c r="B4712" t="s">
        <v>200</v>
      </c>
      <c r="C4712" t="s">
        <v>195</v>
      </c>
      <c r="D4712" s="2" t="str">
        <f t="shared" si="144"/>
        <v>Indiana State1985</v>
      </c>
      <c r="F4712">
        <v>4</v>
      </c>
      <c r="G4712">
        <v>6</v>
      </c>
      <c r="H4712">
        <v>0</v>
      </c>
      <c r="I4712">
        <v>-2.31</v>
      </c>
      <c r="J4712">
        <v>-10.58</v>
      </c>
      <c r="K4712">
        <v>-12.89</v>
      </c>
      <c r="L4712" s="2">
        <f>_xlfn.RANK.EQ(I4712, INDEX(CFB!$I$2:$I$1048576, MATCH(W4712, CFB!$W$2:$W$1048576, 0)):INDEX(CFB!$I$2:$I$1048576, MATCH(W4712, CFB!$W$2:$W$1048576, 0) + COUNTIF(CFB!$W$2:$W$1048576, W4712) - 1), 0)</f>
        <v>76</v>
      </c>
      <c r="M4712" s="2">
        <f>_xlfn.RANK.EQ(J4712, INDEX(CFB!$J$2:$J$1048576, MATCH(W4712, CFB!$W$2:$W$1048576, 0)):INDEX(CFB!$J$2:$J$1048576, MATCH(W4712, CFB!$W$2:$W$1048576, 0) + COUNTIF(CFB!$W$2:$W$1048576, W4712) - 1))</f>
        <v>105</v>
      </c>
      <c r="N4712" s="2">
        <f>RANK(K4712, INDEX(CFB!$K$2:$K$1048576, MATCH(W4712, CFB!$W$2:$W$1048576, 0)):INDEX(CFB!$K$2:$K$1048576, MATCH(W4712, CFB!$W$2:$W$1048576, 0) + COUNTIF(CFB!$W$2:$W$1048576, W4712) - 1))</f>
        <v>96</v>
      </c>
      <c r="O4712">
        <v>24.06</v>
      </c>
      <c r="P4712">
        <v>25.64</v>
      </c>
      <c r="W4712">
        <v>1985</v>
      </c>
      <c r="X4712">
        <f t="shared" si="145"/>
        <v>0</v>
      </c>
    </row>
    <row r="4713" spans="1:24" ht="12.75" hidden="1" customHeight="1" x14ac:dyDescent="0.45">
      <c r="A4713">
        <v>97</v>
      </c>
      <c r="B4713" t="s">
        <v>191</v>
      </c>
      <c r="C4713" t="s">
        <v>193</v>
      </c>
      <c r="D4713" s="2" t="str">
        <f t="shared" si="144"/>
        <v>Cal State Fullerton1985</v>
      </c>
      <c r="F4713">
        <v>6</v>
      </c>
      <c r="G4713">
        <v>5</v>
      </c>
      <c r="H4713">
        <v>0</v>
      </c>
      <c r="I4713">
        <v>-5.17</v>
      </c>
      <c r="J4713">
        <v>-8.36</v>
      </c>
      <c r="K4713">
        <v>-13.53</v>
      </c>
      <c r="L4713" s="2">
        <f>_xlfn.RANK.EQ(I4713, INDEX(CFB!$I$2:$I$1048576, MATCH(W4713, CFB!$W$2:$W$1048576, 0)):INDEX(CFB!$I$2:$I$1048576, MATCH(W4713, CFB!$W$2:$W$1048576, 0) + COUNTIF(CFB!$W$2:$W$1048576, W4713) - 1), 0)</f>
        <v>88</v>
      </c>
      <c r="M4713" s="2">
        <f>_xlfn.RANK.EQ(J4713, INDEX(CFB!$J$2:$J$1048576, MATCH(W4713, CFB!$W$2:$W$1048576, 0)):INDEX(CFB!$J$2:$J$1048576, MATCH(W4713, CFB!$W$2:$W$1048576, 0) + COUNTIF(CFB!$W$2:$W$1048576, W4713) - 1))</f>
        <v>96</v>
      </c>
      <c r="N4713" s="2">
        <f>RANK(K4713, INDEX(CFB!$K$2:$K$1048576, MATCH(W4713, CFB!$W$2:$W$1048576, 0)):INDEX(CFB!$K$2:$K$1048576, MATCH(W4713, CFB!$W$2:$W$1048576, 0) + COUNTIF(CFB!$W$2:$W$1048576, W4713) - 1))</f>
        <v>97</v>
      </c>
      <c r="O4713">
        <v>20.170000000000002</v>
      </c>
      <c r="P4713">
        <v>24.08</v>
      </c>
      <c r="W4713">
        <v>1985</v>
      </c>
      <c r="X4713">
        <f t="shared" si="145"/>
        <v>0</v>
      </c>
    </row>
    <row r="4714" spans="1:24" ht="12.75" hidden="1" customHeight="1" x14ac:dyDescent="0.45">
      <c r="A4714">
        <v>98</v>
      </c>
      <c r="B4714" t="s">
        <v>87</v>
      </c>
      <c r="C4714" t="s">
        <v>65</v>
      </c>
      <c r="D4714" s="2" t="str">
        <f t="shared" si="144"/>
        <v>Northern Illinois1985</v>
      </c>
      <c r="F4714">
        <v>4</v>
      </c>
      <c r="G4714">
        <v>7</v>
      </c>
      <c r="H4714">
        <v>0</v>
      </c>
      <c r="I4714">
        <v>-8.3699999999999992</v>
      </c>
      <c r="J4714">
        <v>-5.5</v>
      </c>
      <c r="K4714">
        <v>-13.88</v>
      </c>
      <c r="L4714" s="2">
        <f>_xlfn.RANK.EQ(I4714, INDEX(CFB!$I$2:$I$1048576, MATCH(W4714, CFB!$W$2:$W$1048576, 0)):INDEX(CFB!$I$2:$I$1048576, MATCH(W4714, CFB!$W$2:$W$1048576, 0) + COUNTIF(CFB!$W$2:$W$1048576, W4714) - 1), 0)</f>
        <v>103</v>
      </c>
      <c r="M4714" s="2">
        <f>_xlfn.RANK.EQ(J4714, INDEX(CFB!$J$2:$J$1048576, MATCH(W4714, CFB!$W$2:$W$1048576, 0)):INDEX(CFB!$J$2:$J$1048576, MATCH(W4714, CFB!$W$2:$W$1048576, 0) + COUNTIF(CFB!$W$2:$W$1048576, W4714) - 1))</f>
        <v>85</v>
      </c>
      <c r="N4714" s="2">
        <f>RANK(K4714, INDEX(CFB!$K$2:$K$1048576, MATCH(W4714, CFB!$W$2:$W$1048576, 0)):INDEX(CFB!$K$2:$K$1048576, MATCH(W4714, CFB!$W$2:$W$1048576, 0) + COUNTIF(CFB!$W$2:$W$1048576, W4714) - 1))</f>
        <v>98</v>
      </c>
      <c r="O4714">
        <v>19.02</v>
      </c>
      <c r="P4714">
        <v>21.71</v>
      </c>
      <c r="W4714">
        <v>1985</v>
      </c>
      <c r="X4714">
        <f t="shared" si="145"/>
        <v>0</v>
      </c>
    </row>
    <row r="4715" spans="1:24" ht="12.75" hidden="1" customHeight="1" x14ac:dyDescent="0.45">
      <c r="A4715">
        <v>99</v>
      </c>
      <c r="B4715" t="s">
        <v>133</v>
      </c>
      <c r="C4715" t="s">
        <v>193</v>
      </c>
      <c r="D4715" s="2" t="str">
        <f t="shared" si="144"/>
        <v>Utah State1985</v>
      </c>
      <c r="F4715">
        <v>3</v>
      </c>
      <c r="G4715">
        <v>8</v>
      </c>
      <c r="H4715">
        <v>0</v>
      </c>
      <c r="I4715">
        <v>-8.02</v>
      </c>
      <c r="J4715">
        <v>-6.24</v>
      </c>
      <c r="K4715">
        <v>-14.26</v>
      </c>
      <c r="L4715" s="2">
        <f>_xlfn.RANK.EQ(I4715, INDEX(CFB!$I$2:$I$1048576, MATCH(W4715, CFB!$W$2:$W$1048576, 0)):INDEX(CFB!$I$2:$I$1048576, MATCH(W4715, CFB!$W$2:$W$1048576, 0) + COUNTIF(CFB!$W$2:$W$1048576, W4715) - 1), 0)</f>
        <v>101</v>
      </c>
      <c r="M4715" s="2">
        <f>_xlfn.RANK.EQ(J4715, INDEX(CFB!$J$2:$J$1048576, MATCH(W4715, CFB!$W$2:$W$1048576, 0)):INDEX(CFB!$J$2:$J$1048576, MATCH(W4715, CFB!$W$2:$W$1048576, 0) + COUNTIF(CFB!$W$2:$W$1048576, W4715) - 1))</f>
        <v>88</v>
      </c>
      <c r="N4715" s="2">
        <f>RANK(K4715, INDEX(CFB!$K$2:$K$1048576, MATCH(W4715, CFB!$W$2:$W$1048576, 0)):INDEX(CFB!$K$2:$K$1048576, MATCH(W4715, CFB!$W$2:$W$1048576, 0) + COUNTIF(CFB!$W$2:$W$1048576, W4715) - 1))</f>
        <v>99</v>
      </c>
      <c r="O4715">
        <v>18.98</v>
      </c>
      <c r="P4715">
        <v>23.76</v>
      </c>
      <c r="W4715">
        <v>1985</v>
      </c>
      <c r="X4715">
        <f t="shared" si="145"/>
        <v>0</v>
      </c>
    </row>
    <row r="4716" spans="1:24" ht="12.75" hidden="1" customHeight="1" x14ac:dyDescent="0.45">
      <c r="A4716">
        <v>100</v>
      </c>
      <c r="B4716" t="s">
        <v>94</v>
      </c>
      <c r="C4716" t="s">
        <v>65</v>
      </c>
      <c r="D4716" s="2" t="str">
        <f t="shared" si="144"/>
        <v>Toledo1985</v>
      </c>
      <c r="F4716">
        <v>4</v>
      </c>
      <c r="G4716">
        <v>7</v>
      </c>
      <c r="H4716">
        <v>0</v>
      </c>
      <c r="I4716">
        <v>-12.59</v>
      </c>
      <c r="J4716">
        <v>-1.74</v>
      </c>
      <c r="K4716">
        <v>-14.33</v>
      </c>
      <c r="L4716" s="2">
        <f>_xlfn.RANK.EQ(I4716, INDEX(CFB!$I$2:$I$1048576, MATCH(W4716, CFB!$W$2:$W$1048576, 0)):INDEX(CFB!$I$2:$I$1048576, MATCH(W4716, CFB!$W$2:$W$1048576, 0) + COUNTIF(CFB!$W$2:$W$1048576, W4716) - 1), 0)</f>
        <v>110</v>
      </c>
      <c r="M4716" s="2">
        <f>_xlfn.RANK.EQ(J4716, INDEX(CFB!$J$2:$J$1048576, MATCH(W4716, CFB!$W$2:$W$1048576, 0)):INDEX(CFB!$J$2:$J$1048576, MATCH(W4716, CFB!$W$2:$W$1048576, 0) + COUNTIF(CFB!$W$2:$W$1048576, W4716) - 1))</f>
        <v>63</v>
      </c>
      <c r="N4716" s="2">
        <f>RANK(K4716, INDEX(CFB!$K$2:$K$1048576, MATCH(W4716, CFB!$W$2:$W$1048576, 0)):INDEX(CFB!$K$2:$K$1048576, MATCH(W4716, CFB!$W$2:$W$1048576, 0) + COUNTIF(CFB!$W$2:$W$1048576, W4716) - 1))</f>
        <v>100</v>
      </c>
      <c r="O4716">
        <v>13.72</v>
      </c>
      <c r="P4716">
        <v>17.559999999999999</v>
      </c>
      <c r="W4716">
        <v>1985</v>
      </c>
      <c r="X4716">
        <f t="shared" si="145"/>
        <v>0</v>
      </c>
    </row>
    <row r="4717" spans="1:24" ht="12.75" hidden="1" customHeight="1" x14ac:dyDescent="0.45">
      <c r="A4717">
        <v>101</v>
      </c>
      <c r="B4717" t="s">
        <v>41</v>
      </c>
      <c r="C4717" t="s">
        <v>188</v>
      </c>
      <c r="D4717" s="2" t="str">
        <f t="shared" si="144"/>
        <v>Kansas State1985</v>
      </c>
      <c r="F4717">
        <v>1</v>
      </c>
      <c r="G4717">
        <v>10</v>
      </c>
      <c r="H4717">
        <v>0</v>
      </c>
      <c r="I4717">
        <v>-11.25</v>
      </c>
      <c r="J4717">
        <v>-3.6</v>
      </c>
      <c r="K4717">
        <v>-14.84</v>
      </c>
      <c r="L4717" s="2">
        <f>_xlfn.RANK.EQ(I4717, INDEX(CFB!$I$2:$I$1048576, MATCH(W4717, CFB!$W$2:$W$1048576, 0)):INDEX(CFB!$I$2:$I$1048576, MATCH(W4717, CFB!$W$2:$W$1048576, 0) + COUNTIF(CFB!$W$2:$W$1048576, W4717) - 1), 0)</f>
        <v>109</v>
      </c>
      <c r="M4717" s="2">
        <f>_xlfn.RANK.EQ(J4717, INDEX(CFB!$J$2:$J$1048576, MATCH(W4717, CFB!$W$2:$W$1048576, 0)):INDEX(CFB!$J$2:$J$1048576, MATCH(W4717, CFB!$W$2:$W$1048576, 0) + COUNTIF(CFB!$W$2:$W$1048576, W4717) - 1))</f>
        <v>79</v>
      </c>
      <c r="N4717" s="2">
        <f>RANK(K4717, INDEX(CFB!$K$2:$K$1048576, MATCH(W4717, CFB!$W$2:$W$1048576, 0)):INDEX(CFB!$K$2:$K$1048576, MATCH(W4717, CFB!$W$2:$W$1048576, 0) + COUNTIF(CFB!$W$2:$W$1048576, W4717) - 1))</f>
        <v>101</v>
      </c>
      <c r="O4717">
        <v>15.24</v>
      </c>
      <c r="P4717">
        <v>21.02</v>
      </c>
      <c r="W4717">
        <v>1985</v>
      </c>
      <c r="X4717">
        <f t="shared" si="145"/>
        <v>0</v>
      </c>
    </row>
    <row r="4718" spans="1:24" ht="12.75" hidden="1" customHeight="1" x14ac:dyDescent="0.45">
      <c r="A4718">
        <v>102</v>
      </c>
      <c r="B4718" t="s">
        <v>153</v>
      </c>
      <c r="C4718" t="s">
        <v>65</v>
      </c>
      <c r="D4718" s="2" t="str">
        <f t="shared" si="144"/>
        <v>Kent State1985</v>
      </c>
      <c r="F4718">
        <v>3</v>
      </c>
      <c r="G4718">
        <v>8</v>
      </c>
      <c r="H4718">
        <v>0</v>
      </c>
      <c r="I4718">
        <v>-6.82</v>
      </c>
      <c r="J4718">
        <v>-8.39</v>
      </c>
      <c r="K4718">
        <v>-15.22</v>
      </c>
      <c r="L4718" s="2">
        <f>_xlfn.RANK.EQ(I4718, INDEX(CFB!$I$2:$I$1048576, MATCH(W4718, CFB!$W$2:$W$1048576, 0)):INDEX(CFB!$I$2:$I$1048576, MATCH(W4718, CFB!$W$2:$W$1048576, 0) + COUNTIF(CFB!$W$2:$W$1048576, W4718) - 1), 0)</f>
        <v>94</v>
      </c>
      <c r="M4718" s="2">
        <f>_xlfn.RANK.EQ(J4718, INDEX(CFB!$J$2:$J$1048576, MATCH(W4718, CFB!$W$2:$W$1048576, 0)):INDEX(CFB!$J$2:$J$1048576, MATCH(W4718, CFB!$W$2:$W$1048576, 0) + COUNTIF(CFB!$W$2:$W$1048576, W4718) - 1))</f>
        <v>97</v>
      </c>
      <c r="N4718" s="2">
        <f>RANK(K4718, INDEX(CFB!$K$2:$K$1048576, MATCH(W4718, CFB!$W$2:$W$1048576, 0)):INDEX(CFB!$K$2:$K$1048576, MATCH(W4718, CFB!$W$2:$W$1048576, 0) + COUNTIF(CFB!$W$2:$W$1048576, W4718) - 1))</f>
        <v>102</v>
      </c>
      <c r="O4718">
        <v>21.07</v>
      </c>
      <c r="P4718">
        <v>25.51</v>
      </c>
      <c r="W4718">
        <v>1985</v>
      </c>
      <c r="X4718">
        <f t="shared" si="145"/>
        <v>0</v>
      </c>
    </row>
    <row r="4719" spans="1:24" ht="12.75" hidden="1" customHeight="1" x14ac:dyDescent="0.45">
      <c r="A4719">
        <v>103</v>
      </c>
      <c r="B4719" t="s">
        <v>148</v>
      </c>
      <c r="C4719" t="s">
        <v>178</v>
      </c>
      <c r="D4719" s="2" t="str">
        <f t="shared" si="144"/>
        <v>UTEP1985</v>
      </c>
      <c r="F4719">
        <v>1</v>
      </c>
      <c r="G4719">
        <v>10</v>
      </c>
      <c r="H4719">
        <v>0</v>
      </c>
      <c r="I4719">
        <v>-6.16</v>
      </c>
      <c r="J4719">
        <v>-9.36</v>
      </c>
      <c r="K4719">
        <v>-15.53</v>
      </c>
      <c r="L4719" s="2">
        <f>_xlfn.RANK.EQ(I4719, INDEX(CFB!$I$2:$I$1048576, MATCH(W4719, CFB!$W$2:$W$1048576, 0)):INDEX(CFB!$I$2:$I$1048576, MATCH(W4719, CFB!$W$2:$W$1048576, 0) + COUNTIF(CFB!$W$2:$W$1048576, W4719) - 1), 0)</f>
        <v>92</v>
      </c>
      <c r="M4719" s="2">
        <f>_xlfn.RANK.EQ(J4719, INDEX(CFB!$J$2:$J$1048576, MATCH(W4719, CFB!$W$2:$W$1048576, 0)):INDEX(CFB!$J$2:$J$1048576, MATCH(W4719, CFB!$W$2:$W$1048576, 0) + COUNTIF(CFB!$W$2:$W$1048576, W4719) - 1))</f>
        <v>104</v>
      </c>
      <c r="N4719" s="2">
        <f>RANK(K4719, INDEX(CFB!$K$2:$K$1048576, MATCH(W4719, CFB!$W$2:$W$1048576, 0)):INDEX(CFB!$K$2:$K$1048576, MATCH(W4719, CFB!$W$2:$W$1048576, 0) + COUNTIF(CFB!$W$2:$W$1048576, W4719) - 1))</f>
        <v>103</v>
      </c>
      <c r="O4719">
        <v>22.41</v>
      </c>
      <c r="P4719">
        <v>25.6</v>
      </c>
      <c r="W4719">
        <v>1985</v>
      </c>
      <c r="X4719">
        <f t="shared" si="145"/>
        <v>0</v>
      </c>
    </row>
    <row r="4720" spans="1:24" ht="12.75" hidden="1" customHeight="1" x14ac:dyDescent="0.45">
      <c r="A4720">
        <v>104</v>
      </c>
      <c r="B4720" t="s">
        <v>140</v>
      </c>
      <c r="C4720" t="s">
        <v>65</v>
      </c>
      <c r="D4720" s="2" t="str">
        <f t="shared" si="144"/>
        <v>Ball State1985</v>
      </c>
      <c r="F4720">
        <v>4</v>
      </c>
      <c r="G4720">
        <v>7</v>
      </c>
      <c r="H4720">
        <v>0</v>
      </c>
      <c r="I4720">
        <v>-7.48</v>
      </c>
      <c r="J4720">
        <v>-8.35</v>
      </c>
      <c r="K4720">
        <v>-15.83</v>
      </c>
      <c r="L4720" s="2">
        <f>_xlfn.RANK.EQ(I4720, INDEX(CFB!$I$2:$I$1048576, MATCH(W4720, CFB!$W$2:$W$1048576, 0)):INDEX(CFB!$I$2:$I$1048576, MATCH(W4720, CFB!$W$2:$W$1048576, 0) + COUNTIF(CFB!$W$2:$W$1048576, W4720) - 1), 0)</f>
        <v>99</v>
      </c>
      <c r="M4720" s="2">
        <f>_xlfn.RANK.EQ(J4720, INDEX(CFB!$J$2:$J$1048576, MATCH(W4720, CFB!$W$2:$W$1048576, 0)):INDEX(CFB!$J$2:$J$1048576, MATCH(W4720, CFB!$W$2:$W$1048576, 0) + COUNTIF(CFB!$W$2:$W$1048576, W4720) - 1))</f>
        <v>95</v>
      </c>
      <c r="N4720" s="2">
        <f>RANK(K4720, INDEX(CFB!$K$2:$K$1048576, MATCH(W4720, CFB!$W$2:$W$1048576, 0)):INDEX(CFB!$K$2:$K$1048576, MATCH(W4720, CFB!$W$2:$W$1048576, 0) + COUNTIF(CFB!$W$2:$W$1048576, W4720) - 1))</f>
        <v>104</v>
      </c>
      <c r="O4720">
        <v>19.57</v>
      </c>
      <c r="P4720">
        <v>25.51</v>
      </c>
      <c r="W4720">
        <v>1985</v>
      </c>
      <c r="X4720">
        <f t="shared" si="145"/>
        <v>0</v>
      </c>
    </row>
    <row r="4721" spans="1:24" ht="12.75" hidden="1" customHeight="1" x14ac:dyDescent="0.45">
      <c r="A4721">
        <v>105</v>
      </c>
      <c r="B4721" t="s">
        <v>114</v>
      </c>
      <c r="C4721" t="s">
        <v>193</v>
      </c>
      <c r="D4721" s="2" t="str">
        <f t="shared" si="144"/>
        <v>San Jose State1985</v>
      </c>
      <c r="F4721">
        <v>2</v>
      </c>
      <c r="G4721">
        <v>8</v>
      </c>
      <c r="H4721">
        <v>1</v>
      </c>
      <c r="I4721">
        <v>-6.86</v>
      </c>
      <c r="J4721">
        <v>-9.2899999999999991</v>
      </c>
      <c r="K4721">
        <v>-16.16</v>
      </c>
      <c r="L4721" s="2">
        <f>_xlfn.RANK.EQ(I4721, INDEX(CFB!$I$2:$I$1048576, MATCH(W4721, CFB!$W$2:$W$1048576, 0)):INDEX(CFB!$I$2:$I$1048576, MATCH(W4721, CFB!$W$2:$W$1048576, 0) + COUNTIF(CFB!$W$2:$W$1048576, W4721) - 1), 0)</f>
        <v>95</v>
      </c>
      <c r="M4721" s="2">
        <f>_xlfn.RANK.EQ(J4721, INDEX(CFB!$J$2:$J$1048576, MATCH(W4721, CFB!$W$2:$W$1048576, 0)):INDEX(CFB!$J$2:$J$1048576, MATCH(W4721, CFB!$W$2:$W$1048576, 0) + COUNTIF(CFB!$W$2:$W$1048576, W4721) - 1))</f>
        <v>103</v>
      </c>
      <c r="N4721" s="2">
        <f>RANK(K4721, INDEX(CFB!$K$2:$K$1048576, MATCH(W4721, CFB!$W$2:$W$1048576, 0)):INDEX(CFB!$K$2:$K$1048576, MATCH(W4721, CFB!$W$2:$W$1048576, 0) + COUNTIF(CFB!$W$2:$W$1048576, W4721) - 1))</f>
        <v>105</v>
      </c>
      <c r="O4721">
        <v>21.66</v>
      </c>
      <c r="P4721">
        <v>26.72</v>
      </c>
      <c r="W4721">
        <v>1985</v>
      </c>
      <c r="X4721">
        <f t="shared" si="145"/>
        <v>0</v>
      </c>
    </row>
    <row r="4722" spans="1:24" ht="12.75" hidden="1" customHeight="1" x14ac:dyDescent="0.45">
      <c r="A4722">
        <v>106</v>
      </c>
      <c r="B4722" t="s">
        <v>25</v>
      </c>
      <c r="C4722" t="s">
        <v>12</v>
      </c>
      <c r="D4722" s="2" t="str">
        <f t="shared" si="144"/>
        <v>Louisville1985</v>
      </c>
      <c r="F4722">
        <v>2</v>
      </c>
      <c r="G4722">
        <v>9</v>
      </c>
      <c r="H4722">
        <v>0</v>
      </c>
      <c r="I4722">
        <v>-2.91</v>
      </c>
      <c r="J4722">
        <v>-13.33</v>
      </c>
      <c r="K4722">
        <v>-16.239999999999998</v>
      </c>
      <c r="L4722" s="2">
        <f>_xlfn.RANK.EQ(I4722, INDEX(CFB!$I$2:$I$1048576, MATCH(W4722, CFB!$W$2:$W$1048576, 0)):INDEX(CFB!$I$2:$I$1048576, MATCH(W4722, CFB!$W$2:$W$1048576, 0) + COUNTIF(CFB!$W$2:$W$1048576, W4722) - 1), 0)</f>
        <v>79</v>
      </c>
      <c r="M4722" s="2">
        <f>_xlfn.RANK.EQ(J4722, INDEX(CFB!$J$2:$J$1048576, MATCH(W4722, CFB!$W$2:$W$1048576, 0)):INDEX(CFB!$J$2:$J$1048576, MATCH(W4722, CFB!$W$2:$W$1048576, 0) + COUNTIF(CFB!$W$2:$W$1048576, W4722) - 1))</f>
        <v>110</v>
      </c>
      <c r="N4722" s="2">
        <f>RANK(K4722, INDEX(CFB!$K$2:$K$1048576, MATCH(W4722, CFB!$W$2:$W$1048576, 0)):INDEX(CFB!$K$2:$K$1048576, MATCH(W4722, CFB!$W$2:$W$1048576, 0) + COUNTIF(CFB!$W$2:$W$1048576, W4722) - 1))</f>
        <v>106</v>
      </c>
      <c r="O4722">
        <v>24.96</v>
      </c>
      <c r="P4722">
        <v>32.89</v>
      </c>
      <c r="W4722">
        <v>1985</v>
      </c>
      <c r="X4722">
        <f t="shared" si="145"/>
        <v>0</v>
      </c>
    </row>
    <row r="4723" spans="1:24" ht="12.75" hidden="1" customHeight="1" x14ac:dyDescent="0.45">
      <c r="A4723">
        <v>107</v>
      </c>
      <c r="B4723" t="s">
        <v>194</v>
      </c>
      <c r="C4723" t="s">
        <v>195</v>
      </c>
      <c r="D4723" s="2" t="str">
        <f t="shared" si="144"/>
        <v>Wichita State1985</v>
      </c>
      <c r="F4723">
        <v>3</v>
      </c>
      <c r="G4723">
        <v>8</v>
      </c>
      <c r="H4723">
        <v>0</v>
      </c>
      <c r="I4723">
        <v>-7.5</v>
      </c>
      <c r="J4723">
        <v>-9.1199999999999992</v>
      </c>
      <c r="K4723">
        <v>-16.62</v>
      </c>
      <c r="L4723" s="2">
        <f>_xlfn.RANK.EQ(I4723, INDEX(CFB!$I$2:$I$1048576, MATCH(W4723, CFB!$W$2:$W$1048576, 0)):INDEX(CFB!$I$2:$I$1048576, MATCH(W4723, CFB!$W$2:$W$1048576, 0) + COUNTIF(CFB!$W$2:$W$1048576, W4723) - 1), 0)</f>
        <v>100</v>
      </c>
      <c r="M4723" s="2">
        <f>_xlfn.RANK.EQ(J4723, INDEX(CFB!$J$2:$J$1048576, MATCH(W4723, CFB!$W$2:$W$1048576, 0)):INDEX(CFB!$J$2:$J$1048576, MATCH(W4723, CFB!$W$2:$W$1048576, 0) + COUNTIF(CFB!$W$2:$W$1048576, W4723) - 1))</f>
        <v>101</v>
      </c>
      <c r="N4723" s="2">
        <f>RANK(K4723, INDEX(CFB!$K$2:$K$1048576, MATCH(W4723, CFB!$W$2:$W$1048576, 0)):INDEX(CFB!$K$2:$K$1048576, MATCH(W4723, CFB!$W$2:$W$1048576, 0) + COUNTIF(CFB!$W$2:$W$1048576, W4723) - 1))</f>
        <v>107</v>
      </c>
      <c r="O4723">
        <v>18.440000000000001</v>
      </c>
      <c r="P4723">
        <v>26.49</v>
      </c>
      <c r="W4723">
        <v>1985</v>
      </c>
      <c r="X4723">
        <f t="shared" si="145"/>
        <v>0</v>
      </c>
    </row>
    <row r="4724" spans="1:24" ht="12.75" hidden="1" customHeight="1" x14ac:dyDescent="0.45">
      <c r="A4724">
        <v>108</v>
      </c>
      <c r="B4724" t="s">
        <v>134</v>
      </c>
      <c r="C4724" t="s">
        <v>65</v>
      </c>
      <c r="D4724" s="2" t="str">
        <f t="shared" si="144"/>
        <v>Eastern Michigan1985</v>
      </c>
      <c r="F4724">
        <v>4</v>
      </c>
      <c r="G4724">
        <v>7</v>
      </c>
      <c r="H4724">
        <v>0</v>
      </c>
      <c r="I4724">
        <v>-8.1199999999999992</v>
      </c>
      <c r="J4724">
        <v>-8.59</v>
      </c>
      <c r="K4724">
        <v>-16.71</v>
      </c>
      <c r="L4724" s="2">
        <f>_xlfn.RANK.EQ(I4724, INDEX(CFB!$I$2:$I$1048576, MATCH(W4724, CFB!$W$2:$W$1048576, 0)):INDEX(CFB!$I$2:$I$1048576, MATCH(W4724, CFB!$W$2:$W$1048576, 0) + COUNTIF(CFB!$W$2:$W$1048576, W4724) - 1), 0)</f>
        <v>102</v>
      </c>
      <c r="M4724" s="2">
        <f>_xlfn.RANK.EQ(J4724, INDEX(CFB!$J$2:$J$1048576, MATCH(W4724, CFB!$W$2:$W$1048576, 0)):INDEX(CFB!$J$2:$J$1048576, MATCH(W4724, CFB!$W$2:$W$1048576, 0) + COUNTIF(CFB!$W$2:$W$1048576, W4724) - 1))</f>
        <v>99</v>
      </c>
      <c r="N4724" s="2">
        <f>RANK(K4724, INDEX(CFB!$K$2:$K$1048576, MATCH(W4724, CFB!$W$2:$W$1048576, 0)):INDEX(CFB!$K$2:$K$1048576, MATCH(W4724, CFB!$W$2:$W$1048576, 0) + COUNTIF(CFB!$W$2:$W$1048576, W4724) - 1))</f>
        <v>108</v>
      </c>
      <c r="O4724">
        <v>17.87</v>
      </c>
      <c r="P4724">
        <v>24.09</v>
      </c>
      <c r="W4724">
        <v>1985</v>
      </c>
      <c r="X4724">
        <f t="shared" si="145"/>
        <v>0</v>
      </c>
    </row>
    <row r="4725" spans="1:24" ht="12.75" hidden="1" customHeight="1" x14ac:dyDescent="0.45">
      <c r="A4725">
        <v>109</v>
      </c>
      <c r="B4725" t="s">
        <v>64</v>
      </c>
      <c r="C4725" t="s">
        <v>65</v>
      </c>
      <c r="D4725" s="2" t="str">
        <f t="shared" si="144"/>
        <v>Ohio1985</v>
      </c>
      <c r="F4725">
        <v>2</v>
      </c>
      <c r="G4725">
        <v>9</v>
      </c>
      <c r="H4725">
        <v>0</v>
      </c>
      <c r="I4725">
        <v>-8.6999999999999993</v>
      </c>
      <c r="J4725">
        <v>-12.28</v>
      </c>
      <c r="K4725">
        <v>-20.98</v>
      </c>
      <c r="L4725" s="2">
        <f>_xlfn.RANK.EQ(I4725, INDEX(CFB!$I$2:$I$1048576, MATCH(W4725, CFB!$W$2:$W$1048576, 0)):INDEX(CFB!$I$2:$I$1048576, MATCH(W4725, CFB!$W$2:$W$1048576, 0) + COUNTIF(CFB!$W$2:$W$1048576, W4725) - 1), 0)</f>
        <v>104</v>
      </c>
      <c r="M4725" s="2">
        <f>_xlfn.RANK.EQ(J4725, INDEX(CFB!$J$2:$J$1048576, MATCH(W4725, CFB!$W$2:$W$1048576, 0)):INDEX(CFB!$J$2:$J$1048576, MATCH(W4725, CFB!$W$2:$W$1048576, 0) + COUNTIF(CFB!$W$2:$W$1048576, W4725) - 1))</f>
        <v>107</v>
      </c>
      <c r="N4725" s="2">
        <f>RANK(K4725, INDEX(CFB!$K$2:$K$1048576, MATCH(W4725, CFB!$W$2:$W$1048576, 0)):INDEX(CFB!$K$2:$K$1048576, MATCH(W4725, CFB!$W$2:$W$1048576, 0) + COUNTIF(CFB!$W$2:$W$1048576, W4725) - 1))</f>
        <v>109</v>
      </c>
      <c r="O4725">
        <v>18.22</v>
      </c>
      <c r="P4725">
        <v>28.59</v>
      </c>
      <c r="W4725">
        <v>1985</v>
      </c>
      <c r="X4725">
        <f t="shared" si="145"/>
        <v>0</v>
      </c>
    </row>
    <row r="4726" spans="1:24" ht="12.75" hidden="1" customHeight="1" x14ac:dyDescent="0.45">
      <c r="A4726">
        <v>110</v>
      </c>
      <c r="B4726" t="s">
        <v>149</v>
      </c>
      <c r="C4726" t="s">
        <v>193</v>
      </c>
      <c r="D4726" s="2" t="str">
        <f t="shared" si="144"/>
        <v>New Mexico State1985</v>
      </c>
      <c r="F4726">
        <v>1</v>
      </c>
      <c r="G4726">
        <v>10</v>
      </c>
      <c r="H4726">
        <v>0</v>
      </c>
      <c r="I4726">
        <v>-9.4600000000000009</v>
      </c>
      <c r="J4726">
        <v>-12.67</v>
      </c>
      <c r="K4726">
        <v>-22.12</v>
      </c>
      <c r="L4726" s="2">
        <f>_xlfn.RANK.EQ(I4726, INDEX(CFB!$I$2:$I$1048576, MATCH(W4726, CFB!$W$2:$W$1048576, 0)):INDEX(CFB!$I$2:$I$1048576, MATCH(W4726, CFB!$W$2:$W$1048576, 0) + COUNTIF(CFB!$W$2:$W$1048576, W4726) - 1), 0)</f>
        <v>106</v>
      </c>
      <c r="M4726" s="2">
        <f>_xlfn.RANK.EQ(J4726, INDEX(CFB!$J$2:$J$1048576, MATCH(W4726, CFB!$W$2:$W$1048576, 0)):INDEX(CFB!$J$2:$J$1048576, MATCH(W4726, CFB!$W$2:$W$1048576, 0) + COUNTIF(CFB!$W$2:$W$1048576, W4726) - 1))</f>
        <v>108</v>
      </c>
      <c r="N4726" s="2">
        <f>RANK(K4726, INDEX(CFB!$K$2:$K$1048576, MATCH(W4726, CFB!$W$2:$W$1048576, 0)):INDEX(CFB!$K$2:$K$1048576, MATCH(W4726, CFB!$W$2:$W$1048576, 0) + COUNTIF(CFB!$W$2:$W$1048576, W4726) - 1))</f>
        <v>110</v>
      </c>
      <c r="O4726">
        <v>17.739999999999998</v>
      </c>
      <c r="P4726">
        <v>29.99</v>
      </c>
      <c r="W4726">
        <v>1985</v>
      </c>
      <c r="X4726">
        <f t="shared" si="145"/>
        <v>0</v>
      </c>
    </row>
    <row r="4727" spans="1:24" ht="12.75" hidden="1" customHeight="1" x14ac:dyDescent="0.45">
      <c r="A4727">
        <v>1</v>
      </c>
      <c r="B4727" t="s">
        <v>35</v>
      </c>
      <c r="C4727" t="s">
        <v>15</v>
      </c>
      <c r="D4727" s="2" t="str">
        <f t="shared" si="144"/>
        <v>Florida1984</v>
      </c>
      <c r="E4727">
        <v>3</v>
      </c>
      <c r="F4727">
        <v>9</v>
      </c>
      <c r="G4727">
        <v>1</v>
      </c>
      <c r="H4727">
        <v>1</v>
      </c>
      <c r="I4727">
        <v>9.7100000000000009</v>
      </c>
      <c r="J4727">
        <v>10.01</v>
      </c>
      <c r="K4727">
        <v>19.72</v>
      </c>
      <c r="L4727" s="2">
        <f>_xlfn.RANK.EQ(I4727, INDEX(CFB!$I$2:$I$1048576, MATCH(W4727, CFB!$W$2:$W$1048576, 0)):INDEX(CFB!$I$2:$I$1048576, MATCH(W4727, CFB!$W$2:$W$1048576, 0) + COUNTIF(CFB!$W$2:$W$1048576, W4727) - 1), 0)</f>
        <v>6</v>
      </c>
      <c r="M4727" s="2">
        <f>_xlfn.RANK.EQ(J4727, INDEX(CFB!$J$2:$J$1048576, MATCH(W4727, CFB!$W$2:$W$1048576, 0)):INDEX(CFB!$J$2:$J$1048576, MATCH(W4727, CFB!$W$2:$W$1048576, 0) + COUNTIF(CFB!$W$2:$W$1048576, W4727) - 1))</f>
        <v>5</v>
      </c>
      <c r="N4727" s="2">
        <f>RANK(K4727, INDEX(CFB!$K$2:$K$1048576, MATCH(W4727, CFB!$W$2:$W$1048576, 0)):INDEX(CFB!$K$2:$K$1048576, MATCH(W4727, CFB!$W$2:$W$1048576, 0) + COUNTIF(CFB!$W$2:$W$1048576, W4727) - 1))</f>
        <v>1</v>
      </c>
      <c r="O4727">
        <v>42.3</v>
      </c>
      <c r="P4727">
        <v>2.84</v>
      </c>
      <c r="W4727">
        <v>1984</v>
      </c>
      <c r="X4727">
        <f t="shared" si="145"/>
        <v>0</v>
      </c>
    </row>
    <row r="4728" spans="1:24" ht="12.75" hidden="1" customHeight="1" x14ac:dyDescent="0.45">
      <c r="A4728">
        <v>2</v>
      </c>
      <c r="B4728" t="s">
        <v>47</v>
      </c>
      <c r="C4728" t="s">
        <v>188</v>
      </c>
      <c r="D4728" s="2" t="str">
        <f t="shared" si="144"/>
        <v>Nebraska1984</v>
      </c>
      <c r="E4728">
        <v>4</v>
      </c>
      <c r="F4728">
        <v>10</v>
      </c>
      <c r="G4728">
        <v>2</v>
      </c>
      <c r="H4728">
        <v>0</v>
      </c>
      <c r="I4728">
        <v>4.6399999999999997</v>
      </c>
      <c r="J4728">
        <v>12.93</v>
      </c>
      <c r="K4728">
        <v>17.57</v>
      </c>
      <c r="L4728" s="2">
        <f>_xlfn.RANK.EQ(I4728, INDEX(CFB!$I$2:$I$1048576, MATCH(W4728, CFB!$W$2:$W$1048576, 0)):INDEX(CFB!$I$2:$I$1048576, MATCH(W4728, CFB!$W$2:$W$1048576, 0) + COUNTIF(CFB!$W$2:$W$1048576, W4728) - 1), 0)</f>
        <v>28</v>
      </c>
      <c r="M4728" s="2">
        <f>_xlfn.RANK.EQ(J4728, INDEX(CFB!$J$2:$J$1048576, MATCH(W4728, CFB!$W$2:$W$1048576, 0)):INDEX(CFB!$J$2:$J$1048576, MATCH(W4728, CFB!$W$2:$W$1048576, 0) + COUNTIF(CFB!$W$2:$W$1048576, W4728) - 1))</f>
        <v>1</v>
      </c>
      <c r="N4728" s="2">
        <f>RANK(K4728, INDEX(CFB!$K$2:$K$1048576, MATCH(W4728, CFB!$W$2:$W$1048576, 0)):INDEX(CFB!$K$2:$K$1048576, MATCH(W4728, CFB!$W$2:$W$1048576, 0) + COUNTIF(CFB!$W$2:$W$1048576, W4728) - 1))</f>
        <v>2</v>
      </c>
      <c r="O4728">
        <v>41.06</v>
      </c>
      <c r="P4728">
        <v>0.56999999999999995</v>
      </c>
      <c r="W4728">
        <v>1984</v>
      </c>
      <c r="X4728">
        <f t="shared" si="145"/>
        <v>0</v>
      </c>
    </row>
    <row r="4729" spans="1:24" ht="12.75" hidden="1" customHeight="1" x14ac:dyDescent="0.45">
      <c r="A4729">
        <v>3</v>
      </c>
      <c r="B4729" t="s">
        <v>66</v>
      </c>
      <c r="C4729" t="s">
        <v>180</v>
      </c>
      <c r="D4729" s="2" t="str">
        <f t="shared" si="144"/>
        <v>Washington1984</v>
      </c>
      <c r="E4729">
        <v>2</v>
      </c>
      <c r="F4729">
        <v>11</v>
      </c>
      <c r="G4729">
        <v>1</v>
      </c>
      <c r="H4729">
        <v>0</v>
      </c>
      <c r="I4729">
        <v>6.71</v>
      </c>
      <c r="J4729">
        <v>9.18</v>
      </c>
      <c r="K4729">
        <v>15.89</v>
      </c>
      <c r="L4729" s="2">
        <f>_xlfn.RANK.EQ(I4729, INDEX(CFB!$I$2:$I$1048576, MATCH(W4729, CFB!$W$2:$W$1048576, 0)):INDEX(CFB!$I$2:$I$1048576, MATCH(W4729, CFB!$W$2:$W$1048576, 0) + COUNTIF(CFB!$W$2:$W$1048576, W4729) - 1), 0)</f>
        <v>16</v>
      </c>
      <c r="M4729" s="2">
        <f>_xlfn.RANK.EQ(J4729, INDEX(CFB!$J$2:$J$1048576, MATCH(W4729, CFB!$W$2:$W$1048576, 0)):INDEX(CFB!$J$2:$J$1048576, MATCH(W4729, CFB!$W$2:$W$1048576, 0) + COUNTIF(CFB!$W$2:$W$1048576, W4729) - 1))</f>
        <v>8</v>
      </c>
      <c r="N4729" s="2">
        <f>RANK(K4729, INDEX(CFB!$K$2:$K$1048576, MATCH(W4729, CFB!$W$2:$W$1048576, 0)):INDEX(CFB!$K$2:$K$1048576, MATCH(W4729, CFB!$W$2:$W$1048576, 0) + COUNTIF(CFB!$W$2:$W$1048576, W4729) - 1))</f>
        <v>3</v>
      </c>
      <c r="O4729">
        <v>38.840000000000003</v>
      </c>
      <c r="P4729">
        <v>5.04</v>
      </c>
      <c r="W4729">
        <v>1984</v>
      </c>
      <c r="X4729">
        <f t="shared" si="145"/>
        <v>0</v>
      </c>
    </row>
    <row r="4730" spans="1:24" ht="12.75" hidden="1" customHeight="1" x14ac:dyDescent="0.45">
      <c r="A4730">
        <v>4</v>
      </c>
      <c r="B4730" t="s">
        <v>32</v>
      </c>
      <c r="C4730" t="s">
        <v>178</v>
      </c>
      <c r="D4730" s="2" t="str">
        <f t="shared" si="144"/>
        <v>BYU1984</v>
      </c>
      <c r="E4730">
        <v>1</v>
      </c>
      <c r="F4730">
        <v>13</v>
      </c>
      <c r="G4730">
        <v>0</v>
      </c>
      <c r="H4730">
        <v>0</v>
      </c>
      <c r="I4730">
        <v>7.75</v>
      </c>
      <c r="J4730">
        <v>6.93</v>
      </c>
      <c r="K4730">
        <v>14.68</v>
      </c>
      <c r="L4730" s="2">
        <f>_xlfn.RANK.EQ(I4730, INDEX(CFB!$I$2:$I$1048576, MATCH(W4730, CFB!$W$2:$W$1048576, 0)):INDEX(CFB!$I$2:$I$1048576, MATCH(W4730, CFB!$W$2:$W$1048576, 0) + COUNTIF(CFB!$W$2:$W$1048576, W4730) - 1), 0)</f>
        <v>11</v>
      </c>
      <c r="M4730" s="2">
        <f>_xlfn.RANK.EQ(J4730, INDEX(CFB!$J$2:$J$1048576, MATCH(W4730, CFB!$W$2:$W$1048576, 0)):INDEX(CFB!$J$2:$J$1048576, MATCH(W4730, CFB!$W$2:$W$1048576, 0) + COUNTIF(CFB!$W$2:$W$1048576, W4730) - 1))</f>
        <v>13</v>
      </c>
      <c r="N4730" s="2">
        <f>RANK(K4730, INDEX(CFB!$K$2:$K$1048576, MATCH(W4730, CFB!$W$2:$W$1048576, 0)):INDEX(CFB!$K$2:$K$1048576, MATCH(W4730, CFB!$W$2:$W$1048576, 0) + COUNTIF(CFB!$W$2:$W$1048576, W4730) - 1))</f>
        <v>4</v>
      </c>
      <c r="O4730">
        <v>41.6</v>
      </c>
      <c r="P4730">
        <v>6.14</v>
      </c>
      <c r="W4730">
        <v>1984</v>
      </c>
      <c r="X4730">
        <f t="shared" si="145"/>
        <v>1</v>
      </c>
    </row>
    <row r="4731" spans="1:24" ht="12.75" hidden="1" customHeight="1" x14ac:dyDescent="0.45">
      <c r="A4731">
        <v>5</v>
      </c>
      <c r="B4731" t="s">
        <v>57</v>
      </c>
      <c r="C4731" t="s">
        <v>12</v>
      </c>
      <c r="D4731" s="2" t="str">
        <f t="shared" si="144"/>
        <v>Boston College1984</v>
      </c>
      <c r="E4731">
        <v>5</v>
      </c>
      <c r="F4731">
        <v>10</v>
      </c>
      <c r="G4731">
        <v>2</v>
      </c>
      <c r="H4731">
        <v>0</v>
      </c>
      <c r="I4731">
        <v>17.829999999999998</v>
      </c>
      <c r="J4731">
        <v>-3.38</v>
      </c>
      <c r="K4731">
        <v>14.46</v>
      </c>
      <c r="L4731" s="2">
        <f>_xlfn.RANK.EQ(I4731, INDEX(CFB!$I$2:$I$1048576, MATCH(W4731, CFB!$W$2:$W$1048576, 0)):INDEX(CFB!$I$2:$I$1048576, MATCH(W4731, CFB!$W$2:$W$1048576, 0) + COUNTIF(CFB!$W$2:$W$1048576, W4731) - 1), 0)</f>
        <v>1</v>
      </c>
      <c r="M4731" s="2">
        <f>_xlfn.RANK.EQ(J4731, INDEX(CFB!$J$2:$J$1048576, MATCH(W4731, CFB!$W$2:$W$1048576, 0)):INDEX(CFB!$J$2:$J$1048576, MATCH(W4731, CFB!$W$2:$W$1048576, 0) + COUNTIF(CFB!$W$2:$W$1048576, W4731) - 1))</f>
        <v>83</v>
      </c>
      <c r="N4731" s="2">
        <f>RANK(K4731, INDEX(CFB!$K$2:$K$1048576, MATCH(W4731, CFB!$W$2:$W$1048576, 0)):INDEX(CFB!$K$2:$K$1048576, MATCH(W4731, CFB!$W$2:$W$1048576, 0) + COUNTIF(CFB!$W$2:$W$1048576, W4731) - 1))</f>
        <v>5</v>
      </c>
      <c r="O4731">
        <v>49.02</v>
      </c>
      <c r="P4731">
        <v>17.100000000000001</v>
      </c>
      <c r="W4731">
        <v>1984</v>
      </c>
      <c r="X4731">
        <f t="shared" si="145"/>
        <v>0</v>
      </c>
    </row>
    <row r="4732" spans="1:24" ht="12.75" hidden="1" customHeight="1" x14ac:dyDescent="0.45">
      <c r="A4732">
        <v>6</v>
      </c>
      <c r="B4732" t="s">
        <v>121</v>
      </c>
      <c r="C4732" t="s">
        <v>188</v>
      </c>
      <c r="D4732" s="2" t="str">
        <f t="shared" si="144"/>
        <v>Oklahoma State1984</v>
      </c>
      <c r="E4732">
        <v>7</v>
      </c>
      <c r="F4732">
        <v>10</v>
      </c>
      <c r="G4732">
        <v>2</v>
      </c>
      <c r="H4732">
        <v>0</v>
      </c>
      <c r="I4732">
        <v>2.97</v>
      </c>
      <c r="J4732">
        <v>10.72</v>
      </c>
      <c r="K4732">
        <v>13.69</v>
      </c>
      <c r="L4732" s="2">
        <f>_xlfn.RANK.EQ(I4732, INDEX(CFB!$I$2:$I$1048576, MATCH(W4732, CFB!$W$2:$W$1048576, 0)):INDEX(CFB!$I$2:$I$1048576, MATCH(W4732, CFB!$W$2:$W$1048576, 0) + COUNTIF(CFB!$W$2:$W$1048576, W4732) - 1), 0)</f>
        <v>39</v>
      </c>
      <c r="M4732" s="2">
        <f>_xlfn.RANK.EQ(J4732, INDEX(CFB!$J$2:$J$1048576, MATCH(W4732, CFB!$W$2:$W$1048576, 0)):INDEX(CFB!$J$2:$J$1048576, MATCH(W4732, CFB!$W$2:$W$1048576, 0) + COUNTIF(CFB!$W$2:$W$1048576, W4732) - 1))</f>
        <v>3</v>
      </c>
      <c r="N4732" s="2">
        <f>RANK(K4732, INDEX(CFB!$K$2:$K$1048576, MATCH(W4732, CFB!$W$2:$W$1048576, 0)):INDEX(CFB!$K$2:$K$1048576, MATCH(W4732, CFB!$W$2:$W$1048576, 0) + COUNTIF(CFB!$W$2:$W$1048576, W4732) - 1))</f>
        <v>6</v>
      </c>
      <c r="O4732">
        <v>34.33</v>
      </c>
      <c r="P4732">
        <v>1.75</v>
      </c>
      <c r="W4732">
        <v>1984</v>
      </c>
      <c r="X4732">
        <f t="shared" si="145"/>
        <v>0</v>
      </c>
    </row>
    <row r="4733" spans="1:24" ht="12.75" hidden="1" customHeight="1" x14ac:dyDescent="0.45">
      <c r="A4733">
        <v>7</v>
      </c>
      <c r="B4733" t="s">
        <v>115</v>
      </c>
      <c r="C4733" t="s">
        <v>12</v>
      </c>
      <c r="D4733" s="2" t="str">
        <f t="shared" si="144"/>
        <v>Florida State1984</v>
      </c>
      <c r="E4733">
        <v>17</v>
      </c>
      <c r="F4733">
        <v>7</v>
      </c>
      <c r="G4733">
        <v>3</v>
      </c>
      <c r="H4733">
        <v>2</v>
      </c>
      <c r="I4733">
        <v>11.7</v>
      </c>
      <c r="J4733">
        <v>1.81</v>
      </c>
      <c r="K4733">
        <v>13.51</v>
      </c>
      <c r="L4733" s="2">
        <f>_xlfn.RANK.EQ(I4733, INDEX(CFB!$I$2:$I$1048576, MATCH(W4733, CFB!$W$2:$W$1048576, 0)):INDEX(CFB!$I$2:$I$1048576, MATCH(W4733, CFB!$W$2:$W$1048576, 0) + COUNTIF(CFB!$W$2:$W$1048576, W4733) - 1), 0)</f>
        <v>3</v>
      </c>
      <c r="M4733" s="2">
        <f>_xlfn.RANK.EQ(J4733, INDEX(CFB!$J$2:$J$1048576, MATCH(W4733, CFB!$W$2:$W$1048576, 0)):INDEX(CFB!$J$2:$J$1048576, MATCH(W4733, CFB!$W$2:$W$1048576, 0) + COUNTIF(CFB!$W$2:$W$1048576, W4733) - 1))</f>
        <v>45</v>
      </c>
      <c r="N4733" s="2">
        <f>RANK(K4733, INDEX(CFB!$K$2:$K$1048576, MATCH(W4733, CFB!$W$2:$W$1048576, 0)):INDEX(CFB!$K$2:$K$1048576, MATCH(W4733, CFB!$W$2:$W$1048576, 0) + COUNTIF(CFB!$W$2:$W$1048576, W4733) - 1))</f>
        <v>7</v>
      </c>
      <c r="O4733">
        <v>44.22</v>
      </c>
      <c r="P4733">
        <v>10.57</v>
      </c>
      <c r="W4733">
        <v>1984</v>
      </c>
      <c r="X4733">
        <f t="shared" si="145"/>
        <v>0</v>
      </c>
    </row>
    <row r="4734" spans="1:24" ht="12.75" hidden="1" customHeight="1" x14ac:dyDescent="0.45">
      <c r="A4734">
        <v>8</v>
      </c>
      <c r="B4734" t="s">
        <v>54</v>
      </c>
      <c r="C4734" t="s">
        <v>188</v>
      </c>
      <c r="D4734" s="2" t="str">
        <f t="shared" si="144"/>
        <v>Oklahoma1984</v>
      </c>
      <c r="E4734">
        <v>6</v>
      </c>
      <c r="F4734">
        <v>9</v>
      </c>
      <c r="G4734">
        <v>2</v>
      </c>
      <c r="H4734">
        <v>1</v>
      </c>
      <c r="I4734">
        <v>4.05</v>
      </c>
      <c r="J4734">
        <v>9.2200000000000006</v>
      </c>
      <c r="K4734">
        <v>13.27</v>
      </c>
      <c r="L4734" s="2">
        <f>_xlfn.RANK.EQ(I4734, INDEX(CFB!$I$2:$I$1048576, MATCH(W4734, CFB!$W$2:$W$1048576, 0)):INDEX(CFB!$I$2:$I$1048576, MATCH(W4734, CFB!$W$2:$W$1048576, 0) + COUNTIF(CFB!$W$2:$W$1048576, W4734) - 1), 0)</f>
        <v>31</v>
      </c>
      <c r="M4734" s="2">
        <f>_xlfn.RANK.EQ(J4734, INDEX(CFB!$J$2:$J$1048576, MATCH(W4734, CFB!$W$2:$W$1048576, 0)):INDEX(CFB!$J$2:$J$1048576, MATCH(W4734, CFB!$W$2:$W$1048576, 0) + COUNTIF(CFB!$W$2:$W$1048576, W4734) - 1))</f>
        <v>7</v>
      </c>
      <c r="N4734" s="2">
        <f>RANK(K4734, INDEX(CFB!$K$2:$K$1048576, MATCH(W4734, CFB!$W$2:$W$1048576, 0)):INDEX(CFB!$K$2:$K$1048576, MATCH(W4734, CFB!$W$2:$W$1048576, 0) + COUNTIF(CFB!$W$2:$W$1048576, W4734) - 1))</f>
        <v>8</v>
      </c>
      <c r="O4734">
        <v>34.81</v>
      </c>
      <c r="P4734">
        <v>3.54</v>
      </c>
      <c r="W4734">
        <v>1984</v>
      </c>
      <c r="X4734">
        <f t="shared" si="145"/>
        <v>0</v>
      </c>
    </row>
    <row r="4735" spans="1:24" ht="12.75" hidden="1" customHeight="1" x14ac:dyDescent="0.45">
      <c r="A4735">
        <v>9</v>
      </c>
      <c r="B4735" t="s">
        <v>96</v>
      </c>
      <c r="C4735" t="s">
        <v>23</v>
      </c>
      <c r="D4735" s="2" t="str">
        <f t="shared" si="144"/>
        <v>Maryland1984</v>
      </c>
      <c r="E4735">
        <v>12</v>
      </c>
      <c r="F4735">
        <v>9</v>
      </c>
      <c r="G4735">
        <v>3</v>
      </c>
      <c r="H4735">
        <v>0</v>
      </c>
      <c r="I4735">
        <v>13.3</v>
      </c>
      <c r="J4735">
        <v>-0.22</v>
      </c>
      <c r="K4735">
        <v>13.09</v>
      </c>
      <c r="L4735" s="2">
        <f>_xlfn.RANK.EQ(I4735, INDEX(CFB!$I$2:$I$1048576, MATCH(W4735, CFB!$W$2:$W$1048576, 0)):INDEX(CFB!$I$2:$I$1048576, MATCH(W4735, CFB!$W$2:$W$1048576, 0) + COUNTIF(CFB!$W$2:$W$1048576, W4735) - 1), 0)</f>
        <v>2</v>
      </c>
      <c r="M4735" s="2">
        <f>_xlfn.RANK.EQ(J4735, INDEX(CFB!$J$2:$J$1048576, MATCH(W4735, CFB!$W$2:$W$1048576, 0)):INDEX(CFB!$J$2:$J$1048576, MATCH(W4735, CFB!$W$2:$W$1048576, 0) + COUNTIF(CFB!$W$2:$W$1048576, W4735) - 1))</f>
        <v>64</v>
      </c>
      <c r="N4735" s="2">
        <f>RANK(K4735, INDEX(CFB!$K$2:$K$1048576, MATCH(W4735, CFB!$W$2:$W$1048576, 0)):INDEX(CFB!$K$2:$K$1048576, MATCH(W4735, CFB!$W$2:$W$1048576, 0) + COUNTIF(CFB!$W$2:$W$1048576, W4735) - 1))</f>
        <v>9</v>
      </c>
      <c r="O4735">
        <v>43.05</v>
      </c>
      <c r="P4735">
        <v>12.75</v>
      </c>
      <c r="W4735">
        <v>1984</v>
      </c>
      <c r="X4735">
        <f t="shared" si="145"/>
        <v>0</v>
      </c>
    </row>
    <row r="4736" spans="1:24" ht="12.75" hidden="1" customHeight="1" x14ac:dyDescent="0.45">
      <c r="A4736">
        <v>10</v>
      </c>
      <c r="B4736" t="s">
        <v>67</v>
      </c>
      <c r="C4736" t="s">
        <v>15</v>
      </c>
      <c r="D4736" s="2" t="str">
        <f t="shared" si="144"/>
        <v>Auburn1984</v>
      </c>
      <c r="E4736">
        <v>14</v>
      </c>
      <c r="F4736">
        <v>9</v>
      </c>
      <c r="G4736">
        <v>4</v>
      </c>
      <c r="H4736">
        <v>0</v>
      </c>
      <c r="I4736">
        <v>7.56</v>
      </c>
      <c r="J4736">
        <v>4.5199999999999996</v>
      </c>
      <c r="K4736">
        <v>12.08</v>
      </c>
      <c r="L4736" s="2">
        <f>_xlfn.RANK.EQ(I4736, INDEX(CFB!$I$2:$I$1048576, MATCH(W4736, CFB!$W$2:$W$1048576, 0)):INDEX(CFB!$I$2:$I$1048576, MATCH(W4736, CFB!$W$2:$W$1048576, 0) + COUNTIF(CFB!$W$2:$W$1048576, W4736) - 1), 0)</f>
        <v>13</v>
      </c>
      <c r="M4736" s="2">
        <f>_xlfn.RANK.EQ(J4736, INDEX(CFB!$J$2:$J$1048576, MATCH(W4736, CFB!$W$2:$W$1048576, 0)):INDEX(CFB!$J$2:$J$1048576, MATCH(W4736, CFB!$W$2:$W$1048576, 0) + COUNTIF(CFB!$W$2:$W$1048576, W4736) - 1))</f>
        <v>26</v>
      </c>
      <c r="N4736" s="2">
        <f>RANK(K4736, INDEX(CFB!$K$2:$K$1048576, MATCH(W4736, CFB!$W$2:$W$1048576, 0)):INDEX(CFB!$K$2:$K$1048576, MATCH(W4736, CFB!$W$2:$W$1048576, 0) + COUNTIF(CFB!$W$2:$W$1048576, W4736) - 1))</f>
        <v>10</v>
      </c>
      <c r="O4736">
        <v>39.44</v>
      </c>
      <c r="P4736">
        <v>7.57</v>
      </c>
      <c r="W4736">
        <v>1984</v>
      </c>
      <c r="X4736">
        <f t="shared" si="145"/>
        <v>0</v>
      </c>
    </row>
    <row r="4737" spans="1:24" ht="12.75" hidden="1" customHeight="1" x14ac:dyDescent="0.45">
      <c r="A4737">
        <v>11</v>
      </c>
      <c r="B4737" t="s">
        <v>27</v>
      </c>
      <c r="C4737" t="s">
        <v>15</v>
      </c>
      <c r="D4737" s="2" t="str">
        <f t="shared" si="144"/>
        <v>LSU1984</v>
      </c>
      <c r="E4737">
        <v>15</v>
      </c>
      <c r="F4737">
        <v>8</v>
      </c>
      <c r="G4737">
        <v>3</v>
      </c>
      <c r="H4737">
        <v>1</v>
      </c>
      <c r="I4737">
        <v>8.52</v>
      </c>
      <c r="J4737">
        <v>3.56</v>
      </c>
      <c r="K4737">
        <v>12.08</v>
      </c>
      <c r="L4737" s="2">
        <f>_xlfn.RANK.EQ(I4737, INDEX(CFB!$I$2:$I$1048576, MATCH(W4737, CFB!$W$2:$W$1048576, 0)):INDEX(CFB!$I$2:$I$1048576, MATCH(W4737, CFB!$W$2:$W$1048576, 0) + COUNTIF(CFB!$W$2:$W$1048576, W4737) - 1), 0)</f>
        <v>9</v>
      </c>
      <c r="M4737" s="2">
        <f>_xlfn.RANK.EQ(J4737, INDEX(CFB!$J$2:$J$1048576, MATCH(W4737, CFB!$W$2:$W$1048576, 0)):INDEX(CFB!$J$2:$J$1048576, MATCH(W4737, CFB!$W$2:$W$1048576, 0) + COUNTIF(CFB!$W$2:$W$1048576, W4737) - 1))</f>
        <v>34</v>
      </c>
      <c r="N4737" s="2">
        <f>RANK(K4737, INDEX(CFB!$K$2:$K$1048576, MATCH(W4737, CFB!$W$2:$W$1048576, 0)):INDEX(CFB!$K$2:$K$1048576, MATCH(W4737, CFB!$W$2:$W$1048576, 0) + COUNTIF(CFB!$W$2:$W$1048576, W4737) - 1))</f>
        <v>10</v>
      </c>
      <c r="O4737">
        <v>38.86</v>
      </c>
      <c r="P4737">
        <v>8.6300000000000008</v>
      </c>
      <c r="W4737">
        <v>1984</v>
      </c>
      <c r="X4737">
        <f t="shared" si="145"/>
        <v>0</v>
      </c>
    </row>
    <row r="4738" spans="1:24" ht="12.75" hidden="1" customHeight="1" x14ac:dyDescent="0.45">
      <c r="A4738">
        <v>12</v>
      </c>
      <c r="B4738" t="s">
        <v>9</v>
      </c>
      <c r="C4738" t="s">
        <v>10</v>
      </c>
      <c r="D4738" s="2" t="str">
        <f t="shared" si="144"/>
        <v>Ohio State1984</v>
      </c>
      <c r="E4738">
        <v>13</v>
      </c>
      <c r="F4738">
        <v>9</v>
      </c>
      <c r="G4738">
        <v>3</v>
      </c>
      <c r="H4738">
        <v>0</v>
      </c>
      <c r="I4738">
        <v>7.73</v>
      </c>
      <c r="J4738">
        <v>4.28</v>
      </c>
      <c r="K4738">
        <v>12</v>
      </c>
      <c r="L4738" s="2">
        <f>_xlfn.RANK.EQ(I4738, INDEX(CFB!$I$2:$I$1048576, MATCH(W4738, CFB!$W$2:$W$1048576, 0)):INDEX(CFB!$I$2:$I$1048576, MATCH(W4738, CFB!$W$2:$W$1048576, 0) + COUNTIF(CFB!$W$2:$W$1048576, W4738) - 1), 0)</f>
        <v>12</v>
      </c>
      <c r="M4738" s="2">
        <f>_xlfn.RANK.EQ(J4738, INDEX(CFB!$J$2:$J$1048576, MATCH(W4738, CFB!$W$2:$W$1048576, 0)):INDEX(CFB!$J$2:$J$1048576, MATCH(W4738, CFB!$W$2:$W$1048576, 0) + COUNTIF(CFB!$W$2:$W$1048576, W4738) - 1))</f>
        <v>31</v>
      </c>
      <c r="N4738" s="2">
        <f>RANK(K4738, INDEX(CFB!$K$2:$K$1048576, MATCH(W4738, CFB!$W$2:$W$1048576, 0)):INDEX(CFB!$K$2:$K$1048576, MATCH(W4738, CFB!$W$2:$W$1048576, 0) + COUNTIF(CFB!$W$2:$W$1048576, W4738) - 1))</f>
        <v>12</v>
      </c>
      <c r="O4738">
        <v>42.5</v>
      </c>
      <c r="P4738">
        <v>8.17</v>
      </c>
      <c r="W4738">
        <v>1984</v>
      </c>
      <c r="X4738">
        <f t="shared" si="145"/>
        <v>0</v>
      </c>
    </row>
    <row r="4739" spans="1:24" ht="12.75" hidden="1" customHeight="1" x14ac:dyDescent="0.45">
      <c r="A4739">
        <v>13</v>
      </c>
      <c r="B4739" t="s">
        <v>37</v>
      </c>
      <c r="C4739" t="s">
        <v>15</v>
      </c>
      <c r="D4739" s="2" t="str">
        <f t="shared" ref="D4739:D4802" si="146">_xlfn.CONCAT(B4739, W4739)</f>
        <v>Tennessee1984</v>
      </c>
      <c r="F4739">
        <v>7</v>
      </c>
      <c r="G4739">
        <v>4</v>
      </c>
      <c r="H4739">
        <v>1</v>
      </c>
      <c r="I4739">
        <v>9.09</v>
      </c>
      <c r="J4739">
        <v>2.56</v>
      </c>
      <c r="K4739">
        <v>11.65</v>
      </c>
      <c r="L4739" s="2">
        <f>_xlfn.RANK.EQ(I4739, INDEX(CFB!$I$2:$I$1048576, MATCH(W4739, CFB!$W$2:$W$1048576, 0)):INDEX(CFB!$I$2:$I$1048576, MATCH(W4739, CFB!$W$2:$W$1048576, 0) + COUNTIF(CFB!$W$2:$W$1048576, W4739) - 1), 0)</f>
        <v>7</v>
      </c>
      <c r="M4739" s="2">
        <f>_xlfn.RANK.EQ(J4739, INDEX(CFB!$J$2:$J$1048576, MATCH(W4739, CFB!$W$2:$W$1048576, 0)):INDEX(CFB!$J$2:$J$1048576, MATCH(W4739, CFB!$W$2:$W$1048576, 0) + COUNTIF(CFB!$W$2:$W$1048576, W4739) - 1))</f>
        <v>41</v>
      </c>
      <c r="N4739" s="2">
        <f>RANK(K4739, INDEX(CFB!$K$2:$K$1048576, MATCH(W4739, CFB!$W$2:$W$1048576, 0)):INDEX(CFB!$K$2:$K$1048576, MATCH(W4739, CFB!$W$2:$W$1048576, 0) + COUNTIF(CFB!$W$2:$W$1048576, W4739) - 1))</f>
        <v>13</v>
      </c>
      <c r="O4739">
        <v>39.119999999999997</v>
      </c>
      <c r="P4739">
        <v>9.42</v>
      </c>
      <c r="W4739">
        <v>1984</v>
      </c>
      <c r="X4739">
        <f t="shared" ref="X4739:X4802" si="147">IF(E4739=1, 1,0)</f>
        <v>0</v>
      </c>
    </row>
    <row r="4740" spans="1:24" ht="12.75" hidden="1" customHeight="1" x14ac:dyDescent="0.45">
      <c r="A4740">
        <v>14</v>
      </c>
      <c r="B4740" t="s">
        <v>93</v>
      </c>
      <c r="C4740" t="s">
        <v>23</v>
      </c>
      <c r="D4740" s="2" t="str">
        <f t="shared" si="146"/>
        <v>Virginia1984</v>
      </c>
      <c r="E4740">
        <v>20</v>
      </c>
      <c r="F4740">
        <v>8</v>
      </c>
      <c r="G4740">
        <v>2</v>
      </c>
      <c r="H4740">
        <v>2</v>
      </c>
      <c r="I4740">
        <v>4.92</v>
      </c>
      <c r="J4740">
        <v>6.18</v>
      </c>
      <c r="K4740">
        <v>11.09</v>
      </c>
      <c r="L4740" s="2">
        <f>_xlfn.RANK.EQ(I4740, INDEX(CFB!$I$2:$I$1048576, MATCH(W4740, CFB!$W$2:$W$1048576, 0)):INDEX(CFB!$I$2:$I$1048576, MATCH(W4740, CFB!$W$2:$W$1048576, 0) + COUNTIF(CFB!$W$2:$W$1048576, W4740) - 1), 0)</f>
        <v>23</v>
      </c>
      <c r="M4740" s="2">
        <f>_xlfn.RANK.EQ(J4740, INDEX(CFB!$J$2:$J$1048576, MATCH(W4740, CFB!$W$2:$W$1048576, 0)):INDEX(CFB!$J$2:$J$1048576, MATCH(W4740, CFB!$W$2:$W$1048576, 0) + COUNTIF(CFB!$W$2:$W$1048576, W4740) - 1))</f>
        <v>17</v>
      </c>
      <c r="N4740" s="2">
        <f>RANK(K4740, INDEX(CFB!$K$2:$K$1048576, MATCH(W4740, CFB!$W$2:$W$1048576, 0)):INDEX(CFB!$K$2:$K$1048576, MATCH(W4740, CFB!$W$2:$W$1048576, 0) + COUNTIF(CFB!$W$2:$W$1048576, W4740) - 1))</f>
        <v>14</v>
      </c>
      <c r="O4740">
        <v>36.770000000000003</v>
      </c>
      <c r="P4740">
        <v>9.5399999999999991</v>
      </c>
      <c r="W4740">
        <v>1984</v>
      </c>
      <c r="X4740">
        <f t="shared" si="147"/>
        <v>0</v>
      </c>
    </row>
    <row r="4741" spans="1:24" ht="12.75" hidden="1" customHeight="1" x14ac:dyDescent="0.45">
      <c r="A4741">
        <v>15</v>
      </c>
      <c r="B4741" t="s">
        <v>20</v>
      </c>
      <c r="C4741" t="s">
        <v>12</v>
      </c>
      <c r="D4741" s="2" t="str">
        <f t="shared" si="146"/>
        <v>South Carolina1984</v>
      </c>
      <c r="E4741">
        <v>11</v>
      </c>
      <c r="F4741">
        <v>10</v>
      </c>
      <c r="G4741">
        <v>2</v>
      </c>
      <c r="H4741">
        <v>0</v>
      </c>
      <c r="I4741">
        <v>10.220000000000001</v>
      </c>
      <c r="J4741">
        <v>0.75</v>
      </c>
      <c r="K4741">
        <v>10.97</v>
      </c>
      <c r="L4741" s="2">
        <f>_xlfn.RANK.EQ(I4741, INDEX(CFB!$I$2:$I$1048576, MATCH(W4741, CFB!$W$2:$W$1048576, 0)):INDEX(CFB!$I$2:$I$1048576, MATCH(W4741, CFB!$W$2:$W$1048576, 0) + COUNTIF(CFB!$W$2:$W$1048576, W4741) - 1), 0)</f>
        <v>4</v>
      </c>
      <c r="M4741" s="2">
        <f>_xlfn.RANK.EQ(J4741, INDEX(CFB!$J$2:$J$1048576, MATCH(W4741, CFB!$W$2:$W$1048576, 0)):INDEX(CFB!$J$2:$J$1048576, MATCH(W4741, CFB!$W$2:$W$1048576, 0) + COUNTIF(CFB!$W$2:$W$1048576, W4741) - 1))</f>
        <v>53</v>
      </c>
      <c r="N4741" s="2">
        <f>RANK(K4741, INDEX(CFB!$K$2:$K$1048576, MATCH(W4741, CFB!$W$2:$W$1048576, 0)):INDEX(CFB!$K$2:$K$1048576, MATCH(W4741, CFB!$W$2:$W$1048576, 0) + COUNTIF(CFB!$W$2:$W$1048576, W4741) - 1))</f>
        <v>15</v>
      </c>
      <c r="O4741">
        <v>39.81</v>
      </c>
      <c r="P4741">
        <v>11.91</v>
      </c>
      <c r="W4741">
        <v>1984</v>
      </c>
      <c r="X4741">
        <f t="shared" si="147"/>
        <v>0</v>
      </c>
    </row>
    <row r="4742" spans="1:24" ht="12.75" hidden="1" customHeight="1" x14ac:dyDescent="0.45">
      <c r="A4742">
        <v>16</v>
      </c>
      <c r="B4742" t="s">
        <v>22</v>
      </c>
      <c r="C4742" t="s">
        <v>12</v>
      </c>
      <c r="D4742" s="2" t="str">
        <f t="shared" si="146"/>
        <v>Miami (FL)1984</v>
      </c>
      <c r="E4742">
        <v>18</v>
      </c>
      <c r="F4742">
        <v>8</v>
      </c>
      <c r="G4742">
        <v>5</v>
      </c>
      <c r="H4742">
        <v>0</v>
      </c>
      <c r="I4742">
        <v>8.74</v>
      </c>
      <c r="J4742">
        <v>2.13</v>
      </c>
      <c r="K4742">
        <v>10.87</v>
      </c>
      <c r="L4742" s="2">
        <f>_xlfn.RANK.EQ(I4742, INDEX(CFB!$I$2:$I$1048576, MATCH(W4742, CFB!$W$2:$W$1048576, 0)):INDEX(CFB!$I$2:$I$1048576, MATCH(W4742, CFB!$W$2:$W$1048576, 0) + COUNTIF(CFB!$W$2:$W$1048576, W4742) - 1), 0)</f>
        <v>8</v>
      </c>
      <c r="M4742" s="2">
        <f>_xlfn.RANK.EQ(J4742, INDEX(CFB!$J$2:$J$1048576, MATCH(W4742, CFB!$W$2:$W$1048576, 0)):INDEX(CFB!$J$2:$J$1048576, MATCH(W4742, CFB!$W$2:$W$1048576, 0) + COUNTIF(CFB!$W$2:$W$1048576, W4742) - 1))</f>
        <v>43</v>
      </c>
      <c r="N4742" s="2">
        <f>RANK(K4742, INDEX(CFB!$K$2:$K$1048576, MATCH(W4742, CFB!$W$2:$W$1048576, 0)):INDEX(CFB!$K$2:$K$1048576, MATCH(W4742, CFB!$W$2:$W$1048576, 0) + COUNTIF(CFB!$W$2:$W$1048576, W4742) - 1))</f>
        <v>16</v>
      </c>
      <c r="O4742">
        <v>38.89</v>
      </c>
      <c r="P4742">
        <v>10.47</v>
      </c>
      <c r="W4742">
        <v>1984</v>
      </c>
      <c r="X4742">
        <f t="shared" si="147"/>
        <v>0</v>
      </c>
    </row>
    <row r="4743" spans="1:24" ht="12.75" hidden="1" customHeight="1" x14ac:dyDescent="0.45">
      <c r="A4743">
        <v>17</v>
      </c>
      <c r="B4743" t="s">
        <v>69</v>
      </c>
      <c r="C4743" t="s">
        <v>189</v>
      </c>
      <c r="D4743" s="2" t="str">
        <f t="shared" si="146"/>
        <v>Arkansas1984</v>
      </c>
      <c r="F4743">
        <v>7</v>
      </c>
      <c r="G4743">
        <v>4</v>
      </c>
      <c r="H4743">
        <v>1</v>
      </c>
      <c r="I4743">
        <v>1.54</v>
      </c>
      <c r="J4743">
        <v>9.2799999999999994</v>
      </c>
      <c r="K4743">
        <v>10.82</v>
      </c>
      <c r="L4743" s="2">
        <f>_xlfn.RANK.EQ(I4743, INDEX(CFB!$I$2:$I$1048576, MATCH(W4743, CFB!$W$2:$W$1048576, 0)):INDEX(CFB!$I$2:$I$1048576, MATCH(W4743, CFB!$W$2:$W$1048576, 0) + COUNTIF(CFB!$W$2:$W$1048576, W4743) - 1), 0)</f>
        <v>47</v>
      </c>
      <c r="M4743" s="2">
        <f>_xlfn.RANK.EQ(J4743, INDEX(CFB!$J$2:$J$1048576, MATCH(W4743, CFB!$W$2:$W$1048576, 0)):INDEX(CFB!$J$2:$J$1048576, MATCH(W4743, CFB!$W$2:$W$1048576, 0) + COUNTIF(CFB!$W$2:$W$1048576, W4743) - 1))</f>
        <v>6</v>
      </c>
      <c r="N4743" s="2">
        <f>RANK(K4743, INDEX(CFB!$K$2:$K$1048576, MATCH(W4743, CFB!$W$2:$W$1048576, 0)):INDEX(CFB!$K$2:$K$1048576, MATCH(W4743, CFB!$W$2:$W$1048576, 0) + COUNTIF(CFB!$W$2:$W$1048576, W4743) - 1))</f>
        <v>17</v>
      </c>
      <c r="O4743">
        <v>31.71</v>
      </c>
      <c r="P4743">
        <v>2.88</v>
      </c>
      <c r="W4743">
        <v>1984</v>
      </c>
      <c r="X4743">
        <f t="shared" si="147"/>
        <v>0</v>
      </c>
    </row>
    <row r="4744" spans="1:24" ht="12.75" hidden="1" customHeight="1" x14ac:dyDescent="0.45">
      <c r="A4744">
        <v>18</v>
      </c>
      <c r="B4744" t="s">
        <v>24</v>
      </c>
      <c r="C4744" t="s">
        <v>189</v>
      </c>
      <c r="D4744" s="2" t="str">
        <f t="shared" si="146"/>
        <v>SMU1984</v>
      </c>
      <c r="E4744">
        <v>8</v>
      </c>
      <c r="F4744">
        <v>10</v>
      </c>
      <c r="G4744">
        <v>2</v>
      </c>
      <c r="H4744">
        <v>0</v>
      </c>
      <c r="I4744">
        <v>4.3499999999999996</v>
      </c>
      <c r="J4744">
        <v>6.37</v>
      </c>
      <c r="K4744">
        <v>10.72</v>
      </c>
      <c r="L4744" s="2">
        <f>_xlfn.RANK.EQ(I4744, INDEX(CFB!$I$2:$I$1048576, MATCH(W4744, CFB!$W$2:$W$1048576, 0)):INDEX(CFB!$I$2:$I$1048576, MATCH(W4744, CFB!$W$2:$W$1048576, 0) + COUNTIF(CFB!$W$2:$W$1048576, W4744) - 1), 0)</f>
        <v>30</v>
      </c>
      <c r="M4744" s="2">
        <f>_xlfn.RANK.EQ(J4744, INDEX(CFB!$J$2:$J$1048576, MATCH(W4744, CFB!$W$2:$W$1048576, 0)):INDEX(CFB!$J$2:$J$1048576, MATCH(W4744, CFB!$W$2:$W$1048576, 0) + COUNTIF(CFB!$W$2:$W$1048576, W4744) - 1))</f>
        <v>16</v>
      </c>
      <c r="N4744" s="2">
        <f>RANK(K4744, INDEX(CFB!$K$2:$K$1048576, MATCH(W4744, CFB!$W$2:$W$1048576, 0)):INDEX(CFB!$K$2:$K$1048576, MATCH(W4744, CFB!$W$2:$W$1048576, 0) + COUNTIF(CFB!$W$2:$W$1048576, W4744) - 1))</f>
        <v>18</v>
      </c>
      <c r="O4744">
        <v>34.74</v>
      </c>
      <c r="P4744">
        <v>7.38</v>
      </c>
      <c r="W4744">
        <v>1984</v>
      </c>
      <c r="X4744">
        <f t="shared" si="147"/>
        <v>0</v>
      </c>
    </row>
    <row r="4745" spans="1:24" ht="12.75" hidden="1" customHeight="1" x14ac:dyDescent="0.45">
      <c r="A4745">
        <v>19</v>
      </c>
      <c r="B4745" t="s">
        <v>26</v>
      </c>
      <c r="C4745" t="s">
        <v>23</v>
      </c>
      <c r="D4745" s="2" t="str">
        <f t="shared" si="146"/>
        <v>Clemson1984</v>
      </c>
      <c r="F4745">
        <v>7</v>
      </c>
      <c r="G4745">
        <v>4</v>
      </c>
      <c r="H4745">
        <v>0</v>
      </c>
      <c r="I4745">
        <v>7.39</v>
      </c>
      <c r="J4745">
        <v>2.97</v>
      </c>
      <c r="K4745">
        <v>10.35</v>
      </c>
      <c r="L4745" s="2">
        <f>_xlfn.RANK.EQ(I4745, INDEX(CFB!$I$2:$I$1048576, MATCH(W4745, CFB!$W$2:$W$1048576, 0)):INDEX(CFB!$I$2:$I$1048576, MATCH(W4745, CFB!$W$2:$W$1048576, 0) + COUNTIF(CFB!$W$2:$W$1048576, W4745) - 1), 0)</f>
        <v>14</v>
      </c>
      <c r="M4745" s="2">
        <f>_xlfn.RANK.EQ(J4745, INDEX(CFB!$J$2:$J$1048576, MATCH(W4745, CFB!$W$2:$W$1048576, 0)):INDEX(CFB!$J$2:$J$1048576, MATCH(W4745, CFB!$W$2:$W$1048576, 0) + COUNTIF(CFB!$W$2:$W$1048576, W4745) - 1))</f>
        <v>39</v>
      </c>
      <c r="N4745" s="2">
        <f>RANK(K4745, INDEX(CFB!$K$2:$K$1048576, MATCH(W4745, CFB!$W$2:$W$1048576, 0)):INDEX(CFB!$K$2:$K$1048576, MATCH(W4745, CFB!$W$2:$W$1048576, 0) + COUNTIF(CFB!$W$2:$W$1048576, W4745) - 1))</f>
        <v>19</v>
      </c>
      <c r="O4745">
        <v>41.15</v>
      </c>
      <c r="P4745">
        <v>9.44</v>
      </c>
      <c r="W4745">
        <v>1984</v>
      </c>
      <c r="X4745">
        <f t="shared" si="147"/>
        <v>0</v>
      </c>
    </row>
    <row r="4746" spans="1:24" ht="12.75" hidden="1" customHeight="1" x14ac:dyDescent="0.45">
      <c r="A4746">
        <v>20</v>
      </c>
      <c r="B4746" t="s">
        <v>17</v>
      </c>
      <c r="C4746" t="s">
        <v>15</v>
      </c>
      <c r="D4746" s="2" t="str">
        <f t="shared" si="146"/>
        <v>Georgia1984</v>
      </c>
      <c r="F4746">
        <v>7</v>
      </c>
      <c r="G4746">
        <v>4</v>
      </c>
      <c r="H4746">
        <v>1</v>
      </c>
      <c r="I4746">
        <v>3.66</v>
      </c>
      <c r="J4746">
        <v>6.6</v>
      </c>
      <c r="K4746">
        <v>10.26</v>
      </c>
      <c r="L4746" s="2">
        <f>_xlfn.RANK.EQ(I4746, INDEX(CFB!$I$2:$I$1048576, MATCH(W4746, CFB!$W$2:$W$1048576, 0)):INDEX(CFB!$I$2:$I$1048576, MATCH(W4746, CFB!$W$2:$W$1048576, 0) + COUNTIF(CFB!$W$2:$W$1048576, W4746) - 1), 0)</f>
        <v>35</v>
      </c>
      <c r="M4746" s="2">
        <f>_xlfn.RANK.EQ(J4746, INDEX(CFB!$J$2:$J$1048576, MATCH(W4746, CFB!$W$2:$W$1048576, 0)):INDEX(CFB!$J$2:$J$1048576, MATCH(W4746, CFB!$W$2:$W$1048576, 0) + COUNTIF(CFB!$W$2:$W$1048576, W4746) - 1))</f>
        <v>14</v>
      </c>
      <c r="N4746" s="2">
        <f>RANK(K4746, INDEX(CFB!$K$2:$K$1048576, MATCH(W4746, CFB!$W$2:$W$1048576, 0)):INDEX(CFB!$K$2:$K$1048576, MATCH(W4746, CFB!$W$2:$W$1048576, 0) + COUNTIF(CFB!$W$2:$W$1048576, W4746) - 1))</f>
        <v>20</v>
      </c>
      <c r="O4746">
        <v>34.44</v>
      </c>
      <c r="P4746">
        <v>5.7</v>
      </c>
      <c r="W4746">
        <v>1984</v>
      </c>
      <c r="X4746">
        <f t="shared" si="147"/>
        <v>0</v>
      </c>
    </row>
    <row r="4747" spans="1:24" ht="12.75" hidden="1" customHeight="1" x14ac:dyDescent="0.45">
      <c r="A4747">
        <v>21</v>
      </c>
      <c r="B4747" t="s">
        <v>89</v>
      </c>
      <c r="C4747" t="s">
        <v>12</v>
      </c>
      <c r="D4747" s="2" t="str">
        <f t="shared" si="146"/>
        <v>West Virginia1984</v>
      </c>
      <c r="F4747">
        <v>8</v>
      </c>
      <c r="G4747">
        <v>4</v>
      </c>
      <c r="H4747">
        <v>0</v>
      </c>
      <c r="I4747">
        <v>1.7</v>
      </c>
      <c r="J4747">
        <v>8.5399999999999991</v>
      </c>
      <c r="K4747">
        <v>10.24</v>
      </c>
      <c r="L4747" s="2">
        <f>_xlfn.RANK.EQ(I4747, INDEX(CFB!$I$2:$I$1048576, MATCH(W4747, CFB!$W$2:$W$1048576, 0)):INDEX(CFB!$I$2:$I$1048576, MATCH(W4747, CFB!$W$2:$W$1048576, 0) + COUNTIF(CFB!$W$2:$W$1048576, W4747) - 1), 0)</f>
        <v>44</v>
      </c>
      <c r="M4747" s="2">
        <f>_xlfn.RANK.EQ(J4747, INDEX(CFB!$J$2:$J$1048576, MATCH(W4747, CFB!$W$2:$W$1048576, 0)):INDEX(CFB!$J$2:$J$1048576, MATCH(W4747, CFB!$W$2:$W$1048576, 0) + COUNTIF(CFB!$W$2:$W$1048576, W4747) - 1))</f>
        <v>9</v>
      </c>
      <c r="N4747" s="2">
        <f>RANK(K4747, INDEX(CFB!$K$2:$K$1048576, MATCH(W4747, CFB!$W$2:$W$1048576, 0)):INDEX(CFB!$K$2:$K$1048576, MATCH(W4747, CFB!$W$2:$W$1048576, 0) + COUNTIF(CFB!$W$2:$W$1048576, W4747) - 1))</f>
        <v>21</v>
      </c>
      <c r="O4747">
        <v>31.41</v>
      </c>
      <c r="P4747">
        <v>3.83</v>
      </c>
      <c r="W4747">
        <v>1984</v>
      </c>
      <c r="X4747">
        <f t="shared" si="147"/>
        <v>0</v>
      </c>
    </row>
    <row r="4748" spans="1:24" ht="12.75" hidden="1" customHeight="1" x14ac:dyDescent="0.45">
      <c r="A4748">
        <v>22</v>
      </c>
      <c r="B4748" t="s">
        <v>36</v>
      </c>
      <c r="C4748" t="s">
        <v>10</v>
      </c>
      <c r="D4748" s="2" t="str">
        <f t="shared" si="146"/>
        <v>Iowa1984</v>
      </c>
      <c r="E4748">
        <v>16</v>
      </c>
      <c r="F4748">
        <v>8</v>
      </c>
      <c r="G4748">
        <v>4</v>
      </c>
      <c r="H4748">
        <v>1</v>
      </c>
      <c r="I4748">
        <v>4.99</v>
      </c>
      <c r="J4748">
        <v>5.19</v>
      </c>
      <c r="K4748">
        <v>10.18</v>
      </c>
      <c r="L4748" s="2">
        <f>_xlfn.RANK.EQ(I4748, INDEX(CFB!$I$2:$I$1048576, MATCH(W4748, CFB!$W$2:$W$1048576, 0)):INDEX(CFB!$I$2:$I$1048576, MATCH(W4748, CFB!$W$2:$W$1048576, 0) + COUNTIF(CFB!$W$2:$W$1048576, W4748) - 1), 0)</f>
        <v>22</v>
      </c>
      <c r="M4748" s="2">
        <f>_xlfn.RANK.EQ(J4748, INDEX(CFB!$J$2:$J$1048576, MATCH(W4748, CFB!$W$2:$W$1048576, 0)):INDEX(CFB!$J$2:$J$1048576, MATCH(W4748, CFB!$W$2:$W$1048576, 0) + COUNTIF(CFB!$W$2:$W$1048576, W4748) - 1))</f>
        <v>22</v>
      </c>
      <c r="N4748" s="2">
        <f>RANK(K4748, INDEX(CFB!$K$2:$K$1048576, MATCH(W4748, CFB!$W$2:$W$1048576, 0)):INDEX(CFB!$K$2:$K$1048576, MATCH(W4748, CFB!$W$2:$W$1048576, 0) + COUNTIF(CFB!$W$2:$W$1048576, W4748) - 1))</f>
        <v>22</v>
      </c>
      <c r="O4748">
        <v>37.93</v>
      </c>
      <c r="P4748">
        <v>7.17</v>
      </c>
      <c r="W4748">
        <v>1984</v>
      </c>
      <c r="X4748">
        <f t="shared" si="147"/>
        <v>0</v>
      </c>
    </row>
    <row r="4749" spans="1:24" ht="12.75" hidden="1" customHeight="1" x14ac:dyDescent="0.45">
      <c r="A4749">
        <v>23</v>
      </c>
      <c r="B4749" t="s">
        <v>43</v>
      </c>
      <c r="C4749" t="s">
        <v>10</v>
      </c>
      <c r="D4749" s="2" t="str">
        <f t="shared" si="146"/>
        <v>Illinois1984</v>
      </c>
      <c r="F4749">
        <v>7</v>
      </c>
      <c r="G4749">
        <v>4</v>
      </c>
      <c r="H4749">
        <v>0</v>
      </c>
      <c r="I4749">
        <v>5.67</v>
      </c>
      <c r="J4749">
        <v>3.79</v>
      </c>
      <c r="K4749">
        <v>9.4600000000000009</v>
      </c>
      <c r="L4749" s="2">
        <f>_xlfn.RANK.EQ(I4749, INDEX(CFB!$I$2:$I$1048576, MATCH(W4749, CFB!$W$2:$W$1048576, 0)):INDEX(CFB!$I$2:$I$1048576, MATCH(W4749, CFB!$W$2:$W$1048576, 0) + COUNTIF(CFB!$W$2:$W$1048576, W4749) - 1), 0)</f>
        <v>19</v>
      </c>
      <c r="M4749" s="2">
        <f>_xlfn.RANK.EQ(J4749, INDEX(CFB!$J$2:$J$1048576, MATCH(W4749, CFB!$W$2:$W$1048576, 0)):INDEX(CFB!$J$2:$J$1048576, MATCH(W4749, CFB!$W$2:$W$1048576, 0) + COUNTIF(CFB!$W$2:$W$1048576, W4749) - 1))</f>
        <v>32</v>
      </c>
      <c r="N4749" s="2">
        <f>RANK(K4749, INDEX(CFB!$K$2:$K$1048576, MATCH(W4749, CFB!$W$2:$W$1048576, 0)):INDEX(CFB!$K$2:$K$1048576, MATCH(W4749, CFB!$W$2:$W$1048576, 0) + COUNTIF(CFB!$W$2:$W$1048576, W4749) - 1))</f>
        <v>23</v>
      </c>
      <c r="O4749">
        <v>38.57</v>
      </c>
      <c r="P4749">
        <v>8.84</v>
      </c>
      <c r="W4749">
        <v>1984</v>
      </c>
      <c r="X4749">
        <f t="shared" si="147"/>
        <v>0</v>
      </c>
    </row>
    <row r="4750" spans="1:24" ht="12.75" hidden="1" customHeight="1" x14ac:dyDescent="0.45">
      <c r="A4750">
        <v>24</v>
      </c>
      <c r="B4750" t="s">
        <v>38</v>
      </c>
      <c r="C4750" t="s">
        <v>180</v>
      </c>
      <c r="D4750" s="2" t="str">
        <f t="shared" si="146"/>
        <v>USC1984</v>
      </c>
      <c r="E4750">
        <v>10</v>
      </c>
      <c r="F4750">
        <v>9</v>
      </c>
      <c r="G4750">
        <v>3</v>
      </c>
      <c r="H4750">
        <v>0</v>
      </c>
      <c r="I4750">
        <v>-1.3</v>
      </c>
      <c r="J4750">
        <v>10.69</v>
      </c>
      <c r="K4750">
        <v>9.39</v>
      </c>
      <c r="L4750" s="2">
        <f>_xlfn.RANK.EQ(I4750, INDEX(CFB!$I$2:$I$1048576, MATCH(W4750, CFB!$W$2:$W$1048576, 0)):INDEX(CFB!$I$2:$I$1048576, MATCH(W4750, CFB!$W$2:$W$1048576, 0) + COUNTIF(CFB!$W$2:$W$1048576, W4750) - 1), 0)</f>
        <v>66</v>
      </c>
      <c r="M4750" s="2">
        <f>_xlfn.RANK.EQ(J4750, INDEX(CFB!$J$2:$J$1048576, MATCH(W4750, CFB!$W$2:$W$1048576, 0)):INDEX(CFB!$J$2:$J$1048576, MATCH(W4750, CFB!$W$2:$W$1048576, 0) + COUNTIF(CFB!$W$2:$W$1048576, W4750) - 1))</f>
        <v>4</v>
      </c>
      <c r="N4750" s="2">
        <f>RANK(K4750, INDEX(CFB!$K$2:$K$1048576, MATCH(W4750, CFB!$W$2:$W$1048576, 0)):INDEX(CFB!$K$2:$K$1048576, MATCH(W4750, CFB!$W$2:$W$1048576, 0) + COUNTIF(CFB!$W$2:$W$1048576, W4750) - 1))</f>
        <v>24</v>
      </c>
      <c r="O4750">
        <v>27.59</v>
      </c>
      <c r="P4750">
        <v>2.34</v>
      </c>
      <c r="W4750">
        <v>1984</v>
      </c>
      <c r="X4750">
        <f t="shared" si="147"/>
        <v>0</v>
      </c>
    </row>
    <row r="4751" spans="1:24" ht="12.75" hidden="1" customHeight="1" x14ac:dyDescent="0.45">
      <c r="A4751">
        <v>25</v>
      </c>
      <c r="B4751" t="s">
        <v>52</v>
      </c>
      <c r="C4751" t="s">
        <v>23</v>
      </c>
      <c r="D4751" s="2" t="str">
        <f t="shared" si="146"/>
        <v>Georgia Tech1984</v>
      </c>
      <c r="F4751">
        <v>6</v>
      </c>
      <c r="G4751">
        <v>4</v>
      </c>
      <c r="H4751">
        <v>1</v>
      </c>
      <c r="I4751">
        <v>4.78</v>
      </c>
      <c r="J4751">
        <v>4.4000000000000004</v>
      </c>
      <c r="K4751">
        <v>9.18</v>
      </c>
      <c r="L4751" s="2">
        <f>_xlfn.RANK.EQ(I4751, INDEX(CFB!$I$2:$I$1048576, MATCH(W4751, CFB!$W$2:$W$1048576, 0)):INDEX(CFB!$I$2:$I$1048576, MATCH(W4751, CFB!$W$2:$W$1048576, 0) + COUNTIF(CFB!$W$2:$W$1048576, W4751) - 1), 0)</f>
        <v>25</v>
      </c>
      <c r="M4751" s="2">
        <f>_xlfn.RANK.EQ(J4751, INDEX(CFB!$J$2:$J$1048576, MATCH(W4751, CFB!$W$2:$W$1048576, 0)):INDEX(CFB!$J$2:$J$1048576, MATCH(W4751, CFB!$W$2:$W$1048576, 0) + COUNTIF(CFB!$W$2:$W$1048576, W4751) - 1))</f>
        <v>28</v>
      </c>
      <c r="N4751" s="2">
        <f>RANK(K4751, INDEX(CFB!$K$2:$K$1048576, MATCH(W4751, CFB!$W$2:$W$1048576, 0)):INDEX(CFB!$K$2:$K$1048576, MATCH(W4751, CFB!$W$2:$W$1048576, 0) + COUNTIF(CFB!$W$2:$W$1048576, W4751) - 1))</f>
        <v>25</v>
      </c>
      <c r="O4751">
        <v>37.1</v>
      </c>
      <c r="P4751">
        <v>8.18</v>
      </c>
      <c r="W4751">
        <v>1984</v>
      </c>
      <c r="X4751">
        <f t="shared" si="147"/>
        <v>0</v>
      </c>
    </row>
    <row r="4752" spans="1:24" ht="12.75" hidden="1" customHeight="1" x14ac:dyDescent="0.45">
      <c r="A4752">
        <v>26</v>
      </c>
      <c r="B4752" t="s">
        <v>11</v>
      </c>
      <c r="C4752" t="s">
        <v>12</v>
      </c>
      <c r="D4752" s="2" t="str">
        <f t="shared" si="146"/>
        <v>Notre Dame1984</v>
      </c>
      <c r="F4752">
        <v>7</v>
      </c>
      <c r="G4752">
        <v>5</v>
      </c>
      <c r="H4752">
        <v>0</v>
      </c>
      <c r="I4752">
        <v>4.51</v>
      </c>
      <c r="J4752">
        <v>4.3899999999999997</v>
      </c>
      <c r="K4752">
        <v>8.9</v>
      </c>
      <c r="L4752" s="2">
        <f>_xlfn.RANK.EQ(I4752, INDEX(CFB!$I$2:$I$1048576, MATCH(W4752, CFB!$W$2:$W$1048576, 0)):INDEX(CFB!$I$2:$I$1048576, MATCH(W4752, CFB!$W$2:$W$1048576, 0) + COUNTIF(CFB!$W$2:$W$1048576, W4752) - 1), 0)</f>
        <v>29</v>
      </c>
      <c r="M4752" s="2">
        <f>_xlfn.RANK.EQ(J4752, INDEX(CFB!$J$2:$J$1048576, MATCH(W4752, CFB!$W$2:$W$1048576, 0)):INDEX(CFB!$J$2:$J$1048576, MATCH(W4752, CFB!$W$2:$W$1048576, 0) + COUNTIF(CFB!$W$2:$W$1048576, W4752) - 1))</f>
        <v>29</v>
      </c>
      <c r="N4752" s="2">
        <f>RANK(K4752, INDEX(CFB!$K$2:$K$1048576, MATCH(W4752, CFB!$W$2:$W$1048576, 0)):INDEX(CFB!$K$2:$K$1048576, MATCH(W4752, CFB!$W$2:$W$1048576, 0) + COUNTIF(CFB!$W$2:$W$1048576, W4752) - 1))</f>
        <v>26</v>
      </c>
      <c r="O4752">
        <v>35.869999999999997</v>
      </c>
      <c r="P4752">
        <v>7.81</v>
      </c>
      <c r="W4752">
        <v>1984</v>
      </c>
      <c r="X4752">
        <f t="shared" si="147"/>
        <v>0</v>
      </c>
    </row>
    <row r="4753" spans="1:24" ht="12.75" hidden="1" customHeight="1" x14ac:dyDescent="0.45">
      <c r="A4753">
        <v>27</v>
      </c>
      <c r="B4753" t="s">
        <v>74</v>
      </c>
      <c r="C4753" t="s">
        <v>15</v>
      </c>
      <c r="D4753" s="2" t="str">
        <f t="shared" si="146"/>
        <v>Kentucky1984</v>
      </c>
      <c r="E4753">
        <v>19</v>
      </c>
      <c r="F4753">
        <v>9</v>
      </c>
      <c r="G4753">
        <v>3</v>
      </c>
      <c r="H4753">
        <v>0</v>
      </c>
      <c r="I4753">
        <v>3.51</v>
      </c>
      <c r="J4753">
        <v>5.08</v>
      </c>
      <c r="K4753">
        <v>8.59</v>
      </c>
      <c r="L4753" s="2">
        <f>_xlfn.RANK.EQ(I4753, INDEX(CFB!$I$2:$I$1048576, MATCH(W4753, CFB!$W$2:$W$1048576, 0)):INDEX(CFB!$I$2:$I$1048576, MATCH(W4753, CFB!$W$2:$W$1048576, 0) + COUNTIF(CFB!$W$2:$W$1048576, W4753) - 1), 0)</f>
        <v>36</v>
      </c>
      <c r="M4753" s="2">
        <f>_xlfn.RANK.EQ(J4753, INDEX(CFB!$J$2:$J$1048576, MATCH(W4753, CFB!$W$2:$W$1048576, 0)):INDEX(CFB!$J$2:$J$1048576, MATCH(W4753, CFB!$W$2:$W$1048576, 0) + COUNTIF(CFB!$W$2:$W$1048576, W4753) - 1))</f>
        <v>23</v>
      </c>
      <c r="N4753" s="2">
        <f>RANK(K4753, INDEX(CFB!$K$2:$K$1048576, MATCH(W4753, CFB!$W$2:$W$1048576, 0)):INDEX(CFB!$K$2:$K$1048576, MATCH(W4753, CFB!$W$2:$W$1048576, 0) + COUNTIF(CFB!$W$2:$W$1048576, W4753) - 1))</f>
        <v>27</v>
      </c>
      <c r="O4753">
        <v>34.79</v>
      </c>
      <c r="P4753">
        <v>9.23</v>
      </c>
      <c r="W4753">
        <v>1984</v>
      </c>
      <c r="X4753">
        <f t="shared" si="147"/>
        <v>0</v>
      </c>
    </row>
    <row r="4754" spans="1:24" ht="12.75" hidden="1" customHeight="1" x14ac:dyDescent="0.45">
      <c r="A4754">
        <v>28</v>
      </c>
      <c r="B4754" t="s">
        <v>131</v>
      </c>
      <c r="C4754" t="s">
        <v>178</v>
      </c>
      <c r="D4754" s="2" t="str">
        <f t="shared" si="146"/>
        <v>Air Force1984</v>
      </c>
      <c r="F4754">
        <v>8</v>
      </c>
      <c r="G4754">
        <v>4</v>
      </c>
      <c r="H4754">
        <v>0</v>
      </c>
      <c r="I4754">
        <v>3.04</v>
      </c>
      <c r="J4754">
        <v>5.53</v>
      </c>
      <c r="K4754">
        <v>8.58</v>
      </c>
      <c r="L4754" s="2">
        <f>_xlfn.RANK.EQ(I4754, INDEX(CFB!$I$2:$I$1048576, MATCH(W4754, CFB!$W$2:$W$1048576, 0)):INDEX(CFB!$I$2:$I$1048576, MATCH(W4754, CFB!$W$2:$W$1048576, 0) + COUNTIF(CFB!$W$2:$W$1048576, W4754) - 1), 0)</f>
        <v>38</v>
      </c>
      <c r="M4754" s="2">
        <f>_xlfn.RANK.EQ(J4754, INDEX(CFB!$J$2:$J$1048576, MATCH(W4754, CFB!$W$2:$W$1048576, 0)):INDEX(CFB!$J$2:$J$1048576, MATCH(W4754, CFB!$W$2:$W$1048576, 0) + COUNTIF(CFB!$W$2:$W$1048576, W4754) - 1))</f>
        <v>21</v>
      </c>
      <c r="N4754" s="2">
        <f>RANK(K4754, INDEX(CFB!$K$2:$K$1048576, MATCH(W4754, CFB!$W$2:$W$1048576, 0)):INDEX(CFB!$K$2:$K$1048576, MATCH(W4754, CFB!$W$2:$W$1048576, 0) + COUNTIF(CFB!$W$2:$W$1048576, W4754) - 1))</f>
        <v>28</v>
      </c>
      <c r="O4754">
        <v>37.56</v>
      </c>
      <c r="P4754">
        <v>7.16</v>
      </c>
      <c r="W4754">
        <v>1984</v>
      </c>
      <c r="X4754">
        <f t="shared" si="147"/>
        <v>0</v>
      </c>
    </row>
    <row r="4755" spans="1:24" ht="12.75" hidden="1" customHeight="1" x14ac:dyDescent="0.45">
      <c r="A4755">
        <v>29</v>
      </c>
      <c r="B4755" t="s">
        <v>53</v>
      </c>
      <c r="C4755" t="s">
        <v>12</v>
      </c>
      <c r="D4755" s="2" t="str">
        <f t="shared" si="146"/>
        <v>Syracuse1984</v>
      </c>
      <c r="F4755">
        <v>6</v>
      </c>
      <c r="G4755">
        <v>5</v>
      </c>
      <c r="H4755">
        <v>0</v>
      </c>
      <c r="I4755">
        <v>-3.95</v>
      </c>
      <c r="J4755">
        <v>12.25</v>
      </c>
      <c r="K4755">
        <v>8.3000000000000007</v>
      </c>
      <c r="L4755" s="2">
        <f>_xlfn.RANK.EQ(I4755, INDEX(CFB!$I$2:$I$1048576, MATCH(W4755, CFB!$W$2:$W$1048576, 0)):INDEX(CFB!$I$2:$I$1048576, MATCH(W4755, CFB!$W$2:$W$1048576, 0) + COUNTIF(CFB!$W$2:$W$1048576, W4755) - 1), 0)</f>
        <v>85</v>
      </c>
      <c r="M4755" s="2">
        <f>_xlfn.RANK.EQ(J4755, INDEX(CFB!$J$2:$J$1048576, MATCH(W4755, CFB!$W$2:$W$1048576, 0)):INDEX(CFB!$J$2:$J$1048576, MATCH(W4755, CFB!$W$2:$W$1048576, 0) + COUNTIF(CFB!$W$2:$W$1048576, W4755) - 1))</f>
        <v>2</v>
      </c>
      <c r="N4755" s="2">
        <f>RANK(K4755, INDEX(CFB!$K$2:$K$1048576, MATCH(W4755, CFB!$W$2:$W$1048576, 0)):INDEX(CFB!$K$2:$K$1048576, MATCH(W4755, CFB!$W$2:$W$1048576, 0) + COUNTIF(CFB!$W$2:$W$1048576, W4755) - 1))</f>
        <v>29</v>
      </c>
      <c r="O4755">
        <v>25.59</v>
      </c>
      <c r="P4755">
        <v>0.23</v>
      </c>
      <c r="W4755">
        <v>1984</v>
      </c>
      <c r="X4755">
        <f t="shared" si="147"/>
        <v>0</v>
      </c>
    </row>
    <row r="4756" spans="1:24" ht="12.75" hidden="1" customHeight="1" x14ac:dyDescent="0.45">
      <c r="A4756">
        <v>30</v>
      </c>
      <c r="B4756" t="s">
        <v>56</v>
      </c>
      <c r="C4756" t="s">
        <v>12</v>
      </c>
      <c r="D4756" s="2" t="str">
        <f t="shared" si="146"/>
        <v>Rutgers1984</v>
      </c>
      <c r="F4756">
        <v>7</v>
      </c>
      <c r="G4756">
        <v>3</v>
      </c>
      <c r="H4756">
        <v>0</v>
      </c>
      <c r="I4756">
        <v>0.88</v>
      </c>
      <c r="J4756">
        <v>7.08</v>
      </c>
      <c r="K4756">
        <v>7.96</v>
      </c>
      <c r="L4756" s="2">
        <f>_xlfn.RANK.EQ(I4756, INDEX(CFB!$I$2:$I$1048576, MATCH(W4756, CFB!$W$2:$W$1048576, 0)):INDEX(CFB!$I$2:$I$1048576, MATCH(W4756, CFB!$W$2:$W$1048576, 0) + COUNTIF(CFB!$W$2:$W$1048576, W4756) - 1), 0)</f>
        <v>53</v>
      </c>
      <c r="M4756" s="2">
        <f>_xlfn.RANK.EQ(J4756, INDEX(CFB!$J$2:$J$1048576, MATCH(W4756, CFB!$W$2:$W$1048576, 0)):INDEX(CFB!$J$2:$J$1048576, MATCH(W4756, CFB!$W$2:$W$1048576, 0) + COUNTIF(CFB!$W$2:$W$1048576, W4756) - 1))</f>
        <v>12</v>
      </c>
      <c r="N4756" s="2">
        <f>RANK(K4756, INDEX(CFB!$K$2:$K$1048576, MATCH(W4756, CFB!$W$2:$W$1048576, 0)):INDEX(CFB!$K$2:$K$1048576, MATCH(W4756, CFB!$W$2:$W$1048576, 0) + COUNTIF(CFB!$W$2:$W$1048576, W4756) - 1))</f>
        <v>30</v>
      </c>
      <c r="O4756">
        <v>29.39</v>
      </c>
      <c r="P4756">
        <v>6.12</v>
      </c>
      <c r="W4756">
        <v>1984</v>
      </c>
      <c r="X4756">
        <f t="shared" si="147"/>
        <v>0</v>
      </c>
    </row>
    <row r="4757" spans="1:24" ht="12.75" hidden="1" customHeight="1" x14ac:dyDescent="0.45">
      <c r="A4757">
        <v>31</v>
      </c>
      <c r="B4757" t="s">
        <v>28</v>
      </c>
      <c r="C4757" t="s">
        <v>180</v>
      </c>
      <c r="D4757" s="2" t="str">
        <f t="shared" si="146"/>
        <v>Arizona State1984</v>
      </c>
      <c r="F4757">
        <v>5</v>
      </c>
      <c r="G4757">
        <v>6</v>
      </c>
      <c r="H4757">
        <v>0</v>
      </c>
      <c r="I4757">
        <v>2.78</v>
      </c>
      <c r="J4757">
        <v>5.01</v>
      </c>
      <c r="K4757">
        <v>7.8</v>
      </c>
      <c r="L4757" s="2">
        <f>_xlfn.RANK.EQ(I4757, INDEX(CFB!$I$2:$I$1048576, MATCH(W4757, CFB!$W$2:$W$1048576, 0)):INDEX(CFB!$I$2:$I$1048576, MATCH(W4757, CFB!$W$2:$W$1048576, 0) + COUNTIF(CFB!$W$2:$W$1048576, W4757) - 1), 0)</f>
        <v>41</v>
      </c>
      <c r="M4757" s="2">
        <f>_xlfn.RANK.EQ(J4757, INDEX(CFB!$J$2:$J$1048576, MATCH(W4757, CFB!$W$2:$W$1048576, 0)):INDEX(CFB!$J$2:$J$1048576, MATCH(W4757, CFB!$W$2:$W$1048576, 0) + COUNTIF(CFB!$W$2:$W$1048576, W4757) - 1))</f>
        <v>24</v>
      </c>
      <c r="N4757" s="2">
        <f>RANK(K4757, INDEX(CFB!$K$2:$K$1048576, MATCH(W4757, CFB!$W$2:$W$1048576, 0)):INDEX(CFB!$K$2:$K$1048576, MATCH(W4757, CFB!$W$2:$W$1048576, 0) + COUNTIF(CFB!$W$2:$W$1048576, W4757) - 1))</f>
        <v>31</v>
      </c>
      <c r="O4757">
        <v>36.85</v>
      </c>
      <c r="P4757">
        <v>9.86</v>
      </c>
      <c r="W4757">
        <v>1984</v>
      </c>
      <c r="X4757">
        <f t="shared" si="147"/>
        <v>0</v>
      </c>
    </row>
    <row r="4758" spans="1:24" ht="12.75" hidden="1" customHeight="1" x14ac:dyDescent="0.45">
      <c r="A4758">
        <v>32</v>
      </c>
      <c r="B4758" t="s">
        <v>48</v>
      </c>
      <c r="C4758" t="s">
        <v>12</v>
      </c>
      <c r="D4758" s="2" t="str">
        <f t="shared" si="146"/>
        <v>Army1984</v>
      </c>
      <c r="F4758">
        <v>8</v>
      </c>
      <c r="G4758">
        <v>3</v>
      </c>
      <c r="H4758">
        <v>1</v>
      </c>
      <c r="I4758">
        <v>4.75</v>
      </c>
      <c r="J4758">
        <v>2.83</v>
      </c>
      <c r="K4758">
        <v>7.57</v>
      </c>
      <c r="L4758" s="2">
        <f>_xlfn.RANK.EQ(I4758, INDEX(CFB!$I$2:$I$1048576, MATCH(W4758, CFB!$W$2:$W$1048576, 0)):INDEX(CFB!$I$2:$I$1048576, MATCH(W4758, CFB!$W$2:$W$1048576, 0) + COUNTIF(CFB!$W$2:$W$1048576, W4758) - 1), 0)</f>
        <v>26</v>
      </c>
      <c r="M4758" s="2">
        <f>_xlfn.RANK.EQ(J4758, INDEX(CFB!$J$2:$J$1048576, MATCH(W4758, CFB!$W$2:$W$1048576, 0)):INDEX(CFB!$J$2:$J$1048576, MATCH(W4758, CFB!$W$2:$W$1048576, 0) + COUNTIF(CFB!$W$2:$W$1048576, W4758) - 1))</f>
        <v>40</v>
      </c>
      <c r="N4758" s="2">
        <f>RANK(K4758, INDEX(CFB!$K$2:$K$1048576, MATCH(W4758, CFB!$W$2:$W$1048576, 0)):INDEX(CFB!$K$2:$K$1048576, MATCH(W4758, CFB!$W$2:$W$1048576, 0) + COUNTIF(CFB!$W$2:$W$1048576, W4758) - 1))</f>
        <v>32</v>
      </c>
      <c r="O4758">
        <v>35.03</v>
      </c>
      <c r="P4758">
        <v>11.1</v>
      </c>
      <c r="W4758">
        <v>1984</v>
      </c>
      <c r="X4758">
        <f t="shared" si="147"/>
        <v>0</v>
      </c>
    </row>
    <row r="4759" spans="1:24" ht="12.75" hidden="1" customHeight="1" x14ac:dyDescent="0.45">
      <c r="A4759">
        <v>33</v>
      </c>
      <c r="B4759" t="s">
        <v>14</v>
      </c>
      <c r="C4759" t="s">
        <v>189</v>
      </c>
      <c r="D4759" s="2" t="str">
        <f t="shared" si="146"/>
        <v>Texas1984</v>
      </c>
      <c r="F4759">
        <v>7</v>
      </c>
      <c r="G4759">
        <v>4</v>
      </c>
      <c r="H4759">
        <v>1</v>
      </c>
      <c r="I4759">
        <v>3.73</v>
      </c>
      <c r="J4759">
        <v>3.58</v>
      </c>
      <c r="K4759">
        <v>7.32</v>
      </c>
      <c r="L4759" s="2">
        <f>_xlfn.RANK.EQ(I4759, INDEX(CFB!$I$2:$I$1048576, MATCH(W4759, CFB!$W$2:$W$1048576, 0)):INDEX(CFB!$I$2:$I$1048576, MATCH(W4759, CFB!$W$2:$W$1048576, 0) + COUNTIF(CFB!$W$2:$W$1048576, W4759) - 1), 0)</f>
        <v>34</v>
      </c>
      <c r="M4759" s="2">
        <f>_xlfn.RANK.EQ(J4759, INDEX(CFB!$J$2:$J$1048576, MATCH(W4759, CFB!$W$2:$W$1048576, 0)):INDEX(CFB!$J$2:$J$1048576, MATCH(W4759, CFB!$W$2:$W$1048576, 0) + COUNTIF(CFB!$W$2:$W$1048576, W4759) - 1))</f>
        <v>33</v>
      </c>
      <c r="N4759" s="2">
        <f>RANK(K4759, INDEX(CFB!$K$2:$K$1048576, MATCH(W4759, CFB!$W$2:$W$1048576, 0)):INDEX(CFB!$K$2:$K$1048576, MATCH(W4759, CFB!$W$2:$W$1048576, 0) + COUNTIF(CFB!$W$2:$W$1048576, W4759) - 1))</f>
        <v>33</v>
      </c>
      <c r="O4759">
        <v>33.39</v>
      </c>
      <c r="P4759">
        <v>10.59</v>
      </c>
      <c r="W4759">
        <v>1984</v>
      </c>
      <c r="X4759">
        <f t="shared" si="147"/>
        <v>0</v>
      </c>
    </row>
    <row r="4760" spans="1:24" hidden="1" x14ac:dyDescent="0.45">
      <c r="A4760">
        <v>34</v>
      </c>
      <c r="B4760" t="s">
        <v>18</v>
      </c>
      <c r="C4760" t="s">
        <v>15</v>
      </c>
      <c r="D4760" s="2" t="str">
        <f t="shared" si="146"/>
        <v>Alabama1984</v>
      </c>
      <c r="F4760">
        <v>5</v>
      </c>
      <c r="G4760">
        <v>6</v>
      </c>
      <c r="H4760">
        <v>0</v>
      </c>
      <c r="I4760">
        <v>0.94</v>
      </c>
      <c r="J4760">
        <v>6.11</v>
      </c>
      <c r="K4760">
        <v>7.04</v>
      </c>
      <c r="L4760" s="2">
        <f>_xlfn.RANK.EQ(I4760, INDEX(CFB!$I$2:$I$1048576, MATCH(W4760, CFB!$W$2:$W$1048576, 0)):INDEX(CFB!$I$2:$I$1048576, MATCH(W4760, CFB!$W$2:$W$1048576, 0) + COUNTIF(CFB!$W$2:$W$1048576, W4760) - 1), 0)</f>
        <v>52</v>
      </c>
      <c r="M4760" s="2">
        <f>_xlfn.RANK.EQ(J4760, INDEX(CFB!$J$2:$J$1048576, MATCH(W4760, CFB!$W$2:$W$1048576, 0)):INDEX(CFB!$J$2:$J$1048576, MATCH(W4760, CFB!$W$2:$W$1048576, 0) + COUNTIF(CFB!$W$2:$W$1048576, W4760) - 1))</f>
        <v>18</v>
      </c>
      <c r="N4760" s="2">
        <f>RANK(K4760, INDEX(CFB!$K$2:$K$1048576, MATCH(W4760, CFB!$W$2:$W$1048576, 0)):INDEX(CFB!$K$2:$K$1048576, MATCH(W4760, CFB!$W$2:$W$1048576, 0) + COUNTIF(CFB!$W$2:$W$1048576, W4760) - 1))</f>
        <v>34</v>
      </c>
      <c r="O4760">
        <v>30.06</v>
      </c>
      <c r="P4760">
        <v>5.81</v>
      </c>
      <c r="W4760">
        <v>1984</v>
      </c>
      <c r="X4760">
        <f t="shared" si="147"/>
        <v>0</v>
      </c>
    </row>
    <row r="4761" spans="1:24" ht="12.75" hidden="1" customHeight="1" x14ac:dyDescent="0.45">
      <c r="A4761">
        <v>35</v>
      </c>
      <c r="B4761" t="s">
        <v>33</v>
      </c>
      <c r="C4761" t="s">
        <v>12</v>
      </c>
      <c r="D4761" s="2" t="str">
        <f t="shared" si="146"/>
        <v>Virginia Tech1984</v>
      </c>
      <c r="F4761">
        <v>8</v>
      </c>
      <c r="G4761">
        <v>4</v>
      </c>
      <c r="H4761">
        <v>0</v>
      </c>
      <c r="I4761">
        <v>-1.1100000000000001</v>
      </c>
      <c r="J4761">
        <v>7.9</v>
      </c>
      <c r="K4761">
        <v>6.79</v>
      </c>
      <c r="L4761" s="2">
        <f>_xlfn.RANK.EQ(I4761, INDEX(CFB!$I$2:$I$1048576, MATCH(W4761, CFB!$W$2:$W$1048576, 0)):INDEX(CFB!$I$2:$I$1048576, MATCH(W4761, CFB!$W$2:$W$1048576, 0) + COUNTIF(CFB!$W$2:$W$1048576, W4761) - 1), 0)</f>
        <v>64</v>
      </c>
      <c r="M4761" s="2">
        <f>_xlfn.RANK.EQ(J4761, INDEX(CFB!$J$2:$J$1048576, MATCH(W4761, CFB!$W$2:$W$1048576, 0)):INDEX(CFB!$J$2:$J$1048576, MATCH(W4761, CFB!$W$2:$W$1048576, 0) + COUNTIF(CFB!$W$2:$W$1048576, W4761) - 1))</f>
        <v>10</v>
      </c>
      <c r="N4761" s="2">
        <f>RANK(K4761, INDEX(CFB!$K$2:$K$1048576, MATCH(W4761, CFB!$W$2:$W$1048576, 0)):INDEX(CFB!$K$2:$K$1048576, MATCH(W4761, CFB!$W$2:$W$1048576, 0) + COUNTIF(CFB!$W$2:$W$1048576, W4761) - 1))</f>
        <v>35</v>
      </c>
      <c r="O4761">
        <v>29.69</v>
      </c>
      <c r="P4761">
        <v>5.01</v>
      </c>
      <c r="W4761">
        <v>1984</v>
      </c>
      <c r="X4761">
        <f t="shared" si="147"/>
        <v>0</v>
      </c>
    </row>
    <row r="4762" spans="1:24" ht="12.75" hidden="1" customHeight="1" x14ac:dyDescent="0.45">
      <c r="A4762">
        <v>36</v>
      </c>
      <c r="B4762" t="s">
        <v>120</v>
      </c>
      <c r="C4762" t="s">
        <v>180</v>
      </c>
      <c r="D4762" s="2" t="str">
        <f t="shared" si="146"/>
        <v>Arizona1984</v>
      </c>
      <c r="F4762">
        <v>7</v>
      </c>
      <c r="G4762">
        <v>4</v>
      </c>
      <c r="H4762">
        <v>0</v>
      </c>
      <c r="I4762">
        <v>3.14</v>
      </c>
      <c r="J4762">
        <v>3.42</v>
      </c>
      <c r="K4762">
        <v>6.56</v>
      </c>
      <c r="L4762" s="2">
        <f>_xlfn.RANK.EQ(I4762, INDEX(CFB!$I$2:$I$1048576, MATCH(W4762, CFB!$W$2:$W$1048576, 0)):INDEX(CFB!$I$2:$I$1048576, MATCH(W4762, CFB!$W$2:$W$1048576, 0) + COUNTIF(CFB!$W$2:$W$1048576, W4762) - 1), 0)</f>
        <v>37</v>
      </c>
      <c r="M4762" s="2">
        <f>_xlfn.RANK.EQ(J4762, INDEX(CFB!$J$2:$J$1048576, MATCH(W4762, CFB!$W$2:$W$1048576, 0)):INDEX(CFB!$J$2:$J$1048576, MATCH(W4762, CFB!$W$2:$W$1048576, 0) + COUNTIF(CFB!$W$2:$W$1048576, W4762) - 1))</f>
        <v>36</v>
      </c>
      <c r="N4762" s="2">
        <f>RANK(K4762, INDEX(CFB!$K$2:$K$1048576, MATCH(W4762, CFB!$W$2:$W$1048576, 0)):INDEX(CFB!$K$2:$K$1048576, MATCH(W4762, CFB!$W$2:$W$1048576, 0) + COUNTIF(CFB!$W$2:$W$1048576, W4762) - 1))</f>
        <v>36</v>
      </c>
      <c r="O4762">
        <v>33.01</v>
      </c>
      <c r="P4762">
        <v>9.2799999999999994</v>
      </c>
      <c r="W4762">
        <v>1984</v>
      </c>
      <c r="X4762">
        <f t="shared" si="147"/>
        <v>0</v>
      </c>
    </row>
    <row r="4763" spans="1:24" ht="12.75" hidden="1" customHeight="1" x14ac:dyDescent="0.45">
      <c r="A4763">
        <v>37</v>
      </c>
      <c r="B4763" t="s">
        <v>73</v>
      </c>
      <c r="C4763" t="s">
        <v>180</v>
      </c>
      <c r="D4763" s="2" t="str">
        <f t="shared" si="146"/>
        <v>UCLA1984</v>
      </c>
      <c r="E4763">
        <v>9</v>
      </c>
      <c r="F4763">
        <v>9</v>
      </c>
      <c r="G4763">
        <v>3</v>
      </c>
      <c r="H4763">
        <v>0</v>
      </c>
      <c r="I4763">
        <v>3.93</v>
      </c>
      <c r="J4763">
        <v>2.39</v>
      </c>
      <c r="K4763">
        <v>6.32</v>
      </c>
      <c r="L4763" s="2">
        <f>_xlfn.RANK.EQ(I4763, INDEX(CFB!$I$2:$I$1048576, MATCH(W4763, CFB!$W$2:$W$1048576, 0)):INDEX(CFB!$I$2:$I$1048576, MATCH(W4763, CFB!$W$2:$W$1048576, 0) + COUNTIF(CFB!$W$2:$W$1048576, W4763) - 1), 0)</f>
        <v>33</v>
      </c>
      <c r="M4763" s="2">
        <f>_xlfn.RANK.EQ(J4763, INDEX(CFB!$J$2:$J$1048576, MATCH(W4763, CFB!$W$2:$W$1048576, 0)):INDEX(CFB!$J$2:$J$1048576, MATCH(W4763, CFB!$W$2:$W$1048576, 0) + COUNTIF(CFB!$W$2:$W$1048576, W4763) - 1))</f>
        <v>42</v>
      </c>
      <c r="N4763" s="2">
        <f>RANK(K4763, INDEX(CFB!$K$2:$K$1048576, MATCH(W4763, CFB!$W$2:$W$1048576, 0)):INDEX(CFB!$K$2:$K$1048576, MATCH(W4763, CFB!$W$2:$W$1048576, 0) + COUNTIF(CFB!$W$2:$W$1048576, W4763) - 1))</f>
        <v>37</v>
      </c>
      <c r="O4763">
        <v>31.61</v>
      </c>
      <c r="P4763">
        <v>11.35</v>
      </c>
      <c r="W4763">
        <v>1984</v>
      </c>
      <c r="X4763">
        <f t="shared" si="147"/>
        <v>0</v>
      </c>
    </row>
    <row r="4764" spans="1:24" ht="12.75" hidden="1" customHeight="1" x14ac:dyDescent="0.45">
      <c r="A4764">
        <v>38</v>
      </c>
      <c r="B4764" t="s">
        <v>61</v>
      </c>
      <c r="C4764" t="s">
        <v>189</v>
      </c>
      <c r="D4764" s="2" t="str">
        <f t="shared" si="146"/>
        <v>Texas Christian1984</v>
      </c>
      <c r="F4764">
        <v>8</v>
      </c>
      <c r="G4764">
        <v>4</v>
      </c>
      <c r="H4764">
        <v>0</v>
      </c>
      <c r="I4764">
        <v>8.18</v>
      </c>
      <c r="J4764">
        <v>-2.06</v>
      </c>
      <c r="K4764">
        <v>6.12</v>
      </c>
      <c r="L4764" s="2">
        <f>_xlfn.RANK.EQ(I4764, INDEX(CFB!$I$2:$I$1048576, MATCH(W4764, CFB!$W$2:$W$1048576, 0)):INDEX(CFB!$I$2:$I$1048576, MATCH(W4764, CFB!$W$2:$W$1048576, 0) + COUNTIF(CFB!$W$2:$W$1048576, W4764) - 1), 0)</f>
        <v>10</v>
      </c>
      <c r="M4764" s="2">
        <f>_xlfn.RANK.EQ(J4764, INDEX(CFB!$J$2:$J$1048576, MATCH(W4764, CFB!$W$2:$W$1048576, 0)):INDEX(CFB!$J$2:$J$1048576, MATCH(W4764, CFB!$W$2:$W$1048576, 0) + COUNTIF(CFB!$W$2:$W$1048576, W4764) - 1))</f>
        <v>76</v>
      </c>
      <c r="N4764" s="2">
        <f>RANK(K4764, INDEX(CFB!$K$2:$K$1048576, MATCH(W4764, CFB!$W$2:$W$1048576, 0)):INDEX(CFB!$K$2:$K$1048576, MATCH(W4764, CFB!$W$2:$W$1048576, 0) + COUNTIF(CFB!$W$2:$W$1048576, W4764) - 1))</f>
        <v>38</v>
      </c>
      <c r="O4764">
        <v>39.590000000000003</v>
      </c>
      <c r="P4764">
        <v>15.91</v>
      </c>
      <c r="W4764">
        <v>1984</v>
      </c>
      <c r="X4764">
        <f t="shared" si="147"/>
        <v>0</v>
      </c>
    </row>
    <row r="4765" spans="1:24" ht="12.75" hidden="1" customHeight="1" x14ac:dyDescent="0.45">
      <c r="A4765">
        <v>39</v>
      </c>
      <c r="B4765" t="s">
        <v>44</v>
      </c>
      <c r="C4765" t="s">
        <v>10</v>
      </c>
      <c r="D4765" s="2" t="str">
        <f t="shared" si="146"/>
        <v>Michigan1984</v>
      </c>
      <c r="F4765">
        <v>6</v>
      </c>
      <c r="G4765">
        <v>6</v>
      </c>
      <c r="H4765">
        <v>0</v>
      </c>
      <c r="I4765">
        <v>-1.74</v>
      </c>
      <c r="J4765">
        <v>7.51</v>
      </c>
      <c r="K4765">
        <v>5.77</v>
      </c>
      <c r="L4765" s="2">
        <f>_xlfn.RANK.EQ(I4765, INDEX(CFB!$I$2:$I$1048576, MATCH(W4765, CFB!$W$2:$W$1048576, 0)):INDEX(CFB!$I$2:$I$1048576, MATCH(W4765, CFB!$W$2:$W$1048576, 0) + COUNTIF(CFB!$W$2:$W$1048576, W4765) - 1), 0)</f>
        <v>72</v>
      </c>
      <c r="M4765" s="2">
        <f>_xlfn.RANK.EQ(J4765, INDEX(CFB!$J$2:$J$1048576, MATCH(W4765, CFB!$W$2:$W$1048576, 0)):INDEX(CFB!$J$2:$J$1048576, MATCH(W4765, CFB!$W$2:$W$1048576, 0) + COUNTIF(CFB!$W$2:$W$1048576, W4765) - 1))</f>
        <v>11</v>
      </c>
      <c r="N4765" s="2">
        <f>RANK(K4765, INDEX(CFB!$K$2:$K$1048576, MATCH(W4765, CFB!$W$2:$W$1048576, 0)):INDEX(CFB!$K$2:$K$1048576, MATCH(W4765, CFB!$W$2:$W$1048576, 0) + COUNTIF(CFB!$W$2:$W$1048576, W4765) - 1))</f>
        <v>39</v>
      </c>
      <c r="O4765">
        <v>28.69</v>
      </c>
      <c r="P4765">
        <v>4.49</v>
      </c>
      <c r="W4765">
        <v>1984</v>
      </c>
      <c r="X4765">
        <f t="shared" si="147"/>
        <v>0</v>
      </c>
    </row>
    <row r="4766" spans="1:24" ht="12.75" hidden="1" customHeight="1" x14ac:dyDescent="0.45">
      <c r="A4766">
        <v>40</v>
      </c>
      <c r="B4766" t="s">
        <v>16</v>
      </c>
      <c r="C4766" t="s">
        <v>12</v>
      </c>
      <c r="D4766" s="2" t="str">
        <f t="shared" si="146"/>
        <v>Penn State1984</v>
      </c>
      <c r="F4766">
        <v>6</v>
      </c>
      <c r="G4766">
        <v>5</v>
      </c>
      <c r="H4766">
        <v>0</v>
      </c>
      <c r="I4766">
        <v>1.01</v>
      </c>
      <c r="J4766">
        <v>4.68</v>
      </c>
      <c r="K4766">
        <v>5.69</v>
      </c>
      <c r="L4766" s="2">
        <f>_xlfn.RANK.EQ(I4766, INDEX(CFB!$I$2:$I$1048576, MATCH(W4766, CFB!$W$2:$W$1048576, 0)):INDEX(CFB!$I$2:$I$1048576, MATCH(W4766, CFB!$W$2:$W$1048576, 0) + COUNTIF(CFB!$W$2:$W$1048576, W4766) - 1), 0)</f>
        <v>51</v>
      </c>
      <c r="M4766" s="2">
        <f>_xlfn.RANK.EQ(J4766, INDEX(CFB!$J$2:$J$1048576, MATCH(W4766, CFB!$W$2:$W$1048576, 0)):INDEX(CFB!$J$2:$J$1048576, MATCH(W4766, CFB!$W$2:$W$1048576, 0) + COUNTIF(CFB!$W$2:$W$1048576, W4766) - 1))</f>
        <v>25</v>
      </c>
      <c r="N4766" s="2">
        <f>RANK(K4766, INDEX(CFB!$K$2:$K$1048576, MATCH(W4766, CFB!$W$2:$W$1048576, 0)):INDEX(CFB!$K$2:$K$1048576, MATCH(W4766, CFB!$W$2:$W$1048576, 0) + COUNTIF(CFB!$W$2:$W$1048576, W4766) - 1))</f>
        <v>40</v>
      </c>
      <c r="O4766">
        <v>31.32</v>
      </c>
      <c r="P4766">
        <v>9.5500000000000007</v>
      </c>
      <c r="W4766">
        <v>1984</v>
      </c>
      <c r="X4766">
        <f t="shared" si="147"/>
        <v>0</v>
      </c>
    </row>
    <row r="4767" spans="1:24" ht="12.75" hidden="1" customHeight="1" x14ac:dyDescent="0.45">
      <c r="A4767">
        <v>41</v>
      </c>
      <c r="B4767" t="s">
        <v>124</v>
      </c>
      <c r="C4767" t="s">
        <v>10</v>
      </c>
      <c r="D4767" s="2" t="str">
        <f t="shared" si="146"/>
        <v>Purdue1984</v>
      </c>
      <c r="F4767">
        <v>7</v>
      </c>
      <c r="G4767">
        <v>5</v>
      </c>
      <c r="H4767">
        <v>0</v>
      </c>
      <c r="I4767">
        <v>4.71</v>
      </c>
      <c r="J4767">
        <v>0.63</v>
      </c>
      <c r="K4767">
        <v>5.34</v>
      </c>
      <c r="L4767" s="2">
        <f>_xlfn.RANK.EQ(I4767, INDEX(CFB!$I$2:$I$1048576, MATCH(W4767, CFB!$W$2:$W$1048576, 0)):INDEX(CFB!$I$2:$I$1048576, MATCH(W4767, CFB!$W$2:$W$1048576, 0) + COUNTIF(CFB!$W$2:$W$1048576, W4767) - 1), 0)</f>
        <v>27</v>
      </c>
      <c r="M4767" s="2">
        <f>_xlfn.RANK.EQ(J4767, INDEX(CFB!$J$2:$J$1048576, MATCH(W4767, CFB!$W$2:$W$1048576, 0)):INDEX(CFB!$J$2:$J$1048576, MATCH(W4767, CFB!$W$2:$W$1048576, 0) + COUNTIF(CFB!$W$2:$W$1048576, W4767) - 1))</f>
        <v>55</v>
      </c>
      <c r="N4767" s="2">
        <f>RANK(K4767, INDEX(CFB!$K$2:$K$1048576, MATCH(W4767, CFB!$W$2:$W$1048576, 0)):INDEX(CFB!$K$2:$K$1048576, MATCH(W4767, CFB!$W$2:$W$1048576, 0) + COUNTIF(CFB!$W$2:$W$1048576, W4767) - 1))</f>
        <v>41</v>
      </c>
      <c r="O4767">
        <v>34.85</v>
      </c>
      <c r="P4767">
        <v>12.57</v>
      </c>
      <c r="W4767">
        <v>1984</v>
      </c>
      <c r="X4767">
        <f t="shared" si="147"/>
        <v>0</v>
      </c>
    </row>
    <row r="4768" spans="1:24" ht="12.75" hidden="1" customHeight="1" x14ac:dyDescent="0.45">
      <c r="A4768">
        <v>42</v>
      </c>
      <c r="B4768" t="s">
        <v>72</v>
      </c>
      <c r="C4768" t="s">
        <v>10</v>
      </c>
      <c r="D4768" s="2" t="str">
        <f t="shared" si="146"/>
        <v>Wisconsin1984</v>
      </c>
      <c r="F4768">
        <v>7</v>
      </c>
      <c r="G4768">
        <v>4</v>
      </c>
      <c r="H4768">
        <v>1</v>
      </c>
      <c r="I4768">
        <v>0.84</v>
      </c>
      <c r="J4768">
        <v>4.3</v>
      </c>
      <c r="K4768">
        <v>5.14</v>
      </c>
      <c r="L4768" s="2">
        <f>_xlfn.RANK.EQ(I4768, INDEX(CFB!$I$2:$I$1048576, MATCH(W4768, CFB!$W$2:$W$1048576, 0)):INDEX(CFB!$I$2:$I$1048576, MATCH(W4768, CFB!$W$2:$W$1048576, 0) + COUNTIF(CFB!$W$2:$W$1048576, W4768) - 1), 0)</f>
        <v>54</v>
      </c>
      <c r="M4768" s="2">
        <f>_xlfn.RANK.EQ(J4768, INDEX(CFB!$J$2:$J$1048576, MATCH(W4768, CFB!$W$2:$W$1048576, 0)):INDEX(CFB!$J$2:$J$1048576, MATCH(W4768, CFB!$W$2:$W$1048576, 0) + COUNTIF(CFB!$W$2:$W$1048576, W4768) - 1))</f>
        <v>30</v>
      </c>
      <c r="N4768" s="2">
        <f>RANK(K4768, INDEX(CFB!$K$2:$K$1048576, MATCH(W4768, CFB!$W$2:$W$1048576, 0)):INDEX(CFB!$K$2:$K$1048576, MATCH(W4768, CFB!$W$2:$W$1048576, 0) + COUNTIF(CFB!$W$2:$W$1048576, W4768) - 1))</f>
        <v>42</v>
      </c>
      <c r="O4768">
        <v>29.37</v>
      </c>
      <c r="P4768">
        <v>7.26</v>
      </c>
      <c r="W4768">
        <v>1984</v>
      </c>
      <c r="X4768">
        <f t="shared" si="147"/>
        <v>0</v>
      </c>
    </row>
    <row r="4769" spans="1:24" ht="12.75" hidden="1" customHeight="1" x14ac:dyDescent="0.45">
      <c r="A4769">
        <v>43</v>
      </c>
      <c r="B4769" t="s">
        <v>59</v>
      </c>
      <c r="C4769" t="s">
        <v>15</v>
      </c>
      <c r="D4769" s="2" t="str">
        <f t="shared" si="146"/>
        <v>Vanderbilt1984</v>
      </c>
      <c r="F4769">
        <v>5</v>
      </c>
      <c r="G4769">
        <v>6</v>
      </c>
      <c r="H4769">
        <v>0</v>
      </c>
      <c r="I4769">
        <v>5.71</v>
      </c>
      <c r="J4769">
        <v>-1.02</v>
      </c>
      <c r="K4769">
        <v>4.68</v>
      </c>
      <c r="L4769" s="2">
        <f>_xlfn.RANK.EQ(I4769, INDEX(CFB!$I$2:$I$1048576, MATCH(W4769, CFB!$W$2:$W$1048576, 0)):INDEX(CFB!$I$2:$I$1048576, MATCH(W4769, CFB!$W$2:$W$1048576, 0) + COUNTIF(CFB!$W$2:$W$1048576, W4769) - 1), 0)</f>
        <v>18</v>
      </c>
      <c r="M4769" s="2">
        <f>_xlfn.RANK.EQ(J4769, INDEX(CFB!$J$2:$J$1048576, MATCH(W4769, CFB!$W$2:$W$1048576, 0)):INDEX(CFB!$J$2:$J$1048576, MATCH(W4769, CFB!$W$2:$W$1048576, 0) + COUNTIF(CFB!$W$2:$W$1048576, W4769) - 1))</f>
        <v>69</v>
      </c>
      <c r="N4769" s="2">
        <f>RANK(K4769, INDEX(CFB!$K$2:$K$1048576, MATCH(W4769, CFB!$W$2:$W$1048576, 0)):INDEX(CFB!$K$2:$K$1048576, MATCH(W4769, CFB!$W$2:$W$1048576, 0) + COUNTIF(CFB!$W$2:$W$1048576, W4769) - 1))</f>
        <v>43</v>
      </c>
      <c r="O4769">
        <v>36.56</v>
      </c>
      <c r="P4769">
        <v>14.27</v>
      </c>
      <c r="W4769">
        <v>1984</v>
      </c>
      <c r="X4769">
        <f t="shared" si="147"/>
        <v>0</v>
      </c>
    </row>
    <row r="4770" spans="1:24" ht="12.75" hidden="1" customHeight="1" x14ac:dyDescent="0.45">
      <c r="A4770">
        <v>44</v>
      </c>
      <c r="B4770" t="s">
        <v>85</v>
      </c>
      <c r="C4770" t="s">
        <v>180</v>
      </c>
      <c r="D4770" s="2" t="str">
        <f t="shared" si="146"/>
        <v>Washington State1984</v>
      </c>
      <c r="F4770">
        <v>6</v>
      </c>
      <c r="G4770">
        <v>5</v>
      </c>
      <c r="H4770">
        <v>0</v>
      </c>
      <c r="I4770">
        <v>10.029999999999999</v>
      </c>
      <c r="J4770">
        <v>-5.42</v>
      </c>
      <c r="K4770">
        <v>4.6100000000000003</v>
      </c>
      <c r="L4770" s="2">
        <f>_xlfn.RANK.EQ(I4770, INDEX(CFB!$I$2:$I$1048576, MATCH(W4770, CFB!$W$2:$W$1048576, 0)):INDEX(CFB!$I$2:$I$1048576, MATCH(W4770, CFB!$W$2:$W$1048576, 0) + COUNTIF(CFB!$W$2:$W$1048576, W4770) - 1), 0)</f>
        <v>5</v>
      </c>
      <c r="M4770" s="2">
        <f>_xlfn.RANK.EQ(J4770, INDEX(CFB!$J$2:$J$1048576, MATCH(W4770, CFB!$W$2:$W$1048576, 0)):INDEX(CFB!$J$2:$J$1048576, MATCH(W4770, CFB!$W$2:$W$1048576, 0) + COUNTIF(CFB!$W$2:$W$1048576, W4770) - 1))</f>
        <v>91</v>
      </c>
      <c r="N4770" s="2">
        <f>RANK(K4770, INDEX(CFB!$K$2:$K$1048576, MATCH(W4770, CFB!$W$2:$W$1048576, 0)):INDEX(CFB!$K$2:$K$1048576, MATCH(W4770, CFB!$W$2:$W$1048576, 0) + COUNTIF(CFB!$W$2:$W$1048576, W4770) - 1))</f>
        <v>44</v>
      </c>
      <c r="O4770">
        <v>38.9</v>
      </c>
      <c r="P4770">
        <v>20.18</v>
      </c>
      <c r="W4770">
        <v>1984</v>
      </c>
      <c r="X4770">
        <f t="shared" si="147"/>
        <v>0</v>
      </c>
    </row>
    <row r="4771" spans="1:24" ht="12.75" hidden="1" customHeight="1" x14ac:dyDescent="0.45">
      <c r="A4771">
        <v>45</v>
      </c>
      <c r="B4771" t="s">
        <v>84</v>
      </c>
      <c r="C4771" t="s">
        <v>178</v>
      </c>
      <c r="D4771" s="2" t="str">
        <f t="shared" si="146"/>
        <v>Utah1984</v>
      </c>
      <c r="F4771">
        <v>6</v>
      </c>
      <c r="G4771">
        <v>5</v>
      </c>
      <c r="H4771">
        <v>1</v>
      </c>
      <c r="I4771">
        <v>4</v>
      </c>
      <c r="J4771">
        <v>0.5</v>
      </c>
      <c r="K4771">
        <v>4.5</v>
      </c>
      <c r="L4771" s="2">
        <f>_xlfn.RANK.EQ(I4771, INDEX(CFB!$I$2:$I$1048576, MATCH(W4771, CFB!$W$2:$W$1048576, 0)):INDEX(CFB!$I$2:$I$1048576, MATCH(W4771, CFB!$W$2:$W$1048576, 0) + COUNTIF(CFB!$W$2:$W$1048576, W4771) - 1), 0)</f>
        <v>32</v>
      </c>
      <c r="M4771" s="2">
        <f>_xlfn.RANK.EQ(J4771, INDEX(CFB!$J$2:$J$1048576, MATCH(W4771, CFB!$W$2:$W$1048576, 0)):INDEX(CFB!$J$2:$J$1048576, MATCH(W4771, CFB!$W$2:$W$1048576, 0) + COUNTIF(CFB!$W$2:$W$1048576, W4771) - 1))</f>
        <v>56</v>
      </c>
      <c r="N4771" s="2">
        <f>RANK(K4771, INDEX(CFB!$K$2:$K$1048576, MATCH(W4771, CFB!$W$2:$W$1048576, 0)):INDEX(CFB!$K$2:$K$1048576, MATCH(W4771, CFB!$W$2:$W$1048576, 0) + COUNTIF(CFB!$W$2:$W$1048576, W4771) - 1))</f>
        <v>45</v>
      </c>
      <c r="O4771">
        <v>34.01</v>
      </c>
      <c r="P4771">
        <v>11.81</v>
      </c>
      <c r="W4771">
        <v>1984</v>
      </c>
      <c r="X4771">
        <f t="shared" si="147"/>
        <v>0</v>
      </c>
    </row>
    <row r="4772" spans="1:24" ht="12.75" hidden="1" customHeight="1" x14ac:dyDescent="0.45">
      <c r="A4772">
        <v>46</v>
      </c>
      <c r="B4772" t="s">
        <v>50</v>
      </c>
      <c r="C4772" t="s">
        <v>193</v>
      </c>
      <c r="D4772" s="2" t="str">
        <f t="shared" si="146"/>
        <v>Nevada-Las Vegas1984</v>
      </c>
      <c r="F4772">
        <v>11</v>
      </c>
      <c r="G4772">
        <v>2</v>
      </c>
      <c r="H4772">
        <v>0</v>
      </c>
      <c r="I4772">
        <v>6.09</v>
      </c>
      <c r="J4772">
        <v>-1.75</v>
      </c>
      <c r="K4772">
        <v>4.3499999999999996</v>
      </c>
      <c r="L4772" s="2">
        <f>_xlfn.RANK.EQ(I4772, INDEX(CFB!$I$2:$I$1048576, MATCH(W4772, CFB!$W$2:$W$1048576, 0)):INDEX(CFB!$I$2:$I$1048576, MATCH(W4772, CFB!$W$2:$W$1048576, 0) + COUNTIF(CFB!$W$2:$W$1048576, W4772) - 1), 0)</f>
        <v>17</v>
      </c>
      <c r="M4772" s="2">
        <f>_xlfn.RANK.EQ(J4772, INDEX(CFB!$J$2:$J$1048576, MATCH(W4772, CFB!$W$2:$W$1048576, 0)):INDEX(CFB!$J$2:$J$1048576, MATCH(W4772, CFB!$W$2:$W$1048576, 0) + COUNTIF(CFB!$W$2:$W$1048576, W4772) - 1))</f>
        <v>74</v>
      </c>
      <c r="N4772" s="2">
        <f>RANK(K4772, INDEX(CFB!$K$2:$K$1048576, MATCH(W4772, CFB!$W$2:$W$1048576, 0)):INDEX(CFB!$K$2:$K$1048576, MATCH(W4772, CFB!$W$2:$W$1048576, 0) + COUNTIF(CFB!$W$2:$W$1048576, W4772) - 1))</f>
        <v>46</v>
      </c>
      <c r="O4772">
        <v>34.020000000000003</v>
      </c>
      <c r="P4772">
        <v>16.38</v>
      </c>
      <c r="W4772">
        <v>1984</v>
      </c>
      <c r="X4772">
        <f t="shared" si="147"/>
        <v>0</v>
      </c>
    </row>
    <row r="4773" spans="1:24" ht="12.75" hidden="1" customHeight="1" x14ac:dyDescent="0.45">
      <c r="A4773">
        <v>47</v>
      </c>
      <c r="B4773" t="s">
        <v>191</v>
      </c>
      <c r="C4773" t="s">
        <v>193</v>
      </c>
      <c r="D4773" s="2" t="str">
        <f t="shared" si="146"/>
        <v>Cal State Fullerton1984</v>
      </c>
      <c r="F4773">
        <v>11</v>
      </c>
      <c r="G4773">
        <v>1</v>
      </c>
      <c r="H4773">
        <v>0</v>
      </c>
      <c r="I4773">
        <v>2.81</v>
      </c>
      <c r="J4773">
        <v>0.75</v>
      </c>
      <c r="K4773">
        <v>3.56</v>
      </c>
      <c r="L4773" s="2">
        <f>_xlfn.RANK.EQ(I4773, INDEX(CFB!$I$2:$I$1048576, MATCH(W4773, CFB!$W$2:$W$1048576, 0)):INDEX(CFB!$I$2:$I$1048576, MATCH(W4773, CFB!$W$2:$W$1048576, 0) + COUNTIF(CFB!$W$2:$W$1048576, W4773) - 1), 0)</f>
        <v>40</v>
      </c>
      <c r="M4773" s="2">
        <f>_xlfn.RANK.EQ(J4773, INDEX(CFB!$J$2:$J$1048576, MATCH(W4773, CFB!$W$2:$W$1048576, 0)):INDEX(CFB!$J$2:$J$1048576, MATCH(W4773, CFB!$W$2:$W$1048576, 0) + COUNTIF(CFB!$W$2:$W$1048576, W4773) - 1))</f>
        <v>53</v>
      </c>
      <c r="N4773" s="2">
        <f>RANK(K4773, INDEX(CFB!$K$2:$K$1048576, MATCH(W4773, CFB!$W$2:$W$1048576, 0)):INDEX(CFB!$K$2:$K$1048576, MATCH(W4773, CFB!$W$2:$W$1048576, 0) + COUNTIF(CFB!$W$2:$W$1048576, W4773) - 1))</f>
        <v>47</v>
      </c>
      <c r="O4773">
        <v>29.91</v>
      </c>
      <c r="P4773">
        <v>14.32</v>
      </c>
      <c r="W4773">
        <v>1984</v>
      </c>
      <c r="X4773">
        <f t="shared" si="147"/>
        <v>0</v>
      </c>
    </row>
    <row r="4774" spans="1:24" ht="12.75" hidden="1" customHeight="1" x14ac:dyDescent="0.45">
      <c r="A4774">
        <v>48</v>
      </c>
      <c r="B4774" t="s">
        <v>126</v>
      </c>
      <c r="C4774" t="s">
        <v>178</v>
      </c>
      <c r="D4774" s="2" t="str">
        <f t="shared" si="146"/>
        <v>Hawaii1984</v>
      </c>
      <c r="F4774">
        <v>7</v>
      </c>
      <c r="G4774">
        <v>4</v>
      </c>
      <c r="H4774">
        <v>0</v>
      </c>
      <c r="I4774">
        <v>-2.97</v>
      </c>
      <c r="J4774">
        <v>6.53</v>
      </c>
      <c r="K4774">
        <v>3.56</v>
      </c>
      <c r="L4774" s="2">
        <f>_xlfn.RANK.EQ(I4774, INDEX(CFB!$I$2:$I$1048576, MATCH(W4774, CFB!$W$2:$W$1048576, 0)):INDEX(CFB!$I$2:$I$1048576, MATCH(W4774, CFB!$W$2:$W$1048576, 0) + COUNTIF(CFB!$W$2:$W$1048576, W4774) - 1), 0)</f>
        <v>78</v>
      </c>
      <c r="M4774" s="2">
        <f>_xlfn.RANK.EQ(J4774, INDEX(CFB!$J$2:$J$1048576, MATCH(W4774, CFB!$W$2:$W$1048576, 0)):INDEX(CFB!$J$2:$J$1048576, MATCH(W4774, CFB!$W$2:$W$1048576, 0) + COUNTIF(CFB!$W$2:$W$1048576, W4774) - 1))</f>
        <v>15</v>
      </c>
      <c r="N4774" s="2">
        <f>RANK(K4774, INDEX(CFB!$K$2:$K$1048576, MATCH(W4774, CFB!$W$2:$W$1048576, 0)):INDEX(CFB!$K$2:$K$1048576, MATCH(W4774, CFB!$W$2:$W$1048576, 0) + COUNTIF(CFB!$W$2:$W$1048576, W4774) - 1))</f>
        <v>47</v>
      </c>
      <c r="O4774">
        <v>25.55</v>
      </c>
      <c r="P4774">
        <v>6.64</v>
      </c>
      <c r="W4774">
        <v>1984</v>
      </c>
      <c r="X4774">
        <f t="shared" si="147"/>
        <v>0</v>
      </c>
    </row>
    <row r="4775" spans="1:24" ht="12.75" hidden="1" customHeight="1" x14ac:dyDescent="0.45">
      <c r="A4775">
        <v>49</v>
      </c>
      <c r="B4775" t="s">
        <v>107</v>
      </c>
      <c r="C4775" t="s">
        <v>189</v>
      </c>
      <c r="D4775" s="2" t="str">
        <f t="shared" si="146"/>
        <v>Houston1984</v>
      </c>
      <c r="F4775">
        <v>7</v>
      </c>
      <c r="G4775">
        <v>5</v>
      </c>
      <c r="H4775">
        <v>0</v>
      </c>
      <c r="I4775">
        <v>1.57</v>
      </c>
      <c r="J4775">
        <v>1.91</v>
      </c>
      <c r="K4775">
        <v>3.48</v>
      </c>
      <c r="L4775" s="2">
        <f>_xlfn.RANK.EQ(I4775, INDEX(CFB!$I$2:$I$1048576, MATCH(W4775, CFB!$W$2:$W$1048576, 0)):INDEX(CFB!$I$2:$I$1048576, MATCH(W4775, CFB!$W$2:$W$1048576, 0) + COUNTIF(CFB!$W$2:$W$1048576, W4775) - 1), 0)</f>
        <v>46</v>
      </c>
      <c r="M4775" s="2">
        <f>_xlfn.RANK.EQ(J4775, INDEX(CFB!$J$2:$J$1048576, MATCH(W4775, CFB!$W$2:$W$1048576, 0)):INDEX(CFB!$J$2:$J$1048576, MATCH(W4775, CFB!$W$2:$W$1048576, 0) + COUNTIF(CFB!$W$2:$W$1048576, W4775) - 1))</f>
        <v>44</v>
      </c>
      <c r="N4775" s="2">
        <f>RANK(K4775, INDEX(CFB!$K$2:$K$1048576, MATCH(W4775, CFB!$W$2:$W$1048576, 0)):INDEX(CFB!$K$2:$K$1048576, MATCH(W4775, CFB!$W$2:$W$1048576, 0) + COUNTIF(CFB!$W$2:$W$1048576, W4775) - 1))</f>
        <v>49</v>
      </c>
      <c r="O4775">
        <v>30.48</v>
      </c>
      <c r="P4775">
        <v>11.37</v>
      </c>
      <c r="W4775">
        <v>1984</v>
      </c>
      <c r="X4775">
        <f t="shared" si="147"/>
        <v>0</v>
      </c>
    </row>
    <row r="4776" spans="1:24" ht="12.75" hidden="1" customHeight="1" x14ac:dyDescent="0.45">
      <c r="A4776">
        <v>50</v>
      </c>
      <c r="B4776" t="s">
        <v>144</v>
      </c>
      <c r="C4776" t="s">
        <v>12</v>
      </c>
      <c r="D4776" s="2" t="str">
        <f t="shared" si="146"/>
        <v>Temple1984</v>
      </c>
      <c r="F4776">
        <v>6</v>
      </c>
      <c r="G4776">
        <v>5</v>
      </c>
      <c r="H4776">
        <v>0</v>
      </c>
      <c r="I4776">
        <v>-1.53</v>
      </c>
      <c r="J4776">
        <v>4.5199999999999996</v>
      </c>
      <c r="K4776">
        <v>2.99</v>
      </c>
      <c r="L4776" s="2">
        <f>_xlfn.RANK.EQ(I4776, INDEX(CFB!$I$2:$I$1048576, MATCH(W4776, CFB!$W$2:$W$1048576, 0)):INDEX(CFB!$I$2:$I$1048576, MATCH(W4776, CFB!$W$2:$W$1048576, 0) + COUNTIF(CFB!$W$2:$W$1048576, W4776) - 1), 0)</f>
        <v>69</v>
      </c>
      <c r="M4776" s="2">
        <f>_xlfn.RANK.EQ(J4776, INDEX(CFB!$J$2:$J$1048576, MATCH(W4776, CFB!$W$2:$W$1048576, 0)):INDEX(CFB!$J$2:$J$1048576, MATCH(W4776, CFB!$W$2:$W$1048576, 0) + COUNTIF(CFB!$W$2:$W$1048576, W4776) - 1))</f>
        <v>26</v>
      </c>
      <c r="N4776" s="2">
        <f>RANK(K4776, INDEX(CFB!$K$2:$K$1048576, MATCH(W4776, CFB!$W$2:$W$1048576, 0)):INDEX(CFB!$K$2:$K$1048576, MATCH(W4776, CFB!$W$2:$W$1048576, 0) + COUNTIF(CFB!$W$2:$W$1048576, W4776) - 1))</f>
        <v>50</v>
      </c>
      <c r="O4776">
        <v>27.73</v>
      </c>
      <c r="P4776">
        <v>8.33</v>
      </c>
      <c r="W4776">
        <v>1984</v>
      </c>
      <c r="X4776">
        <f t="shared" si="147"/>
        <v>0</v>
      </c>
    </row>
    <row r="4777" spans="1:24" ht="12.75" hidden="1" customHeight="1" x14ac:dyDescent="0.45">
      <c r="A4777">
        <v>51</v>
      </c>
      <c r="B4777" t="s">
        <v>45</v>
      </c>
      <c r="C4777" t="s">
        <v>189</v>
      </c>
      <c r="D4777" s="2" t="str">
        <f t="shared" si="146"/>
        <v>Baylor1984</v>
      </c>
      <c r="F4777">
        <v>5</v>
      </c>
      <c r="G4777">
        <v>6</v>
      </c>
      <c r="H4777">
        <v>0</v>
      </c>
      <c r="I4777">
        <v>2.65</v>
      </c>
      <c r="J4777">
        <v>0.3</v>
      </c>
      <c r="K4777">
        <v>2.95</v>
      </c>
      <c r="L4777" s="2">
        <f>_xlfn.RANK.EQ(I4777, INDEX(CFB!$I$2:$I$1048576, MATCH(W4777, CFB!$W$2:$W$1048576, 0)):INDEX(CFB!$I$2:$I$1048576, MATCH(W4777, CFB!$W$2:$W$1048576, 0) + COUNTIF(CFB!$W$2:$W$1048576, W4777) - 1), 0)</f>
        <v>42</v>
      </c>
      <c r="M4777" s="2">
        <f>_xlfn.RANK.EQ(J4777, INDEX(CFB!$J$2:$J$1048576, MATCH(W4777, CFB!$W$2:$W$1048576, 0)):INDEX(CFB!$J$2:$J$1048576, MATCH(W4777, CFB!$W$2:$W$1048576, 0) + COUNTIF(CFB!$W$2:$W$1048576, W4777) - 1))</f>
        <v>58</v>
      </c>
      <c r="N4777" s="2">
        <f>RANK(K4777, INDEX(CFB!$K$2:$K$1048576, MATCH(W4777, CFB!$W$2:$W$1048576, 0)):INDEX(CFB!$K$2:$K$1048576, MATCH(W4777, CFB!$W$2:$W$1048576, 0) + COUNTIF(CFB!$W$2:$W$1048576, W4777) - 1))</f>
        <v>51</v>
      </c>
      <c r="O4777">
        <v>32.770000000000003</v>
      </c>
      <c r="P4777">
        <v>13.12</v>
      </c>
      <c r="W4777">
        <v>1984</v>
      </c>
      <c r="X4777">
        <f t="shared" si="147"/>
        <v>0</v>
      </c>
    </row>
    <row r="4778" spans="1:24" ht="12.75" hidden="1" customHeight="1" x14ac:dyDescent="0.45">
      <c r="A4778">
        <v>52</v>
      </c>
      <c r="B4778" t="s">
        <v>112</v>
      </c>
      <c r="C4778" t="s">
        <v>180</v>
      </c>
      <c r="D4778" s="2" t="str">
        <f t="shared" si="146"/>
        <v>Stanford1984</v>
      </c>
      <c r="F4778">
        <v>5</v>
      </c>
      <c r="G4778">
        <v>6</v>
      </c>
      <c r="H4778">
        <v>0</v>
      </c>
      <c r="I4778">
        <v>4.84</v>
      </c>
      <c r="J4778">
        <v>-2.13</v>
      </c>
      <c r="K4778">
        <v>2.72</v>
      </c>
      <c r="L4778" s="2">
        <f>_xlfn.RANK.EQ(I4778, INDEX(CFB!$I$2:$I$1048576, MATCH(W4778, CFB!$W$2:$W$1048576, 0)):INDEX(CFB!$I$2:$I$1048576, MATCH(W4778, CFB!$W$2:$W$1048576, 0) + COUNTIF(CFB!$W$2:$W$1048576, W4778) - 1), 0)</f>
        <v>24</v>
      </c>
      <c r="M4778" s="2">
        <f>_xlfn.RANK.EQ(J4778, INDEX(CFB!$J$2:$J$1048576, MATCH(W4778, CFB!$W$2:$W$1048576, 0)):INDEX(CFB!$J$2:$J$1048576, MATCH(W4778, CFB!$W$2:$W$1048576, 0) + COUNTIF(CFB!$W$2:$W$1048576, W4778) - 1))</f>
        <v>78</v>
      </c>
      <c r="N4778" s="2">
        <f>RANK(K4778, INDEX(CFB!$K$2:$K$1048576, MATCH(W4778, CFB!$W$2:$W$1048576, 0)):INDEX(CFB!$K$2:$K$1048576, MATCH(W4778, CFB!$W$2:$W$1048576, 0) + COUNTIF(CFB!$W$2:$W$1048576, W4778) - 1))</f>
        <v>52</v>
      </c>
      <c r="O4778">
        <v>33.18</v>
      </c>
      <c r="P4778">
        <v>15.23</v>
      </c>
      <c r="W4778">
        <v>1984</v>
      </c>
      <c r="X4778">
        <f t="shared" si="147"/>
        <v>0</v>
      </c>
    </row>
    <row r="4779" spans="1:24" ht="12.75" hidden="1" customHeight="1" x14ac:dyDescent="0.45">
      <c r="A4779">
        <v>53</v>
      </c>
      <c r="B4779" t="s">
        <v>34</v>
      </c>
      <c r="C4779" t="s">
        <v>189</v>
      </c>
      <c r="D4779" s="2" t="str">
        <f t="shared" si="146"/>
        <v>Texas A&amp;M1984</v>
      </c>
      <c r="F4779">
        <v>6</v>
      </c>
      <c r="G4779">
        <v>5</v>
      </c>
      <c r="H4779">
        <v>0</v>
      </c>
      <c r="I4779">
        <v>1.27</v>
      </c>
      <c r="J4779">
        <v>1.19</v>
      </c>
      <c r="K4779">
        <v>2.46</v>
      </c>
      <c r="L4779" s="2">
        <f>_xlfn.RANK.EQ(I4779, INDEX(CFB!$I$2:$I$1048576, MATCH(W4779, CFB!$W$2:$W$1048576, 0)):INDEX(CFB!$I$2:$I$1048576, MATCH(W4779, CFB!$W$2:$W$1048576, 0) + COUNTIF(CFB!$W$2:$W$1048576, W4779) - 1), 0)</f>
        <v>49</v>
      </c>
      <c r="M4779" s="2">
        <f>_xlfn.RANK.EQ(J4779, INDEX(CFB!$J$2:$J$1048576, MATCH(W4779, CFB!$W$2:$W$1048576, 0)):INDEX(CFB!$J$2:$J$1048576, MATCH(W4779, CFB!$W$2:$W$1048576, 0) + COUNTIF(CFB!$W$2:$W$1048576, W4779) - 1))</f>
        <v>51</v>
      </c>
      <c r="N4779" s="2">
        <f>RANK(K4779, INDEX(CFB!$K$2:$K$1048576, MATCH(W4779, CFB!$W$2:$W$1048576, 0)):INDEX(CFB!$K$2:$K$1048576, MATCH(W4779, CFB!$W$2:$W$1048576, 0) + COUNTIF(CFB!$W$2:$W$1048576, W4779) - 1))</f>
        <v>53</v>
      </c>
      <c r="O4779">
        <v>29.61</v>
      </c>
      <c r="P4779">
        <v>12.22</v>
      </c>
      <c r="W4779">
        <v>1984</v>
      </c>
      <c r="X4779">
        <f t="shared" si="147"/>
        <v>0</v>
      </c>
    </row>
    <row r="4780" spans="1:24" ht="12.75" hidden="1" customHeight="1" x14ac:dyDescent="0.45">
      <c r="A4780">
        <v>54</v>
      </c>
      <c r="B4780" t="s">
        <v>95</v>
      </c>
      <c r="C4780" t="s">
        <v>10</v>
      </c>
      <c r="D4780" s="2" t="str">
        <f t="shared" si="146"/>
        <v>Michigan State1984</v>
      </c>
      <c r="F4780">
        <v>6</v>
      </c>
      <c r="G4780">
        <v>6</v>
      </c>
      <c r="H4780">
        <v>0</v>
      </c>
      <c r="I4780">
        <v>-3.54</v>
      </c>
      <c r="J4780">
        <v>5.93</v>
      </c>
      <c r="K4780">
        <v>2.39</v>
      </c>
      <c r="L4780" s="2">
        <f>_xlfn.RANK.EQ(I4780, INDEX(CFB!$I$2:$I$1048576, MATCH(W4780, CFB!$W$2:$W$1048576, 0)):INDEX(CFB!$I$2:$I$1048576, MATCH(W4780, CFB!$W$2:$W$1048576, 0) + COUNTIF(CFB!$W$2:$W$1048576, W4780) - 1), 0)</f>
        <v>82</v>
      </c>
      <c r="M4780" s="2">
        <f>_xlfn.RANK.EQ(J4780, INDEX(CFB!$J$2:$J$1048576, MATCH(W4780, CFB!$W$2:$W$1048576, 0)):INDEX(CFB!$J$2:$J$1048576, MATCH(W4780, CFB!$W$2:$W$1048576, 0) + COUNTIF(CFB!$W$2:$W$1048576, W4780) - 1))</f>
        <v>19</v>
      </c>
      <c r="N4780" s="2">
        <f>RANK(K4780, INDEX(CFB!$K$2:$K$1048576, MATCH(W4780, CFB!$W$2:$W$1048576, 0)):INDEX(CFB!$K$2:$K$1048576, MATCH(W4780, CFB!$W$2:$W$1048576, 0) + COUNTIF(CFB!$W$2:$W$1048576, W4780) - 1))</f>
        <v>54</v>
      </c>
      <c r="O4780">
        <v>25.38</v>
      </c>
      <c r="P4780">
        <v>6.23</v>
      </c>
      <c r="W4780">
        <v>1984</v>
      </c>
      <c r="X4780">
        <f t="shared" si="147"/>
        <v>0</v>
      </c>
    </row>
    <row r="4781" spans="1:24" ht="12.75" hidden="1" customHeight="1" x14ac:dyDescent="0.45">
      <c r="A4781">
        <v>55</v>
      </c>
      <c r="B4781" t="s">
        <v>80</v>
      </c>
      <c r="C4781" t="s">
        <v>65</v>
      </c>
      <c r="D4781" s="2" t="str">
        <f t="shared" si="146"/>
        <v>Bowling Green1984</v>
      </c>
      <c r="F4781">
        <v>8</v>
      </c>
      <c r="G4781">
        <v>3</v>
      </c>
      <c r="H4781">
        <v>0</v>
      </c>
      <c r="I4781">
        <v>5.49</v>
      </c>
      <c r="J4781">
        <v>-3.21</v>
      </c>
      <c r="K4781">
        <v>2.2799999999999998</v>
      </c>
      <c r="L4781" s="2">
        <f>_xlfn.RANK.EQ(I4781, INDEX(CFB!$I$2:$I$1048576, MATCH(W4781, CFB!$W$2:$W$1048576, 0)):INDEX(CFB!$I$2:$I$1048576, MATCH(W4781, CFB!$W$2:$W$1048576, 0) + COUNTIF(CFB!$W$2:$W$1048576, W4781) - 1), 0)</f>
        <v>20</v>
      </c>
      <c r="M4781" s="2">
        <f>_xlfn.RANK.EQ(J4781, INDEX(CFB!$J$2:$J$1048576, MATCH(W4781, CFB!$W$2:$W$1048576, 0)):INDEX(CFB!$J$2:$J$1048576, MATCH(W4781, CFB!$W$2:$W$1048576, 0) + COUNTIF(CFB!$W$2:$W$1048576, W4781) - 1))</f>
        <v>82</v>
      </c>
      <c r="N4781" s="2">
        <f>RANK(K4781, INDEX(CFB!$K$2:$K$1048576, MATCH(W4781, CFB!$W$2:$W$1048576, 0)):INDEX(CFB!$K$2:$K$1048576, MATCH(W4781, CFB!$W$2:$W$1048576, 0) + COUNTIF(CFB!$W$2:$W$1048576, W4781) - 1))</f>
        <v>55</v>
      </c>
      <c r="O4781">
        <v>34.72</v>
      </c>
      <c r="P4781">
        <v>18.5</v>
      </c>
      <c r="W4781">
        <v>1984</v>
      </c>
      <c r="X4781">
        <f t="shared" si="147"/>
        <v>0</v>
      </c>
    </row>
    <row r="4782" spans="1:24" ht="12.75" hidden="1" customHeight="1" x14ac:dyDescent="0.45">
      <c r="A4782">
        <v>56</v>
      </c>
      <c r="B4782" t="s">
        <v>46</v>
      </c>
      <c r="C4782" t="s">
        <v>188</v>
      </c>
      <c r="D4782" s="2" t="str">
        <f t="shared" si="146"/>
        <v>Missouri1984</v>
      </c>
      <c r="F4782">
        <v>3</v>
      </c>
      <c r="G4782">
        <v>7</v>
      </c>
      <c r="H4782">
        <v>1</v>
      </c>
      <c r="I4782">
        <v>6.81</v>
      </c>
      <c r="J4782">
        <v>-4.62</v>
      </c>
      <c r="K4782">
        <v>2.19</v>
      </c>
      <c r="L4782" s="2">
        <f>_xlfn.RANK.EQ(I4782, INDEX(CFB!$I$2:$I$1048576, MATCH(W4782, CFB!$W$2:$W$1048576, 0)):INDEX(CFB!$I$2:$I$1048576, MATCH(W4782, CFB!$W$2:$W$1048576, 0) + COUNTIF(CFB!$W$2:$W$1048576, W4782) - 1), 0)</f>
        <v>15</v>
      </c>
      <c r="M4782" s="2">
        <f>_xlfn.RANK.EQ(J4782, INDEX(CFB!$J$2:$J$1048576, MATCH(W4782, CFB!$W$2:$W$1048576, 0)):INDEX(CFB!$J$2:$J$1048576, MATCH(W4782, CFB!$W$2:$W$1048576, 0) + COUNTIF(CFB!$W$2:$W$1048576, W4782) - 1))</f>
        <v>87</v>
      </c>
      <c r="N4782" s="2">
        <f>RANK(K4782, INDEX(CFB!$K$2:$K$1048576, MATCH(W4782, CFB!$W$2:$W$1048576, 0)):INDEX(CFB!$K$2:$K$1048576, MATCH(W4782, CFB!$W$2:$W$1048576, 0) + COUNTIF(CFB!$W$2:$W$1048576, W4782) - 1))</f>
        <v>56</v>
      </c>
      <c r="O4782">
        <v>39.65</v>
      </c>
      <c r="P4782">
        <v>17.88</v>
      </c>
      <c r="W4782">
        <v>1984</v>
      </c>
      <c r="X4782">
        <f t="shared" si="147"/>
        <v>0</v>
      </c>
    </row>
    <row r="4783" spans="1:24" ht="12.75" hidden="1" customHeight="1" x14ac:dyDescent="0.45">
      <c r="A4783">
        <v>57</v>
      </c>
      <c r="B4783" t="s">
        <v>19</v>
      </c>
      <c r="C4783" t="s">
        <v>15</v>
      </c>
      <c r="D4783" s="2" t="str">
        <f t="shared" si="146"/>
        <v>Ole Miss1984</v>
      </c>
      <c r="F4783">
        <v>4</v>
      </c>
      <c r="G4783">
        <v>6</v>
      </c>
      <c r="H4783">
        <v>1</v>
      </c>
      <c r="I4783">
        <v>-1.34</v>
      </c>
      <c r="J4783">
        <v>3.42</v>
      </c>
      <c r="K4783">
        <v>2.08</v>
      </c>
      <c r="L4783" s="2">
        <f>_xlfn.RANK.EQ(I4783, INDEX(CFB!$I$2:$I$1048576, MATCH(W4783, CFB!$W$2:$W$1048576, 0)):INDEX(CFB!$I$2:$I$1048576, MATCH(W4783, CFB!$W$2:$W$1048576, 0) + COUNTIF(CFB!$W$2:$W$1048576, W4783) - 1), 0)</f>
        <v>67</v>
      </c>
      <c r="M4783" s="2">
        <f>_xlfn.RANK.EQ(J4783, INDEX(CFB!$J$2:$J$1048576, MATCH(W4783, CFB!$W$2:$W$1048576, 0)):INDEX(CFB!$J$2:$J$1048576, MATCH(W4783, CFB!$W$2:$W$1048576, 0) + COUNTIF(CFB!$W$2:$W$1048576, W4783) - 1))</f>
        <v>36</v>
      </c>
      <c r="N4783" s="2">
        <f>RANK(K4783, INDEX(CFB!$K$2:$K$1048576, MATCH(W4783, CFB!$W$2:$W$1048576, 0)):INDEX(CFB!$K$2:$K$1048576, MATCH(W4783, CFB!$W$2:$W$1048576, 0) + COUNTIF(CFB!$W$2:$W$1048576, W4783) - 1))</f>
        <v>57</v>
      </c>
      <c r="O4783">
        <v>28.77</v>
      </c>
      <c r="P4783">
        <v>8.59</v>
      </c>
      <c r="W4783">
        <v>1984</v>
      </c>
      <c r="X4783">
        <f t="shared" si="147"/>
        <v>0</v>
      </c>
    </row>
    <row r="4784" spans="1:24" ht="12.75" hidden="1" customHeight="1" x14ac:dyDescent="0.45">
      <c r="A4784">
        <v>58</v>
      </c>
      <c r="B4784" t="s">
        <v>75</v>
      </c>
      <c r="C4784" t="s">
        <v>23</v>
      </c>
      <c r="D4784" s="2" t="str">
        <f t="shared" si="146"/>
        <v>North Carolina1984</v>
      </c>
      <c r="F4784">
        <v>5</v>
      </c>
      <c r="G4784">
        <v>5</v>
      </c>
      <c r="H4784">
        <v>1</v>
      </c>
      <c r="I4784">
        <v>1.61</v>
      </c>
      <c r="J4784">
        <v>0.08</v>
      </c>
      <c r="K4784">
        <v>1.7</v>
      </c>
      <c r="L4784" s="2">
        <f>_xlfn.RANK.EQ(I4784, INDEX(CFB!$I$2:$I$1048576, MATCH(W4784, CFB!$W$2:$W$1048576, 0)):INDEX(CFB!$I$2:$I$1048576, MATCH(W4784, CFB!$W$2:$W$1048576, 0) + COUNTIF(CFB!$W$2:$W$1048576, W4784) - 1), 0)</f>
        <v>45</v>
      </c>
      <c r="M4784" s="2">
        <f>_xlfn.RANK.EQ(J4784, INDEX(CFB!$J$2:$J$1048576, MATCH(W4784, CFB!$W$2:$W$1048576, 0)):INDEX(CFB!$J$2:$J$1048576, MATCH(W4784, CFB!$W$2:$W$1048576, 0) + COUNTIF(CFB!$W$2:$W$1048576, W4784) - 1))</f>
        <v>61</v>
      </c>
      <c r="N4784" s="2">
        <f>RANK(K4784, INDEX(CFB!$K$2:$K$1048576, MATCH(W4784, CFB!$W$2:$W$1048576, 0)):INDEX(CFB!$K$2:$K$1048576, MATCH(W4784, CFB!$W$2:$W$1048576, 0) + COUNTIF(CFB!$W$2:$W$1048576, W4784) - 1))</f>
        <v>58</v>
      </c>
      <c r="O4784">
        <v>30.28</v>
      </c>
      <c r="P4784">
        <v>12.85</v>
      </c>
      <c r="W4784">
        <v>1984</v>
      </c>
      <c r="X4784">
        <f t="shared" si="147"/>
        <v>0</v>
      </c>
    </row>
    <row r="4785" spans="1:24" ht="12.75" hidden="1" customHeight="1" x14ac:dyDescent="0.45">
      <c r="A4785">
        <v>59</v>
      </c>
      <c r="B4785" t="s">
        <v>13</v>
      </c>
      <c r="C4785" t="s">
        <v>180</v>
      </c>
      <c r="D4785" s="2" t="str">
        <f t="shared" si="146"/>
        <v>Oregon1984</v>
      </c>
      <c r="F4785">
        <v>6</v>
      </c>
      <c r="G4785">
        <v>5</v>
      </c>
      <c r="H4785">
        <v>0</v>
      </c>
      <c r="I4785">
        <v>1.39</v>
      </c>
      <c r="J4785">
        <v>0.26</v>
      </c>
      <c r="K4785">
        <v>1.66</v>
      </c>
      <c r="L4785" s="2">
        <f>_xlfn.RANK.EQ(I4785, INDEX(CFB!$I$2:$I$1048576, MATCH(W4785, CFB!$W$2:$W$1048576, 0)):INDEX(CFB!$I$2:$I$1048576, MATCH(W4785, CFB!$W$2:$W$1048576, 0) + COUNTIF(CFB!$W$2:$W$1048576, W4785) - 1), 0)</f>
        <v>48</v>
      </c>
      <c r="M4785" s="2">
        <f>_xlfn.RANK.EQ(J4785, INDEX(CFB!$J$2:$J$1048576, MATCH(W4785, CFB!$W$2:$W$1048576, 0)):INDEX(CFB!$J$2:$J$1048576, MATCH(W4785, CFB!$W$2:$W$1048576, 0) + COUNTIF(CFB!$W$2:$W$1048576, W4785) - 1))</f>
        <v>60</v>
      </c>
      <c r="N4785" s="2">
        <f>RANK(K4785, INDEX(CFB!$K$2:$K$1048576, MATCH(W4785, CFB!$W$2:$W$1048576, 0)):INDEX(CFB!$K$2:$K$1048576, MATCH(W4785, CFB!$W$2:$W$1048576, 0) + COUNTIF(CFB!$W$2:$W$1048576, W4785) - 1))</f>
        <v>59</v>
      </c>
      <c r="O4785">
        <v>29.87</v>
      </c>
      <c r="P4785">
        <v>14.58</v>
      </c>
      <c r="W4785">
        <v>1984</v>
      </c>
      <c r="X4785">
        <f t="shared" si="147"/>
        <v>0</v>
      </c>
    </row>
    <row r="4786" spans="1:24" ht="12.75" hidden="1" customHeight="1" x14ac:dyDescent="0.45">
      <c r="A4786">
        <v>60</v>
      </c>
      <c r="B4786" t="s">
        <v>51</v>
      </c>
      <c r="C4786" t="s">
        <v>12</v>
      </c>
      <c r="D4786" s="2" t="str">
        <f t="shared" si="146"/>
        <v>Navy1984</v>
      </c>
      <c r="F4786">
        <v>4</v>
      </c>
      <c r="G4786">
        <v>6</v>
      </c>
      <c r="H4786">
        <v>1</v>
      </c>
      <c r="I4786">
        <v>2.0699999999999998</v>
      </c>
      <c r="J4786">
        <v>-0.49</v>
      </c>
      <c r="K4786">
        <v>1.58</v>
      </c>
      <c r="L4786" s="2">
        <f>_xlfn.RANK.EQ(I4786, INDEX(CFB!$I$2:$I$1048576, MATCH(W4786, CFB!$W$2:$W$1048576, 0)):INDEX(CFB!$I$2:$I$1048576, MATCH(W4786, CFB!$W$2:$W$1048576, 0) + COUNTIF(CFB!$W$2:$W$1048576, W4786) - 1), 0)</f>
        <v>43</v>
      </c>
      <c r="M4786" s="2">
        <f>_xlfn.RANK.EQ(J4786, INDEX(CFB!$J$2:$J$1048576, MATCH(W4786, CFB!$W$2:$W$1048576, 0)):INDEX(CFB!$J$2:$J$1048576, MATCH(W4786, CFB!$W$2:$W$1048576, 0) + COUNTIF(CFB!$W$2:$W$1048576, W4786) - 1))</f>
        <v>65</v>
      </c>
      <c r="N4786" s="2">
        <f>RANK(K4786, INDEX(CFB!$K$2:$K$1048576, MATCH(W4786, CFB!$W$2:$W$1048576, 0)):INDEX(CFB!$K$2:$K$1048576, MATCH(W4786, CFB!$W$2:$W$1048576, 0) + COUNTIF(CFB!$W$2:$W$1048576, W4786) - 1))</f>
        <v>60</v>
      </c>
      <c r="O4786">
        <v>32.880000000000003</v>
      </c>
      <c r="P4786">
        <v>13.64</v>
      </c>
      <c r="W4786">
        <v>1984</v>
      </c>
      <c r="X4786">
        <f t="shared" si="147"/>
        <v>0</v>
      </c>
    </row>
    <row r="4787" spans="1:24" ht="12.75" hidden="1" customHeight="1" x14ac:dyDescent="0.45">
      <c r="A4787">
        <v>61</v>
      </c>
      <c r="B4787" t="s">
        <v>109</v>
      </c>
      <c r="C4787" t="s">
        <v>15</v>
      </c>
      <c r="D4787" s="2" t="str">
        <f t="shared" si="146"/>
        <v>Mississippi State1984</v>
      </c>
      <c r="F4787">
        <v>4</v>
      </c>
      <c r="G4787">
        <v>7</v>
      </c>
      <c r="H4787">
        <v>0</v>
      </c>
      <c r="I4787">
        <v>-0.74</v>
      </c>
      <c r="J4787">
        <v>1.67</v>
      </c>
      <c r="K4787">
        <v>0.93</v>
      </c>
      <c r="L4787" s="2">
        <f>_xlfn.RANK.EQ(I4787, INDEX(CFB!$I$2:$I$1048576, MATCH(W4787, CFB!$W$2:$W$1048576, 0)):INDEX(CFB!$I$2:$I$1048576, MATCH(W4787, CFB!$W$2:$W$1048576, 0) + COUNTIF(CFB!$W$2:$W$1048576, W4787) - 1), 0)</f>
        <v>62</v>
      </c>
      <c r="M4787" s="2">
        <f>_xlfn.RANK.EQ(J4787, INDEX(CFB!$J$2:$J$1048576, MATCH(W4787, CFB!$W$2:$W$1048576, 0)):INDEX(CFB!$J$2:$J$1048576, MATCH(W4787, CFB!$W$2:$W$1048576, 0) + COUNTIF(CFB!$W$2:$W$1048576, W4787) - 1))</f>
        <v>46</v>
      </c>
      <c r="N4787" s="2">
        <f>RANK(K4787, INDEX(CFB!$K$2:$K$1048576, MATCH(W4787, CFB!$W$2:$W$1048576, 0)):INDEX(CFB!$K$2:$K$1048576, MATCH(W4787, CFB!$W$2:$W$1048576, 0) + COUNTIF(CFB!$W$2:$W$1048576, W4787) - 1))</f>
        <v>61</v>
      </c>
      <c r="O4787">
        <v>28.84</v>
      </c>
      <c r="P4787">
        <v>9.91</v>
      </c>
      <c r="W4787">
        <v>1984</v>
      </c>
      <c r="X4787">
        <f t="shared" si="147"/>
        <v>0</v>
      </c>
    </row>
    <row r="4788" spans="1:24" ht="12.75" hidden="1" customHeight="1" x14ac:dyDescent="0.45">
      <c r="A4788">
        <v>62</v>
      </c>
      <c r="B4788" t="s">
        <v>68</v>
      </c>
      <c r="C4788" t="s">
        <v>12</v>
      </c>
      <c r="D4788" s="2" t="str">
        <f t="shared" si="146"/>
        <v>Memphis1984</v>
      </c>
      <c r="F4788">
        <v>5</v>
      </c>
      <c r="G4788">
        <v>5</v>
      </c>
      <c r="H4788">
        <v>1</v>
      </c>
      <c r="I4788">
        <v>-5.12</v>
      </c>
      <c r="J4788">
        <v>5.78</v>
      </c>
      <c r="K4788">
        <v>0.67</v>
      </c>
      <c r="L4788" s="2">
        <f>_xlfn.RANK.EQ(I4788, INDEX(CFB!$I$2:$I$1048576, MATCH(W4788, CFB!$W$2:$W$1048576, 0)):INDEX(CFB!$I$2:$I$1048576, MATCH(W4788, CFB!$W$2:$W$1048576, 0) + COUNTIF(CFB!$W$2:$W$1048576, W4788) - 1), 0)</f>
        <v>90</v>
      </c>
      <c r="M4788" s="2">
        <f>_xlfn.RANK.EQ(J4788, INDEX(CFB!$J$2:$J$1048576, MATCH(W4788, CFB!$W$2:$W$1048576, 0)):INDEX(CFB!$J$2:$J$1048576, MATCH(W4788, CFB!$W$2:$W$1048576, 0) + COUNTIF(CFB!$W$2:$W$1048576, W4788) - 1))</f>
        <v>20</v>
      </c>
      <c r="N4788" s="2">
        <f>RANK(K4788, INDEX(CFB!$K$2:$K$1048576, MATCH(W4788, CFB!$W$2:$W$1048576, 0)):INDEX(CFB!$K$2:$K$1048576, MATCH(W4788, CFB!$W$2:$W$1048576, 0) + COUNTIF(CFB!$W$2:$W$1048576, W4788) - 1))</f>
        <v>62</v>
      </c>
      <c r="O4788">
        <v>26.1</v>
      </c>
      <c r="P4788">
        <v>8</v>
      </c>
      <c r="W4788">
        <v>1984</v>
      </c>
      <c r="X4788">
        <f t="shared" si="147"/>
        <v>0</v>
      </c>
    </row>
    <row r="4789" spans="1:24" ht="12.75" hidden="1" customHeight="1" x14ac:dyDescent="0.45">
      <c r="A4789">
        <v>63</v>
      </c>
      <c r="B4789" t="s">
        <v>139</v>
      </c>
      <c r="C4789" t="s">
        <v>65</v>
      </c>
      <c r="D4789" s="2" t="str">
        <f t="shared" si="146"/>
        <v>Central Michigan1984</v>
      </c>
      <c r="F4789">
        <v>8</v>
      </c>
      <c r="G4789">
        <v>2</v>
      </c>
      <c r="H4789">
        <v>1</v>
      </c>
      <c r="I4789">
        <v>-0.87</v>
      </c>
      <c r="J4789">
        <v>1.39</v>
      </c>
      <c r="K4789">
        <v>0.52</v>
      </c>
      <c r="L4789" s="2">
        <f>_xlfn.RANK.EQ(I4789, INDEX(CFB!$I$2:$I$1048576, MATCH(W4789, CFB!$W$2:$W$1048576, 0)):INDEX(CFB!$I$2:$I$1048576, MATCH(W4789, CFB!$W$2:$W$1048576, 0) + COUNTIF(CFB!$W$2:$W$1048576, W4789) - 1), 0)</f>
        <v>63</v>
      </c>
      <c r="M4789" s="2">
        <f>_xlfn.RANK.EQ(J4789, INDEX(CFB!$J$2:$J$1048576, MATCH(W4789, CFB!$W$2:$W$1048576, 0)):INDEX(CFB!$J$2:$J$1048576, MATCH(W4789, CFB!$W$2:$W$1048576, 0) + COUNTIF(CFB!$W$2:$W$1048576, W4789) - 1))</f>
        <v>49</v>
      </c>
      <c r="N4789" s="2">
        <f>RANK(K4789, INDEX(CFB!$K$2:$K$1048576, MATCH(W4789, CFB!$W$2:$W$1048576, 0)):INDEX(CFB!$K$2:$K$1048576, MATCH(W4789, CFB!$W$2:$W$1048576, 0) + COUNTIF(CFB!$W$2:$W$1048576, W4789) - 1))</f>
        <v>63</v>
      </c>
      <c r="O4789">
        <v>28.46</v>
      </c>
      <c r="P4789">
        <v>13.5</v>
      </c>
      <c r="W4789">
        <v>1984</v>
      </c>
      <c r="X4789">
        <f t="shared" si="147"/>
        <v>0</v>
      </c>
    </row>
    <row r="4790" spans="1:24" ht="12.75" hidden="1" customHeight="1" x14ac:dyDescent="0.45">
      <c r="A4790">
        <v>64</v>
      </c>
      <c r="B4790" t="s">
        <v>146</v>
      </c>
      <c r="C4790" t="s">
        <v>178</v>
      </c>
      <c r="D4790" s="2" t="str">
        <f t="shared" si="146"/>
        <v>San Diego State1984</v>
      </c>
      <c r="F4790">
        <v>4</v>
      </c>
      <c r="G4790">
        <v>7</v>
      </c>
      <c r="H4790">
        <v>1</v>
      </c>
      <c r="I4790">
        <v>-1.6</v>
      </c>
      <c r="J4790">
        <v>1.59</v>
      </c>
      <c r="K4790">
        <v>0</v>
      </c>
      <c r="L4790" s="2">
        <f>_xlfn.RANK.EQ(I4790, INDEX(CFB!$I$2:$I$1048576, MATCH(W4790, CFB!$W$2:$W$1048576, 0)):INDEX(CFB!$I$2:$I$1048576, MATCH(W4790, CFB!$W$2:$W$1048576, 0) + COUNTIF(CFB!$W$2:$W$1048576, W4790) - 1), 0)</f>
        <v>70</v>
      </c>
      <c r="M4790" s="2">
        <f>_xlfn.RANK.EQ(J4790, INDEX(CFB!$J$2:$J$1048576, MATCH(W4790, CFB!$W$2:$W$1048576, 0)):INDEX(CFB!$J$2:$J$1048576, MATCH(W4790, CFB!$W$2:$W$1048576, 0) + COUNTIF(CFB!$W$2:$W$1048576, W4790) - 1))</f>
        <v>47</v>
      </c>
      <c r="N4790" s="2">
        <f>RANK(K4790, INDEX(CFB!$K$2:$K$1048576, MATCH(W4790, CFB!$W$2:$W$1048576, 0)):INDEX(CFB!$K$2:$K$1048576, MATCH(W4790, CFB!$W$2:$W$1048576, 0) + COUNTIF(CFB!$W$2:$W$1048576, W4790) - 1))</f>
        <v>64</v>
      </c>
      <c r="O4790">
        <v>29.36</v>
      </c>
      <c r="P4790">
        <v>11.07</v>
      </c>
      <c r="W4790">
        <v>1984</v>
      </c>
      <c r="X4790">
        <f t="shared" si="147"/>
        <v>0</v>
      </c>
    </row>
    <row r="4791" spans="1:24" ht="12.75" hidden="1" customHeight="1" x14ac:dyDescent="0.45">
      <c r="A4791">
        <v>65</v>
      </c>
      <c r="B4791" t="s">
        <v>70</v>
      </c>
      <c r="C4791" t="s">
        <v>12</v>
      </c>
      <c r="D4791" s="2" t="str">
        <f t="shared" si="146"/>
        <v>Pitt1984</v>
      </c>
      <c r="F4791">
        <v>3</v>
      </c>
      <c r="G4791">
        <v>7</v>
      </c>
      <c r="H4791">
        <v>1</v>
      </c>
      <c r="I4791">
        <v>-1.42</v>
      </c>
      <c r="J4791">
        <v>1.18</v>
      </c>
      <c r="K4791">
        <v>-0.25</v>
      </c>
      <c r="L4791" s="2">
        <f>_xlfn.RANK.EQ(I4791, INDEX(CFB!$I$2:$I$1048576, MATCH(W4791, CFB!$W$2:$W$1048576, 0)):INDEX(CFB!$I$2:$I$1048576, MATCH(W4791, CFB!$W$2:$W$1048576, 0) + COUNTIF(CFB!$W$2:$W$1048576, W4791) - 1), 0)</f>
        <v>68</v>
      </c>
      <c r="M4791" s="2">
        <f>_xlfn.RANK.EQ(J4791, INDEX(CFB!$J$2:$J$1048576, MATCH(W4791, CFB!$W$2:$W$1048576, 0)):INDEX(CFB!$J$2:$J$1048576, MATCH(W4791, CFB!$W$2:$W$1048576, 0) + COUNTIF(CFB!$W$2:$W$1048576, W4791) - 1))</f>
        <v>52</v>
      </c>
      <c r="N4791" s="2">
        <f>RANK(K4791, INDEX(CFB!$K$2:$K$1048576, MATCH(W4791, CFB!$W$2:$W$1048576, 0)):INDEX(CFB!$K$2:$K$1048576, MATCH(W4791, CFB!$W$2:$W$1048576, 0) + COUNTIF(CFB!$W$2:$W$1048576, W4791) - 1))</f>
        <v>65</v>
      </c>
      <c r="O4791">
        <v>28.79</v>
      </c>
      <c r="P4791">
        <v>11.8</v>
      </c>
      <c r="W4791">
        <v>1984</v>
      </c>
      <c r="X4791">
        <f t="shared" si="147"/>
        <v>0</v>
      </c>
    </row>
    <row r="4792" spans="1:24" ht="12.75" hidden="1" customHeight="1" x14ac:dyDescent="0.45">
      <c r="A4792">
        <v>66</v>
      </c>
      <c r="B4792" t="s">
        <v>114</v>
      </c>
      <c r="C4792" t="s">
        <v>193</v>
      </c>
      <c r="D4792" s="2" t="str">
        <f t="shared" si="146"/>
        <v>San Jose State1984</v>
      </c>
      <c r="F4792">
        <v>6</v>
      </c>
      <c r="G4792">
        <v>5</v>
      </c>
      <c r="H4792">
        <v>0</v>
      </c>
      <c r="I4792">
        <v>-2.21</v>
      </c>
      <c r="J4792">
        <v>1.29</v>
      </c>
      <c r="K4792">
        <v>-0.92</v>
      </c>
      <c r="L4792" s="2">
        <f>_xlfn.RANK.EQ(I4792, INDEX(CFB!$I$2:$I$1048576, MATCH(W4792, CFB!$W$2:$W$1048576, 0)):INDEX(CFB!$I$2:$I$1048576, MATCH(W4792, CFB!$W$2:$W$1048576, 0) + COUNTIF(CFB!$W$2:$W$1048576, W4792) - 1), 0)</f>
        <v>76</v>
      </c>
      <c r="M4792" s="2">
        <f>_xlfn.RANK.EQ(J4792, INDEX(CFB!$J$2:$J$1048576, MATCH(W4792, CFB!$W$2:$W$1048576, 0)):INDEX(CFB!$J$2:$J$1048576, MATCH(W4792, CFB!$W$2:$W$1048576, 0) + COUNTIF(CFB!$W$2:$W$1048576, W4792) - 1))</f>
        <v>50</v>
      </c>
      <c r="N4792" s="2">
        <f>RANK(K4792, INDEX(CFB!$K$2:$K$1048576, MATCH(W4792, CFB!$W$2:$W$1048576, 0)):INDEX(CFB!$K$2:$K$1048576, MATCH(W4792, CFB!$W$2:$W$1048576, 0) + COUNTIF(CFB!$W$2:$W$1048576, W4792) - 1))</f>
        <v>66</v>
      </c>
      <c r="O4792">
        <v>27.37</v>
      </c>
      <c r="P4792">
        <v>15.07</v>
      </c>
      <c r="W4792">
        <v>1984</v>
      </c>
      <c r="X4792">
        <f t="shared" si="147"/>
        <v>0</v>
      </c>
    </row>
    <row r="4793" spans="1:24" ht="12.75" hidden="1" customHeight="1" x14ac:dyDescent="0.45">
      <c r="A4793">
        <v>67</v>
      </c>
      <c r="B4793" t="s">
        <v>71</v>
      </c>
      <c r="C4793" t="s">
        <v>189</v>
      </c>
      <c r="D4793" s="2" t="str">
        <f t="shared" si="146"/>
        <v>Texas Tech1984</v>
      </c>
      <c r="F4793">
        <v>4</v>
      </c>
      <c r="G4793">
        <v>7</v>
      </c>
      <c r="H4793">
        <v>0</v>
      </c>
      <c r="I4793">
        <v>-4.43</v>
      </c>
      <c r="J4793">
        <v>3.5</v>
      </c>
      <c r="K4793">
        <v>-0.93</v>
      </c>
      <c r="L4793" s="2">
        <f>_xlfn.RANK.EQ(I4793, INDEX(CFB!$I$2:$I$1048576, MATCH(W4793, CFB!$W$2:$W$1048576, 0)):INDEX(CFB!$I$2:$I$1048576, MATCH(W4793, CFB!$W$2:$W$1048576, 0) + COUNTIF(CFB!$W$2:$W$1048576, W4793) - 1), 0)</f>
        <v>87</v>
      </c>
      <c r="M4793" s="2">
        <f>_xlfn.RANK.EQ(J4793, INDEX(CFB!$J$2:$J$1048576, MATCH(W4793, CFB!$W$2:$W$1048576, 0)):INDEX(CFB!$J$2:$J$1048576, MATCH(W4793, CFB!$W$2:$W$1048576, 0) + COUNTIF(CFB!$W$2:$W$1048576, W4793) - 1))</f>
        <v>35</v>
      </c>
      <c r="N4793" s="2">
        <f>RANK(K4793, INDEX(CFB!$K$2:$K$1048576, MATCH(W4793, CFB!$W$2:$W$1048576, 0)):INDEX(CFB!$K$2:$K$1048576, MATCH(W4793, CFB!$W$2:$W$1048576, 0) + COUNTIF(CFB!$W$2:$W$1048576, W4793) - 1))</f>
        <v>67</v>
      </c>
      <c r="O4793">
        <v>25.69</v>
      </c>
      <c r="P4793">
        <v>10.15</v>
      </c>
      <c r="W4793">
        <v>1984</v>
      </c>
      <c r="X4793">
        <f t="shared" si="147"/>
        <v>0</v>
      </c>
    </row>
    <row r="4794" spans="1:24" ht="12.75" hidden="1" customHeight="1" x14ac:dyDescent="0.45">
      <c r="A4794">
        <v>68</v>
      </c>
      <c r="B4794" t="s">
        <v>55</v>
      </c>
      <c r="C4794" t="s">
        <v>188</v>
      </c>
      <c r="D4794" s="2" t="str">
        <f t="shared" si="146"/>
        <v>Kansas1984</v>
      </c>
      <c r="F4794">
        <v>5</v>
      </c>
      <c r="G4794">
        <v>6</v>
      </c>
      <c r="H4794">
        <v>0</v>
      </c>
      <c r="I4794">
        <v>-0.04</v>
      </c>
      <c r="J4794">
        <v>-1.2</v>
      </c>
      <c r="K4794">
        <v>-1.25</v>
      </c>
      <c r="L4794" s="2">
        <f>_xlfn.RANK.EQ(I4794, INDEX(CFB!$I$2:$I$1048576, MATCH(W4794, CFB!$W$2:$W$1048576, 0)):INDEX(CFB!$I$2:$I$1048576, MATCH(W4794, CFB!$W$2:$W$1048576, 0) + COUNTIF(CFB!$W$2:$W$1048576, W4794) - 1), 0)</f>
        <v>56</v>
      </c>
      <c r="M4794" s="2">
        <f>_xlfn.RANK.EQ(J4794, INDEX(CFB!$J$2:$J$1048576, MATCH(W4794, CFB!$W$2:$W$1048576, 0)):INDEX(CFB!$J$2:$J$1048576, MATCH(W4794, CFB!$W$2:$W$1048576, 0) + COUNTIF(CFB!$W$2:$W$1048576, W4794) - 1))</f>
        <v>73</v>
      </c>
      <c r="N4794" s="2">
        <f>RANK(K4794, INDEX(CFB!$K$2:$K$1048576, MATCH(W4794, CFB!$W$2:$W$1048576, 0)):INDEX(CFB!$K$2:$K$1048576, MATCH(W4794, CFB!$W$2:$W$1048576, 0) + COUNTIF(CFB!$W$2:$W$1048576, W4794) - 1))</f>
        <v>68</v>
      </c>
      <c r="O4794">
        <v>28.44</v>
      </c>
      <c r="P4794">
        <v>16.86</v>
      </c>
      <c r="W4794">
        <v>1984</v>
      </c>
      <c r="X4794">
        <f t="shared" si="147"/>
        <v>0</v>
      </c>
    </row>
    <row r="4795" spans="1:24" ht="12.75" hidden="1" customHeight="1" x14ac:dyDescent="0.45">
      <c r="A4795">
        <v>69</v>
      </c>
      <c r="B4795" t="s">
        <v>200</v>
      </c>
      <c r="C4795" t="s">
        <v>195</v>
      </c>
      <c r="D4795" s="2" t="str">
        <f t="shared" si="146"/>
        <v>Indiana State1984</v>
      </c>
      <c r="F4795">
        <v>9</v>
      </c>
      <c r="G4795">
        <v>3</v>
      </c>
      <c r="H4795">
        <v>0</v>
      </c>
      <c r="I4795">
        <v>-3.22</v>
      </c>
      <c r="J4795">
        <v>1.52</v>
      </c>
      <c r="K4795">
        <v>-1.7</v>
      </c>
      <c r="L4795" s="2">
        <f>_xlfn.RANK.EQ(I4795, INDEX(CFB!$I$2:$I$1048576, MATCH(W4795, CFB!$W$2:$W$1048576, 0)):INDEX(CFB!$I$2:$I$1048576, MATCH(W4795, CFB!$W$2:$W$1048576, 0) + COUNTIF(CFB!$W$2:$W$1048576, W4795) - 1), 0)</f>
        <v>79</v>
      </c>
      <c r="M4795" s="2">
        <f>_xlfn.RANK.EQ(J4795, INDEX(CFB!$J$2:$J$1048576, MATCH(W4795, CFB!$W$2:$W$1048576, 0)):INDEX(CFB!$J$2:$J$1048576, MATCH(W4795, CFB!$W$2:$W$1048576, 0) + COUNTIF(CFB!$W$2:$W$1048576, W4795) - 1))</f>
        <v>48</v>
      </c>
      <c r="N4795" s="2">
        <f>RANK(K4795, INDEX(CFB!$K$2:$K$1048576, MATCH(W4795, CFB!$W$2:$W$1048576, 0)):INDEX(CFB!$K$2:$K$1048576, MATCH(W4795, CFB!$W$2:$W$1048576, 0) + COUNTIF(CFB!$W$2:$W$1048576, W4795) - 1))</f>
        <v>69</v>
      </c>
      <c r="O4795">
        <v>27.94</v>
      </c>
      <c r="P4795">
        <v>12.89</v>
      </c>
      <c r="W4795">
        <v>1984</v>
      </c>
      <c r="X4795">
        <f t="shared" si="147"/>
        <v>0</v>
      </c>
    </row>
    <row r="4796" spans="1:24" ht="12.75" hidden="1" customHeight="1" x14ac:dyDescent="0.45">
      <c r="A4796">
        <v>70</v>
      </c>
      <c r="B4796" t="s">
        <v>58</v>
      </c>
      <c r="C4796" t="s">
        <v>12</v>
      </c>
      <c r="D4796" s="2" t="str">
        <f t="shared" si="146"/>
        <v>Tulane1984</v>
      </c>
      <c r="F4796">
        <v>3</v>
      </c>
      <c r="G4796">
        <v>8</v>
      </c>
      <c r="H4796">
        <v>0</v>
      </c>
      <c r="I4796">
        <v>-1.83</v>
      </c>
      <c r="J4796">
        <v>0.02</v>
      </c>
      <c r="K4796">
        <v>-1.82</v>
      </c>
      <c r="L4796" s="2">
        <f>_xlfn.RANK.EQ(I4796, INDEX(CFB!$I$2:$I$1048576, MATCH(W4796, CFB!$W$2:$W$1048576, 0)):INDEX(CFB!$I$2:$I$1048576, MATCH(W4796, CFB!$W$2:$W$1048576, 0) + COUNTIF(CFB!$W$2:$W$1048576, W4796) - 1), 0)</f>
        <v>74</v>
      </c>
      <c r="M4796" s="2">
        <f>_xlfn.RANK.EQ(J4796, INDEX(CFB!$J$2:$J$1048576, MATCH(W4796, CFB!$W$2:$W$1048576, 0)):INDEX(CFB!$J$2:$J$1048576, MATCH(W4796, CFB!$W$2:$W$1048576, 0) + COUNTIF(CFB!$W$2:$W$1048576, W4796) - 1))</f>
        <v>62</v>
      </c>
      <c r="N4796" s="2">
        <f>RANK(K4796, INDEX(CFB!$K$2:$K$1048576, MATCH(W4796, CFB!$W$2:$W$1048576, 0)):INDEX(CFB!$K$2:$K$1048576, MATCH(W4796, CFB!$W$2:$W$1048576, 0) + COUNTIF(CFB!$W$2:$W$1048576, W4796) - 1))</f>
        <v>70</v>
      </c>
      <c r="O4796">
        <v>28.45</v>
      </c>
      <c r="P4796">
        <v>13.89</v>
      </c>
      <c r="W4796">
        <v>1984</v>
      </c>
      <c r="X4796">
        <f t="shared" si="147"/>
        <v>0</v>
      </c>
    </row>
    <row r="4797" spans="1:24" ht="12.75" hidden="1" customHeight="1" x14ac:dyDescent="0.45">
      <c r="A4797">
        <v>71</v>
      </c>
      <c r="B4797" t="s">
        <v>147</v>
      </c>
      <c r="C4797" t="s">
        <v>195</v>
      </c>
      <c r="D4797" s="2" t="str">
        <f t="shared" si="146"/>
        <v>Tulsa1984</v>
      </c>
      <c r="F4797">
        <v>6</v>
      </c>
      <c r="G4797">
        <v>5</v>
      </c>
      <c r="H4797">
        <v>0</v>
      </c>
      <c r="I4797">
        <v>0.5</v>
      </c>
      <c r="J4797">
        <v>-2.42</v>
      </c>
      <c r="K4797">
        <v>-1.92</v>
      </c>
      <c r="L4797" s="2">
        <f>_xlfn.RANK.EQ(I4797, INDEX(CFB!$I$2:$I$1048576, MATCH(W4797, CFB!$W$2:$W$1048576, 0)):INDEX(CFB!$I$2:$I$1048576, MATCH(W4797, CFB!$W$2:$W$1048576, 0) + COUNTIF(CFB!$W$2:$W$1048576, W4797) - 1), 0)</f>
        <v>55</v>
      </c>
      <c r="M4797" s="2">
        <f>_xlfn.RANK.EQ(J4797, INDEX(CFB!$J$2:$J$1048576, MATCH(W4797, CFB!$W$2:$W$1048576, 0)):INDEX(CFB!$J$2:$J$1048576, MATCH(W4797, CFB!$W$2:$W$1048576, 0) + COUNTIF(CFB!$W$2:$W$1048576, W4797) - 1))</f>
        <v>79</v>
      </c>
      <c r="N4797" s="2">
        <f>RANK(K4797, INDEX(CFB!$K$2:$K$1048576, MATCH(W4797, CFB!$W$2:$W$1048576, 0)):INDEX(CFB!$K$2:$K$1048576, MATCH(W4797, CFB!$W$2:$W$1048576, 0) + COUNTIF(CFB!$W$2:$W$1048576, W4797) - 1))</f>
        <v>71</v>
      </c>
      <c r="O4797">
        <v>31.2</v>
      </c>
      <c r="P4797">
        <v>14.55</v>
      </c>
      <c r="W4797">
        <v>1984</v>
      </c>
      <c r="X4797">
        <f t="shared" si="147"/>
        <v>0</v>
      </c>
    </row>
    <row r="4798" spans="1:24" ht="12.75" hidden="1" customHeight="1" x14ac:dyDescent="0.45">
      <c r="A4798">
        <v>72</v>
      </c>
      <c r="B4798" t="s">
        <v>106</v>
      </c>
      <c r="C4798" t="s">
        <v>23</v>
      </c>
      <c r="D4798" s="2" t="str">
        <f t="shared" si="146"/>
        <v>Wake Forest1984</v>
      </c>
      <c r="F4798">
        <v>6</v>
      </c>
      <c r="G4798">
        <v>5</v>
      </c>
      <c r="H4798">
        <v>0</v>
      </c>
      <c r="I4798">
        <v>-2.71</v>
      </c>
      <c r="J4798">
        <v>0.43</v>
      </c>
      <c r="K4798">
        <v>-2.2799999999999998</v>
      </c>
      <c r="L4798" s="2">
        <f>_xlfn.RANK.EQ(I4798, INDEX(CFB!$I$2:$I$1048576, MATCH(W4798, CFB!$W$2:$W$1048576, 0)):INDEX(CFB!$I$2:$I$1048576, MATCH(W4798, CFB!$W$2:$W$1048576, 0) + COUNTIF(CFB!$W$2:$W$1048576, W4798) - 1), 0)</f>
        <v>77</v>
      </c>
      <c r="M4798" s="2">
        <f>_xlfn.RANK.EQ(J4798, INDEX(CFB!$J$2:$J$1048576, MATCH(W4798, CFB!$W$2:$W$1048576, 0)):INDEX(CFB!$J$2:$J$1048576, MATCH(W4798, CFB!$W$2:$W$1048576, 0) + COUNTIF(CFB!$W$2:$W$1048576, W4798) - 1))</f>
        <v>57</v>
      </c>
      <c r="N4798" s="2">
        <f>RANK(K4798, INDEX(CFB!$K$2:$K$1048576, MATCH(W4798, CFB!$W$2:$W$1048576, 0)):INDEX(CFB!$K$2:$K$1048576, MATCH(W4798, CFB!$W$2:$W$1048576, 0) + COUNTIF(CFB!$W$2:$W$1048576, W4798) - 1))</f>
        <v>72</v>
      </c>
      <c r="O4798">
        <v>26.22</v>
      </c>
      <c r="P4798">
        <v>12.4</v>
      </c>
      <c r="W4798">
        <v>1984</v>
      </c>
      <c r="X4798">
        <f t="shared" si="147"/>
        <v>0</v>
      </c>
    </row>
    <row r="4799" spans="1:24" ht="12.75" hidden="1" customHeight="1" x14ac:dyDescent="0.45">
      <c r="A4799">
        <v>73</v>
      </c>
      <c r="B4799" t="s">
        <v>138</v>
      </c>
      <c r="C4799" t="s">
        <v>178</v>
      </c>
      <c r="D4799" s="2" t="str">
        <f t="shared" si="146"/>
        <v>Wyoming1984</v>
      </c>
      <c r="F4799">
        <v>6</v>
      </c>
      <c r="G4799">
        <v>6</v>
      </c>
      <c r="H4799">
        <v>0</v>
      </c>
      <c r="I4799">
        <v>5.31</v>
      </c>
      <c r="J4799">
        <v>-7.65</v>
      </c>
      <c r="K4799">
        <v>-2.35</v>
      </c>
      <c r="L4799" s="2">
        <f>_xlfn.RANK.EQ(I4799, INDEX(CFB!$I$2:$I$1048576, MATCH(W4799, CFB!$W$2:$W$1048576, 0)):INDEX(CFB!$I$2:$I$1048576, MATCH(W4799, CFB!$W$2:$W$1048576, 0) + COUNTIF(CFB!$W$2:$W$1048576, W4799) - 1), 0)</f>
        <v>21</v>
      </c>
      <c r="M4799" s="2">
        <f>_xlfn.RANK.EQ(J4799, INDEX(CFB!$J$2:$J$1048576, MATCH(W4799, CFB!$W$2:$W$1048576, 0)):INDEX(CFB!$J$2:$J$1048576, MATCH(W4799, CFB!$W$2:$W$1048576, 0) + COUNTIF(CFB!$W$2:$W$1048576, W4799) - 1))</f>
        <v>100</v>
      </c>
      <c r="N4799" s="2">
        <f>RANK(K4799, INDEX(CFB!$K$2:$K$1048576, MATCH(W4799, CFB!$W$2:$W$1048576, 0)):INDEX(CFB!$K$2:$K$1048576, MATCH(W4799, CFB!$W$2:$W$1048576, 0) + COUNTIF(CFB!$W$2:$W$1048576, W4799) - 1))</f>
        <v>73</v>
      </c>
      <c r="O4799">
        <v>35.28</v>
      </c>
      <c r="P4799">
        <v>20.87</v>
      </c>
      <c r="W4799">
        <v>1984</v>
      </c>
      <c r="X4799">
        <f t="shared" si="147"/>
        <v>0</v>
      </c>
    </row>
    <row r="4800" spans="1:24" ht="12.75" hidden="1" customHeight="1" x14ac:dyDescent="0.45">
      <c r="A4800">
        <v>74</v>
      </c>
      <c r="B4800" t="s">
        <v>111</v>
      </c>
      <c r="C4800" t="s">
        <v>193</v>
      </c>
      <c r="D4800" s="2" t="str">
        <f t="shared" si="146"/>
        <v>Fresno State1984</v>
      </c>
      <c r="F4800">
        <v>6</v>
      </c>
      <c r="G4800">
        <v>6</v>
      </c>
      <c r="H4800">
        <v>0</v>
      </c>
      <c r="I4800">
        <v>-0.45</v>
      </c>
      <c r="J4800">
        <v>-3.2</v>
      </c>
      <c r="K4800">
        <v>-3.65</v>
      </c>
      <c r="L4800" s="2">
        <f>_xlfn.RANK.EQ(I4800, INDEX(CFB!$I$2:$I$1048576, MATCH(W4800, CFB!$W$2:$W$1048576, 0)):INDEX(CFB!$I$2:$I$1048576, MATCH(W4800, CFB!$W$2:$W$1048576, 0) + COUNTIF(CFB!$W$2:$W$1048576, W4800) - 1), 0)</f>
        <v>60</v>
      </c>
      <c r="M4800" s="2">
        <f>_xlfn.RANK.EQ(J4800, INDEX(CFB!$J$2:$J$1048576, MATCH(W4800, CFB!$W$2:$W$1048576, 0)):INDEX(CFB!$J$2:$J$1048576, MATCH(W4800, CFB!$W$2:$W$1048576, 0) + COUNTIF(CFB!$W$2:$W$1048576, W4800) - 1))</f>
        <v>81</v>
      </c>
      <c r="N4800" s="2">
        <f>RANK(K4800, INDEX(CFB!$K$2:$K$1048576, MATCH(W4800, CFB!$W$2:$W$1048576, 0)):INDEX(CFB!$K$2:$K$1048576, MATCH(W4800, CFB!$W$2:$W$1048576, 0) + COUNTIF(CFB!$W$2:$W$1048576, W4800) - 1))</f>
        <v>74</v>
      </c>
      <c r="O4800">
        <v>27.63</v>
      </c>
      <c r="P4800">
        <v>17.329999999999998</v>
      </c>
      <c r="W4800">
        <v>1984</v>
      </c>
      <c r="X4800">
        <f t="shared" si="147"/>
        <v>0</v>
      </c>
    </row>
    <row r="4801" spans="1:24" ht="12.75" hidden="1" customHeight="1" x14ac:dyDescent="0.45">
      <c r="A4801">
        <v>75</v>
      </c>
      <c r="B4801" t="s">
        <v>91</v>
      </c>
      <c r="C4801" t="s">
        <v>23</v>
      </c>
      <c r="D4801" s="2" t="str">
        <f t="shared" si="146"/>
        <v>North Carolina State1984</v>
      </c>
      <c r="F4801">
        <v>3</v>
      </c>
      <c r="G4801">
        <v>8</v>
      </c>
      <c r="H4801">
        <v>0</v>
      </c>
      <c r="I4801">
        <v>1.18</v>
      </c>
      <c r="J4801">
        <v>-5.0599999999999996</v>
      </c>
      <c r="K4801">
        <v>-3.88</v>
      </c>
      <c r="L4801" s="2">
        <f>_xlfn.RANK.EQ(I4801, INDEX(CFB!$I$2:$I$1048576, MATCH(W4801, CFB!$W$2:$W$1048576, 0)):INDEX(CFB!$I$2:$I$1048576, MATCH(W4801, CFB!$W$2:$W$1048576, 0) + COUNTIF(CFB!$W$2:$W$1048576, W4801) - 1), 0)</f>
        <v>50</v>
      </c>
      <c r="M4801" s="2">
        <f>_xlfn.RANK.EQ(J4801, INDEX(CFB!$J$2:$J$1048576, MATCH(W4801, CFB!$W$2:$W$1048576, 0)):INDEX(CFB!$J$2:$J$1048576, MATCH(W4801, CFB!$W$2:$W$1048576, 0) + COUNTIF(CFB!$W$2:$W$1048576, W4801) - 1))</f>
        <v>90</v>
      </c>
      <c r="N4801" s="2">
        <f>RANK(K4801, INDEX(CFB!$K$2:$K$1048576, MATCH(W4801, CFB!$W$2:$W$1048576, 0)):INDEX(CFB!$K$2:$K$1048576, MATCH(W4801, CFB!$W$2:$W$1048576, 0) + COUNTIF(CFB!$W$2:$W$1048576, W4801) - 1))</f>
        <v>75</v>
      </c>
      <c r="O4801">
        <v>31.56</v>
      </c>
      <c r="P4801">
        <v>19.170000000000002</v>
      </c>
      <c r="W4801">
        <v>1984</v>
      </c>
      <c r="X4801">
        <f t="shared" si="147"/>
        <v>0</v>
      </c>
    </row>
    <row r="4802" spans="1:24" ht="12.75" hidden="1" customHeight="1" x14ac:dyDescent="0.45">
      <c r="A4802">
        <v>76</v>
      </c>
      <c r="B4802" t="s">
        <v>94</v>
      </c>
      <c r="C4802" t="s">
        <v>65</v>
      </c>
      <c r="D4802" s="2" t="str">
        <f t="shared" si="146"/>
        <v>Toledo1984</v>
      </c>
      <c r="F4802">
        <v>8</v>
      </c>
      <c r="G4802">
        <v>3</v>
      </c>
      <c r="H4802">
        <v>1</v>
      </c>
      <c r="I4802">
        <v>-7.79</v>
      </c>
      <c r="J4802">
        <v>3.33</v>
      </c>
      <c r="K4802">
        <v>-4.46</v>
      </c>
      <c r="L4802" s="2">
        <f>_xlfn.RANK.EQ(I4802, INDEX(CFB!$I$2:$I$1048576, MATCH(W4802, CFB!$W$2:$W$1048576, 0)):INDEX(CFB!$I$2:$I$1048576, MATCH(W4802, CFB!$W$2:$W$1048576, 0) + COUNTIF(CFB!$W$2:$W$1048576, W4802) - 1), 0)</f>
        <v>98</v>
      </c>
      <c r="M4802" s="2">
        <f>_xlfn.RANK.EQ(J4802, INDEX(CFB!$J$2:$J$1048576, MATCH(W4802, CFB!$W$2:$W$1048576, 0)):INDEX(CFB!$J$2:$J$1048576, MATCH(W4802, CFB!$W$2:$W$1048576, 0) + COUNTIF(CFB!$W$2:$W$1048576, W4802) - 1))</f>
        <v>38</v>
      </c>
      <c r="N4802" s="2">
        <f>RANK(K4802, INDEX(CFB!$K$2:$K$1048576, MATCH(W4802, CFB!$W$2:$W$1048576, 0)):INDEX(CFB!$K$2:$K$1048576, MATCH(W4802, CFB!$W$2:$W$1048576, 0) + COUNTIF(CFB!$W$2:$W$1048576, W4802) - 1))</f>
        <v>76</v>
      </c>
      <c r="O4802">
        <v>19.57</v>
      </c>
      <c r="P4802">
        <v>12.4</v>
      </c>
      <c r="W4802">
        <v>1984</v>
      </c>
      <c r="X4802">
        <f t="shared" si="147"/>
        <v>0</v>
      </c>
    </row>
    <row r="4803" spans="1:24" ht="12.75" hidden="1" customHeight="1" x14ac:dyDescent="0.45">
      <c r="A4803">
        <v>77</v>
      </c>
      <c r="B4803" t="s">
        <v>42</v>
      </c>
      <c r="C4803" t="s">
        <v>10</v>
      </c>
      <c r="D4803" s="2" t="str">
        <f t="shared" ref="D4803:D4866" si="148">_xlfn.CONCAT(B4803, W4803)</f>
        <v>Minnesota1984</v>
      </c>
      <c r="F4803">
        <v>4</v>
      </c>
      <c r="G4803">
        <v>7</v>
      </c>
      <c r="H4803">
        <v>0</v>
      </c>
      <c r="I4803">
        <v>-1.18</v>
      </c>
      <c r="J4803">
        <v>-3.64</v>
      </c>
      <c r="K4803">
        <v>-4.83</v>
      </c>
      <c r="L4803" s="2">
        <f>_xlfn.RANK.EQ(I4803, INDEX(CFB!$I$2:$I$1048576, MATCH(W4803, CFB!$W$2:$W$1048576, 0)):INDEX(CFB!$I$2:$I$1048576, MATCH(W4803, CFB!$W$2:$W$1048576, 0) + COUNTIF(CFB!$W$2:$W$1048576, W4803) - 1), 0)</f>
        <v>65</v>
      </c>
      <c r="M4803" s="2">
        <f>_xlfn.RANK.EQ(J4803, INDEX(CFB!$J$2:$J$1048576, MATCH(W4803, CFB!$W$2:$W$1048576, 0)):INDEX(CFB!$J$2:$J$1048576, MATCH(W4803, CFB!$W$2:$W$1048576, 0) + COUNTIF(CFB!$W$2:$W$1048576, W4803) - 1))</f>
        <v>84</v>
      </c>
      <c r="N4803" s="2">
        <f>RANK(K4803, INDEX(CFB!$K$2:$K$1048576, MATCH(W4803, CFB!$W$2:$W$1048576, 0)):INDEX(CFB!$K$2:$K$1048576, MATCH(W4803, CFB!$W$2:$W$1048576, 0) + COUNTIF(CFB!$W$2:$W$1048576, W4803) - 1))</f>
        <v>77</v>
      </c>
      <c r="O4803">
        <v>28.35</v>
      </c>
      <c r="P4803">
        <v>17.88</v>
      </c>
      <c r="W4803">
        <v>1984</v>
      </c>
      <c r="X4803">
        <f t="shared" ref="X4803:X4866" si="149">IF(E4803=1, 1,0)</f>
        <v>0</v>
      </c>
    </row>
    <row r="4804" spans="1:24" ht="12.75" hidden="1" customHeight="1" x14ac:dyDescent="0.45">
      <c r="A4804">
        <v>78</v>
      </c>
      <c r="B4804" t="s">
        <v>41</v>
      </c>
      <c r="C4804" t="s">
        <v>188</v>
      </c>
      <c r="D4804" s="2" t="str">
        <f t="shared" si="148"/>
        <v>Kansas State1984</v>
      </c>
      <c r="F4804">
        <v>3</v>
      </c>
      <c r="G4804">
        <v>7</v>
      </c>
      <c r="H4804">
        <v>1</v>
      </c>
      <c r="I4804">
        <v>-4.4400000000000004</v>
      </c>
      <c r="J4804">
        <v>-0.56999999999999995</v>
      </c>
      <c r="K4804">
        <v>-5</v>
      </c>
      <c r="L4804" s="2">
        <f>_xlfn.RANK.EQ(I4804, INDEX(CFB!$I$2:$I$1048576, MATCH(W4804, CFB!$W$2:$W$1048576, 0)):INDEX(CFB!$I$2:$I$1048576, MATCH(W4804, CFB!$W$2:$W$1048576, 0) + COUNTIF(CFB!$W$2:$W$1048576, W4804) - 1), 0)</f>
        <v>88</v>
      </c>
      <c r="M4804" s="2">
        <f>_xlfn.RANK.EQ(J4804, INDEX(CFB!$J$2:$J$1048576, MATCH(W4804, CFB!$W$2:$W$1048576, 0)):INDEX(CFB!$J$2:$J$1048576, MATCH(W4804, CFB!$W$2:$W$1048576, 0) + COUNTIF(CFB!$W$2:$W$1048576, W4804) - 1))</f>
        <v>66</v>
      </c>
      <c r="N4804" s="2">
        <f>RANK(K4804, INDEX(CFB!$K$2:$K$1048576, MATCH(W4804, CFB!$W$2:$W$1048576, 0)):INDEX(CFB!$K$2:$K$1048576, MATCH(W4804, CFB!$W$2:$W$1048576, 0) + COUNTIF(CFB!$W$2:$W$1048576, W4804) - 1))</f>
        <v>78</v>
      </c>
      <c r="O4804">
        <v>25.64</v>
      </c>
      <c r="P4804">
        <v>18.760000000000002</v>
      </c>
      <c r="W4804">
        <v>1984</v>
      </c>
      <c r="X4804">
        <f t="shared" si="149"/>
        <v>0</v>
      </c>
    </row>
    <row r="4805" spans="1:24" ht="12.75" hidden="1" customHeight="1" x14ac:dyDescent="0.45">
      <c r="A4805">
        <v>79</v>
      </c>
      <c r="B4805" t="s">
        <v>192</v>
      </c>
      <c r="C4805" t="s">
        <v>193</v>
      </c>
      <c r="D4805" s="2" t="str">
        <f t="shared" si="148"/>
        <v>Long Beach State1984</v>
      </c>
      <c r="F4805">
        <v>4</v>
      </c>
      <c r="G4805">
        <v>7</v>
      </c>
      <c r="H4805">
        <v>0</v>
      </c>
      <c r="I4805">
        <v>-0.28999999999999998</v>
      </c>
      <c r="J4805">
        <v>-5.97</v>
      </c>
      <c r="K4805">
        <v>-6.26</v>
      </c>
      <c r="L4805" s="2">
        <f>_xlfn.RANK.EQ(I4805, INDEX(CFB!$I$2:$I$1048576, MATCH(W4805, CFB!$W$2:$W$1048576, 0)):INDEX(CFB!$I$2:$I$1048576, MATCH(W4805, CFB!$W$2:$W$1048576, 0) + COUNTIF(CFB!$W$2:$W$1048576, W4805) - 1), 0)</f>
        <v>58</v>
      </c>
      <c r="M4805" s="2">
        <f>_xlfn.RANK.EQ(J4805, INDEX(CFB!$J$2:$J$1048576, MATCH(W4805, CFB!$W$2:$W$1048576, 0)):INDEX(CFB!$J$2:$J$1048576, MATCH(W4805, CFB!$W$2:$W$1048576, 0) + COUNTIF(CFB!$W$2:$W$1048576, W4805) - 1))</f>
        <v>94</v>
      </c>
      <c r="N4805" s="2">
        <f>RANK(K4805, INDEX(CFB!$K$2:$K$1048576, MATCH(W4805, CFB!$W$2:$W$1048576, 0)):INDEX(CFB!$K$2:$K$1048576, MATCH(W4805, CFB!$W$2:$W$1048576, 0) + COUNTIF(CFB!$W$2:$W$1048576, W4805) - 1))</f>
        <v>79</v>
      </c>
      <c r="O4805">
        <v>27.09</v>
      </c>
      <c r="P4805">
        <v>21.26</v>
      </c>
      <c r="W4805">
        <v>1984</v>
      </c>
      <c r="X4805">
        <f t="shared" si="149"/>
        <v>0</v>
      </c>
    </row>
    <row r="4806" spans="1:24" ht="12.75" hidden="1" customHeight="1" x14ac:dyDescent="0.45">
      <c r="A4806">
        <v>80</v>
      </c>
      <c r="B4806" t="s">
        <v>119</v>
      </c>
      <c r="C4806" t="s">
        <v>180</v>
      </c>
      <c r="D4806" s="2" t="str">
        <f t="shared" si="148"/>
        <v>Oregon State1984</v>
      </c>
      <c r="F4806">
        <v>2</v>
      </c>
      <c r="G4806">
        <v>9</v>
      </c>
      <c r="H4806">
        <v>0</v>
      </c>
      <c r="I4806">
        <v>-6.85</v>
      </c>
      <c r="J4806">
        <v>0.27</v>
      </c>
      <c r="K4806">
        <v>-6.58</v>
      </c>
      <c r="L4806" s="2">
        <f>_xlfn.RANK.EQ(I4806, INDEX(CFB!$I$2:$I$1048576, MATCH(W4806, CFB!$W$2:$W$1048576, 0)):INDEX(CFB!$I$2:$I$1048576, MATCH(W4806, CFB!$W$2:$W$1048576, 0) + COUNTIF(CFB!$W$2:$W$1048576, W4806) - 1), 0)</f>
        <v>96</v>
      </c>
      <c r="M4806" s="2">
        <f>_xlfn.RANK.EQ(J4806, INDEX(CFB!$J$2:$J$1048576, MATCH(W4806, CFB!$W$2:$W$1048576, 0)):INDEX(CFB!$J$2:$J$1048576, MATCH(W4806, CFB!$W$2:$W$1048576, 0) + COUNTIF(CFB!$W$2:$W$1048576, W4806) - 1))</f>
        <v>59</v>
      </c>
      <c r="N4806" s="2">
        <f>RANK(K4806, INDEX(CFB!$K$2:$K$1048576, MATCH(W4806, CFB!$W$2:$W$1048576, 0)):INDEX(CFB!$K$2:$K$1048576, MATCH(W4806, CFB!$W$2:$W$1048576, 0) + COUNTIF(CFB!$W$2:$W$1048576, W4806) - 1))</f>
        <v>80</v>
      </c>
      <c r="O4806">
        <v>22.47</v>
      </c>
      <c r="P4806">
        <v>14.14</v>
      </c>
      <c r="W4806">
        <v>1984</v>
      </c>
      <c r="X4806">
        <f t="shared" si="149"/>
        <v>0</v>
      </c>
    </row>
    <row r="4807" spans="1:24" ht="12.75" hidden="1" customHeight="1" x14ac:dyDescent="0.45">
      <c r="A4807">
        <v>81</v>
      </c>
      <c r="B4807" t="s">
        <v>104</v>
      </c>
      <c r="C4807" t="s">
        <v>178</v>
      </c>
      <c r="D4807" s="2" t="str">
        <f t="shared" si="148"/>
        <v>Colorado State1984</v>
      </c>
      <c r="F4807">
        <v>3</v>
      </c>
      <c r="G4807">
        <v>8</v>
      </c>
      <c r="H4807">
        <v>0</v>
      </c>
      <c r="I4807">
        <v>-0.15</v>
      </c>
      <c r="J4807">
        <v>-6.51</v>
      </c>
      <c r="K4807">
        <v>-6.65</v>
      </c>
      <c r="L4807" s="2">
        <f>_xlfn.RANK.EQ(I4807, INDEX(CFB!$I$2:$I$1048576, MATCH(W4807, CFB!$W$2:$W$1048576, 0)):INDEX(CFB!$I$2:$I$1048576, MATCH(W4807, CFB!$W$2:$W$1048576, 0) + COUNTIF(CFB!$W$2:$W$1048576, W4807) - 1), 0)</f>
        <v>57</v>
      </c>
      <c r="M4807" s="2">
        <f>_xlfn.RANK.EQ(J4807, INDEX(CFB!$J$2:$J$1048576, MATCH(W4807, CFB!$W$2:$W$1048576, 0)):INDEX(CFB!$J$2:$J$1048576, MATCH(W4807, CFB!$W$2:$W$1048576, 0) + COUNTIF(CFB!$W$2:$W$1048576, W4807) - 1))</f>
        <v>96</v>
      </c>
      <c r="N4807" s="2">
        <f>RANK(K4807, INDEX(CFB!$K$2:$K$1048576, MATCH(W4807, CFB!$W$2:$W$1048576, 0)):INDEX(CFB!$K$2:$K$1048576, MATCH(W4807, CFB!$W$2:$W$1048576, 0) + COUNTIF(CFB!$W$2:$W$1048576, W4807) - 1))</f>
        <v>81</v>
      </c>
      <c r="O4807">
        <v>29.46</v>
      </c>
      <c r="P4807">
        <v>22.94</v>
      </c>
      <c r="W4807">
        <v>1984</v>
      </c>
      <c r="X4807">
        <f t="shared" si="149"/>
        <v>0</v>
      </c>
    </row>
    <row r="4808" spans="1:24" ht="12.75" hidden="1" customHeight="1" x14ac:dyDescent="0.45">
      <c r="A4808">
        <v>82</v>
      </c>
      <c r="B4808" t="s">
        <v>83</v>
      </c>
      <c r="C4808" t="s">
        <v>180</v>
      </c>
      <c r="D4808" s="2" t="str">
        <f t="shared" si="148"/>
        <v>California1984</v>
      </c>
      <c r="F4808">
        <v>2</v>
      </c>
      <c r="G4808">
        <v>9</v>
      </c>
      <c r="H4808">
        <v>0</v>
      </c>
      <c r="I4808">
        <v>-5.82</v>
      </c>
      <c r="J4808">
        <v>-1.1100000000000001</v>
      </c>
      <c r="K4808">
        <v>-6.92</v>
      </c>
      <c r="L4808" s="2">
        <f>_xlfn.RANK.EQ(I4808, INDEX(CFB!$I$2:$I$1048576, MATCH(W4808, CFB!$W$2:$W$1048576, 0)):INDEX(CFB!$I$2:$I$1048576, MATCH(W4808, CFB!$W$2:$W$1048576, 0) + COUNTIF(CFB!$W$2:$W$1048576, W4808) - 1), 0)</f>
        <v>92</v>
      </c>
      <c r="M4808" s="2">
        <f>_xlfn.RANK.EQ(J4808, INDEX(CFB!$J$2:$J$1048576, MATCH(W4808, CFB!$W$2:$W$1048576, 0)):INDEX(CFB!$J$2:$J$1048576, MATCH(W4808, CFB!$W$2:$W$1048576, 0) + COUNTIF(CFB!$W$2:$W$1048576, W4808) - 1))</f>
        <v>72</v>
      </c>
      <c r="N4808" s="2">
        <f>RANK(K4808, INDEX(CFB!$K$2:$K$1048576, MATCH(W4808, CFB!$W$2:$W$1048576, 0)):INDEX(CFB!$K$2:$K$1048576, MATCH(W4808, CFB!$W$2:$W$1048576, 0) + COUNTIF(CFB!$W$2:$W$1048576, W4808) - 1))</f>
        <v>82</v>
      </c>
      <c r="O4808">
        <v>22.93</v>
      </c>
      <c r="P4808">
        <v>14.92</v>
      </c>
      <c r="W4808">
        <v>1984</v>
      </c>
      <c r="X4808">
        <f t="shared" si="149"/>
        <v>0</v>
      </c>
    </row>
    <row r="4809" spans="1:24" ht="12.75" hidden="1" customHeight="1" x14ac:dyDescent="0.45">
      <c r="A4809">
        <v>83</v>
      </c>
      <c r="B4809" t="s">
        <v>77</v>
      </c>
      <c r="C4809" t="s">
        <v>12</v>
      </c>
      <c r="D4809" s="2" t="str">
        <f t="shared" si="148"/>
        <v>Louisiana1984</v>
      </c>
      <c r="F4809">
        <v>6</v>
      </c>
      <c r="G4809">
        <v>5</v>
      </c>
      <c r="H4809">
        <v>0</v>
      </c>
      <c r="I4809">
        <v>-5.05</v>
      </c>
      <c r="J4809">
        <v>-1.93</v>
      </c>
      <c r="K4809">
        <v>-6.98</v>
      </c>
      <c r="L4809" s="2">
        <f>_xlfn.RANK.EQ(I4809, INDEX(CFB!$I$2:$I$1048576, MATCH(W4809, CFB!$W$2:$W$1048576, 0)):INDEX(CFB!$I$2:$I$1048576, MATCH(W4809, CFB!$W$2:$W$1048576, 0) + COUNTIF(CFB!$W$2:$W$1048576, W4809) - 1), 0)</f>
        <v>89</v>
      </c>
      <c r="M4809" s="2">
        <f>_xlfn.RANK.EQ(J4809, INDEX(CFB!$J$2:$J$1048576, MATCH(W4809, CFB!$W$2:$W$1048576, 0)):INDEX(CFB!$J$2:$J$1048576, MATCH(W4809, CFB!$W$2:$W$1048576, 0) + COUNTIF(CFB!$W$2:$W$1048576, W4809) - 1))</f>
        <v>75</v>
      </c>
      <c r="N4809" s="2">
        <f>RANK(K4809, INDEX(CFB!$K$2:$K$1048576, MATCH(W4809, CFB!$W$2:$W$1048576, 0)):INDEX(CFB!$K$2:$K$1048576, MATCH(W4809, CFB!$W$2:$W$1048576, 0) + COUNTIF(CFB!$W$2:$W$1048576, W4809) - 1))</f>
        <v>83</v>
      </c>
      <c r="O4809">
        <v>23.04</v>
      </c>
      <c r="P4809">
        <v>15.26</v>
      </c>
      <c r="W4809">
        <v>1984</v>
      </c>
      <c r="X4809">
        <f t="shared" si="149"/>
        <v>0</v>
      </c>
    </row>
    <row r="4810" spans="1:24" ht="12.75" hidden="1" customHeight="1" x14ac:dyDescent="0.45">
      <c r="A4810">
        <v>84</v>
      </c>
      <c r="B4810" t="s">
        <v>40</v>
      </c>
      <c r="C4810" t="s">
        <v>188</v>
      </c>
      <c r="D4810" s="2" t="str">
        <f t="shared" si="148"/>
        <v>Iowa State1984</v>
      </c>
      <c r="F4810">
        <v>2</v>
      </c>
      <c r="G4810">
        <v>7</v>
      </c>
      <c r="H4810">
        <v>2</v>
      </c>
      <c r="I4810">
        <v>-6.9</v>
      </c>
      <c r="J4810">
        <v>-0.72</v>
      </c>
      <c r="K4810">
        <v>-7.62</v>
      </c>
      <c r="L4810" s="2">
        <f>_xlfn.RANK.EQ(I4810, INDEX(CFB!$I$2:$I$1048576, MATCH(W4810, CFB!$W$2:$W$1048576, 0)):INDEX(CFB!$I$2:$I$1048576, MATCH(W4810, CFB!$W$2:$W$1048576, 0) + COUNTIF(CFB!$W$2:$W$1048576, W4810) - 1), 0)</f>
        <v>97</v>
      </c>
      <c r="M4810" s="2">
        <f>_xlfn.RANK.EQ(J4810, INDEX(CFB!$J$2:$J$1048576, MATCH(W4810, CFB!$W$2:$W$1048576, 0)):INDEX(CFB!$J$2:$J$1048576, MATCH(W4810, CFB!$W$2:$W$1048576, 0) + COUNTIF(CFB!$W$2:$W$1048576, W4810) - 1))</f>
        <v>67</v>
      </c>
      <c r="N4810" s="2">
        <f>RANK(K4810, INDEX(CFB!$K$2:$K$1048576, MATCH(W4810, CFB!$W$2:$W$1048576, 0)):INDEX(CFB!$K$2:$K$1048576, MATCH(W4810, CFB!$W$2:$W$1048576, 0) + COUNTIF(CFB!$W$2:$W$1048576, W4810) - 1))</f>
        <v>84</v>
      </c>
      <c r="O4810">
        <v>21.87</v>
      </c>
      <c r="P4810">
        <v>15.67</v>
      </c>
      <c r="W4810">
        <v>1984</v>
      </c>
      <c r="X4810">
        <f t="shared" si="149"/>
        <v>0</v>
      </c>
    </row>
    <row r="4811" spans="1:24" ht="12.75" hidden="1" customHeight="1" x14ac:dyDescent="0.45">
      <c r="A4811">
        <v>85</v>
      </c>
      <c r="B4811" t="s">
        <v>150</v>
      </c>
      <c r="C4811" t="s">
        <v>12</v>
      </c>
      <c r="D4811" s="2" t="str">
        <f t="shared" si="148"/>
        <v>Southern Mississippi1984</v>
      </c>
      <c r="F4811">
        <v>4</v>
      </c>
      <c r="G4811">
        <v>7</v>
      </c>
      <c r="H4811">
        <v>0</v>
      </c>
      <c r="I4811">
        <v>-5.73</v>
      </c>
      <c r="J4811">
        <v>-2.06</v>
      </c>
      <c r="K4811">
        <v>-7.79</v>
      </c>
      <c r="L4811" s="2">
        <f>_xlfn.RANK.EQ(I4811, INDEX(CFB!$I$2:$I$1048576, MATCH(W4811, CFB!$W$2:$W$1048576, 0)):INDEX(CFB!$I$2:$I$1048576, MATCH(W4811, CFB!$W$2:$W$1048576, 0) + COUNTIF(CFB!$W$2:$W$1048576, W4811) - 1), 0)</f>
        <v>91</v>
      </c>
      <c r="M4811" s="2">
        <f>_xlfn.RANK.EQ(J4811, INDEX(CFB!$J$2:$J$1048576, MATCH(W4811, CFB!$W$2:$W$1048576, 0)):INDEX(CFB!$J$2:$J$1048576, MATCH(W4811, CFB!$W$2:$W$1048576, 0) + COUNTIF(CFB!$W$2:$W$1048576, W4811) - 1))</f>
        <v>76</v>
      </c>
      <c r="N4811" s="2">
        <f>RANK(K4811, INDEX(CFB!$K$2:$K$1048576, MATCH(W4811, CFB!$W$2:$W$1048576, 0)):INDEX(CFB!$K$2:$K$1048576, MATCH(W4811, CFB!$W$2:$W$1048576, 0) + COUNTIF(CFB!$W$2:$W$1048576, W4811) - 1))</f>
        <v>85</v>
      </c>
      <c r="O4811">
        <v>24.48</v>
      </c>
      <c r="P4811">
        <v>16.05</v>
      </c>
      <c r="W4811">
        <v>1984</v>
      </c>
      <c r="X4811">
        <f t="shared" si="149"/>
        <v>0</v>
      </c>
    </row>
    <row r="4812" spans="1:24" ht="12.75" hidden="1" customHeight="1" x14ac:dyDescent="0.45">
      <c r="A4812">
        <v>86</v>
      </c>
      <c r="B4812" t="s">
        <v>86</v>
      </c>
      <c r="C4812" t="s">
        <v>65</v>
      </c>
      <c r="D4812" s="2" t="str">
        <f t="shared" si="148"/>
        <v>Miami (OH)1984</v>
      </c>
      <c r="F4812">
        <v>4</v>
      </c>
      <c r="G4812">
        <v>7</v>
      </c>
      <c r="H4812">
        <v>0</v>
      </c>
      <c r="I4812">
        <v>-6.81</v>
      </c>
      <c r="J4812">
        <v>-1.0900000000000001</v>
      </c>
      <c r="K4812">
        <v>-7.9</v>
      </c>
      <c r="L4812" s="2">
        <f>_xlfn.RANK.EQ(I4812, INDEX(CFB!$I$2:$I$1048576, MATCH(W4812, CFB!$W$2:$W$1048576, 0)):INDEX(CFB!$I$2:$I$1048576, MATCH(W4812, CFB!$W$2:$W$1048576, 0) + COUNTIF(CFB!$W$2:$W$1048576, W4812) - 1), 0)</f>
        <v>95</v>
      </c>
      <c r="M4812" s="2">
        <f>_xlfn.RANK.EQ(J4812, INDEX(CFB!$J$2:$J$1048576, MATCH(W4812, CFB!$W$2:$W$1048576, 0)):INDEX(CFB!$J$2:$J$1048576, MATCH(W4812, CFB!$W$2:$W$1048576, 0) + COUNTIF(CFB!$W$2:$W$1048576, W4812) - 1))</f>
        <v>70</v>
      </c>
      <c r="N4812" s="2">
        <f>RANK(K4812, INDEX(CFB!$K$2:$K$1048576, MATCH(W4812, CFB!$W$2:$W$1048576, 0)):INDEX(CFB!$K$2:$K$1048576, MATCH(W4812, CFB!$W$2:$W$1048576, 0) + COUNTIF(CFB!$W$2:$W$1048576, W4812) - 1))</f>
        <v>86</v>
      </c>
      <c r="O4812">
        <v>20.71</v>
      </c>
      <c r="P4812">
        <v>17.11</v>
      </c>
      <c r="W4812">
        <v>1984</v>
      </c>
      <c r="X4812">
        <f t="shared" si="149"/>
        <v>0</v>
      </c>
    </row>
    <row r="4813" spans="1:24" ht="12.75" hidden="1" customHeight="1" x14ac:dyDescent="0.45">
      <c r="A4813">
        <v>87</v>
      </c>
      <c r="B4813" t="s">
        <v>103</v>
      </c>
      <c r="C4813" t="s">
        <v>10</v>
      </c>
      <c r="D4813" s="2" t="str">
        <f t="shared" si="148"/>
        <v>Northwestern1984</v>
      </c>
      <c r="F4813">
        <v>2</v>
      </c>
      <c r="G4813">
        <v>9</v>
      </c>
      <c r="H4813">
        <v>0</v>
      </c>
      <c r="I4813">
        <v>-4.24</v>
      </c>
      <c r="J4813">
        <v>-4.12</v>
      </c>
      <c r="K4813">
        <v>-8.35</v>
      </c>
      <c r="L4813" s="2">
        <f>_xlfn.RANK.EQ(I4813, INDEX(CFB!$I$2:$I$1048576, MATCH(W4813, CFB!$W$2:$W$1048576, 0)):INDEX(CFB!$I$2:$I$1048576, MATCH(W4813, CFB!$W$2:$W$1048576, 0) + COUNTIF(CFB!$W$2:$W$1048576, W4813) - 1), 0)</f>
        <v>86</v>
      </c>
      <c r="M4813" s="2">
        <f>_xlfn.RANK.EQ(J4813, INDEX(CFB!$J$2:$J$1048576, MATCH(W4813, CFB!$W$2:$W$1048576, 0)):INDEX(CFB!$J$2:$J$1048576, MATCH(W4813, CFB!$W$2:$W$1048576, 0) + COUNTIF(CFB!$W$2:$W$1048576, W4813) - 1))</f>
        <v>86</v>
      </c>
      <c r="N4813" s="2">
        <f>RANK(K4813, INDEX(CFB!$K$2:$K$1048576, MATCH(W4813, CFB!$W$2:$W$1048576, 0)):INDEX(CFB!$K$2:$K$1048576, MATCH(W4813, CFB!$W$2:$W$1048576, 0) + COUNTIF(CFB!$W$2:$W$1048576, W4813) - 1))</f>
        <v>87</v>
      </c>
      <c r="O4813">
        <v>25.4</v>
      </c>
      <c r="P4813">
        <v>21.14</v>
      </c>
      <c r="W4813">
        <v>1984</v>
      </c>
      <c r="X4813">
        <f t="shared" si="149"/>
        <v>0</v>
      </c>
    </row>
    <row r="4814" spans="1:24" ht="12.75" hidden="1" customHeight="1" x14ac:dyDescent="0.45">
      <c r="A4814">
        <v>88</v>
      </c>
      <c r="B4814" t="s">
        <v>60</v>
      </c>
      <c r="C4814" t="s">
        <v>23</v>
      </c>
      <c r="D4814" s="2" t="str">
        <f t="shared" si="148"/>
        <v>Duke1984</v>
      </c>
      <c r="F4814">
        <v>2</v>
      </c>
      <c r="G4814">
        <v>9</v>
      </c>
      <c r="H4814">
        <v>0</v>
      </c>
      <c r="I4814">
        <v>-8.16</v>
      </c>
      <c r="J4814">
        <v>-0.2</v>
      </c>
      <c r="K4814">
        <v>-8.36</v>
      </c>
      <c r="L4814" s="2">
        <f>_xlfn.RANK.EQ(I4814, INDEX(CFB!$I$2:$I$1048576, MATCH(W4814, CFB!$W$2:$W$1048576, 0)):INDEX(CFB!$I$2:$I$1048576, MATCH(W4814, CFB!$W$2:$W$1048576, 0) + COUNTIF(CFB!$W$2:$W$1048576, W4814) - 1), 0)</f>
        <v>99</v>
      </c>
      <c r="M4814" s="2">
        <f>_xlfn.RANK.EQ(J4814, INDEX(CFB!$J$2:$J$1048576, MATCH(W4814, CFB!$W$2:$W$1048576, 0)):INDEX(CFB!$J$2:$J$1048576, MATCH(W4814, CFB!$W$2:$W$1048576, 0) + COUNTIF(CFB!$W$2:$W$1048576, W4814) - 1))</f>
        <v>63</v>
      </c>
      <c r="N4814" s="2">
        <f>RANK(K4814, INDEX(CFB!$K$2:$K$1048576, MATCH(W4814, CFB!$W$2:$W$1048576, 0)):INDEX(CFB!$K$2:$K$1048576, MATCH(W4814, CFB!$W$2:$W$1048576, 0) + COUNTIF(CFB!$W$2:$W$1048576, W4814) - 1))</f>
        <v>88</v>
      </c>
      <c r="O4814">
        <v>21.42</v>
      </c>
      <c r="P4814">
        <v>14.85</v>
      </c>
      <c r="W4814">
        <v>1984</v>
      </c>
      <c r="X4814">
        <f t="shared" si="149"/>
        <v>0</v>
      </c>
    </row>
    <row r="4815" spans="1:24" ht="12.75" hidden="1" customHeight="1" x14ac:dyDescent="0.45">
      <c r="A4815">
        <v>89</v>
      </c>
      <c r="B4815" t="s">
        <v>141</v>
      </c>
      <c r="C4815" t="s">
        <v>178</v>
      </c>
      <c r="D4815" s="2" t="str">
        <f t="shared" si="148"/>
        <v>New Mexico1984</v>
      </c>
      <c r="F4815">
        <v>4</v>
      </c>
      <c r="G4815">
        <v>8</v>
      </c>
      <c r="H4815">
        <v>0</v>
      </c>
      <c r="I4815">
        <v>-3.56</v>
      </c>
      <c r="J4815">
        <v>-4.84</v>
      </c>
      <c r="K4815">
        <v>-8.41</v>
      </c>
      <c r="L4815" s="2">
        <f>_xlfn.RANK.EQ(I4815, INDEX(CFB!$I$2:$I$1048576, MATCH(W4815, CFB!$W$2:$W$1048576, 0)):INDEX(CFB!$I$2:$I$1048576, MATCH(W4815, CFB!$W$2:$W$1048576, 0) + COUNTIF(CFB!$W$2:$W$1048576, W4815) - 1), 0)</f>
        <v>83</v>
      </c>
      <c r="M4815" s="2">
        <f>_xlfn.RANK.EQ(J4815, INDEX(CFB!$J$2:$J$1048576, MATCH(W4815, CFB!$W$2:$W$1048576, 0)):INDEX(CFB!$J$2:$J$1048576, MATCH(W4815, CFB!$W$2:$W$1048576, 0) + COUNTIF(CFB!$W$2:$W$1048576, W4815) - 1))</f>
        <v>88</v>
      </c>
      <c r="N4815" s="2">
        <f>RANK(K4815, INDEX(CFB!$K$2:$K$1048576, MATCH(W4815, CFB!$W$2:$W$1048576, 0)):INDEX(CFB!$K$2:$K$1048576, MATCH(W4815, CFB!$W$2:$W$1048576, 0) + COUNTIF(CFB!$W$2:$W$1048576, W4815) - 1))</f>
        <v>89</v>
      </c>
      <c r="O4815">
        <v>27.26</v>
      </c>
      <c r="P4815">
        <v>22.96</v>
      </c>
      <c r="W4815">
        <v>1984</v>
      </c>
      <c r="X4815">
        <f t="shared" si="149"/>
        <v>0</v>
      </c>
    </row>
    <row r="4816" spans="1:24" ht="12.75" hidden="1" customHeight="1" x14ac:dyDescent="0.45">
      <c r="A4816">
        <v>90</v>
      </c>
      <c r="B4816" t="s">
        <v>21</v>
      </c>
      <c r="C4816" t="s">
        <v>10</v>
      </c>
      <c r="D4816" s="2" t="str">
        <f t="shared" si="148"/>
        <v>Indiana1984</v>
      </c>
      <c r="F4816">
        <v>0</v>
      </c>
      <c r="G4816">
        <v>11</v>
      </c>
      <c r="H4816">
        <v>0</v>
      </c>
      <c r="I4816">
        <v>-1.98</v>
      </c>
      <c r="J4816">
        <v>-6.54</v>
      </c>
      <c r="K4816">
        <v>-8.52</v>
      </c>
      <c r="L4816" s="2">
        <f>_xlfn.RANK.EQ(I4816, INDEX(CFB!$I$2:$I$1048576, MATCH(W4816, CFB!$W$2:$W$1048576, 0)):INDEX(CFB!$I$2:$I$1048576, MATCH(W4816, CFB!$W$2:$W$1048576, 0) + COUNTIF(CFB!$W$2:$W$1048576, W4816) - 1), 0)</f>
        <v>75</v>
      </c>
      <c r="M4816" s="2">
        <f>_xlfn.RANK.EQ(J4816, INDEX(CFB!$J$2:$J$1048576, MATCH(W4816, CFB!$W$2:$W$1048576, 0)):INDEX(CFB!$J$2:$J$1048576, MATCH(W4816, CFB!$W$2:$W$1048576, 0) + COUNTIF(CFB!$W$2:$W$1048576, W4816) - 1))</f>
        <v>97</v>
      </c>
      <c r="N4816" s="2">
        <f>RANK(K4816, INDEX(CFB!$K$2:$K$1048576, MATCH(W4816, CFB!$W$2:$W$1048576, 0)):INDEX(CFB!$K$2:$K$1048576, MATCH(W4816, CFB!$W$2:$W$1048576, 0) + COUNTIF(CFB!$W$2:$W$1048576, W4816) - 1))</f>
        <v>90</v>
      </c>
      <c r="O4816">
        <v>27.97</v>
      </c>
      <c r="P4816">
        <v>21.12</v>
      </c>
      <c r="W4816">
        <v>1984</v>
      </c>
      <c r="X4816">
        <f t="shared" si="149"/>
        <v>0</v>
      </c>
    </row>
    <row r="4817" spans="1:24" ht="12.75" hidden="1" customHeight="1" x14ac:dyDescent="0.45">
      <c r="A4817">
        <v>91</v>
      </c>
      <c r="B4817" t="s">
        <v>117</v>
      </c>
      <c r="C4817" t="s">
        <v>65</v>
      </c>
      <c r="D4817" s="2" t="str">
        <f t="shared" si="148"/>
        <v>Western Michigan1984</v>
      </c>
      <c r="F4817">
        <v>5</v>
      </c>
      <c r="G4817">
        <v>6</v>
      </c>
      <c r="H4817">
        <v>0</v>
      </c>
      <c r="I4817">
        <v>-3.25</v>
      </c>
      <c r="J4817">
        <v>-5.49</v>
      </c>
      <c r="K4817">
        <v>-8.74</v>
      </c>
      <c r="L4817" s="2">
        <f>_xlfn.RANK.EQ(I4817, INDEX(CFB!$I$2:$I$1048576, MATCH(W4817, CFB!$W$2:$W$1048576, 0)):INDEX(CFB!$I$2:$I$1048576, MATCH(W4817, CFB!$W$2:$W$1048576, 0) + COUNTIF(CFB!$W$2:$W$1048576, W4817) - 1), 0)</f>
        <v>80</v>
      </c>
      <c r="M4817" s="2">
        <f>_xlfn.RANK.EQ(J4817, INDEX(CFB!$J$2:$J$1048576, MATCH(W4817, CFB!$W$2:$W$1048576, 0)):INDEX(CFB!$J$2:$J$1048576, MATCH(W4817, CFB!$W$2:$W$1048576, 0) + COUNTIF(CFB!$W$2:$W$1048576, W4817) - 1))</f>
        <v>93</v>
      </c>
      <c r="N4817" s="2">
        <f>RANK(K4817, INDEX(CFB!$K$2:$K$1048576, MATCH(W4817, CFB!$W$2:$W$1048576, 0)):INDEX(CFB!$K$2:$K$1048576, MATCH(W4817, CFB!$W$2:$W$1048576, 0) + COUNTIF(CFB!$W$2:$W$1048576, W4817) - 1))</f>
        <v>91</v>
      </c>
      <c r="O4817">
        <v>25.17</v>
      </c>
      <c r="P4817">
        <v>20.07</v>
      </c>
      <c r="W4817">
        <v>1984</v>
      </c>
      <c r="X4817">
        <f t="shared" si="149"/>
        <v>0</v>
      </c>
    </row>
    <row r="4818" spans="1:24" ht="12.75" hidden="1" customHeight="1" x14ac:dyDescent="0.45">
      <c r="A4818">
        <v>92</v>
      </c>
      <c r="B4818" t="s">
        <v>39</v>
      </c>
      <c r="C4818" t="s">
        <v>188</v>
      </c>
      <c r="D4818" s="2" t="str">
        <f t="shared" si="148"/>
        <v>Colorado1984</v>
      </c>
      <c r="F4818">
        <v>1</v>
      </c>
      <c r="G4818">
        <v>10</v>
      </c>
      <c r="H4818">
        <v>0</v>
      </c>
      <c r="I4818">
        <v>-1.8</v>
      </c>
      <c r="J4818">
        <v>-7.2</v>
      </c>
      <c r="K4818">
        <v>-8.99</v>
      </c>
      <c r="L4818" s="2">
        <f>_xlfn.RANK.EQ(I4818, INDEX(CFB!$I$2:$I$1048576, MATCH(W4818, CFB!$W$2:$W$1048576, 0)):INDEX(CFB!$I$2:$I$1048576, MATCH(W4818, CFB!$W$2:$W$1048576, 0) + COUNTIF(CFB!$W$2:$W$1048576, W4818) - 1), 0)</f>
        <v>73</v>
      </c>
      <c r="M4818" s="2">
        <f>_xlfn.RANK.EQ(J4818, INDEX(CFB!$J$2:$J$1048576, MATCH(W4818, CFB!$W$2:$W$1048576, 0)):INDEX(CFB!$J$2:$J$1048576, MATCH(W4818, CFB!$W$2:$W$1048576, 0) + COUNTIF(CFB!$W$2:$W$1048576, W4818) - 1))</f>
        <v>99</v>
      </c>
      <c r="N4818" s="2">
        <f>RANK(K4818, INDEX(CFB!$K$2:$K$1048576, MATCH(W4818, CFB!$W$2:$W$1048576, 0)):INDEX(CFB!$K$2:$K$1048576, MATCH(W4818, CFB!$W$2:$W$1048576, 0) + COUNTIF(CFB!$W$2:$W$1048576, W4818) - 1))</f>
        <v>92</v>
      </c>
      <c r="O4818">
        <v>27.05</v>
      </c>
      <c r="P4818">
        <v>23.36</v>
      </c>
      <c r="W4818">
        <v>1984</v>
      </c>
      <c r="X4818">
        <f t="shared" si="149"/>
        <v>0</v>
      </c>
    </row>
    <row r="4819" spans="1:24" ht="12.75" hidden="1" customHeight="1" x14ac:dyDescent="0.45">
      <c r="A4819">
        <v>93</v>
      </c>
      <c r="B4819" t="s">
        <v>108</v>
      </c>
      <c r="C4819" t="s">
        <v>12</v>
      </c>
      <c r="D4819" s="2" t="str">
        <f t="shared" si="148"/>
        <v>East Carolina1984</v>
      </c>
      <c r="F4819">
        <v>2</v>
      </c>
      <c r="G4819">
        <v>9</v>
      </c>
      <c r="H4819">
        <v>0</v>
      </c>
      <c r="I4819">
        <v>-3.78</v>
      </c>
      <c r="J4819">
        <v>-6.69</v>
      </c>
      <c r="K4819">
        <v>-10.47</v>
      </c>
      <c r="L4819" s="2">
        <f>_xlfn.RANK.EQ(I4819, INDEX(CFB!$I$2:$I$1048576, MATCH(W4819, CFB!$W$2:$W$1048576, 0)):INDEX(CFB!$I$2:$I$1048576, MATCH(W4819, CFB!$W$2:$W$1048576, 0) + COUNTIF(CFB!$W$2:$W$1048576, W4819) - 1), 0)</f>
        <v>84</v>
      </c>
      <c r="M4819" s="2">
        <f>_xlfn.RANK.EQ(J4819, INDEX(CFB!$J$2:$J$1048576, MATCH(W4819, CFB!$W$2:$W$1048576, 0)):INDEX(CFB!$J$2:$J$1048576, MATCH(W4819, CFB!$W$2:$W$1048576, 0) + COUNTIF(CFB!$W$2:$W$1048576, W4819) - 1))</f>
        <v>98</v>
      </c>
      <c r="N4819" s="2">
        <f>RANK(K4819, INDEX(CFB!$K$2:$K$1048576, MATCH(W4819, CFB!$W$2:$W$1048576, 0)):INDEX(CFB!$K$2:$K$1048576, MATCH(W4819, CFB!$W$2:$W$1048576, 0) + COUNTIF(CFB!$W$2:$W$1048576, W4819) - 1))</f>
        <v>93</v>
      </c>
      <c r="O4819">
        <v>26.01</v>
      </c>
      <c r="P4819">
        <v>20.63</v>
      </c>
      <c r="W4819">
        <v>1984</v>
      </c>
      <c r="X4819">
        <f t="shared" si="149"/>
        <v>0</v>
      </c>
    </row>
    <row r="4820" spans="1:24" ht="12.75" hidden="1" customHeight="1" x14ac:dyDescent="0.45">
      <c r="A4820">
        <v>94</v>
      </c>
      <c r="B4820" t="s">
        <v>196</v>
      </c>
      <c r="C4820" t="s">
        <v>195</v>
      </c>
      <c r="D4820" s="2" t="str">
        <f t="shared" si="148"/>
        <v>Illinois State1984</v>
      </c>
      <c r="F4820">
        <v>5</v>
      </c>
      <c r="G4820">
        <v>6</v>
      </c>
      <c r="H4820">
        <v>0</v>
      </c>
      <c r="I4820">
        <v>-9.84</v>
      </c>
      <c r="J4820">
        <v>-0.73</v>
      </c>
      <c r="K4820">
        <v>-10.57</v>
      </c>
      <c r="L4820" s="2">
        <f>_xlfn.RANK.EQ(I4820, INDEX(CFB!$I$2:$I$1048576, MATCH(W4820, CFB!$W$2:$W$1048576, 0)):INDEX(CFB!$I$2:$I$1048576, MATCH(W4820, CFB!$W$2:$W$1048576, 0) + COUNTIF(CFB!$W$2:$W$1048576, W4820) - 1), 0)</f>
        <v>104</v>
      </c>
      <c r="M4820" s="2">
        <f>_xlfn.RANK.EQ(J4820, INDEX(CFB!$J$2:$J$1048576, MATCH(W4820, CFB!$W$2:$W$1048576, 0)):INDEX(CFB!$J$2:$J$1048576, MATCH(W4820, CFB!$W$2:$W$1048576, 0) + COUNTIF(CFB!$W$2:$W$1048576, W4820) - 1))</f>
        <v>68</v>
      </c>
      <c r="N4820" s="2">
        <f>RANK(K4820, INDEX(CFB!$K$2:$K$1048576, MATCH(W4820, CFB!$W$2:$W$1048576, 0)):INDEX(CFB!$K$2:$K$1048576, MATCH(W4820, CFB!$W$2:$W$1048576, 0) + COUNTIF(CFB!$W$2:$W$1048576, W4820) - 1))</f>
        <v>94</v>
      </c>
      <c r="O4820">
        <v>22.31</v>
      </c>
      <c r="P4820">
        <v>15.57</v>
      </c>
      <c r="W4820">
        <v>1984</v>
      </c>
      <c r="X4820">
        <f t="shared" si="149"/>
        <v>0</v>
      </c>
    </row>
    <row r="4821" spans="1:24" ht="12.75" hidden="1" customHeight="1" x14ac:dyDescent="0.45">
      <c r="A4821">
        <v>95</v>
      </c>
      <c r="B4821" t="s">
        <v>129</v>
      </c>
      <c r="C4821" t="s">
        <v>189</v>
      </c>
      <c r="D4821" s="2" t="str">
        <f t="shared" si="148"/>
        <v>Rice1984</v>
      </c>
      <c r="F4821">
        <v>1</v>
      </c>
      <c r="G4821">
        <v>10</v>
      </c>
      <c r="H4821">
        <v>0</v>
      </c>
      <c r="I4821">
        <v>-0.64</v>
      </c>
      <c r="J4821">
        <v>-10.42</v>
      </c>
      <c r="K4821">
        <v>-11.06</v>
      </c>
      <c r="L4821" s="2">
        <f>_xlfn.RANK.EQ(I4821, INDEX(CFB!$I$2:$I$1048576, MATCH(W4821, CFB!$W$2:$W$1048576, 0)):INDEX(CFB!$I$2:$I$1048576, MATCH(W4821, CFB!$W$2:$W$1048576, 0) + COUNTIF(CFB!$W$2:$W$1048576, W4821) - 1), 0)</f>
        <v>61</v>
      </c>
      <c r="M4821" s="2">
        <f>_xlfn.RANK.EQ(J4821, INDEX(CFB!$J$2:$J$1048576, MATCH(W4821, CFB!$W$2:$W$1048576, 0)):INDEX(CFB!$J$2:$J$1048576, MATCH(W4821, CFB!$W$2:$W$1048576, 0) + COUNTIF(CFB!$W$2:$W$1048576, W4821) - 1))</f>
        <v>107</v>
      </c>
      <c r="N4821" s="2">
        <f>RANK(K4821, INDEX(CFB!$K$2:$K$1048576, MATCH(W4821, CFB!$W$2:$W$1048576, 0)):INDEX(CFB!$K$2:$K$1048576, MATCH(W4821, CFB!$W$2:$W$1048576, 0) + COUNTIF(CFB!$W$2:$W$1048576, W4821) - 1))</f>
        <v>95</v>
      </c>
      <c r="O4821">
        <v>29.07</v>
      </c>
      <c r="P4821">
        <v>25.11</v>
      </c>
      <c r="W4821">
        <v>1984</v>
      </c>
      <c r="X4821">
        <f t="shared" si="149"/>
        <v>0</v>
      </c>
    </row>
    <row r="4822" spans="1:24" ht="12.75" hidden="1" customHeight="1" x14ac:dyDescent="0.45">
      <c r="A4822">
        <v>96</v>
      </c>
      <c r="B4822" t="s">
        <v>87</v>
      </c>
      <c r="C4822" t="s">
        <v>65</v>
      </c>
      <c r="D4822" s="2" t="str">
        <f t="shared" si="148"/>
        <v>Northern Illinois1984</v>
      </c>
      <c r="F4822">
        <v>4</v>
      </c>
      <c r="G4822">
        <v>6</v>
      </c>
      <c r="H4822">
        <v>1</v>
      </c>
      <c r="I4822">
        <v>-9.0500000000000007</v>
      </c>
      <c r="J4822">
        <v>-2.4900000000000002</v>
      </c>
      <c r="K4822">
        <v>-11.54</v>
      </c>
      <c r="L4822" s="2">
        <f>_xlfn.RANK.EQ(I4822, INDEX(CFB!$I$2:$I$1048576, MATCH(W4822, CFB!$W$2:$W$1048576, 0)):INDEX(CFB!$I$2:$I$1048576, MATCH(W4822, CFB!$W$2:$W$1048576, 0) + COUNTIF(CFB!$W$2:$W$1048576, W4822) - 1), 0)</f>
        <v>102</v>
      </c>
      <c r="M4822" s="2">
        <f>_xlfn.RANK.EQ(J4822, INDEX(CFB!$J$2:$J$1048576, MATCH(W4822, CFB!$W$2:$W$1048576, 0)):INDEX(CFB!$J$2:$J$1048576, MATCH(W4822, CFB!$W$2:$W$1048576, 0) + COUNTIF(CFB!$W$2:$W$1048576, W4822) - 1))</f>
        <v>80</v>
      </c>
      <c r="N4822" s="2">
        <f>RANK(K4822, INDEX(CFB!$K$2:$K$1048576, MATCH(W4822, CFB!$W$2:$W$1048576, 0)):INDEX(CFB!$K$2:$K$1048576, MATCH(W4822, CFB!$W$2:$W$1048576, 0) + COUNTIF(CFB!$W$2:$W$1048576, W4822) - 1))</f>
        <v>96</v>
      </c>
      <c r="O4822">
        <v>18.21</v>
      </c>
      <c r="P4822">
        <v>17.190000000000001</v>
      </c>
      <c r="W4822">
        <v>1984</v>
      </c>
      <c r="X4822">
        <f t="shared" si="149"/>
        <v>0</v>
      </c>
    </row>
    <row r="4823" spans="1:24" ht="12.75" hidden="1" customHeight="1" x14ac:dyDescent="0.45">
      <c r="A4823">
        <v>97</v>
      </c>
      <c r="B4823" t="s">
        <v>190</v>
      </c>
      <c r="C4823" t="s">
        <v>193</v>
      </c>
      <c r="D4823" s="2" t="str">
        <f t="shared" si="148"/>
        <v>Pacific1984</v>
      </c>
      <c r="F4823">
        <v>4</v>
      </c>
      <c r="G4823">
        <v>7</v>
      </c>
      <c r="H4823">
        <v>0</v>
      </c>
      <c r="I4823">
        <v>-6.13</v>
      </c>
      <c r="J4823">
        <v>-5.47</v>
      </c>
      <c r="K4823">
        <v>-11.6</v>
      </c>
      <c r="L4823" s="2">
        <f>_xlfn.RANK.EQ(I4823, INDEX(CFB!$I$2:$I$1048576, MATCH(W4823, CFB!$W$2:$W$1048576, 0)):INDEX(CFB!$I$2:$I$1048576, MATCH(W4823, CFB!$W$2:$W$1048576, 0) + COUNTIF(CFB!$W$2:$W$1048576, W4823) - 1), 0)</f>
        <v>94</v>
      </c>
      <c r="M4823" s="2">
        <f>_xlfn.RANK.EQ(J4823, INDEX(CFB!$J$2:$J$1048576, MATCH(W4823, CFB!$W$2:$W$1048576, 0)):INDEX(CFB!$J$2:$J$1048576, MATCH(W4823, CFB!$W$2:$W$1048576, 0) + COUNTIF(CFB!$W$2:$W$1048576, W4823) - 1))</f>
        <v>92</v>
      </c>
      <c r="N4823" s="2">
        <f>RANK(K4823, INDEX(CFB!$K$2:$K$1048576, MATCH(W4823, CFB!$W$2:$W$1048576, 0)):INDEX(CFB!$K$2:$K$1048576, MATCH(W4823, CFB!$W$2:$W$1048576, 0) + COUNTIF(CFB!$W$2:$W$1048576, W4823) - 1))</f>
        <v>97</v>
      </c>
      <c r="O4823">
        <v>21.64</v>
      </c>
      <c r="P4823">
        <v>21.33</v>
      </c>
      <c r="W4823">
        <v>1984</v>
      </c>
      <c r="X4823">
        <f t="shared" si="149"/>
        <v>0</v>
      </c>
    </row>
    <row r="4824" spans="1:24" ht="12.75" hidden="1" customHeight="1" x14ac:dyDescent="0.45">
      <c r="A4824">
        <v>98</v>
      </c>
      <c r="B4824" t="s">
        <v>133</v>
      </c>
      <c r="C4824" t="s">
        <v>193</v>
      </c>
      <c r="D4824" s="2" t="str">
        <f t="shared" si="148"/>
        <v>Utah State1984</v>
      </c>
      <c r="F4824">
        <v>1</v>
      </c>
      <c r="G4824">
        <v>10</v>
      </c>
      <c r="H4824">
        <v>0</v>
      </c>
      <c r="I4824">
        <v>-3.4</v>
      </c>
      <c r="J4824">
        <v>-8.5399999999999991</v>
      </c>
      <c r="K4824">
        <v>-11.93</v>
      </c>
      <c r="L4824" s="2">
        <f>_xlfn.RANK.EQ(I4824, INDEX(CFB!$I$2:$I$1048576, MATCH(W4824, CFB!$W$2:$W$1048576, 0)):INDEX(CFB!$I$2:$I$1048576, MATCH(W4824, CFB!$W$2:$W$1048576, 0) + COUNTIF(CFB!$W$2:$W$1048576, W4824) - 1), 0)</f>
        <v>81</v>
      </c>
      <c r="M4824" s="2">
        <f>_xlfn.RANK.EQ(J4824, INDEX(CFB!$J$2:$J$1048576, MATCH(W4824, CFB!$W$2:$W$1048576, 0)):INDEX(CFB!$J$2:$J$1048576, MATCH(W4824, CFB!$W$2:$W$1048576, 0) + COUNTIF(CFB!$W$2:$W$1048576, W4824) - 1))</f>
        <v>102</v>
      </c>
      <c r="N4824" s="2">
        <f>RANK(K4824, INDEX(CFB!$K$2:$K$1048576, MATCH(W4824, CFB!$W$2:$W$1048576, 0)):INDEX(CFB!$K$2:$K$1048576, MATCH(W4824, CFB!$W$2:$W$1048576, 0) + COUNTIF(CFB!$W$2:$W$1048576, W4824) - 1))</f>
        <v>98</v>
      </c>
      <c r="O4824">
        <v>25.98</v>
      </c>
      <c r="P4824">
        <v>26.15</v>
      </c>
      <c r="W4824">
        <v>1984</v>
      </c>
      <c r="X4824">
        <f t="shared" si="149"/>
        <v>0</v>
      </c>
    </row>
    <row r="4825" spans="1:24" ht="12.75" hidden="1" customHeight="1" x14ac:dyDescent="0.45">
      <c r="A4825">
        <v>99</v>
      </c>
      <c r="B4825" t="s">
        <v>25</v>
      </c>
      <c r="C4825" t="s">
        <v>12</v>
      </c>
      <c r="D4825" s="2" t="str">
        <f t="shared" si="148"/>
        <v>Louisville1984</v>
      </c>
      <c r="F4825">
        <v>2</v>
      </c>
      <c r="G4825">
        <v>9</v>
      </c>
      <c r="H4825">
        <v>0</v>
      </c>
      <c r="I4825">
        <v>-0.38</v>
      </c>
      <c r="J4825">
        <v>-11.69</v>
      </c>
      <c r="K4825">
        <v>-12.07</v>
      </c>
      <c r="L4825" s="2">
        <f>_xlfn.RANK.EQ(I4825, INDEX(CFB!$I$2:$I$1048576, MATCH(W4825, CFB!$W$2:$W$1048576, 0)):INDEX(CFB!$I$2:$I$1048576, MATCH(W4825, CFB!$W$2:$W$1048576, 0) + COUNTIF(CFB!$W$2:$W$1048576, W4825) - 1), 0)</f>
        <v>59</v>
      </c>
      <c r="M4825" s="2">
        <f>_xlfn.RANK.EQ(J4825, INDEX(CFB!$J$2:$J$1048576, MATCH(W4825, CFB!$W$2:$W$1048576, 0)):INDEX(CFB!$J$2:$J$1048576, MATCH(W4825, CFB!$W$2:$W$1048576, 0) + COUNTIF(CFB!$W$2:$W$1048576, W4825) - 1))</f>
        <v>110</v>
      </c>
      <c r="N4825" s="2">
        <f>RANK(K4825, INDEX(CFB!$K$2:$K$1048576, MATCH(W4825, CFB!$W$2:$W$1048576, 0)):INDEX(CFB!$K$2:$K$1048576, MATCH(W4825, CFB!$W$2:$W$1048576, 0) + COUNTIF(CFB!$W$2:$W$1048576, W4825) - 1))</f>
        <v>99</v>
      </c>
      <c r="O4825">
        <v>28.5</v>
      </c>
      <c r="P4825">
        <v>26.41</v>
      </c>
      <c r="W4825">
        <v>1984</v>
      </c>
      <c r="X4825">
        <f t="shared" si="149"/>
        <v>0</v>
      </c>
    </row>
    <row r="4826" spans="1:24" ht="12.75" hidden="1" customHeight="1" x14ac:dyDescent="0.45">
      <c r="A4826">
        <v>100</v>
      </c>
      <c r="B4826" t="s">
        <v>153</v>
      </c>
      <c r="C4826" t="s">
        <v>65</v>
      </c>
      <c r="D4826" s="2" t="str">
        <f t="shared" si="148"/>
        <v>Kent State1984</v>
      </c>
      <c r="F4826">
        <v>4</v>
      </c>
      <c r="G4826">
        <v>7</v>
      </c>
      <c r="H4826">
        <v>0</v>
      </c>
      <c r="I4826">
        <v>-11.21</v>
      </c>
      <c r="J4826">
        <v>-1.1000000000000001</v>
      </c>
      <c r="K4826">
        <v>-12.31</v>
      </c>
      <c r="L4826" s="2">
        <f>_xlfn.RANK.EQ(I4826, INDEX(CFB!$I$2:$I$1048576, MATCH(W4826, CFB!$W$2:$W$1048576, 0)):INDEX(CFB!$I$2:$I$1048576, MATCH(W4826, CFB!$W$2:$W$1048576, 0) + COUNTIF(CFB!$W$2:$W$1048576, W4826) - 1), 0)</f>
        <v>109</v>
      </c>
      <c r="M4826" s="2">
        <f>_xlfn.RANK.EQ(J4826, INDEX(CFB!$J$2:$J$1048576, MATCH(W4826, CFB!$W$2:$W$1048576, 0)):INDEX(CFB!$J$2:$J$1048576, MATCH(W4826, CFB!$W$2:$W$1048576, 0) + COUNTIF(CFB!$W$2:$W$1048576, W4826) - 1))</f>
        <v>71</v>
      </c>
      <c r="N4826" s="2">
        <f>RANK(K4826, INDEX(CFB!$K$2:$K$1048576, MATCH(W4826, CFB!$W$2:$W$1048576, 0)):INDEX(CFB!$K$2:$K$1048576, MATCH(W4826, CFB!$W$2:$W$1048576, 0) + COUNTIF(CFB!$W$2:$W$1048576, W4826) - 1))</f>
        <v>100</v>
      </c>
      <c r="O4826">
        <v>16.440000000000001</v>
      </c>
      <c r="P4826">
        <v>16.88</v>
      </c>
      <c r="W4826">
        <v>1984</v>
      </c>
      <c r="X4826">
        <f t="shared" si="149"/>
        <v>0</v>
      </c>
    </row>
    <row r="4827" spans="1:24" ht="12.75" hidden="1" customHeight="1" x14ac:dyDescent="0.45">
      <c r="A4827">
        <v>101</v>
      </c>
      <c r="B4827" t="s">
        <v>81</v>
      </c>
      <c r="C4827" t="s">
        <v>12</v>
      </c>
      <c r="D4827" s="2" t="str">
        <f t="shared" si="148"/>
        <v>Cincinnati1984</v>
      </c>
      <c r="F4827">
        <v>2</v>
      </c>
      <c r="G4827">
        <v>9</v>
      </c>
      <c r="H4827">
        <v>0</v>
      </c>
      <c r="I4827">
        <v>-1.67</v>
      </c>
      <c r="J4827">
        <v>-10.88</v>
      </c>
      <c r="K4827">
        <v>-12.55</v>
      </c>
      <c r="L4827" s="2">
        <f>_xlfn.RANK.EQ(I4827, INDEX(CFB!$I$2:$I$1048576, MATCH(W4827, CFB!$W$2:$W$1048576, 0)):INDEX(CFB!$I$2:$I$1048576, MATCH(W4827, CFB!$W$2:$W$1048576, 0) + COUNTIF(CFB!$W$2:$W$1048576, W4827) - 1), 0)</f>
        <v>71</v>
      </c>
      <c r="M4827" s="2">
        <f>_xlfn.RANK.EQ(J4827, INDEX(CFB!$J$2:$J$1048576, MATCH(W4827, CFB!$W$2:$W$1048576, 0)):INDEX(CFB!$J$2:$J$1048576, MATCH(W4827, CFB!$W$2:$W$1048576, 0) + COUNTIF(CFB!$W$2:$W$1048576, W4827) - 1))</f>
        <v>109</v>
      </c>
      <c r="N4827" s="2">
        <f>RANK(K4827, INDEX(CFB!$K$2:$K$1048576, MATCH(W4827, CFB!$W$2:$W$1048576, 0)):INDEX(CFB!$K$2:$K$1048576, MATCH(W4827, CFB!$W$2:$W$1048576, 0) + COUNTIF(CFB!$W$2:$W$1048576, W4827) - 1))</f>
        <v>101</v>
      </c>
      <c r="O4827">
        <v>27.49</v>
      </c>
      <c r="P4827">
        <v>30.76</v>
      </c>
      <c r="W4827">
        <v>1984</v>
      </c>
      <c r="X4827">
        <f t="shared" si="149"/>
        <v>0</v>
      </c>
    </row>
    <row r="4828" spans="1:24" ht="12.75" hidden="1" customHeight="1" x14ac:dyDescent="0.45">
      <c r="A4828">
        <v>102</v>
      </c>
      <c r="B4828" t="s">
        <v>64</v>
      </c>
      <c r="C4828" t="s">
        <v>65</v>
      </c>
      <c r="D4828" s="2" t="str">
        <f t="shared" si="148"/>
        <v>Ohio1984</v>
      </c>
      <c r="F4828">
        <v>4</v>
      </c>
      <c r="G4828">
        <v>6</v>
      </c>
      <c r="H4828">
        <v>1</v>
      </c>
      <c r="I4828">
        <v>-10.16</v>
      </c>
      <c r="J4828">
        <v>-4.1100000000000003</v>
      </c>
      <c r="K4828">
        <v>-14.27</v>
      </c>
      <c r="L4828" s="2">
        <f>_xlfn.RANK.EQ(I4828, INDEX(CFB!$I$2:$I$1048576, MATCH(W4828, CFB!$W$2:$W$1048576, 0)):INDEX(CFB!$I$2:$I$1048576, MATCH(W4828, CFB!$W$2:$W$1048576, 0) + COUNTIF(CFB!$W$2:$W$1048576, W4828) - 1), 0)</f>
        <v>106</v>
      </c>
      <c r="M4828" s="2">
        <f>_xlfn.RANK.EQ(J4828, INDEX(CFB!$J$2:$J$1048576, MATCH(W4828, CFB!$W$2:$W$1048576, 0)):INDEX(CFB!$J$2:$J$1048576, MATCH(W4828, CFB!$W$2:$W$1048576, 0) + COUNTIF(CFB!$W$2:$W$1048576, W4828) - 1))</f>
        <v>85</v>
      </c>
      <c r="N4828" s="2">
        <f>RANK(K4828, INDEX(CFB!$K$2:$K$1048576, MATCH(W4828, CFB!$W$2:$W$1048576, 0)):INDEX(CFB!$K$2:$K$1048576, MATCH(W4828, CFB!$W$2:$W$1048576, 0) + COUNTIF(CFB!$W$2:$W$1048576, W4828) - 1))</f>
        <v>102</v>
      </c>
      <c r="O4828">
        <v>17.579999999999998</v>
      </c>
      <c r="P4828">
        <v>22.33</v>
      </c>
      <c r="W4828">
        <v>1984</v>
      </c>
      <c r="X4828">
        <f t="shared" si="149"/>
        <v>0</v>
      </c>
    </row>
    <row r="4829" spans="1:24" ht="12.75" hidden="1" customHeight="1" x14ac:dyDescent="0.45">
      <c r="A4829">
        <v>103</v>
      </c>
      <c r="B4829" t="s">
        <v>148</v>
      </c>
      <c r="C4829" t="s">
        <v>178</v>
      </c>
      <c r="D4829" s="2" t="str">
        <f t="shared" si="148"/>
        <v>UTEP1984</v>
      </c>
      <c r="F4829">
        <v>2</v>
      </c>
      <c r="G4829">
        <v>9</v>
      </c>
      <c r="H4829">
        <v>0</v>
      </c>
      <c r="I4829">
        <v>-5.89</v>
      </c>
      <c r="J4829">
        <v>-9.15</v>
      </c>
      <c r="K4829">
        <v>-15.04</v>
      </c>
      <c r="L4829" s="2">
        <f>_xlfn.RANK.EQ(I4829, INDEX(CFB!$I$2:$I$1048576, MATCH(W4829, CFB!$W$2:$W$1048576, 0)):INDEX(CFB!$I$2:$I$1048576, MATCH(W4829, CFB!$W$2:$W$1048576, 0) + COUNTIF(CFB!$W$2:$W$1048576, W4829) - 1), 0)</f>
        <v>93</v>
      </c>
      <c r="M4829" s="2">
        <f>_xlfn.RANK.EQ(J4829, INDEX(CFB!$J$2:$J$1048576, MATCH(W4829, CFB!$W$2:$W$1048576, 0)):INDEX(CFB!$J$2:$J$1048576, MATCH(W4829, CFB!$W$2:$W$1048576, 0) + COUNTIF(CFB!$W$2:$W$1048576, W4829) - 1))</f>
        <v>103</v>
      </c>
      <c r="N4829" s="2">
        <f>RANK(K4829, INDEX(CFB!$K$2:$K$1048576, MATCH(W4829, CFB!$W$2:$W$1048576, 0)):INDEX(CFB!$K$2:$K$1048576, MATCH(W4829, CFB!$W$2:$W$1048576, 0) + COUNTIF(CFB!$W$2:$W$1048576, W4829) - 1))</f>
        <v>103</v>
      </c>
      <c r="O4829">
        <v>22.64</v>
      </c>
      <c r="P4829">
        <v>25.98</v>
      </c>
      <c r="W4829">
        <v>1984</v>
      </c>
      <c r="X4829">
        <f t="shared" si="149"/>
        <v>0</v>
      </c>
    </row>
    <row r="4830" spans="1:24" ht="12.75" hidden="1" customHeight="1" x14ac:dyDescent="0.45">
      <c r="A4830">
        <v>104</v>
      </c>
      <c r="B4830" t="s">
        <v>134</v>
      </c>
      <c r="C4830" t="s">
        <v>65</v>
      </c>
      <c r="D4830" s="2" t="str">
        <f t="shared" si="148"/>
        <v>Eastern Michigan1984</v>
      </c>
      <c r="F4830">
        <v>2</v>
      </c>
      <c r="G4830">
        <v>7</v>
      </c>
      <c r="H4830">
        <v>2</v>
      </c>
      <c r="I4830">
        <v>-10.24</v>
      </c>
      <c r="J4830">
        <v>-5.01</v>
      </c>
      <c r="K4830">
        <v>-15.25</v>
      </c>
      <c r="L4830" s="2">
        <f>_xlfn.RANK.EQ(I4830, INDEX(CFB!$I$2:$I$1048576, MATCH(W4830, CFB!$W$2:$W$1048576, 0)):INDEX(CFB!$I$2:$I$1048576, MATCH(W4830, CFB!$W$2:$W$1048576, 0) + COUNTIF(CFB!$W$2:$W$1048576, W4830) - 1), 0)</f>
        <v>107</v>
      </c>
      <c r="M4830" s="2">
        <f>_xlfn.RANK.EQ(J4830, INDEX(CFB!$J$2:$J$1048576, MATCH(W4830, CFB!$W$2:$W$1048576, 0)):INDEX(CFB!$J$2:$J$1048576, MATCH(W4830, CFB!$W$2:$W$1048576, 0) + COUNTIF(CFB!$W$2:$W$1048576, W4830) - 1))</f>
        <v>89</v>
      </c>
      <c r="N4830" s="2">
        <f>RANK(K4830, INDEX(CFB!$K$2:$K$1048576, MATCH(W4830, CFB!$W$2:$W$1048576, 0)):INDEX(CFB!$K$2:$K$1048576, MATCH(W4830, CFB!$W$2:$W$1048576, 0) + COUNTIF(CFB!$W$2:$W$1048576, W4830) - 1))</f>
        <v>104</v>
      </c>
      <c r="O4830">
        <v>17.03</v>
      </c>
      <c r="P4830">
        <v>20.11</v>
      </c>
      <c r="W4830">
        <v>1984</v>
      </c>
      <c r="X4830">
        <f t="shared" si="149"/>
        <v>0</v>
      </c>
    </row>
    <row r="4831" spans="1:24" ht="12.75" hidden="1" customHeight="1" x14ac:dyDescent="0.45">
      <c r="A4831">
        <v>105</v>
      </c>
      <c r="B4831" t="s">
        <v>140</v>
      </c>
      <c r="C4831" t="s">
        <v>65</v>
      </c>
      <c r="D4831" s="2" t="str">
        <f t="shared" si="148"/>
        <v>Ball State1984</v>
      </c>
      <c r="F4831">
        <v>3</v>
      </c>
      <c r="G4831">
        <v>8</v>
      </c>
      <c r="H4831">
        <v>0</v>
      </c>
      <c r="I4831">
        <v>-10.83</v>
      </c>
      <c r="J4831">
        <v>-6.12</v>
      </c>
      <c r="K4831">
        <v>-16.96</v>
      </c>
      <c r="L4831" s="2">
        <f>_xlfn.RANK.EQ(I4831, INDEX(CFB!$I$2:$I$1048576, MATCH(W4831, CFB!$W$2:$W$1048576, 0)):INDEX(CFB!$I$2:$I$1048576, MATCH(W4831, CFB!$W$2:$W$1048576, 0) + COUNTIF(CFB!$W$2:$W$1048576, W4831) - 1), 0)</f>
        <v>108</v>
      </c>
      <c r="M4831" s="2">
        <f>_xlfn.RANK.EQ(J4831, INDEX(CFB!$J$2:$J$1048576, MATCH(W4831, CFB!$W$2:$W$1048576, 0)):INDEX(CFB!$J$2:$J$1048576, MATCH(W4831, CFB!$W$2:$W$1048576, 0) + COUNTIF(CFB!$W$2:$W$1048576, W4831) - 1))</f>
        <v>95</v>
      </c>
      <c r="N4831" s="2">
        <f>RANK(K4831, INDEX(CFB!$K$2:$K$1048576, MATCH(W4831, CFB!$W$2:$W$1048576, 0)):INDEX(CFB!$K$2:$K$1048576, MATCH(W4831, CFB!$W$2:$W$1048576, 0) + COUNTIF(CFB!$W$2:$W$1048576, W4831) - 1))</f>
        <v>105</v>
      </c>
      <c r="O4831">
        <v>16.28</v>
      </c>
      <c r="P4831">
        <v>22.73</v>
      </c>
      <c r="W4831">
        <v>1984</v>
      </c>
      <c r="X4831">
        <f t="shared" si="149"/>
        <v>0</v>
      </c>
    </row>
    <row r="4832" spans="1:24" ht="12.75" hidden="1" customHeight="1" x14ac:dyDescent="0.45">
      <c r="A4832">
        <v>106</v>
      </c>
      <c r="B4832" t="s">
        <v>198</v>
      </c>
      <c r="C4832" t="s">
        <v>195</v>
      </c>
      <c r="D4832" s="2" t="str">
        <f t="shared" si="148"/>
        <v>Southern Illinois1984</v>
      </c>
      <c r="F4832">
        <v>3</v>
      </c>
      <c r="G4832">
        <v>8</v>
      </c>
      <c r="H4832">
        <v>0</v>
      </c>
      <c r="I4832">
        <v>-8.9</v>
      </c>
      <c r="J4832">
        <v>-10.029999999999999</v>
      </c>
      <c r="K4832">
        <v>-18.93</v>
      </c>
      <c r="L4832" s="2">
        <f>_xlfn.RANK.EQ(I4832, INDEX(CFB!$I$2:$I$1048576, MATCH(W4832, CFB!$W$2:$W$1048576, 0)):INDEX(CFB!$I$2:$I$1048576, MATCH(W4832, CFB!$W$2:$W$1048576, 0) + COUNTIF(CFB!$W$2:$W$1048576, W4832) - 1), 0)</f>
        <v>101</v>
      </c>
      <c r="M4832" s="2">
        <f>_xlfn.RANK.EQ(J4832, INDEX(CFB!$J$2:$J$1048576, MATCH(W4832, CFB!$W$2:$W$1048576, 0)):INDEX(CFB!$J$2:$J$1048576, MATCH(W4832, CFB!$W$2:$W$1048576, 0) + COUNTIF(CFB!$W$2:$W$1048576, W4832) - 1))</f>
        <v>105</v>
      </c>
      <c r="N4832" s="2">
        <f>RANK(K4832, INDEX(CFB!$K$2:$K$1048576, MATCH(W4832, CFB!$W$2:$W$1048576, 0)):INDEX(CFB!$K$2:$K$1048576, MATCH(W4832, CFB!$W$2:$W$1048576, 0) + COUNTIF(CFB!$W$2:$W$1048576, W4832) - 1))</f>
        <v>106</v>
      </c>
      <c r="O4832">
        <v>20.52</v>
      </c>
      <c r="P4832">
        <v>24.86</v>
      </c>
      <c r="W4832">
        <v>1984</v>
      </c>
      <c r="X4832">
        <f t="shared" si="149"/>
        <v>0</v>
      </c>
    </row>
    <row r="4833" spans="1:24" ht="12.75" hidden="1" customHeight="1" x14ac:dyDescent="0.45">
      <c r="A4833">
        <v>107</v>
      </c>
      <c r="B4833" t="s">
        <v>199</v>
      </c>
      <c r="C4833" t="s">
        <v>195</v>
      </c>
      <c r="D4833" s="2" t="str">
        <f t="shared" si="148"/>
        <v>Drake1984</v>
      </c>
      <c r="F4833">
        <v>4</v>
      </c>
      <c r="G4833">
        <v>7</v>
      </c>
      <c r="H4833">
        <v>0</v>
      </c>
      <c r="I4833">
        <v>-8.82</v>
      </c>
      <c r="J4833">
        <v>-10.130000000000001</v>
      </c>
      <c r="K4833">
        <v>-18.940000000000001</v>
      </c>
      <c r="L4833" s="2">
        <f>_xlfn.RANK.EQ(I4833, INDEX(CFB!$I$2:$I$1048576, MATCH(W4833, CFB!$W$2:$W$1048576, 0)):INDEX(CFB!$I$2:$I$1048576, MATCH(W4833, CFB!$W$2:$W$1048576, 0) + COUNTIF(CFB!$W$2:$W$1048576, W4833) - 1), 0)</f>
        <v>100</v>
      </c>
      <c r="M4833" s="2">
        <f>_xlfn.RANK.EQ(J4833, INDEX(CFB!$J$2:$J$1048576, MATCH(W4833, CFB!$W$2:$W$1048576, 0)):INDEX(CFB!$J$2:$J$1048576, MATCH(W4833, CFB!$W$2:$W$1048576, 0) + COUNTIF(CFB!$W$2:$W$1048576, W4833) - 1))</f>
        <v>106</v>
      </c>
      <c r="N4833" s="2">
        <f>RANK(K4833, INDEX(CFB!$K$2:$K$1048576, MATCH(W4833, CFB!$W$2:$W$1048576, 0)):INDEX(CFB!$K$2:$K$1048576, MATCH(W4833, CFB!$W$2:$W$1048576, 0) + COUNTIF(CFB!$W$2:$W$1048576, W4833) - 1))</f>
        <v>107</v>
      </c>
      <c r="O4833">
        <v>18.59</v>
      </c>
      <c r="P4833">
        <v>24.47</v>
      </c>
      <c r="W4833">
        <v>1984</v>
      </c>
      <c r="X4833">
        <f t="shared" si="149"/>
        <v>0</v>
      </c>
    </row>
    <row r="4834" spans="1:24" ht="12.75" hidden="1" customHeight="1" x14ac:dyDescent="0.45">
      <c r="A4834">
        <v>108</v>
      </c>
      <c r="B4834" t="s">
        <v>194</v>
      </c>
      <c r="C4834" t="s">
        <v>195</v>
      </c>
      <c r="D4834" s="2" t="str">
        <f t="shared" si="148"/>
        <v>Wichita State1984</v>
      </c>
      <c r="F4834">
        <v>2</v>
      </c>
      <c r="G4834">
        <v>9</v>
      </c>
      <c r="H4834">
        <v>0</v>
      </c>
      <c r="I4834">
        <v>-10.07</v>
      </c>
      <c r="J4834">
        <v>-9.64</v>
      </c>
      <c r="K4834">
        <v>-19.7</v>
      </c>
      <c r="L4834" s="2">
        <f>_xlfn.RANK.EQ(I4834, INDEX(CFB!$I$2:$I$1048576, MATCH(W4834, CFB!$W$2:$W$1048576, 0)):INDEX(CFB!$I$2:$I$1048576, MATCH(W4834, CFB!$W$2:$W$1048576, 0) + COUNTIF(CFB!$W$2:$W$1048576, W4834) - 1), 0)</f>
        <v>105</v>
      </c>
      <c r="M4834" s="2">
        <f>_xlfn.RANK.EQ(J4834, INDEX(CFB!$J$2:$J$1048576, MATCH(W4834, CFB!$W$2:$W$1048576, 0)):INDEX(CFB!$J$2:$J$1048576, MATCH(W4834, CFB!$W$2:$W$1048576, 0) + COUNTIF(CFB!$W$2:$W$1048576, W4834) - 1))</f>
        <v>104</v>
      </c>
      <c r="N4834" s="2">
        <f>RANK(K4834, INDEX(CFB!$K$2:$K$1048576, MATCH(W4834, CFB!$W$2:$W$1048576, 0)):INDEX(CFB!$K$2:$K$1048576, MATCH(W4834, CFB!$W$2:$W$1048576, 0) + COUNTIF(CFB!$W$2:$W$1048576, W4834) - 1))</f>
        <v>108</v>
      </c>
      <c r="O4834">
        <v>18.45</v>
      </c>
      <c r="P4834">
        <v>26.63</v>
      </c>
      <c r="W4834">
        <v>1984</v>
      </c>
      <c r="X4834">
        <f t="shared" si="149"/>
        <v>0</v>
      </c>
    </row>
    <row r="4835" spans="1:24" ht="12.75" hidden="1" customHeight="1" x14ac:dyDescent="0.45">
      <c r="A4835">
        <v>109</v>
      </c>
      <c r="B4835" t="s">
        <v>149</v>
      </c>
      <c r="C4835" t="s">
        <v>193</v>
      </c>
      <c r="D4835" s="2" t="str">
        <f t="shared" si="148"/>
        <v>New Mexico State1984</v>
      </c>
      <c r="F4835">
        <v>2</v>
      </c>
      <c r="G4835">
        <v>9</v>
      </c>
      <c r="H4835">
        <v>0</v>
      </c>
      <c r="I4835">
        <v>-9.69</v>
      </c>
      <c r="J4835">
        <v>-10.46</v>
      </c>
      <c r="K4835">
        <v>-20.149999999999999</v>
      </c>
      <c r="L4835" s="2">
        <f>_xlfn.RANK.EQ(I4835, INDEX(CFB!$I$2:$I$1048576, MATCH(W4835, CFB!$W$2:$W$1048576, 0)):INDEX(CFB!$I$2:$I$1048576, MATCH(W4835, CFB!$W$2:$W$1048576, 0) + COUNTIF(CFB!$W$2:$W$1048576, W4835) - 1), 0)</f>
        <v>103</v>
      </c>
      <c r="M4835" s="2">
        <f>_xlfn.RANK.EQ(J4835, INDEX(CFB!$J$2:$J$1048576, MATCH(W4835, CFB!$W$2:$W$1048576, 0)):INDEX(CFB!$J$2:$J$1048576, MATCH(W4835, CFB!$W$2:$W$1048576, 0) + COUNTIF(CFB!$W$2:$W$1048576, W4835) - 1))</f>
        <v>108</v>
      </c>
      <c r="N4835" s="2">
        <f>RANK(K4835, INDEX(CFB!$K$2:$K$1048576, MATCH(W4835, CFB!$W$2:$W$1048576, 0)):INDEX(CFB!$K$2:$K$1048576, MATCH(W4835, CFB!$W$2:$W$1048576, 0) + COUNTIF(CFB!$W$2:$W$1048576, W4835) - 1))</f>
        <v>109</v>
      </c>
      <c r="O4835">
        <v>17.98</v>
      </c>
      <c r="P4835">
        <v>27.96</v>
      </c>
      <c r="W4835">
        <v>1984</v>
      </c>
      <c r="X4835">
        <f t="shared" si="149"/>
        <v>0</v>
      </c>
    </row>
    <row r="4836" spans="1:24" ht="12.75" hidden="1" customHeight="1" x14ac:dyDescent="0.45">
      <c r="A4836">
        <v>110</v>
      </c>
      <c r="B4836" t="s">
        <v>197</v>
      </c>
      <c r="C4836" t="s">
        <v>195</v>
      </c>
      <c r="D4836" s="2" t="str">
        <f t="shared" si="148"/>
        <v>West Texas State1984</v>
      </c>
      <c r="F4836">
        <v>3</v>
      </c>
      <c r="G4836">
        <v>8</v>
      </c>
      <c r="H4836">
        <v>0</v>
      </c>
      <c r="I4836">
        <v>-13.05</v>
      </c>
      <c r="J4836">
        <v>-7.97</v>
      </c>
      <c r="K4836">
        <v>-21.02</v>
      </c>
      <c r="L4836" s="2">
        <f>_xlfn.RANK.EQ(I4836, INDEX(CFB!$I$2:$I$1048576, MATCH(W4836, CFB!$W$2:$W$1048576, 0)):INDEX(CFB!$I$2:$I$1048576, MATCH(W4836, CFB!$W$2:$W$1048576, 0) + COUNTIF(CFB!$W$2:$W$1048576, W4836) - 1), 0)</f>
        <v>110</v>
      </c>
      <c r="M4836" s="2">
        <f>_xlfn.RANK.EQ(J4836, INDEX(CFB!$J$2:$J$1048576, MATCH(W4836, CFB!$W$2:$W$1048576, 0)):INDEX(CFB!$J$2:$J$1048576, MATCH(W4836, CFB!$W$2:$W$1048576, 0) + COUNTIF(CFB!$W$2:$W$1048576, W4836) - 1))</f>
        <v>101</v>
      </c>
      <c r="N4836" s="2">
        <f>RANK(K4836, INDEX(CFB!$K$2:$K$1048576, MATCH(W4836, CFB!$W$2:$W$1048576, 0)):INDEX(CFB!$K$2:$K$1048576, MATCH(W4836, CFB!$W$2:$W$1048576, 0) + COUNTIF(CFB!$W$2:$W$1048576, W4836) - 1))</f>
        <v>110</v>
      </c>
      <c r="O4836">
        <v>14.73</v>
      </c>
      <c r="P4836">
        <v>22.75</v>
      </c>
      <c r="W4836">
        <v>1984</v>
      </c>
      <c r="X4836">
        <f t="shared" si="149"/>
        <v>0</v>
      </c>
    </row>
    <row r="4837" spans="1:24" ht="12.75" hidden="1" customHeight="1" x14ac:dyDescent="0.45">
      <c r="A4837">
        <v>1</v>
      </c>
      <c r="B4837" t="s">
        <v>67</v>
      </c>
      <c r="C4837" t="s">
        <v>15</v>
      </c>
      <c r="D4837" s="2" t="str">
        <f t="shared" si="148"/>
        <v>Auburn1983</v>
      </c>
      <c r="E4837">
        <v>3</v>
      </c>
      <c r="F4837">
        <v>11</v>
      </c>
      <c r="G4837">
        <v>1</v>
      </c>
      <c r="H4837">
        <v>0</v>
      </c>
      <c r="I4837">
        <v>11.87</v>
      </c>
      <c r="J4837">
        <v>11.56</v>
      </c>
      <c r="K4837">
        <v>23.43</v>
      </c>
      <c r="L4837" s="2">
        <f>_xlfn.RANK.EQ(I4837, INDEX(CFB!$I$2:$I$1048576, MATCH(W4837, CFB!$W$2:$W$1048576, 0)):INDEX(CFB!$I$2:$I$1048576, MATCH(W4837, CFB!$W$2:$W$1048576, 0) + COUNTIF(CFB!$W$2:$W$1048576, W4837) - 1), 0)</f>
        <v>4</v>
      </c>
      <c r="M4837" s="2">
        <f>_xlfn.RANK.EQ(J4837, INDEX(CFB!$J$2:$J$1048576, MATCH(W4837, CFB!$W$2:$W$1048576, 0)):INDEX(CFB!$J$2:$J$1048576, MATCH(W4837, CFB!$W$2:$W$1048576, 0) + COUNTIF(CFB!$W$2:$W$1048576, W4837) - 1))</f>
        <v>5</v>
      </c>
      <c r="N4837" s="2">
        <f>RANK(K4837, INDEX(CFB!$K$2:$K$1048576, MATCH(W4837, CFB!$W$2:$W$1048576, 0)):INDEX(CFB!$K$2:$K$1048576, MATCH(W4837, CFB!$W$2:$W$1048576, 0) + COUNTIF(CFB!$W$2:$W$1048576, W4837) - 1))</f>
        <v>1</v>
      </c>
      <c r="O4837">
        <v>41.01</v>
      </c>
      <c r="P4837">
        <v>1.2</v>
      </c>
      <c r="W4837">
        <v>1983</v>
      </c>
      <c r="X4837">
        <f t="shared" si="149"/>
        <v>0</v>
      </c>
    </row>
    <row r="4838" spans="1:24" ht="12.75" hidden="1" customHeight="1" x14ac:dyDescent="0.45">
      <c r="A4838">
        <v>2</v>
      </c>
      <c r="B4838" t="s">
        <v>47</v>
      </c>
      <c r="C4838" t="s">
        <v>188</v>
      </c>
      <c r="D4838" s="2" t="str">
        <f t="shared" si="148"/>
        <v>Nebraska1983</v>
      </c>
      <c r="E4838">
        <v>2</v>
      </c>
      <c r="F4838">
        <v>12</v>
      </c>
      <c r="G4838">
        <v>1</v>
      </c>
      <c r="H4838">
        <v>0</v>
      </c>
      <c r="I4838">
        <v>16.059999999999999</v>
      </c>
      <c r="J4838">
        <v>6.55</v>
      </c>
      <c r="K4838">
        <v>22.61</v>
      </c>
      <c r="L4838" s="2">
        <f>_xlfn.RANK.EQ(I4838, INDEX(CFB!$I$2:$I$1048576, MATCH(W4838, CFB!$W$2:$W$1048576, 0)):INDEX(CFB!$I$2:$I$1048576, MATCH(W4838, CFB!$W$2:$W$1048576, 0) + COUNTIF(CFB!$W$2:$W$1048576, W4838) - 1), 0)</f>
        <v>1</v>
      </c>
      <c r="M4838" s="2">
        <f>_xlfn.RANK.EQ(J4838, INDEX(CFB!$J$2:$J$1048576, MATCH(W4838, CFB!$W$2:$W$1048576, 0)):INDEX(CFB!$J$2:$J$1048576, MATCH(W4838, CFB!$W$2:$W$1048576, 0) + COUNTIF(CFB!$W$2:$W$1048576, W4838) - 1))</f>
        <v>17</v>
      </c>
      <c r="N4838" s="2">
        <f>RANK(K4838, INDEX(CFB!$K$2:$K$1048576, MATCH(W4838, CFB!$W$2:$W$1048576, 0)):INDEX(CFB!$K$2:$K$1048576, MATCH(W4838, CFB!$W$2:$W$1048576, 0) + COUNTIF(CFB!$W$2:$W$1048576, W4838) - 1))</f>
        <v>2</v>
      </c>
      <c r="O4838">
        <v>59.04</v>
      </c>
      <c r="P4838">
        <v>6.52</v>
      </c>
      <c r="W4838">
        <v>1983</v>
      </c>
      <c r="X4838">
        <f t="shared" si="149"/>
        <v>0</v>
      </c>
    </row>
    <row r="4839" spans="1:24" ht="12.75" hidden="1" customHeight="1" x14ac:dyDescent="0.45">
      <c r="A4839">
        <v>3</v>
      </c>
      <c r="B4839" t="s">
        <v>35</v>
      </c>
      <c r="C4839" t="s">
        <v>15</v>
      </c>
      <c r="D4839" s="2" t="str">
        <f t="shared" si="148"/>
        <v>Florida1983</v>
      </c>
      <c r="E4839">
        <v>6</v>
      </c>
      <c r="F4839">
        <v>9</v>
      </c>
      <c r="G4839">
        <v>2</v>
      </c>
      <c r="H4839">
        <v>1</v>
      </c>
      <c r="I4839">
        <v>8.06</v>
      </c>
      <c r="J4839">
        <v>12.42</v>
      </c>
      <c r="K4839">
        <v>20.48</v>
      </c>
      <c r="L4839" s="2">
        <f>_xlfn.RANK.EQ(I4839, INDEX(CFB!$I$2:$I$1048576, MATCH(W4839, CFB!$W$2:$W$1048576, 0)):INDEX(CFB!$I$2:$I$1048576, MATCH(W4839, CFB!$W$2:$W$1048576, 0) + COUNTIF(CFB!$W$2:$W$1048576, W4839) - 1), 0)</f>
        <v>11</v>
      </c>
      <c r="M4839" s="2">
        <f>_xlfn.RANK.EQ(J4839, INDEX(CFB!$J$2:$J$1048576, MATCH(W4839, CFB!$W$2:$W$1048576, 0)):INDEX(CFB!$J$2:$J$1048576, MATCH(W4839, CFB!$W$2:$W$1048576, 0) + COUNTIF(CFB!$W$2:$W$1048576, W4839) - 1))</f>
        <v>3</v>
      </c>
      <c r="N4839" s="2">
        <f>RANK(K4839, INDEX(CFB!$K$2:$K$1048576, MATCH(W4839, CFB!$W$2:$W$1048576, 0)):INDEX(CFB!$K$2:$K$1048576, MATCH(W4839, CFB!$W$2:$W$1048576, 0) + COUNTIF(CFB!$W$2:$W$1048576, W4839) - 1))</f>
        <v>3</v>
      </c>
      <c r="O4839">
        <v>39.270000000000003</v>
      </c>
      <c r="P4839">
        <v>0.33</v>
      </c>
      <c r="W4839">
        <v>1983</v>
      </c>
      <c r="X4839">
        <f t="shared" si="149"/>
        <v>0</v>
      </c>
    </row>
    <row r="4840" spans="1:24" ht="12.75" hidden="1" customHeight="1" x14ac:dyDescent="0.45">
      <c r="A4840">
        <v>4</v>
      </c>
      <c r="B4840" t="s">
        <v>22</v>
      </c>
      <c r="C4840" t="s">
        <v>12</v>
      </c>
      <c r="D4840" s="2" t="str">
        <f t="shared" si="148"/>
        <v>Miami (FL)1983</v>
      </c>
      <c r="E4840">
        <v>1</v>
      </c>
      <c r="F4840">
        <v>11</v>
      </c>
      <c r="G4840">
        <v>1</v>
      </c>
      <c r="H4840">
        <v>0</v>
      </c>
      <c r="I4840">
        <v>4.7300000000000004</v>
      </c>
      <c r="J4840">
        <v>15.46</v>
      </c>
      <c r="K4840">
        <v>20.18</v>
      </c>
      <c r="L4840" s="2">
        <f>_xlfn.RANK.EQ(I4840, INDEX(CFB!$I$2:$I$1048576, MATCH(W4840, CFB!$W$2:$W$1048576, 0)):INDEX(CFB!$I$2:$I$1048576, MATCH(W4840, CFB!$W$2:$W$1048576, 0) + COUNTIF(CFB!$W$2:$W$1048576, W4840) - 1), 0)</f>
        <v>30</v>
      </c>
      <c r="M4840" s="2">
        <f>_xlfn.RANK.EQ(J4840, INDEX(CFB!$J$2:$J$1048576, MATCH(W4840, CFB!$W$2:$W$1048576, 0)):INDEX(CFB!$J$2:$J$1048576, MATCH(W4840, CFB!$W$2:$W$1048576, 0) + COUNTIF(CFB!$W$2:$W$1048576, W4840) - 1))</f>
        <v>1</v>
      </c>
      <c r="N4840" s="2">
        <f>RANK(K4840, INDEX(CFB!$K$2:$K$1048576, MATCH(W4840, CFB!$W$2:$W$1048576, 0)):INDEX(CFB!$K$2:$K$1048576, MATCH(W4840, CFB!$W$2:$W$1048576, 0) + COUNTIF(CFB!$W$2:$W$1048576, W4840) - 1))</f>
        <v>4</v>
      </c>
      <c r="O4840">
        <v>35.119999999999997</v>
      </c>
      <c r="P4840">
        <v>-3.44</v>
      </c>
      <c r="W4840">
        <v>1983</v>
      </c>
      <c r="X4840">
        <f t="shared" si="149"/>
        <v>1</v>
      </c>
    </row>
    <row r="4841" spans="1:24" ht="12.75" hidden="1" customHeight="1" x14ac:dyDescent="0.45">
      <c r="A4841">
        <v>5</v>
      </c>
      <c r="B4841" t="s">
        <v>17</v>
      </c>
      <c r="C4841" t="s">
        <v>15</v>
      </c>
      <c r="D4841" s="2" t="str">
        <f t="shared" si="148"/>
        <v>Georgia1983</v>
      </c>
      <c r="E4841">
        <v>4</v>
      </c>
      <c r="F4841">
        <v>10</v>
      </c>
      <c r="G4841">
        <v>1</v>
      </c>
      <c r="H4841">
        <v>1</v>
      </c>
      <c r="I4841">
        <v>7.26</v>
      </c>
      <c r="J4841">
        <v>11.93</v>
      </c>
      <c r="K4841">
        <v>19.190000000000001</v>
      </c>
      <c r="L4841" s="2">
        <f>_xlfn.RANK.EQ(I4841, INDEX(CFB!$I$2:$I$1048576, MATCH(W4841, CFB!$W$2:$W$1048576, 0)):INDEX(CFB!$I$2:$I$1048576, MATCH(W4841, CFB!$W$2:$W$1048576, 0) + COUNTIF(CFB!$W$2:$W$1048576, W4841) - 1), 0)</f>
        <v>14</v>
      </c>
      <c r="M4841" s="2">
        <f>_xlfn.RANK.EQ(J4841, INDEX(CFB!$J$2:$J$1048576, MATCH(W4841, CFB!$W$2:$W$1048576, 0)):INDEX(CFB!$J$2:$J$1048576, MATCH(W4841, CFB!$W$2:$W$1048576, 0) + COUNTIF(CFB!$W$2:$W$1048576, W4841) - 1))</f>
        <v>4</v>
      </c>
      <c r="N4841" s="2">
        <f>RANK(K4841, INDEX(CFB!$K$2:$K$1048576, MATCH(W4841, CFB!$W$2:$W$1048576, 0)):INDEX(CFB!$K$2:$K$1048576, MATCH(W4841, CFB!$W$2:$W$1048576, 0) + COUNTIF(CFB!$W$2:$W$1048576, W4841) - 1))</f>
        <v>5</v>
      </c>
      <c r="O4841">
        <v>36.200000000000003</v>
      </c>
      <c r="P4841">
        <v>1.38</v>
      </c>
      <c r="W4841">
        <v>1983</v>
      </c>
      <c r="X4841">
        <f t="shared" si="149"/>
        <v>0</v>
      </c>
    </row>
    <row r="4842" spans="1:24" ht="12.75" hidden="1" customHeight="1" x14ac:dyDescent="0.45">
      <c r="A4842">
        <v>6</v>
      </c>
      <c r="B4842" t="s">
        <v>18</v>
      </c>
      <c r="C4842" t="s">
        <v>15</v>
      </c>
      <c r="D4842" s="2" t="str">
        <f t="shared" si="148"/>
        <v>Alabama1983</v>
      </c>
      <c r="E4842">
        <v>15</v>
      </c>
      <c r="F4842">
        <v>8</v>
      </c>
      <c r="G4842">
        <v>4</v>
      </c>
      <c r="H4842">
        <v>0</v>
      </c>
      <c r="I4842">
        <v>11.71</v>
      </c>
      <c r="J4842">
        <v>5.45</v>
      </c>
      <c r="K4842">
        <v>17.16</v>
      </c>
      <c r="L4842" s="2">
        <f>_xlfn.RANK.EQ(I4842, INDEX(CFB!$I$2:$I$1048576, MATCH(W4842, CFB!$W$2:$W$1048576, 0)):INDEX(CFB!$I$2:$I$1048576, MATCH(W4842, CFB!$W$2:$W$1048576, 0) + COUNTIF(CFB!$W$2:$W$1048576, W4842) - 1), 0)</f>
        <v>5</v>
      </c>
      <c r="M4842" s="2">
        <f>_xlfn.RANK.EQ(J4842, INDEX(CFB!$J$2:$J$1048576, MATCH(W4842, CFB!$W$2:$W$1048576, 0)):INDEX(CFB!$J$2:$J$1048576, MATCH(W4842, CFB!$W$2:$W$1048576, 0) + COUNTIF(CFB!$W$2:$W$1048576, W4842) - 1))</f>
        <v>24</v>
      </c>
      <c r="N4842" s="2">
        <f>RANK(K4842, INDEX(CFB!$K$2:$K$1048576, MATCH(W4842, CFB!$W$2:$W$1048576, 0)):INDEX(CFB!$K$2:$K$1048576, MATCH(W4842, CFB!$W$2:$W$1048576, 0) + COUNTIF(CFB!$W$2:$W$1048576, W4842) - 1))</f>
        <v>6</v>
      </c>
      <c r="O4842">
        <v>43.64</v>
      </c>
      <c r="P4842">
        <v>7.43</v>
      </c>
      <c r="W4842">
        <v>1983</v>
      </c>
      <c r="X4842">
        <f t="shared" si="149"/>
        <v>0</v>
      </c>
    </row>
    <row r="4843" spans="1:24" ht="12.75" hidden="1" customHeight="1" x14ac:dyDescent="0.45">
      <c r="A4843">
        <v>7</v>
      </c>
      <c r="B4843" t="s">
        <v>44</v>
      </c>
      <c r="C4843" t="s">
        <v>10</v>
      </c>
      <c r="D4843" s="2" t="str">
        <f t="shared" si="148"/>
        <v>Michigan1983</v>
      </c>
      <c r="E4843">
        <v>8</v>
      </c>
      <c r="F4843">
        <v>9</v>
      </c>
      <c r="G4843">
        <v>3</v>
      </c>
      <c r="H4843">
        <v>0</v>
      </c>
      <c r="I4843">
        <v>6.4</v>
      </c>
      <c r="J4843">
        <v>9.93</v>
      </c>
      <c r="K4843">
        <v>16.32</v>
      </c>
      <c r="L4843" s="2">
        <f>_xlfn.RANK.EQ(I4843, INDEX(CFB!$I$2:$I$1048576, MATCH(W4843, CFB!$W$2:$W$1048576, 0)):INDEX(CFB!$I$2:$I$1048576, MATCH(W4843, CFB!$W$2:$W$1048576, 0) + COUNTIF(CFB!$W$2:$W$1048576, W4843) - 1), 0)</f>
        <v>17</v>
      </c>
      <c r="M4843" s="2">
        <f>_xlfn.RANK.EQ(J4843, INDEX(CFB!$J$2:$J$1048576, MATCH(W4843, CFB!$W$2:$W$1048576, 0)):INDEX(CFB!$J$2:$J$1048576, MATCH(W4843, CFB!$W$2:$W$1048576, 0) + COUNTIF(CFB!$W$2:$W$1048576, W4843) - 1))</f>
        <v>8</v>
      </c>
      <c r="N4843" s="2">
        <f>RANK(K4843, INDEX(CFB!$K$2:$K$1048576, MATCH(W4843, CFB!$W$2:$W$1048576, 0)):INDEX(CFB!$K$2:$K$1048576, MATCH(W4843, CFB!$W$2:$W$1048576, 0) + COUNTIF(CFB!$W$2:$W$1048576, W4843) - 1))</f>
        <v>7</v>
      </c>
      <c r="O4843">
        <v>37.130000000000003</v>
      </c>
      <c r="P4843">
        <v>3.54</v>
      </c>
      <c r="W4843">
        <v>1983</v>
      </c>
      <c r="X4843">
        <f t="shared" si="149"/>
        <v>0</v>
      </c>
    </row>
    <row r="4844" spans="1:24" ht="12.75" hidden="1" customHeight="1" x14ac:dyDescent="0.45">
      <c r="A4844">
        <v>8</v>
      </c>
      <c r="B4844" t="s">
        <v>32</v>
      </c>
      <c r="C4844" t="s">
        <v>178</v>
      </c>
      <c r="D4844" s="2" t="str">
        <f t="shared" si="148"/>
        <v>BYU1983</v>
      </c>
      <c r="E4844">
        <v>7</v>
      </c>
      <c r="F4844">
        <v>11</v>
      </c>
      <c r="G4844">
        <v>1</v>
      </c>
      <c r="H4844">
        <v>0</v>
      </c>
      <c r="I4844">
        <v>14.49</v>
      </c>
      <c r="J4844">
        <v>0.94</v>
      </c>
      <c r="K4844">
        <v>15.42</v>
      </c>
      <c r="L4844" s="2">
        <f>_xlfn.RANK.EQ(I4844, INDEX(CFB!$I$2:$I$1048576, MATCH(W4844, CFB!$W$2:$W$1048576, 0)):INDEX(CFB!$I$2:$I$1048576, MATCH(W4844, CFB!$W$2:$W$1048576, 0) + COUNTIF(CFB!$W$2:$W$1048576, W4844) - 1), 0)</f>
        <v>3</v>
      </c>
      <c r="M4844" s="2">
        <f>_xlfn.RANK.EQ(J4844, INDEX(CFB!$J$2:$J$1048576, MATCH(W4844, CFB!$W$2:$W$1048576, 0)):INDEX(CFB!$J$2:$J$1048576, MATCH(W4844, CFB!$W$2:$W$1048576, 0) + COUNTIF(CFB!$W$2:$W$1048576, W4844) - 1))</f>
        <v>54</v>
      </c>
      <c r="N4844" s="2">
        <f>RANK(K4844, INDEX(CFB!$K$2:$K$1048576, MATCH(W4844, CFB!$W$2:$W$1048576, 0)):INDEX(CFB!$K$2:$K$1048576, MATCH(W4844, CFB!$W$2:$W$1048576, 0) + COUNTIF(CFB!$W$2:$W$1048576, W4844) - 1))</f>
        <v>8</v>
      </c>
      <c r="O4844">
        <v>48.93</v>
      </c>
      <c r="P4844">
        <v>12.62</v>
      </c>
      <c r="W4844">
        <v>1983</v>
      </c>
      <c r="X4844">
        <f t="shared" si="149"/>
        <v>0</v>
      </c>
    </row>
    <row r="4845" spans="1:24" ht="12.75" hidden="1" customHeight="1" x14ac:dyDescent="0.45">
      <c r="A4845">
        <v>9</v>
      </c>
      <c r="B4845" t="s">
        <v>26</v>
      </c>
      <c r="C4845" t="s">
        <v>23</v>
      </c>
      <c r="D4845" s="2" t="str">
        <f t="shared" si="148"/>
        <v>Clemson1983</v>
      </c>
      <c r="E4845">
        <v>11</v>
      </c>
      <c r="F4845">
        <v>9</v>
      </c>
      <c r="G4845">
        <v>1</v>
      </c>
      <c r="H4845">
        <v>1</v>
      </c>
      <c r="I4845">
        <v>9.25</v>
      </c>
      <c r="J4845">
        <v>5.83</v>
      </c>
      <c r="K4845">
        <v>15.08</v>
      </c>
      <c r="L4845" s="2">
        <f>_xlfn.RANK.EQ(I4845, INDEX(CFB!$I$2:$I$1048576, MATCH(W4845, CFB!$W$2:$W$1048576, 0)):INDEX(CFB!$I$2:$I$1048576, MATCH(W4845, CFB!$W$2:$W$1048576, 0) + COUNTIF(CFB!$W$2:$W$1048576, W4845) - 1), 0)</f>
        <v>7</v>
      </c>
      <c r="M4845" s="2">
        <f>_xlfn.RANK.EQ(J4845, INDEX(CFB!$J$2:$J$1048576, MATCH(W4845, CFB!$W$2:$W$1048576, 0)):INDEX(CFB!$J$2:$J$1048576, MATCH(W4845, CFB!$W$2:$W$1048576, 0) + COUNTIF(CFB!$W$2:$W$1048576, W4845) - 1))</f>
        <v>22</v>
      </c>
      <c r="N4845" s="2">
        <f>RANK(K4845, INDEX(CFB!$K$2:$K$1048576, MATCH(W4845, CFB!$W$2:$W$1048576, 0)):INDEX(CFB!$K$2:$K$1048576, MATCH(W4845, CFB!$W$2:$W$1048576, 0) + COUNTIF(CFB!$W$2:$W$1048576, W4845) - 1))</f>
        <v>9</v>
      </c>
      <c r="O4845">
        <v>40.090000000000003</v>
      </c>
      <c r="P4845">
        <v>7.43</v>
      </c>
      <c r="W4845">
        <v>1983</v>
      </c>
      <c r="X4845">
        <f t="shared" si="149"/>
        <v>0</v>
      </c>
    </row>
    <row r="4846" spans="1:24" ht="12.75" hidden="1" customHeight="1" x14ac:dyDescent="0.45">
      <c r="A4846">
        <v>10</v>
      </c>
      <c r="B4846" t="s">
        <v>9</v>
      </c>
      <c r="C4846" t="s">
        <v>10</v>
      </c>
      <c r="D4846" s="2" t="str">
        <f t="shared" si="148"/>
        <v>Ohio State1983</v>
      </c>
      <c r="E4846">
        <v>9</v>
      </c>
      <c r="F4846">
        <v>9</v>
      </c>
      <c r="G4846">
        <v>3</v>
      </c>
      <c r="H4846">
        <v>0</v>
      </c>
      <c r="I4846">
        <v>9.89</v>
      </c>
      <c r="J4846">
        <v>4.62</v>
      </c>
      <c r="K4846">
        <v>14.51</v>
      </c>
      <c r="L4846" s="2">
        <f>_xlfn.RANK.EQ(I4846, INDEX(CFB!$I$2:$I$1048576, MATCH(W4846, CFB!$W$2:$W$1048576, 0)):INDEX(CFB!$I$2:$I$1048576, MATCH(W4846, CFB!$W$2:$W$1048576, 0) + COUNTIF(CFB!$W$2:$W$1048576, W4846) - 1), 0)</f>
        <v>6</v>
      </c>
      <c r="M4846" s="2">
        <f>_xlfn.RANK.EQ(J4846, INDEX(CFB!$J$2:$J$1048576, MATCH(W4846, CFB!$W$2:$W$1048576, 0)):INDEX(CFB!$J$2:$J$1048576, MATCH(W4846, CFB!$W$2:$W$1048576, 0) + COUNTIF(CFB!$W$2:$W$1048576, W4846) - 1))</f>
        <v>29</v>
      </c>
      <c r="N4846" s="2">
        <f>RANK(K4846, INDEX(CFB!$K$2:$K$1048576, MATCH(W4846, CFB!$W$2:$W$1048576, 0)):INDEX(CFB!$K$2:$K$1048576, MATCH(W4846, CFB!$W$2:$W$1048576, 0) + COUNTIF(CFB!$W$2:$W$1048576, W4846) - 1))</f>
        <v>10</v>
      </c>
      <c r="O4846">
        <v>42.03</v>
      </c>
      <c r="P4846">
        <v>8.99</v>
      </c>
      <c r="W4846">
        <v>1983</v>
      </c>
      <c r="X4846">
        <f t="shared" si="149"/>
        <v>0</v>
      </c>
    </row>
    <row r="4847" spans="1:24" ht="12.75" hidden="1" customHeight="1" x14ac:dyDescent="0.45">
      <c r="A4847">
        <v>11</v>
      </c>
      <c r="B4847" t="s">
        <v>115</v>
      </c>
      <c r="C4847" t="s">
        <v>12</v>
      </c>
      <c r="D4847" s="2" t="str">
        <f t="shared" si="148"/>
        <v>Florida State1983</v>
      </c>
      <c r="F4847">
        <v>7</v>
      </c>
      <c r="G4847">
        <v>5</v>
      </c>
      <c r="H4847">
        <v>0</v>
      </c>
      <c r="I4847">
        <v>15.23</v>
      </c>
      <c r="J4847">
        <v>-1.19</v>
      </c>
      <c r="K4847">
        <v>14.04</v>
      </c>
      <c r="L4847" s="2">
        <f>_xlfn.RANK.EQ(I4847, INDEX(CFB!$I$2:$I$1048576, MATCH(W4847, CFB!$W$2:$W$1048576, 0)):INDEX(CFB!$I$2:$I$1048576, MATCH(W4847, CFB!$W$2:$W$1048576, 0) + COUNTIF(CFB!$W$2:$W$1048576, W4847) - 1), 0)</f>
        <v>2</v>
      </c>
      <c r="M4847" s="2">
        <f>_xlfn.RANK.EQ(J4847, INDEX(CFB!$J$2:$J$1048576, MATCH(W4847, CFB!$W$2:$W$1048576, 0)):INDEX(CFB!$J$2:$J$1048576, MATCH(W4847, CFB!$W$2:$W$1048576, 0) + COUNTIF(CFB!$W$2:$W$1048576, W4847) - 1))</f>
        <v>66</v>
      </c>
      <c r="N4847" s="2">
        <f>RANK(K4847, INDEX(CFB!$K$2:$K$1048576, MATCH(W4847, CFB!$W$2:$W$1048576, 0)):INDEX(CFB!$K$2:$K$1048576, MATCH(W4847, CFB!$W$2:$W$1048576, 0) + COUNTIF(CFB!$W$2:$W$1048576, W4847) - 1))</f>
        <v>11</v>
      </c>
      <c r="O4847">
        <v>46.09</v>
      </c>
      <c r="P4847">
        <v>13.96</v>
      </c>
      <c r="W4847">
        <v>1983</v>
      </c>
      <c r="X4847">
        <f t="shared" si="149"/>
        <v>0</v>
      </c>
    </row>
    <row r="4848" spans="1:24" ht="12.75" hidden="1" customHeight="1" x14ac:dyDescent="0.45">
      <c r="A4848">
        <v>12</v>
      </c>
      <c r="B4848" t="s">
        <v>14</v>
      </c>
      <c r="C4848" t="s">
        <v>189</v>
      </c>
      <c r="D4848" s="2" t="str">
        <f t="shared" si="148"/>
        <v>Texas1983</v>
      </c>
      <c r="E4848">
        <v>5</v>
      </c>
      <c r="F4848">
        <v>11</v>
      </c>
      <c r="G4848">
        <v>1</v>
      </c>
      <c r="H4848">
        <v>0</v>
      </c>
      <c r="I4848">
        <v>3.13</v>
      </c>
      <c r="J4848">
        <v>10.89</v>
      </c>
      <c r="K4848">
        <v>14.02</v>
      </c>
      <c r="L4848" s="2">
        <f>_xlfn.RANK.EQ(I4848, INDEX(CFB!$I$2:$I$1048576, MATCH(W4848, CFB!$W$2:$W$1048576, 0)):INDEX(CFB!$I$2:$I$1048576, MATCH(W4848, CFB!$W$2:$W$1048576, 0) + COUNTIF(CFB!$W$2:$W$1048576, W4848) - 1), 0)</f>
        <v>35</v>
      </c>
      <c r="M4848" s="2">
        <f>_xlfn.RANK.EQ(J4848, INDEX(CFB!$J$2:$J$1048576, MATCH(W4848, CFB!$W$2:$W$1048576, 0)):INDEX(CFB!$J$2:$J$1048576, MATCH(W4848, CFB!$W$2:$W$1048576, 0) + COUNTIF(CFB!$W$2:$W$1048576, W4848) - 1))</f>
        <v>6</v>
      </c>
      <c r="N4848" s="2">
        <f>RANK(K4848, INDEX(CFB!$K$2:$K$1048576, MATCH(W4848, CFB!$W$2:$W$1048576, 0)):INDEX(CFB!$K$2:$K$1048576, MATCH(W4848, CFB!$W$2:$W$1048576, 0) + COUNTIF(CFB!$W$2:$W$1048576, W4848) - 1))</f>
        <v>12</v>
      </c>
      <c r="O4848">
        <v>33.54</v>
      </c>
      <c r="P4848">
        <v>2.29</v>
      </c>
      <c r="W4848">
        <v>1983</v>
      </c>
      <c r="X4848">
        <f t="shared" si="149"/>
        <v>0</v>
      </c>
    </row>
    <row r="4849" spans="1:24" ht="12.75" hidden="1" customHeight="1" x14ac:dyDescent="0.45">
      <c r="A4849">
        <v>13</v>
      </c>
      <c r="B4849" t="s">
        <v>36</v>
      </c>
      <c r="C4849" t="s">
        <v>10</v>
      </c>
      <c r="D4849" s="2" t="str">
        <f t="shared" si="148"/>
        <v>Iowa1983</v>
      </c>
      <c r="E4849">
        <v>14</v>
      </c>
      <c r="F4849">
        <v>9</v>
      </c>
      <c r="G4849">
        <v>3</v>
      </c>
      <c r="H4849">
        <v>0</v>
      </c>
      <c r="I4849">
        <v>4.74</v>
      </c>
      <c r="J4849">
        <v>9.24</v>
      </c>
      <c r="K4849">
        <v>13.98</v>
      </c>
      <c r="L4849" s="2">
        <f>_xlfn.RANK.EQ(I4849, INDEX(CFB!$I$2:$I$1048576, MATCH(W4849, CFB!$W$2:$W$1048576, 0)):INDEX(CFB!$I$2:$I$1048576, MATCH(W4849, CFB!$W$2:$W$1048576, 0) + COUNTIF(CFB!$W$2:$W$1048576, W4849) - 1), 0)</f>
        <v>29</v>
      </c>
      <c r="M4849" s="2">
        <f>_xlfn.RANK.EQ(J4849, INDEX(CFB!$J$2:$J$1048576, MATCH(W4849, CFB!$W$2:$W$1048576, 0)):INDEX(CFB!$J$2:$J$1048576, MATCH(W4849, CFB!$W$2:$W$1048576, 0) + COUNTIF(CFB!$W$2:$W$1048576, W4849) - 1))</f>
        <v>11</v>
      </c>
      <c r="N4849" s="2">
        <f>RANK(K4849, INDEX(CFB!$K$2:$K$1048576, MATCH(W4849, CFB!$W$2:$W$1048576, 0)):INDEX(CFB!$K$2:$K$1048576, MATCH(W4849, CFB!$W$2:$W$1048576, 0) + COUNTIF(CFB!$W$2:$W$1048576, W4849) - 1))</f>
        <v>13</v>
      </c>
      <c r="O4849">
        <v>37.92</v>
      </c>
      <c r="P4849">
        <v>5.73</v>
      </c>
      <c r="W4849">
        <v>1983</v>
      </c>
      <c r="X4849">
        <f t="shared" si="149"/>
        <v>0</v>
      </c>
    </row>
    <row r="4850" spans="1:24" ht="12.75" hidden="1" customHeight="1" x14ac:dyDescent="0.45">
      <c r="A4850">
        <v>14</v>
      </c>
      <c r="B4850" t="s">
        <v>43</v>
      </c>
      <c r="C4850" t="s">
        <v>10</v>
      </c>
      <c r="D4850" s="2" t="str">
        <f t="shared" si="148"/>
        <v>Illinois1983</v>
      </c>
      <c r="E4850">
        <v>10</v>
      </c>
      <c r="F4850">
        <v>10</v>
      </c>
      <c r="G4850">
        <v>2</v>
      </c>
      <c r="H4850">
        <v>0</v>
      </c>
      <c r="I4850">
        <v>7.35</v>
      </c>
      <c r="J4850">
        <v>6.34</v>
      </c>
      <c r="K4850">
        <v>13.69</v>
      </c>
      <c r="L4850" s="2">
        <f>_xlfn.RANK.EQ(I4850, INDEX(CFB!$I$2:$I$1048576, MATCH(W4850, CFB!$W$2:$W$1048576, 0)):INDEX(CFB!$I$2:$I$1048576, MATCH(W4850, CFB!$W$2:$W$1048576, 0) + COUNTIF(CFB!$W$2:$W$1048576, W4850) - 1), 0)</f>
        <v>13</v>
      </c>
      <c r="M4850" s="2">
        <f>_xlfn.RANK.EQ(J4850, INDEX(CFB!$J$2:$J$1048576, MATCH(W4850, CFB!$W$2:$W$1048576, 0)):INDEX(CFB!$J$2:$J$1048576, MATCH(W4850, CFB!$W$2:$W$1048576, 0) + COUNTIF(CFB!$W$2:$W$1048576, W4850) - 1))</f>
        <v>18</v>
      </c>
      <c r="N4850" s="2">
        <f>RANK(K4850, INDEX(CFB!$K$2:$K$1048576, MATCH(W4850, CFB!$W$2:$W$1048576, 0)):INDEX(CFB!$K$2:$K$1048576, MATCH(W4850, CFB!$W$2:$W$1048576, 0) + COUNTIF(CFB!$W$2:$W$1048576, W4850) - 1))</f>
        <v>14</v>
      </c>
      <c r="O4850">
        <v>36.07</v>
      </c>
      <c r="P4850">
        <v>8.57</v>
      </c>
      <c r="W4850">
        <v>1983</v>
      </c>
      <c r="X4850">
        <f t="shared" si="149"/>
        <v>0</v>
      </c>
    </row>
    <row r="4851" spans="1:24" ht="12.75" hidden="1" customHeight="1" x14ac:dyDescent="0.45">
      <c r="A4851">
        <v>15</v>
      </c>
      <c r="B4851" t="s">
        <v>96</v>
      </c>
      <c r="C4851" t="s">
        <v>23</v>
      </c>
      <c r="D4851" s="2" t="str">
        <f t="shared" si="148"/>
        <v>Maryland1983</v>
      </c>
      <c r="F4851">
        <v>8</v>
      </c>
      <c r="G4851">
        <v>4</v>
      </c>
      <c r="H4851">
        <v>0</v>
      </c>
      <c r="I4851">
        <v>8.98</v>
      </c>
      <c r="J4851">
        <v>3.67</v>
      </c>
      <c r="K4851">
        <v>12.65</v>
      </c>
      <c r="L4851" s="2">
        <f>_xlfn.RANK.EQ(I4851, INDEX(CFB!$I$2:$I$1048576, MATCH(W4851, CFB!$W$2:$W$1048576, 0)):INDEX(CFB!$I$2:$I$1048576, MATCH(W4851, CFB!$W$2:$W$1048576, 0) + COUNTIF(CFB!$W$2:$W$1048576, W4851) - 1), 0)</f>
        <v>9</v>
      </c>
      <c r="M4851" s="2">
        <f>_xlfn.RANK.EQ(J4851, INDEX(CFB!$J$2:$J$1048576, MATCH(W4851, CFB!$W$2:$W$1048576, 0)):INDEX(CFB!$J$2:$J$1048576, MATCH(W4851, CFB!$W$2:$W$1048576, 0) + COUNTIF(CFB!$W$2:$W$1048576, W4851) - 1))</f>
        <v>32</v>
      </c>
      <c r="N4851" s="2">
        <f>RANK(K4851, INDEX(CFB!$K$2:$K$1048576, MATCH(W4851, CFB!$W$2:$W$1048576, 0)):INDEX(CFB!$K$2:$K$1048576, MATCH(W4851, CFB!$W$2:$W$1048576, 0) + COUNTIF(CFB!$W$2:$W$1048576, W4851) - 1))</f>
        <v>15</v>
      </c>
      <c r="O4851">
        <v>38.85</v>
      </c>
      <c r="P4851">
        <v>9.18</v>
      </c>
      <c r="W4851">
        <v>1983</v>
      </c>
      <c r="X4851">
        <f t="shared" si="149"/>
        <v>0</v>
      </c>
    </row>
    <row r="4852" spans="1:24" ht="12.75" hidden="1" customHeight="1" x14ac:dyDescent="0.45">
      <c r="A4852">
        <v>16</v>
      </c>
      <c r="B4852" t="s">
        <v>70</v>
      </c>
      <c r="C4852" t="s">
        <v>12</v>
      </c>
      <c r="D4852" s="2" t="str">
        <f t="shared" si="148"/>
        <v>Pitt1983</v>
      </c>
      <c r="E4852">
        <v>18</v>
      </c>
      <c r="F4852">
        <v>8</v>
      </c>
      <c r="G4852">
        <v>3</v>
      </c>
      <c r="H4852">
        <v>1</v>
      </c>
      <c r="I4852">
        <v>2.8</v>
      </c>
      <c r="J4852">
        <v>9.84</v>
      </c>
      <c r="K4852">
        <v>12.64</v>
      </c>
      <c r="L4852" s="2">
        <f>_xlfn.RANK.EQ(I4852, INDEX(CFB!$I$2:$I$1048576, MATCH(W4852, CFB!$W$2:$W$1048576, 0)):INDEX(CFB!$I$2:$I$1048576, MATCH(W4852, CFB!$W$2:$W$1048576, 0) + COUNTIF(CFB!$W$2:$W$1048576, W4852) - 1), 0)</f>
        <v>39</v>
      </c>
      <c r="M4852" s="2">
        <f>_xlfn.RANK.EQ(J4852, INDEX(CFB!$J$2:$J$1048576, MATCH(W4852, CFB!$W$2:$W$1048576, 0)):INDEX(CFB!$J$2:$J$1048576, MATCH(W4852, CFB!$W$2:$W$1048576, 0) + COUNTIF(CFB!$W$2:$W$1048576, W4852) - 1))</f>
        <v>9</v>
      </c>
      <c r="N4852" s="2">
        <f>RANK(K4852, INDEX(CFB!$K$2:$K$1048576, MATCH(W4852, CFB!$W$2:$W$1048576, 0)):INDEX(CFB!$K$2:$K$1048576, MATCH(W4852, CFB!$W$2:$W$1048576, 0) + COUNTIF(CFB!$W$2:$W$1048576, W4852) - 1))</f>
        <v>16</v>
      </c>
      <c r="O4852">
        <v>34.299999999999997</v>
      </c>
      <c r="P4852">
        <v>2.34</v>
      </c>
      <c r="W4852">
        <v>1983</v>
      </c>
      <c r="X4852">
        <f t="shared" si="149"/>
        <v>0</v>
      </c>
    </row>
    <row r="4853" spans="1:24" ht="12.75" hidden="1" customHeight="1" x14ac:dyDescent="0.45">
      <c r="A4853">
        <v>17</v>
      </c>
      <c r="B4853" t="s">
        <v>37</v>
      </c>
      <c r="C4853" t="s">
        <v>15</v>
      </c>
      <c r="D4853" s="2" t="str">
        <f t="shared" si="148"/>
        <v>Tennessee1983</v>
      </c>
      <c r="F4853">
        <v>9</v>
      </c>
      <c r="G4853">
        <v>3</v>
      </c>
      <c r="H4853">
        <v>0</v>
      </c>
      <c r="I4853">
        <v>2.64</v>
      </c>
      <c r="J4853">
        <v>9.6199999999999992</v>
      </c>
      <c r="K4853">
        <v>12.26</v>
      </c>
      <c r="L4853" s="2">
        <f>_xlfn.RANK.EQ(I4853, INDEX(CFB!$I$2:$I$1048576, MATCH(W4853, CFB!$W$2:$W$1048576, 0)):INDEX(CFB!$I$2:$I$1048576, MATCH(W4853, CFB!$W$2:$W$1048576, 0) + COUNTIF(CFB!$W$2:$W$1048576, W4853) - 1), 0)</f>
        <v>42</v>
      </c>
      <c r="M4853" s="2">
        <f>_xlfn.RANK.EQ(J4853, INDEX(CFB!$J$2:$J$1048576, MATCH(W4853, CFB!$W$2:$W$1048576, 0)):INDEX(CFB!$J$2:$J$1048576, MATCH(W4853, CFB!$W$2:$W$1048576, 0) + COUNTIF(CFB!$W$2:$W$1048576, W4853) - 1))</f>
        <v>10</v>
      </c>
      <c r="N4853" s="2">
        <f>RANK(K4853, INDEX(CFB!$K$2:$K$1048576, MATCH(W4853, CFB!$W$2:$W$1048576, 0)):INDEX(CFB!$K$2:$K$1048576, MATCH(W4853, CFB!$W$2:$W$1048576, 0) + COUNTIF(CFB!$W$2:$W$1048576, W4853) - 1))</f>
        <v>17</v>
      </c>
      <c r="O4853">
        <v>34.47</v>
      </c>
      <c r="P4853">
        <v>3.51</v>
      </c>
      <c r="W4853">
        <v>1983</v>
      </c>
      <c r="X4853">
        <f t="shared" si="149"/>
        <v>0</v>
      </c>
    </row>
    <row r="4854" spans="1:24" ht="12.75" hidden="1" customHeight="1" x14ac:dyDescent="0.45">
      <c r="A4854">
        <v>18</v>
      </c>
      <c r="B4854" t="s">
        <v>89</v>
      </c>
      <c r="C4854" t="s">
        <v>12</v>
      </c>
      <c r="D4854" s="2" t="str">
        <f t="shared" si="148"/>
        <v>West Virginia1983</v>
      </c>
      <c r="E4854">
        <v>16</v>
      </c>
      <c r="F4854">
        <v>9</v>
      </c>
      <c r="G4854">
        <v>3</v>
      </c>
      <c r="H4854">
        <v>0</v>
      </c>
      <c r="I4854">
        <v>5.92</v>
      </c>
      <c r="J4854">
        <v>6.32</v>
      </c>
      <c r="K4854">
        <v>12.24</v>
      </c>
      <c r="L4854" s="2">
        <f>_xlfn.RANK.EQ(I4854, INDEX(CFB!$I$2:$I$1048576, MATCH(W4854, CFB!$W$2:$W$1048576, 0)):INDEX(CFB!$I$2:$I$1048576, MATCH(W4854, CFB!$W$2:$W$1048576, 0) + COUNTIF(CFB!$W$2:$W$1048576, W4854) - 1), 0)</f>
        <v>19</v>
      </c>
      <c r="M4854" s="2">
        <f>_xlfn.RANK.EQ(J4854, INDEX(CFB!$J$2:$J$1048576, MATCH(W4854, CFB!$W$2:$W$1048576, 0)):INDEX(CFB!$J$2:$J$1048576, MATCH(W4854, CFB!$W$2:$W$1048576, 0) + COUNTIF(CFB!$W$2:$W$1048576, W4854) - 1))</f>
        <v>19</v>
      </c>
      <c r="N4854" s="2">
        <f>RANK(K4854, INDEX(CFB!$K$2:$K$1048576, MATCH(W4854, CFB!$W$2:$W$1048576, 0)):INDEX(CFB!$K$2:$K$1048576, MATCH(W4854, CFB!$W$2:$W$1048576, 0) + COUNTIF(CFB!$W$2:$W$1048576, W4854) - 1))</f>
        <v>18</v>
      </c>
      <c r="O4854">
        <v>38.909999999999997</v>
      </c>
      <c r="P4854">
        <v>6.95</v>
      </c>
      <c r="W4854">
        <v>1983</v>
      </c>
      <c r="X4854">
        <f t="shared" si="149"/>
        <v>0</v>
      </c>
    </row>
    <row r="4855" spans="1:24" ht="12.75" hidden="1" customHeight="1" x14ac:dyDescent="0.45">
      <c r="A4855">
        <v>19</v>
      </c>
      <c r="B4855" t="s">
        <v>11</v>
      </c>
      <c r="C4855" t="s">
        <v>12</v>
      </c>
      <c r="D4855" s="2" t="str">
        <f t="shared" si="148"/>
        <v>Notre Dame1983</v>
      </c>
      <c r="F4855">
        <v>7</v>
      </c>
      <c r="G4855">
        <v>5</v>
      </c>
      <c r="H4855">
        <v>0</v>
      </c>
      <c r="I4855">
        <v>4.28</v>
      </c>
      <c r="J4855">
        <v>7.25</v>
      </c>
      <c r="K4855">
        <v>11.53</v>
      </c>
      <c r="L4855" s="2">
        <f>_xlfn.RANK.EQ(I4855, INDEX(CFB!$I$2:$I$1048576, MATCH(W4855, CFB!$W$2:$W$1048576, 0)):INDEX(CFB!$I$2:$I$1048576, MATCH(W4855, CFB!$W$2:$W$1048576, 0) + COUNTIF(CFB!$W$2:$W$1048576, W4855) - 1), 0)</f>
        <v>31</v>
      </c>
      <c r="M4855" s="2">
        <f>_xlfn.RANK.EQ(J4855, INDEX(CFB!$J$2:$J$1048576, MATCH(W4855, CFB!$W$2:$W$1048576, 0)):INDEX(CFB!$J$2:$J$1048576, MATCH(W4855, CFB!$W$2:$W$1048576, 0) + COUNTIF(CFB!$W$2:$W$1048576, W4855) - 1))</f>
        <v>16</v>
      </c>
      <c r="N4855" s="2">
        <f>RANK(K4855, INDEX(CFB!$K$2:$K$1048576, MATCH(W4855, CFB!$W$2:$W$1048576, 0)):INDEX(CFB!$K$2:$K$1048576, MATCH(W4855, CFB!$W$2:$W$1048576, 0) + COUNTIF(CFB!$W$2:$W$1048576, W4855) - 1))</f>
        <v>19</v>
      </c>
      <c r="O4855">
        <v>36.4</v>
      </c>
      <c r="P4855">
        <v>5.46</v>
      </c>
      <c r="W4855">
        <v>1983</v>
      </c>
      <c r="X4855">
        <f t="shared" si="149"/>
        <v>0</v>
      </c>
    </row>
    <row r="4856" spans="1:24" ht="12.75" hidden="1" customHeight="1" x14ac:dyDescent="0.45">
      <c r="A4856">
        <v>20</v>
      </c>
      <c r="B4856" t="s">
        <v>33</v>
      </c>
      <c r="C4856" t="s">
        <v>12</v>
      </c>
      <c r="D4856" s="2" t="str">
        <f t="shared" si="148"/>
        <v>Virginia Tech1983</v>
      </c>
      <c r="F4856">
        <v>9</v>
      </c>
      <c r="G4856">
        <v>2</v>
      </c>
      <c r="H4856">
        <v>0</v>
      </c>
      <c r="I4856">
        <v>-1.88</v>
      </c>
      <c r="J4856">
        <v>13.27</v>
      </c>
      <c r="K4856">
        <v>11.39</v>
      </c>
      <c r="L4856" s="2">
        <f>_xlfn.RANK.EQ(I4856, INDEX(CFB!$I$2:$I$1048576, MATCH(W4856, CFB!$W$2:$W$1048576, 0)):INDEX(CFB!$I$2:$I$1048576, MATCH(W4856, CFB!$W$2:$W$1048576, 0) + COUNTIF(CFB!$W$2:$W$1048576, W4856) - 1), 0)</f>
        <v>72</v>
      </c>
      <c r="M4856" s="2">
        <f>_xlfn.RANK.EQ(J4856, INDEX(CFB!$J$2:$J$1048576, MATCH(W4856, CFB!$W$2:$W$1048576, 0)):INDEX(CFB!$J$2:$J$1048576, MATCH(W4856, CFB!$W$2:$W$1048576, 0) + COUNTIF(CFB!$W$2:$W$1048576, W4856) - 1))</f>
        <v>2</v>
      </c>
      <c r="N4856" s="2">
        <f>RANK(K4856, INDEX(CFB!$K$2:$K$1048576, MATCH(W4856, CFB!$W$2:$W$1048576, 0)):INDEX(CFB!$K$2:$K$1048576, MATCH(W4856, CFB!$W$2:$W$1048576, 0) + COUNTIF(CFB!$W$2:$W$1048576, W4856) - 1))</f>
        <v>20</v>
      </c>
      <c r="O4856">
        <v>32.409999999999997</v>
      </c>
      <c r="P4856">
        <v>0.37</v>
      </c>
      <c r="W4856">
        <v>1983</v>
      </c>
      <c r="X4856">
        <f t="shared" si="149"/>
        <v>0</v>
      </c>
    </row>
    <row r="4857" spans="1:24" ht="12.75" hidden="1" customHeight="1" x14ac:dyDescent="0.45">
      <c r="A4857">
        <v>21</v>
      </c>
      <c r="B4857" t="s">
        <v>75</v>
      </c>
      <c r="C4857" t="s">
        <v>23</v>
      </c>
      <c r="D4857" s="2" t="str">
        <f t="shared" si="148"/>
        <v>North Carolina1983</v>
      </c>
      <c r="F4857">
        <v>8</v>
      </c>
      <c r="G4857">
        <v>4</v>
      </c>
      <c r="H4857">
        <v>0</v>
      </c>
      <c r="I4857">
        <v>4.84</v>
      </c>
      <c r="J4857">
        <v>6.19</v>
      </c>
      <c r="K4857">
        <v>11.03</v>
      </c>
      <c r="L4857" s="2">
        <f>_xlfn.RANK.EQ(I4857, INDEX(CFB!$I$2:$I$1048576, MATCH(W4857, CFB!$W$2:$W$1048576, 0)):INDEX(CFB!$I$2:$I$1048576, MATCH(W4857, CFB!$W$2:$W$1048576, 0) + COUNTIF(CFB!$W$2:$W$1048576, W4857) - 1), 0)</f>
        <v>27</v>
      </c>
      <c r="M4857" s="2">
        <f>_xlfn.RANK.EQ(J4857, INDEX(CFB!$J$2:$J$1048576, MATCH(W4857, CFB!$W$2:$W$1048576, 0)):INDEX(CFB!$J$2:$J$1048576, MATCH(W4857, CFB!$W$2:$W$1048576, 0) + COUNTIF(CFB!$W$2:$W$1048576, W4857) - 1))</f>
        <v>21</v>
      </c>
      <c r="N4857" s="2">
        <f>RANK(K4857, INDEX(CFB!$K$2:$K$1048576, MATCH(W4857, CFB!$W$2:$W$1048576, 0)):INDEX(CFB!$K$2:$K$1048576, MATCH(W4857, CFB!$W$2:$W$1048576, 0) + COUNTIF(CFB!$W$2:$W$1048576, W4857) - 1))</f>
        <v>21</v>
      </c>
      <c r="O4857">
        <v>35.880000000000003</v>
      </c>
      <c r="P4857">
        <v>6.67</v>
      </c>
      <c r="W4857">
        <v>1983</v>
      </c>
      <c r="X4857">
        <f t="shared" si="149"/>
        <v>0</v>
      </c>
    </row>
    <row r="4858" spans="1:24" ht="12.75" hidden="1" customHeight="1" x14ac:dyDescent="0.45">
      <c r="A4858">
        <v>22</v>
      </c>
      <c r="B4858" t="s">
        <v>57</v>
      </c>
      <c r="C4858" t="s">
        <v>12</v>
      </c>
      <c r="D4858" s="2" t="str">
        <f t="shared" si="148"/>
        <v>Boston College1983</v>
      </c>
      <c r="E4858">
        <v>19</v>
      </c>
      <c r="F4858">
        <v>9</v>
      </c>
      <c r="G4858">
        <v>3</v>
      </c>
      <c r="H4858">
        <v>0</v>
      </c>
      <c r="I4858">
        <v>6.09</v>
      </c>
      <c r="J4858">
        <v>4.76</v>
      </c>
      <c r="K4858">
        <v>10.85</v>
      </c>
      <c r="L4858" s="2">
        <f>_xlfn.RANK.EQ(I4858, INDEX(CFB!$I$2:$I$1048576, MATCH(W4858, CFB!$W$2:$W$1048576, 0)):INDEX(CFB!$I$2:$I$1048576, MATCH(W4858, CFB!$W$2:$W$1048576, 0) + COUNTIF(CFB!$W$2:$W$1048576, W4858) - 1), 0)</f>
        <v>18</v>
      </c>
      <c r="M4858" s="2">
        <f>_xlfn.RANK.EQ(J4858, INDEX(CFB!$J$2:$J$1048576, MATCH(W4858, CFB!$W$2:$W$1048576, 0)):INDEX(CFB!$J$2:$J$1048576, MATCH(W4858, CFB!$W$2:$W$1048576, 0) + COUNTIF(CFB!$W$2:$W$1048576, W4858) - 1))</f>
        <v>28</v>
      </c>
      <c r="N4858" s="2">
        <f>RANK(K4858, INDEX(CFB!$K$2:$K$1048576, MATCH(W4858, CFB!$W$2:$W$1048576, 0)):INDEX(CFB!$K$2:$K$1048576, MATCH(W4858, CFB!$W$2:$W$1048576, 0) + COUNTIF(CFB!$W$2:$W$1048576, W4858) - 1))</f>
        <v>22</v>
      </c>
      <c r="O4858">
        <v>37.799999999999997</v>
      </c>
      <c r="P4858">
        <v>7.84</v>
      </c>
      <c r="W4858">
        <v>1983</v>
      </c>
      <c r="X4858">
        <f t="shared" si="149"/>
        <v>0</v>
      </c>
    </row>
    <row r="4859" spans="1:24" ht="12.75" hidden="1" customHeight="1" x14ac:dyDescent="0.45">
      <c r="A4859">
        <v>23</v>
      </c>
      <c r="B4859" t="s">
        <v>73</v>
      </c>
      <c r="C4859" t="s">
        <v>180</v>
      </c>
      <c r="D4859" s="2" t="str">
        <f t="shared" si="148"/>
        <v>UCLA1983</v>
      </c>
      <c r="E4859">
        <v>17</v>
      </c>
      <c r="F4859">
        <v>7</v>
      </c>
      <c r="G4859">
        <v>4</v>
      </c>
      <c r="H4859">
        <v>1</v>
      </c>
      <c r="I4859">
        <v>7.71</v>
      </c>
      <c r="J4859">
        <v>3.12</v>
      </c>
      <c r="K4859">
        <v>10.83</v>
      </c>
      <c r="L4859" s="2">
        <f>_xlfn.RANK.EQ(I4859, INDEX(CFB!$I$2:$I$1048576, MATCH(W4859, CFB!$W$2:$W$1048576, 0)):INDEX(CFB!$I$2:$I$1048576, MATCH(W4859, CFB!$W$2:$W$1048576, 0) + COUNTIF(CFB!$W$2:$W$1048576, W4859) - 1), 0)</f>
        <v>12</v>
      </c>
      <c r="M4859" s="2">
        <f>_xlfn.RANK.EQ(J4859, INDEX(CFB!$J$2:$J$1048576, MATCH(W4859, CFB!$W$2:$W$1048576, 0)):INDEX(CFB!$J$2:$J$1048576, MATCH(W4859, CFB!$W$2:$W$1048576, 0) + COUNTIF(CFB!$W$2:$W$1048576, W4859) - 1))</f>
        <v>36</v>
      </c>
      <c r="N4859" s="2">
        <f>RANK(K4859, INDEX(CFB!$K$2:$K$1048576, MATCH(W4859, CFB!$W$2:$W$1048576, 0)):INDEX(CFB!$K$2:$K$1048576, MATCH(W4859, CFB!$W$2:$W$1048576, 0) + COUNTIF(CFB!$W$2:$W$1048576, W4859) - 1))</f>
        <v>23</v>
      </c>
      <c r="O4859">
        <v>38.06</v>
      </c>
      <c r="P4859">
        <v>8.5500000000000007</v>
      </c>
      <c r="W4859">
        <v>1983</v>
      </c>
      <c r="X4859">
        <f t="shared" si="149"/>
        <v>0</v>
      </c>
    </row>
    <row r="4860" spans="1:24" ht="12.75" hidden="1" customHeight="1" x14ac:dyDescent="0.45">
      <c r="A4860">
        <v>24</v>
      </c>
      <c r="B4860" t="s">
        <v>46</v>
      </c>
      <c r="C4860" t="s">
        <v>188</v>
      </c>
      <c r="D4860" s="2" t="str">
        <f t="shared" si="148"/>
        <v>Missouri1983</v>
      </c>
      <c r="F4860">
        <v>7</v>
      </c>
      <c r="G4860">
        <v>5</v>
      </c>
      <c r="H4860">
        <v>0</v>
      </c>
      <c r="I4860">
        <v>1.96</v>
      </c>
      <c r="J4860">
        <v>8.64</v>
      </c>
      <c r="K4860">
        <v>10.59</v>
      </c>
      <c r="L4860" s="2">
        <f>_xlfn.RANK.EQ(I4860, INDEX(CFB!$I$2:$I$1048576, MATCH(W4860, CFB!$W$2:$W$1048576, 0)):INDEX(CFB!$I$2:$I$1048576, MATCH(W4860, CFB!$W$2:$W$1048576, 0) + COUNTIF(CFB!$W$2:$W$1048576, W4860) - 1), 0)</f>
        <v>48</v>
      </c>
      <c r="M4860" s="2">
        <f>_xlfn.RANK.EQ(J4860, INDEX(CFB!$J$2:$J$1048576, MATCH(W4860, CFB!$W$2:$W$1048576, 0)):INDEX(CFB!$J$2:$J$1048576, MATCH(W4860, CFB!$W$2:$W$1048576, 0) + COUNTIF(CFB!$W$2:$W$1048576, W4860) - 1))</f>
        <v>12</v>
      </c>
      <c r="N4860" s="2">
        <f>RANK(K4860, INDEX(CFB!$K$2:$K$1048576, MATCH(W4860, CFB!$W$2:$W$1048576, 0)):INDEX(CFB!$K$2:$K$1048576, MATCH(W4860, CFB!$W$2:$W$1048576, 0) + COUNTIF(CFB!$W$2:$W$1048576, W4860) - 1))</f>
        <v>24</v>
      </c>
      <c r="O4860">
        <v>33.65</v>
      </c>
      <c r="P4860">
        <v>2.64</v>
      </c>
      <c r="W4860">
        <v>1983</v>
      </c>
      <c r="X4860">
        <f t="shared" si="149"/>
        <v>0</v>
      </c>
    </row>
    <row r="4861" spans="1:24" ht="12.75" hidden="1" customHeight="1" x14ac:dyDescent="0.45">
      <c r="A4861">
        <v>25</v>
      </c>
      <c r="B4861" t="s">
        <v>150</v>
      </c>
      <c r="C4861" t="s">
        <v>12</v>
      </c>
      <c r="D4861" s="2" t="str">
        <f t="shared" si="148"/>
        <v>Southern Mississippi1983</v>
      </c>
      <c r="F4861">
        <v>7</v>
      </c>
      <c r="G4861">
        <v>4</v>
      </c>
      <c r="H4861">
        <v>0</v>
      </c>
      <c r="I4861">
        <v>0.04</v>
      </c>
      <c r="J4861">
        <v>10.42</v>
      </c>
      <c r="K4861">
        <v>10.46</v>
      </c>
      <c r="L4861" s="2">
        <f>_xlfn.RANK.EQ(I4861, INDEX(CFB!$I$2:$I$1048576, MATCH(W4861, CFB!$W$2:$W$1048576, 0)):INDEX(CFB!$I$2:$I$1048576, MATCH(W4861, CFB!$W$2:$W$1048576, 0) + COUNTIF(CFB!$W$2:$W$1048576, W4861) - 1), 0)</f>
        <v>61</v>
      </c>
      <c r="M4861" s="2">
        <f>_xlfn.RANK.EQ(J4861, INDEX(CFB!$J$2:$J$1048576, MATCH(W4861, CFB!$W$2:$W$1048576, 0)):INDEX(CFB!$J$2:$J$1048576, MATCH(W4861, CFB!$W$2:$W$1048576, 0) + COUNTIF(CFB!$W$2:$W$1048576, W4861) - 1))</f>
        <v>7</v>
      </c>
      <c r="N4861" s="2">
        <f>RANK(K4861, INDEX(CFB!$K$2:$K$1048576, MATCH(W4861, CFB!$W$2:$W$1048576, 0)):INDEX(CFB!$K$2:$K$1048576, MATCH(W4861, CFB!$W$2:$W$1048576, 0) + COUNTIF(CFB!$W$2:$W$1048576, W4861) - 1))</f>
        <v>25</v>
      </c>
      <c r="O4861">
        <v>30.05</v>
      </c>
      <c r="P4861">
        <v>2.84</v>
      </c>
      <c r="W4861">
        <v>1983</v>
      </c>
      <c r="X4861">
        <f t="shared" si="149"/>
        <v>0</v>
      </c>
    </row>
    <row r="4862" spans="1:24" ht="12.75" hidden="1" customHeight="1" x14ac:dyDescent="0.45">
      <c r="A4862">
        <v>26</v>
      </c>
      <c r="B4862" t="s">
        <v>54</v>
      </c>
      <c r="C4862" t="s">
        <v>188</v>
      </c>
      <c r="D4862" s="2" t="str">
        <f t="shared" si="148"/>
        <v>Oklahoma1983</v>
      </c>
      <c r="F4862">
        <v>8</v>
      </c>
      <c r="G4862">
        <v>4</v>
      </c>
      <c r="H4862">
        <v>0</v>
      </c>
      <c r="I4862">
        <v>4.88</v>
      </c>
      <c r="J4862">
        <v>5.44</v>
      </c>
      <c r="K4862">
        <v>10.32</v>
      </c>
      <c r="L4862" s="2">
        <f>_xlfn.RANK.EQ(I4862, INDEX(CFB!$I$2:$I$1048576, MATCH(W4862, CFB!$W$2:$W$1048576, 0)):INDEX(CFB!$I$2:$I$1048576, MATCH(W4862, CFB!$W$2:$W$1048576, 0) + COUNTIF(CFB!$W$2:$W$1048576, W4862) - 1), 0)</f>
        <v>26</v>
      </c>
      <c r="M4862" s="2">
        <f>_xlfn.RANK.EQ(J4862, INDEX(CFB!$J$2:$J$1048576, MATCH(W4862, CFB!$W$2:$W$1048576, 0)):INDEX(CFB!$J$2:$J$1048576, MATCH(W4862, CFB!$W$2:$W$1048576, 0) + COUNTIF(CFB!$W$2:$W$1048576, W4862) - 1))</f>
        <v>25</v>
      </c>
      <c r="N4862" s="2">
        <f>RANK(K4862, INDEX(CFB!$K$2:$K$1048576, MATCH(W4862, CFB!$W$2:$W$1048576, 0)):INDEX(CFB!$K$2:$K$1048576, MATCH(W4862, CFB!$W$2:$W$1048576, 0) + COUNTIF(CFB!$W$2:$W$1048576, W4862) - 1))</f>
        <v>26</v>
      </c>
      <c r="O4862">
        <v>35.31</v>
      </c>
      <c r="P4862">
        <v>6.53</v>
      </c>
      <c r="W4862">
        <v>1983</v>
      </c>
      <c r="X4862">
        <f t="shared" si="149"/>
        <v>0</v>
      </c>
    </row>
    <row r="4863" spans="1:24" ht="12.75" hidden="1" customHeight="1" x14ac:dyDescent="0.45">
      <c r="A4863">
        <v>27</v>
      </c>
      <c r="B4863" t="s">
        <v>72</v>
      </c>
      <c r="C4863" t="s">
        <v>10</v>
      </c>
      <c r="D4863" s="2" t="str">
        <f t="shared" si="148"/>
        <v>Wisconsin1983</v>
      </c>
      <c r="F4863">
        <v>7</v>
      </c>
      <c r="G4863">
        <v>4</v>
      </c>
      <c r="H4863">
        <v>0</v>
      </c>
      <c r="I4863">
        <v>9.07</v>
      </c>
      <c r="J4863">
        <v>1.1200000000000001</v>
      </c>
      <c r="K4863">
        <v>10.18</v>
      </c>
      <c r="L4863" s="2">
        <f>_xlfn.RANK.EQ(I4863, INDEX(CFB!$I$2:$I$1048576, MATCH(W4863, CFB!$W$2:$W$1048576, 0)):INDEX(CFB!$I$2:$I$1048576, MATCH(W4863, CFB!$W$2:$W$1048576, 0) + COUNTIF(CFB!$W$2:$W$1048576, W4863) - 1), 0)</f>
        <v>8</v>
      </c>
      <c r="M4863" s="2">
        <f>_xlfn.RANK.EQ(J4863, INDEX(CFB!$J$2:$J$1048576, MATCH(W4863, CFB!$W$2:$W$1048576, 0)):INDEX(CFB!$J$2:$J$1048576, MATCH(W4863, CFB!$W$2:$W$1048576, 0) + COUNTIF(CFB!$W$2:$W$1048576, W4863) - 1))</f>
        <v>52</v>
      </c>
      <c r="N4863" s="2">
        <f>RANK(K4863, INDEX(CFB!$K$2:$K$1048576, MATCH(W4863, CFB!$W$2:$W$1048576, 0)):INDEX(CFB!$K$2:$K$1048576, MATCH(W4863, CFB!$W$2:$W$1048576, 0) + COUNTIF(CFB!$W$2:$W$1048576, W4863) - 1))</f>
        <v>27</v>
      </c>
      <c r="O4863">
        <v>39.92</v>
      </c>
      <c r="P4863">
        <v>13.28</v>
      </c>
      <c r="W4863">
        <v>1983</v>
      </c>
      <c r="X4863">
        <f t="shared" si="149"/>
        <v>0</v>
      </c>
    </row>
    <row r="4864" spans="1:24" ht="12.75" hidden="1" customHeight="1" x14ac:dyDescent="0.45">
      <c r="A4864">
        <v>28</v>
      </c>
      <c r="B4864" t="s">
        <v>108</v>
      </c>
      <c r="C4864" t="s">
        <v>12</v>
      </c>
      <c r="D4864" s="2" t="str">
        <f t="shared" si="148"/>
        <v>East Carolina1983</v>
      </c>
      <c r="E4864">
        <v>20</v>
      </c>
      <c r="F4864">
        <v>8</v>
      </c>
      <c r="G4864">
        <v>3</v>
      </c>
      <c r="H4864">
        <v>0</v>
      </c>
      <c r="I4864">
        <v>5.18</v>
      </c>
      <c r="J4864">
        <v>4.83</v>
      </c>
      <c r="K4864">
        <v>10</v>
      </c>
      <c r="L4864" s="2">
        <f>_xlfn.RANK.EQ(I4864, INDEX(CFB!$I$2:$I$1048576, MATCH(W4864, CFB!$W$2:$W$1048576, 0)):INDEX(CFB!$I$2:$I$1048576, MATCH(W4864, CFB!$W$2:$W$1048576, 0) + COUNTIF(CFB!$W$2:$W$1048576, W4864) - 1), 0)</f>
        <v>22</v>
      </c>
      <c r="M4864" s="2">
        <f>_xlfn.RANK.EQ(J4864, INDEX(CFB!$J$2:$J$1048576, MATCH(W4864, CFB!$W$2:$W$1048576, 0)):INDEX(CFB!$J$2:$J$1048576, MATCH(W4864, CFB!$W$2:$W$1048576, 0) + COUNTIF(CFB!$W$2:$W$1048576, W4864) - 1))</f>
        <v>26</v>
      </c>
      <c r="N4864" s="2">
        <f>RANK(K4864, INDEX(CFB!$K$2:$K$1048576, MATCH(W4864, CFB!$W$2:$W$1048576, 0)):INDEX(CFB!$K$2:$K$1048576, MATCH(W4864, CFB!$W$2:$W$1048576, 0) + COUNTIF(CFB!$W$2:$W$1048576, W4864) - 1))</f>
        <v>28</v>
      </c>
      <c r="O4864">
        <v>34.979999999999997</v>
      </c>
      <c r="P4864">
        <v>7.61</v>
      </c>
      <c r="W4864">
        <v>1983</v>
      </c>
      <c r="X4864">
        <f t="shared" si="149"/>
        <v>0</v>
      </c>
    </row>
    <row r="4865" spans="1:24" ht="12.75" hidden="1" customHeight="1" x14ac:dyDescent="0.45">
      <c r="A4865">
        <v>29</v>
      </c>
      <c r="B4865" t="s">
        <v>16</v>
      </c>
      <c r="C4865" t="s">
        <v>12</v>
      </c>
      <c r="D4865" s="2" t="str">
        <f t="shared" si="148"/>
        <v>Penn State1983</v>
      </c>
      <c r="F4865">
        <v>8</v>
      </c>
      <c r="G4865">
        <v>4</v>
      </c>
      <c r="H4865">
        <v>1</v>
      </c>
      <c r="I4865">
        <v>8.68</v>
      </c>
      <c r="J4865">
        <v>1.1299999999999999</v>
      </c>
      <c r="K4865">
        <v>9.81</v>
      </c>
      <c r="L4865" s="2">
        <f>_xlfn.RANK.EQ(I4865, INDEX(CFB!$I$2:$I$1048576, MATCH(W4865, CFB!$W$2:$W$1048576, 0)):INDEX(CFB!$I$2:$I$1048576, MATCH(W4865, CFB!$W$2:$W$1048576, 0) + COUNTIF(CFB!$W$2:$W$1048576, W4865) - 1), 0)</f>
        <v>10</v>
      </c>
      <c r="M4865" s="2">
        <f>_xlfn.RANK.EQ(J4865, INDEX(CFB!$J$2:$J$1048576, MATCH(W4865, CFB!$W$2:$W$1048576, 0)):INDEX(CFB!$J$2:$J$1048576, MATCH(W4865, CFB!$W$2:$W$1048576, 0) + COUNTIF(CFB!$W$2:$W$1048576, W4865) - 1))</f>
        <v>51</v>
      </c>
      <c r="N4865" s="2">
        <f>RANK(K4865, INDEX(CFB!$K$2:$K$1048576, MATCH(W4865, CFB!$W$2:$W$1048576, 0)):INDEX(CFB!$K$2:$K$1048576, MATCH(W4865, CFB!$W$2:$W$1048576, 0) + COUNTIF(CFB!$W$2:$W$1048576, W4865) - 1))</f>
        <v>29</v>
      </c>
      <c r="O4865">
        <v>37.46</v>
      </c>
      <c r="P4865">
        <v>11.41</v>
      </c>
      <c r="W4865">
        <v>1983</v>
      </c>
      <c r="X4865">
        <f t="shared" si="149"/>
        <v>0</v>
      </c>
    </row>
    <row r="4866" spans="1:24" ht="12.75" hidden="1" customHeight="1" x14ac:dyDescent="0.45">
      <c r="A4866">
        <v>30</v>
      </c>
      <c r="B4866" t="s">
        <v>121</v>
      </c>
      <c r="C4866" t="s">
        <v>188</v>
      </c>
      <c r="D4866" s="2" t="str">
        <f t="shared" si="148"/>
        <v>Oklahoma State1983</v>
      </c>
      <c r="F4866">
        <v>8</v>
      </c>
      <c r="G4866">
        <v>4</v>
      </c>
      <c r="H4866">
        <v>0</v>
      </c>
      <c r="I4866">
        <v>0.89</v>
      </c>
      <c r="J4866">
        <v>8.52</v>
      </c>
      <c r="K4866">
        <v>9.4</v>
      </c>
      <c r="L4866" s="2">
        <f>_xlfn.RANK.EQ(I4866, INDEX(CFB!$I$2:$I$1048576, MATCH(W4866, CFB!$W$2:$W$1048576, 0)):INDEX(CFB!$I$2:$I$1048576, MATCH(W4866, CFB!$W$2:$W$1048576, 0) + COUNTIF(CFB!$W$2:$W$1048576, W4866) - 1), 0)</f>
        <v>55</v>
      </c>
      <c r="M4866" s="2">
        <f>_xlfn.RANK.EQ(J4866, INDEX(CFB!$J$2:$J$1048576, MATCH(W4866, CFB!$W$2:$W$1048576, 0)):INDEX(CFB!$J$2:$J$1048576, MATCH(W4866, CFB!$W$2:$W$1048576, 0) + COUNTIF(CFB!$W$2:$W$1048576, W4866) - 1))</f>
        <v>13</v>
      </c>
      <c r="N4866" s="2">
        <f>RANK(K4866, INDEX(CFB!$K$2:$K$1048576, MATCH(W4866, CFB!$W$2:$W$1048576, 0)):INDEX(CFB!$K$2:$K$1048576, MATCH(W4866, CFB!$W$2:$W$1048576, 0) + COUNTIF(CFB!$W$2:$W$1048576, W4866) - 1))</f>
        <v>30</v>
      </c>
      <c r="O4866">
        <v>30.1</v>
      </c>
      <c r="P4866">
        <v>2.08</v>
      </c>
      <c r="W4866">
        <v>1983</v>
      </c>
      <c r="X4866">
        <f t="shared" si="149"/>
        <v>0</v>
      </c>
    </row>
    <row r="4867" spans="1:24" ht="12.75" hidden="1" customHeight="1" x14ac:dyDescent="0.45">
      <c r="A4867">
        <v>31</v>
      </c>
      <c r="B4867" t="s">
        <v>66</v>
      </c>
      <c r="C4867" t="s">
        <v>180</v>
      </c>
      <c r="D4867" s="2" t="str">
        <f t="shared" ref="D4867:D4930" si="150">_xlfn.CONCAT(B4867, W4867)</f>
        <v>Washington1983</v>
      </c>
      <c r="F4867">
        <v>8</v>
      </c>
      <c r="G4867">
        <v>4</v>
      </c>
      <c r="H4867">
        <v>0</v>
      </c>
      <c r="I4867">
        <v>3.03</v>
      </c>
      <c r="J4867">
        <v>6.3</v>
      </c>
      <c r="K4867">
        <v>9.32</v>
      </c>
      <c r="L4867" s="2">
        <f>_xlfn.RANK.EQ(I4867, INDEX(CFB!$I$2:$I$1048576, MATCH(W4867, CFB!$W$2:$W$1048576, 0)):INDEX(CFB!$I$2:$I$1048576, MATCH(W4867, CFB!$W$2:$W$1048576, 0) + COUNTIF(CFB!$W$2:$W$1048576, W4867) - 1), 0)</f>
        <v>37</v>
      </c>
      <c r="M4867" s="2">
        <f>_xlfn.RANK.EQ(J4867, INDEX(CFB!$J$2:$J$1048576, MATCH(W4867, CFB!$W$2:$W$1048576, 0)):INDEX(CFB!$J$2:$J$1048576, MATCH(W4867, CFB!$W$2:$W$1048576, 0) + COUNTIF(CFB!$W$2:$W$1048576, W4867) - 1))</f>
        <v>20</v>
      </c>
      <c r="N4867" s="2">
        <f>RANK(K4867, INDEX(CFB!$K$2:$K$1048576, MATCH(W4867, CFB!$W$2:$W$1048576, 0)):INDEX(CFB!$K$2:$K$1048576, MATCH(W4867, CFB!$W$2:$W$1048576, 0) + COUNTIF(CFB!$W$2:$W$1048576, W4867) - 1))</f>
        <v>31</v>
      </c>
      <c r="O4867">
        <v>32.409999999999997</v>
      </c>
      <c r="P4867">
        <v>6.4</v>
      </c>
      <c r="W4867">
        <v>1983</v>
      </c>
      <c r="X4867">
        <f t="shared" ref="X4867:X4930" si="151">IF(E4867=1, 1,0)</f>
        <v>0</v>
      </c>
    </row>
    <row r="4868" spans="1:24" ht="12.75" hidden="1" customHeight="1" x14ac:dyDescent="0.45">
      <c r="A4868">
        <v>32</v>
      </c>
      <c r="B4868" t="s">
        <v>68</v>
      </c>
      <c r="C4868" t="s">
        <v>12</v>
      </c>
      <c r="D4868" s="2" t="str">
        <f t="shared" si="150"/>
        <v>Memphis1983</v>
      </c>
      <c r="F4868">
        <v>6</v>
      </c>
      <c r="G4868">
        <v>4</v>
      </c>
      <c r="H4868">
        <v>1</v>
      </c>
      <c r="I4868">
        <v>4.97</v>
      </c>
      <c r="J4868">
        <v>3.82</v>
      </c>
      <c r="K4868">
        <v>8.7799999999999994</v>
      </c>
      <c r="L4868" s="2">
        <f>_xlfn.RANK.EQ(I4868, INDEX(CFB!$I$2:$I$1048576, MATCH(W4868, CFB!$W$2:$W$1048576, 0)):INDEX(CFB!$I$2:$I$1048576, MATCH(W4868, CFB!$W$2:$W$1048576, 0) + COUNTIF(CFB!$W$2:$W$1048576, W4868) - 1), 0)</f>
        <v>25</v>
      </c>
      <c r="M4868" s="2">
        <f>_xlfn.RANK.EQ(J4868, INDEX(CFB!$J$2:$J$1048576, MATCH(W4868, CFB!$W$2:$W$1048576, 0)):INDEX(CFB!$J$2:$J$1048576, MATCH(W4868, CFB!$W$2:$W$1048576, 0) + COUNTIF(CFB!$W$2:$W$1048576, W4868) - 1))</f>
        <v>31</v>
      </c>
      <c r="N4868" s="2">
        <f>RANK(K4868, INDEX(CFB!$K$2:$K$1048576, MATCH(W4868, CFB!$W$2:$W$1048576, 0)):INDEX(CFB!$K$2:$K$1048576, MATCH(W4868, CFB!$W$2:$W$1048576, 0) + COUNTIF(CFB!$W$2:$W$1048576, W4868) - 1))</f>
        <v>32</v>
      </c>
      <c r="O4868">
        <v>35.770000000000003</v>
      </c>
      <c r="P4868">
        <v>9.67</v>
      </c>
      <c r="W4868">
        <v>1983</v>
      </c>
      <c r="X4868">
        <f t="shared" si="151"/>
        <v>0</v>
      </c>
    </row>
    <row r="4869" spans="1:24" ht="12.75" hidden="1" customHeight="1" x14ac:dyDescent="0.45">
      <c r="A4869">
        <v>33</v>
      </c>
      <c r="B4869" t="s">
        <v>120</v>
      </c>
      <c r="C4869" t="s">
        <v>180</v>
      </c>
      <c r="D4869" s="2" t="str">
        <f t="shared" si="150"/>
        <v>Arizona1983</v>
      </c>
      <c r="F4869">
        <v>7</v>
      </c>
      <c r="G4869">
        <v>3</v>
      </c>
      <c r="H4869">
        <v>1</v>
      </c>
      <c r="I4869">
        <v>5.85</v>
      </c>
      <c r="J4869">
        <v>2.76</v>
      </c>
      <c r="K4869">
        <v>8.6199999999999992</v>
      </c>
      <c r="L4869" s="2">
        <f>_xlfn.RANK.EQ(I4869, INDEX(CFB!$I$2:$I$1048576, MATCH(W4869, CFB!$W$2:$W$1048576, 0)):INDEX(CFB!$I$2:$I$1048576, MATCH(W4869, CFB!$W$2:$W$1048576, 0) + COUNTIF(CFB!$W$2:$W$1048576, W4869) - 1), 0)</f>
        <v>20</v>
      </c>
      <c r="M4869" s="2">
        <f>_xlfn.RANK.EQ(J4869, INDEX(CFB!$J$2:$J$1048576, MATCH(W4869, CFB!$W$2:$W$1048576, 0)):INDEX(CFB!$J$2:$J$1048576, MATCH(W4869, CFB!$W$2:$W$1048576, 0) + COUNTIF(CFB!$W$2:$W$1048576, W4869) - 1))</f>
        <v>40</v>
      </c>
      <c r="N4869" s="2">
        <f>RANK(K4869, INDEX(CFB!$K$2:$K$1048576, MATCH(W4869, CFB!$W$2:$W$1048576, 0)):INDEX(CFB!$K$2:$K$1048576, MATCH(W4869, CFB!$W$2:$W$1048576, 0) + COUNTIF(CFB!$W$2:$W$1048576, W4869) - 1))</f>
        <v>33</v>
      </c>
      <c r="O4869">
        <v>39.54</v>
      </c>
      <c r="P4869">
        <v>10.3</v>
      </c>
      <c r="W4869">
        <v>1983</v>
      </c>
      <c r="X4869">
        <f t="shared" si="151"/>
        <v>0</v>
      </c>
    </row>
    <row r="4870" spans="1:24" ht="12.75" hidden="1" customHeight="1" x14ac:dyDescent="0.45">
      <c r="A4870">
        <v>34</v>
      </c>
      <c r="B4870" t="s">
        <v>131</v>
      </c>
      <c r="C4870" t="s">
        <v>178</v>
      </c>
      <c r="D4870" s="2" t="str">
        <f t="shared" si="150"/>
        <v>Air Force1983</v>
      </c>
      <c r="E4870">
        <v>13</v>
      </c>
      <c r="F4870">
        <v>10</v>
      </c>
      <c r="G4870">
        <v>2</v>
      </c>
      <c r="H4870">
        <v>0</v>
      </c>
      <c r="I4870">
        <v>6.45</v>
      </c>
      <c r="J4870">
        <v>1.98</v>
      </c>
      <c r="K4870">
        <v>8.43</v>
      </c>
      <c r="L4870" s="2">
        <f>_xlfn.RANK.EQ(I4870, INDEX(CFB!$I$2:$I$1048576, MATCH(W4870, CFB!$W$2:$W$1048576, 0)):INDEX(CFB!$I$2:$I$1048576, MATCH(W4870, CFB!$W$2:$W$1048576, 0) + COUNTIF(CFB!$W$2:$W$1048576, W4870) - 1), 0)</f>
        <v>16</v>
      </c>
      <c r="M4870" s="2">
        <f>_xlfn.RANK.EQ(J4870, INDEX(CFB!$J$2:$J$1048576, MATCH(W4870, CFB!$W$2:$W$1048576, 0)):INDEX(CFB!$J$2:$J$1048576, MATCH(W4870, CFB!$W$2:$W$1048576, 0) + COUNTIF(CFB!$W$2:$W$1048576, W4870) - 1))</f>
        <v>43</v>
      </c>
      <c r="N4870" s="2">
        <f>RANK(K4870, INDEX(CFB!$K$2:$K$1048576, MATCH(W4870, CFB!$W$2:$W$1048576, 0)):INDEX(CFB!$K$2:$K$1048576, MATCH(W4870, CFB!$W$2:$W$1048576, 0) + COUNTIF(CFB!$W$2:$W$1048576, W4870) - 1))</f>
        <v>34</v>
      </c>
      <c r="O4870">
        <v>35.97</v>
      </c>
      <c r="P4870">
        <v>11.5</v>
      </c>
      <c r="W4870">
        <v>1983</v>
      </c>
      <c r="X4870">
        <f t="shared" si="151"/>
        <v>0</v>
      </c>
    </row>
    <row r="4871" spans="1:24" ht="12.75" hidden="1" customHeight="1" x14ac:dyDescent="0.45">
      <c r="A4871">
        <v>35</v>
      </c>
      <c r="B4871" t="s">
        <v>28</v>
      </c>
      <c r="C4871" t="s">
        <v>180</v>
      </c>
      <c r="D4871" s="2" t="str">
        <f t="shared" si="150"/>
        <v>Arizona State1983</v>
      </c>
      <c r="F4871">
        <v>6</v>
      </c>
      <c r="G4871">
        <v>4</v>
      </c>
      <c r="H4871">
        <v>1</v>
      </c>
      <c r="I4871">
        <v>4.75</v>
      </c>
      <c r="J4871">
        <v>2.99</v>
      </c>
      <c r="K4871">
        <v>7.74</v>
      </c>
      <c r="L4871" s="2">
        <f>_xlfn.RANK.EQ(I4871, INDEX(CFB!$I$2:$I$1048576, MATCH(W4871, CFB!$W$2:$W$1048576, 0)):INDEX(CFB!$I$2:$I$1048576, MATCH(W4871, CFB!$W$2:$W$1048576, 0) + COUNTIF(CFB!$W$2:$W$1048576, W4871) - 1), 0)</f>
        <v>28</v>
      </c>
      <c r="M4871" s="2">
        <f>_xlfn.RANK.EQ(J4871, INDEX(CFB!$J$2:$J$1048576, MATCH(W4871, CFB!$W$2:$W$1048576, 0)):INDEX(CFB!$J$2:$J$1048576, MATCH(W4871, CFB!$W$2:$W$1048576, 0) + COUNTIF(CFB!$W$2:$W$1048576, W4871) - 1))</f>
        <v>39</v>
      </c>
      <c r="N4871" s="2">
        <f>RANK(K4871, INDEX(CFB!$K$2:$K$1048576, MATCH(W4871, CFB!$W$2:$W$1048576, 0)):INDEX(CFB!$K$2:$K$1048576, MATCH(W4871, CFB!$W$2:$W$1048576, 0) + COUNTIF(CFB!$W$2:$W$1048576, W4871) - 1))</f>
        <v>35</v>
      </c>
      <c r="O4871">
        <v>36.130000000000003</v>
      </c>
      <c r="P4871">
        <v>8.74</v>
      </c>
      <c r="W4871">
        <v>1983</v>
      </c>
      <c r="X4871">
        <f t="shared" si="151"/>
        <v>0</v>
      </c>
    </row>
    <row r="4872" spans="1:24" ht="12.75" hidden="1" customHeight="1" x14ac:dyDescent="0.45">
      <c r="A4872">
        <v>36</v>
      </c>
      <c r="B4872" t="s">
        <v>24</v>
      </c>
      <c r="C4872" t="s">
        <v>189</v>
      </c>
      <c r="D4872" s="2" t="str">
        <f t="shared" si="150"/>
        <v>SMU1983</v>
      </c>
      <c r="E4872">
        <v>12</v>
      </c>
      <c r="F4872">
        <v>10</v>
      </c>
      <c r="G4872">
        <v>2</v>
      </c>
      <c r="H4872">
        <v>0</v>
      </c>
      <c r="I4872">
        <v>0.13</v>
      </c>
      <c r="J4872">
        <v>7.52</v>
      </c>
      <c r="K4872">
        <v>7.65</v>
      </c>
      <c r="L4872" s="2">
        <f>_xlfn.RANK.EQ(I4872, INDEX(CFB!$I$2:$I$1048576, MATCH(W4872, CFB!$W$2:$W$1048576, 0)):INDEX(CFB!$I$2:$I$1048576, MATCH(W4872, CFB!$W$2:$W$1048576, 0) + COUNTIF(CFB!$W$2:$W$1048576, W4872) - 1), 0)</f>
        <v>59</v>
      </c>
      <c r="M4872" s="2">
        <f>_xlfn.RANK.EQ(J4872, INDEX(CFB!$J$2:$J$1048576, MATCH(W4872, CFB!$W$2:$W$1048576, 0)):INDEX(CFB!$J$2:$J$1048576, MATCH(W4872, CFB!$W$2:$W$1048576, 0) + COUNTIF(CFB!$W$2:$W$1048576, W4872) - 1))</f>
        <v>15</v>
      </c>
      <c r="N4872" s="2">
        <f>RANK(K4872, INDEX(CFB!$K$2:$K$1048576, MATCH(W4872, CFB!$W$2:$W$1048576, 0)):INDEX(CFB!$K$2:$K$1048576, MATCH(W4872, CFB!$W$2:$W$1048576, 0) + COUNTIF(CFB!$W$2:$W$1048576, W4872) - 1))</f>
        <v>36</v>
      </c>
      <c r="O4872">
        <v>28.95</v>
      </c>
      <c r="P4872">
        <v>5.46</v>
      </c>
      <c r="W4872">
        <v>1983</v>
      </c>
      <c r="X4872">
        <f t="shared" si="151"/>
        <v>0</v>
      </c>
    </row>
    <row r="4873" spans="1:24" ht="12.75" hidden="1" customHeight="1" x14ac:dyDescent="0.45">
      <c r="A4873">
        <v>37</v>
      </c>
      <c r="B4873" t="s">
        <v>74</v>
      </c>
      <c r="C4873" t="s">
        <v>15</v>
      </c>
      <c r="D4873" s="2" t="str">
        <f t="shared" si="150"/>
        <v>Kentucky1983</v>
      </c>
      <c r="F4873">
        <v>6</v>
      </c>
      <c r="G4873">
        <v>5</v>
      </c>
      <c r="H4873">
        <v>1</v>
      </c>
      <c r="I4873">
        <v>2.02</v>
      </c>
      <c r="J4873">
        <v>4.7699999999999996</v>
      </c>
      <c r="K4873">
        <v>6.79</v>
      </c>
      <c r="L4873" s="2">
        <f>_xlfn.RANK.EQ(I4873, INDEX(CFB!$I$2:$I$1048576, MATCH(W4873, CFB!$W$2:$W$1048576, 0)):INDEX(CFB!$I$2:$I$1048576, MATCH(W4873, CFB!$W$2:$W$1048576, 0) + COUNTIF(CFB!$W$2:$W$1048576, W4873) - 1), 0)</f>
        <v>46</v>
      </c>
      <c r="M4873" s="2">
        <f>_xlfn.RANK.EQ(J4873, INDEX(CFB!$J$2:$J$1048576, MATCH(W4873, CFB!$W$2:$W$1048576, 0)):INDEX(CFB!$J$2:$J$1048576, MATCH(W4873, CFB!$W$2:$W$1048576, 0) + COUNTIF(CFB!$W$2:$W$1048576, W4873) - 1))</f>
        <v>27</v>
      </c>
      <c r="N4873" s="2">
        <f>RANK(K4873, INDEX(CFB!$K$2:$K$1048576, MATCH(W4873, CFB!$W$2:$W$1048576, 0)):INDEX(CFB!$K$2:$K$1048576, MATCH(W4873, CFB!$W$2:$W$1048576, 0) + COUNTIF(CFB!$W$2:$W$1048576, W4873) - 1))</f>
        <v>37</v>
      </c>
      <c r="O4873">
        <v>31.52</v>
      </c>
      <c r="P4873">
        <v>9.08</v>
      </c>
      <c r="W4873">
        <v>1983</v>
      </c>
      <c r="X4873">
        <f t="shared" si="151"/>
        <v>0</v>
      </c>
    </row>
    <row r="4874" spans="1:24" ht="12.75" hidden="1" customHeight="1" x14ac:dyDescent="0.45">
      <c r="A4874">
        <v>38</v>
      </c>
      <c r="B4874" t="s">
        <v>27</v>
      </c>
      <c r="C4874" t="s">
        <v>15</v>
      </c>
      <c r="D4874" s="2" t="str">
        <f t="shared" si="150"/>
        <v>LSU1983</v>
      </c>
      <c r="F4874">
        <v>4</v>
      </c>
      <c r="G4874">
        <v>7</v>
      </c>
      <c r="H4874">
        <v>0</v>
      </c>
      <c r="I4874">
        <v>5.07</v>
      </c>
      <c r="J4874">
        <v>0.71</v>
      </c>
      <c r="K4874">
        <v>5.78</v>
      </c>
      <c r="L4874" s="2">
        <f>_xlfn.RANK.EQ(I4874, INDEX(CFB!$I$2:$I$1048576, MATCH(W4874, CFB!$W$2:$W$1048576, 0)):INDEX(CFB!$I$2:$I$1048576, MATCH(W4874, CFB!$W$2:$W$1048576, 0) + COUNTIF(CFB!$W$2:$W$1048576, W4874) - 1), 0)</f>
        <v>23</v>
      </c>
      <c r="M4874" s="2">
        <f>_xlfn.RANK.EQ(J4874, INDEX(CFB!$J$2:$J$1048576, MATCH(W4874, CFB!$W$2:$W$1048576, 0)):INDEX(CFB!$J$2:$J$1048576, MATCH(W4874, CFB!$W$2:$W$1048576, 0) + COUNTIF(CFB!$W$2:$W$1048576, W4874) - 1))</f>
        <v>57</v>
      </c>
      <c r="N4874" s="2">
        <f>RANK(K4874, INDEX(CFB!$K$2:$K$1048576, MATCH(W4874, CFB!$W$2:$W$1048576, 0)):INDEX(CFB!$K$2:$K$1048576, MATCH(W4874, CFB!$W$2:$W$1048576, 0) + COUNTIF(CFB!$W$2:$W$1048576, W4874) - 1))</f>
        <v>38</v>
      </c>
      <c r="O4874">
        <v>34.869999999999997</v>
      </c>
      <c r="P4874">
        <v>11.77</v>
      </c>
      <c r="W4874">
        <v>1983</v>
      </c>
      <c r="X4874">
        <f t="shared" si="151"/>
        <v>0</v>
      </c>
    </row>
    <row r="4875" spans="1:24" ht="12.75" hidden="1" customHeight="1" x14ac:dyDescent="0.45">
      <c r="A4875">
        <v>39</v>
      </c>
      <c r="B4875" t="s">
        <v>85</v>
      </c>
      <c r="C4875" t="s">
        <v>180</v>
      </c>
      <c r="D4875" s="2" t="str">
        <f t="shared" si="150"/>
        <v>Washington State1983</v>
      </c>
      <c r="F4875">
        <v>7</v>
      </c>
      <c r="G4875">
        <v>4</v>
      </c>
      <c r="H4875">
        <v>0</v>
      </c>
      <c r="I4875">
        <v>2.0099999999999998</v>
      </c>
      <c r="J4875">
        <v>3.55</v>
      </c>
      <c r="K4875">
        <v>5.56</v>
      </c>
      <c r="L4875" s="2">
        <f>_xlfn.RANK.EQ(I4875, INDEX(CFB!$I$2:$I$1048576, MATCH(W4875, CFB!$W$2:$W$1048576, 0)):INDEX(CFB!$I$2:$I$1048576, MATCH(W4875, CFB!$W$2:$W$1048576, 0) + COUNTIF(CFB!$W$2:$W$1048576, W4875) - 1), 0)</f>
        <v>47</v>
      </c>
      <c r="M4875" s="2">
        <f>_xlfn.RANK.EQ(J4875, INDEX(CFB!$J$2:$J$1048576, MATCH(W4875, CFB!$W$2:$W$1048576, 0)):INDEX(CFB!$J$2:$J$1048576, MATCH(W4875, CFB!$W$2:$W$1048576, 0) + COUNTIF(CFB!$W$2:$W$1048576, W4875) - 1))</f>
        <v>33</v>
      </c>
      <c r="N4875" s="2">
        <f>RANK(K4875, INDEX(CFB!$K$2:$K$1048576, MATCH(W4875, CFB!$W$2:$W$1048576, 0)):INDEX(CFB!$K$2:$K$1048576, MATCH(W4875, CFB!$W$2:$W$1048576, 0) + COUNTIF(CFB!$W$2:$W$1048576, W4875) - 1))</f>
        <v>39</v>
      </c>
      <c r="O4875">
        <v>31.69</v>
      </c>
      <c r="P4875">
        <v>10.38</v>
      </c>
      <c r="W4875">
        <v>1983</v>
      </c>
      <c r="X4875">
        <f t="shared" si="151"/>
        <v>0</v>
      </c>
    </row>
    <row r="4876" spans="1:24" ht="12.75" hidden="1" customHeight="1" x14ac:dyDescent="0.45">
      <c r="A4876">
        <v>40</v>
      </c>
      <c r="B4876" t="s">
        <v>20</v>
      </c>
      <c r="C4876" t="s">
        <v>12</v>
      </c>
      <c r="D4876" s="2" t="str">
        <f t="shared" si="150"/>
        <v>South Carolina1983</v>
      </c>
      <c r="F4876">
        <v>5</v>
      </c>
      <c r="G4876">
        <v>6</v>
      </c>
      <c r="H4876">
        <v>0</v>
      </c>
      <c r="I4876">
        <v>2.15</v>
      </c>
      <c r="J4876">
        <v>3.21</v>
      </c>
      <c r="K4876">
        <v>5.37</v>
      </c>
      <c r="L4876" s="2">
        <f>_xlfn.RANK.EQ(I4876, INDEX(CFB!$I$2:$I$1048576, MATCH(W4876, CFB!$W$2:$W$1048576, 0)):INDEX(CFB!$I$2:$I$1048576, MATCH(W4876, CFB!$W$2:$W$1048576, 0) + COUNTIF(CFB!$W$2:$W$1048576, W4876) - 1), 0)</f>
        <v>45</v>
      </c>
      <c r="M4876" s="2">
        <f>_xlfn.RANK.EQ(J4876, INDEX(CFB!$J$2:$J$1048576, MATCH(W4876, CFB!$W$2:$W$1048576, 0)):INDEX(CFB!$J$2:$J$1048576, MATCH(W4876, CFB!$W$2:$W$1048576, 0) + COUNTIF(CFB!$W$2:$W$1048576, W4876) - 1))</f>
        <v>35</v>
      </c>
      <c r="N4876" s="2">
        <f>RANK(K4876, INDEX(CFB!$K$2:$K$1048576, MATCH(W4876, CFB!$W$2:$W$1048576, 0)):INDEX(CFB!$K$2:$K$1048576, MATCH(W4876, CFB!$W$2:$W$1048576, 0) + COUNTIF(CFB!$W$2:$W$1048576, W4876) - 1))</f>
        <v>40</v>
      </c>
      <c r="O4876">
        <v>31.98</v>
      </c>
      <c r="P4876">
        <v>9.76</v>
      </c>
      <c r="W4876">
        <v>1983</v>
      </c>
      <c r="X4876">
        <f t="shared" si="151"/>
        <v>0</v>
      </c>
    </row>
    <row r="4877" spans="1:24" ht="12.75" hidden="1" customHeight="1" x14ac:dyDescent="0.45">
      <c r="A4877">
        <v>41</v>
      </c>
      <c r="B4877" t="s">
        <v>87</v>
      </c>
      <c r="C4877" t="s">
        <v>65</v>
      </c>
      <c r="D4877" s="2" t="str">
        <f t="shared" si="150"/>
        <v>Northern Illinois1983</v>
      </c>
      <c r="F4877">
        <v>10</v>
      </c>
      <c r="G4877">
        <v>2</v>
      </c>
      <c r="H4877">
        <v>0</v>
      </c>
      <c r="I4877">
        <v>2.96</v>
      </c>
      <c r="J4877">
        <v>1.74</v>
      </c>
      <c r="K4877">
        <v>4.7</v>
      </c>
      <c r="L4877" s="2">
        <f>_xlfn.RANK.EQ(I4877, INDEX(CFB!$I$2:$I$1048576, MATCH(W4877, CFB!$W$2:$W$1048576, 0)):INDEX(CFB!$I$2:$I$1048576, MATCH(W4877, CFB!$W$2:$W$1048576, 0) + COUNTIF(CFB!$W$2:$W$1048576, W4877) - 1), 0)</f>
        <v>38</v>
      </c>
      <c r="M4877" s="2">
        <f>_xlfn.RANK.EQ(J4877, INDEX(CFB!$J$2:$J$1048576, MATCH(W4877, CFB!$W$2:$W$1048576, 0)):INDEX(CFB!$J$2:$J$1048576, MATCH(W4877, CFB!$W$2:$W$1048576, 0) + COUNTIF(CFB!$W$2:$W$1048576, W4877) - 1))</f>
        <v>45</v>
      </c>
      <c r="N4877" s="2">
        <f>RANK(K4877, INDEX(CFB!$K$2:$K$1048576, MATCH(W4877, CFB!$W$2:$W$1048576, 0)):INDEX(CFB!$K$2:$K$1048576, MATCH(W4877, CFB!$W$2:$W$1048576, 0) + COUNTIF(CFB!$W$2:$W$1048576, W4877) - 1))</f>
        <v>41</v>
      </c>
      <c r="O4877">
        <v>30.66</v>
      </c>
      <c r="P4877">
        <v>13.58</v>
      </c>
      <c r="W4877">
        <v>1983</v>
      </c>
      <c r="X4877">
        <f t="shared" si="151"/>
        <v>0</v>
      </c>
    </row>
    <row r="4878" spans="1:24" ht="12.75" hidden="1" customHeight="1" x14ac:dyDescent="0.45">
      <c r="A4878">
        <v>42</v>
      </c>
      <c r="B4878" t="s">
        <v>45</v>
      </c>
      <c r="C4878" t="s">
        <v>189</v>
      </c>
      <c r="D4878" s="2" t="str">
        <f t="shared" si="150"/>
        <v>Baylor1983</v>
      </c>
      <c r="F4878">
        <v>7</v>
      </c>
      <c r="G4878">
        <v>4</v>
      </c>
      <c r="H4878">
        <v>1</v>
      </c>
      <c r="I4878">
        <v>6.77</v>
      </c>
      <c r="J4878">
        <v>-2.57</v>
      </c>
      <c r="K4878">
        <v>4.21</v>
      </c>
      <c r="L4878" s="2">
        <f>_xlfn.RANK.EQ(I4878, INDEX(CFB!$I$2:$I$1048576, MATCH(W4878, CFB!$W$2:$W$1048576, 0)):INDEX(CFB!$I$2:$I$1048576, MATCH(W4878, CFB!$W$2:$W$1048576, 0) + COUNTIF(CFB!$W$2:$W$1048576, W4878) - 1), 0)</f>
        <v>15</v>
      </c>
      <c r="M4878" s="2">
        <f>_xlfn.RANK.EQ(J4878, INDEX(CFB!$J$2:$J$1048576, MATCH(W4878, CFB!$W$2:$W$1048576, 0)):INDEX(CFB!$J$2:$J$1048576, MATCH(W4878, CFB!$W$2:$W$1048576, 0) + COUNTIF(CFB!$W$2:$W$1048576, W4878) - 1))</f>
        <v>74</v>
      </c>
      <c r="N4878" s="2">
        <f>RANK(K4878, INDEX(CFB!$K$2:$K$1048576, MATCH(W4878, CFB!$W$2:$W$1048576, 0)):INDEX(CFB!$K$2:$K$1048576, MATCH(W4878, CFB!$W$2:$W$1048576, 0) + COUNTIF(CFB!$W$2:$W$1048576, W4878) - 1))</f>
        <v>42</v>
      </c>
      <c r="O4878">
        <v>37.42</v>
      </c>
      <c r="P4878">
        <v>15.7</v>
      </c>
      <c r="W4878">
        <v>1983</v>
      </c>
      <c r="X4878">
        <f t="shared" si="151"/>
        <v>0</v>
      </c>
    </row>
    <row r="4879" spans="1:24" ht="12.75" hidden="1" customHeight="1" x14ac:dyDescent="0.45">
      <c r="A4879">
        <v>43</v>
      </c>
      <c r="B4879" t="s">
        <v>53</v>
      </c>
      <c r="C4879" t="s">
        <v>12</v>
      </c>
      <c r="D4879" s="2" t="str">
        <f t="shared" si="150"/>
        <v>Syracuse1983</v>
      </c>
      <c r="F4879">
        <v>6</v>
      </c>
      <c r="G4879">
        <v>5</v>
      </c>
      <c r="H4879">
        <v>0</v>
      </c>
      <c r="I4879">
        <v>-3.94</v>
      </c>
      <c r="J4879">
        <v>7.75</v>
      </c>
      <c r="K4879">
        <v>3.81</v>
      </c>
      <c r="L4879" s="2">
        <f>_xlfn.RANK.EQ(I4879, INDEX(CFB!$I$2:$I$1048576, MATCH(W4879, CFB!$W$2:$W$1048576, 0)):INDEX(CFB!$I$2:$I$1048576, MATCH(W4879, CFB!$W$2:$W$1048576, 0) + COUNTIF(CFB!$W$2:$W$1048576, W4879) - 1), 0)</f>
        <v>86</v>
      </c>
      <c r="M4879" s="2">
        <f>_xlfn.RANK.EQ(J4879, INDEX(CFB!$J$2:$J$1048576, MATCH(W4879, CFB!$W$2:$W$1048576, 0)):INDEX(CFB!$J$2:$J$1048576, MATCH(W4879, CFB!$W$2:$W$1048576, 0) + COUNTIF(CFB!$W$2:$W$1048576, W4879) - 1))</f>
        <v>14</v>
      </c>
      <c r="N4879" s="2">
        <f>RANK(K4879, INDEX(CFB!$K$2:$K$1048576, MATCH(W4879, CFB!$W$2:$W$1048576, 0)):INDEX(CFB!$K$2:$K$1048576, MATCH(W4879, CFB!$W$2:$W$1048576, 0) + COUNTIF(CFB!$W$2:$W$1048576, W4879) - 1))</f>
        <v>43</v>
      </c>
      <c r="O4879">
        <v>25.68</v>
      </c>
      <c r="P4879">
        <v>7.06</v>
      </c>
      <c r="W4879">
        <v>1983</v>
      </c>
      <c r="X4879">
        <f t="shared" si="151"/>
        <v>0</v>
      </c>
    </row>
    <row r="4880" spans="1:24" ht="12.75" hidden="1" customHeight="1" x14ac:dyDescent="0.45">
      <c r="A4880">
        <v>44</v>
      </c>
      <c r="B4880" t="s">
        <v>139</v>
      </c>
      <c r="C4880" t="s">
        <v>65</v>
      </c>
      <c r="D4880" s="2" t="str">
        <f t="shared" si="150"/>
        <v>Central Michigan1983</v>
      </c>
      <c r="F4880">
        <v>8</v>
      </c>
      <c r="G4880">
        <v>3</v>
      </c>
      <c r="H4880">
        <v>0</v>
      </c>
      <c r="I4880">
        <v>-0.77</v>
      </c>
      <c r="J4880">
        <v>4.22</v>
      </c>
      <c r="K4880">
        <v>3.44</v>
      </c>
      <c r="L4880" s="2">
        <f>_xlfn.RANK.EQ(I4880, INDEX(CFB!$I$2:$I$1048576, MATCH(W4880, CFB!$W$2:$W$1048576, 0)):INDEX(CFB!$I$2:$I$1048576, MATCH(W4880, CFB!$W$2:$W$1048576, 0) + COUNTIF(CFB!$W$2:$W$1048576, W4880) - 1), 0)</f>
        <v>66</v>
      </c>
      <c r="M4880" s="2">
        <f>_xlfn.RANK.EQ(J4880, INDEX(CFB!$J$2:$J$1048576, MATCH(W4880, CFB!$W$2:$W$1048576, 0)):INDEX(CFB!$J$2:$J$1048576, MATCH(W4880, CFB!$W$2:$W$1048576, 0) + COUNTIF(CFB!$W$2:$W$1048576, W4880) - 1))</f>
        <v>30</v>
      </c>
      <c r="N4880" s="2">
        <f>RANK(K4880, INDEX(CFB!$K$2:$K$1048576, MATCH(W4880, CFB!$W$2:$W$1048576, 0)):INDEX(CFB!$K$2:$K$1048576, MATCH(W4880, CFB!$W$2:$W$1048576, 0) + COUNTIF(CFB!$W$2:$W$1048576, W4880) - 1))</f>
        <v>44</v>
      </c>
      <c r="O4880">
        <v>27.46</v>
      </c>
      <c r="P4880">
        <v>10.33</v>
      </c>
      <c r="W4880">
        <v>1983</v>
      </c>
      <c r="X4880">
        <f t="shared" si="151"/>
        <v>0</v>
      </c>
    </row>
    <row r="4881" spans="1:24" ht="28.5" hidden="1" x14ac:dyDescent="0.45">
      <c r="A4881">
        <v>45</v>
      </c>
      <c r="B4881" t="s">
        <v>109</v>
      </c>
      <c r="C4881" t="s">
        <v>15</v>
      </c>
      <c r="D4881" s="2" t="str">
        <f t="shared" si="150"/>
        <v>Mississippi State1983</v>
      </c>
      <c r="F4881">
        <v>3</v>
      </c>
      <c r="G4881">
        <v>8</v>
      </c>
      <c r="H4881">
        <v>0</v>
      </c>
      <c r="I4881">
        <v>3.12</v>
      </c>
      <c r="J4881">
        <v>-0.11</v>
      </c>
      <c r="K4881">
        <v>3.01</v>
      </c>
      <c r="L4881" s="2">
        <f>_xlfn.RANK.EQ(I4881, INDEX(CFB!$I$2:$I$1048576, MATCH(W4881, CFB!$W$2:$W$1048576, 0)):INDEX(CFB!$I$2:$I$1048576, MATCH(W4881, CFB!$W$2:$W$1048576, 0) + COUNTIF(CFB!$W$2:$W$1048576, W4881) - 1), 0)</f>
        <v>36</v>
      </c>
      <c r="M4881" s="2">
        <f>_xlfn.RANK.EQ(J4881, INDEX(CFB!$J$2:$J$1048576, MATCH(W4881, CFB!$W$2:$W$1048576, 0)):INDEX(CFB!$J$2:$J$1048576, MATCH(W4881, CFB!$W$2:$W$1048576, 0) + COUNTIF(CFB!$W$2:$W$1048576, W4881) - 1))</f>
        <v>61</v>
      </c>
      <c r="N4881" s="2">
        <f>RANK(K4881, INDEX(CFB!$K$2:$K$1048576, MATCH(W4881, CFB!$W$2:$W$1048576, 0)):INDEX(CFB!$K$2:$K$1048576, MATCH(W4881, CFB!$W$2:$W$1048576, 0) + COUNTIF(CFB!$W$2:$W$1048576, W4881) - 1))</f>
        <v>45</v>
      </c>
      <c r="O4881">
        <v>33.369999999999997</v>
      </c>
      <c r="P4881">
        <v>12.81</v>
      </c>
      <c r="W4881">
        <v>1983</v>
      </c>
      <c r="X4881">
        <f t="shared" si="151"/>
        <v>0</v>
      </c>
    </row>
    <row r="4882" spans="1:24" ht="12.75" hidden="1" customHeight="1" x14ac:dyDescent="0.45">
      <c r="A4882">
        <v>46</v>
      </c>
      <c r="B4882" t="s">
        <v>19</v>
      </c>
      <c r="C4882" t="s">
        <v>15</v>
      </c>
      <c r="D4882" s="2" t="str">
        <f t="shared" si="150"/>
        <v>Ole Miss1983</v>
      </c>
      <c r="F4882">
        <v>6</v>
      </c>
      <c r="G4882">
        <v>6</v>
      </c>
      <c r="H4882">
        <v>0</v>
      </c>
      <c r="I4882">
        <v>-0.8</v>
      </c>
      <c r="J4882">
        <v>3.05</v>
      </c>
      <c r="K4882">
        <v>2.25</v>
      </c>
      <c r="L4882" s="2">
        <f>_xlfn.RANK.EQ(I4882, INDEX(CFB!$I$2:$I$1048576, MATCH(W4882, CFB!$W$2:$W$1048576, 0)):INDEX(CFB!$I$2:$I$1048576, MATCH(W4882, CFB!$W$2:$W$1048576, 0) + COUNTIF(CFB!$W$2:$W$1048576, W4882) - 1), 0)</f>
        <v>67</v>
      </c>
      <c r="M4882" s="2">
        <f>_xlfn.RANK.EQ(J4882, INDEX(CFB!$J$2:$J$1048576, MATCH(W4882, CFB!$W$2:$W$1048576, 0)):INDEX(CFB!$J$2:$J$1048576, MATCH(W4882, CFB!$W$2:$W$1048576, 0) + COUNTIF(CFB!$W$2:$W$1048576, W4882) - 1))</f>
        <v>38</v>
      </c>
      <c r="N4882" s="2">
        <f>RANK(K4882, INDEX(CFB!$K$2:$K$1048576, MATCH(W4882, CFB!$W$2:$W$1048576, 0)):INDEX(CFB!$K$2:$K$1048576, MATCH(W4882, CFB!$W$2:$W$1048576, 0) + COUNTIF(CFB!$W$2:$W$1048576, W4882) - 1))</f>
        <v>46</v>
      </c>
      <c r="O4882">
        <v>27.68</v>
      </c>
      <c r="P4882">
        <v>11.15</v>
      </c>
      <c r="W4882">
        <v>1983</v>
      </c>
      <c r="X4882">
        <f t="shared" si="151"/>
        <v>0</v>
      </c>
    </row>
    <row r="4883" spans="1:24" ht="12.75" hidden="1" customHeight="1" x14ac:dyDescent="0.45">
      <c r="A4883">
        <v>47</v>
      </c>
      <c r="B4883" t="s">
        <v>38</v>
      </c>
      <c r="C4883" t="s">
        <v>180</v>
      </c>
      <c r="D4883" s="2" t="str">
        <f t="shared" si="150"/>
        <v>USC1983</v>
      </c>
      <c r="F4883">
        <v>4</v>
      </c>
      <c r="G4883">
        <v>6</v>
      </c>
      <c r="H4883">
        <v>1</v>
      </c>
      <c r="I4883">
        <v>0.31</v>
      </c>
      <c r="J4883">
        <v>1.74</v>
      </c>
      <c r="K4883">
        <v>2.0499999999999998</v>
      </c>
      <c r="L4883" s="2">
        <f>_xlfn.RANK.EQ(I4883, INDEX(CFB!$I$2:$I$1048576, MATCH(W4883, CFB!$W$2:$W$1048576, 0)):INDEX(CFB!$I$2:$I$1048576, MATCH(W4883, CFB!$W$2:$W$1048576, 0) + COUNTIF(CFB!$W$2:$W$1048576, W4883) - 1), 0)</f>
        <v>58</v>
      </c>
      <c r="M4883" s="2">
        <f>_xlfn.RANK.EQ(J4883, INDEX(CFB!$J$2:$J$1048576, MATCH(W4883, CFB!$W$2:$W$1048576, 0)):INDEX(CFB!$J$2:$J$1048576, MATCH(W4883, CFB!$W$2:$W$1048576, 0) + COUNTIF(CFB!$W$2:$W$1048576, W4883) - 1))</f>
        <v>45</v>
      </c>
      <c r="N4883" s="2">
        <f>RANK(K4883, INDEX(CFB!$K$2:$K$1048576, MATCH(W4883, CFB!$W$2:$W$1048576, 0)):INDEX(CFB!$K$2:$K$1048576, MATCH(W4883, CFB!$W$2:$W$1048576, 0) + COUNTIF(CFB!$W$2:$W$1048576, W4883) - 1))</f>
        <v>47</v>
      </c>
      <c r="O4883">
        <v>30.17</v>
      </c>
      <c r="P4883">
        <v>10.83</v>
      </c>
      <c r="W4883">
        <v>1983</v>
      </c>
      <c r="X4883">
        <f t="shared" si="151"/>
        <v>0</v>
      </c>
    </row>
    <row r="4884" spans="1:24" ht="12.75" hidden="1" customHeight="1" x14ac:dyDescent="0.45">
      <c r="A4884">
        <v>48</v>
      </c>
      <c r="B4884" t="s">
        <v>59</v>
      </c>
      <c r="C4884" t="s">
        <v>15</v>
      </c>
      <c r="D4884" s="2" t="str">
        <f t="shared" si="150"/>
        <v>Vanderbilt1983</v>
      </c>
      <c r="F4884">
        <v>2</v>
      </c>
      <c r="G4884">
        <v>9</v>
      </c>
      <c r="H4884">
        <v>0</v>
      </c>
      <c r="I4884">
        <v>1.47</v>
      </c>
      <c r="J4884">
        <v>0.4</v>
      </c>
      <c r="K4884">
        <v>1.87</v>
      </c>
      <c r="L4884" s="2">
        <f>_xlfn.RANK.EQ(I4884, INDEX(CFB!$I$2:$I$1048576, MATCH(W4884, CFB!$W$2:$W$1048576, 0)):INDEX(CFB!$I$2:$I$1048576, MATCH(W4884, CFB!$W$2:$W$1048576, 0) + COUNTIF(CFB!$W$2:$W$1048576, W4884) - 1), 0)</f>
        <v>51</v>
      </c>
      <c r="M4884" s="2">
        <f>_xlfn.RANK.EQ(J4884, INDEX(CFB!$J$2:$J$1048576, MATCH(W4884, CFB!$W$2:$W$1048576, 0)):INDEX(CFB!$J$2:$J$1048576, MATCH(W4884, CFB!$W$2:$W$1048576, 0) + COUNTIF(CFB!$W$2:$W$1048576, W4884) - 1))</f>
        <v>59</v>
      </c>
      <c r="N4884" s="2">
        <f>RANK(K4884, INDEX(CFB!$K$2:$K$1048576, MATCH(W4884, CFB!$W$2:$W$1048576, 0)):INDEX(CFB!$K$2:$K$1048576, MATCH(W4884, CFB!$W$2:$W$1048576, 0) + COUNTIF(CFB!$W$2:$W$1048576, W4884) - 1))</f>
        <v>48</v>
      </c>
      <c r="O4884">
        <v>30.68</v>
      </c>
      <c r="P4884">
        <v>12.34</v>
      </c>
      <c r="W4884">
        <v>1983</v>
      </c>
      <c r="X4884">
        <f t="shared" si="151"/>
        <v>0</v>
      </c>
    </row>
    <row r="4885" spans="1:24" ht="12.75" hidden="1" customHeight="1" x14ac:dyDescent="0.45">
      <c r="A4885">
        <v>49</v>
      </c>
      <c r="B4885" t="s">
        <v>94</v>
      </c>
      <c r="C4885" t="s">
        <v>65</v>
      </c>
      <c r="D4885" s="2" t="str">
        <f t="shared" si="150"/>
        <v>Toledo1983</v>
      </c>
      <c r="F4885">
        <v>9</v>
      </c>
      <c r="G4885">
        <v>2</v>
      </c>
      <c r="H4885">
        <v>0</v>
      </c>
      <c r="I4885">
        <v>-0.84</v>
      </c>
      <c r="J4885">
        <v>2.4700000000000002</v>
      </c>
      <c r="K4885">
        <v>1.64</v>
      </c>
      <c r="L4885" s="2">
        <f>_xlfn.RANK.EQ(I4885, INDEX(CFB!$I$2:$I$1048576, MATCH(W4885, CFB!$W$2:$W$1048576, 0)):INDEX(CFB!$I$2:$I$1048576, MATCH(W4885, CFB!$W$2:$W$1048576, 0) + COUNTIF(CFB!$W$2:$W$1048576, W4885) - 1), 0)</f>
        <v>68</v>
      </c>
      <c r="M4885" s="2">
        <f>_xlfn.RANK.EQ(J4885, INDEX(CFB!$J$2:$J$1048576, MATCH(W4885, CFB!$W$2:$W$1048576, 0)):INDEX(CFB!$J$2:$J$1048576, MATCH(W4885, CFB!$W$2:$W$1048576, 0) + COUNTIF(CFB!$W$2:$W$1048576, W4885) - 1))</f>
        <v>42</v>
      </c>
      <c r="N4885" s="2">
        <f>RANK(K4885, INDEX(CFB!$K$2:$K$1048576, MATCH(W4885, CFB!$W$2:$W$1048576, 0)):INDEX(CFB!$K$2:$K$1048576, MATCH(W4885, CFB!$W$2:$W$1048576, 0) + COUNTIF(CFB!$W$2:$W$1048576, W4885) - 1))</f>
        <v>49</v>
      </c>
      <c r="O4885">
        <v>28.25</v>
      </c>
      <c r="P4885">
        <v>13.34</v>
      </c>
      <c r="W4885">
        <v>1983</v>
      </c>
      <c r="X4885">
        <f t="shared" si="151"/>
        <v>0</v>
      </c>
    </row>
    <row r="4886" spans="1:24" ht="12.75" hidden="1" customHeight="1" x14ac:dyDescent="0.45">
      <c r="A4886">
        <v>50</v>
      </c>
      <c r="B4886" t="s">
        <v>198</v>
      </c>
      <c r="C4886" t="s">
        <v>195</v>
      </c>
      <c r="D4886" s="2" t="str">
        <f t="shared" si="150"/>
        <v>Southern Illinois1983</v>
      </c>
      <c r="F4886">
        <v>13</v>
      </c>
      <c r="G4886">
        <v>1</v>
      </c>
      <c r="H4886">
        <v>0</v>
      </c>
      <c r="I4886">
        <v>-0.01</v>
      </c>
      <c r="J4886">
        <v>1.64</v>
      </c>
      <c r="K4886">
        <v>1.63</v>
      </c>
      <c r="L4886" s="2">
        <f>_xlfn.RANK.EQ(I4886, INDEX(CFB!$I$2:$I$1048576, MATCH(W4886, CFB!$W$2:$W$1048576, 0)):INDEX(CFB!$I$2:$I$1048576, MATCH(W4886, CFB!$W$2:$W$1048576, 0) + COUNTIF(CFB!$W$2:$W$1048576, W4886) - 1), 0)</f>
        <v>62</v>
      </c>
      <c r="M4886" s="2">
        <f>_xlfn.RANK.EQ(J4886, INDEX(CFB!$J$2:$J$1048576, MATCH(W4886, CFB!$W$2:$W$1048576, 0)):INDEX(CFB!$J$2:$J$1048576, MATCH(W4886, CFB!$W$2:$W$1048576, 0) + COUNTIF(CFB!$W$2:$W$1048576, W4886) - 1))</f>
        <v>47</v>
      </c>
      <c r="N4886" s="2">
        <f>RANK(K4886, INDEX(CFB!$K$2:$K$1048576, MATCH(W4886, CFB!$W$2:$W$1048576, 0)):INDEX(CFB!$K$2:$K$1048576, MATCH(W4886, CFB!$W$2:$W$1048576, 0) + COUNTIF(CFB!$W$2:$W$1048576, W4886) - 1))</f>
        <v>50</v>
      </c>
      <c r="O4886">
        <v>32.340000000000003</v>
      </c>
      <c r="P4886">
        <v>12.27</v>
      </c>
      <c r="W4886">
        <v>1983</v>
      </c>
      <c r="X4886">
        <f t="shared" si="151"/>
        <v>0</v>
      </c>
    </row>
    <row r="4887" spans="1:24" ht="12.75" hidden="1" customHeight="1" x14ac:dyDescent="0.45">
      <c r="A4887">
        <v>51</v>
      </c>
      <c r="B4887" t="s">
        <v>83</v>
      </c>
      <c r="C4887" t="s">
        <v>180</v>
      </c>
      <c r="D4887" s="2" t="str">
        <f t="shared" si="150"/>
        <v>California1983</v>
      </c>
      <c r="F4887">
        <v>5</v>
      </c>
      <c r="G4887">
        <v>5</v>
      </c>
      <c r="H4887">
        <v>1</v>
      </c>
      <c r="I4887">
        <v>1.45</v>
      </c>
      <c r="J4887">
        <v>-0.12</v>
      </c>
      <c r="K4887">
        <v>1.33</v>
      </c>
      <c r="L4887" s="2">
        <f>_xlfn.RANK.EQ(I4887, INDEX(CFB!$I$2:$I$1048576, MATCH(W4887, CFB!$W$2:$W$1048576, 0)):INDEX(CFB!$I$2:$I$1048576, MATCH(W4887, CFB!$W$2:$W$1048576, 0) + COUNTIF(CFB!$W$2:$W$1048576, W4887) - 1), 0)</f>
        <v>52</v>
      </c>
      <c r="M4887" s="2">
        <f>_xlfn.RANK.EQ(J4887, INDEX(CFB!$J$2:$J$1048576, MATCH(W4887, CFB!$W$2:$W$1048576, 0)):INDEX(CFB!$J$2:$J$1048576, MATCH(W4887, CFB!$W$2:$W$1048576, 0) + COUNTIF(CFB!$W$2:$W$1048576, W4887) - 1))</f>
        <v>62</v>
      </c>
      <c r="N4887" s="2">
        <f>RANK(K4887, INDEX(CFB!$K$2:$K$1048576, MATCH(W4887, CFB!$W$2:$W$1048576, 0)):INDEX(CFB!$K$2:$K$1048576, MATCH(W4887, CFB!$W$2:$W$1048576, 0) + COUNTIF(CFB!$W$2:$W$1048576, W4887) - 1))</f>
        <v>51</v>
      </c>
      <c r="O4887">
        <v>30.42</v>
      </c>
      <c r="P4887">
        <v>12.66</v>
      </c>
      <c r="W4887">
        <v>1983</v>
      </c>
      <c r="X4887">
        <f t="shared" si="151"/>
        <v>0</v>
      </c>
    </row>
    <row r="4888" spans="1:24" ht="12.75" hidden="1" customHeight="1" x14ac:dyDescent="0.45">
      <c r="A4888">
        <v>52</v>
      </c>
      <c r="B4888" t="s">
        <v>81</v>
      </c>
      <c r="C4888" t="s">
        <v>12</v>
      </c>
      <c r="D4888" s="2" t="str">
        <f t="shared" si="150"/>
        <v>Cincinnati1983</v>
      </c>
      <c r="F4888">
        <v>4</v>
      </c>
      <c r="G4888">
        <v>6</v>
      </c>
      <c r="H4888">
        <v>1</v>
      </c>
      <c r="I4888">
        <v>-0.65</v>
      </c>
      <c r="J4888">
        <v>1.94</v>
      </c>
      <c r="K4888">
        <v>1.29</v>
      </c>
      <c r="L4888" s="2">
        <f>_xlfn.RANK.EQ(I4888, INDEX(CFB!$I$2:$I$1048576, MATCH(W4888, CFB!$W$2:$W$1048576, 0)):INDEX(CFB!$I$2:$I$1048576, MATCH(W4888, CFB!$W$2:$W$1048576, 0) + COUNTIF(CFB!$W$2:$W$1048576, W4888) - 1), 0)</f>
        <v>64</v>
      </c>
      <c r="M4888" s="2">
        <f>_xlfn.RANK.EQ(J4888, INDEX(CFB!$J$2:$J$1048576, MATCH(W4888, CFB!$W$2:$W$1048576, 0)):INDEX(CFB!$J$2:$J$1048576, MATCH(W4888, CFB!$W$2:$W$1048576, 0) + COUNTIF(CFB!$W$2:$W$1048576, W4888) - 1))</f>
        <v>44</v>
      </c>
      <c r="N4888" s="2">
        <f>RANK(K4888, INDEX(CFB!$K$2:$K$1048576, MATCH(W4888, CFB!$W$2:$W$1048576, 0)):INDEX(CFB!$K$2:$K$1048576, MATCH(W4888, CFB!$W$2:$W$1048576, 0) + COUNTIF(CFB!$W$2:$W$1048576, W4888) - 1))</f>
        <v>52</v>
      </c>
      <c r="O4888">
        <v>29.15</v>
      </c>
      <c r="P4888">
        <v>12.49</v>
      </c>
      <c r="W4888">
        <v>1983</v>
      </c>
      <c r="X4888">
        <f t="shared" si="151"/>
        <v>0</v>
      </c>
    </row>
    <row r="4889" spans="1:24" ht="12.75" hidden="1" customHeight="1" x14ac:dyDescent="0.45">
      <c r="A4889">
        <v>53</v>
      </c>
      <c r="B4889" t="s">
        <v>58</v>
      </c>
      <c r="C4889" t="s">
        <v>12</v>
      </c>
      <c r="D4889" s="2" t="str">
        <f t="shared" si="150"/>
        <v>Tulane1983</v>
      </c>
      <c r="F4889">
        <v>4</v>
      </c>
      <c r="G4889">
        <v>7</v>
      </c>
      <c r="H4889">
        <v>0</v>
      </c>
      <c r="I4889">
        <v>-0.41</v>
      </c>
      <c r="J4889">
        <v>1.48</v>
      </c>
      <c r="K4889">
        <v>1.07</v>
      </c>
      <c r="L4889" s="2">
        <f>_xlfn.RANK.EQ(I4889, INDEX(CFB!$I$2:$I$1048576, MATCH(W4889, CFB!$W$2:$W$1048576, 0)):INDEX(CFB!$I$2:$I$1048576, MATCH(W4889, CFB!$W$2:$W$1048576, 0) + COUNTIF(CFB!$W$2:$W$1048576, W4889) - 1), 0)</f>
        <v>63</v>
      </c>
      <c r="M4889" s="2">
        <f>_xlfn.RANK.EQ(J4889, INDEX(CFB!$J$2:$J$1048576, MATCH(W4889, CFB!$W$2:$W$1048576, 0)):INDEX(CFB!$J$2:$J$1048576, MATCH(W4889, CFB!$W$2:$W$1048576, 0) + COUNTIF(CFB!$W$2:$W$1048576, W4889) - 1))</f>
        <v>49</v>
      </c>
      <c r="N4889" s="2">
        <f>RANK(K4889, INDEX(CFB!$K$2:$K$1048576, MATCH(W4889, CFB!$W$2:$W$1048576, 0)):INDEX(CFB!$K$2:$K$1048576, MATCH(W4889, CFB!$W$2:$W$1048576, 0) + COUNTIF(CFB!$W$2:$W$1048576, W4889) - 1))</f>
        <v>53</v>
      </c>
      <c r="O4889">
        <v>28.72</v>
      </c>
      <c r="P4889">
        <v>10.82</v>
      </c>
      <c r="W4889">
        <v>1983</v>
      </c>
      <c r="X4889">
        <f t="shared" si="151"/>
        <v>0</v>
      </c>
    </row>
    <row r="4890" spans="1:24" ht="12.75" hidden="1" customHeight="1" x14ac:dyDescent="0.45">
      <c r="A4890">
        <v>54</v>
      </c>
      <c r="B4890" t="s">
        <v>138</v>
      </c>
      <c r="C4890" t="s">
        <v>178</v>
      </c>
      <c r="D4890" s="2" t="str">
        <f t="shared" si="150"/>
        <v>Wyoming1983</v>
      </c>
      <c r="F4890">
        <v>7</v>
      </c>
      <c r="G4890">
        <v>5</v>
      </c>
      <c r="H4890">
        <v>0</v>
      </c>
      <c r="I4890">
        <v>3.2</v>
      </c>
      <c r="J4890">
        <v>-2.2200000000000002</v>
      </c>
      <c r="K4890">
        <v>0.98</v>
      </c>
      <c r="L4890" s="2">
        <f>_xlfn.RANK.EQ(I4890, INDEX(CFB!$I$2:$I$1048576, MATCH(W4890, CFB!$W$2:$W$1048576, 0)):INDEX(CFB!$I$2:$I$1048576, MATCH(W4890, CFB!$W$2:$W$1048576, 0) + COUNTIF(CFB!$W$2:$W$1048576, W4890) - 1), 0)</f>
        <v>33</v>
      </c>
      <c r="M4890" s="2">
        <f>_xlfn.RANK.EQ(J4890, INDEX(CFB!$J$2:$J$1048576, MATCH(W4890, CFB!$W$2:$W$1048576, 0)):INDEX(CFB!$J$2:$J$1048576, MATCH(W4890, CFB!$W$2:$W$1048576, 0) + COUNTIF(CFB!$W$2:$W$1048576, W4890) - 1))</f>
        <v>73</v>
      </c>
      <c r="N4890" s="2">
        <f>RANK(K4890, INDEX(CFB!$K$2:$K$1048576, MATCH(W4890, CFB!$W$2:$W$1048576, 0)):INDEX(CFB!$K$2:$K$1048576, MATCH(W4890, CFB!$W$2:$W$1048576, 0) + COUNTIF(CFB!$W$2:$W$1048576, W4890) - 1))</f>
        <v>54</v>
      </c>
      <c r="O4890">
        <v>32.53</v>
      </c>
      <c r="P4890">
        <v>18.420000000000002</v>
      </c>
      <c r="W4890">
        <v>1983</v>
      </c>
      <c r="X4890">
        <f t="shared" si="151"/>
        <v>0</v>
      </c>
    </row>
    <row r="4891" spans="1:24" ht="12.75" hidden="1" customHeight="1" x14ac:dyDescent="0.45">
      <c r="A4891">
        <v>55</v>
      </c>
      <c r="B4891" t="s">
        <v>69</v>
      </c>
      <c r="C4891" t="s">
        <v>189</v>
      </c>
      <c r="D4891" s="2" t="str">
        <f t="shared" si="150"/>
        <v>Arkansas1983</v>
      </c>
      <c r="F4891">
        <v>6</v>
      </c>
      <c r="G4891">
        <v>5</v>
      </c>
      <c r="H4891">
        <v>0</v>
      </c>
      <c r="I4891">
        <v>-2.4700000000000002</v>
      </c>
      <c r="J4891">
        <v>3.43</v>
      </c>
      <c r="K4891">
        <v>0.96</v>
      </c>
      <c r="L4891" s="2">
        <f>_xlfn.RANK.EQ(I4891, INDEX(CFB!$I$2:$I$1048576, MATCH(W4891, CFB!$W$2:$W$1048576, 0)):INDEX(CFB!$I$2:$I$1048576, MATCH(W4891, CFB!$W$2:$W$1048576, 0) + COUNTIF(CFB!$W$2:$W$1048576, W4891) - 1), 0)</f>
        <v>81</v>
      </c>
      <c r="M4891" s="2">
        <f>_xlfn.RANK.EQ(J4891, INDEX(CFB!$J$2:$J$1048576, MATCH(W4891, CFB!$W$2:$W$1048576, 0)):INDEX(CFB!$J$2:$J$1048576, MATCH(W4891, CFB!$W$2:$W$1048576, 0) + COUNTIF(CFB!$W$2:$W$1048576, W4891) - 1))</f>
        <v>34</v>
      </c>
      <c r="N4891" s="2">
        <f>RANK(K4891, INDEX(CFB!$K$2:$K$1048576, MATCH(W4891, CFB!$W$2:$W$1048576, 0)):INDEX(CFB!$K$2:$K$1048576, MATCH(W4891, CFB!$W$2:$W$1048576, 0) + COUNTIF(CFB!$W$2:$W$1048576, W4891) - 1))</f>
        <v>55</v>
      </c>
      <c r="O4891">
        <v>26.86</v>
      </c>
      <c r="P4891">
        <v>9.85</v>
      </c>
      <c r="W4891">
        <v>1983</v>
      </c>
      <c r="X4891">
        <f t="shared" si="151"/>
        <v>0</v>
      </c>
    </row>
    <row r="4892" spans="1:24" ht="12.75" hidden="1" customHeight="1" x14ac:dyDescent="0.45">
      <c r="A4892">
        <v>56</v>
      </c>
      <c r="B4892" t="s">
        <v>34</v>
      </c>
      <c r="C4892" t="s">
        <v>189</v>
      </c>
      <c r="D4892" s="2" t="str">
        <f t="shared" si="150"/>
        <v>Texas A&amp;M1983</v>
      </c>
      <c r="F4892">
        <v>5</v>
      </c>
      <c r="G4892">
        <v>5</v>
      </c>
      <c r="H4892">
        <v>1</v>
      </c>
      <c r="I4892">
        <v>-2.2799999999999998</v>
      </c>
      <c r="J4892">
        <v>3.11</v>
      </c>
      <c r="K4892">
        <v>0.83</v>
      </c>
      <c r="L4892" s="2">
        <f>_xlfn.RANK.EQ(I4892, INDEX(CFB!$I$2:$I$1048576, MATCH(W4892, CFB!$W$2:$W$1048576, 0)):INDEX(CFB!$I$2:$I$1048576, MATCH(W4892, CFB!$W$2:$W$1048576, 0) + COUNTIF(CFB!$W$2:$W$1048576, W4892) - 1), 0)</f>
        <v>78</v>
      </c>
      <c r="M4892" s="2">
        <f>_xlfn.RANK.EQ(J4892, INDEX(CFB!$J$2:$J$1048576, MATCH(W4892, CFB!$W$2:$W$1048576, 0)):INDEX(CFB!$J$2:$J$1048576, MATCH(W4892, CFB!$W$2:$W$1048576, 0) + COUNTIF(CFB!$W$2:$W$1048576, W4892) - 1))</f>
        <v>37</v>
      </c>
      <c r="N4892" s="2">
        <f>RANK(K4892, INDEX(CFB!$K$2:$K$1048576, MATCH(W4892, CFB!$W$2:$W$1048576, 0)):INDEX(CFB!$K$2:$K$1048576, MATCH(W4892, CFB!$W$2:$W$1048576, 0) + COUNTIF(CFB!$W$2:$W$1048576, W4892) - 1))</f>
        <v>56</v>
      </c>
      <c r="O4892">
        <v>28.35</v>
      </c>
      <c r="P4892">
        <v>10.199999999999999</v>
      </c>
      <c r="W4892">
        <v>1983</v>
      </c>
      <c r="X4892">
        <f t="shared" si="151"/>
        <v>0</v>
      </c>
    </row>
    <row r="4893" spans="1:24" ht="12.75" hidden="1" customHeight="1" x14ac:dyDescent="0.45">
      <c r="A4893">
        <v>57</v>
      </c>
      <c r="B4893" t="s">
        <v>95</v>
      </c>
      <c r="C4893" t="s">
        <v>10</v>
      </c>
      <c r="D4893" s="2" t="str">
        <f t="shared" si="150"/>
        <v>Michigan State1983</v>
      </c>
      <c r="F4893">
        <v>4</v>
      </c>
      <c r="G4893">
        <v>6</v>
      </c>
      <c r="H4893">
        <v>1</v>
      </c>
      <c r="I4893">
        <v>-5.05</v>
      </c>
      <c r="J4893">
        <v>5.69</v>
      </c>
      <c r="K4893">
        <v>0.64</v>
      </c>
      <c r="L4893" s="2">
        <f>_xlfn.RANK.EQ(I4893, INDEX(CFB!$I$2:$I$1048576, MATCH(W4893, CFB!$W$2:$W$1048576, 0)):INDEX(CFB!$I$2:$I$1048576, MATCH(W4893, CFB!$W$2:$W$1048576, 0) + COUNTIF(CFB!$W$2:$W$1048576, W4893) - 1), 0)</f>
        <v>94</v>
      </c>
      <c r="M4893" s="2">
        <f>_xlfn.RANK.EQ(J4893, INDEX(CFB!$J$2:$J$1048576, MATCH(W4893, CFB!$W$2:$W$1048576, 0)):INDEX(CFB!$J$2:$J$1048576, MATCH(W4893, CFB!$W$2:$W$1048576, 0) + COUNTIF(CFB!$W$2:$W$1048576, W4893) - 1))</f>
        <v>23</v>
      </c>
      <c r="N4893" s="2">
        <f>RANK(K4893, INDEX(CFB!$K$2:$K$1048576, MATCH(W4893, CFB!$W$2:$W$1048576, 0)):INDEX(CFB!$K$2:$K$1048576, MATCH(W4893, CFB!$W$2:$W$1048576, 0) + COUNTIF(CFB!$W$2:$W$1048576, W4893) - 1))</f>
        <v>57</v>
      </c>
      <c r="O4893">
        <v>20.83</v>
      </c>
      <c r="P4893">
        <v>10.32</v>
      </c>
      <c r="W4893">
        <v>1983</v>
      </c>
      <c r="X4893">
        <f t="shared" si="151"/>
        <v>0</v>
      </c>
    </row>
    <row r="4894" spans="1:24" ht="12.75" hidden="1" customHeight="1" x14ac:dyDescent="0.45">
      <c r="A4894">
        <v>58</v>
      </c>
      <c r="B4894" t="s">
        <v>93</v>
      </c>
      <c r="C4894" t="s">
        <v>23</v>
      </c>
      <c r="D4894" s="2" t="str">
        <f t="shared" si="150"/>
        <v>Virginia1983</v>
      </c>
      <c r="F4894">
        <v>6</v>
      </c>
      <c r="G4894">
        <v>5</v>
      </c>
      <c r="H4894">
        <v>0</v>
      </c>
      <c r="I4894">
        <v>1.96</v>
      </c>
      <c r="J4894">
        <v>-1.64</v>
      </c>
      <c r="K4894">
        <v>0.32</v>
      </c>
      <c r="L4894" s="2">
        <f>_xlfn.RANK.EQ(I4894, INDEX(CFB!$I$2:$I$1048576, MATCH(W4894, CFB!$W$2:$W$1048576, 0)):INDEX(CFB!$I$2:$I$1048576, MATCH(W4894, CFB!$W$2:$W$1048576, 0) + COUNTIF(CFB!$W$2:$W$1048576, W4894) - 1), 0)</f>
        <v>48</v>
      </c>
      <c r="M4894" s="2">
        <f>_xlfn.RANK.EQ(J4894, INDEX(CFB!$J$2:$J$1048576, MATCH(W4894, CFB!$W$2:$W$1048576, 0)):INDEX(CFB!$J$2:$J$1048576, MATCH(W4894, CFB!$W$2:$W$1048576, 0) + COUNTIF(CFB!$W$2:$W$1048576, W4894) - 1))</f>
        <v>68</v>
      </c>
      <c r="N4894" s="2">
        <f>RANK(K4894, INDEX(CFB!$K$2:$K$1048576, MATCH(W4894, CFB!$W$2:$W$1048576, 0)):INDEX(CFB!$K$2:$K$1048576, MATCH(W4894, CFB!$W$2:$W$1048576, 0) + COUNTIF(CFB!$W$2:$W$1048576, W4894) - 1))</f>
        <v>58</v>
      </c>
      <c r="O4894">
        <v>31.18</v>
      </c>
      <c r="P4894">
        <v>16.05</v>
      </c>
      <c r="W4894">
        <v>1983</v>
      </c>
      <c r="X4894">
        <f t="shared" si="151"/>
        <v>0</v>
      </c>
    </row>
    <row r="4895" spans="1:24" ht="12.75" hidden="1" customHeight="1" x14ac:dyDescent="0.45">
      <c r="A4895">
        <v>59</v>
      </c>
      <c r="B4895" t="s">
        <v>55</v>
      </c>
      <c r="C4895" t="s">
        <v>188</v>
      </c>
      <c r="D4895" s="2" t="str">
        <f t="shared" si="150"/>
        <v>Kansas1983</v>
      </c>
      <c r="F4895">
        <v>4</v>
      </c>
      <c r="G4895">
        <v>6</v>
      </c>
      <c r="H4895">
        <v>1</v>
      </c>
      <c r="I4895">
        <v>3.2</v>
      </c>
      <c r="J4895">
        <v>-3.36</v>
      </c>
      <c r="K4895">
        <v>-0.16</v>
      </c>
      <c r="L4895" s="2">
        <f>_xlfn.RANK.EQ(I4895, INDEX(CFB!$I$2:$I$1048576, MATCH(W4895, CFB!$W$2:$W$1048576, 0)):INDEX(CFB!$I$2:$I$1048576, MATCH(W4895, CFB!$W$2:$W$1048576, 0) + COUNTIF(CFB!$W$2:$W$1048576, W4895) - 1), 0)</f>
        <v>33</v>
      </c>
      <c r="M4895" s="2">
        <f>_xlfn.RANK.EQ(J4895, INDEX(CFB!$J$2:$J$1048576, MATCH(W4895, CFB!$W$2:$W$1048576, 0)):INDEX(CFB!$J$2:$J$1048576, MATCH(W4895, CFB!$W$2:$W$1048576, 0) + COUNTIF(CFB!$W$2:$W$1048576, W4895) - 1))</f>
        <v>81</v>
      </c>
      <c r="N4895" s="2">
        <f>RANK(K4895, INDEX(CFB!$K$2:$K$1048576, MATCH(W4895, CFB!$W$2:$W$1048576, 0)):INDEX(CFB!$K$2:$K$1048576, MATCH(W4895, CFB!$W$2:$W$1048576, 0) + COUNTIF(CFB!$W$2:$W$1048576, W4895) - 1))</f>
        <v>59</v>
      </c>
      <c r="O4895">
        <v>35.18</v>
      </c>
      <c r="P4895">
        <v>18.46</v>
      </c>
      <c r="W4895">
        <v>1983</v>
      </c>
      <c r="X4895">
        <f t="shared" si="151"/>
        <v>0</v>
      </c>
    </row>
    <row r="4896" spans="1:24" ht="12.75" hidden="1" customHeight="1" x14ac:dyDescent="0.45">
      <c r="A4896">
        <v>60</v>
      </c>
      <c r="B4896" t="s">
        <v>52</v>
      </c>
      <c r="C4896" t="s">
        <v>23</v>
      </c>
      <c r="D4896" s="2" t="str">
        <f t="shared" si="150"/>
        <v>Georgia Tech1983</v>
      </c>
      <c r="F4896">
        <v>3</v>
      </c>
      <c r="G4896">
        <v>8</v>
      </c>
      <c r="H4896">
        <v>0</v>
      </c>
      <c r="I4896">
        <v>2.38</v>
      </c>
      <c r="J4896">
        <v>-2.64</v>
      </c>
      <c r="K4896">
        <v>-0.26</v>
      </c>
      <c r="L4896" s="2">
        <f>_xlfn.RANK.EQ(I4896, INDEX(CFB!$I$2:$I$1048576, MATCH(W4896, CFB!$W$2:$W$1048576, 0)):INDEX(CFB!$I$2:$I$1048576, MATCH(W4896, CFB!$W$2:$W$1048576, 0) + COUNTIF(CFB!$W$2:$W$1048576, W4896) - 1), 0)</f>
        <v>44</v>
      </c>
      <c r="M4896" s="2">
        <f>_xlfn.RANK.EQ(J4896, INDEX(CFB!$J$2:$J$1048576, MATCH(W4896, CFB!$W$2:$W$1048576, 0)):INDEX(CFB!$J$2:$J$1048576, MATCH(W4896, CFB!$W$2:$W$1048576, 0) + COUNTIF(CFB!$W$2:$W$1048576, W4896) - 1))</f>
        <v>75</v>
      </c>
      <c r="N4896" s="2">
        <f>RANK(K4896, INDEX(CFB!$K$2:$K$1048576, MATCH(W4896, CFB!$W$2:$W$1048576, 0)):INDEX(CFB!$K$2:$K$1048576, MATCH(W4896, CFB!$W$2:$W$1048576, 0) + COUNTIF(CFB!$W$2:$W$1048576, W4896) - 1))</f>
        <v>60</v>
      </c>
      <c r="O4896">
        <v>31.65</v>
      </c>
      <c r="P4896">
        <v>15.99</v>
      </c>
      <c r="W4896">
        <v>1983</v>
      </c>
      <c r="X4896">
        <f t="shared" si="151"/>
        <v>0</v>
      </c>
    </row>
    <row r="4897" spans="1:24" ht="12.75" hidden="1" customHeight="1" x14ac:dyDescent="0.45">
      <c r="A4897">
        <v>61</v>
      </c>
      <c r="B4897" t="s">
        <v>80</v>
      </c>
      <c r="C4897" t="s">
        <v>65</v>
      </c>
      <c r="D4897" s="2" t="str">
        <f t="shared" si="150"/>
        <v>Bowling Green1983</v>
      </c>
      <c r="F4897">
        <v>8</v>
      </c>
      <c r="G4897">
        <v>3</v>
      </c>
      <c r="H4897">
        <v>0</v>
      </c>
      <c r="I4897">
        <v>2.8</v>
      </c>
      <c r="J4897">
        <v>-3.29</v>
      </c>
      <c r="K4897">
        <v>-0.49</v>
      </c>
      <c r="L4897" s="2">
        <f>_xlfn.RANK.EQ(I4897, INDEX(CFB!$I$2:$I$1048576, MATCH(W4897, CFB!$W$2:$W$1048576, 0)):INDEX(CFB!$I$2:$I$1048576, MATCH(W4897, CFB!$W$2:$W$1048576, 0) + COUNTIF(CFB!$W$2:$W$1048576, W4897) - 1), 0)</f>
        <v>39</v>
      </c>
      <c r="M4897" s="2">
        <f>_xlfn.RANK.EQ(J4897, INDEX(CFB!$J$2:$J$1048576, MATCH(W4897, CFB!$W$2:$W$1048576, 0)):INDEX(CFB!$J$2:$J$1048576, MATCH(W4897, CFB!$W$2:$W$1048576, 0) + COUNTIF(CFB!$W$2:$W$1048576, W4897) - 1))</f>
        <v>78</v>
      </c>
      <c r="N4897" s="2">
        <f>RANK(K4897, INDEX(CFB!$K$2:$K$1048576, MATCH(W4897, CFB!$W$2:$W$1048576, 0)):INDEX(CFB!$K$2:$K$1048576, MATCH(W4897, CFB!$W$2:$W$1048576, 0) + COUNTIF(CFB!$W$2:$W$1048576, W4897) - 1))</f>
        <v>61</v>
      </c>
      <c r="O4897">
        <v>30.16</v>
      </c>
      <c r="P4897">
        <v>18.309999999999999</v>
      </c>
      <c r="W4897">
        <v>1983</v>
      </c>
      <c r="X4897">
        <f t="shared" si="151"/>
        <v>0</v>
      </c>
    </row>
    <row r="4898" spans="1:24" ht="12.75" hidden="1" customHeight="1" x14ac:dyDescent="0.45">
      <c r="A4898">
        <v>62</v>
      </c>
      <c r="B4898" t="s">
        <v>124</v>
      </c>
      <c r="C4898" t="s">
        <v>10</v>
      </c>
      <c r="D4898" s="2" t="str">
        <f t="shared" si="150"/>
        <v>Purdue1983</v>
      </c>
      <c r="F4898">
        <v>3</v>
      </c>
      <c r="G4898">
        <v>7</v>
      </c>
      <c r="H4898">
        <v>1</v>
      </c>
      <c r="I4898">
        <v>5.47</v>
      </c>
      <c r="J4898">
        <v>-6</v>
      </c>
      <c r="K4898">
        <v>-0.53</v>
      </c>
      <c r="L4898" s="2">
        <f>_xlfn.RANK.EQ(I4898, INDEX(CFB!$I$2:$I$1048576, MATCH(W4898, CFB!$W$2:$W$1048576, 0)):INDEX(CFB!$I$2:$I$1048576, MATCH(W4898, CFB!$W$2:$W$1048576, 0) + COUNTIF(CFB!$W$2:$W$1048576, W4898) - 1), 0)</f>
        <v>21</v>
      </c>
      <c r="M4898" s="2">
        <f>_xlfn.RANK.EQ(J4898, INDEX(CFB!$J$2:$J$1048576, MATCH(W4898, CFB!$W$2:$W$1048576, 0)):INDEX(CFB!$J$2:$J$1048576, MATCH(W4898, CFB!$W$2:$W$1048576, 0) + COUNTIF(CFB!$W$2:$W$1048576, W4898) - 1))</f>
        <v>96</v>
      </c>
      <c r="N4898" s="2">
        <f>RANK(K4898, INDEX(CFB!$K$2:$K$1048576, MATCH(W4898, CFB!$W$2:$W$1048576, 0)):INDEX(CFB!$K$2:$K$1048576, MATCH(W4898, CFB!$W$2:$W$1048576, 0) + COUNTIF(CFB!$W$2:$W$1048576, W4898) - 1))</f>
        <v>62</v>
      </c>
      <c r="O4898">
        <v>32.29</v>
      </c>
      <c r="P4898">
        <v>23.21</v>
      </c>
      <c r="W4898">
        <v>1983</v>
      </c>
      <c r="X4898">
        <f t="shared" si="151"/>
        <v>0</v>
      </c>
    </row>
    <row r="4899" spans="1:24" ht="12.75" hidden="1" customHeight="1" x14ac:dyDescent="0.45">
      <c r="A4899">
        <v>63</v>
      </c>
      <c r="B4899" t="s">
        <v>144</v>
      </c>
      <c r="C4899" t="s">
        <v>12</v>
      </c>
      <c r="D4899" s="2" t="str">
        <f t="shared" si="150"/>
        <v>Temple1983</v>
      </c>
      <c r="F4899">
        <v>4</v>
      </c>
      <c r="G4899">
        <v>7</v>
      </c>
      <c r="H4899">
        <v>0</v>
      </c>
      <c r="I4899">
        <v>-1.93</v>
      </c>
      <c r="J4899">
        <v>1.39</v>
      </c>
      <c r="K4899">
        <v>-0.55000000000000004</v>
      </c>
      <c r="L4899" s="2">
        <f>_xlfn.RANK.EQ(I4899, INDEX(CFB!$I$2:$I$1048576, MATCH(W4899, CFB!$W$2:$W$1048576, 0)):INDEX(CFB!$I$2:$I$1048576, MATCH(W4899, CFB!$W$2:$W$1048576, 0) + COUNTIF(CFB!$W$2:$W$1048576, W4899) - 1), 0)</f>
        <v>74</v>
      </c>
      <c r="M4899" s="2">
        <f>_xlfn.RANK.EQ(J4899, INDEX(CFB!$J$2:$J$1048576, MATCH(W4899, CFB!$W$2:$W$1048576, 0)):INDEX(CFB!$J$2:$J$1048576, MATCH(W4899, CFB!$W$2:$W$1048576, 0) + COUNTIF(CFB!$W$2:$W$1048576, W4899) - 1))</f>
        <v>50</v>
      </c>
      <c r="N4899" s="2">
        <f>RANK(K4899, INDEX(CFB!$K$2:$K$1048576, MATCH(W4899, CFB!$W$2:$W$1048576, 0)):INDEX(CFB!$K$2:$K$1048576, MATCH(W4899, CFB!$W$2:$W$1048576, 0) + COUNTIF(CFB!$W$2:$W$1048576, W4899) - 1))</f>
        <v>63</v>
      </c>
      <c r="O4899">
        <v>26.68</v>
      </c>
      <c r="P4899">
        <v>12.12</v>
      </c>
      <c r="W4899">
        <v>1983</v>
      </c>
      <c r="X4899">
        <f t="shared" si="151"/>
        <v>0</v>
      </c>
    </row>
    <row r="4900" spans="1:24" ht="12.75" hidden="1" customHeight="1" x14ac:dyDescent="0.45">
      <c r="A4900">
        <v>64</v>
      </c>
      <c r="B4900" t="s">
        <v>60</v>
      </c>
      <c r="C4900" t="s">
        <v>23</v>
      </c>
      <c r="D4900" s="2" t="str">
        <f t="shared" si="150"/>
        <v>Duke1983</v>
      </c>
      <c r="F4900">
        <v>3</v>
      </c>
      <c r="G4900">
        <v>8</v>
      </c>
      <c r="H4900">
        <v>0</v>
      </c>
      <c r="I4900">
        <v>4.99</v>
      </c>
      <c r="J4900">
        <v>-5.59</v>
      </c>
      <c r="K4900">
        <v>-0.6</v>
      </c>
      <c r="L4900" s="2">
        <f>_xlfn.RANK.EQ(I4900, INDEX(CFB!$I$2:$I$1048576, MATCH(W4900, CFB!$W$2:$W$1048576, 0)):INDEX(CFB!$I$2:$I$1048576, MATCH(W4900, CFB!$W$2:$W$1048576, 0) + COUNTIF(CFB!$W$2:$W$1048576, W4900) - 1), 0)</f>
        <v>24</v>
      </c>
      <c r="M4900" s="2">
        <f>_xlfn.RANK.EQ(J4900, INDEX(CFB!$J$2:$J$1048576, MATCH(W4900, CFB!$W$2:$W$1048576, 0)):INDEX(CFB!$J$2:$J$1048576, MATCH(W4900, CFB!$W$2:$W$1048576, 0) + COUNTIF(CFB!$W$2:$W$1048576, W4900) - 1))</f>
        <v>91</v>
      </c>
      <c r="N4900" s="2">
        <f>RANK(K4900, INDEX(CFB!$K$2:$K$1048576, MATCH(W4900, CFB!$W$2:$W$1048576, 0)):INDEX(CFB!$K$2:$K$1048576, MATCH(W4900, CFB!$W$2:$W$1048576, 0) + COUNTIF(CFB!$W$2:$W$1048576, W4900) - 1))</f>
        <v>64</v>
      </c>
      <c r="O4900">
        <v>34</v>
      </c>
      <c r="P4900">
        <v>20.82</v>
      </c>
      <c r="W4900">
        <v>1983</v>
      </c>
      <c r="X4900">
        <f t="shared" si="151"/>
        <v>0</v>
      </c>
    </row>
    <row r="4901" spans="1:24" ht="12.75" hidden="1" customHeight="1" x14ac:dyDescent="0.45">
      <c r="A4901">
        <v>65</v>
      </c>
      <c r="B4901" t="s">
        <v>147</v>
      </c>
      <c r="C4901" t="s">
        <v>195</v>
      </c>
      <c r="D4901" s="2" t="str">
        <f t="shared" si="150"/>
        <v>Tulsa1983</v>
      </c>
      <c r="F4901">
        <v>8</v>
      </c>
      <c r="G4901">
        <v>3</v>
      </c>
      <c r="H4901">
        <v>0</v>
      </c>
      <c r="I4901">
        <v>0.13</v>
      </c>
      <c r="J4901">
        <v>-0.79</v>
      </c>
      <c r="K4901">
        <v>-0.66</v>
      </c>
      <c r="L4901" s="2">
        <f>_xlfn.RANK.EQ(I4901, INDEX(CFB!$I$2:$I$1048576, MATCH(W4901, CFB!$W$2:$W$1048576, 0)):INDEX(CFB!$I$2:$I$1048576, MATCH(W4901, CFB!$W$2:$W$1048576, 0) + COUNTIF(CFB!$W$2:$W$1048576, W4901) - 1), 0)</f>
        <v>59</v>
      </c>
      <c r="M4901" s="2">
        <f>_xlfn.RANK.EQ(J4901, INDEX(CFB!$J$2:$J$1048576, MATCH(W4901, CFB!$W$2:$W$1048576, 0)):INDEX(CFB!$J$2:$J$1048576, MATCH(W4901, CFB!$W$2:$W$1048576, 0) + COUNTIF(CFB!$W$2:$W$1048576, W4901) - 1))</f>
        <v>64</v>
      </c>
      <c r="N4901" s="2">
        <f>RANK(K4901, INDEX(CFB!$K$2:$K$1048576, MATCH(W4901, CFB!$W$2:$W$1048576, 0)):INDEX(CFB!$K$2:$K$1048576, MATCH(W4901, CFB!$W$2:$W$1048576, 0) + COUNTIF(CFB!$W$2:$W$1048576, W4901) - 1))</f>
        <v>65</v>
      </c>
      <c r="O4901">
        <v>30.36</v>
      </c>
      <c r="P4901">
        <v>14.51</v>
      </c>
      <c r="W4901">
        <v>1983</v>
      </c>
      <c r="X4901">
        <f t="shared" si="151"/>
        <v>0</v>
      </c>
    </row>
    <row r="4902" spans="1:24" ht="12.75" hidden="1" customHeight="1" x14ac:dyDescent="0.45">
      <c r="A4902">
        <v>66</v>
      </c>
      <c r="B4902" t="s">
        <v>84</v>
      </c>
      <c r="C4902" t="s">
        <v>178</v>
      </c>
      <c r="D4902" s="2" t="str">
        <f t="shared" si="150"/>
        <v>Utah1983</v>
      </c>
      <c r="F4902">
        <v>5</v>
      </c>
      <c r="G4902">
        <v>6</v>
      </c>
      <c r="H4902">
        <v>0</v>
      </c>
      <c r="I4902">
        <v>1.91</v>
      </c>
      <c r="J4902">
        <v>-2.77</v>
      </c>
      <c r="K4902">
        <v>-0.86</v>
      </c>
      <c r="L4902" s="2">
        <f>_xlfn.RANK.EQ(I4902, INDEX(CFB!$I$2:$I$1048576, MATCH(W4902, CFB!$W$2:$W$1048576, 0)):INDEX(CFB!$I$2:$I$1048576, MATCH(W4902, CFB!$W$2:$W$1048576, 0) + COUNTIF(CFB!$W$2:$W$1048576, W4902) - 1), 0)</f>
        <v>50</v>
      </c>
      <c r="M4902" s="2">
        <f>_xlfn.RANK.EQ(J4902, INDEX(CFB!$J$2:$J$1048576, MATCH(W4902, CFB!$W$2:$W$1048576, 0)):INDEX(CFB!$J$2:$J$1048576, MATCH(W4902, CFB!$W$2:$W$1048576, 0) + COUNTIF(CFB!$W$2:$W$1048576, W4902) - 1))</f>
        <v>76</v>
      </c>
      <c r="N4902" s="2">
        <f>RANK(K4902, INDEX(CFB!$K$2:$K$1048576, MATCH(W4902, CFB!$W$2:$W$1048576, 0)):INDEX(CFB!$K$2:$K$1048576, MATCH(W4902, CFB!$W$2:$W$1048576, 0) + COUNTIF(CFB!$W$2:$W$1048576, W4902) - 1))</f>
        <v>66</v>
      </c>
      <c r="O4902">
        <v>33.28</v>
      </c>
      <c r="P4902">
        <v>18.73</v>
      </c>
      <c r="W4902">
        <v>1983</v>
      </c>
      <c r="X4902">
        <f t="shared" si="151"/>
        <v>0</v>
      </c>
    </row>
    <row r="4903" spans="1:24" ht="12.75" hidden="1" customHeight="1" x14ac:dyDescent="0.45">
      <c r="A4903">
        <v>67</v>
      </c>
      <c r="B4903" t="s">
        <v>91</v>
      </c>
      <c r="C4903" t="s">
        <v>23</v>
      </c>
      <c r="D4903" s="2" t="str">
        <f t="shared" si="150"/>
        <v>North Carolina State1983</v>
      </c>
      <c r="F4903">
        <v>3</v>
      </c>
      <c r="G4903">
        <v>8</v>
      </c>
      <c r="H4903">
        <v>0</v>
      </c>
      <c r="I4903">
        <v>-2</v>
      </c>
      <c r="J4903">
        <v>0.95</v>
      </c>
      <c r="K4903">
        <v>-1.05</v>
      </c>
      <c r="L4903" s="2">
        <f>_xlfn.RANK.EQ(I4903, INDEX(CFB!$I$2:$I$1048576, MATCH(W4903, CFB!$W$2:$W$1048576, 0)):INDEX(CFB!$I$2:$I$1048576, MATCH(W4903, CFB!$W$2:$W$1048576, 0) + COUNTIF(CFB!$W$2:$W$1048576, W4903) - 1), 0)</f>
        <v>75</v>
      </c>
      <c r="M4903" s="2">
        <f>_xlfn.RANK.EQ(J4903, INDEX(CFB!$J$2:$J$1048576, MATCH(W4903, CFB!$W$2:$W$1048576, 0)):INDEX(CFB!$J$2:$J$1048576, MATCH(W4903, CFB!$W$2:$W$1048576, 0) + COUNTIF(CFB!$W$2:$W$1048576, W4903) - 1))</f>
        <v>53</v>
      </c>
      <c r="N4903" s="2">
        <f>RANK(K4903, INDEX(CFB!$K$2:$K$1048576, MATCH(W4903, CFB!$W$2:$W$1048576, 0)):INDEX(CFB!$K$2:$K$1048576, MATCH(W4903, CFB!$W$2:$W$1048576, 0) + COUNTIF(CFB!$W$2:$W$1048576, W4903) - 1))</f>
        <v>67</v>
      </c>
      <c r="O4903">
        <v>29.4</v>
      </c>
      <c r="P4903">
        <v>12.19</v>
      </c>
      <c r="W4903">
        <v>1983</v>
      </c>
      <c r="X4903">
        <f t="shared" si="151"/>
        <v>0</v>
      </c>
    </row>
    <row r="4904" spans="1:24" ht="12.75" hidden="1" customHeight="1" x14ac:dyDescent="0.45">
      <c r="A4904">
        <v>68</v>
      </c>
      <c r="B4904" t="s">
        <v>50</v>
      </c>
      <c r="C4904" t="s">
        <v>193</v>
      </c>
      <c r="D4904" s="2" t="str">
        <f t="shared" si="150"/>
        <v>Nevada-Las Vegas1983</v>
      </c>
      <c r="F4904">
        <v>7</v>
      </c>
      <c r="G4904">
        <v>4</v>
      </c>
      <c r="H4904">
        <v>0</v>
      </c>
      <c r="I4904">
        <v>-1.06</v>
      </c>
      <c r="J4904">
        <v>-0.17</v>
      </c>
      <c r="K4904">
        <v>-1.23</v>
      </c>
      <c r="L4904" s="2">
        <f>_xlfn.RANK.EQ(I4904, INDEX(CFB!$I$2:$I$1048576, MATCH(W4904, CFB!$W$2:$W$1048576, 0)):INDEX(CFB!$I$2:$I$1048576, MATCH(W4904, CFB!$W$2:$W$1048576, 0) + COUNTIF(CFB!$W$2:$W$1048576, W4904) - 1), 0)</f>
        <v>71</v>
      </c>
      <c r="M4904" s="2">
        <f>_xlfn.RANK.EQ(J4904, INDEX(CFB!$J$2:$J$1048576, MATCH(W4904, CFB!$W$2:$W$1048576, 0)):INDEX(CFB!$J$2:$J$1048576, MATCH(W4904, CFB!$W$2:$W$1048576, 0) + COUNTIF(CFB!$W$2:$W$1048576, W4904) - 1))</f>
        <v>63</v>
      </c>
      <c r="N4904" s="2">
        <f>RANK(K4904, INDEX(CFB!$K$2:$K$1048576, MATCH(W4904, CFB!$W$2:$W$1048576, 0)):INDEX(CFB!$K$2:$K$1048576, MATCH(W4904, CFB!$W$2:$W$1048576, 0) + COUNTIF(CFB!$W$2:$W$1048576, W4904) - 1))</f>
        <v>68</v>
      </c>
      <c r="O4904">
        <v>27.65</v>
      </c>
      <c r="P4904">
        <v>13.84</v>
      </c>
      <c r="W4904">
        <v>1983</v>
      </c>
      <c r="X4904">
        <f t="shared" si="151"/>
        <v>0</v>
      </c>
    </row>
    <row r="4905" spans="1:24" ht="12.75" hidden="1" customHeight="1" x14ac:dyDescent="0.45">
      <c r="A4905">
        <v>69</v>
      </c>
      <c r="B4905" t="s">
        <v>39</v>
      </c>
      <c r="C4905" t="s">
        <v>188</v>
      </c>
      <c r="D4905" s="2" t="str">
        <f t="shared" si="150"/>
        <v>Colorado1983</v>
      </c>
      <c r="F4905">
        <v>4</v>
      </c>
      <c r="G4905">
        <v>7</v>
      </c>
      <c r="H4905">
        <v>0</v>
      </c>
      <c r="I4905">
        <v>2.78</v>
      </c>
      <c r="J4905">
        <v>-4.5599999999999996</v>
      </c>
      <c r="K4905">
        <v>-1.79</v>
      </c>
      <c r="L4905" s="2">
        <f>_xlfn.RANK.EQ(I4905, INDEX(CFB!$I$2:$I$1048576, MATCH(W4905, CFB!$W$2:$W$1048576, 0)):INDEX(CFB!$I$2:$I$1048576, MATCH(W4905, CFB!$W$2:$W$1048576, 0) + COUNTIF(CFB!$W$2:$W$1048576, W4905) - 1), 0)</f>
        <v>41</v>
      </c>
      <c r="M4905" s="2">
        <f>_xlfn.RANK.EQ(J4905, INDEX(CFB!$J$2:$J$1048576, MATCH(W4905, CFB!$W$2:$W$1048576, 0)):INDEX(CFB!$J$2:$J$1048576, MATCH(W4905, CFB!$W$2:$W$1048576, 0) + COUNTIF(CFB!$W$2:$W$1048576, W4905) - 1))</f>
        <v>86</v>
      </c>
      <c r="N4905" s="2">
        <f>RANK(K4905, INDEX(CFB!$K$2:$K$1048576, MATCH(W4905, CFB!$W$2:$W$1048576, 0)):INDEX(CFB!$K$2:$K$1048576, MATCH(W4905, CFB!$W$2:$W$1048576, 0) + COUNTIF(CFB!$W$2:$W$1048576, W4905) - 1))</f>
        <v>69</v>
      </c>
      <c r="O4905">
        <v>32.42</v>
      </c>
      <c r="P4905">
        <v>20.72</v>
      </c>
      <c r="W4905">
        <v>1983</v>
      </c>
      <c r="X4905">
        <f t="shared" si="151"/>
        <v>0</v>
      </c>
    </row>
    <row r="4906" spans="1:24" ht="12.75" hidden="1" customHeight="1" x14ac:dyDescent="0.45">
      <c r="A4906">
        <v>70</v>
      </c>
      <c r="B4906" t="s">
        <v>106</v>
      </c>
      <c r="C4906" t="s">
        <v>23</v>
      </c>
      <c r="D4906" s="2" t="str">
        <f t="shared" si="150"/>
        <v>Wake Forest1983</v>
      </c>
      <c r="F4906">
        <v>4</v>
      </c>
      <c r="G4906">
        <v>7</v>
      </c>
      <c r="H4906">
        <v>0</v>
      </c>
      <c r="I4906">
        <v>2.58</v>
      </c>
      <c r="J4906">
        <v>-4.78</v>
      </c>
      <c r="K4906">
        <v>-2.2000000000000002</v>
      </c>
      <c r="L4906" s="2">
        <f>_xlfn.RANK.EQ(I4906, INDEX(CFB!$I$2:$I$1048576, MATCH(W4906, CFB!$W$2:$W$1048576, 0)):INDEX(CFB!$I$2:$I$1048576, MATCH(W4906, CFB!$W$2:$W$1048576, 0) + COUNTIF(CFB!$W$2:$W$1048576, W4906) - 1), 0)</f>
        <v>43</v>
      </c>
      <c r="M4906" s="2">
        <f>_xlfn.RANK.EQ(J4906, INDEX(CFB!$J$2:$J$1048576, MATCH(W4906, CFB!$W$2:$W$1048576, 0)):INDEX(CFB!$J$2:$J$1048576, MATCH(W4906, CFB!$W$2:$W$1048576, 0) + COUNTIF(CFB!$W$2:$W$1048576, W4906) - 1))</f>
        <v>87</v>
      </c>
      <c r="N4906" s="2">
        <f>RANK(K4906, INDEX(CFB!$K$2:$K$1048576, MATCH(W4906, CFB!$W$2:$W$1048576, 0)):INDEX(CFB!$K$2:$K$1048576, MATCH(W4906, CFB!$W$2:$W$1048576, 0) + COUNTIF(CFB!$W$2:$W$1048576, W4906) - 1))</f>
        <v>70</v>
      </c>
      <c r="O4906">
        <v>31.24</v>
      </c>
      <c r="P4906">
        <v>16.850000000000001</v>
      </c>
      <c r="W4906">
        <v>1983</v>
      </c>
      <c r="X4906">
        <f t="shared" si="151"/>
        <v>0</v>
      </c>
    </row>
    <row r="4907" spans="1:24" ht="12.75" hidden="1" customHeight="1" x14ac:dyDescent="0.45">
      <c r="A4907">
        <v>71</v>
      </c>
      <c r="B4907" t="s">
        <v>126</v>
      </c>
      <c r="C4907" t="s">
        <v>178</v>
      </c>
      <c r="D4907" s="2" t="str">
        <f t="shared" si="150"/>
        <v>Hawaii1983</v>
      </c>
      <c r="F4907">
        <v>5</v>
      </c>
      <c r="G4907">
        <v>5</v>
      </c>
      <c r="H4907">
        <v>1</v>
      </c>
      <c r="I4907">
        <v>-0.94</v>
      </c>
      <c r="J4907">
        <v>-1.47</v>
      </c>
      <c r="K4907">
        <v>-2.41</v>
      </c>
      <c r="L4907" s="2">
        <f>_xlfn.RANK.EQ(I4907, INDEX(CFB!$I$2:$I$1048576, MATCH(W4907, CFB!$W$2:$W$1048576, 0)):INDEX(CFB!$I$2:$I$1048576, MATCH(W4907, CFB!$W$2:$W$1048576, 0) + COUNTIF(CFB!$W$2:$W$1048576, W4907) - 1), 0)</f>
        <v>69</v>
      </c>
      <c r="M4907" s="2">
        <f>_xlfn.RANK.EQ(J4907, INDEX(CFB!$J$2:$J$1048576, MATCH(W4907, CFB!$W$2:$W$1048576, 0)):INDEX(CFB!$J$2:$J$1048576, MATCH(W4907, CFB!$W$2:$W$1048576, 0) + COUNTIF(CFB!$W$2:$W$1048576, W4907) - 1))</f>
        <v>67</v>
      </c>
      <c r="N4907" s="2">
        <f>RANK(K4907, INDEX(CFB!$K$2:$K$1048576, MATCH(W4907, CFB!$W$2:$W$1048576, 0)):INDEX(CFB!$K$2:$K$1048576, MATCH(W4907, CFB!$W$2:$W$1048576, 0) + COUNTIF(CFB!$W$2:$W$1048576, W4907) - 1))</f>
        <v>71</v>
      </c>
      <c r="O4907">
        <v>28.17</v>
      </c>
      <c r="P4907">
        <v>15.45</v>
      </c>
      <c r="W4907">
        <v>1983</v>
      </c>
      <c r="X4907">
        <f t="shared" si="151"/>
        <v>0</v>
      </c>
    </row>
    <row r="4908" spans="1:24" ht="12.75" hidden="1" customHeight="1" x14ac:dyDescent="0.45">
      <c r="A4908">
        <v>72</v>
      </c>
      <c r="B4908" t="s">
        <v>192</v>
      </c>
      <c r="C4908" t="s">
        <v>193</v>
      </c>
      <c r="D4908" s="2" t="str">
        <f t="shared" si="150"/>
        <v>Long Beach State1983</v>
      </c>
      <c r="F4908">
        <v>8</v>
      </c>
      <c r="G4908">
        <v>4</v>
      </c>
      <c r="H4908">
        <v>0</v>
      </c>
      <c r="I4908">
        <v>-3.47</v>
      </c>
      <c r="J4908">
        <v>0.88</v>
      </c>
      <c r="K4908">
        <v>-2.59</v>
      </c>
      <c r="L4908" s="2">
        <f>_xlfn.RANK.EQ(I4908, INDEX(CFB!$I$2:$I$1048576, MATCH(W4908, CFB!$W$2:$W$1048576, 0)):INDEX(CFB!$I$2:$I$1048576, MATCH(W4908, CFB!$W$2:$W$1048576, 0) + COUNTIF(CFB!$W$2:$W$1048576, W4908) - 1), 0)</f>
        <v>83</v>
      </c>
      <c r="M4908" s="2">
        <f>_xlfn.RANK.EQ(J4908, INDEX(CFB!$J$2:$J$1048576, MATCH(W4908, CFB!$W$2:$W$1048576, 0)):INDEX(CFB!$J$2:$J$1048576, MATCH(W4908, CFB!$W$2:$W$1048576, 0) + COUNTIF(CFB!$W$2:$W$1048576, W4908) - 1))</f>
        <v>55</v>
      </c>
      <c r="N4908" s="2">
        <f>RANK(K4908, INDEX(CFB!$K$2:$K$1048576, MATCH(W4908, CFB!$W$2:$W$1048576, 0)):INDEX(CFB!$K$2:$K$1048576, MATCH(W4908, CFB!$W$2:$W$1048576, 0) + COUNTIF(CFB!$W$2:$W$1048576, W4908) - 1))</f>
        <v>72</v>
      </c>
      <c r="O4908">
        <v>25.02</v>
      </c>
      <c r="P4908">
        <v>12.8</v>
      </c>
      <c r="W4908">
        <v>1983</v>
      </c>
      <c r="X4908">
        <f t="shared" si="151"/>
        <v>0</v>
      </c>
    </row>
    <row r="4909" spans="1:24" ht="12.75" hidden="1" customHeight="1" x14ac:dyDescent="0.45">
      <c r="A4909">
        <v>73</v>
      </c>
      <c r="B4909" t="s">
        <v>141</v>
      </c>
      <c r="C4909" t="s">
        <v>178</v>
      </c>
      <c r="D4909" s="2" t="str">
        <f t="shared" si="150"/>
        <v>New Mexico1983</v>
      </c>
      <c r="F4909">
        <v>6</v>
      </c>
      <c r="G4909">
        <v>6</v>
      </c>
      <c r="H4909">
        <v>0</v>
      </c>
      <c r="I4909">
        <v>-4.43</v>
      </c>
      <c r="J4909">
        <v>1.61</v>
      </c>
      <c r="K4909">
        <v>-2.82</v>
      </c>
      <c r="L4909" s="2">
        <f>_xlfn.RANK.EQ(I4909, INDEX(CFB!$I$2:$I$1048576, MATCH(W4909, CFB!$W$2:$W$1048576, 0)):INDEX(CFB!$I$2:$I$1048576, MATCH(W4909, CFB!$W$2:$W$1048576, 0) + COUNTIF(CFB!$W$2:$W$1048576, W4909) - 1), 0)</f>
        <v>91</v>
      </c>
      <c r="M4909" s="2">
        <f>_xlfn.RANK.EQ(J4909, INDEX(CFB!$J$2:$J$1048576, MATCH(W4909, CFB!$W$2:$W$1048576, 0)):INDEX(CFB!$J$2:$J$1048576, MATCH(W4909, CFB!$W$2:$W$1048576, 0) + COUNTIF(CFB!$W$2:$W$1048576, W4909) - 1))</f>
        <v>48</v>
      </c>
      <c r="N4909" s="2">
        <f>RANK(K4909, INDEX(CFB!$K$2:$K$1048576, MATCH(W4909, CFB!$W$2:$W$1048576, 0)):INDEX(CFB!$K$2:$K$1048576, MATCH(W4909, CFB!$W$2:$W$1048576, 0) + COUNTIF(CFB!$W$2:$W$1048576, W4909) - 1))</f>
        <v>73</v>
      </c>
      <c r="O4909">
        <v>24.88</v>
      </c>
      <c r="P4909">
        <v>13.17</v>
      </c>
      <c r="W4909">
        <v>1983</v>
      </c>
      <c r="X4909">
        <f t="shared" si="151"/>
        <v>0</v>
      </c>
    </row>
    <row r="4910" spans="1:24" ht="12.75" hidden="1" customHeight="1" x14ac:dyDescent="0.45">
      <c r="A4910">
        <v>74</v>
      </c>
      <c r="B4910" t="s">
        <v>200</v>
      </c>
      <c r="C4910" t="s">
        <v>195</v>
      </c>
      <c r="D4910" s="2" t="str">
        <f t="shared" si="150"/>
        <v>Indiana State1983</v>
      </c>
      <c r="F4910">
        <v>9</v>
      </c>
      <c r="G4910">
        <v>4</v>
      </c>
      <c r="H4910">
        <v>0</v>
      </c>
      <c r="I4910">
        <v>-3.69</v>
      </c>
      <c r="J4910">
        <v>0.13</v>
      </c>
      <c r="K4910">
        <v>-3.56</v>
      </c>
      <c r="L4910" s="2">
        <f>_xlfn.RANK.EQ(I4910, INDEX(CFB!$I$2:$I$1048576, MATCH(W4910, CFB!$W$2:$W$1048576, 0)):INDEX(CFB!$I$2:$I$1048576, MATCH(W4910, CFB!$W$2:$W$1048576, 0) + COUNTIF(CFB!$W$2:$W$1048576, W4910) - 1), 0)</f>
        <v>84</v>
      </c>
      <c r="M4910" s="2">
        <f>_xlfn.RANK.EQ(J4910, INDEX(CFB!$J$2:$J$1048576, MATCH(W4910, CFB!$W$2:$W$1048576, 0)):INDEX(CFB!$J$2:$J$1048576, MATCH(W4910, CFB!$W$2:$W$1048576, 0) + COUNTIF(CFB!$W$2:$W$1048576, W4910) - 1))</f>
        <v>60</v>
      </c>
      <c r="N4910" s="2">
        <f>RANK(K4910, INDEX(CFB!$K$2:$K$1048576, MATCH(W4910, CFB!$W$2:$W$1048576, 0)):INDEX(CFB!$K$2:$K$1048576, MATCH(W4910, CFB!$W$2:$W$1048576, 0) + COUNTIF(CFB!$W$2:$W$1048576, W4910) - 1))</f>
        <v>74</v>
      </c>
      <c r="O4910">
        <v>24.2</v>
      </c>
      <c r="P4910">
        <v>13.04</v>
      </c>
      <c r="W4910">
        <v>1983</v>
      </c>
      <c r="X4910">
        <f t="shared" si="151"/>
        <v>0</v>
      </c>
    </row>
    <row r="4911" spans="1:24" ht="12.75" hidden="1" customHeight="1" x14ac:dyDescent="0.45">
      <c r="A4911">
        <v>75</v>
      </c>
      <c r="B4911" t="s">
        <v>133</v>
      </c>
      <c r="C4911" t="s">
        <v>193</v>
      </c>
      <c r="D4911" s="2" t="str">
        <f t="shared" si="150"/>
        <v>Utah State1983</v>
      </c>
      <c r="F4911">
        <v>5</v>
      </c>
      <c r="G4911">
        <v>6</v>
      </c>
      <c r="H4911">
        <v>0</v>
      </c>
      <c r="I4911">
        <v>-4.29</v>
      </c>
      <c r="J4911">
        <v>0.69</v>
      </c>
      <c r="K4911">
        <v>-3.6</v>
      </c>
      <c r="L4911" s="2">
        <f>_xlfn.RANK.EQ(I4911, INDEX(CFB!$I$2:$I$1048576, MATCH(W4911, CFB!$W$2:$W$1048576, 0)):INDEX(CFB!$I$2:$I$1048576, MATCH(W4911, CFB!$W$2:$W$1048576, 0) + COUNTIF(CFB!$W$2:$W$1048576, W4911) - 1), 0)</f>
        <v>89</v>
      </c>
      <c r="M4911" s="2">
        <f>_xlfn.RANK.EQ(J4911, INDEX(CFB!$J$2:$J$1048576, MATCH(W4911, CFB!$W$2:$W$1048576, 0)):INDEX(CFB!$J$2:$J$1048576, MATCH(W4911, CFB!$W$2:$W$1048576, 0) + COUNTIF(CFB!$W$2:$W$1048576, W4911) - 1))</f>
        <v>58</v>
      </c>
      <c r="N4911" s="2">
        <f>RANK(K4911, INDEX(CFB!$K$2:$K$1048576, MATCH(W4911, CFB!$W$2:$W$1048576, 0)):INDEX(CFB!$K$2:$K$1048576, MATCH(W4911, CFB!$W$2:$W$1048576, 0) + COUNTIF(CFB!$W$2:$W$1048576, W4911) - 1))</f>
        <v>75</v>
      </c>
      <c r="O4911">
        <v>24.23</v>
      </c>
      <c r="P4911">
        <v>11.66</v>
      </c>
      <c r="W4911">
        <v>1983</v>
      </c>
      <c r="X4911">
        <f t="shared" si="151"/>
        <v>0</v>
      </c>
    </row>
    <row r="4912" spans="1:24" ht="12.75" hidden="1" customHeight="1" x14ac:dyDescent="0.45">
      <c r="A4912">
        <v>76</v>
      </c>
      <c r="B4912" t="s">
        <v>40</v>
      </c>
      <c r="C4912" t="s">
        <v>188</v>
      </c>
      <c r="D4912" s="2" t="str">
        <f t="shared" si="150"/>
        <v>Iowa State1983</v>
      </c>
      <c r="F4912">
        <v>4</v>
      </c>
      <c r="G4912">
        <v>7</v>
      </c>
      <c r="H4912">
        <v>0</v>
      </c>
      <c r="I4912">
        <v>3.24</v>
      </c>
      <c r="J4912">
        <v>-7.72</v>
      </c>
      <c r="K4912">
        <v>-4.49</v>
      </c>
      <c r="L4912" s="2">
        <f>_xlfn.RANK.EQ(I4912, INDEX(CFB!$I$2:$I$1048576, MATCH(W4912, CFB!$W$2:$W$1048576, 0)):INDEX(CFB!$I$2:$I$1048576, MATCH(W4912, CFB!$W$2:$W$1048576, 0) + COUNTIF(CFB!$W$2:$W$1048576, W4912) - 1), 0)</f>
        <v>32</v>
      </c>
      <c r="M4912" s="2">
        <f>_xlfn.RANK.EQ(J4912, INDEX(CFB!$J$2:$J$1048576, MATCH(W4912, CFB!$W$2:$W$1048576, 0)):INDEX(CFB!$J$2:$J$1048576, MATCH(W4912, CFB!$W$2:$W$1048576, 0) + COUNTIF(CFB!$W$2:$W$1048576, W4912) - 1))</f>
        <v>102</v>
      </c>
      <c r="N4912" s="2">
        <f>RANK(K4912, INDEX(CFB!$K$2:$K$1048576, MATCH(W4912, CFB!$W$2:$W$1048576, 0)):INDEX(CFB!$K$2:$K$1048576, MATCH(W4912, CFB!$W$2:$W$1048576, 0) + COUNTIF(CFB!$W$2:$W$1048576, W4912) - 1))</f>
        <v>76</v>
      </c>
      <c r="O4912">
        <v>31.93</v>
      </c>
      <c r="P4912">
        <v>23.97</v>
      </c>
      <c r="W4912">
        <v>1983</v>
      </c>
      <c r="X4912">
        <f t="shared" si="151"/>
        <v>0</v>
      </c>
    </row>
    <row r="4913" spans="1:24" ht="12.75" hidden="1" customHeight="1" x14ac:dyDescent="0.45">
      <c r="A4913">
        <v>77</v>
      </c>
      <c r="B4913" t="s">
        <v>114</v>
      </c>
      <c r="C4913" t="s">
        <v>193</v>
      </c>
      <c r="D4913" s="2" t="str">
        <f t="shared" si="150"/>
        <v>San Jose State1983</v>
      </c>
      <c r="F4913">
        <v>5</v>
      </c>
      <c r="G4913">
        <v>6</v>
      </c>
      <c r="H4913">
        <v>0</v>
      </c>
      <c r="I4913">
        <v>0.86</v>
      </c>
      <c r="J4913">
        <v>-5.36</v>
      </c>
      <c r="K4913">
        <v>-4.5</v>
      </c>
      <c r="L4913" s="2">
        <f>_xlfn.RANK.EQ(I4913, INDEX(CFB!$I$2:$I$1048576, MATCH(W4913, CFB!$W$2:$W$1048576, 0)):INDEX(CFB!$I$2:$I$1048576, MATCH(W4913, CFB!$W$2:$W$1048576, 0) + COUNTIF(CFB!$W$2:$W$1048576, W4913) - 1), 0)</f>
        <v>56</v>
      </c>
      <c r="M4913" s="2">
        <f>_xlfn.RANK.EQ(J4913, INDEX(CFB!$J$2:$J$1048576, MATCH(W4913, CFB!$W$2:$W$1048576, 0)):INDEX(CFB!$J$2:$J$1048576, MATCH(W4913, CFB!$W$2:$W$1048576, 0) + COUNTIF(CFB!$W$2:$W$1048576, W4913) - 1))</f>
        <v>89</v>
      </c>
      <c r="N4913" s="2">
        <f>RANK(K4913, INDEX(CFB!$K$2:$K$1048576, MATCH(W4913, CFB!$W$2:$W$1048576, 0)):INDEX(CFB!$K$2:$K$1048576, MATCH(W4913, CFB!$W$2:$W$1048576, 0) + COUNTIF(CFB!$W$2:$W$1048576, W4913) - 1))</f>
        <v>77</v>
      </c>
      <c r="O4913">
        <v>30.49</v>
      </c>
      <c r="P4913">
        <v>19.149999999999999</v>
      </c>
      <c r="W4913">
        <v>1983</v>
      </c>
      <c r="X4913">
        <f t="shared" si="151"/>
        <v>0</v>
      </c>
    </row>
    <row r="4914" spans="1:24" ht="12.75" hidden="1" customHeight="1" x14ac:dyDescent="0.45">
      <c r="A4914">
        <v>78</v>
      </c>
      <c r="B4914" t="s">
        <v>111</v>
      </c>
      <c r="C4914" t="s">
        <v>193</v>
      </c>
      <c r="D4914" s="2" t="str">
        <f t="shared" si="150"/>
        <v>Fresno State1983</v>
      </c>
      <c r="F4914">
        <v>6</v>
      </c>
      <c r="G4914">
        <v>5</v>
      </c>
      <c r="H4914">
        <v>0</v>
      </c>
      <c r="I4914">
        <v>-2.15</v>
      </c>
      <c r="J4914">
        <v>-3.09</v>
      </c>
      <c r="K4914">
        <v>-5.25</v>
      </c>
      <c r="L4914" s="2">
        <f>_xlfn.RANK.EQ(I4914, INDEX(CFB!$I$2:$I$1048576, MATCH(W4914, CFB!$W$2:$W$1048576, 0)):INDEX(CFB!$I$2:$I$1048576, MATCH(W4914, CFB!$W$2:$W$1048576, 0) + COUNTIF(CFB!$W$2:$W$1048576, W4914) - 1), 0)</f>
        <v>76</v>
      </c>
      <c r="M4914" s="2">
        <f>_xlfn.RANK.EQ(J4914, INDEX(CFB!$J$2:$J$1048576, MATCH(W4914, CFB!$W$2:$W$1048576, 0)):INDEX(CFB!$J$2:$J$1048576, MATCH(W4914, CFB!$W$2:$W$1048576, 0) + COUNTIF(CFB!$W$2:$W$1048576, W4914) - 1))</f>
        <v>77</v>
      </c>
      <c r="N4914" s="2">
        <f>RANK(K4914, INDEX(CFB!$K$2:$K$1048576, MATCH(W4914, CFB!$W$2:$W$1048576, 0)):INDEX(CFB!$K$2:$K$1048576, MATCH(W4914, CFB!$W$2:$W$1048576, 0) + COUNTIF(CFB!$W$2:$W$1048576, W4914) - 1))</f>
        <v>78</v>
      </c>
      <c r="O4914">
        <v>25.38</v>
      </c>
      <c r="P4914">
        <v>16.84</v>
      </c>
      <c r="W4914">
        <v>1983</v>
      </c>
      <c r="X4914">
        <f t="shared" si="151"/>
        <v>0</v>
      </c>
    </row>
    <row r="4915" spans="1:24" ht="12.75" hidden="1" customHeight="1" x14ac:dyDescent="0.45">
      <c r="A4915">
        <v>79</v>
      </c>
      <c r="B4915" t="s">
        <v>13</v>
      </c>
      <c r="C4915" t="s">
        <v>180</v>
      </c>
      <c r="D4915" s="2" t="str">
        <f t="shared" si="150"/>
        <v>Oregon1983</v>
      </c>
      <c r="F4915">
        <v>4</v>
      </c>
      <c r="G4915">
        <v>6</v>
      </c>
      <c r="H4915">
        <v>1</v>
      </c>
      <c r="I4915">
        <v>-7.98</v>
      </c>
      <c r="J4915">
        <v>2.72</v>
      </c>
      <c r="K4915">
        <v>-5.26</v>
      </c>
      <c r="L4915" s="2">
        <f>_xlfn.RANK.EQ(I4915, INDEX(CFB!$I$2:$I$1048576, MATCH(W4915, CFB!$W$2:$W$1048576, 0)):INDEX(CFB!$I$2:$I$1048576, MATCH(W4915, CFB!$W$2:$W$1048576, 0) + COUNTIF(CFB!$W$2:$W$1048576, W4915) - 1), 0)</f>
        <v>103</v>
      </c>
      <c r="M4915" s="2">
        <f>_xlfn.RANK.EQ(J4915, INDEX(CFB!$J$2:$J$1048576, MATCH(W4915, CFB!$W$2:$W$1048576, 0)):INDEX(CFB!$J$2:$J$1048576, MATCH(W4915, CFB!$W$2:$W$1048576, 0) + COUNTIF(CFB!$W$2:$W$1048576, W4915) - 1))</f>
        <v>41</v>
      </c>
      <c r="N4915" s="2">
        <f>RANK(K4915, INDEX(CFB!$K$2:$K$1048576, MATCH(W4915, CFB!$W$2:$W$1048576, 0)):INDEX(CFB!$K$2:$K$1048576, MATCH(W4915, CFB!$W$2:$W$1048576, 0) + COUNTIF(CFB!$W$2:$W$1048576, W4915) - 1))</f>
        <v>79</v>
      </c>
      <c r="O4915">
        <v>21.03</v>
      </c>
      <c r="P4915">
        <v>10.67</v>
      </c>
      <c r="W4915">
        <v>1983</v>
      </c>
      <c r="X4915">
        <f t="shared" si="151"/>
        <v>0</v>
      </c>
    </row>
    <row r="4916" spans="1:24" ht="12.75" hidden="1" customHeight="1" x14ac:dyDescent="0.45">
      <c r="A4916">
        <v>80</v>
      </c>
      <c r="B4916" t="s">
        <v>51</v>
      </c>
      <c r="C4916" t="s">
        <v>12</v>
      </c>
      <c r="D4916" s="2" t="str">
        <f t="shared" si="150"/>
        <v>Navy1983</v>
      </c>
      <c r="F4916">
        <v>3</v>
      </c>
      <c r="G4916">
        <v>8</v>
      </c>
      <c r="H4916">
        <v>0</v>
      </c>
      <c r="I4916">
        <v>-2.2999999999999998</v>
      </c>
      <c r="J4916">
        <v>-3.35</v>
      </c>
      <c r="K4916">
        <v>-5.64</v>
      </c>
      <c r="L4916" s="2">
        <f>_xlfn.RANK.EQ(I4916, INDEX(CFB!$I$2:$I$1048576, MATCH(W4916, CFB!$W$2:$W$1048576, 0)):INDEX(CFB!$I$2:$I$1048576, MATCH(W4916, CFB!$W$2:$W$1048576, 0) + COUNTIF(CFB!$W$2:$W$1048576, W4916) - 1), 0)</f>
        <v>79</v>
      </c>
      <c r="M4916" s="2">
        <f>_xlfn.RANK.EQ(J4916, INDEX(CFB!$J$2:$J$1048576, MATCH(W4916, CFB!$W$2:$W$1048576, 0)):INDEX(CFB!$J$2:$J$1048576, MATCH(W4916, CFB!$W$2:$W$1048576, 0) + COUNTIF(CFB!$W$2:$W$1048576, W4916) - 1))</f>
        <v>80</v>
      </c>
      <c r="N4916" s="2">
        <f>RANK(K4916, INDEX(CFB!$K$2:$K$1048576, MATCH(W4916, CFB!$W$2:$W$1048576, 0)):INDEX(CFB!$K$2:$K$1048576, MATCH(W4916, CFB!$W$2:$W$1048576, 0) + COUNTIF(CFB!$W$2:$W$1048576, W4916) - 1))</f>
        <v>80</v>
      </c>
      <c r="O4916">
        <v>27.92</v>
      </c>
      <c r="P4916">
        <v>17.239999999999998</v>
      </c>
      <c r="W4916">
        <v>1983</v>
      </c>
      <c r="X4916">
        <f t="shared" si="151"/>
        <v>0</v>
      </c>
    </row>
    <row r="4917" spans="1:24" ht="12.75" hidden="1" customHeight="1" x14ac:dyDescent="0.45">
      <c r="A4917">
        <v>81</v>
      </c>
      <c r="B4917" t="s">
        <v>56</v>
      </c>
      <c r="C4917" t="s">
        <v>12</v>
      </c>
      <c r="D4917" s="2" t="str">
        <f t="shared" si="150"/>
        <v>Rutgers1983</v>
      </c>
      <c r="F4917">
        <v>3</v>
      </c>
      <c r="G4917">
        <v>8</v>
      </c>
      <c r="H4917">
        <v>0</v>
      </c>
      <c r="I4917">
        <v>-2.59</v>
      </c>
      <c r="J4917">
        <v>-3.33</v>
      </c>
      <c r="K4917">
        <v>-5.92</v>
      </c>
      <c r="L4917" s="2">
        <f>_xlfn.RANK.EQ(I4917, INDEX(CFB!$I$2:$I$1048576, MATCH(W4917, CFB!$W$2:$W$1048576, 0)):INDEX(CFB!$I$2:$I$1048576, MATCH(W4917, CFB!$W$2:$W$1048576, 0) + COUNTIF(CFB!$W$2:$W$1048576, W4917) - 1), 0)</f>
        <v>82</v>
      </c>
      <c r="M4917" s="2">
        <f>_xlfn.RANK.EQ(J4917, INDEX(CFB!$J$2:$J$1048576, MATCH(W4917, CFB!$W$2:$W$1048576, 0)):INDEX(CFB!$J$2:$J$1048576, MATCH(W4917, CFB!$W$2:$W$1048576, 0) + COUNTIF(CFB!$W$2:$W$1048576, W4917) - 1))</f>
        <v>79</v>
      </c>
      <c r="N4917" s="2">
        <f>RANK(K4917, INDEX(CFB!$K$2:$K$1048576, MATCH(W4917, CFB!$W$2:$W$1048576, 0)):INDEX(CFB!$K$2:$K$1048576, MATCH(W4917, CFB!$W$2:$W$1048576, 0) + COUNTIF(CFB!$W$2:$W$1048576, W4917) - 1))</f>
        <v>81</v>
      </c>
      <c r="O4917">
        <v>25.92</v>
      </c>
      <c r="P4917">
        <v>16.149999999999999</v>
      </c>
      <c r="W4917">
        <v>1983</v>
      </c>
      <c r="X4917">
        <f t="shared" si="151"/>
        <v>0</v>
      </c>
    </row>
    <row r="4918" spans="1:24" ht="12.75" hidden="1" customHeight="1" x14ac:dyDescent="0.45">
      <c r="A4918">
        <v>82</v>
      </c>
      <c r="B4918" t="s">
        <v>196</v>
      </c>
      <c r="C4918" t="s">
        <v>195</v>
      </c>
      <c r="D4918" s="2" t="str">
        <f t="shared" si="150"/>
        <v>Illinois State1983</v>
      </c>
      <c r="F4918">
        <v>6</v>
      </c>
      <c r="G4918">
        <v>4</v>
      </c>
      <c r="H4918">
        <v>1</v>
      </c>
      <c r="I4918">
        <v>0.53</v>
      </c>
      <c r="J4918">
        <v>-6.59</v>
      </c>
      <c r="K4918">
        <v>-6.06</v>
      </c>
      <c r="L4918" s="2">
        <f>_xlfn.RANK.EQ(I4918, INDEX(CFB!$I$2:$I$1048576, MATCH(W4918, CFB!$W$2:$W$1048576, 0)):INDEX(CFB!$I$2:$I$1048576, MATCH(W4918, CFB!$W$2:$W$1048576, 0) + COUNTIF(CFB!$W$2:$W$1048576, W4918) - 1), 0)</f>
        <v>57</v>
      </c>
      <c r="M4918" s="2">
        <f>_xlfn.RANK.EQ(J4918, INDEX(CFB!$J$2:$J$1048576, MATCH(W4918, CFB!$W$2:$W$1048576, 0)):INDEX(CFB!$J$2:$J$1048576, MATCH(W4918, CFB!$W$2:$W$1048576, 0) + COUNTIF(CFB!$W$2:$W$1048576, W4918) - 1))</f>
        <v>97</v>
      </c>
      <c r="N4918" s="2">
        <f>RANK(K4918, INDEX(CFB!$K$2:$K$1048576, MATCH(W4918, CFB!$W$2:$W$1048576, 0)):INDEX(CFB!$K$2:$K$1048576, MATCH(W4918, CFB!$W$2:$W$1048576, 0) + COUNTIF(CFB!$W$2:$W$1048576, W4918) - 1))</f>
        <v>82</v>
      </c>
      <c r="O4918">
        <v>29.96</v>
      </c>
      <c r="P4918">
        <v>20.16</v>
      </c>
      <c r="W4918">
        <v>1983</v>
      </c>
      <c r="X4918">
        <f t="shared" si="151"/>
        <v>0</v>
      </c>
    </row>
    <row r="4919" spans="1:24" ht="12.75" hidden="1" customHeight="1" x14ac:dyDescent="0.45">
      <c r="A4919">
        <v>83</v>
      </c>
      <c r="B4919" t="s">
        <v>21</v>
      </c>
      <c r="C4919" t="s">
        <v>10</v>
      </c>
      <c r="D4919" s="2" t="str">
        <f t="shared" si="150"/>
        <v>Indiana1983</v>
      </c>
      <c r="F4919">
        <v>3</v>
      </c>
      <c r="G4919">
        <v>8</v>
      </c>
      <c r="H4919">
        <v>0</v>
      </c>
      <c r="I4919">
        <v>-1.03</v>
      </c>
      <c r="J4919">
        <v>-5.05</v>
      </c>
      <c r="K4919">
        <v>-6.08</v>
      </c>
      <c r="L4919" s="2">
        <f>_xlfn.RANK.EQ(I4919, INDEX(CFB!$I$2:$I$1048576, MATCH(W4919, CFB!$W$2:$W$1048576, 0)):INDEX(CFB!$I$2:$I$1048576, MATCH(W4919, CFB!$W$2:$W$1048576, 0) + COUNTIF(CFB!$W$2:$W$1048576, W4919) - 1), 0)</f>
        <v>70</v>
      </c>
      <c r="M4919" s="2">
        <f>_xlfn.RANK.EQ(J4919, INDEX(CFB!$J$2:$J$1048576, MATCH(W4919, CFB!$W$2:$W$1048576, 0)):INDEX(CFB!$J$2:$J$1048576, MATCH(W4919, CFB!$W$2:$W$1048576, 0) + COUNTIF(CFB!$W$2:$W$1048576, W4919) - 1))</f>
        <v>88</v>
      </c>
      <c r="N4919" s="2">
        <f>RANK(K4919, INDEX(CFB!$K$2:$K$1048576, MATCH(W4919, CFB!$W$2:$W$1048576, 0)):INDEX(CFB!$K$2:$K$1048576, MATCH(W4919, CFB!$W$2:$W$1048576, 0) + COUNTIF(CFB!$W$2:$W$1048576, W4919) - 1))</f>
        <v>83</v>
      </c>
      <c r="O4919">
        <v>25.15</v>
      </c>
      <c r="P4919">
        <v>22.56</v>
      </c>
      <c r="W4919">
        <v>1983</v>
      </c>
      <c r="X4919">
        <f t="shared" si="151"/>
        <v>0</v>
      </c>
    </row>
    <row r="4920" spans="1:24" ht="12.75" hidden="1" customHeight="1" x14ac:dyDescent="0.45">
      <c r="A4920">
        <v>84</v>
      </c>
      <c r="B4920" t="s">
        <v>86</v>
      </c>
      <c r="C4920" t="s">
        <v>65</v>
      </c>
      <c r="D4920" s="2" t="str">
        <f t="shared" si="150"/>
        <v>Miami (OH)1983</v>
      </c>
      <c r="F4920">
        <v>4</v>
      </c>
      <c r="G4920">
        <v>7</v>
      </c>
      <c r="H4920">
        <v>0</v>
      </c>
      <c r="I4920">
        <v>-7.17</v>
      </c>
      <c r="J4920">
        <v>0.78</v>
      </c>
      <c r="K4920">
        <v>-6.39</v>
      </c>
      <c r="L4920" s="2">
        <f>_xlfn.RANK.EQ(I4920, INDEX(CFB!$I$2:$I$1048576, MATCH(W4920, CFB!$W$2:$W$1048576, 0)):INDEX(CFB!$I$2:$I$1048576, MATCH(W4920, CFB!$W$2:$W$1048576, 0) + COUNTIF(CFB!$W$2:$W$1048576, W4920) - 1), 0)</f>
        <v>102</v>
      </c>
      <c r="M4920" s="2">
        <f>_xlfn.RANK.EQ(J4920, INDEX(CFB!$J$2:$J$1048576, MATCH(W4920, CFB!$W$2:$W$1048576, 0)):INDEX(CFB!$J$2:$J$1048576, MATCH(W4920, CFB!$W$2:$W$1048576, 0) + COUNTIF(CFB!$W$2:$W$1048576, W4920) - 1))</f>
        <v>56</v>
      </c>
      <c r="N4920" s="2">
        <f>RANK(K4920, INDEX(CFB!$K$2:$K$1048576, MATCH(W4920, CFB!$W$2:$W$1048576, 0)):INDEX(CFB!$K$2:$K$1048576, MATCH(W4920, CFB!$W$2:$W$1048576, 0) + COUNTIF(CFB!$W$2:$W$1048576, W4920) - 1))</f>
        <v>84</v>
      </c>
      <c r="O4920">
        <v>20.66</v>
      </c>
      <c r="P4920">
        <v>12.97</v>
      </c>
      <c r="W4920">
        <v>1983</v>
      </c>
      <c r="X4920">
        <f t="shared" si="151"/>
        <v>0</v>
      </c>
    </row>
    <row r="4921" spans="1:24" ht="12.75" hidden="1" customHeight="1" x14ac:dyDescent="0.45">
      <c r="A4921">
        <v>85</v>
      </c>
      <c r="B4921" t="s">
        <v>25</v>
      </c>
      <c r="C4921" t="s">
        <v>12</v>
      </c>
      <c r="D4921" s="2" t="str">
        <f t="shared" si="150"/>
        <v>Louisville1983</v>
      </c>
      <c r="F4921">
        <v>3</v>
      </c>
      <c r="G4921">
        <v>8</v>
      </c>
      <c r="H4921">
        <v>0</v>
      </c>
      <c r="I4921">
        <v>-2.33</v>
      </c>
      <c r="J4921">
        <v>-4.1399999999999997</v>
      </c>
      <c r="K4921">
        <v>-6.47</v>
      </c>
      <c r="L4921" s="2">
        <f>_xlfn.RANK.EQ(I4921, INDEX(CFB!$I$2:$I$1048576, MATCH(W4921, CFB!$W$2:$W$1048576, 0)):INDEX(CFB!$I$2:$I$1048576, MATCH(W4921, CFB!$W$2:$W$1048576, 0) + COUNTIF(CFB!$W$2:$W$1048576, W4921) - 1), 0)</f>
        <v>80</v>
      </c>
      <c r="M4921" s="2">
        <f>_xlfn.RANK.EQ(J4921, INDEX(CFB!$J$2:$J$1048576, MATCH(W4921, CFB!$W$2:$W$1048576, 0)):INDEX(CFB!$J$2:$J$1048576, MATCH(W4921, CFB!$W$2:$W$1048576, 0) + COUNTIF(CFB!$W$2:$W$1048576, W4921) - 1))</f>
        <v>84</v>
      </c>
      <c r="N4921" s="2">
        <f>RANK(K4921, INDEX(CFB!$K$2:$K$1048576, MATCH(W4921, CFB!$W$2:$W$1048576, 0)):INDEX(CFB!$K$2:$K$1048576, MATCH(W4921, CFB!$W$2:$W$1048576, 0) + COUNTIF(CFB!$W$2:$W$1048576, W4921) - 1))</f>
        <v>85</v>
      </c>
      <c r="O4921">
        <v>27.26</v>
      </c>
      <c r="P4921">
        <v>23.02</v>
      </c>
      <c r="W4921">
        <v>1983</v>
      </c>
      <c r="X4921">
        <f t="shared" si="151"/>
        <v>0</v>
      </c>
    </row>
    <row r="4922" spans="1:24" ht="12.75" hidden="1" customHeight="1" x14ac:dyDescent="0.45">
      <c r="A4922">
        <v>86</v>
      </c>
      <c r="B4922" t="s">
        <v>191</v>
      </c>
      <c r="C4922" t="s">
        <v>193</v>
      </c>
      <c r="D4922" s="2" t="str">
        <f t="shared" si="150"/>
        <v>Cal State Fullerton1983</v>
      </c>
      <c r="F4922">
        <v>7</v>
      </c>
      <c r="G4922">
        <v>5</v>
      </c>
      <c r="H4922">
        <v>0</v>
      </c>
      <c r="I4922">
        <v>-5.84</v>
      </c>
      <c r="J4922">
        <v>-1.05</v>
      </c>
      <c r="K4922">
        <v>-6.89</v>
      </c>
      <c r="L4922" s="2">
        <f>_xlfn.RANK.EQ(I4922, INDEX(CFB!$I$2:$I$1048576, MATCH(W4922, CFB!$W$2:$W$1048576, 0)):INDEX(CFB!$I$2:$I$1048576, MATCH(W4922, CFB!$W$2:$W$1048576, 0) + COUNTIF(CFB!$W$2:$W$1048576, W4922) - 1), 0)</f>
        <v>96</v>
      </c>
      <c r="M4922" s="2">
        <f>_xlfn.RANK.EQ(J4922, INDEX(CFB!$J$2:$J$1048576, MATCH(W4922, CFB!$W$2:$W$1048576, 0)):INDEX(CFB!$J$2:$J$1048576, MATCH(W4922, CFB!$W$2:$W$1048576, 0) + COUNTIF(CFB!$W$2:$W$1048576, W4922) - 1))</f>
        <v>65</v>
      </c>
      <c r="N4922" s="2">
        <f>RANK(K4922, INDEX(CFB!$K$2:$K$1048576, MATCH(W4922, CFB!$W$2:$W$1048576, 0)):INDEX(CFB!$K$2:$K$1048576, MATCH(W4922, CFB!$W$2:$W$1048576, 0) + COUNTIF(CFB!$W$2:$W$1048576, W4922) - 1))</f>
        <v>86</v>
      </c>
      <c r="O4922">
        <v>21.23</v>
      </c>
      <c r="P4922">
        <v>15.74</v>
      </c>
      <c r="W4922">
        <v>1983</v>
      </c>
      <c r="X4922">
        <f t="shared" si="151"/>
        <v>0</v>
      </c>
    </row>
    <row r="4923" spans="1:24" ht="12.75" hidden="1" customHeight="1" x14ac:dyDescent="0.45">
      <c r="A4923">
        <v>87</v>
      </c>
      <c r="B4923" t="s">
        <v>71</v>
      </c>
      <c r="C4923" t="s">
        <v>189</v>
      </c>
      <c r="D4923" s="2" t="str">
        <f t="shared" si="150"/>
        <v>Texas Tech1983</v>
      </c>
      <c r="F4923">
        <v>3</v>
      </c>
      <c r="G4923">
        <v>7</v>
      </c>
      <c r="H4923">
        <v>1</v>
      </c>
      <c r="I4923">
        <v>-5.44</v>
      </c>
      <c r="J4923">
        <v>-1.92</v>
      </c>
      <c r="K4923">
        <v>-7.36</v>
      </c>
      <c r="L4923" s="2">
        <f>_xlfn.RANK.EQ(I4923, INDEX(CFB!$I$2:$I$1048576, MATCH(W4923, CFB!$W$2:$W$1048576, 0)):INDEX(CFB!$I$2:$I$1048576, MATCH(W4923, CFB!$W$2:$W$1048576, 0) + COUNTIF(CFB!$W$2:$W$1048576, W4923) - 1), 0)</f>
        <v>95</v>
      </c>
      <c r="M4923" s="2">
        <f>_xlfn.RANK.EQ(J4923, INDEX(CFB!$J$2:$J$1048576, MATCH(W4923, CFB!$W$2:$W$1048576, 0)):INDEX(CFB!$J$2:$J$1048576, MATCH(W4923, CFB!$W$2:$W$1048576, 0) + COUNTIF(CFB!$W$2:$W$1048576, W4923) - 1))</f>
        <v>70</v>
      </c>
      <c r="N4923" s="2">
        <f>RANK(K4923, INDEX(CFB!$K$2:$K$1048576, MATCH(W4923, CFB!$W$2:$W$1048576, 0)):INDEX(CFB!$K$2:$K$1048576, MATCH(W4923, CFB!$W$2:$W$1048576, 0) + COUNTIF(CFB!$W$2:$W$1048576, W4923) - 1))</f>
        <v>87</v>
      </c>
      <c r="O4923">
        <v>23.4</v>
      </c>
      <c r="P4923">
        <v>16.14</v>
      </c>
      <c r="W4923">
        <v>1983</v>
      </c>
      <c r="X4923">
        <f t="shared" si="151"/>
        <v>0</v>
      </c>
    </row>
    <row r="4924" spans="1:24" ht="12.75" hidden="1" customHeight="1" x14ac:dyDescent="0.45">
      <c r="A4924">
        <v>88</v>
      </c>
      <c r="B4924" t="s">
        <v>107</v>
      </c>
      <c r="C4924" t="s">
        <v>189</v>
      </c>
      <c r="D4924" s="2" t="str">
        <f t="shared" si="150"/>
        <v>Houston1983</v>
      </c>
      <c r="F4924">
        <v>4</v>
      </c>
      <c r="G4924">
        <v>7</v>
      </c>
      <c r="H4924">
        <v>0</v>
      </c>
      <c r="I4924">
        <v>1.42</v>
      </c>
      <c r="J4924">
        <v>-8.82</v>
      </c>
      <c r="K4924">
        <v>-7.4</v>
      </c>
      <c r="L4924" s="2">
        <f>_xlfn.RANK.EQ(I4924, INDEX(CFB!$I$2:$I$1048576, MATCH(W4924, CFB!$W$2:$W$1048576, 0)):INDEX(CFB!$I$2:$I$1048576, MATCH(W4924, CFB!$W$2:$W$1048576, 0) + COUNTIF(CFB!$W$2:$W$1048576, W4924) - 1), 0)</f>
        <v>53</v>
      </c>
      <c r="M4924" s="2">
        <f>_xlfn.RANK.EQ(J4924, INDEX(CFB!$J$2:$J$1048576, MATCH(W4924, CFB!$W$2:$W$1048576, 0)):INDEX(CFB!$J$2:$J$1048576, MATCH(W4924, CFB!$W$2:$W$1048576, 0) + COUNTIF(CFB!$W$2:$W$1048576, W4924) - 1))</f>
        <v>105</v>
      </c>
      <c r="N4924" s="2">
        <f>RANK(K4924, INDEX(CFB!$K$2:$K$1048576, MATCH(W4924, CFB!$W$2:$W$1048576, 0)):INDEX(CFB!$K$2:$K$1048576, MATCH(W4924, CFB!$W$2:$W$1048576, 0) + COUNTIF(CFB!$W$2:$W$1048576, W4924) - 1))</f>
        <v>88</v>
      </c>
      <c r="O4924">
        <v>30.72</v>
      </c>
      <c r="P4924">
        <v>21.73</v>
      </c>
      <c r="W4924">
        <v>1983</v>
      </c>
      <c r="X4924">
        <f t="shared" si="151"/>
        <v>0</v>
      </c>
    </row>
    <row r="4925" spans="1:24" ht="12.75" hidden="1" customHeight="1" x14ac:dyDescent="0.45">
      <c r="A4925">
        <v>89</v>
      </c>
      <c r="B4925" t="s">
        <v>41</v>
      </c>
      <c r="C4925" t="s">
        <v>188</v>
      </c>
      <c r="D4925" s="2" t="str">
        <f t="shared" si="150"/>
        <v>Kansas State1983</v>
      </c>
      <c r="F4925">
        <v>3</v>
      </c>
      <c r="G4925">
        <v>8</v>
      </c>
      <c r="H4925">
        <v>0</v>
      </c>
      <c r="I4925">
        <v>-1.88</v>
      </c>
      <c r="J4925">
        <v>-5.61</v>
      </c>
      <c r="K4925">
        <v>-7.48</v>
      </c>
      <c r="L4925" s="2">
        <f>_xlfn.RANK.EQ(I4925, INDEX(CFB!$I$2:$I$1048576, MATCH(W4925, CFB!$W$2:$W$1048576, 0)):INDEX(CFB!$I$2:$I$1048576, MATCH(W4925, CFB!$W$2:$W$1048576, 0) + COUNTIF(CFB!$W$2:$W$1048576, W4925) - 1), 0)</f>
        <v>72</v>
      </c>
      <c r="M4925" s="2">
        <f>_xlfn.RANK.EQ(J4925, INDEX(CFB!$J$2:$J$1048576, MATCH(W4925, CFB!$W$2:$W$1048576, 0)):INDEX(CFB!$J$2:$J$1048576, MATCH(W4925, CFB!$W$2:$W$1048576, 0) + COUNTIF(CFB!$W$2:$W$1048576, W4925) - 1))</f>
        <v>92</v>
      </c>
      <c r="N4925" s="2">
        <f>RANK(K4925, INDEX(CFB!$K$2:$K$1048576, MATCH(W4925, CFB!$W$2:$W$1048576, 0)):INDEX(CFB!$K$2:$K$1048576, MATCH(W4925, CFB!$W$2:$W$1048576, 0) + COUNTIF(CFB!$W$2:$W$1048576, W4925) - 1))</f>
        <v>89</v>
      </c>
      <c r="O4925">
        <v>26.37</v>
      </c>
      <c r="P4925">
        <v>19.510000000000002</v>
      </c>
      <c r="W4925">
        <v>1983</v>
      </c>
      <c r="X4925">
        <f t="shared" si="151"/>
        <v>0</v>
      </c>
    </row>
    <row r="4926" spans="1:24" ht="12.75" hidden="1" customHeight="1" x14ac:dyDescent="0.45">
      <c r="A4926">
        <v>90</v>
      </c>
      <c r="B4926" t="s">
        <v>61</v>
      </c>
      <c r="C4926" t="s">
        <v>189</v>
      </c>
      <c r="D4926" s="2" t="str">
        <f t="shared" si="150"/>
        <v>Texas Christian1983</v>
      </c>
      <c r="F4926">
        <v>1</v>
      </c>
      <c r="G4926">
        <v>8</v>
      </c>
      <c r="H4926">
        <v>2</v>
      </c>
      <c r="I4926">
        <v>-5.96</v>
      </c>
      <c r="J4926">
        <v>-2.02</v>
      </c>
      <c r="K4926">
        <v>-7.97</v>
      </c>
      <c r="L4926" s="2">
        <f>_xlfn.RANK.EQ(I4926, INDEX(CFB!$I$2:$I$1048576, MATCH(W4926, CFB!$W$2:$W$1048576, 0)):INDEX(CFB!$I$2:$I$1048576, MATCH(W4926, CFB!$W$2:$W$1048576, 0) + COUNTIF(CFB!$W$2:$W$1048576, W4926) - 1), 0)</f>
        <v>97</v>
      </c>
      <c r="M4926" s="2">
        <f>_xlfn.RANK.EQ(J4926, INDEX(CFB!$J$2:$J$1048576, MATCH(W4926, CFB!$W$2:$W$1048576, 0)):INDEX(CFB!$J$2:$J$1048576, MATCH(W4926, CFB!$W$2:$W$1048576, 0) + COUNTIF(CFB!$W$2:$W$1048576, W4926) - 1))</f>
        <v>71</v>
      </c>
      <c r="N4926" s="2">
        <f>RANK(K4926, INDEX(CFB!$K$2:$K$1048576, MATCH(W4926, CFB!$W$2:$W$1048576, 0)):INDEX(CFB!$K$2:$K$1048576, MATCH(W4926, CFB!$W$2:$W$1048576, 0) + COUNTIF(CFB!$W$2:$W$1048576, W4926) - 1))</f>
        <v>90</v>
      </c>
      <c r="O4926">
        <v>23.77</v>
      </c>
      <c r="P4926">
        <v>16.27</v>
      </c>
      <c r="W4926">
        <v>1983</v>
      </c>
      <c r="X4926">
        <f t="shared" si="151"/>
        <v>0</v>
      </c>
    </row>
    <row r="4927" spans="1:24" ht="12.75" hidden="1" customHeight="1" x14ac:dyDescent="0.45">
      <c r="A4927">
        <v>91</v>
      </c>
      <c r="B4927" t="s">
        <v>117</v>
      </c>
      <c r="C4927" t="s">
        <v>65</v>
      </c>
      <c r="D4927" s="2" t="str">
        <f t="shared" si="150"/>
        <v>Western Michigan1983</v>
      </c>
      <c r="F4927">
        <v>6</v>
      </c>
      <c r="G4927">
        <v>5</v>
      </c>
      <c r="H4927">
        <v>0</v>
      </c>
      <c r="I4927">
        <v>-6.14</v>
      </c>
      <c r="J4927">
        <v>-2.16</v>
      </c>
      <c r="K4927">
        <v>-8.2899999999999991</v>
      </c>
      <c r="L4927" s="2">
        <f>_xlfn.RANK.EQ(I4927, INDEX(CFB!$I$2:$I$1048576, MATCH(W4927, CFB!$W$2:$W$1048576, 0)):INDEX(CFB!$I$2:$I$1048576, MATCH(W4927, CFB!$W$2:$W$1048576, 0) + COUNTIF(CFB!$W$2:$W$1048576, W4927) - 1), 0)</f>
        <v>98</v>
      </c>
      <c r="M4927" s="2">
        <f>_xlfn.RANK.EQ(J4927, INDEX(CFB!$J$2:$J$1048576, MATCH(W4927, CFB!$W$2:$W$1048576, 0)):INDEX(CFB!$J$2:$J$1048576, MATCH(W4927, CFB!$W$2:$W$1048576, 0) + COUNTIF(CFB!$W$2:$W$1048576, W4927) - 1))</f>
        <v>72</v>
      </c>
      <c r="N4927" s="2">
        <f>RANK(K4927, INDEX(CFB!$K$2:$K$1048576, MATCH(W4927, CFB!$W$2:$W$1048576, 0)):INDEX(CFB!$K$2:$K$1048576, MATCH(W4927, CFB!$W$2:$W$1048576, 0) + COUNTIF(CFB!$W$2:$W$1048576, W4927) - 1))</f>
        <v>91</v>
      </c>
      <c r="O4927">
        <v>19.920000000000002</v>
      </c>
      <c r="P4927">
        <v>16.32</v>
      </c>
      <c r="W4927">
        <v>1983</v>
      </c>
      <c r="X4927">
        <f t="shared" si="151"/>
        <v>0</v>
      </c>
    </row>
    <row r="4928" spans="1:24" ht="12.75" hidden="1" customHeight="1" x14ac:dyDescent="0.45">
      <c r="A4928">
        <v>92</v>
      </c>
      <c r="B4928" t="s">
        <v>112</v>
      </c>
      <c r="C4928" t="s">
        <v>180</v>
      </c>
      <c r="D4928" s="2" t="str">
        <f t="shared" si="150"/>
        <v>Stanford1983</v>
      </c>
      <c r="F4928">
        <v>1</v>
      </c>
      <c r="G4928">
        <v>10</v>
      </c>
      <c r="H4928">
        <v>0</v>
      </c>
      <c r="I4928">
        <v>-4.87</v>
      </c>
      <c r="J4928">
        <v>-3.5</v>
      </c>
      <c r="K4928">
        <v>-8.36</v>
      </c>
      <c r="L4928" s="2">
        <f>_xlfn.RANK.EQ(I4928, INDEX(CFB!$I$2:$I$1048576, MATCH(W4928, CFB!$W$2:$W$1048576, 0)):INDEX(CFB!$I$2:$I$1048576, MATCH(W4928, CFB!$W$2:$W$1048576, 0) + COUNTIF(CFB!$W$2:$W$1048576, W4928) - 1), 0)</f>
        <v>93</v>
      </c>
      <c r="M4928" s="2">
        <f>_xlfn.RANK.EQ(J4928, INDEX(CFB!$J$2:$J$1048576, MATCH(W4928, CFB!$W$2:$W$1048576, 0)):INDEX(CFB!$J$2:$J$1048576, MATCH(W4928, CFB!$W$2:$W$1048576, 0) + COUNTIF(CFB!$W$2:$W$1048576, W4928) - 1))</f>
        <v>82</v>
      </c>
      <c r="N4928" s="2">
        <f>RANK(K4928, INDEX(CFB!$K$2:$K$1048576, MATCH(W4928, CFB!$W$2:$W$1048576, 0)):INDEX(CFB!$K$2:$K$1048576, MATCH(W4928, CFB!$W$2:$W$1048576, 0) + COUNTIF(CFB!$W$2:$W$1048576, W4928) - 1))</f>
        <v>92</v>
      </c>
      <c r="O4928">
        <v>25.05</v>
      </c>
      <c r="P4928">
        <v>16.47</v>
      </c>
      <c r="W4928">
        <v>1983</v>
      </c>
      <c r="X4928">
        <f t="shared" si="151"/>
        <v>0</v>
      </c>
    </row>
    <row r="4929" spans="1:24" ht="12.75" hidden="1" customHeight="1" x14ac:dyDescent="0.45">
      <c r="A4929">
        <v>93</v>
      </c>
      <c r="B4929" t="s">
        <v>201</v>
      </c>
      <c r="C4929" t="s">
        <v>12</v>
      </c>
      <c r="D4929" s="2" t="str">
        <f t="shared" si="150"/>
        <v>William &amp; Mary1983</v>
      </c>
      <c r="F4929">
        <v>6</v>
      </c>
      <c r="G4929">
        <v>5</v>
      </c>
      <c r="H4929">
        <v>0</v>
      </c>
      <c r="I4929">
        <v>1.21</v>
      </c>
      <c r="J4929">
        <v>-9.59</v>
      </c>
      <c r="K4929">
        <v>-8.3699999999999992</v>
      </c>
      <c r="L4929" s="2">
        <f>_xlfn.RANK.EQ(I4929, INDEX(CFB!$I$2:$I$1048576, MATCH(W4929, CFB!$W$2:$W$1048576, 0)):INDEX(CFB!$I$2:$I$1048576, MATCH(W4929, CFB!$W$2:$W$1048576, 0) + COUNTIF(CFB!$W$2:$W$1048576, W4929) - 1), 0)</f>
        <v>54</v>
      </c>
      <c r="M4929" s="2">
        <f>_xlfn.RANK.EQ(J4929, INDEX(CFB!$J$2:$J$1048576, MATCH(W4929, CFB!$W$2:$W$1048576, 0)):INDEX(CFB!$J$2:$J$1048576, MATCH(W4929, CFB!$W$2:$W$1048576, 0) + COUNTIF(CFB!$W$2:$W$1048576, W4929) - 1))</f>
        <v>107</v>
      </c>
      <c r="N4929" s="2">
        <f>RANK(K4929, INDEX(CFB!$K$2:$K$1048576, MATCH(W4929, CFB!$W$2:$W$1048576, 0)):INDEX(CFB!$K$2:$K$1048576, MATCH(W4929, CFB!$W$2:$W$1048576, 0) + COUNTIF(CFB!$W$2:$W$1048576, W4929) - 1))</f>
        <v>93</v>
      </c>
      <c r="O4929">
        <v>28.7</v>
      </c>
      <c r="P4929">
        <v>25.51</v>
      </c>
      <c r="W4929">
        <v>1983</v>
      </c>
      <c r="X4929">
        <f t="shared" si="151"/>
        <v>0</v>
      </c>
    </row>
    <row r="4930" spans="1:24" ht="12.75" hidden="1" customHeight="1" x14ac:dyDescent="0.45">
      <c r="A4930">
        <v>94</v>
      </c>
      <c r="B4930" t="s">
        <v>104</v>
      </c>
      <c r="C4930" t="s">
        <v>178</v>
      </c>
      <c r="D4930" s="2" t="str">
        <f t="shared" si="150"/>
        <v>Colorado State1983</v>
      </c>
      <c r="F4930">
        <v>5</v>
      </c>
      <c r="G4930">
        <v>7</v>
      </c>
      <c r="H4930">
        <v>0</v>
      </c>
      <c r="I4930">
        <v>-4.09</v>
      </c>
      <c r="J4930">
        <v>-4.41</v>
      </c>
      <c r="K4930">
        <v>-8.51</v>
      </c>
      <c r="L4930" s="2">
        <f>_xlfn.RANK.EQ(I4930, INDEX(CFB!$I$2:$I$1048576, MATCH(W4930, CFB!$W$2:$W$1048576, 0)):INDEX(CFB!$I$2:$I$1048576, MATCH(W4930, CFB!$W$2:$W$1048576, 0) + COUNTIF(CFB!$W$2:$W$1048576, W4930) - 1), 0)</f>
        <v>88</v>
      </c>
      <c r="M4930" s="2">
        <f>_xlfn.RANK.EQ(J4930, INDEX(CFB!$J$2:$J$1048576, MATCH(W4930, CFB!$W$2:$W$1048576, 0)):INDEX(CFB!$J$2:$J$1048576, MATCH(W4930, CFB!$W$2:$W$1048576, 0) + COUNTIF(CFB!$W$2:$W$1048576, W4930) - 1))</f>
        <v>85</v>
      </c>
      <c r="N4930" s="2">
        <f>RANK(K4930, INDEX(CFB!$K$2:$K$1048576, MATCH(W4930, CFB!$W$2:$W$1048576, 0)):INDEX(CFB!$K$2:$K$1048576, MATCH(W4930, CFB!$W$2:$W$1048576, 0) + COUNTIF(CFB!$W$2:$W$1048576, W4930) - 1))</f>
        <v>94</v>
      </c>
      <c r="O4930">
        <v>22.91</v>
      </c>
      <c r="P4930">
        <v>18.989999999999998</v>
      </c>
      <c r="W4930">
        <v>1983</v>
      </c>
      <c r="X4930">
        <f t="shared" si="151"/>
        <v>0</v>
      </c>
    </row>
    <row r="4931" spans="1:24" ht="12.75" hidden="1" customHeight="1" x14ac:dyDescent="0.45">
      <c r="A4931">
        <v>95</v>
      </c>
      <c r="B4931" t="s">
        <v>140</v>
      </c>
      <c r="C4931" t="s">
        <v>65</v>
      </c>
      <c r="D4931" s="2" t="str">
        <f t="shared" ref="D4931:D4994" si="152">_xlfn.CONCAT(B4931, W4931)</f>
        <v>Ball State1983</v>
      </c>
      <c r="F4931">
        <v>6</v>
      </c>
      <c r="G4931">
        <v>5</v>
      </c>
      <c r="H4931">
        <v>0</v>
      </c>
      <c r="I4931">
        <v>-0.71</v>
      </c>
      <c r="J4931">
        <v>-8.9</v>
      </c>
      <c r="K4931">
        <v>-9.61</v>
      </c>
      <c r="L4931" s="2">
        <f>_xlfn.RANK.EQ(I4931, INDEX(CFB!$I$2:$I$1048576, MATCH(W4931, CFB!$W$2:$W$1048576, 0)):INDEX(CFB!$I$2:$I$1048576, MATCH(W4931, CFB!$W$2:$W$1048576, 0) + COUNTIF(CFB!$W$2:$W$1048576, W4931) - 1), 0)</f>
        <v>65</v>
      </c>
      <c r="M4931" s="2">
        <f>_xlfn.RANK.EQ(J4931, INDEX(CFB!$J$2:$J$1048576, MATCH(W4931, CFB!$W$2:$W$1048576, 0)):INDEX(CFB!$J$2:$J$1048576, MATCH(W4931, CFB!$W$2:$W$1048576, 0) + COUNTIF(CFB!$W$2:$W$1048576, W4931) - 1))</f>
        <v>106</v>
      </c>
      <c r="N4931" s="2">
        <f>RANK(K4931, INDEX(CFB!$K$2:$K$1048576, MATCH(W4931, CFB!$W$2:$W$1048576, 0)):INDEX(CFB!$K$2:$K$1048576, MATCH(W4931, CFB!$W$2:$W$1048576, 0) + COUNTIF(CFB!$W$2:$W$1048576, W4931) - 1))</f>
        <v>95</v>
      </c>
      <c r="O4931">
        <v>26.24</v>
      </c>
      <c r="P4931">
        <v>25.5</v>
      </c>
      <c r="W4931">
        <v>1983</v>
      </c>
      <c r="X4931">
        <f t="shared" ref="X4931:X4994" si="153">IF(E4931=1, 1,0)</f>
        <v>0</v>
      </c>
    </row>
    <row r="4932" spans="1:24" ht="12.75" hidden="1" customHeight="1" x14ac:dyDescent="0.45">
      <c r="A4932">
        <v>96</v>
      </c>
      <c r="B4932" t="s">
        <v>77</v>
      </c>
      <c r="C4932" t="s">
        <v>12</v>
      </c>
      <c r="D4932" s="2" t="str">
        <f t="shared" si="152"/>
        <v>Louisiana1983</v>
      </c>
      <c r="F4932">
        <v>4</v>
      </c>
      <c r="G4932">
        <v>6</v>
      </c>
      <c r="H4932">
        <v>0</v>
      </c>
      <c r="I4932">
        <v>-4.34</v>
      </c>
      <c r="J4932">
        <v>-5.5</v>
      </c>
      <c r="K4932">
        <v>-9.85</v>
      </c>
      <c r="L4932" s="2">
        <f>_xlfn.RANK.EQ(I4932, INDEX(CFB!$I$2:$I$1048576, MATCH(W4932, CFB!$W$2:$W$1048576, 0)):INDEX(CFB!$I$2:$I$1048576, MATCH(W4932, CFB!$W$2:$W$1048576, 0) + COUNTIF(CFB!$W$2:$W$1048576, W4932) - 1), 0)</f>
        <v>90</v>
      </c>
      <c r="M4932" s="2">
        <f>_xlfn.RANK.EQ(J4932, INDEX(CFB!$J$2:$J$1048576, MATCH(W4932, CFB!$W$2:$W$1048576, 0)):INDEX(CFB!$J$2:$J$1048576, MATCH(W4932, CFB!$W$2:$W$1048576, 0) + COUNTIF(CFB!$W$2:$W$1048576, W4932) - 1))</f>
        <v>90</v>
      </c>
      <c r="N4932" s="2">
        <f>RANK(K4932, INDEX(CFB!$K$2:$K$1048576, MATCH(W4932, CFB!$W$2:$W$1048576, 0)):INDEX(CFB!$K$2:$K$1048576, MATCH(W4932, CFB!$W$2:$W$1048576, 0) + COUNTIF(CFB!$W$2:$W$1048576, W4932) - 1))</f>
        <v>96</v>
      </c>
      <c r="O4932">
        <v>23.98</v>
      </c>
      <c r="P4932">
        <v>18.12</v>
      </c>
      <c r="W4932">
        <v>1983</v>
      </c>
      <c r="X4932">
        <f t="shared" si="153"/>
        <v>0</v>
      </c>
    </row>
    <row r="4933" spans="1:24" ht="12.75" hidden="1" customHeight="1" x14ac:dyDescent="0.45">
      <c r="A4933">
        <v>97</v>
      </c>
      <c r="B4933" t="s">
        <v>103</v>
      </c>
      <c r="C4933" t="s">
        <v>10</v>
      </c>
      <c r="D4933" s="2" t="str">
        <f t="shared" si="152"/>
        <v>Northwestern1983</v>
      </c>
      <c r="F4933">
        <v>2</v>
      </c>
      <c r="G4933">
        <v>9</v>
      </c>
      <c r="H4933">
        <v>0</v>
      </c>
      <c r="I4933">
        <v>-8.7799999999999994</v>
      </c>
      <c r="J4933">
        <v>-1.88</v>
      </c>
      <c r="K4933">
        <v>-10.66</v>
      </c>
      <c r="L4933" s="2">
        <f>_xlfn.RANK.EQ(I4933, INDEX(CFB!$I$2:$I$1048576, MATCH(W4933, CFB!$W$2:$W$1048576, 0)):INDEX(CFB!$I$2:$I$1048576, MATCH(W4933, CFB!$W$2:$W$1048576, 0) + COUNTIF(CFB!$W$2:$W$1048576, W4933) - 1), 0)</f>
        <v>108</v>
      </c>
      <c r="M4933" s="2">
        <f>_xlfn.RANK.EQ(J4933, INDEX(CFB!$J$2:$J$1048576, MATCH(W4933, CFB!$W$2:$W$1048576, 0)):INDEX(CFB!$J$2:$J$1048576, MATCH(W4933, CFB!$W$2:$W$1048576, 0) + COUNTIF(CFB!$W$2:$W$1048576, W4933) - 1))</f>
        <v>69</v>
      </c>
      <c r="N4933" s="2">
        <f>RANK(K4933, INDEX(CFB!$K$2:$K$1048576, MATCH(W4933, CFB!$W$2:$W$1048576, 0)):INDEX(CFB!$K$2:$K$1048576, MATCH(W4933, CFB!$W$2:$W$1048576, 0) + COUNTIF(CFB!$W$2:$W$1048576, W4933) - 1))</f>
        <v>97</v>
      </c>
      <c r="O4933">
        <v>17.87</v>
      </c>
      <c r="P4933">
        <v>26.03</v>
      </c>
      <c r="W4933">
        <v>1983</v>
      </c>
      <c r="X4933">
        <f t="shared" si="153"/>
        <v>0</v>
      </c>
    </row>
    <row r="4934" spans="1:24" ht="12.75" hidden="1" customHeight="1" x14ac:dyDescent="0.45">
      <c r="A4934">
        <v>98</v>
      </c>
      <c r="B4934" t="s">
        <v>146</v>
      </c>
      <c r="C4934" t="s">
        <v>178</v>
      </c>
      <c r="D4934" s="2" t="str">
        <f t="shared" si="152"/>
        <v>San Diego State1983</v>
      </c>
      <c r="F4934">
        <v>2</v>
      </c>
      <c r="G4934">
        <v>9</v>
      </c>
      <c r="H4934">
        <v>1</v>
      </c>
      <c r="I4934">
        <v>-3.98</v>
      </c>
      <c r="J4934">
        <v>-6.76</v>
      </c>
      <c r="K4934">
        <v>-10.74</v>
      </c>
      <c r="L4934" s="2">
        <f>_xlfn.RANK.EQ(I4934, INDEX(CFB!$I$2:$I$1048576, MATCH(W4934, CFB!$W$2:$W$1048576, 0)):INDEX(CFB!$I$2:$I$1048576, MATCH(W4934, CFB!$W$2:$W$1048576, 0) + COUNTIF(CFB!$W$2:$W$1048576, W4934) - 1), 0)</f>
        <v>87</v>
      </c>
      <c r="M4934" s="2">
        <f>_xlfn.RANK.EQ(J4934, INDEX(CFB!$J$2:$J$1048576, MATCH(W4934, CFB!$W$2:$W$1048576, 0)):INDEX(CFB!$J$2:$J$1048576, MATCH(W4934, CFB!$W$2:$W$1048576, 0) + COUNTIF(CFB!$W$2:$W$1048576, W4934) - 1))</f>
        <v>99</v>
      </c>
      <c r="N4934" s="2">
        <f>RANK(K4934, INDEX(CFB!$K$2:$K$1048576, MATCH(W4934, CFB!$W$2:$W$1048576, 0)):INDEX(CFB!$K$2:$K$1048576, MATCH(W4934, CFB!$W$2:$W$1048576, 0) + COUNTIF(CFB!$W$2:$W$1048576, W4934) - 1))</f>
        <v>98</v>
      </c>
      <c r="O4934">
        <v>24.95</v>
      </c>
      <c r="P4934">
        <v>21.19</v>
      </c>
      <c r="W4934">
        <v>1983</v>
      </c>
      <c r="X4934">
        <f t="shared" si="153"/>
        <v>0</v>
      </c>
    </row>
    <row r="4935" spans="1:24" ht="12.75" hidden="1" customHeight="1" x14ac:dyDescent="0.45">
      <c r="A4935">
        <v>99</v>
      </c>
      <c r="B4935" t="s">
        <v>64</v>
      </c>
      <c r="C4935" t="s">
        <v>65</v>
      </c>
      <c r="D4935" s="2" t="str">
        <f t="shared" si="152"/>
        <v>Ohio1983</v>
      </c>
      <c r="F4935">
        <v>4</v>
      </c>
      <c r="G4935">
        <v>7</v>
      </c>
      <c r="H4935">
        <v>0</v>
      </c>
      <c r="I4935">
        <v>-7.14</v>
      </c>
      <c r="J4935">
        <v>-4.08</v>
      </c>
      <c r="K4935">
        <v>-11.22</v>
      </c>
      <c r="L4935" s="2">
        <f>_xlfn.RANK.EQ(I4935, INDEX(CFB!$I$2:$I$1048576, MATCH(W4935, CFB!$W$2:$W$1048576, 0)):INDEX(CFB!$I$2:$I$1048576, MATCH(W4935, CFB!$W$2:$W$1048576, 0) + COUNTIF(CFB!$W$2:$W$1048576, W4935) - 1), 0)</f>
        <v>101</v>
      </c>
      <c r="M4935" s="2">
        <f>_xlfn.RANK.EQ(J4935, INDEX(CFB!$J$2:$J$1048576, MATCH(W4935, CFB!$W$2:$W$1048576, 0)):INDEX(CFB!$J$2:$J$1048576, MATCH(W4935, CFB!$W$2:$W$1048576, 0) + COUNTIF(CFB!$W$2:$W$1048576, W4935) - 1))</f>
        <v>83</v>
      </c>
      <c r="N4935" s="2">
        <f>RANK(K4935, INDEX(CFB!$K$2:$K$1048576, MATCH(W4935, CFB!$W$2:$W$1048576, 0)):INDEX(CFB!$K$2:$K$1048576, MATCH(W4935, CFB!$W$2:$W$1048576, 0) + COUNTIF(CFB!$W$2:$W$1048576, W4935) - 1))</f>
        <v>99</v>
      </c>
      <c r="O4935">
        <v>20.07</v>
      </c>
      <c r="P4935">
        <v>21.33</v>
      </c>
      <c r="W4935">
        <v>1983</v>
      </c>
      <c r="X4935">
        <f t="shared" si="153"/>
        <v>0</v>
      </c>
    </row>
    <row r="4936" spans="1:24" ht="12.75" hidden="1" customHeight="1" x14ac:dyDescent="0.45">
      <c r="A4936">
        <v>100</v>
      </c>
      <c r="B4936" t="s">
        <v>42</v>
      </c>
      <c r="C4936" t="s">
        <v>10</v>
      </c>
      <c r="D4936" s="2" t="str">
        <f t="shared" si="152"/>
        <v>Minnesota1983</v>
      </c>
      <c r="F4936">
        <v>1</v>
      </c>
      <c r="G4936">
        <v>10</v>
      </c>
      <c r="H4936">
        <v>0</v>
      </c>
      <c r="I4936">
        <v>-2.16</v>
      </c>
      <c r="J4936">
        <v>-9.99</v>
      </c>
      <c r="K4936">
        <v>-12.14</v>
      </c>
      <c r="L4936" s="2">
        <f>_xlfn.RANK.EQ(I4936, INDEX(CFB!$I$2:$I$1048576, MATCH(W4936, CFB!$W$2:$W$1048576, 0)):INDEX(CFB!$I$2:$I$1048576, MATCH(W4936, CFB!$W$2:$W$1048576, 0) + COUNTIF(CFB!$W$2:$W$1048576, W4936) - 1), 0)</f>
        <v>77</v>
      </c>
      <c r="M4936" s="2">
        <f>_xlfn.RANK.EQ(J4936, INDEX(CFB!$J$2:$J$1048576, MATCH(W4936, CFB!$W$2:$W$1048576, 0)):INDEX(CFB!$J$2:$J$1048576, MATCH(W4936, CFB!$W$2:$W$1048576, 0) + COUNTIF(CFB!$W$2:$W$1048576, W4936) - 1))</f>
        <v>109</v>
      </c>
      <c r="N4936" s="2">
        <f>RANK(K4936, INDEX(CFB!$K$2:$K$1048576, MATCH(W4936, CFB!$W$2:$W$1048576, 0)):INDEX(CFB!$K$2:$K$1048576, MATCH(W4936, CFB!$W$2:$W$1048576, 0) + COUNTIF(CFB!$W$2:$W$1048576, W4936) - 1))</f>
        <v>100</v>
      </c>
      <c r="O4936">
        <v>24.54</v>
      </c>
      <c r="P4936">
        <v>35.94</v>
      </c>
      <c r="W4936">
        <v>1983</v>
      </c>
      <c r="X4936">
        <f t="shared" si="153"/>
        <v>0</v>
      </c>
    </row>
    <row r="4937" spans="1:24" ht="12.75" hidden="1" customHeight="1" x14ac:dyDescent="0.45">
      <c r="A4937">
        <v>101</v>
      </c>
      <c r="B4937" t="s">
        <v>119</v>
      </c>
      <c r="C4937" t="s">
        <v>180</v>
      </c>
      <c r="D4937" s="2" t="str">
        <f t="shared" si="152"/>
        <v>Oregon State1983</v>
      </c>
      <c r="F4937">
        <v>2</v>
      </c>
      <c r="G4937">
        <v>8</v>
      </c>
      <c r="H4937">
        <v>1</v>
      </c>
      <c r="I4937">
        <v>-6.24</v>
      </c>
      <c r="J4937">
        <v>-5.9</v>
      </c>
      <c r="K4937">
        <v>-12.14</v>
      </c>
      <c r="L4937" s="2">
        <f>_xlfn.RANK.EQ(I4937, INDEX(CFB!$I$2:$I$1048576, MATCH(W4937, CFB!$W$2:$W$1048576, 0)):INDEX(CFB!$I$2:$I$1048576, MATCH(W4937, CFB!$W$2:$W$1048576, 0) + COUNTIF(CFB!$W$2:$W$1048576, W4937) - 1), 0)</f>
        <v>99</v>
      </c>
      <c r="M4937" s="2">
        <f>_xlfn.RANK.EQ(J4937, INDEX(CFB!$J$2:$J$1048576, MATCH(W4937, CFB!$W$2:$W$1048576, 0)):INDEX(CFB!$J$2:$J$1048576, MATCH(W4937, CFB!$W$2:$W$1048576, 0) + COUNTIF(CFB!$W$2:$W$1048576, W4937) - 1))</f>
        <v>95</v>
      </c>
      <c r="N4937" s="2">
        <f>RANK(K4937, INDEX(CFB!$K$2:$K$1048576, MATCH(W4937, CFB!$W$2:$W$1048576, 0)):INDEX(CFB!$K$2:$K$1048576, MATCH(W4937, CFB!$W$2:$W$1048576, 0) + COUNTIF(CFB!$W$2:$W$1048576, W4937) - 1))</f>
        <v>100</v>
      </c>
      <c r="O4937">
        <v>24.49</v>
      </c>
      <c r="P4937">
        <v>22.34</v>
      </c>
      <c r="W4937">
        <v>1983</v>
      </c>
      <c r="X4937">
        <f t="shared" si="153"/>
        <v>0</v>
      </c>
    </row>
    <row r="4938" spans="1:24" ht="12.75" hidden="1" customHeight="1" x14ac:dyDescent="0.45">
      <c r="A4938">
        <v>102</v>
      </c>
      <c r="B4938" t="s">
        <v>153</v>
      </c>
      <c r="C4938" t="s">
        <v>65</v>
      </c>
      <c r="D4938" s="2" t="str">
        <f t="shared" si="152"/>
        <v>Kent State1983</v>
      </c>
      <c r="F4938">
        <v>1</v>
      </c>
      <c r="G4938">
        <v>10</v>
      </c>
      <c r="H4938">
        <v>0</v>
      </c>
      <c r="I4938">
        <v>-8.23</v>
      </c>
      <c r="J4938">
        <v>-5.83</v>
      </c>
      <c r="K4938">
        <v>-14.06</v>
      </c>
      <c r="L4938" s="2">
        <f>_xlfn.RANK.EQ(I4938, INDEX(CFB!$I$2:$I$1048576, MATCH(W4938, CFB!$W$2:$W$1048576, 0)):INDEX(CFB!$I$2:$I$1048576, MATCH(W4938, CFB!$W$2:$W$1048576, 0) + COUNTIF(CFB!$W$2:$W$1048576, W4938) - 1), 0)</f>
        <v>104</v>
      </c>
      <c r="M4938" s="2">
        <f>_xlfn.RANK.EQ(J4938, INDEX(CFB!$J$2:$J$1048576, MATCH(W4938, CFB!$W$2:$W$1048576, 0)):INDEX(CFB!$J$2:$J$1048576, MATCH(W4938, CFB!$W$2:$W$1048576, 0) + COUNTIF(CFB!$W$2:$W$1048576, W4938) - 1))</f>
        <v>94</v>
      </c>
      <c r="N4938" s="2">
        <f>RANK(K4938, INDEX(CFB!$K$2:$K$1048576, MATCH(W4938, CFB!$W$2:$W$1048576, 0)):INDEX(CFB!$K$2:$K$1048576, MATCH(W4938, CFB!$W$2:$W$1048576, 0) + COUNTIF(CFB!$W$2:$W$1048576, W4938) - 1))</f>
        <v>102</v>
      </c>
      <c r="O4938">
        <v>19.559999999999999</v>
      </c>
      <c r="P4938">
        <v>21.42</v>
      </c>
      <c r="W4938">
        <v>1983</v>
      </c>
      <c r="X4938">
        <f t="shared" si="153"/>
        <v>0</v>
      </c>
    </row>
    <row r="4939" spans="1:24" ht="12.75" hidden="1" customHeight="1" x14ac:dyDescent="0.45">
      <c r="A4939">
        <v>103</v>
      </c>
      <c r="B4939" t="s">
        <v>190</v>
      </c>
      <c r="C4939" t="s">
        <v>193</v>
      </c>
      <c r="D4939" s="2" t="str">
        <f t="shared" si="152"/>
        <v>Pacific1983</v>
      </c>
      <c r="F4939">
        <v>3</v>
      </c>
      <c r="G4939">
        <v>9</v>
      </c>
      <c r="H4939">
        <v>0</v>
      </c>
      <c r="I4939">
        <v>-4.7</v>
      </c>
      <c r="J4939">
        <v>-9.8699999999999992</v>
      </c>
      <c r="K4939">
        <v>-14.57</v>
      </c>
      <c r="L4939" s="2">
        <f>_xlfn.RANK.EQ(I4939, INDEX(CFB!$I$2:$I$1048576, MATCH(W4939, CFB!$W$2:$W$1048576, 0)):INDEX(CFB!$I$2:$I$1048576, MATCH(W4939, CFB!$W$2:$W$1048576, 0) + COUNTIF(CFB!$W$2:$W$1048576, W4939) - 1), 0)</f>
        <v>92</v>
      </c>
      <c r="M4939" s="2">
        <f>_xlfn.RANK.EQ(J4939, INDEX(CFB!$J$2:$J$1048576, MATCH(W4939, CFB!$W$2:$W$1048576, 0)):INDEX(CFB!$J$2:$J$1048576, MATCH(W4939, CFB!$W$2:$W$1048576, 0) + COUNTIF(CFB!$W$2:$W$1048576, W4939) - 1))</f>
        <v>108</v>
      </c>
      <c r="N4939" s="2">
        <f>RANK(K4939, INDEX(CFB!$K$2:$K$1048576, MATCH(W4939, CFB!$W$2:$W$1048576, 0)):INDEX(CFB!$K$2:$K$1048576, MATCH(W4939, CFB!$W$2:$W$1048576, 0) + COUNTIF(CFB!$W$2:$W$1048576, W4939) - 1))</f>
        <v>103</v>
      </c>
      <c r="O4939">
        <v>23.81</v>
      </c>
      <c r="P4939">
        <v>25.23</v>
      </c>
      <c r="W4939">
        <v>1983</v>
      </c>
      <c r="X4939">
        <f t="shared" si="153"/>
        <v>0</v>
      </c>
    </row>
    <row r="4940" spans="1:24" ht="12.75" hidden="1" customHeight="1" x14ac:dyDescent="0.45">
      <c r="A4940">
        <v>104</v>
      </c>
      <c r="B4940" t="s">
        <v>194</v>
      </c>
      <c r="C4940" t="s">
        <v>195</v>
      </c>
      <c r="D4940" s="2" t="str">
        <f t="shared" si="152"/>
        <v>Wichita State1983</v>
      </c>
      <c r="F4940">
        <v>3</v>
      </c>
      <c r="G4940">
        <v>8</v>
      </c>
      <c r="H4940">
        <v>0</v>
      </c>
      <c r="I4940">
        <v>-3.71</v>
      </c>
      <c r="J4940">
        <v>-10.94</v>
      </c>
      <c r="K4940">
        <v>-14.65</v>
      </c>
      <c r="L4940" s="2">
        <f>_xlfn.RANK.EQ(I4940, INDEX(CFB!$I$2:$I$1048576, MATCH(W4940, CFB!$W$2:$W$1048576, 0)):INDEX(CFB!$I$2:$I$1048576, MATCH(W4940, CFB!$W$2:$W$1048576, 0) + COUNTIF(CFB!$W$2:$W$1048576, W4940) - 1), 0)</f>
        <v>85</v>
      </c>
      <c r="M4940" s="2">
        <f>_xlfn.RANK.EQ(J4940, INDEX(CFB!$J$2:$J$1048576, MATCH(W4940, CFB!$W$2:$W$1048576, 0)):INDEX(CFB!$J$2:$J$1048576, MATCH(W4940, CFB!$W$2:$W$1048576, 0) + COUNTIF(CFB!$W$2:$W$1048576, W4940) - 1))</f>
        <v>110</v>
      </c>
      <c r="N4940" s="2">
        <f>RANK(K4940, INDEX(CFB!$K$2:$K$1048576, MATCH(W4940, CFB!$W$2:$W$1048576, 0)):INDEX(CFB!$K$2:$K$1048576, MATCH(W4940, CFB!$W$2:$W$1048576, 0) + COUNTIF(CFB!$W$2:$W$1048576, W4940) - 1))</f>
        <v>104</v>
      </c>
      <c r="O4940">
        <v>25.76</v>
      </c>
      <c r="P4940">
        <v>27.75</v>
      </c>
      <c r="W4940">
        <v>1983</v>
      </c>
      <c r="X4940">
        <f t="shared" si="153"/>
        <v>0</v>
      </c>
    </row>
    <row r="4941" spans="1:24" ht="12.75" hidden="1" customHeight="1" x14ac:dyDescent="0.45">
      <c r="A4941">
        <v>105</v>
      </c>
      <c r="B4941" t="s">
        <v>202</v>
      </c>
      <c r="C4941" t="s">
        <v>12</v>
      </c>
      <c r="D4941" s="2" t="str">
        <f t="shared" si="152"/>
        <v>Richmond1983</v>
      </c>
      <c r="F4941">
        <v>3</v>
      </c>
      <c r="G4941">
        <v>8</v>
      </c>
      <c r="H4941">
        <v>0</v>
      </c>
      <c r="I4941">
        <v>-8.23</v>
      </c>
      <c r="J4941">
        <v>-6.64</v>
      </c>
      <c r="K4941">
        <v>-14.87</v>
      </c>
      <c r="L4941" s="2">
        <f>_xlfn.RANK.EQ(I4941, INDEX(CFB!$I$2:$I$1048576, MATCH(W4941, CFB!$W$2:$W$1048576, 0)):INDEX(CFB!$I$2:$I$1048576, MATCH(W4941, CFB!$W$2:$W$1048576, 0) + COUNTIF(CFB!$W$2:$W$1048576, W4941) - 1), 0)</f>
        <v>104</v>
      </c>
      <c r="M4941" s="2">
        <f>_xlfn.RANK.EQ(J4941, INDEX(CFB!$J$2:$J$1048576, MATCH(W4941, CFB!$W$2:$W$1048576, 0)):INDEX(CFB!$J$2:$J$1048576, MATCH(W4941, CFB!$W$2:$W$1048576, 0) + COUNTIF(CFB!$W$2:$W$1048576, W4941) - 1))</f>
        <v>98</v>
      </c>
      <c r="N4941" s="2">
        <f>RANK(K4941, INDEX(CFB!$K$2:$K$1048576, MATCH(W4941, CFB!$W$2:$W$1048576, 0)):INDEX(CFB!$K$2:$K$1048576, MATCH(W4941, CFB!$W$2:$W$1048576, 0) + COUNTIF(CFB!$W$2:$W$1048576, W4941) - 1))</f>
        <v>105</v>
      </c>
      <c r="O4941">
        <v>20.07</v>
      </c>
      <c r="P4941">
        <v>22.55</v>
      </c>
      <c r="W4941">
        <v>1983</v>
      </c>
      <c r="X4941">
        <f t="shared" si="153"/>
        <v>0</v>
      </c>
    </row>
    <row r="4942" spans="1:24" ht="12.75" hidden="1" customHeight="1" x14ac:dyDescent="0.45">
      <c r="A4942">
        <v>106</v>
      </c>
      <c r="B4942" t="s">
        <v>148</v>
      </c>
      <c r="C4942" t="s">
        <v>178</v>
      </c>
      <c r="D4942" s="2" t="str">
        <f t="shared" si="152"/>
        <v>UTEP1983</v>
      </c>
      <c r="F4942">
        <v>2</v>
      </c>
      <c r="G4942">
        <v>10</v>
      </c>
      <c r="H4942">
        <v>0</v>
      </c>
      <c r="I4942">
        <v>-6.46</v>
      </c>
      <c r="J4942">
        <v>-8.49</v>
      </c>
      <c r="K4942">
        <v>-14.95</v>
      </c>
      <c r="L4942" s="2">
        <f>_xlfn.RANK.EQ(I4942, INDEX(CFB!$I$2:$I$1048576, MATCH(W4942, CFB!$W$2:$W$1048576, 0)):INDEX(CFB!$I$2:$I$1048576, MATCH(W4942, CFB!$W$2:$W$1048576, 0) + COUNTIF(CFB!$W$2:$W$1048576, W4942) - 1), 0)</f>
        <v>100</v>
      </c>
      <c r="M4942" s="2">
        <f>_xlfn.RANK.EQ(J4942, INDEX(CFB!$J$2:$J$1048576, MATCH(W4942, CFB!$W$2:$W$1048576, 0)):INDEX(CFB!$J$2:$J$1048576, MATCH(W4942, CFB!$W$2:$W$1048576, 0) + COUNTIF(CFB!$W$2:$W$1048576, W4942) - 1))</f>
        <v>104</v>
      </c>
      <c r="N4942" s="2">
        <f>RANK(K4942, INDEX(CFB!$K$2:$K$1048576, MATCH(W4942, CFB!$W$2:$W$1048576, 0)):INDEX(CFB!$K$2:$K$1048576, MATCH(W4942, CFB!$W$2:$W$1048576, 0) + COUNTIF(CFB!$W$2:$W$1048576, W4942) - 1))</f>
        <v>106</v>
      </c>
      <c r="O4942">
        <v>21.6</v>
      </c>
      <c r="P4942">
        <v>22.51</v>
      </c>
      <c r="W4942">
        <v>1983</v>
      </c>
      <c r="X4942">
        <f t="shared" si="153"/>
        <v>0</v>
      </c>
    </row>
    <row r="4943" spans="1:24" ht="12.75" hidden="1" customHeight="1" x14ac:dyDescent="0.45">
      <c r="A4943">
        <v>107</v>
      </c>
      <c r="B4943" t="s">
        <v>48</v>
      </c>
      <c r="C4943" t="s">
        <v>12</v>
      </c>
      <c r="D4943" s="2" t="str">
        <f t="shared" si="152"/>
        <v>Army1983</v>
      </c>
      <c r="F4943">
        <v>2</v>
      </c>
      <c r="G4943">
        <v>9</v>
      </c>
      <c r="H4943">
        <v>0</v>
      </c>
      <c r="I4943">
        <v>-8.77</v>
      </c>
      <c r="J4943">
        <v>-6.81</v>
      </c>
      <c r="K4943">
        <v>-15.58</v>
      </c>
      <c r="L4943" s="2">
        <f>_xlfn.RANK.EQ(I4943, INDEX(CFB!$I$2:$I$1048576, MATCH(W4943, CFB!$W$2:$W$1048576, 0)):INDEX(CFB!$I$2:$I$1048576, MATCH(W4943, CFB!$W$2:$W$1048576, 0) + COUNTIF(CFB!$W$2:$W$1048576, W4943) - 1), 0)</f>
        <v>107</v>
      </c>
      <c r="M4943" s="2">
        <f>_xlfn.RANK.EQ(J4943, INDEX(CFB!$J$2:$J$1048576, MATCH(W4943, CFB!$W$2:$W$1048576, 0)):INDEX(CFB!$J$2:$J$1048576, MATCH(W4943, CFB!$W$2:$W$1048576, 0) + COUNTIF(CFB!$W$2:$W$1048576, W4943) - 1))</f>
        <v>100</v>
      </c>
      <c r="N4943" s="2">
        <f>RANK(K4943, INDEX(CFB!$K$2:$K$1048576, MATCH(W4943, CFB!$W$2:$W$1048576, 0)):INDEX(CFB!$K$2:$K$1048576, MATCH(W4943, CFB!$W$2:$W$1048576, 0) + COUNTIF(CFB!$W$2:$W$1048576, W4943) - 1))</f>
        <v>107</v>
      </c>
      <c r="O4943">
        <v>19.12</v>
      </c>
      <c r="P4943">
        <v>21.13</v>
      </c>
      <c r="W4943">
        <v>1983</v>
      </c>
      <c r="X4943">
        <f t="shared" si="153"/>
        <v>0</v>
      </c>
    </row>
    <row r="4944" spans="1:24" ht="12.75" hidden="1" customHeight="1" x14ac:dyDescent="0.45">
      <c r="A4944">
        <v>108</v>
      </c>
      <c r="B4944" t="s">
        <v>149</v>
      </c>
      <c r="C4944" t="s">
        <v>195</v>
      </c>
      <c r="D4944" s="2" t="str">
        <f t="shared" si="152"/>
        <v>New Mexico State1983</v>
      </c>
      <c r="F4944">
        <v>5</v>
      </c>
      <c r="G4944">
        <v>6</v>
      </c>
      <c r="H4944">
        <v>0</v>
      </c>
      <c r="I4944">
        <v>-8.4700000000000006</v>
      </c>
      <c r="J4944">
        <v>-7.69</v>
      </c>
      <c r="K4944">
        <v>-16.16</v>
      </c>
      <c r="L4944" s="2">
        <f>_xlfn.RANK.EQ(I4944, INDEX(CFB!$I$2:$I$1048576, MATCH(W4944, CFB!$W$2:$W$1048576, 0)):INDEX(CFB!$I$2:$I$1048576, MATCH(W4944, CFB!$W$2:$W$1048576, 0) + COUNTIF(CFB!$W$2:$W$1048576, W4944) - 1), 0)</f>
        <v>106</v>
      </c>
      <c r="M4944" s="2">
        <f>_xlfn.RANK.EQ(J4944, INDEX(CFB!$J$2:$J$1048576, MATCH(W4944, CFB!$W$2:$W$1048576, 0)):INDEX(CFB!$J$2:$J$1048576, MATCH(W4944, CFB!$W$2:$W$1048576, 0) + COUNTIF(CFB!$W$2:$W$1048576, W4944) - 1))</f>
        <v>101</v>
      </c>
      <c r="N4944" s="2">
        <f>RANK(K4944, INDEX(CFB!$K$2:$K$1048576, MATCH(W4944, CFB!$W$2:$W$1048576, 0)):INDEX(CFB!$K$2:$K$1048576, MATCH(W4944, CFB!$W$2:$W$1048576, 0) + COUNTIF(CFB!$W$2:$W$1048576, W4944) - 1))</f>
        <v>108</v>
      </c>
      <c r="O4944">
        <v>19.850000000000001</v>
      </c>
      <c r="P4944">
        <v>24.71</v>
      </c>
      <c r="W4944">
        <v>1983</v>
      </c>
      <c r="X4944">
        <f t="shared" si="153"/>
        <v>0</v>
      </c>
    </row>
    <row r="4945" spans="1:24" ht="12.75" hidden="1" customHeight="1" x14ac:dyDescent="0.45">
      <c r="A4945">
        <v>109</v>
      </c>
      <c r="B4945" t="s">
        <v>129</v>
      </c>
      <c r="C4945" t="s">
        <v>189</v>
      </c>
      <c r="D4945" s="2" t="str">
        <f t="shared" si="152"/>
        <v>Rice1983</v>
      </c>
      <c r="F4945">
        <v>1</v>
      </c>
      <c r="G4945">
        <v>10</v>
      </c>
      <c r="H4945">
        <v>0</v>
      </c>
      <c r="I4945">
        <v>-11.52</v>
      </c>
      <c r="J4945">
        <v>-5.69</v>
      </c>
      <c r="K4945">
        <v>-17.21</v>
      </c>
      <c r="L4945" s="2">
        <f>_xlfn.RANK.EQ(I4945, INDEX(CFB!$I$2:$I$1048576, MATCH(W4945, CFB!$W$2:$W$1048576, 0)):INDEX(CFB!$I$2:$I$1048576, MATCH(W4945, CFB!$W$2:$W$1048576, 0) + COUNTIF(CFB!$W$2:$W$1048576, W4945) - 1), 0)</f>
        <v>109</v>
      </c>
      <c r="M4945" s="2">
        <f>_xlfn.RANK.EQ(J4945, INDEX(CFB!$J$2:$J$1048576, MATCH(W4945, CFB!$W$2:$W$1048576, 0)):INDEX(CFB!$J$2:$J$1048576, MATCH(W4945, CFB!$W$2:$W$1048576, 0) + COUNTIF(CFB!$W$2:$W$1048576, W4945) - 1))</f>
        <v>93</v>
      </c>
      <c r="N4945" s="2">
        <f>RANK(K4945, INDEX(CFB!$K$2:$K$1048576, MATCH(W4945, CFB!$W$2:$W$1048576, 0)):INDEX(CFB!$K$2:$K$1048576, MATCH(W4945, CFB!$W$2:$W$1048576, 0) + COUNTIF(CFB!$W$2:$W$1048576, W4945) - 1))</f>
        <v>109</v>
      </c>
      <c r="O4945">
        <v>16.66</v>
      </c>
      <c r="P4945">
        <v>23.49</v>
      </c>
      <c r="W4945">
        <v>1983</v>
      </c>
      <c r="X4945">
        <f t="shared" si="153"/>
        <v>0</v>
      </c>
    </row>
    <row r="4946" spans="1:24" ht="12.75" hidden="1" customHeight="1" x14ac:dyDescent="0.45">
      <c r="A4946">
        <v>110</v>
      </c>
      <c r="B4946" t="s">
        <v>134</v>
      </c>
      <c r="C4946" t="s">
        <v>65</v>
      </c>
      <c r="D4946" s="2" t="str">
        <f t="shared" si="152"/>
        <v>Eastern Michigan1983</v>
      </c>
      <c r="F4946">
        <v>1</v>
      </c>
      <c r="G4946">
        <v>10</v>
      </c>
      <c r="H4946">
        <v>0</v>
      </c>
      <c r="I4946">
        <v>-12.01</v>
      </c>
      <c r="J4946">
        <v>-7.74</v>
      </c>
      <c r="K4946">
        <v>-19.739999999999998</v>
      </c>
      <c r="L4946" s="2">
        <f>_xlfn.RANK.EQ(I4946, INDEX(CFB!$I$2:$I$1048576, MATCH(W4946, CFB!$W$2:$W$1048576, 0)):INDEX(CFB!$I$2:$I$1048576, MATCH(W4946, CFB!$W$2:$W$1048576, 0) + COUNTIF(CFB!$W$2:$W$1048576, W4946) - 1), 0)</f>
        <v>110</v>
      </c>
      <c r="M4946" s="2">
        <f>_xlfn.RANK.EQ(J4946, INDEX(CFB!$J$2:$J$1048576, MATCH(W4946, CFB!$W$2:$W$1048576, 0)):INDEX(CFB!$J$2:$J$1048576, MATCH(W4946, CFB!$W$2:$W$1048576, 0) + COUNTIF(CFB!$W$2:$W$1048576, W4946) - 1))</f>
        <v>103</v>
      </c>
      <c r="N4946" s="2">
        <f>RANK(K4946, INDEX(CFB!$K$2:$K$1048576, MATCH(W4946, CFB!$W$2:$W$1048576, 0)):INDEX(CFB!$K$2:$K$1048576, MATCH(W4946, CFB!$W$2:$W$1048576, 0) + COUNTIF(CFB!$W$2:$W$1048576, W4946) - 1))</f>
        <v>110</v>
      </c>
      <c r="O4946">
        <v>15.33</v>
      </c>
      <c r="P4946">
        <v>22.83</v>
      </c>
      <c r="W4946">
        <v>1983</v>
      </c>
      <c r="X4946">
        <f t="shared" si="153"/>
        <v>0</v>
      </c>
    </row>
    <row r="4947" spans="1:24" ht="12.75" hidden="1" customHeight="1" x14ac:dyDescent="0.45">
      <c r="A4947">
        <v>111</v>
      </c>
      <c r="B4947" t="s">
        <v>197</v>
      </c>
      <c r="C4947" t="s">
        <v>195</v>
      </c>
      <c r="D4947" s="2" t="str">
        <f t="shared" si="152"/>
        <v>West Texas State1983</v>
      </c>
      <c r="F4947">
        <v>0</v>
      </c>
      <c r="G4947">
        <v>10</v>
      </c>
      <c r="H4947">
        <v>1</v>
      </c>
      <c r="I4947">
        <v>-12.49</v>
      </c>
      <c r="J4947">
        <v>-12.5</v>
      </c>
      <c r="K4947">
        <v>-24.99</v>
      </c>
      <c r="L4947" s="2">
        <f>_xlfn.RANK.EQ(I4947, INDEX(CFB!$I$2:$I$1048576, MATCH(W4947, CFB!$W$2:$W$1048576, 0)):INDEX(CFB!$I$2:$I$1048576, MATCH(W4947, CFB!$W$2:$W$1048576, 0) + COUNTIF(CFB!$W$2:$W$1048576, W4947) - 1), 0)</f>
        <v>111</v>
      </c>
      <c r="M4947" s="2">
        <f>_xlfn.RANK.EQ(J4947, INDEX(CFB!$J$2:$J$1048576, MATCH(W4947, CFB!$W$2:$W$1048576, 0)):INDEX(CFB!$J$2:$J$1048576, MATCH(W4947, CFB!$W$2:$W$1048576, 0) + COUNTIF(CFB!$W$2:$W$1048576, W4947) - 1))</f>
        <v>112</v>
      </c>
      <c r="N4947" s="2">
        <f>RANK(K4947, INDEX(CFB!$K$2:$K$1048576, MATCH(W4947, CFB!$W$2:$W$1048576, 0)):INDEX(CFB!$K$2:$K$1048576, MATCH(W4947, CFB!$W$2:$W$1048576, 0) + COUNTIF(CFB!$W$2:$W$1048576, W4947) - 1))</f>
        <v>111</v>
      </c>
      <c r="O4947">
        <v>15.02</v>
      </c>
      <c r="P4947">
        <v>25.88</v>
      </c>
      <c r="W4947">
        <v>1983</v>
      </c>
      <c r="X4947">
        <f t="shared" si="153"/>
        <v>0</v>
      </c>
    </row>
    <row r="4948" spans="1:24" ht="12.75" hidden="1" customHeight="1" x14ac:dyDescent="0.45">
      <c r="A4948">
        <v>112</v>
      </c>
      <c r="B4948" t="s">
        <v>199</v>
      </c>
      <c r="C4948" t="s">
        <v>195</v>
      </c>
      <c r="D4948" s="2" t="str">
        <f t="shared" si="152"/>
        <v>Drake1983</v>
      </c>
      <c r="F4948">
        <v>1</v>
      </c>
      <c r="G4948">
        <v>10</v>
      </c>
      <c r="H4948">
        <v>0</v>
      </c>
      <c r="I4948">
        <v>-14.2</v>
      </c>
      <c r="J4948">
        <v>-12.28</v>
      </c>
      <c r="K4948">
        <v>-26.48</v>
      </c>
      <c r="L4948" s="2">
        <f>_xlfn.RANK.EQ(I4948, INDEX(CFB!$I$2:$I$1048576, MATCH(W4948, CFB!$W$2:$W$1048576, 0)):INDEX(CFB!$I$2:$I$1048576, MATCH(W4948, CFB!$W$2:$W$1048576, 0) + COUNTIF(CFB!$W$2:$W$1048576, W4948) - 1), 0)</f>
        <v>112</v>
      </c>
      <c r="M4948" s="2">
        <f>_xlfn.RANK.EQ(J4948, INDEX(CFB!$J$2:$J$1048576, MATCH(W4948, CFB!$W$2:$W$1048576, 0)):INDEX(CFB!$J$2:$J$1048576, MATCH(W4948, CFB!$W$2:$W$1048576, 0) + COUNTIF(CFB!$W$2:$W$1048576, W4948) - 1))</f>
        <v>111</v>
      </c>
      <c r="N4948" s="2">
        <f>RANK(K4948, INDEX(CFB!$K$2:$K$1048576, MATCH(W4948, CFB!$W$2:$W$1048576, 0)):INDEX(CFB!$K$2:$K$1048576, MATCH(W4948, CFB!$W$2:$W$1048576, 0) + COUNTIF(CFB!$W$2:$W$1048576, W4948) - 1))</f>
        <v>112</v>
      </c>
      <c r="O4948">
        <v>13.84</v>
      </c>
      <c r="P4948">
        <v>28.9</v>
      </c>
      <c r="W4948">
        <v>1983</v>
      </c>
      <c r="X4948">
        <f t="shared" si="153"/>
        <v>0</v>
      </c>
    </row>
    <row r="4949" spans="1:24" ht="12.75" hidden="1" customHeight="1" x14ac:dyDescent="0.45">
      <c r="A4949">
        <v>1</v>
      </c>
      <c r="B4949" t="s">
        <v>16</v>
      </c>
      <c r="C4949" t="s">
        <v>12</v>
      </c>
      <c r="D4949" s="2" t="str">
        <f t="shared" si="152"/>
        <v>Penn State1982</v>
      </c>
      <c r="E4949">
        <v>1</v>
      </c>
      <c r="F4949">
        <v>11</v>
      </c>
      <c r="G4949">
        <v>1</v>
      </c>
      <c r="H4949">
        <v>0</v>
      </c>
      <c r="I4949">
        <v>14.43</v>
      </c>
      <c r="J4949">
        <v>8.67</v>
      </c>
      <c r="K4949">
        <v>23.1</v>
      </c>
      <c r="L4949" s="2">
        <f>_xlfn.RANK.EQ(I4949, INDEX(CFB!$I$2:$I$1048576, MATCH(W4949, CFB!$W$2:$W$1048576, 0)):INDEX(CFB!$I$2:$I$1048576, MATCH(W4949, CFB!$W$2:$W$1048576, 0) + COUNTIF(CFB!$W$2:$W$1048576, W4949) - 1), 0)</f>
        <v>2</v>
      </c>
      <c r="M4949" s="2">
        <f>_xlfn.RANK.EQ(J4949, INDEX(CFB!$J$2:$J$1048576, MATCH(W4949, CFB!$W$2:$W$1048576, 0)):INDEX(CFB!$J$2:$J$1048576, MATCH(W4949, CFB!$W$2:$W$1048576, 0) + COUNTIF(CFB!$W$2:$W$1048576, W4949) - 1))</f>
        <v>10</v>
      </c>
      <c r="N4949" s="2">
        <f>RANK(K4949, INDEX(CFB!$K$2:$K$1048576, MATCH(W4949, CFB!$W$2:$W$1048576, 0)):INDEX(CFB!$K$2:$K$1048576, MATCH(W4949, CFB!$W$2:$W$1048576, 0) + COUNTIF(CFB!$W$2:$W$1048576, W4949) - 1))</f>
        <v>1</v>
      </c>
      <c r="O4949">
        <v>49.97</v>
      </c>
      <c r="P4949">
        <v>0.56999999999999995</v>
      </c>
      <c r="W4949">
        <v>1982</v>
      </c>
      <c r="X4949">
        <f t="shared" si="153"/>
        <v>1</v>
      </c>
    </row>
    <row r="4950" spans="1:24" ht="12.75" hidden="1" customHeight="1" x14ac:dyDescent="0.45">
      <c r="A4950">
        <v>2</v>
      </c>
      <c r="B4950" t="s">
        <v>47</v>
      </c>
      <c r="C4950" t="s">
        <v>188</v>
      </c>
      <c r="D4950" s="2" t="str">
        <f t="shared" si="152"/>
        <v>Nebraska1982</v>
      </c>
      <c r="E4950">
        <v>3</v>
      </c>
      <c r="F4950">
        <v>12</v>
      </c>
      <c r="G4950">
        <v>1</v>
      </c>
      <c r="H4950">
        <v>0</v>
      </c>
      <c r="I4950">
        <v>12.76</v>
      </c>
      <c r="J4950">
        <v>9.18</v>
      </c>
      <c r="K4950">
        <v>21.94</v>
      </c>
      <c r="L4950" s="2">
        <f>_xlfn.RANK.EQ(I4950, INDEX(CFB!$I$2:$I$1048576, MATCH(W4950, CFB!$W$2:$W$1048576, 0)):INDEX(CFB!$I$2:$I$1048576, MATCH(W4950, CFB!$W$2:$W$1048576, 0) + COUNTIF(CFB!$W$2:$W$1048576, W4950) - 1), 0)</f>
        <v>5</v>
      </c>
      <c r="M4950" s="2">
        <f>_xlfn.RANK.EQ(J4950, INDEX(CFB!$J$2:$J$1048576, MATCH(W4950, CFB!$W$2:$W$1048576, 0)):INDEX(CFB!$J$2:$J$1048576, MATCH(W4950, CFB!$W$2:$W$1048576, 0) + COUNTIF(CFB!$W$2:$W$1048576, W4950) - 1))</f>
        <v>8</v>
      </c>
      <c r="N4950" s="2">
        <f>RANK(K4950, INDEX(CFB!$K$2:$K$1048576, MATCH(W4950, CFB!$W$2:$W$1048576, 0)):INDEX(CFB!$K$2:$K$1048576, MATCH(W4950, CFB!$W$2:$W$1048576, 0) + COUNTIF(CFB!$W$2:$W$1048576, W4950) - 1))</f>
        <v>2</v>
      </c>
      <c r="O4950">
        <v>53.03</v>
      </c>
      <c r="P4950">
        <v>0.8</v>
      </c>
      <c r="W4950">
        <v>1982</v>
      </c>
      <c r="X4950">
        <f t="shared" si="153"/>
        <v>0</v>
      </c>
    </row>
    <row r="4951" spans="1:24" ht="12.75" hidden="1" customHeight="1" x14ac:dyDescent="0.45">
      <c r="A4951">
        <v>3</v>
      </c>
      <c r="B4951" t="s">
        <v>73</v>
      </c>
      <c r="C4951" t="s">
        <v>180</v>
      </c>
      <c r="D4951" s="2" t="str">
        <f t="shared" si="152"/>
        <v>UCLA1982</v>
      </c>
      <c r="E4951">
        <v>5</v>
      </c>
      <c r="F4951">
        <v>10</v>
      </c>
      <c r="G4951">
        <v>1</v>
      </c>
      <c r="H4951">
        <v>1</v>
      </c>
      <c r="I4951">
        <v>16.27</v>
      </c>
      <c r="J4951">
        <v>5.4</v>
      </c>
      <c r="K4951">
        <v>21.66</v>
      </c>
      <c r="L4951" s="2">
        <f>_xlfn.RANK.EQ(I4951, INDEX(CFB!$I$2:$I$1048576, MATCH(W4951, CFB!$W$2:$W$1048576, 0)):INDEX(CFB!$I$2:$I$1048576, MATCH(W4951, CFB!$W$2:$W$1048576, 0) + COUNTIF(CFB!$W$2:$W$1048576, W4951) - 1), 0)</f>
        <v>1</v>
      </c>
      <c r="M4951" s="2">
        <f>_xlfn.RANK.EQ(J4951, INDEX(CFB!$J$2:$J$1048576, MATCH(W4951, CFB!$W$2:$W$1048576, 0)):INDEX(CFB!$J$2:$J$1048576, MATCH(W4951, CFB!$W$2:$W$1048576, 0) + COUNTIF(CFB!$W$2:$W$1048576, W4951) - 1))</f>
        <v>29</v>
      </c>
      <c r="N4951" s="2">
        <f>RANK(K4951, INDEX(CFB!$K$2:$K$1048576, MATCH(W4951, CFB!$W$2:$W$1048576, 0)):INDEX(CFB!$K$2:$K$1048576, MATCH(W4951, CFB!$W$2:$W$1048576, 0) + COUNTIF(CFB!$W$2:$W$1048576, W4951) - 1))</f>
        <v>3</v>
      </c>
      <c r="O4951">
        <v>48.22</v>
      </c>
      <c r="P4951">
        <v>4.04</v>
      </c>
      <c r="W4951">
        <v>1982</v>
      </c>
      <c r="X4951">
        <f t="shared" si="153"/>
        <v>0</v>
      </c>
    </row>
    <row r="4952" spans="1:24" ht="12.75" hidden="1" customHeight="1" x14ac:dyDescent="0.45">
      <c r="A4952">
        <v>4</v>
      </c>
      <c r="B4952" t="s">
        <v>38</v>
      </c>
      <c r="C4952" t="s">
        <v>180</v>
      </c>
      <c r="D4952" s="2" t="str">
        <f t="shared" si="152"/>
        <v>USC1982</v>
      </c>
      <c r="E4952">
        <v>15</v>
      </c>
      <c r="F4952">
        <v>8</v>
      </c>
      <c r="G4952">
        <v>3</v>
      </c>
      <c r="H4952">
        <v>0</v>
      </c>
      <c r="I4952">
        <v>8.67</v>
      </c>
      <c r="J4952">
        <v>12.39</v>
      </c>
      <c r="K4952">
        <v>21.05</v>
      </c>
      <c r="L4952" s="2">
        <f>_xlfn.RANK.EQ(I4952, INDEX(CFB!$I$2:$I$1048576, MATCH(W4952, CFB!$W$2:$W$1048576, 0)):INDEX(CFB!$I$2:$I$1048576, MATCH(W4952, CFB!$W$2:$W$1048576, 0) + COUNTIF(CFB!$W$2:$W$1048576, W4952) - 1), 0)</f>
        <v>14</v>
      </c>
      <c r="M4952" s="2">
        <f>_xlfn.RANK.EQ(J4952, INDEX(CFB!$J$2:$J$1048576, MATCH(W4952, CFB!$W$2:$W$1048576, 0)):INDEX(CFB!$J$2:$J$1048576, MATCH(W4952, CFB!$W$2:$W$1048576, 0) + COUNTIF(CFB!$W$2:$W$1048576, W4952) - 1))</f>
        <v>2</v>
      </c>
      <c r="N4952" s="2">
        <f>RANK(K4952, INDEX(CFB!$K$2:$K$1048576, MATCH(W4952, CFB!$W$2:$W$1048576, 0)):INDEX(CFB!$K$2:$K$1048576, MATCH(W4952, CFB!$W$2:$W$1048576, 0) + COUNTIF(CFB!$W$2:$W$1048576, W4952) - 1))</f>
        <v>4</v>
      </c>
      <c r="O4952">
        <v>43.7</v>
      </c>
      <c r="P4952">
        <v>-2.9</v>
      </c>
      <c r="W4952">
        <v>1982</v>
      </c>
      <c r="X4952">
        <f t="shared" si="153"/>
        <v>0</v>
      </c>
    </row>
    <row r="4953" spans="1:24" ht="12.75" hidden="1" customHeight="1" x14ac:dyDescent="0.45">
      <c r="A4953">
        <v>5</v>
      </c>
      <c r="B4953" t="s">
        <v>17</v>
      </c>
      <c r="C4953" t="s">
        <v>15</v>
      </c>
      <c r="D4953" s="2" t="str">
        <f t="shared" si="152"/>
        <v>Georgia1982</v>
      </c>
      <c r="E4953">
        <v>4</v>
      </c>
      <c r="F4953">
        <v>11</v>
      </c>
      <c r="G4953">
        <v>1</v>
      </c>
      <c r="H4953">
        <v>0</v>
      </c>
      <c r="I4953">
        <v>8.84</v>
      </c>
      <c r="J4953">
        <v>9.84</v>
      </c>
      <c r="K4953">
        <v>18.68</v>
      </c>
      <c r="L4953" s="2">
        <f>_xlfn.RANK.EQ(I4953, INDEX(CFB!$I$2:$I$1048576, MATCH(W4953, CFB!$W$2:$W$1048576, 0)):INDEX(CFB!$I$2:$I$1048576, MATCH(W4953, CFB!$W$2:$W$1048576, 0) + COUNTIF(CFB!$W$2:$W$1048576, W4953) - 1), 0)</f>
        <v>11</v>
      </c>
      <c r="M4953" s="2">
        <f>_xlfn.RANK.EQ(J4953, INDEX(CFB!$J$2:$J$1048576, MATCH(W4953, CFB!$W$2:$W$1048576, 0)):INDEX(CFB!$J$2:$J$1048576, MATCH(W4953, CFB!$W$2:$W$1048576, 0) + COUNTIF(CFB!$W$2:$W$1048576, W4953) - 1))</f>
        <v>6</v>
      </c>
      <c r="N4953" s="2">
        <f>RANK(K4953, INDEX(CFB!$K$2:$K$1048576, MATCH(W4953, CFB!$W$2:$W$1048576, 0)):INDEX(CFB!$K$2:$K$1048576, MATCH(W4953, CFB!$W$2:$W$1048576, 0) + COUNTIF(CFB!$W$2:$W$1048576, W4953) - 1))</f>
        <v>5</v>
      </c>
      <c r="O4953">
        <v>42.24</v>
      </c>
      <c r="P4953">
        <v>-0.57999999999999996</v>
      </c>
      <c r="W4953">
        <v>1982</v>
      </c>
      <c r="X4953">
        <f t="shared" si="153"/>
        <v>0</v>
      </c>
    </row>
    <row r="4954" spans="1:24" ht="12.75" hidden="1" customHeight="1" x14ac:dyDescent="0.45">
      <c r="A4954">
        <v>6</v>
      </c>
      <c r="B4954" t="s">
        <v>28</v>
      </c>
      <c r="C4954" t="s">
        <v>180</v>
      </c>
      <c r="D4954" s="2" t="str">
        <f t="shared" si="152"/>
        <v>Arizona State1982</v>
      </c>
      <c r="E4954">
        <v>6</v>
      </c>
      <c r="F4954">
        <v>10</v>
      </c>
      <c r="G4954">
        <v>2</v>
      </c>
      <c r="H4954">
        <v>0</v>
      </c>
      <c r="I4954">
        <v>6.83</v>
      </c>
      <c r="J4954">
        <v>11.26</v>
      </c>
      <c r="K4954">
        <v>18.09</v>
      </c>
      <c r="L4954" s="2">
        <f>_xlfn.RANK.EQ(I4954, INDEX(CFB!$I$2:$I$1048576, MATCH(W4954, CFB!$W$2:$W$1048576, 0)):INDEX(CFB!$I$2:$I$1048576, MATCH(W4954, CFB!$W$2:$W$1048576, 0) + COUNTIF(CFB!$W$2:$W$1048576, W4954) - 1), 0)</f>
        <v>21</v>
      </c>
      <c r="M4954" s="2">
        <f>_xlfn.RANK.EQ(J4954, INDEX(CFB!$J$2:$J$1048576, MATCH(W4954, CFB!$W$2:$W$1048576, 0)):INDEX(CFB!$J$2:$J$1048576, MATCH(W4954, CFB!$W$2:$W$1048576, 0) + COUNTIF(CFB!$W$2:$W$1048576, W4954) - 1))</f>
        <v>3</v>
      </c>
      <c r="N4954" s="2">
        <f>RANK(K4954, INDEX(CFB!$K$2:$K$1048576, MATCH(W4954, CFB!$W$2:$W$1048576, 0)):INDEX(CFB!$K$2:$K$1048576, MATCH(W4954, CFB!$W$2:$W$1048576, 0) + COUNTIF(CFB!$W$2:$W$1048576, W4954) - 1))</f>
        <v>6</v>
      </c>
      <c r="O4954">
        <v>38.549999999999997</v>
      </c>
      <c r="P4954">
        <v>-1.62</v>
      </c>
      <c r="W4954">
        <v>1982</v>
      </c>
      <c r="X4954">
        <f t="shared" si="153"/>
        <v>0</v>
      </c>
    </row>
    <row r="4955" spans="1:24" ht="12.75" hidden="1" customHeight="1" x14ac:dyDescent="0.45">
      <c r="A4955">
        <v>7</v>
      </c>
      <c r="B4955" t="s">
        <v>70</v>
      </c>
      <c r="C4955" t="s">
        <v>12</v>
      </c>
      <c r="D4955" s="2" t="str">
        <f t="shared" si="152"/>
        <v>Pitt1982</v>
      </c>
      <c r="E4955">
        <v>10</v>
      </c>
      <c r="F4955">
        <v>9</v>
      </c>
      <c r="G4955">
        <v>3</v>
      </c>
      <c r="H4955">
        <v>0</v>
      </c>
      <c r="I4955">
        <v>4.1900000000000004</v>
      </c>
      <c r="J4955">
        <v>13.11</v>
      </c>
      <c r="K4955">
        <v>17.3</v>
      </c>
      <c r="L4955" s="2">
        <f>_xlfn.RANK.EQ(I4955, INDEX(CFB!$I$2:$I$1048576, MATCH(W4955, CFB!$W$2:$W$1048576, 0)):INDEX(CFB!$I$2:$I$1048576, MATCH(W4955, CFB!$W$2:$W$1048576, 0) + COUNTIF(CFB!$W$2:$W$1048576, W4955) - 1), 0)</f>
        <v>36</v>
      </c>
      <c r="M4955" s="2">
        <f>_xlfn.RANK.EQ(J4955, INDEX(CFB!$J$2:$J$1048576, MATCH(W4955, CFB!$W$2:$W$1048576, 0)):INDEX(CFB!$J$2:$J$1048576, MATCH(W4955, CFB!$W$2:$W$1048576, 0) + COUNTIF(CFB!$W$2:$W$1048576, W4955) - 1))</f>
        <v>1</v>
      </c>
      <c r="N4955" s="2">
        <f>RANK(K4955, INDEX(CFB!$K$2:$K$1048576, MATCH(W4955, CFB!$W$2:$W$1048576, 0)):INDEX(CFB!$K$2:$K$1048576, MATCH(W4955, CFB!$W$2:$W$1048576, 0) + COUNTIF(CFB!$W$2:$W$1048576, W4955) - 1))</f>
        <v>7</v>
      </c>
      <c r="O4955">
        <v>39.14</v>
      </c>
      <c r="P4955">
        <v>-4.16</v>
      </c>
      <c r="W4955">
        <v>1982</v>
      </c>
      <c r="X4955">
        <f t="shared" si="153"/>
        <v>0</v>
      </c>
    </row>
    <row r="4956" spans="1:24" ht="12.75" hidden="1" customHeight="1" x14ac:dyDescent="0.45">
      <c r="A4956">
        <v>8</v>
      </c>
      <c r="B4956" t="s">
        <v>66</v>
      </c>
      <c r="C4956" t="s">
        <v>180</v>
      </c>
      <c r="D4956" s="2" t="str">
        <f t="shared" si="152"/>
        <v>Washington1982</v>
      </c>
      <c r="E4956">
        <v>7</v>
      </c>
      <c r="F4956">
        <v>10</v>
      </c>
      <c r="G4956">
        <v>2</v>
      </c>
      <c r="H4956">
        <v>0</v>
      </c>
      <c r="I4956">
        <v>8.58</v>
      </c>
      <c r="J4956">
        <v>7.9</v>
      </c>
      <c r="K4956">
        <v>16.48</v>
      </c>
      <c r="L4956" s="2">
        <f>_xlfn.RANK.EQ(I4956, INDEX(CFB!$I$2:$I$1048576, MATCH(W4956, CFB!$W$2:$W$1048576, 0)):INDEX(CFB!$I$2:$I$1048576, MATCH(W4956, CFB!$W$2:$W$1048576, 0) + COUNTIF(CFB!$W$2:$W$1048576, W4956) - 1), 0)</f>
        <v>15</v>
      </c>
      <c r="M4956" s="2">
        <f>_xlfn.RANK.EQ(J4956, INDEX(CFB!$J$2:$J$1048576, MATCH(W4956, CFB!$W$2:$W$1048576, 0)):INDEX(CFB!$J$2:$J$1048576, MATCH(W4956, CFB!$W$2:$W$1048576, 0) + COUNTIF(CFB!$W$2:$W$1048576, W4956) - 1))</f>
        <v>14</v>
      </c>
      <c r="N4956" s="2">
        <f>RANK(K4956, INDEX(CFB!$K$2:$K$1048576, MATCH(W4956, CFB!$W$2:$W$1048576, 0)):INDEX(CFB!$K$2:$K$1048576, MATCH(W4956, CFB!$W$2:$W$1048576, 0) + COUNTIF(CFB!$W$2:$W$1048576, W4956) - 1))</f>
        <v>8</v>
      </c>
      <c r="O4956">
        <v>42.61</v>
      </c>
      <c r="P4956">
        <v>2.64</v>
      </c>
      <c r="W4956">
        <v>1982</v>
      </c>
      <c r="X4956">
        <f t="shared" si="153"/>
        <v>0</v>
      </c>
    </row>
    <row r="4957" spans="1:24" ht="12.75" hidden="1" customHeight="1" x14ac:dyDescent="0.45">
      <c r="A4957">
        <v>9</v>
      </c>
      <c r="B4957" t="s">
        <v>96</v>
      </c>
      <c r="C4957" t="s">
        <v>23</v>
      </c>
      <c r="D4957" s="2" t="str">
        <f t="shared" si="152"/>
        <v>Maryland1982</v>
      </c>
      <c r="E4957">
        <v>20</v>
      </c>
      <c r="F4957">
        <v>8</v>
      </c>
      <c r="G4957">
        <v>4</v>
      </c>
      <c r="H4957">
        <v>0</v>
      </c>
      <c r="I4957">
        <v>12.43</v>
      </c>
      <c r="J4957">
        <v>3.79</v>
      </c>
      <c r="K4957">
        <v>16.22</v>
      </c>
      <c r="L4957" s="2">
        <f>_xlfn.RANK.EQ(I4957, INDEX(CFB!$I$2:$I$1048576, MATCH(W4957, CFB!$W$2:$W$1048576, 0)):INDEX(CFB!$I$2:$I$1048576, MATCH(W4957, CFB!$W$2:$W$1048576, 0) + COUNTIF(CFB!$W$2:$W$1048576, W4957) - 1), 0)</f>
        <v>6</v>
      </c>
      <c r="M4957" s="2">
        <f>_xlfn.RANK.EQ(J4957, INDEX(CFB!$J$2:$J$1048576, MATCH(W4957, CFB!$W$2:$W$1048576, 0)):INDEX(CFB!$J$2:$J$1048576, MATCH(W4957, CFB!$W$2:$W$1048576, 0) + COUNTIF(CFB!$W$2:$W$1048576, W4957) - 1))</f>
        <v>33</v>
      </c>
      <c r="N4957" s="2">
        <f>RANK(K4957, INDEX(CFB!$K$2:$K$1048576, MATCH(W4957, CFB!$W$2:$W$1048576, 0)):INDEX(CFB!$K$2:$K$1048576, MATCH(W4957, CFB!$W$2:$W$1048576, 0) + COUNTIF(CFB!$W$2:$W$1048576, W4957) - 1))</f>
        <v>9</v>
      </c>
      <c r="O4957">
        <v>45.03</v>
      </c>
      <c r="P4957">
        <v>4.9800000000000004</v>
      </c>
      <c r="W4957">
        <v>1982</v>
      </c>
      <c r="X4957">
        <f t="shared" si="153"/>
        <v>0</v>
      </c>
    </row>
    <row r="4958" spans="1:24" ht="12.75" hidden="1" customHeight="1" x14ac:dyDescent="0.45">
      <c r="A4958">
        <v>10</v>
      </c>
      <c r="B4958" t="s">
        <v>44</v>
      </c>
      <c r="C4958" t="s">
        <v>10</v>
      </c>
      <c r="D4958" s="2" t="str">
        <f t="shared" si="152"/>
        <v>Michigan1982</v>
      </c>
      <c r="F4958">
        <v>8</v>
      </c>
      <c r="G4958">
        <v>4</v>
      </c>
      <c r="H4958">
        <v>0</v>
      </c>
      <c r="I4958">
        <v>7.7</v>
      </c>
      <c r="J4958">
        <v>8.19</v>
      </c>
      <c r="K4958">
        <v>15.89</v>
      </c>
      <c r="L4958" s="2">
        <f>_xlfn.RANK.EQ(I4958, INDEX(CFB!$I$2:$I$1048576, MATCH(W4958, CFB!$W$2:$W$1048576, 0)):INDEX(CFB!$I$2:$I$1048576, MATCH(W4958, CFB!$W$2:$W$1048576, 0) + COUNTIF(CFB!$W$2:$W$1048576, W4958) - 1), 0)</f>
        <v>17</v>
      </c>
      <c r="M4958" s="2">
        <f>_xlfn.RANK.EQ(J4958, INDEX(CFB!$J$2:$J$1048576, MATCH(W4958, CFB!$W$2:$W$1048576, 0)):INDEX(CFB!$J$2:$J$1048576, MATCH(W4958, CFB!$W$2:$W$1048576, 0) + COUNTIF(CFB!$W$2:$W$1048576, W4958) - 1))</f>
        <v>13</v>
      </c>
      <c r="N4958" s="2">
        <f>RANK(K4958, INDEX(CFB!$K$2:$K$1048576, MATCH(W4958, CFB!$W$2:$W$1048576, 0)):INDEX(CFB!$K$2:$K$1048576, MATCH(W4958, CFB!$W$2:$W$1048576, 0) + COUNTIF(CFB!$W$2:$W$1048576, W4958) - 1))</f>
        <v>10</v>
      </c>
      <c r="O4958">
        <v>42.67</v>
      </c>
      <c r="P4958">
        <v>1.1100000000000001</v>
      </c>
      <c r="W4958">
        <v>1982</v>
      </c>
      <c r="X4958">
        <f t="shared" si="153"/>
        <v>0</v>
      </c>
    </row>
    <row r="4959" spans="1:24" ht="12.75" hidden="1" customHeight="1" x14ac:dyDescent="0.45">
      <c r="A4959">
        <v>11</v>
      </c>
      <c r="B4959" t="s">
        <v>115</v>
      </c>
      <c r="C4959" t="s">
        <v>12</v>
      </c>
      <c r="D4959" s="2" t="str">
        <f t="shared" si="152"/>
        <v>Florida State1982</v>
      </c>
      <c r="E4959">
        <v>13</v>
      </c>
      <c r="F4959">
        <v>9</v>
      </c>
      <c r="G4959">
        <v>3</v>
      </c>
      <c r="H4959">
        <v>0</v>
      </c>
      <c r="I4959">
        <v>13.33</v>
      </c>
      <c r="J4959">
        <v>2.23</v>
      </c>
      <c r="K4959">
        <v>15.57</v>
      </c>
      <c r="L4959" s="2">
        <f>_xlfn.RANK.EQ(I4959, INDEX(CFB!$I$2:$I$1048576, MATCH(W4959, CFB!$W$2:$W$1048576, 0)):INDEX(CFB!$I$2:$I$1048576, MATCH(W4959, CFB!$W$2:$W$1048576, 0) + COUNTIF(CFB!$W$2:$W$1048576, W4959) - 1), 0)</f>
        <v>3</v>
      </c>
      <c r="M4959" s="2">
        <f>_xlfn.RANK.EQ(J4959, INDEX(CFB!$J$2:$J$1048576, MATCH(W4959, CFB!$W$2:$W$1048576, 0)):INDEX(CFB!$J$2:$J$1048576, MATCH(W4959, CFB!$W$2:$W$1048576, 0) + COUNTIF(CFB!$W$2:$W$1048576, W4959) - 1))</f>
        <v>46</v>
      </c>
      <c r="N4959" s="2">
        <f>RANK(K4959, INDEX(CFB!$K$2:$K$1048576, MATCH(W4959, CFB!$W$2:$W$1048576, 0)):INDEX(CFB!$K$2:$K$1048576, MATCH(W4959, CFB!$W$2:$W$1048576, 0) + COUNTIF(CFB!$W$2:$W$1048576, W4959) - 1))</f>
        <v>11</v>
      </c>
      <c r="O4959">
        <v>49.45</v>
      </c>
      <c r="P4959">
        <v>7.76</v>
      </c>
      <c r="W4959">
        <v>1982</v>
      </c>
      <c r="X4959">
        <f t="shared" si="153"/>
        <v>0</v>
      </c>
    </row>
    <row r="4960" spans="1:24" ht="12.75" hidden="1" customHeight="1" x14ac:dyDescent="0.45">
      <c r="A4960">
        <v>12</v>
      </c>
      <c r="B4960" t="s">
        <v>75</v>
      </c>
      <c r="C4960" t="s">
        <v>23</v>
      </c>
      <c r="D4960" s="2" t="str">
        <f t="shared" si="152"/>
        <v>North Carolina1982</v>
      </c>
      <c r="E4960">
        <v>18</v>
      </c>
      <c r="F4960">
        <v>8</v>
      </c>
      <c r="G4960">
        <v>4</v>
      </c>
      <c r="H4960">
        <v>0</v>
      </c>
      <c r="I4960">
        <v>5.49</v>
      </c>
      <c r="J4960">
        <v>9.9499999999999993</v>
      </c>
      <c r="K4960">
        <v>15.44</v>
      </c>
      <c r="L4960" s="2">
        <f>_xlfn.RANK.EQ(I4960, INDEX(CFB!$I$2:$I$1048576, MATCH(W4960, CFB!$W$2:$W$1048576, 0)):INDEX(CFB!$I$2:$I$1048576, MATCH(W4960, CFB!$W$2:$W$1048576, 0) + COUNTIF(CFB!$W$2:$W$1048576, W4960) - 1), 0)</f>
        <v>28</v>
      </c>
      <c r="M4960" s="2">
        <f>_xlfn.RANK.EQ(J4960, INDEX(CFB!$J$2:$J$1048576, MATCH(W4960, CFB!$W$2:$W$1048576, 0)):INDEX(CFB!$J$2:$J$1048576, MATCH(W4960, CFB!$W$2:$W$1048576, 0) + COUNTIF(CFB!$W$2:$W$1048576, W4960) - 1))</f>
        <v>5</v>
      </c>
      <c r="N4960" s="2">
        <f>RANK(K4960, INDEX(CFB!$K$2:$K$1048576, MATCH(W4960, CFB!$W$2:$W$1048576, 0)):INDEX(CFB!$K$2:$K$1048576, MATCH(W4960, CFB!$W$2:$W$1048576, 0) + COUNTIF(CFB!$W$2:$W$1048576, W4960) - 1))</f>
        <v>12</v>
      </c>
      <c r="O4960">
        <v>40.700000000000003</v>
      </c>
      <c r="P4960">
        <v>-0.8</v>
      </c>
      <c r="W4960">
        <v>1982</v>
      </c>
      <c r="X4960">
        <f t="shared" si="153"/>
        <v>0</v>
      </c>
    </row>
    <row r="4961" spans="1:24" ht="12.75" hidden="1" customHeight="1" x14ac:dyDescent="0.45">
      <c r="A4961">
        <v>13</v>
      </c>
      <c r="B4961" t="s">
        <v>27</v>
      </c>
      <c r="C4961" t="s">
        <v>15</v>
      </c>
      <c r="D4961" s="2" t="str">
        <f t="shared" si="152"/>
        <v>LSU1982</v>
      </c>
      <c r="E4961">
        <v>11</v>
      </c>
      <c r="F4961">
        <v>8</v>
      </c>
      <c r="G4961">
        <v>3</v>
      </c>
      <c r="H4961">
        <v>1</v>
      </c>
      <c r="I4961">
        <v>8.73</v>
      </c>
      <c r="J4961">
        <v>6.52</v>
      </c>
      <c r="K4961">
        <v>15.26</v>
      </c>
      <c r="L4961" s="2">
        <f>_xlfn.RANK.EQ(I4961, INDEX(CFB!$I$2:$I$1048576, MATCH(W4961, CFB!$W$2:$W$1048576, 0)):INDEX(CFB!$I$2:$I$1048576, MATCH(W4961, CFB!$W$2:$W$1048576, 0) + COUNTIF(CFB!$W$2:$W$1048576, W4961) - 1), 0)</f>
        <v>13</v>
      </c>
      <c r="M4961" s="2">
        <f>_xlfn.RANK.EQ(J4961, INDEX(CFB!$J$2:$J$1048576, MATCH(W4961, CFB!$W$2:$W$1048576, 0)):INDEX(CFB!$J$2:$J$1048576, MATCH(W4961, CFB!$W$2:$W$1048576, 0) + COUNTIF(CFB!$W$2:$W$1048576, W4961) - 1))</f>
        <v>24</v>
      </c>
      <c r="N4961" s="2">
        <f>RANK(K4961, INDEX(CFB!$K$2:$K$1048576, MATCH(W4961, CFB!$W$2:$W$1048576, 0)):INDEX(CFB!$K$2:$K$1048576, MATCH(W4961, CFB!$W$2:$W$1048576, 0) + COUNTIF(CFB!$W$2:$W$1048576, W4961) - 1))</f>
        <v>13</v>
      </c>
      <c r="O4961">
        <v>44.6</v>
      </c>
      <c r="P4961">
        <v>1.42</v>
      </c>
      <c r="W4961">
        <v>1982</v>
      </c>
      <c r="X4961">
        <f t="shared" si="153"/>
        <v>0</v>
      </c>
    </row>
    <row r="4962" spans="1:24" ht="12.75" hidden="1" customHeight="1" x14ac:dyDescent="0.45">
      <c r="A4962">
        <v>14</v>
      </c>
      <c r="B4962" t="s">
        <v>18</v>
      </c>
      <c r="C4962" t="s">
        <v>15</v>
      </c>
      <c r="D4962" s="2" t="str">
        <f t="shared" si="152"/>
        <v>Alabama1982</v>
      </c>
      <c r="F4962">
        <v>8</v>
      </c>
      <c r="G4962">
        <v>4</v>
      </c>
      <c r="H4962">
        <v>0</v>
      </c>
      <c r="I4962">
        <v>8.81</v>
      </c>
      <c r="J4962">
        <v>6.18</v>
      </c>
      <c r="K4962">
        <v>14.99</v>
      </c>
      <c r="L4962" s="2">
        <f>_xlfn.RANK.EQ(I4962, INDEX(CFB!$I$2:$I$1048576, MATCH(W4962, CFB!$W$2:$W$1048576, 0)):INDEX(CFB!$I$2:$I$1048576, MATCH(W4962, CFB!$W$2:$W$1048576, 0) + COUNTIF(CFB!$W$2:$W$1048576, W4962) - 1), 0)</f>
        <v>12</v>
      </c>
      <c r="M4962" s="2">
        <f>_xlfn.RANK.EQ(J4962, INDEX(CFB!$J$2:$J$1048576, MATCH(W4962, CFB!$W$2:$W$1048576, 0)):INDEX(CFB!$J$2:$J$1048576, MATCH(W4962, CFB!$W$2:$W$1048576, 0) + COUNTIF(CFB!$W$2:$W$1048576, W4962) - 1))</f>
        <v>26</v>
      </c>
      <c r="N4962" s="2">
        <f>RANK(K4962, INDEX(CFB!$K$2:$K$1048576, MATCH(W4962, CFB!$W$2:$W$1048576, 0)):INDEX(CFB!$K$2:$K$1048576, MATCH(W4962, CFB!$W$2:$W$1048576, 0) + COUNTIF(CFB!$W$2:$W$1048576, W4962) - 1))</f>
        <v>14</v>
      </c>
      <c r="O4962">
        <v>41.91</v>
      </c>
      <c r="P4962">
        <v>2.39</v>
      </c>
      <c r="W4962">
        <v>1982</v>
      </c>
      <c r="X4962">
        <f t="shared" si="153"/>
        <v>0</v>
      </c>
    </row>
    <row r="4963" spans="1:24" ht="12.75" hidden="1" customHeight="1" x14ac:dyDescent="0.45">
      <c r="A4963">
        <v>15</v>
      </c>
      <c r="B4963" t="s">
        <v>9</v>
      </c>
      <c r="C4963" t="s">
        <v>10</v>
      </c>
      <c r="D4963" s="2" t="str">
        <f t="shared" si="152"/>
        <v>Ohio State1982</v>
      </c>
      <c r="E4963">
        <v>12</v>
      </c>
      <c r="F4963">
        <v>9</v>
      </c>
      <c r="G4963">
        <v>3</v>
      </c>
      <c r="H4963">
        <v>0</v>
      </c>
      <c r="I4963">
        <v>7.39</v>
      </c>
      <c r="J4963">
        <v>7.59</v>
      </c>
      <c r="K4963">
        <v>14.99</v>
      </c>
      <c r="L4963" s="2">
        <f>_xlfn.RANK.EQ(I4963, INDEX(CFB!$I$2:$I$1048576, MATCH(W4963, CFB!$W$2:$W$1048576, 0)):INDEX(CFB!$I$2:$I$1048576, MATCH(W4963, CFB!$W$2:$W$1048576, 0) + COUNTIF(CFB!$W$2:$W$1048576, W4963) - 1), 0)</f>
        <v>19</v>
      </c>
      <c r="M4963" s="2">
        <f>_xlfn.RANK.EQ(J4963, INDEX(CFB!$J$2:$J$1048576, MATCH(W4963, CFB!$W$2:$W$1048576, 0)):INDEX(CFB!$J$2:$J$1048576, MATCH(W4963, CFB!$W$2:$W$1048576, 0) + COUNTIF(CFB!$W$2:$W$1048576, W4963) - 1))</f>
        <v>17</v>
      </c>
      <c r="N4963" s="2">
        <f>RANK(K4963, INDEX(CFB!$K$2:$K$1048576, MATCH(W4963, CFB!$W$2:$W$1048576, 0)):INDEX(CFB!$K$2:$K$1048576, MATCH(W4963, CFB!$W$2:$W$1048576, 0) + COUNTIF(CFB!$W$2:$W$1048576, W4963) - 1))</f>
        <v>14</v>
      </c>
      <c r="O4963">
        <v>40.65</v>
      </c>
      <c r="P4963">
        <v>0.94</v>
      </c>
      <c r="W4963">
        <v>1982</v>
      </c>
      <c r="X4963">
        <f t="shared" si="153"/>
        <v>0</v>
      </c>
    </row>
    <row r="4964" spans="1:24" ht="12.75" hidden="1" customHeight="1" x14ac:dyDescent="0.45">
      <c r="A4964">
        <v>16</v>
      </c>
      <c r="B4964" t="s">
        <v>14</v>
      </c>
      <c r="C4964" t="s">
        <v>189</v>
      </c>
      <c r="D4964" s="2" t="str">
        <f t="shared" si="152"/>
        <v>Texas1982</v>
      </c>
      <c r="E4964">
        <v>17</v>
      </c>
      <c r="F4964">
        <v>9</v>
      </c>
      <c r="G4964">
        <v>3</v>
      </c>
      <c r="H4964">
        <v>0</v>
      </c>
      <c r="I4964">
        <v>7.1</v>
      </c>
      <c r="J4964">
        <v>7.83</v>
      </c>
      <c r="K4964">
        <v>14.94</v>
      </c>
      <c r="L4964" s="2">
        <f>_xlfn.RANK.EQ(I4964, INDEX(CFB!$I$2:$I$1048576, MATCH(W4964, CFB!$W$2:$W$1048576, 0)):INDEX(CFB!$I$2:$I$1048576, MATCH(W4964, CFB!$W$2:$W$1048576, 0) + COUNTIF(CFB!$W$2:$W$1048576, W4964) - 1), 0)</f>
        <v>20</v>
      </c>
      <c r="M4964" s="2">
        <f>_xlfn.RANK.EQ(J4964, INDEX(CFB!$J$2:$J$1048576, MATCH(W4964, CFB!$W$2:$W$1048576, 0)):INDEX(CFB!$J$2:$J$1048576, MATCH(W4964, CFB!$W$2:$W$1048576, 0) + COUNTIF(CFB!$W$2:$W$1048576, W4964) - 1))</f>
        <v>15</v>
      </c>
      <c r="N4964" s="2">
        <f>RANK(K4964, INDEX(CFB!$K$2:$K$1048576, MATCH(W4964, CFB!$W$2:$W$1048576, 0)):INDEX(CFB!$K$2:$K$1048576, MATCH(W4964, CFB!$W$2:$W$1048576, 0) + COUNTIF(CFB!$W$2:$W$1048576, W4964) - 1))</f>
        <v>16</v>
      </c>
      <c r="O4964">
        <v>42.5</v>
      </c>
      <c r="P4964">
        <v>2.2999999999999998</v>
      </c>
      <c r="W4964">
        <v>1982</v>
      </c>
      <c r="X4964">
        <f t="shared" si="153"/>
        <v>0</v>
      </c>
    </row>
    <row r="4965" spans="1:24" ht="12.75" hidden="1" customHeight="1" x14ac:dyDescent="0.45">
      <c r="A4965">
        <v>17</v>
      </c>
      <c r="B4965" t="s">
        <v>54</v>
      </c>
      <c r="C4965" t="s">
        <v>188</v>
      </c>
      <c r="D4965" s="2" t="str">
        <f t="shared" si="152"/>
        <v>Oklahoma1982</v>
      </c>
      <c r="E4965">
        <v>16</v>
      </c>
      <c r="F4965">
        <v>8</v>
      </c>
      <c r="G4965">
        <v>4</v>
      </c>
      <c r="H4965">
        <v>0</v>
      </c>
      <c r="I4965">
        <v>9.35</v>
      </c>
      <c r="J4965">
        <v>5.48</v>
      </c>
      <c r="K4965">
        <v>14.83</v>
      </c>
      <c r="L4965" s="2">
        <f>_xlfn.RANK.EQ(I4965, INDEX(CFB!$I$2:$I$1048576, MATCH(W4965, CFB!$W$2:$W$1048576, 0)):INDEX(CFB!$I$2:$I$1048576, MATCH(W4965, CFB!$W$2:$W$1048576, 0) + COUNTIF(CFB!$W$2:$W$1048576, W4965) - 1), 0)</f>
        <v>10</v>
      </c>
      <c r="M4965" s="2">
        <f>_xlfn.RANK.EQ(J4965, INDEX(CFB!$J$2:$J$1048576, MATCH(W4965, CFB!$W$2:$W$1048576, 0)):INDEX(CFB!$J$2:$J$1048576, MATCH(W4965, CFB!$W$2:$W$1048576, 0) + COUNTIF(CFB!$W$2:$W$1048576, W4965) - 1))</f>
        <v>28</v>
      </c>
      <c r="N4965" s="2">
        <f>RANK(K4965, INDEX(CFB!$K$2:$K$1048576, MATCH(W4965, CFB!$W$2:$W$1048576, 0)):INDEX(CFB!$K$2:$K$1048576, MATCH(W4965, CFB!$W$2:$W$1048576, 0) + COUNTIF(CFB!$W$2:$W$1048576, W4965) - 1))</f>
        <v>17</v>
      </c>
      <c r="O4965">
        <v>42.01</v>
      </c>
      <c r="P4965">
        <v>3.54</v>
      </c>
      <c r="W4965">
        <v>1982</v>
      </c>
      <c r="X4965">
        <f t="shared" si="153"/>
        <v>0</v>
      </c>
    </row>
    <row r="4966" spans="1:24" ht="12.75" hidden="1" customHeight="1" x14ac:dyDescent="0.45">
      <c r="A4966">
        <v>18</v>
      </c>
      <c r="B4966" t="s">
        <v>67</v>
      </c>
      <c r="C4966" t="s">
        <v>15</v>
      </c>
      <c r="D4966" s="2" t="str">
        <f t="shared" si="152"/>
        <v>Auburn1982</v>
      </c>
      <c r="E4966">
        <v>14</v>
      </c>
      <c r="F4966">
        <v>9</v>
      </c>
      <c r="G4966">
        <v>3</v>
      </c>
      <c r="H4966">
        <v>0</v>
      </c>
      <c r="I4966">
        <v>5.82</v>
      </c>
      <c r="J4966">
        <v>8.48</v>
      </c>
      <c r="K4966">
        <v>14.3</v>
      </c>
      <c r="L4966" s="2">
        <f>_xlfn.RANK.EQ(I4966, INDEX(CFB!$I$2:$I$1048576, MATCH(W4966, CFB!$W$2:$W$1048576, 0)):INDEX(CFB!$I$2:$I$1048576, MATCH(W4966, CFB!$W$2:$W$1048576, 0) + COUNTIF(CFB!$W$2:$W$1048576, W4966) - 1), 0)</f>
        <v>25</v>
      </c>
      <c r="M4966" s="2">
        <f>_xlfn.RANK.EQ(J4966, INDEX(CFB!$J$2:$J$1048576, MATCH(W4966, CFB!$W$2:$W$1048576, 0)):INDEX(CFB!$J$2:$J$1048576, MATCH(W4966, CFB!$W$2:$W$1048576, 0) + COUNTIF(CFB!$W$2:$W$1048576, W4966) - 1))</f>
        <v>11</v>
      </c>
      <c r="N4966" s="2">
        <f>RANK(K4966, INDEX(CFB!$K$2:$K$1048576, MATCH(W4966, CFB!$W$2:$W$1048576, 0)):INDEX(CFB!$K$2:$K$1048576, MATCH(W4966, CFB!$W$2:$W$1048576, 0) + COUNTIF(CFB!$W$2:$W$1048576, W4966) - 1))</f>
        <v>18</v>
      </c>
      <c r="O4966">
        <v>36.4</v>
      </c>
      <c r="P4966">
        <v>1.21</v>
      </c>
      <c r="W4966">
        <v>1982</v>
      </c>
      <c r="X4966">
        <f t="shared" si="153"/>
        <v>0</v>
      </c>
    </row>
    <row r="4967" spans="1:24" ht="12.75" hidden="1" customHeight="1" x14ac:dyDescent="0.45">
      <c r="A4967">
        <v>19</v>
      </c>
      <c r="B4967" t="s">
        <v>120</v>
      </c>
      <c r="C4967" t="s">
        <v>180</v>
      </c>
      <c r="D4967" s="2" t="str">
        <f t="shared" si="152"/>
        <v>Arizona1982</v>
      </c>
      <c r="F4967">
        <v>6</v>
      </c>
      <c r="G4967">
        <v>4</v>
      </c>
      <c r="H4967">
        <v>1</v>
      </c>
      <c r="I4967">
        <v>10.119999999999999</v>
      </c>
      <c r="J4967">
        <v>3.65</v>
      </c>
      <c r="K4967">
        <v>13.78</v>
      </c>
      <c r="L4967" s="2">
        <f>_xlfn.RANK.EQ(I4967, INDEX(CFB!$I$2:$I$1048576, MATCH(W4967, CFB!$W$2:$W$1048576, 0)):INDEX(CFB!$I$2:$I$1048576, MATCH(W4967, CFB!$W$2:$W$1048576, 0) + COUNTIF(CFB!$W$2:$W$1048576, W4967) - 1), 0)</f>
        <v>8</v>
      </c>
      <c r="M4967" s="2">
        <f>_xlfn.RANK.EQ(J4967, INDEX(CFB!$J$2:$J$1048576, MATCH(W4967, CFB!$W$2:$W$1048576, 0)):INDEX(CFB!$J$2:$J$1048576, MATCH(W4967, CFB!$W$2:$W$1048576, 0) + COUNTIF(CFB!$W$2:$W$1048576, W4967) - 1))</f>
        <v>34</v>
      </c>
      <c r="N4967" s="2">
        <f>RANK(K4967, INDEX(CFB!$K$2:$K$1048576, MATCH(W4967, CFB!$W$2:$W$1048576, 0)):INDEX(CFB!$K$2:$K$1048576, MATCH(W4967, CFB!$W$2:$W$1048576, 0) + COUNTIF(CFB!$W$2:$W$1048576, W4967) - 1))</f>
        <v>19</v>
      </c>
      <c r="O4967">
        <v>43.78</v>
      </c>
      <c r="P4967">
        <v>6.16</v>
      </c>
      <c r="W4967">
        <v>1982</v>
      </c>
      <c r="X4967">
        <f t="shared" si="153"/>
        <v>0</v>
      </c>
    </row>
    <row r="4968" spans="1:24" ht="12.75" hidden="1" customHeight="1" x14ac:dyDescent="0.45">
      <c r="A4968">
        <v>20</v>
      </c>
      <c r="B4968" t="s">
        <v>26</v>
      </c>
      <c r="C4968" t="s">
        <v>23</v>
      </c>
      <c r="D4968" s="2" t="str">
        <f t="shared" si="152"/>
        <v>Clemson1982</v>
      </c>
      <c r="E4968">
        <v>8</v>
      </c>
      <c r="F4968">
        <v>9</v>
      </c>
      <c r="G4968">
        <v>1</v>
      </c>
      <c r="H4968">
        <v>1</v>
      </c>
      <c r="I4968">
        <v>4.21</v>
      </c>
      <c r="J4968">
        <v>9.43</v>
      </c>
      <c r="K4968">
        <v>13.63</v>
      </c>
      <c r="L4968" s="2">
        <f>_xlfn.RANK.EQ(I4968, INDEX(CFB!$I$2:$I$1048576, MATCH(W4968, CFB!$W$2:$W$1048576, 0)):INDEX(CFB!$I$2:$I$1048576, MATCH(W4968, CFB!$W$2:$W$1048576, 0) + COUNTIF(CFB!$W$2:$W$1048576, W4968) - 1), 0)</f>
        <v>35</v>
      </c>
      <c r="M4968" s="2">
        <f>_xlfn.RANK.EQ(J4968, INDEX(CFB!$J$2:$J$1048576, MATCH(W4968, CFB!$W$2:$W$1048576, 0)):INDEX(CFB!$J$2:$J$1048576, MATCH(W4968, CFB!$W$2:$W$1048576, 0) + COUNTIF(CFB!$W$2:$W$1048576, W4968) - 1))</f>
        <v>7</v>
      </c>
      <c r="N4968" s="2">
        <f>RANK(K4968, INDEX(CFB!$K$2:$K$1048576, MATCH(W4968, CFB!$W$2:$W$1048576, 0)):INDEX(CFB!$K$2:$K$1048576, MATCH(W4968, CFB!$W$2:$W$1048576, 0) + COUNTIF(CFB!$W$2:$W$1048576, W4968) - 1))</f>
        <v>20</v>
      </c>
      <c r="O4968">
        <v>37.15</v>
      </c>
      <c r="P4968">
        <v>1.02</v>
      </c>
      <c r="W4968">
        <v>1982</v>
      </c>
      <c r="X4968">
        <f t="shared" si="153"/>
        <v>0</v>
      </c>
    </row>
    <row r="4969" spans="1:24" ht="12.75" hidden="1" customHeight="1" x14ac:dyDescent="0.45">
      <c r="A4969">
        <v>21</v>
      </c>
      <c r="B4969" t="s">
        <v>24</v>
      </c>
      <c r="C4969" t="s">
        <v>189</v>
      </c>
      <c r="D4969" s="2" t="str">
        <f t="shared" si="152"/>
        <v>SMU1982</v>
      </c>
      <c r="E4969">
        <v>2</v>
      </c>
      <c r="F4969">
        <v>11</v>
      </c>
      <c r="G4969">
        <v>0</v>
      </c>
      <c r="H4969">
        <v>1</v>
      </c>
      <c r="I4969">
        <v>6.7</v>
      </c>
      <c r="J4969">
        <v>6.65</v>
      </c>
      <c r="K4969">
        <v>13.36</v>
      </c>
      <c r="L4969" s="2">
        <f>_xlfn.RANK.EQ(I4969, INDEX(CFB!$I$2:$I$1048576, MATCH(W4969, CFB!$W$2:$W$1048576, 0)):INDEX(CFB!$I$2:$I$1048576, MATCH(W4969, CFB!$W$2:$W$1048576, 0) + COUNTIF(CFB!$W$2:$W$1048576, W4969) - 1), 0)</f>
        <v>22</v>
      </c>
      <c r="M4969" s="2">
        <f>_xlfn.RANK.EQ(J4969, INDEX(CFB!$J$2:$J$1048576, MATCH(W4969, CFB!$W$2:$W$1048576, 0)):INDEX(CFB!$J$2:$J$1048576, MATCH(W4969, CFB!$W$2:$W$1048576, 0) + COUNTIF(CFB!$W$2:$W$1048576, W4969) - 1))</f>
        <v>23</v>
      </c>
      <c r="N4969" s="2">
        <f>RANK(K4969, INDEX(CFB!$K$2:$K$1048576, MATCH(W4969, CFB!$W$2:$W$1048576, 0)):INDEX(CFB!$K$2:$K$1048576, MATCH(W4969, CFB!$W$2:$W$1048576, 0) + COUNTIF(CFB!$W$2:$W$1048576, W4969) - 1))</f>
        <v>21</v>
      </c>
      <c r="O4969">
        <v>39.72</v>
      </c>
      <c r="P4969">
        <v>3.67</v>
      </c>
      <c r="W4969">
        <v>1982</v>
      </c>
      <c r="X4969">
        <f t="shared" si="153"/>
        <v>0</v>
      </c>
    </row>
    <row r="4970" spans="1:24" ht="12.75" hidden="1" customHeight="1" x14ac:dyDescent="0.45">
      <c r="A4970">
        <v>22</v>
      </c>
      <c r="B4970" t="s">
        <v>89</v>
      </c>
      <c r="C4970" t="s">
        <v>12</v>
      </c>
      <c r="D4970" s="2" t="str">
        <f t="shared" si="152"/>
        <v>West Virginia1982</v>
      </c>
      <c r="E4970">
        <v>19</v>
      </c>
      <c r="F4970">
        <v>9</v>
      </c>
      <c r="G4970">
        <v>3</v>
      </c>
      <c r="H4970">
        <v>0</v>
      </c>
      <c r="I4970">
        <v>5.58</v>
      </c>
      <c r="J4970">
        <v>7.68</v>
      </c>
      <c r="K4970">
        <v>13.25</v>
      </c>
      <c r="L4970" s="2">
        <f>_xlfn.RANK.EQ(I4970, INDEX(CFB!$I$2:$I$1048576, MATCH(W4970, CFB!$W$2:$W$1048576, 0)):INDEX(CFB!$I$2:$I$1048576, MATCH(W4970, CFB!$W$2:$W$1048576, 0) + COUNTIF(CFB!$W$2:$W$1048576, W4970) - 1), 0)</f>
        <v>26</v>
      </c>
      <c r="M4970" s="2">
        <f>_xlfn.RANK.EQ(J4970, INDEX(CFB!$J$2:$J$1048576, MATCH(W4970, CFB!$W$2:$W$1048576, 0)):INDEX(CFB!$J$2:$J$1048576, MATCH(W4970, CFB!$W$2:$W$1048576, 0) + COUNTIF(CFB!$W$2:$W$1048576, W4970) - 1))</f>
        <v>16</v>
      </c>
      <c r="N4970" s="2">
        <f>RANK(K4970, INDEX(CFB!$K$2:$K$1048576, MATCH(W4970, CFB!$W$2:$W$1048576, 0)):INDEX(CFB!$K$2:$K$1048576, MATCH(W4970, CFB!$W$2:$W$1048576, 0) + COUNTIF(CFB!$W$2:$W$1048576, W4970) - 1))</f>
        <v>22</v>
      </c>
      <c r="O4970">
        <v>37.36</v>
      </c>
      <c r="P4970">
        <v>1.84</v>
      </c>
      <c r="W4970">
        <v>1982</v>
      </c>
      <c r="X4970">
        <f t="shared" si="153"/>
        <v>0</v>
      </c>
    </row>
    <row r="4971" spans="1:24" ht="12.75" hidden="1" customHeight="1" x14ac:dyDescent="0.45">
      <c r="A4971">
        <v>23</v>
      </c>
      <c r="B4971" t="s">
        <v>69</v>
      </c>
      <c r="C4971" t="s">
        <v>189</v>
      </c>
      <c r="D4971" s="2" t="str">
        <f t="shared" si="152"/>
        <v>Arkansas1982</v>
      </c>
      <c r="E4971">
        <v>9</v>
      </c>
      <c r="F4971">
        <v>9</v>
      </c>
      <c r="G4971">
        <v>2</v>
      </c>
      <c r="H4971">
        <v>1</v>
      </c>
      <c r="I4971">
        <v>2.38</v>
      </c>
      <c r="J4971">
        <v>10.51</v>
      </c>
      <c r="K4971">
        <v>12.89</v>
      </c>
      <c r="L4971" s="2">
        <f>_xlfn.RANK.EQ(I4971, INDEX(CFB!$I$2:$I$1048576, MATCH(W4971, CFB!$W$2:$W$1048576, 0)):INDEX(CFB!$I$2:$I$1048576, MATCH(W4971, CFB!$W$2:$W$1048576, 0) + COUNTIF(CFB!$W$2:$W$1048576, W4971) - 1), 0)</f>
        <v>45</v>
      </c>
      <c r="M4971" s="2">
        <f>_xlfn.RANK.EQ(J4971, INDEX(CFB!$J$2:$J$1048576, MATCH(W4971, CFB!$W$2:$W$1048576, 0)):INDEX(CFB!$J$2:$J$1048576, MATCH(W4971, CFB!$W$2:$W$1048576, 0) + COUNTIF(CFB!$W$2:$W$1048576, W4971) - 1))</f>
        <v>4</v>
      </c>
      <c r="N4971" s="2">
        <f>RANK(K4971, INDEX(CFB!$K$2:$K$1048576, MATCH(W4971, CFB!$W$2:$W$1048576, 0)):INDEX(CFB!$K$2:$K$1048576, MATCH(W4971, CFB!$W$2:$W$1048576, 0) + COUNTIF(CFB!$W$2:$W$1048576, W4971) - 1))</f>
        <v>23</v>
      </c>
      <c r="O4971">
        <v>36.409999999999997</v>
      </c>
      <c r="P4971">
        <v>-0.24</v>
      </c>
      <c r="W4971">
        <v>1982</v>
      </c>
      <c r="X4971">
        <f t="shared" si="153"/>
        <v>0</v>
      </c>
    </row>
    <row r="4972" spans="1:24" ht="12.75" hidden="1" customHeight="1" x14ac:dyDescent="0.45">
      <c r="A4972">
        <v>24</v>
      </c>
      <c r="B4972" t="s">
        <v>11</v>
      </c>
      <c r="C4972" t="s">
        <v>12</v>
      </c>
      <c r="D4972" s="2" t="str">
        <f t="shared" si="152"/>
        <v>Notre Dame1982</v>
      </c>
      <c r="F4972">
        <v>6</v>
      </c>
      <c r="G4972">
        <v>4</v>
      </c>
      <c r="H4972">
        <v>1</v>
      </c>
      <c r="I4972">
        <v>3.49</v>
      </c>
      <c r="J4972">
        <v>9.09</v>
      </c>
      <c r="K4972">
        <v>12.58</v>
      </c>
      <c r="L4972" s="2">
        <f>_xlfn.RANK.EQ(I4972, INDEX(CFB!$I$2:$I$1048576, MATCH(W4972, CFB!$W$2:$W$1048576, 0)):INDEX(CFB!$I$2:$I$1048576, MATCH(W4972, CFB!$W$2:$W$1048576, 0) + COUNTIF(CFB!$W$2:$W$1048576, W4972) - 1), 0)</f>
        <v>40</v>
      </c>
      <c r="M4972" s="2">
        <f>_xlfn.RANK.EQ(J4972, INDEX(CFB!$J$2:$J$1048576, MATCH(W4972, CFB!$W$2:$W$1048576, 0)):INDEX(CFB!$J$2:$J$1048576, MATCH(W4972, CFB!$W$2:$W$1048576, 0) + COUNTIF(CFB!$W$2:$W$1048576, W4972) - 1))</f>
        <v>9</v>
      </c>
      <c r="N4972" s="2">
        <f>RANK(K4972, INDEX(CFB!$K$2:$K$1048576, MATCH(W4972, CFB!$W$2:$W$1048576, 0)):INDEX(CFB!$K$2:$K$1048576, MATCH(W4972, CFB!$W$2:$W$1048576, 0) + COUNTIF(CFB!$W$2:$W$1048576, W4972) - 1))</f>
        <v>24</v>
      </c>
      <c r="O4972">
        <v>35.520000000000003</v>
      </c>
      <c r="P4972">
        <v>-0.35</v>
      </c>
      <c r="W4972">
        <v>1982</v>
      </c>
      <c r="X4972">
        <f t="shared" si="153"/>
        <v>0</v>
      </c>
    </row>
    <row r="4973" spans="1:24" ht="12.75" hidden="1" customHeight="1" x14ac:dyDescent="0.45">
      <c r="A4973">
        <v>25</v>
      </c>
      <c r="B4973" t="s">
        <v>35</v>
      </c>
      <c r="C4973" t="s">
        <v>15</v>
      </c>
      <c r="D4973" s="2" t="str">
        <f t="shared" si="152"/>
        <v>Florida1982</v>
      </c>
      <c r="F4973">
        <v>8</v>
      </c>
      <c r="G4973">
        <v>4</v>
      </c>
      <c r="H4973">
        <v>0</v>
      </c>
      <c r="I4973">
        <v>5.58</v>
      </c>
      <c r="J4973">
        <v>6.97</v>
      </c>
      <c r="K4973">
        <v>12.55</v>
      </c>
      <c r="L4973" s="2">
        <f>_xlfn.RANK.EQ(I4973, INDEX(CFB!$I$2:$I$1048576, MATCH(W4973, CFB!$W$2:$W$1048576, 0)):INDEX(CFB!$I$2:$I$1048576, MATCH(W4973, CFB!$W$2:$W$1048576, 0) + COUNTIF(CFB!$W$2:$W$1048576, W4973) - 1), 0)</f>
        <v>26</v>
      </c>
      <c r="M4973" s="2">
        <f>_xlfn.RANK.EQ(J4973, INDEX(CFB!$J$2:$J$1048576, MATCH(W4973, CFB!$W$2:$W$1048576, 0)):INDEX(CFB!$J$2:$J$1048576, MATCH(W4973, CFB!$W$2:$W$1048576, 0) + COUNTIF(CFB!$W$2:$W$1048576, W4973) - 1))</f>
        <v>21</v>
      </c>
      <c r="N4973" s="2">
        <f>RANK(K4973, INDEX(CFB!$K$2:$K$1048576, MATCH(W4973, CFB!$W$2:$W$1048576, 0)):INDEX(CFB!$K$2:$K$1048576, MATCH(W4973, CFB!$W$2:$W$1048576, 0) + COUNTIF(CFB!$W$2:$W$1048576, W4973) - 1))</f>
        <v>25</v>
      </c>
      <c r="O4973">
        <v>39.94</v>
      </c>
      <c r="P4973">
        <v>3.62</v>
      </c>
      <c r="W4973">
        <v>1982</v>
      </c>
      <c r="X4973">
        <f t="shared" si="153"/>
        <v>0</v>
      </c>
    </row>
    <row r="4974" spans="1:24" ht="12.75" hidden="1" customHeight="1" x14ac:dyDescent="0.45">
      <c r="A4974">
        <v>26</v>
      </c>
      <c r="B4974" t="s">
        <v>22</v>
      </c>
      <c r="C4974" t="s">
        <v>12</v>
      </c>
      <c r="D4974" s="2" t="str">
        <f t="shared" si="152"/>
        <v>Miami (FL)1982</v>
      </c>
      <c r="F4974">
        <v>7</v>
      </c>
      <c r="G4974">
        <v>4</v>
      </c>
      <c r="H4974">
        <v>0</v>
      </c>
      <c r="I4974">
        <v>3.61</v>
      </c>
      <c r="J4974">
        <v>8.2200000000000006</v>
      </c>
      <c r="K4974">
        <v>11.83</v>
      </c>
      <c r="L4974" s="2">
        <f>_xlfn.RANK.EQ(I4974, INDEX(CFB!$I$2:$I$1048576, MATCH(W4974, CFB!$W$2:$W$1048576, 0)):INDEX(CFB!$I$2:$I$1048576, MATCH(W4974, CFB!$W$2:$W$1048576, 0) + COUNTIF(CFB!$W$2:$W$1048576, W4974) - 1), 0)</f>
        <v>39</v>
      </c>
      <c r="M4974" s="2">
        <f>_xlfn.RANK.EQ(J4974, INDEX(CFB!$J$2:$J$1048576, MATCH(W4974, CFB!$W$2:$W$1048576, 0)):INDEX(CFB!$J$2:$J$1048576, MATCH(W4974, CFB!$W$2:$W$1048576, 0) + COUNTIF(CFB!$W$2:$W$1048576, W4974) - 1))</f>
        <v>12</v>
      </c>
      <c r="N4974" s="2">
        <f>RANK(K4974, INDEX(CFB!$K$2:$K$1048576, MATCH(W4974, CFB!$W$2:$W$1048576, 0)):INDEX(CFB!$K$2:$K$1048576, MATCH(W4974, CFB!$W$2:$W$1048576, 0) + COUNTIF(CFB!$W$2:$W$1048576, W4974) - 1))</f>
        <v>26</v>
      </c>
      <c r="O4974">
        <v>34.99</v>
      </c>
      <c r="P4974">
        <v>-0.47</v>
      </c>
      <c r="W4974">
        <v>1982</v>
      </c>
      <c r="X4974">
        <f t="shared" si="153"/>
        <v>0</v>
      </c>
    </row>
    <row r="4975" spans="1:24" ht="12.75" hidden="1" customHeight="1" x14ac:dyDescent="0.45">
      <c r="A4975">
        <v>27</v>
      </c>
      <c r="B4975" t="s">
        <v>112</v>
      </c>
      <c r="C4975" t="s">
        <v>180</v>
      </c>
      <c r="D4975" s="2" t="str">
        <f t="shared" si="152"/>
        <v>Stanford1982</v>
      </c>
      <c r="F4975">
        <v>5</v>
      </c>
      <c r="G4975">
        <v>6</v>
      </c>
      <c r="H4975">
        <v>0</v>
      </c>
      <c r="I4975">
        <v>13.07</v>
      </c>
      <c r="J4975">
        <v>-2.0699999999999998</v>
      </c>
      <c r="K4975">
        <v>10.99</v>
      </c>
      <c r="L4975" s="2">
        <f>_xlfn.RANK.EQ(I4975, INDEX(CFB!$I$2:$I$1048576, MATCH(W4975, CFB!$W$2:$W$1048576, 0)):INDEX(CFB!$I$2:$I$1048576, MATCH(W4975, CFB!$W$2:$W$1048576, 0) + COUNTIF(CFB!$W$2:$W$1048576, W4975) - 1), 0)</f>
        <v>4</v>
      </c>
      <c r="M4975" s="2">
        <f>_xlfn.RANK.EQ(J4975, INDEX(CFB!$J$2:$J$1048576, MATCH(W4975, CFB!$W$2:$W$1048576, 0)):INDEX(CFB!$J$2:$J$1048576, MATCH(W4975, CFB!$W$2:$W$1048576, 0) + COUNTIF(CFB!$W$2:$W$1048576, W4975) - 1))</f>
        <v>71</v>
      </c>
      <c r="N4975" s="2">
        <f>RANK(K4975, INDEX(CFB!$K$2:$K$1048576, MATCH(W4975, CFB!$W$2:$W$1048576, 0)):INDEX(CFB!$K$2:$K$1048576, MATCH(W4975, CFB!$W$2:$W$1048576, 0) + COUNTIF(CFB!$W$2:$W$1048576, W4975) - 1))</f>
        <v>27</v>
      </c>
      <c r="O4975">
        <v>45.51</v>
      </c>
      <c r="P4975">
        <v>10.78</v>
      </c>
      <c r="W4975">
        <v>1982</v>
      </c>
      <c r="X4975">
        <f t="shared" si="153"/>
        <v>0</v>
      </c>
    </row>
    <row r="4976" spans="1:24" ht="12.75" hidden="1" customHeight="1" x14ac:dyDescent="0.45">
      <c r="A4976">
        <v>28</v>
      </c>
      <c r="B4976" t="s">
        <v>43</v>
      </c>
      <c r="C4976" t="s">
        <v>10</v>
      </c>
      <c r="D4976" s="2" t="str">
        <f t="shared" si="152"/>
        <v>Illinois1982</v>
      </c>
      <c r="F4976">
        <v>7</v>
      </c>
      <c r="G4976">
        <v>5</v>
      </c>
      <c r="H4976">
        <v>0</v>
      </c>
      <c r="I4976">
        <v>7.5</v>
      </c>
      <c r="J4976">
        <v>3.4</v>
      </c>
      <c r="K4976">
        <v>10.9</v>
      </c>
      <c r="L4976" s="2">
        <f>_xlfn.RANK.EQ(I4976, INDEX(CFB!$I$2:$I$1048576, MATCH(W4976, CFB!$W$2:$W$1048576, 0)):INDEX(CFB!$I$2:$I$1048576, MATCH(W4976, CFB!$W$2:$W$1048576, 0) + COUNTIF(CFB!$W$2:$W$1048576, W4976) - 1), 0)</f>
        <v>18</v>
      </c>
      <c r="M4976" s="2">
        <f>_xlfn.RANK.EQ(J4976, INDEX(CFB!$J$2:$J$1048576, MATCH(W4976, CFB!$W$2:$W$1048576, 0)):INDEX(CFB!$J$2:$J$1048576, MATCH(W4976, CFB!$W$2:$W$1048576, 0) + COUNTIF(CFB!$W$2:$W$1048576, W4976) - 1))</f>
        <v>36</v>
      </c>
      <c r="N4976" s="2">
        <f>RANK(K4976, INDEX(CFB!$K$2:$K$1048576, MATCH(W4976, CFB!$W$2:$W$1048576, 0)):INDEX(CFB!$K$2:$K$1048576, MATCH(W4976, CFB!$W$2:$W$1048576, 0) + COUNTIF(CFB!$W$2:$W$1048576, W4976) - 1))</f>
        <v>28</v>
      </c>
      <c r="O4976">
        <v>42.53</v>
      </c>
      <c r="P4976">
        <v>5</v>
      </c>
      <c r="W4976">
        <v>1982</v>
      </c>
      <c r="X4976">
        <f t="shared" si="153"/>
        <v>0</v>
      </c>
    </row>
    <row r="4977" spans="1:24" ht="12.75" hidden="1" customHeight="1" x14ac:dyDescent="0.45">
      <c r="A4977">
        <v>29</v>
      </c>
      <c r="B4977" t="s">
        <v>83</v>
      </c>
      <c r="C4977" t="s">
        <v>180</v>
      </c>
      <c r="D4977" s="2" t="str">
        <f t="shared" si="152"/>
        <v>California1982</v>
      </c>
      <c r="F4977">
        <v>7</v>
      </c>
      <c r="G4977">
        <v>4</v>
      </c>
      <c r="H4977">
        <v>0</v>
      </c>
      <c r="I4977">
        <v>3.15</v>
      </c>
      <c r="J4977">
        <v>7</v>
      </c>
      <c r="K4977">
        <v>10.14</v>
      </c>
      <c r="L4977" s="2">
        <f>_xlfn.RANK.EQ(I4977, INDEX(CFB!$I$2:$I$1048576, MATCH(W4977, CFB!$W$2:$W$1048576, 0)):INDEX(CFB!$I$2:$I$1048576, MATCH(W4977, CFB!$W$2:$W$1048576, 0) + COUNTIF(CFB!$W$2:$W$1048576, W4977) - 1), 0)</f>
        <v>41</v>
      </c>
      <c r="M4977" s="2">
        <f>_xlfn.RANK.EQ(J4977, INDEX(CFB!$J$2:$J$1048576, MATCH(W4977, CFB!$W$2:$W$1048576, 0)):INDEX(CFB!$J$2:$J$1048576, MATCH(W4977, CFB!$W$2:$W$1048576, 0) + COUNTIF(CFB!$W$2:$W$1048576, W4977) - 1))</f>
        <v>20</v>
      </c>
      <c r="N4977" s="2">
        <f>RANK(K4977, INDEX(CFB!$K$2:$K$1048576, MATCH(W4977, CFB!$W$2:$W$1048576, 0)):INDEX(CFB!$K$2:$K$1048576, MATCH(W4977, CFB!$W$2:$W$1048576, 0) + COUNTIF(CFB!$W$2:$W$1048576, W4977) - 1))</f>
        <v>29</v>
      </c>
      <c r="O4977">
        <v>34.25</v>
      </c>
      <c r="P4977">
        <v>6.58</v>
      </c>
      <c r="W4977">
        <v>1982</v>
      </c>
      <c r="X4977">
        <f t="shared" si="153"/>
        <v>0</v>
      </c>
    </row>
    <row r="4978" spans="1:24" ht="12.75" hidden="1" customHeight="1" x14ac:dyDescent="0.45">
      <c r="A4978">
        <v>30</v>
      </c>
      <c r="B4978" t="s">
        <v>32</v>
      </c>
      <c r="C4978" t="s">
        <v>178</v>
      </c>
      <c r="D4978" s="2" t="str">
        <f t="shared" si="152"/>
        <v>BYU1982</v>
      </c>
      <c r="F4978">
        <v>8</v>
      </c>
      <c r="G4978">
        <v>4</v>
      </c>
      <c r="H4978">
        <v>0</v>
      </c>
      <c r="I4978">
        <v>4.8600000000000003</v>
      </c>
      <c r="J4978">
        <v>4.0599999999999996</v>
      </c>
      <c r="K4978">
        <v>8.92</v>
      </c>
      <c r="L4978" s="2">
        <f>_xlfn.RANK.EQ(I4978, INDEX(CFB!$I$2:$I$1048576, MATCH(W4978, CFB!$W$2:$W$1048576, 0)):INDEX(CFB!$I$2:$I$1048576, MATCH(W4978, CFB!$W$2:$W$1048576, 0) + COUNTIF(CFB!$W$2:$W$1048576, W4978) - 1), 0)</f>
        <v>32</v>
      </c>
      <c r="M4978" s="2">
        <f>_xlfn.RANK.EQ(J4978, INDEX(CFB!$J$2:$J$1048576, MATCH(W4978, CFB!$W$2:$W$1048576, 0)):INDEX(CFB!$J$2:$J$1048576, MATCH(W4978, CFB!$W$2:$W$1048576, 0) + COUNTIF(CFB!$W$2:$W$1048576, W4978) - 1))</f>
        <v>32</v>
      </c>
      <c r="N4978" s="2">
        <f>RANK(K4978, INDEX(CFB!$K$2:$K$1048576, MATCH(W4978, CFB!$W$2:$W$1048576, 0)):INDEX(CFB!$K$2:$K$1048576, MATCH(W4978, CFB!$W$2:$W$1048576, 0) + COUNTIF(CFB!$W$2:$W$1048576, W4978) - 1))</f>
        <v>30</v>
      </c>
      <c r="O4978">
        <v>40.159999999999997</v>
      </c>
      <c r="P4978">
        <v>6.59</v>
      </c>
      <c r="W4978">
        <v>1982</v>
      </c>
      <c r="X4978">
        <f t="shared" si="153"/>
        <v>0</v>
      </c>
    </row>
    <row r="4979" spans="1:24" ht="12.75" hidden="1" customHeight="1" x14ac:dyDescent="0.45">
      <c r="A4979">
        <v>31</v>
      </c>
      <c r="B4979" t="s">
        <v>57</v>
      </c>
      <c r="C4979" t="s">
        <v>12</v>
      </c>
      <c r="D4979" s="2" t="str">
        <f t="shared" si="152"/>
        <v>Boston College1982</v>
      </c>
      <c r="F4979">
        <v>8</v>
      </c>
      <c r="G4979">
        <v>3</v>
      </c>
      <c r="H4979">
        <v>1</v>
      </c>
      <c r="I4979">
        <v>5.21</v>
      </c>
      <c r="J4979">
        <v>3.35</v>
      </c>
      <c r="K4979">
        <v>8.56</v>
      </c>
      <c r="L4979" s="2">
        <f>_xlfn.RANK.EQ(I4979, INDEX(CFB!$I$2:$I$1048576, MATCH(W4979, CFB!$W$2:$W$1048576, 0)):INDEX(CFB!$I$2:$I$1048576, MATCH(W4979, CFB!$W$2:$W$1048576, 0) + COUNTIF(CFB!$W$2:$W$1048576, W4979) - 1), 0)</f>
        <v>29</v>
      </c>
      <c r="M4979" s="2">
        <f>_xlfn.RANK.EQ(J4979, INDEX(CFB!$J$2:$J$1048576, MATCH(W4979, CFB!$W$2:$W$1048576, 0)):INDEX(CFB!$J$2:$J$1048576, MATCH(W4979, CFB!$W$2:$W$1048576, 0) + COUNTIF(CFB!$W$2:$W$1048576, W4979) - 1))</f>
        <v>37</v>
      </c>
      <c r="N4979" s="2">
        <f>RANK(K4979, INDEX(CFB!$K$2:$K$1048576, MATCH(W4979, CFB!$W$2:$W$1048576, 0)):INDEX(CFB!$K$2:$K$1048576, MATCH(W4979, CFB!$W$2:$W$1048576, 0) + COUNTIF(CFB!$W$2:$W$1048576, W4979) - 1))</f>
        <v>31</v>
      </c>
      <c r="O4979">
        <v>35.880000000000003</v>
      </c>
      <c r="P4979">
        <v>8.07</v>
      </c>
      <c r="W4979">
        <v>1982</v>
      </c>
      <c r="X4979">
        <f t="shared" si="153"/>
        <v>0</v>
      </c>
    </row>
    <row r="4980" spans="1:24" ht="12.75" hidden="1" customHeight="1" x14ac:dyDescent="0.45">
      <c r="A4980">
        <v>32</v>
      </c>
      <c r="B4980" t="s">
        <v>141</v>
      </c>
      <c r="C4980" t="s">
        <v>178</v>
      </c>
      <c r="D4980" s="2" t="str">
        <f t="shared" si="152"/>
        <v>New Mexico1982</v>
      </c>
      <c r="F4980">
        <v>10</v>
      </c>
      <c r="G4980">
        <v>1</v>
      </c>
      <c r="H4980">
        <v>0</v>
      </c>
      <c r="I4980">
        <v>7.71</v>
      </c>
      <c r="J4980">
        <v>-0.09</v>
      </c>
      <c r="K4980">
        <v>7.61</v>
      </c>
      <c r="L4980" s="2">
        <f>_xlfn.RANK.EQ(I4980, INDEX(CFB!$I$2:$I$1048576, MATCH(W4980, CFB!$W$2:$W$1048576, 0)):INDEX(CFB!$I$2:$I$1048576, MATCH(W4980, CFB!$W$2:$W$1048576, 0) + COUNTIF(CFB!$W$2:$W$1048576, W4980) - 1), 0)</f>
        <v>16</v>
      </c>
      <c r="M4980" s="2">
        <f>_xlfn.RANK.EQ(J4980, INDEX(CFB!$J$2:$J$1048576, MATCH(W4980, CFB!$W$2:$W$1048576, 0)):INDEX(CFB!$J$2:$J$1048576, MATCH(W4980, CFB!$W$2:$W$1048576, 0) + COUNTIF(CFB!$W$2:$W$1048576, W4980) - 1))</f>
        <v>60</v>
      </c>
      <c r="N4980" s="2">
        <f>RANK(K4980, INDEX(CFB!$K$2:$K$1048576, MATCH(W4980, CFB!$W$2:$W$1048576, 0)):INDEX(CFB!$K$2:$K$1048576, MATCH(W4980, CFB!$W$2:$W$1048576, 0) + COUNTIF(CFB!$W$2:$W$1048576, W4980) - 1))</f>
        <v>32</v>
      </c>
      <c r="O4980">
        <v>39.979999999999997</v>
      </c>
      <c r="P4980">
        <v>12.33</v>
      </c>
      <c r="W4980">
        <v>1982</v>
      </c>
      <c r="X4980">
        <f t="shared" si="153"/>
        <v>0</v>
      </c>
    </row>
    <row r="4981" spans="1:24" ht="12.75" hidden="1" customHeight="1" x14ac:dyDescent="0.45">
      <c r="A4981">
        <v>33</v>
      </c>
      <c r="B4981" t="s">
        <v>150</v>
      </c>
      <c r="C4981" t="s">
        <v>12</v>
      </c>
      <c r="D4981" s="2" t="str">
        <f t="shared" si="152"/>
        <v>Southern Mississippi1982</v>
      </c>
      <c r="F4981">
        <v>7</v>
      </c>
      <c r="G4981">
        <v>4</v>
      </c>
      <c r="H4981">
        <v>0</v>
      </c>
      <c r="I4981">
        <v>3.11</v>
      </c>
      <c r="J4981">
        <v>4.3</v>
      </c>
      <c r="K4981">
        <v>7.41</v>
      </c>
      <c r="L4981" s="2">
        <f>_xlfn.RANK.EQ(I4981, INDEX(CFB!$I$2:$I$1048576, MATCH(W4981, CFB!$W$2:$W$1048576, 0)):INDEX(CFB!$I$2:$I$1048576, MATCH(W4981, CFB!$W$2:$W$1048576, 0) + COUNTIF(CFB!$W$2:$W$1048576, W4981) - 1), 0)</f>
        <v>42</v>
      </c>
      <c r="M4981" s="2">
        <f>_xlfn.RANK.EQ(J4981, INDEX(CFB!$J$2:$J$1048576, MATCH(W4981, CFB!$W$2:$W$1048576, 0)):INDEX(CFB!$J$2:$J$1048576, MATCH(W4981, CFB!$W$2:$W$1048576, 0) + COUNTIF(CFB!$W$2:$W$1048576, W4981) - 1))</f>
        <v>31</v>
      </c>
      <c r="N4981" s="2">
        <f>RANK(K4981, INDEX(CFB!$K$2:$K$1048576, MATCH(W4981, CFB!$W$2:$W$1048576, 0)):INDEX(CFB!$K$2:$K$1048576, MATCH(W4981, CFB!$W$2:$W$1048576, 0) + COUNTIF(CFB!$W$2:$W$1048576, W4981) - 1))</f>
        <v>33</v>
      </c>
      <c r="O4981">
        <v>36.74</v>
      </c>
      <c r="P4981">
        <v>5.98</v>
      </c>
      <c r="W4981">
        <v>1982</v>
      </c>
      <c r="X4981">
        <f t="shared" si="153"/>
        <v>0</v>
      </c>
    </row>
    <row r="4982" spans="1:24" ht="12.75" hidden="1" customHeight="1" x14ac:dyDescent="0.45">
      <c r="A4982">
        <v>34</v>
      </c>
      <c r="B4982" t="s">
        <v>109</v>
      </c>
      <c r="C4982" t="s">
        <v>15</v>
      </c>
      <c r="D4982" s="2" t="str">
        <f t="shared" si="152"/>
        <v>Mississippi State1982</v>
      </c>
      <c r="F4982">
        <v>5</v>
      </c>
      <c r="G4982">
        <v>6</v>
      </c>
      <c r="H4982">
        <v>0</v>
      </c>
      <c r="I4982">
        <v>6.44</v>
      </c>
      <c r="J4982">
        <v>0.95</v>
      </c>
      <c r="K4982">
        <v>7.39</v>
      </c>
      <c r="L4982" s="2">
        <f>_xlfn.RANK.EQ(I4982, INDEX(CFB!$I$2:$I$1048576, MATCH(W4982, CFB!$W$2:$W$1048576, 0)):INDEX(CFB!$I$2:$I$1048576, MATCH(W4982, CFB!$W$2:$W$1048576, 0) + COUNTIF(CFB!$W$2:$W$1048576, W4982) - 1), 0)</f>
        <v>24</v>
      </c>
      <c r="M4982" s="2">
        <f>_xlfn.RANK.EQ(J4982, INDEX(CFB!$J$2:$J$1048576, MATCH(W4982, CFB!$W$2:$W$1048576, 0)):INDEX(CFB!$J$2:$J$1048576, MATCH(W4982, CFB!$W$2:$W$1048576, 0) + COUNTIF(CFB!$W$2:$W$1048576, W4982) - 1))</f>
        <v>55</v>
      </c>
      <c r="N4982" s="2">
        <f>RANK(K4982, INDEX(CFB!$K$2:$K$1048576, MATCH(W4982, CFB!$W$2:$W$1048576, 0)):INDEX(CFB!$K$2:$K$1048576, MATCH(W4982, CFB!$W$2:$W$1048576, 0) + COUNTIF(CFB!$W$2:$W$1048576, W4982) - 1))</f>
        <v>34</v>
      </c>
      <c r="O4982">
        <v>38.15</v>
      </c>
      <c r="P4982">
        <v>8.75</v>
      </c>
      <c r="W4982">
        <v>1982</v>
      </c>
      <c r="X4982">
        <f t="shared" si="153"/>
        <v>0</v>
      </c>
    </row>
    <row r="4983" spans="1:24" ht="12.75" hidden="1" customHeight="1" x14ac:dyDescent="0.45">
      <c r="A4983">
        <v>35</v>
      </c>
      <c r="B4983" t="s">
        <v>37</v>
      </c>
      <c r="C4983" t="s">
        <v>15</v>
      </c>
      <c r="D4983" s="2" t="str">
        <f t="shared" si="152"/>
        <v>Tennessee1982</v>
      </c>
      <c r="F4983">
        <v>6</v>
      </c>
      <c r="G4983">
        <v>5</v>
      </c>
      <c r="H4983">
        <v>1</v>
      </c>
      <c r="I4983">
        <v>5.18</v>
      </c>
      <c r="J4983">
        <v>1.81</v>
      </c>
      <c r="K4983">
        <v>6.99</v>
      </c>
      <c r="L4983" s="2">
        <f>_xlfn.RANK.EQ(I4983, INDEX(CFB!$I$2:$I$1048576, MATCH(W4983, CFB!$W$2:$W$1048576, 0)):INDEX(CFB!$I$2:$I$1048576, MATCH(W4983, CFB!$W$2:$W$1048576, 0) + COUNTIF(CFB!$W$2:$W$1048576, W4983) - 1), 0)</f>
        <v>30</v>
      </c>
      <c r="M4983" s="2">
        <f>_xlfn.RANK.EQ(J4983, INDEX(CFB!$J$2:$J$1048576, MATCH(W4983, CFB!$W$2:$W$1048576, 0)):INDEX(CFB!$J$2:$J$1048576, MATCH(W4983, CFB!$W$2:$W$1048576, 0) + COUNTIF(CFB!$W$2:$W$1048576, W4983) - 1))</f>
        <v>48</v>
      </c>
      <c r="N4983" s="2">
        <f>RANK(K4983, INDEX(CFB!$K$2:$K$1048576, MATCH(W4983, CFB!$W$2:$W$1048576, 0)):INDEX(CFB!$K$2:$K$1048576, MATCH(W4983, CFB!$W$2:$W$1048576, 0) + COUNTIF(CFB!$W$2:$W$1048576, W4983) - 1))</f>
        <v>35</v>
      </c>
      <c r="O4983">
        <v>36.82</v>
      </c>
      <c r="P4983">
        <v>7.67</v>
      </c>
      <c r="W4983">
        <v>1982</v>
      </c>
      <c r="X4983">
        <f t="shared" si="153"/>
        <v>0</v>
      </c>
    </row>
    <row r="4984" spans="1:24" ht="12.75" hidden="1" customHeight="1" x14ac:dyDescent="0.45">
      <c r="A4984">
        <v>36</v>
      </c>
      <c r="B4984" t="s">
        <v>72</v>
      </c>
      <c r="C4984" t="s">
        <v>10</v>
      </c>
      <c r="D4984" s="2" t="str">
        <f t="shared" si="152"/>
        <v>Wisconsin1982</v>
      </c>
      <c r="F4984">
        <v>7</v>
      </c>
      <c r="G4984">
        <v>5</v>
      </c>
      <c r="H4984">
        <v>0</v>
      </c>
      <c r="I4984">
        <v>5.14</v>
      </c>
      <c r="J4984">
        <v>1.66</v>
      </c>
      <c r="K4984">
        <v>6.8</v>
      </c>
      <c r="L4984" s="2">
        <f>_xlfn.RANK.EQ(I4984, INDEX(CFB!$I$2:$I$1048576, MATCH(W4984, CFB!$W$2:$W$1048576, 0)):INDEX(CFB!$I$2:$I$1048576, MATCH(W4984, CFB!$W$2:$W$1048576, 0) + COUNTIF(CFB!$W$2:$W$1048576, W4984) - 1), 0)</f>
        <v>31</v>
      </c>
      <c r="M4984" s="2">
        <f>_xlfn.RANK.EQ(J4984, INDEX(CFB!$J$2:$J$1048576, MATCH(W4984, CFB!$W$2:$W$1048576, 0)):INDEX(CFB!$J$2:$J$1048576, MATCH(W4984, CFB!$W$2:$W$1048576, 0) + COUNTIF(CFB!$W$2:$W$1048576, W4984) - 1))</f>
        <v>49</v>
      </c>
      <c r="N4984" s="2">
        <f>RANK(K4984, INDEX(CFB!$K$2:$K$1048576, MATCH(W4984, CFB!$W$2:$W$1048576, 0)):INDEX(CFB!$K$2:$K$1048576, MATCH(W4984, CFB!$W$2:$W$1048576, 0) + COUNTIF(CFB!$W$2:$W$1048576, W4984) - 1))</f>
        <v>36</v>
      </c>
      <c r="O4984">
        <v>37.14</v>
      </c>
      <c r="P4984">
        <v>7.23</v>
      </c>
      <c r="W4984">
        <v>1982</v>
      </c>
      <c r="X4984">
        <f t="shared" si="153"/>
        <v>0</v>
      </c>
    </row>
    <row r="4985" spans="1:24" ht="12.75" hidden="1" customHeight="1" x14ac:dyDescent="0.45">
      <c r="A4985">
        <v>37</v>
      </c>
      <c r="B4985" t="s">
        <v>36</v>
      </c>
      <c r="C4985" t="s">
        <v>10</v>
      </c>
      <c r="D4985" s="2" t="str">
        <f t="shared" si="152"/>
        <v>Iowa1982</v>
      </c>
      <c r="F4985">
        <v>8</v>
      </c>
      <c r="G4985">
        <v>4</v>
      </c>
      <c r="H4985">
        <v>0</v>
      </c>
      <c r="I4985">
        <v>0.18</v>
      </c>
      <c r="J4985">
        <v>6.44</v>
      </c>
      <c r="K4985">
        <v>6.62</v>
      </c>
      <c r="L4985" s="2">
        <f>_xlfn.RANK.EQ(I4985, INDEX(CFB!$I$2:$I$1048576, MATCH(W4985, CFB!$W$2:$W$1048576, 0)):INDEX(CFB!$I$2:$I$1048576, MATCH(W4985, CFB!$W$2:$W$1048576, 0) + COUNTIF(CFB!$W$2:$W$1048576, W4985) - 1), 0)</f>
        <v>54</v>
      </c>
      <c r="M4985" s="2">
        <f>_xlfn.RANK.EQ(J4985, INDEX(CFB!$J$2:$J$1048576, MATCH(W4985, CFB!$W$2:$W$1048576, 0)):INDEX(CFB!$J$2:$J$1048576, MATCH(W4985, CFB!$W$2:$W$1048576, 0) + COUNTIF(CFB!$W$2:$W$1048576, W4985) - 1))</f>
        <v>25</v>
      </c>
      <c r="N4985" s="2">
        <f>RANK(K4985, INDEX(CFB!$K$2:$K$1048576, MATCH(W4985, CFB!$W$2:$W$1048576, 0)):INDEX(CFB!$K$2:$K$1048576, MATCH(W4985, CFB!$W$2:$W$1048576, 0) + COUNTIF(CFB!$W$2:$W$1048576, W4985) - 1))</f>
        <v>37</v>
      </c>
      <c r="O4985">
        <v>31.89</v>
      </c>
      <c r="P4985">
        <v>3.1</v>
      </c>
      <c r="W4985">
        <v>1982</v>
      </c>
      <c r="X4985">
        <f t="shared" si="153"/>
        <v>0</v>
      </c>
    </row>
    <row r="4986" spans="1:24" ht="12.75" hidden="1" customHeight="1" x14ac:dyDescent="0.45">
      <c r="A4986">
        <v>38</v>
      </c>
      <c r="B4986" t="s">
        <v>59</v>
      </c>
      <c r="C4986" t="s">
        <v>15</v>
      </c>
      <c r="D4986" s="2" t="str">
        <f t="shared" si="152"/>
        <v>Vanderbilt1982</v>
      </c>
      <c r="F4986">
        <v>8</v>
      </c>
      <c r="G4986">
        <v>4</v>
      </c>
      <c r="H4986">
        <v>0</v>
      </c>
      <c r="I4986">
        <v>4.82</v>
      </c>
      <c r="J4986">
        <v>1.43</v>
      </c>
      <c r="K4986">
        <v>6.25</v>
      </c>
      <c r="L4986" s="2">
        <f>_xlfn.RANK.EQ(I4986, INDEX(CFB!$I$2:$I$1048576, MATCH(W4986, CFB!$W$2:$W$1048576, 0)):INDEX(CFB!$I$2:$I$1048576, MATCH(W4986, CFB!$W$2:$W$1048576, 0) + COUNTIF(CFB!$W$2:$W$1048576, W4986) - 1), 0)</f>
        <v>33</v>
      </c>
      <c r="M4986" s="2">
        <f>_xlfn.RANK.EQ(J4986, INDEX(CFB!$J$2:$J$1048576, MATCH(W4986, CFB!$W$2:$W$1048576, 0)):INDEX(CFB!$J$2:$J$1048576, MATCH(W4986, CFB!$W$2:$W$1048576, 0) + COUNTIF(CFB!$W$2:$W$1048576, W4986) - 1))</f>
        <v>51</v>
      </c>
      <c r="N4986" s="2">
        <f>RANK(K4986, INDEX(CFB!$K$2:$K$1048576, MATCH(W4986, CFB!$W$2:$W$1048576, 0)):INDEX(CFB!$K$2:$K$1048576, MATCH(W4986, CFB!$W$2:$W$1048576, 0) + COUNTIF(CFB!$W$2:$W$1048576, W4986) - 1))</f>
        <v>38</v>
      </c>
      <c r="O4986">
        <v>37.369999999999997</v>
      </c>
      <c r="P4986">
        <v>8.2200000000000006</v>
      </c>
      <c r="W4986">
        <v>1982</v>
      </c>
      <c r="X4986">
        <f t="shared" si="153"/>
        <v>0</v>
      </c>
    </row>
    <row r="4987" spans="1:24" ht="12.75" hidden="1" customHeight="1" x14ac:dyDescent="0.45">
      <c r="A4987">
        <v>39</v>
      </c>
      <c r="B4987" t="s">
        <v>60</v>
      </c>
      <c r="C4987" t="s">
        <v>23</v>
      </c>
      <c r="D4987" s="2" t="str">
        <f t="shared" si="152"/>
        <v>Duke1982</v>
      </c>
      <c r="F4987">
        <v>6</v>
      </c>
      <c r="G4987">
        <v>5</v>
      </c>
      <c r="H4987">
        <v>0</v>
      </c>
      <c r="I4987">
        <v>9.61</v>
      </c>
      <c r="J4987">
        <v>-3.75</v>
      </c>
      <c r="K4987">
        <v>5.86</v>
      </c>
      <c r="L4987" s="2">
        <f>_xlfn.RANK.EQ(I4987, INDEX(CFB!$I$2:$I$1048576, MATCH(W4987, CFB!$W$2:$W$1048576, 0)):INDEX(CFB!$I$2:$I$1048576, MATCH(W4987, CFB!$W$2:$W$1048576, 0) + COUNTIF(CFB!$W$2:$W$1048576, W4987) - 1), 0)</f>
        <v>9</v>
      </c>
      <c r="M4987" s="2">
        <f>_xlfn.RANK.EQ(J4987, INDEX(CFB!$J$2:$J$1048576, MATCH(W4987, CFB!$W$2:$W$1048576, 0)):INDEX(CFB!$J$2:$J$1048576, MATCH(W4987, CFB!$W$2:$W$1048576, 0) + COUNTIF(CFB!$W$2:$W$1048576, W4987) - 1))</f>
        <v>87</v>
      </c>
      <c r="N4987" s="2">
        <f>RANK(K4987, INDEX(CFB!$K$2:$K$1048576, MATCH(W4987, CFB!$W$2:$W$1048576, 0)):INDEX(CFB!$K$2:$K$1048576, MATCH(W4987, CFB!$W$2:$W$1048576, 0) + COUNTIF(CFB!$W$2:$W$1048576, W4987) - 1))</f>
        <v>39</v>
      </c>
      <c r="O4987">
        <v>40.54</v>
      </c>
      <c r="P4987">
        <v>14.36</v>
      </c>
      <c r="W4987">
        <v>1982</v>
      </c>
      <c r="X4987">
        <f t="shared" si="153"/>
        <v>0</v>
      </c>
    </row>
    <row r="4988" spans="1:24" ht="12.75" hidden="1" customHeight="1" x14ac:dyDescent="0.45">
      <c r="A4988">
        <v>40</v>
      </c>
      <c r="B4988" t="s">
        <v>147</v>
      </c>
      <c r="C4988" t="s">
        <v>195</v>
      </c>
      <c r="D4988" s="2" t="str">
        <f t="shared" si="152"/>
        <v>Tulsa1982</v>
      </c>
      <c r="F4988">
        <v>10</v>
      </c>
      <c r="G4988">
        <v>1</v>
      </c>
      <c r="H4988">
        <v>0</v>
      </c>
      <c r="I4988">
        <v>3.95</v>
      </c>
      <c r="J4988">
        <v>1.58</v>
      </c>
      <c r="K4988">
        <v>5.53</v>
      </c>
      <c r="L4988" s="2">
        <f>_xlfn.RANK.EQ(I4988, INDEX(CFB!$I$2:$I$1048576, MATCH(W4988, CFB!$W$2:$W$1048576, 0)):INDEX(CFB!$I$2:$I$1048576, MATCH(W4988, CFB!$W$2:$W$1048576, 0) + COUNTIF(CFB!$W$2:$W$1048576, W4988) - 1), 0)</f>
        <v>38</v>
      </c>
      <c r="M4988" s="2">
        <f>_xlfn.RANK.EQ(J4988, INDEX(CFB!$J$2:$J$1048576, MATCH(W4988, CFB!$W$2:$W$1048576, 0)):INDEX(CFB!$J$2:$J$1048576, MATCH(W4988, CFB!$W$2:$W$1048576, 0) + COUNTIF(CFB!$W$2:$W$1048576, W4988) - 1))</f>
        <v>50</v>
      </c>
      <c r="N4988" s="2">
        <f>RANK(K4988, INDEX(CFB!$K$2:$K$1048576, MATCH(W4988, CFB!$W$2:$W$1048576, 0)):INDEX(CFB!$K$2:$K$1048576, MATCH(W4988, CFB!$W$2:$W$1048576, 0) + COUNTIF(CFB!$W$2:$W$1048576, W4988) - 1))</f>
        <v>40</v>
      </c>
      <c r="O4988">
        <v>35.08</v>
      </c>
      <c r="P4988">
        <v>12.28</v>
      </c>
      <c r="W4988">
        <v>1982</v>
      </c>
      <c r="X4988">
        <f t="shared" si="153"/>
        <v>0</v>
      </c>
    </row>
    <row r="4989" spans="1:24" ht="12.75" hidden="1" customHeight="1" x14ac:dyDescent="0.45">
      <c r="A4989">
        <v>41</v>
      </c>
      <c r="B4989" t="s">
        <v>41</v>
      </c>
      <c r="C4989" t="s">
        <v>188</v>
      </c>
      <c r="D4989" s="2" t="str">
        <f t="shared" si="152"/>
        <v>Kansas State1982</v>
      </c>
      <c r="F4989">
        <v>6</v>
      </c>
      <c r="G4989">
        <v>5</v>
      </c>
      <c r="H4989">
        <v>1</v>
      </c>
      <c r="I4989">
        <v>-1.78</v>
      </c>
      <c r="J4989">
        <v>7.06</v>
      </c>
      <c r="K4989">
        <v>5.28</v>
      </c>
      <c r="L4989" s="2">
        <f>_xlfn.RANK.EQ(I4989, INDEX(CFB!$I$2:$I$1048576, MATCH(W4989, CFB!$W$2:$W$1048576, 0)):INDEX(CFB!$I$2:$I$1048576, MATCH(W4989, CFB!$W$2:$W$1048576, 0) + COUNTIF(CFB!$W$2:$W$1048576, W4989) - 1), 0)</f>
        <v>75</v>
      </c>
      <c r="M4989" s="2">
        <f>_xlfn.RANK.EQ(J4989, INDEX(CFB!$J$2:$J$1048576, MATCH(W4989, CFB!$W$2:$W$1048576, 0)):INDEX(CFB!$J$2:$J$1048576, MATCH(W4989, CFB!$W$2:$W$1048576, 0) + COUNTIF(CFB!$W$2:$W$1048576, W4989) - 1))</f>
        <v>19</v>
      </c>
      <c r="N4989" s="2">
        <f>RANK(K4989, INDEX(CFB!$K$2:$K$1048576, MATCH(W4989, CFB!$W$2:$W$1048576, 0)):INDEX(CFB!$K$2:$K$1048576, MATCH(W4989, CFB!$W$2:$W$1048576, 0) + COUNTIF(CFB!$W$2:$W$1048576, W4989) - 1))</f>
        <v>41</v>
      </c>
      <c r="O4989">
        <v>31</v>
      </c>
      <c r="P4989">
        <v>3.56</v>
      </c>
      <c r="W4989">
        <v>1982</v>
      </c>
      <c r="X4989">
        <f t="shared" si="153"/>
        <v>0</v>
      </c>
    </row>
    <row r="4990" spans="1:24" ht="12.75" hidden="1" customHeight="1" x14ac:dyDescent="0.45">
      <c r="A4990">
        <v>42</v>
      </c>
      <c r="B4990" t="s">
        <v>91</v>
      </c>
      <c r="C4990" t="s">
        <v>23</v>
      </c>
      <c r="D4990" s="2" t="str">
        <f t="shared" si="152"/>
        <v>North Carolina State1982</v>
      </c>
      <c r="F4990">
        <v>6</v>
      </c>
      <c r="G4990">
        <v>5</v>
      </c>
      <c r="H4990">
        <v>0</v>
      </c>
      <c r="I4990">
        <v>-1.29</v>
      </c>
      <c r="J4990">
        <v>5.82</v>
      </c>
      <c r="K4990">
        <v>4.53</v>
      </c>
      <c r="L4990" s="2">
        <f>_xlfn.RANK.EQ(I4990, INDEX(CFB!$I$2:$I$1048576, MATCH(W4990, CFB!$W$2:$W$1048576, 0)):INDEX(CFB!$I$2:$I$1048576, MATCH(W4990, CFB!$W$2:$W$1048576, 0) + COUNTIF(CFB!$W$2:$W$1048576, W4990) - 1), 0)</f>
        <v>71</v>
      </c>
      <c r="M4990" s="2">
        <f>_xlfn.RANK.EQ(J4990, INDEX(CFB!$J$2:$J$1048576, MATCH(W4990, CFB!$W$2:$W$1048576, 0)):INDEX(CFB!$J$2:$J$1048576, MATCH(W4990, CFB!$W$2:$W$1048576, 0) + COUNTIF(CFB!$W$2:$W$1048576, W4990) - 1))</f>
        <v>27</v>
      </c>
      <c r="N4990" s="2">
        <f>RANK(K4990, INDEX(CFB!$K$2:$K$1048576, MATCH(W4990, CFB!$W$2:$W$1048576, 0)):INDEX(CFB!$K$2:$K$1048576, MATCH(W4990, CFB!$W$2:$W$1048576, 0) + COUNTIF(CFB!$W$2:$W$1048576, W4990) - 1))</f>
        <v>42</v>
      </c>
      <c r="O4990">
        <v>30.74</v>
      </c>
      <c r="P4990">
        <v>9.31</v>
      </c>
      <c r="W4990">
        <v>1982</v>
      </c>
      <c r="X4990">
        <f t="shared" si="153"/>
        <v>0</v>
      </c>
    </row>
    <row r="4991" spans="1:24" ht="12.75" hidden="1" customHeight="1" x14ac:dyDescent="0.45">
      <c r="A4991">
        <v>43</v>
      </c>
      <c r="B4991" t="s">
        <v>114</v>
      </c>
      <c r="C4991" t="s">
        <v>193</v>
      </c>
      <c r="D4991" s="2" t="str">
        <f t="shared" si="152"/>
        <v>San Jose State1982</v>
      </c>
      <c r="F4991">
        <v>8</v>
      </c>
      <c r="G4991">
        <v>3</v>
      </c>
      <c r="H4991">
        <v>0</v>
      </c>
      <c r="I4991">
        <v>4.3899999999999997</v>
      </c>
      <c r="J4991">
        <v>-0.12</v>
      </c>
      <c r="K4991">
        <v>4.2699999999999996</v>
      </c>
      <c r="L4991" s="2">
        <f>_xlfn.RANK.EQ(I4991, INDEX(CFB!$I$2:$I$1048576, MATCH(W4991, CFB!$W$2:$W$1048576, 0)):INDEX(CFB!$I$2:$I$1048576, MATCH(W4991, CFB!$W$2:$W$1048576, 0) + COUNTIF(CFB!$W$2:$W$1048576, W4991) - 1), 0)</f>
        <v>34</v>
      </c>
      <c r="M4991" s="2">
        <f>_xlfn.RANK.EQ(J4991, INDEX(CFB!$J$2:$J$1048576, MATCH(W4991, CFB!$W$2:$W$1048576, 0)):INDEX(CFB!$J$2:$J$1048576, MATCH(W4991, CFB!$W$2:$W$1048576, 0) + COUNTIF(CFB!$W$2:$W$1048576, W4991) - 1))</f>
        <v>61</v>
      </c>
      <c r="N4991" s="2">
        <f>RANK(K4991, INDEX(CFB!$K$2:$K$1048576, MATCH(W4991, CFB!$W$2:$W$1048576, 0)):INDEX(CFB!$K$2:$K$1048576, MATCH(W4991, CFB!$W$2:$W$1048576, 0) + COUNTIF(CFB!$W$2:$W$1048576, W4991) - 1))</f>
        <v>43</v>
      </c>
      <c r="O4991">
        <v>36.31</v>
      </c>
      <c r="P4991">
        <v>11.75</v>
      </c>
      <c r="W4991">
        <v>1982</v>
      </c>
      <c r="X4991">
        <f t="shared" si="153"/>
        <v>0</v>
      </c>
    </row>
    <row r="4992" spans="1:24" ht="12.75" hidden="1" customHeight="1" x14ac:dyDescent="0.45">
      <c r="A4992">
        <v>44</v>
      </c>
      <c r="B4992" t="s">
        <v>46</v>
      </c>
      <c r="C4992" t="s">
        <v>188</v>
      </c>
      <c r="D4992" s="2" t="str">
        <f t="shared" si="152"/>
        <v>Missouri1982</v>
      </c>
      <c r="F4992">
        <v>5</v>
      </c>
      <c r="G4992">
        <v>4</v>
      </c>
      <c r="H4992">
        <v>2</v>
      </c>
      <c r="I4992">
        <v>0.3</v>
      </c>
      <c r="J4992">
        <v>3.57</v>
      </c>
      <c r="K4992">
        <v>3.87</v>
      </c>
      <c r="L4992" s="2">
        <f>_xlfn.RANK.EQ(I4992, INDEX(CFB!$I$2:$I$1048576, MATCH(W4992, CFB!$W$2:$W$1048576, 0)):INDEX(CFB!$I$2:$I$1048576, MATCH(W4992, CFB!$W$2:$W$1048576, 0) + COUNTIF(CFB!$W$2:$W$1048576, W4992) - 1), 0)</f>
        <v>53</v>
      </c>
      <c r="M4992" s="2">
        <f>_xlfn.RANK.EQ(J4992, INDEX(CFB!$J$2:$J$1048576, MATCH(W4992, CFB!$W$2:$W$1048576, 0)):INDEX(CFB!$J$2:$J$1048576, MATCH(W4992, CFB!$W$2:$W$1048576, 0) + COUNTIF(CFB!$W$2:$W$1048576, W4992) - 1))</f>
        <v>35</v>
      </c>
      <c r="N4992" s="2">
        <f>RANK(K4992, INDEX(CFB!$K$2:$K$1048576, MATCH(W4992, CFB!$W$2:$W$1048576, 0)):INDEX(CFB!$K$2:$K$1048576, MATCH(W4992, CFB!$W$2:$W$1048576, 0) + COUNTIF(CFB!$W$2:$W$1048576, W4992) - 1))</f>
        <v>44</v>
      </c>
      <c r="O4992">
        <v>30.9</v>
      </c>
      <c r="P4992">
        <v>6.12</v>
      </c>
      <c r="W4992">
        <v>1982</v>
      </c>
      <c r="X4992">
        <f t="shared" si="153"/>
        <v>0</v>
      </c>
    </row>
    <row r="4993" spans="1:24" ht="12.75" hidden="1" customHeight="1" x14ac:dyDescent="0.45">
      <c r="A4993">
        <v>45</v>
      </c>
      <c r="B4993" t="s">
        <v>131</v>
      </c>
      <c r="C4993" t="s">
        <v>178</v>
      </c>
      <c r="D4993" s="2" t="str">
        <f t="shared" si="152"/>
        <v>Air Force1982</v>
      </c>
      <c r="F4993">
        <v>8</v>
      </c>
      <c r="G4993">
        <v>5</v>
      </c>
      <c r="H4993">
        <v>0</v>
      </c>
      <c r="I4993">
        <v>10.84</v>
      </c>
      <c r="J4993">
        <v>-7.52</v>
      </c>
      <c r="K4993">
        <v>3.32</v>
      </c>
      <c r="L4993" s="2">
        <f>_xlfn.RANK.EQ(I4993, INDEX(CFB!$I$2:$I$1048576, MATCH(W4993, CFB!$W$2:$W$1048576, 0)):INDEX(CFB!$I$2:$I$1048576, MATCH(W4993, CFB!$W$2:$W$1048576, 0) + COUNTIF(CFB!$W$2:$W$1048576, W4993) - 1), 0)</f>
        <v>7</v>
      </c>
      <c r="M4993" s="2">
        <f>_xlfn.RANK.EQ(J4993, INDEX(CFB!$J$2:$J$1048576, MATCH(W4993, CFB!$W$2:$W$1048576, 0)):INDEX(CFB!$J$2:$J$1048576, MATCH(W4993, CFB!$W$2:$W$1048576, 0) + COUNTIF(CFB!$W$2:$W$1048576, W4993) - 1))</f>
        <v>102</v>
      </c>
      <c r="N4993" s="2">
        <f>RANK(K4993, INDEX(CFB!$K$2:$K$1048576, MATCH(W4993, CFB!$W$2:$W$1048576, 0)):INDEX(CFB!$K$2:$K$1048576, MATCH(W4993, CFB!$W$2:$W$1048576, 0) + COUNTIF(CFB!$W$2:$W$1048576, W4993) - 1))</f>
        <v>45</v>
      </c>
      <c r="O4993">
        <v>40.86</v>
      </c>
      <c r="P4993">
        <v>17.989999999999998</v>
      </c>
      <c r="W4993">
        <v>1982</v>
      </c>
      <c r="X4993">
        <f t="shared" si="153"/>
        <v>0</v>
      </c>
    </row>
    <row r="4994" spans="1:24" ht="12.75" hidden="1" customHeight="1" x14ac:dyDescent="0.45">
      <c r="A4994">
        <v>46</v>
      </c>
      <c r="B4994" t="s">
        <v>146</v>
      </c>
      <c r="C4994" t="s">
        <v>178</v>
      </c>
      <c r="D4994" s="2" t="str">
        <f t="shared" si="152"/>
        <v>San Diego State1982</v>
      </c>
      <c r="F4994">
        <v>7</v>
      </c>
      <c r="G4994">
        <v>5</v>
      </c>
      <c r="H4994">
        <v>0</v>
      </c>
      <c r="I4994">
        <v>4.13</v>
      </c>
      <c r="J4994">
        <v>-1.02</v>
      </c>
      <c r="K4994">
        <v>3.11</v>
      </c>
      <c r="L4994" s="2">
        <f>_xlfn.RANK.EQ(I4994, INDEX(CFB!$I$2:$I$1048576, MATCH(W4994, CFB!$W$2:$W$1048576, 0)):INDEX(CFB!$I$2:$I$1048576, MATCH(W4994, CFB!$W$2:$W$1048576, 0) + COUNTIF(CFB!$W$2:$W$1048576, W4994) - 1), 0)</f>
        <v>37</v>
      </c>
      <c r="M4994" s="2">
        <f>_xlfn.RANK.EQ(J4994, INDEX(CFB!$J$2:$J$1048576, MATCH(W4994, CFB!$W$2:$W$1048576, 0)):INDEX(CFB!$J$2:$J$1048576, MATCH(W4994, CFB!$W$2:$W$1048576, 0) + COUNTIF(CFB!$W$2:$W$1048576, W4994) - 1))</f>
        <v>66</v>
      </c>
      <c r="N4994" s="2">
        <f>RANK(K4994, INDEX(CFB!$K$2:$K$1048576, MATCH(W4994, CFB!$W$2:$W$1048576, 0)):INDEX(CFB!$K$2:$K$1048576, MATCH(W4994, CFB!$W$2:$W$1048576, 0) + COUNTIF(CFB!$W$2:$W$1048576, W4994) - 1))</f>
        <v>46</v>
      </c>
      <c r="O4994">
        <v>35.26</v>
      </c>
      <c r="P4994">
        <v>14.42</v>
      </c>
      <c r="W4994">
        <v>1982</v>
      </c>
      <c r="X4994">
        <f t="shared" si="153"/>
        <v>0</v>
      </c>
    </row>
    <row r="4995" spans="1:24" ht="12.75" hidden="1" customHeight="1" x14ac:dyDescent="0.45">
      <c r="A4995">
        <v>47</v>
      </c>
      <c r="B4995" t="s">
        <v>111</v>
      </c>
      <c r="C4995" t="s">
        <v>193</v>
      </c>
      <c r="D4995" s="2" t="str">
        <f t="shared" ref="D4995:D5058" si="154">_xlfn.CONCAT(B4995, W4995)</f>
        <v>Fresno State1982</v>
      </c>
      <c r="F4995">
        <v>11</v>
      </c>
      <c r="G4995">
        <v>1</v>
      </c>
      <c r="H4995">
        <v>0</v>
      </c>
      <c r="I4995">
        <v>6.67</v>
      </c>
      <c r="J4995">
        <v>-3.74</v>
      </c>
      <c r="K4995">
        <v>2.93</v>
      </c>
      <c r="L4995" s="2">
        <f>_xlfn.RANK.EQ(I4995, INDEX(CFB!$I$2:$I$1048576, MATCH(W4995, CFB!$W$2:$W$1048576, 0)):INDEX(CFB!$I$2:$I$1048576, MATCH(W4995, CFB!$W$2:$W$1048576, 0) + COUNTIF(CFB!$W$2:$W$1048576, W4995) - 1), 0)</f>
        <v>23</v>
      </c>
      <c r="M4995" s="2">
        <f>_xlfn.RANK.EQ(J4995, INDEX(CFB!$J$2:$J$1048576, MATCH(W4995, CFB!$W$2:$W$1048576, 0)):INDEX(CFB!$J$2:$J$1048576, MATCH(W4995, CFB!$W$2:$W$1048576, 0) + COUNTIF(CFB!$W$2:$W$1048576, W4995) - 1))</f>
        <v>86</v>
      </c>
      <c r="N4995" s="2">
        <f>RANK(K4995, INDEX(CFB!$K$2:$K$1048576, MATCH(W4995, CFB!$W$2:$W$1048576, 0)):INDEX(CFB!$K$2:$K$1048576, MATCH(W4995, CFB!$W$2:$W$1048576, 0) + COUNTIF(CFB!$W$2:$W$1048576, W4995) - 1))</f>
        <v>47</v>
      </c>
      <c r="O4995">
        <v>35.479999999999997</v>
      </c>
      <c r="P4995">
        <v>16.12</v>
      </c>
      <c r="W4995">
        <v>1982</v>
      </c>
      <c r="X4995">
        <f t="shared" ref="X4995:X5058" si="155">IF(E4995=1, 1,0)</f>
        <v>0</v>
      </c>
    </row>
    <row r="4996" spans="1:24" ht="12.75" hidden="1" customHeight="1" x14ac:dyDescent="0.45">
      <c r="A4996">
        <v>48</v>
      </c>
      <c r="B4996" t="s">
        <v>21</v>
      </c>
      <c r="C4996" t="s">
        <v>10</v>
      </c>
      <c r="D4996" s="2" t="str">
        <f t="shared" si="154"/>
        <v>Indiana1982</v>
      </c>
      <c r="F4996">
        <v>5</v>
      </c>
      <c r="G4996">
        <v>6</v>
      </c>
      <c r="H4996">
        <v>0</v>
      </c>
      <c r="I4996">
        <v>0.16</v>
      </c>
      <c r="J4996">
        <v>2.38</v>
      </c>
      <c r="K4996">
        <v>2.54</v>
      </c>
      <c r="L4996" s="2">
        <f>_xlfn.RANK.EQ(I4996, INDEX(CFB!$I$2:$I$1048576, MATCH(W4996, CFB!$W$2:$W$1048576, 0)):INDEX(CFB!$I$2:$I$1048576, MATCH(W4996, CFB!$W$2:$W$1048576, 0) + COUNTIF(CFB!$W$2:$W$1048576, W4996) - 1), 0)</f>
        <v>55</v>
      </c>
      <c r="M4996" s="2">
        <f>_xlfn.RANK.EQ(J4996, INDEX(CFB!$J$2:$J$1048576, MATCH(W4996, CFB!$W$2:$W$1048576, 0)):INDEX(CFB!$J$2:$J$1048576, MATCH(W4996, CFB!$W$2:$W$1048576, 0) + COUNTIF(CFB!$W$2:$W$1048576, W4996) - 1))</f>
        <v>44</v>
      </c>
      <c r="N4996" s="2">
        <f>RANK(K4996, INDEX(CFB!$K$2:$K$1048576, MATCH(W4996, CFB!$W$2:$W$1048576, 0)):INDEX(CFB!$K$2:$K$1048576, MATCH(W4996, CFB!$W$2:$W$1048576, 0) + COUNTIF(CFB!$W$2:$W$1048576, W4996) - 1))</f>
        <v>48</v>
      </c>
      <c r="O4996">
        <v>32.53</v>
      </c>
      <c r="P4996">
        <v>7.89</v>
      </c>
      <c r="W4996">
        <v>1982</v>
      </c>
      <c r="X4996">
        <f t="shared" si="155"/>
        <v>0</v>
      </c>
    </row>
    <row r="4997" spans="1:24" ht="12.75" hidden="1" customHeight="1" x14ac:dyDescent="0.45">
      <c r="A4997">
        <v>49</v>
      </c>
      <c r="B4997" t="s">
        <v>84</v>
      </c>
      <c r="C4997" t="s">
        <v>178</v>
      </c>
      <c r="D4997" s="2" t="str">
        <f t="shared" si="154"/>
        <v>Utah1982</v>
      </c>
      <c r="F4997">
        <v>5</v>
      </c>
      <c r="G4997">
        <v>6</v>
      </c>
      <c r="H4997">
        <v>0</v>
      </c>
      <c r="I4997">
        <v>0.15</v>
      </c>
      <c r="J4997">
        <v>2.25</v>
      </c>
      <c r="K4997">
        <v>2.4</v>
      </c>
      <c r="L4997" s="2">
        <f>_xlfn.RANK.EQ(I4997, INDEX(CFB!$I$2:$I$1048576, MATCH(W4997, CFB!$W$2:$W$1048576, 0)):INDEX(CFB!$I$2:$I$1048576, MATCH(W4997, CFB!$W$2:$W$1048576, 0) + COUNTIF(CFB!$W$2:$W$1048576, W4997) - 1), 0)</f>
        <v>56</v>
      </c>
      <c r="M4997" s="2">
        <f>_xlfn.RANK.EQ(J4997, INDEX(CFB!$J$2:$J$1048576, MATCH(W4997, CFB!$W$2:$W$1048576, 0)):INDEX(CFB!$J$2:$J$1048576, MATCH(W4997, CFB!$W$2:$W$1048576, 0) + COUNTIF(CFB!$W$2:$W$1048576, W4997) - 1))</f>
        <v>45</v>
      </c>
      <c r="N4997" s="2">
        <f>RANK(K4997, INDEX(CFB!$K$2:$K$1048576, MATCH(W4997, CFB!$W$2:$W$1048576, 0)):INDEX(CFB!$K$2:$K$1048576, MATCH(W4997, CFB!$W$2:$W$1048576, 0) + COUNTIF(CFB!$W$2:$W$1048576, W4997) - 1))</f>
        <v>49</v>
      </c>
      <c r="O4997">
        <v>31.09</v>
      </c>
      <c r="P4997">
        <v>7.59</v>
      </c>
      <c r="W4997">
        <v>1982</v>
      </c>
      <c r="X4997">
        <f t="shared" si="155"/>
        <v>0</v>
      </c>
    </row>
    <row r="4998" spans="1:24" ht="12.75" hidden="1" customHeight="1" x14ac:dyDescent="0.45">
      <c r="A4998">
        <v>50</v>
      </c>
      <c r="B4998" t="s">
        <v>19</v>
      </c>
      <c r="C4998" t="s">
        <v>15</v>
      </c>
      <c r="D4998" s="2" t="str">
        <f t="shared" si="154"/>
        <v>Ole Miss1982</v>
      </c>
      <c r="F4998">
        <v>4</v>
      </c>
      <c r="G4998">
        <v>7</v>
      </c>
      <c r="H4998">
        <v>0</v>
      </c>
      <c r="I4998">
        <v>0.83</v>
      </c>
      <c r="J4998">
        <v>1.38</v>
      </c>
      <c r="K4998">
        <v>2.2200000000000002</v>
      </c>
      <c r="L4998" s="2">
        <f>_xlfn.RANK.EQ(I4998, INDEX(CFB!$I$2:$I$1048576, MATCH(W4998, CFB!$W$2:$W$1048576, 0)):INDEX(CFB!$I$2:$I$1048576, MATCH(W4998, CFB!$W$2:$W$1048576, 0) + COUNTIF(CFB!$W$2:$W$1048576, W4998) - 1), 0)</f>
        <v>49</v>
      </c>
      <c r="M4998" s="2">
        <f>_xlfn.RANK.EQ(J4998, INDEX(CFB!$J$2:$J$1048576, MATCH(W4998, CFB!$W$2:$W$1048576, 0)):INDEX(CFB!$J$2:$J$1048576, MATCH(W4998, CFB!$W$2:$W$1048576, 0) + COUNTIF(CFB!$W$2:$W$1048576, W4998) - 1))</f>
        <v>52</v>
      </c>
      <c r="N4998" s="2">
        <f>RANK(K4998, INDEX(CFB!$K$2:$K$1048576, MATCH(W4998, CFB!$W$2:$W$1048576, 0)):INDEX(CFB!$K$2:$K$1048576, MATCH(W4998, CFB!$W$2:$W$1048576, 0) + COUNTIF(CFB!$W$2:$W$1048576, W4998) - 1))</f>
        <v>50</v>
      </c>
      <c r="O4998">
        <v>33.9</v>
      </c>
      <c r="P4998">
        <v>9.35</v>
      </c>
      <c r="W4998">
        <v>1982</v>
      </c>
      <c r="X4998">
        <f t="shared" si="155"/>
        <v>0</v>
      </c>
    </row>
    <row r="4999" spans="1:24" ht="12.75" hidden="1" customHeight="1" x14ac:dyDescent="0.45">
      <c r="A4999">
        <v>51</v>
      </c>
      <c r="B4999" t="s">
        <v>51</v>
      </c>
      <c r="C4999" t="s">
        <v>12</v>
      </c>
      <c r="D4999" s="2" t="str">
        <f t="shared" si="154"/>
        <v>Navy1982</v>
      </c>
      <c r="F4999">
        <v>6</v>
      </c>
      <c r="G4999">
        <v>5</v>
      </c>
      <c r="H4999">
        <v>0</v>
      </c>
      <c r="I4999">
        <v>-1.74</v>
      </c>
      <c r="J4999">
        <v>3.35</v>
      </c>
      <c r="K4999">
        <v>1.6</v>
      </c>
      <c r="L4999" s="2">
        <f>_xlfn.RANK.EQ(I4999, INDEX(CFB!$I$2:$I$1048576, MATCH(W4999, CFB!$W$2:$W$1048576, 0)):INDEX(CFB!$I$2:$I$1048576, MATCH(W4999, CFB!$W$2:$W$1048576, 0) + COUNTIF(CFB!$W$2:$W$1048576, W4999) - 1), 0)</f>
        <v>73</v>
      </c>
      <c r="M4999" s="2">
        <f>_xlfn.RANK.EQ(J4999, INDEX(CFB!$J$2:$J$1048576, MATCH(W4999, CFB!$W$2:$W$1048576, 0)):INDEX(CFB!$J$2:$J$1048576, MATCH(W4999, CFB!$W$2:$W$1048576, 0) + COUNTIF(CFB!$W$2:$W$1048576, W4999) - 1))</f>
        <v>37</v>
      </c>
      <c r="N4999" s="2">
        <f>RANK(K4999, INDEX(CFB!$K$2:$K$1048576, MATCH(W4999, CFB!$W$2:$W$1048576, 0)):INDEX(CFB!$K$2:$K$1048576, MATCH(W4999, CFB!$W$2:$W$1048576, 0) + COUNTIF(CFB!$W$2:$W$1048576, W4999) - 1))</f>
        <v>51</v>
      </c>
      <c r="O4999">
        <v>29.27</v>
      </c>
      <c r="P4999">
        <v>7.71</v>
      </c>
      <c r="W4999">
        <v>1982</v>
      </c>
      <c r="X4999">
        <f t="shared" si="155"/>
        <v>0</v>
      </c>
    </row>
    <row r="5000" spans="1:24" ht="12.75" hidden="1" customHeight="1" x14ac:dyDescent="0.45">
      <c r="A5000">
        <v>52</v>
      </c>
      <c r="B5000" t="s">
        <v>13</v>
      </c>
      <c r="C5000" t="s">
        <v>180</v>
      </c>
      <c r="D5000" s="2" t="str">
        <f t="shared" si="154"/>
        <v>Oregon1982</v>
      </c>
      <c r="F5000">
        <v>2</v>
      </c>
      <c r="G5000">
        <v>8</v>
      </c>
      <c r="H5000">
        <v>1</v>
      </c>
      <c r="I5000">
        <v>-5.71</v>
      </c>
      <c r="J5000">
        <v>6.89</v>
      </c>
      <c r="K5000">
        <v>1.18</v>
      </c>
      <c r="L5000" s="2">
        <f>_xlfn.RANK.EQ(I5000, INDEX(CFB!$I$2:$I$1048576, MATCH(W5000, CFB!$W$2:$W$1048576, 0)):INDEX(CFB!$I$2:$I$1048576, MATCH(W5000, CFB!$W$2:$W$1048576, 0) + COUNTIF(CFB!$W$2:$W$1048576, W5000) - 1), 0)</f>
        <v>92</v>
      </c>
      <c r="M5000" s="2">
        <f>_xlfn.RANK.EQ(J5000, INDEX(CFB!$J$2:$J$1048576, MATCH(W5000, CFB!$W$2:$W$1048576, 0)):INDEX(CFB!$J$2:$J$1048576, MATCH(W5000, CFB!$W$2:$W$1048576, 0) + COUNTIF(CFB!$W$2:$W$1048576, W5000) - 1))</f>
        <v>22</v>
      </c>
      <c r="N5000" s="2">
        <f>RANK(K5000, INDEX(CFB!$K$2:$K$1048576, MATCH(W5000, CFB!$W$2:$W$1048576, 0)):INDEX(CFB!$K$2:$K$1048576, MATCH(W5000, CFB!$W$2:$W$1048576, 0) + COUNTIF(CFB!$W$2:$W$1048576, W5000) - 1))</f>
        <v>52</v>
      </c>
      <c r="O5000">
        <v>24.99</v>
      </c>
      <c r="P5000">
        <v>4.3099999999999996</v>
      </c>
      <c r="W5000">
        <v>1982</v>
      </c>
      <c r="X5000">
        <f t="shared" si="155"/>
        <v>0</v>
      </c>
    </row>
    <row r="5001" spans="1:24" ht="12.75" hidden="1" customHeight="1" x14ac:dyDescent="0.45">
      <c r="A5001">
        <v>53</v>
      </c>
      <c r="B5001" t="s">
        <v>81</v>
      </c>
      <c r="C5001" t="s">
        <v>12</v>
      </c>
      <c r="D5001" s="2" t="str">
        <f t="shared" si="154"/>
        <v>Cincinnati1982</v>
      </c>
      <c r="F5001">
        <v>6</v>
      </c>
      <c r="G5001">
        <v>5</v>
      </c>
      <c r="H5001">
        <v>0</v>
      </c>
      <c r="I5001">
        <v>-1.06</v>
      </c>
      <c r="J5001">
        <v>2.14</v>
      </c>
      <c r="K5001">
        <v>1.0900000000000001</v>
      </c>
      <c r="L5001" s="2">
        <f>_xlfn.RANK.EQ(I5001, INDEX(CFB!$I$2:$I$1048576, MATCH(W5001, CFB!$W$2:$W$1048576, 0)):INDEX(CFB!$I$2:$I$1048576, MATCH(W5001, CFB!$W$2:$W$1048576, 0) + COUNTIF(CFB!$W$2:$W$1048576, W5001) - 1), 0)</f>
        <v>68</v>
      </c>
      <c r="M5001" s="2">
        <f>_xlfn.RANK.EQ(J5001, INDEX(CFB!$J$2:$J$1048576, MATCH(W5001, CFB!$W$2:$W$1048576, 0)):INDEX(CFB!$J$2:$J$1048576, MATCH(W5001, CFB!$W$2:$W$1048576, 0) + COUNTIF(CFB!$W$2:$W$1048576, W5001) - 1))</f>
        <v>47</v>
      </c>
      <c r="N5001" s="2">
        <f>RANK(K5001, INDEX(CFB!$K$2:$K$1048576, MATCH(W5001, CFB!$W$2:$W$1048576, 0)):INDEX(CFB!$K$2:$K$1048576, MATCH(W5001, CFB!$W$2:$W$1048576, 0) + COUNTIF(CFB!$W$2:$W$1048576, W5001) - 1))</f>
        <v>53</v>
      </c>
      <c r="O5001">
        <v>34.72</v>
      </c>
      <c r="P5001">
        <v>9.89</v>
      </c>
      <c r="W5001">
        <v>1982</v>
      </c>
      <c r="X5001">
        <f t="shared" si="155"/>
        <v>0</v>
      </c>
    </row>
    <row r="5002" spans="1:24" ht="12.75" hidden="1" customHeight="1" x14ac:dyDescent="0.45">
      <c r="A5002">
        <v>54</v>
      </c>
      <c r="B5002" t="s">
        <v>95</v>
      </c>
      <c r="C5002" t="s">
        <v>10</v>
      </c>
      <c r="D5002" s="2" t="str">
        <f t="shared" si="154"/>
        <v>Michigan State1982</v>
      </c>
      <c r="F5002">
        <v>2</v>
      </c>
      <c r="G5002">
        <v>9</v>
      </c>
      <c r="H5002">
        <v>0</v>
      </c>
      <c r="I5002">
        <v>0.56999999999999995</v>
      </c>
      <c r="J5002">
        <v>0.35</v>
      </c>
      <c r="K5002">
        <v>0.92</v>
      </c>
      <c r="L5002" s="2">
        <f>_xlfn.RANK.EQ(I5002, INDEX(CFB!$I$2:$I$1048576, MATCH(W5002, CFB!$W$2:$W$1048576, 0)):INDEX(CFB!$I$2:$I$1048576, MATCH(W5002, CFB!$W$2:$W$1048576, 0) + COUNTIF(CFB!$W$2:$W$1048576, W5002) - 1), 0)</f>
        <v>51</v>
      </c>
      <c r="M5002" s="2">
        <f>_xlfn.RANK.EQ(J5002, INDEX(CFB!$J$2:$J$1048576, MATCH(W5002, CFB!$W$2:$W$1048576, 0)):INDEX(CFB!$J$2:$J$1048576, MATCH(W5002, CFB!$W$2:$W$1048576, 0) + COUNTIF(CFB!$W$2:$W$1048576, W5002) - 1))</f>
        <v>57</v>
      </c>
      <c r="N5002" s="2">
        <f>RANK(K5002, INDEX(CFB!$K$2:$K$1048576, MATCH(W5002, CFB!$W$2:$W$1048576, 0)):INDEX(CFB!$K$2:$K$1048576, MATCH(W5002, CFB!$W$2:$W$1048576, 0) + COUNTIF(CFB!$W$2:$W$1048576, W5002) - 1))</f>
        <v>54</v>
      </c>
      <c r="O5002">
        <v>32.94</v>
      </c>
      <c r="P5002">
        <v>7.4</v>
      </c>
      <c r="W5002">
        <v>1982</v>
      </c>
      <c r="X5002">
        <f t="shared" si="155"/>
        <v>0</v>
      </c>
    </row>
    <row r="5003" spans="1:24" ht="12.75" hidden="1" customHeight="1" x14ac:dyDescent="0.45">
      <c r="A5003">
        <v>55</v>
      </c>
      <c r="B5003" t="s">
        <v>144</v>
      </c>
      <c r="C5003" t="s">
        <v>12</v>
      </c>
      <c r="D5003" s="2" t="str">
        <f t="shared" si="154"/>
        <v>Temple1982</v>
      </c>
      <c r="F5003">
        <v>4</v>
      </c>
      <c r="G5003">
        <v>7</v>
      </c>
      <c r="H5003">
        <v>0</v>
      </c>
      <c r="I5003">
        <v>-1.76</v>
      </c>
      <c r="J5003">
        <v>2.66</v>
      </c>
      <c r="K5003">
        <v>0.9</v>
      </c>
      <c r="L5003" s="2">
        <f>_xlfn.RANK.EQ(I5003, INDEX(CFB!$I$2:$I$1048576, MATCH(W5003, CFB!$W$2:$W$1048576, 0)):INDEX(CFB!$I$2:$I$1048576, MATCH(W5003, CFB!$W$2:$W$1048576, 0) + COUNTIF(CFB!$W$2:$W$1048576, W5003) - 1), 0)</f>
        <v>74</v>
      </c>
      <c r="M5003" s="2">
        <f>_xlfn.RANK.EQ(J5003, INDEX(CFB!$J$2:$J$1048576, MATCH(W5003, CFB!$W$2:$W$1048576, 0)):INDEX(CFB!$J$2:$J$1048576, MATCH(W5003, CFB!$W$2:$W$1048576, 0) + COUNTIF(CFB!$W$2:$W$1048576, W5003) - 1))</f>
        <v>41</v>
      </c>
      <c r="N5003" s="2">
        <f>RANK(K5003, INDEX(CFB!$K$2:$K$1048576, MATCH(W5003, CFB!$W$2:$W$1048576, 0)):INDEX(CFB!$K$2:$K$1048576, MATCH(W5003, CFB!$W$2:$W$1048576, 0) + COUNTIF(CFB!$W$2:$W$1048576, W5003) - 1))</f>
        <v>55</v>
      </c>
      <c r="O5003">
        <v>30.5</v>
      </c>
      <c r="P5003">
        <v>7.41</v>
      </c>
      <c r="W5003">
        <v>1982</v>
      </c>
      <c r="X5003">
        <f t="shared" si="155"/>
        <v>0</v>
      </c>
    </row>
    <row r="5004" spans="1:24" hidden="1" x14ac:dyDescent="0.45">
      <c r="A5004">
        <v>56</v>
      </c>
      <c r="B5004" t="s">
        <v>40</v>
      </c>
      <c r="C5004" t="s">
        <v>188</v>
      </c>
      <c r="D5004" s="2" t="str">
        <f t="shared" si="154"/>
        <v>Iowa State1982</v>
      </c>
      <c r="F5004">
        <v>4</v>
      </c>
      <c r="G5004">
        <v>6</v>
      </c>
      <c r="H5004">
        <v>1</v>
      </c>
      <c r="I5004">
        <v>-2.09</v>
      </c>
      <c r="J5004">
        <v>2.8</v>
      </c>
      <c r="K5004">
        <v>0.71</v>
      </c>
      <c r="L5004" s="2">
        <f>_xlfn.RANK.EQ(I5004, INDEX(CFB!$I$2:$I$1048576, MATCH(W5004, CFB!$W$2:$W$1048576, 0)):INDEX(CFB!$I$2:$I$1048576, MATCH(W5004, CFB!$W$2:$W$1048576, 0) + COUNTIF(CFB!$W$2:$W$1048576, W5004) - 1), 0)</f>
        <v>76</v>
      </c>
      <c r="M5004" s="2">
        <f>_xlfn.RANK.EQ(J5004, INDEX(CFB!$J$2:$J$1048576, MATCH(W5004, CFB!$W$2:$W$1048576, 0)):INDEX(CFB!$J$2:$J$1048576, MATCH(W5004, CFB!$W$2:$W$1048576, 0) + COUNTIF(CFB!$W$2:$W$1048576, W5004) - 1))</f>
        <v>39</v>
      </c>
      <c r="N5004" s="2">
        <f>RANK(K5004, INDEX(CFB!$K$2:$K$1048576, MATCH(W5004, CFB!$W$2:$W$1048576, 0)):INDEX(CFB!$K$2:$K$1048576, MATCH(W5004, CFB!$W$2:$W$1048576, 0) + COUNTIF(CFB!$W$2:$W$1048576, W5004) - 1))</f>
        <v>56</v>
      </c>
      <c r="O5004">
        <v>30.37</v>
      </c>
      <c r="P5004">
        <v>9.3699999999999992</v>
      </c>
      <c r="W5004">
        <v>1982</v>
      </c>
      <c r="X5004">
        <f t="shared" si="155"/>
        <v>0</v>
      </c>
    </row>
    <row r="5005" spans="1:24" ht="12.75" hidden="1" customHeight="1" x14ac:dyDescent="0.45">
      <c r="A5005">
        <v>57</v>
      </c>
      <c r="B5005" t="s">
        <v>107</v>
      </c>
      <c r="C5005" t="s">
        <v>189</v>
      </c>
      <c r="D5005" s="2" t="str">
        <f t="shared" si="154"/>
        <v>Houston1982</v>
      </c>
      <c r="F5005">
        <v>5</v>
      </c>
      <c r="G5005">
        <v>5</v>
      </c>
      <c r="H5005">
        <v>1</v>
      </c>
      <c r="I5005">
        <v>-0.6</v>
      </c>
      <c r="J5005">
        <v>1.19</v>
      </c>
      <c r="K5005">
        <v>0.59</v>
      </c>
      <c r="L5005" s="2">
        <f>_xlfn.RANK.EQ(I5005, INDEX(CFB!$I$2:$I$1048576, MATCH(W5005, CFB!$W$2:$W$1048576, 0)):INDEX(CFB!$I$2:$I$1048576, MATCH(W5005, CFB!$W$2:$W$1048576, 0) + COUNTIF(CFB!$W$2:$W$1048576, W5005) - 1), 0)</f>
        <v>65</v>
      </c>
      <c r="M5005" s="2">
        <f>_xlfn.RANK.EQ(J5005, INDEX(CFB!$J$2:$J$1048576, MATCH(W5005, CFB!$W$2:$W$1048576, 0)):INDEX(CFB!$J$2:$J$1048576, MATCH(W5005, CFB!$W$2:$W$1048576, 0) + COUNTIF(CFB!$W$2:$W$1048576, W5005) - 1))</f>
        <v>53</v>
      </c>
      <c r="N5005" s="2">
        <f>RANK(K5005, INDEX(CFB!$K$2:$K$1048576, MATCH(W5005, CFB!$W$2:$W$1048576, 0)):INDEX(CFB!$K$2:$K$1048576, MATCH(W5005, CFB!$W$2:$W$1048576, 0) + COUNTIF(CFB!$W$2:$W$1048576, W5005) - 1))</f>
        <v>57</v>
      </c>
      <c r="O5005">
        <v>32.15</v>
      </c>
      <c r="P5005">
        <v>12.48</v>
      </c>
      <c r="W5005">
        <v>1982</v>
      </c>
      <c r="X5005">
        <f t="shared" si="155"/>
        <v>0</v>
      </c>
    </row>
    <row r="5006" spans="1:24" ht="12.75" hidden="1" customHeight="1" x14ac:dyDescent="0.45">
      <c r="A5006">
        <v>58</v>
      </c>
      <c r="B5006" t="s">
        <v>52</v>
      </c>
      <c r="C5006" t="s">
        <v>12</v>
      </c>
      <c r="D5006" s="2" t="str">
        <f t="shared" si="154"/>
        <v>Georgia Tech1982</v>
      </c>
      <c r="F5006">
        <v>6</v>
      </c>
      <c r="G5006">
        <v>5</v>
      </c>
      <c r="H5006">
        <v>0</v>
      </c>
      <c r="I5006">
        <v>0.79</v>
      </c>
      <c r="J5006">
        <v>-0.22</v>
      </c>
      <c r="K5006">
        <v>0.57999999999999996</v>
      </c>
      <c r="L5006" s="2">
        <f>_xlfn.RANK.EQ(I5006, INDEX(CFB!$I$2:$I$1048576, MATCH(W5006, CFB!$W$2:$W$1048576, 0)):INDEX(CFB!$I$2:$I$1048576, MATCH(W5006, CFB!$W$2:$W$1048576, 0) + COUNTIF(CFB!$W$2:$W$1048576, W5006) - 1), 0)</f>
        <v>50</v>
      </c>
      <c r="M5006" s="2">
        <f>_xlfn.RANK.EQ(J5006, INDEX(CFB!$J$2:$J$1048576, MATCH(W5006, CFB!$W$2:$W$1048576, 0)):INDEX(CFB!$J$2:$J$1048576, MATCH(W5006, CFB!$W$2:$W$1048576, 0) + COUNTIF(CFB!$W$2:$W$1048576, W5006) - 1))</f>
        <v>62</v>
      </c>
      <c r="N5006" s="2">
        <f>RANK(K5006, INDEX(CFB!$K$2:$K$1048576, MATCH(W5006, CFB!$W$2:$W$1048576, 0)):INDEX(CFB!$K$2:$K$1048576, MATCH(W5006, CFB!$W$2:$W$1048576, 0) + COUNTIF(CFB!$W$2:$W$1048576, W5006) - 1))</f>
        <v>58</v>
      </c>
      <c r="O5006">
        <v>33.479999999999997</v>
      </c>
      <c r="P5006">
        <v>13.72</v>
      </c>
      <c r="W5006">
        <v>1982</v>
      </c>
      <c r="X5006">
        <f t="shared" si="155"/>
        <v>0</v>
      </c>
    </row>
    <row r="5007" spans="1:24" ht="12.75" hidden="1" customHeight="1" x14ac:dyDescent="0.45">
      <c r="A5007">
        <v>59</v>
      </c>
      <c r="B5007" t="s">
        <v>33</v>
      </c>
      <c r="C5007" t="s">
        <v>12</v>
      </c>
      <c r="D5007" s="2" t="str">
        <f t="shared" si="154"/>
        <v>Virginia Tech1982</v>
      </c>
      <c r="F5007">
        <v>7</v>
      </c>
      <c r="G5007">
        <v>4</v>
      </c>
      <c r="H5007">
        <v>0</v>
      </c>
      <c r="I5007">
        <v>-7.04</v>
      </c>
      <c r="J5007">
        <v>7.57</v>
      </c>
      <c r="K5007">
        <v>0.53</v>
      </c>
      <c r="L5007" s="2">
        <f>_xlfn.RANK.EQ(I5007, INDEX(CFB!$I$2:$I$1048576, MATCH(W5007, CFB!$W$2:$W$1048576, 0)):INDEX(CFB!$I$2:$I$1048576, MATCH(W5007, CFB!$W$2:$W$1048576, 0) + COUNTIF(CFB!$W$2:$W$1048576, W5007) - 1), 0)</f>
        <v>99</v>
      </c>
      <c r="M5007" s="2">
        <f>_xlfn.RANK.EQ(J5007, INDEX(CFB!$J$2:$J$1048576, MATCH(W5007, CFB!$W$2:$W$1048576, 0)):INDEX(CFB!$J$2:$J$1048576, MATCH(W5007, CFB!$W$2:$W$1048576, 0) + COUNTIF(CFB!$W$2:$W$1048576, W5007) - 1))</f>
        <v>18</v>
      </c>
      <c r="N5007" s="2">
        <f>RANK(K5007, INDEX(CFB!$K$2:$K$1048576, MATCH(W5007, CFB!$W$2:$W$1048576, 0)):INDEX(CFB!$K$2:$K$1048576, MATCH(W5007, CFB!$W$2:$W$1048576, 0) + COUNTIF(CFB!$W$2:$W$1048576, W5007) - 1))</f>
        <v>59</v>
      </c>
      <c r="O5007">
        <v>25.64</v>
      </c>
      <c r="P5007">
        <v>5.55</v>
      </c>
      <c r="W5007">
        <v>1982</v>
      </c>
      <c r="X5007">
        <f t="shared" si="155"/>
        <v>0</v>
      </c>
    </row>
    <row r="5008" spans="1:24" ht="12.75" hidden="1" customHeight="1" x14ac:dyDescent="0.45">
      <c r="A5008">
        <v>60</v>
      </c>
      <c r="B5008" t="s">
        <v>121</v>
      </c>
      <c r="C5008" t="s">
        <v>188</v>
      </c>
      <c r="D5008" s="2" t="str">
        <f t="shared" si="154"/>
        <v>Oklahoma State1982</v>
      </c>
      <c r="F5008">
        <v>4</v>
      </c>
      <c r="G5008">
        <v>5</v>
      </c>
      <c r="H5008">
        <v>2</v>
      </c>
      <c r="I5008">
        <v>1.23</v>
      </c>
      <c r="J5008">
        <v>-1.1499999999999999</v>
      </c>
      <c r="K5008">
        <v>0.08</v>
      </c>
      <c r="L5008" s="2">
        <f>_xlfn.RANK.EQ(I5008, INDEX(CFB!$I$2:$I$1048576, MATCH(W5008, CFB!$W$2:$W$1048576, 0)):INDEX(CFB!$I$2:$I$1048576, MATCH(W5008, CFB!$W$2:$W$1048576, 0) + COUNTIF(CFB!$W$2:$W$1048576, W5008) - 1), 0)</f>
        <v>46</v>
      </c>
      <c r="M5008" s="2">
        <f>_xlfn.RANK.EQ(J5008, INDEX(CFB!$J$2:$J$1048576, MATCH(W5008, CFB!$W$2:$W$1048576, 0)):INDEX(CFB!$J$2:$J$1048576, MATCH(W5008, CFB!$W$2:$W$1048576, 0) + COUNTIF(CFB!$W$2:$W$1048576, W5008) - 1))</f>
        <v>68</v>
      </c>
      <c r="N5008" s="2">
        <f>RANK(K5008, INDEX(CFB!$K$2:$K$1048576, MATCH(W5008, CFB!$W$2:$W$1048576, 0)):INDEX(CFB!$K$2:$K$1048576, MATCH(W5008, CFB!$W$2:$W$1048576, 0) + COUNTIF(CFB!$W$2:$W$1048576, W5008) - 1))</f>
        <v>60</v>
      </c>
      <c r="O5008">
        <v>32.520000000000003</v>
      </c>
      <c r="P5008">
        <v>12.82</v>
      </c>
      <c r="W5008">
        <v>1982</v>
      </c>
      <c r="X5008">
        <f t="shared" si="155"/>
        <v>0</v>
      </c>
    </row>
    <row r="5009" spans="1:24" ht="12.75" hidden="1" customHeight="1" x14ac:dyDescent="0.45">
      <c r="A5009">
        <v>61</v>
      </c>
      <c r="B5009" t="s">
        <v>58</v>
      </c>
      <c r="C5009" t="s">
        <v>12</v>
      </c>
      <c r="D5009" s="2" t="str">
        <f t="shared" si="154"/>
        <v>Tulane1982</v>
      </c>
      <c r="F5009">
        <v>4</v>
      </c>
      <c r="G5009">
        <v>7</v>
      </c>
      <c r="H5009">
        <v>0</v>
      </c>
      <c r="I5009">
        <v>-0.68</v>
      </c>
      <c r="J5009">
        <v>0.3</v>
      </c>
      <c r="K5009">
        <v>-0.39</v>
      </c>
      <c r="L5009" s="2">
        <f>_xlfn.RANK.EQ(I5009, INDEX(CFB!$I$2:$I$1048576, MATCH(W5009, CFB!$W$2:$W$1048576, 0)):INDEX(CFB!$I$2:$I$1048576, MATCH(W5009, CFB!$W$2:$W$1048576, 0) + COUNTIF(CFB!$W$2:$W$1048576, W5009) - 1), 0)</f>
        <v>66</v>
      </c>
      <c r="M5009" s="2">
        <f>_xlfn.RANK.EQ(J5009, INDEX(CFB!$J$2:$J$1048576, MATCH(W5009, CFB!$W$2:$W$1048576, 0)):INDEX(CFB!$J$2:$J$1048576, MATCH(W5009, CFB!$W$2:$W$1048576, 0) + COUNTIF(CFB!$W$2:$W$1048576, W5009) - 1))</f>
        <v>58</v>
      </c>
      <c r="N5009" s="2">
        <f>RANK(K5009, INDEX(CFB!$K$2:$K$1048576, MATCH(W5009, CFB!$W$2:$W$1048576, 0)):INDEX(CFB!$K$2:$K$1048576, MATCH(W5009, CFB!$W$2:$W$1048576, 0) + COUNTIF(CFB!$W$2:$W$1048576, W5009) - 1))</f>
        <v>61</v>
      </c>
      <c r="O5009">
        <v>30.6</v>
      </c>
      <c r="P5009">
        <v>11.31</v>
      </c>
      <c r="W5009">
        <v>1982</v>
      </c>
      <c r="X5009">
        <f t="shared" si="155"/>
        <v>0</v>
      </c>
    </row>
    <row r="5010" spans="1:24" ht="12.75" hidden="1" customHeight="1" x14ac:dyDescent="0.45">
      <c r="A5010">
        <v>62</v>
      </c>
      <c r="B5010" t="s">
        <v>45</v>
      </c>
      <c r="C5010" t="s">
        <v>189</v>
      </c>
      <c r="D5010" s="2" t="str">
        <f t="shared" si="154"/>
        <v>Baylor1982</v>
      </c>
      <c r="F5010">
        <v>4</v>
      </c>
      <c r="G5010">
        <v>6</v>
      </c>
      <c r="H5010">
        <v>1</v>
      </c>
      <c r="I5010">
        <v>2.5299999999999998</v>
      </c>
      <c r="J5010">
        <v>-3.18</v>
      </c>
      <c r="K5010">
        <v>-0.65</v>
      </c>
      <c r="L5010" s="2">
        <f>_xlfn.RANK.EQ(I5010, INDEX(CFB!$I$2:$I$1048576, MATCH(W5010, CFB!$W$2:$W$1048576, 0)):INDEX(CFB!$I$2:$I$1048576, MATCH(W5010, CFB!$W$2:$W$1048576, 0) + COUNTIF(CFB!$W$2:$W$1048576, W5010) - 1), 0)</f>
        <v>44</v>
      </c>
      <c r="M5010" s="2">
        <f>_xlfn.RANK.EQ(J5010, INDEX(CFB!$J$2:$J$1048576, MATCH(W5010, CFB!$W$2:$W$1048576, 0)):INDEX(CFB!$J$2:$J$1048576, MATCH(W5010, CFB!$W$2:$W$1048576, 0) + COUNTIF(CFB!$W$2:$W$1048576, W5010) - 1))</f>
        <v>80</v>
      </c>
      <c r="N5010" s="2">
        <f>RANK(K5010, INDEX(CFB!$K$2:$K$1048576, MATCH(W5010, CFB!$W$2:$W$1048576, 0)):INDEX(CFB!$K$2:$K$1048576, MATCH(W5010, CFB!$W$2:$W$1048576, 0) + COUNTIF(CFB!$W$2:$W$1048576, W5010) - 1))</f>
        <v>62</v>
      </c>
      <c r="O5010">
        <v>32.74</v>
      </c>
      <c r="P5010">
        <v>12.73</v>
      </c>
      <c r="W5010">
        <v>1982</v>
      </c>
      <c r="X5010">
        <f t="shared" si="155"/>
        <v>0</v>
      </c>
    </row>
    <row r="5011" spans="1:24" ht="12.75" hidden="1" customHeight="1" x14ac:dyDescent="0.45">
      <c r="A5011">
        <v>63</v>
      </c>
      <c r="B5011" t="s">
        <v>126</v>
      </c>
      <c r="C5011" t="s">
        <v>178</v>
      </c>
      <c r="D5011" s="2" t="str">
        <f t="shared" si="154"/>
        <v>Hawaii1982</v>
      </c>
      <c r="F5011">
        <v>6</v>
      </c>
      <c r="G5011">
        <v>5</v>
      </c>
      <c r="H5011">
        <v>0</v>
      </c>
      <c r="I5011">
        <v>-1.17</v>
      </c>
      <c r="J5011">
        <v>0.21</v>
      </c>
      <c r="K5011">
        <v>-0.95</v>
      </c>
      <c r="L5011" s="2">
        <f>_xlfn.RANK.EQ(I5011, INDEX(CFB!$I$2:$I$1048576, MATCH(W5011, CFB!$W$2:$W$1048576, 0)):INDEX(CFB!$I$2:$I$1048576, MATCH(W5011, CFB!$W$2:$W$1048576, 0) + COUNTIF(CFB!$W$2:$W$1048576, W5011) - 1), 0)</f>
        <v>69</v>
      </c>
      <c r="M5011" s="2">
        <f>_xlfn.RANK.EQ(J5011, INDEX(CFB!$J$2:$J$1048576, MATCH(W5011, CFB!$W$2:$W$1048576, 0)):INDEX(CFB!$J$2:$J$1048576, MATCH(W5011, CFB!$W$2:$W$1048576, 0) + COUNTIF(CFB!$W$2:$W$1048576, W5011) - 1))</f>
        <v>59</v>
      </c>
      <c r="N5011" s="2">
        <f>RANK(K5011, INDEX(CFB!$K$2:$K$1048576, MATCH(W5011, CFB!$W$2:$W$1048576, 0)):INDEX(CFB!$K$2:$K$1048576, MATCH(W5011, CFB!$W$2:$W$1048576, 0) + COUNTIF(CFB!$W$2:$W$1048576, W5011) - 1))</f>
        <v>63</v>
      </c>
      <c r="O5011">
        <v>30</v>
      </c>
      <c r="P5011">
        <v>9.9600000000000009</v>
      </c>
      <c r="W5011">
        <v>1982</v>
      </c>
      <c r="X5011">
        <f t="shared" si="155"/>
        <v>0</v>
      </c>
    </row>
    <row r="5012" spans="1:24" ht="12.75" hidden="1" customHeight="1" x14ac:dyDescent="0.45">
      <c r="A5012">
        <v>64</v>
      </c>
      <c r="B5012" t="s">
        <v>20</v>
      </c>
      <c r="C5012" t="s">
        <v>12</v>
      </c>
      <c r="D5012" s="2" t="str">
        <f t="shared" si="154"/>
        <v>South Carolina1982</v>
      </c>
      <c r="F5012">
        <v>4</v>
      </c>
      <c r="G5012">
        <v>7</v>
      </c>
      <c r="H5012">
        <v>0</v>
      </c>
      <c r="I5012">
        <v>-0.2</v>
      </c>
      <c r="J5012">
        <v>-0.89</v>
      </c>
      <c r="K5012">
        <v>-1.0900000000000001</v>
      </c>
      <c r="L5012" s="2">
        <f>_xlfn.RANK.EQ(I5012, INDEX(CFB!$I$2:$I$1048576, MATCH(W5012, CFB!$W$2:$W$1048576, 0)):INDEX(CFB!$I$2:$I$1048576, MATCH(W5012, CFB!$W$2:$W$1048576, 0) + COUNTIF(CFB!$W$2:$W$1048576, W5012) - 1), 0)</f>
        <v>59</v>
      </c>
      <c r="M5012" s="2">
        <f>_xlfn.RANK.EQ(J5012, INDEX(CFB!$J$2:$J$1048576, MATCH(W5012, CFB!$W$2:$W$1048576, 0)):INDEX(CFB!$J$2:$J$1048576, MATCH(W5012, CFB!$W$2:$W$1048576, 0) + COUNTIF(CFB!$W$2:$W$1048576, W5012) - 1))</f>
        <v>65</v>
      </c>
      <c r="N5012" s="2">
        <f>RANK(K5012, INDEX(CFB!$K$2:$K$1048576, MATCH(W5012, CFB!$W$2:$W$1048576, 0)):INDEX(CFB!$K$2:$K$1048576, MATCH(W5012, CFB!$W$2:$W$1048576, 0) + COUNTIF(CFB!$W$2:$W$1048576, W5012) - 1))</f>
        <v>64</v>
      </c>
      <c r="O5012">
        <v>31.18</v>
      </c>
      <c r="P5012">
        <v>11.63</v>
      </c>
      <c r="W5012">
        <v>1982</v>
      </c>
      <c r="X5012">
        <f t="shared" si="155"/>
        <v>0</v>
      </c>
    </row>
    <row r="5013" spans="1:24" ht="12.75" hidden="1" customHeight="1" x14ac:dyDescent="0.45">
      <c r="A5013">
        <v>65</v>
      </c>
      <c r="B5013" t="s">
        <v>53</v>
      </c>
      <c r="C5013" t="s">
        <v>12</v>
      </c>
      <c r="D5013" s="2" t="str">
        <f t="shared" si="154"/>
        <v>Syracuse1982</v>
      </c>
      <c r="F5013">
        <v>2</v>
      </c>
      <c r="G5013">
        <v>9</v>
      </c>
      <c r="H5013">
        <v>0</v>
      </c>
      <c r="I5013">
        <v>-3.58</v>
      </c>
      <c r="J5013">
        <v>2.42</v>
      </c>
      <c r="K5013">
        <v>-1.1599999999999999</v>
      </c>
      <c r="L5013" s="2">
        <f>_xlfn.RANK.EQ(I5013, INDEX(CFB!$I$2:$I$1048576, MATCH(W5013, CFB!$W$2:$W$1048576, 0)):INDEX(CFB!$I$2:$I$1048576, MATCH(W5013, CFB!$W$2:$W$1048576, 0) + COUNTIF(CFB!$W$2:$W$1048576, W5013) - 1), 0)</f>
        <v>83</v>
      </c>
      <c r="M5013" s="2">
        <f>_xlfn.RANK.EQ(J5013, INDEX(CFB!$J$2:$J$1048576, MATCH(W5013, CFB!$W$2:$W$1048576, 0)):INDEX(CFB!$J$2:$J$1048576, MATCH(W5013, CFB!$W$2:$W$1048576, 0) + COUNTIF(CFB!$W$2:$W$1048576, W5013) - 1))</f>
        <v>43</v>
      </c>
      <c r="N5013" s="2">
        <f>RANK(K5013, INDEX(CFB!$K$2:$K$1048576, MATCH(W5013, CFB!$W$2:$W$1048576, 0)):INDEX(CFB!$K$2:$K$1048576, MATCH(W5013, CFB!$W$2:$W$1048576, 0) + COUNTIF(CFB!$W$2:$W$1048576, W5013) - 1))</f>
        <v>65</v>
      </c>
      <c r="O5013">
        <v>29.01</v>
      </c>
      <c r="P5013">
        <v>8.17</v>
      </c>
      <c r="W5013">
        <v>1982</v>
      </c>
      <c r="X5013">
        <f t="shared" si="155"/>
        <v>0</v>
      </c>
    </row>
    <row r="5014" spans="1:24" ht="12.75" hidden="1" customHeight="1" x14ac:dyDescent="0.45">
      <c r="A5014">
        <v>66</v>
      </c>
      <c r="B5014" t="s">
        <v>71</v>
      </c>
      <c r="C5014" t="s">
        <v>189</v>
      </c>
      <c r="D5014" s="2" t="str">
        <f t="shared" si="154"/>
        <v>Texas Tech1982</v>
      </c>
      <c r="F5014">
        <v>4</v>
      </c>
      <c r="G5014">
        <v>7</v>
      </c>
      <c r="H5014">
        <v>0</v>
      </c>
      <c r="I5014">
        <v>-4.28</v>
      </c>
      <c r="J5014">
        <v>2.78</v>
      </c>
      <c r="K5014">
        <v>-1.49</v>
      </c>
      <c r="L5014" s="2">
        <f>_xlfn.RANK.EQ(I5014, INDEX(CFB!$I$2:$I$1048576, MATCH(W5014, CFB!$W$2:$W$1048576, 0)):INDEX(CFB!$I$2:$I$1048576, MATCH(W5014, CFB!$W$2:$W$1048576, 0) + COUNTIF(CFB!$W$2:$W$1048576, W5014) - 1), 0)</f>
        <v>87</v>
      </c>
      <c r="M5014" s="2">
        <f>_xlfn.RANK.EQ(J5014, INDEX(CFB!$J$2:$J$1048576, MATCH(W5014, CFB!$W$2:$W$1048576, 0)):INDEX(CFB!$J$2:$J$1048576, MATCH(W5014, CFB!$W$2:$W$1048576, 0) + COUNTIF(CFB!$W$2:$W$1048576, W5014) - 1))</f>
        <v>40</v>
      </c>
      <c r="N5014" s="2">
        <f>RANK(K5014, INDEX(CFB!$K$2:$K$1048576, MATCH(W5014, CFB!$W$2:$W$1048576, 0)):INDEX(CFB!$K$2:$K$1048576, MATCH(W5014, CFB!$W$2:$W$1048576, 0) + COUNTIF(CFB!$W$2:$W$1048576, W5014) - 1))</f>
        <v>66</v>
      </c>
      <c r="O5014">
        <v>25.13</v>
      </c>
      <c r="P5014">
        <v>6.72</v>
      </c>
      <c r="W5014">
        <v>1982</v>
      </c>
      <c r="X5014">
        <f t="shared" si="155"/>
        <v>0</v>
      </c>
    </row>
    <row r="5015" spans="1:24" ht="12.75" hidden="1" customHeight="1" x14ac:dyDescent="0.45">
      <c r="A5015">
        <v>67</v>
      </c>
      <c r="B5015" t="s">
        <v>108</v>
      </c>
      <c r="C5015" t="s">
        <v>12</v>
      </c>
      <c r="D5015" s="2" t="str">
        <f t="shared" si="154"/>
        <v>East Carolina1982</v>
      </c>
      <c r="F5015">
        <v>7</v>
      </c>
      <c r="G5015">
        <v>4</v>
      </c>
      <c r="H5015">
        <v>0</v>
      </c>
      <c r="I5015">
        <v>-0.31</v>
      </c>
      <c r="J5015">
        <v>-1.38</v>
      </c>
      <c r="K5015">
        <v>-1.69</v>
      </c>
      <c r="L5015" s="2">
        <f>_xlfn.RANK.EQ(I5015, INDEX(CFB!$I$2:$I$1048576, MATCH(W5015, CFB!$W$2:$W$1048576, 0)):INDEX(CFB!$I$2:$I$1048576, MATCH(W5015, CFB!$W$2:$W$1048576, 0) + COUNTIF(CFB!$W$2:$W$1048576, W5015) - 1), 0)</f>
        <v>63</v>
      </c>
      <c r="M5015" s="2">
        <f>_xlfn.RANK.EQ(J5015, INDEX(CFB!$J$2:$J$1048576, MATCH(W5015, CFB!$W$2:$W$1048576, 0)):INDEX(CFB!$J$2:$J$1048576, MATCH(W5015, CFB!$W$2:$W$1048576, 0) + COUNTIF(CFB!$W$2:$W$1048576, W5015) - 1))</f>
        <v>69</v>
      </c>
      <c r="N5015" s="2">
        <f>RANK(K5015, INDEX(CFB!$K$2:$K$1048576, MATCH(W5015, CFB!$W$2:$W$1048576, 0)):INDEX(CFB!$K$2:$K$1048576, MATCH(W5015, CFB!$W$2:$W$1048576, 0) + COUNTIF(CFB!$W$2:$W$1048576, W5015) - 1))</f>
        <v>67</v>
      </c>
      <c r="O5015">
        <v>29.43</v>
      </c>
      <c r="P5015">
        <v>14.7</v>
      </c>
      <c r="W5015">
        <v>1982</v>
      </c>
      <c r="X5015">
        <f t="shared" si="155"/>
        <v>0</v>
      </c>
    </row>
    <row r="5016" spans="1:24" ht="12.75" hidden="1" customHeight="1" x14ac:dyDescent="0.45">
      <c r="A5016">
        <v>68</v>
      </c>
      <c r="B5016" t="s">
        <v>85</v>
      </c>
      <c r="C5016" t="s">
        <v>180</v>
      </c>
      <c r="D5016" s="2" t="str">
        <f t="shared" si="154"/>
        <v>Washington State1982</v>
      </c>
      <c r="F5016">
        <v>3</v>
      </c>
      <c r="G5016">
        <v>7</v>
      </c>
      <c r="H5016">
        <v>1</v>
      </c>
      <c r="I5016">
        <v>-3.33</v>
      </c>
      <c r="J5016">
        <v>1.1299999999999999</v>
      </c>
      <c r="K5016">
        <v>-2.2000000000000002</v>
      </c>
      <c r="L5016" s="2">
        <f>_xlfn.RANK.EQ(I5016, INDEX(CFB!$I$2:$I$1048576, MATCH(W5016, CFB!$W$2:$W$1048576, 0)):INDEX(CFB!$I$2:$I$1048576, MATCH(W5016, CFB!$W$2:$W$1048576, 0) + COUNTIF(CFB!$W$2:$W$1048576, W5016) - 1), 0)</f>
        <v>82</v>
      </c>
      <c r="M5016" s="2">
        <f>_xlfn.RANK.EQ(J5016, INDEX(CFB!$J$2:$J$1048576, MATCH(W5016, CFB!$W$2:$W$1048576, 0)):INDEX(CFB!$J$2:$J$1048576, MATCH(W5016, CFB!$W$2:$W$1048576, 0) + COUNTIF(CFB!$W$2:$W$1048576, W5016) - 1))</f>
        <v>54</v>
      </c>
      <c r="N5016" s="2">
        <f>RANK(K5016, INDEX(CFB!$K$2:$K$1048576, MATCH(W5016, CFB!$W$2:$W$1048576, 0)):INDEX(CFB!$K$2:$K$1048576, MATCH(W5016, CFB!$W$2:$W$1048576, 0) + COUNTIF(CFB!$W$2:$W$1048576, W5016) - 1))</f>
        <v>68</v>
      </c>
      <c r="O5016">
        <v>27.38</v>
      </c>
      <c r="P5016">
        <v>9.51</v>
      </c>
      <c r="W5016">
        <v>1982</v>
      </c>
      <c r="X5016">
        <f t="shared" si="155"/>
        <v>0</v>
      </c>
    </row>
    <row r="5017" spans="1:24" ht="12.75" hidden="1" customHeight="1" x14ac:dyDescent="0.45">
      <c r="A5017">
        <v>69</v>
      </c>
      <c r="B5017" t="s">
        <v>34</v>
      </c>
      <c r="C5017" t="s">
        <v>189</v>
      </c>
      <c r="D5017" s="2" t="str">
        <f t="shared" si="154"/>
        <v>Texas A&amp;M1982</v>
      </c>
      <c r="F5017">
        <v>5</v>
      </c>
      <c r="G5017">
        <v>6</v>
      </c>
      <c r="H5017">
        <v>0</v>
      </c>
      <c r="I5017">
        <v>2.84</v>
      </c>
      <c r="J5017">
        <v>-5.16</v>
      </c>
      <c r="K5017">
        <v>-2.3199999999999998</v>
      </c>
      <c r="L5017" s="2">
        <f>_xlfn.RANK.EQ(I5017, INDEX(CFB!$I$2:$I$1048576, MATCH(W5017, CFB!$W$2:$W$1048576, 0)):INDEX(CFB!$I$2:$I$1048576, MATCH(W5017, CFB!$W$2:$W$1048576, 0) + COUNTIF(CFB!$W$2:$W$1048576, W5017) - 1), 0)</f>
        <v>43</v>
      </c>
      <c r="M5017" s="2">
        <f>_xlfn.RANK.EQ(J5017, INDEX(CFB!$J$2:$J$1048576, MATCH(W5017, CFB!$W$2:$W$1048576, 0)):INDEX(CFB!$J$2:$J$1048576, MATCH(W5017, CFB!$W$2:$W$1048576, 0) + COUNTIF(CFB!$W$2:$W$1048576, W5017) - 1))</f>
        <v>91</v>
      </c>
      <c r="N5017" s="2">
        <f>RANK(K5017, INDEX(CFB!$K$2:$K$1048576, MATCH(W5017, CFB!$W$2:$W$1048576, 0)):INDEX(CFB!$K$2:$K$1048576, MATCH(W5017, CFB!$W$2:$W$1048576, 0) + COUNTIF(CFB!$W$2:$W$1048576, W5017) - 1))</f>
        <v>69</v>
      </c>
      <c r="O5017">
        <v>36.33</v>
      </c>
      <c r="P5017">
        <v>19.05</v>
      </c>
      <c r="W5017">
        <v>1982</v>
      </c>
      <c r="X5017">
        <f t="shared" si="155"/>
        <v>0</v>
      </c>
    </row>
    <row r="5018" spans="1:24" ht="12.75" hidden="1" customHeight="1" x14ac:dyDescent="0.45">
      <c r="A5018">
        <v>70</v>
      </c>
      <c r="B5018" t="s">
        <v>124</v>
      </c>
      <c r="C5018" t="s">
        <v>10</v>
      </c>
      <c r="D5018" s="2" t="str">
        <f t="shared" si="154"/>
        <v>Purdue1982</v>
      </c>
      <c r="F5018">
        <v>3</v>
      </c>
      <c r="G5018">
        <v>8</v>
      </c>
      <c r="H5018">
        <v>0</v>
      </c>
      <c r="I5018">
        <v>1.19</v>
      </c>
      <c r="J5018">
        <v>-3.76</v>
      </c>
      <c r="K5018">
        <v>-2.57</v>
      </c>
      <c r="L5018" s="2">
        <f>_xlfn.RANK.EQ(I5018, INDEX(CFB!$I$2:$I$1048576, MATCH(W5018, CFB!$W$2:$W$1048576, 0)):INDEX(CFB!$I$2:$I$1048576, MATCH(W5018, CFB!$W$2:$W$1048576, 0) + COUNTIF(CFB!$W$2:$W$1048576, W5018) - 1), 0)</f>
        <v>47</v>
      </c>
      <c r="M5018" s="2">
        <f>_xlfn.RANK.EQ(J5018, INDEX(CFB!$J$2:$J$1048576, MATCH(W5018, CFB!$W$2:$W$1048576, 0)):INDEX(CFB!$J$2:$J$1048576, MATCH(W5018, CFB!$W$2:$W$1048576, 0) + COUNTIF(CFB!$W$2:$W$1048576, W5018) - 1))</f>
        <v>88</v>
      </c>
      <c r="N5018" s="2">
        <f>RANK(K5018, INDEX(CFB!$K$2:$K$1048576, MATCH(W5018, CFB!$W$2:$W$1048576, 0)):INDEX(CFB!$K$2:$K$1048576, MATCH(W5018, CFB!$W$2:$W$1048576, 0) + COUNTIF(CFB!$W$2:$W$1048576, W5018) - 1))</f>
        <v>70</v>
      </c>
      <c r="O5018">
        <v>33.33</v>
      </c>
      <c r="P5018">
        <v>13.94</v>
      </c>
      <c r="W5018">
        <v>1982</v>
      </c>
      <c r="X5018">
        <f t="shared" si="155"/>
        <v>0</v>
      </c>
    </row>
    <row r="5019" spans="1:24" ht="12.75" hidden="1" customHeight="1" x14ac:dyDescent="0.45">
      <c r="A5019">
        <v>71</v>
      </c>
      <c r="B5019" t="s">
        <v>138</v>
      </c>
      <c r="C5019" t="s">
        <v>178</v>
      </c>
      <c r="D5019" s="2" t="str">
        <f t="shared" si="154"/>
        <v>Wyoming1982</v>
      </c>
      <c r="F5019">
        <v>5</v>
      </c>
      <c r="G5019">
        <v>7</v>
      </c>
      <c r="H5019">
        <v>0</v>
      </c>
      <c r="I5019">
        <v>0.08</v>
      </c>
      <c r="J5019">
        <v>-3.23</v>
      </c>
      <c r="K5019">
        <v>-3.15</v>
      </c>
      <c r="L5019" s="2">
        <f>_xlfn.RANK.EQ(I5019, INDEX(CFB!$I$2:$I$1048576, MATCH(W5019, CFB!$W$2:$W$1048576, 0)):INDEX(CFB!$I$2:$I$1048576, MATCH(W5019, CFB!$W$2:$W$1048576, 0) + COUNTIF(CFB!$W$2:$W$1048576, W5019) - 1), 0)</f>
        <v>57</v>
      </c>
      <c r="M5019" s="2">
        <f>_xlfn.RANK.EQ(J5019, INDEX(CFB!$J$2:$J$1048576, MATCH(W5019, CFB!$W$2:$W$1048576, 0)):INDEX(CFB!$J$2:$J$1048576, MATCH(W5019, CFB!$W$2:$W$1048576, 0) + COUNTIF(CFB!$W$2:$W$1048576, W5019) - 1))</f>
        <v>81</v>
      </c>
      <c r="N5019" s="2">
        <f>RANK(K5019, INDEX(CFB!$K$2:$K$1048576, MATCH(W5019, CFB!$W$2:$W$1048576, 0)):INDEX(CFB!$K$2:$K$1048576, MATCH(W5019, CFB!$W$2:$W$1048576, 0) + COUNTIF(CFB!$W$2:$W$1048576, W5019) - 1))</f>
        <v>71</v>
      </c>
      <c r="O5019">
        <v>29.63</v>
      </c>
      <c r="P5019">
        <v>13.97</v>
      </c>
      <c r="W5019">
        <v>1982</v>
      </c>
      <c r="X5019">
        <f t="shared" si="155"/>
        <v>0</v>
      </c>
    </row>
    <row r="5020" spans="1:24" ht="12.75" hidden="1" customHeight="1" x14ac:dyDescent="0.45">
      <c r="A5020">
        <v>72</v>
      </c>
      <c r="B5020" t="s">
        <v>119</v>
      </c>
      <c r="C5020" t="s">
        <v>180</v>
      </c>
      <c r="D5020" s="2" t="str">
        <f t="shared" si="154"/>
        <v>Oregon State1982</v>
      </c>
      <c r="F5020">
        <v>1</v>
      </c>
      <c r="G5020">
        <v>9</v>
      </c>
      <c r="H5020">
        <v>1</v>
      </c>
      <c r="I5020">
        <v>-4.18</v>
      </c>
      <c r="J5020">
        <v>0.41</v>
      </c>
      <c r="K5020">
        <v>-3.77</v>
      </c>
      <c r="L5020" s="2">
        <f>_xlfn.RANK.EQ(I5020, INDEX(CFB!$I$2:$I$1048576, MATCH(W5020, CFB!$W$2:$W$1048576, 0)):INDEX(CFB!$I$2:$I$1048576, MATCH(W5020, CFB!$W$2:$W$1048576, 0) + COUNTIF(CFB!$W$2:$W$1048576, W5020) - 1), 0)</f>
        <v>85</v>
      </c>
      <c r="M5020" s="2">
        <f>_xlfn.RANK.EQ(J5020, INDEX(CFB!$J$2:$J$1048576, MATCH(W5020, CFB!$W$2:$W$1048576, 0)):INDEX(CFB!$J$2:$J$1048576, MATCH(W5020, CFB!$W$2:$W$1048576, 0) + COUNTIF(CFB!$W$2:$W$1048576, W5020) - 1))</f>
        <v>56</v>
      </c>
      <c r="N5020" s="2">
        <f>RANK(K5020, INDEX(CFB!$K$2:$K$1048576, MATCH(W5020, CFB!$W$2:$W$1048576, 0)):INDEX(CFB!$K$2:$K$1048576, MATCH(W5020, CFB!$W$2:$W$1048576, 0) + COUNTIF(CFB!$W$2:$W$1048576, W5020) - 1))</f>
        <v>72</v>
      </c>
      <c r="O5020">
        <v>27.3</v>
      </c>
      <c r="P5020">
        <v>12.76</v>
      </c>
      <c r="W5020">
        <v>1982</v>
      </c>
      <c r="X5020">
        <f t="shared" si="155"/>
        <v>0</v>
      </c>
    </row>
    <row r="5021" spans="1:24" ht="12.75" hidden="1" customHeight="1" x14ac:dyDescent="0.45">
      <c r="A5021">
        <v>73</v>
      </c>
      <c r="B5021" t="s">
        <v>42</v>
      </c>
      <c r="C5021" t="s">
        <v>10</v>
      </c>
      <c r="D5021" s="2" t="str">
        <f t="shared" si="154"/>
        <v>Minnesota1982</v>
      </c>
      <c r="F5021">
        <v>3</v>
      </c>
      <c r="G5021">
        <v>8</v>
      </c>
      <c r="H5021">
        <v>0</v>
      </c>
      <c r="I5021">
        <v>-0.13</v>
      </c>
      <c r="J5021">
        <v>-3.67</v>
      </c>
      <c r="K5021">
        <v>-3.8</v>
      </c>
      <c r="L5021" s="2">
        <f>_xlfn.RANK.EQ(I5021, INDEX(CFB!$I$2:$I$1048576, MATCH(W5021, CFB!$W$2:$W$1048576, 0)):INDEX(CFB!$I$2:$I$1048576, MATCH(W5021, CFB!$W$2:$W$1048576, 0) + COUNTIF(CFB!$W$2:$W$1048576, W5021) - 1), 0)</f>
        <v>58</v>
      </c>
      <c r="M5021" s="2">
        <f>_xlfn.RANK.EQ(J5021, INDEX(CFB!$J$2:$J$1048576, MATCH(W5021, CFB!$W$2:$W$1048576, 0)):INDEX(CFB!$J$2:$J$1048576, MATCH(W5021, CFB!$W$2:$W$1048576, 0) + COUNTIF(CFB!$W$2:$W$1048576, W5021) - 1))</f>
        <v>84</v>
      </c>
      <c r="N5021" s="2">
        <f>RANK(K5021, INDEX(CFB!$K$2:$K$1048576, MATCH(W5021, CFB!$W$2:$W$1048576, 0)):INDEX(CFB!$K$2:$K$1048576, MATCH(W5021, CFB!$W$2:$W$1048576, 0) + COUNTIF(CFB!$W$2:$W$1048576, W5021) - 1))</f>
        <v>73</v>
      </c>
      <c r="O5021">
        <v>34.58</v>
      </c>
      <c r="P5021">
        <v>14.83</v>
      </c>
      <c r="W5021">
        <v>1982</v>
      </c>
      <c r="X5021">
        <f t="shared" si="155"/>
        <v>0</v>
      </c>
    </row>
    <row r="5022" spans="1:24" ht="12.75" hidden="1" customHeight="1" x14ac:dyDescent="0.45">
      <c r="A5022">
        <v>74</v>
      </c>
      <c r="B5022" t="s">
        <v>194</v>
      </c>
      <c r="C5022" t="s">
        <v>195</v>
      </c>
      <c r="D5022" s="2" t="str">
        <f t="shared" si="154"/>
        <v>Wichita State1982</v>
      </c>
      <c r="F5022">
        <v>8</v>
      </c>
      <c r="G5022">
        <v>3</v>
      </c>
      <c r="H5022">
        <v>0</v>
      </c>
      <c r="I5022">
        <v>1.18</v>
      </c>
      <c r="J5022">
        <v>-5.3</v>
      </c>
      <c r="K5022">
        <v>-4.12</v>
      </c>
      <c r="L5022" s="2">
        <f>_xlfn.RANK.EQ(I5022, INDEX(CFB!$I$2:$I$1048576, MATCH(W5022, CFB!$W$2:$W$1048576, 0)):INDEX(CFB!$I$2:$I$1048576, MATCH(W5022, CFB!$W$2:$W$1048576, 0) + COUNTIF(CFB!$W$2:$W$1048576, W5022) - 1), 0)</f>
        <v>48</v>
      </c>
      <c r="M5022" s="2">
        <f>_xlfn.RANK.EQ(J5022, INDEX(CFB!$J$2:$J$1048576, MATCH(W5022, CFB!$W$2:$W$1048576, 0)):INDEX(CFB!$J$2:$J$1048576, MATCH(W5022, CFB!$W$2:$W$1048576, 0) + COUNTIF(CFB!$W$2:$W$1048576, W5022) - 1))</f>
        <v>93</v>
      </c>
      <c r="N5022" s="2">
        <f>RANK(K5022, INDEX(CFB!$K$2:$K$1048576, MATCH(W5022, CFB!$W$2:$W$1048576, 0)):INDEX(CFB!$K$2:$K$1048576, MATCH(W5022, CFB!$W$2:$W$1048576, 0) + COUNTIF(CFB!$W$2:$W$1048576, W5022) - 1))</f>
        <v>74</v>
      </c>
      <c r="O5022">
        <v>30.59</v>
      </c>
      <c r="P5022">
        <v>17.59</v>
      </c>
      <c r="W5022">
        <v>1982</v>
      </c>
      <c r="X5022">
        <f t="shared" si="155"/>
        <v>0</v>
      </c>
    </row>
    <row r="5023" spans="1:24" ht="12.75" hidden="1" customHeight="1" x14ac:dyDescent="0.45">
      <c r="A5023">
        <v>75</v>
      </c>
      <c r="B5023" t="s">
        <v>56</v>
      </c>
      <c r="C5023" t="s">
        <v>12</v>
      </c>
      <c r="D5023" s="2" t="str">
        <f t="shared" si="154"/>
        <v>Rutgers1982</v>
      </c>
      <c r="F5023">
        <v>5</v>
      </c>
      <c r="G5023">
        <v>6</v>
      </c>
      <c r="H5023">
        <v>0</v>
      </c>
      <c r="I5023">
        <v>-2.38</v>
      </c>
      <c r="J5023">
        <v>-2.2400000000000002</v>
      </c>
      <c r="K5023">
        <v>-4.62</v>
      </c>
      <c r="L5023" s="2">
        <f>_xlfn.RANK.EQ(I5023, INDEX(CFB!$I$2:$I$1048576, MATCH(W5023, CFB!$W$2:$W$1048576, 0)):INDEX(CFB!$I$2:$I$1048576, MATCH(W5023, CFB!$W$2:$W$1048576, 0) + COUNTIF(CFB!$W$2:$W$1048576, W5023) - 1), 0)</f>
        <v>78</v>
      </c>
      <c r="M5023" s="2">
        <f>_xlfn.RANK.EQ(J5023, INDEX(CFB!$J$2:$J$1048576, MATCH(W5023, CFB!$W$2:$W$1048576, 0)):INDEX(CFB!$J$2:$J$1048576, MATCH(W5023, CFB!$W$2:$W$1048576, 0) + COUNTIF(CFB!$W$2:$W$1048576, W5023) - 1))</f>
        <v>73</v>
      </c>
      <c r="N5023" s="2">
        <f>RANK(K5023, INDEX(CFB!$K$2:$K$1048576, MATCH(W5023, CFB!$W$2:$W$1048576, 0)):INDEX(CFB!$K$2:$K$1048576, MATCH(W5023, CFB!$W$2:$W$1048576, 0) + COUNTIF(CFB!$W$2:$W$1048576, W5023) - 1))</f>
        <v>75</v>
      </c>
      <c r="O5023">
        <v>27.82</v>
      </c>
      <c r="P5023">
        <v>15.71</v>
      </c>
      <c r="W5023">
        <v>1982</v>
      </c>
      <c r="X5023">
        <f t="shared" si="155"/>
        <v>0</v>
      </c>
    </row>
    <row r="5024" spans="1:24" ht="12.75" hidden="1" customHeight="1" x14ac:dyDescent="0.45">
      <c r="A5024">
        <v>76</v>
      </c>
      <c r="B5024" t="s">
        <v>192</v>
      </c>
      <c r="C5024" t="s">
        <v>193</v>
      </c>
      <c r="D5024" s="2" t="str">
        <f t="shared" si="154"/>
        <v>Long Beach State1982</v>
      </c>
      <c r="F5024">
        <v>6</v>
      </c>
      <c r="G5024">
        <v>5</v>
      </c>
      <c r="H5024">
        <v>0</v>
      </c>
      <c r="I5024">
        <v>-0.24</v>
      </c>
      <c r="J5024">
        <v>-4.53</v>
      </c>
      <c r="K5024">
        <v>-4.7699999999999996</v>
      </c>
      <c r="L5024" s="2">
        <f>_xlfn.RANK.EQ(I5024, INDEX(CFB!$I$2:$I$1048576, MATCH(W5024, CFB!$W$2:$W$1048576, 0)):INDEX(CFB!$I$2:$I$1048576, MATCH(W5024, CFB!$W$2:$W$1048576, 0) + COUNTIF(CFB!$W$2:$W$1048576, W5024) - 1), 0)</f>
        <v>60</v>
      </c>
      <c r="M5024" s="2">
        <f>_xlfn.RANK.EQ(J5024, INDEX(CFB!$J$2:$J$1048576, MATCH(W5024, CFB!$W$2:$W$1048576, 0)):INDEX(CFB!$J$2:$J$1048576, MATCH(W5024, CFB!$W$2:$W$1048576, 0) + COUNTIF(CFB!$W$2:$W$1048576, W5024) - 1))</f>
        <v>89</v>
      </c>
      <c r="N5024" s="2">
        <f>RANK(K5024, INDEX(CFB!$K$2:$K$1048576, MATCH(W5024, CFB!$W$2:$W$1048576, 0)):INDEX(CFB!$K$2:$K$1048576, MATCH(W5024, CFB!$W$2:$W$1048576, 0) + COUNTIF(CFB!$W$2:$W$1048576, W5024) - 1))</f>
        <v>76</v>
      </c>
      <c r="O5024">
        <v>28.74</v>
      </c>
      <c r="P5024">
        <v>17.670000000000002</v>
      </c>
      <c r="W5024">
        <v>1982</v>
      </c>
      <c r="X5024">
        <f t="shared" si="155"/>
        <v>0</v>
      </c>
    </row>
    <row r="5025" spans="1:24" ht="12.75" hidden="1" customHeight="1" x14ac:dyDescent="0.45">
      <c r="A5025">
        <v>77</v>
      </c>
      <c r="B5025" t="s">
        <v>61</v>
      </c>
      <c r="C5025" t="s">
        <v>189</v>
      </c>
      <c r="D5025" s="2" t="str">
        <f t="shared" si="154"/>
        <v>Texas Christian1982</v>
      </c>
      <c r="F5025">
        <v>3</v>
      </c>
      <c r="G5025">
        <v>8</v>
      </c>
      <c r="H5025">
        <v>0</v>
      </c>
      <c r="I5025">
        <v>-1.37</v>
      </c>
      <c r="J5025">
        <v>-3.69</v>
      </c>
      <c r="K5025">
        <v>-5.0599999999999996</v>
      </c>
      <c r="L5025" s="2">
        <f>_xlfn.RANK.EQ(I5025, INDEX(CFB!$I$2:$I$1048576, MATCH(W5025, CFB!$W$2:$W$1048576, 0)):INDEX(CFB!$I$2:$I$1048576, MATCH(W5025, CFB!$W$2:$W$1048576, 0) + COUNTIF(CFB!$W$2:$W$1048576, W5025) - 1), 0)</f>
        <v>72</v>
      </c>
      <c r="M5025" s="2">
        <f>_xlfn.RANK.EQ(J5025, INDEX(CFB!$J$2:$J$1048576, MATCH(W5025, CFB!$W$2:$W$1048576, 0)):INDEX(CFB!$J$2:$J$1048576, MATCH(W5025, CFB!$W$2:$W$1048576, 0) + COUNTIF(CFB!$W$2:$W$1048576, W5025) - 1))</f>
        <v>85</v>
      </c>
      <c r="N5025" s="2">
        <f>RANK(K5025, INDEX(CFB!$K$2:$K$1048576, MATCH(W5025, CFB!$W$2:$W$1048576, 0)):INDEX(CFB!$K$2:$K$1048576, MATCH(W5025, CFB!$W$2:$W$1048576, 0) + COUNTIF(CFB!$W$2:$W$1048576, W5025) - 1))</f>
        <v>77</v>
      </c>
      <c r="O5025">
        <v>29.29</v>
      </c>
      <c r="P5025">
        <v>13.74</v>
      </c>
      <c r="W5025">
        <v>1982</v>
      </c>
      <c r="X5025">
        <f t="shared" si="155"/>
        <v>0</v>
      </c>
    </row>
    <row r="5026" spans="1:24" ht="12.75" hidden="1" customHeight="1" x14ac:dyDescent="0.45">
      <c r="A5026">
        <v>78</v>
      </c>
      <c r="B5026" t="s">
        <v>104</v>
      </c>
      <c r="C5026" t="s">
        <v>178</v>
      </c>
      <c r="D5026" s="2" t="str">
        <f t="shared" si="154"/>
        <v>Colorado State1982</v>
      </c>
      <c r="F5026">
        <v>4</v>
      </c>
      <c r="G5026">
        <v>7</v>
      </c>
      <c r="H5026">
        <v>0</v>
      </c>
      <c r="I5026">
        <v>-2.95</v>
      </c>
      <c r="J5026">
        <v>-2.12</v>
      </c>
      <c r="K5026">
        <v>-5.07</v>
      </c>
      <c r="L5026" s="2">
        <f>_xlfn.RANK.EQ(I5026, INDEX(CFB!$I$2:$I$1048576, MATCH(W5026, CFB!$W$2:$W$1048576, 0)):INDEX(CFB!$I$2:$I$1048576, MATCH(W5026, CFB!$W$2:$W$1048576, 0) + COUNTIF(CFB!$W$2:$W$1048576, W5026) - 1), 0)</f>
        <v>81</v>
      </c>
      <c r="M5026" s="2">
        <f>_xlfn.RANK.EQ(J5026, INDEX(CFB!$J$2:$J$1048576, MATCH(W5026, CFB!$W$2:$W$1048576, 0)):INDEX(CFB!$J$2:$J$1048576, MATCH(W5026, CFB!$W$2:$W$1048576, 0) + COUNTIF(CFB!$W$2:$W$1048576, W5026) - 1))</f>
        <v>72</v>
      </c>
      <c r="N5026" s="2">
        <f>RANK(K5026, INDEX(CFB!$K$2:$K$1048576, MATCH(W5026, CFB!$W$2:$W$1048576, 0)):INDEX(CFB!$K$2:$K$1048576, MATCH(W5026, CFB!$W$2:$W$1048576, 0) + COUNTIF(CFB!$W$2:$W$1048576, W5026) - 1))</f>
        <v>78</v>
      </c>
      <c r="O5026">
        <v>27.18</v>
      </c>
      <c r="P5026">
        <v>13.51</v>
      </c>
      <c r="W5026">
        <v>1982</v>
      </c>
      <c r="X5026">
        <f t="shared" si="155"/>
        <v>0</v>
      </c>
    </row>
    <row r="5027" spans="1:24" ht="12.75" hidden="1" customHeight="1" x14ac:dyDescent="0.45">
      <c r="A5027">
        <v>79</v>
      </c>
      <c r="B5027" t="s">
        <v>117</v>
      </c>
      <c r="C5027" t="s">
        <v>65</v>
      </c>
      <c r="D5027" s="2" t="str">
        <f t="shared" si="154"/>
        <v>Western Michigan1982</v>
      </c>
      <c r="F5027">
        <v>7</v>
      </c>
      <c r="G5027">
        <v>2</v>
      </c>
      <c r="H5027">
        <v>2</v>
      </c>
      <c r="I5027">
        <v>-9.68</v>
      </c>
      <c r="J5027">
        <v>4.58</v>
      </c>
      <c r="K5027">
        <v>-5.0999999999999996</v>
      </c>
      <c r="L5027" s="2">
        <f>_xlfn.RANK.EQ(I5027, INDEX(CFB!$I$2:$I$1048576, MATCH(W5027, CFB!$W$2:$W$1048576, 0)):INDEX(CFB!$I$2:$I$1048576, MATCH(W5027, CFB!$W$2:$W$1048576, 0) + COUNTIF(CFB!$W$2:$W$1048576, W5027) - 1), 0)</f>
        <v>105</v>
      </c>
      <c r="M5027" s="2">
        <f>_xlfn.RANK.EQ(J5027, INDEX(CFB!$J$2:$J$1048576, MATCH(W5027, CFB!$W$2:$W$1048576, 0)):INDEX(CFB!$J$2:$J$1048576, MATCH(W5027, CFB!$W$2:$W$1048576, 0) + COUNTIF(CFB!$W$2:$W$1048576, W5027) - 1))</f>
        <v>30</v>
      </c>
      <c r="N5027" s="2">
        <f>RANK(K5027, INDEX(CFB!$K$2:$K$1048576, MATCH(W5027, CFB!$W$2:$W$1048576, 0)):INDEX(CFB!$K$2:$K$1048576, MATCH(W5027, CFB!$W$2:$W$1048576, 0) + COUNTIF(CFB!$W$2:$W$1048576, W5027) - 1))</f>
        <v>79</v>
      </c>
      <c r="O5027">
        <v>19.95</v>
      </c>
      <c r="P5027">
        <v>8.2799999999999994</v>
      </c>
      <c r="W5027">
        <v>1982</v>
      </c>
      <c r="X5027">
        <f t="shared" si="155"/>
        <v>0</v>
      </c>
    </row>
    <row r="5028" spans="1:24" ht="12.75" hidden="1" customHeight="1" x14ac:dyDescent="0.45">
      <c r="A5028">
        <v>80</v>
      </c>
      <c r="B5028" t="s">
        <v>80</v>
      </c>
      <c r="C5028" t="s">
        <v>65</v>
      </c>
      <c r="D5028" s="2" t="str">
        <f t="shared" si="154"/>
        <v>Bowling Green1982</v>
      </c>
      <c r="F5028">
        <v>7</v>
      </c>
      <c r="G5028">
        <v>5</v>
      </c>
      <c r="H5028">
        <v>0</v>
      </c>
      <c r="I5028">
        <v>-2.35</v>
      </c>
      <c r="J5028">
        <v>-2.84</v>
      </c>
      <c r="K5028">
        <v>-5.19</v>
      </c>
      <c r="L5028" s="2">
        <f>_xlfn.RANK.EQ(I5028, INDEX(CFB!$I$2:$I$1048576, MATCH(W5028, CFB!$W$2:$W$1048576, 0)):INDEX(CFB!$I$2:$I$1048576, MATCH(W5028, CFB!$W$2:$W$1048576, 0) + COUNTIF(CFB!$W$2:$W$1048576, W5028) - 1), 0)</f>
        <v>77</v>
      </c>
      <c r="M5028" s="2">
        <f>_xlfn.RANK.EQ(J5028, INDEX(CFB!$J$2:$J$1048576, MATCH(W5028, CFB!$W$2:$W$1048576, 0)):INDEX(CFB!$J$2:$J$1048576, MATCH(W5028, CFB!$W$2:$W$1048576, 0) + COUNTIF(CFB!$W$2:$W$1048576, W5028) - 1))</f>
        <v>78</v>
      </c>
      <c r="N5028" s="2">
        <f>RANK(K5028, INDEX(CFB!$K$2:$K$1048576, MATCH(W5028, CFB!$W$2:$W$1048576, 0)):INDEX(CFB!$K$2:$K$1048576, MATCH(W5028, CFB!$W$2:$W$1048576, 0) + COUNTIF(CFB!$W$2:$W$1048576, W5028) - 1))</f>
        <v>80</v>
      </c>
      <c r="O5028">
        <v>28.08</v>
      </c>
      <c r="P5028">
        <v>14.99</v>
      </c>
      <c r="W5028">
        <v>1982</v>
      </c>
      <c r="X5028">
        <f t="shared" si="155"/>
        <v>0</v>
      </c>
    </row>
    <row r="5029" spans="1:24" ht="12.75" hidden="1" customHeight="1" x14ac:dyDescent="0.45">
      <c r="A5029">
        <v>81</v>
      </c>
      <c r="B5029" t="s">
        <v>39</v>
      </c>
      <c r="C5029" t="s">
        <v>188</v>
      </c>
      <c r="D5029" s="2" t="str">
        <f t="shared" si="154"/>
        <v>Colorado1982</v>
      </c>
      <c r="F5029">
        <v>2</v>
      </c>
      <c r="G5029">
        <v>8</v>
      </c>
      <c r="H5029">
        <v>1</v>
      </c>
      <c r="I5029">
        <v>-2.87</v>
      </c>
      <c r="J5029">
        <v>-2.41</v>
      </c>
      <c r="K5029">
        <v>-5.28</v>
      </c>
      <c r="L5029" s="2">
        <f>_xlfn.RANK.EQ(I5029, INDEX(CFB!$I$2:$I$1048576, MATCH(W5029, CFB!$W$2:$W$1048576, 0)):INDEX(CFB!$I$2:$I$1048576, MATCH(W5029, CFB!$W$2:$W$1048576, 0) + COUNTIF(CFB!$W$2:$W$1048576, W5029) - 1), 0)</f>
        <v>80</v>
      </c>
      <c r="M5029" s="2">
        <f>_xlfn.RANK.EQ(J5029, INDEX(CFB!$J$2:$J$1048576, MATCH(W5029, CFB!$W$2:$W$1048576, 0)):INDEX(CFB!$J$2:$J$1048576, MATCH(W5029, CFB!$W$2:$W$1048576, 0) + COUNTIF(CFB!$W$2:$W$1048576, W5029) - 1))</f>
        <v>75</v>
      </c>
      <c r="N5029" s="2">
        <f>RANK(K5029, INDEX(CFB!$K$2:$K$1048576, MATCH(W5029, CFB!$W$2:$W$1048576, 0)):INDEX(CFB!$K$2:$K$1048576, MATCH(W5029, CFB!$W$2:$W$1048576, 0) + COUNTIF(CFB!$W$2:$W$1048576, W5029) - 1))</f>
        <v>81</v>
      </c>
      <c r="O5029">
        <v>28.46</v>
      </c>
      <c r="P5029">
        <v>13.98</v>
      </c>
      <c r="W5029">
        <v>1982</v>
      </c>
      <c r="X5029">
        <f t="shared" si="155"/>
        <v>0</v>
      </c>
    </row>
    <row r="5030" spans="1:24" ht="12.75" hidden="1" customHeight="1" x14ac:dyDescent="0.45">
      <c r="A5030">
        <v>82</v>
      </c>
      <c r="B5030" t="s">
        <v>86</v>
      </c>
      <c r="C5030" t="s">
        <v>65</v>
      </c>
      <c r="D5030" s="2" t="str">
        <f t="shared" si="154"/>
        <v>Miami (OH)1982</v>
      </c>
      <c r="F5030">
        <v>7</v>
      </c>
      <c r="G5030">
        <v>4</v>
      </c>
      <c r="H5030">
        <v>0</v>
      </c>
      <c r="I5030">
        <v>-8.02</v>
      </c>
      <c r="J5030">
        <v>2.4900000000000002</v>
      </c>
      <c r="K5030">
        <v>-5.53</v>
      </c>
      <c r="L5030" s="2">
        <f>_xlfn.RANK.EQ(I5030, INDEX(CFB!$I$2:$I$1048576, MATCH(W5030, CFB!$W$2:$W$1048576, 0)):INDEX(CFB!$I$2:$I$1048576, MATCH(W5030, CFB!$W$2:$W$1048576, 0) + COUNTIF(CFB!$W$2:$W$1048576, W5030) - 1), 0)</f>
        <v>100</v>
      </c>
      <c r="M5030" s="2">
        <f>_xlfn.RANK.EQ(J5030, INDEX(CFB!$J$2:$J$1048576, MATCH(W5030, CFB!$W$2:$W$1048576, 0)):INDEX(CFB!$J$2:$J$1048576, MATCH(W5030, CFB!$W$2:$W$1048576, 0) + COUNTIF(CFB!$W$2:$W$1048576, W5030) - 1))</f>
        <v>42</v>
      </c>
      <c r="N5030" s="2">
        <f>RANK(K5030, INDEX(CFB!$K$2:$K$1048576, MATCH(W5030, CFB!$W$2:$W$1048576, 0)):INDEX(CFB!$K$2:$K$1048576, MATCH(W5030, CFB!$W$2:$W$1048576, 0) + COUNTIF(CFB!$W$2:$W$1048576, W5030) - 1))</f>
        <v>82</v>
      </c>
      <c r="O5030">
        <v>21.1</v>
      </c>
      <c r="P5030">
        <v>9.6999999999999993</v>
      </c>
      <c r="W5030">
        <v>1982</v>
      </c>
      <c r="X5030">
        <f t="shared" si="155"/>
        <v>0</v>
      </c>
    </row>
    <row r="5031" spans="1:24" ht="12.75" hidden="1" customHeight="1" x14ac:dyDescent="0.45">
      <c r="A5031">
        <v>83</v>
      </c>
      <c r="B5031" t="s">
        <v>106</v>
      </c>
      <c r="C5031" t="s">
        <v>23</v>
      </c>
      <c r="D5031" s="2" t="str">
        <f t="shared" si="154"/>
        <v>Wake Forest1982</v>
      </c>
      <c r="F5031">
        <v>3</v>
      </c>
      <c r="G5031">
        <v>8</v>
      </c>
      <c r="H5031">
        <v>0</v>
      </c>
      <c r="I5031">
        <v>-0.24</v>
      </c>
      <c r="J5031">
        <v>-5.93</v>
      </c>
      <c r="K5031">
        <v>-6.16</v>
      </c>
      <c r="L5031" s="2">
        <f>_xlfn.RANK.EQ(I5031, INDEX(CFB!$I$2:$I$1048576, MATCH(W5031, CFB!$W$2:$W$1048576, 0)):INDEX(CFB!$I$2:$I$1048576, MATCH(W5031, CFB!$W$2:$W$1048576, 0) + COUNTIF(CFB!$W$2:$W$1048576, W5031) - 1), 0)</f>
        <v>60</v>
      </c>
      <c r="M5031" s="2">
        <f>_xlfn.RANK.EQ(J5031, INDEX(CFB!$J$2:$J$1048576, MATCH(W5031, CFB!$W$2:$W$1048576, 0)):INDEX(CFB!$J$2:$J$1048576, MATCH(W5031, CFB!$W$2:$W$1048576, 0) + COUNTIF(CFB!$W$2:$W$1048576, W5031) - 1))</f>
        <v>96</v>
      </c>
      <c r="N5031" s="2">
        <f>RANK(K5031, INDEX(CFB!$K$2:$K$1048576, MATCH(W5031, CFB!$W$2:$W$1048576, 0)):INDEX(CFB!$K$2:$K$1048576, MATCH(W5031, CFB!$W$2:$W$1048576, 0) + COUNTIF(CFB!$W$2:$W$1048576, W5031) - 1))</f>
        <v>83</v>
      </c>
      <c r="O5031">
        <v>29.55</v>
      </c>
      <c r="P5031">
        <v>17.88</v>
      </c>
      <c r="W5031">
        <v>1982</v>
      </c>
      <c r="X5031">
        <f t="shared" si="155"/>
        <v>0</v>
      </c>
    </row>
    <row r="5032" spans="1:24" ht="12.75" hidden="1" customHeight="1" x14ac:dyDescent="0.45">
      <c r="A5032">
        <v>84</v>
      </c>
      <c r="B5032" t="s">
        <v>55</v>
      </c>
      <c r="C5032" t="s">
        <v>188</v>
      </c>
      <c r="D5032" s="2" t="str">
        <f t="shared" si="154"/>
        <v>Kansas1982</v>
      </c>
      <c r="F5032">
        <v>2</v>
      </c>
      <c r="G5032">
        <v>7</v>
      </c>
      <c r="H5032">
        <v>2</v>
      </c>
      <c r="I5032">
        <v>-5.6</v>
      </c>
      <c r="J5032">
        <v>-0.67</v>
      </c>
      <c r="K5032">
        <v>-6.27</v>
      </c>
      <c r="L5032" s="2">
        <f>_xlfn.RANK.EQ(I5032, INDEX(CFB!$I$2:$I$1048576, MATCH(W5032, CFB!$W$2:$W$1048576, 0)):INDEX(CFB!$I$2:$I$1048576, MATCH(W5032, CFB!$W$2:$W$1048576, 0) + COUNTIF(CFB!$W$2:$W$1048576, W5032) - 1), 0)</f>
        <v>91</v>
      </c>
      <c r="M5032" s="2">
        <f>_xlfn.RANK.EQ(J5032, INDEX(CFB!$J$2:$J$1048576, MATCH(W5032, CFB!$W$2:$W$1048576, 0)):INDEX(CFB!$J$2:$J$1048576, MATCH(W5032, CFB!$W$2:$W$1048576, 0) + COUNTIF(CFB!$W$2:$W$1048576, W5032) - 1))</f>
        <v>64</v>
      </c>
      <c r="N5032" s="2">
        <f>RANK(K5032, INDEX(CFB!$K$2:$K$1048576, MATCH(W5032, CFB!$W$2:$W$1048576, 0)):INDEX(CFB!$K$2:$K$1048576, MATCH(W5032, CFB!$W$2:$W$1048576, 0) + COUNTIF(CFB!$W$2:$W$1048576, W5032) - 1))</f>
        <v>84</v>
      </c>
      <c r="O5032">
        <v>25.57</v>
      </c>
      <c r="P5032">
        <v>13.14</v>
      </c>
      <c r="W5032">
        <v>1982</v>
      </c>
      <c r="X5032">
        <f t="shared" si="155"/>
        <v>0</v>
      </c>
    </row>
    <row r="5033" spans="1:24" ht="12.75" hidden="1" customHeight="1" x14ac:dyDescent="0.45">
      <c r="A5033">
        <v>85</v>
      </c>
      <c r="B5033" t="s">
        <v>93</v>
      </c>
      <c r="C5033" t="s">
        <v>23</v>
      </c>
      <c r="D5033" s="2" t="str">
        <f t="shared" si="154"/>
        <v>Virginia1982</v>
      </c>
      <c r="F5033">
        <v>2</v>
      </c>
      <c r="G5033">
        <v>9</v>
      </c>
      <c r="H5033">
        <v>0</v>
      </c>
      <c r="I5033">
        <v>-0.99</v>
      </c>
      <c r="J5033">
        <v>-5.82</v>
      </c>
      <c r="K5033">
        <v>-6.81</v>
      </c>
      <c r="L5033" s="2">
        <f>_xlfn.RANK.EQ(I5033, INDEX(CFB!$I$2:$I$1048576, MATCH(W5033, CFB!$W$2:$W$1048576, 0)):INDEX(CFB!$I$2:$I$1048576, MATCH(W5033, CFB!$W$2:$W$1048576, 0) + COUNTIF(CFB!$W$2:$W$1048576, W5033) - 1), 0)</f>
        <v>67</v>
      </c>
      <c r="M5033" s="2">
        <f>_xlfn.RANK.EQ(J5033, INDEX(CFB!$J$2:$J$1048576, MATCH(W5033, CFB!$W$2:$W$1048576, 0)):INDEX(CFB!$J$2:$J$1048576, MATCH(W5033, CFB!$W$2:$W$1048576, 0) + COUNTIF(CFB!$W$2:$W$1048576, W5033) - 1))</f>
        <v>95</v>
      </c>
      <c r="N5033" s="2">
        <f>RANK(K5033, INDEX(CFB!$K$2:$K$1048576, MATCH(W5033, CFB!$W$2:$W$1048576, 0)):INDEX(CFB!$K$2:$K$1048576, MATCH(W5033, CFB!$W$2:$W$1048576, 0) + COUNTIF(CFB!$W$2:$W$1048576, W5033) - 1))</f>
        <v>85</v>
      </c>
      <c r="O5033">
        <v>29.82</v>
      </c>
      <c r="P5033">
        <v>19.28</v>
      </c>
      <c r="W5033">
        <v>1982</v>
      </c>
      <c r="X5033">
        <f t="shared" si="155"/>
        <v>0</v>
      </c>
    </row>
    <row r="5034" spans="1:24" ht="12.75" hidden="1" customHeight="1" x14ac:dyDescent="0.45">
      <c r="A5034">
        <v>86</v>
      </c>
      <c r="B5034" t="s">
        <v>25</v>
      </c>
      <c r="C5034" t="s">
        <v>12</v>
      </c>
      <c r="D5034" s="2" t="str">
        <f t="shared" si="154"/>
        <v>Louisville1982</v>
      </c>
      <c r="F5034">
        <v>5</v>
      </c>
      <c r="G5034">
        <v>6</v>
      </c>
      <c r="H5034">
        <v>0</v>
      </c>
      <c r="I5034">
        <v>-0.57999999999999996</v>
      </c>
      <c r="J5034">
        <v>-6.26</v>
      </c>
      <c r="K5034">
        <v>-6.84</v>
      </c>
      <c r="L5034" s="2">
        <f>_xlfn.RANK.EQ(I5034, INDEX(CFB!$I$2:$I$1048576, MATCH(W5034, CFB!$W$2:$W$1048576, 0)):INDEX(CFB!$I$2:$I$1048576, MATCH(W5034, CFB!$W$2:$W$1048576, 0) + COUNTIF(CFB!$W$2:$W$1048576, W5034) - 1), 0)</f>
        <v>64</v>
      </c>
      <c r="M5034" s="2">
        <f>_xlfn.RANK.EQ(J5034, INDEX(CFB!$J$2:$J$1048576, MATCH(W5034, CFB!$W$2:$W$1048576, 0)):INDEX(CFB!$J$2:$J$1048576, MATCH(W5034, CFB!$W$2:$W$1048576, 0) + COUNTIF(CFB!$W$2:$W$1048576, W5034) - 1))</f>
        <v>98</v>
      </c>
      <c r="N5034" s="2">
        <f>RANK(K5034, INDEX(CFB!$K$2:$K$1048576, MATCH(W5034, CFB!$W$2:$W$1048576, 0)):INDEX(CFB!$K$2:$K$1048576, MATCH(W5034, CFB!$W$2:$W$1048576, 0) + COUNTIF(CFB!$W$2:$W$1048576, W5034) - 1))</f>
        <v>86</v>
      </c>
      <c r="O5034">
        <v>31.28</v>
      </c>
      <c r="P5034">
        <v>23.49</v>
      </c>
      <c r="W5034">
        <v>1982</v>
      </c>
      <c r="X5034">
        <f t="shared" si="155"/>
        <v>0</v>
      </c>
    </row>
    <row r="5035" spans="1:24" ht="12.75" hidden="1" customHeight="1" x14ac:dyDescent="0.45">
      <c r="A5035">
        <v>87</v>
      </c>
      <c r="B5035" t="s">
        <v>77</v>
      </c>
      <c r="C5035" t="s">
        <v>12</v>
      </c>
      <c r="D5035" s="2" t="str">
        <f t="shared" si="154"/>
        <v>Louisiana1982</v>
      </c>
      <c r="F5035">
        <v>7</v>
      </c>
      <c r="G5035">
        <v>3</v>
      </c>
      <c r="H5035">
        <v>1</v>
      </c>
      <c r="I5035">
        <v>-4.2699999999999996</v>
      </c>
      <c r="J5035">
        <v>-3.39</v>
      </c>
      <c r="K5035">
        <v>-7.66</v>
      </c>
      <c r="L5035" s="2">
        <f>_xlfn.RANK.EQ(I5035, INDEX(CFB!$I$2:$I$1048576, MATCH(W5035, CFB!$W$2:$W$1048576, 0)):INDEX(CFB!$I$2:$I$1048576, MATCH(W5035, CFB!$W$2:$W$1048576, 0) + COUNTIF(CFB!$W$2:$W$1048576, W5035) - 1), 0)</f>
        <v>86</v>
      </c>
      <c r="M5035" s="2">
        <f>_xlfn.RANK.EQ(J5035, INDEX(CFB!$J$2:$J$1048576, MATCH(W5035, CFB!$W$2:$W$1048576, 0)):INDEX(CFB!$J$2:$J$1048576, MATCH(W5035, CFB!$W$2:$W$1048576, 0) + COUNTIF(CFB!$W$2:$W$1048576, W5035) - 1))</f>
        <v>83</v>
      </c>
      <c r="N5035" s="2">
        <f>RANK(K5035, INDEX(CFB!$K$2:$K$1048576, MATCH(W5035, CFB!$W$2:$W$1048576, 0)):INDEX(CFB!$K$2:$K$1048576, MATCH(W5035, CFB!$W$2:$W$1048576, 0) + COUNTIF(CFB!$W$2:$W$1048576, W5035) - 1))</f>
        <v>87</v>
      </c>
      <c r="O5035">
        <v>24.21</v>
      </c>
      <c r="P5035">
        <v>16.239999999999998</v>
      </c>
      <c r="W5035">
        <v>1982</v>
      </c>
      <c r="X5035">
        <f t="shared" si="155"/>
        <v>0</v>
      </c>
    </row>
    <row r="5036" spans="1:24" ht="12.75" hidden="1" customHeight="1" x14ac:dyDescent="0.45">
      <c r="A5036">
        <v>88</v>
      </c>
      <c r="B5036" t="s">
        <v>103</v>
      </c>
      <c r="C5036" t="s">
        <v>10</v>
      </c>
      <c r="D5036" s="2" t="str">
        <f t="shared" si="154"/>
        <v>Northwestern1982</v>
      </c>
      <c r="F5036">
        <v>3</v>
      </c>
      <c r="G5036">
        <v>8</v>
      </c>
      <c r="H5036">
        <v>0</v>
      </c>
      <c r="I5036">
        <v>0.44</v>
      </c>
      <c r="J5036">
        <v>-8.11</v>
      </c>
      <c r="K5036">
        <v>-7.67</v>
      </c>
      <c r="L5036" s="2">
        <f>_xlfn.RANK.EQ(I5036, INDEX(CFB!$I$2:$I$1048576, MATCH(W5036, CFB!$W$2:$W$1048576, 0)):INDEX(CFB!$I$2:$I$1048576, MATCH(W5036, CFB!$W$2:$W$1048576, 0) + COUNTIF(CFB!$W$2:$W$1048576, W5036) - 1), 0)</f>
        <v>52</v>
      </c>
      <c r="M5036" s="2">
        <f>_xlfn.RANK.EQ(J5036, INDEX(CFB!$J$2:$J$1048576, MATCH(W5036, CFB!$W$2:$W$1048576, 0)):INDEX(CFB!$J$2:$J$1048576, MATCH(W5036, CFB!$W$2:$W$1048576, 0) + COUNTIF(CFB!$W$2:$W$1048576, W5036) - 1))</f>
        <v>105</v>
      </c>
      <c r="N5036" s="2">
        <f>RANK(K5036, INDEX(CFB!$K$2:$K$1048576, MATCH(W5036, CFB!$W$2:$W$1048576, 0)):INDEX(CFB!$K$2:$K$1048576, MATCH(W5036, CFB!$W$2:$W$1048576, 0) + COUNTIF(CFB!$W$2:$W$1048576, W5036) - 1))</f>
        <v>88</v>
      </c>
      <c r="O5036">
        <v>32.51</v>
      </c>
      <c r="P5036">
        <v>22.72</v>
      </c>
      <c r="W5036">
        <v>1982</v>
      </c>
      <c r="X5036">
        <f t="shared" si="155"/>
        <v>0</v>
      </c>
    </row>
    <row r="5037" spans="1:24" ht="12.75" hidden="1" customHeight="1" x14ac:dyDescent="0.45">
      <c r="A5037">
        <v>89</v>
      </c>
      <c r="B5037" t="s">
        <v>74</v>
      </c>
      <c r="C5037" t="s">
        <v>15</v>
      </c>
      <c r="D5037" s="2" t="str">
        <f t="shared" si="154"/>
        <v>Kentucky1982</v>
      </c>
      <c r="F5037">
        <v>0</v>
      </c>
      <c r="G5037">
        <v>10</v>
      </c>
      <c r="H5037">
        <v>1</v>
      </c>
      <c r="I5037">
        <v>-6.11</v>
      </c>
      <c r="J5037">
        <v>-1.62</v>
      </c>
      <c r="K5037">
        <v>-7.73</v>
      </c>
      <c r="L5037" s="2">
        <f>_xlfn.RANK.EQ(I5037, INDEX(CFB!$I$2:$I$1048576, MATCH(W5037, CFB!$W$2:$W$1048576, 0)):INDEX(CFB!$I$2:$I$1048576, MATCH(W5037, CFB!$W$2:$W$1048576, 0) + COUNTIF(CFB!$W$2:$W$1048576, W5037) - 1), 0)</f>
        <v>93</v>
      </c>
      <c r="M5037" s="2">
        <f>_xlfn.RANK.EQ(J5037, INDEX(CFB!$J$2:$J$1048576, MATCH(W5037, CFB!$W$2:$W$1048576, 0)):INDEX(CFB!$J$2:$J$1048576, MATCH(W5037, CFB!$W$2:$W$1048576, 0) + COUNTIF(CFB!$W$2:$W$1048576, W5037) - 1))</f>
        <v>70</v>
      </c>
      <c r="N5037" s="2">
        <f>RANK(K5037, INDEX(CFB!$K$2:$K$1048576, MATCH(W5037, CFB!$W$2:$W$1048576, 0)):INDEX(CFB!$K$2:$K$1048576, MATCH(W5037, CFB!$W$2:$W$1048576, 0) + COUNTIF(CFB!$W$2:$W$1048576, W5037) - 1))</f>
        <v>89</v>
      </c>
      <c r="O5037">
        <v>25.84</v>
      </c>
      <c r="P5037">
        <v>11.43</v>
      </c>
      <c r="W5037">
        <v>1982</v>
      </c>
      <c r="X5037">
        <f t="shared" si="155"/>
        <v>0</v>
      </c>
    </row>
    <row r="5038" spans="1:24" ht="12.75" hidden="1" customHeight="1" x14ac:dyDescent="0.45">
      <c r="A5038">
        <v>90</v>
      </c>
      <c r="B5038" t="s">
        <v>48</v>
      </c>
      <c r="C5038" t="s">
        <v>12</v>
      </c>
      <c r="D5038" s="2" t="str">
        <f t="shared" si="154"/>
        <v>Army1982</v>
      </c>
      <c r="F5038">
        <v>4</v>
      </c>
      <c r="G5038">
        <v>7</v>
      </c>
      <c r="H5038">
        <v>0</v>
      </c>
      <c r="I5038">
        <v>-6.64</v>
      </c>
      <c r="J5038">
        <v>-2.2400000000000002</v>
      </c>
      <c r="K5038">
        <v>-8.8800000000000008</v>
      </c>
      <c r="L5038" s="2">
        <f>_xlfn.RANK.EQ(I5038, INDEX(CFB!$I$2:$I$1048576, MATCH(W5038, CFB!$W$2:$W$1048576, 0)):INDEX(CFB!$I$2:$I$1048576, MATCH(W5038, CFB!$W$2:$W$1048576, 0) + COUNTIF(CFB!$W$2:$W$1048576, W5038) - 1), 0)</f>
        <v>97</v>
      </c>
      <c r="M5038" s="2">
        <f>_xlfn.RANK.EQ(J5038, INDEX(CFB!$J$2:$J$1048576, MATCH(W5038, CFB!$W$2:$W$1048576, 0)):INDEX(CFB!$J$2:$J$1048576, MATCH(W5038, CFB!$W$2:$W$1048576, 0) + COUNTIF(CFB!$W$2:$W$1048576, W5038) - 1))</f>
        <v>73</v>
      </c>
      <c r="N5038" s="2">
        <f>RANK(K5038, INDEX(CFB!$K$2:$K$1048576, MATCH(W5038, CFB!$W$2:$W$1048576, 0)):INDEX(CFB!$K$2:$K$1048576, MATCH(W5038, CFB!$W$2:$W$1048576, 0) + COUNTIF(CFB!$W$2:$W$1048576, W5038) - 1))</f>
        <v>90</v>
      </c>
      <c r="O5038">
        <v>23.99</v>
      </c>
      <c r="P5038">
        <v>16.149999999999999</v>
      </c>
      <c r="W5038">
        <v>1982</v>
      </c>
      <c r="X5038">
        <f t="shared" si="155"/>
        <v>0</v>
      </c>
    </row>
    <row r="5039" spans="1:24" ht="12.75" hidden="1" customHeight="1" x14ac:dyDescent="0.45">
      <c r="A5039">
        <v>91</v>
      </c>
      <c r="B5039" t="s">
        <v>94</v>
      </c>
      <c r="C5039" t="s">
        <v>65</v>
      </c>
      <c r="D5039" s="2" t="str">
        <f t="shared" si="154"/>
        <v>Toledo1982</v>
      </c>
      <c r="F5039">
        <v>6</v>
      </c>
      <c r="G5039">
        <v>5</v>
      </c>
      <c r="H5039">
        <v>0</v>
      </c>
      <c r="I5039">
        <v>-6.37</v>
      </c>
      <c r="J5039">
        <v>-2.78</v>
      </c>
      <c r="K5039">
        <v>-9.15</v>
      </c>
      <c r="L5039" s="2">
        <f>_xlfn.RANK.EQ(I5039, INDEX(CFB!$I$2:$I$1048576, MATCH(W5039, CFB!$W$2:$W$1048576, 0)):INDEX(CFB!$I$2:$I$1048576, MATCH(W5039, CFB!$W$2:$W$1048576, 0) + COUNTIF(CFB!$W$2:$W$1048576, W5039) - 1), 0)</f>
        <v>96</v>
      </c>
      <c r="M5039" s="2">
        <f>_xlfn.RANK.EQ(J5039, INDEX(CFB!$J$2:$J$1048576, MATCH(W5039, CFB!$W$2:$W$1048576, 0)):INDEX(CFB!$J$2:$J$1048576, MATCH(W5039, CFB!$W$2:$W$1048576, 0) + COUNTIF(CFB!$W$2:$W$1048576, W5039) - 1))</f>
        <v>77</v>
      </c>
      <c r="N5039" s="2">
        <f>RANK(K5039, INDEX(CFB!$K$2:$K$1048576, MATCH(W5039, CFB!$W$2:$W$1048576, 0)):INDEX(CFB!$K$2:$K$1048576, MATCH(W5039, CFB!$W$2:$W$1048576, 0) + COUNTIF(CFB!$W$2:$W$1048576, W5039) - 1))</f>
        <v>91</v>
      </c>
      <c r="O5039">
        <v>21.65</v>
      </c>
      <c r="P5039">
        <v>14.65</v>
      </c>
      <c r="W5039">
        <v>1982</v>
      </c>
      <c r="X5039">
        <f t="shared" si="155"/>
        <v>0</v>
      </c>
    </row>
    <row r="5040" spans="1:24" ht="12.75" hidden="1" customHeight="1" x14ac:dyDescent="0.45">
      <c r="A5040">
        <v>92</v>
      </c>
      <c r="B5040" t="s">
        <v>139</v>
      </c>
      <c r="C5040" t="s">
        <v>65</v>
      </c>
      <c r="D5040" s="2" t="str">
        <f t="shared" si="154"/>
        <v>Central Michigan1982</v>
      </c>
      <c r="F5040">
        <v>6</v>
      </c>
      <c r="G5040">
        <v>4</v>
      </c>
      <c r="H5040">
        <v>1</v>
      </c>
      <c r="I5040">
        <v>-2.4900000000000002</v>
      </c>
      <c r="J5040">
        <v>-6.68</v>
      </c>
      <c r="K5040">
        <v>-9.17</v>
      </c>
      <c r="L5040" s="2">
        <f>_xlfn.RANK.EQ(I5040, INDEX(CFB!$I$2:$I$1048576, MATCH(W5040, CFB!$W$2:$W$1048576, 0)):INDEX(CFB!$I$2:$I$1048576, MATCH(W5040, CFB!$W$2:$W$1048576, 0) + COUNTIF(CFB!$W$2:$W$1048576, W5040) - 1), 0)</f>
        <v>79</v>
      </c>
      <c r="M5040" s="2">
        <f>_xlfn.RANK.EQ(J5040, INDEX(CFB!$J$2:$J$1048576, MATCH(W5040, CFB!$W$2:$W$1048576, 0)):INDEX(CFB!$J$2:$J$1048576, MATCH(W5040, CFB!$W$2:$W$1048576, 0) + COUNTIF(CFB!$W$2:$W$1048576, W5040) - 1))</f>
        <v>100</v>
      </c>
      <c r="N5040" s="2">
        <f>RANK(K5040, INDEX(CFB!$K$2:$K$1048576, MATCH(W5040, CFB!$W$2:$W$1048576, 0)):INDEX(CFB!$K$2:$K$1048576, MATCH(W5040, CFB!$W$2:$W$1048576, 0) + COUNTIF(CFB!$W$2:$W$1048576, W5040) - 1))</f>
        <v>92</v>
      </c>
      <c r="O5040">
        <v>25.83</v>
      </c>
      <c r="P5040">
        <v>19.510000000000002</v>
      </c>
      <c r="W5040">
        <v>1982</v>
      </c>
      <c r="X5040">
        <f t="shared" si="155"/>
        <v>0</v>
      </c>
    </row>
    <row r="5041" spans="1:24" ht="12.75" hidden="1" customHeight="1" x14ac:dyDescent="0.45">
      <c r="A5041">
        <v>93</v>
      </c>
      <c r="B5041" t="s">
        <v>198</v>
      </c>
      <c r="C5041" t="s">
        <v>195</v>
      </c>
      <c r="D5041" s="2" t="str">
        <f t="shared" si="154"/>
        <v>Southern Illinois1982</v>
      </c>
      <c r="F5041">
        <v>6</v>
      </c>
      <c r="G5041">
        <v>5</v>
      </c>
      <c r="H5041">
        <v>0</v>
      </c>
      <c r="I5041">
        <v>-8.99</v>
      </c>
      <c r="J5041">
        <v>-0.28999999999999998</v>
      </c>
      <c r="K5041">
        <v>-9.27</v>
      </c>
      <c r="L5041" s="2">
        <f>_xlfn.RANK.EQ(I5041, INDEX(CFB!$I$2:$I$1048576, MATCH(W5041, CFB!$W$2:$W$1048576, 0)):INDEX(CFB!$I$2:$I$1048576, MATCH(W5041, CFB!$W$2:$W$1048576, 0) + COUNTIF(CFB!$W$2:$W$1048576, W5041) - 1), 0)</f>
        <v>104</v>
      </c>
      <c r="M5041" s="2">
        <f>_xlfn.RANK.EQ(J5041, INDEX(CFB!$J$2:$J$1048576, MATCH(W5041, CFB!$W$2:$W$1048576, 0)):INDEX(CFB!$J$2:$J$1048576, MATCH(W5041, CFB!$W$2:$W$1048576, 0) + COUNTIF(CFB!$W$2:$W$1048576, W5041) - 1))</f>
        <v>63</v>
      </c>
      <c r="N5041" s="2">
        <f>RANK(K5041, INDEX(CFB!$K$2:$K$1048576, MATCH(W5041, CFB!$W$2:$W$1048576, 0)):INDEX(CFB!$K$2:$K$1048576, MATCH(W5041, CFB!$W$2:$W$1048576, 0) + COUNTIF(CFB!$W$2:$W$1048576, W5041) - 1))</f>
        <v>93</v>
      </c>
      <c r="O5041">
        <v>19.77</v>
      </c>
      <c r="P5041">
        <v>15.08</v>
      </c>
      <c r="W5041">
        <v>1982</v>
      </c>
      <c r="X5041">
        <f t="shared" si="155"/>
        <v>0</v>
      </c>
    </row>
    <row r="5042" spans="1:24" ht="12.75" hidden="1" customHeight="1" x14ac:dyDescent="0.45">
      <c r="A5042">
        <v>94</v>
      </c>
      <c r="B5042" t="s">
        <v>50</v>
      </c>
      <c r="C5042" t="s">
        <v>193</v>
      </c>
      <c r="D5042" s="2" t="str">
        <f t="shared" si="154"/>
        <v>Nevada-Las Vegas1982</v>
      </c>
      <c r="F5042">
        <v>3</v>
      </c>
      <c r="G5042">
        <v>8</v>
      </c>
      <c r="H5042">
        <v>0</v>
      </c>
      <c r="I5042">
        <v>-0.24</v>
      </c>
      <c r="J5042">
        <v>-9.4700000000000006</v>
      </c>
      <c r="K5042">
        <v>-9.7100000000000009</v>
      </c>
      <c r="L5042" s="2">
        <f>_xlfn.RANK.EQ(I5042, INDEX(CFB!$I$2:$I$1048576, MATCH(W5042, CFB!$W$2:$W$1048576, 0)):INDEX(CFB!$I$2:$I$1048576, MATCH(W5042, CFB!$W$2:$W$1048576, 0) + COUNTIF(CFB!$W$2:$W$1048576, W5042) - 1), 0)</f>
        <v>60</v>
      </c>
      <c r="M5042" s="2">
        <f>_xlfn.RANK.EQ(J5042, INDEX(CFB!$J$2:$J$1048576, MATCH(W5042, CFB!$W$2:$W$1048576, 0)):INDEX(CFB!$J$2:$J$1048576, MATCH(W5042, CFB!$W$2:$W$1048576, 0) + COUNTIF(CFB!$W$2:$W$1048576, W5042) - 1))</f>
        <v>108</v>
      </c>
      <c r="N5042" s="2">
        <f>RANK(K5042, INDEX(CFB!$K$2:$K$1048576, MATCH(W5042, CFB!$W$2:$W$1048576, 0)):INDEX(CFB!$K$2:$K$1048576, MATCH(W5042, CFB!$W$2:$W$1048576, 0) + COUNTIF(CFB!$W$2:$W$1048576, W5042) - 1))</f>
        <v>94</v>
      </c>
      <c r="O5042">
        <v>29.2</v>
      </c>
      <c r="P5042">
        <v>21.17</v>
      </c>
      <c r="W5042">
        <v>1982</v>
      </c>
      <c r="X5042">
        <f t="shared" si="155"/>
        <v>0</v>
      </c>
    </row>
    <row r="5043" spans="1:24" ht="12.75" hidden="1" customHeight="1" x14ac:dyDescent="0.45">
      <c r="A5043">
        <v>95</v>
      </c>
      <c r="B5043" t="s">
        <v>148</v>
      </c>
      <c r="C5043" t="s">
        <v>178</v>
      </c>
      <c r="D5043" s="2" t="str">
        <f t="shared" si="154"/>
        <v>UTEP1982</v>
      </c>
      <c r="F5043">
        <v>2</v>
      </c>
      <c r="G5043">
        <v>10</v>
      </c>
      <c r="H5043">
        <v>0</v>
      </c>
      <c r="I5043">
        <v>-5.46</v>
      </c>
      <c r="J5043">
        <v>-5.45</v>
      </c>
      <c r="K5043">
        <v>-10.92</v>
      </c>
      <c r="L5043" s="2">
        <f>_xlfn.RANK.EQ(I5043, INDEX(CFB!$I$2:$I$1048576, MATCH(W5043, CFB!$W$2:$W$1048576, 0)):INDEX(CFB!$I$2:$I$1048576, MATCH(W5043, CFB!$W$2:$W$1048576, 0) + COUNTIF(CFB!$W$2:$W$1048576, W5043) - 1), 0)</f>
        <v>90</v>
      </c>
      <c r="M5043" s="2">
        <f>_xlfn.RANK.EQ(J5043, INDEX(CFB!$J$2:$J$1048576, MATCH(W5043, CFB!$W$2:$W$1048576, 0)):INDEX(CFB!$J$2:$J$1048576, MATCH(W5043, CFB!$W$2:$W$1048576, 0) + COUNTIF(CFB!$W$2:$W$1048576, W5043) - 1))</f>
        <v>94</v>
      </c>
      <c r="N5043" s="2">
        <f>RANK(K5043, INDEX(CFB!$K$2:$K$1048576, MATCH(W5043, CFB!$W$2:$W$1048576, 0)):INDEX(CFB!$K$2:$K$1048576, MATCH(W5043, CFB!$W$2:$W$1048576, 0) + COUNTIF(CFB!$W$2:$W$1048576, W5043) - 1))</f>
        <v>95</v>
      </c>
      <c r="O5043">
        <v>25.15</v>
      </c>
      <c r="P5043">
        <v>21.96</v>
      </c>
      <c r="W5043">
        <v>1982</v>
      </c>
      <c r="X5043">
        <f t="shared" si="155"/>
        <v>0</v>
      </c>
    </row>
    <row r="5044" spans="1:24" ht="12.75" hidden="1" customHeight="1" x14ac:dyDescent="0.45">
      <c r="A5044">
        <v>96</v>
      </c>
      <c r="B5044" t="s">
        <v>68</v>
      </c>
      <c r="C5044" t="s">
        <v>12</v>
      </c>
      <c r="D5044" s="2" t="str">
        <f t="shared" si="154"/>
        <v>Memphis1982</v>
      </c>
      <c r="F5044">
        <v>1</v>
      </c>
      <c r="G5044">
        <v>10</v>
      </c>
      <c r="H5044">
        <v>0</v>
      </c>
      <c r="I5044">
        <v>-8.17</v>
      </c>
      <c r="J5044">
        <v>-2.85</v>
      </c>
      <c r="K5044">
        <v>-11.02</v>
      </c>
      <c r="L5044" s="2">
        <f>_xlfn.RANK.EQ(I5044, INDEX(CFB!$I$2:$I$1048576, MATCH(W5044, CFB!$W$2:$W$1048576, 0)):INDEX(CFB!$I$2:$I$1048576, MATCH(W5044, CFB!$W$2:$W$1048576, 0) + COUNTIF(CFB!$W$2:$W$1048576, W5044) - 1), 0)</f>
        <v>101</v>
      </c>
      <c r="M5044" s="2">
        <f>_xlfn.RANK.EQ(J5044, INDEX(CFB!$J$2:$J$1048576, MATCH(W5044, CFB!$W$2:$W$1048576, 0)):INDEX(CFB!$J$2:$J$1048576, MATCH(W5044, CFB!$W$2:$W$1048576, 0) + COUNTIF(CFB!$W$2:$W$1048576, W5044) - 1))</f>
        <v>79</v>
      </c>
      <c r="N5044" s="2">
        <f>RANK(K5044, INDEX(CFB!$K$2:$K$1048576, MATCH(W5044, CFB!$W$2:$W$1048576, 0)):INDEX(CFB!$K$2:$K$1048576, MATCH(W5044, CFB!$W$2:$W$1048576, 0) + COUNTIF(CFB!$W$2:$W$1048576, W5044) - 1))</f>
        <v>96</v>
      </c>
      <c r="O5044">
        <v>22.41</v>
      </c>
      <c r="P5044">
        <v>13.13</v>
      </c>
      <c r="W5044">
        <v>1982</v>
      </c>
      <c r="X5044">
        <f t="shared" si="155"/>
        <v>0</v>
      </c>
    </row>
    <row r="5045" spans="1:24" ht="12.75" hidden="1" customHeight="1" x14ac:dyDescent="0.45">
      <c r="A5045">
        <v>97</v>
      </c>
      <c r="B5045" t="s">
        <v>133</v>
      </c>
      <c r="C5045" t="s">
        <v>193</v>
      </c>
      <c r="D5045" s="2" t="str">
        <f t="shared" si="154"/>
        <v>Utah State1982</v>
      </c>
      <c r="F5045">
        <v>5</v>
      </c>
      <c r="G5045">
        <v>6</v>
      </c>
      <c r="H5045">
        <v>0</v>
      </c>
      <c r="I5045">
        <v>-6.34</v>
      </c>
      <c r="J5045">
        <v>-4.95</v>
      </c>
      <c r="K5045">
        <v>-11.29</v>
      </c>
      <c r="L5045" s="2">
        <f>_xlfn.RANK.EQ(I5045, INDEX(CFB!$I$2:$I$1048576, MATCH(W5045, CFB!$W$2:$W$1048576, 0)):INDEX(CFB!$I$2:$I$1048576, MATCH(W5045, CFB!$W$2:$W$1048576, 0) + COUNTIF(CFB!$W$2:$W$1048576, W5045) - 1), 0)</f>
        <v>95</v>
      </c>
      <c r="M5045" s="2">
        <f>_xlfn.RANK.EQ(J5045, INDEX(CFB!$J$2:$J$1048576, MATCH(W5045, CFB!$W$2:$W$1048576, 0)):INDEX(CFB!$J$2:$J$1048576, MATCH(W5045, CFB!$W$2:$W$1048576, 0) + COUNTIF(CFB!$W$2:$W$1048576, W5045) - 1))</f>
        <v>90</v>
      </c>
      <c r="N5045" s="2">
        <f>RANK(K5045, INDEX(CFB!$K$2:$K$1048576, MATCH(W5045, CFB!$W$2:$W$1048576, 0)):INDEX(CFB!$K$2:$K$1048576, MATCH(W5045, CFB!$W$2:$W$1048576, 0) + COUNTIF(CFB!$W$2:$W$1048576, W5045) - 1))</f>
        <v>97</v>
      </c>
      <c r="O5045">
        <v>22.83</v>
      </c>
      <c r="P5045">
        <v>17.850000000000001</v>
      </c>
      <c r="W5045">
        <v>1982</v>
      </c>
      <c r="X5045">
        <f t="shared" si="155"/>
        <v>0</v>
      </c>
    </row>
    <row r="5046" spans="1:24" ht="12.75" hidden="1" customHeight="1" x14ac:dyDescent="0.45">
      <c r="A5046">
        <v>98</v>
      </c>
      <c r="B5046" t="s">
        <v>87</v>
      </c>
      <c r="C5046" t="s">
        <v>65</v>
      </c>
      <c r="D5046" s="2" t="str">
        <f t="shared" si="154"/>
        <v>Northern Illinois1982</v>
      </c>
      <c r="F5046">
        <v>5</v>
      </c>
      <c r="G5046">
        <v>5</v>
      </c>
      <c r="H5046">
        <v>0</v>
      </c>
      <c r="I5046">
        <v>-12.05</v>
      </c>
      <c r="J5046">
        <v>-1.1100000000000001</v>
      </c>
      <c r="K5046">
        <v>-13.16</v>
      </c>
      <c r="L5046" s="2">
        <f>_xlfn.RANK.EQ(I5046, INDEX(CFB!$I$2:$I$1048576, MATCH(W5046, CFB!$W$2:$W$1048576, 0)):INDEX(CFB!$I$2:$I$1048576, MATCH(W5046, CFB!$W$2:$W$1048576, 0) + COUNTIF(CFB!$W$2:$W$1048576, W5046) - 1), 0)</f>
        <v>109</v>
      </c>
      <c r="M5046" s="2">
        <f>_xlfn.RANK.EQ(J5046, INDEX(CFB!$J$2:$J$1048576, MATCH(W5046, CFB!$W$2:$W$1048576, 0)):INDEX(CFB!$J$2:$J$1048576, MATCH(W5046, CFB!$W$2:$W$1048576, 0) + COUNTIF(CFB!$W$2:$W$1048576, W5046) - 1))</f>
        <v>67</v>
      </c>
      <c r="N5046" s="2">
        <f>RANK(K5046, INDEX(CFB!$K$2:$K$1048576, MATCH(W5046, CFB!$W$2:$W$1048576, 0)):INDEX(CFB!$K$2:$K$1048576, MATCH(W5046, CFB!$W$2:$W$1048576, 0) + COUNTIF(CFB!$W$2:$W$1048576, W5046) - 1))</f>
        <v>98</v>
      </c>
      <c r="O5046">
        <v>17.46</v>
      </c>
      <c r="P5046">
        <v>13.56</v>
      </c>
      <c r="W5046">
        <v>1982</v>
      </c>
      <c r="X5046">
        <f t="shared" si="155"/>
        <v>0</v>
      </c>
    </row>
    <row r="5047" spans="1:24" ht="12.75" hidden="1" customHeight="1" x14ac:dyDescent="0.45">
      <c r="A5047">
        <v>99</v>
      </c>
      <c r="B5047" t="s">
        <v>149</v>
      </c>
      <c r="C5047" t="s">
        <v>195</v>
      </c>
      <c r="D5047" s="2" t="str">
        <f t="shared" si="154"/>
        <v>New Mexico State1982</v>
      </c>
      <c r="F5047">
        <v>3</v>
      </c>
      <c r="G5047">
        <v>8</v>
      </c>
      <c r="H5047">
        <v>0</v>
      </c>
      <c r="I5047">
        <v>-4.5999999999999996</v>
      </c>
      <c r="J5047">
        <v>-8.6999999999999993</v>
      </c>
      <c r="K5047">
        <v>-13.29</v>
      </c>
      <c r="L5047" s="2">
        <f>_xlfn.RANK.EQ(I5047, INDEX(CFB!$I$2:$I$1048576, MATCH(W5047, CFB!$W$2:$W$1048576, 0)):INDEX(CFB!$I$2:$I$1048576, MATCH(W5047, CFB!$W$2:$W$1048576, 0) + COUNTIF(CFB!$W$2:$W$1048576, W5047) - 1), 0)</f>
        <v>88</v>
      </c>
      <c r="M5047" s="2">
        <f>_xlfn.RANK.EQ(J5047, INDEX(CFB!$J$2:$J$1048576, MATCH(W5047, CFB!$W$2:$W$1048576, 0)):INDEX(CFB!$J$2:$J$1048576, MATCH(W5047, CFB!$W$2:$W$1048576, 0) + COUNTIF(CFB!$W$2:$W$1048576, W5047) - 1))</f>
        <v>106</v>
      </c>
      <c r="N5047" s="2">
        <f>RANK(K5047, INDEX(CFB!$K$2:$K$1048576, MATCH(W5047, CFB!$W$2:$W$1048576, 0)):INDEX(CFB!$K$2:$K$1048576, MATCH(W5047, CFB!$W$2:$W$1048576, 0) + COUNTIF(CFB!$W$2:$W$1048576, W5047) - 1))</f>
        <v>99</v>
      </c>
      <c r="O5047">
        <v>23.71</v>
      </c>
      <c r="P5047">
        <v>25.38</v>
      </c>
      <c r="W5047">
        <v>1982</v>
      </c>
      <c r="X5047">
        <f t="shared" si="155"/>
        <v>0</v>
      </c>
    </row>
    <row r="5048" spans="1:24" ht="12.75" hidden="1" customHeight="1" x14ac:dyDescent="0.45">
      <c r="A5048">
        <v>100</v>
      </c>
      <c r="B5048" t="s">
        <v>200</v>
      </c>
      <c r="C5048" t="s">
        <v>195</v>
      </c>
      <c r="D5048" s="2" t="str">
        <f t="shared" si="154"/>
        <v>Indiana State1982</v>
      </c>
      <c r="F5048">
        <v>5</v>
      </c>
      <c r="G5048">
        <v>6</v>
      </c>
      <c r="H5048">
        <v>0</v>
      </c>
      <c r="I5048">
        <v>-10.74</v>
      </c>
      <c r="J5048">
        <v>-2.61</v>
      </c>
      <c r="K5048">
        <v>-13.34</v>
      </c>
      <c r="L5048" s="2">
        <f>_xlfn.RANK.EQ(I5048, INDEX(CFB!$I$2:$I$1048576, MATCH(W5048, CFB!$W$2:$W$1048576, 0)):INDEX(CFB!$I$2:$I$1048576, MATCH(W5048, CFB!$W$2:$W$1048576, 0) + COUNTIF(CFB!$W$2:$W$1048576, W5048) - 1), 0)</f>
        <v>107</v>
      </c>
      <c r="M5048" s="2">
        <f>_xlfn.RANK.EQ(J5048, INDEX(CFB!$J$2:$J$1048576, MATCH(W5048, CFB!$W$2:$W$1048576, 0)):INDEX(CFB!$J$2:$J$1048576, MATCH(W5048, CFB!$W$2:$W$1048576, 0) + COUNTIF(CFB!$W$2:$W$1048576, W5048) - 1))</f>
        <v>76</v>
      </c>
      <c r="N5048" s="2">
        <f>RANK(K5048, INDEX(CFB!$K$2:$K$1048576, MATCH(W5048, CFB!$W$2:$W$1048576, 0)):INDEX(CFB!$K$2:$K$1048576, MATCH(W5048, CFB!$W$2:$W$1048576, 0) + COUNTIF(CFB!$W$2:$W$1048576, W5048) - 1))</f>
        <v>100</v>
      </c>
      <c r="O5048">
        <v>16.82</v>
      </c>
      <c r="P5048">
        <v>17.149999999999999</v>
      </c>
      <c r="W5048">
        <v>1982</v>
      </c>
      <c r="X5048">
        <f t="shared" si="155"/>
        <v>0</v>
      </c>
    </row>
    <row r="5049" spans="1:24" ht="12.75" hidden="1" customHeight="1" x14ac:dyDescent="0.45">
      <c r="A5049">
        <v>101</v>
      </c>
      <c r="B5049" t="s">
        <v>129</v>
      </c>
      <c r="C5049" t="s">
        <v>189</v>
      </c>
      <c r="D5049" s="2" t="str">
        <f t="shared" si="154"/>
        <v>Rice1982</v>
      </c>
      <c r="F5049">
        <v>0</v>
      </c>
      <c r="G5049">
        <v>11</v>
      </c>
      <c r="H5049">
        <v>0</v>
      </c>
      <c r="I5049">
        <v>-6.25</v>
      </c>
      <c r="J5049">
        <v>-7.34</v>
      </c>
      <c r="K5049">
        <v>-13.59</v>
      </c>
      <c r="L5049" s="2">
        <f>_xlfn.RANK.EQ(I5049, INDEX(CFB!$I$2:$I$1048576, MATCH(W5049, CFB!$W$2:$W$1048576, 0)):INDEX(CFB!$I$2:$I$1048576, MATCH(W5049, CFB!$W$2:$W$1048576, 0) + COUNTIF(CFB!$W$2:$W$1048576, W5049) - 1), 0)</f>
        <v>94</v>
      </c>
      <c r="M5049" s="2">
        <f>_xlfn.RANK.EQ(J5049, INDEX(CFB!$J$2:$J$1048576, MATCH(W5049, CFB!$W$2:$W$1048576, 0)):INDEX(CFB!$J$2:$J$1048576, MATCH(W5049, CFB!$W$2:$W$1048576, 0) + COUNTIF(CFB!$W$2:$W$1048576, W5049) - 1))</f>
        <v>101</v>
      </c>
      <c r="N5049" s="2">
        <f>RANK(K5049, INDEX(CFB!$K$2:$K$1048576, MATCH(W5049, CFB!$W$2:$W$1048576, 0)):INDEX(CFB!$K$2:$K$1048576, MATCH(W5049, CFB!$W$2:$W$1048576, 0) + COUNTIF(CFB!$W$2:$W$1048576, W5049) - 1))</f>
        <v>101</v>
      </c>
      <c r="O5049">
        <v>25.03</v>
      </c>
      <c r="P5049">
        <v>20.420000000000002</v>
      </c>
      <c r="W5049">
        <v>1982</v>
      </c>
      <c r="X5049">
        <f t="shared" si="155"/>
        <v>0</v>
      </c>
    </row>
    <row r="5050" spans="1:24" ht="12.75" hidden="1" customHeight="1" x14ac:dyDescent="0.45">
      <c r="A5050">
        <v>102</v>
      </c>
      <c r="B5050" t="s">
        <v>199</v>
      </c>
      <c r="C5050" t="s">
        <v>195</v>
      </c>
      <c r="D5050" s="2" t="str">
        <f t="shared" si="154"/>
        <v>Drake1982</v>
      </c>
      <c r="F5050">
        <v>4</v>
      </c>
      <c r="G5050">
        <v>7</v>
      </c>
      <c r="H5050">
        <v>0</v>
      </c>
      <c r="I5050">
        <v>-1.18</v>
      </c>
      <c r="J5050">
        <v>-13.45</v>
      </c>
      <c r="K5050">
        <v>-14.63</v>
      </c>
      <c r="L5050" s="2">
        <f>_xlfn.RANK.EQ(I5050, INDEX(CFB!$I$2:$I$1048576, MATCH(W5050, CFB!$W$2:$W$1048576, 0)):INDEX(CFB!$I$2:$I$1048576, MATCH(W5050, CFB!$W$2:$W$1048576, 0) + COUNTIF(CFB!$W$2:$W$1048576, W5050) - 1), 0)</f>
        <v>70</v>
      </c>
      <c r="M5050" s="2">
        <f>_xlfn.RANK.EQ(J5050, INDEX(CFB!$J$2:$J$1048576, MATCH(W5050, CFB!$W$2:$W$1048576, 0)):INDEX(CFB!$J$2:$J$1048576, MATCH(W5050, CFB!$W$2:$W$1048576, 0) + COUNTIF(CFB!$W$2:$W$1048576, W5050) - 1))</f>
        <v>113</v>
      </c>
      <c r="N5050" s="2">
        <f>RANK(K5050, INDEX(CFB!$K$2:$K$1048576, MATCH(W5050, CFB!$W$2:$W$1048576, 0)):INDEX(CFB!$K$2:$K$1048576, MATCH(W5050, CFB!$W$2:$W$1048576, 0) + COUNTIF(CFB!$W$2:$W$1048576, W5050) - 1))</f>
        <v>102</v>
      </c>
      <c r="O5050">
        <v>27.14</v>
      </c>
      <c r="P5050">
        <v>26.28</v>
      </c>
      <c r="W5050">
        <v>1982</v>
      </c>
      <c r="X5050">
        <f t="shared" si="155"/>
        <v>0</v>
      </c>
    </row>
    <row r="5051" spans="1:24" ht="12.75" hidden="1" customHeight="1" x14ac:dyDescent="0.45">
      <c r="A5051">
        <v>103</v>
      </c>
      <c r="B5051" t="s">
        <v>64</v>
      </c>
      <c r="C5051" t="s">
        <v>65</v>
      </c>
      <c r="D5051" s="2" t="str">
        <f t="shared" si="154"/>
        <v>Ohio1982</v>
      </c>
      <c r="F5051">
        <v>6</v>
      </c>
      <c r="G5051">
        <v>5</v>
      </c>
      <c r="H5051">
        <v>0</v>
      </c>
      <c r="I5051">
        <v>-8.4700000000000006</v>
      </c>
      <c r="J5051">
        <v>-6.56</v>
      </c>
      <c r="K5051">
        <v>-15.03</v>
      </c>
      <c r="L5051" s="2">
        <f>_xlfn.RANK.EQ(I5051, INDEX(CFB!$I$2:$I$1048576, MATCH(W5051, CFB!$W$2:$W$1048576, 0)):INDEX(CFB!$I$2:$I$1048576, MATCH(W5051, CFB!$W$2:$W$1048576, 0) + COUNTIF(CFB!$W$2:$W$1048576, W5051) - 1), 0)</f>
        <v>103</v>
      </c>
      <c r="M5051" s="2">
        <f>_xlfn.RANK.EQ(J5051, INDEX(CFB!$J$2:$J$1048576, MATCH(W5051, CFB!$W$2:$W$1048576, 0)):INDEX(CFB!$J$2:$J$1048576, MATCH(W5051, CFB!$W$2:$W$1048576, 0) + COUNTIF(CFB!$W$2:$W$1048576, W5051) - 1))</f>
        <v>99</v>
      </c>
      <c r="N5051" s="2">
        <f>RANK(K5051, INDEX(CFB!$K$2:$K$1048576, MATCH(W5051, CFB!$W$2:$W$1048576, 0)):INDEX(CFB!$K$2:$K$1048576, MATCH(W5051, CFB!$W$2:$W$1048576, 0) + COUNTIF(CFB!$W$2:$W$1048576, W5051) - 1))</f>
        <v>103</v>
      </c>
      <c r="O5051">
        <v>19.989999999999998</v>
      </c>
      <c r="P5051">
        <v>24.14</v>
      </c>
      <c r="W5051">
        <v>1982</v>
      </c>
      <c r="X5051">
        <f t="shared" si="155"/>
        <v>0</v>
      </c>
    </row>
    <row r="5052" spans="1:24" ht="12.75" hidden="1" customHeight="1" x14ac:dyDescent="0.45">
      <c r="A5052">
        <v>104</v>
      </c>
      <c r="B5052" t="s">
        <v>113</v>
      </c>
      <c r="C5052" t="s">
        <v>12</v>
      </c>
      <c r="D5052" s="2" t="str">
        <f t="shared" si="154"/>
        <v>North Texas1982</v>
      </c>
      <c r="F5052">
        <v>2</v>
      </c>
      <c r="G5052">
        <v>9</v>
      </c>
      <c r="H5052">
        <v>0</v>
      </c>
      <c r="I5052">
        <v>-8.33</v>
      </c>
      <c r="J5052">
        <v>-7.68</v>
      </c>
      <c r="K5052">
        <v>-16.010000000000002</v>
      </c>
      <c r="L5052" s="2">
        <f>_xlfn.RANK.EQ(I5052, INDEX(CFB!$I$2:$I$1048576, MATCH(W5052, CFB!$W$2:$W$1048576, 0)):INDEX(CFB!$I$2:$I$1048576, MATCH(W5052, CFB!$W$2:$W$1048576, 0) + COUNTIF(CFB!$W$2:$W$1048576, W5052) - 1), 0)</f>
        <v>102</v>
      </c>
      <c r="M5052" s="2">
        <f>_xlfn.RANK.EQ(J5052, INDEX(CFB!$J$2:$J$1048576, MATCH(W5052, CFB!$W$2:$W$1048576, 0)):INDEX(CFB!$J$2:$J$1048576, MATCH(W5052, CFB!$W$2:$W$1048576, 0) + COUNTIF(CFB!$W$2:$W$1048576, W5052) - 1))</f>
        <v>103</v>
      </c>
      <c r="N5052" s="2">
        <f>RANK(K5052, INDEX(CFB!$K$2:$K$1048576, MATCH(W5052, CFB!$W$2:$W$1048576, 0)):INDEX(CFB!$K$2:$K$1048576, MATCH(W5052, CFB!$W$2:$W$1048576, 0) + COUNTIF(CFB!$W$2:$W$1048576, W5052) - 1))</f>
        <v>104</v>
      </c>
      <c r="O5052">
        <v>20.61</v>
      </c>
      <c r="P5052">
        <v>19.11</v>
      </c>
      <c r="W5052">
        <v>1982</v>
      </c>
      <c r="X5052">
        <f t="shared" si="155"/>
        <v>0</v>
      </c>
    </row>
    <row r="5053" spans="1:24" ht="12.75" hidden="1" customHeight="1" x14ac:dyDescent="0.45">
      <c r="A5053">
        <v>105</v>
      </c>
      <c r="B5053" t="s">
        <v>190</v>
      </c>
      <c r="C5053" t="s">
        <v>193</v>
      </c>
      <c r="D5053" s="2" t="str">
        <f t="shared" si="154"/>
        <v>Pacific1982</v>
      </c>
      <c r="F5053">
        <v>2</v>
      </c>
      <c r="G5053">
        <v>9</v>
      </c>
      <c r="H5053">
        <v>0</v>
      </c>
      <c r="I5053">
        <v>-6.79</v>
      </c>
      <c r="J5053">
        <v>-9.36</v>
      </c>
      <c r="K5053">
        <v>-16.149999999999999</v>
      </c>
      <c r="L5053" s="2">
        <f>_xlfn.RANK.EQ(I5053, INDEX(CFB!$I$2:$I$1048576, MATCH(W5053, CFB!$W$2:$W$1048576, 0)):INDEX(CFB!$I$2:$I$1048576, MATCH(W5053, CFB!$W$2:$W$1048576, 0) + COUNTIF(CFB!$W$2:$W$1048576, W5053) - 1), 0)</f>
        <v>98</v>
      </c>
      <c r="M5053" s="2">
        <f>_xlfn.RANK.EQ(J5053, INDEX(CFB!$J$2:$J$1048576, MATCH(W5053, CFB!$W$2:$W$1048576, 0)):INDEX(CFB!$J$2:$J$1048576, MATCH(W5053, CFB!$W$2:$W$1048576, 0) + COUNTIF(CFB!$W$2:$W$1048576, W5053) - 1))</f>
        <v>107</v>
      </c>
      <c r="N5053" s="2">
        <f>RANK(K5053, INDEX(CFB!$K$2:$K$1048576, MATCH(W5053, CFB!$W$2:$W$1048576, 0)):INDEX(CFB!$K$2:$K$1048576, MATCH(W5053, CFB!$W$2:$W$1048576, 0) + COUNTIF(CFB!$W$2:$W$1048576, W5053) - 1))</f>
        <v>105</v>
      </c>
      <c r="O5053">
        <v>23.09</v>
      </c>
      <c r="P5053">
        <v>23.73</v>
      </c>
      <c r="W5053">
        <v>1982</v>
      </c>
      <c r="X5053">
        <f t="shared" si="155"/>
        <v>0</v>
      </c>
    </row>
    <row r="5054" spans="1:24" ht="12.75" hidden="1" customHeight="1" x14ac:dyDescent="0.45">
      <c r="A5054">
        <v>106</v>
      </c>
      <c r="B5054" t="s">
        <v>140</v>
      </c>
      <c r="C5054" t="s">
        <v>65</v>
      </c>
      <c r="D5054" s="2" t="str">
        <f t="shared" si="154"/>
        <v>Ball State1982</v>
      </c>
      <c r="F5054">
        <v>5</v>
      </c>
      <c r="G5054">
        <v>6</v>
      </c>
      <c r="H5054">
        <v>0</v>
      </c>
      <c r="I5054">
        <v>-10.210000000000001</v>
      </c>
      <c r="J5054">
        <v>-6.19</v>
      </c>
      <c r="K5054">
        <v>-16.399999999999999</v>
      </c>
      <c r="L5054" s="2">
        <f>_xlfn.RANK.EQ(I5054, INDEX(CFB!$I$2:$I$1048576, MATCH(W5054, CFB!$W$2:$W$1048576, 0)):INDEX(CFB!$I$2:$I$1048576, MATCH(W5054, CFB!$W$2:$W$1048576, 0) + COUNTIF(CFB!$W$2:$W$1048576, W5054) - 1), 0)</f>
        <v>106</v>
      </c>
      <c r="M5054" s="2">
        <f>_xlfn.RANK.EQ(J5054, INDEX(CFB!$J$2:$J$1048576, MATCH(W5054, CFB!$W$2:$W$1048576, 0)):INDEX(CFB!$J$2:$J$1048576, MATCH(W5054, CFB!$W$2:$W$1048576, 0) + COUNTIF(CFB!$W$2:$W$1048576, W5054) - 1))</f>
        <v>97</v>
      </c>
      <c r="N5054" s="2">
        <f>RANK(K5054, INDEX(CFB!$K$2:$K$1048576, MATCH(W5054, CFB!$W$2:$W$1048576, 0)):INDEX(CFB!$K$2:$K$1048576, MATCH(W5054, CFB!$W$2:$W$1048576, 0) + COUNTIF(CFB!$W$2:$W$1048576, W5054) - 1))</f>
        <v>106</v>
      </c>
      <c r="O5054">
        <v>19.41</v>
      </c>
      <c r="P5054">
        <v>19.899999999999999</v>
      </c>
      <c r="W5054">
        <v>1982</v>
      </c>
      <c r="X5054">
        <f t="shared" si="155"/>
        <v>0</v>
      </c>
    </row>
    <row r="5055" spans="1:24" ht="12.75" hidden="1" customHeight="1" x14ac:dyDescent="0.45">
      <c r="A5055">
        <v>107</v>
      </c>
      <c r="B5055" t="s">
        <v>197</v>
      </c>
      <c r="C5055" t="s">
        <v>195</v>
      </c>
      <c r="D5055" s="2" t="str">
        <f t="shared" si="154"/>
        <v>West Texas State1982</v>
      </c>
      <c r="F5055">
        <v>3</v>
      </c>
      <c r="G5055">
        <v>8</v>
      </c>
      <c r="H5055">
        <v>0</v>
      </c>
      <c r="I5055">
        <v>-3.95</v>
      </c>
      <c r="J5055">
        <v>-12.55</v>
      </c>
      <c r="K5055">
        <v>-16.5</v>
      </c>
      <c r="L5055" s="2">
        <f>_xlfn.RANK.EQ(I5055, INDEX(CFB!$I$2:$I$1048576, MATCH(W5055, CFB!$W$2:$W$1048576, 0)):INDEX(CFB!$I$2:$I$1048576, MATCH(W5055, CFB!$W$2:$W$1048576, 0) + COUNTIF(CFB!$W$2:$W$1048576, W5055) - 1), 0)</f>
        <v>84</v>
      </c>
      <c r="M5055" s="2">
        <f>_xlfn.RANK.EQ(J5055, INDEX(CFB!$J$2:$J$1048576, MATCH(W5055, CFB!$W$2:$W$1048576, 0)):INDEX(CFB!$J$2:$J$1048576, MATCH(W5055, CFB!$W$2:$W$1048576, 0) + COUNTIF(CFB!$W$2:$W$1048576, W5055) - 1))</f>
        <v>111</v>
      </c>
      <c r="N5055" s="2">
        <f>RANK(K5055, INDEX(CFB!$K$2:$K$1048576, MATCH(W5055, CFB!$W$2:$W$1048576, 0)):INDEX(CFB!$K$2:$K$1048576, MATCH(W5055, CFB!$W$2:$W$1048576, 0) + COUNTIF(CFB!$W$2:$W$1048576, W5055) - 1))</f>
        <v>107</v>
      </c>
      <c r="O5055">
        <v>23.91</v>
      </c>
      <c r="P5055">
        <v>28.92</v>
      </c>
      <c r="W5055">
        <v>1982</v>
      </c>
      <c r="X5055">
        <f t="shared" si="155"/>
        <v>0</v>
      </c>
    </row>
    <row r="5056" spans="1:24" ht="12.75" hidden="1" customHeight="1" x14ac:dyDescent="0.45">
      <c r="A5056">
        <v>108</v>
      </c>
      <c r="B5056" t="s">
        <v>191</v>
      </c>
      <c r="C5056" t="s">
        <v>193</v>
      </c>
      <c r="D5056" s="2" t="str">
        <f t="shared" si="154"/>
        <v>Cal State Fullerton1982</v>
      </c>
      <c r="F5056">
        <v>3</v>
      </c>
      <c r="G5056">
        <v>9</v>
      </c>
      <c r="H5056">
        <v>0</v>
      </c>
      <c r="I5056">
        <v>-14.71</v>
      </c>
      <c r="J5056">
        <v>-3.38</v>
      </c>
      <c r="K5056">
        <v>-18.079999999999998</v>
      </c>
      <c r="L5056" s="2">
        <f>_xlfn.RANK.EQ(I5056, INDEX(CFB!$I$2:$I$1048576, MATCH(W5056, CFB!$W$2:$W$1048576, 0)):INDEX(CFB!$I$2:$I$1048576, MATCH(W5056, CFB!$W$2:$W$1048576, 0) + COUNTIF(CFB!$W$2:$W$1048576, W5056) - 1), 0)</f>
        <v>112</v>
      </c>
      <c r="M5056" s="2">
        <f>_xlfn.RANK.EQ(J5056, INDEX(CFB!$J$2:$J$1048576, MATCH(W5056, CFB!$W$2:$W$1048576, 0)):INDEX(CFB!$J$2:$J$1048576, MATCH(W5056, CFB!$W$2:$W$1048576, 0) + COUNTIF(CFB!$W$2:$W$1048576, W5056) - 1))</f>
        <v>82</v>
      </c>
      <c r="N5056" s="2">
        <f>RANK(K5056, INDEX(CFB!$K$2:$K$1048576, MATCH(W5056, CFB!$W$2:$W$1048576, 0)):INDEX(CFB!$K$2:$K$1048576, MATCH(W5056, CFB!$W$2:$W$1048576, 0) + COUNTIF(CFB!$W$2:$W$1048576, W5056) - 1))</f>
        <v>108</v>
      </c>
      <c r="O5056">
        <v>13.93</v>
      </c>
      <c r="P5056">
        <v>16.02</v>
      </c>
      <c r="W5056">
        <v>1982</v>
      </c>
      <c r="X5056">
        <f t="shared" si="155"/>
        <v>0</v>
      </c>
    </row>
    <row r="5057" spans="1:24" ht="12.75" hidden="1" customHeight="1" x14ac:dyDescent="0.45">
      <c r="A5057">
        <v>109</v>
      </c>
      <c r="B5057" t="s">
        <v>201</v>
      </c>
      <c r="C5057" t="s">
        <v>12</v>
      </c>
      <c r="D5057" s="2" t="str">
        <f t="shared" si="154"/>
        <v>William &amp; Mary1982</v>
      </c>
      <c r="F5057">
        <v>3</v>
      </c>
      <c r="G5057">
        <v>8</v>
      </c>
      <c r="H5057">
        <v>0</v>
      </c>
      <c r="I5057">
        <v>-5.29</v>
      </c>
      <c r="J5057">
        <v>-12.79</v>
      </c>
      <c r="K5057">
        <v>-18.079999999999998</v>
      </c>
      <c r="L5057" s="2">
        <f>_xlfn.RANK.EQ(I5057, INDEX(CFB!$I$2:$I$1048576, MATCH(W5057, CFB!$W$2:$W$1048576, 0)):INDEX(CFB!$I$2:$I$1048576, MATCH(W5057, CFB!$W$2:$W$1048576, 0) + COUNTIF(CFB!$W$2:$W$1048576, W5057) - 1), 0)</f>
        <v>89</v>
      </c>
      <c r="M5057" s="2">
        <f>_xlfn.RANK.EQ(J5057, INDEX(CFB!$J$2:$J$1048576, MATCH(W5057, CFB!$W$2:$W$1048576, 0)):INDEX(CFB!$J$2:$J$1048576, MATCH(W5057, CFB!$W$2:$W$1048576, 0) + COUNTIF(CFB!$W$2:$W$1048576, W5057) - 1))</f>
        <v>112</v>
      </c>
      <c r="N5057" s="2">
        <f>RANK(K5057, INDEX(CFB!$K$2:$K$1048576, MATCH(W5057, CFB!$W$2:$W$1048576, 0)):INDEX(CFB!$K$2:$K$1048576, MATCH(W5057, CFB!$W$2:$W$1048576, 0) + COUNTIF(CFB!$W$2:$W$1048576, W5057) - 1))</f>
        <v>108</v>
      </c>
      <c r="O5057">
        <v>23.46</v>
      </c>
      <c r="P5057">
        <v>28.56</v>
      </c>
      <c r="W5057">
        <v>1982</v>
      </c>
      <c r="X5057">
        <f t="shared" si="155"/>
        <v>0</v>
      </c>
    </row>
    <row r="5058" spans="1:24" ht="12.75" hidden="1" customHeight="1" x14ac:dyDescent="0.45">
      <c r="A5058">
        <v>110</v>
      </c>
      <c r="B5058" t="s">
        <v>202</v>
      </c>
      <c r="C5058" t="s">
        <v>12</v>
      </c>
      <c r="D5058" s="2" t="str">
        <f t="shared" si="154"/>
        <v>Richmond1982</v>
      </c>
      <c r="F5058">
        <v>0</v>
      </c>
      <c r="G5058">
        <v>10</v>
      </c>
      <c r="H5058">
        <v>0</v>
      </c>
      <c r="I5058">
        <v>-13.54</v>
      </c>
      <c r="J5058">
        <v>-7.97</v>
      </c>
      <c r="K5058">
        <v>-21.51</v>
      </c>
      <c r="L5058" s="2">
        <f>_xlfn.RANK.EQ(I5058, INDEX(CFB!$I$2:$I$1048576, MATCH(W5058, CFB!$W$2:$W$1048576, 0)):INDEX(CFB!$I$2:$I$1048576, MATCH(W5058, CFB!$W$2:$W$1048576, 0) + COUNTIF(CFB!$W$2:$W$1048576, W5058) - 1), 0)</f>
        <v>111</v>
      </c>
      <c r="M5058" s="2">
        <f>_xlfn.RANK.EQ(J5058, INDEX(CFB!$J$2:$J$1048576, MATCH(W5058, CFB!$W$2:$W$1048576, 0)):INDEX(CFB!$J$2:$J$1048576, MATCH(W5058, CFB!$W$2:$W$1048576, 0) + COUNTIF(CFB!$W$2:$W$1048576, W5058) - 1))</f>
        <v>104</v>
      </c>
      <c r="N5058" s="2">
        <f>RANK(K5058, INDEX(CFB!$K$2:$K$1048576, MATCH(W5058, CFB!$W$2:$W$1048576, 0)):INDEX(CFB!$K$2:$K$1048576, MATCH(W5058, CFB!$W$2:$W$1048576, 0) + COUNTIF(CFB!$W$2:$W$1048576, W5058) - 1))</f>
        <v>110</v>
      </c>
      <c r="O5058">
        <v>15.02</v>
      </c>
      <c r="P5058">
        <v>21.72</v>
      </c>
      <c r="W5058">
        <v>1982</v>
      </c>
      <c r="X5058">
        <f t="shared" si="155"/>
        <v>0</v>
      </c>
    </row>
    <row r="5059" spans="1:24" ht="12.75" hidden="1" customHeight="1" x14ac:dyDescent="0.45">
      <c r="A5059">
        <v>111</v>
      </c>
      <c r="B5059" t="s">
        <v>134</v>
      </c>
      <c r="C5059" t="s">
        <v>65</v>
      </c>
      <c r="D5059" s="2" t="str">
        <f t="shared" ref="D5059:D5122" si="156">_xlfn.CONCAT(B5059, W5059)</f>
        <v>Eastern Michigan1982</v>
      </c>
      <c r="F5059">
        <v>1</v>
      </c>
      <c r="G5059">
        <v>9</v>
      </c>
      <c r="H5059">
        <v>1</v>
      </c>
      <c r="I5059">
        <v>-16.52</v>
      </c>
      <c r="J5059">
        <v>-5.16</v>
      </c>
      <c r="K5059">
        <v>-21.68</v>
      </c>
      <c r="L5059" s="2">
        <f>_xlfn.RANK.EQ(I5059, INDEX(CFB!$I$2:$I$1048576, MATCH(W5059, CFB!$W$2:$W$1048576, 0)):INDEX(CFB!$I$2:$I$1048576, MATCH(W5059, CFB!$W$2:$W$1048576, 0) + COUNTIF(CFB!$W$2:$W$1048576, W5059) - 1), 0)</f>
        <v>113</v>
      </c>
      <c r="M5059" s="2">
        <f>_xlfn.RANK.EQ(J5059, INDEX(CFB!$J$2:$J$1048576, MATCH(W5059, CFB!$W$2:$W$1048576, 0)):INDEX(CFB!$J$2:$J$1048576, MATCH(W5059, CFB!$W$2:$W$1048576, 0) + COUNTIF(CFB!$W$2:$W$1048576, W5059) - 1))</f>
        <v>91</v>
      </c>
      <c r="N5059" s="2">
        <f>RANK(K5059, INDEX(CFB!$K$2:$K$1048576, MATCH(W5059, CFB!$W$2:$W$1048576, 0)):INDEX(CFB!$K$2:$K$1048576, MATCH(W5059, CFB!$W$2:$W$1048576, 0) + COUNTIF(CFB!$W$2:$W$1048576, W5059) - 1))</f>
        <v>111</v>
      </c>
      <c r="O5059">
        <v>11.75</v>
      </c>
      <c r="P5059">
        <v>19.079999999999998</v>
      </c>
      <c r="W5059">
        <v>1982</v>
      </c>
      <c r="X5059">
        <f t="shared" ref="X5059:X5122" si="157">IF(E5059=1, 1,0)</f>
        <v>0</v>
      </c>
    </row>
    <row r="5060" spans="1:24" ht="12.75" hidden="1" customHeight="1" x14ac:dyDescent="0.45">
      <c r="A5060">
        <v>112</v>
      </c>
      <c r="B5060" t="s">
        <v>196</v>
      </c>
      <c r="C5060" t="s">
        <v>195</v>
      </c>
      <c r="D5060" s="2" t="str">
        <f t="shared" si="156"/>
        <v>Illinois State1982</v>
      </c>
      <c r="F5060">
        <v>2</v>
      </c>
      <c r="G5060">
        <v>9</v>
      </c>
      <c r="H5060">
        <v>0</v>
      </c>
      <c r="I5060">
        <v>-10.78</v>
      </c>
      <c r="J5060">
        <v>-12.04</v>
      </c>
      <c r="K5060">
        <v>-22.81</v>
      </c>
      <c r="L5060" s="2">
        <f>_xlfn.RANK.EQ(I5060, INDEX(CFB!$I$2:$I$1048576, MATCH(W5060, CFB!$W$2:$W$1048576, 0)):INDEX(CFB!$I$2:$I$1048576, MATCH(W5060, CFB!$W$2:$W$1048576, 0) + COUNTIF(CFB!$W$2:$W$1048576, W5060) - 1), 0)</f>
        <v>108</v>
      </c>
      <c r="M5060" s="2">
        <f>_xlfn.RANK.EQ(J5060, INDEX(CFB!$J$2:$J$1048576, MATCH(W5060, CFB!$W$2:$W$1048576, 0)):INDEX(CFB!$J$2:$J$1048576, MATCH(W5060, CFB!$W$2:$W$1048576, 0) + COUNTIF(CFB!$W$2:$W$1048576, W5060) - 1))</f>
        <v>110</v>
      </c>
      <c r="N5060" s="2">
        <f>RANK(K5060, INDEX(CFB!$K$2:$K$1048576, MATCH(W5060, CFB!$W$2:$W$1048576, 0)):INDEX(CFB!$K$2:$K$1048576, MATCH(W5060, CFB!$W$2:$W$1048576, 0) + COUNTIF(CFB!$W$2:$W$1048576, W5060) - 1))</f>
        <v>112</v>
      </c>
      <c r="O5060">
        <v>17.079999999999998</v>
      </c>
      <c r="P5060">
        <v>26.99</v>
      </c>
      <c r="W5060">
        <v>1982</v>
      </c>
      <c r="X5060">
        <f t="shared" si="157"/>
        <v>0</v>
      </c>
    </row>
    <row r="5061" spans="1:24" ht="12.75" hidden="1" customHeight="1" x14ac:dyDescent="0.45">
      <c r="A5061">
        <v>113</v>
      </c>
      <c r="B5061" t="s">
        <v>153</v>
      </c>
      <c r="C5061" t="s">
        <v>65</v>
      </c>
      <c r="D5061" s="2" t="str">
        <f t="shared" si="156"/>
        <v>Kent State1982</v>
      </c>
      <c r="F5061">
        <v>0</v>
      </c>
      <c r="G5061">
        <v>11</v>
      </c>
      <c r="H5061">
        <v>0</v>
      </c>
      <c r="I5061">
        <v>-12.9</v>
      </c>
      <c r="J5061">
        <v>-10.76</v>
      </c>
      <c r="K5061">
        <v>-23.66</v>
      </c>
      <c r="L5061" s="2">
        <f>_xlfn.RANK.EQ(I5061, INDEX(CFB!$I$2:$I$1048576, MATCH(W5061, CFB!$W$2:$W$1048576, 0)):INDEX(CFB!$I$2:$I$1048576, MATCH(W5061, CFB!$W$2:$W$1048576, 0) + COUNTIF(CFB!$W$2:$W$1048576, W5061) - 1), 0)</f>
        <v>110</v>
      </c>
      <c r="M5061" s="2">
        <f>_xlfn.RANK.EQ(J5061, INDEX(CFB!$J$2:$J$1048576, MATCH(W5061, CFB!$W$2:$W$1048576, 0)):INDEX(CFB!$J$2:$J$1048576, MATCH(W5061, CFB!$W$2:$W$1048576, 0) + COUNTIF(CFB!$W$2:$W$1048576, W5061) - 1))</f>
        <v>109</v>
      </c>
      <c r="N5061" s="2">
        <f>RANK(K5061, INDEX(CFB!$K$2:$K$1048576, MATCH(W5061, CFB!$W$2:$W$1048576, 0)):INDEX(CFB!$K$2:$K$1048576, MATCH(W5061, CFB!$W$2:$W$1048576, 0) + COUNTIF(CFB!$W$2:$W$1048576, W5061) - 1))</f>
        <v>113</v>
      </c>
      <c r="O5061">
        <v>16</v>
      </c>
      <c r="P5061">
        <v>24.57</v>
      </c>
      <c r="W5061">
        <v>1982</v>
      </c>
      <c r="X5061">
        <f t="shared" si="157"/>
        <v>0</v>
      </c>
    </row>
    <row r="5062" spans="1:24" ht="12.75" hidden="1" customHeight="1" x14ac:dyDescent="0.45">
      <c r="A5062">
        <v>1</v>
      </c>
      <c r="B5062" t="s">
        <v>16</v>
      </c>
      <c r="C5062" t="s">
        <v>12</v>
      </c>
      <c r="D5062" s="2" t="str">
        <f t="shared" si="156"/>
        <v>Penn State1981</v>
      </c>
      <c r="E5062">
        <v>3</v>
      </c>
      <c r="F5062">
        <v>10</v>
      </c>
      <c r="G5062">
        <v>2</v>
      </c>
      <c r="H5062">
        <v>0</v>
      </c>
      <c r="I5062">
        <v>14.05</v>
      </c>
      <c r="J5062">
        <v>10.97</v>
      </c>
      <c r="K5062">
        <v>25.02</v>
      </c>
      <c r="L5062" s="2">
        <f>_xlfn.RANK.EQ(I5062, INDEX(CFB!$I$2:$I$1048576, MATCH(W5062, CFB!$W$2:$W$1048576, 0)):INDEX(CFB!$I$2:$I$1048576, MATCH(W5062, CFB!$W$2:$W$1048576, 0) + COUNTIF(CFB!$W$2:$W$1048576, W5062) - 1), 0)</f>
        <v>1</v>
      </c>
      <c r="M5062" s="2">
        <f>_xlfn.RANK.EQ(J5062, INDEX(CFB!$J$2:$J$1048576, MATCH(W5062, CFB!$W$2:$W$1048576, 0)):INDEX(CFB!$J$2:$J$1048576, MATCH(W5062, CFB!$W$2:$W$1048576, 0) + COUNTIF(CFB!$W$2:$W$1048576, W5062) - 1))</f>
        <v>5</v>
      </c>
      <c r="N5062" s="2">
        <f>RANK(K5062, INDEX(CFB!$K$2:$K$1048576, MATCH(W5062, CFB!$W$2:$W$1048576, 0)):INDEX(CFB!$K$2:$K$1048576, MATCH(W5062, CFB!$W$2:$W$1048576, 0) + COUNTIF(CFB!$W$2:$W$1048576, W5062) - 1))</f>
        <v>1</v>
      </c>
      <c r="O5062">
        <v>45.55</v>
      </c>
      <c r="P5062">
        <v>0.04</v>
      </c>
      <c r="W5062">
        <v>1981</v>
      </c>
      <c r="X5062">
        <f t="shared" si="157"/>
        <v>0</v>
      </c>
    </row>
    <row r="5063" spans="1:24" ht="12.75" hidden="1" customHeight="1" x14ac:dyDescent="0.45">
      <c r="A5063">
        <v>2</v>
      </c>
      <c r="B5063" t="s">
        <v>70</v>
      </c>
      <c r="C5063" t="s">
        <v>12</v>
      </c>
      <c r="D5063" s="2" t="str">
        <f t="shared" si="156"/>
        <v>Pitt1981</v>
      </c>
      <c r="E5063">
        <v>4</v>
      </c>
      <c r="F5063">
        <v>11</v>
      </c>
      <c r="G5063">
        <v>1</v>
      </c>
      <c r="H5063">
        <v>0</v>
      </c>
      <c r="I5063">
        <v>11.39</v>
      </c>
      <c r="J5063">
        <v>10.63</v>
      </c>
      <c r="K5063">
        <v>22.02</v>
      </c>
      <c r="L5063" s="2">
        <f>_xlfn.RANK.EQ(I5063, INDEX(CFB!$I$2:$I$1048576, MATCH(W5063, CFB!$W$2:$W$1048576, 0)):INDEX(CFB!$I$2:$I$1048576, MATCH(W5063, CFB!$W$2:$W$1048576, 0) + COUNTIF(CFB!$W$2:$W$1048576, W5063) - 1), 0)</f>
        <v>4</v>
      </c>
      <c r="M5063" s="2">
        <f>_xlfn.RANK.EQ(J5063, INDEX(CFB!$J$2:$J$1048576, MATCH(W5063, CFB!$W$2:$W$1048576, 0)):INDEX(CFB!$J$2:$J$1048576, MATCH(W5063, CFB!$W$2:$W$1048576, 0) + COUNTIF(CFB!$W$2:$W$1048576, W5063) - 1))</f>
        <v>6</v>
      </c>
      <c r="N5063" s="2">
        <f>RANK(K5063, INDEX(CFB!$K$2:$K$1048576, MATCH(W5063, CFB!$W$2:$W$1048576, 0)):INDEX(CFB!$K$2:$K$1048576, MATCH(W5063, CFB!$W$2:$W$1048576, 0) + COUNTIF(CFB!$W$2:$W$1048576, W5063) - 1))</f>
        <v>2</v>
      </c>
      <c r="O5063">
        <v>43.12</v>
      </c>
      <c r="P5063">
        <v>2.2599999999999998</v>
      </c>
      <c r="W5063">
        <v>1981</v>
      </c>
      <c r="X5063">
        <f t="shared" si="157"/>
        <v>0</v>
      </c>
    </row>
    <row r="5064" spans="1:24" ht="12.75" hidden="1" customHeight="1" x14ac:dyDescent="0.45">
      <c r="A5064">
        <v>3</v>
      </c>
      <c r="B5064" t="s">
        <v>47</v>
      </c>
      <c r="C5064" t="s">
        <v>188</v>
      </c>
      <c r="D5064" s="2" t="str">
        <f t="shared" si="156"/>
        <v>Nebraska1981</v>
      </c>
      <c r="E5064">
        <v>11</v>
      </c>
      <c r="F5064">
        <v>9</v>
      </c>
      <c r="G5064">
        <v>3</v>
      </c>
      <c r="H5064">
        <v>0</v>
      </c>
      <c r="I5064">
        <v>9.39</v>
      </c>
      <c r="J5064">
        <v>12.4</v>
      </c>
      <c r="K5064">
        <v>21.79</v>
      </c>
      <c r="L5064" s="2">
        <f>_xlfn.RANK.EQ(I5064, INDEX(CFB!$I$2:$I$1048576, MATCH(W5064, CFB!$W$2:$W$1048576, 0)):INDEX(CFB!$I$2:$I$1048576, MATCH(W5064, CFB!$W$2:$W$1048576, 0) + COUNTIF(CFB!$W$2:$W$1048576, W5064) - 1), 0)</f>
        <v>8</v>
      </c>
      <c r="M5064" s="2">
        <f>_xlfn.RANK.EQ(J5064, INDEX(CFB!$J$2:$J$1048576, MATCH(W5064, CFB!$W$2:$W$1048576, 0)):INDEX(CFB!$J$2:$J$1048576, MATCH(W5064, CFB!$W$2:$W$1048576, 0) + COUNTIF(CFB!$W$2:$W$1048576, W5064) - 1))</f>
        <v>2</v>
      </c>
      <c r="N5064" s="2">
        <f>RANK(K5064, INDEX(CFB!$K$2:$K$1048576, MATCH(W5064, CFB!$W$2:$W$1048576, 0)):INDEX(CFB!$K$2:$K$1048576, MATCH(W5064, CFB!$W$2:$W$1048576, 0) + COUNTIF(CFB!$W$2:$W$1048576, W5064) - 1))</f>
        <v>3</v>
      </c>
      <c r="O5064">
        <v>43.34</v>
      </c>
      <c r="P5064">
        <v>-1.1299999999999999</v>
      </c>
      <c r="W5064">
        <v>1981</v>
      </c>
      <c r="X5064">
        <f t="shared" si="157"/>
        <v>0</v>
      </c>
    </row>
    <row r="5065" spans="1:24" ht="12.75" hidden="1" customHeight="1" x14ac:dyDescent="0.45">
      <c r="A5065">
        <v>4</v>
      </c>
      <c r="B5065" t="s">
        <v>17</v>
      </c>
      <c r="C5065" t="s">
        <v>15</v>
      </c>
      <c r="D5065" s="2" t="str">
        <f t="shared" si="156"/>
        <v>Georgia1981</v>
      </c>
      <c r="E5065">
        <v>6</v>
      </c>
      <c r="F5065">
        <v>10</v>
      </c>
      <c r="G5065">
        <v>2</v>
      </c>
      <c r="H5065">
        <v>0</v>
      </c>
      <c r="I5065">
        <v>9.4600000000000009</v>
      </c>
      <c r="J5065">
        <v>11.98</v>
      </c>
      <c r="K5065">
        <v>21.43</v>
      </c>
      <c r="L5065" s="2">
        <f>_xlfn.RANK.EQ(I5065, INDEX(CFB!$I$2:$I$1048576, MATCH(W5065, CFB!$W$2:$W$1048576, 0)):INDEX(CFB!$I$2:$I$1048576, MATCH(W5065, CFB!$W$2:$W$1048576, 0) + COUNTIF(CFB!$W$2:$W$1048576, W5065) - 1), 0)</f>
        <v>7</v>
      </c>
      <c r="M5065" s="2">
        <f>_xlfn.RANK.EQ(J5065, INDEX(CFB!$J$2:$J$1048576, MATCH(W5065, CFB!$W$2:$W$1048576, 0)):INDEX(CFB!$J$2:$J$1048576, MATCH(W5065, CFB!$W$2:$W$1048576, 0) + COUNTIF(CFB!$W$2:$W$1048576, W5065) - 1))</f>
        <v>3</v>
      </c>
      <c r="N5065" s="2">
        <f>RANK(K5065, INDEX(CFB!$K$2:$K$1048576, MATCH(W5065, CFB!$W$2:$W$1048576, 0)):INDEX(CFB!$K$2:$K$1048576, MATCH(W5065, CFB!$W$2:$W$1048576, 0) + COUNTIF(CFB!$W$2:$W$1048576, W5065) - 1))</f>
        <v>4</v>
      </c>
      <c r="O5065">
        <v>42.57</v>
      </c>
      <c r="P5065">
        <v>-0.76</v>
      </c>
      <c r="W5065">
        <v>1981</v>
      </c>
      <c r="X5065">
        <f t="shared" si="157"/>
        <v>0</v>
      </c>
    </row>
    <row r="5066" spans="1:24" ht="12.75" hidden="1" customHeight="1" x14ac:dyDescent="0.45">
      <c r="A5066">
        <v>5</v>
      </c>
      <c r="B5066" t="s">
        <v>26</v>
      </c>
      <c r="C5066" t="s">
        <v>23</v>
      </c>
      <c r="D5066" s="2" t="str">
        <f t="shared" si="156"/>
        <v>Clemson1981</v>
      </c>
      <c r="E5066">
        <v>1</v>
      </c>
      <c r="F5066">
        <v>12</v>
      </c>
      <c r="G5066">
        <v>0</v>
      </c>
      <c r="H5066">
        <v>0</v>
      </c>
      <c r="I5066">
        <v>7.93</v>
      </c>
      <c r="J5066">
        <v>13.41</v>
      </c>
      <c r="K5066">
        <v>21.34</v>
      </c>
      <c r="L5066" s="2">
        <f>_xlfn.RANK.EQ(I5066, INDEX(CFB!$I$2:$I$1048576, MATCH(W5066, CFB!$W$2:$W$1048576, 0)):INDEX(CFB!$I$2:$I$1048576, MATCH(W5066, CFB!$W$2:$W$1048576, 0) + COUNTIF(CFB!$W$2:$W$1048576, W5066) - 1), 0)</f>
        <v>17</v>
      </c>
      <c r="M5066" s="2">
        <f>_xlfn.RANK.EQ(J5066, INDEX(CFB!$J$2:$J$1048576, MATCH(W5066, CFB!$W$2:$W$1048576, 0)):INDEX(CFB!$J$2:$J$1048576, MATCH(W5066, CFB!$W$2:$W$1048576, 0) + COUNTIF(CFB!$W$2:$W$1048576, W5066) - 1))</f>
        <v>1</v>
      </c>
      <c r="N5066" s="2">
        <f>RANK(K5066, INDEX(CFB!$K$2:$K$1048576, MATCH(W5066, CFB!$W$2:$W$1048576, 0)):INDEX(CFB!$K$2:$K$1048576, MATCH(W5066, CFB!$W$2:$W$1048576, 0) + COUNTIF(CFB!$W$2:$W$1048576, W5066) - 1))</f>
        <v>5</v>
      </c>
      <c r="O5066">
        <v>40.17</v>
      </c>
      <c r="P5066">
        <v>-2.33</v>
      </c>
      <c r="W5066">
        <v>1981</v>
      </c>
      <c r="X5066">
        <f t="shared" si="157"/>
        <v>1</v>
      </c>
    </row>
    <row r="5067" spans="1:24" ht="12.75" hidden="1" customHeight="1" x14ac:dyDescent="0.45">
      <c r="A5067">
        <v>6</v>
      </c>
      <c r="B5067" t="s">
        <v>24</v>
      </c>
      <c r="C5067" t="s">
        <v>189</v>
      </c>
      <c r="D5067" s="2" t="str">
        <f t="shared" si="156"/>
        <v>SMU1981</v>
      </c>
      <c r="E5067">
        <v>5</v>
      </c>
      <c r="F5067">
        <v>10</v>
      </c>
      <c r="G5067">
        <v>1</v>
      </c>
      <c r="H5067">
        <v>0</v>
      </c>
      <c r="I5067">
        <v>10.75</v>
      </c>
      <c r="J5067">
        <v>8.6999999999999993</v>
      </c>
      <c r="K5067">
        <v>19.45</v>
      </c>
      <c r="L5067" s="2">
        <f>_xlfn.RANK.EQ(I5067, INDEX(CFB!$I$2:$I$1048576, MATCH(W5067, CFB!$W$2:$W$1048576, 0)):INDEX(CFB!$I$2:$I$1048576, MATCH(W5067, CFB!$W$2:$W$1048576, 0) + COUNTIF(CFB!$W$2:$W$1048576, W5067) - 1), 0)</f>
        <v>5</v>
      </c>
      <c r="M5067" s="2">
        <f>_xlfn.RANK.EQ(J5067, INDEX(CFB!$J$2:$J$1048576, MATCH(W5067, CFB!$W$2:$W$1048576, 0)):INDEX(CFB!$J$2:$J$1048576, MATCH(W5067, CFB!$W$2:$W$1048576, 0) + COUNTIF(CFB!$W$2:$W$1048576, W5067) - 1))</f>
        <v>15</v>
      </c>
      <c r="N5067" s="2">
        <f>RANK(K5067, INDEX(CFB!$K$2:$K$1048576, MATCH(W5067, CFB!$W$2:$W$1048576, 0)):INDEX(CFB!$K$2:$K$1048576, MATCH(W5067, CFB!$W$2:$W$1048576, 0) + COUNTIF(CFB!$W$2:$W$1048576, W5067) - 1))</f>
        <v>6</v>
      </c>
      <c r="O5067">
        <v>41.62</v>
      </c>
      <c r="P5067">
        <v>3.68</v>
      </c>
      <c r="W5067">
        <v>1981</v>
      </c>
      <c r="X5067">
        <f t="shared" si="157"/>
        <v>0</v>
      </c>
    </row>
    <row r="5068" spans="1:24" ht="12.75" hidden="1" customHeight="1" x14ac:dyDescent="0.45">
      <c r="A5068">
        <v>7</v>
      </c>
      <c r="B5068" t="s">
        <v>22</v>
      </c>
      <c r="C5068" t="s">
        <v>12</v>
      </c>
      <c r="D5068" s="2" t="str">
        <f t="shared" si="156"/>
        <v>Miami (FL)1981</v>
      </c>
      <c r="E5068">
        <v>8</v>
      </c>
      <c r="F5068">
        <v>9</v>
      </c>
      <c r="G5068">
        <v>2</v>
      </c>
      <c r="H5068">
        <v>0</v>
      </c>
      <c r="I5068">
        <v>8.4700000000000006</v>
      </c>
      <c r="J5068">
        <v>10.33</v>
      </c>
      <c r="K5068">
        <v>18.8</v>
      </c>
      <c r="L5068" s="2">
        <f>_xlfn.RANK.EQ(I5068, INDEX(CFB!$I$2:$I$1048576, MATCH(W5068, CFB!$W$2:$W$1048576, 0)):INDEX(CFB!$I$2:$I$1048576, MATCH(W5068, CFB!$W$2:$W$1048576, 0) + COUNTIF(CFB!$W$2:$W$1048576, W5068) - 1), 0)</f>
        <v>12</v>
      </c>
      <c r="M5068" s="2">
        <f>_xlfn.RANK.EQ(J5068, INDEX(CFB!$J$2:$J$1048576, MATCH(W5068, CFB!$W$2:$W$1048576, 0)):INDEX(CFB!$J$2:$J$1048576, MATCH(W5068, CFB!$W$2:$W$1048576, 0) + COUNTIF(CFB!$W$2:$W$1048576, W5068) - 1))</f>
        <v>7</v>
      </c>
      <c r="N5068" s="2">
        <f>RANK(K5068, INDEX(CFB!$K$2:$K$1048576, MATCH(W5068, CFB!$W$2:$W$1048576, 0)):INDEX(CFB!$K$2:$K$1048576, MATCH(W5068, CFB!$W$2:$W$1048576, 0) + COUNTIF(CFB!$W$2:$W$1048576, W5068) - 1))</f>
        <v>7</v>
      </c>
      <c r="O5068">
        <v>35.81</v>
      </c>
      <c r="P5068">
        <v>0.9</v>
      </c>
      <c r="W5068">
        <v>1981</v>
      </c>
      <c r="X5068">
        <f t="shared" si="157"/>
        <v>0</v>
      </c>
    </row>
    <row r="5069" spans="1:24" ht="12.75" hidden="1" customHeight="1" x14ac:dyDescent="0.45">
      <c r="A5069">
        <v>8</v>
      </c>
      <c r="B5069" t="s">
        <v>14</v>
      </c>
      <c r="C5069" t="s">
        <v>189</v>
      </c>
      <c r="D5069" s="2" t="str">
        <f t="shared" si="156"/>
        <v>Texas1981</v>
      </c>
      <c r="E5069">
        <v>2</v>
      </c>
      <c r="F5069">
        <v>10</v>
      </c>
      <c r="G5069">
        <v>1</v>
      </c>
      <c r="H5069">
        <v>1</v>
      </c>
      <c r="I5069">
        <v>5.61</v>
      </c>
      <c r="J5069">
        <v>11.83</v>
      </c>
      <c r="K5069">
        <v>17.440000000000001</v>
      </c>
      <c r="L5069" s="2">
        <f>_xlfn.RANK.EQ(I5069, INDEX(CFB!$I$2:$I$1048576, MATCH(W5069, CFB!$W$2:$W$1048576, 0)):INDEX(CFB!$I$2:$I$1048576, MATCH(W5069, CFB!$W$2:$W$1048576, 0) + COUNTIF(CFB!$W$2:$W$1048576, W5069) - 1), 0)</f>
        <v>26</v>
      </c>
      <c r="M5069" s="2">
        <f>_xlfn.RANK.EQ(J5069, INDEX(CFB!$J$2:$J$1048576, MATCH(W5069, CFB!$W$2:$W$1048576, 0)):INDEX(CFB!$J$2:$J$1048576, MATCH(W5069, CFB!$W$2:$W$1048576, 0) + COUNTIF(CFB!$W$2:$W$1048576, W5069) - 1))</f>
        <v>4</v>
      </c>
      <c r="N5069" s="2">
        <f>RANK(K5069, INDEX(CFB!$K$2:$K$1048576, MATCH(W5069, CFB!$W$2:$W$1048576, 0)):INDEX(CFB!$K$2:$K$1048576, MATCH(W5069, CFB!$W$2:$W$1048576, 0) + COUNTIF(CFB!$W$2:$W$1048576, W5069) - 1))</f>
        <v>8</v>
      </c>
      <c r="O5069">
        <v>33.24</v>
      </c>
      <c r="P5069">
        <v>0.74</v>
      </c>
      <c r="W5069">
        <v>1981</v>
      </c>
      <c r="X5069">
        <f t="shared" si="157"/>
        <v>0</v>
      </c>
    </row>
    <row r="5070" spans="1:24" ht="12.75" hidden="1" customHeight="1" x14ac:dyDescent="0.45">
      <c r="A5070">
        <v>9</v>
      </c>
      <c r="B5070" t="s">
        <v>44</v>
      </c>
      <c r="C5070" t="s">
        <v>10</v>
      </c>
      <c r="D5070" s="2" t="str">
        <f t="shared" si="156"/>
        <v>Michigan1981</v>
      </c>
      <c r="E5070">
        <v>12</v>
      </c>
      <c r="F5070">
        <v>9</v>
      </c>
      <c r="G5070">
        <v>3</v>
      </c>
      <c r="H5070">
        <v>0</v>
      </c>
      <c r="I5070">
        <v>8.83</v>
      </c>
      <c r="J5070">
        <v>8.4499999999999993</v>
      </c>
      <c r="K5070">
        <v>17.29</v>
      </c>
      <c r="L5070" s="2">
        <f>_xlfn.RANK.EQ(I5070, INDEX(CFB!$I$2:$I$1048576, MATCH(W5070, CFB!$W$2:$W$1048576, 0)):INDEX(CFB!$I$2:$I$1048576, MATCH(W5070, CFB!$W$2:$W$1048576, 0) + COUNTIF(CFB!$W$2:$W$1048576, W5070) - 1), 0)</f>
        <v>9</v>
      </c>
      <c r="M5070" s="2">
        <f>_xlfn.RANK.EQ(J5070, INDEX(CFB!$J$2:$J$1048576, MATCH(W5070, CFB!$W$2:$W$1048576, 0)):INDEX(CFB!$J$2:$J$1048576, MATCH(W5070, CFB!$W$2:$W$1048576, 0) + COUNTIF(CFB!$W$2:$W$1048576, W5070) - 1))</f>
        <v>17</v>
      </c>
      <c r="N5070" s="2">
        <f>RANK(K5070, INDEX(CFB!$K$2:$K$1048576, MATCH(W5070, CFB!$W$2:$W$1048576, 0)):INDEX(CFB!$K$2:$K$1048576, MATCH(W5070, CFB!$W$2:$W$1048576, 0) + COUNTIF(CFB!$W$2:$W$1048576, W5070) - 1))</f>
        <v>9</v>
      </c>
      <c r="O5070">
        <v>37.72</v>
      </c>
      <c r="P5070">
        <v>4.1399999999999997</v>
      </c>
      <c r="W5070">
        <v>1981</v>
      </c>
      <c r="X5070">
        <f t="shared" si="157"/>
        <v>0</v>
      </c>
    </row>
    <row r="5071" spans="1:24" ht="12.75" hidden="1" customHeight="1" x14ac:dyDescent="0.45">
      <c r="A5071">
        <v>10</v>
      </c>
      <c r="B5071" t="s">
        <v>18</v>
      </c>
      <c r="C5071" t="s">
        <v>15</v>
      </c>
      <c r="D5071" s="2" t="str">
        <f t="shared" si="156"/>
        <v>Alabama1981</v>
      </c>
      <c r="E5071">
        <v>7</v>
      </c>
      <c r="F5071">
        <v>9</v>
      </c>
      <c r="G5071">
        <v>2</v>
      </c>
      <c r="H5071">
        <v>1</v>
      </c>
      <c r="I5071">
        <v>8.56</v>
      </c>
      <c r="J5071">
        <v>8.51</v>
      </c>
      <c r="K5071">
        <v>17.07</v>
      </c>
      <c r="L5071" s="2">
        <f>_xlfn.RANK.EQ(I5071, INDEX(CFB!$I$2:$I$1048576, MATCH(W5071, CFB!$W$2:$W$1048576, 0)):INDEX(CFB!$I$2:$I$1048576, MATCH(W5071, CFB!$W$2:$W$1048576, 0) + COUNTIF(CFB!$W$2:$W$1048576, W5071) - 1), 0)</f>
        <v>11</v>
      </c>
      <c r="M5071" s="2">
        <f>_xlfn.RANK.EQ(J5071, INDEX(CFB!$J$2:$J$1048576, MATCH(W5071, CFB!$W$2:$W$1048576, 0)):INDEX(CFB!$J$2:$J$1048576, MATCH(W5071, CFB!$W$2:$W$1048576, 0) + COUNTIF(CFB!$W$2:$W$1048576, W5071) - 1))</f>
        <v>16</v>
      </c>
      <c r="N5071" s="2">
        <f>RANK(K5071, INDEX(CFB!$K$2:$K$1048576, MATCH(W5071, CFB!$W$2:$W$1048576, 0)):INDEX(CFB!$K$2:$K$1048576, MATCH(W5071, CFB!$W$2:$W$1048576, 0) + COUNTIF(CFB!$W$2:$W$1048576, W5071) - 1))</f>
        <v>10</v>
      </c>
      <c r="O5071">
        <v>36.04</v>
      </c>
      <c r="P5071">
        <v>3.19</v>
      </c>
      <c r="W5071">
        <v>1981</v>
      </c>
      <c r="X5071">
        <f t="shared" si="157"/>
        <v>0</v>
      </c>
    </row>
    <row r="5072" spans="1:24" ht="12.75" hidden="1" customHeight="1" x14ac:dyDescent="0.45">
      <c r="A5072">
        <v>11</v>
      </c>
      <c r="B5072" t="s">
        <v>28</v>
      </c>
      <c r="C5072" t="s">
        <v>180</v>
      </c>
      <c r="D5072" s="2" t="str">
        <f t="shared" si="156"/>
        <v>Arizona State1981</v>
      </c>
      <c r="E5072">
        <v>16</v>
      </c>
      <c r="F5072">
        <v>9</v>
      </c>
      <c r="G5072">
        <v>2</v>
      </c>
      <c r="H5072">
        <v>0</v>
      </c>
      <c r="I5072">
        <v>12.65</v>
      </c>
      <c r="J5072">
        <v>4.05</v>
      </c>
      <c r="K5072">
        <v>16.71</v>
      </c>
      <c r="L5072" s="2">
        <f>_xlfn.RANK.EQ(I5072, INDEX(CFB!$I$2:$I$1048576, MATCH(W5072, CFB!$W$2:$W$1048576, 0)):INDEX(CFB!$I$2:$I$1048576, MATCH(W5072, CFB!$W$2:$W$1048576, 0) + COUNTIF(CFB!$W$2:$W$1048576, W5072) - 1), 0)</f>
        <v>3</v>
      </c>
      <c r="M5072" s="2">
        <f>_xlfn.RANK.EQ(J5072, INDEX(CFB!$J$2:$J$1048576, MATCH(W5072, CFB!$W$2:$W$1048576, 0)):INDEX(CFB!$J$2:$J$1048576, MATCH(W5072, CFB!$W$2:$W$1048576, 0) + COUNTIF(CFB!$W$2:$W$1048576, W5072) - 1))</f>
        <v>38</v>
      </c>
      <c r="N5072" s="2">
        <f>RANK(K5072, INDEX(CFB!$K$2:$K$1048576, MATCH(W5072, CFB!$W$2:$W$1048576, 0)):INDEX(CFB!$K$2:$K$1048576, MATCH(W5072, CFB!$W$2:$W$1048576, 0) + COUNTIF(CFB!$W$2:$W$1048576, W5072) - 1))</f>
        <v>11</v>
      </c>
      <c r="O5072">
        <v>43.59</v>
      </c>
      <c r="P5072">
        <v>7.52</v>
      </c>
      <c r="W5072">
        <v>1981</v>
      </c>
      <c r="X5072">
        <f t="shared" si="157"/>
        <v>0</v>
      </c>
    </row>
    <row r="5073" spans="1:24" ht="12.75" hidden="1" customHeight="1" x14ac:dyDescent="0.45">
      <c r="A5073">
        <v>12</v>
      </c>
      <c r="B5073" t="s">
        <v>75</v>
      </c>
      <c r="C5073" t="s">
        <v>23</v>
      </c>
      <c r="D5073" s="2" t="str">
        <f t="shared" si="156"/>
        <v>North Carolina1981</v>
      </c>
      <c r="E5073">
        <v>9</v>
      </c>
      <c r="F5073">
        <v>10</v>
      </c>
      <c r="G5073">
        <v>2</v>
      </c>
      <c r="H5073">
        <v>0</v>
      </c>
      <c r="I5073">
        <v>6.63</v>
      </c>
      <c r="J5073">
        <v>9.33</v>
      </c>
      <c r="K5073">
        <v>15.97</v>
      </c>
      <c r="L5073" s="2">
        <f>_xlfn.RANK.EQ(I5073, INDEX(CFB!$I$2:$I$1048576, MATCH(W5073, CFB!$W$2:$W$1048576, 0)):INDEX(CFB!$I$2:$I$1048576, MATCH(W5073, CFB!$W$2:$W$1048576, 0) + COUNTIF(CFB!$W$2:$W$1048576, W5073) - 1), 0)</f>
        <v>22</v>
      </c>
      <c r="M5073" s="2">
        <f>_xlfn.RANK.EQ(J5073, INDEX(CFB!$J$2:$J$1048576, MATCH(W5073, CFB!$W$2:$W$1048576, 0)):INDEX(CFB!$J$2:$J$1048576, MATCH(W5073, CFB!$W$2:$W$1048576, 0) + COUNTIF(CFB!$W$2:$W$1048576, W5073) - 1))</f>
        <v>10</v>
      </c>
      <c r="N5073" s="2">
        <f>RANK(K5073, INDEX(CFB!$K$2:$K$1048576, MATCH(W5073, CFB!$W$2:$W$1048576, 0)):INDEX(CFB!$K$2:$K$1048576, MATCH(W5073, CFB!$W$2:$W$1048576, 0) + COUNTIF(CFB!$W$2:$W$1048576, W5073) - 1))</f>
        <v>12</v>
      </c>
      <c r="O5073">
        <v>40.380000000000003</v>
      </c>
      <c r="P5073">
        <v>2.39</v>
      </c>
      <c r="W5073">
        <v>1981</v>
      </c>
      <c r="X5073">
        <f t="shared" si="157"/>
        <v>0</v>
      </c>
    </row>
    <row r="5074" spans="1:24" ht="12.75" hidden="1" customHeight="1" x14ac:dyDescent="0.45">
      <c r="A5074">
        <v>13</v>
      </c>
      <c r="B5074" t="s">
        <v>38</v>
      </c>
      <c r="C5074" t="s">
        <v>180</v>
      </c>
      <c r="D5074" s="2" t="str">
        <f t="shared" si="156"/>
        <v>USC1981</v>
      </c>
      <c r="E5074">
        <v>14</v>
      </c>
      <c r="F5074">
        <v>9</v>
      </c>
      <c r="G5074">
        <v>3</v>
      </c>
      <c r="H5074">
        <v>0</v>
      </c>
      <c r="I5074">
        <v>6.3</v>
      </c>
      <c r="J5074">
        <v>8.8699999999999992</v>
      </c>
      <c r="K5074">
        <v>15.17</v>
      </c>
      <c r="L5074" s="2">
        <f>_xlfn.RANK.EQ(I5074, INDEX(CFB!$I$2:$I$1048576, MATCH(W5074, CFB!$W$2:$W$1048576, 0)):INDEX(CFB!$I$2:$I$1048576, MATCH(W5074, CFB!$W$2:$W$1048576, 0) + COUNTIF(CFB!$W$2:$W$1048576, W5074) - 1), 0)</f>
        <v>24</v>
      </c>
      <c r="M5074" s="2">
        <f>_xlfn.RANK.EQ(J5074, INDEX(CFB!$J$2:$J$1048576, MATCH(W5074, CFB!$W$2:$W$1048576, 0)):INDEX(CFB!$J$2:$J$1048576, MATCH(W5074, CFB!$W$2:$W$1048576, 0) + COUNTIF(CFB!$W$2:$W$1048576, W5074) - 1))</f>
        <v>13</v>
      </c>
      <c r="N5074" s="2">
        <f>RANK(K5074, INDEX(CFB!$K$2:$K$1048576, MATCH(W5074, CFB!$W$2:$W$1048576, 0)):INDEX(CFB!$K$2:$K$1048576, MATCH(W5074, CFB!$W$2:$W$1048576, 0) + COUNTIF(CFB!$W$2:$W$1048576, W5074) - 1))</f>
        <v>13</v>
      </c>
      <c r="O5074">
        <v>34.630000000000003</v>
      </c>
      <c r="P5074">
        <v>2.4700000000000002</v>
      </c>
      <c r="W5074">
        <v>1981</v>
      </c>
      <c r="X5074">
        <f t="shared" si="157"/>
        <v>0</v>
      </c>
    </row>
    <row r="5075" spans="1:24" ht="12.75" hidden="1" customHeight="1" x14ac:dyDescent="0.45">
      <c r="A5075">
        <v>14</v>
      </c>
      <c r="B5075" t="s">
        <v>89</v>
      </c>
      <c r="C5075" t="s">
        <v>12</v>
      </c>
      <c r="D5075" s="2" t="str">
        <f t="shared" si="156"/>
        <v>West Virginia1981</v>
      </c>
      <c r="E5075">
        <v>17</v>
      </c>
      <c r="F5075">
        <v>9</v>
      </c>
      <c r="G5075">
        <v>3</v>
      </c>
      <c r="H5075">
        <v>0</v>
      </c>
      <c r="I5075">
        <v>5.03</v>
      </c>
      <c r="J5075">
        <v>9.51</v>
      </c>
      <c r="K5075">
        <v>14.54</v>
      </c>
      <c r="L5075" s="2">
        <f>_xlfn.RANK.EQ(I5075, INDEX(CFB!$I$2:$I$1048576, MATCH(W5075, CFB!$W$2:$W$1048576, 0)):INDEX(CFB!$I$2:$I$1048576, MATCH(W5075, CFB!$W$2:$W$1048576, 0) + COUNTIF(CFB!$W$2:$W$1048576, W5075) - 1), 0)</f>
        <v>32</v>
      </c>
      <c r="M5075" s="2">
        <f>_xlfn.RANK.EQ(J5075, INDEX(CFB!$J$2:$J$1048576, MATCH(W5075, CFB!$W$2:$W$1048576, 0)):INDEX(CFB!$J$2:$J$1048576, MATCH(W5075, CFB!$W$2:$W$1048576, 0) + COUNTIF(CFB!$W$2:$W$1048576, W5075) - 1))</f>
        <v>9</v>
      </c>
      <c r="N5075" s="2">
        <f>RANK(K5075, INDEX(CFB!$K$2:$K$1048576, MATCH(W5075, CFB!$W$2:$W$1048576, 0)):INDEX(CFB!$K$2:$K$1048576, MATCH(W5075, CFB!$W$2:$W$1048576, 0) + COUNTIF(CFB!$W$2:$W$1048576, W5075) - 1))</f>
        <v>14</v>
      </c>
      <c r="O5075">
        <v>33.08</v>
      </c>
      <c r="P5075">
        <v>1.58</v>
      </c>
      <c r="W5075">
        <v>1981</v>
      </c>
      <c r="X5075">
        <f t="shared" si="157"/>
        <v>0</v>
      </c>
    </row>
    <row r="5076" spans="1:24" ht="12.75" hidden="1" customHeight="1" x14ac:dyDescent="0.45">
      <c r="A5076">
        <v>15</v>
      </c>
      <c r="B5076" t="s">
        <v>73</v>
      </c>
      <c r="C5076" t="s">
        <v>180</v>
      </c>
      <c r="D5076" s="2" t="str">
        <f t="shared" si="156"/>
        <v>UCLA1981</v>
      </c>
      <c r="F5076">
        <v>7</v>
      </c>
      <c r="G5076">
        <v>4</v>
      </c>
      <c r="H5076">
        <v>1</v>
      </c>
      <c r="I5076">
        <v>8.6999999999999993</v>
      </c>
      <c r="J5076">
        <v>5.64</v>
      </c>
      <c r="K5076">
        <v>14.35</v>
      </c>
      <c r="L5076" s="2">
        <f>_xlfn.RANK.EQ(I5076, INDEX(CFB!$I$2:$I$1048576, MATCH(W5076, CFB!$W$2:$W$1048576, 0)):INDEX(CFB!$I$2:$I$1048576, MATCH(W5076, CFB!$W$2:$W$1048576, 0) + COUNTIF(CFB!$W$2:$W$1048576, W5076) - 1), 0)</f>
        <v>10</v>
      </c>
      <c r="M5076" s="2">
        <f>_xlfn.RANK.EQ(J5076, INDEX(CFB!$J$2:$J$1048576, MATCH(W5076, CFB!$W$2:$W$1048576, 0)):INDEX(CFB!$J$2:$J$1048576, MATCH(W5076, CFB!$W$2:$W$1048576, 0) + COUNTIF(CFB!$W$2:$W$1048576, W5076) - 1))</f>
        <v>28</v>
      </c>
      <c r="N5076" s="2">
        <f>RANK(K5076, INDEX(CFB!$K$2:$K$1048576, MATCH(W5076, CFB!$W$2:$W$1048576, 0)):INDEX(CFB!$K$2:$K$1048576, MATCH(W5076, CFB!$W$2:$W$1048576, 0) + COUNTIF(CFB!$W$2:$W$1048576, W5076) - 1))</f>
        <v>15</v>
      </c>
      <c r="O5076">
        <v>37.06</v>
      </c>
      <c r="P5076">
        <v>5.17</v>
      </c>
      <c r="W5076">
        <v>1981</v>
      </c>
      <c r="X5076">
        <f t="shared" si="157"/>
        <v>0</v>
      </c>
    </row>
    <row r="5077" spans="1:24" ht="12.75" hidden="1" customHeight="1" x14ac:dyDescent="0.45">
      <c r="A5077">
        <v>16</v>
      </c>
      <c r="B5077" t="s">
        <v>54</v>
      </c>
      <c r="C5077" t="s">
        <v>188</v>
      </c>
      <c r="D5077" s="2" t="str">
        <f t="shared" si="156"/>
        <v>Oklahoma1981</v>
      </c>
      <c r="E5077">
        <v>20</v>
      </c>
      <c r="F5077">
        <v>7</v>
      </c>
      <c r="G5077">
        <v>4</v>
      </c>
      <c r="H5077">
        <v>1</v>
      </c>
      <c r="I5077">
        <v>8.26</v>
      </c>
      <c r="J5077">
        <v>5.54</v>
      </c>
      <c r="K5077">
        <v>13.81</v>
      </c>
      <c r="L5077" s="2">
        <f>_xlfn.RANK.EQ(I5077, INDEX(CFB!$I$2:$I$1048576, MATCH(W5077, CFB!$W$2:$W$1048576, 0)):INDEX(CFB!$I$2:$I$1048576, MATCH(W5077, CFB!$W$2:$W$1048576, 0) + COUNTIF(CFB!$W$2:$W$1048576, W5077) - 1), 0)</f>
        <v>14</v>
      </c>
      <c r="M5077" s="2">
        <f>_xlfn.RANK.EQ(J5077, INDEX(CFB!$J$2:$J$1048576, MATCH(W5077, CFB!$W$2:$W$1048576, 0)):INDEX(CFB!$J$2:$J$1048576, MATCH(W5077, CFB!$W$2:$W$1048576, 0) + COUNTIF(CFB!$W$2:$W$1048576, W5077) - 1))</f>
        <v>30</v>
      </c>
      <c r="N5077" s="2">
        <f>RANK(K5077, INDEX(CFB!$K$2:$K$1048576, MATCH(W5077, CFB!$W$2:$W$1048576, 0)):INDEX(CFB!$K$2:$K$1048576, MATCH(W5077, CFB!$W$2:$W$1048576, 0) + COUNTIF(CFB!$W$2:$W$1048576, W5077) - 1))</f>
        <v>16</v>
      </c>
      <c r="O5077">
        <v>39.450000000000003</v>
      </c>
      <c r="P5077">
        <v>6.08</v>
      </c>
      <c r="W5077">
        <v>1981</v>
      </c>
      <c r="X5077">
        <f t="shared" si="157"/>
        <v>0</v>
      </c>
    </row>
    <row r="5078" spans="1:24" ht="12.75" hidden="1" customHeight="1" x14ac:dyDescent="0.45">
      <c r="A5078">
        <v>17</v>
      </c>
      <c r="B5078" t="s">
        <v>35</v>
      </c>
      <c r="C5078" t="s">
        <v>15</v>
      </c>
      <c r="D5078" s="2" t="str">
        <f t="shared" si="156"/>
        <v>Florida1981</v>
      </c>
      <c r="F5078">
        <v>7</v>
      </c>
      <c r="G5078">
        <v>5</v>
      </c>
      <c r="H5078">
        <v>0</v>
      </c>
      <c r="I5078">
        <v>5.16</v>
      </c>
      <c r="J5078">
        <v>7.75</v>
      </c>
      <c r="K5078">
        <v>12.9</v>
      </c>
      <c r="L5078" s="2">
        <f>_xlfn.RANK.EQ(I5078, INDEX(CFB!$I$2:$I$1048576, MATCH(W5078, CFB!$W$2:$W$1048576, 0)):INDEX(CFB!$I$2:$I$1048576, MATCH(W5078, CFB!$W$2:$W$1048576, 0) + COUNTIF(CFB!$W$2:$W$1048576, W5078) - 1), 0)</f>
        <v>30</v>
      </c>
      <c r="M5078" s="2">
        <f>_xlfn.RANK.EQ(J5078, INDEX(CFB!$J$2:$J$1048576, MATCH(W5078, CFB!$W$2:$W$1048576, 0)):INDEX(CFB!$J$2:$J$1048576, MATCH(W5078, CFB!$W$2:$W$1048576, 0) + COUNTIF(CFB!$W$2:$W$1048576, W5078) - 1))</f>
        <v>21</v>
      </c>
      <c r="N5078" s="2">
        <f>RANK(K5078, INDEX(CFB!$K$2:$K$1048576, MATCH(W5078, CFB!$W$2:$W$1048576, 0)):INDEX(CFB!$K$2:$K$1048576, MATCH(W5078, CFB!$W$2:$W$1048576, 0) + COUNTIF(CFB!$W$2:$W$1048576, W5078) - 1))</f>
        <v>17</v>
      </c>
      <c r="O5078">
        <v>35.590000000000003</v>
      </c>
      <c r="P5078">
        <v>3.44</v>
      </c>
      <c r="W5078">
        <v>1981</v>
      </c>
      <c r="X5078">
        <f t="shared" si="157"/>
        <v>0</v>
      </c>
    </row>
    <row r="5079" spans="1:24" ht="12.75" hidden="1" customHeight="1" x14ac:dyDescent="0.45">
      <c r="A5079">
        <v>18</v>
      </c>
      <c r="B5079" t="s">
        <v>150</v>
      </c>
      <c r="C5079" t="s">
        <v>12</v>
      </c>
      <c r="D5079" s="2" t="str">
        <f t="shared" si="156"/>
        <v>Southern Mississippi1981</v>
      </c>
      <c r="F5079">
        <v>9</v>
      </c>
      <c r="G5079">
        <v>2</v>
      </c>
      <c r="H5079">
        <v>1</v>
      </c>
      <c r="I5079">
        <v>4.13</v>
      </c>
      <c r="J5079">
        <v>8.73</v>
      </c>
      <c r="K5079">
        <v>12.86</v>
      </c>
      <c r="L5079" s="2">
        <f>_xlfn.RANK.EQ(I5079, INDEX(CFB!$I$2:$I$1048576, MATCH(W5079, CFB!$W$2:$W$1048576, 0)):INDEX(CFB!$I$2:$I$1048576, MATCH(W5079, CFB!$W$2:$W$1048576, 0) + COUNTIF(CFB!$W$2:$W$1048576, W5079) - 1), 0)</f>
        <v>39</v>
      </c>
      <c r="M5079" s="2">
        <f>_xlfn.RANK.EQ(J5079, INDEX(CFB!$J$2:$J$1048576, MATCH(W5079, CFB!$W$2:$W$1048576, 0)):INDEX(CFB!$J$2:$J$1048576, MATCH(W5079, CFB!$W$2:$W$1048576, 0) + COUNTIF(CFB!$W$2:$W$1048576, W5079) - 1))</f>
        <v>14</v>
      </c>
      <c r="N5079" s="2">
        <f>RANK(K5079, INDEX(CFB!$K$2:$K$1048576, MATCH(W5079, CFB!$W$2:$W$1048576, 0)):INDEX(CFB!$K$2:$K$1048576, MATCH(W5079, CFB!$W$2:$W$1048576, 0) + COUNTIF(CFB!$W$2:$W$1048576, W5079) - 1))</f>
        <v>18</v>
      </c>
      <c r="O5079">
        <v>35.090000000000003</v>
      </c>
      <c r="P5079">
        <v>3.43</v>
      </c>
      <c r="W5079">
        <v>1981</v>
      </c>
      <c r="X5079">
        <f t="shared" si="157"/>
        <v>0</v>
      </c>
    </row>
    <row r="5080" spans="1:24" ht="12.75" hidden="1" customHeight="1" x14ac:dyDescent="0.45">
      <c r="A5080">
        <v>19</v>
      </c>
      <c r="B5080" t="s">
        <v>32</v>
      </c>
      <c r="C5080" t="s">
        <v>178</v>
      </c>
      <c r="D5080" s="2" t="str">
        <f t="shared" si="156"/>
        <v>BYU1981</v>
      </c>
      <c r="E5080">
        <v>13</v>
      </c>
      <c r="F5080">
        <v>11</v>
      </c>
      <c r="G5080">
        <v>2</v>
      </c>
      <c r="H5080">
        <v>0</v>
      </c>
      <c r="I5080">
        <v>13.28</v>
      </c>
      <c r="J5080">
        <v>-0.9</v>
      </c>
      <c r="K5080">
        <v>12.38</v>
      </c>
      <c r="L5080" s="2">
        <f>_xlfn.RANK.EQ(I5080, INDEX(CFB!$I$2:$I$1048576, MATCH(W5080, CFB!$W$2:$W$1048576, 0)):INDEX(CFB!$I$2:$I$1048576, MATCH(W5080, CFB!$W$2:$W$1048576, 0) + COUNTIF(CFB!$W$2:$W$1048576, W5080) - 1), 0)</f>
        <v>2</v>
      </c>
      <c r="M5080" s="2">
        <f>_xlfn.RANK.EQ(J5080, INDEX(CFB!$J$2:$J$1048576, MATCH(W5080, CFB!$W$2:$W$1048576, 0)):INDEX(CFB!$J$2:$J$1048576, MATCH(W5080, CFB!$W$2:$W$1048576, 0) + COUNTIF(CFB!$W$2:$W$1048576, W5080) - 1))</f>
        <v>77</v>
      </c>
      <c r="N5080" s="2">
        <f>RANK(K5080, INDEX(CFB!$K$2:$K$1048576, MATCH(W5080, CFB!$W$2:$W$1048576, 0)):INDEX(CFB!$K$2:$K$1048576, MATCH(W5080, CFB!$W$2:$W$1048576, 0) + COUNTIF(CFB!$W$2:$W$1048576, W5080) - 1))</f>
        <v>19</v>
      </c>
      <c r="O5080">
        <v>42.96</v>
      </c>
      <c r="P5080">
        <v>13.93</v>
      </c>
      <c r="W5080">
        <v>1981</v>
      </c>
      <c r="X5080">
        <f t="shared" si="157"/>
        <v>0</v>
      </c>
    </row>
    <row r="5081" spans="1:24" ht="12.75" hidden="1" customHeight="1" x14ac:dyDescent="0.45">
      <c r="A5081">
        <v>20</v>
      </c>
      <c r="B5081" t="s">
        <v>69</v>
      </c>
      <c r="C5081" t="s">
        <v>189</v>
      </c>
      <c r="D5081" s="2" t="str">
        <f t="shared" si="156"/>
        <v>Arkansas1981</v>
      </c>
      <c r="F5081">
        <v>8</v>
      </c>
      <c r="G5081">
        <v>4</v>
      </c>
      <c r="H5081">
        <v>0</v>
      </c>
      <c r="I5081">
        <v>8.42</v>
      </c>
      <c r="J5081">
        <v>3.83</v>
      </c>
      <c r="K5081">
        <v>12.25</v>
      </c>
      <c r="L5081" s="2">
        <f>_xlfn.RANK.EQ(I5081, INDEX(CFB!$I$2:$I$1048576, MATCH(W5081, CFB!$W$2:$W$1048576, 0)):INDEX(CFB!$I$2:$I$1048576, MATCH(W5081, CFB!$W$2:$W$1048576, 0) + COUNTIF(CFB!$W$2:$W$1048576, W5081) - 1), 0)</f>
        <v>13</v>
      </c>
      <c r="M5081" s="2">
        <f>_xlfn.RANK.EQ(J5081, INDEX(CFB!$J$2:$J$1048576, MATCH(W5081, CFB!$W$2:$W$1048576, 0)):INDEX(CFB!$J$2:$J$1048576, MATCH(W5081, CFB!$W$2:$W$1048576, 0) + COUNTIF(CFB!$W$2:$W$1048576, W5081) - 1))</f>
        <v>41</v>
      </c>
      <c r="N5081" s="2">
        <f>RANK(K5081, INDEX(CFB!$K$2:$K$1048576, MATCH(W5081, CFB!$W$2:$W$1048576, 0)):INDEX(CFB!$K$2:$K$1048576, MATCH(W5081, CFB!$W$2:$W$1048576, 0) + COUNTIF(CFB!$W$2:$W$1048576, W5081) - 1))</f>
        <v>20</v>
      </c>
      <c r="O5081">
        <v>35.549999999999997</v>
      </c>
      <c r="P5081">
        <v>6.82</v>
      </c>
      <c r="W5081">
        <v>1981</v>
      </c>
      <c r="X5081">
        <f t="shared" si="157"/>
        <v>0</v>
      </c>
    </row>
    <row r="5082" spans="1:24" ht="12.75" hidden="1" customHeight="1" x14ac:dyDescent="0.45">
      <c r="A5082">
        <v>21</v>
      </c>
      <c r="B5082" t="s">
        <v>66</v>
      </c>
      <c r="C5082" t="s">
        <v>180</v>
      </c>
      <c r="D5082" s="2" t="str">
        <f t="shared" si="156"/>
        <v>Washington1981</v>
      </c>
      <c r="E5082">
        <v>10</v>
      </c>
      <c r="F5082">
        <v>10</v>
      </c>
      <c r="G5082">
        <v>2</v>
      </c>
      <c r="H5082">
        <v>0</v>
      </c>
      <c r="I5082">
        <v>3.63</v>
      </c>
      <c r="J5082">
        <v>8.2899999999999991</v>
      </c>
      <c r="K5082">
        <v>11.92</v>
      </c>
      <c r="L5082" s="2">
        <f>_xlfn.RANK.EQ(I5082, INDEX(CFB!$I$2:$I$1048576, MATCH(W5082, CFB!$W$2:$W$1048576, 0)):INDEX(CFB!$I$2:$I$1048576, MATCH(W5082, CFB!$W$2:$W$1048576, 0) + COUNTIF(CFB!$W$2:$W$1048576, W5082) - 1), 0)</f>
        <v>43</v>
      </c>
      <c r="M5082" s="2">
        <f>_xlfn.RANK.EQ(J5082, INDEX(CFB!$J$2:$J$1048576, MATCH(W5082, CFB!$W$2:$W$1048576, 0)):INDEX(CFB!$J$2:$J$1048576, MATCH(W5082, CFB!$W$2:$W$1048576, 0) + COUNTIF(CFB!$W$2:$W$1048576, W5082) - 1))</f>
        <v>20</v>
      </c>
      <c r="N5082" s="2">
        <f>RANK(K5082, INDEX(CFB!$K$2:$K$1048576, MATCH(W5082, CFB!$W$2:$W$1048576, 0)):INDEX(CFB!$K$2:$K$1048576, MATCH(W5082, CFB!$W$2:$W$1048576, 0) + COUNTIF(CFB!$W$2:$W$1048576, W5082) - 1))</f>
        <v>21</v>
      </c>
      <c r="O5082">
        <v>31.67</v>
      </c>
      <c r="P5082">
        <v>4.08</v>
      </c>
      <c r="W5082">
        <v>1981</v>
      </c>
      <c r="X5082">
        <f t="shared" si="157"/>
        <v>0</v>
      </c>
    </row>
    <row r="5083" spans="1:24" ht="12.75" hidden="1" customHeight="1" x14ac:dyDescent="0.45">
      <c r="A5083">
        <v>22</v>
      </c>
      <c r="B5083" t="s">
        <v>9</v>
      </c>
      <c r="C5083" t="s">
        <v>10</v>
      </c>
      <c r="D5083" s="2" t="str">
        <f t="shared" si="156"/>
        <v>Ohio State1981</v>
      </c>
      <c r="E5083">
        <v>15</v>
      </c>
      <c r="F5083">
        <v>9</v>
      </c>
      <c r="G5083">
        <v>3</v>
      </c>
      <c r="H5083">
        <v>0</v>
      </c>
      <c r="I5083">
        <v>10.48</v>
      </c>
      <c r="J5083">
        <v>1.03</v>
      </c>
      <c r="K5083">
        <v>11.51</v>
      </c>
      <c r="L5083" s="2">
        <f>_xlfn.RANK.EQ(I5083, INDEX(CFB!$I$2:$I$1048576, MATCH(W5083, CFB!$W$2:$W$1048576, 0)):INDEX(CFB!$I$2:$I$1048576, MATCH(W5083, CFB!$W$2:$W$1048576, 0) + COUNTIF(CFB!$W$2:$W$1048576, W5083) - 1), 0)</f>
        <v>6</v>
      </c>
      <c r="M5083" s="2">
        <f>_xlfn.RANK.EQ(J5083, INDEX(CFB!$J$2:$J$1048576, MATCH(W5083, CFB!$W$2:$W$1048576, 0)):INDEX(CFB!$J$2:$J$1048576, MATCH(W5083, CFB!$W$2:$W$1048576, 0) + COUNTIF(CFB!$W$2:$W$1048576, W5083) - 1))</f>
        <v>60</v>
      </c>
      <c r="N5083" s="2">
        <f>RANK(K5083, INDEX(CFB!$K$2:$K$1048576, MATCH(W5083, CFB!$W$2:$W$1048576, 0)):INDEX(CFB!$K$2:$K$1048576, MATCH(W5083, CFB!$W$2:$W$1048576, 0) + COUNTIF(CFB!$W$2:$W$1048576, W5083) - 1))</f>
        <v>22</v>
      </c>
      <c r="O5083">
        <v>38.82</v>
      </c>
      <c r="P5083">
        <v>11.67</v>
      </c>
      <c r="W5083">
        <v>1981</v>
      </c>
      <c r="X5083">
        <f t="shared" si="157"/>
        <v>0</v>
      </c>
    </row>
    <row r="5084" spans="1:24" ht="12.75" hidden="1" customHeight="1" x14ac:dyDescent="0.45">
      <c r="A5084">
        <v>23</v>
      </c>
      <c r="B5084" t="s">
        <v>36</v>
      </c>
      <c r="C5084" t="s">
        <v>10</v>
      </c>
      <c r="D5084" s="2" t="str">
        <f t="shared" si="156"/>
        <v>Iowa1981</v>
      </c>
      <c r="E5084">
        <v>18</v>
      </c>
      <c r="F5084">
        <v>8</v>
      </c>
      <c r="G5084">
        <v>4</v>
      </c>
      <c r="H5084">
        <v>0</v>
      </c>
      <c r="I5084">
        <v>1.23</v>
      </c>
      <c r="J5084">
        <v>10.18</v>
      </c>
      <c r="K5084">
        <v>11.41</v>
      </c>
      <c r="L5084" s="2">
        <f>_xlfn.RANK.EQ(I5084, INDEX(CFB!$I$2:$I$1048576, MATCH(W5084, CFB!$W$2:$W$1048576, 0)):INDEX(CFB!$I$2:$I$1048576, MATCH(W5084, CFB!$W$2:$W$1048576, 0) + COUNTIF(CFB!$W$2:$W$1048576, W5084) - 1), 0)</f>
        <v>59</v>
      </c>
      <c r="M5084" s="2">
        <f>_xlfn.RANK.EQ(J5084, INDEX(CFB!$J$2:$J$1048576, MATCH(W5084, CFB!$W$2:$W$1048576, 0)):INDEX(CFB!$J$2:$J$1048576, MATCH(W5084, CFB!$W$2:$W$1048576, 0) + COUNTIF(CFB!$W$2:$W$1048576, W5084) - 1))</f>
        <v>8</v>
      </c>
      <c r="N5084" s="2">
        <f>RANK(K5084, INDEX(CFB!$K$2:$K$1048576, MATCH(W5084, CFB!$W$2:$W$1048576, 0)):INDEX(CFB!$K$2:$K$1048576, MATCH(W5084, CFB!$W$2:$W$1048576, 0) + COUNTIF(CFB!$W$2:$W$1048576, W5084) - 1))</f>
        <v>23</v>
      </c>
      <c r="O5084">
        <v>30.42</v>
      </c>
      <c r="P5084">
        <v>2.62</v>
      </c>
      <c r="W5084">
        <v>1981</v>
      </c>
      <c r="X5084">
        <f t="shared" si="157"/>
        <v>0</v>
      </c>
    </row>
    <row r="5085" spans="1:24" ht="12.75" hidden="1" customHeight="1" x14ac:dyDescent="0.45">
      <c r="A5085">
        <v>24</v>
      </c>
      <c r="B5085" t="s">
        <v>46</v>
      </c>
      <c r="C5085" t="s">
        <v>188</v>
      </c>
      <c r="D5085" s="2" t="str">
        <f t="shared" si="156"/>
        <v>Missouri1981</v>
      </c>
      <c r="E5085">
        <v>19</v>
      </c>
      <c r="F5085">
        <v>8</v>
      </c>
      <c r="G5085">
        <v>4</v>
      </c>
      <c r="H5085">
        <v>0</v>
      </c>
      <c r="I5085">
        <v>4.5</v>
      </c>
      <c r="J5085">
        <v>6.89</v>
      </c>
      <c r="K5085">
        <v>11.39</v>
      </c>
      <c r="L5085" s="2">
        <f>_xlfn.RANK.EQ(I5085, INDEX(CFB!$I$2:$I$1048576, MATCH(W5085, CFB!$W$2:$W$1048576, 0)):INDEX(CFB!$I$2:$I$1048576, MATCH(W5085, CFB!$W$2:$W$1048576, 0) + COUNTIF(CFB!$W$2:$W$1048576, W5085) - 1), 0)</f>
        <v>38</v>
      </c>
      <c r="M5085" s="2">
        <f>_xlfn.RANK.EQ(J5085, INDEX(CFB!$J$2:$J$1048576, MATCH(W5085, CFB!$W$2:$W$1048576, 0)):INDEX(CFB!$J$2:$J$1048576, MATCH(W5085, CFB!$W$2:$W$1048576, 0) + COUNTIF(CFB!$W$2:$W$1048576, W5085) - 1))</f>
        <v>24</v>
      </c>
      <c r="N5085" s="2">
        <f>RANK(K5085, INDEX(CFB!$K$2:$K$1048576, MATCH(W5085, CFB!$W$2:$W$1048576, 0)):INDEX(CFB!$K$2:$K$1048576, MATCH(W5085, CFB!$W$2:$W$1048576, 0) + COUNTIF(CFB!$W$2:$W$1048576, W5085) - 1))</f>
        <v>24</v>
      </c>
      <c r="O5085">
        <v>33.479999999999997</v>
      </c>
      <c r="P5085">
        <v>4.74</v>
      </c>
      <c r="W5085">
        <v>1981</v>
      </c>
      <c r="X5085">
        <f t="shared" si="157"/>
        <v>0</v>
      </c>
    </row>
    <row r="5086" spans="1:24" ht="12.75" hidden="1" customHeight="1" x14ac:dyDescent="0.45">
      <c r="A5086">
        <v>25</v>
      </c>
      <c r="B5086" t="s">
        <v>109</v>
      </c>
      <c r="C5086" t="s">
        <v>15</v>
      </c>
      <c r="D5086" s="2" t="str">
        <f t="shared" si="156"/>
        <v>Mississippi State1981</v>
      </c>
      <c r="F5086">
        <v>8</v>
      </c>
      <c r="G5086">
        <v>4</v>
      </c>
      <c r="H5086">
        <v>0</v>
      </c>
      <c r="I5086">
        <v>2.09</v>
      </c>
      <c r="J5086">
        <v>9.18</v>
      </c>
      <c r="K5086">
        <v>11.27</v>
      </c>
      <c r="L5086" s="2">
        <f>_xlfn.RANK.EQ(I5086, INDEX(CFB!$I$2:$I$1048576, MATCH(W5086, CFB!$W$2:$W$1048576, 0)):INDEX(CFB!$I$2:$I$1048576, MATCH(W5086, CFB!$W$2:$W$1048576, 0) + COUNTIF(CFB!$W$2:$W$1048576, W5086) - 1), 0)</f>
        <v>50</v>
      </c>
      <c r="M5086" s="2">
        <f>_xlfn.RANK.EQ(J5086, INDEX(CFB!$J$2:$J$1048576, MATCH(W5086, CFB!$W$2:$W$1048576, 0)):INDEX(CFB!$J$2:$J$1048576, MATCH(W5086, CFB!$W$2:$W$1048576, 0) + COUNTIF(CFB!$W$2:$W$1048576, W5086) - 1))</f>
        <v>11</v>
      </c>
      <c r="N5086" s="2">
        <f>RANK(K5086, INDEX(CFB!$K$2:$K$1048576, MATCH(W5086, CFB!$W$2:$W$1048576, 0)):INDEX(CFB!$K$2:$K$1048576, MATCH(W5086, CFB!$W$2:$W$1048576, 0) + COUNTIF(CFB!$W$2:$W$1048576, W5086) - 1))</f>
        <v>25</v>
      </c>
      <c r="O5086">
        <v>28.36</v>
      </c>
      <c r="P5086">
        <v>2.14</v>
      </c>
      <c r="W5086">
        <v>1981</v>
      </c>
      <c r="X5086">
        <f t="shared" si="157"/>
        <v>0</v>
      </c>
    </row>
    <row r="5087" spans="1:24" ht="12.75" hidden="1" customHeight="1" x14ac:dyDescent="0.45">
      <c r="A5087">
        <v>26</v>
      </c>
      <c r="B5087" t="s">
        <v>107</v>
      </c>
      <c r="C5087" t="s">
        <v>189</v>
      </c>
      <c r="D5087" s="2" t="str">
        <f t="shared" si="156"/>
        <v>Houston1981</v>
      </c>
      <c r="F5087">
        <v>7</v>
      </c>
      <c r="G5087">
        <v>4</v>
      </c>
      <c r="H5087">
        <v>1</v>
      </c>
      <c r="I5087">
        <v>2.02</v>
      </c>
      <c r="J5087">
        <v>9.0299999999999994</v>
      </c>
      <c r="K5087">
        <v>11.05</v>
      </c>
      <c r="L5087" s="2">
        <f>_xlfn.RANK.EQ(I5087, INDEX(CFB!$I$2:$I$1048576, MATCH(W5087, CFB!$W$2:$W$1048576, 0)):INDEX(CFB!$I$2:$I$1048576, MATCH(W5087, CFB!$W$2:$W$1048576, 0) + COUNTIF(CFB!$W$2:$W$1048576, W5087) - 1), 0)</f>
        <v>52</v>
      </c>
      <c r="M5087" s="2">
        <f>_xlfn.RANK.EQ(J5087, INDEX(CFB!$J$2:$J$1048576, MATCH(W5087, CFB!$W$2:$W$1048576, 0)):INDEX(CFB!$J$2:$J$1048576, MATCH(W5087, CFB!$W$2:$W$1048576, 0) + COUNTIF(CFB!$W$2:$W$1048576, W5087) - 1))</f>
        <v>12</v>
      </c>
      <c r="N5087" s="2">
        <f>RANK(K5087, INDEX(CFB!$K$2:$K$1048576, MATCH(W5087, CFB!$W$2:$W$1048576, 0)):INDEX(CFB!$K$2:$K$1048576, MATCH(W5087, CFB!$W$2:$W$1048576, 0) + COUNTIF(CFB!$W$2:$W$1048576, W5087) - 1))</f>
        <v>26</v>
      </c>
      <c r="O5087">
        <v>30.8</v>
      </c>
      <c r="P5087">
        <v>2.74</v>
      </c>
      <c r="W5087">
        <v>1981</v>
      </c>
      <c r="X5087">
        <f t="shared" si="157"/>
        <v>0</v>
      </c>
    </row>
    <row r="5088" spans="1:24" ht="12.75" hidden="1" customHeight="1" x14ac:dyDescent="0.45">
      <c r="A5088">
        <v>27</v>
      </c>
      <c r="B5088" t="s">
        <v>11</v>
      </c>
      <c r="C5088" t="s">
        <v>12</v>
      </c>
      <c r="D5088" s="2" t="str">
        <f t="shared" si="156"/>
        <v>Notre Dame1981</v>
      </c>
      <c r="F5088">
        <v>5</v>
      </c>
      <c r="G5088">
        <v>6</v>
      </c>
      <c r="H5088">
        <v>0</v>
      </c>
      <c r="I5088">
        <v>2.2000000000000002</v>
      </c>
      <c r="J5088">
        <v>8.44</v>
      </c>
      <c r="K5088">
        <v>10.64</v>
      </c>
      <c r="L5088" s="2">
        <f>_xlfn.RANK.EQ(I5088, INDEX(CFB!$I$2:$I$1048576, MATCH(W5088, CFB!$W$2:$W$1048576, 0)):INDEX(CFB!$I$2:$I$1048576, MATCH(W5088, CFB!$W$2:$W$1048576, 0) + COUNTIF(CFB!$W$2:$W$1048576, W5088) - 1), 0)</f>
        <v>49</v>
      </c>
      <c r="M5088" s="2">
        <f>_xlfn.RANK.EQ(J5088, INDEX(CFB!$J$2:$J$1048576, MATCH(W5088, CFB!$W$2:$W$1048576, 0)):INDEX(CFB!$J$2:$J$1048576, MATCH(W5088, CFB!$W$2:$W$1048576, 0) + COUNTIF(CFB!$W$2:$W$1048576, W5088) - 1))</f>
        <v>18</v>
      </c>
      <c r="N5088" s="2">
        <f>RANK(K5088, INDEX(CFB!$K$2:$K$1048576, MATCH(W5088, CFB!$W$2:$W$1048576, 0)):INDEX(CFB!$K$2:$K$1048576, MATCH(W5088, CFB!$W$2:$W$1048576, 0) + COUNTIF(CFB!$W$2:$W$1048576, W5088) - 1))</f>
        <v>27</v>
      </c>
      <c r="O5088">
        <v>32.03</v>
      </c>
      <c r="P5088">
        <v>3.2</v>
      </c>
      <c r="W5088">
        <v>1981</v>
      </c>
      <c r="X5088">
        <f t="shared" si="157"/>
        <v>0</v>
      </c>
    </row>
    <row r="5089" spans="1:24" ht="12.75" hidden="1" customHeight="1" x14ac:dyDescent="0.45">
      <c r="A5089">
        <v>28</v>
      </c>
      <c r="B5089" t="s">
        <v>126</v>
      </c>
      <c r="C5089" t="s">
        <v>178</v>
      </c>
      <c r="D5089" s="2" t="str">
        <f t="shared" si="156"/>
        <v>Hawaii1981</v>
      </c>
      <c r="F5089">
        <v>9</v>
      </c>
      <c r="G5089">
        <v>2</v>
      </c>
      <c r="H5089">
        <v>0</v>
      </c>
      <c r="I5089">
        <v>1.89</v>
      </c>
      <c r="J5089">
        <v>8.3699999999999992</v>
      </c>
      <c r="K5089">
        <v>10.25</v>
      </c>
      <c r="L5089" s="2">
        <f>_xlfn.RANK.EQ(I5089, INDEX(CFB!$I$2:$I$1048576, MATCH(W5089, CFB!$W$2:$W$1048576, 0)):INDEX(CFB!$I$2:$I$1048576, MATCH(W5089, CFB!$W$2:$W$1048576, 0) + COUNTIF(CFB!$W$2:$W$1048576, W5089) - 1), 0)</f>
        <v>54</v>
      </c>
      <c r="M5089" s="2">
        <f>_xlfn.RANK.EQ(J5089, INDEX(CFB!$J$2:$J$1048576, MATCH(W5089, CFB!$W$2:$W$1048576, 0)):INDEX(CFB!$J$2:$J$1048576, MATCH(W5089, CFB!$W$2:$W$1048576, 0) + COUNTIF(CFB!$W$2:$W$1048576, W5089) - 1))</f>
        <v>19</v>
      </c>
      <c r="N5089" s="2">
        <f>RANK(K5089, INDEX(CFB!$K$2:$K$1048576, MATCH(W5089, CFB!$W$2:$W$1048576, 0)):INDEX(CFB!$K$2:$K$1048576, MATCH(W5089, CFB!$W$2:$W$1048576, 0) + COUNTIF(CFB!$W$2:$W$1048576, W5089) - 1))</f>
        <v>28</v>
      </c>
      <c r="O5089">
        <v>31.72</v>
      </c>
      <c r="P5089">
        <v>4.9400000000000004</v>
      </c>
      <c r="W5089">
        <v>1981</v>
      </c>
      <c r="X5089">
        <f t="shared" si="157"/>
        <v>0</v>
      </c>
    </row>
    <row r="5090" spans="1:24" ht="12.75" hidden="1" customHeight="1" x14ac:dyDescent="0.45">
      <c r="A5090">
        <v>29</v>
      </c>
      <c r="B5090" t="s">
        <v>34</v>
      </c>
      <c r="C5090" t="s">
        <v>189</v>
      </c>
      <c r="D5090" s="2" t="str">
        <f t="shared" si="156"/>
        <v>Texas A&amp;M1981</v>
      </c>
      <c r="F5090">
        <v>7</v>
      </c>
      <c r="G5090">
        <v>5</v>
      </c>
      <c r="H5090">
        <v>0</v>
      </c>
      <c r="I5090">
        <v>5.09</v>
      </c>
      <c r="J5090">
        <v>4.9400000000000004</v>
      </c>
      <c r="K5090">
        <v>10.029999999999999</v>
      </c>
      <c r="L5090" s="2">
        <f>_xlfn.RANK.EQ(I5090, INDEX(CFB!$I$2:$I$1048576, MATCH(W5090, CFB!$W$2:$W$1048576, 0)):INDEX(CFB!$I$2:$I$1048576, MATCH(W5090, CFB!$W$2:$W$1048576, 0) + COUNTIF(CFB!$W$2:$W$1048576, W5090) - 1), 0)</f>
        <v>31</v>
      </c>
      <c r="M5090" s="2">
        <f>_xlfn.RANK.EQ(J5090, INDEX(CFB!$J$2:$J$1048576, MATCH(W5090, CFB!$W$2:$W$1048576, 0)):INDEX(CFB!$J$2:$J$1048576, MATCH(W5090, CFB!$W$2:$W$1048576, 0) + COUNTIF(CFB!$W$2:$W$1048576, W5090) - 1))</f>
        <v>34</v>
      </c>
      <c r="N5090" s="2">
        <f>RANK(K5090, INDEX(CFB!$K$2:$K$1048576, MATCH(W5090, CFB!$W$2:$W$1048576, 0)):INDEX(CFB!$K$2:$K$1048576, MATCH(W5090, CFB!$W$2:$W$1048576, 0) + COUNTIF(CFB!$W$2:$W$1048576, W5090) - 1))</f>
        <v>29</v>
      </c>
      <c r="O5090">
        <v>32.6</v>
      </c>
      <c r="P5090">
        <v>5.86</v>
      </c>
      <c r="W5090">
        <v>1981</v>
      </c>
      <c r="X5090">
        <f t="shared" si="157"/>
        <v>0</v>
      </c>
    </row>
    <row r="5091" spans="1:24" ht="12.75" hidden="1" customHeight="1" x14ac:dyDescent="0.45">
      <c r="A5091">
        <v>30</v>
      </c>
      <c r="B5091" t="s">
        <v>85</v>
      </c>
      <c r="C5091" t="s">
        <v>180</v>
      </c>
      <c r="D5091" s="2" t="str">
        <f t="shared" si="156"/>
        <v>Washington State1981</v>
      </c>
      <c r="F5091">
        <v>8</v>
      </c>
      <c r="G5091">
        <v>3</v>
      </c>
      <c r="H5091">
        <v>1</v>
      </c>
      <c r="I5091">
        <v>5</v>
      </c>
      <c r="J5091">
        <v>4.8600000000000003</v>
      </c>
      <c r="K5091">
        <v>9.8699999999999992</v>
      </c>
      <c r="L5091" s="2">
        <f>_xlfn.RANK.EQ(I5091, INDEX(CFB!$I$2:$I$1048576, MATCH(W5091, CFB!$W$2:$W$1048576, 0)):INDEX(CFB!$I$2:$I$1048576, MATCH(W5091, CFB!$W$2:$W$1048576, 0) + COUNTIF(CFB!$W$2:$W$1048576, W5091) - 1), 0)</f>
        <v>33</v>
      </c>
      <c r="M5091" s="2">
        <f>_xlfn.RANK.EQ(J5091, INDEX(CFB!$J$2:$J$1048576, MATCH(W5091, CFB!$W$2:$W$1048576, 0)):INDEX(CFB!$J$2:$J$1048576, MATCH(W5091, CFB!$W$2:$W$1048576, 0) + COUNTIF(CFB!$W$2:$W$1048576, W5091) - 1))</f>
        <v>35</v>
      </c>
      <c r="N5091" s="2">
        <f>RANK(K5091, INDEX(CFB!$K$2:$K$1048576, MATCH(W5091, CFB!$W$2:$W$1048576, 0)):INDEX(CFB!$K$2:$K$1048576, MATCH(W5091, CFB!$W$2:$W$1048576, 0) + COUNTIF(CFB!$W$2:$W$1048576, W5091) - 1))</f>
        <v>30</v>
      </c>
      <c r="O5091">
        <v>32.33</v>
      </c>
      <c r="P5091">
        <v>6.89</v>
      </c>
      <c r="W5091">
        <v>1981</v>
      </c>
      <c r="X5091">
        <f t="shared" si="157"/>
        <v>0</v>
      </c>
    </row>
    <row r="5092" spans="1:24" ht="12.75" hidden="1" customHeight="1" x14ac:dyDescent="0.45">
      <c r="A5092">
        <v>31</v>
      </c>
      <c r="B5092" t="s">
        <v>96</v>
      </c>
      <c r="C5092" t="s">
        <v>23</v>
      </c>
      <c r="D5092" s="2" t="str">
        <f t="shared" si="156"/>
        <v>Maryland1981</v>
      </c>
      <c r="F5092">
        <v>4</v>
      </c>
      <c r="G5092">
        <v>6</v>
      </c>
      <c r="H5092">
        <v>1</v>
      </c>
      <c r="I5092">
        <v>3.59</v>
      </c>
      <c r="J5092">
        <v>5.33</v>
      </c>
      <c r="K5092">
        <v>8.93</v>
      </c>
      <c r="L5092" s="2">
        <f>_xlfn.RANK.EQ(I5092, INDEX(CFB!$I$2:$I$1048576, MATCH(W5092, CFB!$W$2:$W$1048576, 0)):INDEX(CFB!$I$2:$I$1048576, MATCH(W5092, CFB!$W$2:$W$1048576, 0) + COUNTIF(CFB!$W$2:$W$1048576, W5092) - 1), 0)</f>
        <v>44</v>
      </c>
      <c r="M5092" s="2">
        <f>_xlfn.RANK.EQ(J5092, INDEX(CFB!$J$2:$J$1048576, MATCH(W5092, CFB!$W$2:$W$1048576, 0)):INDEX(CFB!$J$2:$J$1048576, MATCH(W5092, CFB!$W$2:$W$1048576, 0) + COUNTIF(CFB!$W$2:$W$1048576, W5092) - 1))</f>
        <v>32</v>
      </c>
      <c r="N5092" s="2">
        <f>RANK(K5092, INDEX(CFB!$K$2:$K$1048576, MATCH(W5092, CFB!$W$2:$W$1048576, 0)):INDEX(CFB!$K$2:$K$1048576, MATCH(W5092, CFB!$W$2:$W$1048576, 0) + COUNTIF(CFB!$W$2:$W$1048576, W5092) - 1))</f>
        <v>31</v>
      </c>
      <c r="O5092">
        <v>32.99</v>
      </c>
      <c r="P5092">
        <v>5.52</v>
      </c>
      <c r="W5092">
        <v>1981</v>
      </c>
      <c r="X5092">
        <f t="shared" si="157"/>
        <v>0</v>
      </c>
    </row>
    <row r="5093" spans="1:24" ht="12.75" hidden="1" customHeight="1" x14ac:dyDescent="0.45">
      <c r="A5093">
        <v>32</v>
      </c>
      <c r="B5093" t="s">
        <v>138</v>
      </c>
      <c r="C5093" t="s">
        <v>178</v>
      </c>
      <c r="D5093" s="2" t="str">
        <f t="shared" si="156"/>
        <v>Wyoming1981</v>
      </c>
      <c r="F5093">
        <v>8</v>
      </c>
      <c r="G5093">
        <v>3</v>
      </c>
      <c r="H5093">
        <v>0</v>
      </c>
      <c r="I5093">
        <v>6.37</v>
      </c>
      <c r="J5093">
        <v>1.81</v>
      </c>
      <c r="K5093">
        <v>8.17</v>
      </c>
      <c r="L5093" s="2">
        <f>_xlfn.RANK.EQ(I5093, INDEX(CFB!$I$2:$I$1048576, MATCH(W5093, CFB!$W$2:$W$1048576, 0)):INDEX(CFB!$I$2:$I$1048576, MATCH(W5093, CFB!$W$2:$W$1048576, 0) + COUNTIF(CFB!$W$2:$W$1048576, W5093) - 1), 0)</f>
        <v>23</v>
      </c>
      <c r="M5093" s="2">
        <f>_xlfn.RANK.EQ(J5093, INDEX(CFB!$J$2:$J$1048576, MATCH(W5093, CFB!$W$2:$W$1048576, 0)):INDEX(CFB!$J$2:$J$1048576, MATCH(W5093, CFB!$W$2:$W$1048576, 0) + COUNTIF(CFB!$W$2:$W$1048576, W5093) - 1))</f>
        <v>52</v>
      </c>
      <c r="N5093" s="2">
        <f>RANK(K5093, INDEX(CFB!$K$2:$K$1048576, MATCH(W5093, CFB!$W$2:$W$1048576, 0)):INDEX(CFB!$K$2:$K$1048576, MATCH(W5093, CFB!$W$2:$W$1048576, 0) + COUNTIF(CFB!$W$2:$W$1048576, W5093) - 1))</f>
        <v>32</v>
      </c>
      <c r="O5093">
        <v>34.61</v>
      </c>
      <c r="P5093">
        <v>10.35</v>
      </c>
      <c r="W5093">
        <v>1981</v>
      </c>
      <c r="X5093">
        <f t="shared" si="157"/>
        <v>0</v>
      </c>
    </row>
    <row r="5094" spans="1:24" ht="12.75" hidden="1" customHeight="1" x14ac:dyDescent="0.45">
      <c r="A5094">
        <v>33</v>
      </c>
      <c r="B5094" t="s">
        <v>43</v>
      </c>
      <c r="C5094" t="s">
        <v>10</v>
      </c>
      <c r="D5094" s="2" t="str">
        <f t="shared" si="156"/>
        <v>Illinois1981</v>
      </c>
      <c r="F5094">
        <v>7</v>
      </c>
      <c r="G5094">
        <v>4</v>
      </c>
      <c r="H5094">
        <v>0</v>
      </c>
      <c r="I5094">
        <v>8.06</v>
      </c>
      <c r="J5094">
        <v>-0.31</v>
      </c>
      <c r="K5094">
        <v>7.75</v>
      </c>
      <c r="L5094" s="2">
        <f>_xlfn.RANK.EQ(I5094, INDEX(CFB!$I$2:$I$1048576, MATCH(W5094, CFB!$W$2:$W$1048576, 0)):INDEX(CFB!$I$2:$I$1048576, MATCH(W5094, CFB!$W$2:$W$1048576, 0) + COUNTIF(CFB!$W$2:$W$1048576, W5094) - 1), 0)</f>
        <v>15</v>
      </c>
      <c r="M5094" s="2">
        <f>_xlfn.RANK.EQ(J5094, INDEX(CFB!$J$2:$J$1048576, MATCH(W5094, CFB!$W$2:$W$1048576, 0)):INDEX(CFB!$J$2:$J$1048576, MATCH(W5094, CFB!$W$2:$W$1048576, 0) + COUNTIF(CFB!$W$2:$W$1048576, W5094) - 1))</f>
        <v>73</v>
      </c>
      <c r="N5094" s="2">
        <f>RANK(K5094, INDEX(CFB!$K$2:$K$1048576, MATCH(W5094, CFB!$W$2:$W$1048576, 0)):INDEX(CFB!$K$2:$K$1048576, MATCH(W5094, CFB!$W$2:$W$1048576, 0) + COUNTIF(CFB!$W$2:$W$1048576, W5094) - 1))</f>
        <v>33</v>
      </c>
      <c r="O5094">
        <v>34.229999999999997</v>
      </c>
      <c r="P5094">
        <v>15.5</v>
      </c>
      <c r="W5094">
        <v>1981</v>
      </c>
      <c r="X5094">
        <f t="shared" si="157"/>
        <v>0</v>
      </c>
    </row>
    <row r="5095" spans="1:24" ht="12.75" hidden="1" customHeight="1" x14ac:dyDescent="0.45">
      <c r="A5095">
        <v>34</v>
      </c>
      <c r="B5095" t="s">
        <v>67</v>
      </c>
      <c r="C5095" t="s">
        <v>15</v>
      </c>
      <c r="D5095" s="2" t="str">
        <f t="shared" si="156"/>
        <v>Auburn1981</v>
      </c>
      <c r="F5095">
        <v>5</v>
      </c>
      <c r="G5095">
        <v>6</v>
      </c>
      <c r="H5095">
        <v>0</v>
      </c>
      <c r="I5095">
        <v>0.68</v>
      </c>
      <c r="J5095">
        <v>6.98</v>
      </c>
      <c r="K5095">
        <v>7.66</v>
      </c>
      <c r="L5095" s="2">
        <f>_xlfn.RANK.EQ(I5095, INDEX(CFB!$I$2:$I$1048576, MATCH(W5095, CFB!$W$2:$W$1048576, 0)):INDEX(CFB!$I$2:$I$1048576, MATCH(W5095, CFB!$W$2:$W$1048576, 0) + COUNTIF(CFB!$W$2:$W$1048576, W5095) - 1), 0)</f>
        <v>67</v>
      </c>
      <c r="M5095" s="2">
        <f>_xlfn.RANK.EQ(J5095, INDEX(CFB!$J$2:$J$1048576, MATCH(W5095, CFB!$W$2:$W$1048576, 0)):INDEX(CFB!$J$2:$J$1048576, MATCH(W5095, CFB!$W$2:$W$1048576, 0) + COUNTIF(CFB!$W$2:$W$1048576, W5095) - 1))</f>
        <v>23</v>
      </c>
      <c r="N5095" s="2">
        <f>RANK(K5095, INDEX(CFB!$K$2:$K$1048576, MATCH(W5095, CFB!$W$2:$W$1048576, 0)):INDEX(CFB!$K$2:$K$1048576, MATCH(W5095, CFB!$W$2:$W$1048576, 0) + COUNTIF(CFB!$W$2:$W$1048576, W5095) - 1))</f>
        <v>34</v>
      </c>
      <c r="O5095">
        <v>27.67</v>
      </c>
      <c r="P5095">
        <v>3.6</v>
      </c>
      <c r="W5095">
        <v>1981</v>
      </c>
      <c r="X5095">
        <f t="shared" si="157"/>
        <v>0</v>
      </c>
    </row>
    <row r="5096" spans="1:24" ht="12.75" hidden="1" customHeight="1" x14ac:dyDescent="0.45">
      <c r="A5096">
        <v>35</v>
      </c>
      <c r="B5096" t="s">
        <v>33</v>
      </c>
      <c r="C5096" t="s">
        <v>12</v>
      </c>
      <c r="D5096" s="2" t="str">
        <f t="shared" si="156"/>
        <v>Virginia Tech1981</v>
      </c>
      <c r="F5096">
        <v>7</v>
      </c>
      <c r="G5096">
        <v>4</v>
      </c>
      <c r="H5096">
        <v>0</v>
      </c>
      <c r="I5096">
        <v>0.19</v>
      </c>
      <c r="J5096">
        <v>7.28</v>
      </c>
      <c r="K5096">
        <v>7.47</v>
      </c>
      <c r="L5096" s="2">
        <f>_xlfn.RANK.EQ(I5096, INDEX(CFB!$I$2:$I$1048576, MATCH(W5096, CFB!$W$2:$W$1048576, 0)):INDEX(CFB!$I$2:$I$1048576, MATCH(W5096, CFB!$W$2:$W$1048576, 0) + COUNTIF(CFB!$W$2:$W$1048576, W5096) - 1), 0)</f>
        <v>72</v>
      </c>
      <c r="M5096" s="2">
        <f>_xlfn.RANK.EQ(J5096, INDEX(CFB!$J$2:$J$1048576, MATCH(W5096, CFB!$W$2:$W$1048576, 0)):INDEX(CFB!$J$2:$J$1048576, MATCH(W5096, CFB!$W$2:$W$1048576, 0) + COUNTIF(CFB!$W$2:$W$1048576, W5096) - 1))</f>
        <v>22</v>
      </c>
      <c r="N5096" s="2">
        <f>RANK(K5096, INDEX(CFB!$K$2:$K$1048576, MATCH(W5096, CFB!$W$2:$W$1048576, 0)):INDEX(CFB!$K$2:$K$1048576, MATCH(W5096, CFB!$W$2:$W$1048576, 0) + COUNTIF(CFB!$W$2:$W$1048576, W5096) - 1))</f>
        <v>35</v>
      </c>
      <c r="O5096">
        <v>29.16</v>
      </c>
      <c r="P5096">
        <v>5.56</v>
      </c>
      <c r="W5096">
        <v>1981</v>
      </c>
      <c r="X5096">
        <f t="shared" si="157"/>
        <v>0</v>
      </c>
    </row>
    <row r="5097" spans="1:24" ht="12.75" hidden="1" customHeight="1" x14ac:dyDescent="0.45">
      <c r="A5097">
        <v>36</v>
      </c>
      <c r="B5097" t="s">
        <v>20</v>
      </c>
      <c r="C5097" t="s">
        <v>12</v>
      </c>
      <c r="D5097" s="2" t="str">
        <f t="shared" si="156"/>
        <v>South Carolina1981</v>
      </c>
      <c r="F5097">
        <v>6</v>
      </c>
      <c r="G5097">
        <v>6</v>
      </c>
      <c r="H5097">
        <v>0</v>
      </c>
      <c r="I5097">
        <v>3.28</v>
      </c>
      <c r="J5097">
        <v>3.94</v>
      </c>
      <c r="K5097">
        <v>7.22</v>
      </c>
      <c r="L5097" s="2">
        <f>_xlfn.RANK.EQ(I5097, INDEX(CFB!$I$2:$I$1048576, MATCH(W5097, CFB!$W$2:$W$1048576, 0)):INDEX(CFB!$I$2:$I$1048576, MATCH(W5097, CFB!$W$2:$W$1048576, 0) + COUNTIF(CFB!$W$2:$W$1048576, W5097) - 1), 0)</f>
        <v>45</v>
      </c>
      <c r="M5097" s="2">
        <f>_xlfn.RANK.EQ(J5097, INDEX(CFB!$J$2:$J$1048576, MATCH(W5097, CFB!$W$2:$W$1048576, 0)):INDEX(CFB!$J$2:$J$1048576, MATCH(W5097, CFB!$W$2:$W$1048576, 0) + COUNTIF(CFB!$W$2:$W$1048576, W5097) - 1))</f>
        <v>40</v>
      </c>
      <c r="N5097" s="2">
        <f>RANK(K5097, INDEX(CFB!$K$2:$K$1048576, MATCH(W5097, CFB!$W$2:$W$1048576, 0)):INDEX(CFB!$K$2:$K$1048576, MATCH(W5097, CFB!$W$2:$W$1048576, 0) + COUNTIF(CFB!$W$2:$W$1048576, W5097) - 1))</f>
        <v>36</v>
      </c>
      <c r="O5097">
        <v>30.75</v>
      </c>
      <c r="P5097">
        <v>6.49</v>
      </c>
      <c r="W5097">
        <v>1981</v>
      </c>
      <c r="X5097">
        <f t="shared" si="157"/>
        <v>0</v>
      </c>
    </row>
    <row r="5098" spans="1:24" ht="12.75" hidden="1" customHeight="1" x14ac:dyDescent="0.45">
      <c r="A5098">
        <v>37</v>
      </c>
      <c r="B5098" t="s">
        <v>115</v>
      </c>
      <c r="C5098" t="s">
        <v>12</v>
      </c>
      <c r="D5098" s="2" t="str">
        <f t="shared" si="156"/>
        <v>Florida State1981</v>
      </c>
      <c r="F5098">
        <v>6</v>
      </c>
      <c r="G5098">
        <v>5</v>
      </c>
      <c r="H5098">
        <v>0</v>
      </c>
      <c r="I5098">
        <v>6.87</v>
      </c>
      <c r="J5098">
        <v>-0.16</v>
      </c>
      <c r="K5098">
        <v>6.71</v>
      </c>
      <c r="L5098" s="2">
        <f>_xlfn.RANK.EQ(I5098, INDEX(CFB!$I$2:$I$1048576, MATCH(W5098, CFB!$W$2:$W$1048576, 0)):INDEX(CFB!$I$2:$I$1048576, MATCH(W5098, CFB!$W$2:$W$1048576, 0) + COUNTIF(CFB!$W$2:$W$1048576, W5098) - 1), 0)</f>
        <v>20</v>
      </c>
      <c r="M5098" s="2">
        <f>_xlfn.RANK.EQ(J5098, INDEX(CFB!$J$2:$J$1048576, MATCH(W5098, CFB!$W$2:$W$1048576, 0)):INDEX(CFB!$J$2:$J$1048576, MATCH(W5098, CFB!$W$2:$W$1048576, 0) + COUNTIF(CFB!$W$2:$W$1048576, W5098) - 1))</f>
        <v>71</v>
      </c>
      <c r="N5098" s="2">
        <f>RANK(K5098, INDEX(CFB!$K$2:$K$1048576, MATCH(W5098, CFB!$W$2:$W$1048576, 0)):INDEX(CFB!$K$2:$K$1048576, MATCH(W5098, CFB!$W$2:$W$1048576, 0) + COUNTIF(CFB!$W$2:$W$1048576, W5098) - 1))</f>
        <v>37</v>
      </c>
      <c r="O5098">
        <v>34.21</v>
      </c>
      <c r="P5098">
        <v>14.16</v>
      </c>
      <c r="W5098">
        <v>1981</v>
      </c>
      <c r="X5098">
        <f t="shared" si="157"/>
        <v>0</v>
      </c>
    </row>
    <row r="5099" spans="1:24" ht="12.75" hidden="1" customHeight="1" x14ac:dyDescent="0.45">
      <c r="A5099">
        <v>38</v>
      </c>
      <c r="B5099" t="s">
        <v>55</v>
      </c>
      <c r="C5099" t="s">
        <v>188</v>
      </c>
      <c r="D5099" s="2" t="str">
        <f t="shared" si="156"/>
        <v>Kansas1981</v>
      </c>
      <c r="F5099">
        <v>8</v>
      </c>
      <c r="G5099">
        <v>4</v>
      </c>
      <c r="H5099">
        <v>0</v>
      </c>
      <c r="I5099">
        <v>0.78</v>
      </c>
      <c r="J5099">
        <v>5.8</v>
      </c>
      <c r="K5099">
        <v>6.58</v>
      </c>
      <c r="L5099" s="2">
        <f>_xlfn.RANK.EQ(I5099, INDEX(CFB!$I$2:$I$1048576, MATCH(W5099, CFB!$W$2:$W$1048576, 0)):INDEX(CFB!$I$2:$I$1048576, MATCH(W5099, CFB!$W$2:$W$1048576, 0) + COUNTIF(CFB!$W$2:$W$1048576, W5099) - 1), 0)</f>
        <v>65</v>
      </c>
      <c r="M5099" s="2">
        <f>_xlfn.RANK.EQ(J5099, INDEX(CFB!$J$2:$J$1048576, MATCH(W5099, CFB!$W$2:$W$1048576, 0)):INDEX(CFB!$J$2:$J$1048576, MATCH(W5099, CFB!$W$2:$W$1048576, 0) + COUNTIF(CFB!$W$2:$W$1048576, W5099) - 1))</f>
        <v>27</v>
      </c>
      <c r="N5099" s="2">
        <f>RANK(K5099, INDEX(CFB!$K$2:$K$1048576, MATCH(W5099, CFB!$W$2:$W$1048576, 0)):INDEX(CFB!$K$2:$K$1048576, MATCH(W5099, CFB!$W$2:$W$1048576, 0) + COUNTIF(CFB!$W$2:$W$1048576, W5099) - 1))</f>
        <v>38</v>
      </c>
      <c r="O5099">
        <v>27.22</v>
      </c>
      <c r="P5099">
        <v>7.09</v>
      </c>
      <c r="W5099">
        <v>1981</v>
      </c>
      <c r="X5099">
        <f t="shared" si="157"/>
        <v>0</v>
      </c>
    </row>
    <row r="5100" spans="1:24" ht="12.75" hidden="1" customHeight="1" x14ac:dyDescent="0.45">
      <c r="A5100">
        <v>39</v>
      </c>
      <c r="B5100" t="s">
        <v>144</v>
      </c>
      <c r="C5100" t="s">
        <v>12</v>
      </c>
      <c r="D5100" s="2" t="str">
        <f t="shared" si="156"/>
        <v>Temple1981</v>
      </c>
      <c r="F5100">
        <v>5</v>
      </c>
      <c r="G5100">
        <v>5</v>
      </c>
      <c r="H5100">
        <v>0</v>
      </c>
      <c r="I5100">
        <v>-0.44</v>
      </c>
      <c r="J5100">
        <v>6.68</v>
      </c>
      <c r="K5100">
        <v>6.24</v>
      </c>
      <c r="L5100" s="2">
        <f>_xlfn.RANK.EQ(I5100, INDEX(CFB!$I$2:$I$1048576, MATCH(W5100, CFB!$W$2:$W$1048576, 0)):INDEX(CFB!$I$2:$I$1048576, MATCH(W5100, CFB!$W$2:$W$1048576, 0) + COUNTIF(CFB!$W$2:$W$1048576, W5100) - 1), 0)</f>
        <v>78</v>
      </c>
      <c r="M5100" s="2">
        <f>_xlfn.RANK.EQ(J5100, INDEX(CFB!$J$2:$J$1048576, MATCH(W5100, CFB!$W$2:$W$1048576, 0)):INDEX(CFB!$J$2:$J$1048576, MATCH(W5100, CFB!$W$2:$W$1048576, 0) + COUNTIF(CFB!$W$2:$W$1048576, W5100) - 1))</f>
        <v>25</v>
      </c>
      <c r="N5100" s="2">
        <f>RANK(K5100, INDEX(CFB!$K$2:$K$1048576, MATCH(W5100, CFB!$W$2:$W$1048576, 0)):INDEX(CFB!$K$2:$K$1048576, MATCH(W5100, CFB!$W$2:$W$1048576, 0) + COUNTIF(CFB!$W$2:$W$1048576, W5100) - 1))</f>
        <v>39</v>
      </c>
      <c r="O5100">
        <v>28.94</v>
      </c>
      <c r="P5100">
        <v>8.66</v>
      </c>
      <c r="W5100">
        <v>1981</v>
      </c>
      <c r="X5100">
        <f t="shared" si="157"/>
        <v>0</v>
      </c>
    </row>
    <row r="5101" spans="1:24" ht="12.75" hidden="1" customHeight="1" x14ac:dyDescent="0.45">
      <c r="A5101">
        <v>40</v>
      </c>
      <c r="B5101" t="s">
        <v>72</v>
      </c>
      <c r="C5101" t="s">
        <v>10</v>
      </c>
      <c r="D5101" s="2" t="str">
        <f t="shared" si="156"/>
        <v>Wisconsin1981</v>
      </c>
      <c r="F5101">
        <v>7</v>
      </c>
      <c r="G5101">
        <v>5</v>
      </c>
      <c r="H5101">
        <v>0</v>
      </c>
      <c r="I5101">
        <v>2</v>
      </c>
      <c r="J5101">
        <v>4.18</v>
      </c>
      <c r="K5101">
        <v>6.18</v>
      </c>
      <c r="L5101" s="2">
        <f>_xlfn.RANK.EQ(I5101, INDEX(CFB!$I$2:$I$1048576, MATCH(W5101, CFB!$W$2:$W$1048576, 0)):INDEX(CFB!$I$2:$I$1048576, MATCH(W5101, CFB!$W$2:$W$1048576, 0) + COUNTIF(CFB!$W$2:$W$1048576, W5101) - 1), 0)</f>
        <v>53</v>
      </c>
      <c r="M5101" s="2">
        <f>_xlfn.RANK.EQ(J5101, INDEX(CFB!$J$2:$J$1048576, MATCH(W5101, CFB!$W$2:$W$1048576, 0)):INDEX(CFB!$J$2:$J$1048576, MATCH(W5101, CFB!$W$2:$W$1048576, 0) + COUNTIF(CFB!$W$2:$W$1048576, W5101) - 1))</f>
        <v>36</v>
      </c>
      <c r="N5101" s="2">
        <f>RANK(K5101, INDEX(CFB!$K$2:$K$1048576, MATCH(W5101, CFB!$W$2:$W$1048576, 0)):INDEX(CFB!$K$2:$K$1048576, MATCH(W5101, CFB!$W$2:$W$1048576, 0) + COUNTIF(CFB!$W$2:$W$1048576, W5101) - 1))</f>
        <v>40</v>
      </c>
      <c r="O5101">
        <v>29.37</v>
      </c>
      <c r="P5101">
        <v>8.75</v>
      </c>
      <c r="W5101">
        <v>1981</v>
      </c>
      <c r="X5101">
        <f t="shared" si="157"/>
        <v>0</v>
      </c>
    </row>
    <row r="5102" spans="1:24" ht="12.75" hidden="1" customHeight="1" x14ac:dyDescent="0.45">
      <c r="A5102">
        <v>41</v>
      </c>
      <c r="B5102" t="s">
        <v>58</v>
      </c>
      <c r="C5102" t="s">
        <v>12</v>
      </c>
      <c r="D5102" s="2" t="str">
        <f t="shared" si="156"/>
        <v>Tulane1981</v>
      </c>
      <c r="F5102">
        <v>6</v>
      </c>
      <c r="G5102">
        <v>5</v>
      </c>
      <c r="H5102">
        <v>0</v>
      </c>
      <c r="I5102">
        <v>0.14000000000000001</v>
      </c>
      <c r="J5102">
        <v>5.92</v>
      </c>
      <c r="K5102">
        <v>6.06</v>
      </c>
      <c r="L5102" s="2">
        <f>_xlfn.RANK.EQ(I5102, INDEX(CFB!$I$2:$I$1048576, MATCH(W5102, CFB!$W$2:$W$1048576, 0)):INDEX(CFB!$I$2:$I$1048576, MATCH(W5102, CFB!$W$2:$W$1048576, 0) + COUNTIF(CFB!$W$2:$W$1048576, W5102) - 1), 0)</f>
        <v>74</v>
      </c>
      <c r="M5102" s="2">
        <f>_xlfn.RANK.EQ(J5102, INDEX(CFB!$J$2:$J$1048576, MATCH(W5102, CFB!$W$2:$W$1048576, 0)):INDEX(CFB!$J$2:$J$1048576, MATCH(W5102, CFB!$W$2:$W$1048576, 0) + COUNTIF(CFB!$W$2:$W$1048576, W5102) - 1))</f>
        <v>26</v>
      </c>
      <c r="N5102" s="2">
        <f>RANK(K5102, INDEX(CFB!$K$2:$K$1048576, MATCH(W5102, CFB!$W$2:$W$1048576, 0)):INDEX(CFB!$K$2:$K$1048576, MATCH(W5102, CFB!$W$2:$W$1048576, 0) + COUNTIF(CFB!$W$2:$W$1048576, W5102) - 1))</f>
        <v>41</v>
      </c>
      <c r="O5102">
        <v>28.23</v>
      </c>
      <c r="P5102">
        <v>5.09</v>
      </c>
      <c r="W5102">
        <v>1981</v>
      </c>
      <c r="X5102">
        <f t="shared" si="157"/>
        <v>0</v>
      </c>
    </row>
    <row r="5103" spans="1:24" ht="12.75" hidden="1" customHeight="1" x14ac:dyDescent="0.45">
      <c r="A5103">
        <v>42</v>
      </c>
      <c r="B5103" t="s">
        <v>114</v>
      </c>
      <c r="C5103" t="s">
        <v>193</v>
      </c>
      <c r="D5103" s="2" t="str">
        <f t="shared" si="156"/>
        <v>San Jose State1981</v>
      </c>
      <c r="F5103">
        <v>9</v>
      </c>
      <c r="G5103">
        <v>3</v>
      </c>
      <c r="H5103">
        <v>0</v>
      </c>
      <c r="I5103">
        <v>8</v>
      </c>
      <c r="J5103">
        <v>-2.2799999999999998</v>
      </c>
      <c r="K5103">
        <v>5.72</v>
      </c>
      <c r="L5103" s="2">
        <f>_xlfn.RANK.EQ(I5103, INDEX(CFB!$I$2:$I$1048576, MATCH(W5103, CFB!$W$2:$W$1048576, 0)):INDEX(CFB!$I$2:$I$1048576, MATCH(W5103, CFB!$W$2:$W$1048576, 0) + COUNTIF(CFB!$W$2:$W$1048576, W5103) - 1), 0)</f>
        <v>16</v>
      </c>
      <c r="M5103" s="2">
        <f>_xlfn.RANK.EQ(J5103, INDEX(CFB!$J$2:$J$1048576, MATCH(W5103, CFB!$W$2:$W$1048576, 0)):INDEX(CFB!$J$2:$J$1048576, MATCH(W5103, CFB!$W$2:$W$1048576, 0) + COUNTIF(CFB!$W$2:$W$1048576, W5103) - 1))</f>
        <v>90</v>
      </c>
      <c r="N5103" s="2">
        <f>RANK(K5103, INDEX(CFB!$K$2:$K$1048576, MATCH(W5103, CFB!$W$2:$W$1048576, 0)):INDEX(CFB!$K$2:$K$1048576, MATCH(W5103, CFB!$W$2:$W$1048576, 0) + COUNTIF(CFB!$W$2:$W$1048576, W5103) - 1))</f>
        <v>42</v>
      </c>
      <c r="O5103">
        <v>35.93</v>
      </c>
      <c r="P5103">
        <v>14.61</v>
      </c>
      <c r="W5103">
        <v>1981</v>
      </c>
      <c r="X5103">
        <f t="shared" si="157"/>
        <v>0</v>
      </c>
    </row>
    <row r="5104" spans="1:24" ht="12.75" hidden="1" customHeight="1" x14ac:dyDescent="0.45">
      <c r="A5104">
        <v>43</v>
      </c>
      <c r="B5104" t="s">
        <v>53</v>
      </c>
      <c r="C5104" t="s">
        <v>12</v>
      </c>
      <c r="D5104" s="2" t="str">
        <f t="shared" si="156"/>
        <v>Syracuse1981</v>
      </c>
      <c r="F5104">
        <v>4</v>
      </c>
      <c r="G5104">
        <v>6</v>
      </c>
      <c r="H5104">
        <v>1</v>
      </c>
      <c r="I5104">
        <v>7.5</v>
      </c>
      <c r="J5104">
        <v>-1.84</v>
      </c>
      <c r="K5104">
        <v>5.66</v>
      </c>
      <c r="L5104" s="2">
        <f>_xlfn.RANK.EQ(I5104, INDEX(CFB!$I$2:$I$1048576, MATCH(W5104, CFB!$W$2:$W$1048576, 0)):INDEX(CFB!$I$2:$I$1048576, MATCH(W5104, CFB!$W$2:$W$1048576, 0) + COUNTIF(CFB!$W$2:$W$1048576, W5104) - 1), 0)</f>
        <v>18</v>
      </c>
      <c r="M5104" s="2">
        <f>_xlfn.RANK.EQ(J5104, INDEX(CFB!$J$2:$J$1048576, MATCH(W5104, CFB!$W$2:$W$1048576, 0)):INDEX(CFB!$J$2:$J$1048576, MATCH(W5104, CFB!$W$2:$W$1048576, 0) + COUNTIF(CFB!$W$2:$W$1048576, W5104) - 1))</f>
        <v>86</v>
      </c>
      <c r="N5104" s="2">
        <f>RANK(K5104, INDEX(CFB!$K$2:$K$1048576, MATCH(W5104, CFB!$W$2:$W$1048576, 0)):INDEX(CFB!$K$2:$K$1048576, MATCH(W5104, CFB!$W$2:$W$1048576, 0) + COUNTIF(CFB!$W$2:$W$1048576, W5104) - 1))</f>
        <v>43</v>
      </c>
      <c r="O5104">
        <v>33.840000000000003</v>
      </c>
      <c r="P5104">
        <v>13.12</v>
      </c>
      <c r="W5104">
        <v>1981</v>
      </c>
      <c r="X5104">
        <f t="shared" si="157"/>
        <v>0</v>
      </c>
    </row>
    <row r="5105" spans="1:24" ht="12.75" hidden="1" customHeight="1" x14ac:dyDescent="0.45">
      <c r="A5105">
        <v>44</v>
      </c>
      <c r="B5105" t="s">
        <v>51</v>
      </c>
      <c r="C5105" t="s">
        <v>12</v>
      </c>
      <c r="D5105" s="2" t="str">
        <f t="shared" si="156"/>
        <v>Navy1981</v>
      </c>
      <c r="F5105">
        <v>7</v>
      </c>
      <c r="G5105">
        <v>4</v>
      </c>
      <c r="H5105">
        <v>1</v>
      </c>
      <c r="I5105">
        <v>-0.09</v>
      </c>
      <c r="J5105">
        <v>5.49</v>
      </c>
      <c r="K5105">
        <v>5.4</v>
      </c>
      <c r="L5105" s="2">
        <f>_xlfn.RANK.EQ(I5105, INDEX(CFB!$I$2:$I$1048576, MATCH(W5105, CFB!$W$2:$W$1048576, 0)):INDEX(CFB!$I$2:$I$1048576, MATCH(W5105, CFB!$W$2:$W$1048576, 0) + COUNTIF(CFB!$W$2:$W$1048576, W5105) - 1), 0)</f>
        <v>75</v>
      </c>
      <c r="M5105" s="2">
        <f>_xlfn.RANK.EQ(J5105, INDEX(CFB!$J$2:$J$1048576, MATCH(W5105, CFB!$W$2:$W$1048576, 0)):INDEX(CFB!$J$2:$J$1048576, MATCH(W5105, CFB!$W$2:$W$1048576, 0) + COUNTIF(CFB!$W$2:$W$1048576, W5105) - 1))</f>
        <v>31</v>
      </c>
      <c r="N5105" s="2">
        <f>RANK(K5105, INDEX(CFB!$K$2:$K$1048576, MATCH(W5105, CFB!$W$2:$W$1048576, 0)):INDEX(CFB!$K$2:$K$1048576, MATCH(W5105, CFB!$W$2:$W$1048576, 0) + COUNTIF(CFB!$W$2:$W$1048576, W5105) - 1))</f>
        <v>44</v>
      </c>
      <c r="O5105">
        <v>26.56</v>
      </c>
      <c r="P5105">
        <v>7.86</v>
      </c>
      <c r="W5105">
        <v>1981</v>
      </c>
      <c r="X5105">
        <f t="shared" si="157"/>
        <v>0</v>
      </c>
    </row>
    <row r="5106" spans="1:24" ht="12.75" hidden="1" customHeight="1" x14ac:dyDescent="0.45">
      <c r="A5106">
        <v>45</v>
      </c>
      <c r="B5106" t="s">
        <v>121</v>
      </c>
      <c r="C5106" t="s">
        <v>188</v>
      </c>
      <c r="D5106" s="2" t="str">
        <f t="shared" si="156"/>
        <v>Oklahoma State1981</v>
      </c>
      <c r="F5106">
        <v>7</v>
      </c>
      <c r="G5106">
        <v>5</v>
      </c>
      <c r="H5106">
        <v>0</v>
      </c>
      <c r="I5106">
        <v>0.15</v>
      </c>
      <c r="J5106">
        <v>5.05</v>
      </c>
      <c r="K5106">
        <v>5.2</v>
      </c>
      <c r="L5106" s="2">
        <f>_xlfn.RANK.EQ(I5106, INDEX(CFB!$I$2:$I$1048576, MATCH(W5106, CFB!$W$2:$W$1048576, 0)):INDEX(CFB!$I$2:$I$1048576, MATCH(W5106, CFB!$W$2:$W$1048576, 0) + COUNTIF(CFB!$W$2:$W$1048576, W5106) - 1), 0)</f>
        <v>73</v>
      </c>
      <c r="M5106" s="2">
        <f>_xlfn.RANK.EQ(J5106, INDEX(CFB!$J$2:$J$1048576, MATCH(W5106, CFB!$W$2:$W$1048576, 0)):INDEX(CFB!$J$2:$J$1048576, MATCH(W5106, CFB!$W$2:$W$1048576, 0) + COUNTIF(CFB!$W$2:$W$1048576, W5106) - 1))</f>
        <v>33</v>
      </c>
      <c r="N5106" s="2">
        <f>RANK(K5106, INDEX(CFB!$K$2:$K$1048576, MATCH(W5106, CFB!$W$2:$W$1048576, 0)):INDEX(CFB!$K$2:$K$1048576, MATCH(W5106, CFB!$W$2:$W$1048576, 0) + COUNTIF(CFB!$W$2:$W$1048576, W5106) - 1))</f>
        <v>45</v>
      </c>
      <c r="O5106">
        <v>26.96</v>
      </c>
      <c r="P5106">
        <v>8.1300000000000008</v>
      </c>
      <c r="W5106">
        <v>1981</v>
      </c>
      <c r="X5106">
        <f t="shared" si="157"/>
        <v>0</v>
      </c>
    </row>
    <row r="5107" spans="1:24" ht="12.75" hidden="1" customHeight="1" x14ac:dyDescent="0.45">
      <c r="A5107">
        <v>46</v>
      </c>
      <c r="B5107" t="s">
        <v>147</v>
      </c>
      <c r="C5107" t="s">
        <v>195</v>
      </c>
      <c r="D5107" s="2" t="str">
        <f t="shared" si="156"/>
        <v>Tulsa1981</v>
      </c>
      <c r="F5107">
        <v>6</v>
      </c>
      <c r="G5107">
        <v>5</v>
      </c>
      <c r="H5107">
        <v>0</v>
      </c>
      <c r="I5107">
        <v>5.25</v>
      </c>
      <c r="J5107">
        <v>-0.45</v>
      </c>
      <c r="K5107">
        <v>4.8099999999999996</v>
      </c>
      <c r="L5107" s="2">
        <f>_xlfn.RANK.EQ(I5107, INDEX(CFB!$I$2:$I$1048576, MATCH(W5107, CFB!$W$2:$W$1048576, 0)):INDEX(CFB!$I$2:$I$1048576, MATCH(W5107, CFB!$W$2:$W$1048576, 0) + COUNTIF(CFB!$W$2:$W$1048576, W5107) - 1), 0)</f>
        <v>29</v>
      </c>
      <c r="M5107" s="2">
        <f>_xlfn.RANK.EQ(J5107, INDEX(CFB!$J$2:$J$1048576, MATCH(W5107, CFB!$W$2:$W$1048576, 0)):INDEX(CFB!$J$2:$J$1048576, MATCH(W5107, CFB!$W$2:$W$1048576, 0) + COUNTIF(CFB!$W$2:$W$1048576, W5107) - 1))</f>
        <v>75</v>
      </c>
      <c r="N5107" s="2">
        <f>RANK(K5107, INDEX(CFB!$K$2:$K$1048576, MATCH(W5107, CFB!$W$2:$W$1048576, 0)):INDEX(CFB!$K$2:$K$1048576, MATCH(W5107, CFB!$W$2:$W$1048576, 0) + COUNTIF(CFB!$W$2:$W$1048576, W5107) - 1))</f>
        <v>46</v>
      </c>
      <c r="O5107">
        <v>35.909999999999997</v>
      </c>
      <c r="P5107">
        <v>11.68</v>
      </c>
      <c r="W5107">
        <v>1981</v>
      </c>
      <c r="X5107">
        <f t="shared" si="157"/>
        <v>0</v>
      </c>
    </row>
    <row r="5108" spans="1:24" ht="12.75" hidden="1" customHeight="1" x14ac:dyDescent="0.45">
      <c r="A5108">
        <v>47</v>
      </c>
      <c r="B5108" t="s">
        <v>84</v>
      </c>
      <c r="C5108" t="s">
        <v>178</v>
      </c>
      <c r="D5108" s="2" t="str">
        <f t="shared" si="156"/>
        <v>Utah1981</v>
      </c>
      <c r="F5108">
        <v>8</v>
      </c>
      <c r="G5108">
        <v>2</v>
      </c>
      <c r="H5108">
        <v>1</v>
      </c>
      <c r="I5108">
        <v>1.17</v>
      </c>
      <c r="J5108">
        <v>3.61</v>
      </c>
      <c r="K5108">
        <v>4.78</v>
      </c>
      <c r="L5108" s="2">
        <f>_xlfn.RANK.EQ(I5108, INDEX(CFB!$I$2:$I$1048576, MATCH(W5108, CFB!$W$2:$W$1048576, 0)):INDEX(CFB!$I$2:$I$1048576, MATCH(W5108, CFB!$W$2:$W$1048576, 0) + COUNTIF(CFB!$W$2:$W$1048576, W5108) - 1), 0)</f>
        <v>61</v>
      </c>
      <c r="M5108" s="2">
        <f>_xlfn.RANK.EQ(J5108, INDEX(CFB!$J$2:$J$1048576, MATCH(W5108, CFB!$W$2:$W$1048576, 0)):INDEX(CFB!$J$2:$J$1048576, MATCH(W5108, CFB!$W$2:$W$1048576, 0) + COUNTIF(CFB!$W$2:$W$1048576, W5108) - 1))</f>
        <v>42</v>
      </c>
      <c r="N5108" s="2">
        <f>RANK(K5108, INDEX(CFB!$K$2:$K$1048576, MATCH(W5108, CFB!$W$2:$W$1048576, 0)):INDEX(CFB!$K$2:$K$1048576, MATCH(W5108, CFB!$W$2:$W$1048576, 0) + COUNTIF(CFB!$W$2:$W$1048576, W5108) - 1))</f>
        <v>47</v>
      </c>
      <c r="O5108">
        <v>29.99</v>
      </c>
      <c r="P5108">
        <v>11.42</v>
      </c>
      <c r="W5108">
        <v>1981</v>
      </c>
      <c r="X5108">
        <f t="shared" si="157"/>
        <v>0</v>
      </c>
    </row>
    <row r="5109" spans="1:24" ht="12.75" hidden="1" customHeight="1" x14ac:dyDescent="0.45">
      <c r="A5109">
        <v>48</v>
      </c>
      <c r="B5109" t="s">
        <v>91</v>
      </c>
      <c r="C5109" t="s">
        <v>23</v>
      </c>
      <c r="D5109" s="2" t="str">
        <f t="shared" si="156"/>
        <v>North Carolina State1981</v>
      </c>
      <c r="F5109">
        <v>4</v>
      </c>
      <c r="G5109">
        <v>7</v>
      </c>
      <c r="H5109">
        <v>0</v>
      </c>
      <c r="I5109">
        <v>0.71</v>
      </c>
      <c r="J5109">
        <v>3.98</v>
      </c>
      <c r="K5109">
        <v>4.6900000000000004</v>
      </c>
      <c r="L5109" s="2">
        <f>_xlfn.RANK.EQ(I5109, INDEX(CFB!$I$2:$I$1048576, MATCH(W5109, CFB!$W$2:$W$1048576, 0)):INDEX(CFB!$I$2:$I$1048576, MATCH(W5109, CFB!$W$2:$W$1048576, 0) + COUNTIF(CFB!$W$2:$W$1048576, W5109) - 1), 0)</f>
        <v>66</v>
      </c>
      <c r="M5109" s="2">
        <f>_xlfn.RANK.EQ(J5109, INDEX(CFB!$J$2:$J$1048576, MATCH(W5109, CFB!$W$2:$W$1048576, 0)):INDEX(CFB!$J$2:$J$1048576, MATCH(W5109, CFB!$W$2:$W$1048576, 0) + COUNTIF(CFB!$W$2:$W$1048576, W5109) - 1))</f>
        <v>39</v>
      </c>
      <c r="N5109" s="2">
        <f>RANK(K5109, INDEX(CFB!$K$2:$K$1048576, MATCH(W5109, CFB!$W$2:$W$1048576, 0)):INDEX(CFB!$K$2:$K$1048576, MATCH(W5109, CFB!$W$2:$W$1048576, 0) + COUNTIF(CFB!$W$2:$W$1048576, W5109) - 1))</f>
        <v>48</v>
      </c>
      <c r="O5109">
        <v>28.26</v>
      </c>
      <c r="P5109">
        <v>7.24</v>
      </c>
      <c r="W5109">
        <v>1981</v>
      </c>
      <c r="X5109">
        <f t="shared" si="157"/>
        <v>0</v>
      </c>
    </row>
    <row r="5110" spans="1:24" ht="12.75" hidden="1" customHeight="1" x14ac:dyDescent="0.45">
      <c r="A5110">
        <v>49</v>
      </c>
      <c r="B5110" t="s">
        <v>124</v>
      </c>
      <c r="C5110" t="s">
        <v>10</v>
      </c>
      <c r="D5110" s="2" t="str">
        <f t="shared" si="156"/>
        <v>Purdue1981</v>
      </c>
      <c r="F5110">
        <v>5</v>
      </c>
      <c r="G5110">
        <v>6</v>
      </c>
      <c r="H5110">
        <v>0</v>
      </c>
      <c r="I5110">
        <v>4.1100000000000003</v>
      </c>
      <c r="J5110">
        <v>0.51</v>
      </c>
      <c r="K5110">
        <v>4.63</v>
      </c>
      <c r="L5110" s="2">
        <f>_xlfn.RANK.EQ(I5110, INDEX(CFB!$I$2:$I$1048576, MATCH(W5110, CFB!$W$2:$W$1048576, 0)):INDEX(CFB!$I$2:$I$1048576, MATCH(W5110, CFB!$W$2:$W$1048576, 0) + COUNTIF(CFB!$W$2:$W$1048576, W5110) - 1), 0)</f>
        <v>40</v>
      </c>
      <c r="M5110" s="2">
        <f>_xlfn.RANK.EQ(J5110, INDEX(CFB!$J$2:$J$1048576, MATCH(W5110, CFB!$W$2:$W$1048576, 0)):INDEX(CFB!$J$2:$J$1048576, MATCH(W5110, CFB!$W$2:$W$1048576, 0) + COUNTIF(CFB!$W$2:$W$1048576, W5110) - 1))</f>
        <v>67</v>
      </c>
      <c r="N5110" s="2">
        <f>RANK(K5110, INDEX(CFB!$K$2:$K$1048576, MATCH(W5110, CFB!$W$2:$W$1048576, 0)):INDEX(CFB!$K$2:$K$1048576, MATCH(W5110, CFB!$W$2:$W$1048576, 0) + COUNTIF(CFB!$W$2:$W$1048576, W5110) - 1))</f>
        <v>49</v>
      </c>
      <c r="O5110">
        <v>29.6</v>
      </c>
      <c r="P5110">
        <v>11.47</v>
      </c>
      <c r="W5110">
        <v>1981</v>
      </c>
      <c r="X5110">
        <f t="shared" si="157"/>
        <v>0</v>
      </c>
    </row>
    <row r="5111" spans="1:24" ht="12.75" hidden="1" customHeight="1" x14ac:dyDescent="0.45">
      <c r="A5111">
        <v>50</v>
      </c>
      <c r="B5111" t="s">
        <v>112</v>
      </c>
      <c r="C5111" t="s">
        <v>180</v>
      </c>
      <c r="D5111" s="2" t="str">
        <f t="shared" si="156"/>
        <v>Stanford1981</v>
      </c>
      <c r="F5111">
        <v>4</v>
      </c>
      <c r="G5111">
        <v>7</v>
      </c>
      <c r="H5111">
        <v>0</v>
      </c>
      <c r="I5111">
        <v>6.76</v>
      </c>
      <c r="J5111">
        <v>-2.19</v>
      </c>
      <c r="K5111">
        <v>4.57</v>
      </c>
      <c r="L5111" s="2">
        <f>_xlfn.RANK.EQ(I5111, INDEX(CFB!$I$2:$I$1048576, MATCH(W5111, CFB!$W$2:$W$1048576, 0)):INDEX(CFB!$I$2:$I$1048576, MATCH(W5111, CFB!$W$2:$W$1048576, 0) + COUNTIF(CFB!$W$2:$W$1048576, W5111) - 1), 0)</f>
        <v>21</v>
      </c>
      <c r="M5111" s="2">
        <f>_xlfn.RANK.EQ(J5111, INDEX(CFB!$J$2:$J$1048576, MATCH(W5111, CFB!$W$2:$W$1048576, 0)):INDEX(CFB!$J$2:$J$1048576, MATCH(W5111, CFB!$W$2:$W$1048576, 0) + COUNTIF(CFB!$W$2:$W$1048576, W5111) - 1))</f>
        <v>89</v>
      </c>
      <c r="N5111" s="2">
        <f>RANK(K5111, INDEX(CFB!$K$2:$K$1048576, MATCH(W5111, CFB!$W$2:$W$1048576, 0)):INDEX(CFB!$K$2:$K$1048576, MATCH(W5111, CFB!$W$2:$W$1048576, 0) + COUNTIF(CFB!$W$2:$W$1048576, W5111) - 1))</f>
        <v>50</v>
      </c>
      <c r="O5111">
        <v>37.619999999999997</v>
      </c>
      <c r="P5111">
        <v>13.97</v>
      </c>
      <c r="W5111">
        <v>1981</v>
      </c>
      <c r="X5111">
        <f t="shared" si="157"/>
        <v>0</v>
      </c>
    </row>
    <row r="5112" spans="1:24" ht="12.75" hidden="1" customHeight="1" x14ac:dyDescent="0.45">
      <c r="A5112">
        <v>51</v>
      </c>
      <c r="B5112" t="s">
        <v>37</v>
      </c>
      <c r="C5112" t="s">
        <v>15</v>
      </c>
      <c r="D5112" s="2" t="str">
        <f t="shared" si="156"/>
        <v>Tennessee1981</v>
      </c>
      <c r="F5112">
        <v>8</v>
      </c>
      <c r="G5112">
        <v>4</v>
      </c>
      <c r="H5112">
        <v>0</v>
      </c>
      <c r="I5112">
        <v>2.42</v>
      </c>
      <c r="J5112">
        <v>1.64</v>
      </c>
      <c r="K5112">
        <v>4.0599999999999996</v>
      </c>
      <c r="L5112" s="2">
        <f>_xlfn.RANK.EQ(I5112, INDEX(CFB!$I$2:$I$1048576, MATCH(W5112, CFB!$W$2:$W$1048576, 0)):INDEX(CFB!$I$2:$I$1048576, MATCH(W5112, CFB!$W$2:$W$1048576, 0) + COUNTIF(CFB!$W$2:$W$1048576, W5112) - 1), 0)</f>
        <v>48</v>
      </c>
      <c r="M5112" s="2">
        <f>_xlfn.RANK.EQ(J5112, INDEX(CFB!$J$2:$J$1048576, MATCH(W5112, CFB!$W$2:$W$1048576, 0)):INDEX(CFB!$J$2:$J$1048576, MATCH(W5112, CFB!$W$2:$W$1048576, 0) + COUNTIF(CFB!$W$2:$W$1048576, W5112) - 1))</f>
        <v>55</v>
      </c>
      <c r="N5112" s="2">
        <f>RANK(K5112, INDEX(CFB!$K$2:$K$1048576, MATCH(W5112, CFB!$W$2:$W$1048576, 0)):INDEX(CFB!$K$2:$K$1048576, MATCH(W5112, CFB!$W$2:$W$1048576, 0) + COUNTIF(CFB!$W$2:$W$1048576, W5112) - 1))</f>
        <v>51</v>
      </c>
      <c r="O5112">
        <v>29.58</v>
      </c>
      <c r="P5112">
        <v>13.27</v>
      </c>
      <c r="W5112">
        <v>1981</v>
      </c>
      <c r="X5112">
        <f t="shared" si="157"/>
        <v>0</v>
      </c>
    </row>
    <row r="5113" spans="1:24" ht="12.75" hidden="1" customHeight="1" x14ac:dyDescent="0.45">
      <c r="A5113">
        <v>52</v>
      </c>
      <c r="B5113" t="s">
        <v>60</v>
      </c>
      <c r="C5113" t="s">
        <v>23</v>
      </c>
      <c r="D5113" s="2" t="str">
        <f t="shared" si="156"/>
        <v>Duke1981</v>
      </c>
      <c r="F5113">
        <v>6</v>
      </c>
      <c r="G5113">
        <v>5</v>
      </c>
      <c r="H5113">
        <v>0</v>
      </c>
      <c r="I5113">
        <v>2.08</v>
      </c>
      <c r="J5113">
        <v>1.92</v>
      </c>
      <c r="K5113">
        <v>3.99</v>
      </c>
      <c r="L5113" s="2">
        <f>_xlfn.RANK.EQ(I5113, INDEX(CFB!$I$2:$I$1048576, MATCH(W5113, CFB!$W$2:$W$1048576, 0)):INDEX(CFB!$I$2:$I$1048576, MATCH(W5113, CFB!$W$2:$W$1048576, 0) + COUNTIF(CFB!$W$2:$W$1048576, W5113) - 1), 0)</f>
        <v>51</v>
      </c>
      <c r="M5113" s="2">
        <f>_xlfn.RANK.EQ(J5113, INDEX(CFB!$J$2:$J$1048576, MATCH(W5113, CFB!$W$2:$W$1048576, 0)):INDEX(CFB!$J$2:$J$1048576, MATCH(W5113, CFB!$W$2:$W$1048576, 0) + COUNTIF(CFB!$W$2:$W$1048576, W5113) - 1))</f>
        <v>51</v>
      </c>
      <c r="N5113" s="2">
        <f>RANK(K5113, INDEX(CFB!$K$2:$K$1048576, MATCH(W5113, CFB!$W$2:$W$1048576, 0)):INDEX(CFB!$K$2:$K$1048576, MATCH(W5113, CFB!$W$2:$W$1048576, 0) + COUNTIF(CFB!$W$2:$W$1048576, W5113) - 1))</f>
        <v>52</v>
      </c>
      <c r="O5113">
        <v>29.47</v>
      </c>
      <c r="P5113">
        <v>9.19</v>
      </c>
      <c r="W5113">
        <v>1981</v>
      </c>
      <c r="X5113">
        <f t="shared" si="157"/>
        <v>0</v>
      </c>
    </row>
    <row r="5114" spans="1:24" ht="12.75" hidden="1" customHeight="1" x14ac:dyDescent="0.45">
      <c r="A5114">
        <v>53</v>
      </c>
      <c r="B5114" t="s">
        <v>95</v>
      </c>
      <c r="C5114" t="s">
        <v>10</v>
      </c>
      <c r="D5114" s="2" t="str">
        <f t="shared" si="156"/>
        <v>Michigan State1981</v>
      </c>
      <c r="F5114">
        <v>5</v>
      </c>
      <c r="G5114">
        <v>6</v>
      </c>
      <c r="H5114">
        <v>0</v>
      </c>
      <c r="I5114">
        <v>4.9400000000000004</v>
      </c>
      <c r="J5114">
        <v>-1.26</v>
      </c>
      <c r="K5114">
        <v>3.68</v>
      </c>
      <c r="L5114" s="2">
        <f>_xlfn.RANK.EQ(I5114, INDEX(CFB!$I$2:$I$1048576, MATCH(W5114, CFB!$W$2:$W$1048576, 0)):INDEX(CFB!$I$2:$I$1048576, MATCH(W5114, CFB!$W$2:$W$1048576, 0) + COUNTIF(CFB!$W$2:$W$1048576, W5114) - 1), 0)</f>
        <v>35</v>
      </c>
      <c r="M5114" s="2">
        <f>_xlfn.RANK.EQ(J5114, INDEX(CFB!$J$2:$J$1048576, MATCH(W5114, CFB!$W$2:$W$1048576, 0)):INDEX(CFB!$J$2:$J$1048576, MATCH(W5114, CFB!$W$2:$W$1048576, 0) + COUNTIF(CFB!$W$2:$W$1048576, W5114) - 1))</f>
        <v>81</v>
      </c>
      <c r="N5114" s="2">
        <f>RANK(K5114, INDEX(CFB!$K$2:$K$1048576, MATCH(W5114, CFB!$W$2:$W$1048576, 0)):INDEX(CFB!$K$2:$K$1048576, MATCH(W5114, CFB!$W$2:$W$1048576, 0) + COUNTIF(CFB!$W$2:$W$1048576, W5114) - 1))</f>
        <v>53</v>
      </c>
      <c r="O5114">
        <v>32.17</v>
      </c>
      <c r="P5114">
        <v>14.24</v>
      </c>
      <c r="W5114">
        <v>1981</v>
      </c>
      <c r="X5114">
        <f t="shared" si="157"/>
        <v>0</v>
      </c>
    </row>
    <row r="5115" spans="1:24" ht="12.75" hidden="1" customHeight="1" x14ac:dyDescent="0.45">
      <c r="A5115">
        <v>54</v>
      </c>
      <c r="B5115" t="s">
        <v>120</v>
      </c>
      <c r="C5115" t="s">
        <v>180</v>
      </c>
      <c r="D5115" s="2" t="str">
        <f t="shared" si="156"/>
        <v>Arizona1981</v>
      </c>
      <c r="F5115">
        <v>6</v>
      </c>
      <c r="G5115">
        <v>5</v>
      </c>
      <c r="H5115">
        <v>0</v>
      </c>
      <c r="I5115">
        <v>1.08</v>
      </c>
      <c r="J5115">
        <v>1.98</v>
      </c>
      <c r="K5115">
        <v>3.07</v>
      </c>
      <c r="L5115" s="2">
        <f>_xlfn.RANK.EQ(I5115, INDEX(CFB!$I$2:$I$1048576, MATCH(W5115, CFB!$W$2:$W$1048576, 0)):INDEX(CFB!$I$2:$I$1048576, MATCH(W5115, CFB!$W$2:$W$1048576, 0) + COUNTIF(CFB!$W$2:$W$1048576, W5115) - 1), 0)</f>
        <v>64</v>
      </c>
      <c r="M5115" s="2">
        <f>_xlfn.RANK.EQ(J5115, INDEX(CFB!$J$2:$J$1048576, MATCH(W5115, CFB!$W$2:$W$1048576, 0)):INDEX(CFB!$J$2:$J$1048576, MATCH(W5115, CFB!$W$2:$W$1048576, 0) + COUNTIF(CFB!$W$2:$W$1048576, W5115) - 1))</f>
        <v>50</v>
      </c>
      <c r="N5115" s="2">
        <f>RANK(K5115, INDEX(CFB!$K$2:$K$1048576, MATCH(W5115, CFB!$W$2:$W$1048576, 0)):INDEX(CFB!$K$2:$K$1048576, MATCH(W5115, CFB!$W$2:$W$1048576, 0) + COUNTIF(CFB!$W$2:$W$1048576, W5115) - 1))</f>
        <v>54</v>
      </c>
      <c r="O5115">
        <v>28.12</v>
      </c>
      <c r="P5115">
        <v>9.4600000000000009</v>
      </c>
      <c r="W5115">
        <v>1981</v>
      </c>
      <c r="X5115">
        <f t="shared" si="157"/>
        <v>0</v>
      </c>
    </row>
    <row r="5116" spans="1:24" ht="12.75" hidden="1" customHeight="1" x14ac:dyDescent="0.45">
      <c r="A5116">
        <v>55</v>
      </c>
      <c r="B5116" t="s">
        <v>81</v>
      </c>
      <c r="C5116" t="s">
        <v>12</v>
      </c>
      <c r="D5116" s="2" t="str">
        <f t="shared" si="156"/>
        <v>Cincinnati1981</v>
      </c>
      <c r="F5116">
        <v>6</v>
      </c>
      <c r="G5116">
        <v>5</v>
      </c>
      <c r="H5116">
        <v>0</v>
      </c>
      <c r="I5116">
        <v>-2.68</v>
      </c>
      <c r="J5116">
        <v>5.6</v>
      </c>
      <c r="K5116">
        <v>2.91</v>
      </c>
      <c r="L5116" s="2">
        <f>_xlfn.RANK.EQ(I5116, INDEX(CFB!$I$2:$I$1048576, MATCH(W5116, CFB!$W$2:$W$1048576, 0)):INDEX(CFB!$I$2:$I$1048576, MATCH(W5116, CFB!$W$2:$W$1048576, 0) + COUNTIF(CFB!$W$2:$W$1048576, W5116) - 1), 0)</f>
        <v>90</v>
      </c>
      <c r="M5116" s="2">
        <f>_xlfn.RANK.EQ(J5116, INDEX(CFB!$J$2:$J$1048576, MATCH(W5116, CFB!$W$2:$W$1048576, 0)):INDEX(CFB!$J$2:$J$1048576, MATCH(W5116, CFB!$W$2:$W$1048576, 0) + COUNTIF(CFB!$W$2:$W$1048576, W5116) - 1))</f>
        <v>29</v>
      </c>
      <c r="N5116" s="2">
        <f>RANK(K5116, INDEX(CFB!$K$2:$K$1048576, MATCH(W5116, CFB!$W$2:$W$1048576, 0)):INDEX(CFB!$K$2:$K$1048576, MATCH(W5116, CFB!$W$2:$W$1048576, 0) + COUNTIF(CFB!$W$2:$W$1048576, W5116) - 1))</f>
        <v>55</v>
      </c>
      <c r="O5116">
        <v>24.7</v>
      </c>
      <c r="P5116">
        <v>9.91</v>
      </c>
      <c r="W5116">
        <v>1981</v>
      </c>
      <c r="X5116">
        <f t="shared" si="157"/>
        <v>0</v>
      </c>
    </row>
    <row r="5117" spans="1:24" ht="12.75" hidden="1" customHeight="1" x14ac:dyDescent="0.45">
      <c r="A5117">
        <v>56</v>
      </c>
      <c r="B5117" t="s">
        <v>42</v>
      </c>
      <c r="C5117" t="s">
        <v>10</v>
      </c>
      <c r="D5117" s="2" t="str">
        <f t="shared" si="156"/>
        <v>Minnesota1981</v>
      </c>
      <c r="F5117">
        <v>6</v>
      </c>
      <c r="G5117">
        <v>5</v>
      </c>
      <c r="H5117">
        <v>0</v>
      </c>
      <c r="I5117">
        <v>5.89</v>
      </c>
      <c r="J5117">
        <v>-3.04</v>
      </c>
      <c r="K5117">
        <v>2.85</v>
      </c>
      <c r="L5117" s="2">
        <f>_xlfn.RANK.EQ(I5117, INDEX(CFB!$I$2:$I$1048576, MATCH(W5117, CFB!$W$2:$W$1048576, 0)):INDEX(CFB!$I$2:$I$1048576, MATCH(W5117, CFB!$W$2:$W$1048576, 0) + COUNTIF(CFB!$W$2:$W$1048576, W5117) - 1), 0)</f>
        <v>25</v>
      </c>
      <c r="M5117" s="2">
        <f>_xlfn.RANK.EQ(J5117, INDEX(CFB!$J$2:$J$1048576, MATCH(W5117, CFB!$W$2:$W$1048576, 0)):INDEX(CFB!$J$2:$J$1048576, MATCH(W5117, CFB!$W$2:$W$1048576, 0) + COUNTIF(CFB!$W$2:$W$1048576, W5117) - 1))</f>
        <v>100</v>
      </c>
      <c r="N5117" s="2">
        <f>RANK(K5117, INDEX(CFB!$K$2:$K$1048576, MATCH(W5117, CFB!$W$2:$W$1048576, 0)):INDEX(CFB!$K$2:$K$1048576, MATCH(W5117, CFB!$W$2:$W$1048576, 0) + COUNTIF(CFB!$W$2:$W$1048576, W5117) - 1))</f>
        <v>56</v>
      </c>
      <c r="O5117">
        <v>29.43</v>
      </c>
      <c r="P5117">
        <v>15.5</v>
      </c>
      <c r="W5117">
        <v>1981</v>
      </c>
      <c r="X5117">
        <f t="shared" si="157"/>
        <v>0</v>
      </c>
    </row>
    <row r="5118" spans="1:24" ht="12.75" hidden="1" customHeight="1" x14ac:dyDescent="0.45">
      <c r="A5118">
        <v>57</v>
      </c>
      <c r="B5118" t="s">
        <v>57</v>
      </c>
      <c r="C5118" t="s">
        <v>12</v>
      </c>
      <c r="D5118" s="2" t="str">
        <f t="shared" si="156"/>
        <v>Boston College1981</v>
      </c>
      <c r="F5118">
        <v>5</v>
      </c>
      <c r="G5118">
        <v>6</v>
      </c>
      <c r="H5118">
        <v>0</v>
      </c>
      <c r="I5118">
        <v>5.26</v>
      </c>
      <c r="J5118">
        <v>-2.5099999999999998</v>
      </c>
      <c r="K5118">
        <v>2.75</v>
      </c>
      <c r="L5118" s="2">
        <f>_xlfn.RANK.EQ(I5118, INDEX(CFB!$I$2:$I$1048576, MATCH(W5118, CFB!$W$2:$W$1048576, 0)):INDEX(CFB!$I$2:$I$1048576, MATCH(W5118, CFB!$W$2:$W$1048576, 0) + COUNTIF(CFB!$W$2:$W$1048576, W5118) - 1), 0)</f>
        <v>28</v>
      </c>
      <c r="M5118" s="2">
        <f>_xlfn.RANK.EQ(J5118, INDEX(CFB!$J$2:$J$1048576, MATCH(W5118, CFB!$W$2:$W$1048576, 0)):INDEX(CFB!$J$2:$J$1048576, MATCH(W5118, CFB!$W$2:$W$1048576, 0) + COUNTIF(CFB!$W$2:$W$1048576, W5118) - 1))</f>
        <v>95</v>
      </c>
      <c r="N5118" s="2">
        <f>RANK(K5118, INDEX(CFB!$K$2:$K$1048576, MATCH(W5118, CFB!$W$2:$W$1048576, 0)):INDEX(CFB!$K$2:$K$1048576, MATCH(W5118, CFB!$W$2:$W$1048576, 0) + COUNTIF(CFB!$W$2:$W$1048576, W5118) - 1))</f>
        <v>57</v>
      </c>
      <c r="O5118">
        <v>33.35</v>
      </c>
      <c r="P5118">
        <v>17</v>
      </c>
      <c r="W5118">
        <v>1981</v>
      </c>
      <c r="X5118">
        <f t="shared" si="157"/>
        <v>0</v>
      </c>
    </row>
    <row r="5119" spans="1:24" ht="12.75" hidden="1" customHeight="1" x14ac:dyDescent="0.45">
      <c r="A5119">
        <v>58</v>
      </c>
      <c r="B5119" t="s">
        <v>45</v>
      </c>
      <c r="C5119" t="s">
        <v>189</v>
      </c>
      <c r="D5119" s="2" t="str">
        <f t="shared" si="156"/>
        <v>Baylor1981</v>
      </c>
      <c r="F5119">
        <v>5</v>
      </c>
      <c r="G5119">
        <v>6</v>
      </c>
      <c r="H5119">
        <v>0</v>
      </c>
      <c r="I5119">
        <v>4.92</v>
      </c>
      <c r="J5119">
        <v>-2.2799999999999998</v>
      </c>
      <c r="K5119">
        <v>2.64</v>
      </c>
      <c r="L5119" s="2">
        <f>_xlfn.RANK.EQ(I5119, INDEX(CFB!$I$2:$I$1048576, MATCH(W5119, CFB!$W$2:$W$1048576, 0)):INDEX(CFB!$I$2:$I$1048576, MATCH(W5119, CFB!$W$2:$W$1048576, 0) + COUNTIF(CFB!$W$2:$W$1048576, W5119) - 1), 0)</f>
        <v>36</v>
      </c>
      <c r="M5119" s="2">
        <f>_xlfn.RANK.EQ(J5119, INDEX(CFB!$J$2:$J$1048576, MATCH(W5119, CFB!$W$2:$W$1048576, 0)):INDEX(CFB!$J$2:$J$1048576, MATCH(W5119, CFB!$W$2:$W$1048576, 0) + COUNTIF(CFB!$W$2:$W$1048576, W5119) - 1))</f>
        <v>90</v>
      </c>
      <c r="N5119" s="2">
        <f>RANK(K5119, INDEX(CFB!$K$2:$K$1048576, MATCH(W5119, CFB!$W$2:$W$1048576, 0)):INDEX(CFB!$K$2:$K$1048576, MATCH(W5119, CFB!$W$2:$W$1048576, 0) + COUNTIF(CFB!$W$2:$W$1048576, W5119) - 1))</f>
        <v>58</v>
      </c>
      <c r="O5119">
        <v>33.1</v>
      </c>
      <c r="P5119">
        <v>13.01</v>
      </c>
      <c r="W5119">
        <v>1981</v>
      </c>
      <c r="X5119">
        <f t="shared" si="157"/>
        <v>0</v>
      </c>
    </row>
    <row r="5120" spans="1:24" ht="12.75" hidden="1" customHeight="1" x14ac:dyDescent="0.45">
      <c r="A5120">
        <v>59</v>
      </c>
      <c r="B5120" t="s">
        <v>146</v>
      </c>
      <c r="C5120" t="s">
        <v>178</v>
      </c>
      <c r="D5120" s="2" t="str">
        <f t="shared" si="156"/>
        <v>San Diego State1981</v>
      </c>
      <c r="F5120">
        <v>6</v>
      </c>
      <c r="G5120">
        <v>5</v>
      </c>
      <c r="H5120">
        <v>0</v>
      </c>
      <c r="I5120">
        <v>2.82</v>
      </c>
      <c r="J5120">
        <v>-0.31</v>
      </c>
      <c r="K5120">
        <v>2.5099999999999998</v>
      </c>
      <c r="L5120" s="2">
        <f>_xlfn.RANK.EQ(I5120, INDEX(CFB!$I$2:$I$1048576, MATCH(W5120, CFB!$W$2:$W$1048576, 0)):INDEX(CFB!$I$2:$I$1048576, MATCH(W5120, CFB!$W$2:$W$1048576, 0) + COUNTIF(CFB!$W$2:$W$1048576, W5120) - 1), 0)</f>
        <v>46</v>
      </c>
      <c r="M5120" s="2">
        <f>_xlfn.RANK.EQ(J5120, INDEX(CFB!$J$2:$J$1048576, MATCH(W5120, CFB!$W$2:$W$1048576, 0)):INDEX(CFB!$J$2:$J$1048576, MATCH(W5120, CFB!$W$2:$W$1048576, 0) + COUNTIF(CFB!$W$2:$W$1048576, W5120) - 1))</f>
        <v>73</v>
      </c>
      <c r="N5120" s="2">
        <f>RANK(K5120, INDEX(CFB!$K$2:$K$1048576, MATCH(W5120, CFB!$W$2:$W$1048576, 0)):INDEX(CFB!$K$2:$K$1048576, MATCH(W5120, CFB!$W$2:$W$1048576, 0) + COUNTIF(CFB!$W$2:$W$1048576, W5120) - 1))</f>
        <v>59</v>
      </c>
      <c r="O5120">
        <v>29.51</v>
      </c>
      <c r="P5120">
        <v>12.74</v>
      </c>
      <c r="W5120">
        <v>1981</v>
      </c>
      <c r="X5120">
        <f t="shared" si="157"/>
        <v>0</v>
      </c>
    </row>
    <row r="5121" spans="1:24" ht="12.75" hidden="1" customHeight="1" x14ac:dyDescent="0.45">
      <c r="A5121">
        <v>60</v>
      </c>
      <c r="B5121" t="s">
        <v>40</v>
      </c>
      <c r="C5121" t="s">
        <v>188</v>
      </c>
      <c r="D5121" s="2" t="str">
        <f t="shared" si="156"/>
        <v>Iowa State1981</v>
      </c>
      <c r="F5121">
        <v>5</v>
      </c>
      <c r="G5121">
        <v>5</v>
      </c>
      <c r="H5121">
        <v>1</v>
      </c>
      <c r="I5121">
        <v>1.65</v>
      </c>
      <c r="J5121">
        <v>0.82</v>
      </c>
      <c r="K5121">
        <v>2.4700000000000002</v>
      </c>
      <c r="L5121" s="2">
        <f>_xlfn.RANK.EQ(I5121, INDEX(CFB!$I$2:$I$1048576, MATCH(W5121, CFB!$W$2:$W$1048576, 0)):INDEX(CFB!$I$2:$I$1048576, MATCH(W5121, CFB!$W$2:$W$1048576, 0) + COUNTIF(CFB!$W$2:$W$1048576, W5121) - 1), 0)</f>
        <v>56</v>
      </c>
      <c r="M5121" s="2">
        <f>_xlfn.RANK.EQ(J5121, INDEX(CFB!$J$2:$J$1048576, MATCH(W5121, CFB!$W$2:$W$1048576, 0)):INDEX(CFB!$J$2:$J$1048576, MATCH(W5121, CFB!$W$2:$W$1048576, 0) + COUNTIF(CFB!$W$2:$W$1048576, W5121) - 1))</f>
        <v>61</v>
      </c>
      <c r="N5121" s="2">
        <f>RANK(K5121, INDEX(CFB!$K$2:$K$1048576, MATCH(W5121, CFB!$W$2:$W$1048576, 0)):INDEX(CFB!$K$2:$K$1048576, MATCH(W5121, CFB!$W$2:$W$1048576, 0) + COUNTIF(CFB!$W$2:$W$1048576, W5121) - 1))</f>
        <v>60</v>
      </c>
      <c r="O5121">
        <v>28.46</v>
      </c>
      <c r="P5121">
        <v>10.76</v>
      </c>
      <c r="W5121">
        <v>1981</v>
      </c>
      <c r="X5121">
        <f t="shared" si="157"/>
        <v>0</v>
      </c>
    </row>
    <row r="5122" spans="1:24" ht="12.75" hidden="1" customHeight="1" x14ac:dyDescent="0.45">
      <c r="A5122">
        <v>61</v>
      </c>
      <c r="B5122" t="s">
        <v>59</v>
      </c>
      <c r="C5122" t="s">
        <v>15</v>
      </c>
      <c r="D5122" s="2" t="str">
        <f t="shared" si="156"/>
        <v>Vanderbilt1981</v>
      </c>
      <c r="F5122">
        <v>4</v>
      </c>
      <c r="G5122">
        <v>7</v>
      </c>
      <c r="H5122">
        <v>0</v>
      </c>
      <c r="I5122">
        <v>4.96</v>
      </c>
      <c r="J5122">
        <v>-3.1</v>
      </c>
      <c r="K5122">
        <v>1.86</v>
      </c>
      <c r="L5122" s="2">
        <f>_xlfn.RANK.EQ(I5122, INDEX(CFB!$I$2:$I$1048576, MATCH(W5122, CFB!$W$2:$W$1048576, 0)):INDEX(CFB!$I$2:$I$1048576, MATCH(W5122, CFB!$W$2:$W$1048576, 0) + COUNTIF(CFB!$W$2:$W$1048576, W5122) - 1), 0)</f>
        <v>34</v>
      </c>
      <c r="M5122" s="2">
        <f>_xlfn.RANK.EQ(J5122, INDEX(CFB!$J$2:$J$1048576, MATCH(W5122, CFB!$W$2:$W$1048576, 0)):INDEX(CFB!$J$2:$J$1048576, MATCH(W5122, CFB!$W$2:$W$1048576, 0) + COUNTIF(CFB!$W$2:$W$1048576, W5122) - 1))</f>
        <v>101</v>
      </c>
      <c r="N5122" s="2">
        <f>RANK(K5122, INDEX(CFB!$K$2:$K$1048576, MATCH(W5122, CFB!$W$2:$W$1048576, 0)):INDEX(CFB!$K$2:$K$1048576, MATCH(W5122, CFB!$W$2:$W$1048576, 0) + COUNTIF(CFB!$W$2:$W$1048576, W5122) - 1))</f>
        <v>61</v>
      </c>
      <c r="O5122">
        <v>32.54</v>
      </c>
      <c r="P5122">
        <v>16.32</v>
      </c>
      <c r="W5122">
        <v>1981</v>
      </c>
      <c r="X5122">
        <f t="shared" si="157"/>
        <v>0</v>
      </c>
    </row>
    <row r="5123" spans="1:24" ht="12.75" hidden="1" customHeight="1" x14ac:dyDescent="0.45">
      <c r="A5123">
        <v>62</v>
      </c>
      <c r="B5123" t="s">
        <v>19</v>
      </c>
      <c r="C5123" t="s">
        <v>15</v>
      </c>
      <c r="D5123" s="2" t="str">
        <f t="shared" ref="D5123:D5186" si="158">_xlfn.CONCAT(B5123, W5123)</f>
        <v>Ole Miss1981</v>
      </c>
      <c r="F5123">
        <v>4</v>
      </c>
      <c r="G5123">
        <v>6</v>
      </c>
      <c r="H5123">
        <v>1</v>
      </c>
      <c r="I5123">
        <v>1.1599999999999999</v>
      </c>
      <c r="J5123">
        <v>-0.14000000000000001</v>
      </c>
      <c r="K5123">
        <v>1.02</v>
      </c>
      <c r="L5123" s="2">
        <f>_xlfn.RANK.EQ(I5123, INDEX(CFB!$I$2:$I$1048576, MATCH(W5123, CFB!$W$2:$W$1048576, 0)):INDEX(CFB!$I$2:$I$1048576, MATCH(W5123, CFB!$W$2:$W$1048576, 0) + COUNTIF(CFB!$W$2:$W$1048576, W5123) - 1), 0)</f>
        <v>62</v>
      </c>
      <c r="M5123" s="2">
        <f>_xlfn.RANK.EQ(J5123, INDEX(CFB!$J$2:$J$1048576, MATCH(W5123, CFB!$W$2:$W$1048576, 0)):INDEX(CFB!$J$2:$J$1048576, MATCH(W5123, CFB!$W$2:$W$1048576, 0) + COUNTIF(CFB!$W$2:$W$1048576, W5123) - 1))</f>
        <v>70</v>
      </c>
      <c r="N5123" s="2">
        <f>RANK(K5123, INDEX(CFB!$K$2:$K$1048576, MATCH(W5123, CFB!$W$2:$W$1048576, 0)):INDEX(CFB!$K$2:$K$1048576, MATCH(W5123, CFB!$W$2:$W$1048576, 0) + COUNTIF(CFB!$W$2:$W$1048576, W5123) - 1))</f>
        <v>62</v>
      </c>
      <c r="O5123">
        <v>28.06</v>
      </c>
      <c r="P5123">
        <v>15.2</v>
      </c>
      <c r="W5123">
        <v>1981</v>
      </c>
      <c r="X5123">
        <f t="shared" ref="X5123:X5186" si="159">IF(E5123=1, 1,0)</f>
        <v>0</v>
      </c>
    </row>
    <row r="5124" spans="1:24" ht="12.75" hidden="1" customHeight="1" x14ac:dyDescent="0.45">
      <c r="A5124">
        <v>63</v>
      </c>
      <c r="B5124" t="s">
        <v>203</v>
      </c>
      <c r="C5124" t="s">
        <v>204</v>
      </c>
      <c r="D5124" s="2" t="str">
        <f t="shared" si="158"/>
        <v>McNeese State1981</v>
      </c>
      <c r="F5124">
        <v>7</v>
      </c>
      <c r="G5124">
        <v>3</v>
      </c>
      <c r="H5124">
        <v>1</v>
      </c>
      <c r="I5124">
        <v>3.91</v>
      </c>
      <c r="J5124">
        <v>-2.9</v>
      </c>
      <c r="K5124">
        <v>1.01</v>
      </c>
      <c r="L5124" s="2">
        <f>_xlfn.RANK.EQ(I5124, INDEX(CFB!$I$2:$I$1048576, MATCH(W5124, CFB!$W$2:$W$1048576, 0)):INDEX(CFB!$I$2:$I$1048576, MATCH(W5124, CFB!$W$2:$W$1048576, 0) + COUNTIF(CFB!$W$2:$W$1048576, W5124) - 1), 0)</f>
        <v>41</v>
      </c>
      <c r="M5124" s="2">
        <f>_xlfn.RANK.EQ(J5124, INDEX(CFB!$J$2:$J$1048576, MATCH(W5124, CFB!$W$2:$W$1048576, 0)):INDEX(CFB!$J$2:$J$1048576, MATCH(W5124, CFB!$W$2:$W$1048576, 0) + COUNTIF(CFB!$W$2:$W$1048576, W5124) - 1))</f>
        <v>98</v>
      </c>
      <c r="N5124" s="2">
        <f>RANK(K5124, INDEX(CFB!$K$2:$K$1048576, MATCH(W5124, CFB!$W$2:$W$1048576, 0)):INDEX(CFB!$K$2:$K$1048576, MATCH(W5124, CFB!$W$2:$W$1048576, 0) + COUNTIF(CFB!$W$2:$W$1048576, W5124) - 1))</f>
        <v>63</v>
      </c>
      <c r="O5124">
        <v>33.5</v>
      </c>
      <c r="P5124">
        <v>14.96</v>
      </c>
      <c r="W5124">
        <v>1981</v>
      </c>
      <c r="X5124">
        <f t="shared" si="159"/>
        <v>0</v>
      </c>
    </row>
    <row r="5125" spans="1:24" ht="12.75" hidden="1" customHeight="1" x14ac:dyDescent="0.45">
      <c r="A5125">
        <v>64</v>
      </c>
      <c r="B5125" t="s">
        <v>61</v>
      </c>
      <c r="C5125" t="s">
        <v>189</v>
      </c>
      <c r="D5125" s="2" t="str">
        <f t="shared" si="158"/>
        <v>Texas Christian1981</v>
      </c>
      <c r="F5125">
        <v>2</v>
      </c>
      <c r="G5125">
        <v>7</v>
      </c>
      <c r="H5125">
        <v>2</v>
      </c>
      <c r="I5125">
        <v>4.66</v>
      </c>
      <c r="J5125">
        <v>-3.95</v>
      </c>
      <c r="K5125">
        <v>0.71</v>
      </c>
      <c r="L5125" s="2">
        <f>_xlfn.RANK.EQ(I5125, INDEX(CFB!$I$2:$I$1048576, MATCH(W5125, CFB!$W$2:$W$1048576, 0)):INDEX(CFB!$I$2:$I$1048576, MATCH(W5125, CFB!$W$2:$W$1048576, 0) + COUNTIF(CFB!$W$2:$W$1048576, W5125) - 1), 0)</f>
        <v>37</v>
      </c>
      <c r="M5125" s="2">
        <f>_xlfn.RANK.EQ(J5125, INDEX(CFB!$J$2:$J$1048576, MATCH(W5125, CFB!$W$2:$W$1048576, 0)):INDEX(CFB!$J$2:$J$1048576, MATCH(W5125, CFB!$W$2:$W$1048576, 0) + COUNTIF(CFB!$W$2:$W$1048576, W5125) - 1))</f>
        <v>107</v>
      </c>
      <c r="N5125" s="2">
        <f>RANK(K5125, INDEX(CFB!$K$2:$K$1048576, MATCH(W5125, CFB!$W$2:$W$1048576, 0)):INDEX(CFB!$K$2:$K$1048576, MATCH(W5125, CFB!$W$2:$W$1048576, 0) + COUNTIF(CFB!$W$2:$W$1048576, W5125) - 1))</f>
        <v>64</v>
      </c>
      <c r="O5125">
        <v>32.11</v>
      </c>
      <c r="P5125">
        <v>16.579999999999998</v>
      </c>
      <c r="W5125">
        <v>1981</v>
      </c>
      <c r="X5125">
        <f t="shared" si="159"/>
        <v>0</v>
      </c>
    </row>
    <row r="5126" spans="1:24" ht="12.75" hidden="1" customHeight="1" x14ac:dyDescent="0.45">
      <c r="A5126">
        <v>65</v>
      </c>
      <c r="B5126" t="s">
        <v>86</v>
      </c>
      <c r="C5126" t="s">
        <v>65</v>
      </c>
      <c r="D5126" s="2" t="str">
        <f t="shared" si="158"/>
        <v>Miami (OH)1981</v>
      </c>
      <c r="F5126">
        <v>8</v>
      </c>
      <c r="G5126">
        <v>2</v>
      </c>
      <c r="H5126">
        <v>1</v>
      </c>
      <c r="I5126">
        <v>-2.2000000000000002</v>
      </c>
      <c r="J5126">
        <v>2.79</v>
      </c>
      <c r="K5126">
        <v>0.59</v>
      </c>
      <c r="L5126" s="2">
        <f>_xlfn.RANK.EQ(I5126, INDEX(CFB!$I$2:$I$1048576, MATCH(W5126, CFB!$W$2:$W$1048576, 0)):INDEX(CFB!$I$2:$I$1048576, MATCH(W5126, CFB!$W$2:$W$1048576, 0) + COUNTIF(CFB!$W$2:$W$1048576, W5126) - 1), 0)</f>
        <v>84</v>
      </c>
      <c r="M5126" s="2">
        <f>_xlfn.RANK.EQ(J5126, INDEX(CFB!$J$2:$J$1048576, MATCH(W5126, CFB!$W$2:$W$1048576, 0)):INDEX(CFB!$J$2:$J$1048576, MATCH(W5126, CFB!$W$2:$W$1048576, 0) + COUNTIF(CFB!$W$2:$W$1048576, W5126) - 1))</f>
        <v>45</v>
      </c>
      <c r="N5126" s="2">
        <f>RANK(K5126, INDEX(CFB!$K$2:$K$1048576, MATCH(W5126, CFB!$W$2:$W$1048576, 0)):INDEX(CFB!$K$2:$K$1048576, MATCH(W5126, CFB!$W$2:$W$1048576, 0) + COUNTIF(CFB!$W$2:$W$1048576, W5126) - 1))</f>
        <v>65</v>
      </c>
      <c r="O5126">
        <v>22.81</v>
      </c>
      <c r="P5126">
        <v>11.55</v>
      </c>
      <c r="W5126">
        <v>1981</v>
      </c>
      <c r="X5126">
        <f t="shared" si="159"/>
        <v>0</v>
      </c>
    </row>
    <row r="5127" spans="1:24" ht="12.75" hidden="1" customHeight="1" x14ac:dyDescent="0.45">
      <c r="A5127">
        <v>66</v>
      </c>
      <c r="B5127" t="s">
        <v>199</v>
      </c>
      <c r="C5127" t="s">
        <v>195</v>
      </c>
      <c r="D5127" s="2" t="str">
        <f t="shared" si="158"/>
        <v>Drake1981</v>
      </c>
      <c r="F5127">
        <v>10</v>
      </c>
      <c r="G5127">
        <v>1</v>
      </c>
      <c r="H5127">
        <v>0</v>
      </c>
      <c r="I5127">
        <v>-0.92</v>
      </c>
      <c r="J5127">
        <v>1.45</v>
      </c>
      <c r="K5127">
        <v>0.52</v>
      </c>
      <c r="L5127" s="2">
        <f>_xlfn.RANK.EQ(I5127, INDEX(CFB!$I$2:$I$1048576, MATCH(W5127, CFB!$W$2:$W$1048576, 0)):INDEX(CFB!$I$2:$I$1048576, MATCH(W5127, CFB!$W$2:$W$1048576, 0) + COUNTIF(CFB!$W$2:$W$1048576, W5127) - 1), 0)</f>
        <v>80</v>
      </c>
      <c r="M5127" s="2">
        <f>_xlfn.RANK.EQ(J5127, INDEX(CFB!$J$2:$J$1048576, MATCH(W5127, CFB!$W$2:$W$1048576, 0)):INDEX(CFB!$J$2:$J$1048576, MATCH(W5127, CFB!$W$2:$W$1048576, 0) + COUNTIF(CFB!$W$2:$W$1048576, W5127) - 1))</f>
        <v>56</v>
      </c>
      <c r="N5127" s="2">
        <f>RANK(K5127, INDEX(CFB!$K$2:$K$1048576, MATCH(W5127, CFB!$W$2:$W$1048576, 0)):INDEX(CFB!$K$2:$K$1048576, MATCH(W5127, CFB!$W$2:$W$1048576, 0) + COUNTIF(CFB!$W$2:$W$1048576, W5127) - 1))</f>
        <v>66</v>
      </c>
      <c r="O5127">
        <v>27.6</v>
      </c>
      <c r="P5127">
        <v>14.13</v>
      </c>
      <c r="W5127">
        <v>1981</v>
      </c>
      <c r="X5127">
        <f t="shared" si="159"/>
        <v>0</v>
      </c>
    </row>
    <row r="5128" spans="1:24" ht="28.5" hidden="1" x14ac:dyDescent="0.45">
      <c r="A5128">
        <v>67</v>
      </c>
      <c r="B5128" t="s">
        <v>197</v>
      </c>
      <c r="C5128" t="s">
        <v>195</v>
      </c>
      <c r="D5128" s="2" t="str">
        <f t="shared" si="158"/>
        <v>West Texas State1981</v>
      </c>
      <c r="F5128">
        <v>7</v>
      </c>
      <c r="G5128">
        <v>4</v>
      </c>
      <c r="H5128">
        <v>0</v>
      </c>
      <c r="I5128">
        <v>0.25</v>
      </c>
      <c r="J5128">
        <v>7.0000000000000007E-2</v>
      </c>
      <c r="K5128">
        <v>0.32</v>
      </c>
      <c r="L5128" s="2">
        <f>_xlfn.RANK.EQ(I5128, INDEX(CFB!$I$2:$I$1048576, MATCH(W5128, CFB!$W$2:$W$1048576, 0)):INDEX(CFB!$I$2:$I$1048576, MATCH(W5128, CFB!$W$2:$W$1048576, 0) + COUNTIF(CFB!$W$2:$W$1048576, W5128) - 1), 0)</f>
        <v>71</v>
      </c>
      <c r="M5128" s="2">
        <f>_xlfn.RANK.EQ(J5128, INDEX(CFB!$J$2:$J$1048576, MATCH(W5128, CFB!$W$2:$W$1048576, 0)):INDEX(CFB!$J$2:$J$1048576, MATCH(W5128, CFB!$W$2:$W$1048576, 0) + COUNTIF(CFB!$W$2:$W$1048576, W5128) - 1))</f>
        <v>69</v>
      </c>
      <c r="N5128" s="2">
        <f>RANK(K5128, INDEX(CFB!$K$2:$K$1048576, MATCH(W5128, CFB!$W$2:$W$1048576, 0)):INDEX(CFB!$K$2:$K$1048576, MATCH(W5128, CFB!$W$2:$W$1048576, 0) + COUNTIF(CFB!$W$2:$W$1048576, W5128) - 1))</f>
        <v>67</v>
      </c>
      <c r="O5128">
        <v>27.13</v>
      </c>
      <c r="P5128">
        <v>11.71</v>
      </c>
      <c r="W5128">
        <v>1981</v>
      </c>
      <c r="X5128">
        <f t="shared" si="159"/>
        <v>0</v>
      </c>
    </row>
    <row r="5129" spans="1:24" ht="12.75" hidden="1" customHeight="1" x14ac:dyDescent="0.45">
      <c r="A5129">
        <v>68</v>
      </c>
      <c r="B5129" t="s">
        <v>74</v>
      </c>
      <c r="C5129" t="s">
        <v>15</v>
      </c>
      <c r="D5129" s="2" t="str">
        <f t="shared" si="158"/>
        <v>Kentucky1981</v>
      </c>
      <c r="F5129">
        <v>3</v>
      </c>
      <c r="G5129">
        <v>8</v>
      </c>
      <c r="H5129">
        <v>0</v>
      </c>
      <c r="I5129">
        <v>-2.5099999999999998</v>
      </c>
      <c r="J5129">
        <v>2.65</v>
      </c>
      <c r="K5129">
        <v>0.14000000000000001</v>
      </c>
      <c r="L5129" s="2">
        <f>_xlfn.RANK.EQ(I5129, INDEX(CFB!$I$2:$I$1048576, MATCH(W5129, CFB!$W$2:$W$1048576, 0)):INDEX(CFB!$I$2:$I$1048576, MATCH(W5129, CFB!$W$2:$W$1048576, 0) + COUNTIF(CFB!$W$2:$W$1048576, W5129) - 1), 0)</f>
        <v>88</v>
      </c>
      <c r="M5129" s="2">
        <f>_xlfn.RANK.EQ(J5129, INDEX(CFB!$J$2:$J$1048576, MATCH(W5129, CFB!$W$2:$W$1048576, 0)):INDEX(CFB!$J$2:$J$1048576, MATCH(W5129, CFB!$W$2:$W$1048576, 0) + COUNTIF(CFB!$W$2:$W$1048576, W5129) - 1))</f>
        <v>46</v>
      </c>
      <c r="N5129" s="2">
        <f>RANK(K5129, INDEX(CFB!$K$2:$K$1048576, MATCH(W5129, CFB!$W$2:$W$1048576, 0)):INDEX(CFB!$K$2:$K$1048576, MATCH(W5129, CFB!$W$2:$W$1048576, 0) + COUNTIF(CFB!$W$2:$W$1048576, W5129) - 1))</f>
        <v>68</v>
      </c>
      <c r="O5129">
        <v>25.22</v>
      </c>
      <c r="P5129">
        <v>8.92</v>
      </c>
      <c r="W5129">
        <v>1981</v>
      </c>
      <c r="X5129">
        <f t="shared" si="159"/>
        <v>0</v>
      </c>
    </row>
    <row r="5130" spans="1:24" ht="12.75" hidden="1" customHeight="1" x14ac:dyDescent="0.45">
      <c r="A5130">
        <v>69</v>
      </c>
      <c r="B5130" t="s">
        <v>205</v>
      </c>
      <c r="C5130" t="s">
        <v>206</v>
      </c>
      <c r="D5130" s="2" t="str">
        <f t="shared" si="158"/>
        <v>Furman1981</v>
      </c>
      <c r="F5130">
        <v>8</v>
      </c>
      <c r="G5130">
        <v>3</v>
      </c>
      <c r="H5130">
        <v>0</v>
      </c>
      <c r="I5130">
        <v>3.64</v>
      </c>
      <c r="J5130">
        <v>-3.71</v>
      </c>
      <c r="K5130">
        <v>-0.06</v>
      </c>
      <c r="L5130" s="2">
        <f>_xlfn.RANK.EQ(I5130, INDEX(CFB!$I$2:$I$1048576, MATCH(W5130, CFB!$W$2:$W$1048576, 0)):INDEX(CFB!$I$2:$I$1048576, MATCH(W5130, CFB!$W$2:$W$1048576, 0) + COUNTIF(CFB!$W$2:$W$1048576, W5130) - 1), 0)</f>
        <v>42</v>
      </c>
      <c r="M5130" s="2">
        <f>_xlfn.RANK.EQ(J5130, INDEX(CFB!$J$2:$J$1048576, MATCH(W5130, CFB!$W$2:$W$1048576, 0)):INDEX(CFB!$J$2:$J$1048576, MATCH(W5130, CFB!$W$2:$W$1048576, 0) + COUNTIF(CFB!$W$2:$W$1048576, W5130) - 1))</f>
        <v>105</v>
      </c>
      <c r="N5130" s="2">
        <f>RANK(K5130, INDEX(CFB!$K$2:$K$1048576, MATCH(W5130, CFB!$W$2:$W$1048576, 0)):INDEX(CFB!$K$2:$K$1048576, MATCH(W5130, CFB!$W$2:$W$1048576, 0) + COUNTIF(CFB!$W$2:$W$1048576, W5130) - 1))</f>
        <v>69</v>
      </c>
      <c r="O5130">
        <v>30.61</v>
      </c>
      <c r="P5130">
        <v>16.989999999999998</v>
      </c>
      <c r="W5130">
        <v>1981</v>
      </c>
      <c r="X5130">
        <f t="shared" si="159"/>
        <v>0</v>
      </c>
    </row>
    <row r="5131" spans="1:24" ht="12.75" hidden="1" customHeight="1" x14ac:dyDescent="0.45">
      <c r="A5131">
        <v>70</v>
      </c>
      <c r="B5131" t="s">
        <v>207</v>
      </c>
      <c r="C5131" t="s">
        <v>206</v>
      </c>
      <c r="D5131" s="2" t="str">
        <f t="shared" si="158"/>
        <v>The Citadel1981</v>
      </c>
      <c r="F5131">
        <v>7</v>
      </c>
      <c r="G5131">
        <v>3</v>
      </c>
      <c r="H5131">
        <v>1</v>
      </c>
      <c r="I5131">
        <v>-2.44</v>
      </c>
      <c r="J5131">
        <v>2.27</v>
      </c>
      <c r="K5131">
        <v>-0.17</v>
      </c>
      <c r="L5131" s="2">
        <f>_xlfn.RANK.EQ(I5131, INDEX(CFB!$I$2:$I$1048576, MATCH(W5131, CFB!$W$2:$W$1048576, 0)):INDEX(CFB!$I$2:$I$1048576, MATCH(W5131, CFB!$W$2:$W$1048576, 0) + COUNTIF(CFB!$W$2:$W$1048576, W5131) - 1), 0)</f>
        <v>86</v>
      </c>
      <c r="M5131" s="2">
        <f>_xlfn.RANK.EQ(J5131, INDEX(CFB!$J$2:$J$1048576, MATCH(W5131, CFB!$W$2:$W$1048576, 0)):INDEX(CFB!$J$2:$J$1048576, MATCH(W5131, CFB!$W$2:$W$1048576, 0) + COUNTIF(CFB!$W$2:$W$1048576, W5131) - 1))</f>
        <v>47</v>
      </c>
      <c r="N5131" s="2">
        <f>RANK(K5131, INDEX(CFB!$K$2:$K$1048576, MATCH(W5131, CFB!$W$2:$W$1048576, 0)):INDEX(CFB!$K$2:$K$1048576, MATCH(W5131, CFB!$W$2:$W$1048576, 0) + COUNTIF(CFB!$W$2:$W$1048576, W5131) - 1))</f>
        <v>70</v>
      </c>
      <c r="O5131">
        <v>26.17</v>
      </c>
      <c r="P5131">
        <v>11.3</v>
      </c>
      <c r="W5131">
        <v>1981</v>
      </c>
      <c r="X5131">
        <f t="shared" si="159"/>
        <v>0</v>
      </c>
    </row>
    <row r="5132" spans="1:24" ht="12.75" hidden="1" customHeight="1" x14ac:dyDescent="0.45">
      <c r="A5132">
        <v>71</v>
      </c>
      <c r="B5132" t="s">
        <v>94</v>
      </c>
      <c r="C5132" t="s">
        <v>65</v>
      </c>
      <c r="D5132" s="2" t="str">
        <f t="shared" si="158"/>
        <v>Toledo1981</v>
      </c>
      <c r="F5132">
        <v>9</v>
      </c>
      <c r="G5132">
        <v>3</v>
      </c>
      <c r="H5132">
        <v>0</v>
      </c>
      <c r="I5132">
        <v>-2.44</v>
      </c>
      <c r="J5132">
        <v>2.17</v>
      </c>
      <c r="K5132">
        <v>-0.27</v>
      </c>
      <c r="L5132" s="2">
        <f>_xlfn.RANK.EQ(I5132, INDEX(CFB!$I$2:$I$1048576, MATCH(W5132, CFB!$W$2:$W$1048576, 0)):INDEX(CFB!$I$2:$I$1048576, MATCH(W5132, CFB!$W$2:$W$1048576, 0) + COUNTIF(CFB!$W$2:$W$1048576, W5132) - 1), 0)</f>
        <v>86</v>
      </c>
      <c r="M5132" s="2">
        <f>_xlfn.RANK.EQ(J5132, INDEX(CFB!$J$2:$J$1048576, MATCH(W5132, CFB!$W$2:$W$1048576, 0)):INDEX(CFB!$J$2:$J$1048576, MATCH(W5132, CFB!$W$2:$W$1048576, 0) + COUNTIF(CFB!$W$2:$W$1048576, W5132) - 1))</f>
        <v>48</v>
      </c>
      <c r="N5132" s="2">
        <f>RANK(K5132, INDEX(CFB!$K$2:$K$1048576, MATCH(W5132, CFB!$W$2:$W$1048576, 0)):INDEX(CFB!$K$2:$K$1048576, MATCH(W5132, CFB!$W$2:$W$1048576, 0) + COUNTIF(CFB!$W$2:$W$1048576, W5132) - 1))</f>
        <v>71</v>
      </c>
      <c r="O5132">
        <v>25.99</v>
      </c>
      <c r="P5132">
        <v>12.19</v>
      </c>
      <c r="W5132">
        <v>1981</v>
      </c>
      <c r="X5132">
        <f t="shared" si="159"/>
        <v>0</v>
      </c>
    </row>
    <row r="5133" spans="1:24" ht="12.75" hidden="1" customHeight="1" x14ac:dyDescent="0.45">
      <c r="A5133">
        <v>72</v>
      </c>
      <c r="B5133" t="s">
        <v>125</v>
      </c>
      <c r="C5133" t="s">
        <v>204</v>
      </c>
      <c r="D5133" s="2" t="str">
        <f t="shared" si="158"/>
        <v>Arkansas State1981</v>
      </c>
      <c r="F5133">
        <v>6</v>
      </c>
      <c r="G5133">
        <v>5</v>
      </c>
      <c r="H5133">
        <v>0</v>
      </c>
      <c r="I5133">
        <v>-4.1100000000000003</v>
      </c>
      <c r="J5133">
        <v>3.31</v>
      </c>
      <c r="K5133">
        <v>-0.8</v>
      </c>
      <c r="L5133" s="2">
        <f>_xlfn.RANK.EQ(I5133, INDEX(CFB!$I$2:$I$1048576, MATCH(W5133, CFB!$W$2:$W$1048576, 0)):INDEX(CFB!$I$2:$I$1048576, MATCH(W5133, CFB!$W$2:$W$1048576, 0) + COUNTIF(CFB!$W$2:$W$1048576, W5133) - 1), 0)</f>
        <v>110</v>
      </c>
      <c r="M5133" s="2">
        <f>_xlfn.RANK.EQ(J5133, INDEX(CFB!$J$2:$J$1048576, MATCH(W5133, CFB!$W$2:$W$1048576, 0)):INDEX(CFB!$J$2:$J$1048576, MATCH(W5133, CFB!$W$2:$W$1048576, 0) + COUNTIF(CFB!$W$2:$W$1048576, W5133) - 1))</f>
        <v>43</v>
      </c>
      <c r="N5133" s="2">
        <f>RANK(K5133, INDEX(CFB!$K$2:$K$1048576, MATCH(W5133, CFB!$W$2:$W$1048576, 0)):INDEX(CFB!$K$2:$K$1048576, MATCH(W5133, CFB!$W$2:$W$1048576, 0) + COUNTIF(CFB!$W$2:$W$1048576, W5133) - 1))</f>
        <v>72</v>
      </c>
      <c r="O5133">
        <v>22.2</v>
      </c>
      <c r="P5133">
        <v>8.2799999999999994</v>
      </c>
      <c r="W5133">
        <v>1981</v>
      </c>
      <c r="X5133">
        <f t="shared" si="159"/>
        <v>0</v>
      </c>
    </row>
    <row r="5134" spans="1:24" ht="12.75" hidden="1" customHeight="1" x14ac:dyDescent="0.45">
      <c r="A5134">
        <v>73</v>
      </c>
      <c r="B5134" t="s">
        <v>56</v>
      </c>
      <c r="C5134" t="s">
        <v>12</v>
      </c>
      <c r="D5134" s="2" t="str">
        <f t="shared" si="158"/>
        <v>Rutgers1981</v>
      </c>
      <c r="F5134">
        <v>5</v>
      </c>
      <c r="G5134">
        <v>6</v>
      </c>
      <c r="H5134">
        <v>0</v>
      </c>
      <c r="I5134">
        <v>-3.92</v>
      </c>
      <c r="J5134">
        <v>3</v>
      </c>
      <c r="K5134">
        <v>-0.93</v>
      </c>
      <c r="L5134" s="2">
        <f>_xlfn.RANK.EQ(I5134, INDEX(CFB!$I$2:$I$1048576, MATCH(W5134, CFB!$W$2:$W$1048576, 0)):INDEX(CFB!$I$2:$I$1048576, MATCH(W5134, CFB!$W$2:$W$1048576, 0) + COUNTIF(CFB!$W$2:$W$1048576, W5134) - 1), 0)</f>
        <v>107</v>
      </c>
      <c r="M5134" s="2">
        <f>_xlfn.RANK.EQ(J5134, INDEX(CFB!$J$2:$J$1048576, MATCH(W5134, CFB!$W$2:$W$1048576, 0)):INDEX(CFB!$J$2:$J$1048576, MATCH(W5134, CFB!$W$2:$W$1048576, 0) + COUNTIF(CFB!$W$2:$W$1048576, W5134) - 1))</f>
        <v>44</v>
      </c>
      <c r="N5134" s="2">
        <f>RANK(K5134, INDEX(CFB!$K$2:$K$1048576, MATCH(W5134, CFB!$W$2:$W$1048576, 0)):INDEX(CFB!$K$2:$K$1048576, MATCH(W5134, CFB!$W$2:$W$1048576, 0) + COUNTIF(CFB!$W$2:$W$1048576, W5134) - 1))</f>
        <v>73</v>
      </c>
      <c r="O5134">
        <v>21.46</v>
      </c>
      <c r="P5134">
        <v>11.1</v>
      </c>
      <c r="W5134">
        <v>1981</v>
      </c>
      <c r="X5134">
        <f t="shared" si="159"/>
        <v>0</v>
      </c>
    </row>
    <row r="5135" spans="1:24" ht="12.75" hidden="1" customHeight="1" x14ac:dyDescent="0.45">
      <c r="A5135">
        <v>74</v>
      </c>
      <c r="B5135" t="s">
        <v>83</v>
      </c>
      <c r="C5135" t="s">
        <v>180</v>
      </c>
      <c r="D5135" s="2" t="str">
        <f t="shared" si="158"/>
        <v>California1981</v>
      </c>
      <c r="F5135">
        <v>2</v>
      </c>
      <c r="G5135">
        <v>9</v>
      </c>
      <c r="H5135">
        <v>0</v>
      </c>
      <c r="I5135">
        <v>0.39</v>
      </c>
      <c r="J5135">
        <v>-1.54</v>
      </c>
      <c r="K5135">
        <v>-1.1599999999999999</v>
      </c>
      <c r="L5135" s="2">
        <f>_xlfn.RANK.EQ(I5135, INDEX(CFB!$I$2:$I$1048576, MATCH(W5135, CFB!$W$2:$W$1048576, 0)):INDEX(CFB!$I$2:$I$1048576, MATCH(W5135, CFB!$W$2:$W$1048576, 0) + COUNTIF(CFB!$W$2:$W$1048576, W5135) - 1), 0)</f>
        <v>69</v>
      </c>
      <c r="M5135" s="2">
        <f>_xlfn.RANK.EQ(J5135, INDEX(CFB!$J$2:$J$1048576, MATCH(W5135, CFB!$W$2:$W$1048576, 0)):INDEX(CFB!$J$2:$J$1048576, MATCH(W5135, CFB!$W$2:$W$1048576, 0) + COUNTIF(CFB!$W$2:$W$1048576, W5135) - 1))</f>
        <v>84</v>
      </c>
      <c r="N5135" s="2">
        <f>RANK(K5135, INDEX(CFB!$K$2:$K$1048576, MATCH(W5135, CFB!$W$2:$W$1048576, 0)):INDEX(CFB!$K$2:$K$1048576, MATCH(W5135, CFB!$W$2:$W$1048576, 0) + COUNTIF(CFB!$W$2:$W$1048576, W5135) - 1))</f>
        <v>74</v>
      </c>
      <c r="O5135">
        <v>28.98</v>
      </c>
      <c r="P5135">
        <v>12.14</v>
      </c>
      <c r="W5135">
        <v>1981</v>
      </c>
      <c r="X5135">
        <f t="shared" si="159"/>
        <v>0</v>
      </c>
    </row>
    <row r="5136" spans="1:24" ht="12.75" hidden="1" customHeight="1" x14ac:dyDescent="0.45">
      <c r="A5136">
        <v>75</v>
      </c>
      <c r="B5136" t="s">
        <v>208</v>
      </c>
      <c r="C5136" t="s">
        <v>204</v>
      </c>
      <c r="D5136" s="2" t="str">
        <f t="shared" si="158"/>
        <v>Texas-Arlington1981</v>
      </c>
      <c r="F5136">
        <v>6</v>
      </c>
      <c r="G5136">
        <v>5</v>
      </c>
      <c r="H5136">
        <v>0</v>
      </c>
      <c r="I5136">
        <v>-0.09</v>
      </c>
      <c r="J5136">
        <v>-1.1499999999999999</v>
      </c>
      <c r="K5136">
        <v>-1.23</v>
      </c>
      <c r="L5136" s="2">
        <f>_xlfn.RANK.EQ(I5136, INDEX(CFB!$I$2:$I$1048576, MATCH(W5136, CFB!$W$2:$W$1048576, 0)):INDEX(CFB!$I$2:$I$1048576, MATCH(W5136, CFB!$W$2:$W$1048576, 0) + COUNTIF(CFB!$W$2:$W$1048576, W5136) - 1), 0)</f>
        <v>75</v>
      </c>
      <c r="M5136" s="2">
        <f>_xlfn.RANK.EQ(J5136, INDEX(CFB!$J$2:$J$1048576, MATCH(W5136, CFB!$W$2:$W$1048576, 0)):INDEX(CFB!$J$2:$J$1048576, MATCH(W5136, CFB!$W$2:$W$1048576, 0) + COUNTIF(CFB!$W$2:$W$1048576, W5136) - 1))</f>
        <v>79</v>
      </c>
      <c r="N5136" s="2">
        <f>RANK(K5136, INDEX(CFB!$K$2:$K$1048576, MATCH(W5136, CFB!$W$2:$W$1048576, 0)):INDEX(CFB!$K$2:$K$1048576, MATCH(W5136, CFB!$W$2:$W$1048576, 0) + COUNTIF(CFB!$W$2:$W$1048576, W5136) - 1))</f>
        <v>75</v>
      </c>
      <c r="O5136">
        <v>26.18</v>
      </c>
      <c r="P5136">
        <v>16.41</v>
      </c>
      <c r="W5136">
        <v>1981</v>
      </c>
      <c r="X5136">
        <f t="shared" si="159"/>
        <v>0</v>
      </c>
    </row>
    <row r="5137" spans="1:24" ht="12.75" hidden="1" customHeight="1" x14ac:dyDescent="0.45">
      <c r="A5137">
        <v>76</v>
      </c>
      <c r="B5137" t="s">
        <v>198</v>
      </c>
      <c r="C5137" t="s">
        <v>195</v>
      </c>
      <c r="D5137" s="2" t="str">
        <f t="shared" si="158"/>
        <v>Southern Illinois1981</v>
      </c>
      <c r="F5137">
        <v>7</v>
      </c>
      <c r="G5137">
        <v>4</v>
      </c>
      <c r="H5137">
        <v>0</v>
      </c>
      <c r="I5137">
        <v>-2.76</v>
      </c>
      <c r="J5137">
        <v>1.04</v>
      </c>
      <c r="K5137">
        <v>-1.71</v>
      </c>
      <c r="L5137" s="2">
        <f>_xlfn.RANK.EQ(I5137, INDEX(CFB!$I$2:$I$1048576, MATCH(W5137, CFB!$W$2:$W$1048576, 0)):INDEX(CFB!$I$2:$I$1048576, MATCH(W5137, CFB!$W$2:$W$1048576, 0) + COUNTIF(CFB!$W$2:$W$1048576, W5137) - 1), 0)</f>
        <v>93</v>
      </c>
      <c r="M5137" s="2">
        <f>_xlfn.RANK.EQ(J5137, INDEX(CFB!$J$2:$J$1048576, MATCH(W5137, CFB!$W$2:$W$1048576, 0)):INDEX(CFB!$J$2:$J$1048576, MATCH(W5137, CFB!$W$2:$W$1048576, 0) + COUNTIF(CFB!$W$2:$W$1048576, W5137) - 1))</f>
        <v>59</v>
      </c>
      <c r="N5137" s="2">
        <f>RANK(K5137, INDEX(CFB!$K$2:$K$1048576, MATCH(W5137, CFB!$W$2:$W$1048576, 0)):INDEX(CFB!$K$2:$K$1048576, MATCH(W5137, CFB!$W$2:$W$1048576, 0) + COUNTIF(CFB!$W$2:$W$1048576, W5137) - 1))</f>
        <v>76</v>
      </c>
      <c r="O5137">
        <v>25.54</v>
      </c>
      <c r="P5137">
        <v>10.73</v>
      </c>
      <c r="W5137">
        <v>1981</v>
      </c>
      <c r="X5137">
        <f t="shared" si="159"/>
        <v>0</v>
      </c>
    </row>
    <row r="5138" spans="1:24" ht="12.75" hidden="1" customHeight="1" x14ac:dyDescent="0.45">
      <c r="A5138">
        <v>77</v>
      </c>
      <c r="B5138" t="s">
        <v>39</v>
      </c>
      <c r="C5138" t="s">
        <v>188</v>
      </c>
      <c r="D5138" s="2" t="str">
        <f t="shared" si="158"/>
        <v>Colorado1981</v>
      </c>
      <c r="F5138">
        <v>3</v>
      </c>
      <c r="G5138">
        <v>8</v>
      </c>
      <c r="H5138">
        <v>0</v>
      </c>
      <c r="I5138">
        <v>-2.35</v>
      </c>
      <c r="J5138">
        <v>0.62</v>
      </c>
      <c r="K5138">
        <v>-1.73</v>
      </c>
      <c r="L5138" s="2">
        <f>_xlfn.RANK.EQ(I5138, INDEX(CFB!$I$2:$I$1048576, MATCH(W5138, CFB!$W$2:$W$1048576, 0)):INDEX(CFB!$I$2:$I$1048576, MATCH(W5138, CFB!$W$2:$W$1048576, 0) + COUNTIF(CFB!$W$2:$W$1048576, W5138) - 1), 0)</f>
        <v>85</v>
      </c>
      <c r="M5138" s="2">
        <f>_xlfn.RANK.EQ(J5138, INDEX(CFB!$J$2:$J$1048576, MATCH(W5138, CFB!$W$2:$W$1048576, 0)):INDEX(CFB!$J$2:$J$1048576, MATCH(W5138, CFB!$W$2:$W$1048576, 0) + COUNTIF(CFB!$W$2:$W$1048576, W5138) - 1))</f>
        <v>63</v>
      </c>
      <c r="N5138" s="2">
        <f>RANK(K5138, INDEX(CFB!$K$2:$K$1048576, MATCH(W5138, CFB!$W$2:$W$1048576, 0)):INDEX(CFB!$K$2:$K$1048576, MATCH(W5138, CFB!$W$2:$W$1048576, 0) + COUNTIF(CFB!$W$2:$W$1048576, W5138) - 1))</f>
        <v>77</v>
      </c>
      <c r="O5138">
        <v>24.57</v>
      </c>
      <c r="P5138">
        <v>16.43</v>
      </c>
      <c r="W5138">
        <v>1981</v>
      </c>
      <c r="X5138">
        <f t="shared" si="159"/>
        <v>0</v>
      </c>
    </row>
    <row r="5139" spans="1:24" ht="12.75" hidden="1" customHeight="1" x14ac:dyDescent="0.45">
      <c r="A5139">
        <v>78</v>
      </c>
      <c r="B5139" t="s">
        <v>139</v>
      </c>
      <c r="C5139" t="s">
        <v>65</v>
      </c>
      <c r="D5139" s="2" t="str">
        <f t="shared" si="158"/>
        <v>Central Michigan1981</v>
      </c>
      <c r="F5139">
        <v>7</v>
      </c>
      <c r="G5139">
        <v>4</v>
      </c>
      <c r="H5139">
        <v>0</v>
      </c>
      <c r="I5139">
        <v>-3.28</v>
      </c>
      <c r="J5139">
        <v>1.35</v>
      </c>
      <c r="K5139">
        <v>-1.93</v>
      </c>
      <c r="L5139" s="2">
        <f>_xlfn.RANK.EQ(I5139, INDEX(CFB!$I$2:$I$1048576, MATCH(W5139, CFB!$W$2:$W$1048576, 0)):INDEX(CFB!$I$2:$I$1048576, MATCH(W5139, CFB!$W$2:$W$1048576, 0) + COUNTIF(CFB!$W$2:$W$1048576, W5139) - 1), 0)</f>
        <v>97</v>
      </c>
      <c r="M5139" s="2">
        <f>_xlfn.RANK.EQ(J5139, INDEX(CFB!$J$2:$J$1048576, MATCH(W5139, CFB!$W$2:$W$1048576, 0)):INDEX(CFB!$J$2:$J$1048576, MATCH(W5139, CFB!$W$2:$W$1048576, 0) + COUNTIF(CFB!$W$2:$W$1048576, W5139) - 1))</f>
        <v>57</v>
      </c>
      <c r="N5139" s="2">
        <f>RANK(K5139, INDEX(CFB!$K$2:$K$1048576, MATCH(W5139, CFB!$W$2:$W$1048576, 0)):INDEX(CFB!$K$2:$K$1048576, MATCH(W5139, CFB!$W$2:$W$1048576, 0) + COUNTIF(CFB!$W$2:$W$1048576, W5139) - 1))</f>
        <v>78</v>
      </c>
      <c r="O5139">
        <v>24.3</v>
      </c>
      <c r="P5139">
        <v>11.76</v>
      </c>
      <c r="W5139">
        <v>1981</v>
      </c>
      <c r="X5139">
        <f t="shared" si="159"/>
        <v>0</v>
      </c>
    </row>
    <row r="5140" spans="1:24" ht="12.75" hidden="1" customHeight="1" x14ac:dyDescent="0.45">
      <c r="A5140">
        <v>79</v>
      </c>
      <c r="B5140" t="s">
        <v>141</v>
      </c>
      <c r="C5140" t="s">
        <v>178</v>
      </c>
      <c r="D5140" s="2" t="str">
        <f t="shared" si="158"/>
        <v>New Mexico1981</v>
      </c>
      <c r="F5140">
        <v>4</v>
      </c>
      <c r="G5140">
        <v>7</v>
      </c>
      <c r="H5140">
        <v>1</v>
      </c>
      <c r="I5140">
        <v>-2.73</v>
      </c>
      <c r="J5140">
        <v>0.57999999999999996</v>
      </c>
      <c r="K5140">
        <v>-2.16</v>
      </c>
      <c r="L5140" s="2">
        <f>_xlfn.RANK.EQ(I5140, INDEX(CFB!$I$2:$I$1048576, MATCH(W5140, CFB!$W$2:$W$1048576, 0)):INDEX(CFB!$I$2:$I$1048576, MATCH(W5140, CFB!$W$2:$W$1048576, 0) + COUNTIF(CFB!$W$2:$W$1048576, W5140) - 1), 0)</f>
        <v>92</v>
      </c>
      <c r="M5140" s="2">
        <f>_xlfn.RANK.EQ(J5140, INDEX(CFB!$J$2:$J$1048576, MATCH(W5140, CFB!$W$2:$W$1048576, 0)):INDEX(CFB!$J$2:$J$1048576, MATCH(W5140, CFB!$W$2:$W$1048576, 0) + COUNTIF(CFB!$W$2:$W$1048576, W5140) - 1))</f>
        <v>64</v>
      </c>
      <c r="N5140" s="2">
        <f>RANK(K5140, INDEX(CFB!$K$2:$K$1048576, MATCH(W5140, CFB!$W$2:$W$1048576, 0)):INDEX(CFB!$K$2:$K$1048576, MATCH(W5140, CFB!$W$2:$W$1048576, 0) + COUNTIF(CFB!$W$2:$W$1048576, W5140) - 1))</f>
        <v>79</v>
      </c>
      <c r="O5140">
        <v>22.27</v>
      </c>
      <c r="P5140">
        <v>11.14</v>
      </c>
      <c r="W5140">
        <v>1981</v>
      </c>
      <c r="X5140">
        <f t="shared" si="159"/>
        <v>0</v>
      </c>
    </row>
    <row r="5141" spans="1:24" ht="12.75" hidden="1" customHeight="1" x14ac:dyDescent="0.45">
      <c r="A5141">
        <v>80</v>
      </c>
      <c r="B5141" t="s">
        <v>108</v>
      </c>
      <c r="C5141" t="s">
        <v>12</v>
      </c>
      <c r="D5141" s="2" t="str">
        <f t="shared" si="158"/>
        <v>East Carolina1981</v>
      </c>
      <c r="F5141">
        <v>5</v>
      </c>
      <c r="G5141">
        <v>6</v>
      </c>
      <c r="H5141">
        <v>0</v>
      </c>
      <c r="I5141">
        <v>1.43</v>
      </c>
      <c r="J5141">
        <v>-3.66</v>
      </c>
      <c r="K5141">
        <v>-2.23</v>
      </c>
      <c r="L5141" s="2">
        <f>_xlfn.RANK.EQ(I5141, INDEX(CFB!$I$2:$I$1048576, MATCH(W5141, CFB!$W$2:$W$1048576, 0)):INDEX(CFB!$I$2:$I$1048576, MATCH(W5141, CFB!$W$2:$W$1048576, 0) + COUNTIF(CFB!$W$2:$W$1048576, W5141) - 1), 0)</f>
        <v>57</v>
      </c>
      <c r="M5141" s="2">
        <f>_xlfn.RANK.EQ(J5141, INDEX(CFB!$J$2:$J$1048576, MATCH(W5141, CFB!$W$2:$W$1048576, 0)):INDEX(CFB!$J$2:$J$1048576, MATCH(W5141, CFB!$W$2:$W$1048576, 0) + COUNTIF(CFB!$W$2:$W$1048576, W5141) - 1))</f>
        <v>104</v>
      </c>
      <c r="N5141" s="2">
        <f>RANK(K5141, INDEX(CFB!$K$2:$K$1048576, MATCH(W5141, CFB!$W$2:$W$1048576, 0)):INDEX(CFB!$K$2:$K$1048576, MATCH(W5141, CFB!$W$2:$W$1048576, 0) + COUNTIF(CFB!$W$2:$W$1048576, W5141) - 1))</f>
        <v>80</v>
      </c>
      <c r="O5141">
        <v>30.56</v>
      </c>
      <c r="P5141">
        <v>19.09</v>
      </c>
      <c r="W5141">
        <v>1981</v>
      </c>
      <c r="X5141">
        <f t="shared" si="159"/>
        <v>0</v>
      </c>
    </row>
    <row r="5142" spans="1:24" ht="12.75" hidden="1" customHeight="1" x14ac:dyDescent="0.45">
      <c r="A5142">
        <v>81</v>
      </c>
      <c r="B5142" t="s">
        <v>106</v>
      </c>
      <c r="C5142" t="s">
        <v>23</v>
      </c>
      <c r="D5142" s="2" t="str">
        <f t="shared" si="158"/>
        <v>Wake Forest1981</v>
      </c>
      <c r="F5142">
        <v>4</v>
      </c>
      <c r="G5142">
        <v>7</v>
      </c>
      <c r="H5142">
        <v>0</v>
      </c>
      <c r="I5142">
        <v>5.34</v>
      </c>
      <c r="J5142">
        <v>-7.79</v>
      </c>
      <c r="K5142">
        <v>-2.4500000000000002</v>
      </c>
      <c r="L5142" s="2">
        <f>_xlfn.RANK.EQ(I5142, INDEX(CFB!$I$2:$I$1048576, MATCH(W5142, CFB!$W$2:$W$1048576, 0)):INDEX(CFB!$I$2:$I$1048576, MATCH(W5142, CFB!$W$2:$W$1048576, 0) + COUNTIF(CFB!$W$2:$W$1048576, W5142) - 1), 0)</f>
        <v>27</v>
      </c>
      <c r="M5142" s="2">
        <f>_xlfn.RANK.EQ(J5142, INDEX(CFB!$J$2:$J$1048576, MATCH(W5142, CFB!$W$2:$W$1048576, 0)):INDEX(CFB!$J$2:$J$1048576, MATCH(W5142, CFB!$W$2:$W$1048576, 0) + COUNTIF(CFB!$W$2:$W$1048576, W5142) - 1))</f>
        <v>123</v>
      </c>
      <c r="N5142" s="2">
        <f>RANK(K5142, INDEX(CFB!$K$2:$K$1048576, MATCH(W5142, CFB!$W$2:$W$1048576, 0)):INDEX(CFB!$K$2:$K$1048576, MATCH(W5142, CFB!$W$2:$W$1048576, 0) + COUNTIF(CFB!$W$2:$W$1048576, W5142) - 1))</f>
        <v>81</v>
      </c>
      <c r="O5142">
        <v>32.520000000000003</v>
      </c>
      <c r="P5142">
        <v>23.29</v>
      </c>
      <c r="W5142">
        <v>1981</v>
      </c>
      <c r="X5142">
        <f t="shared" si="159"/>
        <v>0</v>
      </c>
    </row>
    <row r="5143" spans="1:24" ht="12.75" hidden="1" customHeight="1" x14ac:dyDescent="0.45">
      <c r="A5143">
        <v>82</v>
      </c>
      <c r="B5143" t="s">
        <v>27</v>
      </c>
      <c r="C5143" t="s">
        <v>15</v>
      </c>
      <c r="D5143" s="2" t="str">
        <f t="shared" si="158"/>
        <v>LSU1981</v>
      </c>
      <c r="F5143">
        <v>3</v>
      </c>
      <c r="G5143">
        <v>7</v>
      </c>
      <c r="H5143">
        <v>1</v>
      </c>
      <c r="I5143">
        <v>-0.83</v>
      </c>
      <c r="J5143">
        <v>-1.65</v>
      </c>
      <c r="K5143">
        <v>-2.48</v>
      </c>
      <c r="L5143" s="2">
        <f>_xlfn.RANK.EQ(I5143, INDEX(CFB!$I$2:$I$1048576, MATCH(W5143, CFB!$W$2:$W$1048576, 0)):INDEX(CFB!$I$2:$I$1048576, MATCH(W5143, CFB!$W$2:$W$1048576, 0) + COUNTIF(CFB!$W$2:$W$1048576, W5143) - 1), 0)</f>
        <v>79</v>
      </c>
      <c r="M5143" s="2">
        <f>_xlfn.RANK.EQ(J5143, INDEX(CFB!$J$2:$J$1048576, MATCH(W5143, CFB!$W$2:$W$1048576, 0)):INDEX(CFB!$J$2:$J$1048576, MATCH(W5143, CFB!$W$2:$W$1048576, 0) + COUNTIF(CFB!$W$2:$W$1048576, W5143) - 1))</f>
        <v>85</v>
      </c>
      <c r="N5143" s="2">
        <f>RANK(K5143, INDEX(CFB!$K$2:$K$1048576, MATCH(W5143, CFB!$W$2:$W$1048576, 0)):INDEX(CFB!$K$2:$K$1048576, MATCH(W5143, CFB!$W$2:$W$1048576, 0) + COUNTIF(CFB!$W$2:$W$1048576, W5143) - 1))</f>
        <v>82</v>
      </c>
      <c r="O5143">
        <v>25.58</v>
      </c>
      <c r="P5143">
        <v>15.51</v>
      </c>
      <c r="W5143">
        <v>1981</v>
      </c>
      <c r="X5143">
        <f t="shared" si="159"/>
        <v>0</v>
      </c>
    </row>
    <row r="5144" spans="1:24" ht="12.75" hidden="1" customHeight="1" x14ac:dyDescent="0.45">
      <c r="A5144">
        <v>83</v>
      </c>
      <c r="B5144" t="s">
        <v>71</v>
      </c>
      <c r="C5144" t="s">
        <v>189</v>
      </c>
      <c r="D5144" s="2" t="str">
        <f t="shared" si="158"/>
        <v>Texas Tech1981</v>
      </c>
      <c r="F5144">
        <v>1</v>
      </c>
      <c r="G5144">
        <v>9</v>
      </c>
      <c r="H5144">
        <v>1</v>
      </c>
      <c r="I5144">
        <v>1.72</v>
      </c>
      <c r="J5144">
        <v>-4.2300000000000004</v>
      </c>
      <c r="K5144">
        <v>-2.5099999999999998</v>
      </c>
      <c r="L5144" s="2">
        <f>_xlfn.RANK.EQ(I5144, INDEX(CFB!$I$2:$I$1048576, MATCH(W5144, CFB!$W$2:$W$1048576, 0)):INDEX(CFB!$I$2:$I$1048576, MATCH(W5144, CFB!$W$2:$W$1048576, 0) + COUNTIF(CFB!$W$2:$W$1048576, W5144) - 1), 0)</f>
        <v>55</v>
      </c>
      <c r="M5144" s="2">
        <f>_xlfn.RANK.EQ(J5144, INDEX(CFB!$J$2:$J$1048576, MATCH(W5144, CFB!$W$2:$W$1048576, 0)):INDEX(CFB!$J$2:$J$1048576, MATCH(W5144, CFB!$W$2:$W$1048576, 0) + COUNTIF(CFB!$W$2:$W$1048576, W5144) - 1))</f>
        <v>108</v>
      </c>
      <c r="N5144" s="2">
        <f>RANK(K5144, INDEX(CFB!$K$2:$K$1048576, MATCH(W5144, CFB!$W$2:$W$1048576, 0)):INDEX(CFB!$K$2:$K$1048576, MATCH(W5144, CFB!$W$2:$W$1048576, 0) + COUNTIF(CFB!$W$2:$W$1048576, W5144) - 1))</f>
        <v>83</v>
      </c>
      <c r="O5144">
        <v>29.17</v>
      </c>
      <c r="P5144">
        <v>16.09</v>
      </c>
      <c r="W5144">
        <v>1981</v>
      </c>
      <c r="X5144">
        <f t="shared" si="159"/>
        <v>0</v>
      </c>
    </row>
    <row r="5145" spans="1:24" ht="12.75" hidden="1" customHeight="1" x14ac:dyDescent="0.45">
      <c r="A5145">
        <v>84</v>
      </c>
      <c r="B5145" t="s">
        <v>133</v>
      </c>
      <c r="C5145" t="s">
        <v>193</v>
      </c>
      <c r="D5145" s="2" t="str">
        <f t="shared" si="158"/>
        <v>Utah State1981</v>
      </c>
      <c r="F5145">
        <v>5</v>
      </c>
      <c r="G5145">
        <v>5</v>
      </c>
      <c r="H5145">
        <v>1</v>
      </c>
      <c r="I5145">
        <v>-3.99</v>
      </c>
      <c r="J5145">
        <v>1.24</v>
      </c>
      <c r="K5145">
        <v>-2.75</v>
      </c>
      <c r="L5145" s="2">
        <f>_xlfn.RANK.EQ(I5145, INDEX(CFB!$I$2:$I$1048576, MATCH(W5145, CFB!$W$2:$W$1048576, 0)):INDEX(CFB!$I$2:$I$1048576, MATCH(W5145, CFB!$W$2:$W$1048576, 0) + COUNTIF(CFB!$W$2:$W$1048576, W5145) - 1), 0)</f>
        <v>109</v>
      </c>
      <c r="M5145" s="2">
        <f>_xlfn.RANK.EQ(J5145, INDEX(CFB!$J$2:$J$1048576, MATCH(W5145, CFB!$W$2:$W$1048576, 0)):INDEX(CFB!$J$2:$J$1048576, MATCH(W5145, CFB!$W$2:$W$1048576, 0) + COUNTIF(CFB!$W$2:$W$1048576, W5145) - 1))</f>
        <v>58</v>
      </c>
      <c r="N5145" s="2">
        <f>RANK(K5145, INDEX(CFB!$K$2:$K$1048576, MATCH(W5145, CFB!$W$2:$W$1048576, 0)):INDEX(CFB!$K$2:$K$1048576, MATCH(W5145, CFB!$W$2:$W$1048576, 0) + COUNTIF(CFB!$W$2:$W$1048576, W5145) - 1))</f>
        <v>84</v>
      </c>
      <c r="O5145">
        <v>23.07</v>
      </c>
      <c r="P5145">
        <v>11.86</v>
      </c>
      <c r="W5145">
        <v>1981</v>
      </c>
      <c r="X5145">
        <f t="shared" si="159"/>
        <v>0</v>
      </c>
    </row>
    <row r="5146" spans="1:24" ht="12.75" hidden="1" customHeight="1" x14ac:dyDescent="0.45">
      <c r="A5146">
        <v>85</v>
      </c>
      <c r="B5146" t="s">
        <v>209</v>
      </c>
      <c r="C5146" t="s">
        <v>206</v>
      </c>
      <c r="D5146" s="2" t="str">
        <f t="shared" si="158"/>
        <v>Chattanooga1981</v>
      </c>
      <c r="F5146">
        <v>7</v>
      </c>
      <c r="G5146">
        <v>3</v>
      </c>
      <c r="H5146">
        <v>1</v>
      </c>
      <c r="I5146">
        <v>-3.31</v>
      </c>
      <c r="J5146">
        <v>0.44</v>
      </c>
      <c r="K5146">
        <v>-2.87</v>
      </c>
      <c r="L5146" s="2">
        <f>_xlfn.RANK.EQ(I5146, INDEX(CFB!$I$2:$I$1048576, MATCH(W5146, CFB!$W$2:$W$1048576, 0)):INDEX(CFB!$I$2:$I$1048576, MATCH(W5146, CFB!$W$2:$W$1048576, 0) + COUNTIF(CFB!$W$2:$W$1048576, W5146) - 1), 0)</f>
        <v>99</v>
      </c>
      <c r="M5146" s="2">
        <f>_xlfn.RANK.EQ(J5146, INDEX(CFB!$J$2:$J$1048576, MATCH(W5146, CFB!$W$2:$W$1048576, 0)):INDEX(CFB!$J$2:$J$1048576, MATCH(W5146, CFB!$W$2:$W$1048576, 0) + COUNTIF(CFB!$W$2:$W$1048576, W5146) - 1))</f>
        <v>68</v>
      </c>
      <c r="N5146" s="2">
        <f>RANK(K5146, INDEX(CFB!$K$2:$K$1048576, MATCH(W5146, CFB!$W$2:$W$1048576, 0)):INDEX(CFB!$K$2:$K$1048576, MATCH(W5146, CFB!$W$2:$W$1048576, 0) + COUNTIF(CFB!$W$2:$W$1048576, W5146) - 1))</f>
        <v>85</v>
      </c>
      <c r="O5146">
        <v>22.52</v>
      </c>
      <c r="P5146">
        <v>12.92</v>
      </c>
      <c r="W5146">
        <v>1981</v>
      </c>
      <c r="X5146">
        <f t="shared" si="159"/>
        <v>0</v>
      </c>
    </row>
    <row r="5147" spans="1:24" ht="12.75" hidden="1" customHeight="1" x14ac:dyDescent="0.45">
      <c r="A5147">
        <v>86</v>
      </c>
      <c r="B5147" t="s">
        <v>210</v>
      </c>
      <c r="C5147" t="s">
        <v>12</v>
      </c>
      <c r="D5147" s="2" t="str">
        <f t="shared" si="158"/>
        <v>Colgate1981</v>
      </c>
      <c r="F5147">
        <v>7</v>
      </c>
      <c r="G5147">
        <v>3</v>
      </c>
      <c r="H5147">
        <v>0</v>
      </c>
      <c r="I5147">
        <v>-3.39</v>
      </c>
      <c r="J5147">
        <v>0.53</v>
      </c>
      <c r="K5147">
        <v>-2.87</v>
      </c>
      <c r="L5147" s="2">
        <f>_xlfn.RANK.EQ(I5147, INDEX(CFB!$I$2:$I$1048576, MATCH(W5147, CFB!$W$2:$W$1048576, 0)):INDEX(CFB!$I$2:$I$1048576, MATCH(W5147, CFB!$W$2:$W$1048576, 0) + COUNTIF(CFB!$W$2:$W$1048576, W5147) - 1), 0)</f>
        <v>100</v>
      </c>
      <c r="M5147" s="2">
        <f>_xlfn.RANK.EQ(J5147, INDEX(CFB!$J$2:$J$1048576, MATCH(W5147, CFB!$W$2:$W$1048576, 0)):INDEX(CFB!$J$2:$J$1048576, MATCH(W5147, CFB!$W$2:$W$1048576, 0) + COUNTIF(CFB!$W$2:$W$1048576, W5147) - 1))</f>
        <v>65</v>
      </c>
      <c r="N5147" s="2">
        <f>RANK(K5147, INDEX(CFB!$K$2:$K$1048576, MATCH(W5147, CFB!$W$2:$W$1048576, 0)):INDEX(CFB!$K$2:$K$1048576, MATCH(W5147, CFB!$W$2:$W$1048576, 0) + COUNTIF(CFB!$W$2:$W$1048576, W5147) - 1))</f>
        <v>85</v>
      </c>
      <c r="O5147">
        <v>25.18</v>
      </c>
      <c r="P5147">
        <v>14.58</v>
      </c>
      <c r="W5147">
        <v>1981</v>
      </c>
      <c r="X5147">
        <f t="shared" si="159"/>
        <v>0</v>
      </c>
    </row>
    <row r="5148" spans="1:24" ht="12.75" hidden="1" customHeight="1" x14ac:dyDescent="0.45">
      <c r="A5148">
        <v>87</v>
      </c>
      <c r="B5148" t="s">
        <v>200</v>
      </c>
      <c r="C5148" t="s">
        <v>195</v>
      </c>
      <c r="D5148" s="2" t="str">
        <f t="shared" si="158"/>
        <v>Indiana State1981</v>
      </c>
      <c r="F5148">
        <v>5</v>
      </c>
      <c r="G5148">
        <v>5</v>
      </c>
      <c r="H5148">
        <v>1</v>
      </c>
      <c r="I5148">
        <v>-3.47</v>
      </c>
      <c r="J5148">
        <v>0.52</v>
      </c>
      <c r="K5148">
        <v>-2.96</v>
      </c>
      <c r="L5148" s="2">
        <f>_xlfn.RANK.EQ(I5148, INDEX(CFB!$I$2:$I$1048576, MATCH(W5148, CFB!$W$2:$W$1048576, 0)):INDEX(CFB!$I$2:$I$1048576, MATCH(W5148, CFB!$W$2:$W$1048576, 0) + COUNTIF(CFB!$W$2:$W$1048576, W5148) - 1), 0)</f>
        <v>102</v>
      </c>
      <c r="M5148" s="2">
        <f>_xlfn.RANK.EQ(J5148, INDEX(CFB!$J$2:$J$1048576, MATCH(W5148, CFB!$W$2:$W$1048576, 0)):INDEX(CFB!$J$2:$J$1048576, MATCH(W5148, CFB!$W$2:$W$1048576, 0) + COUNTIF(CFB!$W$2:$W$1048576, W5148) - 1))</f>
        <v>66</v>
      </c>
      <c r="N5148" s="2">
        <f>RANK(K5148, INDEX(CFB!$K$2:$K$1048576, MATCH(W5148, CFB!$W$2:$W$1048576, 0)):INDEX(CFB!$K$2:$K$1048576, MATCH(W5148, CFB!$W$2:$W$1048576, 0) + COUNTIF(CFB!$W$2:$W$1048576, W5148) - 1))</f>
        <v>87</v>
      </c>
      <c r="O5148">
        <v>25.91</v>
      </c>
      <c r="P5148">
        <v>11.22</v>
      </c>
      <c r="W5148">
        <v>1981</v>
      </c>
      <c r="X5148">
        <f t="shared" si="159"/>
        <v>0</v>
      </c>
    </row>
    <row r="5149" spans="1:24" ht="12.75" hidden="1" customHeight="1" x14ac:dyDescent="0.45">
      <c r="A5149">
        <v>88</v>
      </c>
      <c r="B5149" t="s">
        <v>129</v>
      </c>
      <c r="C5149" t="s">
        <v>189</v>
      </c>
      <c r="D5149" s="2" t="str">
        <f t="shared" si="158"/>
        <v>Rice1981</v>
      </c>
      <c r="F5149">
        <v>4</v>
      </c>
      <c r="G5149">
        <v>7</v>
      </c>
      <c r="H5149">
        <v>0</v>
      </c>
      <c r="I5149">
        <v>1.1599999999999999</v>
      </c>
      <c r="J5149">
        <v>-4.34</v>
      </c>
      <c r="K5149">
        <v>-3.18</v>
      </c>
      <c r="L5149" s="2">
        <f>_xlfn.RANK.EQ(I5149, INDEX(CFB!$I$2:$I$1048576, MATCH(W5149, CFB!$W$2:$W$1048576, 0)):INDEX(CFB!$I$2:$I$1048576, MATCH(W5149, CFB!$W$2:$W$1048576, 0) + COUNTIF(CFB!$W$2:$W$1048576, W5149) - 1), 0)</f>
        <v>62</v>
      </c>
      <c r="M5149" s="2">
        <f>_xlfn.RANK.EQ(J5149, INDEX(CFB!$J$2:$J$1048576, MATCH(W5149, CFB!$W$2:$W$1048576, 0)):INDEX(CFB!$J$2:$J$1048576, MATCH(W5149, CFB!$W$2:$W$1048576, 0) + COUNTIF(CFB!$W$2:$W$1048576, W5149) - 1))</f>
        <v>109</v>
      </c>
      <c r="N5149" s="2">
        <f>RANK(K5149, INDEX(CFB!$K$2:$K$1048576, MATCH(W5149, CFB!$W$2:$W$1048576, 0)):INDEX(CFB!$K$2:$K$1048576, MATCH(W5149, CFB!$W$2:$W$1048576, 0) + COUNTIF(CFB!$W$2:$W$1048576, W5149) - 1))</f>
        <v>88</v>
      </c>
      <c r="O5149">
        <v>28.71</v>
      </c>
      <c r="P5149">
        <v>19.7</v>
      </c>
      <c r="W5149">
        <v>1981</v>
      </c>
      <c r="X5149">
        <f t="shared" si="159"/>
        <v>0</v>
      </c>
    </row>
    <row r="5150" spans="1:24" ht="12.75" hidden="1" customHeight="1" x14ac:dyDescent="0.45">
      <c r="A5150">
        <v>89</v>
      </c>
      <c r="B5150" t="s">
        <v>194</v>
      </c>
      <c r="C5150" t="s">
        <v>195</v>
      </c>
      <c r="D5150" s="2" t="str">
        <f t="shared" si="158"/>
        <v>Wichita State1981</v>
      </c>
      <c r="F5150">
        <v>4</v>
      </c>
      <c r="G5150">
        <v>6</v>
      </c>
      <c r="H5150">
        <v>1</v>
      </c>
      <c r="I5150">
        <v>1.22</v>
      </c>
      <c r="J5150">
        <v>-4.46</v>
      </c>
      <c r="K5150">
        <v>-3.24</v>
      </c>
      <c r="L5150" s="2">
        <f>_xlfn.RANK.EQ(I5150, INDEX(CFB!$I$2:$I$1048576, MATCH(W5150, CFB!$W$2:$W$1048576, 0)):INDEX(CFB!$I$2:$I$1048576, MATCH(W5150, CFB!$W$2:$W$1048576, 0) + COUNTIF(CFB!$W$2:$W$1048576, W5150) - 1), 0)</f>
        <v>60</v>
      </c>
      <c r="M5150" s="2">
        <f>_xlfn.RANK.EQ(J5150, INDEX(CFB!$J$2:$J$1048576, MATCH(W5150, CFB!$W$2:$W$1048576, 0)):INDEX(CFB!$J$2:$J$1048576, MATCH(W5150, CFB!$W$2:$W$1048576, 0) + COUNTIF(CFB!$W$2:$W$1048576, W5150) - 1))</f>
        <v>114</v>
      </c>
      <c r="N5150" s="2">
        <f>RANK(K5150, INDEX(CFB!$K$2:$K$1048576, MATCH(W5150, CFB!$W$2:$W$1048576, 0)):INDEX(CFB!$K$2:$K$1048576, MATCH(W5150, CFB!$W$2:$W$1048576, 0) + COUNTIF(CFB!$W$2:$W$1048576, W5150) - 1))</f>
        <v>89</v>
      </c>
      <c r="O5150">
        <v>29.37</v>
      </c>
      <c r="P5150">
        <v>15.93</v>
      </c>
      <c r="W5150">
        <v>1981</v>
      </c>
      <c r="X5150">
        <f t="shared" si="159"/>
        <v>0</v>
      </c>
    </row>
    <row r="5151" spans="1:24" ht="12.75" hidden="1" customHeight="1" x14ac:dyDescent="0.45">
      <c r="A5151">
        <v>90</v>
      </c>
      <c r="B5151" t="s">
        <v>211</v>
      </c>
      <c r="C5151" t="s">
        <v>212</v>
      </c>
      <c r="D5151" s="2" t="str">
        <f t="shared" si="158"/>
        <v>Yale1981</v>
      </c>
      <c r="F5151">
        <v>9</v>
      </c>
      <c r="G5151">
        <v>1</v>
      </c>
      <c r="H5151">
        <v>0</v>
      </c>
      <c r="I5151">
        <v>0.34</v>
      </c>
      <c r="J5151">
        <v>-3.62</v>
      </c>
      <c r="K5151">
        <v>-3.28</v>
      </c>
      <c r="L5151" s="2">
        <f>_xlfn.RANK.EQ(I5151, INDEX(CFB!$I$2:$I$1048576, MATCH(W5151, CFB!$W$2:$W$1048576, 0)):INDEX(CFB!$I$2:$I$1048576, MATCH(W5151, CFB!$W$2:$W$1048576, 0) + COUNTIF(CFB!$W$2:$W$1048576, W5151) - 1), 0)</f>
        <v>70</v>
      </c>
      <c r="M5151" s="2">
        <f>_xlfn.RANK.EQ(J5151, INDEX(CFB!$J$2:$J$1048576, MATCH(W5151, CFB!$W$2:$W$1048576, 0)):INDEX(CFB!$J$2:$J$1048576, MATCH(W5151, CFB!$W$2:$W$1048576, 0) + COUNTIF(CFB!$W$2:$W$1048576, W5151) - 1))</f>
        <v>103</v>
      </c>
      <c r="N5151" s="2">
        <f>RANK(K5151, INDEX(CFB!$K$2:$K$1048576, MATCH(W5151, CFB!$W$2:$W$1048576, 0)):INDEX(CFB!$K$2:$K$1048576, MATCH(W5151, CFB!$W$2:$W$1048576, 0) + COUNTIF(CFB!$W$2:$W$1048576, W5151) - 1))</f>
        <v>90</v>
      </c>
      <c r="O5151">
        <v>24.83</v>
      </c>
      <c r="P5151">
        <v>18.48</v>
      </c>
      <c r="W5151">
        <v>1981</v>
      </c>
      <c r="X5151">
        <f t="shared" si="159"/>
        <v>0</v>
      </c>
    </row>
    <row r="5152" spans="1:24" ht="12.75" hidden="1" customHeight="1" x14ac:dyDescent="0.45">
      <c r="A5152">
        <v>91</v>
      </c>
      <c r="B5152" t="s">
        <v>41</v>
      </c>
      <c r="C5152" t="s">
        <v>188</v>
      </c>
      <c r="D5152" s="2" t="str">
        <f t="shared" si="158"/>
        <v>Kansas State1981</v>
      </c>
      <c r="F5152">
        <v>2</v>
      </c>
      <c r="G5152">
        <v>9</v>
      </c>
      <c r="H5152">
        <v>0</v>
      </c>
      <c r="I5152">
        <v>-0.93</v>
      </c>
      <c r="J5152">
        <v>-2.39</v>
      </c>
      <c r="K5152">
        <v>-3.32</v>
      </c>
      <c r="L5152" s="2">
        <f>_xlfn.RANK.EQ(I5152, INDEX(CFB!$I$2:$I$1048576, MATCH(W5152, CFB!$W$2:$W$1048576, 0)):INDEX(CFB!$I$2:$I$1048576, MATCH(W5152, CFB!$W$2:$W$1048576, 0) + COUNTIF(CFB!$W$2:$W$1048576, W5152) - 1), 0)</f>
        <v>81</v>
      </c>
      <c r="M5152" s="2">
        <f>_xlfn.RANK.EQ(J5152, INDEX(CFB!$J$2:$J$1048576, MATCH(W5152, CFB!$W$2:$W$1048576, 0)):INDEX(CFB!$J$2:$J$1048576, MATCH(W5152, CFB!$W$2:$W$1048576, 0) + COUNTIF(CFB!$W$2:$W$1048576, W5152) - 1))</f>
        <v>92</v>
      </c>
      <c r="N5152" s="2">
        <f>RANK(K5152, INDEX(CFB!$K$2:$K$1048576, MATCH(W5152, CFB!$W$2:$W$1048576, 0)):INDEX(CFB!$K$2:$K$1048576, MATCH(W5152, CFB!$W$2:$W$1048576, 0) + COUNTIF(CFB!$W$2:$W$1048576, W5152) - 1))</f>
        <v>91</v>
      </c>
      <c r="O5152">
        <v>25.94</v>
      </c>
      <c r="P5152">
        <v>16.63</v>
      </c>
      <c r="W5152">
        <v>1981</v>
      </c>
      <c r="X5152">
        <f t="shared" si="159"/>
        <v>0</v>
      </c>
    </row>
    <row r="5153" spans="1:24" ht="12.75" hidden="1" customHeight="1" x14ac:dyDescent="0.45">
      <c r="A5153">
        <v>92</v>
      </c>
      <c r="B5153" t="s">
        <v>25</v>
      </c>
      <c r="C5153" t="s">
        <v>12</v>
      </c>
      <c r="D5153" s="2" t="str">
        <f t="shared" si="158"/>
        <v>Louisville1981</v>
      </c>
      <c r="F5153">
        <v>5</v>
      </c>
      <c r="G5153">
        <v>6</v>
      </c>
      <c r="H5153">
        <v>0</v>
      </c>
      <c r="I5153">
        <v>-3.75</v>
      </c>
      <c r="J5153">
        <v>-0.27</v>
      </c>
      <c r="K5153">
        <v>-4.0199999999999996</v>
      </c>
      <c r="L5153" s="2">
        <f>_xlfn.RANK.EQ(I5153, INDEX(CFB!$I$2:$I$1048576, MATCH(W5153, CFB!$W$2:$W$1048576, 0)):INDEX(CFB!$I$2:$I$1048576, MATCH(W5153, CFB!$W$2:$W$1048576, 0) + COUNTIF(CFB!$W$2:$W$1048576, W5153) - 1), 0)</f>
        <v>106</v>
      </c>
      <c r="M5153" s="2">
        <f>_xlfn.RANK.EQ(J5153, INDEX(CFB!$J$2:$J$1048576, MATCH(W5153, CFB!$W$2:$W$1048576, 0)):INDEX(CFB!$J$2:$J$1048576, MATCH(W5153, CFB!$W$2:$W$1048576, 0) + COUNTIF(CFB!$W$2:$W$1048576, W5153) - 1))</f>
        <v>72</v>
      </c>
      <c r="N5153" s="2">
        <f>RANK(K5153, INDEX(CFB!$K$2:$K$1048576, MATCH(W5153, CFB!$W$2:$W$1048576, 0)):INDEX(CFB!$K$2:$K$1048576, MATCH(W5153, CFB!$W$2:$W$1048576, 0) + COUNTIF(CFB!$W$2:$W$1048576, W5153) - 1))</f>
        <v>92</v>
      </c>
      <c r="O5153">
        <v>23.78</v>
      </c>
      <c r="P5153">
        <v>14.14</v>
      </c>
      <c r="W5153">
        <v>1981</v>
      </c>
      <c r="X5153">
        <f t="shared" si="159"/>
        <v>0</v>
      </c>
    </row>
    <row r="5154" spans="1:24" ht="12.75" hidden="1" customHeight="1" x14ac:dyDescent="0.45">
      <c r="A5154">
        <v>93</v>
      </c>
      <c r="B5154" t="s">
        <v>213</v>
      </c>
      <c r="C5154" t="s">
        <v>206</v>
      </c>
      <c r="D5154" s="2" t="str">
        <f t="shared" si="158"/>
        <v>Virginia Military Institute1981</v>
      </c>
      <c r="F5154">
        <v>6</v>
      </c>
      <c r="G5154">
        <v>3</v>
      </c>
      <c r="H5154">
        <v>1</v>
      </c>
      <c r="I5154">
        <v>-4.91</v>
      </c>
      <c r="J5154">
        <v>0.76</v>
      </c>
      <c r="K5154">
        <v>-4.1500000000000004</v>
      </c>
      <c r="L5154" s="2">
        <f>_xlfn.RANK.EQ(I5154, INDEX(CFB!$I$2:$I$1048576, MATCH(W5154, CFB!$W$2:$W$1048576, 0)):INDEX(CFB!$I$2:$I$1048576, MATCH(W5154, CFB!$W$2:$W$1048576, 0) + COUNTIF(CFB!$W$2:$W$1048576, W5154) - 1), 0)</f>
        <v>112</v>
      </c>
      <c r="M5154" s="2">
        <f>_xlfn.RANK.EQ(J5154, INDEX(CFB!$J$2:$J$1048576, MATCH(W5154, CFB!$W$2:$W$1048576, 0)):INDEX(CFB!$J$2:$J$1048576, MATCH(W5154, CFB!$W$2:$W$1048576, 0) + COUNTIF(CFB!$W$2:$W$1048576, W5154) - 1))</f>
        <v>62</v>
      </c>
      <c r="N5154" s="2">
        <f>RANK(K5154, INDEX(CFB!$K$2:$K$1048576, MATCH(W5154, CFB!$W$2:$W$1048576, 0)):INDEX(CFB!$K$2:$K$1048576, MATCH(W5154, CFB!$W$2:$W$1048576, 0) + COUNTIF(CFB!$W$2:$W$1048576, W5154) - 1))</f>
        <v>93</v>
      </c>
      <c r="O5154">
        <v>20.54</v>
      </c>
      <c r="P5154">
        <v>12.33</v>
      </c>
      <c r="W5154">
        <v>1981</v>
      </c>
      <c r="X5154">
        <f t="shared" si="159"/>
        <v>0</v>
      </c>
    </row>
    <row r="5155" spans="1:24" ht="12.75" hidden="1" customHeight="1" x14ac:dyDescent="0.45">
      <c r="A5155">
        <v>94</v>
      </c>
      <c r="B5155" t="s">
        <v>93</v>
      </c>
      <c r="C5155" t="s">
        <v>23</v>
      </c>
      <c r="D5155" s="2" t="str">
        <f t="shared" si="158"/>
        <v>Virginia1981</v>
      </c>
      <c r="F5155">
        <v>1</v>
      </c>
      <c r="G5155">
        <v>10</v>
      </c>
      <c r="H5155">
        <v>0</v>
      </c>
      <c r="I5155">
        <v>-3.15</v>
      </c>
      <c r="J5155">
        <v>-1.25</v>
      </c>
      <c r="K5155">
        <v>-4.4000000000000004</v>
      </c>
      <c r="L5155" s="2">
        <f>_xlfn.RANK.EQ(I5155, INDEX(CFB!$I$2:$I$1048576, MATCH(W5155, CFB!$W$2:$W$1048576, 0)):INDEX(CFB!$I$2:$I$1048576, MATCH(W5155, CFB!$W$2:$W$1048576, 0) + COUNTIF(CFB!$W$2:$W$1048576, W5155) - 1), 0)</f>
        <v>95</v>
      </c>
      <c r="M5155" s="2">
        <f>_xlfn.RANK.EQ(J5155, INDEX(CFB!$J$2:$J$1048576, MATCH(W5155, CFB!$W$2:$W$1048576, 0)):INDEX(CFB!$J$2:$J$1048576, MATCH(W5155, CFB!$W$2:$W$1048576, 0) + COUNTIF(CFB!$W$2:$W$1048576, W5155) - 1))</f>
        <v>80</v>
      </c>
      <c r="N5155" s="2">
        <f>RANK(K5155, INDEX(CFB!$K$2:$K$1048576, MATCH(W5155, CFB!$W$2:$W$1048576, 0)):INDEX(CFB!$K$2:$K$1048576, MATCH(W5155, CFB!$W$2:$W$1048576, 0) + COUNTIF(CFB!$W$2:$W$1048576, W5155) - 1))</f>
        <v>94</v>
      </c>
      <c r="O5155">
        <v>24.39</v>
      </c>
      <c r="P5155">
        <v>13.4</v>
      </c>
      <c r="W5155">
        <v>1981</v>
      </c>
      <c r="X5155">
        <f t="shared" si="159"/>
        <v>0</v>
      </c>
    </row>
    <row r="5156" spans="1:24" ht="12.75" hidden="1" customHeight="1" x14ac:dyDescent="0.45">
      <c r="A5156">
        <v>95</v>
      </c>
      <c r="B5156" t="s">
        <v>202</v>
      </c>
      <c r="C5156" t="s">
        <v>12</v>
      </c>
      <c r="D5156" s="2" t="str">
        <f t="shared" si="158"/>
        <v>Richmond1981</v>
      </c>
      <c r="F5156">
        <v>4</v>
      </c>
      <c r="G5156">
        <v>7</v>
      </c>
      <c r="H5156">
        <v>0</v>
      </c>
      <c r="I5156">
        <v>-0.16</v>
      </c>
      <c r="J5156">
        <v>-4.42</v>
      </c>
      <c r="K5156">
        <v>-4.58</v>
      </c>
      <c r="L5156" s="2">
        <f>_xlfn.RANK.EQ(I5156, INDEX(CFB!$I$2:$I$1048576, MATCH(W5156, CFB!$W$2:$W$1048576, 0)):INDEX(CFB!$I$2:$I$1048576, MATCH(W5156, CFB!$W$2:$W$1048576, 0) + COUNTIF(CFB!$W$2:$W$1048576, W5156) - 1), 0)</f>
        <v>77</v>
      </c>
      <c r="M5156" s="2">
        <f>_xlfn.RANK.EQ(J5156, INDEX(CFB!$J$2:$J$1048576, MATCH(W5156, CFB!$W$2:$W$1048576, 0)):INDEX(CFB!$J$2:$J$1048576, MATCH(W5156, CFB!$W$2:$W$1048576, 0) + COUNTIF(CFB!$W$2:$W$1048576, W5156) - 1))</f>
        <v>111</v>
      </c>
      <c r="N5156" s="2">
        <f>RANK(K5156, INDEX(CFB!$K$2:$K$1048576, MATCH(W5156, CFB!$W$2:$W$1048576, 0)):INDEX(CFB!$K$2:$K$1048576, MATCH(W5156, CFB!$W$2:$W$1048576, 0) + COUNTIF(CFB!$W$2:$W$1048576, W5156) - 1))</f>
        <v>95</v>
      </c>
      <c r="O5156">
        <v>25.85</v>
      </c>
      <c r="P5156">
        <v>16.920000000000002</v>
      </c>
      <c r="W5156">
        <v>1981</v>
      </c>
      <c r="X5156">
        <f t="shared" si="159"/>
        <v>0</v>
      </c>
    </row>
    <row r="5157" spans="1:24" ht="12.75" hidden="1" customHeight="1" x14ac:dyDescent="0.45">
      <c r="A5157">
        <v>96</v>
      </c>
      <c r="B5157" t="s">
        <v>13</v>
      </c>
      <c r="C5157" t="s">
        <v>180</v>
      </c>
      <c r="D5157" s="2" t="str">
        <f t="shared" si="158"/>
        <v>Oregon1981</v>
      </c>
      <c r="F5157">
        <v>2</v>
      </c>
      <c r="G5157">
        <v>9</v>
      </c>
      <c r="H5157">
        <v>0</v>
      </c>
      <c r="I5157">
        <v>-6.78</v>
      </c>
      <c r="J5157">
        <v>1.67</v>
      </c>
      <c r="K5157">
        <v>-5.12</v>
      </c>
      <c r="L5157" s="2">
        <f>_xlfn.RANK.EQ(I5157, INDEX(CFB!$I$2:$I$1048576, MATCH(W5157, CFB!$W$2:$W$1048576, 0)):INDEX(CFB!$I$2:$I$1048576, MATCH(W5157, CFB!$W$2:$W$1048576, 0) + COUNTIF(CFB!$W$2:$W$1048576, W5157) - 1), 0)</f>
        <v>115</v>
      </c>
      <c r="M5157" s="2">
        <f>_xlfn.RANK.EQ(J5157, INDEX(CFB!$J$2:$J$1048576, MATCH(W5157, CFB!$W$2:$W$1048576, 0)):INDEX(CFB!$J$2:$J$1048576, MATCH(W5157, CFB!$W$2:$W$1048576, 0) + COUNTIF(CFB!$W$2:$W$1048576, W5157) - 1))</f>
        <v>54</v>
      </c>
      <c r="N5157" s="2">
        <f>RANK(K5157, INDEX(CFB!$K$2:$K$1048576, MATCH(W5157, CFB!$W$2:$W$1048576, 0)):INDEX(CFB!$K$2:$K$1048576, MATCH(W5157, CFB!$W$2:$W$1048576, 0) + COUNTIF(CFB!$W$2:$W$1048576, W5157) - 1))</f>
        <v>96</v>
      </c>
      <c r="O5157">
        <v>21.61</v>
      </c>
      <c r="P5157">
        <v>12.66</v>
      </c>
      <c r="W5157">
        <v>1981</v>
      </c>
      <c r="X5157">
        <f t="shared" si="159"/>
        <v>0</v>
      </c>
    </row>
    <row r="5158" spans="1:24" ht="12.75" hidden="1" customHeight="1" x14ac:dyDescent="0.45">
      <c r="A5158">
        <v>97</v>
      </c>
      <c r="B5158" t="s">
        <v>137</v>
      </c>
      <c r="C5158" t="s">
        <v>204</v>
      </c>
      <c r="D5158" s="2" t="str">
        <f t="shared" si="158"/>
        <v>Louisiana Tech1981</v>
      </c>
      <c r="F5158">
        <v>4</v>
      </c>
      <c r="G5158">
        <v>6</v>
      </c>
      <c r="H5158">
        <v>1</v>
      </c>
      <c r="I5158">
        <v>-3.72</v>
      </c>
      <c r="J5158">
        <v>-1.52</v>
      </c>
      <c r="K5158">
        <v>-5.24</v>
      </c>
      <c r="L5158" s="2">
        <f>_xlfn.RANK.EQ(I5158, INDEX(CFB!$I$2:$I$1048576, MATCH(W5158, CFB!$W$2:$W$1048576, 0)):INDEX(CFB!$I$2:$I$1048576, MATCH(W5158, CFB!$W$2:$W$1048576, 0) + COUNTIF(CFB!$W$2:$W$1048576, W5158) - 1), 0)</f>
        <v>105</v>
      </c>
      <c r="M5158" s="2">
        <f>_xlfn.RANK.EQ(J5158, INDEX(CFB!$J$2:$J$1048576, MATCH(W5158, CFB!$W$2:$W$1048576, 0)):INDEX(CFB!$J$2:$J$1048576, MATCH(W5158, CFB!$W$2:$W$1048576, 0) + COUNTIF(CFB!$W$2:$W$1048576, W5158) - 1))</f>
        <v>83</v>
      </c>
      <c r="N5158" s="2">
        <f>RANK(K5158, INDEX(CFB!$K$2:$K$1048576, MATCH(W5158, CFB!$W$2:$W$1048576, 0)):INDEX(CFB!$K$2:$K$1048576, MATCH(W5158, CFB!$W$2:$W$1048576, 0) + COUNTIF(CFB!$W$2:$W$1048576, W5158) - 1))</f>
        <v>97</v>
      </c>
      <c r="O5158">
        <v>24.68</v>
      </c>
      <c r="P5158">
        <v>16.23</v>
      </c>
      <c r="W5158">
        <v>1981</v>
      </c>
      <c r="X5158">
        <f t="shared" si="159"/>
        <v>0</v>
      </c>
    </row>
    <row r="5159" spans="1:24" ht="12.75" hidden="1" customHeight="1" x14ac:dyDescent="0.45">
      <c r="A5159">
        <v>98</v>
      </c>
      <c r="B5159" t="s">
        <v>190</v>
      </c>
      <c r="C5159" t="s">
        <v>193</v>
      </c>
      <c r="D5159" s="2" t="str">
        <f t="shared" si="158"/>
        <v>Pacific1981</v>
      </c>
      <c r="F5159">
        <v>5</v>
      </c>
      <c r="G5159">
        <v>6</v>
      </c>
      <c r="H5159">
        <v>0</v>
      </c>
      <c r="I5159">
        <v>-2.6</v>
      </c>
      <c r="J5159">
        <v>-2.74</v>
      </c>
      <c r="K5159">
        <v>-5.34</v>
      </c>
      <c r="L5159" s="2">
        <f>_xlfn.RANK.EQ(I5159, INDEX(CFB!$I$2:$I$1048576, MATCH(W5159, CFB!$W$2:$W$1048576, 0)):INDEX(CFB!$I$2:$I$1048576, MATCH(W5159, CFB!$W$2:$W$1048576, 0) + COUNTIF(CFB!$W$2:$W$1048576, W5159) - 1), 0)</f>
        <v>89</v>
      </c>
      <c r="M5159" s="2">
        <f>_xlfn.RANK.EQ(J5159, INDEX(CFB!$J$2:$J$1048576, MATCH(W5159, CFB!$W$2:$W$1048576, 0)):INDEX(CFB!$J$2:$J$1048576, MATCH(W5159, CFB!$W$2:$W$1048576, 0) + COUNTIF(CFB!$W$2:$W$1048576, W5159) - 1))</f>
        <v>97</v>
      </c>
      <c r="N5159" s="2">
        <f>RANK(K5159, INDEX(CFB!$K$2:$K$1048576, MATCH(W5159, CFB!$W$2:$W$1048576, 0)):INDEX(CFB!$K$2:$K$1048576, MATCH(W5159, CFB!$W$2:$W$1048576, 0) + COUNTIF(CFB!$W$2:$W$1048576, W5159) - 1))</f>
        <v>98</v>
      </c>
      <c r="O5159">
        <v>23.89</v>
      </c>
      <c r="P5159">
        <v>16.239999999999998</v>
      </c>
      <c r="W5159">
        <v>1981</v>
      </c>
      <c r="X5159">
        <f t="shared" si="159"/>
        <v>0</v>
      </c>
    </row>
    <row r="5160" spans="1:24" ht="12.75" hidden="1" customHeight="1" x14ac:dyDescent="0.45">
      <c r="A5160">
        <v>99</v>
      </c>
      <c r="B5160" t="s">
        <v>123</v>
      </c>
      <c r="C5160" t="s">
        <v>12</v>
      </c>
      <c r="D5160" s="2" t="str">
        <f t="shared" si="158"/>
        <v>Louisiana-Monroe1981</v>
      </c>
      <c r="F5160">
        <v>5</v>
      </c>
      <c r="G5160">
        <v>6</v>
      </c>
      <c r="H5160">
        <v>0</v>
      </c>
      <c r="I5160">
        <v>2.54</v>
      </c>
      <c r="J5160">
        <v>-7.89</v>
      </c>
      <c r="K5160">
        <v>-5.35</v>
      </c>
      <c r="L5160" s="2">
        <f>_xlfn.RANK.EQ(I5160, INDEX(CFB!$I$2:$I$1048576, MATCH(W5160, CFB!$W$2:$W$1048576, 0)):INDEX(CFB!$I$2:$I$1048576, MATCH(W5160, CFB!$W$2:$W$1048576, 0) + COUNTIF(CFB!$W$2:$W$1048576, W5160) - 1), 0)</f>
        <v>47</v>
      </c>
      <c r="M5160" s="2">
        <f>_xlfn.RANK.EQ(J5160, INDEX(CFB!$J$2:$J$1048576, MATCH(W5160, CFB!$W$2:$W$1048576, 0)):INDEX(CFB!$J$2:$J$1048576, MATCH(W5160, CFB!$W$2:$W$1048576, 0) + COUNTIF(CFB!$W$2:$W$1048576, W5160) - 1))</f>
        <v>124</v>
      </c>
      <c r="N5160" s="2">
        <f>RANK(K5160, INDEX(CFB!$K$2:$K$1048576, MATCH(W5160, CFB!$W$2:$W$1048576, 0)):INDEX(CFB!$K$2:$K$1048576, MATCH(W5160, CFB!$W$2:$W$1048576, 0) + COUNTIF(CFB!$W$2:$W$1048576, W5160) - 1))</f>
        <v>99</v>
      </c>
      <c r="O5160">
        <v>33.29</v>
      </c>
      <c r="P5160">
        <v>20.49</v>
      </c>
      <c r="W5160">
        <v>1981</v>
      </c>
      <c r="X5160">
        <f t="shared" si="159"/>
        <v>0</v>
      </c>
    </row>
    <row r="5161" spans="1:24" ht="12.75" hidden="1" customHeight="1" x14ac:dyDescent="0.45">
      <c r="A5161">
        <v>100</v>
      </c>
      <c r="B5161" t="s">
        <v>21</v>
      </c>
      <c r="C5161" t="s">
        <v>10</v>
      </c>
      <c r="D5161" s="2" t="str">
        <f t="shared" si="158"/>
        <v>Indiana1981</v>
      </c>
      <c r="F5161">
        <v>3</v>
      </c>
      <c r="G5161">
        <v>8</v>
      </c>
      <c r="H5161">
        <v>0</v>
      </c>
      <c r="I5161">
        <v>-3.09</v>
      </c>
      <c r="J5161">
        <v>-2.48</v>
      </c>
      <c r="K5161">
        <v>-5.57</v>
      </c>
      <c r="L5161" s="2">
        <f>_xlfn.RANK.EQ(I5161, INDEX(CFB!$I$2:$I$1048576, MATCH(W5161, CFB!$W$2:$W$1048576, 0)):INDEX(CFB!$I$2:$I$1048576, MATCH(W5161, CFB!$W$2:$W$1048576, 0) + COUNTIF(CFB!$W$2:$W$1048576, W5161) - 1), 0)</f>
        <v>94</v>
      </c>
      <c r="M5161" s="2">
        <f>_xlfn.RANK.EQ(J5161, INDEX(CFB!$J$2:$J$1048576, MATCH(W5161, CFB!$W$2:$W$1048576, 0)):INDEX(CFB!$J$2:$J$1048576, MATCH(W5161, CFB!$W$2:$W$1048576, 0) + COUNTIF(CFB!$W$2:$W$1048576, W5161) - 1))</f>
        <v>94</v>
      </c>
      <c r="N5161" s="2">
        <f>RANK(K5161, INDEX(CFB!$K$2:$K$1048576, MATCH(W5161, CFB!$W$2:$W$1048576, 0)):INDEX(CFB!$K$2:$K$1048576, MATCH(W5161, CFB!$W$2:$W$1048576, 0) + COUNTIF(CFB!$W$2:$W$1048576, W5161) - 1))</f>
        <v>100</v>
      </c>
      <c r="O5161">
        <v>21.21</v>
      </c>
      <c r="P5161">
        <v>15.54</v>
      </c>
      <c r="W5161">
        <v>1981</v>
      </c>
      <c r="X5161">
        <f t="shared" si="159"/>
        <v>0</v>
      </c>
    </row>
    <row r="5162" spans="1:24" ht="12.75" hidden="1" customHeight="1" x14ac:dyDescent="0.45">
      <c r="A5162">
        <v>101</v>
      </c>
      <c r="B5162" t="s">
        <v>80</v>
      </c>
      <c r="C5162" t="s">
        <v>65</v>
      </c>
      <c r="D5162" s="2" t="str">
        <f t="shared" si="158"/>
        <v>Bowling Green1981</v>
      </c>
      <c r="F5162">
        <v>5</v>
      </c>
      <c r="G5162">
        <v>5</v>
      </c>
      <c r="H5162">
        <v>1</v>
      </c>
      <c r="I5162">
        <v>-9.9</v>
      </c>
      <c r="J5162">
        <v>4.09</v>
      </c>
      <c r="K5162">
        <v>-5.81</v>
      </c>
      <c r="L5162" s="2">
        <f>_xlfn.RANK.EQ(I5162, INDEX(CFB!$I$2:$I$1048576, MATCH(W5162, CFB!$W$2:$W$1048576, 0)):INDEX(CFB!$I$2:$I$1048576, MATCH(W5162, CFB!$W$2:$W$1048576, 0) + COUNTIF(CFB!$W$2:$W$1048576, W5162) - 1), 0)</f>
        <v>128</v>
      </c>
      <c r="M5162" s="2">
        <f>_xlfn.RANK.EQ(J5162, INDEX(CFB!$J$2:$J$1048576, MATCH(W5162, CFB!$W$2:$W$1048576, 0)):INDEX(CFB!$J$2:$J$1048576, MATCH(W5162, CFB!$W$2:$W$1048576, 0) + COUNTIF(CFB!$W$2:$W$1048576, W5162) - 1))</f>
        <v>37</v>
      </c>
      <c r="N5162" s="2">
        <f>RANK(K5162, INDEX(CFB!$K$2:$K$1048576, MATCH(W5162, CFB!$W$2:$W$1048576, 0)):INDEX(CFB!$K$2:$K$1048576, MATCH(W5162, CFB!$W$2:$W$1048576, 0) + COUNTIF(CFB!$W$2:$W$1048576, W5162) - 1))</f>
        <v>101</v>
      </c>
      <c r="O5162">
        <v>17.670000000000002</v>
      </c>
      <c r="P5162">
        <v>9.51</v>
      </c>
      <c r="W5162">
        <v>1981</v>
      </c>
      <c r="X5162">
        <f t="shared" si="159"/>
        <v>0</v>
      </c>
    </row>
    <row r="5163" spans="1:24" ht="12.75" hidden="1" customHeight="1" x14ac:dyDescent="0.45">
      <c r="A5163">
        <v>102</v>
      </c>
      <c r="B5163" t="s">
        <v>50</v>
      </c>
      <c r="C5163" t="s">
        <v>12</v>
      </c>
      <c r="D5163" s="2" t="str">
        <f t="shared" si="158"/>
        <v>Nevada-Las Vegas1981</v>
      </c>
      <c r="F5163">
        <v>6</v>
      </c>
      <c r="G5163">
        <v>6</v>
      </c>
      <c r="H5163">
        <v>0</v>
      </c>
      <c r="I5163">
        <v>7.25</v>
      </c>
      <c r="J5163">
        <v>-13.2</v>
      </c>
      <c r="K5163">
        <v>-5.95</v>
      </c>
      <c r="L5163" s="2">
        <f>_xlfn.RANK.EQ(I5163, INDEX(CFB!$I$2:$I$1048576, MATCH(W5163, CFB!$W$2:$W$1048576, 0)):INDEX(CFB!$I$2:$I$1048576, MATCH(W5163, CFB!$W$2:$W$1048576, 0) + COUNTIF(CFB!$W$2:$W$1048576, W5163) - 1), 0)</f>
        <v>19</v>
      </c>
      <c r="M5163" s="2">
        <f>_xlfn.RANK.EQ(J5163, INDEX(CFB!$J$2:$J$1048576, MATCH(W5163, CFB!$W$2:$W$1048576, 0)):INDEX(CFB!$J$2:$J$1048576, MATCH(W5163, CFB!$W$2:$W$1048576, 0) + COUNTIF(CFB!$W$2:$W$1048576, W5163) - 1))</f>
        <v>135</v>
      </c>
      <c r="N5163" s="2">
        <f>RANK(K5163, INDEX(CFB!$K$2:$K$1048576, MATCH(W5163, CFB!$W$2:$W$1048576, 0)):INDEX(CFB!$K$2:$K$1048576, MATCH(W5163, CFB!$W$2:$W$1048576, 0) + COUNTIF(CFB!$W$2:$W$1048576, W5163) - 1))</f>
        <v>102</v>
      </c>
      <c r="O5163">
        <v>32.799999999999997</v>
      </c>
      <c r="P5163">
        <v>28.34</v>
      </c>
      <c r="W5163">
        <v>1981</v>
      </c>
      <c r="X5163">
        <f t="shared" si="159"/>
        <v>0</v>
      </c>
    </row>
    <row r="5164" spans="1:24" ht="12.75" hidden="1" customHeight="1" x14ac:dyDescent="0.45">
      <c r="A5164">
        <v>103</v>
      </c>
      <c r="B5164" t="s">
        <v>131</v>
      </c>
      <c r="C5164" t="s">
        <v>178</v>
      </c>
      <c r="D5164" s="2" t="str">
        <f t="shared" si="158"/>
        <v>Air Force1981</v>
      </c>
      <c r="F5164">
        <v>4</v>
      </c>
      <c r="G5164">
        <v>7</v>
      </c>
      <c r="H5164">
        <v>0</v>
      </c>
      <c r="I5164">
        <v>-3.47</v>
      </c>
      <c r="J5164">
        <v>-2.5499999999999998</v>
      </c>
      <c r="K5164">
        <v>-6.02</v>
      </c>
      <c r="L5164" s="2">
        <f>_xlfn.RANK.EQ(I5164, INDEX(CFB!$I$2:$I$1048576, MATCH(W5164, CFB!$W$2:$W$1048576, 0)):INDEX(CFB!$I$2:$I$1048576, MATCH(W5164, CFB!$W$2:$W$1048576, 0) + COUNTIF(CFB!$W$2:$W$1048576, W5164) - 1), 0)</f>
        <v>102</v>
      </c>
      <c r="M5164" s="2">
        <f>_xlfn.RANK.EQ(J5164, INDEX(CFB!$J$2:$J$1048576, MATCH(W5164, CFB!$W$2:$W$1048576, 0)):INDEX(CFB!$J$2:$J$1048576, MATCH(W5164, CFB!$W$2:$W$1048576, 0) + COUNTIF(CFB!$W$2:$W$1048576, W5164) - 1))</f>
        <v>96</v>
      </c>
      <c r="N5164" s="2">
        <f>RANK(K5164, INDEX(CFB!$K$2:$K$1048576, MATCH(W5164, CFB!$W$2:$W$1048576, 0)):INDEX(CFB!$K$2:$K$1048576, MATCH(W5164, CFB!$W$2:$W$1048576, 0) + COUNTIF(CFB!$W$2:$W$1048576, W5164) - 1))</f>
        <v>103</v>
      </c>
      <c r="O5164">
        <v>22.06</v>
      </c>
      <c r="P5164">
        <v>15.29</v>
      </c>
      <c r="W5164">
        <v>1981</v>
      </c>
      <c r="X5164">
        <f t="shared" si="159"/>
        <v>0</v>
      </c>
    </row>
    <row r="5165" spans="1:24" ht="12.75" hidden="1" customHeight="1" x14ac:dyDescent="0.45">
      <c r="A5165">
        <v>104</v>
      </c>
      <c r="B5165" t="s">
        <v>52</v>
      </c>
      <c r="C5165" t="s">
        <v>12</v>
      </c>
      <c r="D5165" s="2" t="str">
        <f t="shared" si="158"/>
        <v>Georgia Tech1981</v>
      </c>
      <c r="F5165">
        <v>1</v>
      </c>
      <c r="G5165">
        <v>10</v>
      </c>
      <c r="H5165">
        <v>0</v>
      </c>
      <c r="I5165">
        <v>-1.67</v>
      </c>
      <c r="J5165">
        <v>-4.45</v>
      </c>
      <c r="K5165">
        <v>-6.12</v>
      </c>
      <c r="L5165" s="2">
        <f>_xlfn.RANK.EQ(I5165, INDEX(CFB!$I$2:$I$1048576, MATCH(W5165, CFB!$W$2:$W$1048576, 0)):INDEX(CFB!$I$2:$I$1048576, MATCH(W5165, CFB!$W$2:$W$1048576, 0) + COUNTIF(CFB!$W$2:$W$1048576, W5165) - 1), 0)</f>
        <v>83</v>
      </c>
      <c r="M5165" s="2">
        <f>_xlfn.RANK.EQ(J5165, INDEX(CFB!$J$2:$J$1048576, MATCH(W5165, CFB!$W$2:$W$1048576, 0)):INDEX(CFB!$J$2:$J$1048576, MATCH(W5165, CFB!$W$2:$W$1048576, 0) + COUNTIF(CFB!$W$2:$W$1048576, W5165) - 1))</f>
        <v>113</v>
      </c>
      <c r="N5165" s="2">
        <f>RANK(K5165, INDEX(CFB!$K$2:$K$1048576, MATCH(W5165, CFB!$W$2:$W$1048576, 0)):INDEX(CFB!$K$2:$K$1048576, MATCH(W5165, CFB!$W$2:$W$1048576, 0) + COUNTIF(CFB!$W$2:$W$1048576, W5165) - 1))</f>
        <v>104</v>
      </c>
      <c r="O5165">
        <v>26.07</v>
      </c>
      <c r="P5165">
        <v>17.170000000000002</v>
      </c>
      <c r="W5165">
        <v>1981</v>
      </c>
      <c r="X5165">
        <f t="shared" si="159"/>
        <v>0</v>
      </c>
    </row>
    <row r="5166" spans="1:24" ht="12.75" hidden="1" customHeight="1" x14ac:dyDescent="0.45">
      <c r="A5166">
        <v>105</v>
      </c>
      <c r="B5166" t="s">
        <v>117</v>
      </c>
      <c r="C5166" t="s">
        <v>65</v>
      </c>
      <c r="D5166" s="2" t="str">
        <f t="shared" si="158"/>
        <v>Western Michigan1981</v>
      </c>
      <c r="F5166">
        <v>6</v>
      </c>
      <c r="G5166">
        <v>5</v>
      </c>
      <c r="H5166">
        <v>0</v>
      </c>
      <c r="I5166">
        <v>-3.43</v>
      </c>
      <c r="J5166">
        <v>-3.02</v>
      </c>
      <c r="K5166">
        <v>-6.45</v>
      </c>
      <c r="L5166" s="2">
        <f>_xlfn.RANK.EQ(I5166, INDEX(CFB!$I$2:$I$1048576, MATCH(W5166, CFB!$W$2:$W$1048576, 0)):INDEX(CFB!$I$2:$I$1048576, MATCH(W5166, CFB!$W$2:$W$1048576, 0) + COUNTIF(CFB!$W$2:$W$1048576, W5166) - 1), 0)</f>
        <v>101</v>
      </c>
      <c r="M5166" s="2">
        <f>_xlfn.RANK.EQ(J5166, INDEX(CFB!$J$2:$J$1048576, MATCH(W5166, CFB!$W$2:$W$1048576, 0)):INDEX(CFB!$J$2:$J$1048576, MATCH(W5166, CFB!$W$2:$W$1048576, 0) + COUNTIF(CFB!$W$2:$W$1048576, W5166) - 1))</f>
        <v>99</v>
      </c>
      <c r="N5166" s="2">
        <f>RANK(K5166, INDEX(CFB!$K$2:$K$1048576, MATCH(W5166, CFB!$W$2:$W$1048576, 0)):INDEX(CFB!$K$2:$K$1048576, MATCH(W5166, CFB!$W$2:$W$1048576, 0) + COUNTIF(CFB!$W$2:$W$1048576, W5166) - 1))</f>
        <v>105</v>
      </c>
      <c r="O5166">
        <v>22.47</v>
      </c>
      <c r="P5166">
        <v>15.54</v>
      </c>
      <c r="W5166">
        <v>1981</v>
      </c>
      <c r="X5166">
        <f t="shared" si="159"/>
        <v>0</v>
      </c>
    </row>
    <row r="5167" spans="1:24" ht="12.75" hidden="1" customHeight="1" x14ac:dyDescent="0.45">
      <c r="A5167">
        <v>106</v>
      </c>
      <c r="B5167" t="s">
        <v>116</v>
      </c>
      <c r="C5167" t="s">
        <v>206</v>
      </c>
      <c r="D5167" s="2" t="str">
        <f t="shared" si="158"/>
        <v>Appalachian State1981</v>
      </c>
      <c r="F5167">
        <v>3</v>
      </c>
      <c r="G5167">
        <v>7</v>
      </c>
      <c r="H5167">
        <v>1</v>
      </c>
      <c r="I5167">
        <v>-4.74</v>
      </c>
      <c r="J5167">
        <v>-2.46</v>
      </c>
      <c r="K5167">
        <v>-7.19</v>
      </c>
      <c r="L5167" s="2">
        <f>_xlfn.RANK.EQ(I5167, INDEX(CFB!$I$2:$I$1048576, MATCH(W5167, CFB!$W$2:$W$1048576, 0)):INDEX(CFB!$I$2:$I$1048576, MATCH(W5167, CFB!$W$2:$W$1048576, 0) + COUNTIF(CFB!$W$2:$W$1048576, W5167) - 1), 0)</f>
        <v>111</v>
      </c>
      <c r="M5167" s="2">
        <f>_xlfn.RANK.EQ(J5167, INDEX(CFB!$J$2:$J$1048576, MATCH(W5167, CFB!$W$2:$W$1048576, 0)):INDEX(CFB!$J$2:$J$1048576, MATCH(W5167, CFB!$W$2:$W$1048576, 0) + COUNTIF(CFB!$W$2:$W$1048576, W5167) - 1))</f>
        <v>93</v>
      </c>
      <c r="N5167" s="2">
        <f>RANK(K5167, INDEX(CFB!$K$2:$K$1048576, MATCH(W5167, CFB!$W$2:$W$1048576, 0)):INDEX(CFB!$K$2:$K$1048576, MATCH(W5167, CFB!$W$2:$W$1048576, 0) + COUNTIF(CFB!$W$2:$W$1048576, W5167) - 1))</f>
        <v>106</v>
      </c>
      <c r="O5167">
        <v>24.8</v>
      </c>
      <c r="P5167">
        <v>15.13</v>
      </c>
      <c r="W5167">
        <v>1981</v>
      </c>
      <c r="X5167">
        <f t="shared" si="159"/>
        <v>0</v>
      </c>
    </row>
    <row r="5168" spans="1:24" ht="12.75" hidden="1" customHeight="1" x14ac:dyDescent="0.45">
      <c r="A5168">
        <v>107</v>
      </c>
      <c r="B5168" t="s">
        <v>68</v>
      </c>
      <c r="C5168" t="s">
        <v>12</v>
      </c>
      <c r="D5168" s="2" t="str">
        <f t="shared" si="158"/>
        <v>Memphis1981</v>
      </c>
      <c r="F5168">
        <v>1</v>
      </c>
      <c r="G5168">
        <v>10</v>
      </c>
      <c r="H5168">
        <v>0</v>
      </c>
      <c r="I5168">
        <v>-9.4600000000000009</v>
      </c>
      <c r="J5168">
        <v>2.02</v>
      </c>
      <c r="K5168">
        <v>-7.45</v>
      </c>
      <c r="L5168" s="2">
        <f>_xlfn.RANK.EQ(I5168, INDEX(CFB!$I$2:$I$1048576, MATCH(W5168, CFB!$W$2:$W$1048576, 0)):INDEX(CFB!$I$2:$I$1048576, MATCH(W5168, CFB!$W$2:$W$1048576, 0) + COUNTIF(CFB!$W$2:$W$1048576, W5168) - 1), 0)</f>
        <v>126</v>
      </c>
      <c r="M5168" s="2">
        <f>_xlfn.RANK.EQ(J5168, INDEX(CFB!$J$2:$J$1048576, MATCH(W5168, CFB!$W$2:$W$1048576, 0)):INDEX(CFB!$J$2:$J$1048576, MATCH(W5168, CFB!$W$2:$W$1048576, 0) + COUNTIF(CFB!$W$2:$W$1048576, W5168) - 1))</f>
        <v>49</v>
      </c>
      <c r="N5168" s="2">
        <f>RANK(K5168, INDEX(CFB!$K$2:$K$1048576, MATCH(W5168, CFB!$W$2:$W$1048576, 0)):INDEX(CFB!$K$2:$K$1048576, MATCH(W5168, CFB!$W$2:$W$1048576, 0) + COUNTIF(CFB!$W$2:$W$1048576, W5168) - 1))</f>
        <v>107</v>
      </c>
      <c r="O5168">
        <v>17.21</v>
      </c>
      <c r="P5168">
        <v>10.4</v>
      </c>
      <c r="W5168">
        <v>1981</v>
      </c>
      <c r="X5168">
        <f t="shared" si="159"/>
        <v>0</v>
      </c>
    </row>
    <row r="5169" spans="1:24" ht="12.75" hidden="1" customHeight="1" x14ac:dyDescent="0.45">
      <c r="A5169">
        <v>108</v>
      </c>
      <c r="B5169" t="s">
        <v>113</v>
      </c>
      <c r="C5169" t="s">
        <v>12</v>
      </c>
      <c r="D5169" s="2" t="str">
        <f t="shared" si="158"/>
        <v>North Texas1981</v>
      </c>
      <c r="F5169">
        <v>2</v>
      </c>
      <c r="G5169">
        <v>9</v>
      </c>
      <c r="H5169">
        <v>0</v>
      </c>
      <c r="I5169">
        <v>-7.09</v>
      </c>
      <c r="J5169">
        <v>-0.81</v>
      </c>
      <c r="K5169">
        <v>-7.9</v>
      </c>
      <c r="L5169" s="2">
        <f>_xlfn.RANK.EQ(I5169, INDEX(CFB!$I$2:$I$1048576, MATCH(W5169, CFB!$W$2:$W$1048576, 0)):INDEX(CFB!$I$2:$I$1048576, MATCH(W5169, CFB!$W$2:$W$1048576, 0) + COUNTIF(CFB!$W$2:$W$1048576, W5169) - 1), 0)</f>
        <v>116</v>
      </c>
      <c r="M5169" s="2">
        <f>_xlfn.RANK.EQ(J5169, INDEX(CFB!$J$2:$J$1048576, MATCH(W5169, CFB!$W$2:$W$1048576, 0)):INDEX(CFB!$J$2:$J$1048576, MATCH(W5169, CFB!$W$2:$W$1048576, 0) + COUNTIF(CFB!$W$2:$W$1048576, W5169) - 1))</f>
        <v>76</v>
      </c>
      <c r="N5169" s="2">
        <f>RANK(K5169, INDEX(CFB!$K$2:$K$1048576, MATCH(W5169, CFB!$W$2:$W$1048576, 0)):INDEX(CFB!$K$2:$K$1048576, MATCH(W5169, CFB!$W$2:$W$1048576, 0) + COUNTIF(CFB!$W$2:$W$1048576, W5169) - 1))</f>
        <v>108</v>
      </c>
      <c r="O5169">
        <v>19.809999999999999</v>
      </c>
      <c r="P5169">
        <v>12.48</v>
      </c>
      <c r="W5169">
        <v>1981</v>
      </c>
      <c r="X5169">
        <f t="shared" si="159"/>
        <v>0</v>
      </c>
    </row>
    <row r="5170" spans="1:24" ht="12.75" hidden="1" customHeight="1" x14ac:dyDescent="0.45">
      <c r="A5170">
        <v>109</v>
      </c>
      <c r="B5170" t="s">
        <v>214</v>
      </c>
      <c r="C5170" t="s">
        <v>204</v>
      </c>
      <c r="D5170" s="2" t="str">
        <f t="shared" si="158"/>
        <v>Lamar1981</v>
      </c>
      <c r="F5170">
        <v>4</v>
      </c>
      <c r="G5170">
        <v>6</v>
      </c>
      <c r="H5170">
        <v>1</v>
      </c>
      <c r="I5170">
        <v>-7.19</v>
      </c>
      <c r="J5170">
        <v>-0.98</v>
      </c>
      <c r="K5170">
        <v>-8.17</v>
      </c>
      <c r="L5170" s="2">
        <f>_xlfn.RANK.EQ(I5170, INDEX(CFB!$I$2:$I$1048576, MATCH(W5170, CFB!$W$2:$W$1048576, 0)):INDEX(CFB!$I$2:$I$1048576, MATCH(W5170, CFB!$W$2:$W$1048576, 0) + COUNTIF(CFB!$W$2:$W$1048576, W5170) - 1), 0)</f>
        <v>117</v>
      </c>
      <c r="M5170" s="2">
        <f>_xlfn.RANK.EQ(J5170, INDEX(CFB!$J$2:$J$1048576, MATCH(W5170, CFB!$W$2:$W$1048576, 0)):INDEX(CFB!$J$2:$J$1048576, MATCH(W5170, CFB!$W$2:$W$1048576, 0) + COUNTIF(CFB!$W$2:$W$1048576, W5170) - 1))</f>
        <v>78</v>
      </c>
      <c r="N5170" s="2">
        <f>RANK(K5170, INDEX(CFB!$K$2:$K$1048576, MATCH(W5170, CFB!$W$2:$W$1048576, 0)):INDEX(CFB!$K$2:$K$1048576, MATCH(W5170, CFB!$W$2:$W$1048576, 0) + COUNTIF(CFB!$W$2:$W$1048576, W5170) - 1))</f>
        <v>109</v>
      </c>
      <c r="O5170">
        <v>20.76</v>
      </c>
      <c r="P5170">
        <v>13.74</v>
      </c>
      <c r="W5170">
        <v>1981</v>
      </c>
      <c r="X5170">
        <f t="shared" si="159"/>
        <v>0</v>
      </c>
    </row>
    <row r="5171" spans="1:24" ht="12.75" hidden="1" customHeight="1" x14ac:dyDescent="0.45">
      <c r="A5171">
        <v>110</v>
      </c>
      <c r="B5171" t="s">
        <v>111</v>
      </c>
      <c r="C5171" t="s">
        <v>193</v>
      </c>
      <c r="D5171" s="2" t="str">
        <f t="shared" si="158"/>
        <v>Fresno State1981</v>
      </c>
      <c r="F5171">
        <v>5</v>
      </c>
      <c r="G5171">
        <v>6</v>
      </c>
      <c r="H5171">
        <v>0</v>
      </c>
      <c r="I5171">
        <v>1.42</v>
      </c>
      <c r="J5171">
        <v>-9.83</v>
      </c>
      <c r="K5171">
        <v>-8.41</v>
      </c>
      <c r="L5171" s="2">
        <f>_xlfn.RANK.EQ(I5171, INDEX(CFB!$I$2:$I$1048576, MATCH(W5171, CFB!$W$2:$W$1048576, 0)):INDEX(CFB!$I$2:$I$1048576, MATCH(W5171, CFB!$W$2:$W$1048576, 0) + COUNTIF(CFB!$W$2:$W$1048576, W5171) - 1), 0)</f>
        <v>58</v>
      </c>
      <c r="M5171" s="2">
        <f>_xlfn.RANK.EQ(J5171, INDEX(CFB!$J$2:$J$1048576, MATCH(W5171, CFB!$W$2:$W$1048576, 0)):INDEX(CFB!$J$2:$J$1048576, MATCH(W5171, CFB!$W$2:$W$1048576, 0) + COUNTIF(CFB!$W$2:$W$1048576, W5171) - 1))</f>
        <v>128</v>
      </c>
      <c r="N5171" s="2">
        <f>RANK(K5171, INDEX(CFB!$K$2:$K$1048576, MATCH(W5171, CFB!$W$2:$W$1048576, 0)):INDEX(CFB!$K$2:$K$1048576, MATCH(W5171, CFB!$W$2:$W$1048576, 0) + COUNTIF(CFB!$W$2:$W$1048576, W5171) - 1))</f>
        <v>110</v>
      </c>
      <c r="O5171">
        <v>26.9</v>
      </c>
      <c r="P5171">
        <v>22.64</v>
      </c>
      <c r="W5171">
        <v>1981</v>
      </c>
      <c r="X5171">
        <f t="shared" si="159"/>
        <v>0</v>
      </c>
    </row>
    <row r="5172" spans="1:24" ht="12.75" hidden="1" customHeight="1" x14ac:dyDescent="0.45">
      <c r="A5172">
        <v>111</v>
      </c>
      <c r="B5172" t="s">
        <v>64</v>
      </c>
      <c r="C5172" t="s">
        <v>65</v>
      </c>
      <c r="D5172" s="2" t="str">
        <f t="shared" si="158"/>
        <v>Ohio1981</v>
      </c>
      <c r="F5172">
        <v>5</v>
      </c>
      <c r="G5172">
        <v>6</v>
      </c>
      <c r="H5172">
        <v>0</v>
      </c>
      <c r="I5172">
        <v>0.59</v>
      </c>
      <c r="J5172">
        <v>-9.1999999999999993</v>
      </c>
      <c r="K5172">
        <v>-8.6</v>
      </c>
      <c r="L5172" s="2">
        <f>_xlfn.RANK.EQ(I5172, INDEX(CFB!$I$2:$I$1048576, MATCH(W5172, CFB!$W$2:$W$1048576, 0)):INDEX(CFB!$I$2:$I$1048576, MATCH(W5172, CFB!$W$2:$W$1048576, 0) + COUNTIF(CFB!$W$2:$W$1048576, W5172) - 1), 0)</f>
        <v>68</v>
      </c>
      <c r="M5172" s="2">
        <f>_xlfn.RANK.EQ(J5172, INDEX(CFB!$J$2:$J$1048576, MATCH(W5172, CFB!$W$2:$W$1048576, 0)):INDEX(CFB!$J$2:$J$1048576, MATCH(W5172, CFB!$W$2:$W$1048576, 0) + COUNTIF(CFB!$W$2:$W$1048576, W5172) - 1))</f>
        <v>126</v>
      </c>
      <c r="N5172" s="2">
        <f>RANK(K5172, INDEX(CFB!$K$2:$K$1048576, MATCH(W5172, CFB!$W$2:$W$1048576, 0)):INDEX(CFB!$K$2:$K$1048576, MATCH(W5172, CFB!$W$2:$W$1048576, 0) + COUNTIF(CFB!$W$2:$W$1048576, W5172) - 1))</f>
        <v>111</v>
      </c>
      <c r="O5172">
        <v>25.67</v>
      </c>
      <c r="P5172">
        <v>22.61</v>
      </c>
      <c r="W5172">
        <v>1981</v>
      </c>
      <c r="X5172">
        <f t="shared" si="159"/>
        <v>0</v>
      </c>
    </row>
    <row r="5173" spans="1:24" ht="12.75" hidden="1" customHeight="1" x14ac:dyDescent="0.45">
      <c r="A5173">
        <v>112</v>
      </c>
      <c r="B5173" t="s">
        <v>201</v>
      </c>
      <c r="C5173" t="s">
        <v>12</v>
      </c>
      <c r="D5173" s="2" t="str">
        <f t="shared" si="158"/>
        <v>William &amp; Mary1981</v>
      </c>
      <c r="F5173">
        <v>5</v>
      </c>
      <c r="G5173">
        <v>6</v>
      </c>
      <c r="H5173">
        <v>0</v>
      </c>
      <c r="I5173">
        <v>-3.25</v>
      </c>
      <c r="J5173">
        <v>-5.83</v>
      </c>
      <c r="K5173">
        <v>-9.08</v>
      </c>
      <c r="L5173" s="2">
        <f>_xlfn.RANK.EQ(I5173, INDEX(CFB!$I$2:$I$1048576, MATCH(W5173, CFB!$W$2:$W$1048576, 0)):INDEX(CFB!$I$2:$I$1048576, MATCH(W5173, CFB!$W$2:$W$1048576, 0) + COUNTIF(CFB!$W$2:$W$1048576, W5173) - 1), 0)</f>
        <v>96</v>
      </c>
      <c r="M5173" s="2">
        <f>_xlfn.RANK.EQ(J5173, INDEX(CFB!$J$2:$J$1048576, MATCH(W5173, CFB!$W$2:$W$1048576, 0)):INDEX(CFB!$J$2:$J$1048576, MATCH(W5173, CFB!$W$2:$W$1048576, 0) + COUNTIF(CFB!$W$2:$W$1048576, W5173) - 1))</f>
        <v>119</v>
      </c>
      <c r="N5173" s="2">
        <f>RANK(K5173, INDEX(CFB!$K$2:$K$1048576, MATCH(W5173, CFB!$W$2:$W$1048576, 0)):INDEX(CFB!$K$2:$K$1048576, MATCH(W5173, CFB!$W$2:$W$1048576, 0) + COUNTIF(CFB!$W$2:$W$1048576, W5173) - 1))</f>
        <v>112</v>
      </c>
      <c r="O5173">
        <v>22.98</v>
      </c>
      <c r="P5173">
        <v>23</v>
      </c>
      <c r="W5173">
        <v>1981</v>
      </c>
      <c r="X5173">
        <f t="shared" si="159"/>
        <v>0</v>
      </c>
    </row>
    <row r="5174" spans="1:24" ht="12.75" hidden="1" customHeight="1" x14ac:dyDescent="0.45">
      <c r="A5174">
        <v>113</v>
      </c>
      <c r="B5174" t="s">
        <v>48</v>
      </c>
      <c r="C5174" t="s">
        <v>12</v>
      </c>
      <c r="D5174" s="2" t="str">
        <f t="shared" si="158"/>
        <v>Army1981</v>
      </c>
      <c r="F5174">
        <v>3</v>
      </c>
      <c r="G5174">
        <v>7</v>
      </c>
      <c r="H5174">
        <v>1</v>
      </c>
      <c r="I5174">
        <v>-10.89</v>
      </c>
      <c r="J5174">
        <v>1.79</v>
      </c>
      <c r="K5174">
        <v>-9.1</v>
      </c>
      <c r="L5174" s="2">
        <f>_xlfn.RANK.EQ(I5174, INDEX(CFB!$I$2:$I$1048576, MATCH(W5174, CFB!$W$2:$W$1048576, 0)):INDEX(CFB!$I$2:$I$1048576, MATCH(W5174, CFB!$W$2:$W$1048576, 0) + COUNTIF(CFB!$W$2:$W$1048576, W5174) - 1), 0)</f>
        <v>132</v>
      </c>
      <c r="M5174" s="2">
        <f>_xlfn.RANK.EQ(J5174, INDEX(CFB!$J$2:$J$1048576, MATCH(W5174, CFB!$W$2:$W$1048576, 0)):INDEX(CFB!$J$2:$J$1048576, MATCH(W5174, CFB!$W$2:$W$1048576, 0) + COUNTIF(CFB!$W$2:$W$1048576, W5174) - 1))</f>
        <v>53</v>
      </c>
      <c r="N5174" s="2">
        <f>RANK(K5174, INDEX(CFB!$K$2:$K$1048576, MATCH(W5174, CFB!$W$2:$W$1048576, 0)):INDEX(CFB!$K$2:$K$1048576, MATCH(W5174, CFB!$W$2:$W$1048576, 0) + COUNTIF(CFB!$W$2:$W$1048576, W5174) - 1))</f>
        <v>113</v>
      </c>
      <c r="O5174">
        <v>15.81</v>
      </c>
      <c r="P5174">
        <v>14.83</v>
      </c>
      <c r="W5174">
        <v>1981</v>
      </c>
      <c r="X5174">
        <f t="shared" si="159"/>
        <v>0</v>
      </c>
    </row>
    <row r="5175" spans="1:24" ht="12.75" hidden="1" customHeight="1" x14ac:dyDescent="0.45">
      <c r="A5175">
        <v>114</v>
      </c>
      <c r="B5175" t="s">
        <v>215</v>
      </c>
      <c r="C5175" t="s">
        <v>206</v>
      </c>
      <c r="D5175" s="2" t="str">
        <f t="shared" si="158"/>
        <v>East Tennessee State1981</v>
      </c>
      <c r="F5175">
        <v>6</v>
      </c>
      <c r="G5175">
        <v>5</v>
      </c>
      <c r="H5175">
        <v>0</v>
      </c>
      <c r="I5175">
        <v>-6.64</v>
      </c>
      <c r="J5175">
        <v>-3.27</v>
      </c>
      <c r="K5175">
        <v>-9.91</v>
      </c>
      <c r="L5175" s="2">
        <f>_xlfn.RANK.EQ(I5175, INDEX(CFB!$I$2:$I$1048576, MATCH(W5175, CFB!$W$2:$W$1048576, 0)):INDEX(CFB!$I$2:$I$1048576, MATCH(W5175, CFB!$W$2:$W$1048576, 0) + COUNTIF(CFB!$W$2:$W$1048576, W5175) - 1), 0)</f>
        <v>114</v>
      </c>
      <c r="M5175" s="2">
        <f>_xlfn.RANK.EQ(J5175, INDEX(CFB!$J$2:$J$1048576, MATCH(W5175, CFB!$W$2:$W$1048576, 0)):INDEX(CFB!$J$2:$J$1048576, MATCH(W5175, CFB!$W$2:$W$1048576, 0) + COUNTIF(CFB!$W$2:$W$1048576, W5175) - 1))</f>
        <v>102</v>
      </c>
      <c r="N5175" s="2">
        <f>RANK(K5175, INDEX(CFB!$K$2:$K$1048576, MATCH(W5175, CFB!$W$2:$W$1048576, 0)):INDEX(CFB!$K$2:$K$1048576, MATCH(W5175, CFB!$W$2:$W$1048576, 0) + COUNTIF(CFB!$W$2:$W$1048576, W5175) - 1))</f>
        <v>114</v>
      </c>
      <c r="O5175">
        <v>19.66</v>
      </c>
      <c r="P5175">
        <v>18.07</v>
      </c>
      <c r="W5175">
        <v>1981</v>
      </c>
      <c r="X5175">
        <f t="shared" si="159"/>
        <v>0</v>
      </c>
    </row>
    <row r="5176" spans="1:24" ht="12.75" hidden="1" customHeight="1" x14ac:dyDescent="0.45">
      <c r="A5176">
        <v>115</v>
      </c>
      <c r="B5176" t="s">
        <v>216</v>
      </c>
      <c r="C5176" t="s">
        <v>12</v>
      </c>
      <c r="D5176" s="2" t="str">
        <f t="shared" si="158"/>
        <v>Holy Cross1981</v>
      </c>
      <c r="F5176">
        <v>6</v>
      </c>
      <c r="G5176">
        <v>5</v>
      </c>
      <c r="H5176">
        <v>0</v>
      </c>
      <c r="I5176">
        <v>-2.7</v>
      </c>
      <c r="J5176">
        <v>-7.35</v>
      </c>
      <c r="K5176">
        <v>-10.050000000000001</v>
      </c>
      <c r="L5176" s="2">
        <f>_xlfn.RANK.EQ(I5176, INDEX(CFB!$I$2:$I$1048576, MATCH(W5176, CFB!$W$2:$W$1048576, 0)):INDEX(CFB!$I$2:$I$1048576, MATCH(W5176, CFB!$W$2:$W$1048576, 0) + COUNTIF(CFB!$W$2:$W$1048576, W5176) - 1), 0)</f>
        <v>91</v>
      </c>
      <c r="M5176" s="2">
        <f>_xlfn.RANK.EQ(J5176, INDEX(CFB!$J$2:$J$1048576, MATCH(W5176, CFB!$W$2:$W$1048576, 0)):INDEX(CFB!$J$2:$J$1048576, MATCH(W5176, CFB!$W$2:$W$1048576, 0) + COUNTIF(CFB!$W$2:$W$1048576, W5176) - 1))</f>
        <v>121</v>
      </c>
      <c r="N5176" s="2">
        <f>RANK(K5176, INDEX(CFB!$K$2:$K$1048576, MATCH(W5176, CFB!$W$2:$W$1048576, 0)):INDEX(CFB!$K$2:$K$1048576, MATCH(W5176, CFB!$W$2:$W$1048576, 0) + COUNTIF(CFB!$W$2:$W$1048576, W5176) - 1))</f>
        <v>115</v>
      </c>
      <c r="O5176">
        <v>23.19</v>
      </c>
      <c r="P5176">
        <v>20.58</v>
      </c>
      <c r="W5176">
        <v>1981</v>
      </c>
      <c r="X5176">
        <f t="shared" si="159"/>
        <v>0</v>
      </c>
    </row>
    <row r="5177" spans="1:24" ht="12.75" hidden="1" customHeight="1" x14ac:dyDescent="0.45">
      <c r="A5177">
        <v>116</v>
      </c>
      <c r="B5177" t="s">
        <v>153</v>
      </c>
      <c r="C5177" t="s">
        <v>65</v>
      </c>
      <c r="D5177" s="2" t="str">
        <f t="shared" si="158"/>
        <v>Kent State1981</v>
      </c>
      <c r="F5177">
        <v>4</v>
      </c>
      <c r="G5177">
        <v>7</v>
      </c>
      <c r="H5177">
        <v>0</v>
      </c>
      <c r="I5177">
        <v>-9.4</v>
      </c>
      <c r="J5177">
        <v>-1.34</v>
      </c>
      <c r="K5177">
        <v>-10.74</v>
      </c>
      <c r="L5177" s="2">
        <f>_xlfn.RANK.EQ(I5177, INDEX(CFB!$I$2:$I$1048576, MATCH(W5177, CFB!$W$2:$W$1048576, 0)):INDEX(CFB!$I$2:$I$1048576, MATCH(W5177, CFB!$W$2:$W$1048576, 0) + COUNTIF(CFB!$W$2:$W$1048576, W5177) - 1), 0)</f>
        <v>125</v>
      </c>
      <c r="M5177" s="2">
        <f>_xlfn.RANK.EQ(J5177, INDEX(CFB!$J$2:$J$1048576, MATCH(W5177, CFB!$W$2:$W$1048576, 0)):INDEX(CFB!$J$2:$J$1048576, MATCH(W5177, CFB!$W$2:$W$1048576, 0) + COUNTIF(CFB!$W$2:$W$1048576, W5177) - 1))</f>
        <v>82</v>
      </c>
      <c r="N5177" s="2">
        <f>RANK(K5177, INDEX(CFB!$K$2:$K$1048576, MATCH(W5177, CFB!$W$2:$W$1048576, 0)):INDEX(CFB!$K$2:$K$1048576, MATCH(W5177, CFB!$W$2:$W$1048576, 0) + COUNTIF(CFB!$W$2:$W$1048576, W5177) - 1))</f>
        <v>116</v>
      </c>
      <c r="O5177">
        <v>16.78</v>
      </c>
      <c r="P5177">
        <v>14.55</v>
      </c>
      <c r="W5177">
        <v>1981</v>
      </c>
      <c r="X5177">
        <f t="shared" si="159"/>
        <v>0</v>
      </c>
    </row>
    <row r="5178" spans="1:24" ht="12.75" hidden="1" customHeight="1" x14ac:dyDescent="0.45">
      <c r="A5178">
        <v>117</v>
      </c>
      <c r="B5178" t="s">
        <v>217</v>
      </c>
      <c r="C5178" t="s">
        <v>206</v>
      </c>
      <c r="D5178" s="2" t="str">
        <f t="shared" si="158"/>
        <v>Western Carolina1981</v>
      </c>
      <c r="F5178">
        <v>4</v>
      </c>
      <c r="G5178">
        <v>7</v>
      </c>
      <c r="H5178">
        <v>0</v>
      </c>
      <c r="I5178">
        <v>-1.31</v>
      </c>
      <c r="J5178">
        <v>-9.52</v>
      </c>
      <c r="K5178">
        <v>-10.82</v>
      </c>
      <c r="L5178" s="2">
        <f>_xlfn.RANK.EQ(I5178, INDEX(CFB!$I$2:$I$1048576, MATCH(W5178, CFB!$W$2:$W$1048576, 0)):INDEX(CFB!$I$2:$I$1048576, MATCH(W5178, CFB!$W$2:$W$1048576, 0) + COUNTIF(CFB!$W$2:$W$1048576, W5178) - 1), 0)</f>
        <v>82</v>
      </c>
      <c r="M5178" s="2">
        <f>_xlfn.RANK.EQ(J5178, INDEX(CFB!$J$2:$J$1048576, MATCH(W5178, CFB!$W$2:$W$1048576, 0)):INDEX(CFB!$J$2:$J$1048576, MATCH(W5178, CFB!$W$2:$W$1048576, 0) + COUNTIF(CFB!$W$2:$W$1048576, W5178) - 1))</f>
        <v>127</v>
      </c>
      <c r="N5178" s="2">
        <f>RANK(K5178, INDEX(CFB!$K$2:$K$1048576, MATCH(W5178, CFB!$W$2:$W$1048576, 0)):INDEX(CFB!$K$2:$K$1048576, MATCH(W5178, CFB!$W$2:$W$1048576, 0) + COUNTIF(CFB!$W$2:$W$1048576, W5178) - 1))</f>
        <v>117</v>
      </c>
      <c r="O5178">
        <v>24.98</v>
      </c>
      <c r="P5178">
        <v>23.59</v>
      </c>
      <c r="W5178">
        <v>1981</v>
      </c>
      <c r="X5178">
        <f t="shared" si="159"/>
        <v>0</v>
      </c>
    </row>
    <row r="5179" spans="1:24" ht="12.75" hidden="1" customHeight="1" x14ac:dyDescent="0.45">
      <c r="A5179">
        <v>118</v>
      </c>
      <c r="B5179" t="s">
        <v>77</v>
      </c>
      <c r="C5179" t="s">
        <v>204</v>
      </c>
      <c r="D5179" s="2" t="str">
        <f t="shared" si="158"/>
        <v>Louisiana1981</v>
      </c>
      <c r="F5179">
        <v>1</v>
      </c>
      <c r="G5179">
        <v>9</v>
      </c>
      <c r="H5179">
        <v>1</v>
      </c>
      <c r="I5179">
        <v>-8.68</v>
      </c>
      <c r="J5179">
        <v>-2.15</v>
      </c>
      <c r="K5179">
        <v>-10.83</v>
      </c>
      <c r="L5179" s="2">
        <f>_xlfn.RANK.EQ(I5179, INDEX(CFB!$I$2:$I$1048576, MATCH(W5179, CFB!$W$2:$W$1048576, 0)):INDEX(CFB!$I$2:$I$1048576, MATCH(W5179, CFB!$W$2:$W$1048576, 0) + COUNTIF(CFB!$W$2:$W$1048576, W5179) - 1), 0)</f>
        <v>124</v>
      </c>
      <c r="M5179" s="2">
        <f>_xlfn.RANK.EQ(J5179, INDEX(CFB!$J$2:$J$1048576, MATCH(W5179, CFB!$W$2:$W$1048576, 0)):INDEX(CFB!$J$2:$J$1048576, MATCH(W5179, CFB!$W$2:$W$1048576, 0) + COUNTIF(CFB!$W$2:$W$1048576, W5179) - 1))</f>
        <v>88</v>
      </c>
      <c r="N5179" s="2">
        <f>RANK(K5179, INDEX(CFB!$K$2:$K$1048576, MATCH(W5179, CFB!$W$2:$W$1048576, 0)):INDEX(CFB!$K$2:$K$1048576, MATCH(W5179, CFB!$W$2:$W$1048576, 0) + COUNTIF(CFB!$W$2:$W$1048576, W5179) - 1))</f>
        <v>118</v>
      </c>
      <c r="O5179">
        <v>18.440000000000001</v>
      </c>
      <c r="P5179">
        <v>14.71</v>
      </c>
      <c r="W5179">
        <v>1981</v>
      </c>
      <c r="X5179">
        <f t="shared" si="159"/>
        <v>0</v>
      </c>
    </row>
    <row r="5180" spans="1:24" ht="12.75" hidden="1" customHeight="1" x14ac:dyDescent="0.45">
      <c r="A5180">
        <v>119</v>
      </c>
      <c r="B5180" t="s">
        <v>191</v>
      </c>
      <c r="C5180" t="s">
        <v>193</v>
      </c>
      <c r="D5180" s="2" t="str">
        <f t="shared" si="158"/>
        <v>Cal State Fullerton1981</v>
      </c>
      <c r="F5180">
        <v>3</v>
      </c>
      <c r="G5180">
        <v>8</v>
      </c>
      <c r="H5180">
        <v>0</v>
      </c>
      <c r="I5180">
        <v>-3.65</v>
      </c>
      <c r="J5180">
        <v>-7.5</v>
      </c>
      <c r="K5180">
        <v>-11.15</v>
      </c>
      <c r="L5180" s="2">
        <f>_xlfn.RANK.EQ(I5180, INDEX(CFB!$I$2:$I$1048576, MATCH(W5180, CFB!$W$2:$W$1048576, 0)):INDEX(CFB!$I$2:$I$1048576, MATCH(W5180, CFB!$W$2:$W$1048576, 0) + COUNTIF(CFB!$W$2:$W$1048576, W5180) - 1), 0)</f>
        <v>104</v>
      </c>
      <c r="M5180" s="2">
        <f>_xlfn.RANK.EQ(J5180, INDEX(CFB!$J$2:$J$1048576, MATCH(W5180, CFB!$W$2:$W$1048576, 0)):INDEX(CFB!$J$2:$J$1048576, MATCH(W5180, CFB!$W$2:$W$1048576, 0) + COUNTIF(CFB!$W$2:$W$1048576, W5180) - 1))</f>
        <v>122</v>
      </c>
      <c r="N5180" s="2">
        <f>RANK(K5180, INDEX(CFB!$K$2:$K$1048576, MATCH(W5180, CFB!$W$2:$W$1048576, 0)):INDEX(CFB!$K$2:$K$1048576, MATCH(W5180, CFB!$W$2:$W$1048576, 0) + COUNTIF(CFB!$W$2:$W$1048576, W5180) - 1))</f>
        <v>119</v>
      </c>
      <c r="O5180">
        <v>23.26</v>
      </c>
      <c r="P5180">
        <v>19.420000000000002</v>
      </c>
      <c r="W5180">
        <v>1981</v>
      </c>
      <c r="X5180">
        <f t="shared" si="159"/>
        <v>0</v>
      </c>
    </row>
    <row r="5181" spans="1:24" ht="12.75" hidden="1" customHeight="1" x14ac:dyDescent="0.45">
      <c r="A5181">
        <v>120</v>
      </c>
      <c r="B5181" t="s">
        <v>218</v>
      </c>
      <c r="C5181" t="s">
        <v>212</v>
      </c>
      <c r="D5181" s="2" t="str">
        <f t="shared" si="158"/>
        <v>Dartmouth1981</v>
      </c>
      <c r="F5181">
        <v>6</v>
      </c>
      <c r="G5181">
        <v>4</v>
      </c>
      <c r="H5181">
        <v>0</v>
      </c>
      <c r="I5181">
        <v>-9.76</v>
      </c>
      <c r="J5181">
        <v>-1.92</v>
      </c>
      <c r="K5181">
        <v>-11.69</v>
      </c>
      <c r="L5181" s="2">
        <f>_xlfn.RANK.EQ(I5181, INDEX(CFB!$I$2:$I$1048576, MATCH(W5181, CFB!$W$2:$W$1048576, 0)):INDEX(CFB!$I$2:$I$1048576, MATCH(W5181, CFB!$W$2:$W$1048576, 0) + COUNTIF(CFB!$W$2:$W$1048576, W5181) - 1), 0)</f>
        <v>127</v>
      </c>
      <c r="M5181" s="2">
        <f>_xlfn.RANK.EQ(J5181, INDEX(CFB!$J$2:$J$1048576, MATCH(W5181, CFB!$W$2:$W$1048576, 0)):INDEX(CFB!$J$2:$J$1048576, MATCH(W5181, CFB!$W$2:$W$1048576, 0) + COUNTIF(CFB!$W$2:$W$1048576, W5181) - 1))</f>
        <v>87</v>
      </c>
      <c r="N5181" s="2">
        <f>RANK(K5181, INDEX(CFB!$K$2:$K$1048576, MATCH(W5181, CFB!$W$2:$W$1048576, 0)):INDEX(CFB!$K$2:$K$1048576, MATCH(W5181, CFB!$W$2:$W$1048576, 0) + COUNTIF(CFB!$W$2:$W$1048576, W5181) - 1))</f>
        <v>120</v>
      </c>
      <c r="O5181">
        <v>15.46</v>
      </c>
      <c r="P5181">
        <v>16.899999999999999</v>
      </c>
      <c r="W5181">
        <v>1981</v>
      </c>
      <c r="X5181">
        <f t="shared" si="159"/>
        <v>0</v>
      </c>
    </row>
    <row r="5182" spans="1:24" ht="12.75" hidden="1" customHeight="1" x14ac:dyDescent="0.45">
      <c r="A5182">
        <v>121</v>
      </c>
      <c r="B5182" t="s">
        <v>140</v>
      </c>
      <c r="C5182" t="s">
        <v>65</v>
      </c>
      <c r="D5182" s="2" t="str">
        <f t="shared" si="158"/>
        <v>Ball State1981</v>
      </c>
      <c r="F5182">
        <v>4</v>
      </c>
      <c r="G5182">
        <v>7</v>
      </c>
      <c r="H5182">
        <v>0</v>
      </c>
      <c r="I5182">
        <v>-7.5</v>
      </c>
      <c r="J5182">
        <v>-4.78</v>
      </c>
      <c r="K5182">
        <v>-12.28</v>
      </c>
      <c r="L5182" s="2">
        <f>_xlfn.RANK.EQ(I5182, INDEX(CFB!$I$2:$I$1048576, MATCH(W5182, CFB!$W$2:$W$1048576, 0)):INDEX(CFB!$I$2:$I$1048576, MATCH(W5182, CFB!$W$2:$W$1048576, 0) + COUNTIF(CFB!$W$2:$W$1048576, W5182) - 1), 0)</f>
        <v>118</v>
      </c>
      <c r="M5182" s="2">
        <f>_xlfn.RANK.EQ(J5182, INDEX(CFB!$J$2:$J$1048576, MATCH(W5182, CFB!$W$2:$W$1048576, 0)):INDEX(CFB!$J$2:$J$1048576, MATCH(W5182, CFB!$W$2:$W$1048576, 0) + COUNTIF(CFB!$W$2:$W$1048576, W5182) - 1))</f>
        <v>115</v>
      </c>
      <c r="N5182" s="2">
        <f>RANK(K5182, INDEX(CFB!$K$2:$K$1048576, MATCH(W5182, CFB!$W$2:$W$1048576, 0)):INDEX(CFB!$K$2:$K$1048576, MATCH(W5182, CFB!$W$2:$W$1048576, 0) + COUNTIF(CFB!$W$2:$W$1048576, W5182) - 1))</f>
        <v>121</v>
      </c>
      <c r="O5182">
        <v>18.22</v>
      </c>
      <c r="P5182">
        <v>18.47</v>
      </c>
      <c r="W5182">
        <v>1981</v>
      </c>
      <c r="X5182">
        <f t="shared" si="159"/>
        <v>0</v>
      </c>
    </row>
    <row r="5183" spans="1:24" ht="12.75" hidden="1" customHeight="1" x14ac:dyDescent="0.45">
      <c r="A5183">
        <v>122</v>
      </c>
      <c r="B5183" t="s">
        <v>192</v>
      </c>
      <c r="C5183" t="s">
        <v>193</v>
      </c>
      <c r="D5183" s="2" t="str">
        <f t="shared" si="158"/>
        <v>Long Beach State1981</v>
      </c>
      <c r="F5183">
        <v>2</v>
      </c>
      <c r="G5183">
        <v>8</v>
      </c>
      <c r="H5183">
        <v>0</v>
      </c>
      <c r="I5183">
        <v>-8.02</v>
      </c>
      <c r="J5183">
        <v>-4.3899999999999997</v>
      </c>
      <c r="K5183">
        <v>-12.4</v>
      </c>
      <c r="L5183" s="2">
        <f>_xlfn.RANK.EQ(I5183, INDEX(CFB!$I$2:$I$1048576, MATCH(W5183, CFB!$W$2:$W$1048576, 0)):INDEX(CFB!$I$2:$I$1048576, MATCH(W5183, CFB!$W$2:$W$1048576, 0) + COUNTIF(CFB!$W$2:$W$1048576, W5183) - 1), 0)</f>
        <v>120</v>
      </c>
      <c r="M5183" s="2">
        <f>_xlfn.RANK.EQ(J5183, INDEX(CFB!$J$2:$J$1048576, MATCH(W5183, CFB!$W$2:$W$1048576, 0)):INDEX(CFB!$J$2:$J$1048576, MATCH(W5183, CFB!$W$2:$W$1048576, 0) + COUNTIF(CFB!$W$2:$W$1048576, W5183) - 1))</f>
        <v>110</v>
      </c>
      <c r="N5183" s="2">
        <f>RANK(K5183, INDEX(CFB!$K$2:$K$1048576, MATCH(W5183, CFB!$W$2:$W$1048576, 0)):INDEX(CFB!$K$2:$K$1048576, MATCH(W5183, CFB!$W$2:$W$1048576, 0) + COUNTIF(CFB!$W$2:$W$1048576, W5183) - 1))</f>
        <v>122</v>
      </c>
      <c r="O5183">
        <v>17.82</v>
      </c>
      <c r="P5183">
        <v>15.77</v>
      </c>
      <c r="W5183">
        <v>1981</v>
      </c>
      <c r="X5183">
        <f t="shared" si="159"/>
        <v>0</v>
      </c>
    </row>
    <row r="5184" spans="1:24" ht="12.75" hidden="1" customHeight="1" x14ac:dyDescent="0.45">
      <c r="A5184">
        <v>123</v>
      </c>
      <c r="B5184" t="s">
        <v>104</v>
      </c>
      <c r="C5184" t="s">
        <v>178</v>
      </c>
      <c r="D5184" s="2" t="str">
        <f t="shared" si="158"/>
        <v>Colorado State1981</v>
      </c>
      <c r="F5184">
        <v>0</v>
      </c>
      <c r="G5184">
        <v>12</v>
      </c>
      <c r="H5184">
        <v>0</v>
      </c>
      <c r="I5184">
        <v>-3.94</v>
      </c>
      <c r="J5184">
        <v>-9.07</v>
      </c>
      <c r="K5184">
        <v>-13.01</v>
      </c>
      <c r="L5184" s="2">
        <f>_xlfn.RANK.EQ(I5184, INDEX(CFB!$I$2:$I$1048576, MATCH(W5184, CFB!$W$2:$W$1048576, 0)):INDEX(CFB!$I$2:$I$1048576, MATCH(W5184, CFB!$W$2:$W$1048576, 0) + COUNTIF(CFB!$W$2:$W$1048576, W5184) - 1), 0)</f>
        <v>108</v>
      </c>
      <c r="M5184" s="2">
        <f>_xlfn.RANK.EQ(J5184, INDEX(CFB!$J$2:$J$1048576, MATCH(W5184, CFB!$W$2:$W$1048576, 0)):INDEX(CFB!$J$2:$J$1048576, MATCH(W5184, CFB!$W$2:$W$1048576, 0) + COUNTIF(CFB!$W$2:$W$1048576, W5184) - 1))</f>
        <v>125</v>
      </c>
      <c r="N5184" s="2">
        <f>RANK(K5184, INDEX(CFB!$K$2:$K$1048576, MATCH(W5184, CFB!$W$2:$W$1048576, 0)):INDEX(CFB!$K$2:$K$1048576, MATCH(W5184, CFB!$W$2:$W$1048576, 0) + COUNTIF(CFB!$W$2:$W$1048576, W5184) - 1))</f>
        <v>123</v>
      </c>
      <c r="O5184">
        <v>22.64</v>
      </c>
      <c r="P5184">
        <v>31.86</v>
      </c>
      <c r="W5184">
        <v>1981</v>
      </c>
      <c r="X5184">
        <f t="shared" si="159"/>
        <v>0</v>
      </c>
    </row>
    <row r="5185" spans="1:24" ht="12.75" hidden="1" customHeight="1" x14ac:dyDescent="0.45">
      <c r="A5185">
        <v>124</v>
      </c>
      <c r="B5185" t="s">
        <v>196</v>
      </c>
      <c r="C5185" t="s">
        <v>195</v>
      </c>
      <c r="D5185" s="2" t="str">
        <f t="shared" si="158"/>
        <v>Illinois State1981</v>
      </c>
      <c r="F5185">
        <v>3</v>
      </c>
      <c r="G5185">
        <v>7</v>
      </c>
      <c r="H5185">
        <v>0</v>
      </c>
      <c r="I5185">
        <v>-9.9700000000000006</v>
      </c>
      <c r="J5185">
        <v>-3.81</v>
      </c>
      <c r="K5185">
        <v>-13.78</v>
      </c>
      <c r="L5185" s="2">
        <f>_xlfn.RANK.EQ(I5185, INDEX(CFB!$I$2:$I$1048576, MATCH(W5185, CFB!$W$2:$W$1048576, 0)):INDEX(CFB!$I$2:$I$1048576, MATCH(W5185, CFB!$W$2:$W$1048576, 0) + COUNTIF(CFB!$W$2:$W$1048576, W5185) - 1), 0)</f>
        <v>129</v>
      </c>
      <c r="M5185" s="2">
        <f>_xlfn.RANK.EQ(J5185, INDEX(CFB!$J$2:$J$1048576, MATCH(W5185, CFB!$W$2:$W$1048576, 0)):INDEX(CFB!$J$2:$J$1048576, MATCH(W5185, CFB!$W$2:$W$1048576, 0) + COUNTIF(CFB!$W$2:$W$1048576, W5185) - 1))</f>
        <v>106</v>
      </c>
      <c r="N5185" s="2">
        <f>RANK(K5185, INDEX(CFB!$K$2:$K$1048576, MATCH(W5185, CFB!$W$2:$W$1048576, 0)):INDEX(CFB!$K$2:$K$1048576, MATCH(W5185, CFB!$W$2:$W$1048576, 0) + COUNTIF(CFB!$W$2:$W$1048576, W5185) - 1))</f>
        <v>124</v>
      </c>
      <c r="O5185">
        <v>16.48</v>
      </c>
      <c r="P5185">
        <v>17.68</v>
      </c>
      <c r="W5185">
        <v>1981</v>
      </c>
      <c r="X5185">
        <f t="shared" si="159"/>
        <v>0</v>
      </c>
    </row>
    <row r="5186" spans="1:24" ht="12.75" hidden="1" customHeight="1" x14ac:dyDescent="0.45">
      <c r="A5186">
        <v>125</v>
      </c>
      <c r="B5186" t="s">
        <v>87</v>
      </c>
      <c r="C5186" t="s">
        <v>65</v>
      </c>
      <c r="D5186" s="2" t="str">
        <f t="shared" si="158"/>
        <v>Northern Illinois1981</v>
      </c>
      <c r="F5186">
        <v>3</v>
      </c>
      <c r="G5186">
        <v>8</v>
      </c>
      <c r="H5186">
        <v>0</v>
      </c>
      <c r="I5186">
        <v>-8.5399999999999991</v>
      </c>
      <c r="J5186">
        <v>-5.47</v>
      </c>
      <c r="K5186">
        <v>-14.02</v>
      </c>
      <c r="L5186" s="2">
        <f>_xlfn.RANK.EQ(I5186, INDEX(CFB!$I$2:$I$1048576, MATCH(W5186, CFB!$W$2:$W$1048576, 0)):INDEX(CFB!$I$2:$I$1048576, MATCH(W5186, CFB!$W$2:$W$1048576, 0) + COUNTIF(CFB!$W$2:$W$1048576, W5186) - 1), 0)</f>
        <v>122</v>
      </c>
      <c r="M5186" s="2">
        <f>_xlfn.RANK.EQ(J5186, INDEX(CFB!$J$2:$J$1048576, MATCH(W5186, CFB!$W$2:$W$1048576, 0)):INDEX(CFB!$J$2:$J$1048576, MATCH(W5186, CFB!$W$2:$W$1048576, 0) + COUNTIF(CFB!$W$2:$W$1048576, W5186) - 1))</f>
        <v>116</v>
      </c>
      <c r="N5186" s="2">
        <f>RANK(K5186, INDEX(CFB!$K$2:$K$1048576, MATCH(W5186, CFB!$W$2:$W$1048576, 0)):INDEX(CFB!$K$2:$K$1048576, MATCH(W5186, CFB!$W$2:$W$1048576, 0) + COUNTIF(CFB!$W$2:$W$1048576, W5186) - 1))</f>
        <v>125</v>
      </c>
      <c r="O5186">
        <v>18.53</v>
      </c>
      <c r="P5186">
        <v>20.12</v>
      </c>
      <c r="W5186">
        <v>1981</v>
      </c>
      <c r="X5186">
        <f t="shared" si="159"/>
        <v>0</v>
      </c>
    </row>
    <row r="5187" spans="1:24" ht="12.75" hidden="1" customHeight="1" x14ac:dyDescent="0.45">
      <c r="A5187">
        <v>126</v>
      </c>
      <c r="B5187" t="s">
        <v>219</v>
      </c>
      <c r="C5187" t="s">
        <v>212</v>
      </c>
      <c r="D5187" s="2" t="str">
        <f t="shared" ref="D5187:D5250" si="160">_xlfn.CONCAT(B5187, W5187)</f>
        <v>Harvard1981</v>
      </c>
      <c r="F5187">
        <v>5</v>
      </c>
      <c r="G5187">
        <v>4</v>
      </c>
      <c r="H5187">
        <v>1</v>
      </c>
      <c r="I5187">
        <v>-8.59</v>
      </c>
      <c r="J5187">
        <v>-5.53</v>
      </c>
      <c r="K5187">
        <v>-14.12</v>
      </c>
      <c r="L5187" s="2">
        <f>_xlfn.RANK.EQ(I5187, INDEX(CFB!$I$2:$I$1048576, MATCH(W5187, CFB!$W$2:$W$1048576, 0)):INDEX(CFB!$I$2:$I$1048576, MATCH(W5187, CFB!$W$2:$W$1048576, 0) + COUNTIF(CFB!$W$2:$W$1048576, W5187) - 1), 0)</f>
        <v>123</v>
      </c>
      <c r="M5187" s="2">
        <f>_xlfn.RANK.EQ(J5187, INDEX(CFB!$J$2:$J$1048576, MATCH(W5187, CFB!$W$2:$W$1048576, 0)):INDEX(CFB!$J$2:$J$1048576, MATCH(W5187, CFB!$W$2:$W$1048576, 0) + COUNTIF(CFB!$W$2:$W$1048576, W5187) - 1))</f>
        <v>117</v>
      </c>
      <c r="N5187" s="2">
        <f>RANK(K5187, INDEX(CFB!$K$2:$K$1048576, MATCH(W5187, CFB!$W$2:$W$1048576, 0)):INDEX(CFB!$K$2:$K$1048576, MATCH(W5187, CFB!$W$2:$W$1048576, 0) + COUNTIF(CFB!$W$2:$W$1048576, W5187) - 1))</f>
        <v>126</v>
      </c>
      <c r="O5187">
        <v>17.440000000000001</v>
      </c>
      <c r="P5187">
        <v>21.16</v>
      </c>
      <c r="W5187">
        <v>1981</v>
      </c>
      <c r="X5187">
        <f t="shared" ref="X5187:X5250" si="161">IF(E5187=1, 1,0)</f>
        <v>0</v>
      </c>
    </row>
    <row r="5188" spans="1:24" ht="12.75" hidden="1" customHeight="1" x14ac:dyDescent="0.45">
      <c r="A5188">
        <v>127</v>
      </c>
      <c r="B5188" t="s">
        <v>103</v>
      </c>
      <c r="C5188" t="s">
        <v>10</v>
      </c>
      <c r="D5188" s="2" t="str">
        <f t="shared" si="160"/>
        <v>Northwestern1981</v>
      </c>
      <c r="F5188">
        <v>0</v>
      </c>
      <c r="G5188">
        <v>11</v>
      </c>
      <c r="H5188">
        <v>0</v>
      </c>
      <c r="I5188">
        <v>-9.9700000000000006</v>
      </c>
      <c r="J5188">
        <v>-4.42</v>
      </c>
      <c r="K5188">
        <v>-14.39</v>
      </c>
      <c r="L5188" s="2">
        <f>_xlfn.RANK.EQ(I5188, INDEX(CFB!$I$2:$I$1048576, MATCH(W5188, CFB!$W$2:$W$1048576, 0)):INDEX(CFB!$I$2:$I$1048576, MATCH(W5188, CFB!$W$2:$W$1048576, 0) + COUNTIF(CFB!$W$2:$W$1048576, W5188) - 1), 0)</f>
        <v>129</v>
      </c>
      <c r="M5188" s="2">
        <f>_xlfn.RANK.EQ(J5188, INDEX(CFB!$J$2:$J$1048576, MATCH(W5188, CFB!$W$2:$W$1048576, 0)):INDEX(CFB!$J$2:$J$1048576, MATCH(W5188, CFB!$W$2:$W$1048576, 0) + COUNTIF(CFB!$W$2:$W$1048576, W5188) - 1))</f>
        <v>111</v>
      </c>
      <c r="N5188" s="2">
        <f>RANK(K5188, INDEX(CFB!$K$2:$K$1048576, MATCH(W5188, CFB!$W$2:$W$1048576, 0)):INDEX(CFB!$K$2:$K$1048576, MATCH(W5188, CFB!$W$2:$W$1048576, 0) + COUNTIF(CFB!$W$2:$W$1048576, W5188) - 1))</f>
        <v>127</v>
      </c>
      <c r="O5188">
        <v>17.079999999999998</v>
      </c>
      <c r="P5188">
        <v>34.700000000000003</v>
      </c>
      <c r="W5188">
        <v>1981</v>
      </c>
      <c r="X5188">
        <f t="shared" si="161"/>
        <v>0</v>
      </c>
    </row>
    <row r="5189" spans="1:24" ht="12.75" hidden="1" customHeight="1" x14ac:dyDescent="0.45">
      <c r="A5189">
        <v>128</v>
      </c>
      <c r="B5189" t="s">
        <v>149</v>
      </c>
      <c r="C5189" t="s">
        <v>195</v>
      </c>
      <c r="D5189" s="2" t="str">
        <f t="shared" si="160"/>
        <v>New Mexico State1981</v>
      </c>
      <c r="F5189">
        <v>3</v>
      </c>
      <c r="G5189">
        <v>8</v>
      </c>
      <c r="H5189">
        <v>0</v>
      </c>
      <c r="I5189">
        <v>-7.85</v>
      </c>
      <c r="J5189">
        <v>-7.13</v>
      </c>
      <c r="K5189">
        <v>-14.98</v>
      </c>
      <c r="L5189" s="2">
        <f>_xlfn.RANK.EQ(I5189, INDEX(CFB!$I$2:$I$1048576, MATCH(W5189, CFB!$W$2:$W$1048576, 0)):INDEX(CFB!$I$2:$I$1048576, MATCH(W5189, CFB!$W$2:$W$1048576, 0) + COUNTIF(CFB!$W$2:$W$1048576, W5189) - 1), 0)</f>
        <v>119</v>
      </c>
      <c r="M5189" s="2">
        <f>_xlfn.RANK.EQ(J5189, INDEX(CFB!$J$2:$J$1048576, MATCH(W5189, CFB!$W$2:$W$1048576, 0)):INDEX(CFB!$J$2:$J$1048576, MATCH(W5189, CFB!$W$2:$W$1048576, 0) + COUNTIF(CFB!$W$2:$W$1048576, W5189) - 1))</f>
        <v>120</v>
      </c>
      <c r="N5189" s="2">
        <f>RANK(K5189, INDEX(CFB!$K$2:$K$1048576, MATCH(W5189, CFB!$W$2:$W$1048576, 0)):INDEX(CFB!$K$2:$K$1048576, MATCH(W5189, CFB!$W$2:$W$1048576, 0) + COUNTIF(CFB!$W$2:$W$1048576, W5189) - 1))</f>
        <v>128</v>
      </c>
      <c r="O5189">
        <v>19.05</v>
      </c>
      <c r="P5189">
        <v>22.21</v>
      </c>
      <c r="W5189">
        <v>1981</v>
      </c>
      <c r="X5189">
        <f t="shared" si="161"/>
        <v>0</v>
      </c>
    </row>
    <row r="5190" spans="1:24" ht="12.75" hidden="1" customHeight="1" x14ac:dyDescent="0.45">
      <c r="A5190">
        <v>129</v>
      </c>
      <c r="B5190" t="s">
        <v>119</v>
      </c>
      <c r="C5190" t="s">
        <v>180</v>
      </c>
      <c r="D5190" s="2" t="str">
        <f t="shared" si="160"/>
        <v>Oregon State1981</v>
      </c>
      <c r="F5190">
        <v>1</v>
      </c>
      <c r="G5190">
        <v>10</v>
      </c>
      <c r="H5190">
        <v>0</v>
      </c>
      <c r="I5190">
        <v>-4.9400000000000004</v>
      </c>
      <c r="J5190">
        <v>-10.6</v>
      </c>
      <c r="K5190">
        <v>-15.54</v>
      </c>
      <c r="L5190" s="2">
        <f>_xlfn.RANK.EQ(I5190, INDEX(CFB!$I$2:$I$1048576, MATCH(W5190, CFB!$W$2:$W$1048576, 0)):INDEX(CFB!$I$2:$I$1048576, MATCH(W5190, CFB!$W$2:$W$1048576, 0) + COUNTIF(CFB!$W$2:$W$1048576, W5190) - 1), 0)</f>
        <v>113</v>
      </c>
      <c r="M5190" s="2">
        <f>_xlfn.RANK.EQ(J5190, INDEX(CFB!$J$2:$J$1048576, MATCH(W5190, CFB!$W$2:$W$1048576, 0)):INDEX(CFB!$J$2:$J$1048576, MATCH(W5190, CFB!$W$2:$W$1048576, 0) + COUNTIF(CFB!$W$2:$W$1048576, W5190) - 1))</f>
        <v>131</v>
      </c>
      <c r="N5190" s="2">
        <f>RANK(K5190, INDEX(CFB!$K$2:$K$1048576, MATCH(W5190, CFB!$W$2:$W$1048576, 0)):INDEX(CFB!$K$2:$K$1048576, MATCH(W5190, CFB!$W$2:$W$1048576, 0) + COUNTIF(CFB!$W$2:$W$1048576, W5190) - 1))</f>
        <v>129</v>
      </c>
      <c r="O5190">
        <v>22.47</v>
      </c>
      <c r="P5190">
        <v>32.53</v>
      </c>
      <c r="W5190">
        <v>1981</v>
      </c>
      <c r="X5190">
        <f t="shared" si="161"/>
        <v>0</v>
      </c>
    </row>
    <row r="5191" spans="1:24" ht="12.75" hidden="1" customHeight="1" x14ac:dyDescent="0.45">
      <c r="A5191">
        <v>130</v>
      </c>
      <c r="B5191" t="s">
        <v>148</v>
      </c>
      <c r="C5191" t="s">
        <v>178</v>
      </c>
      <c r="D5191" s="2" t="str">
        <f t="shared" si="160"/>
        <v>UTEP1981</v>
      </c>
      <c r="F5191">
        <v>1</v>
      </c>
      <c r="G5191">
        <v>10</v>
      </c>
      <c r="H5191">
        <v>0</v>
      </c>
      <c r="I5191">
        <v>-8.36</v>
      </c>
      <c r="J5191">
        <v>-10.210000000000001</v>
      </c>
      <c r="K5191">
        <v>-18.57</v>
      </c>
      <c r="L5191" s="2">
        <f>_xlfn.RANK.EQ(I5191, INDEX(CFB!$I$2:$I$1048576, MATCH(W5191, CFB!$W$2:$W$1048576, 0)):INDEX(CFB!$I$2:$I$1048576, MATCH(W5191, CFB!$W$2:$W$1048576, 0) + COUNTIF(CFB!$W$2:$W$1048576, W5191) - 1), 0)</f>
        <v>121</v>
      </c>
      <c r="M5191" s="2">
        <f>_xlfn.RANK.EQ(J5191, INDEX(CFB!$J$2:$J$1048576, MATCH(W5191, CFB!$W$2:$W$1048576, 0)):INDEX(CFB!$J$2:$J$1048576, MATCH(W5191, CFB!$W$2:$W$1048576, 0) + COUNTIF(CFB!$W$2:$W$1048576, W5191) - 1))</f>
        <v>130</v>
      </c>
      <c r="N5191" s="2">
        <f>RANK(K5191, INDEX(CFB!$K$2:$K$1048576, MATCH(W5191, CFB!$W$2:$W$1048576, 0)):INDEX(CFB!$K$2:$K$1048576, MATCH(W5191, CFB!$W$2:$W$1048576, 0) + COUNTIF(CFB!$W$2:$W$1048576, W5191) - 1))</f>
        <v>130</v>
      </c>
      <c r="O5191">
        <v>17.55</v>
      </c>
      <c r="P5191">
        <v>32</v>
      </c>
      <c r="W5191">
        <v>1981</v>
      </c>
      <c r="X5191">
        <f t="shared" si="161"/>
        <v>0</v>
      </c>
    </row>
    <row r="5192" spans="1:24" ht="12.75" hidden="1" customHeight="1" x14ac:dyDescent="0.45">
      <c r="A5192">
        <v>131</v>
      </c>
      <c r="B5192" t="s">
        <v>220</v>
      </c>
      <c r="C5192" t="s">
        <v>212</v>
      </c>
      <c r="D5192" s="2" t="str">
        <f t="shared" si="160"/>
        <v>Princeton1981</v>
      </c>
      <c r="F5192">
        <v>5</v>
      </c>
      <c r="G5192">
        <v>4</v>
      </c>
      <c r="H5192">
        <v>1</v>
      </c>
      <c r="I5192">
        <v>-3.28</v>
      </c>
      <c r="J5192">
        <v>-16.16</v>
      </c>
      <c r="K5192">
        <v>-19.440000000000001</v>
      </c>
      <c r="L5192" s="2">
        <f>_xlfn.RANK.EQ(I5192, INDEX(CFB!$I$2:$I$1048576, MATCH(W5192, CFB!$W$2:$W$1048576, 0)):INDEX(CFB!$I$2:$I$1048576, MATCH(W5192, CFB!$W$2:$W$1048576, 0) + COUNTIF(CFB!$W$2:$W$1048576, W5192) - 1), 0)</f>
        <v>97</v>
      </c>
      <c r="M5192" s="2">
        <f>_xlfn.RANK.EQ(J5192, INDEX(CFB!$J$2:$J$1048576, MATCH(W5192, CFB!$W$2:$W$1048576, 0)):INDEX(CFB!$J$2:$J$1048576, MATCH(W5192, CFB!$W$2:$W$1048576, 0) + COUNTIF(CFB!$W$2:$W$1048576, W5192) - 1))</f>
        <v>137</v>
      </c>
      <c r="N5192" s="2">
        <f>RANK(K5192, INDEX(CFB!$K$2:$K$1048576, MATCH(W5192, CFB!$W$2:$W$1048576, 0)):INDEX(CFB!$K$2:$K$1048576, MATCH(W5192, CFB!$W$2:$W$1048576, 0) + COUNTIF(CFB!$W$2:$W$1048576, W5192) - 1))</f>
        <v>131</v>
      </c>
      <c r="O5192">
        <v>20.61</v>
      </c>
      <c r="P5192">
        <v>35.22</v>
      </c>
      <c r="W5192">
        <v>1981</v>
      </c>
      <c r="X5192">
        <f t="shared" si="161"/>
        <v>0</v>
      </c>
    </row>
    <row r="5193" spans="1:24" ht="12.75" hidden="1" customHeight="1" x14ac:dyDescent="0.45">
      <c r="A5193">
        <v>132</v>
      </c>
      <c r="B5193" t="s">
        <v>62</v>
      </c>
      <c r="C5193" t="s">
        <v>206</v>
      </c>
      <c r="D5193" s="2" t="str">
        <f t="shared" si="160"/>
        <v>Marshall1981</v>
      </c>
      <c r="F5193">
        <v>2</v>
      </c>
      <c r="G5193">
        <v>9</v>
      </c>
      <c r="H5193">
        <v>0</v>
      </c>
      <c r="I5193">
        <v>-13.91</v>
      </c>
      <c r="J5193">
        <v>-5.62</v>
      </c>
      <c r="K5193">
        <v>-19.53</v>
      </c>
      <c r="L5193" s="2">
        <f>_xlfn.RANK.EQ(I5193, INDEX(CFB!$I$2:$I$1048576, MATCH(W5193, CFB!$W$2:$W$1048576, 0)):INDEX(CFB!$I$2:$I$1048576, MATCH(W5193, CFB!$W$2:$W$1048576, 0) + COUNTIF(CFB!$W$2:$W$1048576, W5193) - 1), 0)</f>
        <v>134</v>
      </c>
      <c r="M5193" s="2">
        <f>_xlfn.RANK.EQ(J5193, INDEX(CFB!$J$2:$J$1048576, MATCH(W5193, CFB!$W$2:$W$1048576, 0)):INDEX(CFB!$J$2:$J$1048576, MATCH(W5193, CFB!$W$2:$W$1048576, 0) + COUNTIF(CFB!$W$2:$W$1048576, W5193) - 1))</f>
        <v>118</v>
      </c>
      <c r="N5193" s="2">
        <f>RANK(K5193, INDEX(CFB!$K$2:$K$1048576, MATCH(W5193, CFB!$W$2:$W$1048576, 0)):INDEX(CFB!$K$2:$K$1048576, MATCH(W5193, CFB!$W$2:$W$1048576, 0) + COUNTIF(CFB!$W$2:$W$1048576, W5193) - 1))</f>
        <v>132</v>
      </c>
      <c r="O5193">
        <v>12.27</v>
      </c>
      <c r="P5193">
        <v>22.73</v>
      </c>
      <c r="W5193">
        <v>1981</v>
      </c>
      <c r="X5193">
        <f t="shared" si="161"/>
        <v>0</v>
      </c>
    </row>
    <row r="5194" spans="1:24" ht="12.75" hidden="1" customHeight="1" x14ac:dyDescent="0.45">
      <c r="A5194">
        <v>133</v>
      </c>
      <c r="B5194" t="s">
        <v>221</v>
      </c>
      <c r="C5194" t="s">
        <v>212</v>
      </c>
      <c r="D5194" s="2" t="str">
        <f t="shared" si="160"/>
        <v>Brown1981</v>
      </c>
      <c r="F5194">
        <v>3</v>
      </c>
      <c r="G5194">
        <v>7</v>
      </c>
      <c r="H5194">
        <v>0</v>
      </c>
      <c r="I5194">
        <v>-10.78</v>
      </c>
      <c r="J5194">
        <v>-13.19</v>
      </c>
      <c r="K5194">
        <v>-23.96</v>
      </c>
      <c r="L5194" s="2">
        <f>_xlfn.RANK.EQ(I5194, INDEX(CFB!$I$2:$I$1048576, MATCH(W5194, CFB!$W$2:$W$1048576, 0)):INDEX(CFB!$I$2:$I$1048576, MATCH(W5194, CFB!$W$2:$W$1048576, 0) + COUNTIF(CFB!$W$2:$W$1048576, W5194) - 1), 0)</f>
        <v>131</v>
      </c>
      <c r="M5194" s="2">
        <f>_xlfn.RANK.EQ(J5194, INDEX(CFB!$J$2:$J$1048576, MATCH(W5194, CFB!$W$2:$W$1048576, 0)):INDEX(CFB!$J$2:$J$1048576, MATCH(W5194, CFB!$W$2:$W$1048576, 0) + COUNTIF(CFB!$W$2:$W$1048576, W5194) - 1))</f>
        <v>134</v>
      </c>
      <c r="N5194" s="2">
        <f>RANK(K5194, INDEX(CFB!$K$2:$K$1048576, MATCH(W5194, CFB!$W$2:$W$1048576, 0)):INDEX(CFB!$K$2:$K$1048576, MATCH(W5194, CFB!$W$2:$W$1048576, 0) + COUNTIF(CFB!$W$2:$W$1048576, W5194) - 1))</f>
        <v>133</v>
      </c>
      <c r="O5194">
        <v>11.94</v>
      </c>
      <c r="P5194">
        <v>28.56</v>
      </c>
      <c r="W5194">
        <v>1981</v>
      </c>
      <c r="X5194">
        <f t="shared" si="161"/>
        <v>0</v>
      </c>
    </row>
    <row r="5195" spans="1:24" ht="12.75" hidden="1" customHeight="1" x14ac:dyDescent="0.45">
      <c r="A5195">
        <v>134</v>
      </c>
      <c r="B5195" t="s">
        <v>222</v>
      </c>
      <c r="C5195" t="s">
        <v>212</v>
      </c>
      <c r="D5195" s="2" t="str">
        <f t="shared" si="160"/>
        <v>Cornell1981</v>
      </c>
      <c r="F5195">
        <v>3</v>
      </c>
      <c r="G5195">
        <v>7</v>
      </c>
      <c r="H5195">
        <v>0</v>
      </c>
      <c r="I5195">
        <v>-11.54</v>
      </c>
      <c r="J5195">
        <v>-12.48</v>
      </c>
      <c r="K5195">
        <v>-24.02</v>
      </c>
      <c r="L5195" s="2">
        <f>_xlfn.RANK.EQ(I5195, INDEX(CFB!$I$2:$I$1048576, MATCH(W5195, CFB!$W$2:$W$1048576, 0)):INDEX(CFB!$I$2:$I$1048576, MATCH(W5195, CFB!$W$2:$W$1048576, 0) + COUNTIF(CFB!$W$2:$W$1048576, W5195) - 1), 0)</f>
        <v>133</v>
      </c>
      <c r="M5195" s="2">
        <f>_xlfn.RANK.EQ(J5195, INDEX(CFB!$J$2:$J$1048576, MATCH(W5195, CFB!$W$2:$W$1048576, 0)):INDEX(CFB!$J$2:$J$1048576, MATCH(W5195, CFB!$W$2:$W$1048576, 0) + COUNTIF(CFB!$W$2:$W$1048576, W5195) - 1))</f>
        <v>132</v>
      </c>
      <c r="N5195" s="2">
        <f>RANK(K5195, INDEX(CFB!$K$2:$K$1048576, MATCH(W5195, CFB!$W$2:$W$1048576, 0)):INDEX(CFB!$K$2:$K$1048576, MATCH(W5195, CFB!$W$2:$W$1048576, 0) + COUNTIF(CFB!$W$2:$W$1048576, W5195) - 1))</f>
        <v>134</v>
      </c>
      <c r="O5195">
        <v>12.4</v>
      </c>
      <c r="P5195">
        <v>28.44</v>
      </c>
      <c r="W5195">
        <v>1981</v>
      </c>
      <c r="X5195">
        <f t="shared" si="161"/>
        <v>0</v>
      </c>
    </row>
    <row r="5196" spans="1:24" ht="12.75" hidden="1" customHeight="1" x14ac:dyDescent="0.45">
      <c r="A5196">
        <v>135</v>
      </c>
      <c r="B5196" t="s">
        <v>223</v>
      </c>
      <c r="C5196" t="s">
        <v>212</v>
      </c>
      <c r="D5196" s="2" t="str">
        <f t="shared" si="160"/>
        <v>Columbia1981</v>
      </c>
      <c r="F5196">
        <v>1</v>
      </c>
      <c r="G5196">
        <v>9</v>
      </c>
      <c r="H5196">
        <v>0</v>
      </c>
      <c r="I5196">
        <v>-16.32</v>
      </c>
      <c r="J5196">
        <v>-9.98</v>
      </c>
      <c r="K5196">
        <v>-26.3</v>
      </c>
      <c r="L5196" s="2">
        <f>_xlfn.RANK.EQ(I5196, INDEX(CFB!$I$2:$I$1048576, MATCH(W5196, CFB!$W$2:$W$1048576, 0)):INDEX(CFB!$I$2:$I$1048576, MATCH(W5196, CFB!$W$2:$W$1048576, 0) + COUNTIF(CFB!$W$2:$W$1048576, W5196) - 1), 0)</f>
        <v>137</v>
      </c>
      <c r="M5196" s="2">
        <f>_xlfn.RANK.EQ(J5196, INDEX(CFB!$J$2:$J$1048576, MATCH(W5196, CFB!$W$2:$W$1048576, 0)):INDEX(CFB!$J$2:$J$1048576, MATCH(W5196, CFB!$W$2:$W$1048576, 0) + COUNTIF(CFB!$W$2:$W$1048576, W5196) - 1))</f>
        <v>129</v>
      </c>
      <c r="N5196" s="2">
        <f>RANK(K5196, INDEX(CFB!$K$2:$K$1048576, MATCH(W5196, CFB!$W$2:$W$1048576, 0)):INDEX(CFB!$K$2:$K$1048576, MATCH(W5196, CFB!$W$2:$W$1048576, 0) + COUNTIF(CFB!$W$2:$W$1048576, W5196) - 1))</f>
        <v>135</v>
      </c>
      <c r="O5196">
        <v>8.07</v>
      </c>
      <c r="P5196">
        <v>26.53</v>
      </c>
      <c r="W5196">
        <v>1981</v>
      </c>
      <c r="X5196">
        <f t="shared" si="161"/>
        <v>0</v>
      </c>
    </row>
    <row r="5197" spans="1:24" ht="12.75" hidden="1" customHeight="1" x14ac:dyDescent="0.45">
      <c r="A5197">
        <v>136</v>
      </c>
      <c r="B5197" t="s">
        <v>134</v>
      </c>
      <c r="C5197" t="s">
        <v>65</v>
      </c>
      <c r="D5197" s="2" t="str">
        <f t="shared" si="160"/>
        <v>Eastern Michigan1981</v>
      </c>
      <c r="F5197">
        <v>0</v>
      </c>
      <c r="G5197">
        <v>11</v>
      </c>
      <c r="H5197">
        <v>0</v>
      </c>
      <c r="I5197">
        <v>-13.99</v>
      </c>
      <c r="J5197">
        <v>-12.52</v>
      </c>
      <c r="K5197">
        <v>-26.51</v>
      </c>
      <c r="L5197" s="2">
        <f>_xlfn.RANK.EQ(I5197, INDEX(CFB!$I$2:$I$1048576, MATCH(W5197, CFB!$W$2:$W$1048576, 0)):INDEX(CFB!$I$2:$I$1048576, MATCH(W5197, CFB!$W$2:$W$1048576, 0) + COUNTIF(CFB!$W$2:$W$1048576, W5197) - 1), 0)</f>
        <v>135</v>
      </c>
      <c r="M5197" s="2">
        <f>_xlfn.RANK.EQ(J5197, INDEX(CFB!$J$2:$J$1048576, MATCH(W5197, CFB!$W$2:$W$1048576, 0)):INDEX(CFB!$J$2:$J$1048576, MATCH(W5197, CFB!$W$2:$W$1048576, 0) + COUNTIF(CFB!$W$2:$W$1048576, W5197) - 1))</f>
        <v>133</v>
      </c>
      <c r="N5197" s="2">
        <f>RANK(K5197, INDEX(CFB!$K$2:$K$1048576, MATCH(W5197, CFB!$W$2:$W$1048576, 0)):INDEX(CFB!$K$2:$K$1048576, MATCH(W5197, CFB!$W$2:$W$1048576, 0) + COUNTIF(CFB!$W$2:$W$1048576, W5197) - 1))</f>
        <v>136</v>
      </c>
      <c r="O5197">
        <v>12.5</v>
      </c>
      <c r="P5197">
        <v>30.33</v>
      </c>
      <c r="W5197">
        <v>1981</v>
      </c>
      <c r="X5197">
        <f t="shared" si="161"/>
        <v>0</v>
      </c>
    </row>
    <row r="5198" spans="1:24" ht="12.75" hidden="1" customHeight="1" x14ac:dyDescent="0.45">
      <c r="A5198">
        <v>137</v>
      </c>
      <c r="B5198" t="s">
        <v>224</v>
      </c>
      <c r="C5198" t="s">
        <v>212</v>
      </c>
      <c r="D5198" s="2" t="str">
        <f t="shared" si="160"/>
        <v>Pennsylvania1981</v>
      </c>
      <c r="F5198">
        <v>1</v>
      </c>
      <c r="G5198">
        <v>9</v>
      </c>
      <c r="H5198">
        <v>0</v>
      </c>
      <c r="I5198">
        <v>-14.76</v>
      </c>
      <c r="J5198">
        <v>-14.54</v>
      </c>
      <c r="K5198">
        <v>-29.3</v>
      </c>
      <c r="L5198" s="2">
        <f>_xlfn.RANK.EQ(I5198, INDEX(CFB!$I$2:$I$1048576, MATCH(W5198, CFB!$W$2:$W$1048576, 0)):INDEX(CFB!$I$2:$I$1048576, MATCH(W5198, CFB!$W$2:$W$1048576, 0) + COUNTIF(CFB!$W$2:$W$1048576, W5198) - 1), 0)</f>
        <v>136</v>
      </c>
      <c r="M5198" s="2">
        <f>_xlfn.RANK.EQ(J5198, INDEX(CFB!$J$2:$J$1048576, MATCH(W5198, CFB!$W$2:$W$1048576, 0)):INDEX(CFB!$J$2:$J$1048576, MATCH(W5198, CFB!$W$2:$W$1048576, 0) + COUNTIF(CFB!$W$2:$W$1048576, W5198) - 1))</f>
        <v>136</v>
      </c>
      <c r="N5198" s="2">
        <f>RANK(K5198, INDEX(CFB!$K$2:$K$1048576, MATCH(W5198, CFB!$W$2:$W$1048576, 0)):INDEX(CFB!$K$2:$K$1048576, MATCH(W5198, CFB!$W$2:$W$1048576, 0) + COUNTIF(CFB!$W$2:$W$1048576, W5198) - 1))</f>
        <v>137</v>
      </c>
      <c r="O5198">
        <v>10.39</v>
      </c>
      <c r="P5198">
        <v>35.090000000000003</v>
      </c>
      <c r="W5198">
        <v>1981</v>
      </c>
      <c r="X5198">
        <f t="shared" si="161"/>
        <v>0</v>
      </c>
    </row>
    <row r="5199" spans="1:24" ht="12.75" hidden="1" customHeight="1" x14ac:dyDescent="0.45">
      <c r="A5199">
        <v>1</v>
      </c>
      <c r="B5199" t="s">
        <v>16</v>
      </c>
      <c r="C5199" t="s">
        <v>12</v>
      </c>
      <c r="D5199" s="2" t="str">
        <f t="shared" si="160"/>
        <v>Penn State1980</v>
      </c>
      <c r="E5199">
        <v>3</v>
      </c>
      <c r="F5199">
        <v>10</v>
      </c>
      <c r="G5199">
        <v>2</v>
      </c>
      <c r="H5199">
        <v>0</v>
      </c>
      <c r="I5199">
        <v>14.05</v>
      </c>
      <c r="J5199">
        <v>10.97</v>
      </c>
      <c r="K5199">
        <v>25.02</v>
      </c>
      <c r="L5199" s="2">
        <f>_xlfn.RANK.EQ(I5199, INDEX(CFB!$I$2:$I$1048576, MATCH(W5199, CFB!$W$2:$W$1048576, 0)):INDEX(CFB!$I$2:$I$1048576, MATCH(W5199, CFB!$W$2:$W$1048576, 0) + COUNTIF(CFB!$W$2:$W$1048576, W5199) - 1), 0)</f>
        <v>1</v>
      </c>
      <c r="M5199" s="2">
        <f>_xlfn.RANK.EQ(J5199, INDEX(CFB!$J$2:$J$1048576, MATCH(W5199, CFB!$W$2:$W$1048576, 0)):INDEX(CFB!$J$2:$J$1048576, MATCH(W5199, CFB!$W$2:$W$1048576, 0) + COUNTIF(CFB!$W$2:$W$1048576, W5199) - 1))</f>
        <v>5</v>
      </c>
      <c r="N5199" s="2">
        <f>RANK(K5199, INDEX(CFB!$K$2:$K$1048576, MATCH(W5199, CFB!$W$2:$W$1048576, 0)):INDEX(CFB!$K$2:$K$1048576, MATCH(W5199, CFB!$W$2:$W$1048576, 0) + COUNTIF(CFB!$W$2:$W$1048576, W5199) - 1))</f>
        <v>1</v>
      </c>
      <c r="O5199">
        <v>45.55</v>
      </c>
      <c r="P5199">
        <v>0.04</v>
      </c>
      <c r="W5199">
        <v>1980</v>
      </c>
      <c r="X5199">
        <f t="shared" si="161"/>
        <v>0</v>
      </c>
    </row>
    <row r="5200" spans="1:24" ht="12.75" hidden="1" customHeight="1" x14ac:dyDescent="0.45">
      <c r="A5200">
        <v>2</v>
      </c>
      <c r="B5200" t="s">
        <v>70</v>
      </c>
      <c r="C5200" t="s">
        <v>12</v>
      </c>
      <c r="D5200" s="2" t="str">
        <f t="shared" si="160"/>
        <v>Pitt1980</v>
      </c>
      <c r="E5200">
        <v>4</v>
      </c>
      <c r="F5200">
        <v>11</v>
      </c>
      <c r="G5200">
        <v>1</v>
      </c>
      <c r="H5200">
        <v>0</v>
      </c>
      <c r="I5200">
        <v>11.39</v>
      </c>
      <c r="J5200">
        <v>10.63</v>
      </c>
      <c r="K5200">
        <v>22.02</v>
      </c>
      <c r="L5200" s="2">
        <f>_xlfn.RANK.EQ(I5200, INDEX(CFB!$I$2:$I$1048576, MATCH(W5200, CFB!$W$2:$W$1048576, 0)):INDEX(CFB!$I$2:$I$1048576, MATCH(W5200, CFB!$W$2:$W$1048576, 0) + COUNTIF(CFB!$W$2:$W$1048576, W5200) - 1), 0)</f>
        <v>4</v>
      </c>
      <c r="M5200" s="2">
        <f>_xlfn.RANK.EQ(J5200, INDEX(CFB!$J$2:$J$1048576, MATCH(W5200, CFB!$W$2:$W$1048576, 0)):INDEX(CFB!$J$2:$J$1048576, MATCH(W5200, CFB!$W$2:$W$1048576, 0) + COUNTIF(CFB!$W$2:$W$1048576, W5200) - 1))</f>
        <v>6</v>
      </c>
      <c r="N5200" s="2">
        <f>RANK(K5200, INDEX(CFB!$K$2:$K$1048576, MATCH(W5200, CFB!$W$2:$W$1048576, 0)):INDEX(CFB!$K$2:$K$1048576, MATCH(W5200, CFB!$W$2:$W$1048576, 0) + COUNTIF(CFB!$W$2:$W$1048576, W5200) - 1))</f>
        <v>2</v>
      </c>
      <c r="O5200">
        <v>43.12</v>
      </c>
      <c r="P5200">
        <v>2.2599999999999998</v>
      </c>
      <c r="W5200">
        <v>1980</v>
      </c>
      <c r="X5200">
        <f t="shared" si="161"/>
        <v>0</v>
      </c>
    </row>
    <row r="5201" spans="1:24" ht="12.75" hidden="1" customHeight="1" x14ac:dyDescent="0.45">
      <c r="A5201">
        <v>3</v>
      </c>
      <c r="B5201" t="s">
        <v>47</v>
      </c>
      <c r="C5201" t="s">
        <v>188</v>
      </c>
      <c r="D5201" s="2" t="str">
        <f t="shared" si="160"/>
        <v>Nebraska1980</v>
      </c>
      <c r="E5201">
        <v>11</v>
      </c>
      <c r="F5201">
        <v>9</v>
      </c>
      <c r="G5201">
        <v>3</v>
      </c>
      <c r="H5201">
        <v>0</v>
      </c>
      <c r="I5201">
        <v>9.39</v>
      </c>
      <c r="J5201">
        <v>12.4</v>
      </c>
      <c r="K5201">
        <v>21.79</v>
      </c>
      <c r="L5201" s="2">
        <f>_xlfn.RANK.EQ(I5201, INDEX(CFB!$I$2:$I$1048576, MATCH(W5201, CFB!$W$2:$W$1048576, 0)):INDEX(CFB!$I$2:$I$1048576, MATCH(W5201, CFB!$W$2:$W$1048576, 0) + COUNTIF(CFB!$W$2:$W$1048576, W5201) - 1), 0)</f>
        <v>8</v>
      </c>
      <c r="M5201" s="2">
        <f>_xlfn.RANK.EQ(J5201, INDEX(CFB!$J$2:$J$1048576, MATCH(W5201, CFB!$W$2:$W$1048576, 0)):INDEX(CFB!$J$2:$J$1048576, MATCH(W5201, CFB!$W$2:$W$1048576, 0) + COUNTIF(CFB!$W$2:$W$1048576, W5201) - 1))</f>
        <v>2</v>
      </c>
      <c r="N5201" s="2">
        <f>RANK(K5201, INDEX(CFB!$K$2:$K$1048576, MATCH(W5201, CFB!$W$2:$W$1048576, 0)):INDEX(CFB!$K$2:$K$1048576, MATCH(W5201, CFB!$W$2:$W$1048576, 0) + COUNTIF(CFB!$W$2:$W$1048576, W5201) - 1))</f>
        <v>3</v>
      </c>
      <c r="O5201">
        <v>43.34</v>
      </c>
      <c r="P5201">
        <v>-1.1299999999999999</v>
      </c>
      <c r="W5201">
        <v>1980</v>
      </c>
      <c r="X5201">
        <f t="shared" si="161"/>
        <v>0</v>
      </c>
    </row>
    <row r="5202" spans="1:24" ht="12.75" hidden="1" customHeight="1" x14ac:dyDescent="0.45">
      <c r="A5202">
        <v>4</v>
      </c>
      <c r="B5202" t="s">
        <v>17</v>
      </c>
      <c r="C5202" t="s">
        <v>15</v>
      </c>
      <c r="D5202" s="2" t="str">
        <f t="shared" si="160"/>
        <v>Georgia1980</v>
      </c>
      <c r="E5202">
        <v>6</v>
      </c>
      <c r="F5202">
        <v>10</v>
      </c>
      <c r="G5202">
        <v>2</v>
      </c>
      <c r="H5202">
        <v>0</v>
      </c>
      <c r="I5202">
        <v>9.4600000000000009</v>
      </c>
      <c r="J5202">
        <v>11.98</v>
      </c>
      <c r="K5202">
        <v>21.43</v>
      </c>
      <c r="L5202" s="2">
        <f>_xlfn.RANK.EQ(I5202, INDEX(CFB!$I$2:$I$1048576, MATCH(W5202, CFB!$W$2:$W$1048576, 0)):INDEX(CFB!$I$2:$I$1048576, MATCH(W5202, CFB!$W$2:$W$1048576, 0) + COUNTIF(CFB!$W$2:$W$1048576, W5202) - 1), 0)</f>
        <v>7</v>
      </c>
      <c r="M5202" s="2">
        <f>_xlfn.RANK.EQ(J5202, INDEX(CFB!$J$2:$J$1048576, MATCH(W5202, CFB!$W$2:$W$1048576, 0)):INDEX(CFB!$J$2:$J$1048576, MATCH(W5202, CFB!$W$2:$W$1048576, 0) + COUNTIF(CFB!$W$2:$W$1048576, W5202) - 1))</f>
        <v>3</v>
      </c>
      <c r="N5202" s="2">
        <f>RANK(K5202, INDEX(CFB!$K$2:$K$1048576, MATCH(W5202, CFB!$W$2:$W$1048576, 0)):INDEX(CFB!$K$2:$K$1048576, MATCH(W5202, CFB!$W$2:$W$1048576, 0) + COUNTIF(CFB!$W$2:$W$1048576, W5202) - 1))</f>
        <v>4</v>
      </c>
      <c r="O5202">
        <v>42.57</v>
      </c>
      <c r="P5202">
        <v>-0.76</v>
      </c>
      <c r="W5202">
        <v>1980</v>
      </c>
      <c r="X5202">
        <f t="shared" si="161"/>
        <v>0</v>
      </c>
    </row>
    <row r="5203" spans="1:24" ht="12.75" hidden="1" customHeight="1" x14ac:dyDescent="0.45">
      <c r="A5203">
        <v>5</v>
      </c>
      <c r="B5203" t="s">
        <v>26</v>
      </c>
      <c r="C5203" t="s">
        <v>23</v>
      </c>
      <c r="D5203" s="2" t="str">
        <f t="shared" si="160"/>
        <v>Clemson1980</v>
      </c>
      <c r="E5203">
        <v>1</v>
      </c>
      <c r="F5203">
        <v>12</v>
      </c>
      <c r="G5203">
        <v>0</v>
      </c>
      <c r="H5203">
        <v>0</v>
      </c>
      <c r="I5203">
        <v>7.93</v>
      </c>
      <c r="J5203">
        <v>13.41</v>
      </c>
      <c r="K5203">
        <v>21.34</v>
      </c>
      <c r="L5203" s="2">
        <f>_xlfn.RANK.EQ(I5203, INDEX(CFB!$I$2:$I$1048576, MATCH(W5203, CFB!$W$2:$W$1048576, 0)):INDEX(CFB!$I$2:$I$1048576, MATCH(W5203, CFB!$W$2:$W$1048576, 0) + COUNTIF(CFB!$W$2:$W$1048576, W5203) - 1), 0)</f>
        <v>17</v>
      </c>
      <c r="M5203" s="2">
        <f>_xlfn.RANK.EQ(J5203, INDEX(CFB!$J$2:$J$1048576, MATCH(W5203, CFB!$W$2:$W$1048576, 0)):INDEX(CFB!$J$2:$J$1048576, MATCH(W5203, CFB!$W$2:$W$1048576, 0) + COUNTIF(CFB!$W$2:$W$1048576, W5203) - 1))</f>
        <v>1</v>
      </c>
      <c r="N5203" s="2">
        <f>RANK(K5203, INDEX(CFB!$K$2:$K$1048576, MATCH(W5203, CFB!$W$2:$W$1048576, 0)):INDEX(CFB!$K$2:$K$1048576, MATCH(W5203, CFB!$W$2:$W$1048576, 0) + COUNTIF(CFB!$W$2:$W$1048576, W5203) - 1))</f>
        <v>5</v>
      </c>
      <c r="O5203">
        <v>40.17</v>
      </c>
      <c r="P5203">
        <v>-2.33</v>
      </c>
      <c r="W5203">
        <v>1980</v>
      </c>
      <c r="X5203">
        <f t="shared" si="161"/>
        <v>1</v>
      </c>
    </row>
    <row r="5204" spans="1:24" ht="12.75" hidden="1" customHeight="1" x14ac:dyDescent="0.45">
      <c r="A5204">
        <v>6</v>
      </c>
      <c r="B5204" t="s">
        <v>24</v>
      </c>
      <c r="C5204" t="s">
        <v>189</v>
      </c>
      <c r="D5204" s="2" t="str">
        <f t="shared" si="160"/>
        <v>SMU1980</v>
      </c>
      <c r="E5204">
        <v>5</v>
      </c>
      <c r="F5204">
        <v>10</v>
      </c>
      <c r="G5204">
        <v>1</v>
      </c>
      <c r="H5204">
        <v>0</v>
      </c>
      <c r="I5204">
        <v>10.75</v>
      </c>
      <c r="J5204">
        <v>8.6999999999999993</v>
      </c>
      <c r="K5204">
        <v>19.45</v>
      </c>
      <c r="L5204" s="2">
        <f>_xlfn.RANK.EQ(I5204, INDEX(CFB!$I$2:$I$1048576, MATCH(W5204, CFB!$W$2:$W$1048576, 0)):INDEX(CFB!$I$2:$I$1048576, MATCH(W5204, CFB!$W$2:$W$1048576, 0) + COUNTIF(CFB!$W$2:$W$1048576, W5204) - 1), 0)</f>
        <v>5</v>
      </c>
      <c r="M5204" s="2">
        <f>_xlfn.RANK.EQ(J5204, INDEX(CFB!$J$2:$J$1048576, MATCH(W5204, CFB!$W$2:$W$1048576, 0)):INDEX(CFB!$J$2:$J$1048576, MATCH(W5204, CFB!$W$2:$W$1048576, 0) + COUNTIF(CFB!$W$2:$W$1048576, W5204) - 1))</f>
        <v>15</v>
      </c>
      <c r="N5204" s="2">
        <f>RANK(K5204, INDEX(CFB!$K$2:$K$1048576, MATCH(W5204, CFB!$W$2:$W$1048576, 0)):INDEX(CFB!$K$2:$K$1048576, MATCH(W5204, CFB!$W$2:$W$1048576, 0) + COUNTIF(CFB!$W$2:$W$1048576, W5204) - 1))</f>
        <v>6</v>
      </c>
      <c r="O5204">
        <v>41.62</v>
      </c>
      <c r="P5204">
        <v>3.68</v>
      </c>
      <c r="W5204">
        <v>1980</v>
      </c>
      <c r="X5204">
        <f t="shared" si="161"/>
        <v>0</v>
      </c>
    </row>
    <row r="5205" spans="1:24" ht="12.75" hidden="1" customHeight="1" x14ac:dyDescent="0.45">
      <c r="A5205">
        <v>7</v>
      </c>
      <c r="B5205" t="s">
        <v>22</v>
      </c>
      <c r="C5205" t="s">
        <v>12</v>
      </c>
      <c r="D5205" s="2" t="str">
        <f t="shared" si="160"/>
        <v>Miami (FL)1980</v>
      </c>
      <c r="E5205">
        <v>8</v>
      </c>
      <c r="F5205">
        <v>9</v>
      </c>
      <c r="G5205">
        <v>2</v>
      </c>
      <c r="H5205">
        <v>0</v>
      </c>
      <c r="I5205">
        <v>8.4700000000000006</v>
      </c>
      <c r="J5205">
        <v>10.33</v>
      </c>
      <c r="K5205">
        <v>18.8</v>
      </c>
      <c r="L5205" s="2">
        <f>_xlfn.RANK.EQ(I5205, INDEX(CFB!$I$2:$I$1048576, MATCH(W5205, CFB!$W$2:$W$1048576, 0)):INDEX(CFB!$I$2:$I$1048576, MATCH(W5205, CFB!$W$2:$W$1048576, 0) + COUNTIF(CFB!$W$2:$W$1048576, W5205) - 1), 0)</f>
        <v>12</v>
      </c>
      <c r="M5205" s="2">
        <f>_xlfn.RANK.EQ(J5205, INDEX(CFB!$J$2:$J$1048576, MATCH(W5205, CFB!$W$2:$W$1048576, 0)):INDEX(CFB!$J$2:$J$1048576, MATCH(W5205, CFB!$W$2:$W$1048576, 0) + COUNTIF(CFB!$W$2:$W$1048576, W5205) - 1))</f>
        <v>7</v>
      </c>
      <c r="N5205" s="2">
        <f>RANK(K5205, INDEX(CFB!$K$2:$K$1048576, MATCH(W5205, CFB!$W$2:$W$1048576, 0)):INDEX(CFB!$K$2:$K$1048576, MATCH(W5205, CFB!$W$2:$W$1048576, 0) + COUNTIF(CFB!$W$2:$W$1048576, W5205) - 1))</f>
        <v>7</v>
      </c>
      <c r="O5205">
        <v>35.81</v>
      </c>
      <c r="P5205">
        <v>0.9</v>
      </c>
      <c r="W5205">
        <v>1980</v>
      </c>
      <c r="X5205">
        <f t="shared" si="161"/>
        <v>0</v>
      </c>
    </row>
    <row r="5206" spans="1:24" ht="12.75" hidden="1" customHeight="1" x14ac:dyDescent="0.45">
      <c r="A5206">
        <v>8</v>
      </c>
      <c r="B5206" t="s">
        <v>14</v>
      </c>
      <c r="C5206" t="s">
        <v>189</v>
      </c>
      <c r="D5206" s="2" t="str">
        <f t="shared" si="160"/>
        <v>Texas1980</v>
      </c>
      <c r="E5206">
        <v>2</v>
      </c>
      <c r="F5206">
        <v>10</v>
      </c>
      <c r="G5206">
        <v>1</v>
      </c>
      <c r="H5206">
        <v>1</v>
      </c>
      <c r="I5206">
        <v>5.61</v>
      </c>
      <c r="J5206">
        <v>11.83</v>
      </c>
      <c r="K5206">
        <v>17.440000000000001</v>
      </c>
      <c r="L5206" s="2">
        <f>_xlfn.RANK.EQ(I5206, INDEX(CFB!$I$2:$I$1048576, MATCH(W5206, CFB!$W$2:$W$1048576, 0)):INDEX(CFB!$I$2:$I$1048576, MATCH(W5206, CFB!$W$2:$W$1048576, 0) + COUNTIF(CFB!$W$2:$W$1048576, W5206) - 1), 0)</f>
        <v>26</v>
      </c>
      <c r="M5206" s="2">
        <f>_xlfn.RANK.EQ(J5206, INDEX(CFB!$J$2:$J$1048576, MATCH(W5206, CFB!$W$2:$W$1048576, 0)):INDEX(CFB!$J$2:$J$1048576, MATCH(W5206, CFB!$W$2:$W$1048576, 0) + COUNTIF(CFB!$W$2:$W$1048576, W5206) - 1))</f>
        <v>4</v>
      </c>
      <c r="N5206" s="2">
        <f>RANK(K5206, INDEX(CFB!$K$2:$K$1048576, MATCH(W5206, CFB!$W$2:$W$1048576, 0)):INDEX(CFB!$K$2:$K$1048576, MATCH(W5206, CFB!$W$2:$W$1048576, 0) + COUNTIF(CFB!$W$2:$W$1048576, W5206) - 1))</f>
        <v>8</v>
      </c>
      <c r="O5206">
        <v>33.24</v>
      </c>
      <c r="P5206">
        <v>0.74</v>
      </c>
      <c r="W5206">
        <v>1980</v>
      </c>
      <c r="X5206">
        <f t="shared" si="161"/>
        <v>0</v>
      </c>
    </row>
    <row r="5207" spans="1:24" ht="12.75" hidden="1" customHeight="1" x14ac:dyDescent="0.45">
      <c r="A5207">
        <v>9</v>
      </c>
      <c r="B5207" t="s">
        <v>44</v>
      </c>
      <c r="C5207" t="s">
        <v>10</v>
      </c>
      <c r="D5207" s="2" t="str">
        <f t="shared" si="160"/>
        <v>Michigan1980</v>
      </c>
      <c r="E5207">
        <v>12</v>
      </c>
      <c r="F5207">
        <v>9</v>
      </c>
      <c r="G5207">
        <v>3</v>
      </c>
      <c r="H5207">
        <v>0</v>
      </c>
      <c r="I5207">
        <v>8.83</v>
      </c>
      <c r="J5207">
        <v>8.4499999999999993</v>
      </c>
      <c r="K5207">
        <v>17.29</v>
      </c>
      <c r="L5207" s="2">
        <f>_xlfn.RANK.EQ(I5207, INDEX(CFB!$I$2:$I$1048576, MATCH(W5207, CFB!$W$2:$W$1048576, 0)):INDEX(CFB!$I$2:$I$1048576, MATCH(W5207, CFB!$W$2:$W$1048576, 0) + COUNTIF(CFB!$W$2:$W$1048576, W5207) - 1), 0)</f>
        <v>9</v>
      </c>
      <c r="M5207" s="2">
        <f>_xlfn.RANK.EQ(J5207, INDEX(CFB!$J$2:$J$1048576, MATCH(W5207, CFB!$W$2:$W$1048576, 0)):INDEX(CFB!$J$2:$J$1048576, MATCH(W5207, CFB!$W$2:$W$1048576, 0) + COUNTIF(CFB!$W$2:$W$1048576, W5207) - 1))</f>
        <v>17</v>
      </c>
      <c r="N5207" s="2">
        <f>RANK(K5207, INDEX(CFB!$K$2:$K$1048576, MATCH(W5207, CFB!$W$2:$W$1048576, 0)):INDEX(CFB!$K$2:$K$1048576, MATCH(W5207, CFB!$W$2:$W$1048576, 0) + COUNTIF(CFB!$W$2:$W$1048576, W5207) - 1))</f>
        <v>9</v>
      </c>
      <c r="O5207">
        <v>37.72</v>
      </c>
      <c r="P5207">
        <v>4.1399999999999997</v>
      </c>
      <c r="W5207">
        <v>1980</v>
      </c>
      <c r="X5207">
        <f t="shared" si="161"/>
        <v>0</v>
      </c>
    </row>
    <row r="5208" spans="1:24" ht="12.75" hidden="1" customHeight="1" x14ac:dyDescent="0.45">
      <c r="A5208">
        <v>10</v>
      </c>
      <c r="B5208" t="s">
        <v>18</v>
      </c>
      <c r="C5208" t="s">
        <v>15</v>
      </c>
      <c r="D5208" s="2" t="str">
        <f t="shared" si="160"/>
        <v>Alabama1980</v>
      </c>
      <c r="E5208">
        <v>7</v>
      </c>
      <c r="F5208">
        <v>9</v>
      </c>
      <c r="G5208">
        <v>2</v>
      </c>
      <c r="H5208">
        <v>1</v>
      </c>
      <c r="I5208">
        <v>8.56</v>
      </c>
      <c r="J5208">
        <v>8.51</v>
      </c>
      <c r="K5208">
        <v>17.07</v>
      </c>
      <c r="L5208" s="2">
        <f>_xlfn.RANK.EQ(I5208, INDEX(CFB!$I$2:$I$1048576, MATCH(W5208, CFB!$W$2:$W$1048576, 0)):INDEX(CFB!$I$2:$I$1048576, MATCH(W5208, CFB!$W$2:$W$1048576, 0) + COUNTIF(CFB!$W$2:$W$1048576, W5208) - 1), 0)</f>
        <v>11</v>
      </c>
      <c r="M5208" s="2">
        <f>_xlfn.RANK.EQ(J5208, INDEX(CFB!$J$2:$J$1048576, MATCH(W5208, CFB!$W$2:$W$1048576, 0)):INDEX(CFB!$J$2:$J$1048576, MATCH(W5208, CFB!$W$2:$W$1048576, 0) + COUNTIF(CFB!$W$2:$W$1048576, W5208) - 1))</f>
        <v>16</v>
      </c>
      <c r="N5208" s="2">
        <f>RANK(K5208, INDEX(CFB!$K$2:$K$1048576, MATCH(W5208, CFB!$W$2:$W$1048576, 0)):INDEX(CFB!$K$2:$K$1048576, MATCH(W5208, CFB!$W$2:$W$1048576, 0) + COUNTIF(CFB!$W$2:$W$1048576, W5208) - 1))</f>
        <v>10</v>
      </c>
      <c r="O5208">
        <v>36.04</v>
      </c>
      <c r="P5208">
        <v>3.19</v>
      </c>
      <c r="W5208">
        <v>1980</v>
      </c>
      <c r="X5208">
        <f t="shared" si="161"/>
        <v>0</v>
      </c>
    </row>
    <row r="5209" spans="1:24" ht="12.75" hidden="1" customHeight="1" x14ac:dyDescent="0.45">
      <c r="A5209">
        <v>11</v>
      </c>
      <c r="B5209" t="s">
        <v>28</v>
      </c>
      <c r="C5209" t="s">
        <v>180</v>
      </c>
      <c r="D5209" s="2" t="str">
        <f t="shared" si="160"/>
        <v>Arizona State1980</v>
      </c>
      <c r="E5209">
        <v>16</v>
      </c>
      <c r="F5209">
        <v>9</v>
      </c>
      <c r="G5209">
        <v>2</v>
      </c>
      <c r="H5209">
        <v>0</v>
      </c>
      <c r="I5209">
        <v>12.65</v>
      </c>
      <c r="J5209">
        <v>4.05</v>
      </c>
      <c r="K5209">
        <v>16.71</v>
      </c>
      <c r="L5209" s="2">
        <f>_xlfn.RANK.EQ(I5209, INDEX(CFB!$I$2:$I$1048576, MATCH(W5209, CFB!$W$2:$W$1048576, 0)):INDEX(CFB!$I$2:$I$1048576, MATCH(W5209, CFB!$W$2:$W$1048576, 0) + COUNTIF(CFB!$W$2:$W$1048576, W5209) - 1), 0)</f>
        <v>3</v>
      </c>
      <c r="M5209" s="2">
        <f>_xlfn.RANK.EQ(J5209, INDEX(CFB!$J$2:$J$1048576, MATCH(W5209, CFB!$W$2:$W$1048576, 0)):INDEX(CFB!$J$2:$J$1048576, MATCH(W5209, CFB!$W$2:$W$1048576, 0) + COUNTIF(CFB!$W$2:$W$1048576, W5209) - 1))</f>
        <v>38</v>
      </c>
      <c r="N5209" s="2">
        <f>RANK(K5209, INDEX(CFB!$K$2:$K$1048576, MATCH(W5209, CFB!$W$2:$W$1048576, 0)):INDEX(CFB!$K$2:$K$1048576, MATCH(W5209, CFB!$W$2:$W$1048576, 0) + COUNTIF(CFB!$W$2:$W$1048576, W5209) - 1))</f>
        <v>11</v>
      </c>
      <c r="O5209">
        <v>43.59</v>
      </c>
      <c r="P5209">
        <v>7.52</v>
      </c>
      <c r="W5209">
        <v>1980</v>
      </c>
      <c r="X5209">
        <f t="shared" si="161"/>
        <v>0</v>
      </c>
    </row>
    <row r="5210" spans="1:24" ht="12.75" hidden="1" customHeight="1" x14ac:dyDescent="0.45">
      <c r="A5210">
        <v>12</v>
      </c>
      <c r="B5210" t="s">
        <v>75</v>
      </c>
      <c r="C5210" t="s">
        <v>23</v>
      </c>
      <c r="D5210" s="2" t="str">
        <f t="shared" si="160"/>
        <v>North Carolina1980</v>
      </c>
      <c r="E5210">
        <v>9</v>
      </c>
      <c r="F5210">
        <v>10</v>
      </c>
      <c r="G5210">
        <v>2</v>
      </c>
      <c r="H5210">
        <v>0</v>
      </c>
      <c r="I5210">
        <v>6.63</v>
      </c>
      <c r="J5210">
        <v>9.33</v>
      </c>
      <c r="K5210">
        <v>15.97</v>
      </c>
      <c r="L5210" s="2">
        <f>_xlfn.RANK.EQ(I5210, INDEX(CFB!$I$2:$I$1048576, MATCH(W5210, CFB!$W$2:$W$1048576, 0)):INDEX(CFB!$I$2:$I$1048576, MATCH(W5210, CFB!$W$2:$W$1048576, 0) + COUNTIF(CFB!$W$2:$W$1048576, W5210) - 1), 0)</f>
        <v>22</v>
      </c>
      <c r="M5210" s="2">
        <f>_xlfn.RANK.EQ(J5210, INDEX(CFB!$J$2:$J$1048576, MATCH(W5210, CFB!$W$2:$W$1048576, 0)):INDEX(CFB!$J$2:$J$1048576, MATCH(W5210, CFB!$W$2:$W$1048576, 0) + COUNTIF(CFB!$W$2:$W$1048576, W5210) - 1))</f>
        <v>10</v>
      </c>
      <c r="N5210" s="2">
        <f>RANK(K5210, INDEX(CFB!$K$2:$K$1048576, MATCH(W5210, CFB!$W$2:$W$1048576, 0)):INDEX(CFB!$K$2:$K$1048576, MATCH(W5210, CFB!$W$2:$W$1048576, 0) + COUNTIF(CFB!$W$2:$W$1048576, W5210) - 1))</f>
        <v>12</v>
      </c>
      <c r="O5210">
        <v>40.380000000000003</v>
      </c>
      <c r="P5210">
        <v>2.39</v>
      </c>
      <c r="W5210">
        <v>1980</v>
      </c>
      <c r="X5210">
        <f t="shared" si="161"/>
        <v>0</v>
      </c>
    </row>
    <row r="5211" spans="1:24" ht="12.75" hidden="1" customHeight="1" x14ac:dyDescent="0.45">
      <c r="A5211">
        <v>13</v>
      </c>
      <c r="B5211" t="s">
        <v>38</v>
      </c>
      <c r="C5211" t="s">
        <v>180</v>
      </c>
      <c r="D5211" s="2" t="str">
        <f t="shared" si="160"/>
        <v>USC1980</v>
      </c>
      <c r="E5211">
        <v>14</v>
      </c>
      <c r="F5211">
        <v>9</v>
      </c>
      <c r="G5211">
        <v>3</v>
      </c>
      <c r="H5211">
        <v>0</v>
      </c>
      <c r="I5211">
        <v>6.3</v>
      </c>
      <c r="J5211">
        <v>8.8699999999999992</v>
      </c>
      <c r="K5211">
        <v>15.17</v>
      </c>
      <c r="L5211" s="2">
        <f>_xlfn.RANK.EQ(I5211, INDEX(CFB!$I$2:$I$1048576, MATCH(W5211, CFB!$W$2:$W$1048576, 0)):INDEX(CFB!$I$2:$I$1048576, MATCH(W5211, CFB!$W$2:$W$1048576, 0) + COUNTIF(CFB!$W$2:$W$1048576, W5211) - 1), 0)</f>
        <v>24</v>
      </c>
      <c r="M5211" s="2">
        <f>_xlfn.RANK.EQ(J5211, INDEX(CFB!$J$2:$J$1048576, MATCH(W5211, CFB!$W$2:$W$1048576, 0)):INDEX(CFB!$J$2:$J$1048576, MATCH(W5211, CFB!$W$2:$W$1048576, 0) + COUNTIF(CFB!$W$2:$W$1048576, W5211) - 1))</f>
        <v>13</v>
      </c>
      <c r="N5211" s="2">
        <f>RANK(K5211, INDEX(CFB!$K$2:$K$1048576, MATCH(W5211, CFB!$W$2:$W$1048576, 0)):INDEX(CFB!$K$2:$K$1048576, MATCH(W5211, CFB!$W$2:$W$1048576, 0) + COUNTIF(CFB!$W$2:$W$1048576, W5211) - 1))</f>
        <v>13</v>
      </c>
      <c r="O5211">
        <v>34.630000000000003</v>
      </c>
      <c r="P5211">
        <v>2.4700000000000002</v>
      </c>
      <c r="W5211">
        <v>1980</v>
      </c>
      <c r="X5211">
        <f t="shared" si="161"/>
        <v>0</v>
      </c>
    </row>
    <row r="5212" spans="1:24" ht="12.75" hidden="1" customHeight="1" x14ac:dyDescent="0.45">
      <c r="A5212">
        <v>14</v>
      </c>
      <c r="B5212" t="s">
        <v>89</v>
      </c>
      <c r="C5212" t="s">
        <v>12</v>
      </c>
      <c r="D5212" s="2" t="str">
        <f t="shared" si="160"/>
        <v>West Virginia1980</v>
      </c>
      <c r="E5212">
        <v>17</v>
      </c>
      <c r="F5212">
        <v>9</v>
      </c>
      <c r="G5212">
        <v>3</v>
      </c>
      <c r="H5212">
        <v>0</v>
      </c>
      <c r="I5212">
        <v>5.03</v>
      </c>
      <c r="J5212">
        <v>9.51</v>
      </c>
      <c r="K5212">
        <v>14.54</v>
      </c>
      <c r="L5212" s="2">
        <f>_xlfn.RANK.EQ(I5212, INDEX(CFB!$I$2:$I$1048576, MATCH(W5212, CFB!$W$2:$W$1048576, 0)):INDEX(CFB!$I$2:$I$1048576, MATCH(W5212, CFB!$W$2:$W$1048576, 0) + COUNTIF(CFB!$W$2:$W$1048576, W5212) - 1), 0)</f>
        <v>32</v>
      </c>
      <c r="M5212" s="2">
        <f>_xlfn.RANK.EQ(J5212, INDEX(CFB!$J$2:$J$1048576, MATCH(W5212, CFB!$W$2:$W$1048576, 0)):INDEX(CFB!$J$2:$J$1048576, MATCH(W5212, CFB!$W$2:$W$1048576, 0) + COUNTIF(CFB!$W$2:$W$1048576, W5212) - 1))</f>
        <v>9</v>
      </c>
      <c r="N5212" s="2">
        <f>RANK(K5212, INDEX(CFB!$K$2:$K$1048576, MATCH(W5212, CFB!$W$2:$W$1048576, 0)):INDEX(CFB!$K$2:$K$1048576, MATCH(W5212, CFB!$W$2:$W$1048576, 0) + COUNTIF(CFB!$W$2:$W$1048576, W5212) - 1))</f>
        <v>14</v>
      </c>
      <c r="O5212">
        <v>33.08</v>
      </c>
      <c r="P5212">
        <v>1.58</v>
      </c>
      <c r="W5212">
        <v>1980</v>
      </c>
      <c r="X5212">
        <f t="shared" si="161"/>
        <v>0</v>
      </c>
    </row>
    <row r="5213" spans="1:24" ht="12.75" hidden="1" customHeight="1" x14ac:dyDescent="0.45">
      <c r="A5213">
        <v>15</v>
      </c>
      <c r="B5213" t="s">
        <v>73</v>
      </c>
      <c r="C5213" t="s">
        <v>180</v>
      </c>
      <c r="D5213" s="2" t="str">
        <f t="shared" si="160"/>
        <v>UCLA1980</v>
      </c>
      <c r="F5213">
        <v>7</v>
      </c>
      <c r="G5213">
        <v>4</v>
      </c>
      <c r="H5213">
        <v>1</v>
      </c>
      <c r="I5213">
        <v>8.6999999999999993</v>
      </c>
      <c r="J5213">
        <v>5.64</v>
      </c>
      <c r="K5213">
        <v>14.35</v>
      </c>
      <c r="L5213" s="2">
        <f>_xlfn.RANK.EQ(I5213, INDEX(CFB!$I$2:$I$1048576, MATCH(W5213, CFB!$W$2:$W$1048576, 0)):INDEX(CFB!$I$2:$I$1048576, MATCH(W5213, CFB!$W$2:$W$1048576, 0) + COUNTIF(CFB!$W$2:$W$1048576, W5213) - 1), 0)</f>
        <v>10</v>
      </c>
      <c r="M5213" s="2">
        <f>_xlfn.RANK.EQ(J5213, INDEX(CFB!$J$2:$J$1048576, MATCH(W5213, CFB!$W$2:$W$1048576, 0)):INDEX(CFB!$J$2:$J$1048576, MATCH(W5213, CFB!$W$2:$W$1048576, 0) + COUNTIF(CFB!$W$2:$W$1048576, W5213) - 1))</f>
        <v>28</v>
      </c>
      <c r="N5213" s="2">
        <f>RANK(K5213, INDEX(CFB!$K$2:$K$1048576, MATCH(W5213, CFB!$W$2:$W$1048576, 0)):INDEX(CFB!$K$2:$K$1048576, MATCH(W5213, CFB!$W$2:$W$1048576, 0) + COUNTIF(CFB!$W$2:$W$1048576, W5213) - 1))</f>
        <v>15</v>
      </c>
      <c r="O5213">
        <v>37.06</v>
      </c>
      <c r="P5213">
        <v>5.17</v>
      </c>
      <c r="W5213">
        <v>1980</v>
      </c>
      <c r="X5213">
        <f t="shared" si="161"/>
        <v>0</v>
      </c>
    </row>
    <row r="5214" spans="1:24" ht="12.75" hidden="1" customHeight="1" x14ac:dyDescent="0.45">
      <c r="A5214">
        <v>16</v>
      </c>
      <c r="B5214" t="s">
        <v>54</v>
      </c>
      <c r="C5214" t="s">
        <v>188</v>
      </c>
      <c r="D5214" s="2" t="str">
        <f t="shared" si="160"/>
        <v>Oklahoma1980</v>
      </c>
      <c r="E5214">
        <v>20</v>
      </c>
      <c r="F5214">
        <v>7</v>
      </c>
      <c r="G5214">
        <v>4</v>
      </c>
      <c r="H5214">
        <v>1</v>
      </c>
      <c r="I5214">
        <v>8.26</v>
      </c>
      <c r="J5214">
        <v>5.54</v>
      </c>
      <c r="K5214">
        <v>13.81</v>
      </c>
      <c r="L5214" s="2">
        <f>_xlfn.RANK.EQ(I5214, INDEX(CFB!$I$2:$I$1048576, MATCH(W5214, CFB!$W$2:$W$1048576, 0)):INDEX(CFB!$I$2:$I$1048576, MATCH(W5214, CFB!$W$2:$W$1048576, 0) + COUNTIF(CFB!$W$2:$W$1048576, W5214) - 1), 0)</f>
        <v>14</v>
      </c>
      <c r="M5214" s="2">
        <f>_xlfn.RANK.EQ(J5214, INDEX(CFB!$J$2:$J$1048576, MATCH(W5214, CFB!$W$2:$W$1048576, 0)):INDEX(CFB!$J$2:$J$1048576, MATCH(W5214, CFB!$W$2:$W$1048576, 0) + COUNTIF(CFB!$W$2:$W$1048576, W5214) - 1))</f>
        <v>30</v>
      </c>
      <c r="N5214" s="2">
        <f>RANK(K5214, INDEX(CFB!$K$2:$K$1048576, MATCH(W5214, CFB!$W$2:$W$1048576, 0)):INDEX(CFB!$K$2:$K$1048576, MATCH(W5214, CFB!$W$2:$W$1048576, 0) + COUNTIF(CFB!$W$2:$W$1048576, W5214) - 1))</f>
        <v>16</v>
      </c>
      <c r="O5214">
        <v>39.450000000000003</v>
      </c>
      <c r="P5214">
        <v>6.08</v>
      </c>
      <c r="W5214">
        <v>1980</v>
      </c>
      <c r="X5214">
        <f t="shared" si="161"/>
        <v>0</v>
      </c>
    </row>
    <row r="5215" spans="1:24" ht="12.75" hidden="1" customHeight="1" x14ac:dyDescent="0.45">
      <c r="A5215">
        <v>17</v>
      </c>
      <c r="B5215" t="s">
        <v>35</v>
      </c>
      <c r="C5215" t="s">
        <v>15</v>
      </c>
      <c r="D5215" s="2" t="str">
        <f t="shared" si="160"/>
        <v>Florida1980</v>
      </c>
      <c r="F5215">
        <v>7</v>
      </c>
      <c r="G5215">
        <v>5</v>
      </c>
      <c r="H5215">
        <v>0</v>
      </c>
      <c r="I5215">
        <v>5.16</v>
      </c>
      <c r="J5215">
        <v>7.75</v>
      </c>
      <c r="K5215">
        <v>12.9</v>
      </c>
      <c r="L5215" s="2">
        <f>_xlfn.RANK.EQ(I5215, INDEX(CFB!$I$2:$I$1048576, MATCH(W5215, CFB!$W$2:$W$1048576, 0)):INDEX(CFB!$I$2:$I$1048576, MATCH(W5215, CFB!$W$2:$W$1048576, 0) + COUNTIF(CFB!$W$2:$W$1048576, W5215) - 1), 0)</f>
        <v>30</v>
      </c>
      <c r="M5215" s="2">
        <f>_xlfn.RANK.EQ(J5215, INDEX(CFB!$J$2:$J$1048576, MATCH(W5215, CFB!$W$2:$W$1048576, 0)):INDEX(CFB!$J$2:$J$1048576, MATCH(W5215, CFB!$W$2:$W$1048576, 0) + COUNTIF(CFB!$W$2:$W$1048576, W5215) - 1))</f>
        <v>21</v>
      </c>
      <c r="N5215" s="2">
        <f>RANK(K5215, INDEX(CFB!$K$2:$K$1048576, MATCH(W5215, CFB!$W$2:$W$1048576, 0)):INDEX(CFB!$K$2:$K$1048576, MATCH(W5215, CFB!$W$2:$W$1048576, 0) + COUNTIF(CFB!$W$2:$W$1048576, W5215) - 1))</f>
        <v>17</v>
      </c>
      <c r="O5215">
        <v>35.590000000000003</v>
      </c>
      <c r="P5215">
        <v>3.44</v>
      </c>
      <c r="W5215">
        <v>1980</v>
      </c>
      <c r="X5215">
        <f t="shared" si="161"/>
        <v>0</v>
      </c>
    </row>
    <row r="5216" spans="1:24" ht="12.75" hidden="1" customHeight="1" x14ac:dyDescent="0.45">
      <c r="A5216">
        <v>18</v>
      </c>
      <c r="B5216" t="s">
        <v>150</v>
      </c>
      <c r="C5216" t="s">
        <v>12</v>
      </c>
      <c r="D5216" s="2" t="str">
        <f t="shared" si="160"/>
        <v>Southern Mississippi1980</v>
      </c>
      <c r="F5216">
        <v>9</v>
      </c>
      <c r="G5216">
        <v>2</v>
      </c>
      <c r="H5216">
        <v>1</v>
      </c>
      <c r="I5216">
        <v>4.13</v>
      </c>
      <c r="J5216">
        <v>8.73</v>
      </c>
      <c r="K5216">
        <v>12.86</v>
      </c>
      <c r="L5216" s="2">
        <f>_xlfn.RANK.EQ(I5216, INDEX(CFB!$I$2:$I$1048576, MATCH(W5216, CFB!$W$2:$W$1048576, 0)):INDEX(CFB!$I$2:$I$1048576, MATCH(W5216, CFB!$W$2:$W$1048576, 0) + COUNTIF(CFB!$W$2:$W$1048576, W5216) - 1), 0)</f>
        <v>39</v>
      </c>
      <c r="M5216" s="2">
        <f>_xlfn.RANK.EQ(J5216, INDEX(CFB!$J$2:$J$1048576, MATCH(W5216, CFB!$W$2:$W$1048576, 0)):INDEX(CFB!$J$2:$J$1048576, MATCH(W5216, CFB!$W$2:$W$1048576, 0) + COUNTIF(CFB!$W$2:$W$1048576, W5216) - 1))</f>
        <v>14</v>
      </c>
      <c r="N5216" s="2">
        <f>RANK(K5216, INDEX(CFB!$K$2:$K$1048576, MATCH(W5216, CFB!$W$2:$W$1048576, 0)):INDEX(CFB!$K$2:$K$1048576, MATCH(W5216, CFB!$W$2:$W$1048576, 0) + COUNTIF(CFB!$W$2:$W$1048576, W5216) - 1))</f>
        <v>18</v>
      </c>
      <c r="O5216">
        <v>35.090000000000003</v>
      </c>
      <c r="P5216">
        <v>3.43</v>
      </c>
      <c r="W5216">
        <v>1980</v>
      </c>
      <c r="X5216">
        <f t="shared" si="161"/>
        <v>0</v>
      </c>
    </row>
    <row r="5217" spans="1:24" ht="12.75" hidden="1" customHeight="1" x14ac:dyDescent="0.45">
      <c r="A5217">
        <v>19</v>
      </c>
      <c r="B5217" t="s">
        <v>32</v>
      </c>
      <c r="C5217" t="s">
        <v>178</v>
      </c>
      <c r="D5217" s="2" t="str">
        <f t="shared" si="160"/>
        <v>BYU1980</v>
      </c>
      <c r="E5217">
        <v>13</v>
      </c>
      <c r="F5217">
        <v>11</v>
      </c>
      <c r="G5217">
        <v>2</v>
      </c>
      <c r="H5217">
        <v>0</v>
      </c>
      <c r="I5217">
        <v>13.28</v>
      </c>
      <c r="J5217">
        <v>-0.9</v>
      </c>
      <c r="K5217">
        <v>12.38</v>
      </c>
      <c r="L5217" s="2">
        <f>_xlfn.RANK.EQ(I5217, INDEX(CFB!$I$2:$I$1048576, MATCH(W5217, CFB!$W$2:$W$1048576, 0)):INDEX(CFB!$I$2:$I$1048576, MATCH(W5217, CFB!$W$2:$W$1048576, 0) + COUNTIF(CFB!$W$2:$W$1048576, W5217) - 1), 0)</f>
        <v>2</v>
      </c>
      <c r="M5217" s="2">
        <f>_xlfn.RANK.EQ(J5217, INDEX(CFB!$J$2:$J$1048576, MATCH(W5217, CFB!$W$2:$W$1048576, 0)):INDEX(CFB!$J$2:$J$1048576, MATCH(W5217, CFB!$W$2:$W$1048576, 0) + COUNTIF(CFB!$W$2:$W$1048576, W5217) - 1))</f>
        <v>77</v>
      </c>
      <c r="N5217" s="2">
        <f>RANK(K5217, INDEX(CFB!$K$2:$K$1048576, MATCH(W5217, CFB!$W$2:$W$1048576, 0)):INDEX(CFB!$K$2:$K$1048576, MATCH(W5217, CFB!$W$2:$W$1048576, 0) + COUNTIF(CFB!$W$2:$W$1048576, W5217) - 1))</f>
        <v>19</v>
      </c>
      <c r="O5217">
        <v>42.96</v>
      </c>
      <c r="P5217">
        <v>13.93</v>
      </c>
      <c r="W5217">
        <v>1980</v>
      </c>
      <c r="X5217">
        <f t="shared" si="161"/>
        <v>0</v>
      </c>
    </row>
    <row r="5218" spans="1:24" ht="12.75" hidden="1" customHeight="1" x14ac:dyDescent="0.45">
      <c r="A5218">
        <v>20</v>
      </c>
      <c r="B5218" t="s">
        <v>69</v>
      </c>
      <c r="C5218" t="s">
        <v>189</v>
      </c>
      <c r="D5218" s="2" t="str">
        <f t="shared" si="160"/>
        <v>Arkansas1980</v>
      </c>
      <c r="F5218">
        <v>8</v>
      </c>
      <c r="G5218">
        <v>4</v>
      </c>
      <c r="H5218">
        <v>0</v>
      </c>
      <c r="I5218">
        <v>8.42</v>
      </c>
      <c r="J5218">
        <v>3.83</v>
      </c>
      <c r="K5218">
        <v>12.25</v>
      </c>
      <c r="L5218" s="2">
        <f>_xlfn.RANK.EQ(I5218, INDEX(CFB!$I$2:$I$1048576, MATCH(W5218, CFB!$W$2:$W$1048576, 0)):INDEX(CFB!$I$2:$I$1048576, MATCH(W5218, CFB!$W$2:$W$1048576, 0) + COUNTIF(CFB!$W$2:$W$1048576, W5218) - 1), 0)</f>
        <v>13</v>
      </c>
      <c r="M5218" s="2">
        <f>_xlfn.RANK.EQ(J5218, INDEX(CFB!$J$2:$J$1048576, MATCH(W5218, CFB!$W$2:$W$1048576, 0)):INDEX(CFB!$J$2:$J$1048576, MATCH(W5218, CFB!$W$2:$W$1048576, 0) + COUNTIF(CFB!$W$2:$W$1048576, W5218) - 1))</f>
        <v>41</v>
      </c>
      <c r="N5218" s="2">
        <f>RANK(K5218, INDEX(CFB!$K$2:$K$1048576, MATCH(W5218, CFB!$W$2:$W$1048576, 0)):INDEX(CFB!$K$2:$K$1048576, MATCH(W5218, CFB!$W$2:$W$1048576, 0) + COUNTIF(CFB!$W$2:$W$1048576, W5218) - 1))</f>
        <v>20</v>
      </c>
      <c r="O5218">
        <v>35.549999999999997</v>
      </c>
      <c r="P5218">
        <v>6.82</v>
      </c>
      <c r="W5218">
        <v>1980</v>
      </c>
      <c r="X5218">
        <f t="shared" si="161"/>
        <v>0</v>
      </c>
    </row>
    <row r="5219" spans="1:24" ht="12.75" hidden="1" customHeight="1" x14ac:dyDescent="0.45">
      <c r="A5219">
        <v>21</v>
      </c>
      <c r="B5219" t="s">
        <v>66</v>
      </c>
      <c r="C5219" t="s">
        <v>180</v>
      </c>
      <c r="D5219" s="2" t="str">
        <f t="shared" si="160"/>
        <v>Washington1980</v>
      </c>
      <c r="E5219">
        <v>10</v>
      </c>
      <c r="F5219">
        <v>10</v>
      </c>
      <c r="G5219">
        <v>2</v>
      </c>
      <c r="H5219">
        <v>0</v>
      </c>
      <c r="I5219">
        <v>3.63</v>
      </c>
      <c r="J5219">
        <v>8.2899999999999991</v>
      </c>
      <c r="K5219">
        <v>11.92</v>
      </c>
      <c r="L5219" s="2">
        <f>_xlfn.RANK.EQ(I5219, INDEX(CFB!$I$2:$I$1048576, MATCH(W5219, CFB!$W$2:$W$1048576, 0)):INDEX(CFB!$I$2:$I$1048576, MATCH(W5219, CFB!$W$2:$W$1048576, 0) + COUNTIF(CFB!$W$2:$W$1048576, W5219) - 1), 0)</f>
        <v>43</v>
      </c>
      <c r="M5219" s="2">
        <f>_xlfn.RANK.EQ(J5219, INDEX(CFB!$J$2:$J$1048576, MATCH(W5219, CFB!$W$2:$W$1048576, 0)):INDEX(CFB!$J$2:$J$1048576, MATCH(W5219, CFB!$W$2:$W$1048576, 0) + COUNTIF(CFB!$W$2:$W$1048576, W5219) - 1))</f>
        <v>20</v>
      </c>
      <c r="N5219" s="2">
        <f>RANK(K5219, INDEX(CFB!$K$2:$K$1048576, MATCH(W5219, CFB!$W$2:$W$1048576, 0)):INDEX(CFB!$K$2:$K$1048576, MATCH(W5219, CFB!$W$2:$W$1048576, 0) + COUNTIF(CFB!$W$2:$W$1048576, W5219) - 1))</f>
        <v>21</v>
      </c>
      <c r="O5219">
        <v>31.67</v>
      </c>
      <c r="P5219">
        <v>4.08</v>
      </c>
      <c r="W5219">
        <v>1980</v>
      </c>
      <c r="X5219">
        <f t="shared" si="161"/>
        <v>0</v>
      </c>
    </row>
    <row r="5220" spans="1:24" ht="12.75" hidden="1" customHeight="1" x14ac:dyDescent="0.45">
      <c r="A5220">
        <v>22</v>
      </c>
      <c r="B5220" t="s">
        <v>9</v>
      </c>
      <c r="C5220" t="s">
        <v>10</v>
      </c>
      <c r="D5220" s="2" t="str">
        <f t="shared" si="160"/>
        <v>Ohio State1980</v>
      </c>
      <c r="E5220">
        <v>15</v>
      </c>
      <c r="F5220">
        <v>9</v>
      </c>
      <c r="G5220">
        <v>3</v>
      </c>
      <c r="H5220">
        <v>0</v>
      </c>
      <c r="I5220">
        <v>10.48</v>
      </c>
      <c r="J5220">
        <v>1.03</v>
      </c>
      <c r="K5220">
        <v>11.51</v>
      </c>
      <c r="L5220" s="2">
        <f>_xlfn.RANK.EQ(I5220, INDEX(CFB!$I$2:$I$1048576, MATCH(W5220, CFB!$W$2:$W$1048576, 0)):INDEX(CFB!$I$2:$I$1048576, MATCH(W5220, CFB!$W$2:$W$1048576, 0) + COUNTIF(CFB!$W$2:$W$1048576, W5220) - 1), 0)</f>
        <v>6</v>
      </c>
      <c r="M5220" s="2">
        <f>_xlfn.RANK.EQ(J5220, INDEX(CFB!$J$2:$J$1048576, MATCH(W5220, CFB!$W$2:$W$1048576, 0)):INDEX(CFB!$J$2:$J$1048576, MATCH(W5220, CFB!$W$2:$W$1048576, 0) + COUNTIF(CFB!$W$2:$W$1048576, W5220) - 1))</f>
        <v>60</v>
      </c>
      <c r="N5220" s="2">
        <f>RANK(K5220, INDEX(CFB!$K$2:$K$1048576, MATCH(W5220, CFB!$W$2:$W$1048576, 0)):INDEX(CFB!$K$2:$K$1048576, MATCH(W5220, CFB!$W$2:$W$1048576, 0) + COUNTIF(CFB!$W$2:$W$1048576, W5220) - 1))</f>
        <v>22</v>
      </c>
      <c r="O5220">
        <v>38.82</v>
      </c>
      <c r="P5220">
        <v>11.67</v>
      </c>
      <c r="W5220">
        <v>1980</v>
      </c>
      <c r="X5220">
        <f t="shared" si="161"/>
        <v>0</v>
      </c>
    </row>
    <row r="5221" spans="1:24" ht="12.75" hidden="1" customHeight="1" x14ac:dyDescent="0.45">
      <c r="A5221">
        <v>23</v>
      </c>
      <c r="B5221" t="s">
        <v>36</v>
      </c>
      <c r="C5221" t="s">
        <v>10</v>
      </c>
      <c r="D5221" s="2" t="str">
        <f t="shared" si="160"/>
        <v>Iowa1980</v>
      </c>
      <c r="E5221">
        <v>18</v>
      </c>
      <c r="F5221">
        <v>8</v>
      </c>
      <c r="G5221">
        <v>4</v>
      </c>
      <c r="H5221">
        <v>0</v>
      </c>
      <c r="I5221">
        <v>1.23</v>
      </c>
      <c r="J5221">
        <v>10.18</v>
      </c>
      <c r="K5221">
        <v>11.41</v>
      </c>
      <c r="L5221" s="2">
        <f>_xlfn.RANK.EQ(I5221, INDEX(CFB!$I$2:$I$1048576, MATCH(W5221, CFB!$W$2:$W$1048576, 0)):INDEX(CFB!$I$2:$I$1048576, MATCH(W5221, CFB!$W$2:$W$1048576, 0) + COUNTIF(CFB!$W$2:$W$1048576, W5221) - 1), 0)</f>
        <v>59</v>
      </c>
      <c r="M5221" s="2">
        <f>_xlfn.RANK.EQ(J5221, INDEX(CFB!$J$2:$J$1048576, MATCH(W5221, CFB!$W$2:$W$1048576, 0)):INDEX(CFB!$J$2:$J$1048576, MATCH(W5221, CFB!$W$2:$W$1048576, 0) + COUNTIF(CFB!$W$2:$W$1048576, W5221) - 1))</f>
        <v>8</v>
      </c>
      <c r="N5221" s="2">
        <f>RANK(K5221, INDEX(CFB!$K$2:$K$1048576, MATCH(W5221, CFB!$W$2:$W$1048576, 0)):INDEX(CFB!$K$2:$K$1048576, MATCH(W5221, CFB!$W$2:$W$1048576, 0) + COUNTIF(CFB!$W$2:$W$1048576, W5221) - 1))</f>
        <v>23</v>
      </c>
      <c r="O5221">
        <v>30.42</v>
      </c>
      <c r="P5221">
        <v>2.62</v>
      </c>
      <c r="W5221">
        <v>1980</v>
      </c>
      <c r="X5221">
        <f t="shared" si="161"/>
        <v>0</v>
      </c>
    </row>
    <row r="5222" spans="1:24" ht="12.75" hidden="1" customHeight="1" x14ac:dyDescent="0.45">
      <c r="A5222">
        <v>24</v>
      </c>
      <c r="B5222" t="s">
        <v>46</v>
      </c>
      <c r="C5222" t="s">
        <v>188</v>
      </c>
      <c r="D5222" s="2" t="str">
        <f t="shared" si="160"/>
        <v>Missouri1980</v>
      </c>
      <c r="E5222">
        <v>19</v>
      </c>
      <c r="F5222">
        <v>8</v>
      </c>
      <c r="G5222">
        <v>4</v>
      </c>
      <c r="H5222">
        <v>0</v>
      </c>
      <c r="I5222">
        <v>4.5</v>
      </c>
      <c r="J5222">
        <v>6.89</v>
      </c>
      <c r="K5222">
        <v>11.39</v>
      </c>
      <c r="L5222" s="2">
        <f>_xlfn.RANK.EQ(I5222, INDEX(CFB!$I$2:$I$1048576, MATCH(W5222, CFB!$W$2:$W$1048576, 0)):INDEX(CFB!$I$2:$I$1048576, MATCH(W5222, CFB!$W$2:$W$1048576, 0) + COUNTIF(CFB!$W$2:$W$1048576, W5222) - 1), 0)</f>
        <v>38</v>
      </c>
      <c r="M5222" s="2">
        <f>_xlfn.RANK.EQ(J5222, INDEX(CFB!$J$2:$J$1048576, MATCH(W5222, CFB!$W$2:$W$1048576, 0)):INDEX(CFB!$J$2:$J$1048576, MATCH(W5222, CFB!$W$2:$W$1048576, 0) + COUNTIF(CFB!$W$2:$W$1048576, W5222) - 1))</f>
        <v>24</v>
      </c>
      <c r="N5222" s="2">
        <f>RANK(K5222, INDEX(CFB!$K$2:$K$1048576, MATCH(W5222, CFB!$W$2:$W$1048576, 0)):INDEX(CFB!$K$2:$K$1048576, MATCH(W5222, CFB!$W$2:$W$1048576, 0) + COUNTIF(CFB!$W$2:$W$1048576, W5222) - 1))</f>
        <v>24</v>
      </c>
      <c r="O5222">
        <v>33.479999999999997</v>
      </c>
      <c r="P5222">
        <v>4.74</v>
      </c>
      <c r="W5222">
        <v>1980</v>
      </c>
      <c r="X5222">
        <f t="shared" si="161"/>
        <v>0</v>
      </c>
    </row>
    <row r="5223" spans="1:24" ht="12.75" hidden="1" customHeight="1" x14ac:dyDescent="0.45">
      <c r="A5223">
        <v>25</v>
      </c>
      <c r="B5223" t="s">
        <v>109</v>
      </c>
      <c r="C5223" t="s">
        <v>15</v>
      </c>
      <c r="D5223" s="2" t="str">
        <f t="shared" si="160"/>
        <v>Mississippi State1980</v>
      </c>
      <c r="F5223">
        <v>8</v>
      </c>
      <c r="G5223">
        <v>4</v>
      </c>
      <c r="H5223">
        <v>0</v>
      </c>
      <c r="I5223">
        <v>2.09</v>
      </c>
      <c r="J5223">
        <v>9.18</v>
      </c>
      <c r="K5223">
        <v>11.27</v>
      </c>
      <c r="L5223" s="2">
        <f>_xlfn.RANK.EQ(I5223, INDEX(CFB!$I$2:$I$1048576, MATCH(W5223, CFB!$W$2:$W$1048576, 0)):INDEX(CFB!$I$2:$I$1048576, MATCH(W5223, CFB!$W$2:$W$1048576, 0) + COUNTIF(CFB!$W$2:$W$1048576, W5223) - 1), 0)</f>
        <v>50</v>
      </c>
      <c r="M5223" s="2">
        <f>_xlfn.RANK.EQ(J5223, INDEX(CFB!$J$2:$J$1048576, MATCH(W5223, CFB!$W$2:$W$1048576, 0)):INDEX(CFB!$J$2:$J$1048576, MATCH(W5223, CFB!$W$2:$W$1048576, 0) + COUNTIF(CFB!$W$2:$W$1048576, W5223) - 1))</f>
        <v>11</v>
      </c>
      <c r="N5223" s="2">
        <f>RANK(K5223, INDEX(CFB!$K$2:$K$1048576, MATCH(W5223, CFB!$W$2:$W$1048576, 0)):INDEX(CFB!$K$2:$K$1048576, MATCH(W5223, CFB!$W$2:$W$1048576, 0) + COUNTIF(CFB!$W$2:$W$1048576, W5223) - 1))</f>
        <v>25</v>
      </c>
      <c r="O5223">
        <v>28.36</v>
      </c>
      <c r="P5223">
        <v>2.14</v>
      </c>
      <c r="W5223">
        <v>1980</v>
      </c>
      <c r="X5223">
        <f t="shared" si="161"/>
        <v>0</v>
      </c>
    </row>
    <row r="5224" spans="1:24" ht="12.75" hidden="1" customHeight="1" x14ac:dyDescent="0.45">
      <c r="A5224">
        <v>26</v>
      </c>
      <c r="B5224" t="s">
        <v>107</v>
      </c>
      <c r="C5224" t="s">
        <v>189</v>
      </c>
      <c r="D5224" s="2" t="str">
        <f t="shared" si="160"/>
        <v>Houston1980</v>
      </c>
      <c r="F5224">
        <v>7</v>
      </c>
      <c r="G5224">
        <v>4</v>
      </c>
      <c r="H5224">
        <v>1</v>
      </c>
      <c r="I5224">
        <v>2.02</v>
      </c>
      <c r="J5224">
        <v>9.0299999999999994</v>
      </c>
      <c r="K5224">
        <v>11.05</v>
      </c>
      <c r="L5224" s="2">
        <f>_xlfn.RANK.EQ(I5224, INDEX(CFB!$I$2:$I$1048576, MATCH(W5224, CFB!$W$2:$W$1048576, 0)):INDEX(CFB!$I$2:$I$1048576, MATCH(W5224, CFB!$W$2:$W$1048576, 0) + COUNTIF(CFB!$W$2:$W$1048576, W5224) - 1), 0)</f>
        <v>52</v>
      </c>
      <c r="M5224" s="2">
        <f>_xlfn.RANK.EQ(J5224, INDEX(CFB!$J$2:$J$1048576, MATCH(W5224, CFB!$W$2:$W$1048576, 0)):INDEX(CFB!$J$2:$J$1048576, MATCH(W5224, CFB!$W$2:$W$1048576, 0) + COUNTIF(CFB!$W$2:$W$1048576, W5224) - 1))</f>
        <v>12</v>
      </c>
      <c r="N5224" s="2">
        <f>RANK(K5224, INDEX(CFB!$K$2:$K$1048576, MATCH(W5224, CFB!$W$2:$W$1048576, 0)):INDEX(CFB!$K$2:$K$1048576, MATCH(W5224, CFB!$W$2:$W$1048576, 0) + COUNTIF(CFB!$W$2:$W$1048576, W5224) - 1))</f>
        <v>26</v>
      </c>
      <c r="O5224">
        <v>30.8</v>
      </c>
      <c r="P5224">
        <v>2.74</v>
      </c>
      <c r="W5224">
        <v>1980</v>
      </c>
      <c r="X5224">
        <f t="shared" si="161"/>
        <v>0</v>
      </c>
    </row>
    <row r="5225" spans="1:24" ht="12.75" hidden="1" customHeight="1" x14ac:dyDescent="0.45">
      <c r="A5225">
        <v>27</v>
      </c>
      <c r="B5225" t="s">
        <v>11</v>
      </c>
      <c r="C5225" t="s">
        <v>12</v>
      </c>
      <c r="D5225" s="2" t="str">
        <f t="shared" si="160"/>
        <v>Notre Dame1980</v>
      </c>
      <c r="F5225">
        <v>5</v>
      </c>
      <c r="G5225">
        <v>6</v>
      </c>
      <c r="H5225">
        <v>0</v>
      </c>
      <c r="I5225">
        <v>2.2000000000000002</v>
      </c>
      <c r="J5225">
        <v>8.44</v>
      </c>
      <c r="K5225">
        <v>10.64</v>
      </c>
      <c r="L5225" s="2">
        <f>_xlfn.RANK.EQ(I5225, INDEX(CFB!$I$2:$I$1048576, MATCH(W5225, CFB!$W$2:$W$1048576, 0)):INDEX(CFB!$I$2:$I$1048576, MATCH(W5225, CFB!$W$2:$W$1048576, 0) + COUNTIF(CFB!$W$2:$W$1048576, W5225) - 1), 0)</f>
        <v>49</v>
      </c>
      <c r="M5225" s="2">
        <f>_xlfn.RANK.EQ(J5225, INDEX(CFB!$J$2:$J$1048576, MATCH(W5225, CFB!$W$2:$W$1048576, 0)):INDEX(CFB!$J$2:$J$1048576, MATCH(W5225, CFB!$W$2:$W$1048576, 0) + COUNTIF(CFB!$W$2:$W$1048576, W5225) - 1))</f>
        <v>18</v>
      </c>
      <c r="N5225" s="2">
        <f>RANK(K5225, INDEX(CFB!$K$2:$K$1048576, MATCH(W5225, CFB!$W$2:$W$1048576, 0)):INDEX(CFB!$K$2:$K$1048576, MATCH(W5225, CFB!$W$2:$W$1048576, 0) + COUNTIF(CFB!$W$2:$W$1048576, W5225) - 1))</f>
        <v>27</v>
      </c>
      <c r="O5225">
        <v>32.03</v>
      </c>
      <c r="P5225">
        <v>3.2</v>
      </c>
      <c r="W5225">
        <v>1980</v>
      </c>
      <c r="X5225">
        <f t="shared" si="161"/>
        <v>0</v>
      </c>
    </row>
    <row r="5226" spans="1:24" ht="12.75" hidden="1" customHeight="1" x14ac:dyDescent="0.45">
      <c r="A5226">
        <v>28</v>
      </c>
      <c r="B5226" t="s">
        <v>126</v>
      </c>
      <c r="C5226" t="s">
        <v>178</v>
      </c>
      <c r="D5226" s="2" t="str">
        <f t="shared" si="160"/>
        <v>Hawaii1980</v>
      </c>
      <c r="F5226">
        <v>9</v>
      </c>
      <c r="G5226">
        <v>2</v>
      </c>
      <c r="H5226">
        <v>0</v>
      </c>
      <c r="I5226">
        <v>1.89</v>
      </c>
      <c r="J5226">
        <v>8.3699999999999992</v>
      </c>
      <c r="K5226">
        <v>10.25</v>
      </c>
      <c r="L5226" s="2">
        <f>_xlfn.RANK.EQ(I5226, INDEX(CFB!$I$2:$I$1048576, MATCH(W5226, CFB!$W$2:$W$1048576, 0)):INDEX(CFB!$I$2:$I$1048576, MATCH(W5226, CFB!$W$2:$W$1048576, 0) + COUNTIF(CFB!$W$2:$W$1048576, W5226) - 1), 0)</f>
        <v>54</v>
      </c>
      <c r="M5226" s="2">
        <f>_xlfn.RANK.EQ(J5226, INDEX(CFB!$J$2:$J$1048576, MATCH(W5226, CFB!$W$2:$W$1048576, 0)):INDEX(CFB!$J$2:$J$1048576, MATCH(W5226, CFB!$W$2:$W$1048576, 0) + COUNTIF(CFB!$W$2:$W$1048576, W5226) - 1))</f>
        <v>19</v>
      </c>
      <c r="N5226" s="2">
        <f>RANK(K5226, INDEX(CFB!$K$2:$K$1048576, MATCH(W5226, CFB!$W$2:$W$1048576, 0)):INDEX(CFB!$K$2:$K$1048576, MATCH(W5226, CFB!$W$2:$W$1048576, 0) + COUNTIF(CFB!$W$2:$W$1048576, W5226) - 1))</f>
        <v>28</v>
      </c>
      <c r="O5226">
        <v>31.72</v>
      </c>
      <c r="P5226">
        <v>4.9400000000000004</v>
      </c>
      <c r="W5226">
        <v>1980</v>
      </c>
      <c r="X5226">
        <f t="shared" si="161"/>
        <v>0</v>
      </c>
    </row>
    <row r="5227" spans="1:24" ht="12.75" hidden="1" customHeight="1" x14ac:dyDescent="0.45">
      <c r="A5227">
        <v>29</v>
      </c>
      <c r="B5227" t="s">
        <v>34</v>
      </c>
      <c r="C5227" t="s">
        <v>189</v>
      </c>
      <c r="D5227" s="2" t="str">
        <f t="shared" si="160"/>
        <v>Texas A&amp;M1980</v>
      </c>
      <c r="F5227">
        <v>7</v>
      </c>
      <c r="G5227">
        <v>5</v>
      </c>
      <c r="H5227">
        <v>0</v>
      </c>
      <c r="I5227">
        <v>5.09</v>
      </c>
      <c r="J5227">
        <v>4.9400000000000004</v>
      </c>
      <c r="K5227">
        <v>10.029999999999999</v>
      </c>
      <c r="L5227" s="2">
        <f>_xlfn.RANK.EQ(I5227, INDEX(CFB!$I$2:$I$1048576, MATCH(W5227, CFB!$W$2:$W$1048576, 0)):INDEX(CFB!$I$2:$I$1048576, MATCH(W5227, CFB!$W$2:$W$1048576, 0) + COUNTIF(CFB!$W$2:$W$1048576, W5227) - 1), 0)</f>
        <v>31</v>
      </c>
      <c r="M5227" s="2">
        <f>_xlfn.RANK.EQ(J5227, INDEX(CFB!$J$2:$J$1048576, MATCH(W5227, CFB!$W$2:$W$1048576, 0)):INDEX(CFB!$J$2:$J$1048576, MATCH(W5227, CFB!$W$2:$W$1048576, 0) + COUNTIF(CFB!$W$2:$W$1048576, W5227) - 1))</f>
        <v>34</v>
      </c>
      <c r="N5227" s="2">
        <f>RANK(K5227, INDEX(CFB!$K$2:$K$1048576, MATCH(W5227, CFB!$W$2:$W$1048576, 0)):INDEX(CFB!$K$2:$K$1048576, MATCH(W5227, CFB!$W$2:$W$1048576, 0) + COUNTIF(CFB!$W$2:$W$1048576, W5227) - 1))</f>
        <v>29</v>
      </c>
      <c r="O5227">
        <v>32.6</v>
      </c>
      <c r="P5227">
        <v>5.86</v>
      </c>
      <c r="W5227">
        <v>1980</v>
      </c>
      <c r="X5227">
        <f t="shared" si="161"/>
        <v>0</v>
      </c>
    </row>
    <row r="5228" spans="1:24" ht="12.75" hidden="1" customHeight="1" x14ac:dyDescent="0.45">
      <c r="A5228">
        <v>30</v>
      </c>
      <c r="B5228" t="s">
        <v>85</v>
      </c>
      <c r="C5228" t="s">
        <v>180</v>
      </c>
      <c r="D5228" s="2" t="str">
        <f t="shared" si="160"/>
        <v>Washington State1980</v>
      </c>
      <c r="F5228">
        <v>8</v>
      </c>
      <c r="G5228">
        <v>3</v>
      </c>
      <c r="H5228">
        <v>1</v>
      </c>
      <c r="I5228">
        <v>5</v>
      </c>
      <c r="J5228">
        <v>4.8600000000000003</v>
      </c>
      <c r="K5228">
        <v>9.8699999999999992</v>
      </c>
      <c r="L5228" s="2">
        <f>_xlfn.RANK.EQ(I5228, INDEX(CFB!$I$2:$I$1048576, MATCH(W5228, CFB!$W$2:$W$1048576, 0)):INDEX(CFB!$I$2:$I$1048576, MATCH(W5228, CFB!$W$2:$W$1048576, 0) + COUNTIF(CFB!$W$2:$W$1048576, W5228) - 1), 0)</f>
        <v>33</v>
      </c>
      <c r="M5228" s="2">
        <f>_xlfn.RANK.EQ(J5228, INDEX(CFB!$J$2:$J$1048576, MATCH(W5228, CFB!$W$2:$W$1048576, 0)):INDEX(CFB!$J$2:$J$1048576, MATCH(W5228, CFB!$W$2:$W$1048576, 0) + COUNTIF(CFB!$W$2:$W$1048576, W5228) - 1))</f>
        <v>35</v>
      </c>
      <c r="N5228" s="2">
        <f>RANK(K5228, INDEX(CFB!$K$2:$K$1048576, MATCH(W5228, CFB!$W$2:$W$1048576, 0)):INDEX(CFB!$K$2:$K$1048576, MATCH(W5228, CFB!$W$2:$W$1048576, 0) + COUNTIF(CFB!$W$2:$W$1048576, W5228) - 1))</f>
        <v>30</v>
      </c>
      <c r="O5228">
        <v>32.33</v>
      </c>
      <c r="P5228">
        <v>6.89</v>
      </c>
      <c r="W5228">
        <v>1980</v>
      </c>
      <c r="X5228">
        <f t="shared" si="161"/>
        <v>0</v>
      </c>
    </row>
    <row r="5229" spans="1:24" ht="12.75" hidden="1" customHeight="1" x14ac:dyDescent="0.45">
      <c r="A5229">
        <v>31</v>
      </c>
      <c r="B5229" t="s">
        <v>96</v>
      </c>
      <c r="C5229" t="s">
        <v>23</v>
      </c>
      <c r="D5229" s="2" t="str">
        <f t="shared" si="160"/>
        <v>Maryland1980</v>
      </c>
      <c r="F5229">
        <v>4</v>
      </c>
      <c r="G5229">
        <v>6</v>
      </c>
      <c r="H5229">
        <v>1</v>
      </c>
      <c r="I5229">
        <v>3.59</v>
      </c>
      <c r="J5229">
        <v>5.33</v>
      </c>
      <c r="K5229">
        <v>8.93</v>
      </c>
      <c r="L5229" s="2">
        <f>_xlfn.RANK.EQ(I5229, INDEX(CFB!$I$2:$I$1048576, MATCH(W5229, CFB!$W$2:$W$1048576, 0)):INDEX(CFB!$I$2:$I$1048576, MATCH(W5229, CFB!$W$2:$W$1048576, 0) + COUNTIF(CFB!$W$2:$W$1048576, W5229) - 1), 0)</f>
        <v>44</v>
      </c>
      <c r="M5229" s="2">
        <f>_xlfn.RANK.EQ(J5229, INDEX(CFB!$J$2:$J$1048576, MATCH(W5229, CFB!$W$2:$W$1048576, 0)):INDEX(CFB!$J$2:$J$1048576, MATCH(W5229, CFB!$W$2:$W$1048576, 0) + COUNTIF(CFB!$W$2:$W$1048576, W5229) - 1))</f>
        <v>32</v>
      </c>
      <c r="N5229" s="2">
        <f>RANK(K5229, INDEX(CFB!$K$2:$K$1048576, MATCH(W5229, CFB!$W$2:$W$1048576, 0)):INDEX(CFB!$K$2:$K$1048576, MATCH(W5229, CFB!$W$2:$W$1048576, 0) + COUNTIF(CFB!$W$2:$W$1048576, W5229) - 1))</f>
        <v>31</v>
      </c>
      <c r="O5229">
        <v>32.99</v>
      </c>
      <c r="P5229">
        <v>5.52</v>
      </c>
      <c r="W5229">
        <v>1980</v>
      </c>
      <c r="X5229">
        <f t="shared" si="161"/>
        <v>0</v>
      </c>
    </row>
    <row r="5230" spans="1:24" ht="12.75" hidden="1" customHeight="1" x14ac:dyDescent="0.45">
      <c r="A5230">
        <v>32</v>
      </c>
      <c r="B5230" t="s">
        <v>138</v>
      </c>
      <c r="C5230" t="s">
        <v>178</v>
      </c>
      <c r="D5230" s="2" t="str">
        <f t="shared" si="160"/>
        <v>Wyoming1980</v>
      </c>
      <c r="F5230">
        <v>8</v>
      </c>
      <c r="G5230">
        <v>3</v>
      </c>
      <c r="H5230">
        <v>0</v>
      </c>
      <c r="I5230">
        <v>6.37</v>
      </c>
      <c r="J5230">
        <v>1.81</v>
      </c>
      <c r="K5230">
        <v>8.17</v>
      </c>
      <c r="L5230" s="2">
        <f>_xlfn.RANK.EQ(I5230, INDEX(CFB!$I$2:$I$1048576, MATCH(W5230, CFB!$W$2:$W$1048576, 0)):INDEX(CFB!$I$2:$I$1048576, MATCH(W5230, CFB!$W$2:$W$1048576, 0) + COUNTIF(CFB!$W$2:$W$1048576, W5230) - 1), 0)</f>
        <v>23</v>
      </c>
      <c r="M5230" s="2">
        <f>_xlfn.RANK.EQ(J5230, INDEX(CFB!$J$2:$J$1048576, MATCH(W5230, CFB!$W$2:$W$1048576, 0)):INDEX(CFB!$J$2:$J$1048576, MATCH(W5230, CFB!$W$2:$W$1048576, 0) + COUNTIF(CFB!$W$2:$W$1048576, W5230) - 1))</f>
        <v>52</v>
      </c>
      <c r="N5230" s="2">
        <f>RANK(K5230, INDEX(CFB!$K$2:$K$1048576, MATCH(W5230, CFB!$W$2:$W$1048576, 0)):INDEX(CFB!$K$2:$K$1048576, MATCH(W5230, CFB!$W$2:$W$1048576, 0) + COUNTIF(CFB!$W$2:$W$1048576, W5230) - 1))</f>
        <v>32</v>
      </c>
      <c r="O5230">
        <v>34.61</v>
      </c>
      <c r="P5230">
        <v>10.35</v>
      </c>
      <c r="W5230">
        <v>1980</v>
      </c>
      <c r="X5230">
        <f t="shared" si="161"/>
        <v>0</v>
      </c>
    </row>
    <row r="5231" spans="1:24" ht="12.75" hidden="1" customHeight="1" x14ac:dyDescent="0.45">
      <c r="A5231">
        <v>33</v>
      </c>
      <c r="B5231" t="s">
        <v>43</v>
      </c>
      <c r="C5231" t="s">
        <v>10</v>
      </c>
      <c r="D5231" s="2" t="str">
        <f t="shared" si="160"/>
        <v>Illinois1980</v>
      </c>
      <c r="F5231">
        <v>7</v>
      </c>
      <c r="G5231">
        <v>4</v>
      </c>
      <c r="H5231">
        <v>0</v>
      </c>
      <c r="I5231">
        <v>8.06</v>
      </c>
      <c r="J5231">
        <v>-0.31</v>
      </c>
      <c r="K5231">
        <v>7.75</v>
      </c>
      <c r="L5231" s="2">
        <f>_xlfn.RANK.EQ(I5231, INDEX(CFB!$I$2:$I$1048576, MATCH(W5231, CFB!$W$2:$W$1048576, 0)):INDEX(CFB!$I$2:$I$1048576, MATCH(W5231, CFB!$W$2:$W$1048576, 0) + COUNTIF(CFB!$W$2:$W$1048576, W5231) - 1), 0)</f>
        <v>15</v>
      </c>
      <c r="M5231" s="2">
        <f>_xlfn.RANK.EQ(J5231, INDEX(CFB!$J$2:$J$1048576, MATCH(W5231, CFB!$W$2:$W$1048576, 0)):INDEX(CFB!$J$2:$J$1048576, MATCH(W5231, CFB!$W$2:$W$1048576, 0) + COUNTIF(CFB!$W$2:$W$1048576, W5231) - 1))</f>
        <v>73</v>
      </c>
      <c r="N5231" s="2">
        <f>RANK(K5231, INDEX(CFB!$K$2:$K$1048576, MATCH(W5231, CFB!$W$2:$W$1048576, 0)):INDEX(CFB!$K$2:$K$1048576, MATCH(W5231, CFB!$W$2:$W$1048576, 0) + COUNTIF(CFB!$W$2:$W$1048576, W5231) - 1))</f>
        <v>33</v>
      </c>
      <c r="O5231">
        <v>34.229999999999997</v>
      </c>
      <c r="P5231">
        <v>15.5</v>
      </c>
      <c r="W5231">
        <v>1980</v>
      </c>
      <c r="X5231">
        <f t="shared" si="161"/>
        <v>0</v>
      </c>
    </row>
    <row r="5232" spans="1:24" ht="12.75" hidden="1" customHeight="1" x14ac:dyDescent="0.45">
      <c r="A5232">
        <v>34</v>
      </c>
      <c r="B5232" t="s">
        <v>67</v>
      </c>
      <c r="C5232" t="s">
        <v>15</v>
      </c>
      <c r="D5232" s="2" t="str">
        <f t="shared" si="160"/>
        <v>Auburn1980</v>
      </c>
      <c r="F5232">
        <v>5</v>
      </c>
      <c r="G5232">
        <v>6</v>
      </c>
      <c r="H5232">
        <v>0</v>
      </c>
      <c r="I5232">
        <v>0.68</v>
      </c>
      <c r="J5232">
        <v>6.98</v>
      </c>
      <c r="K5232">
        <v>7.66</v>
      </c>
      <c r="L5232" s="2">
        <f>_xlfn.RANK.EQ(I5232, INDEX(CFB!$I$2:$I$1048576, MATCH(W5232, CFB!$W$2:$W$1048576, 0)):INDEX(CFB!$I$2:$I$1048576, MATCH(W5232, CFB!$W$2:$W$1048576, 0) + COUNTIF(CFB!$W$2:$W$1048576, W5232) - 1), 0)</f>
        <v>67</v>
      </c>
      <c r="M5232" s="2">
        <f>_xlfn.RANK.EQ(J5232, INDEX(CFB!$J$2:$J$1048576, MATCH(W5232, CFB!$W$2:$W$1048576, 0)):INDEX(CFB!$J$2:$J$1048576, MATCH(W5232, CFB!$W$2:$W$1048576, 0) + COUNTIF(CFB!$W$2:$W$1048576, W5232) - 1))</f>
        <v>23</v>
      </c>
      <c r="N5232" s="2">
        <f>RANK(K5232, INDEX(CFB!$K$2:$K$1048576, MATCH(W5232, CFB!$W$2:$W$1048576, 0)):INDEX(CFB!$K$2:$K$1048576, MATCH(W5232, CFB!$W$2:$W$1048576, 0) + COUNTIF(CFB!$W$2:$W$1048576, W5232) - 1))</f>
        <v>34</v>
      </c>
      <c r="O5232">
        <v>27.67</v>
      </c>
      <c r="P5232">
        <v>3.6</v>
      </c>
      <c r="W5232">
        <v>1980</v>
      </c>
      <c r="X5232">
        <f t="shared" si="161"/>
        <v>0</v>
      </c>
    </row>
    <row r="5233" spans="1:24" ht="12.75" hidden="1" customHeight="1" x14ac:dyDescent="0.45">
      <c r="A5233">
        <v>35</v>
      </c>
      <c r="B5233" t="s">
        <v>33</v>
      </c>
      <c r="C5233" t="s">
        <v>12</v>
      </c>
      <c r="D5233" s="2" t="str">
        <f t="shared" si="160"/>
        <v>Virginia Tech1980</v>
      </c>
      <c r="F5233">
        <v>7</v>
      </c>
      <c r="G5233">
        <v>4</v>
      </c>
      <c r="H5233">
        <v>0</v>
      </c>
      <c r="I5233">
        <v>0.19</v>
      </c>
      <c r="J5233">
        <v>7.28</v>
      </c>
      <c r="K5233">
        <v>7.47</v>
      </c>
      <c r="L5233" s="2">
        <f>_xlfn.RANK.EQ(I5233, INDEX(CFB!$I$2:$I$1048576, MATCH(W5233, CFB!$W$2:$W$1048576, 0)):INDEX(CFB!$I$2:$I$1048576, MATCH(W5233, CFB!$W$2:$W$1048576, 0) + COUNTIF(CFB!$W$2:$W$1048576, W5233) - 1), 0)</f>
        <v>72</v>
      </c>
      <c r="M5233" s="2">
        <f>_xlfn.RANK.EQ(J5233, INDEX(CFB!$J$2:$J$1048576, MATCH(W5233, CFB!$W$2:$W$1048576, 0)):INDEX(CFB!$J$2:$J$1048576, MATCH(W5233, CFB!$W$2:$W$1048576, 0) + COUNTIF(CFB!$W$2:$W$1048576, W5233) - 1))</f>
        <v>22</v>
      </c>
      <c r="N5233" s="2">
        <f>RANK(K5233, INDEX(CFB!$K$2:$K$1048576, MATCH(W5233, CFB!$W$2:$W$1048576, 0)):INDEX(CFB!$K$2:$K$1048576, MATCH(W5233, CFB!$W$2:$W$1048576, 0) + COUNTIF(CFB!$W$2:$W$1048576, W5233) - 1))</f>
        <v>35</v>
      </c>
      <c r="O5233">
        <v>29.16</v>
      </c>
      <c r="P5233">
        <v>5.56</v>
      </c>
      <c r="W5233">
        <v>1980</v>
      </c>
      <c r="X5233">
        <f t="shared" si="161"/>
        <v>0</v>
      </c>
    </row>
    <row r="5234" spans="1:24" ht="12.75" hidden="1" customHeight="1" x14ac:dyDescent="0.45">
      <c r="A5234">
        <v>36</v>
      </c>
      <c r="B5234" t="s">
        <v>20</v>
      </c>
      <c r="C5234" t="s">
        <v>12</v>
      </c>
      <c r="D5234" s="2" t="str">
        <f t="shared" si="160"/>
        <v>South Carolina1980</v>
      </c>
      <c r="F5234">
        <v>6</v>
      </c>
      <c r="G5234">
        <v>6</v>
      </c>
      <c r="H5234">
        <v>0</v>
      </c>
      <c r="I5234">
        <v>3.28</v>
      </c>
      <c r="J5234">
        <v>3.94</v>
      </c>
      <c r="K5234">
        <v>7.22</v>
      </c>
      <c r="L5234" s="2">
        <f>_xlfn.RANK.EQ(I5234, INDEX(CFB!$I$2:$I$1048576, MATCH(W5234, CFB!$W$2:$W$1048576, 0)):INDEX(CFB!$I$2:$I$1048576, MATCH(W5234, CFB!$W$2:$W$1048576, 0) + COUNTIF(CFB!$W$2:$W$1048576, W5234) - 1), 0)</f>
        <v>45</v>
      </c>
      <c r="M5234" s="2">
        <f>_xlfn.RANK.EQ(J5234, INDEX(CFB!$J$2:$J$1048576, MATCH(W5234, CFB!$W$2:$W$1048576, 0)):INDEX(CFB!$J$2:$J$1048576, MATCH(W5234, CFB!$W$2:$W$1048576, 0) + COUNTIF(CFB!$W$2:$W$1048576, W5234) - 1))</f>
        <v>40</v>
      </c>
      <c r="N5234" s="2">
        <f>RANK(K5234, INDEX(CFB!$K$2:$K$1048576, MATCH(W5234, CFB!$W$2:$W$1048576, 0)):INDEX(CFB!$K$2:$K$1048576, MATCH(W5234, CFB!$W$2:$W$1048576, 0) + COUNTIF(CFB!$W$2:$W$1048576, W5234) - 1))</f>
        <v>36</v>
      </c>
      <c r="O5234">
        <v>30.75</v>
      </c>
      <c r="P5234">
        <v>6.49</v>
      </c>
      <c r="W5234">
        <v>1980</v>
      </c>
      <c r="X5234">
        <f t="shared" si="161"/>
        <v>0</v>
      </c>
    </row>
    <row r="5235" spans="1:24" ht="12.75" hidden="1" customHeight="1" x14ac:dyDescent="0.45">
      <c r="A5235">
        <v>37</v>
      </c>
      <c r="B5235" t="s">
        <v>115</v>
      </c>
      <c r="C5235" t="s">
        <v>12</v>
      </c>
      <c r="D5235" s="2" t="str">
        <f t="shared" si="160"/>
        <v>Florida State1980</v>
      </c>
      <c r="F5235">
        <v>6</v>
      </c>
      <c r="G5235">
        <v>5</v>
      </c>
      <c r="H5235">
        <v>0</v>
      </c>
      <c r="I5235">
        <v>6.87</v>
      </c>
      <c r="J5235">
        <v>-0.16</v>
      </c>
      <c r="K5235">
        <v>6.71</v>
      </c>
      <c r="L5235" s="2">
        <f>_xlfn.RANK.EQ(I5235, INDEX(CFB!$I$2:$I$1048576, MATCH(W5235, CFB!$W$2:$W$1048576, 0)):INDEX(CFB!$I$2:$I$1048576, MATCH(W5235, CFB!$W$2:$W$1048576, 0) + COUNTIF(CFB!$W$2:$W$1048576, W5235) - 1), 0)</f>
        <v>20</v>
      </c>
      <c r="M5235" s="2">
        <f>_xlfn.RANK.EQ(J5235, INDEX(CFB!$J$2:$J$1048576, MATCH(W5235, CFB!$W$2:$W$1048576, 0)):INDEX(CFB!$J$2:$J$1048576, MATCH(W5235, CFB!$W$2:$W$1048576, 0) + COUNTIF(CFB!$W$2:$W$1048576, W5235) - 1))</f>
        <v>71</v>
      </c>
      <c r="N5235" s="2">
        <f>RANK(K5235, INDEX(CFB!$K$2:$K$1048576, MATCH(W5235, CFB!$W$2:$W$1048576, 0)):INDEX(CFB!$K$2:$K$1048576, MATCH(W5235, CFB!$W$2:$W$1048576, 0) + COUNTIF(CFB!$W$2:$W$1048576, W5235) - 1))</f>
        <v>37</v>
      </c>
      <c r="O5235">
        <v>34.21</v>
      </c>
      <c r="P5235">
        <v>14.16</v>
      </c>
      <c r="W5235">
        <v>1980</v>
      </c>
      <c r="X5235">
        <f t="shared" si="161"/>
        <v>0</v>
      </c>
    </row>
    <row r="5236" spans="1:24" ht="12.75" hidden="1" customHeight="1" x14ac:dyDescent="0.45">
      <c r="A5236">
        <v>38</v>
      </c>
      <c r="B5236" t="s">
        <v>55</v>
      </c>
      <c r="C5236" t="s">
        <v>188</v>
      </c>
      <c r="D5236" s="2" t="str">
        <f t="shared" si="160"/>
        <v>Kansas1980</v>
      </c>
      <c r="F5236">
        <v>8</v>
      </c>
      <c r="G5236">
        <v>4</v>
      </c>
      <c r="H5236">
        <v>0</v>
      </c>
      <c r="I5236">
        <v>0.78</v>
      </c>
      <c r="J5236">
        <v>5.8</v>
      </c>
      <c r="K5236">
        <v>6.58</v>
      </c>
      <c r="L5236" s="2">
        <f>_xlfn.RANK.EQ(I5236, INDEX(CFB!$I$2:$I$1048576, MATCH(W5236, CFB!$W$2:$W$1048576, 0)):INDEX(CFB!$I$2:$I$1048576, MATCH(W5236, CFB!$W$2:$W$1048576, 0) + COUNTIF(CFB!$W$2:$W$1048576, W5236) - 1), 0)</f>
        <v>65</v>
      </c>
      <c r="M5236" s="2">
        <f>_xlfn.RANK.EQ(J5236, INDEX(CFB!$J$2:$J$1048576, MATCH(W5236, CFB!$W$2:$W$1048576, 0)):INDEX(CFB!$J$2:$J$1048576, MATCH(W5236, CFB!$W$2:$W$1048576, 0) + COUNTIF(CFB!$W$2:$W$1048576, W5236) - 1))</f>
        <v>27</v>
      </c>
      <c r="N5236" s="2">
        <f>RANK(K5236, INDEX(CFB!$K$2:$K$1048576, MATCH(W5236, CFB!$W$2:$W$1048576, 0)):INDEX(CFB!$K$2:$K$1048576, MATCH(W5236, CFB!$W$2:$W$1048576, 0) + COUNTIF(CFB!$W$2:$W$1048576, W5236) - 1))</f>
        <v>38</v>
      </c>
      <c r="O5236">
        <v>27.22</v>
      </c>
      <c r="P5236">
        <v>7.09</v>
      </c>
      <c r="W5236">
        <v>1980</v>
      </c>
      <c r="X5236">
        <f t="shared" si="161"/>
        <v>0</v>
      </c>
    </row>
    <row r="5237" spans="1:24" ht="12.75" hidden="1" customHeight="1" x14ac:dyDescent="0.45">
      <c r="A5237">
        <v>39</v>
      </c>
      <c r="B5237" t="s">
        <v>144</v>
      </c>
      <c r="C5237" t="s">
        <v>12</v>
      </c>
      <c r="D5237" s="2" t="str">
        <f t="shared" si="160"/>
        <v>Temple1980</v>
      </c>
      <c r="F5237">
        <v>5</v>
      </c>
      <c r="G5237">
        <v>5</v>
      </c>
      <c r="H5237">
        <v>0</v>
      </c>
      <c r="I5237">
        <v>-0.44</v>
      </c>
      <c r="J5237">
        <v>6.68</v>
      </c>
      <c r="K5237">
        <v>6.24</v>
      </c>
      <c r="L5237" s="2">
        <f>_xlfn.RANK.EQ(I5237, INDEX(CFB!$I$2:$I$1048576, MATCH(W5237, CFB!$W$2:$W$1048576, 0)):INDEX(CFB!$I$2:$I$1048576, MATCH(W5237, CFB!$W$2:$W$1048576, 0) + COUNTIF(CFB!$W$2:$W$1048576, W5237) - 1), 0)</f>
        <v>78</v>
      </c>
      <c r="M5237" s="2">
        <f>_xlfn.RANK.EQ(J5237, INDEX(CFB!$J$2:$J$1048576, MATCH(W5237, CFB!$W$2:$W$1048576, 0)):INDEX(CFB!$J$2:$J$1048576, MATCH(W5237, CFB!$W$2:$W$1048576, 0) + COUNTIF(CFB!$W$2:$W$1048576, W5237) - 1))</f>
        <v>25</v>
      </c>
      <c r="N5237" s="2">
        <f>RANK(K5237, INDEX(CFB!$K$2:$K$1048576, MATCH(W5237, CFB!$W$2:$W$1048576, 0)):INDEX(CFB!$K$2:$K$1048576, MATCH(W5237, CFB!$W$2:$W$1048576, 0) + COUNTIF(CFB!$W$2:$W$1048576, W5237) - 1))</f>
        <v>39</v>
      </c>
      <c r="O5237">
        <v>28.94</v>
      </c>
      <c r="P5237">
        <v>8.66</v>
      </c>
      <c r="W5237">
        <v>1980</v>
      </c>
      <c r="X5237">
        <f t="shared" si="161"/>
        <v>0</v>
      </c>
    </row>
    <row r="5238" spans="1:24" ht="12.75" hidden="1" customHeight="1" x14ac:dyDescent="0.45">
      <c r="A5238">
        <v>40</v>
      </c>
      <c r="B5238" t="s">
        <v>72</v>
      </c>
      <c r="C5238" t="s">
        <v>10</v>
      </c>
      <c r="D5238" s="2" t="str">
        <f t="shared" si="160"/>
        <v>Wisconsin1980</v>
      </c>
      <c r="F5238">
        <v>7</v>
      </c>
      <c r="G5238">
        <v>5</v>
      </c>
      <c r="H5238">
        <v>0</v>
      </c>
      <c r="I5238">
        <v>2</v>
      </c>
      <c r="J5238">
        <v>4.18</v>
      </c>
      <c r="K5238">
        <v>6.18</v>
      </c>
      <c r="L5238" s="2">
        <f>_xlfn.RANK.EQ(I5238, INDEX(CFB!$I$2:$I$1048576, MATCH(W5238, CFB!$W$2:$W$1048576, 0)):INDEX(CFB!$I$2:$I$1048576, MATCH(W5238, CFB!$W$2:$W$1048576, 0) + COUNTIF(CFB!$W$2:$W$1048576, W5238) - 1), 0)</f>
        <v>53</v>
      </c>
      <c r="M5238" s="2">
        <f>_xlfn.RANK.EQ(J5238, INDEX(CFB!$J$2:$J$1048576, MATCH(W5238, CFB!$W$2:$W$1048576, 0)):INDEX(CFB!$J$2:$J$1048576, MATCH(W5238, CFB!$W$2:$W$1048576, 0) + COUNTIF(CFB!$W$2:$W$1048576, W5238) - 1))</f>
        <v>36</v>
      </c>
      <c r="N5238" s="2">
        <f>RANK(K5238, INDEX(CFB!$K$2:$K$1048576, MATCH(W5238, CFB!$W$2:$W$1048576, 0)):INDEX(CFB!$K$2:$K$1048576, MATCH(W5238, CFB!$W$2:$W$1048576, 0) + COUNTIF(CFB!$W$2:$W$1048576, W5238) - 1))</f>
        <v>40</v>
      </c>
      <c r="O5238">
        <v>29.37</v>
      </c>
      <c r="P5238">
        <v>8.75</v>
      </c>
      <c r="W5238">
        <v>1980</v>
      </c>
      <c r="X5238">
        <f t="shared" si="161"/>
        <v>0</v>
      </c>
    </row>
    <row r="5239" spans="1:24" ht="12.75" hidden="1" customHeight="1" x14ac:dyDescent="0.45">
      <c r="A5239">
        <v>41</v>
      </c>
      <c r="B5239" t="s">
        <v>58</v>
      </c>
      <c r="C5239" t="s">
        <v>12</v>
      </c>
      <c r="D5239" s="2" t="str">
        <f t="shared" si="160"/>
        <v>Tulane1980</v>
      </c>
      <c r="F5239">
        <v>6</v>
      </c>
      <c r="G5239">
        <v>5</v>
      </c>
      <c r="H5239">
        <v>0</v>
      </c>
      <c r="I5239">
        <v>0.14000000000000001</v>
      </c>
      <c r="J5239">
        <v>5.92</v>
      </c>
      <c r="K5239">
        <v>6.06</v>
      </c>
      <c r="L5239" s="2">
        <f>_xlfn.RANK.EQ(I5239, INDEX(CFB!$I$2:$I$1048576, MATCH(W5239, CFB!$W$2:$W$1048576, 0)):INDEX(CFB!$I$2:$I$1048576, MATCH(W5239, CFB!$W$2:$W$1048576, 0) + COUNTIF(CFB!$W$2:$W$1048576, W5239) - 1), 0)</f>
        <v>74</v>
      </c>
      <c r="M5239" s="2">
        <f>_xlfn.RANK.EQ(J5239, INDEX(CFB!$J$2:$J$1048576, MATCH(W5239, CFB!$W$2:$W$1048576, 0)):INDEX(CFB!$J$2:$J$1048576, MATCH(W5239, CFB!$W$2:$W$1048576, 0) + COUNTIF(CFB!$W$2:$W$1048576, W5239) - 1))</f>
        <v>26</v>
      </c>
      <c r="N5239" s="2">
        <f>RANK(K5239, INDEX(CFB!$K$2:$K$1048576, MATCH(W5239, CFB!$W$2:$W$1048576, 0)):INDEX(CFB!$K$2:$K$1048576, MATCH(W5239, CFB!$W$2:$W$1048576, 0) + COUNTIF(CFB!$W$2:$W$1048576, W5239) - 1))</f>
        <v>41</v>
      </c>
      <c r="O5239">
        <v>28.23</v>
      </c>
      <c r="P5239">
        <v>5.09</v>
      </c>
      <c r="W5239">
        <v>1980</v>
      </c>
      <c r="X5239">
        <f t="shared" si="161"/>
        <v>0</v>
      </c>
    </row>
    <row r="5240" spans="1:24" ht="12.75" hidden="1" customHeight="1" x14ac:dyDescent="0.45">
      <c r="A5240">
        <v>42</v>
      </c>
      <c r="B5240" t="s">
        <v>114</v>
      </c>
      <c r="C5240" t="s">
        <v>193</v>
      </c>
      <c r="D5240" s="2" t="str">
        <f t="shared" si="160"/>
        <v>San Jose State1980</v>
      </c>
      <c r="F5240">
        <v>9</v>
      </c>
      <c r="G5240">
        <v>3</v>
      </c>
      <c r="H5240">
        <v>0</v>
      </c>
      <c r="I5240">
        <v>8</v>
      </c>
      <c r="J5240">
        <v>-2.2799999999999998</v>
      </c>
      <c r="K5240">
        <v>5.72</v>
      </c>
      <c r="L5240" s="2">
        <f>_xlfn.RANK.EQ(I5240, INDEX(CFB!$I$2:$I$1048576, MATCH(W5240, CFB!$W$2:$W$1048576, 0)):INDEX(CFB!$I$2:$I$1048576, MATCH(W5240, CFB!$W$2:$W$1048576, 0) + COUNTIF(CFB!$W$2:$W$1048576, W5240) - 1), 0)</f>
        <v>16</v>
      </c>
      <c r="M5240" s="2">
        <f>_xlfn.RANK.EQ(J5240, INDEX(CFB!$J$2:$J$1048576, MATCH(W5240, CFB!$W$2:$W$1048576, 0)):INDEX(CFB!$J$2:$J$1048576, MATCH(W5240, CFB!$W$2:$W$1048576, 0) + COUNTIF(CFB!$W$2:$W$1048576, W5240) - 1))</f>
        <v>90</v>
      </c>
      <c r="N5240" s="2">
        <f>RANK(K5240, INDEX(CFB!$K$2:$K$1048576, MATCH(W5240, CFB!$W$2:$W$1048576, 0)):INDEX(CFB!$K$2:$K$1048576, MATCH(W5240, CFB!$W$2:$W$1048576, 0) + COUNTIF(CFB!$W$2:$W$1048576, W5240) - 1))</f>
        <v>42</v>
      </c>
      <c r="O5240">
        <v>35.93</v>
      </c>
      <c r="P5240">
        <v>14.61</v>
      </c>
      <c r="W5240">
        <v>1980</v>
      </c>
      <c r="X5240">
        <f t="shared" si="161"/>
        <v>0</v>
      </c>
    </row>
    <row r="5241" spans="1:24" ht="12.75" hidden="1" customHeight="1" x14ac:dyDescent="0.45">
      <c r="A5241">
        <v>43</v>
      </c>
      <c r="B5241" t="s">
        <v>53</v>
      </c>
      <c r="C5241" t="s">
        <v>12</v>
      </c>
      <c r="D5241" s="2" t="str">
        <f t="shared" si="160"/>
        <v>Syracuse1980</v>
      </c>
      <c r="F5241">
        <v>4</v>
      </c>
      <c r="G5241">
        <v>6</v>
      </c>
      <c r="H5241">
        <v>1</v>
      </c>
      <c r="I5241">
        <v>7.5</v>
      </c>
      <c r="J5241">
        <v>-1.84</v>
      </c>
      <c r="K5241">
        <v>5.66</v>
      </c>
      <c r="L5241" s="2">
        <f>_xlfn.RANK.EQ(I5241, INDEX(CFB!$I$2:$I$1048576, MATCH(W5241, CFB!$W$2:$W$1048576, 0)):INDEX(CFB!$I$2:$I$1048576, MATCH(W5241, CFB!$W$2:$W$1048576, 0) + COUNTIF(CFB!$W$2:$W$1048576, W5241) - 1), 0)</f>
        <v>18</v>
      </c>
      <c r="M5241" s="2">
        <f>_xlfn.RANK.EQ(J5241, INDEX(CFB!$J$2:$J$1048576, MATCH(W5241, CFB!$W$2:$W$1048576, 0)):INDEX(CFB!$J$2:$J$1048576, MATCH(W5241, CFB!$W$2:$W$1048576, 0) + COUNTIF(CFB!$W$2:$W$1048576, W5241) - 1))</f>
        <v>86</v>
      </c>
      <c r="N5241" s="2">
        <f>RANK(K5241, INDEX(CFB!$K$2:$K$1048576, MATCH(W5241, CFB!$W$2:$W$1048576, 0)):INDEX(CFB!$K$2:$K$1048576, MATCH(W5241, CFB!$W$2:$W$1048576, 0) + COUNTIF(CFB!$W$2:$W$1048576, W5241) - 1))</f>
        <v>43</v>
      </c>
      <c r="O5241">
        <v>33.840000000000003</v>
      </c>
      <c r="P5241">
        <v>13.12</v>
      </c>
      <c r="W5241">
        <v>1980</v>
      </c>
      <c r="X5241">
        <f t="shared" si="161"/>
        <v>0</v>
      </c>
    </row>
    <row r="5242" spans="1:24" ht="12.75" hidden="1" customHeight="1" x14ac:dyDescent="0.45">
      <c r="A5242">
        <v>44</v>
      </c>
      <c r="B5242" t="s">
        <v>51</v>
      </c>
      <c r="C5242" t="s">
        <v>12</v>
      </c>
      <c r="D5242" s="2" t="str">
        <f t="shared" si="160"/>
        <v>Navy1980</v>
      </c>
      <c r="F5242">
        <v>7</v>
      </c>
      <c r="G5242">
        <v>4</v>
      </c>
      <c r="H5242">
        <v>1</v>
      </c>
      <c r="I5242">
        <v>-0.09</v>
      </c>
      <c r="J5242">
        <v>5.49</v>
      </c>
      <c r="K5242">
        <v>5.4</v>
      </c>
      <c r="L5242" s="2">
        <f>_xlfn.RANK.EQ(I5242, INDEX(CFB!$I$2:$I$1048576, MATCH(W5242, CFB!$W$2:$W$1048576, 0)):INDEX(CFB!$I$2:$I$1048576, MATCH(W5242, CFB!$W$2:$W$1048576, 0) + COUNTIF(CFB!$W$2:$W$1048576, W5242) - 1), 0)</f>
        <v>75</v>
      </c>
      <c r="M5242" s="2">
        <f>_xlfn.RANK.EQ(J5242, INDEX(CFB!$J$2:$J$1048576, MATCH(W5242, CFB!$W$2:$W$1048576, 0)):INDEX(CFB!$J$2:$J$1048576, MATCH(W5242, CFB!$W$2:$W$1048576, 0) + COUNTIF(CFB!$W$2:$W$1048576, W5242) - 1))</f>
        <v>31</v>
      </c>
      <c r="N5242" s="2">
        <f>RANK(K5242, INDEX(CFB!$K$2:$K$1048576, MATCH(W5242, CFB!$W$2:$W$1048576, 0)):INDEX(CFB!$K$2:$K$1048576, MATCH(W5242, CFB!$W$2:$W$1048576, 0) + COUNTIF(CFB!$W$2:$W$1048576, W5242) - 1))</f>
        <v>44</v>
      </c>
      <c r="O5242">
        <v>26.56</v>
      </c>
      <c r="P5242">
        <v>7.86</v>
      </c>
      <c r="W5242">
        <v>1980</v>
      </c>
      <c r="X5242">
        <f t="shared" si="161"/>
        <v>0</v>
      </c>
    </row>
    <row r="5243" spans="1:24" ht="12.75" hidden="1" customHeight="1" x14ac:dyDescent="0.45">
      <c r="A5243">
        <v>45</v>
      </c>
      <c r="B5243" t="s">
        <v>121</v>
      </c>
      <c r="C5243" t="s">
        <v>188</v>
      </c>
      <c r="D5243" s="2" t="str">
        <f t="shared" si="160"/>
        <v>Oklahoma State1980</v>
      </c>
      <c r="F5243">
        <v>7</v>
      </c>
      <c r="G5243">
        <v>5</v>
      </c>
      <c r="H5243">
        <v>0</v>
      </c>
      <c r="I5243">
        <v>0.15</v>
      </c>
      <c r="J5243">
        <v>5.05</v>
      </c>
      <c r="K5243">
        <v>5.2</v>
      </c>
      <c r="L5243" s="2">
        <f>_xlfn.RANK.EQ(I5243, INDEX(CFB!$I$2:$I$1048576, MATCH(W5243, CFB!$W$2:$W$1048576, 0)):INDEX(CFB!$I$2:$I$1048576, MATCH(W5243, CFB!$W$2:$W$1048576, 0) + COUNTIF(CFB!$W$2:$W$1048576, W5243) - 1), 0)</f>
        <v>73</v>
      </c>
      <c r="M5243" s="2">
        <f>_xlfn.RANK.EQ(J5243, INDEX(CFB!$J$2:$J$1048576, MATCH(W5243, CFB!$W$2:$W$1048576, 0)):INDEX(CFB!$J$2:$J$1048576, MATCH(W5243, CFB!$W$2:$W$1048576, 0) + COUNTIF(CFB!$W$2:$W$1048576, W5243) - 1))</f>
        <v>33</v>
      </c>
      <c r="N5243" s="2">
        <f>RANK(K5243, INDEX(CFB!$K$2:$K$1048576, MATCH(W5243, CFB!$W$2:$W$1048576, 0)):INDEX(CFB!$K$2:$K$1048576, MATCH(W5243, CFB!$W$2:$W$1048576, 0) + COUNTIF(CFB!$W$2:$W$1048576, W5243) - 1))</f>
        <v>45</v>
      </c>
      <c r="O5243">
        <v>26.96</v>
      </c>
      <c r="P5243">
        <v>8.1300000000000008</v>
      </c>
      <c r="W5243">
        <v>1980</v>
      </c>
      <c r="X5243">
        <f t="shared" si="161"/>
        <v>0</v>
      </c>
    </row>
    <row r="5244" spans="1:24" ht="12.75" hidden="1" customHeight="1" x14ac:dyDescent="0.45">
      <c r="A5244">
        <v>46</v>
      </c>
      <c r="B5244" t="s">
        <v>147</v>
      </c>
      <c r="C5244" t="s">
        <v>195</v>
      </c>
      <c r="D5244" s="2" t="str">
        <f t="shared" si="160"/>
        <v>Tulsa1980</v>
      </c>
      <c r="F5244">
        <v>6</v>
      </c>
      <c r="G5244">
        <v>5</v>
      </c>
      <c r="H5244">
        <v>0</v>
      </c>
      <c r="I5244">
        <v>5.25</v>
      </c>
      <c r="J5244">
        <v>-0.45</v>
      </c>
      <c r="K5244">
        <v>4.8099999999999996</v>
      </c>
      <c r="L5244" s="2">
        <f>_xlfn.RANK.EQ(I5244, INDEX(CFB!$I$2:$I$1048576, MATCH(W5244, CFB!$W$2:$W$1048576, 0)):INDEX(CFB!$I$2:$I$1048576, MATCH(W5244, CFB!$W$2:$W$1048576, 0) + COUNTIF(CFB!$W$2:$W$1048576, W5244) - 1), 0)</f>
        <v>29</v>
      </c>
      <c r="M5244" s="2">
        <f>_xlfn.RANK.EQ(J5244, INDEX(CFB!$J$2:$J$1048576, MATCH(W5244, CFB!$W$2:$W$1048576, 0)):INDEX(CFB!$J$2:$J$1048576, MATCH(W5244, CFB!$W$2:$W$1048576, 0) + COUNTIF(CFB!$W$2:$W$1048576, W5244) - 1))</f>
        <v>75</v>
      </c>
      <c r="N5244" s="2">
        <f>RANK(K5244, INDEX(CFB!$K$2:$K$1048576, MATCH(W5244, CFB!$W$2:$W$1048576, 0)):INDEX(CFB!$K$2:$K$1048576, MATCH(W5244, CFB!$W$2:$W$1048576, 0) + COUNTIF(CFB!$W$2:$W$1048576, W5244) - 1))</f>
        <v>46</v>
      </c>
      <c r="O5244">
        <v>35.909999999999997</v>
      </c>
      <c r="P5244">
        <v>11.68</v>
      </c>
      <c r="W5244">
        <v>1980</v>
      </c>
      <c r="X5244">
        <f t="shared" si="161"/>
        <v>0</v>
      </c>
    </row>
    <row r="5245" spans="1:24" ht="12.75" hidden="1" customHeight="1" x14ac:dyDescent="0.45">
      <c r="A5245">
        <v>47</v>
      </c>
      <c r="B5245" t="s">
        <v>84</v>
      </c>
      <c r="C5245" t="s">
        <v>178</v>
      </c>
      <c r="D5245" s="2" t="str">
        <f t="shared" si="160"/>
        <v>Utah1980</v>
      </c>
      <c r="F5245">
        <v>8</v>
      </c>
      <c r="G5245">
        <v>2</v>
      </c>
      <c r="H5245">
        <v>1</v>
      </c>
      <c r="I5245">
        <v>1.17</v>
      </c>
      <c r="J5245">
        <v>3.61</v>
      </c>
      <c r="K5245">
        <v>4.78</v>
      </c>
      <c r="L5245" s="2">
        <f>_xlfn.RANK.EQ(I5245, INDEX(CFB!$I$2:$I$1048576, MATCH(W5245, CFB!$W$2:$W$1048576, 0)):INDEX(CFB!$I$2:$I$1048576, MATCH(W5245, CFB!$W$2:$W$1048576, 0) + COUNTIF(CFB!$W$2:$W$1048576, W5245) - 1), 0)</f>
        <v>61</v>
      </c>
      <c r="M5245" s="2">
        <f>_xlfn.RANK.EQ(J5245, INDEX(CFB!$J$2:$J$1048576, MATCH(W5245, CFB!$W$2:$W$1048576, 0)):INDEX(CFB!$J$2:$J$1048576, MATCH(W5245, CFB!$W$2:$W$1048576, 0) + COUNTIF(CFB!$W$2:$W$1048576, W5245) - 1))</f>
        <v>42</v>
      </c>
      <c r="N5245" s="2">
        <f>RANK(K5245, INDEX(CFB!$K$2:$K$1048576, MATCH(W5245, CFB!$W$2:$W$1048576, 0)):INDEX(CFB!$K$2:$K$1048576, MATCH(W5245, CFB!$W$2:$W$1048576, 0) + COUNTIF(CFB!$W$2:$W$1048576, W5245) - 1))</f>
        <v>47</v>
      </c>
      <c r="O5245">
        <v>29.99</v>
      </c>
      <c r="P5245">
        <v>11.42</v>
      </c>
      <c r="W5245">
        <v>1980</v>
      </c>
      <c r="X5245">
        <f t="shared" si="161"/>
        <v>0</v>
      </c>
    </row>
    <row r="5246" spans="1:24" ht="12.75" hidden="1" customHeight="1" x14ac:dyDescent="0.45">
      <c r="A5246">
        <v>48</v>
      </c>
      <c r="B5246" t="s">
        <v>91</v>
      </c>
      <c r="C5246" t="s">
        <v>23</v>
      </c>
      <c r="D5246" s="2" t="str">
        <f t="shared" si="160"/>
        <v>North Carolina State1980</v>
      </c>
      <c r="F5246">
        <v>4</v>
      </c>
      <c r="G5246">
        <v>7</v>
      </c>
      <c r="H5246">
        <v>0</v>
      </c>
      <c r="I5246">
        <v>0.71</v>
      </c>
      <c r="J5246">
        <v>3.98</v>
      </c>
      <c r="K5246">
        <v>4.6900000000000004</v>
      </c>
      <c r="L5246" s="2">
        <f>_xlfn.RANK.EQ(I5246, INDEX(CFB!$I$2:$I$1048576, MATCH(W5246, CFB!$W$2:$W$1048576, 0)):INDEX(CFB!$I$2:$I$1048576, MATCH(W5246, CFB!$W$2:$W$1048576, 0) + COUNTIF(CFB!$W$2:$W$1048576, W5246) - 1), 0)</f>
        <v>66</v>
      </c>
      <c r="M5246" s="2">
        <f>_xlfn.RANK.EQ(J5246, INDEX(CFB!$J$2:$J$1048576, MATCH(W5246, CFB!$W$2:$W$1048576, 0)):INDEX(CFB!$J$2:$J$1048576, MATCH(W5246, CFB!$W$2:$W$1048576, 0) + COUNTIF(CFB!$W$2:$W$1048576, W5246) - 1))</f>
        <v>39</v>
      </c>
      <c r="N5246" s="2">
        <f>RANK(K5246, INDEX(CFB!$K$2:$K$1048576, MATCH(W5246, CFB!$W$2:$W$1048576, 0)):INDEX(CFB!$K$2:$K$1048576, MATCH(W5246, CFB!$W$2:$W$1048576, 0) + COUNTIF(CFB!$W$2:$W$1048576, W5246) - 1))</f>
        <v>48</v>
      </c>
      <c r="O5246">
        <v>28.26</v>
      </c>
      <c r="P5246">
        <v>7.24</v>
      </c>
      <c r="W5246">
        <v>1980</v>
      </c>
      <c r="X5246">
        <f t="shared" si="161"/>
        <v>0</v>
      </c>
    </row>
    <row r="5247" spans="1:24" ht="12.75" hidden="1" customHeight="1" x14ac:dyDescent="0.45">
      <c r="A5247">
        <v>49</v>
      </c>
      <c r="B5247" t="s">
        <v>124</v>
      </c>
      <c r="C5247" t="s">
        <v>10</v>
      </c>
      <c r="D5247" s="2" t="str">
        <f t="shared" si="160"/>
        <v>Purdue1980</v>
      </c>
      <c r="F5247">
        <v>5</v>
      </c>
      <c r="G5247">
        <v>6</v>
      </c>
      <c r="H5247">
        <v>0</v>
      </c>
      <c r="I5247">
        <v>4.1100000000000003</v>
      </c>
      <c r="J5247">
        <v>0.51</v>
      </c>
      <c r="K5247">
        <v>4.63</v>
      </c>
      <c r="L5247" s="2">
        <f>_xlfn.RANK.EQ(I5247, INDEX(CFB!$I$2:$I$1048576, MATCH(W5247, CFB!$W$2:$W$1048576, 0)):INDEX(CFB!$I$2:$I$1048576, MATCH(W5247, CFB!$W$2:$W$1048576, 0) + COUNTIF(CFB!$W$2:$W$1048576, W5247) - 1), 0)</f>
        <v>40</v>
      </c>
      <c r="M5247" s="2">
        <f>_xlfn.RANK.EQ(J5247, INDEX(CFB!$J$2:$J$1048576, MATCH(W5247, CFB!$W$2:$W$1048576, 0)):INDEX(CFB!$J$2:$J$1048576, MATCH(W5247, CFB!$W$2:$W$1048576, 0) + COUNTIF(CFB!$W$2:$W$1048576, W5247) - 1))</f>
        <v>67</v>
      </c>
      <c r="N5247" s="2">
        <f>RANK(K5247, INDEX(CFB!$K$2:$K$1048576, MATCH(W5247, CFB!$W$2:$W$1048576, 0)):INDEX(CFB!$K$2:$K$1048576, MATCH(W5247, CFB!$W$2:$W$1048576, 0) + COUNTIF(CFB!$W$2:$W$1048576, W5247) - 1))</f>
        <v>49</v>
      </c>
      <c r="O5247">
        <v>29.6</v>
      </c>
      <c r="P5247">
        <v>11.47</v>
      </c>
      <c r="W5247">
        <v>1980</v>
      </c>
      <c r="X5247">
        <f t="shared" si="161"/>
        <v>0</v>
      </c>
    </row>
    <row r="5248" spans="1:24" ht="12.75" hidden="1" customHeight="1" x14ac:dyDescent="0.45">
      <c r="A5248">
        <v>50</v>
      </c>
      <c r="B5248" t="s">
        <v>112</v>
      </c>
      <c r="C5248" t="s">
        <v>180</v>
      </c>
      <c r="D5248" s="2" t="str">
        <f t="shared" si="160"/>
        <v>Stanford1980</v>
      </c>
      <c r="F5248">
        <v>4</v>
      </c>
      <c r="G5248">
        <v>7</v>
      </c>
      <c r="H5248">
        <v>0</v>
      </c>
      <c r="I5248">
        <v>6.76</v>
      </c>
      <c r="J5248">
        <v>-2.19</v>
      </c>
      <c r="K5248">
        <v>4.57</v>
      </c>
      <c r="L5248" s="2">
        <f>_xlfn.RANK.EQ(I5248, INDEX(CFB!$I$2:$I$1048576, MATCH(W5248, CFB!$W$2:$W$1048576, 0)):INDEX(CFB!$I$2:$I$1048576, MATCH(W5248, CFB!$W$2:$W$1048576, 0) + COUNTIF(CFB!$W$2:$W$1048576, W5248) - 1), 0)</f>
        <v>21</v>
      </c>
      <c r="M5248" s="2">
        <f>_xlfn.RANK.EQ(J5248, INDEX(CFB!$J$2:$J$1048576, MATCH(W5248, CFB!$W$2:$W$1048576, 0)):INDEX(CFB!$J$2:$J$1048576, MATCH(W5248, CFB!$W$2:$W$1048576, 0) + COUNTIF(CFB!$W$2:$W$1048576, W5248) - 1))</f>
        <v>89</v>
      </c>
      <c r="N5248" s="2">
        <f>RANK(K5248, INDEX(CFB!$K$2:$K$1048576, MATCH(W5248, CFB!$W$2:$W$1048576, 0)):INDEX(CFB!$K$2:$K$1048576, MATCH(W5248, CFB!$W$2:$W$1048576, 0) + COUNTIF(CFB!$W$2:$W$1048576, W5248) - 1))</f>
        <v>50</v>
      </c>
      <c r="O5248">
        <v>37.619999999999997</v>
      </c>
      <c r="P5248">
        <v>13.97</v>
      </c>
      <c r="W5248">
        <v>1980</v>
      </c>
      <c r="X5248">
        <f t="shared" si="161"/>
        <v>0</v>
      </c>
    </row>
    <row r="5249" spans="1:24" ht="12.75" hidden="1" customHeight="1" x14ac:dyDescent="0.45">
      <c r="A5249">
        <v>51</v>
      </c>
      <c r="B5249" t="s">
        <v>37</v>
      </c>
      <c r="C5249" t="s">
        <v>15</v>
      </c>
      <c r="D5249" s="2" t="str">
        <f t="shared" si="160"/>
        <v>Tennessee1980</v>
      </c>
      <c r="F5249">
        <v>8</v>
      </c>
      <c r="G5249">
        <v>4</v>
      </c>
      <c r="H5249">
        <v>0</v>
      </c>
      <c r="I5249">
        <v>2.42</v>
      </c>
      <c r="J5249">
        <v>1.64</v>
      </c>
      <c r="K5249">
        <v>4.0599999999999996</v>
      </c>
      <c r="L5249" s="2">
        <f>_xlfn.RANK.EQ(I5249, INDEX(CFB!$I$2:$I$1048576, MATCH(W5249, CFB!$W$2:$W$1048576, 0)):INDEX(CFB!$I$2:$I$1048576, MATCH(W5249, CFB!$W$2:$W$1048576, 0) + COUNTIF(CFB!$W$2:$W$1048576, W5249) - 1), 0)</f>
        <v>48</v>
      </c>
      <c r="M5249" s="2">
        <f>_xlfn.RANK.EQ(J5249, INDEX(CFB!$J$2:$J$1048576, MATCH(W5249, CFB!$W$2:$W$1048576, 0)):INDEX(CFB!$J$2:$J$1048576, MATCH(W5249, CFB!$W$2:$W$1048576, 0) + COUNTIF(CFB!$W$2:$W$1048576, W5249) - 1))</f>
        <v>55</v>
      </c>
      <c r="N5249" s="2">
        <f>RANK(K5249, INDEX(CFB!$K$2:$K$1048576, MATCH(W5249, CFB!$W$2:$W$1048576, 0)):INDEX(CFB!$K$2:$K$1048576, MATCH(W5249, CFB!$W$2:$W$1048576, 0) + COUNTIF(CFB!$W$2:$W$1048576, W5249) - 1))</f>
        <v>51</v>
      </c>
      <c r="O5249">
        <v>29.58</v>
      </c>
      <c r="P5249">
        <v>13.27</v>
      </c>
      <c r="W5249">
        <v>1980</v>
      </c>
      <c r="X5249">
        <f t="shared" si="161"/>
        <v>0</v>
      </c>
    </row>
    <row r="5250" spans="1:24" ht="12.75" hidden="1" customHeight="1" x14ac:dyDescent="0.45">
      <c r="A5250">
        <v>52</v>
      </c>
      <c r="B5250" t="s">
        <v>60</v>
      </c>
      <c r="C5250" t="s">
        <v>23</v>
      </c>
      <c r="D5250" s="2" t="str">
        <f t="shared" si="160"/>
        <v>Duke1980</v>
      </c>
      <c r="F5250">
        <v>6</v>
      </c>
      <c r="G5250">
        <v>5</v>
      </c>
      <c r="H5250">
        <v>0</v>
      </c>
      <c r="I5250">
        <v>2.08</v>
      </c>
      <c r="J5250">
        <v>1.92</v>
      </c>
      <c r="K5250">
        <v>3.99</v>
      </c>
      <c r="L5250" s="2">
        <f>_xlfn.RANK.EQ(I5250, INDEX(CFB!$I$2:$I$1048576, MATCH(W5250, CFB!$W$2:$W$1048576, 0)):INDEX(CFB!$I$2:$I$1048576, MATCH(W5250, CFB!$W$2:$W$1048576, 0) + COUNTIF(CFB!$W$2:$W$1048576, W5250) - 1), 0)</f>
        <v>51</v>
      </c>
      <c r="M5250" s="2">
        <f>_xlfn.RANK.EQ(J5250, INDEX(CFB!$J$2:$J$1048576, MATCH(W5250, CFB!$W$2:$W$1048576, 0)):INDEX(CFB!$J$2:$J$1048576, MATCH(W5250, CFB!$W$2:$W$1048576, 0) + COUNTIF(CFB!$W$2:$W$1048576, W5250) - 1))</f>
        <v>51</v>
      </c>
      <c r="N5250" s="2">
        <f>RANK(K5250, INDEX(CFB!$K$2:$K$1048576, MATCH(W5250, CFB!$W$2:$W$1048576, 0)):INDEX(CFB!$K$2:$K$1048576, MATCH(W5250, CFB!$W$2:$W$1048576, 0) + COUNTIF(CFB!$W$2:$W$1048576, W5250) - 1))</f>
        <v>52</v>
      </c>
      <c r="O5250">
        <v>29.47</v>
      </c>
      <c r="P5250">
        <v>9.19</v>
      </c>
      <c r="W5250">
        <v>1980</v>
      </c>
      <c r="X5250">
        <f t="shared" si="161"/>
        <v>0</v>
      </c>
    </row>
    <row r="5251" spans="1:24" ht="12.75" hidden="1" customHeight="1" x14ac:dyDescent="0.45">
      <c r="A5251">
        <v>53</v>
      </c>
      <c r="B5251" t="s">
        <v>95</v>
      </c>
      <c r="C5251" t="s">
        <v>10</v>
      </c>
      <c r="D5251" s="2" t="str">
        <f t="shared" ref="D5251:D5314" si="162">_xlfn.CONCAT(B5251, W5251)</f>
        <v>Michigan State1980</v>
      </c>
      <c r="F5251">
        <v>5</v>
      </c>
      <c r="G5251">
        <v>6</v>
      </c>
      <c r="H5251">
        <v>0</v>
      </c>
      <c r="I5251">
        <v>4.9400000000000004</v>
      </c>
      <c r="J5251">
        <v>-1.26</v>
      </c>
      <c r="K5251">
        <v>3.68</v>
      </c>
      <c r="L5251" s="2">
        <f>_xlfn.RANK.EQ(I5251, INDEX(CFB!$I$2:$I$1048576, MATCH(W5251, CFB!$W$2:$W$1048576, 0)):INDEX(CFB!$I$2:$I$1048576, MATCH(W5251, CFB!$W$2:$W$1048576, 0) + COUNTIF(CFB!$W$2:$W$1048576, W5251) - 1), 0)</f>
        <v>35</v>
      </c>
      <c r="M5251" s="2">
        <f>_xlfn.RANK.EQ(J5251, INDEX(CFB!$J$2:$J$1048576, MATCH(W5251, CFB!$W$2:$W$1048576, 0)):INDEX(CFB!$J$2:$J$1048576, MATCH(W5251, CFB!$W$2:$W$1048576, 0) + COUNTIF(CFB!$W$2:$W$1048576, W5251) - 1))</f>
        <v>81</v>
      </c>
      <c r="N5251" s="2">
        <f>RANK(K5251, INDEX(CFB!$K$2:$K$1048576, MATCH(W5251, CFB!$W$2:$W$1048576, 0)):INDEX(CFB!$K$2:$K$1048576, MATCH(W5251, CFB!$W$2:$W$1048576, 0) + COUNTIF(CFB!$W$2:$W$1048576, W5251) - 1))</f>
        <v>53</v>
      </c>
      <c r="O5251">
        <v>32.17</v>
      </c>
      <c r="P5251">
        <v>14.24</v>
      </c>
      <c r="W5251">
        <v>1980</v>
      </c>
      <c r="X5251">
        <f t="shared" ref="X5251:X5314" si="163">IF(E5251=1, 1,0)</f>
        <v>0</v>
      </c>
    </row>
    <row r="5252" spans="1:24" ht="12.75" hidden="1" customHeight="1" x14ac:dyDescent="0.45">
      <c r="A5252">
        <v>54</v>
      </c>
      <c r="B5252" t="s">
        <v>120</v>
      </c>
      <c r="C5252" t="s">
        <v>180</v>
      </c>
      <c r="D5252" s="2" t="str">
        <f t="shared" si="162"/>
        <v>Arizona1980</v>
      </c>
      <c r="F5252">
        <v>6</v>
      </c>
      <c r="G5252">
        <v>5</v>
      </c>
      <c r="H5252">
        <v>0</v>
      </c>
      <c r="I5252">
        <v>1.08</v>
      </c>
      <c r="J5252">
        <v>1.98</v>
      </c>
      <c r="K5252">
        <v>3.07</v>
      </c>
      <c r="L5252" s="2">
        <f>_xlfn.RANK.EQ(I5252, INDEX(CFB!$I$2:$I$1048576, MATCH(W5252, CFB!$W$2:$W$1048576, 0)):INDEX(CFB!$I$2:$I$1048576, MATCH(W5252, CFB!$W$2:$W$1048576, 0) + COUNTIF(CFB!$W$2:$W$1048576, W5252) - 1), 0)</f>
        <v>64</v>
      </c>
      <c r="M5252" s="2">
        <f>_xlfn.RANK.EQ(J5252, INDEX(CFB!$J$2:$J$1048576, MATCH(W5252, CFB!$W$2:$W$1048576, 0)):INDEX(CFB!$J$2:$J$1048576, MATCH(W5252, CFB!$W$2:$W$1048576, 0) + COUNTIF(CFB!$W$2:$W$1048576, W5252) - 1))</f>
        <v>50</v>
      </c>
      <c r="N5252" s="2">
        <f>RANK(K5252, INDEX(CFB!$K$2:$K$1048576, MATCH(W5252, CFB!$W$2:$W$1048576, 0)):INDEX(CFB!$K$2:$K$1048576, MATCH(W5252, CFB!$W$2:$W$1048576, 0) + COUNTIF(CFB!$W$2:$W$1048576, W5252) - 1))</f>
        <v>54</v>
      </c>
      <c r="O5252">
        <v>28.12</v>
      </c>
      <c r="P5252">
        <v>9.4600000000000009</v>
      </c>
      <c r="W5252">
        <v>1980</v>
      </c>
      <c r="X5252">
        <f t="shared" si="163"/>
        <v>0</v>
      </c>
    </row>
    <row r="5253" spans="1:24" ht="12.75" hidden="1" customHeight="1" x14ac:dyDescent="0.45">
      <c r="A5253">
        <v>55</v>
      </c>
      <c r="B5253" t="s">
        <v>81</v>
      </c>
      <c r="C5253" t="s">
        <v>12</v>
      </c>
      <c r="D5253" s="2" t="str">
        <f t="shared" si="162"/>
        <v>Cincinnati1980</v>
      </c>
      <c r="F5253">
        <v>6</v>
      </c>
      <c r="G5253">
        <v>5</v>
      </c>
      <c r="H5253">
        <v>0</v>
      </c>
      <c r="I5253">
        <v>-2.68</v>
      </c>
      <c r="J5253">
        <v>5.6</v>
      </c>
      <c r="K5253">
        <v>2.91</v>
      </c>
      <c r="L5253" s="2">
        <f>_xlfn.RANK.EQ(I5253, INDEX(CFB!$I$2:$I$1048576, MATCH(W5253, CFB!$W$2:$W$1048576, 0)):INDEX(CFB!$I$2:$I$1048576, MATCH(W5253, CFB!$W$2:$W$1048576, 0) + COUNTIF(CFB!$W$2:$W$1048576, W5253) - 1), 0)</f>
        <v>90</v>
      </c>
      <c r="M5253" s="2">
        <f>_xlfn.RANK.EQ(J5253, INDEX(CFB!$J$2:$J$1048576, MATCH(W5253, CFB!$W$2:$W$1048576, 0)):INDEX(CFB!$J$2:$J$1048576, MATCH(W5253, CFB!$W$2:$W$1048576, 0) + COUNTIF(CFB!$W$2:$W$1048576, W5253) - 1))</f>
        <v>29</v>
      </c>
      <c r="N5253" s="2">
        <f>RANK(K5253, INDEX(CFB!$K$2:$K$1048576, MATCH(W5253, CFB!$W$2:$W$1048576, 0)):INDEX(CFB!$K$2:$K$1048576, MATCH(W5253, CFB!$W$2:$W$1048576, 0) + COUNTIF(CFB!$W$2:$W$1048576, W5253) - 1))</f>
        <v>55</v>
      </c>
      <c r="O5253">
        <v>24.7</v>
      </c>
      <c r="P5253">
        <v>9.91</v>
      </c>
      <c r="W5253">
        <v>1980</v>
      </c>
      <c r="X5253">
        <f t="shared" si="163"/>
        <v>0</v>
      </c>
    </row>
    <row r="5254" spans="1:24" ht="12.75" hidden="1" customHeight="1" x14ac:dyDescent="0.45">
      <c r="A5254">
        <v>56</v>
      </c>
      <c r="B5254" t="s">
        <v>42</v>
      </c>
      <c r="C5254" t="s">
        <v>10</v>
      </c>
      <c r="D5254" s="2" t="str">
        <f t="shared" si="162"/>
        <v>Minnesota1980</v>
      </c>
      <c r="F5254">
        <v>6</v>
      </c>
      <c r="G5254">
        <v>5</v>
      </c>
      <c r="H5254">
        <v>0</v>
      </c>
      <c r="I5254">
        <v>5.89</v>
      </c>
      <c r="J5254">
        <v>-3.04</v>
      </c>
      <c r="K5254">
        <v>2.85</v>
      </c>
      <c r="L5254" s="2">
        <f>_xlfn.RANK.EQ(I5254, INDEX(CFB!$I$2:$I$1048576, MATCH(W5254, CFB!$W$2:$W$1048576, 0)):INDEX(CFB!$I$2:$I$1048576, MATCH(W5254, CFB!$W$2:$W$1048576, 0) + COUNTIF(CFB!$W$2:$W$1048576, W5254) - 1), 0)</f>
        <v>25</v>
      </c>
      <c r="M5254" s="2">
        <f>_xlfn.RANK.EQ(J5254, INDEX(CFB!$J$2:$J$1048576, MATCH(W5254, CFB!$W$2:$W$1048576, 0)):INDEX(CFB!$J$2:$J$1048576, MATCH(W5254, CFB!$W$2:$W$1048576, 0) + COUNTIF(CFB!$W$2:$W$1048576, W5254) - 1))</f>
        <v>100</v>
      </c>
      <c r="N5254" s="2">
        <f>RANK(K5254, INDEX(CFB!$K$2:$K$1048576, MATCH(W5254, CFB!$W$2:$W$1048576, 0)):INDEX(CFB!$K$2:$K$1048576, MATCH(W5254, CFB!$W$2:$W$1048576, 0) + COUNTIF(CFB!$W$2:$W$1048576, W5254) - 1))</f>
        <v>56</v>
      </c>
      <c r="O5254">
        <v>29.43</v>
      </c>
      <c r="P5254">
        <v>15.5</v>
      </c>
      <c r="W5254">
        <v>1980</v>
      </c>
      <c r="X5254">
        <f t="shared" si="163"/>
        <v>0</v>
      </c>
    </row>
    <row r="5255" spans="1:24" ht="12.75" hidden="1" customHeight="1" x14ac:dyDescent="0.45">
      <c r="A5255">
        <v>57</v>
      </c>
      <c r="B5255" t="s">
        <v>57</v>
      </c>
      <c r="C5255" t="s">
        <v>12</v>
      </c>
      <c r="D5255" s="2" t="str">
        <f t="shared" si="162"/>
        <v>Boston College1980</v>
      </c>
      <c r="F5255">
        <v>5</v>
      </c>
      <c r="G5255">
        <v>6</v>
      </c>
      <c r="H5255">
        <v>0</v>
      </c>
      <c r="I5255">
        <v>5.26</v>
      </c>
      <c r="J5255">
        <v>-2.5099999999999998</v>
      </c>
      <c r="K5255">
        <v>2.75</v>
      </c>
      <c r="L5255" s="2">
        <f>_xlfn.RANK.EQ(I5255, INDEX(CFB!$I$2:$I$1048576, MATCH(W5255, CFB!$W$2:$W$1048576, 0)):INDEX(CFB!$I$2:$I$1048576, MATCH(W5255, CFB!$W$2:$W$1048576, 0) + COUNTIF(CFB!$W$2:$W$1048576, W5255) - 1), 0)</f>
        <v>28</v>
      </c>
      <c r="M5255" s="2">
        <f>_xlfn.RANK.EQ(J5255, INDEX(CFB!$J$2:$J$1048576, MATCH(W5255, CFB!$W$2:$W$1048576, 0)):INDEX(CFB!$J$2:$J$1048576, MATCH(W5255, CFB!$W$2:$W$1048576, 0) + COUNTIF(CFB!$W$2:$W$1048576, W5255) - 1))</f>
        <v>95</v>
      </c>
      <c r="N5255" s="2">
        <f>RANK(K5255, INDEX(CFB!$K$2:$K$1048576, MATCH(W5255, CFB!$W$2:$W$1048576, 0)):INDEX(CFB!$K$2:$K$1048576, MATCH(W5255, CFB!$W$2:$W$1048576, 0) + COUNTIF(CFB!$W$2:$W$1048576, W5255) - 1))</f>
        <v>57</v>
      </c>
      <c r="O5255">
        <v>33.35</v>
      </c>
      <c r="P5255">
        <v>17</v>
      </c>
      <c r="W5255">
        <v>1980</v>
      </c>
      <c r="X5255">
        <f t="shared" si="163"/>
        <v>0</v>
      </c>
    </row>
    <row r="5256" spans="1:24" ht="12.75" hidden="1" customHeight="1" x14ac:dyDescent="0.45">
      <c r="A5256">
        <v>58</v>
      </c>
      <c r="B5256" t="s">
        <v>45</v>
      </c>
      <c r="C5256" t="s">
        <v>189</v>
      </c>
      <c r="D5256" s="2" t="str">
        <f t="shared" si="162"/>
        <v>Baylor1980</v>
      </c>
      <c r="F5256">
        <v>5</v>
      </c>
      <c r="G5256">
        <v>6</v>
      </c>
      <c r="H5256">
        <v>0</v>
      </c>
      <c r="I5256">
        <v>4.92</v>
      </c>
      <c r="J5256">
        <v>-2.2799999999999998</v>
      </c>
      <c r="K5256">
        <v>2.64</v>
      </c>
      <c r="L5256" s="2">
        <f>_xlfn.RANK.EQ(I5256, INDEX(CFB!$I$2:$I$1048576, MATCH(W5256, CFB!$W$2:$W$1048576, 0)):INDEX(CFB!$I$2:$I$1048576, MATCH(W5256, CFB!$W$2:$W$1048576, 0) + COUNTIF(CFB!$W$2:$W$1048576, W5256) - 1), 0)</f>
        <v>36</v>
      </c>
      <c r="M5256" s="2">
        <f>_xlfn.RANK.EQ(J5256, INDEX(CFB!$J$2:$J$1048576, MATCH(W5256, CFB!$W$2:$W$1048576, 0)):INDEX(CFB!$J$2:$J$1048576, MATCH(W5256, CFB!$W$2:$W$1048576, 0) + COUNTIF(CFB!$W$2:$W$1048576, W5256) - 1))</f>
        <v>90</v>
      </c>
      <c r="N5256" s="2">
        <f>RANK(K5256, INDEX(CFB!$K$2:$K$1048576, MATCH(W5256, CFB!$W$2:$W$1048576, 0)):INDEX(CFB!$K$2:$K$1048576, MATCH(W5256, CFB!$W$2:$W$1048576, 0) + COUNTIF(CFB!$W$2:$W$1048576, W5256) - 1))</f>
        <v>58</v>
      </c>
      <c r="O5256">
        <v>33.1</v>
      </c>
      <c r="P5256">
        <v>13.01</v>
      </c>
      <c r="W5256">
        <v>1980</v>
      </c>
      <c r="X5256">
        <f t="shared" si="163"/>
        <v>0</v>
      </c>
    </row>
    <row r="5257" spans="1:24" ht="12.75" hidden="1" customHeight="1" x14ac:dyDescent="0.45">
      <c r="A5257">
        <v>59</v>
      </c>
      <c r="B5257" t="s">
        <v>146</v>
      </c>
      <c r="C5257" t="s">
        <v>178</v>
      </c>
      <c r="D5257" s="2" t="str">
        <f t="shared" si="162"/>
        <v>San Diego State1980</v>
      </c>
      <c r="F5257">
        <v>6</v>
      </c>
      <c r="G5257">
        <v>5</v>
      </c>
      <c r="H5257">
        <v>0</v>
      </c>
      <c r="I5257">
        <v>2.82</v>
      </c>
      <c r="J5257">
        <v>-0.31</v>
      </c>
      <c r="K5257">
        <v>2.5099999999999998</v>
      </c>
      <c r="L5257" s="2">
        <f>_xlfn.RANK.EQ(I5257, INDEX(CFB!$I$2:$I$1048576, MATCH(W5257, CFB!$W$2:$W$1048576, 0)):INDEX(CFB!$I$2:$I$1048576, MATCH(W5257, CFB!$W$2:$W$1048576, 0) + COUNTIF(CFB!$W$2:$W$1048576, W5257) - 1), 0)</f>
        <v>46</v>
      </c>
      <c r="M5257" s="2">
        <f>_xlfn.RANK.EQ(J5257, INDEX(CFB!$J$2:$J$1048576, MATCH(W5257, CFB!$W$2:$W$1048576, 0)):INDEX(CFB!$J$2:$J$1048576, MATCH(W5257, CFB!$W$2:$W$1048576, 0) + COUNTIF(CFB!$W$2:$W$1048576, W5257) - 1))</f>
        <v>73</v>
      </c>
      <c r="N5257" s="2">
        <f>RANK(K5257, INDEX(CFB!$K$2:$K$1048576, MATCH(W5257, CFB!$W$2:$W$1048576, 0)):INDEX(CFB!$K$2:$K$1048576, MATCH(W5257, CFB!$W$2:$W$1048576, 0) + COUNTIF(CFB!$W$2:$W$1048576, W5257) - 1))</f>
        <v>59</v>
      </c>
      <c r="O5257">
        <v>29.51</v>
      </c>
      <c r="P5257">
        <v>12.74</v>
      </c>
      <c r="W5257">
        <v>1980</v>
      </c>
      <c r="X5257">
        <f t="shared" si="163"/>
        <v>0</v>
      </c>
    </row>
    <row r="5258" spans="1:24" ht="12.75" hidden="1" customHeight="1" x14ac:dyDescent="0.45">
      <c r="A5258">
        <v>60</v>
      </c>
      <c r="B5258" t="s">
        <v>40</v>
      </c>
      <c r="C5258" t="s">
        <v>188</v>
      </c>
      <c r="D5258" s="2" t="str">
        <f t="shared" si="162"/>
        <v>Iowa State1980</v>
      </c>
      <c r="F5258">
        <v>5</v>
      </c>
      <c r="G5258">
        <v>5</v>
      </c>
      <c r="H5258">
        <v>1</v>
      </c>
      <c r="I5258">
        <v>1.65</v>
      </c>
      <c r="J5258">
        <v>0.82</v>
      </c>
      <c r="K5258">
        <v>2.4700000000000002</v>
      </c>
      <c r="L5258" s="2">
        <f>_xlfn.RANK.EQ(I5258, INDEX(CFB!$I$2:$I$1048576, MATCH(W5258, CFB!$W$2:$W$1048576, 0)):INDEX(CFB!$I$2:$I$1048576, MATCH(W5258, CFB!$W$2:$W$1048576, 0) + COUNTIF(CFB!$W$2:$W$1048576, W5258) - 1), 0)</f>
        <v>56</v>
      </c>
      <c r="M5258" s="2">
        <f>_xlfn.RANK.EQ(J5258, INDEX(CFB!$J$2:$J$1048576, MATCH(W5258, CFB!$W$2:$W$1048576, 0)):INDEX(CFB!$J$2:$J$1048576, MATCH(W5258, CFB!$W$2:$W$1048576, 0) + COUNTIF(CFB!$W$2:$W$1048576, W5258) - 1))</f>
        <v>61</v>
      </c>
      <c r="N5258" s="2">
        <f>RANK(K5258, INDEX(CFB!$K$2:$K$1048576, MATCH(W5258, CFB!$W$2:$W$1048576, 0)):INDEX(CFB!$K$2:$K$1048576, MATCH(W5258, CFB!$W$2:$W$1048576, 0) + COUNTIF(CFB!$W$2:$W$1048576, W5258) - 1))</f>
        <v>60</v>
      </c>
      <c r="O5258">
        <v>28.46</v>
      </c>
      <c r="P5258">
        <v>10.76</v>
      </c>
      <c r="W5258">
        <v>1980</v>
      </c>
      <c r="X5258">
        <f t="shared" si="163"/>
        <v>0</v>
      </c>
    </row>
    <row r="5259" spans="1:24" ht="12.75" hidden="1" customHeight="1" x14ac:dyDescent="0.45">
      <c r="A5259">
        <v>61</v>
      </c>
      <c r="B5259" t="s">
        <v>59</v>
      </c>
      <c r="C5259" t="s">
        <v>15</v>
      </c>
      <c r="D5259" s="2" t="str">
        <f t="shared" si="162"/>
        <v>Vanderbilt1980</v>
      </c>
      <c r="F5259">
        <v>4</v>
      </c>
      <c r="G5259">
        <v>7</v>
      </c>
      <c r="H5259">
        <v>0</v>
      </c>
      <c r="I5259">
        <v>4.96</v>
      </c>
      <c r="J5259">
        <v>-3.1</v>
      </c>
      <c r="K5259">
        <v>1.86</v>
      </c>
      <c r="L5259" s="2">
        <f>_xlfn.RANK.EQ(I5259, INDEX(CFB!$I$2:$I$1048576, MATCH(W5259, CFB!$W$2:$W$1048576, 0)):INDEX(CFB!$I$2:$I$1048576, MATCH(W5259, CFB!$W$2:$W$1048576, 0) + COUNTIF(CFB!$W$2:$W$1048576, W5259) - 1), 0)</f>
        <v>34</v>
      </c>
      <c r="M5259" s="2">
        <f>_xlfn.RANK.EQ(J5259, INDEX(CFB!$J$2:$J$1048576, MATCH(W5259, CFB!$W$2:$W$1048576, 0)):INDEX(CFB!$J$2:$J$1048576, MATCH(W5259, CFB!$W$2:$W$1048576, 0) + COUNTIF(CFB!$W$2:$W$1048576, W5259) - 1))</f>
        <v>101</v>
      </c>
      <c r="N5259" s="2">
        <f>RANK(K5259, INDEX(CFB!$K$2:$K$1048576, MATCH(W5259, CFB!$W$2:$W$1048576, 0)):INDEX(CFB!$K$2:$K$1048576, MATCH(W5259, CFB!$W$2:$W$1048576, 0) + COUNTIF(CFB!$W$2:$W$1048576, W5259) - 1))</f>
        <v>61</v>
      </c>
      <c r="O5259">
        <v>32.54</v>
      </c>
      <c r="P5259">
        <v>16.32</v>
      </c>
      <c r="W5259">
        <v>1980</v>
      </c>
      <c r="X5259">
        <f t="shared" si="163"/>
        <v>0</v>
      </c>
    </row>
    <row r="5260" spans="1:24" ht="12.75" hidden="1" customHeight="1" x14ac:dyDescent="0.45">
      <c r="A5260">
        <v>62</v>
      </c>
      <c r="B5260" t="s">
        <v>19</v>
      </c>
      <c r="C5260" t="s">
        <v>15</v>
      </c>
      <c r="D5260" s="2" t="str">
        <f t="shared" si="162"/>
        <v>Ole Miss1980</v>
      </c>
      <c r="F5260">
        <v>4</v>
      </c>
      <c r="G5260">
        <v>6</v>
      </c>
      <c r="H5260">
        <v>1</v>
      </c>
      <c r="I5260">
        <v>1.1599999999999999</v>
      </c>
      <c r="J5260">
        <v>-0.14000000000000001</v>
      </c>
      <c r="K5260">
        <v>1.02</v>
      </c>
      <c r="L5260" s="2">
        <f>_xlfn.RANK.EQ(I5260, INDEX(CFB!$I$2:$I$1048576, MATCH(W5260, CFB!$W$2:$W$1048576, 0)):INDEX(CFB!$I$2:$I$1048576, MATCH(W5260, CFB!$W$2:$W$1048576, 0) + COUNTIF(CFB!$W$2:$W$1048576, W5260) - 1), 0)</f>
        <v>62</v>
      </c>
      <c r="M5260" s="2">
        <f>_xlfn.RANK.EQ(J5260, INDEX(CFB!$J$2:$J$1048576, MATCH(W5260, CFB!$W$2:$W$1048576, 0)):INDEX(CFB!$J$2:$J$1048576, MATCH(W5260, CFB!$W$2:$W$1048576, 0) + COUNTIF(CFB!$W$2:$W$1048576, W5260) - 1))</f>
        <v>70</v>
      </c>
      <c r="N5260" s="2">
        <f>RANK(K5260, INDEX(CFB!$K$2:$K$1048576, MATCH(W5260, CFB!$W$2:$W$1048576, 0)):INDEX(CFB!$K$2:$K$1048576, MATCH(W5260, CFB!$W$2:$W$1048576, 0) + COUNTIF(CFB!$W$2:$W$1048576, W5260) - 1))</f>
        <v>62</v>
      </c>
      <c r="O5260">
        <v>28.06</v>
      </c>
      <c r="P5260">
        <v>15.2</v>
      </c>
      <c r="W5260">
        <v>1980</v>
      </c>
      <c r="X5260">
        <f t="shared" si="163"/>
        <v>0</v>
      </c>
    </row>
    <row r="5261" spans="1:24" ht="12.75" hidden="1" customHeight="1" x14ac:dyDescent="0.45">
      <c r="A5261">
        <v>63</v>
      </c>
      <c r="B5261" t="s">
        <v>203</v>
      </c>
      <c r="C5261" t="s">
        <v>204</v>
      </c>
      <c r="D5261" s="2" t="str">
        <f t="shared" si="162"/>
        <v>McNeese State1980</v>
      </c>
      <c r="F5261">
        <v>7</v>
      </c>
      <c r="G5261">
        <v>3</v>
      </c>
      <c r="H5261">
        <v>1</v>
      </c>
      <c r="I5261">
        <v>3.91</v>
      </c>
      <c r="J5261">
        <v>-2.9</v>
      </c>
      <c r="K5261">
        <v>1.01</v>
      </c>
      <c r="L5261" s="2">
        <f>_xlfn.RANK.EQ(I5261, INDEX(CFB!$I$2:$I$1048576, MATCH(W5261, CFB!$W$2:$W$1048576, 0)):INDEX(CFB!$I$2:$I$1048576, MATCH(W5261, CFB!$W$2:$W$1048576, 0) + COUNTIF(CFB!$W$2:$W$1048576, W5261) - 1), 0)</f>
        <v>41</v>
      </c>
      <c r="M5261" s="2">
        <f>_xlfn.RANK.EQ(J5261, INDEX(CFB!$J$2:$J$1048576, MATCH(W5261, CFB!$W$2:$W$1048576, 0)):INDEX(CFB!$J$2:$J$1048576, MATCH(W5261, CFB!$W$2:$W$1048576, 0) + COUNTIF(CFB!$W$2:$W$1048576, W5261) - 1))</f>
        <v>98</v>
      </c>
      <c r="N5261" s="2">
        <f>RANK(K5261, INDEX(CFB!$K$2:$K$1048576, MATCH(W5261, CFB!$W$2:$W$1048576, 0)):INDEX(CFB!$K$2:$K$1048576, MATCH(W5261, CFB!$W$2:$W$1048576, 0) + COUNTIF(CFB!$W$2:$W$1048576, W5261) - 1))</f>
        <v>63</v>
      </c>
      <c r="O5261">
        <v>33.5</v>
      </c>
      <c r="P5261">
        <v>14.96</v>
      </c>
      <c r="W5261">
        <v>1980</v>
      </c>
      <c r="X5261">
        <f t="shared" si="163"/>
        <v>0</v>
      </c>
    </row>
    <row r="5262" spans="1:24" ht="12.75" hidden="1" customHeight="1" x14ac:dyDescent="0.45">
      <c r="A5262">
        <v>64</v>
      </c>
      <c r="B5262" t="s">
        <v>61</v>
      </c>
      <c r="C5262" t="s">
        <v>189</v>
      </c>
      <c r="D5262" s="2" t="str">
        <f t="shared" si="162"/>
        <v>Texas Christian1980</v>
      </c>
      <c r="F5262">
        <v>2</v>
      </c>
      <c r="G5262">
        <v>7</v>
      </c>
      <c r="H5262">
        <v>2</v>
      </c>
      <c r="I5262">
        <v>4.66</v>
      </c>
      <c r="J5262">
        <v>-3.95</v>
      </c>
      <c r="K5262">
        <v>0.71</v>
      </c>
      <c r="L5262" s="2">
        <f>_xlfn.RANK.EQ(I5262, INDEX(CFB!$I$2:$I$1048576, MATCH(W5262, CFB!$W$2:$W$1048576, 0)):INDEX(CFB!$I$2:$I$1048576, MATCH(W5262, CFB!$W$2:$W$1048576, 0) + COUNTIF(CFB!$W$2:$W$1048576, W5262) - 1), 0)</f>
        <v>37</v>
      </c>
      <c r="M5262" s="2">
        <f>_xlfn.RANK.EQ(J5262, INDEX(CFB!$J$2:$J$1048576, MATCH(W5262, CFB!$W$2:$W$1048576, 0)):INDEX(CFB!$J$2:$J$1048576, MATCH(W5262, CFB!$W$2:$W$1048576, 0) + COUNTIF(CFB!$W$2:$W$1048576, W5262) - 1))</f>
        <v>107</v>
      </c>
      <c r="N5262" s="2">
        <f>RANK(K5262, INDEX(CFB!$K$2:$K$1048576, MATCH(W5262, CFB!$W$2:$W$1048576, 0)):INDEX(CFB!$K$2:$K$1048576, MATCH(W5262, CFB!$W$2:$W$1048576, 0) + COUNTIF(CFB!$W$2:$W$1048576, W5262) - 1))</f>
        <v>64</v>
      </c>
      <c r="O5262">
        <v>32.11</v>
      </c>
      <c r="P5262">
        <v>16.579999999999998</v>
      </c>
      <c r="W5262">
        <v>1980</v>
      </c>
      <c r="X5262">
        <f t="shared" si="163"/>
        <v>0</v>
      </c>
    </row>
    <row r="5263" spans="1:24" ht="12.75" hidden="1" customHeight="1" x14ac:dyDescent="0.45">
      <c r="A5263">
        <v>65</v>
      </c>
      <c r="B5263" t="s">
        <v>86</v>
      </c>
      <c r="C5263" t="s">
        <v>65</v>
      </c>
      <c r="D5263" s="2" t="str">
        <f t="shared" si="162"/>
        <v>Miami (OH)1980</v>
      </c>
      <c r="F5263">
        <v>8</v>
      </c>
      <c r="G5263">
        <v>2</v>
      </c>
      <c r="H5263">
        <v>1</v>
      </c>
      <c r="I5263">
        <v>-2.2000000000000002</v>
      </c>
      <c r="J5263">
        <v>2.79</v>
      </c>
      <c r="K5263">
        <v>0.59</v>
      </c>
      <c r="L5263" s="2">
        <f>_xlfn.RANK.EQ(I5263, INDEX(CFB!$I$2:$I$1048576, MATCH(W5263, CFB!$W$2:$W$1048576, 0)):INDEX(CFB!$I$2:$I$1048576, MATCH(W5263, CFB!$W$2:$W$1048576, 0) + COUNTIF(CFB!$W$2:$W$1048576, W5263) - 1), 0)</f>
        <v>84</v>
      </c>
      <c r="M5263" s="2">
        <f>_xlfn.RANK.EQ(J5263, INDEX(CFB!$J$2:$J$1048576, MATCH(W5263, CFB!$W$2:$W$1048576, 0)):INDEX(CFB!$J$2:$J$1048576, MATCH(W5263, CFB!$W$2:$W$1048576, 0) + COUNTIF(CFB!$W$2:$W$1048576, W5263) - 1))</f>
        <v>45</v>
      </c>
      <c r="N5263" s="2">
        <f>RANK(K5263, INDEX(CFB!$K$2:$K$1048576, MATCH(W5263, CFB!$W$2:$W$1048576, 0)):INDEX(CFB!$K$2:$K$1048576, MATCH(W5263, CFB!$W$2:$W$1048576, 0) + COUNTIF(CFB!$W$2:$W$1048576, W5263) - 1))</f>
        <v>65</v>
      </c>
      <c r="O5263">
        <v>22.81</v>
      </c>
      <c r="P5263">
        <v>11.55</v>
      </c>
      <c r="W5263">
        <v>1980</v>
      </c>
      <c r="X5263">
        <f t="shared" si="163"/>
        <v>0</v>
      </c>
    </row>
    <row r="5264" spans="1:24" ht="12.75" hidden="1" customHeight="1" x14ac:dyDescent="0.45">
      <c r="A5264">
        <v>66</v>
      </c>
      <c r="B5264" t="s">
        <v>199</v>
      </c>
      <c r="C5264" t="s">
        <v>195</v>
      </c>
      <c r="D5264" s="2" t="str">
        <f t="shared" si="162"/>
        <v>Drake1980</v>
      </c>
      <c r="F5264">
        <v>10</v>
      </c>
      <c r="G5264">
        <v>1</v>
      </c>
      <c r="H5264">
        <v>0</v>
      </c>
      <c r="I5264">
        <v>-0.92</v>
      </c>
      <c r="J5264">
        <v>1.45</v>
      </c>
      <c r="K5264">
        <v>0.52</v>
      </c>
      <c r="L5264" s="2">
        <f>_xlfn.RANK.EQ(I5264, INDEX(CFB!$I$2:$I$1048576, MATCH(W5264, CFB!$W$2:$W$1048576, 0)):INDEX(CFB!$I$2:$I$1048576, MATCH(W5264, CFB!$W$2:$W$1048576, 0) + COUNTIF(CFB!$W$2:$W$1048576, W5264) - 1), 0)</f>
        <v>80</v>
      </c>
      <c r="M5264" s="2">
        <f>_xlfn.RANK.EQ(J5264, INDEX(CFB!$J$2:$J$1048576, MATCH(W5264, CFB!$W$2:$W$1048576, 0)):INDEX(CFB!$J$2:$J$1048576, MATCH(W5264, CFB!$W$2:$W$1048576, 0) + COUNTIF(CFB!$W$2:$W$1048576, W5264) - 1))</f>
        <v>56</v>
      </c>
      <c r="N5264" s="2">
        <f>RANK(K5264, INDEX(CFB!$K$2:$K$1048576, MATCH(W5264, CFB!$W$2:$W$1048576, 0)):INDEX(CFB!$K$2:$K$1048576, MATCH(W5264, CFB!$W$2:$W$1048576, 0) + COUNTIF(CFB!$W$2:$W$1048576, W5264) - 1))</f>
        <v>66</v>
      </c>
      <c r="O5264">
        <v>27.6</v>
      </c>
      <c r="P5264">
        <v>14.13</v>
      </c>
      <c r="W5264">
        <v>1980</v>
      </c>
      <c r="X5264">
        <f t="shared" si="163"/>
        <v>0</v>
      </c>
    </row>
    <row r="5265" spans="1:24" ht="12.75" hidden="1" customHeight="1" x14ac:dyDescent="0.45">
      <c r="A5265">
        <v>67</v>
      </c>
      <c r="B5265" t="s">
        <v>197</v>
      </c>
      <c r="C5265" t="s">
        <v>195</v>
      </c>
      <c r="D5265" s="2" t="str">
        <f t="shared" si="162"/>
        <v>West Texas State1980</v>
      </c>
      <c r="F5265">
        <v>7</v>
      </c>
      <c r="G5265">
        <v>4</v>
      </c>
      <c r="H5265">
        <v>0</v>
      </c>
      <c r="I5265">
        <v>0.25</v>
      </c>
      <c r="J5265">
        <v>7.0000000000000007E-2</v>
      </c>
      <c r="K5265">
        <v>0.32</v>
      </c>
      <c r="L5265" s="2">
        <f>_xlfn.RANK.EQ(I5265, INDEX(CFB!$I$2:$I$1048576, MATCH(W5265, CFB!$W$2:$W$1048576, 0)):INDEX(CFB!$I$2:$I$1048576, MATCH(W5265, CFB!$W$2:$W$1048576, 0) + COUNTIF(CFB!$W$2:$W$1048576, W5265) - 1), 0)</f>
        <v>71</v>
      </c>
      <c r="M5265" s="2">
        <f>_xlfn.RANK.EQ(J5265, INDEX(CFB!$J$2:$J$1048576, MATCH(W5265, CFB!$W$2:$W$1048576, 0)):INDEX(CFB!$J$2:$J$1048576, MATCH(W5265, CFB!$W$2:$W$1048576, 0) + COUNTIF(CFB!$W$2:$W$1048576, W5265) - 1))</f>
        <v>69</v>
      </c>
      <c r="N5265" s="2">
        <f>RANK(K5265, INDEX(CFB!$K$2:$K$1048576, MATCH(W5265, CFB!$W$2:$W$1048576, 0)):INDEX(CFB!$K$2:$K$1048576, MATCH(W5265, CFB!$W$2:$W$1048576, 0) + COUNTIF(CFB!$W$2:$W$1048576, W5265) - 1))</f>
        <v>67</v>
      </c>
      <c r="O5265">
        <v>27.13</v>
      </c>
      <c r="P5265">
        <v>11.71</v>
      </c>
      <c r="W5265">
        <v>1980</v>
      </c>
      <c r="X5265">
        <f t="shared" si="163"/>
        <v>0</v>
      </c>
    </row>
    <row r="5266" spans="1:24" ht="12.75" hidden="1" customHeight="1" x14ac:dyDescent="0.45">
      <c r="A5266">
        <v>68</v>
      </c>
      <c r="B5266" t="s">
        <v>74</v>
      </c>
      <c r="C5266" t="s">
        <v>15</v>
      </c>
      <c r="D5266" s="2" t="str">
        <f t="shared" si="162"/>
        <v>Kentucky1980</v>
      </c>
      <c r="F5266">
        <v>3</v>
      </c>
      <c r="G5266">
        <v>8</v>
      </c>
      <c r="H5266">
        <v>0</v>
      </c>
      <c r="I5266">
        <v>-2.5099999999999998</v>
      </c>
      <c r="J5266">
        <v>2.65</v>
      </c>
      <c r="K5266">
        <v>0.14000000000000001</v>
      </c>
      <c r="L5266" s="2">
        <f>_xlfn.RANK.EQ(I5266, INDEX(CFB!$I$2:$I$1048576, MATCH(W5266, CFB!$W$2:$W$1048576, 0)):INDEX(CFB!$I$2:$I$1048576, MATCH(W5266, CFB!$W$2:$W$1048576, 0) + COUNTIF(CFB!$W$2:$W$1048576, W5266) - 1), 0)</f>
        <v>88</v>
      </c>
      <c r="M5266" s="2">
        <f>_xlfn.RANK.EQ(J5266, INDEX(CFB!$J$2:$J$1048576, MATCH(W5266, CFB!$W$2:$W$1048576, 0)):INDEX(CFB!$J$2:$J$1048576, MATCH(W5266, CFB!$W$2:$W$1048576, 0) + COUNTIF(CFB!$W$2:$W$1048576, W5266) - 1))</f>
        <v>46</v>
      </c>
      <c r="N5266" s="2">
        <f>RANK(K5266, INDEX(CFB!$K$2:$K$1048576, MATCH(W5266, CFB!$W$2:$W$1048576, 0)):INDEX(CFB!$K$2:$K$1048576, MATCH(W5266, CFB!$W$2:$W$1048576, 0) + COUNTIF(CFB!$W$2:$W$1048576, W5266) - 1))</f>
        <v>68</v>
      </c>
      <c r="O5266">
        <v>25.22</v>
      </c>
      <c r="P5266">
        <v>8.92</v>
      </c>
      <c r="W5266">
        <v>1980</v>
      </c>
      <c r="X5266">
        <f t="shared" si="163"/>
        <v>0</v>
      </c>
    </row>
    <row r="5267" spans="1:24" ht="12.75" hidden="1" customHeight="1" x14ac:dyDescent="0.45">
      <c r="A5267">
        <v>69</v>
      </c>
      <c r="B5267" t="s">
        <v>205</v>
      </c>
      <c r="C5267" t="s">
        <v>206</v>
      </c>
      <c r="D5267" s="2" t="str">
        <f t="shared" si="162"/>
        <v>Furman1980</v>
      </c>
      <c r="F5267">
        <v>8</v>
      </c>
      <c r="G5267">
        <v>3</v>
      </c>
      <c r="H5267">
        <v>0</v>
      </c>
      <c r="I5267">
        <v>3.64</v>
      </c>
      <c r="J5267">
        <v>-3.71</v>
      </c>
      <c r="K5267">
        <v>-0.06</v>
      </c>
      <c r="L5267" s="2">
        <f>_xlfn.RANK.EQ(I5267, INDEX(CFB!$I$2:$I$1048576, MATCH(W5267, CFB!$W$2:$W$1048576, 0)):INDEX(CFB!$I$2:$I$1048576, MATCH(W5267, CFB!$W$2:$W$1048576, 0) + COUNTIF(CFB!$W$2:$W$1048576, W5267) - 1), 0)</f>
        <v>42</v>
      </c>
      <c r="M5267" s="2">
        <f>_xlfn.RANK.EQ(J5267, INDEX(CFB!$J$2:$J$1048576, MATCH(W5267, CFB!$W$2:$W$1048576, 0)):INDEX(CFB!$J$2:$J$1048576, MATCH(W5267, CFB!$W$2:$W$1048576, 0) + COUNTIF(CFB!$W$2:$W$1048576, W5267) - 1))</f>
        <v>105</v>
      </c>
      <c r="N5267" s="2">
        <f>RANK(K5267, INDEX(CFB!$K$2:$K$1048576, MATCH(W5267, CFB!$W$2:$W$1048576, 0)):INDEX(CFB!$K$2:$K$1048576, MATCH(W5267, CFB!$W$2:$W$1048576, 0) + COUNTIF(CFB!$W$2:$W$1048576, W5267) - 1))</f>
        <v>69</v>
      </c>
      <c r="O5267">
        <v>30.61</v>
      </c>
      <c r="P5267">
        <v>16.989999999999998</v>
      </c>
      <c r="W5267">
        <v>1980</v>
      </c>
      <c r="X5267">
        <f t="shared" si="163"/>
        <v>0</v>
      </c>
    </row>
    <row r="5268" spans="1:24" ht="12.75" hidden="1" customHeight="1" x14ac:dyDescent="0.45">
      <c r="A5268">
        <v>70</v>
      </c>
      <c r="B5268" t="s">
        <v>207</v>
      </c>
      <c r="C5268" t="s">
        <v>206</v>
      </c>
      <c r="D5268" s="2" t="str">
        <f t="shared" si="162"/>
        <v>The Citadel1980</v>
      </c>
      <c r="F5268">
        <v>7</v>
      </c>
      <c r="G5268">
        <v>3</v>
      </c>
      <c r="H5268">
        <v>1</v>
      </c>
      <c r="I5268">
        <v>-2.44</v>
      </c>
      <c r="J5268">
        <v>2.27</v>
      </c>
      <c r="K5268">
        <v>-0.17</v>
      </c>
      <c r="L5268" s="2">
        <f>_xlfn.RANK.EQ(I5268, INDEX(CFB!$I$2:$I$1048576, MATCH(W5268, CFB!$W$2:$W$1048576, 0)):INDEX(CFB!$I$2:$I$1048576, MATCH(W5268, CFB!$W$2:$W$1048576, 0) + COUNTIF(CFB!$W$2:$W$1048576, W5268) - 1), 0)</f>
        <v>86</v>
      </c>
      <c r="M5268" s="2">
        <f>_xlfn.RANK.EQ(J5268, INDEX(CFB!$J$2:$J$1048576, MATCH(W5268, CFB!$W$2:$W$1048576, 0)):INDEX(CFB!$J$2:$J$1048576, MATCH(W5268, CFB!$W$2:$W$1048576, 0) + COUNTIF(CFB!$W$2:$W$1048576, W5268) - 1))</f>
        <v>47</v>
      </c>
      <c r="N5268" s="2">
        <f>RANK(K5268, INDEX(CFB!$K$2:$K$1048576, MATCH(W5268, CFB!$W$2:$W$1048576, 0)):INDEX(CFB!$K$2:$K$1048576, MATCH(W5268, CFB!$W$2:$W$1048576, 0) + COUNTIF(CFB!$W$2:$W$1048576, W5268) - 1))</f>
        <v>70</v>
      </c>
      <c r="O5268">
        <v>26.17</v>
      </c>
      <c r="P5268">
        <v>11.3</v>
      </c>
      <c r="W5268">
        <v>1980</v>
      </c>
      <c r="X5268">
        <f t="shared" si="163"/>
        <v>0</v>
      </c>
    </row>
    <row r="5269" spans="1:24" ht="12.75" hidden="1" customHeight="1" x14ac:dyDescent="0.45">
      <c r="A5269">
        <v>71</v>
      </c>
      <c r="B5269" t="s">
        <v>94</v>
      </c>
      <c r="C5269" t="s">
        <v>65</v>
      </c>
      <c r="D5269" s="2" t="str">
        <f t="shared" si="162"/>
        <v>Toledo1980</v>
      </c>
      <c r="F5269">
        <v>9</v>
      </c>
      <c r="G5269">
        <v>3</v>
      </c>
      <c r="H5269">
        <v>0</v>
      </c>
      <c r="I5269">
        <v>-2.44</v>
      </c>
      <c r="J5269">
        <v>2.17</v>
      </c>
      <c r="K5269">
        <v>-0.27</v>
      </c>
      <c r="L5269" s="2">
        <f>_xlfn.RANK.EQ(I5269, INDEX(CFB!$I$2:$I$1048576, MATCH(W5269, CFB!$W$2:$W$1048576, 0)):INDEX(CFB!$I$2:$I$1048576, MATCH(W5269, CFB!$W$2:$W$1048576, 0) + COUNTIF(CFB!$W$2:$W$1048576, W5269) - 1), 0)</f>
        <v>86</v>
      </c>
      <c r="M5269" s="2">
        <f>_xlfn.RANK.EQ(J5269, INDEX(CFB!$J$2:$J$1048576, MATCH(W5269, CFB!$W$2:$W$1048576, 0)):INDEX(CFB!$J$2:$J$1048576, MATCH(W5269, CFB!$W$2:$W$1048576, 0) + COUNTIF(CFB!$W$2:$W$1048576, W5269) - 1))</f>
        <v>48</v>
      </c>
      <c r="N5269" s="2">
        <f>RANK(K5269, INDEX(CFB!$K$2:$K$1048576, MATCH(W5269, CFB!$W$2:$W$1048576, 0)):INDEX(CFB!$K$2:$K$1048576, MATCH(W5269, CFB!$W$2:$W$1048576, 0) + COUNTIF(CFB!$W$2:$W$1048576, W5269) - 1))</f>
        <v>71</v>
      </c>
      <c r="O5269">
        <v>25.99</v>
      </c>
      <c r="P5269">
        <v>12.19</v>
      </c>
      <c r="W5269">
        <v>1980</v>
      </c>
      <c r="X5269">
        <f t="shared" si="163"/>
        <v>0</v>
      </c>
    </row>
    <row r="5270" spans="1:24" ht="12.75" hidden="1" customHeight="1" x14ac:dyDescent="0.45">
      <c r="A5270">
        <v>72</v>
      </c>
      <c r="B5270" t="s">
        <v>125</v>
      </c>
      <c r="C5270" t="s">
        <v>204</v>
      </c>
      <c r="D5270" s="2" t="str">
        <f t="shared" si="162"/>
        <v>Arkansas State1980</v>
      </c>
      <c r="F5270">
        <v>6</v>
      </c>
      <c r="G5270">
        <v>5</v>
      </c>
      <c r="H5270">
        <v>0</v>
      </c>
      <c r="I5270">
        <v>-4.1100000000000003</v>
      </c>
      <c r="J5270">
        <v>3.31</v>
      </c>
      <c r="K5270">
        <v>-0.8</v>
      </c>
      <c r="L5270" s="2">
        <f>_xlfn.RANK.EQ(I5270, INDEX(CFB!$I$2:$I$1048576, MATCH(W5270, CFB!$W$2:$W$1048576, 0)):INDEX(CFB!$I$2:$I$1048576, MATCH(W5270, CFB!$W$2:$W$1048576, 0) + COUNTIF(CFB!$W$2:$W$1048576, W5270) - 1), 0)</f>
        <v>110</v>
      </c>
      <c r="M5270" s="2">
        <f>_xlfn.RANK.EQ(J5270, INDEX(CFB!$J$2:$J$1048576, MATCH(W5270, CFB!$W$2:$W$1048576, 0)):INDEX(CFB!$J$2:$J$1048576, MATCH(W5270, CFB!$W$2:$W$1048576, 0) + COUNTIF(CFB!$W$2:$W$1048576, W5270) - 1))</f>
        <v>43</v>
      </c>
      <c r="N5270" s="2">
        <f>RANK(K5270, INDEX(CFB!$K$2:$K$1048576, MATCH(W5270, CFB!$W$2:$W$1048576, 0)):INDEX(CFB!$K$2:$K$1048576, MATCH(W5270, CFB!$W$2:$W$1048576, 0) + COUNTIF(CFB!$W$2:$W$1048576, W5270) - 1))</f>
        <v>72</v>
      </c>
      <c r="O5270">
        <v>22.2</v>
      </c>
      <c r="P5270">
        <v>8.2799999999999994</v>
      </c>
      <c r="W5270">
        <v>1980</v>
      </c>
      <c r="X5270">
        <f t="shared" si="163"/>
        <v>0</v>
      </c>
    </row>
    <row r="5271" spans="1:24" ht="12.75" hidden="1" customHeight="1" x14ac:dyDescent="0.45">
      <c r="A5271">
        <v>73</v>
      </c>
      <c r="B5271" t="s">
        <v>56</v>
      </c>
      <c r="C5271" t="s">
        <v>12</v>
      </c>
      <c r="D5271" s="2" t="str">
        <f t="shared" si="162"/>
        <v>Rutgers1980</v>
      </c>
      <c r="F5271">
        <v>5</v>
      </c>
      <c r="G5271">
        <v>6</v>
      </c>
      <c r="H5271">
        <v>0</v>
      </c>
      <c r="I5271">
        <v>-3.92</v>
      </c>
      <c r="J5271">
        <v>3</v>
      </c>
      <c r="K5271">
        <v>-0.93</v>
      </c>
      <c r="L5271" s="2">
        <f>_xlfn.RANK.EQ(I5271, INDEX(CFB!$I$2:$I$1048576, MATCH(W5271, CFB!$W$2:$W$1048576, 0)):INDEX(CFB!$I$2:$I$1048576, MATCH(W5271, CFB!$W$2:$W$1048576, 0) + COUNTIF(CFB!$W$2:$W$1048576, W5271) - 1), 0)</f>
        <v>107</v>
      </c>
      <c r="M5271" s="2">
        <f>_xlfn.RANK.EQ(J5271, INDEX(CFB!$J$2:$J$1048576, MATCH(W5271, CFB!$W$2:$W$1048576, 0)):INDEX(CFB!$J$2:$J$1048576, MATCH(W5271, CFB!$W$2:$W$1048576, 0) + COUNTIF(CFB!$W$2:$W$1048576, W5271) - 1))</f>
        <v>44</v>
      </c>
      <c r="N5271" s="2">
        <f>RANK(K5271, INDEX(CFB!$K$2:$K$1048576, MATCH(W5271, CFB!$W$2:$W$1048576, 0)):INDEX(CFB!$K$2:$K$1048576, MATCH(W5271, CFB!$W$2:$W$1048576, 0) + COUNTIF(CFB!$W$2:$W$1048576, W5271) - 1))</f>
        <v>73</v>
      </c>
      <c r="O5271">
        <v>21.46</v>
      </c>
      <c r="P5271">
        <v>11.1</v>
      </c>
      <c r="W5271">
        <v>1980</v>
      </c>
      <c r="X5271">
        <f t="shared" si="163"/>
        <v>0</v>
      </c>
    </row>
    <row r="5272" spans="1:24" ht="12.75" hidden="1" customHeight="1" x14ac:dyDescent="0.45">
      <c r="A5272">
        <v>74</v>
      </c>
      <c r="B5272" t="s">
        <v>83</v>
      </c>
      <c r="C5272" t="s">
        <v>180</v>
      </c>
      <c r="D5272" s="2" t="str">
        <f t="shared" si="162"/>
        <v>California1980</v>
      </c>
      <c r="F5272">
        <v>2</v>
      </c>
      <c r="G5272">
        <v>9</v>
      </c>
      <c r="H5272">
        <v>0</v>
      </c>
      <c r="I5272">
        <v>0.39</v>
      </c>
      <c r="J5272">
        <v>-1.54</v>
      </c>
      <c r="K5272">
        <v>-1.1599999999999999</v>
      </c>
      <c r="L5272" s="2">
        <f>_xlfn.RANK.EQ(I5272, INDEX(CFB!$I$2:$I$1048576, MATCH(W5272, CFB!$W$2:$W$1048576, 0)):INDEX(CFB!$I$2:$I$1048576, MATCH(W5272, CFB!$W$2:$W$1048576, 0) + COUNTIF(CFB!$W$2:$W$1048576, W5272) - 1), 0)</f>
        <v>69</v>
      </c>
      <c r="M5272" s="2">
        <f>_xlfn.RANK.EQ(J5272, INDEX(CFB!$J$2:$J$1048576, MATCH(W5272, CFB!$W$2:$W$1048576, 0)):INDEX(CFB!$J$2:$J$1048576, MATCH(W5272, CFB!$W$2:$W$1048576, 0) + COUNTIF(CFB!$W$2:$W$1048576, W5272) - 1))</f>
        <v>84</v>
      </c>
      <c r="N5272" s="2">
        <f>RANK(K5272, INDEX(CFB!$K$2:$K$1048576, MATCH(W5272, CFB!$W$2:$W$1048576, 0)):INDEX(CFB!$K$2:$K$1048576, MATCH(W5272, CFB!$W$2:$W$1048576, 0) + COUNTIF(CFB!$W$2:$W$1048576, W5272) - 1))</f>
        <v>74</v>
      </c>
      <c r="O5272">
        <v>28.98</v>
      </c>
      <c r="P5272">
        <v>12.14</v>
      </c>
      <c r="W5272">
        <v>1980</v>
      </c>
      <c r="X5272">
        <f t="shared" si="163"/>
        <v>0</v>
      </c>
    </row>
    <row r="5273" spans="1:24" ht="12.75" hidden="1" customHeight="1" x14ac:dyDescent="0.45">
      <c r="A5273">
        <v>75</v>
      </c>
      <c r="B5273" t="s">
        <v>208</v>
      </c>
      <c r="C5273" t="s">
        <v>204</v>
      </c>
      <c r="D5273" s="2" t="str">
        <f t="shared" si="162"/>
        <v>Texas-Arlington1980</v>
      </c>
      <c r="F5273">
        <v>6</v>
      </c>
      <c r="G5273">
        <v>5</v>
      </c>
      <c r="H5273">
        <v>0</v>
      </c>
      <c r="I5273">
        <v>-0.09</v>
      </c>
      <c r="J5273">
        <v>-1.1499999999999999</v>
      </c>
      <c r="K5273">
        <v>-1.23</v>
      </c>
      <c r="L5273" s="2">
        <f>_xlfn.RANK.EQ(I5273, INDEX(CFB!$I$2:$I$1048576, MATCH(W5273, CFB!$W$2:$W$1048576, 0)):INDEX(CFB!$I$2:$I$1048576, MATCH(W5273, CFB!$W$2:$W$1048576, 0) + COUNTIF(CFB!$W$2:$W$1048576, W5273) - 1), 0)</f>
        <v>75</v>
      </c>
      <c r="M5273" s="2">
        <f>_xlfn.RANK.EQ(J5273, INDEX(CFB!$J$2:$J$1048576, MATCH(W5273, CFB!$W$2:$W$1048576, 0)):INDEX(CFB!$J$2:$J$1048576, MATCH(W5273, CFB!$W$2:$W$1048576, 0) + COUNTIF(CFB!$W$2:$W$1048576, W5273) - 1))</f>
        <v>79</v>
      </c>
      <c r="N5273" s="2">
        <f>RANK(K5273, INDEX(CFB!$K$2:$K$1048576, MATCH(W5273, CFB!$W$2:$W$1048576, 0)):INDEX(CFB!$K$2:$K$1048576, MATCH(W5273, CFB!$W$2:$W$1048576, 0) + COUNTIF(CFB!$W$2:$W$1048576, W5273) - 1))</f>
        <v>75</v>
      </c>
      <c r="O5273">
        <v>26.18</v>
      </c>
      <c r="P5273">
        <v>16.41</v>
      </c>
      <c r="W5273">
        <v>1980</v>
      </c>
      <c r="X5273">
        <f t="shared" si="163"/>
        <v>0</v>
      </c>
    </row>
    <row r="5274" spans="1:24" ht="12.75" hidden="1" customHeight="1" x14ac:dyDescent="0.45">
      <c r="A5274">
        <v>76</v>
      </c>
      <c r="B5274" t="s">
        <v>198</v>
      </c>
      <c r="C5274" t="s">
        <v>195</v>
      </c>
      <c r="D5274" s="2" t="str">
        <f t="shared" si="162"/>
        <v>Southern Illinois1980</v>
      </c>
      <c r="F5274">
        <v>7</v>
      </c>
      <c r="G5274">
        <v>4</v>
      </c>
      <c r="H5274">
        <v>0</v>
      </c>
      <c r="I5274">
        <v>-2.76</v>
      </c>
      <c r="J5274">
        <v>1.04</v>
      </c>
      <c r="K5274">
        <v>-1.71</v>
      </c>
      <c r="L5274" s="2">
        <f>_xlfn.RANK.EQ(I5274, INDEX(CFB!$I$2:$I$1048576, MATCH(W5274, CFB!$W$2:$W$1048576, 0)):INDEX(CFB!$I$2:$I$1048576, MATCH(W5274, CFB!$W$2:$W$1048576, 0) + COUNTIF(CFB!$W$2:$W$1048576, W5274) - 1), 0)</f>
        <v>93</v>
      </c>
      <c r="M5274" s="2">
        <f>_xlfn.RANK.EQ(J5274, INDEX(CFB!$J$2:$J$1048576, MATCH(W5274, CFB!$W$2:$W$1048576, 0)):INDEX(CFB!$J$2:$J$1048576, MATCH(W5274, CFB!$W$2:$W$1048576, 0) + COUNTIF(CFB!$W$2:$W$1048576, W5274) - 1))</f>
        <v>59</v>
      </c>
      <c r="N5274" s="2">
        <f>RANK(K5274, INDEX(CFB!$K$2:$K$1048576, MATCH(W5274, CFB!$W$2:$W$1048576, 0)):INDEX(CFB!$K$2:$K$1048576, MATCH(W5274, CFB!$W$2:$W$1048576, 0) + COUNTIF(CFB!$W$2:$W$1048576, W5274) - 1))</f>
        <v>76</v>
      </c>
      <c r="O5274">
        <v>25.54</v>
      </c>
      <c r="P5274">
        <v>10.73</v>
      </c>
      <c r="W5274">
        <v>1980</v>
      </c>
      <c r="X5274">
        <f t="shared" si="163"/>
        <v>0</v>
      </c>
    </row>
    <row r="5275" spans="1:24" ht="12.75" hidden="1" customHeight="1" x14ac:dyDescent="0.45">
      <c r="A5275">
        <v>77</v>
      </c>
      <c r="B5275" t="s">
        <v>39</v>
      </c>
      <c r="C5275" t="s">
        <v>188</v>
      </c>
      <c r="D5275" s="2" t="str">
        <f t="shared" si="162"/>
        <v>Colorado1980</v>
      </c>
      <c r="F5275">
        <v>3</v>
      </c>
      <c r="G5275">
        <v>8</v>
      </c>
      <c r="H5275">
        <v>0</v>
      </c>
      <c r="I5275">
        <v>-2.35</v>
      </c>
      <c r="J5275">
        <v>0.62</v>
      </c>
      <c r="K5275">
        <v>-1.73</v>
      </c>
      <c r="L5275" s="2">
        <f>_xlfn.RANK.EQ(I5275, INDEX(CFB!$I$2:$I$1048576, MATCH(W5275, CFB!$W$2:$W$1048576, 0)):INDEX(CFB!$I$2:$I$1048576, MATCH(W5275, CFB!$W$2:$W$1048576, 0) + COUNTIF(CFB!$W$2:$W$1048576, W5275) - 1), 0)</f>
        <v>85</v>
      </c>
      <c r="M5275" s="2">
        <f>_xlfn.RANK.EQ(J5275, INDEX(CFB!$J$2:$J$1048576, MATCH(W5275, CFB!$W$2:$W$1048576, 0)):INDEX(CFB!$J$2:$J$1048576, MATCH(W5275, CFB!$W$2:$W$1048576, 0) + COUNTIF(CFB!$W$2:$W$1048576, W5275) - 1))</f>
        <v>63</v>
      </c>
      <c r="N5275" s="2">
        <f>RANK(K5275, INDEX(CFB!$K$2:$K$1048576, MATCH(W5275, CFB!$W$2:$W$1048576, 0)):INDEX(CFB!$K$2:$K$1048576, MATCH(W5275, CFB!$W$2:$W$1048576, 0) + COUNTIF(CFB!$W$2:$W$1048576, W5275) - 1))</f>
        <v>77</v>
      </c>
      <c r="O5275">
        <v>24.57</v>
      </c>
      <c r="P5275">
        <v>16.43</v>
      </c>
      <c r="W5275">
        <v>1980</v>
      </c>
      <c r="X5275">
        <f t="shared" si="163"/>
        <v>0</v>
      </c>
    </row>
    <row r="5276" spans="1:24" ht="12.75" hidden="1" customHeight="1" x14ac:dyDescent="0.45">
      <c r="A5276">
        <v>78</v>
      </c>
      <c r="B5276" t="s">
        <v>139</v>
      </c>
      <c r="C5276" t="s">
        <v>65</v>
      </c>
      <c r="D5276" s="2" t="str">
        <f t="shared" si="162"/>
        <v>Central Michigan1980</v>
      </c>
      <c r="F5276">
        <v>7</v>
      </c>
      <c r="G5276">
        <v>4</v>
      </c>
      <c r="H5276">
        <v>0</v>
      </c>
      <c r="I5276">
        <v>-3.28</v>
      </c>
      <c r="J5276">
        <v>1.35</v>
      </c>
      <c r="K5276">
        <v>-1.93</v>
      </c>
      <c r="L5276" s="2">
        <f>_xlfn.RANK.EQ(I5276, INDEX(CFB!$I$2:$I$1048576, MATCH(W5276, CFB!$W$2:$W$1048576, 0)):INDEX(CFB!$I$2:$I$1048576, MATCH(W5276, CFB!$W$2:$W$1048576, 0) + COUNTIF(CFB!$W$2:$W$1048576, W5276) - 1), 0)</f>
        <v>97</v>
      </c>
      <c r="M5276" s="2">
        <f>_xlfn.RANK.EQ(J5276, INDEX(CFB!$J$2:$J$1048576, MATCH(W5276, CFB!$W$2:$W$1048576, 0)):INDEX(CFB!$J$2:$J$1048576, MATCH(W5276, CFB!$W$2:$W$1048576, 0) + COUNTIF(CFB!$W$2:$W$1048576, W5276) - 1))</f>
        <v>57</v>
      </c>
      <c r="N5276" s="2">
        <f>RANK(K5276, INDEX(CFB!$K$2:$K$1048576, MATCH(W5276, CFB!$W$2:$W$1048576, 0)):INDEX(CFB!$K$2:$K$1048576, MATCH(W5276, CFB!$W$2:$W$1048576, 0) + COUNTIF(CFB!$W$2:$W$1048576, W5276) - 1))</f>
        <v>78</v>
      </c>
      <c r="O5276">
        <v>24.3</v>
      </c>
      <c r="P5276">
        <v>11.76</v>
      </c>
      <c r="W5276">
        <v>1980</v>
      </c>
      <c r="X5276">
        <f t="shared" si="163"/>
        <v>0</v>
      </c>
    </row>
    <row r="5277" spans="1:24" ht="12.75" hidden="1" customHeight="1" x14ac:dyDescent="0.45">
      <c r="A5277">
        <v>79</v>
      </c>
      <c r="B5277" t="s">
        <v>141</v>
      </c>
      <c r="C5277" t="s">
        <v>178</v>
      </c>
      <c r="D5277" s="2" t="str">
        <f t="shared" si="162"/>
        <v>New Mexico1980</v>
      </c>
      <c r="F5277">
        <v>4</v>
      </c>
      <c r="G5277">
        <v>7</v>
      </c>
      <c r="H5277">
        <v>1</v>
      </c>
      <c r="I5277">
        <v>-2.73</v>
      </c>
      <c r="J5277">
        <v>0.57999999999999996</v>
      </c>
      <c r="K5277">
        <v>-2.16</v>
      </c>
      <c r="L5277" s="2">
        <f>_xlfn.RANK.EQ(I5277, INDEX(CFB!$I$2:$I$1048576, MATCH(W5277, CFB!$W$2:$W$1048576, 0)):INDEX(CFB!$I$2:$I$1048576, MATCH(W5277, CFB!$W$2:$W$1048576, 0) + COUNTIF(CFB!$W$2:$W$1048576, W5277) - 1), 0)</f>
        <v>92</v>
      </c>
      <c r="M5277" s="2">
        <f>_xlfn.RANK.EQ(J5277, INDEX(CFB!$J$2:$J$1048576, MATCH(W5277, CFB!$W$2:$W$1048576, 0)):INDEX(CFB!$J$2:$J$1048576, MATCH(W5277, CFB!$W$2:$W$1048576, 0) + COUNTIF(CFB!$W$2:$W$1048576, W5277) - 1))</f>
        <v>64</v>
      </c>
      <c r="N5277" s="2">
        <f>RANK(K5277, INDEX(CFB!$K$2:$K$1048576, MATCH(W5277, CFB!$W$2:$W$1048576, 0)):INDEX(CFB!$K$2:$K$1048576, MATCH(W5277, CFB!$W$2:$W$1048576, 0) + COUNTIF(CFB!$W$2:$W$1048576, W5277) - 1))</f>
        <v>79</v>
      </c>
      <c r="O5277">
        <v>22.27</v>
      </c>
      <c r="P5277">
        <v>11.14</v>
      </c>
      <c r="W5277">
        <v>1980</v>
      </c>
      <c r="X5277">
        <f t="shared" si="163"/>
        <v>0</v>
      </c>
    </row>
    <row r="5278" spans="1:24" hidden="1" x14ac:dyDescent="0.45">
      <c r="A5278">
        <v>80</v>
      </c>
      <c r="B5278" t="s">
        <v>108</v>
      </c>
      <c r="C5278" t="s">
        <v>12</v>
      </c>
      <c r="D5278" s="2" t="str">
        <f t="shared" si="162"/>
        <v>East Carolina1980</v>
      </c>
      <c r="F5278">
        <v>5</v>
      </c>
      <c r="G5278">
        <v>6</v>
      </c>
      <c r="H5278">
        <v>0</v>
      </c>
      <c r="I5278">
        <v>1.43</v>
      </c>
      <c r="J5278">
        <v>-3.66</v>
      </c>
      <c r="K5278">
        <v>-2.23</v>
      </c>
      <c r="L5278" s="2">
        <f>_xlfn.RANK.EQ(I5278, INDEX(CFB!$I$2:$I$1048576, MATCH(W5278, CFB!$W$2:$W$1048576, 0)):INDEX(CFB!$I$2:$I$1048576, MATCH(W5278, CFB!$W$2:$W$1048576, 0) + COUNTIF(CFB!$W$2:$W$1048576, W5278) - 1), 0)</f>
        <v>57</v>
      </c>
      <c r="M5278" s="2">
        <f>_xlfn.RANK.EQ(J5278, INDEX(CFB!$J$2:$J$1048576, MATCH(W5278, CFB!$W$2:$W$1048576, 0)):INDEX(CFB!$J$2:$J$1048576, MATCH(W5278, CFB!$W$2:$W$1048576, 0) + COUNTIF(CFB!$W$2:$W$1048576, W5278) - 1))</f>
        <v>104</v>
      </c>
      <c r="N5278" s="2">
        <f>RANK(K5278, INDEX(CFB!$K$2:$K$1048576, MATCH(W5278, CFB!$W$2:$W$1048576, 0)):INDEX(CFB!$K$2:$K$1048576, MATCH(W5278, CFB!$W$2:$W$1048576, 0) + COUNTIF(CFB!$W$2:$W$1048576, W5278) - 1))</f>
        <v>80</v>
      </c>
      <c r="O5278">
        <v>30.56</v>
      </c>
      <c r="P5278">
        <v>19.09</v>
      </c>
      <c r="W5278">
        <v>1980</v>
      </c>
      <c r="X5278">
        <f t="shared" si="163"/>
        <v>0</v>
      </c>
    </row>
    <row r="5279" spans="1:24" ht="12.75" hidden="1" customHeight="1" x14ac:dyDescent="0.45">
      <c r="A5279">
        <v>81</v>
      </c>
      <c r="B5279" t="s">
        <v>106</v>
      </c>
      <c r="C5279" t="s">
        <v>23</v>
      </c>
      <c r="D5279" s="2" t="str">
        <f t="shared" si="162"/>
        <v>Wake Forest1980</v>
      </c>
      <c r="F5279">
        <v>4</v>
      </c>
      <c r="G5279">
        <v>7</v>
      </c>
      <c r="H5279">
        <v>0</v>
      </c>
      <c r="I5279">
        <v>5.34</v>
      </c>
      <c r="J5279">
        <v>-7.79</v>
      </c>
      <c r="K5279">
        <v>-2.4500000000000002</v>
      </c>
      <c r="L5279" s="2">
        <f>_xlfn.RANK.EQ(I5279, INDEX(CFB!$I$2:$I$1048576, MATCH(W5279, CFB!$W$2:$W$1048576, 0)):INDEX(CFB!$I$2:$I$1048576, MATCH(W5279, CFB!$W$2:$W$1048576, 0) + COUNTIF(CFB!$W$2:$W$1048576, W5279) - 1), 0)</f>
        <v>27</v>
      </c>
      <c r="M5279" s="2">
        <f>_xlfn.RANK.EQ(J5279, INDEX(CFB!$J$2:$J$1048576, MATCH(W5279, CFB!$W$2:$W$1048576, 0)):INDEX(CFB!$J$2:$J$1048576, MATCH(W5279, CFB!$W$2:$W$1048576, 0) + COUNTIF(CFB!$W$2:$W$1048576, W5279) - 1))</f>
        <v>123</v>
      </c>
      <c r="N5279" s="2">
        <f>RANK(K5279, INDEX(CFB!$K$2:$K$1048576, MATCH(W5279, CFB!$W$2:$W$1048576, 0)):INDEX(CFB!$K$2:$K$1048576, MATCH(W5279, CFB!$W$2:$W$1048576, 0) + COUNTIF(CFB!$W$2:$W$1048576, W5279) - 1))</f>
        <v>81</v>
      </c>
      <c r="O5279">
        <v>32.520000000000003</v>
      </c>
      <c r="P5279">
        <v>23.29</v>
      </c>
      <c r="W5279">
        <v>1980</v>
      </c>
      <c r="X5279">
        <f t="shared" si="163"/>
        <v>0</v>
      </c>
    </row>
    <row r="5280" spans="1:24" ht="12.75" hidden="1" customHeight="1" x14ac:dyDescent="0.45">
      <c r="A5280">
        <v>82</v>
      </c>
      <c r="B5280" t="s">
        <v>27</v>
      </c>
      <c r="C5280" t="s">
        <v>15</v>
      </c>
      <c r="D5280" s="2" t="str">
        <f t="shared" si="162"/>
        <v>LSU1980</v>
      </c>
      <c r="F5280">
        <v>3</v>
      </c>
      <c r="G5280">
        <v>7</v>
      </c>
      <c r="H5280">
        <v>1</v>
      </c>
      <c r="I5280">
        <v>-0.83</v>
      </c>
      <c r="J5280">
        <v>-1.65</v>
      </c>
      <c r="K5280">
        <v>-2.48</v>
      </c>
      <c r="L5280" s="2">
        <f>_xlfn.RANK.EQ(I5280, INDEX(CFB!$I$2:$I$1048576, MATCH(W5280, CFB!$W$2:$W$1048576, 0)):INDEX(CFB!$I$2:$I$1048576, MATCH(W5280, CFB!$W$2:$W$1048576, 0) + COUNTIF(CFB!$W$2:$W$1048576, W5280) - 1), 0)</f>
        <v>79</v>
      </c>
      <c r="M5280" s="2">
        <f>_xlfn.RANK.EQ(J5280, INDEX(CFB!$J$2:$J$1048576, MATCH(W5280, CFB!$W$2:$W$1048576, 0)):INDEX(CFB!$J$2:$J$1048576, MATCH(W5280, CFB!$W$2:$W$1048576, 0) + COUNTIF(CFB!$W$2:$W$1048576, W5280) - 1))</f>
        <v>85</v>
      </c>
      <c r="N5280" s="2">
        <f>RANK(K5280, INDEX(CFB!$K$2:$K$1048576, MATCH(W5280, CFB!$W$2:$W$1048576, 0)):INDEX(CFB!$K$2:$K$1048576, MATCH(W5280, CFB!$W$2:$W$1048576, 0) + COUNTIF(CFB!$W$2:$W$1048576, W5280) - 1))</f>
        <v>82</v>
      </c>
      <c r="O5280">
        <v>25.58</v>
      </c>
      <c r="P5280">
        <v>15.51</v>
      </c>
      <c r="W5280">
        <v>1980</v>
      </c>
      <c r="X5280">
        <f t="shared" si="163"/>
        <v>0</v>
      </c>
    </row>
    <row r="5281" spans="1:24" ht="12.75" hidden="1" customHeight="1" x14ac:dyDescent="0.45">
      <c r="A5281">
        <v>83</v>
      </c>
      <c r="B5281" t="s">
        <v>71</v>
      </c>
      <c r="C5281" t="s">
        <v>189</v>
      </c>
      <c r="D5281" s="2" t="str">
        <f t="shared" si="162"/>
        <v>Texas Tech1980</v>
      </c>
      <c r="F5281">
        <v>1</v>
      </c>
      <c r="G5281">
        <v>9</v>
      </c>
      <c r="H5281">
        <v>1</v>
      </c>
      <c r="I5281">
        <v>1.72</v>
      </c>
      <c r="J5281">
        <v>-4.2300000000000004</v>
      </c>
      <c r="K5281">
        <v>-2.5099999999999998</v>
      </c>
      <c r="L5281" s="2">
        <f>_xlfn.RANK.EQ(I5281, INDEX(CFB!$I$2:$I$1048576, MATCH(W5281, CFB!$W$2:$W$1048576, 0)):INDEX(CFB!$I$2:$I$1048576, MATCH(W5281, CFB!$W$2:$W$1048576, 0) + COUNTIF(CFB!$W$2:$W$1048576, W5281) - 1), 0)</f>
        <v>55</v>
      </c>
      <c r="M5281" s="2">
        <f>_xlfn.RANK.EQ(J5281, INDEX(CFB!$J$2:$J$1048576, MATCH(W5281, CFB!$W$2:$W$1048576, 0)):INDEX(CFB!$J$2:$J$1048576, MATCH(W5281, CFB!$W$2:$W$1048576, 0) + COUNTIF(CFB!$W$2:$W$1048576, W5281) - 1))</f>
        <v>108</v>
      </c>
      <c r="N5281" s="2">
        <f>RANK(K5281, INDEX(CFB!$K$2:$K$1048576, MATCH(W5281, CFB!$W$2:$W$1048576, 0)):INDEX(CFB!$K$2:$K$1048576, MATCH(W5281, CFB!$W$2:$W$1048576, 0) + COUNTIF(CFB!$W$2:$W$1048576, W5281) - 1))</f>
        <v>83</v>
      </c>
      <c r="O5281">
        <v>29.17</v>
      </c>
      <c r="P5281">
        <v>16.09</v>
      </c>
      <c r="W5281">
        <v>1980</v>
      </c>
      <c r="X5281">
        <f t="shared" si="163"/>
        <v>0</v>
      </c>
    </row>
    <row r="5282" spans="1:24" ht="12.75" hidden="1" customHeight="1" x14ac:dyDescent="0.45">
      <c r="A5282">
        <v>84</v>
      </c>
      <c r="B5282" t="s">
        <v>133</v>
      </c>
      <c r="C5282" t="s">
        <v>193</v>
      </c>
      <c r="D5282" s="2" t="str">
        <f t="shared" si="162"/>
        <v>Utah State1980</v>
      </c>
      <c r="F5282">
        <v>5</v>
      </c>
      <c r="G5282">
        <v>5</v>
      </c>
      <c r="H5282">
        <v>1</v>
      </c>
      <c r="I5282">
        <v>-3.99</v>
      </c>
      <c r="J5282">
        <v>1.24</v>
      </c>
      <c r="K5282">
        <v>-2.75</v>
      </c>
      <c r="L5282" s="2">
        <f>_xlfn.RANK.EQ(I5282, INDEX(CFB!$I$2:$I$1048576, MATCH(W5282, CFB!$W$2:$W$1048576, 0)):INDEX(CFB!$I$2:$I$1048576, MATCH(W5282, CFB!$W$2:$W$1048576, 0) + COUNTIF(CFB!$W$2:$W$1048576, W5282) - 1), 0)</f>
        <v>109</v>
      </c>
      <c r="M5282" s="2">
        <f>_xlfn.RANK.EQ(J5282, INDEX(CFB!$J$2:$J$1048576, MATCH(W5282, CFB!$W$2:$W$1048576, 0)):INDEX(CFB!$J$2:$J$1048576, MATCH(W5282, CFB!$W$2:$W$1048576, 0) + COUNTIF(CFB!$W$2:$W$1048576, W5282) - 1))</f>
        <v>58</v>
      </c>
      <c r="N5282" s="2">
        <f>RANK(K5282, INDEX(CFB!$K$2:$K$1048576, MATCH(W5282, CFB!$W$2:$W$1048576, 0)):INDEX(CFB!$K$2:$K$1048576, MATCH(W5282, CFB!$W$2:$W$1048576, 0) + COUNTIF(CFB!$W$2:$W$1048576, W5282) - 1))</f>
        <v>84</v>
      </c>
      <c r="O5282">
        <v>23.07</v>
      </c>
      <c r="P5282">
        <v>11.86</v>
      </c>
      <c r="W5282">
        <v>1980</v>
      </c>
      <c r="X5282">
        <f t="shared" si="163"/>
        <v>0</v>
      </c>
    </row>
    <row r="5283" spans="1:24" ht="12.75" hidden="1" customHeight="1" x14ac:dyDescent="0.45">
      <c r="A5283">
        <v>85</v>
      </c>
      <c r="B5283" t="s">
        <v>209</v>
      </c>
      <c r="C5283" t="s">
        <v>206</v>
      </c>
      <c r="D5283" s="2" t="str">
        <f t="shared" si="162"/>
        <v>Chattanooga1980</v>
      </c>
      <c r="F5283">
        <v>7</v>
      </c>
      <c r="G5283">
        <v>3</v>
      </c>
      <c r="H5283">
        <v>1</v>
      </c>
      <c r="I5283">
        <v>-3.31</v>
      </c>
      <c r="J5283">
        <v>0.44</v>
      </c>
      <c r="K5283">
        <v>-2.87</v>
      </c>
      <c r="L5283" s="2">
        <f>_xlfn.RANK.EQ(I5283, INDEX(CFB!$I$2:$I$1048576, MATCH(W5283, CFB!$W$2:$W$1048576, 0)):INDEX(CFB!$I$2:$I$1048576, MATCH(W5283, CFB!$W$2:$W$1048576, 0) + COUNTIF(CFB!$W$2:$W$1048576, W5283) - 1), 0)</f>
        <v>99</v>
      </c>
      <c r="M5283" s="2">
        <f>_xlfn.RANK.EQ(J5283, INDEX(CFB!$J$2:$J$1048576, MATCH(W5283, CFB!$W$2:$W$1048576, 0)):INDEX(CFB!$J$2:$J$1048576, MATCH(W5283, CFB!$W$2:$W$1048576, 0) + COUNTIF(CFB!$W$2:$W$1048576, W5283) - 1))</f>
        <v>68</v>
      </c>
      <c r="N5283" s="2">
        <f>RANK(K5283, INDEX(CFB!$K$2:$K$1048576, MATCH(W5283, CFB!$W$2:$W$1048576, 0)):INDEX(CFB!$K$2:$K$1048576, MATCH(W5283, CFB!$W$2:$W$1048576, 0) + COUNTIF(CFB!$W$2:$W$1048576, W5283) - 1))</f>
        <v>85</v>
      </c>
      <c r="O5283">
        <v>22.52</v>
      </c>
      <c r="P5283">
        <v>12.92</v>
      </c>
      <c r="W5283">
        <v>1980</v>
      </c>
      <c r="X5283">
        <f t="shared" si="163"/>
        <v>0</v>
      </c>
    </row>
    <row r="5284" spans="1:24" ht="12.75" hidden="1" customHeight="1" x14ac:dyDescent="0.45">
      <c r="A5284">
        <v>86</v>
      </c>
      <c r="B5284" t="s">
        <v>210</v>
      </c>
      <c r="C5284" t="s">
        <v>12</v>
      </c>
      <c r="D5284" s="2" t="str">
        <f t="shared" si="162"/>
        <v>Colgate1980</v>
      </c>
      <c r="F5284">
        <v>7</v>
      </c>
      <c r="G5284">
        <v>3</v>
      </c>
      <c r="H5284">
        <v>0</v>
      </c>
      <c r="I5284">
        <v>-3.39</v>
      </c>
      <c r="J5284">
        <v>0.53</v>
      </c>
      <c r="K5284">
        <v>-2.87</v>
      </c>
      <c r="L5284" s="2">
        <f>_xlfn.RANK.EQ(I5284, INDEX(CFB!$I$2:$I$1048576, MATCH(W5284, CFB!$W$2:$W$1048576, 0)):INDEX(CFB!$I$2:$I$1048576, MATCH(W5284, CFB!$W$2:$W$1048576, 0) + COUNTIF(CFB!$W$2:$W$1048576, W5284) - 1), 0)</f>
        <v>100</v>
      </c>
      <c r="M5284" s="2">
        <f>_xlfn.RANK.EQ(J5284, INDEX(CFB!$J$2:$J$1048576, MATCH(W5284, CFB!$W$2:$W$1048576, 0)):INDEX(CFB!$J$2:$J$1048576, MATCH(W5284, CFB!$W$2:$W$1048576, 0) + COUNTIF(CFB!$W$2:$W$1048576, W5284) - 1))</f>
        <v>65</v>
      </c>
      <c r="N5284" s="2">
        <f>RANK(K5284, INDEX(CFB!$K$2:$K$1048576, MATCH(W5284, CFB!$W$2:$W$1048576, 0)):INDEX(CFB!$K$2:$K$1048576, MATCH(W5284, CFB!$W$2:$W$1048576, 0) + COUNTIF(CFB!$W$2:$W$1048576, W5284) - 1))</f>
        <v>85</v>
      </c>
      <c r="O5284">
        <v>25.18</v>
      </c>
      <c r="P5284">
        <v>14.58</v>
      </c>
      <c r="W5284">
        <v>1980</v>
      </c>
      <c r="X5284">
        <f t="shared" si="163"/>
        <v>0</v>
      </c>
    </row>
    <row r="5285" spans="1:24" ht="12.75" hidden="1" customHeight="1" x14ac:dyDescent="0.45">
      <c r="A5285">
        <v>87</v>
      </c>
      <c r="B5285" t="s">
        <v>200</v>
      </c>
      <c r="C5285" t="s">
        <v>195</v>
      </c>
      <c r="D5285" s="2" t="str">
        <f t="shared" si="162"/>
        <v>Indiana State1980</v>
      </c>
      <c r="F5285">
        <v>5</v>
      </c>
      <c r="G5285">
        <v>5</v>
      </c>
      <c r="H5285">
        <v>1</v>
      </c>
      <c r="I5285">
        <v>-3.47</v>
      </c>
      <c r="J5285">
        <v>0.52</v>
      </c>
      <c r="K5285">
        <v>-2.96</v>
      </c>
      <c r="L5285" s="2">
        <f>_xlfn.RANK.EQ(I5285, INDEX(CFB!$I$2:$I$1048576, MATCH(W5285, CFB!$W$2:$W$1048576, 0)):INDEX(CFB!$I$2:$I$1048576, MATCH(W5285, CFB!$W$2:$W$1048576, 0) + COUNTIF(CFB!$W$2:$W$1048576, W5285) - 1), 0)</f>
        <v>102</v>
      </c>
      <c r="M5285" s="2">
        <f>_xlfn.RANK.EQ(J5285, INDEX(CFB!$J$2:$J$1048576, MATCH(W5285, CFB!$W$2:$W$1048576, 0)):INDEX(CFB!$J$2:$J$1048576, MATCH(W5285, CFB!$W$2:$W$1048576, 0) + COUNTIF(CFB!$W$2:$W$1048576, W5285) - 1))</f>
        <v>66</v>
      </c>
      <c r="N5285" s="2">
        <f>RANK(K5285, INDEX(CFB!$K$2:$K$1048576, MATCH(W5285, CFB!$W$2:$W$1048576, 0)):INDEX(CFB!$K$2:$K$1048576, MATCH(W5285, CFB!$W$2:$W$1048576, 0) + COUNTIF(CFB!$W$2:$W$1048576, W5285) - 1))</f>
        <v>87</v>
      </c>
      <c r="O5285">
        <v>25.91</v>
      </c>
      <c r="P5285">
        <v>11.22</v>
      </c>
      <c r="W5285">
        <v>1980</v>
      </c>
      <c r="X5285">
        <f t="shared" si="163"/>
        <v>0</v>
      </c>
    </row>
    <row r="5286" spans="1:24" ht="12.75" hidden="1" customHeight="1" x14ac:dyDescent="0.45">
      <c r="A5286">
        <v>88</v>
      </c>
      <c r="B5286" t="s">
        <v>129</v>
      </c>
      <c r="C5286" t="s">
        <v>189</v>
      </c>
      <c r="D5286" s="2" t="str">
        <f t="shared" si="162"/>
        <v>Rice1980</v>
      </c>
      <c r="F5286">
        <v>4</v>
      </c>
      <c r="G5286">
        <v>7</v>
      </c>
      <c r="H5286">
        <v>0</v>
      </c>
      <c r="I5286">
        <v>1.1599999999999999</v>
      </c>
      <c r="J5286">
        <v>-4.34</v>
      </c>
      <c r="K5286">
        <v>-3.18</v>
      </c>
      <c r="L5286" s="2">
        <f>_xlfn.RANK.EQ(I5286, INDEX(CFB!$I$2:$I$1048576, MATCH(W5286, CFB!$W$2:$W$1048576, 0)):INDEX(CFB!$I$2:$I$1048576, MATCH(W5286, CFB!$W$2:$W$1048576, 0) + COUNTIF(CFB!$W$2:$W$1048576, W5286) - 1), 0)</f>
        <v>62</v>
      </c>
      <c r="M5286" s="2">
        <f>_xlfn.RANK.EQ(J5286, INDEX(CFB!$J$2:$J$1048576, MATCH(W5286, CFB!$W$2:$W$1048576, 0)):INDEX(CFB!$J$2:$J$1048576, MATCH(W5286, CFB!$W$2:$W$1048576, 0) + COUNTIF(CFB!$W$2:$W$1048576, W5286) - 1))</f>
        <v>109</v>
      </c>
      <c r="N5286" s="2">
        <f>RANK(K5286, INDEX(CFB!$K$2:$K$1048576, MATCH(W5286, CFB!$W$2:$W$1048576, 0)):INDEX(CFB!$K$2:$K$1048576, MATCH(W5286, CFB!$W$2:$W$1048576, 0) + COUNTIF(CFB!$W$2:$W$1048576, W5286) - 1))</f>
        <v>88</v>
      </c>
      <c r="O5286">
        <v>28.71</v>
      </c>
      <c r="P5286">
        <v>19.7</v>
      </c>
      <c r="W5286">
        <v>1980</v>
      </c>
      <c r="X5286">
        <f t="shared" si="163"/>
        <v>0</v>
      </c>
    </row>
    <row r="5287" spans="1:24" ht="12.75" hidden="1" customHeight="1" x14ac:dyDescent="0.45">
      <c r="A5287">
        <v>89</v>
      </c>
      <c r="B5287" t="s">
        <v>194</v>
      </c>
      <c r="C5287" t="s">
        <v>195</v>
      </c>
      <c r="D5287" s="2" t="str">
        <f t="shared" si="162"/>
        <v>Wichita State1980</v>
      </c>
      <c r="F5287">
        <v>4</v>
      </c>
      <c r="G5287">
        <v>6</v>
      </c>
      <c r="H5287">
        <v>1</v>
      </c>
      <c r="I5287">
        <v>1.22</v>
      </c>
      <c r="J5287">
        <v>-4.46</v>
      </c>
      <c r="K5287">
        <v>-3.24</v>
      </c>
      <c r="L5287" s="2">
        <f>_xlfn.RANK.EQ(I5287, INDEX(CFB!$I$2:$I$1048576, MATCH(W5287, CFB!$W$2:$W$1048576, 0)):INDEX(CFB!$I$2:$I$1048576, MATCH(W5287, CFB!$W$2:$W$1048576, 0) + COUNTIF(CFB!$W$2:$W$1048576, W5287) - 1), 0)</f>
        <v>60</v>
      </c>
      <c r="M5287" s="2">
        <f>_xlfn.RANK.EQ(J5287, INDEX(CFB!$J$2:$J$1048576, MATCH(W5287, CFB!$W$2:$W$1048576, 0)):INDEX(CFB!$J$2:$J$1048576, MATCH(W5287, CFB!$W$2:$W$1048576, 0) + COUNTIF(CFB!$W$2:$W$1048576, W5287) - 1))</f>
        <v>114</v>
      </c>
      <c r="N5287" s="2">
        <f>RANK(K5287, INDEX(CFB!$K$2:$K$1048576, MATCH(W5287, CFB!$W$2:$W$1048576, 0)):INDEX(CFB!$K$2:$K$1048576, MATCH(W5287, CFB!$W$2:$W$1048576, 0) + COUNTIF(CFB!$W$2:$W$1048576, W5287) - 1))</f>
        <v>89</v>
      </c>
      <c r="O5287">
        <v>29.37</v>
      </c>
      <c r="P5287">
        <v>15.93</v>
      </c>
      <c r="W5287">
        <v>1980</v>
      </c>
      <c r="X5287">
        <f t="shared" si="163"/>
        <v>0</v>
      </c>
    </row>
    <row r="5288" spans="1:24" ht="12.75" hidden="1" customHeight="1" x14ac:dyDescent="0.45">
      <c r="A5288">
        <v>90</v>
      </c>
      <c r="B5288" t="s">
        <v>211</v>
      </c>
      <c r="C5288" t="s">
        <v>212</v>
      </c>
      <c r="D5288" s="2" t="str">
        <f t="shared" si="162"/>
        <v>Yale1980</v>
      </c>
      <c r="F5288">
        <v>9</v>
      </c>
      <c r="G5288">
        <v>1</v>
      </c>
      <c r="H5288">
        <v>0</v>
      </c>
      <c r="I5288">
        <v>0.34</v>
      </c>
      <c r="J5288">
        <v>-3.62</v>
      </c>
      <c r="K5288">
        <v>-3.28</v>
      </c>
      <c r="L5288" s="2">
        <f>_xlfn.RANK.EQ(I5288, INDEX(CFB!$I$2:$I$1048576, MATCH(W5288, CFB!$W$2:$W$1048576, 0)):INDEX(CFB!$I$2:$I$1048576, MATCH(W5288, CFB!$W$2:$W$1048576, 0) + COUNTIF(CFB!$W$2:$W$1048576, W5288) - 1), 0)</f>
        <v>70</v>
      </c>
      <c r="M5288" s="2">
        <f>_xlfn.RANK.EQ(J5288, INDEX(CFB!$J$2:$J$1048576, MATCH(W5288, CFB!$W$2:$W$1048576, 0)):INDEX(CFB!$J$2:$J$1048576, MATCH(W5288, CFB!$W$2:$W$1048576, 0) + COUNTIF(CFB!$W$2:$W$1048576, W5288) - 1))</f>
        <v>103</v>
      </c>
      <c r="N5288" s="2">
        <f>RANK(K5288, INDEX(CFB!$K$2:$K$1048576, MATCH(W5288, CFB!$W$2:$W$1048576, 0)):INDEX(CFB!$K$2:$K$1048576, MATCH(W5288, CFB!$W$2:$W$1048576, 0) + COUNTIF(CFB!$W$2:$W$1048576, W5288) - 1))</f>
        <v>90</v>
      </c>
      <c r="O5288">
        <v>24.83</v>
      </c>
      <c r="P5288">
        <v>18.48</v>
      </c>
      <c r="W5288">
        <v>1980</v>
      </c>
      <c r="X5288">
        <f t="shared" si="163"/>
        <v>0</v>
      </c>
    </row>
    <row r="5289" spans="1:24" ht="12.75" hidden="1" customHeight="1" x14ac:dyDescent="0.45">
      <c r="A5289">
        <v>91</v>
      </c>
      <c r="B5289" t="s">
        <v>41</v>
      </c>
      <c r="C5289" t="s">
        <v>188</v>
      </c>
      <c r="D5289" s="2" t="str">
        <f t="shared" si="162"/>
        <v>Kansas State1980</v>
      </c>
      <c r="F5289">
        <v>2</v>
      </c>
      <c r="G5289">
        <v>9</v>
      </c>
      <c r="H5289">
        <v>0</v>
      </c>
      <c r="I5289">
        <v>-0.93</v>
      </c>
      <c r="J5289">
        <v>-2.39</v>
      </c>
      <c r="K5289">
        <v>-3.32</v>
      </c>
      <c r="L5289" s="2">
        <f>_xlfn.RANK.EQ(I5289, INDEX(CFB!$I$2:$I$1048576, MATCH(W5289, CFB!$W$2:$W$1048576, 0)):INDEX(CFB!$I$2:$I$1048576, MATCH(W5289, CFB!$W$2:$W$1048576, 0) + COUNTIF(CFB!$W$2:$W$1048576, W5289) - 1), 0)</f>
        <v>81</v>
      </c>
      <c r="M5289" s="2">
        <f>_xlfn.RANK.EQ(J5289, INDEX(CFB!$J$2:$J$1048576, MATCH(W5289, CFB!$W$2:$W$1048576, 0)):INDEX(CFB!$J$2:$J$1048576, MATCH(W5289, CFB!$W$2:$W$1048576, 0) + COUNTIF(CFB!$W$2:$W$1048576, W5289) - 1))</f>
        <v>92</v>
      </c>
      <c r="N5289" s="2">
        <f>RANK(K5289, INDEX(CFB!$K$2:$K$1048576, MATCH(W5289, CFB!$W$2:$W$1048576, 0)):INDEX(CFB!$K$2:$K$1048576, MATCH(W5289, CFB!$W$2:$W$1048576, 0) + COUNTIF(CFB!$W$2:$W$1048576, W5289) - 1))</f>
        <v>91</v>
      </c>
      <c r="O5289">
        <v>25.94</v>
      </c>
      <c r="P5289">
        <v>16.63</v>
      </c>
      <c r="W5289">
        <v>1980</v>
      </c>
      <c r="X5289">
        <f t="shared" si="163"/>
        <v>0</v>
      </c>
    </row>
    <row r="5290" spans="1:24" ht="12.75" hidden="1" customHeight="1" x14ac:dyDescent="0.45">
      <c r="A5290">
        <v>92</v>
      </c>
      <c r="B5290" t="s">
        <v>25</v>
      </c>
      <c r="C5290" t="s">
        <v>12</v>
      </c>
      <c r="D5290" s="2" t="str">
        <f t="shared" si="162"/>
        <v>Louisville1980</v>
      </c>
      <c r="F5290">
        <v>5</v>
      </c>
      <c r="G5290">
        <v>6</v>
      </c>
      <c r="H5290">
        <v>0</v>
      </c>
      <c r="I5290">
        <v>-3.75</v>
      </c>
      <c r="J5290">
        <v>-0.27</v>
      </c>
      <c r="K5290">
        <v>-4.0199999999999996</v>
      </c>
      <c r="L5290" s="2">
        <f>_xlfn.RANK.EQ(I5290, INDEX(CFB!$I$2:$I$1048576, MATCH(W5290, CFB!$W$2:$W$1048576, 0)):INDEX(CFB!$I$2:$I$1048576, MATCH(W5290, CFB!$W$2:$W$1048576, 0) + COUNTIF(CFB!$W$2:$W$1048576, W5290) - 1), 0)</f>
        <v>106</v>
      </c>
      <c r="M5290" s="2">
        <f>_xlfn.RANK.EQ(J5290, INDEX(CFB!$J$2:$J$1048576, MATCH(W5290, CFB!$W$2:$W$1048576, 0)):INDEX(CFB!$J$2:$J$1048576, MATCH(W5290, CFB!$W$2:$W$1048576, 0) + COUNTIF(CFB!$W$2:$W$1048576, W5290) - 1))</f>
        <v>72</v>
      </c>
      <c r="N5290" s="2">
        <f>RANK(K5290, INDEX(CFB!$K$2:$K$1048576, MATCH(W5290, CFB!$W$2:$W$1048576, 0)):INDEX(CFB!$K$2:$K$1048576, MATCH(W5290, CFB!$W$2:$W$1048576, 0) + COUNTIF(CFB!$W$2:$W$1048576, W5290) - 1))</f>
        <v>92</v>
      </c>
      <c r="O5290">
        <v>23.78</v>
      </c>
      <c r="P5290">
        <v>14.14</v>
      </c>
      <c r="W5290">
        <v>1980</v>
      </c>
      <c r="X5290">
        <f t="shared" si="163"/>
        <v>0</v>
      </c>
    </row>
    <row r="5291" spans="1:24" ht="12.75" hidden="1" customHeight="1" x14ac:dyDescent="0.45">
      <c r="A5291">
        <v>93</v>
      </c>
      <c r="B5291" t="s">
        <v>213</v>
      </c>
      <c r="C5291" t="s">
        <v>206</v>
      </c>
      <c r="D5291" s="2" t="str">
        <f t="shared" si="162"/>
        <v>Virginia Military Institute1980</v>
      </c>
      <c r="F5291">
        <v>6</v>
      </c>
      <c r="G5291">
        <v>3</v>
      </c>
      <c r="H5291">
        <v>1</v>
      </c>
      <c r="I5291">
        <v>-4.91</v>
      </c>
      <c r="J5291">
        <v>0.76</v>
      </c>
      <c r="K5291">
        <v>-4.1500000000000004</v>
      </c>
      <c r="L5291" s="2">
        <f>_xlfn.RANK.EQ(I5291, INDEX(CFB!$I$2:$I$1048576, MATCH(W5291, CFB!$W$2:$W$1048576, 0)):INDEX(CFB!$I$2:$I$1048576, MATCH(W5291, CFB!$W$2:$W$1048576, 0) + COUNTIF(CFB!$W$2:$W$1048576, W5291) - 1), 0)</f>
        <v>112</v>
      </c>
      <c r="M5291" s="2">
        <f>_xlfn.RANK.EQ(J5291, INDEX(CFB!$J$2:$J$1048576, MATCH(W5291, CFB!$W$2:$W$1048576, 0)):INDEX(CFB!$J$2:$J$1048576, MATCH(W5291, CFB!$W$2:$W$1048576, 0) + COUNTIF(CFB!$W$2:$W$1048576, W5291) - 1))</f>
        <v>62</v>
      </c>
      <c r="N5291" s="2">
        <f>RANK(K5291, INDEX(CFB!$K$2:$K$1048576, MATCH(W5291, CFB!$W$2:$W$1048576, 0)):INDEX(CFB!$K$2:$K$1048576, MATCH(W5291, CFB!$W$2:$W$1048576, 0) + COUNTIF(CFB!$W$2:$W$1048576, W5291) - 1))</f>
        <v>93</v>
      </c>
      <c r="O5291">
        <v>20.54</v>
      </c>
      <c r="P5291">
        <v>12.33</v>
      </c>
      <c r="W5291">
        <v>1980</v>
      </c>
      <c r="X5291">
        <f t="shared" si="163"/>
        <v>0</v>
      </c>
    </row>
    <row r="5292" spans="1:24" ht="12.75" hidden="1" customHeight="1" x14ac:dyDescent="0.45">
      <c r="A5292">
        <v>94</v>
      </c>
      <c r="B5292" t="s">
        <v>93</v>
      </c>
      <c r="C5292" t="s">
        <v>23</v>
      </c>
      <c r="D5292" s="2" t="str">
        <f t="shared" si="162"/>
        <v>Virginia1980</v>
      </c>
      <c r="F5292">
        <v>1</v>
      </c>
      <c r="G5292">
        <v>10</v>
      </c>
      <c r="H5292">
        <v>0</v>
      </c>
      <c r="I5292">
        <v>-3.15</v>
      </c>
      <c r="J5292">
        <v>-1.25</v>
      </c>
      <c r="K5292">
        <v>-4.4000000000000004</v>
      </c>
      <c r="L5292" s="2">
        <f>_xlfn.RANK.EQ(I5292, INDEX(CFB!$I$2:$I$1048576, MATCH(W5292, CFB!$W$2:$W$1048576, 0)):INDEX(CFB!$I$2:$I$1048576, MATCH(W5292, CFB!$W$2:$W$1048576, 0) + COUNTIF(CFB!$W$2:$W$1048576, W5292) - 1), 0)</f>
        <v>95</v>
      </c>
      <c r="M5292" s="2">
        <f>_xlfn.RANK.EQ(J5292, INDEX(CFB!$J$2:$J$1048576, MATCH(W5292, CFB!$W$2:$W$1048576, 0)):INDEX(CFB!$J$2:$J$1048576, MATCH(W5292, CFB!$W$2:$W$1048576, 0) + COUNTIF(CFB!$W$2:$W$1048576, W5292) - 1))</f>
        <v>80</v>
      </c>
      <c r="N5292" s="2">
        <f>RANK(K5292, INDEX(CFB!$K$2:$K$1048576, MATCH(W5292, CFB!$W$2:$W$1048576, 0)):INDEX(CFB!$K$2:$K$1048576, MATCH(W5292, CFB!$W$2:$W$1048576, 0) + COUNTIF(CFB!$W$2:$W$1048576, W5292) - 1))</f>
        <v>94</v>
      </c>
      <c r="O5292">
        <v>24.39</v>
      </c>
      <c r="P5292">
        <v>13.4</v>
      </c>
      <c r="W5292">
        <v>1980</v>
      </c>
      <c r="X5292">
        <f t="shared" si="163"/>
        <v>0</v>
      </c>
    </row>
    <row r="5293" spans="1:24" ht="12.75" hidden="1" customHeight="1" x14ac:dyDescent="0.45">
      <c r="A5293">
        <v>95</v>
      </c>
      <c r="B5293" t="s">
        <v>202</v>
      </c>
      <c r="C5293" t="s">
        <v>12</v>
      </c>
      <c r="D5293" s="2" t="str">
        <f t="shared" si="162"/>
        <v>Richmond1980</v>
      </c>
      <c r="F5293">
        <v>4</v>
      </c>
      <c r="G5293">
        <v>7</v>
      </c>
      <c r="H5293">
        <v>0</v>
      </c>
      <c r="I5293">
        <v>-0.16</v>
      </c>
      <c r="J5293">
        <v>-4.42</v>
      </c>
      <c r="K5293">
        <v>-4.58</v>
      </c>
      <c r="L5293" s="2">
        <f>_xlfn.RANK.EQ(I5293, INDEX(CFB!$I$2:$I$1048576, MATCH(W5293, CFB!$W$2:$W$1048576, 0)):INDEX(CFB!$I$2:$I$1048576, MATCH(W5293, CFB!$W$2:$W$1048576, 0) + COUNTIF(CFB!$W$2:$W$1048576, W5293) - 1), 0)</f>
        <v>77</v>
      </c>
      <c r="M5293" s="2">
        <f>_xlfn.RANK.EQ(J5293, INDEX(CFB!$J$2:$J$1048576, MATCH(W5293, CFB!$W$2:$W$1048576, 0)):INDEX(CFB!$J$2:$J$1048576, MATCH(W5293, CFB!$W$2:$W$1048576, 0) + COUNTIF(CFB!$W$2:$W$1048576, W5293) - 1))</f>
        <v>111</v>
      </c>
      <c r="N5293" s="2">
        <f>RANK(K5293, INDEX(CFB!$K$2:$K$1048576, MATCH(W5293, CFB!$W$2:$W$1048576, 0)):INDEX(CFB!$K$2:$K$1048576, MATCH(W5293, CFB!$W$2:$W$1048576, 0) + COUNTIF(CFB!$W$2:$W$1048576, W5293) - 1))</f>
        <v>95</v>
      </c>
      <c r="O5293">
        <v>25.85</v>
      </c>
      <c r="P5293">
        <v>16.920000000000002</v>
      </c>
      <c r="W5293">
        <v>1980</v>
      </c>
      <c r="X5293">
        <f t="shared" si="163"/>
        <v>0</v>
      </c>
    </row>
    <row r="5294" spans="1:24" ht="12.75" hidden="1" customHeight="1" x14ac:dyDescent="0.45">
      <c r="A5294">
        <v>96</v>
      </c>
      <c r="B5294" t="s">
        <v>13</v>
      </c>
      <c r="C5294" t="s">
        <v>180</v>
      </c>
      <c r="D5294" s="2" t="str">
        <f t="shared" si="162"/>
        <v>Oregon1980</v>
      </c>
      <c r="F5294">
        <v>2</v>
      </c>
      <c r="G5294">
        <v>9</v>
      </c>
      <c r="H5294">
        <v>0</v>
      </c>
      <c r="I5294">
        <v>-6.78</v>
      </c>
      <c r="J5294">
        <v>1.67</v>
      </c>
      <c r="K5294">
        <v>-5.12</v>
      </c>
      <c r="L5294" s="2">
        <f>_xlfn.RANK.EQ(I5294, INDEX(CFB!$I$2:$I$1048576, MATCH(W5294, CFB!$W$2:$W$1048576, 0)):INDEX(CFB!$I$2:$I$1048576, MATCH(W5294, CFB!$W$2:$W$1048576, 0) + COUNTIF(CFB!$W$2:$W$1048576, W5294) - 1), 0)</f>
        <v>115</v>
      </c>
      <c r="M5294" s="2">
        <f>_xlfn.RANK.EQ(J5294, INDEX(CFB!$J$2:$J$1048576, MATCH(W5294, CFB!$W$2:$W$1048576, 0)):INDEX(CFB!$J$2:$J$1048576, MATCH(W5294, CFB!$W$2:$W$1048576, 0) + COUNTIF(CFB!$W$2:$W$1048576, W5294) - 1))</f>
        <v>54</v>
      </c>
      <c r="N5294" s="2">
        <f>RANK(K5294, INDEX(CFB!$K$2:$K$1048576, MATCH(W5294, CFB!$W$2:$W$1048576, 0)):INDEX(CFB!$K$2:$K$1048576, MATCH(W5294, CFB!$W$2:$W$1048576, 0) + COUNTIF(CFB!$W$2:$W$1048576, W5294) - 1))</f>
        <v>96</v>
      </c>
      <c r="O5294">
        <v>21.61</v>
      </c>
      <c r="P5294">
        <v>12.66</v>
      </c>
      <c r="W5294">
        <v>1980</v>
      </c>
      <c r="X5294">
        <f t="shared" si="163"/>
        <v>0</v>
      </c>
    </row>
    <row r="5295" spans="1:24" ht="12.75" hidden="1" customHeight="1" x14ac:dyDescent="0.45">
      <c r="A5295">
        <v>97</v>
      </c>
      <c r="B5295" t="s">
        <v>137</v>
      </c>
      <c r="C5295" t="s">
        <v>204</v>
      </c>
      <c r="D5295" s="2" t="str">
        <f t="shared" si="162"/>
        <v>Louisiana Tech1980</v>
      </c>
      <c r="F5295">
        <v>4</v>
      </c>
      <c r="G5295">
        <v>6</v>
      </c>
      <c r="H5295">
        <v>1</v>
      </c>
      <c r="I5295">
        <v>-3.72</v>
      </c>
      <c r="J5295">
        <v>-1.52</v>
      </c>
      <c r="K5295">
        <v>-5.24</v>
      </c>
      <c r="L5295" s="2">
        <f>_xlfn.RANK.EQ(I5295, INDEX(CFB!$I$2:$I$1048576, MATCH(W5295, CFB!$W$2:$W$1048576, 0)):INDEX(CFB!$I$2:$I$1048576, MATCH(W5295, CFB!$W$2:$W$1048576, 0) + COUNTIF(CFB!$W$2:$W$1048576, W5295) - 1), 0)</f>
        <v>105</v>
      </c>
      <c r="M5295" s="2">
        <f>_xlfn.RANK.EQ(J5295, INDEX(CFB!$J$2:$J$1048576, MATCH(W5295, CFB!$W$2:$W$1048576, 0)):INDEX(CFB!$J$2:$J$1048576, MATCH(W5295, CFB!$W$2:$W$1048576, 0) + COUNTIF(CFB!$W$2:$W$1048576, W5295) - 1))</f>
        <v>83</v>
      </c>
      <c r="N5295" s="2">
        <f>RANK(K5295, INDEX(CFB!$K$2:$K$1048576, MATCH(W5295, CFB!$W$2:$W$1048576, 0)):INDEX(CFB!$K$2:$K$1048576, MATCH(W5295, CFB!$W$2:$W$1048576, 0) + COUNTIF(CFB!$W$2:$W$1048576, W5295) - 1))</f>
        <v>97</v>
      </c>
      <c r="O5295">
        <v>24.68</v>
      </c>
      <c r="P5295">
        <v>16.23</v>
      </c>
      <c r="W5295">
        <v>1980</v>
      </c>
      <c r="X5295">
        <f t="shared" si="163"/>
        <v>0</v>
      </c>
    </row>
    <row r="5296" spans="1:24" ht="12.75" hidden="1" customHeight="1" x14ac:dyDescent="0.45">
      <c r="A5296">
        <v>98</v>
      </c>
      <c r="B5296" t="s">
        <v>190</v>
      </c>
      <c r="C5296" t="s">
        <v>193</v>
      </c>
      <c r="D5296" s="2" t="str">
        <f t="shared" si="162"/>
        <v>Pacific1980</v>
      </c>
      <c r="F5296">
        <v>5</v>
      </c>
      <c r="G5296">
        <v>6</v>
      </c>
      <c r="H5296">
        <v>0</v>
      </c>
      <c r="I5296">
        <v>-2.6</v>
      </c>
      <c r="J5296">
        <v>-2.74</v>
      </c>
      <c r="K5296">
        <v>-5.34</v>
      </c>
      <c r="L5296" s="2">
        <f>_xlfn.RANK.EQ(I5296, INDEX(CFB!$I$2:$I$1048576, MATCH(W5296, CFB!$W$2:$W$1048576, 0)):INDEX(CFB!$I$2:$I$1048576, MATCH(W5296, CFB!$W$2:$W$1048576, 0) + COUNTIF(CFB!$W$2:$W$1048576, W5296) - 1), 0)</f>
        <v>89</v>
      </c>
      <c r="M5296" s="2">
        <f>_xlfn.RANK.EQ(J5296, INDEX(CFB!$J$2:$J$1048576, MATCH(W5296, CFB!$W$2:$W$1048576, 0)):INDEX(CFB!$J$2:$J$1048576, MATCH(W5296, CFB!$W$2:$W$1048576, 0) + COUNTIF(CFB!$W$2:$W$1048576, W5296) - 1))</f>
        <v>97</v>
      </c>
      <c r="N5296" s="2">
        <f>RANK(K5296, INDEX(CFB!$K$2:$K$1048576, MATCH(W5296, CFB!$W$2:$W$1048576, 0)):INDEX(CFB!$K$2:$K$1048576, MATCH(W5296, CFB!$W$2:$W$1048576, 0) + COUNTIF(CFB!$W$2:$W$1048576, W5296) - 1))</f>
        <v>98</v>
      </c>
      <c r="O5296">
        <v>23.89</v>
      </c>
      <c r="P5296">
        <v>16.239999999999998</v>
      </c>
      <c r="W5296">
        <v>1980</v>
      </c>
      <c r="X5296">
        <f t="shared" si="163"/>
        <v>0</v>
      </c>
    </row>
    <row r="5297" spans="1:24" ht="12.75" hidden="1" customHeight="1" x14ac:dyDescent="0.45">
      <c r="A5297">
        <v>99</v>
      </c>
      <c r="B5297" t="s">
        <v>123</v>
      </c>
      <c r="C5297" t="s">
        <v>12</v>
      </c>
      <c r="D5297" s="2" t="str">
        <f t="shared" si="162"/>
        <v>Louisiana-Monroe1980</v>
      </c>
      <c r="F5297">
        <v>5</v>
      </c>
      <c r="G5297">
        <v>6</v>
      </c>
      <c r="H5297">
        <v>0</v>
      </c>
      <c r="I5297">
        <v>2.54</v>
      </c>
      <c r="J5297">
        <v>-7.89</v>
      </c>
      <c r="K5297">
        <v>-5.35</v>
      </c>
      <c r="L5297" s="2">
        <f>_xlfn.RANK.EQ(I5297, INDEX(CFB!$I$2:$I$1048576, MATCH(W5297, CFB!$W$2:$W$1048576, 0)):INDEX(CFB!$I$2:$I$1048576, MATCH(W5297, CFB!$W$2:$W$1048576, 0) + COUNTIF(CFB!$W$2:$W$1048576, W5297) - 1), 0)</f>
        <v>47</v>
      </c>
      <c r="M5297" s="2">
        <f>_xlfn.RANK.EQ(J5297, INDEX(CFB!$J$2:$J$1048576, MATCH(W5297, CFB!$W$2:$W$1048576, 0)):INDEX(CFB!$J$2:$J$1048576, MATCH(W5297, CFB!$W$2:$W$1048576, 0) + COUNTIF(CFB!$W$2:$W$1048576, W5297) - 1))</f>
        <v>124</v>
      </c>
      <c r="N5297" s="2">
        <f>RANK(K5297, INDEX(CFB!$K$2:$K$1048576, MATCH(W5297, CFB!$W$2:$W$1048576, 0)):INDEX(CFB!$K$2:$K$1048576, MATCH(W5297, CFB!$W$2:$W$1048576, 0) + COUNTIF(CFB!$W$2:$W$1048576, W5297) - 1))</f>
        <v>99</v>
      </c>
      <c r="O5297">
        <v>33.29</v>
      </c>
      <c r="P5297">
        <v>20.49</v>
      </c>
      <c r="W5297">
        <v>1980</v>
      </c>
      <c r="X5297">
        <f t="shared" si="163"/>
        <v>0</v>
      </c>
    </row>
    <row r="5298" spans="1:24" ht="12.75" hidden="1" customHeight="1" x14ac:dyDescent="0.45">
      <c r="A5298">
        <v>100</v>
      </c>
      <c r="B5298" t="s">
        <v>21</v>
      </c>
      <c r="C5298" t="s">
        <v>10</v>
      </c>
      <c r="D5298" s="2" t="str">
        <f t="shared" si="162"/>
        <v>Indiana1980</v>
      </c>
      <c r="F5298">
        <v>3</v>
      </c>
      <c r="G5298">
        <v>8</v>
      </c>
      <c r="H5298">
        <v>0</v>
      </c>
      <c r="I5298">
        <v>-3.09</v>
      </c>
      <c r="J5298">
        <v>-2.48</v>
      </c>
      <c r="K5298">
        <v>-5.57</v>
      </c>
      <c r="L5298" s="2">
        <f>_xlfn.RANK.EQ(I5298, INDEX(CFB!$I$2:$I$1048576, MATCH(W5298, CFB!$W$2:$W$1048576, 0)):INDEX(CFB!$I$2:$I$1048576, MATCH(W5298, CFB!$W$2:$W$1048576, 0) + COUNTIF(CFB!$W$2:$W$1048576, W5298) - 1), 0)</f>
        <v>94</v>
      </c>
      <c r="M5298" s="2">
        <f>_xlfn.RANK.EQ(J5298, INDEX(CFB!$J$2:$J$1048576, MATCH(W5298, CFB!$W$2:$W$1048576, 0)):INDEX(CFB!$J$2:$J$1048576, MATCH(W5298, CFB!$W$2:$W$1048576, 0) + COUNTIF(CFB!$W$2:$W$1048576, W5298) - 1))</f>
        <v>94</v>
      </c>
      <c r="N5298" s="2">
        <f>RANK(K5298, INDEX(CFB!$K$2:$K$1048576, MATCH(W5298, CFB!$W$2:$W$1048576, 0)):INDEX(CFB!$K$2:$K$1048576, MATCH(W5298, CFB!$W$2:$W$1048576, 0) + COUNTIF(CFB!$W$2:$W$1048576, W5298) - 1))</f>
        <v>100</v>
      </c>
      <c r="O5298">
        <v>21.21</v>
      </c>
      <c r="P5298">
        <v>15.54</v>
      </c>
      <c r="W5298">
        <v>1980</v>
      </c>
      <c r="X5298">
        <f t="shared" si="163"/>
        <v>0</v>
      </c>
    </row>
    <row r="5299" spans="1:24" ht="12.75" hidden="1" customHeight="1" x14ac:dyDescent="0.45">
      <c r="A5299">
        <v>101</v>
      </c>
      <c r="B5299" t="s">
        <v>80</v>
      </c>
      <c r="C5299" t="s">
        <v>65</v>
      </c>
      <c r="D5299" s="2" t="str">
        <f t="shared" si="162"/>
        <v>Bowling Green1980</v>
      </c>
      <c r="F5299">
        <v>5</v>
      </c>
      <c r="G5299">
        <v>5</v>
      </c>
      <c r="H5299">
        <v>1</v>
      </c>
      <c r="I5299">
        <v>-9.9</v>
      </c>
      <c r="J5299">
        <v>4.09</v>
      </c>
      <c r="K5299">
        <v>-5.81</v>
      </c>
      <c r="L5299" s="2">
        <f>_xlfn.RANK.EQ(I5299, INDEX(CFB!$I$2:$I$1048576, MATCH(W5299, CFB!$W$2:$W$1048576, 0)):INDEX(CFB!$I$2:$I$1048576, MATCH(W5299, CFB!$W$2:$W$1048576, 0) + COUNTIF(CFB!$W$2:$W$1048576, W5299) - 1), 0)</f>
        <v>128</v>
      </c>
      <c r="M5299" s="2">
        <f>_xlfn.RANK.EQ(J5299, INDEX(CFB!$J$2:$J$1048576, MATCH(W5299, CFB!$W$2:$W$1048576, 0)):INDEX(CFB!$J$2:$J$1048576, MATCH(W5299, CFB!$W$2:$W$1048576, 0) + COUNTIF(CFB!$W$2:$W$1048576, W5299) - 1))</f>
        <v>37</v>
      </c>
      <c r="N5299" s="2">
        <f>RANK(K5299, INDEX(CFB!$K$2:$K$1048576, MATCH(W5299, CFB!$W$2:$W$1048576, 0)):INDEX(CFB!$K$2:$K$1048576, MATCH(W5299, CFB!$W$2:$W$1048576, 0) + COUNTIF(CFB!$W$2:$W$1048576, W5299) - 1))</f>
        <v>101</v>
      </c>
      <c r="O5299">
        <v>17.670000000000002</v>
      </c>
      <c r="P5299">
        <v>9.51</v>
      </c>
      <c r="W5299">
        <v>1980</v>
      </c>
      <c r="X5299">
        <f t="shared" si="163"/>
        <v>0</v>
      </c>
    </row>
    <row r="5300" spans="1:24" ht="12.75" hidden="1" customHeight="1" x14ac:dyDescent="0.45">
      <c r="A5300">
        <v>102</v>
      </c>
      <c r="B5300" t="s">
        <v>50</v>
      </c>
      <c r="C5300" t="s">
        <v>12</v>
      </c>
      <c r="D5300" s="2" t="str">
        <f t="shared" si="162"/>
        <v>Nevada-Las Vegas1980</v>
      </c>
      <c r="F5300">
        <v>6</v>
      </c>
      <c r="G5300">
        <v>6</v>
      </c>
      <c r="H5300">
        <v>0</v>
      </c>
      <c r="I5300">
        <v>7.25</v>
      </c>
      <c r="J5300">
        <v>-13.2</v>
      </c>
      <c r="K5300">
        <v>-5.95</v>
      </c>
      <c r="L5300" s="2">
        <f>_xlfn.RANK.EQ(I5300, INDEX(CFB!$I$2:$I$1048576, MATCH(W5300, CFB!$W$2:$W$1048576, 0)):INDEX(CFB!$I$2:$I$1048576, MATCH(W5300, CFB!$W$2:$W$1048576, 0) + COUNTIF(CFB!$W$2:$W$1048576, W5300) - 1), 0)</f>
        <v>19</v>
      </c>
      <c r="M5300" s="2">
        <f>_xlfn.RANK.EQ(J5300, INDEX(CFB!$J$2:$J$1048576, MATCH(W5300, CFB!$W$2:$W$1048576, 0)):INDEX(CFB!$J$2:$J$1048576, MATCH(W5300, CFB!$W$2:$W$1048576, 0) + COUNTIF(CFB!$W$2:$W$1048576, W5300) - 1))</f>
        <v>135</v>
      </c>
      <c r="N5300" s="2">
        <f>RANK(K5300, INDEX(CFB!$K$2:$K$1048576, MATCH(W5300, CFB!$W$2:$W$1048576, 0)):INDEX(CFB!$K$2:$K$1048576, MATCH(W5300, CFB!$W$2:$W$1048576, 0) + COUNTIF(CFB!$W$2:$W$1048576, W5300) - 1))</f>
        <v>102</v>
      </c>
      <c r="O5300">
        <v>32.799999999999997</v>
      </c>
      <c r="P5300">
        <v>28.34</v>
      </c>
      <c r="W5300">
        <v>1980</v>
      </c>
      <c r="X5300">
        <f t="shared" si="163"/>
        <v>0</v>
      </c>
    </row>
    <row r="5301" spans="1:24" ht="12.75" hidden="1" customHeight="1" x14ac:dyDescent="0.45">
      <c r="A5301">
        <v>103</v>
      </c>
      <c r="B5301" t="s">
        <v>131</v>
      </c>
      <c r="C5301" t="s">
        <v>178</v>
      </c>
      <c r="D5301" s="2" t="str">
        <f t="shared" si="162"/>
        <v>Air Force1980</v>
      </c>
      <c r="F5301">
        <v>4</v>
      </c>
      <c r="G5301">
        <v>7</v>
      </c>
      <c r="H5301">
        <v>0</v>
      </c>
      <c r="I5301">
        <v>-3.47</v>
      </c>
      <c r="J5301">
        <v>-2.5499999999999998</v>
      </c>
      <c r="K5301">
        <v>-6.02</v>
      </c>
      <c r="L5301" s="2">
        <f>_xlfn.RANK.EQ(I5301, INDEX(CFB!$I$2:$I$1048576, MATCH(W5301, CFB!$W$2:$W$1048576, 0)):INDEX(CFB!$I$2:$I$1048576, MATCH(W5301, CFB!$W$2:$W$1048576, 0) + COUNTIF(CFB!$W$2:$W$1048576, W5301) - 1), 0)</f>
        <v>102</v>
      </c>
      <c r="M5301" s="2">
        <f>_xlfn.RANK.EQ(J5301, INDEX(CFB!$J$2:$J$1048576, MATCH(W5301, CFB!$W$2:$W$1048576, 0)):INDEX(CFB!$J$2:$J$1048576, MATCH(W5301, CFB!$W$2:$W$1048576, 0) + COUNTIF(CFB!$W$2:$W$1048576, W5301) - 1))</f>
        <v>96</v>
      </c>
      <c r="N5301" s="2">
        <f>RANK(K5301, INDEX(CFB!$K$2:$K$1048576, MATCH(W5301, CFB!$W$2:$W$1048576, 0)):INDEX(CFB!$K$2:$K$1048576, MATCH(W5301, CFB!$W$2:$W$1048576, 0) + COUNTIF(CFB!$W$2:$W$1048576, W5301) - 1))</f>
        <v>103</v>
      </c>
      <c r="O5301">
        <v>22.06</v>
      </c>
      <c r="P5301">
        <v>15.29</v>
      </c>
      <c r="W5301">
        <v>1980</v>
      </c>
      <c r="X5301">
        <f t="shared" si="163"/>
        <v>0</v>
      </c>
    </row>
    <row r="5302" spans="1:24" ht="12.75" hidden="1" customHeight="1" x14ac:dyDescent="0.45">
      <c r="A5302">
        <v>104</v>
      </c>
      <c r="B5302" t="s">
        <v>52</v>
      </c>
      <c r="C5302" t="s">
        <v>12</v>
      </c>
      <c r="D5302" s="2" t="str">
        <f t="shared" si="162"/>
        <v>Georgia Tech1980</v>
      </c>
      <c r="F5302">
        <v>1</v>
      </c>
      <c r="G5302">
        <v>10</v>
      </c>
      <c r="H5302">
        <v>0</v>
      </c>
      <c r="I5302">
        <v>-1.67</v>
      </c>
      <c r="J5302">
        <v>-4.45</v>
      </c>
      <c r="K5302">
        <v>-6.12</v>
      </c>
      <c r="L5302" s="2">
        <f>_xlfn.RANK.EQ(I5302, INDEX(CFB!$I$2:$I$1048576, MATCH(W5302, CFB!$W$2:$W$1048576, 0)):INDEX(CFB!$I$2:$I$1048576, MATCH(W5302, CFB!$W$2:$W$1048576, 0) + COUNTIF(CFB!$W$2:$W$1048576, W5302) - 1), 0)</f>
        <v>83</v>
      </c>
      <c r="M5302" s="2">
        <f>_xlfn.RANK.EQ(J5302, INDEX(CFB!$J$2:$J$1048576, MATCH(W5302, CFB!$W$2:$W$1048576, 0)):INDEX(CFB!$J$2:$J$1048576, MATCH(W5302, CFB!$W$2:$W$1048576, 0) + COUNTIF(CFB!$W$2:$W$1048576, W5302) - 1))</f>
        <v>113</v>
      </c>
      <c r="N5302" s="2">
        <f>RANK(K5302, INDEX(CFB!$K$2:$K$1048576, MATCH(W5302, CFB!$W$2:$W$1048576, 0)):INDEX(CFB!$K$2:$K$1048576, MATCH(W5302, CFB!$W$2:$W$1048576, 0) + COUNTIF(CFB!$W$2:$W$1048576, W5302) - 1))</f>
        <v>104</v>
      </c>
      <c r="O5302">
        <v>26.07</v>
      </c>
      <c r="P5302">
        <v>17.170000000000002</v>
      </c>
      <c r="W5302">
        <v>1980</v>
      </c>
      <c r="X5302">
        <f t="shared" si="163"/>
        <v>0</v>
      </c>
    </row>
    <row r="5303" spans="1:24" ht="12.75" hidden="1" customHeight="1" x14ac:dyDescent="0.45">
      <c r="A5303">
        <v>105</v>
      </c>
      <c r="B5303" t="s">
        <v>117</v>
      </c>
      <c r="C5303" t="s">
        <v>65</v>
      </c>
      <c r="D5303" s="2" t="str">
        <f t="shared" si="162"/>
        <v>Western Michigan1980</v>
      </c>
      <c r="F5303">
        <v>6</v>
      </c>
      <c r="G5303">
        <v>5</v>
      </c>
      <c r="H5303">
        <v>0</v>
      </c>
      <c r="I5303">
        <v>-3.43</v>
      </c>
      <c r="J5303">
        <v>-3.02</v>
      </c>
      <c r="K5303">
        <v>-6.45</v>
      </c>
      <c r="L5303" s="2">
        <f>_xlfn.RANK.EQ(I5303, INDEX(CFB!$I$2:$I$1048576, MATCH(W5303, CFB!$W$2:$W$1048576, 0)):INDEX(CFB!$I$2:$I$1048576, MATCH(W5303, CFB!$W$2:$W$1048576, 0) + COUNTIF(CFB!$W$2:$W$1048576, W5303) - 1), 0)</f>
        <v>101</v>
      </c>
      <c r="M5303" s="2">
        <f>_xlfn.RANK.EQ(J5303, INDEX(CFB!$J$2:$J$1048576, MATCH(W5303, CFB!$W$2:$W$1048576, 0)):INDEX(CFB!$J$2:$J$1048576, MATCH(W5303, CFB!$W$2:$W$1048576, 0) + COUNTIF(CFB!$W$2:$W$1048576, W5303) - 1))</f>
        <v>99</v>
      </c>
      <c r="N5303" s="2">
        <f>RANK(K5303, INDEX(CFB!$K$2:$K$1048576, MATCH(W5303, CFB!$W$2:$W$1048576, 0)):INDEX(CFB!$K$2:$K$1048576, MATCH(W5303, CFB!$W$2:$W$1048576, 0) + COUNTIF(CFB!$W$2:$W$1048576, W5303) - 1))</f>
        <v>105</v>
      </c>
      <c r="O5303">
        <v>22.47</v>
      </c>
      <c r="P5303">
        <v>15.54</v>
      </c>
      <c r="W5303">
        <v>1980</v>
      </c>
      <c r="X5303">
        <f t="shared" si="163"/>
        <v>0</v>
      </c>
    </row>
    <row r="5304" spans="1:24" ht="12.75" hidden="1" customHeight="1" x14ac:dyDescent="0.45">
      <c r="A5304">
        <v>106</v>
      </c>
      <c r="B5304" t="s">
        <v>116</v>
      </c>
      <c r="C5304" t="s">
        <v>206</v>
      </c>
      <c r="D5304" s="2" t="str">
        <f t="shared" si="162"/>
        <v>Appalachian State1980</v>
      </c>
      <c r="F5304">
        <v>3</v>
      </c>
      <c r="G5304">
        <v>7</v>
      </c>
      <c r="H5304">
        <v>1</v>
      </c>
      <c r="I5304">
        <v>-4.74</v>
      </c>
      <c r="J5304">
        <v>-2.46</v>
      </c>
      <c r="K5304">
        <v>-7.19</v>
      </c>
      <c r="L5304" s="2">
        <f>_xlfn.RANK.EQ(I5304, INDEX(CFB!$I$2:$I$1048576, MATCH(W5304, CFB!$W$2:$W$1048576, 0)):INDEX(CFB!$I$2:$I$1048576, MATCH(W5304, CFB!$W$2:$W$1048576, 0) + COUNTIF(CFB!$W$2:$W$1048576, W5304) - 1), 0)</f>
        <v>111</v>
      </c>
      <c r="M5304" s="2">
        <f>_xlfn.RANK.EQ(J5304, INDEX(CFB!$J$2:$J$1048576, MATCH(W5304, CFB!$W$2:$W$1048576, 0)):INDEX(CFB!$J$2:$J$1048576, MATCH(W5304, CFB!$W$2:$W$1048576, 0) + COUNTIF(CFB!$W$2:$W$1048576, W5304) - 1))</f>
        <v>93</v>
      </c>
      <c r="N5304" s="2">
        <f>RANK(K5304, INDEX(CFB!$K$2:$K$1048576, MATCH(W5304, CFB!$W$2:$W$1048576, 0)):INDEX(CFB!$K$2:$K$1048576, MATCH(W5304, CFB!$W$2:$W$1048576, 0) + COUNTIF(CFB!$W$2:$W$1048576, W5304) - 1))</f>
        <v>106</v>
      </c>
      <c r="O5304">
        <v>24.8</v>
      </c>
      <c r="P5304">
        <v>15.13</v>
      </c>
      <c r="W5304">
        <v>1980</v>
      </c>
      <c r="X5304">
        <f t="shared" si="163"/>
        <v>0</v>
      </c>
    </row>
    <row r="5305" spans="1:24" ht="12.75" hidden="1" customHeight="1" x14ac:dyDescent="0.45">
      <c r="A5305">
        <v>107</v>
      </c>
      <c r="B5305" t="s">
        <v>68</v>
      </c>
      <c r="C5305" t="s">
        <v>12</v>
      </c>
      <c r="D5305" s="2" t="str">
        <f t="shared" si="162"/>
        <v>Memphis1980</v>
      </c>
      <c r="F5305">
        <v>1</v>
      </c>
      <c r="G5305">
        <v>10</v>
      </c>
      <c r="H5305">
        <v>0</v>
      </c>
      <c r="I5305">
        <v>-9.4600000000000009</v>
      </c>
      <c r="J5305">
        <v>2.02</v>
      </c>
      <c r="K5305">
        <v>-7.45</v>
      </c>
      <c r="L5305" s="2">
        <f>_xlfn.RANK.EQ(I5305, INDEX(CFB!$I$2:$I$1048576, MATCH(W5305, CFB!$W$2:$W$1048576, 0)):INDEX(CFB!$I$2:$I$1048576, MATCH(W5305, CFB!$W$2:$W$1048576, 0) + COUNTIF(CFB!$W$2:$W$1048576, W5305) - 1), 0)</f>
        <v>126</v>
      </c>
      <c r="M5305" s="2">
        <f>_xlfn.RANK.EQ(J5305, INDEX(CFB!$J$2:$J$1048576, MATCH(W5305, CFB!$W$2:$W$1048576, 0)):INDEX(CFB!$J$2:$J$1048576, MATCH(W5305, CFB!$W$2:$W$1048576, 0) + COUNTIF(CFB!$W$2:$W$1048576, W5305) - 1))</f>
        <v>49</v>
      </c>
      <c r="N5305" s="2">
        <f>RANK(K5305, INDEX(CFB!$K$2:$K$1048576, MATCH(W5305, CFB!$W$2:$W$1048576, 0)):INDEX(CFB!$K$2:$K$1048576, MATCH(W5305, CFB!$W$2:$W$1048576, 0) + COUNTIF(CFB!$W$2:$W$1048576, W5305) - 1))</f>
        <v>107</v>
      </c>
      <c r="O5305">
        <v>17.21</v>
      </c>
      <c r="P5305">
        <v>10.4</v>
      </c>
      <c r="W5305">
        <v>1980</v>
      </c>
      <c r="X5305">
        <f t="shared" si="163"/>
        <v>0</v>
      </c>
    </row>
    <row r="5306" spans="1:24" ht="12.75" hidden="1" customHeight="1" x14ac:dyDescent="0.45">
      <c r="A5306">
        <v>108</v>
      </c>
      <c r="B5306" t="s">
        <v>113</v>
      </c>
      <c r="C5306" t="s">
        <v>12</v>
      </c>
      <c r="D5306" s="2" t="str">
        <f t="shared" si="162"/>
        <v>North Texas1980</v>
      </c>
      <c r="F5306">
        <v>2</v>
      </c>
      <c r="G5306">
        <v>9</v>
      </c>
      <c r="H5306">
        <v>0</v>
      </c>
      <c r="I5306">
        <v>-7.09</v>
      </c>
      <c r="J5306">
        <v>-0.81</v>
      </c>
      <c r="K5306">
        <v>-7.9</v>
      </c>
      <c r="L5306" s="2">
        <f>_xlfn.RANK.EQ(I5306, INDEX(CFB!$I$2:$I$1048576, MATCH(W5306, CFB!$W$2:$W$1048576, 0)):INDEX(CFB!$I$2:$I$1048576, MATCH(W5306, CFB!$W$2:$W$1048576, 0) + COUNTIF(CFB!$W$2:$W$1048576, W5306) - 1), 0)</f>
        <v>116</v>
      </c>
      <c r="M5306" s="2">
        <f>_xlfn.RANK.EQ(J5306, INDEX(CFB!$J$2:$J$1048576, MATCH(W5306, CFB!$W$2:$W$1048576, 0)):INDEX(CFB!$J$2:$J$1048576, MATCH(W5306, CFB!$W$2:$W$1048576, 0) + COUNTIF(CFB!$W$2:$W$1048576, W5306) - 1))</f>
        <v>76</v>
      </c>
      <c r="N5306" s="2">
        <f>RANK(K5306, INDEX(CFB!$K$2:$K$1048576, MATCH(W5306, CFB!$W$2:$W$1048576, 0)):INDEX(CFB!$K$2:$K$1048576, MATCH(W5306, CFB!$W$2:$W$1048576, 0) + COUNTIF(CFB!$W$2:$W$1048576, W5306) - 1))</f>
        <v>108</v>
      </c>
      <c r="O5306">
        <v>19.809999999999999</v>
      </c>
      <c r="P5306">
        <v>12.48</v>
      </c>
      <c r="W5306">
        <v>1980</v>
      </c>
      <c r="X5306">
        <f t="shared" si="163"/>
        <v>0</v>
      </c>
    </row>
    <row r="5307" spans="1:24" ht="12.75" hidden="1" customHeight="1" x14ac:dyDescent="0.45">
      <c r="A5307">
        <v>109</v>
      </c>
      <c r="B5307" t="s">
        <v>214</v>
      </c>
      <c r="C5307" t="s">
        <v>204</v>
      </c>
      <c r="D5307" s="2" t="str">
        <f t="shared" si="162"/>
        <v>Lamar1980</v>
      </c>
      <c r="F5307">
        <v>4</v>
      </c>
      <c r="G5307">
        <v>6</v>
      </c>
      <c r="H5307">
        <v>1</v>
      </c>
      <c r="I5307">
        <v>-7.19</v>
      </c>
      <c r="J5307">
        <v>-0.98</v>
      </c>
      <c r="K5307">
        <v>-8.17</v>
      </c>
      <c r="L5307" s="2">
        <f>_xlfn.RANK.EQ(I5307, INDEX(CFB!$I$2:$I$1048576, MATCH(W5307, CFB!$W$2:$W$1048576, 0)):INDEX(CFB!$I$2:$I$1048576, MATCH(W5307, CFB!$W$2:$W$1048576, 0) + COUNTIF(CFB!$W$2:$W$1048576, W5307) - 1), 0)</f>
        <v>117</v>
      </c>
      <c r="M5307" s="2">
        <f>_xlfn.RANK.EQ(J5307, INDEX(CFB!$J$2:$J$1048576, MATCH(W5307, CFB!$W$2:$W$1048576, 0)):INDEX(CFB!$J$2:$J$1048576, MATCH(W5307, CFB!$W$2:$W$1048576, 0) + COUNTIF(CFB!$W$2:$W$1048576, W5307) - 1))</f>
        <v>78</v>
      </c>
      <c r="N5307" s="2">
        <f>RANK(K5307, INDEX(CFB!$K$2:$K$1048576, MATCH(W5307, CFB!$W$2:$W$1048576, 0)):INDEX(CFB!$K$2:$K$1048576, MATCH(W5307, CFB!$W$2:$W$1048576, 0) + COUNTIF(CFB!$W$2:$W$1048576, W5307) - 1))</f>
        <v>109</v>
      </c>
      <c r="O5307">
        <v>20.76</v>
      </c>
      <c r="P5307">
        <v>13.74</v>
      </c>
      <c r="W5307">
        <v>1980</v>
      </c>
      <c r="X5307">
        <f t="shared" si="163"/>
        <v>0</v>
      </c>
    </row>
    <row r="5308" spans="1:24" ht="12.75" hidden="1" customHeight="1" x14ac:dyDescent="0.45">
      <c r="A5308">
        <v>110</v>
      </c>
      <c r="B5308" t="s">
        <v>111</v>
      </c>
      <c r="C5308" t="s">
        <v>193</v>
      </c>
      <c r="D5308" s="2" t="str">
        <f t="shared" si="162"/>
        <v>Fresno State1980</v>
      </c>
      <c r="F5308">
        <v>5</v>
      </c>
      <c r="G5308">
        <v>6</v>
      </c>
      <c r="H5308">
        <v>0</v>
      </c>
      <c r="I5308">
        <v>1.42</v>
      </c>
      <c r="J5308">
        <v>-9.83</v>
      </c>
      <c r="K5308">
        <v>-8.41</v>
      </c>
      <c r="L5308" s="2">
        <f>_xlfn.RANK.EQ(I5308, INDEX(CFB!$I$2:$I$1048576, MATCH(W5308, CFB!$W$2:$W$1048576, 0)):INDEX(CFB!$I$2:$I$1048576, MATCH(W5308, CFB!$W$2:$W$1048576, 0) + COUNTIF(CFB!$W$2:$W$1048576, W5308) - 1), 0)</f>
        <v>58</v>
      </c>
      <c r="M5308" s="2">
        <f>_xlfn.RANK.EQ(J5308, INDEX(CFB!$J$2:$J$1048576, MATCH(W5308, CFB!$W$2:$W$1048576, 0)):INDEX(CFB!$J$2:$J$1048576, MATCH(W5308, CFB!$W$2:$W$1048576, 0) + COUNTIF(CFB!$W$2:$W$1048576, W5308) - 1))</f>
        <v>128</v>
      </c>
      <c r="N5308" s="2">
        <f>RANK(K5308, INDEX(CFB!$K$2:$K$1048576, MATCH(W5308, CFB!$W$2:$W$1048576, 0)):INDEX(CFB!$K$2:$K$1048576, MATCH(W5308, CFB!$W$2:$W$1048576, 0) + COUNTIF(CFB!$W$2:$W$1048576, W5308) - 1))</f>
        <v>110</v>
      </c>
      <c r="O5308">
        <v>26.9</v>
      </c>
      <c r="P5308">
        <v>22.64</v>
      </c>
      <c r="W5308">
        <v>1980</v>
      </c>
      <c r="X5308">
        <f t="shared" si="163"/>
        <v>0</v>
      </c>
    </row>
    <row r="5309" spans="1:24" ht="12.75" hidden="1" customHeight="1" x14ac:dyDescent="0.45">
      <c r="A5309">
        <v>111</v>
      </c>
      <c r="B5309" t="s">
        <v>64</v>
      </c>
      <c r="C5309" t="s">
        <v>65</v>
      </c>
      <c r="D5309" s="2" t="str">
        <f t="shared" si="162"/>
        <v>Ohio1980</v>
      </c>
      <c r="F5309">
        <v>5</v>
      </c>
      <c r="G5309">
        <v>6</v>
      </c>
      <c r="H5309">
        <v>0</v>
      </c>
      <c r="I5309">
        <v>0.59</v>
      </c>
      <c r="J5309">
        <v>-9.1999999999999993</v>
      </c>
      <c r="K5309">
        <v>-8.6</v>
      </c>
      <c r="L5309" s="2">
        <f>_xlfn.RANK.EQ(I5309, INDEX(CFB!$I$2:$I$1048576, MATCH(W5309, CFB!$W$2:$W$1048576, 0)):INDEX(CFB!$I$2:$I$1048576, MATCH(W5309, CFB!$W$2:$W$1048576, 0) + COUNTIF(CFB!$W$2:$W$1048576, W5309) - 1), 0)</f>
        <v>68</v>
      </c>
      <c r="M5309" s="2">
        <f>_xlfn.RANK.EQ(J5309, INDEX(CFB!$J$2:$J$1048576, MATCH(W5309, CFB!$W$2:$W$1048576, 0)):INDEX(CFB!$J$2:$J$1048576, MATCH(W5309, CFB!$W$2:$W$1048576, 0) + COUNTIF(CFB!$W$2:$W$1048576, W5309) - 1))</f>
        <v>126</v>
      </c>
      <c r="N5309" s="2">
        <f>RANK(K5309, INDEX(CFB!$K$2:$K$1048576, MATCH(W5309, CFB!$W$2:$W$1048576, 0)):INDEX(CFB!$K$2:$K$1048576, MATCH(W5309, CFB!$W$2:$W$1048576, 0) + COUNTIF(CFB!$W$2:$W$1048576, W5309) - 1))</f>
        <v>111</v>
      </c>
      <c r="O5309">
        <v>25.67</v>
      </c>
      <c r="P5309">
        <v>22.61</v>
      </c>
      <c r="W5309">
        <v>1980</v>
      </c>
      <c r="X5309">
        <f t="shared" si="163"/>
        <v>0</v>
      </c>
    </row>
    <row r="5310" spans="1:24" ht="12.75" hidden="1" customHeight="1" x14ac:dyDescent="0.45">
      <c r="A5310">
        <v>112</v>
      </c>
      <c r="B5310" t="s">
        <v>201</v>
      </c>
      <c r="C5310" t="s">
        <v>12</v>
      </c>
      <c r="D5310" s="2" t="str">
        <f t="shared" si="162"/>
        <v>William &amp; Mary1980</v>
      </c>
      <c r="F5310">
        <v>5</v>
      </c>
      <c r="G5310">
        <v>6</v>
      </c>
      <c r="H5310">
        <v>0</v>
      </c>
      <c r="I5310">
        <v>-3.25</v>
      </c>
      <c r="J5310">
        <v>-5.83</v>
      </c>
      <c r="K5310">
        <v>-9.08</v>
      </c>
      <c r="L5310" s="2">
        <f>_xlfn.RANK.EQ(I5310, INDEX(CFB!$I$2:$I$1048576, MATCH(W5310, CFB!$W$2:$W$1048576, 0)):INDEX(CFB!$I$2:$I$1048576, MATCH(W5310, CFB!$W$2:$W$1048576, 0) + COUNTIF(CFB!$W$2:$W$1048576, W5310) - 1), 0)</f>
        <v>96</v>
      </c>
      <c r="M5310" s="2">
        <f>_xlfn.RANK.EQ(J5310, INDEX(CFB!$J$2:$J$1048576, MATCH(W5310, CFB!$W$2:$W$1048576, 0)):INDEX(CFB!$J$2:$J$1048576, MATCH(W5310, CFB!$W$2:$W$1048576, 0) + COUNTIF(CFB!$W$2:$W$1048576, W5310) - 1))</f>
        <v>119</v>
      </c>
      <c r="N5310" s="2">
        <f>RANK(K5310, INDEX(CFB!$K$2:$K$1048576, MATCH(W5310, CFB!$W$2:$W$1048576, 0)):INDEX(CFB!$K$2:$K$1048576, MATCH(W5310, CFB!$W$2:$W$1048576, 0) + COUNTIF(CFB!$W$2:$W$1048576, W5310) - 1))</f>
        <v>112</v>
      </c>
      <c r="O5310">
        <v>22.98</v>
      </c>
      <c r="P5310">
        <v>23</v>
      </c>
      <c r="W5310">
        <v>1980</v>
      </c>
      <c r="X5310">
        <f t="shared" si="163"/>
        <v>0</v>
      </c>
    </row>
    <row r="5311" spans="1:24" ht="12.75" hidden="1" customHeight="1" x14ac:dyDescent="0.45">
      <c r="A5311">
        <v>113</v>
      </c>
      <c r="B5311" t="s">
        <v>48</v>
      </c>
      <c r="C5311" t="s">
        <v>12</v>
      </c>
      <c r="D5311" s="2" t="str">
        <f t="shared" si="162"/>
        <v>Army1980</v>
      </c>
      <c r="F5311">
        <v>3</v>
      </c>
      <c r="G5311">
        <v>7</v>
      </c>
      <c r="H5311">
        <v>1</v>
      </c>
      <c r="I5311">
        <v>-10.89</v>
      </c>
      <c r="J5311">
        <v>1.79</v>
      </c>
      <c r="K5311">
        <v>-9.1</v>
      </c>
      <c r="L5311" s="2">
        <f>_xlfn.RANK.EQ(I5311, INDEX(CFB!$I$2:$I$1048576, MATCH(W5311, CFB!$W$2:$W$1048576, 0)):INDEX(CFB!$I$2:$I$1048576, MATCH(W5311, CFB!$W$2:$W$1048576, 0) + COUNTIF(CFB!$W$2:$W$1048576, W5311) - 1), 0)</f>
        <v>132</v>
      </c>
      <c r="M5311" s="2">
        <f>_xlfn.RANK.EQ(J5311, INDEX(CFB!$J$2:$J$1048576, MATCH(W5311, CFB!$W$2:$W$1048576, 0)):INDEX(CFB!$J$2:$J$1048576, MATCH(W5311, CFB!$W$2:$W$1048576, 0) + COUNTIF(CFB!$W$2:$W$1048576, W5311) - 1))</f>
        <v>53</v>
      </c>
      <c r="N5311" s="2">
        <f>RANK(K5311, INDEX(CFB!$K$2:$K$1048576, MATCH(W5311, CFB!$W$2:$W$1048576, 0)):INDEX(CFB!$K$2:$K$1048576, MATCH(W5311, CFB!$W$2:$W$1048576, 0) + COUNTIF(CFB!$W$2:$W$1048576, W5311) - 1))</f>
        <v>113</v>
      </c>
      <c r="O5311">
        <v>15.81</v>
      </c>
      <c r="P5311">
        <v>14.83</v>
      </c>
      <c r="W5311">
        <v>1980</v>
      </c>
      <c r="X5311">
        <f t="shared" si="163"/>
        <v>0</v>
      </c>
    </row>
    <row r="5312" spans="1:24" ht="12.75" hidden="1" customHeight="1" x14ac:dyDescent="0.45">
      <c r="A5312">
        <v>114</v>
      </c>
      <c r="B5312" t="s">
        <v>215</v>
      </c>
      <c r="C5312" t="s">
        <v>206</v>
      </c>
      <c r="D5312" s="2" t="str">
        <f t="shared" si="162"/>
        <v>East Tennessee State1980</v>
      </c>
      <c r="F5312">
        <v>6</v>
      </c>
      <c r="G5312">
        <v>5</v>
      </c>
      <c r="H5312">
        <v>0</v>
      </c>
      <c r="I5312">
        <v>-6.64</v>
      </c>
      <c r="J5312">
        <v>-3.27</v>
      </c>
      <c r="K5312">
        <v>-9.91</v>
      </c>
      <c r="L5312" s="2">
        <f>_xlfn.RANK.EQ(I5312, INDEX(CFB!$I$2:$I$1048576, MATCH(W5312, CFB!$W$2:$W$1048576, 0)):INDEX(CFB!$I$2:$I$1048576, MATCH(W5312, CFB!$W$2:$W$1048576, 0) + COUNTIF(CFB!$W$2:$W$1048576, W5312) - 1), 0)</f>
        <v>114</v>
      </c>
      <c r="M5312" s="2">
        <f>_xlfn.RANK.EQ(J5312, INDEX(CFB!$J$2:$J$1048576, MATCH(W5312, CFB!$W$2:$W$1048576, 0)):INDEX(CFB!$J$2:$J$1048576, MATCH(W5312, CFB!$W$2:$W$1048576, 0) + COUNTIF(CFB!$W$2:$W$1048576, W5312) - 1))</f>
        <v>102</v>
      </c>
      <c r="N5312" s="2">
        <f>RANK(K5312, INDEX(CFB!$K$2:$K$1048576, MATCH(W5312, CFB!$W$2:$W$1048576, 0)):INDEX(CFB!$K$2:$K$1048576, MATCH(W5312, CFB!$W$2:$W$1048576, 0) + COUNTIF(CFB!$W$2:$W$1048576, W5312) - 1))</f>
        <v>114</v>
      </c>
      <c r="O5312">
        <v>19.66</v>
      </c>
      <c r="P5312">
        <v>18.07</v>
      </c>
      <c r="W5312">
        <v>1980</v>
      </c>
      <c r="X5312">
        <f t="shared" si="163"/>
        <v>0</v>
      </c>
    </row>
    <row r="5313" spans="1:24" ht="12.75" hidden="1" customHeight="1" x14ac:dyDescent="0.45">
      <c r="A5313">
        <v>115</v>
      </c>
      <c r="B5313" t="s">
        <v>216</v>
      </c>
      <c r="C5313" t="s">
        <v>12</v>
      </c>
      <c r="D5313" s="2" t="str">
        <f t="shared" si="162"/>
        <v>Holy Cross1980</v>
      </c>
      <c r="F5313">
        <v>6</v>
      </c>
      <c r="G5313">
        <v>5</v>
      </c>
      <c r="H5313">
        <v>0</v>
      </c>
      <c r="I5313">
        <v>-2.7</v>
      </c>
      <c r="J5313">
        <v>-7.35</v>
      </c>
      <c r="K5313">
        <v>-10.050000000000001</v>
      </c>
      <c r="L5313" s="2">
        <f>_xlfn.RANK.EQ(I5313, INDEX(CFB!$I$2:$I$1048576, MATCH(W5313, CFB!$W$2:$W$1048576, 0)):INDEX(CFB!$I$2:$I$1048576, MATCH(W5313, CFB!$W$2:$W$1048576, 0) + COUNTIF(CFB!$W$2:$W$1048576, W5313) - 1), 0)</f>
        <v>91</v>
      </c>
      <c r="M5313" s="2">
        <f>_xlfn.RANK.EQ(J5313, INDEX(CFB!$J$2:$J$1048576, MATCH(W5313, CFB!$W$2:$W$1048576, 0)):INDEX(CFB!$J$2:$J$1048576, MATCH(W5313, CFB!$W$2:$W$1048576, 0) + COUNTIF(CFB!$W$2:$W$1048576, W5313) - 1))</f>
        <v>121</v>
      </c>
      <c r="N5313" s="2">
        <f>RANK(K5313, INDEX(CFB!$K$2:$K$1048576, MATCH(W5313, CFB!$W$2:$W$1048576, 0)):INDEX(CFB!$K$2:$K$1048576, MATCH(W5313, CFB!$W$2:$W$1048576, 0) + COUNTIF(CFB!$W$2:$W$1048576, W5313) - 1))</f>
        <v>115</v>
      </c>
      <c r="O5313">
        <v>23.19</v>
      </c>
      <c r="P5313">
        <v>20.58</v>
      </c>
      <c r="W5313">
        <v>1980</v>
      </c>
      <c r="X5313">
        <f t="shared" si="163"/>
        <v>0</v>
      </c>
    </row>
    <row r="5314" spans="1:24" ht="12.75" hidden="1" customHeight="1" x14ac:dyDescent="0.45">
      <c r="A5314">
        <v>116</v>
      </c>
      <c r="B5314" t="s">
        <v>153</v>
      </c>
      <c r="C5314" t="s">
        <v>65</v>
      </c>
      <c r="D5314" s="2" t="str">
        <f t="shared" si="162"/>
        <v>Kent State1980</v>
      </c>
      <c r="F5314">
        <v>4</v>
      </c>
      <c r="G5314">
        <v>7</v>
      </c>
      <c r="H5314">
        <v>0</v>
      </c>
      <c r="I5314">
        <v>-9.4</v>
      </c>
      <c r="J5314">
        <v>-1.34</v>
      </c>
      <c r="K5314">
        <v>-10.74</v>
      </c>
      <c r="L5314" s="2">
        <f>_xlfn.RANK.EQ(I5314, INDEX(CFB!$I$2:$I$1048576, MATCH(W5314, CFB!$W$2:$W$1048576, 0)):INDEX(CFB!$I$2:$I$1048576, MATCH(W5314, CFB!$W$2:$W$1048576, 0) + COUNTIF(CFB!$W$2:$W$1048576, W5314) - 1), 0)</f>
        <v>125</v>
      </c>
      <c r="M5314" s="2">
        <f>_xlfn.RANK.EQ(J5314, INDEX(CFB!$J$2:$J$1048576, MATCH(W5314, CFB!$W$2:$W$1048576, 0)):INDEX(CFB!$J$2:$J$1048576, MATCH(W5314, CFB!$W$2:$W$1048576, 0) + COUNTIF(CFB!$W$2:$W$1048576, W5314) - 1))</f>
        <v>82</v>
      </c>
      <c r="N5314" s="2">
        <f>RANK(K5314, INDEX(CFB!$K$2:$K$1048576, MATCH(W5314, CFB!$W$2:$W$1048576, 0)):INDEX(CFB!$K$2:$K$1048576, MATCH(W5314, CFB!$W$2:$W$1048576, 0) + COUNTIF(CFB!$W$2:$W$1048576, W5314) - 1))</f>
        <v>116</v>
      </c>
      <c r="O5314">
        <v>16.78</v>
      </c>
      <c r="P5314">
        <v>14.55</v>
      </c>
      <c r="W5314">
        <v>1980</v>
      </c>
      <c r="X5314">
        <f t="shared" si="163"/>
        <v>0</v>
      </c>
    </row>
    <row r="5315" spans="1:24" ht="12.75" hidden="1" customHeight="1" x14ac:dyDescent="0.45">
      <c r="A5315">
        <v>117</v>
      </c>
      <c r="B5315" t="s">
        <v>217</v>
      </c>
      <c r="C5315" t="s">
        <v>206</v>
      </c>
      <c r="D5315" s="2" t="str">
        <f t="shared" ref="D5315:D5378" si="164">_xlfn.CONCAT(B5315, W5315)</f>
        <v>Western Carolina1980</v>
      </c>
      <c r="F5315">
        <v>4</v>
      </c>
      <c r="G5315">
        <v>7</v>
      </c>
      <c r="H5315">
        <v>0</v>
      </c>
      <c r="I5315">
        <v>-1.31</v>
      </c>
      <c r="J5315">
        <v>-9.52</v>
      </c>
      <c r="K5315">
        <v>-10.82</v>
      </c>
      <c r="L5315" s="2">
        <f>_xlfn.RANK.EQ(I5315, INDEX(CFB!$I$2:$I$1048576, MATCH(W5315, CFB!$W$2:$W$1048576, 0)):INDEX(CFB!$I$2:$I$1048576, MATCH(W5315, CFB!$W$2:$W$1048576, 0) + COUNTIF(CFB!$W$2:$W$1048576, W5315) - 1), 0)</f>
        <v>82</v>
      </c>
      <c r="M5315" s="2">
        <f>_xlfn.RANK.EQ(J5315, INDEX(CFB!$J$2:$J$1048576, MATCH(W5315, CFB!$W$2:$W$1048576, 0)):INDEX(CFB!$J$2:$J$1048576, MATCH(W5315, CFB!$W$2:$W$1048576, 0) + COUNTIF(CFB!$W$2:$W$1048576, W5315) - 1))</f>
        <v>127</v>
      </c>
      <c r="N5315" s="2">
        <f>RANK(K5315, INDEX(CFB!$K$2:$K$1048576, MATCH(W5315, CFB!$W$2:$W$1048576, 0)):INDEX(CFB!$K$2:$K$1048576, MATCH(W5315, CFB!$W$2:$W$1048576, 0) + COUNTIF(CFB!$W$2:$W$1048576, W5315) - 1))</f>
        <v>117</v>
      </c>
      <c r="O5315">
        <v>24.98</v>
      </c>
      <c r="P5315">
        <v>23.59</v>
      </c>
      <c r="W5315">
        <v>1980</v>
      </c>
      <c r="X5315">
        <f t="shared" ref="X5315:X5378" si="165">IF(E5315=1, 1,0)</f>
        <v>0</v>
      </c>
    </row>
    <row r="5316" spans="1:24" ht="12.75" hidden="1" customHeight="1" x14ac:dyDescent="0.45">
      <c r="A5316">
        <v>118</v>
      </c>
      <c r="B5316" t="s">
        <v>77</v>
      </c>
      <c r="C5316" t="s">
        <v>204</v>
      </c>
      <c r="D5316" s="2" t="str">
        <f t="shared" si="164"/>
        <v>Louisiana1980</v>
      </c>
      <c r="F5316">
        <v>1</v>
      </c>
      <c r="G5316">
        <v>9</v>
      </c>
      <c r="H5316">
        <v>1</v>
      </c>
      <c r="I5316">
        <v>-8.68</v>
      </c>
      <c r="J5316">
        <v>-2.15</v>
      </c>
      <c r="K5316">
        <v>-10.83</v>
      </c>
      <c r="L5316" s="2">
        <f>_xlfn.RANK.EQ(I5316, INDEX(CFB!$I$2:$I$1048576, MATCH(W5316, CFB!$W$2:$W$1048576, 0)):INDEX(CFB!$I$2:$I$1048576, MATCH(W5316, CFB!$W$2:$W$1048576, 0) + COUNTIF(CFB!$W$2:$W$1048576, W5316) - 1), 0)</f>
        <v>124</v>
      </c>
      <c r="M5316" s="2">
        <f>_xlfn.RANK.EQ(J5316, INDEX(CFB!$J$2:$J$1048576, MATCH(W5316, CFB!$W$2:$W$1048576, 0)):INDEX(CFB!$J$2:$J$1048576, MATCH(W5316, CFB!$W$2:$W$1048576, 0) + COUNTIF(CFB!$W$2:$W$1048576, W5316) - 1))</f>
        <v>88</v>
      </c>
      <c r="N5316" s="2">
        <f>RANK(K5316, INDEX(CFB!$K$2:$K$1048576, MATCH(W5316, CFB!$W$2:$W$1048576, 0)):INDEX(CFB!$K$2:$K$1048576, MATCH(W5316, CFB!$W$2:$W$1048576, 0) + COUNTIF(CFB!$W$2:$W$1048576, W5316) - 1))</f>
        <v>118</v>
      </c>
      <c r="O5316">
        <v>18.440000000000001</v>
      </c>
      <c r="P5316">
        <v>14.71</v>
      </c>
      <c r="W5316">
        <v>1980</v>
      </c>
      <c r="X5316">
        <f t="shared" si="165"/>
        <v>0</v>
      </c>
    </row>
    <row r="5317" spans="1:24" ht="12.75" hidden="1" customHeight="1" x14ac:dyDescent="0.45">
      <c r="A5317">
        <v>119</v>
      </c>
      <c r="B5317" t="s">
        <v>191</v>
      </c>
      <c r="C5317" t="s">
        <v>193</v>
      </c>
      <c r="D5317" s="2" t="str">
        <f t="shared" si="164"/>
        <v>Cal State Fullerton1980</v>
      </c>
      <c r="F5317">
        <v>3</v>
      </c>
      <c r="G5317">
        <v>8</v>
      </c>
      <c r="H5317">
        <v>0</v>
      </c>
      <c r="I5317">
        <v>-3.65</v>
      </c>
      <c r="J5317">
        <v>-7.5</v>
      </c>
      <c r="K5317">
        <v>-11.15</v>
      </c>
      <c r="L5317" s="2">
        <f>_xlfn.RANK.EQ(I5317, INDEX(CFB!$I$2:$I$1048576, MATCH(W5317, CFB!$W$2:$W$1048576, 0)):INDEX(CFB!$I$2:$I$1048576, MATCH(W5317, CFB!$W$2:$W$1048576, 0) + COUNTIF(CFB!$W$2:$W$1048576, W5317) - 1), 0)</f>
        <v>104</v>
      </c>
      <c r="M5317" s="2">
        <f>_xlfn.RANK.EQ(J5317, INDEX(CFB!$J$2:$J$1048576, MATCH(W5317, CFB!$W$2:$W$1048576, 0)):INDEX(CFB!$J$2:$J$1048576, MATCH(W5317, CFB!$W$2:$W$1048576, 0) + COUNTIF(CFB!$W$2:$W$1048576, W5317) - 1))</f>
        <v>122</v>
      </c>
      <c r="N5317" s="2">
        <f>RANK(K5317, INDEX(CFB!$K$2:$K$1048576, MATCH(W5317, CFB!$W$2:$W$1048576, 0)):INDEX(CFB!$K$2:$K$1048576, MATCH(W5317, CFB!$W$2:$W$1048576, 0) + COUNTIF(CFB!$W$2:$W$1048576, W5317) - 1))</f>
        <v>119</v>
      </c>
      <c r="O5317">
        <v>23.26</v>
      </c>
      <c r="P5317">
        <v>19.420000000000002</v>
      </c>
      <c r="W5317">
        <v>1980</v>
      </c>
      <c r="X5317">
        <f t="shared" si="165"/>
        <v>0</v>
      </c>
    </row>
    <row r="5318" spans="1:24" ht="12.75" hidden="1" customHeight="1" x14ac:dyDescent="0.45">
      <c r="A5318">
        <v>120</v>
      </c>
      <c r="B5318" t="s">
        <v>218</v>
      </c>
      <c r="C5318" t="s">
        <v>212</v>
      </c>
      <c r="D5318" s="2" t="str">
        <f t="shared" si="164"/>
        <v>Dartmouth1980</v>
      </c>
      <c r="F5318">
        <v>6</v>
      </c>
      <c r="G5318">
        <v>4</v>
      </c>
      <c r="H5318">
        <v>0</v>
      </c>
      <c r="I5318">
        <v>-9.76</v>
      </c>
      <c r="J5318">
        <v>-1.92</v>
      </c>
      <c r="K5318">
        <v>-11.69</v>
      </c>
      <c r="L5318" s="2">
        <f>_xlfn.RANK.EQ(I5318, INDEX(CFB!$I$2:$I$1048576, MATCH(W5318, CFB!$W$2:$W$1048576, 0)):INDEX(CFB!$I$2:$I$1048576, MATCH(W5318, CFB!$W$2:$W$1048576, 0) + COUNTIF(CFB!$W$2:$W$1048576, W5318) - 1), 0)</f>
        <v>127</v>
      </c>
      <c r="M5318" s="2">
        <f>_xlfn.RANK.EQ(J5318, INDEX(CFB!$J$2:$J$1048576, MATCH(W5318, CFB!$W$2:$W$1048576, 0)):INDEX(CFB!$J$2:$J$1048576, MATCH(W5318, CFB!$W$2:$W$1048576, 0) + COUNTIF(CFB!$W$2:$W$1048576, W5318) - 1))</f>
        <v>87</v>
      </c>
      <c r="N5318" s="2">
        <f>RANK(K5318, INDEX(CFB!$K$2:$K$1048576, MATCH(W5318, CFB!$W$2:$W$1048576, 0)):INDEX(CFB!$K$2:$K$1048576, MATCH(W5318, CFB!$W$2:$W$1048576, 0) + COUNTIF(CFB!$W$2:$W$1048576, W5318) - 1))</f>
        <v>120</v>
      </c>
      <c r="O5318">
        <v>15.46</v>
      </c>
      <c r="P5318">
        <v>16.899999999999999</v>
      </c>
      <c r="W5318">
        <v>1980</v>
      </c>
      <c r="X5318">
        <f t="shared" si="165"/>
        <v>0</v>
      </c>
    </row>
    <row r="5319" spans="1:24" ht="12.75" hidden="1" customHeight="1" x14ac:dyDescent="0.45">
      <c r="A5319">
        <v>121</v>
      </c>
      <c r="B5319" t="s">
        <v>140</v>
      </c>
      <c r="C5319" t="s">
        <v>65</v>
      </c>
      <c r="D5319" s="2" t="str">
        <f t="shared" si="164"/>
        <v>Ball State1980</v>
      </c>
      <c r="F5319">
        <v>4</v>
      </c>
      <c r="G5319">
        <v>7</v>
      </c>
      <c r="H5319">
        <v>0</v>
      </c>
      <c r="I5319">
        <v>-7.5</v>
      </c>
      <c r="J5319">
        <v>-4.78</v>
      </c>
      <c r="K5319">
        <v>-12.28</v>
      </c>
      <c r="L5319" s="2">
        <f>_xlfn.RANK.EQ(I5319, INDEX(CFB!$I$2:$I$1048576, MATCH(W5319, CFB!$W$2:$W$1048576, 0)):INDEX(CFB!$I$2:$I$1048576, MATCH(W5319, CFB!$W$2:$W$1048576, 0) + COUNTIF(CFB!$W$2:$W$1048576, W5319) - 1), 0)</f>
        <v>118</v>
      </c>
      <c r="M5319" s="2">
        <f>_xlfn.RANK.EQ(J5319, INDEX(CFB!$J$2:$J$1048576, MATCH(W5319, CFB!$W$2:$W$1048576, 0)):INDEX(CFB!$J$2:$J$1048576, MATCH(W5319, CFB!$W$2:$W$1048576, 0) + COUNTIF(CFB!$W$2:$W$1048576, W5319) - 1))</f>
        <v>115</v>
      </c>
      <c r="N5319" s="2">
        <f>RANK(K5319, INDEX(CFB!$K$2:$K$1048576, MATCH(W5319, CFB!$W$2:$W$1048576, 0)):INDEX(CFB!$K$2:$K$1048576, MATCH(W5319, CFB!$W$2:$W$1048576, 0) + COUNTIF(CFB!$W$2:$W$1048576, W5319) - 1))</f>
        <v>121</v>
      </c>
      <c r="O5319">
        <v>18.22</v>
      </c>
      <c r="P5319">
        <v>18.47</v>
      </c>
      <c r="W5319">
        <v>1980</v>
      </c>
      <c r="X5319">
        <f t="shared" si="165"/>
        <v>0</v>
      </c>
    </row>
    <row r="5320" spans="1:24" ht="12.75" hidden="1" customHeight="1" x14ac:dyDescent="0.45">
      <c r="A5320">
        <v>122</v>
      </c>
      <c r="B5320" t="s">
        <v>192</v>
      </c>
      <c r="C5320" t="s">
        <v>193</v>
      </c>
      <c r="D5320" s="2" t="str">
        <f t="shared" si="164"/>
        <v>Long Beach State1980</v>
      </c>
      <c r="F5320">
        <v>2</v>
      </c>
      <c r="G5320">
        <v>8</v>
      </c>
      <c r="H5320">
        <v>0</v>
      </c>
      <c r="I5320">
        <v>-8.02</v>
      </c>
      <c r="J5320">
        <v>-4.3899999999999997</v>
      </c>
      <c r="K5320">
        <v>-12.4</v>
      </c>
      <c r="L5320" s="2">
        <f>_xlfn.RANK.EQ(I5320, INDEX(CFB!$I$2:$I$1048576, MATCH(W5320, CFB!$W$2:$W$1048576, 0)):INDEX(CFB!$I$2:$I$1048576, MATCH(W5320, CFB!$W$2:$W$1048576, 0) + COUNTIF(CFB!$W$2:$W$1048576, W5320) - 1), 0)</f>
        <v>120</v>
      </c>
      <c r="M5320" s="2">
        <f>_xlfn.RANK.EQ(J5320, INDEX(CFB!$J$2:$J$1048576, MATCH(W5320, CFB!$W$2:$W$1048576, 0)):INDEX(CFB!$J$2:$J$1048576, MATCH(W5320, CFB!$W$2:$W$1048576, 0) + COUNTIF(CFB!$W$2:$W$1048576, W5320) - 1))</f>
        <v>110</v>
      </c>
      <c r="N5320" s="2">
        <f>RANK(K5320, INDEX(CFB!$K$2:$K$1048576, MATCH(W5320, CFB!$W$2:$W$1048576, 0)):INDEX(CFB!$K$2:$K$1048576, MATCH(W5320, CFB!$W$2:$W$1048576, 0) + COUNTIF(CFB!$W$2:$W$1048576, W5320) - 1))</f>
        <v>122</v>
      </c>
      <c r="O5320">
        <v>17.82</v>
      </c>
      <c r="P5320">
        <v>15.77</v>
      </c>
      <c r="W5320">
        <v>1980</v>
      </c>
      <c r="X5320">
        <f t="shared" si="165"/>
        <v>0</v>
      </c>
    </row>
    <row r="5321" spans="1:24" ht="12.75" hidden="1" customHeight="1" x14ac:dyDescent="0.45">
      <c r="A5321">
        <v>123</v>
      </c>
      <c r="B5321" t="s">
        <v>104</v>
      </c>
      <c r="C5321" t="s">
        <v>178</v>
      </c>
      <c r="D5321" s="2" t="str">
        <f t="shared" si="164"/>
        <v>Colorado State1980</v>
      </c>
      <c r="F5321">
        <v>0</v>
      </c>
      <c r="G5321">
        <v>12</v>
      </c>
      <c r="H5321">
        <v>0</v>
      </c>
      <c r="I5321">
        <v>-3.94</v>
      </c>
      <c r="J5321">
        <v>-9.07</v>
      </c>
      <c r="K5321">
        <v>-13.01</v>
      </c>
      <c r="L5321" s="2">
        <f>_xlfn.RANK.EQ(I5321, INDEX(CFB!$I$2:$I$1048576, MATCH(W5321, CFB!$W$2:$W$1048576, 0)):INDEX(CFB!$I$2:$I$1048576, MATCH(W5321, CFB!$W$2:$W$1048576, 0) + COUNTIF(CFB!$W$2:$W$1048576, W5321) - 1), 0)</f>
        <v>108</v>
      </c>
      <c r="M5321" s="2">
        <f>_xlfn.RANK.EQ(J5321, INDEX(CFB!$J$2:$J$1048576, MATCH(W5321, CFB!$W$2:$W$1048576, 0)):INDEX(CFB!$J$2:$J$1048576, MATCH(W5321, CFB!$W$2:$W$1048576, 0) + COUNTIF(CFB!$W$2:$W$1048576, W5321) - 1))</f>
        <v>125</v>
      </c>
      <c r="N5321" s="2">
        <f>RANK(K5321, INDEX(CFB!$K$2:$K$1048576, MATCH(W5321, CFB!$W$2:$W$1048576, 0)):INDEX(CFB!$K$2:$K$1048576, MATCH(W5321, CFB!$W$2:$W$1048576, 0) + COUNTIF(CFB!$W$2:$W$1048576, W5321) - 1))</f>
        <v>123</v>
      </c>
      <c r="O5321">
        <v>22.64</v>
      </c>
      <c r="P5321">
        <v>31.86</v>
      </c>
      <c r="W5321">
        <v>1980</v>
      </c>
      <c r="X5321">
        <f t="shared" si="165"/>
        <v>0</v>
      </c>
    </row>
    <row r="5322" spans="1:24" ht="12.75" hidden="1" customHeight="1" x14ac:dyDescent="0.45">
      <c r="A5322">
        <v>124</v>
      </c>
      <c r="B5322" t="s">
        <v>196</v>
      </c>
      <c r="C5322" t="s">
        <v>195</v>
      </c>
      <c r="D5322" s="2" t="str">
        <f t="shared" si="164"/>
        <v>Illinois State1980</v>
      </c>
      <c r="F5322">
        <v>3</v>
      </c>
      <c r="G5322">
        <v>7</v>
      </c>
      <c r="H5322">
        <v>0</v>
      </c>
      <c r="I5322">
        <v>-9.9700000000000006</v>
      </c>
      <c r="J5322">
        <v>-3.81</v>
      </c>
      <c r="K5322">
        <v>-13.78</v>
      </c>
      <c r="L5322" s="2">
        <f>_xlfn.RANK.EQ(I5322, INDEX(CFB!$I$2:$I$1048576, MATCH(W5322, CFB!$W$2:$W$1048576, 0)):INDEX(CFB!$I$2:$I$1048576, MATCH(W5322, CFB!$W$2:$W$1048576, 0) + COUNTIF(CFB!$W$2:$W$1048576, W5322) - 1), 0)</f>
        <v>129</v>
      </c>
      <c r="M5322" s="2">
        <f>_xlfn.RANK.EQ(J5322, INDEX(CFB!$J$2:$J$1048576, MATCH(W5322, CFB!$W$2:$W$1048576, 0)):INDEX(CFB!$J$2:$J$1048576, MATCH(W5322, CFB!$W$2:$W$1048576, 0) + COUNTIF(CFB!$W$2:$W$1048576, W5322) - 1))</f>
        <v>106</v>
      </c>
      <c r="N5322" s="2">
        <f>RANK(K5322, INDEX(CFB!$K$2:$K$1048576, MATCH(W5322, CFB!$W$2:$W$1048576, 0)):INDEX(CFB!$K$2:$K$1048576, MATCH(W5322, CFB!$W$2:$W$1048576, 0) + COUNTIF(CFB!$W$2:$W$1048576, W5322) - 1))</f>
        <v>124</v>
      </c>
      <c r="O5322">
        <v>16.48</v>
      </c>
      <c r="P5322">
        <v>17.68</v>
      </c>
      <c r="W5322">
        <v>1980</v>
      </c>
      <c r="X5322">
        <f t="shared" si="165"/>
        <v>0</v>
      </c>
    </row>
    <row r="5323" spans="1:24" ht="12.75" hidden="1" customHeight="1" x14ac:dyDescent="0.45">
      <c r="A5323">
        <v>125</v>
      </c>
      <c r="B5323" t="s">
        <v>87</v>
      </c>
      <c r="C5323" t="s">
        <v>65</v>
      </c>
      <c r="D5323" s="2" t="str">
        <f t="shared" si="164"/>
        <v>Northern Illinois1980</v>
      </c>
      <c r="F5323">
        <v>3</v>
      </c>
      <c r="G5323">
        <v>8</v>
      </c>
      <c r="H5323">
        <v>0</v>
      </c>
      <c r="I5323">
        <v>-8.5399999999999991</v>
      </c>
      <c r="J5323">
        <v>-5.47</v>
      </c>
      <c r="K5323">
        <v>-14.02</v>
      </c>
      <c r="L5323" s="2">
        <f>_xlfn.RANK.EQ(I5323, INDEX(CFB!$I$2:$I$1048576, MATCH(W5323, CFB!$W$2:$W$1048576, 0)):INDEX(CFB!$I$2:$I$1048576, MATCH(W5323, CFB!$W$2:$W$1048576, 0) + COUNTIF(CFB!$W$2:$W$1048576, W5323) - 1), 0)</f>
        <v>122</v>
      </c>
      <c r="M5323" s="2">
        <f>_xlfn.RANK.EQ(J5323, INDEX(CFB!$J$2:$J$1048576, MATCH(W5323, CFB!$W$2:$W$1048576, 0)):INDEX(CFB!$J$2:$J$1048576, MATCH(W5323, CFB!$W$2:$W$1048576, 0) + COUNTIF(CFB!$W$2:$W$1048576, W5323) - 1))</f>
        <v>116</v>
      </c>
      <c r="N5323" s="2">
        <f>RANK(K5323, INDEX(CFB!$K$2:$K$1048576, MATCH(W5323, CFB!$W$2:$W$1048576, 0)):INDEX(CFB!$K$2:$K$1048576, MATCH(W5323, CFB!$W$2:$W$1048576, 0) + COUNTIF(CFB!$W$2:$W$1048576, W5323) - 1))</f>
        <v>125</v>
      </c>
      <c r="O5323">
        <v>18.53</v>
      </c>
      <c r="P5323">
        <v>20.12</v>
      </c>
      <c r="W5323">
        <v>1980</v>
      </c>
      <c r="X5323">
        <f t="shared" si="165"/>
        <v>0</v>
      </c>
    </row>
    <row r="5324" spans="1:24" ht="12.75" hidden="1" customHeight="1" x14ac:dyDescent="0.45">
      <c r="A5324">
        <v>126</v>
      </c>
      <c r="B5324" t="s">
        <v>219</v>
      </c>
      <c r="C5324" t="s">
        <v>212</v>
      </c>
      <c r="D5324" s="2" t="str">
        <f t="shared" si="164"/>
        <v>Harvard1980</v>
      </c>
      <c r="F5324">
        <v>5</v>
      </c>
      <c r="G5324">
        <v>4</v>
      </c>
      <c r="H5324">
        <v>1</v>
      </c>
      <c r="I5324">
        <v>-8.59</v>
      </c>
      <c r="J5324">
        <v>-5.53</v>
      </c>
      <c r="K5324">
        <v>-14.12</v>
      </c>
      <c r="L5324" s="2">
        <f>_xlfn.RANK.EQ(I5324, INDEX(CFB!$I$2:$I$1048576, MATCH(W5324, CFB!$W$2:$W$1048576, 0)):INDEX(CFB!$I$2:$I$1048576, MATCH(W5324, CFB!$W$2:$W$1048576, 0) + COUNTIF(CFB!$W$2:$W$1048576, W5324) - 1), 0)</f>
        <v>123</v>
      </c>
      <c r="M5324" s="2">
        <f>_xlfn.RANK.EQ(J5324, INDEX(CFB!$J$2:$J$1048576, MATCH(W5324, CFB!$W$2:$W$1048576, 0)):INDEX(CFB!$J$2:$J$1048576, MATCH(W5324, CFB!$W$2:$W$1048576, 0) + COUNTIF(CFB!$W$2:$W$1048576, W5324) - 1))</f>
        <v>117</v>
      </c>
      <c r="N5324" s="2">
        <f>RANK(K5324, INDEX(CFB!$K$2:$K$1048576, MATCH(W5324, CFB!$W$2:$W$1048576, 0)):INDEX(CFB!$K$2:$K$1048576, MATCH(W5324, CFB!$W$2:$W$1048576, 0) + COUNTIF(CFB!$W$2:$W$1048576, W5324) - 1))</f>
        <v>126</v>
      </c>
      <c r="O5324">
        <v>17.440000000000001</v>
      </c>
      <c r="P5324">
        <v>21.16</v>
      </c>
      <c r="W5324">
        <v>1980</v>
      </c>
      <c r="X5324">
        <f t="shared" si="165"/>
        <v>0</v>
      </c>
    </row>
    <row r="5325" spans="1:24" ht="12.75" hidden="1" customHeight="1" x14ac:dyDescent="0.45">
      <c r="A5325">
        <v>127</v>
      </c>
      <c r="B5325" t="s">
        <v>103</v>
      </c>
      <c r="C5325" t="s">
        <v>10</v>
      </c>
      <c r="D5325" s="2" t="str">
        <f t="shared" si="164"/>
        <v>Northwestern1980</v>
      </c>
      <c r="F5325">
        <v>0</v>
      </c>
      <c r="G5325">
        <v>11</v>
      </c>
      <c r="H5325">
        <v>0</v>
      </c>
      <c r="I5325">
        <v>-9.9700000000000006</v>
      </c>
      <c r="J5325">
        <v>-4.42</v>
      </c>
      <c r="K5325">
        <v>-14.39</v>
      </c>
      <c r="L5325" s="2">
        <f>_xlfn.RANK.EQ(I5325, INDEX(CFB!$I$2:$I$1048576, MATCH(W5325, CFB!$W$2:$W$1048576, 0)):INDEX(CFB!$I$2:$I$1048576, MATCH(W5325, CFB!$W$2:$W$1048576, 0) + COUNTIF(CFB!$W$2:$W$1048576, W5325) - 1), 0)</f>
        <v>129</v>
      </c>
      <c r="M5325" s="2">
        <f>_xlfn.RANK.EQ(J5325, INDEX(CFB!$J$2:$J$1048576, MATCH(W5325, CFB!$W$2:$W$1048576, 0)):INDEX(CFB!$J$2:$J$1048576, MATCH(W5325, CFB!$W$2:$W$1048576, 0) + COUNTIF(CFB!$W$2:$W$1048576, W5325) - 1))</f>
        <v>111</v>
      </c>
      <c r="N5325" s="2">
        <f>RANK(K5325, INDEX(CFB!$K$2:$K$1048576, MATCH(W5325, CFB!$W$2:$W$1048576, 0)):INDEX(CFB!$K$2:$K$1048576, MATCH(W5325, CFB!$W$2:$W$1048576, 0) + COUNTIF(CFB!$W$2:$W$1048576, W5325) - 1))</f>
        <v>127</v>
      </c>
      <c r="O5325">
        <v>17.079999999999998</v>
      </c>
      <c r="P5325">
        <v>34.700000000000003</v>
      </c>
      <c r="W5325">
        <v>1980</v>
      </c>
      <c r="X5325">
        <f t="shared" si="165"/>
        <v>0</v>
      </c>
    </row>
    <row r="5326" spans="1:24" ht="12.75" hidden="1" customHeight="1" x14ac:dyDescent="0.45">
      <c r="A5326">
        <v>128</v>
      </c>
      <c r="B5326" t="s">
        <v>149</v>
      </c>
      <c r="C5326" t="s">
        <v>195</v>
      </c>
      <c r="D5326" s="2" t="str">
        <f t="shared" si="164"/>
        <v>New Mexico State1980</v>
      </c>
      <c r="F5326">
        <v>3</v>
      </c>
      <c r="G5326">
        <v>8</v>
      </c>
      <c r="H5326">
        <v>0</v>
      </c>
      <c r="I5326">
        <v>-7.85</v>
      </c>
      <c r="J5326">
        <v>-7.13</v>
      </c>
      <c r="K5326">
        <v>-14.98</v>
      </c>
      <c r="L5326" s="2">
        <f>_xlfn.RANK.EQ(I5326, INDEX(CFB!$I$2:$I$1048576, MATCH(W5326, CFB!$W$2:$W$1048576, 0)):INDEX(CFB!$I$2:$I$1048576, MATCH(W5326, CFB!$W$2:$W$1048576, 0) + COUNTIF(CFB!$W$2:$W$1048576, W5326) - 1), 0)</f>
        <v>119</v>
      </c>
      <c r="M5326" s="2">
        <f>_xlfn.RANK.EQ(J5326, INDEX(CFB!$J$2:$J$1048576, MATCH(W5326, CFB!$W$2:$W$1048576, 0)):INDEX(CFB!$J$2:$J$1048576, MATCH(W5326, CFB!$W$2:$W$1048576, 0) + COUNTIF(CFB!$W$2:$W$1048576, W5326) - 1))</f>
        <v>120</v>
      </c>
      <c r="N5326" s="2">
        <f>RANK(K5326, INDEX(CFB!$K$2:$K$1048576, MATCH(W5326, CFB!$W$2:$W$1048576, 0)):INDEX(CFB!$K$2:$K$1048576, MATCH(W5326, CFB!$W$2:$W$1048576, 0) + COUNTIF(CFB!$W$2:$W$1048576, W5326) - 1))</f>
        <v>128</v>
      </c>
      <c r="O5326">
        <v>19.05</v>
      </c>
      <c r="P5326">
        <v>22.21</v>
      </c>
      <c r="W5326">
        <v>1980</v>
      </c>
      <c r="X5326">
        <f t="shared" si="165"/>
        <v>0</v>
      </c>
    </row>
    <row r="5327" spans="1:24" ht="12.75" hidden="1" customHeight="1" x14ac:dyDescent="0.45">
      <c r="A5327">
        <v>129</v>
      </c>
      <c r="B5327" t="s">
        <v>119</v>
      </c>
      <c r="C5327" t="s">
        <v>180</v>
      </c>
      <c r="D5327" s="2" t="str">
        <f t="shared" si="164"/>
        <v>Oregon State1980</v>
      </c>
      <c r="F5327">
        <v>1</v>
      </c>
      <c r="G5327">
        <v>10</v>
      </c>
      <c r="H5327">
        <v>0</v>
      </c>
      <c r="I5327">
        <v>-4.9400000000000004</v>
      </c>
      <c r="J5327">
        <v>-10.6</v>
      </c>
      <c r="K5327">
        <v>-15.54</v>
      </c>
      <c r="L5327" s="2">
        <f>_xlfn.RANK.EQ(I5327, INDEX(CFB!$I$2:$I$1048576, MATCH(W5327, CFB!$W$2:$W$1048576, 0)):INDEX(CFB!$I$2:$I$1048576, MATCH(W5327, CFB!$W$2:$W$1048576, 0) + COUNTIF(CFB!$W$2:$W$1048576, W5327) - 1), 0)</f>
        <v>113</v>
      </c>
      <c r="M5327" s="2">
        <f>_xlfn.RANK.EQ(J5327, INDEX(CFB!$J$2:$J$1048576, MATCH(W5327, CFB!$W$2:$W$1048576, 0)):INDEX(CFB!$J$2:$J$1048576, MATCH(W5327, CFB!$W$2:$W$1048576, 0) + COUNTIF(CFB!$W$2:$W$1048576, W5327) - 1))</f>
        <v>131</v>
      </c>
      <c r="N5327" s="2">
        <f>RANK(K5327, INDEX(CFB!$K$2:$K$1048576, MATCH(W5327, CFB!$W$2:$W$1048576, 0)):INDEX(CFB!$K$2:$K$1048576, MATCH(W5327, CFB!$W$2:$W$1048576, 0) + COUNTIF(CFB!$W$2:$W$1048576, W5327) - 1))</f>
        <v>129</v>
      </c>
      <c r="O5327">
        <v>22.47</v>
      </c>
      <c r="P5327">
        <v>32.53</v>
      </c>
      <c r="W5327">
        <v>1980</v>
      </c>
      <c r="X5327">
        <f t="shared" si="165"/>
        <v>0</v>
      </c>
    </row>
    <row r="5328" spans="1:24" ht="12.75" hidden="1" customHeight="1" x14ac:dyDescent="0.45">
      <c r="A5328">
        <v>130</v>
      </c>
      <c r="B5328" t="s">
        <v>148</v>
      </c>
      <c r="C5328" t="s">
        <v>178</v>
      </c>
      <c r="D5328" s="2" t="str">
        <f t="shared" si="164"/>
        <v>UTEP1980</v>
      </c>
      <c r="F5328">
        <v>1</v>
      </c>
      <c r="G5328">
        <v>10</v>
      </c>
      <c r="H5328">
        <v>0</v>
      </c>
      <c r="I5328">
        <v>-8.36</v>
      </c>
      <c r="J5328">
        <v>-10.210000000000001</v>
      </c>
      <c r="K5328">
        <v>-18.57</v>
      </c>
      <c r="L5328" s="2">
        <f>_xlfn.RANK.EQ(I5328, INDEX(CFB!$I$2:$I$1048576, MATCH(W5328, CFB!$W$2:$W$1048576, 0)):INDEX(CFB!$I$2:$I$1048576, MATCH(W5328, CFB!$W$2:$W$1048576, 0) + COUNTIF(CFB!$W$2:$W$1048576, W5328) - 1), 0)</f>
        <v>121</v>
      </c>
      <c r="M5328" s="2">
        <f>_xlfn.RANK.EQ(J5328, INDEX(CFB!$J$2:$J$1048576, MATCH(W5328, CFB!$W$2:$W$1048576, 0)):INDEX(CFB!$J$2:$J$1048576, MATCH(W5328, CFB!$W$2:$W$1048576, 0) + COUNTIF(CFB!$W$2:$W$1048576, W5328) - 1))</f>
        <v>130</v>
      </c>
      <c r="N5328" s="2">
        <f>RANK(K5328, INDEX(CFB!$K$2:$K$1048576, MATCH(W5328, CFB!$W$2:$W$1048576, 0)):INDEX(CFB!$K$2:$K$1048576, MATCH(W5328, CFB!$W$2:$W$1048576, 0) + COUNTIF(CFB!$W$2:$W$1048576, W5328) - 1))</f>
        <v>130</v>
      </c>
      <c r="O5328">
        <v>17.55</v>
      </c>
      <c r="P5328">
        <v>32</v>
      </c>
      <c r="W5328">
        <v>1980</v>
      </c>
      <c r="X5328">
        <f t="shared" si="165"/>
        <v>0</v>
      </c>
    </row>
    <row r="5329" spans="1:24" ht="12.75" hidden="1" customHeight="1" x14ac:dyDescent="0.45">
      <c r="A5329">
        <v>131</v>
      </c>
      <c r="B5329" t="s">
        <v>220</v>
      </c>
      <c r="C5329" t="s">
        <v>212</v>
      </c>
      <c r="D5329" s="2" t="str">
        <f t="shared" si="164"/>
        <v>Princeton1980</v>
      </c>
      <c r="F5329">
        <v>5</v>
      </c>
      <c r="G5329">
        <v>4</v>
      </c>
      <c r="H5329">
        <v>1</v>
      </c>
      <c r="I5329">
        <v>-3.28</v>
      </c>
      <c r="J5329">
        <v>-16.16</v>
      </c>
      <c r="K5329">
        <v>-19.440000000000001</v>
      </c>
      <c r="L5329" s="2">
        <f>_xlfn.RANK.EQ(I5329, INDEX(CFB!$I$2:$I$1048576, MATCH(W5329, CFB!$W$2:$W$1048576, 0)):INDEX(CFB!$I$2:$I$1048576, MATCH(W5329, CFB!$W$2:$W$1048576, 0) + COUNTIF(CFB!$W$2:$W$1048576, W5329) - 1), 0)</f>
        <v>97</v>
      </c>
      <c r="M5329" s="2">
        <f>_xlfn.RANK.EQ(J5329, INDEX(CFB!$J$2:$J$1048576, MATCH(W5329, CFB!$W$2:$W$1048576, 0)):INDEX(CFB!$J$2:$J$1048576, MATCH(W5329, CFB!$W$2:$W$1048576, 0) + COUNTIF(CFB!$W$2:$W$1048576, W5329) - 1))</f>
        <v>137</v>
      </c>
      <c r="N5329" s="2">
        <f>RANK(K5329, INDEX(CFB!$K$2:$K$1048576, MATCH(W5329, CFB!$W$2:$W$1048576, 0)):INDEX(CFB!$K$2:$K$1048576, MATCH(W5329, CFB!$W$2:$W$1048576, 0) + COUNTIF(CFB!$W$2:$W$1048576, W5329) - 1))</f>
        <v>131</v>
      </c>
      <c r="O5329">
        <v>20.61</v>
      </c>
      <c r="P5329">
        <v>35.22</v>
      </c>
      <c r="W5329">
        <v>1980</v>
      </c>
      <c r="X5329">
        <f t="shared" si="165"/>
        <v>0</v>
      </c>
    </row>
    <row r="5330" spans="1:24" ht="12.75" hidden="1" customHeight="1" x14ac:dyDescent="0.45">
      <c r="A5330">
        <v>132</v>
      </c>
      <c r="B5330" t="s">
        <v>62</v>
      </c>
      <c r="C5330" t="s">
        <v>206</v>
      </c>
      <c r="D5330" s="2" t="str">
        <f t="shared" si="164"/>
        <v>Marshall1980</v>
      </c>
      <c r="F5330">
        <v>2</v>
      </c>
      <c r="G5330">
        <v>9</v>
      </c>
      <c r="H5330">
        <v>0</v>
      </c>
      <c r="I5330">
        <v>-13.91</v>
      </c>
      <c r="J5330">
        <v>-5.62</v>
      </c>
      <c r="K5330">
        <v>-19.53</v>
      </c>
      <c r="L5330" s="2">
        <f>_xlfn.RANK.EQ(I5330, INDEX(CFB!$I$2:$I$1048576, MATCH(W5330, CFB!$W$2:$W$1048576, 0)):INDEX(CFB!$I$2:$I$1048576, MATCH(W5330, CFB!$W$2:$W$1048576, 0) + COUNTIF(CFB!$W$2:$W$1048576, W5330) - 1), 0)</f>
        <v>134</v>
      </c>
      <c r="M5330" s="2">
        <f>_xlfn.RANK.EQ(J5330, INDEX(CFB!$J$2:$J$1048576, MATCH(W5330, CFB!$W$2:$W$1048576, 0)):INDEX(CFB!$J$2:$J$1048576, MATCH(W5330, CFB!$W$2:$W$1048576, 0) + COUNTIF(CFB!$W$2:$W$1048576, W5330) - 1))</f>
        <v>118</v>
      </c>
      <c r="N5330" s="2">
        <f>RANK(K5330, INDEX(CFB!$K$2:$K$1048576, MATCH(W5330, CFB!$W$2:$W$1048576, 0)):INDEX(CFB!$K$2:$K$1048576, MATCH(W5330, CFB!$W$2:$W$1048576, 0) + COUNTIF(CFB!$W$2:$W$1048576, W5330) - 1))</f>
        <v>132</v>
      </c>
      <c r="O5330">
        <v>12.27</v>
      </c>
      <c r="P5330">
        <v>22.73</v>
      </c>
      <c r="W5330">
        <v>1980</v>
      </c>
      <c r="X5330">
        <f t="shared" si="165"/>
        <v>0</v>
      </c>
    </row>
    <row r="5331" spans="1:24" ht="12.75" hidden="1" customHeight="1" x14ac:dyDescent="0.45">
      <c r="A5331">
        <v>133</v>
      </c>
      <c r="B5331" t="s">
        <v>221</v>
      </c>
      <c r="C5331" t="s">
        <v>212</v>
      </c>
      <c r="D5331" s="2" t="str">
        <f t="shared" si="164"/>
        <v>Brown1980</v>
      </c>
      <c r="F5331">
        <v>3</v>
      </c>
      <c r="G5331">
        <v>7</v>
      </c>
      <c r="H5331">
        <v>0</v>
      </c>
      <c r="I5331">
        <v>-10.78</v>
      </c>
      <c r="J5331">
        <v>-13.19</v>
      </c>
      <c r="K5331">
        <v>-23.96</v>
      </c>
      <c r="L5331" s="2">
        <f>_xlfn.RANK.EQ(I5331, INDEX(CFB!$I$2:$I$1048576, MATCH(W5331, CFB!$W$2:$W$1048576, 0)):INDEX(CFB!$I$2:$I$1048576, MATCH(W5331, CFB!$W$2:$W$1048576, 0) + COUNTIF(CFB!$W$2:$W$1048576, W5331) - 1), 0)</f>
        <v>131</v>
      </c>
      <c r="M5331" s="2">
        <f>_xlfn.RANK.EQ(J5331, INDEX(CFB!$J$2:$J$1048576, MATCH(W5331, CFB!$W$2:$W$1048576, 0)):INDEX(CFB!$J$2:$J$1048576, MATCH(W5331, CFB!$W$2:$W$1048576, 0) + COUNTIF(CFB!$W$2:$W$1048576, W5331) - 1))</f>
        <v>134</v>
      </c>
      <c r="N5331" s="2">
        <f>RANK(K5331, INDEX(CFB!$K$2:$K$1048576, MATCH(W5331, CFB!$W$2:$W$1048576, 0)):INDEX(CFB!$K$2:$K$1048576, MATCH(W5331, CFB!$W$2:$W$1048576, 0) + COUNTIF(CFB!$W$2:$W$1048576, W5331) - 1))</f>
        <v>133</v>
      </c>
      <c r="O5331">
        <v>11.94</v>
      </c>
      <c r="P5331">
        <v>28.56</v>
      </c>
      <c r="W5331">
        <v>1980</v>
      </c>
      <c r="X5331">
        <f t="shared" si="165"/>
        <v>0</v>
      </c>
    </row>
    <row r="5332" spans="1:24" ht="12.75" hidden="1" customHeight="1" x14ac:dyDescent="0.45">
      <c r="A5332">
        <v>134</v>
      </c>
      <c r="B5332" t="s">
        <v>222</v>
      </c>
      <c r="C5332" t="s">
        <v>212</v>
      </c>
      <c r="D5332" s="2" t="str">
        <f t="shared" si="164"/>
        <v>Cornell1980</v>
      </c>
      <c r="F5332">
        <v>3</v>
      </c>
      <c r="G5332">
        <v>7</v>
      </c>
      <c r="H5332">
        <v>0</v>
      </c>
      <c r="I5332">
        <v>-11.54</v>
      </c>
      <c r="J5332">
        <v>-12.48</v>
      </c>
      <c r="K5332">
        <v>-24.02</v>
      </c>
      <c r="L5332" s="2">
        <f>_xlfn.RANK.EQ(I5332, INDEX(CFB!$I$2:$I$1048576, MATCH(W5332, CFB!$W$2:$W$1048576, 0)):INDEX(CFB!$I$2:$I$1048576, MATCH(W5332, CFB!$W$2:$W$1048576, 0) + COUNTIF(CFB!$W$2:$W$1048576, W5332) - 1), 0)</f>
        <v>133</v>
      </c>
      <c r="M5332" s="2">
        <f>_xlfn.RANK.EQ(J5332, INDEX(CFB!$J$2:$J$1048576, MATCH(W5332, CFB!$W$2:$W$1048576, 0)):INDEX(CFB!$J$2:$J$1048576, MATCH(W5332, CFB!$W$2:$W$1048576, 0) + COUNTIF(CFB!$W$2:$W$1048576, W5332) - 1))</f>
        <v>132</v>
      </c>
      <c r="N5332" s="2">
        <f>RANK(K5332, INDEX(CFB!$K$2:$K$1048576, MATCH(W5332, CFB!$W$2:$W$1048576, 0)):INDEX(CFB!$K$2:$K$1048576, MATCH(W5332, CFB!$W$2:$W$1048576, 0) + COUNTIF(CFB!$W$2:$W$1048576, W5332) - 1))</f>
        <v>134</v>
      </c>
      <c r="O5332">
        <v>12.4</v>
      </c>
      <c r="P5332">
        <v>28.44</v>
      </c>
      <c r="W5332">
        <v>1980</v>
      </c>
      <c r="X5332">
        <f t="shared" si="165"/>
        <v>0</v>
      </c>
    </row>
    <row r="5333" spans="1:24" ht="12.75" hidden="1" customHeight="1" x14ac:dyDescent="0.45">
      <c r="A5333">
        <v>135</v>
      </c>
      <c r="B5333" t="s">
        <v>223</v>
      </c>
      <c r="C5333" t="s">
        <v>212</v>
      </c>
      <c r="D5333" s="2" t="str">
        <f t="shared" si="164"/>
        <v>Columbia1980</v>
      </c>
      <c r="F5333">
        <v>1</v>
      </c>
      <c r="G5333">
        <v>9</v>
      </c>
      <c r="H5333">
        <v>0</v>
      </c>
      <c r="I5333">
        <v>-16.32</v>
      </c>
      <c r="J5333">
        <v>-9.98</v>
      </c>
      <c r="K5333">
        <v>-26.3</v>
      </c>
      <c r="L5333" s="2">
        <f>_xlfn.RANK.EQ(I5333, INDEX(CFB!$I$2:$I$1048576, MATCH(W5333, CFB!$W$2:$W$1048576, 0)):INDEX(CFB!$I$2:$I$1048576, MATCH(W5333, CFB!$W$2:$W$1048576, 0) + COUNTIF(CFB!$W$2:$W$1048576, W5333) - 1), 0)</f>
        <v>137</v>
      </c>
      <c r="M5333" s="2">
        <f>_xlfn.RANK.EQ(J5333, INDEX(CFB!$J$2:$J$1048576, MATCH(W5333, CFB!$W$2:$W$1048576, 0)):INDEX(CFB!$J$2:$J$1048576, MATCH(W5333, CFB!$W$2:$W$1048576, 0) + COUNTIF(CFB!$W$2:$W$1048576, W5333) - 1))</f>
        <v>129</v>
      </c>
      <c r="N5333" s="2">
        <f>RANK(K5333, INDEX(CFB!$K$2:$K$1048576, MATCH(W5333, CFB!$W$2:$W$1048576, 0)):INDEX(CFB!$K$2:$K$1048576, MATCH(W5333, CFB!$W$2:$W$1048576, 0) + COUNTIF(CFB!$W$2:$W$1048576, W5333) - 1))</f>
        <v>135</v>
      </c>
      <c r="O5333">
        <v>8.07</v>
      </c>
      <c r="P5333">
        <v>26.53</v>
      </c>
      <c r="W5333">
        <v>1980</v>
      </c>
      <c r="X5333">
        <f t="shared" si="165"/>
        <v>0</v>
      </c>
    </row>
    <row r="5334" spans="1:24" ht="12.75" hidden="1" customHeight="1" x14ac:dyDescent="0.45">
      <c r="A5334">
        <v>136</v>
      </c>
      <c r="B5334" t="s">
        <v>134</v>
      </c>
      <c r="C5334" t="s">
        <v>65</v>
      </c>
      <c r="D5334" s="2" t="str">
        <f t="shared" si="164"/>
        <v>Eastern Michigan1980</v>
      </c>
      <c r="F5334">
        <v>0</v>
      </c>
      <c r="G5334">
        <v>11</v>
      </c>
      <c r="H5334">
        <v>0</v>
      </c>
      <c r="I5334">
        <v>-13.99</v>
      </c>
      <c r="J5334">
        <v>-12.52</v>
      </c>
      <c r="K5334">
        <v>-26.51</v>
      </c>
      <c r="L5334" s="2">
        <f>_xlfn.RANK.EQ(I5334, INDEX(CFB!$I$2:$I$1048576, MATCH(W5334, CFB!$W$2:$W$1048576, 0)):INDEX(CFB!$I$2:$I$1048576, MATCH(W5334, CFB!$W$2:$W$1048576, 0) + COUNTIF(CFB!$W$2:$W$1048576, W5334) - 1), 0)</f>
        <v>135</v>
      </c>
      <c r="M5334" s="2">
        <f>_xlfn.RANK.EQ(J5334, INDEX(CFB!$J$2:$J$1048576, MATCH(W5334, CFB!$W$2:$W$1048576, 0)):INDEX(CFB!$J$2:$J$1048576, MATCH(W5334, CFB!$W$2:$W$1048576, 0) + COUNTIF(CFB!$W$2:$W$1048576, W5334) - 1))</f>
        <v>133</v>
      </c>
      <c r="N5334" s="2">
        <f>RANK(K5334, INDEX(CFB!$K$2:$K$1048576, MATCH(W5334, CFB!$W$2:$W$1048576, 0)):INDEX(CFB!$K$2:$K$1048576, MATCH(W5334, CFB!$W$2:$W$1048576, 0) + COUNTIF(CFB!$W$2:$W$1048576, W5334) - 1))</f>
        <v>136</v>
      </c>
      <c r="O5334">
        <v>12.5</v>
      </c>
      <c r="P5334">
        <v>30.33</v>
      </c>
      <c r="W5334">
        <v>1980</v>
      </c>
      <c r="X5334">
        <f t="shared" si="165"/>
        <v>0</v>
      </c>
    </row>
    <row r="5335" spans="1:24" ht="12.75" hidden="1" customHeight="1" x14ac:dyDescent="0.45">
      <c r="A5335">
        <v>137</v>
      </c>
      <c r="B5335" t="s">
        <v>224</v>
      </c>
      <c r="C5335" t="s">
        <v>212</v>
      </c>
      <c r="D5335" s="2" t="str">
        <f t="shared" si="164"/>
        <v>Pennsylvania1980</v>
      </c>
      <c r="F5335">
        <v>1</v>
      </c>
      <c r="G5335">
        <v>9</v>
      </c>
      <c r="H5335">
        <v>0</v>
      </c>
      <c r="I5335">
        <v>-14.76</v>
      </c>
      <c r="J5335">
        <v>-14.54</v>
      </c>
      <c r="K5335">
        <v>-29.3</v>
      </c>
      <c r="L5335" s="2">
        <f>_xlfn.RANK.EQ(I5335, INDEX(CFB!$I$2:$I$1048576, MATCH(W5335, CFB!$W$2:$W$1048576, 0)):INDEX(CFB!$I$2:$I$1048576, MATCH(W5335, CFB!$W$2:$W$1048576, 0) + COUNTIF(CFB!$W$2:$W$1048576, W5335) - 1), 0)</f>
        <v>136</v>
      </c>
      <c r="M5335" s="2">
        <f>_xlfn.RANK.EQ(J5335, INDEX(CFB!$J$2:$J$1048576, MATCH(W5335, CFB!$W$2:$W$1048576, 0)):INDEX(CFB!$J$2:$J$1048576, MATCH(W5335, CFB!$W$2:$W$1048576, 0) + COUNTIF(CFB!$W$2:$W$1048576, W5335) - 1))</f>
        <v>136</v>
      </c>
      <c r="N5335" s="2">
        <f>RANK(K5335, INDEX(CFB!$K$2:$K$1048576, MATCH(W5335, CFB!$W$2:$W$1048576, 0)):INDEX(CFB!$K$2:$K$1048576, MATCH(W5335, CFB!$W$2:$W$1048576, 0) + COUNTIF(CFB!$W$2:$W$1048576, W5335) - 1))</f>
        <v>137</v>
      </c>
      <c r="O5335">
        <v>10.39</v>
      </c>
      <c r="P5335">
        <v>35.090000000000003</v>
      </c>
      <c r="W5335">
        <v>1980</v>
      </c>
      <c r="X5335">
        <f t="shared" si="165"/>
        <v>0</v>
      </c>
    </row>
    <row r="5336" spans="1:24" ht="12.75" hidden="1" customHeight="1" x14ac:dyDescent="0.45">
      <c r="A5336">
        <v>1</v>
      </c>
      <c r="B5336" t="s">
        <v>38</v>
      </c>
      <c r="C5336" t="s">
        <v>180</v>
      </c>
      <c r="D5336" s="2" t="str">
        <f t="shared" si="164"/>
        <v>USC1979</v>
      </c>
      <c r="E5336">
        <v>2</v>
      </c>
      <c r="F5336">
        <v>11</v>
      </c>
      <c r="G5336">
        <v>0</v>
      </c>
      <c r="H5336">
        <v>1</v>
      </c>
      <c r="I5336">
        <v>13.78</v>
      </c>
      <c r="J5336">
        <v>10.17</v>
      </c>
      <c r="K5336">
        <v>23.95</v>
      </c>
      <c r="L5336" s="2">
        <f>_xlfn.RANK.EQ(I5336, INDEX(CFB!$I$2:$I$1048576, MATCH(W5336, CFB!$W$2:$W$1048576, 0)):INDEX(CFB!$I$2:$I$1048576, MATCH(W5336, CFB!$W$2:$W$1048576, 0) + COUNTIF(CFB!$W$2:$W$1048576, W5336) - 1), 0)</f>
        <v>2</v>
      </c>
      <c r="M5336" s="2">
        <f>_xlfn.RANK.EQ(J5336, INDEX(CFB!$J$2:$J$1048576, MATCH(W5336, CFB!$W$2:$W$1048576, 0)):INDEX(CFB!$J$2:$J$1048576, MATCH(W5336, CFB!$W$2:$W$1048576, 0) + COUNTIF(CFB!$W$2:$W$1048576, W5336) - 1))</f>
        <v>9</v>
      </c>
      <c r="N5336" s="2">
        <f>RANK(K5336, INDEX(CFB!$K$2:$K$1048576, MATCH(W5336, CFB!$W$2:$W$1048576, 0)):INDEX(CFB!$K$2:$K$1048576, MATCH(W5336, CFB!$W$2:$W$1048576, 0) + COUNTIF(CFB!$W$2:$W$1048576, W5336) - 1))</f>
        <v>1</v>
      </c>
      <c r="O5336">
        <v>44.5</v>
      </c>
      <c r="P5336">
        <v>0.67</v>
      </c>
      <c r="W5336">
        <v>1979</v>
      </c>
      <c r="X5336">
        <f t="shared" si="165"/>
        <v>0</v>
      </c>
    </row>
    <row r="5337" spans="1:24" ht="12.75" hidden="1" customHeight="1" x14ac:dyDescent="0.45">
      <c r="A5337">
        <v>2</v>
      </c>
      <c r="B5337" t="s">
        <v>18</v>
      </c>
      <c r="C5337" t="s">
        <v>15</v>
      </c>
      <c r="D5337" s="2" t="str">
        <f t="shared" si="164"/>
        <v>Alabama1979</v>
      </c>
      <c r="E5337">
        <v>1</v>
      </c>
      <c r="F5337">
        <v>12</v>
      </c>
      <c r="G5337">
        <v>0</v>
      </c>
      <c r="H5337">
        <v>0</v>
      </c>
      <c r="I5337">
        <v>7.03</v>
      </c>
      <c r="J5337">
        <v>15.68</v>
      </c>
      <c r="K5337">
        <v>22.7</v>
      </c>
      <c r="L5337" s="2">
        <f>_xlfn.RANK.EQ(I5337, INDEX(CFB!$I$2:$I$1048576, MATCH(W5337, CFB!$W$2:$W$1048576, 0)):INDEX(CFB!$I$2:$I$1048576, MATCH(W5337, CFB!$W$2:$W$1048576, 0) + COUNTIF(CFB!$W$2:$W$1048576, W5337) - 1), 0)</f>
        <v>28</v>
      </c>
      <c r="M5337" s="2">
        <f>_xlfn.RANK.EQ(J5337, INDEX(CFB!$J$2:$J$1048576, MATCH(W5337, CFB!$W$2:$W$1048576, 0)):INDEX(CFB!$J$2:$J$1048576, MATCH(W5337, CFB!$W$2:$W$1048576, 0) + COUNTIF(CFB!$W$2:$W$1048576, W5337) - 1))</f>
        <v>1</v>
      </c>
      <c r="N5337" s="2">
        <f>RANK(K5337, INDEX(CFB!$K$2:$K$1048576, MATCH(W5337, CFB!$W$2:$W$1048576, 0)):INDEX(CFB!$K$2:$K$1048576, MATCH(W5337, CFB!$W$2:$W$1048576, 0) + COUNTIF(CFB!$W$2:$W$1048576, W5337) - 1))</f>
        <v>2</v>
      </c>
      <c r="O5337">
        <v>42.18</v>
      </c>
      <c r="P5337">
        <v>-4.83</v>
      </c>
      <c r="W5337">
        <v>1979</v>
      </c>
      <c r="X5337">
        <f t="shared" si="165"/>
        <v>1</v>
      </c>
    </row>
    <row r="5338" spans="1:24" ht="12.75" hidden="1" customHeight="1" x14ac:dyDescent="0.45">
      <c r="A5338">
        <v>3</v>
      </c>
      <c r="B5338" t="s">
        <v>54</v>
      </c>
      <c r="C5338" t="s">
        <v>188</v>
      </c>
      <c r="D5338" s="2" t="str">
        <f t="shared" si="164"/>
        <v>Oklahoma1979</v>
      </c>
      <c r="E5338">
        <v>3</v>
      </c>
      <c r="F5338">
        <v>11</v>
      </c>
      <c r="G5338">
        <v>1</v>
      </c>
      <c r="H5338">
        <v>0</v>
      </c>
      <c r="I5338">
        <v>13.18</v>
      </c>
      <c r="J5338">
        <v>9.3699999999999992</v>
      </c>
      <c r="K5338">
        <v>22.54</v>
      </c>
      <c r="L5338" s="2">
        <f>_xlfn.RANK.EQ(I5338, INDEX(CFB!$I$2:$I$1048576, MATCH(W5338, CFB!$W$2:$W$1048576, 0)):INDEX(CFB!$I$2:$I$1048576, MATCH(W5338, CFB!$W$2:$W$1048576, 0) + COUNTIF(CFB!$W$2:$W$1048576, W5338) - 1), 0)</f>
        <v>3</v>
      </c>
      <c r="M5338" s="2">
        <f>_xlfn.RANK.EQ(J5338, INDEX(CFB!$J$2:$J$1048576, MATCH(W5338, CFB!$W$2:$W$1048576, 0)):INDEX(CFB!$J$2:$J$1048576, MATCH(W5338, CFB!$W$2:$W$1048576, 0) + COUNTIF(CFB!$W$2:$W$1048576, W5338) - 1))</f>
        <v>14</v>
      </c>
      <c r="N5338" s="2">
        <f>RANK(K5338, INDEX(CFB!$K$2:$K$1048576, MATCH(W5338, CFB!$W$2:$W$1048576, 0)):INDEX(CFB!$K$2:$K$1048576, MATCH(W5338, CFB!$W$2:$W$1048576, 0) + COUNTIF(CFB!$W$2:$W$1048576, W5338) - 1))</f>
        <v>3</v>
      </c>
      <c r="O5338">
        <v>44.78</v>
      </c>
      <c r="P5338">
        <v>1.6</v>
      </c>
      <c r="W5338">
        <v>1979</v>
      </c>
      <c r="X5338">
        <f t="shared" si="165"/>
        <v>0</v>
      </c>
    </row>
    <row r="5339" spans="1:24" ht="12.75" hidden="1" customHeight="1" x14ac:dyDescent="0.45">
      <c r="A5339">
        <v>4</v>
      </c>
      <c r="B5339" t="s">
        <v>9</v>
      </c>
      <c r="C5339" t="s">
        <v>10</v>
      </c>
      <c r="D5339" s="2" t="str">
        <f t="shared" si="164"/>
        <v>Ohio State1979</v>
      </c>
      <c r="E5339">
        <v>4</v>
      </c>
      <c r="F5339">
        <v>11</v>
      </c>
      <c r="G5339">
        <v>1</v>
      </c>
      <c r="H5339">
        <v>0</v>
      </c>
      <c r="I5339">
        <v>8.07</v>
      </c>
      <c r="J5339">
        <v>13.64</v>
      </c>
      <c r="K5339">
        <v>21.71</v>
      </c>
      <c r="L5339" s="2">
        <f>_xlfn.RANK.EQ(I5339, INDEX(CFB!$I$2:$I$1048576, MATCH(W5339, CFB!$W$2:$W$1048576, 0)):INDEX(CFB!$I$2:$I$1048576, MATCH(W5339, CFB!$W$2:$W$1048576, 0) + COUNTIF(CFB!$W$2:$W$1048576, W5339) - 1), 0)</f>
        <v>20</v>
      </c>
      <c r="M5339" s="2">
        <f>_xlfn.RANK.EQ(J5339, INDEX(CFB!$J$2:$J$1048576, MATCH(W5339, CFB!$W$2:$W$1048576, 0)):INDEX(CFB!$J$2:$J$1048576, MATCH(W5339, CFB!$W$2:$W$1048576, 0) + COUNTIF(CFB!$W$2:$W$1048576, W5339) - 1))</f>
        <v>4</v>
      </c>
      <c r="N5339" s="2">
        <f>RANK(K5339, INDEX(CFB!$K$2:$K$1048576, MATCH(W5339, CFB!$W$2:$W$1048576, 0)):INDEX(CFB!$K$2:$K$1048576, MATCH(W5339, CFB!$W$2:$W$1048576, 0) + COUNTIF(CFB!$W$2:$W$1048576, W5339) - 1))</f>
        <v>4</v>
      </c>
      <c r="O5339">
        <v>41.17</v>
      </c>
      <c r="P5339">
        <v>-2.94</v>
      </c>
      <c r="W5339">
        <v>1979</v>
      </c>
      <c r="X5339">
        <f t="shared" si="165"/>
        <v>0</v>
      </c>
    </row>
    <row r="5340" spans="1:24" ht="12.75" hidden="1" customHeight="1" x14ac:dyDescent="0.45">
      <c r="A5340">
        <v>5</v>
      </c>
      <c r="B5340" t="s">
        <v>69</v>
      </c>
      <c r="C5340" t="s">
        <v>189</v>
      </c>
      <c r="D5340" s="2" t="str">
        <f t="shared" si="164"/>
        <v>Arkansas1979</v>
      </c>
      <c r="E5340">
        <v>8</v>
      </c>
      <c r="F5340">
        <v>10</v>
      </c>
      <c r="G5340">
        <v>2</v>
      </c>
      <c r="H5340">
        <v>0</v>
      </c>
      <c r="I5340">
        <v>9.7100000000000009</v>
      </c>
      <c r="J5340">
        <v>10.79</v>
      </c>
      <c r="K5340">
        <v>20.5</v>
      </c>
      <c r="L5340" s="2">
        <f>_xlfn.RANK.EQ(I5340, INDEX(CFB!$I$2:$I$1048576, MATCH(W5340, CFB!$W$2:$W$1048576, 0)):INDEX(CFB!$I$2:$I$1048576, MATCH(W5340, CFB!$W$2:$W$1048576, 0) + COUNTIF(CFB!$W$2:$W$1048576, W5340) - 1), 0)</f>
        <v>9</v>
      </c>
      <c r="M5340" s="2">
        <f>_xlfn.RANK.EQ(J5340, INDEX(CFB!$J$2:$J$1048576, MATCH(W5340, CFB!$W$2:$W$1048576, 0)):INDEX(CFB!$J$2:$J$1048576, MATCH(W5340, CFB!$W$2:$W$1048576, 0) + COUNTIF(CFB!$W$2:$W$1048576, W5340) - 1))</f>
        <v>7</v>
      </c>
      <c r="N5340" s="2">
        <f>RANK(K5340, INDEX(CFB!$K$2:$K$1048576, MATCH(W5340, CFB!$W$2:$W$1048576, 0)):INDEX(CFB!$K$2:$K$1048576, MATCH(W5340, CFB!$W$2:$W$1048576, 0) + COUNTIF(CFB!$W$2:$W$1048576, W5340) - 1))</f>
        <v>5</v>
      </c>
      <c r="O5340">
        <v>37.39</v>
      </c>
      <c r="P5340">
        <v>-0.41</v>
      </c>
      <c r="W5340">
        <v>1979</v>
      </c>
      <c r="X5340">
        <f t="shared" si="165"/>
        <v>0</v>
      </c>
    </row>
    <row r="5341" spans="1:24" ht="12.75" hidden="1" customHeight="1" x14ac:dyDescent="0.45">
      <c r="A5341">
        <v>6</v>
      </c>
      <c r="B5341" t="s">
        <v>14</v>
      </c>
      <c r="C5341" t="s">
        <v>189</v>
      </c>
      <c r="D5341" s="2" t="str">
        <f t="shared" si="164"/>
        <v>Texas1979</v>
      </c>
      <c r="E5341">
        <v>12</v>
      </c>
      <c r="F5341">
        <v>9</v>
      </c>
      <c r="G5341">
        <v>3</v>
      </c>
      <c r="H5341">
        <v>0</v>
      </c>
      <c r="I5341">
        <v>5.26</v>
      </c>
      <c r="J5341">
        <v>14.6</v>
      </c>
      <c r="K5341">
        <v>19.86</v>
      </c>
      <c r="L5341" s="2">
        <f>_xlfn.RANK.EQ(I5341, INDEX(CFB!$I$2:$I$1048576, MATCH(W5341, CFB!$W$2:$W$1048576, 0)):INDEX(CFB!$I$2:$I$1048576, MATCH(W5341, CFB!$W$2:$W$1048576, 0) + COUNTIF(CFB!$W$2:$W$1048576, W5341) - 1), 0)</f>
        <v>42</v>
      </c>
      <c r="M5341" s="2">
        <f>_xlfn.RANK.EQ(J5341, INDEX(CFB!$J$2:$J$1048576, MATCH(W5341, CFB!$W$2:$W$1048576, 0)):INDEX(CFB!$J$2:$J$1048576, MATCH(W5341, CFB!$W$2:$W$1048576, 0) + COUNTIF(CFB!$W$2:$W$1048576, W5341) - 1))</f>
        <v>2</v>
      </c>
      <c r="N5341" s="2">
        <f>RANK(K5341, INDEX(CFB!$K$2:$K$1048576, MATCH(W5341, CFB!$W$2:$W$1048576, 0)):INDEX(CFB!$K$2:$K$1048576, MATCH(W5341, CFB!$W$2:$W$1048576, 0) + COUNTIF(CFB!$W$2:$W$1048576, W5341) - 1))</f>
        <v>6</v>
      </c>
      <c r="O5341">
        <v>32.97</v>
      </c>
      <c r="P5341">
        <v>-4.7300000000000004</v>
      </c>
      <c r="W5341">
        <v>1979</v>
      </c>
      <c r="X5341">
        <f t="shared" si="165"/>
        <v>0</v>
      </c>
    </row>
    <row r="5342" spans="1:24" ht="12.75" hidden="1" customHeight="1" x14ac:dyDescent="0.45">
      <c r="A5342">
        <v>7</v>
      </c>
      <c r="B5342" t="s">
        <v>47</v>
      </c>
      <c r="C5342" t="s">
        <v>188</v>
      </c>
      <c r="D5342" s="2" t="str">
        <f t="shared" si="164"/>
        <v>Nebraska1979</v>
      </c>
      <c r="E5342">
        <v>9</v>
      </c>
      <c r="F5342">
        <v>10</v>
      </c>
      <c r="G5342">
        <v>2</v>
      </c>
      <c r="H5342">
        <v>0</v>
      </c>
      <c r="I5342">
        <v>9.0299999999999994</v>
      </c>
      <c r="J5342">
        <v>10.63</v>
      </c>
      <c r="K5342">
        <v>19.670000000000002</v>
      </c>
      <c r="L5342" s="2">
        <f>_xlfn.RANK.EQ(I5342, INDEX(CFB!$I$2:$I$1048576, MATCH(W5342, CFB!$W$2:$W$1048576, 0)):INDEX(CFB!$I$2:$I$1048576, MATCH(W5342, CFB!$W$2:$W$1048576, 0) + COUNTIF(CFB!$W$2:$W$1048576, W5342) - 1), 0)</f>
        <v>12</v>
      </c>
      <c r="M5342" s="2">
        <f>_xlfn.RANK.EQ(J5342, INDEX(CFB!$J$2:$J$1048576, MATCH(W5342, CFB!$W$2:$W$1048576, 0)):INDEX(CFB!$J$2:$J$1048576, MATCH(W5342, CFB!$W$2:$W$1048576, 0) + COUNTIF(CFB!$W$2:$W$1048576, W5342) - 1))</f>
        <v>8</v>
      </c>
      <c r="N5342" s="2">
        <f>RANK(K5342, INDEX(CFB!$K$2:$K$1048576, MATCH(W5342, CFB!$W$2:$W$1048576, 0)):INDEX(CFB!$K$2:$K$1048576, MATCH(W5342, CFB!$W$2:$W$1048576, 0) + COUNTIF(CFB!$W$2:$W$1048576, W5342) - 1))</f>
        <v>7</v>
      </c>
      <c r="O5342">
        <v>41.87</v>
      </c>
      <c r="P5342">
        <v>-0.24</v>
      </c>
      <c r="W5342">
        <v>1979</v>
      </c>
      <c r="X5342">
        <f t="shared" si="165"/>
        <v>0</v>
      </c>
    </row>
    <row r="5343" spans="1:24" ht="12.75" hidden="1" customHeight="1" x14ac:dyDescent="0.45">
      <c r="A5343">
        <v>8</v>
      </c>
      <c r="B5343" t="s">
        <v>107</v>
      </c>
      <c r="C5343" t="s">
        <v>189</v>
      </c>
      <c r="D5343" s="2" t="str">
        <f t="shared" si="164"/>
        <v>Houston1979</v>
      </c>
      <c r="E5343">
        <v>5</v>
      </c>
      <c r="F5343">
        <v>11</v>
      </c>
      <c r="G5343">
        <v>1</v>
      </c>
      <c r="H5343">
        <v>0</v>
      </c>
      <c r="I5343">
        <v>7.55</v>
      </c>
      <c r="J5343">
        <v>11.61</v>
      </c>
      <c r="K5343">
        <v>19.16</v>
      </c>
      <c r="L5343" s="2">
        <f>_xlfn.RANK.EQ(I5343, INDEX(CFB!$I$2:$I$1048576, MATCH(W5343, CFB!$W$2:$W$1048576, 0)):INDEX(CFB!$I$2:$I$1048576, MATCH(W5343, CFB!$W$2:$W$1048576, 0) + COUNTIF(CFB!$W$2:$W$1048576, W5343) - 1), 0)</f>
        <v>24</v>
      </c>
      <c r="M5343" s="2">
        <f>_xlfn.RANK.EQ(J5343, INDEX(CFB!$J$2:$J$1048576, MATCH(W5343, CFB!$W$2:$W$1048576, 0)):INDEX(CFB!$J$2:$J$1048576, MATCH(W5343, CFB!$W$2:$W$1048576, 0) + COUNTIF(CFB!$W$2:$W$1048576, W5343) - 1))</f>
        <v>6</v>
      </c>
      <c r="N5343" s="2">
        <f>RANK(K5343, INDEX(CFB!$K$2:$K$1048576, MATCH(W5343, CFB!$W$2:$W$1048576, 0)):INDEX(CFB!$K$2:$K$1048576, MATCH(W5343, CFB!$W$2:$W$1048576, 0) + COUNTIF(CFB!$W$2:$W$1048576, W5343) - 1))</f>
        <v>8</v>
      </c>
      <c r="O5343">
        <v>37.979999999999997</v>
      </c>
      <c r="P5343">
        <v>-1.1000000000000001</v>
      </c>
      <c r="W5343">
        <v>1979</v>
      </c>
      <c r="X5343">
        <f t="shared" si="165"/>
        <v>0</v>
      </c>
    </row>
    <row r="5344" spans="1:24" ht="12.75" hidden="1" customHeight="1" x14ac:dyDescent="0.45">
      <c r="A5344">
        <v>9</v>
      </c>
      <c r="B5344" t="s">
        <v>70</v>
      </c>
      <c r="C5344" t="s">
        <v>12</v>
      </c>
      <c r="D5344" s="2" t="str">
        <f t="shared" si="164"/>
        <v>Pitt1979</v>
      </c>
      <c r="E5344">
        <v>7</v>
      </c>
      <c r="F5344">
        <v>11</v>
      </c>
      <c r="G5344">
        <v>1</v>
      </c>
      <c r="H5344">
        <v>0</v>
      </c>
      <c r="I5344">
        <v>5.52</v>
      </c>
      <c r="J5344">
        <v>12.75</v>
      </c>
      <c r="K5344">
        <v>18.27</v>
      </c>
      <c r="L5344" s="2">
        <f>_xlfn.RANK.EQ(I5344, INDEX(CFB!$I$2:$I$1048576, MATCH(W5344, CFB!$W$2:$W$1048576, 0)):INDEX(CFB!$I$2:$I$1048576, MATCH(W5344, CFB!$W$2:$W$1048576, 0) + COUNTIF(CFB!$W$2:$W$1048576, W5344) - 1), 0)</f>
        <v>39</v>
      </c>
      <c r="M5344" s="2">
        <f>_xlfn.RANK.EQ(J5344, INDEX(CFB!$J$2:$J$1048576, MATCH(W5344, CFB!$W$2:$W$1048576, 0)):INDEX(CFB!$J$2:$J$1048576, MATCH(W5344, CFB!$W$2:$W$1048576, 0) + COUNTIF(CFB!$W$2:$W$1048576, W5344) - 1))</f>
        <v>5</v>
      </c>
      <c r="N5344" s="2">
        <f>RANK(K5344, INDEX(CFB!$K$2:$K$1048576, MATCH(W5344, CFB!$W$2:$W$1048576, 0)):INDEX(CFB!$K$2:$K$1048576, MATCH(W5344, CFB!$W$2:$W$1048576, 0) + COUNTIF(CFB!$W$2:$W$1048576, W5344) - 1))</f>
        <v>9</v>
      </c>
      <c r="O5344">
        <v>34</v>
      </c>
      <c r="P5344">
        <v>-1.55</v>
      </c>
      <c r="W5344">
        <v>1979</v>
      </c>
      <c r="X5344">
        <f t="shared" si="165"/>
        <v>0</v>
      </c>
    </row>
    <row r="5345" spans="1:24" ht="12.75" hidden="1" customHeight="1" x14ac:dyDescent="0.45">
      <c r="A5345">
        <v>10</v>
      </c>
      <c r="B5345" t="s">
        <v>32</v>
      </c>
      <c r="C5345" t="s">
        <v>178</v>
      </c>
      <c r="D5345" s="2" t="str">
        <f t="shared" si="164"/>
        <v>BYU1979</v>
      </c>
      <c r="E5345">
        <v>13</v>
      </c>
      <c r="F5345">
        <v>11</v>
      </c>
      <c r="G5345">
        <v>1</v>
      </c>
      <c r="H5345">
        <v>0</v>
      </c>
      <c r="I5345">
        <v>12.86</v>
      </c>
      <c r="J5345">
        <v>5.27</v>
      </c>
      <c r="K5345">
        <v>18.13</v>
      </c>
      <c r="L5345" s="2">
        <f>_xlfn.RANK.EQ(I5345, INDEX(CFB!$I$2:$I$1048576, MATCH(W5345, CFB!$W$2:$W$1048576, 0)):INDEX(CFB!$I$2:$I$1048576, MATCH(W5345, CFB!$W$2:$W$1048576, 0) + COUNTIF(CFB!$W$2:$W$1048576, W5345) - 1), 0)</f>
        <v>4</v>
      </c>
      <c r="M5345" s="2">
        <f>_xlfn.RANK.EQ(J5345, INDEX(CFB!$J$2:$J$1048576, MATCH(W5345, CFB!$W$2:$W$1048576, 0)):INDEX(CFB!$J$2:$J$1048576, MATCH(W5345, CFB!$W$2:$W$1048576, 0) + COUNTIF(CFB!$W$2:$W$1048576, W5345) - 1))</f>
        <v>31</v>
      </c>
      <c r="N5345" s="2">
        <f>RANK(K5345, INDEX(CFB!$K$2:$K$1048576, MATCH(W5345, CFB!$W$2:$W$1048576, 0)):INDEX(CFB!$K$2:$K$1048576, MATCH(W5345, CFB!$W$2:$W$1048576, 0) + COUNTIF(CFB!$W$2:$W$1048576, W5345) - 1))</f>
        <v>10</v>
      </c>
      <c r="O5345">
        <v>47.14</v>
      </c>
      <c r="P5345">
        <v>5.69</v>
      </c>
      <c r="W5345">
        <v>1979</v>
      </c>
      <c r="X5345">
        <f t="shared" si="165"/>
        <v>0</v>
      </c>
    </row>
    <row r="5346" spans="1:24" ht="12.75" hidden="1" customHeight="1" x14ac:dyDescent="0.45">
      <c r="A5346">
        <v>11</v>
      </c>
      <c r="B5346" t="s">
        <v>75</v>
      </c>
      <c r="C5346" t="s">
        <v>23</v>
      </c>
      <c r="D5346" s="2" t="str">
        <f t="shared" si="164"/>
        <v>North Carolina1979</v>
      </c>
      <c r="E5346">
        <v>15</v>
      </c>
      <c r="F5346">
        <v>8</v>
      </c>
      <c r="G5346">
        <v>3</v>
      </c>
      <c r="H5346">
        <v>1</v>
      </c>
      <c r="I5346">
        <v>8.4600000000000009</v>
      </c>
      <c r="J5346">
        <v>7.99</v>
      </c>
      <c r="K5346">
        <v>16.45</v>
      </c>
      <c r="L5346" s="2">
        <f>_xlfn.RANK.EQ(I5346, INDEX(CFB!$I$2:$I$1048576, MATCH(W5346, CFB!$W$2:$W$1048576, 0)):INDEX(CFB!$I$2:$I$1048576, MATCH(W5346, CFB!$W$2:$W$1048576, 0) + COUNTIF(CFB!$W$2:$W$1048576, W5346) - 1), 0)</f>
        <v>18</v>
      </c>
      <c r="M5346" s="2">
        <f>_xlfn.RANK.EQ(J5346, INDEX(CFB!$J$2:$J$1048576, MATCH(W5346, CFB!$W$2:$W$1048576, 0)):INDEX(CFB!$J$2:$J$1048576, MATCH(W5346, CFB!$W$2:$W$1048576, 0) + COUNTIF(CFB!$W$2:$W$1048576, W5346) - 1))</f>
        <v>17</v>
      </c>
      <c r="N5346" s="2">
        <f>RANK(K5346, INDEX(CFB!$K$2:$K$1048576, MATCH(W5346, CFB!$W$2:$W$1048576, 0)):INDEX(CFB!$K$2:$K$1048576, MATCH(W5346, CFB!$W$2:$W$1048576, 0) + COUNTIF(CFB!$W$2:$W$1048576, W5346) - 1))</f>
        <v>11</v>
      </c>
      <c r="O5346">
        <v>37.1</v>
      </c>
      <c r="P5346">
        <v>1.93</v>
      </c>
      <c r="W5346">
        <v>1979</v>
      </c>
      <c r="X5346">
        <f t="shared" si="165"/>
        <v>0</v>
      </c>
    </row>
    <row r="5347" spans="1:24" ht="12.75" hidden="1" customHeight="1" x14ac:dyDescent="0.45">
      <c r="A5347">
        <v>12</v>
      </c>
      <c r="B5347" t="s">
        <v>115</v>
      </c>
      <c r="C5347" t="s">
        <v>12</v>
      </c>
      <c r="D5347" s="2" t="str">
        <f t="shared" si="164"/>
        <v>Florida State1979</v>
      </c>
      <c r="E5347">
        <v>6</v>
      </c>
      <c r="F5347">
        <v>11</v>
      </c>
      <c r="G5347">
        <v>1</v>
      </c>
      <c r="H5347">
        <v>0</v>
      </c>
      <c r="I5347">
        <v>9.01</v>
      </c>
      <c r="J5347">
        <v>7.06</v>
      </c>
      <c r="K5347">
        <v>16.079999999999998</v>
      </c>
      <c r="L5347" s="2">
        <f>_xlfn.RANK.EQ(I5347, INDEX(CFB!$I$2:$I$1048576, MATCH(W5347, CFB!$W$2:$W$1048576, 0)):INDEX(CFB!$I$2:$I$1048576, MATCH(W5347, CFB!$W$2:$W$1048576, 0) + COUNTIF(CFB!$W$2:$W$1048576, W5347) - 1), 0)</f>
        <v>13</v>
      </c>
      <c r="M5347" s="2">
        <f>_xlfn.RANK.EQ(J5347, INDEX(CFB!$J$2:$J$1048576, MATCH(W5347, CFB!$W$2:$W$1048576, 0)):INDEX(CFB!$J$2:$J$1048576, MATCH(W5347, CFB!$W$2:$W$1048576, 0) + COUNTIF(CFB!$W$2:$W$1048576, W5347) - 1))</f>
        <v>23</v>
      </c>
      <c r="N5347" s="2">
        <f>RANK(K5347, INDEX(CFB!$K$2:$K$1048576, MATCH(W5347, CFB!$W$2:$W$1048576, 0)):INDEX(CFB!$K$2:$K$1048576, MATCH(W5347, CFB!$W$2:$W$1048576, 0) + COUNTIF(CFB!$W$2:$W$1048576, W5347) - 1))</f>
        <v>12</v>
      </c>
      <c r="O5347">
        <v>39.299999999999997</v>
      </c>
      <c r="P5347">
        <v>3.32</v>
      </c>
      <c r="W5347">
        <v>1979</v>
      </c>
      <c r="X5347">
        <f t="shared" si="165"/>
        <v>0</v>
      </c>
    </row>
    <row r="5348" spans="1:24" ht="12.75" hidden="1" customHeight="1" x14ac:dyDescent="0.45">
      <c r="A5348">
        <v>13</v>
      </c>
      <c r="B5348" t="s">
        <v>66</v>
      </c>
      <c r="C5348" t="s">
        <v>180</v>
      </c>
      <c r="D5348" s="2" t="str">
        <f t="shared" si="164"/>
        <v>Washington1979</v>
      </c>
      <c r="E5348">
        <v>11</v>
      </c>
      <c r="F5348">
        <v>9</v>
      </c>
      <c r="G5348">
        <v>3</v>
      </c>
      <c r="H5348">
        <v>0</v>
      </c>
      <c r="I5348">
        <v>6.35</v>
      </c>
      <c r="J5348">
        <v>9.5500000000000007</v>
      </c>
      <c r="K5348">
        <v>15.9</v>
      </c>
      <c r="L5348" s="2">
        <f>_xlfn.RANK.EQ(I5348, INDEX(CFB!$I$2:$I$1048576, MATCH(W5348, CFB!$W$2:$W$1048576, 0)):INDEX(CFB!$I$2:$I$1048576, MATCH(W5348, CFB!$W$2:$W$1048576, 0) + COUNTIF(CFB!$W$2:$W$1048576, W5348) - 1), 0)</f>
        <v>31</v>
      </c>
      <c r="M5348" s="2">
        <f>_xlfn.RANK.EQ(J5348, INDEX(CFB!$J$2:$J$1048576, MATCH(W5348, CFB!$W$2:$W$1048576, 0)):INDEX(CFB!$J$2:$J$1048576, MATCH(W5348, CFB!$W$2:$W$1048576, 0) + COUNTIF(CFB!$W$2:$W$1048576, W5348) - 1))</f>
        <v>12</v>
      </c>
      <c r="N5348" s="2">
        <f>RANK(K5348, INDEX(CFB!$K$2:$K$1048576, MATCH(W5348, CFB!$W$2:$W$1048576, 0)):INDEX(CFB!$K$2:$K$1048576, MATCH(W5348, CFB!$W$2:$W$1048576, 0) + COUNTIF(CFB!$W$2:$W$1048576, W5348) - 1))</f>
        <v>13</v>
      </c>
      <c r="O5348">
        <v>37.44</v>
      </c>
      <c r="P5348">
        <v>1.36</v>
      </c>
      <c r="W5348">
        <v>1979</v>
      </c>
      <c r="X5348">
        <f t="shared" si="165"/>
        <v>0</v>
      </c>
    </row>
    <row r="5349" spans="1:24" ht="12.75" hidden="1" customHeight="1" x14ac:dyDescent="0.45">
      <c r="A5349">
        <v>14</v>
      </c>
      <c r="B5349" t="s">
        <v>34</v>
      </c>
      <c r="C5349" t="s">
        <v>189</v>
      </c>
      <c r="D5349" s="2" t="str">
        <f t="shared" si="164"/>
        <v>Texas A&amp;M1979</v>
      </c>
      <c r="F5349">
        <v>6</v>
      </c>
      <c r="G5349">
        <v>5</v>
      </c>
      <c r="H5349">
        <v>0</v>
      </c>
      <c r="I5349">
        <v>8.0399999999999991</v>
      </c>
      <c r="J5349">
        <v>7.61</v>
      </c>
      <c r="K5349">
        <v>15.65</v>
      </c>
      <c r="L5349" s="2">
        <f>_xlfn.RANK.EQ(I5349, INDEX(CFB!$I$2:$I$1048576, MATCH(W5349, CFB!$W$2:$W$1048576, 0)):INDEX(CFB!$I$2:$I$1048576, MATCH(W5349, CFB!$W$2:$W$1048576, 0) + COUNTIF(CFB!$W$2:$W$1048576, W5349) - 1), 0)</f>
        <v>21</v>
      </c>
      <c r="M5349" s="2">
        <f>_xlfn.RANK.EQ(J5349, INDEX(CFB!$J$2:$J$1048576, MATCH(W5349, CFB!$W$2:$W$1048576, 0)):INDEX(CFB!$J$2:$J$1048576, MATCH(W5349, CFB!$W$2:$W$1048576, 0) + COUNTIF(CFB!$W$2:$W$1048576, W5349) - 1))</f>
        <v>20</v>
      </c>
      <c r="N5349" s="2">
        <f>RANK(K5349, INDEX(CFB!$K$2:$K$1048576, MATCH(W5349, CFB!$W$2:$W$1048576, 0)):INDEX(CFB!$K$2:$K$1048576, MATCH(W5349, CFB!$W$2:$W$1048576, 0) + COUNTIF(CFB!$W$2:$W$1048576, W5349) - 1))</f>
        <v>14</v>
      </c>
      <c r="O5349">
        <v>36.229999999999997</v>
      </c>
      <c r="P5349">
        <v>1.46</v>
      </c>
      <c r="W5349">
        <v>1979</v>
      </c>
      <c r="X5349">
        <f t="shared" si="165"/>
        <v>0</v>
      </c>
    </row>
    <row r="5350" spans="1:24" ht="12.75" hidden="1" customHeight="1" x14ac:dyDescent="0.45">
      <c r="A5350">
        <v>15</v>
      </c>
      <c r="B5350" t="s">
        <v>16</v>
      </c>
      <c r="C5350" t="s">
        <v>12</v>
      </c>
      <c r="D5350" s="2" t="str">
        <f t="shared" si="164"/>
        <v>Penn State1979</v>
      </c>
      <c r="E5350">
        <v>20</v>
      </c>
      <c r="F5350">
        <v>8</v>
      </c>
      <c r="G5350">
        <v>4</v>
      </c>
      <c r="H5350">
        <v>0</v>
      </c>
      <c r="I5350">
        <v>5.74</v>
      </c>
      <c r="J5350">
        <v>9.84</v>
      </c>
      <c r="K5350">
        <v>15.58</v>
      </c>
      <c r="L5350" s="2">
        <f>_xlfn.RANK.EQ(I5350, INDEX(CFB!$I$2:$I$1048576, MATCH(W5350, CFB!$W$2:$W$1048576, 0)):INDEX(CFB!$I$2:$I$1048576, MATCH(W5350, CFB!$W$2:$W$1048576, 0) + COUNTIF(CFB!$W$2:$W$1048576, W5350) - 1), 0)</f>
        <v>35</v>
      </c>
      <c r="M5350" s="2">
        <f>_xlfn.RANK.EQ(J5350, INDEX(CFB!$J$2:$J$1048576, MATCH(W5350, CFB!$W$2:$W$1048576, 0)):INDEX(CFB!$J$2:$J$1048576, MATCH(W5350, CFB!$W$2:$W$1048576, 0) + COUNTIF(CFB!$W$2:$W$1048576, W5350) - 1))</f>
        <v>10</v>
      </c>
      <c r="N5350" s="2">
        <f>RANK(K5350, INDEX(CFB!$K$2:$K$1048576, MATCH(W5350, CFB!$W$2:$W$1048576, 0)):INDEX(CFB!$K$2:$K$1048576, MATCH(W5350, CFB!$W$2:$W$1048576, 0) + COUNTIF(CFB!$W$2:$W$1048576, W5350) - 1))</f>
        <v>15</v>
      </c>
      <c r="O5350">
        <v>33.94</v>
      </c>
      <c r="P5350">
        <v>1.27</v>
      </c>
      <c r="W5350">
        <v>1979</v>
      </c>
      <c r="X5350">
        <f t="shared" si="165"/>
        <v>0</v>
      </c>
    </row>
    <row r="5351" spans="1:24" ht="12.75" hidden="1" customHeight="1" x14ac:dyDescent="0.45">
      <c r="A5351">
        <v>16</v>
      </c>
      <c r="B5351" t="s">
        <v>44</v>
      </c>
      <c r="C5351" t="s">
        <v>10</v>
      </c>
      <c r="D5351" s="2" t="str">
        <f t="shared" si="164"/>
        <v>Michigan1979</v>
      </c>
      <c r="E5351">
        <v>18</v>
      </c>
      <c r="F5351">
        <v>8</v>
      </c>
      <c r="G5351">
        <v>4</v>
      </c>
      <c r="H5351">
        <v>0</v>
      </c>
      <c r="I5351">
        <v>5.92</v>
      </c>
      <c r="J5351">
        <v>9.44</v>
      </c>
      <c r="K5351">
        <v>15.36</v>
      </c>
      <c r="L5351" s="2">
        <f>_xlfn.RANK.EQ(I5351, INDEX(CFB!$I$2:$I$1048576, MATCH(W5351, CFB!$W$2:$W$1048576, 0)):INDEX(CFB!$I$2:$I$1048576, MATCH(W5351, CFB!$W$2:$W$1048576, 0) + COUNTIF(CFB!$W$2:$W$1048576, W5351) - 1), 0)</f>
        <v>33</v>
      </c>
      <c r="M5351" s="2">
        <f>_xlfn.RANK.EQ(J5351, INDEX(CFB!$J$2:$J$1048576, MATCH(W5351, CFB!$W$2:$W$1048576, 0)):INDEX(CFB!$J$2:$J$1048576, MATCH(W5351, CFB!$W$2:$W$1048576, 0) + COUNTIF(CFB!$W$2:$W$1048576, W5351) - 1))</f>
        <v>13</v>
      </c>
      <c r="N5351" s="2">
        <f>RANK(K5351, INDEX(CFB!$K$2:$K$1048576, MATCH(W5351, CFB!$W$2:$W$1048576, 0)):INDEX(CFB!$K$2:$K$1048576, MATCH(W5351, CFB!$W$2:$W$1048576, 0) + COUNTIF(CFB!$W$2:$W$1048576, W5351) - 1))</f>
        <v>16</v>
      </c>
      <c r="O5351">
        <v>36</v>
      </c>
      <c r="P5351">
        <v>0.28000000000000003</v>
      </c>
      <c r="W5351">
        <v>1979</v>
      </c>
      <c r="X5351">
        <f t="shared" si="165"/>
        <v>0</v>
      </c>
    </row>
    <row r="5352" spans="1:24" ht="12.75" hidden="1" customHeight="1" x14ac:dyDescent="0.45">
      <c r="A5352">
        <v>17</v>
      </c>
      <c r="B5352" t="s">
        <v>144</v>
      </c>
      <c r="C5352" t="s">
        <v>12</v>
      </c>
      <c r="D5352" s="2" t="str">
        <f t="shared" si="164"/>
        <v>Temple1979</v>
      </c>
      <c r="E5352">
        <v>17</v>
      </c>
      <c r="F5352">
        <v>10</v>
      </c>
      <c r="G5352">
        <v>2</v>
      </c>
      <c r="H5352">
        <v>0</v>
      </c>
      <c r="I5352">
        <v>11.99</v>
      </c>
      <c r="J5352">
        <v>2.8</v>
      </c>
      <c r="K5352">
        <v>14.79</v>
      </c>
      <c r="L5352" s="2">
        <f>_xlfn.RANK.EQ(I5352, INDEX(CFB!$I$2:$I$1048576, MATCH(W5352, CFB!$W$2:$W$1048576, 0)):INDEX(CFB!$I$2:$I$1048576, MATCH(W5352, CFB!$W$2:$W$1048576, 0) + COUNTIF(CFB!$W$2:$W$1048576, W5352) - 1), 0)</f>
        <v>5</v>
      </c>
      <c r="M5352" s="2">
        <f>_xlfn.RANK.EQ(J5352, INDEX(CFB!$J$2:$J$1048576, MATCH(W5352, CFB!$W$2:$W$1048576, 0)):INDEX(CFB!$J$2:$J$1048576, MATCH(W5352, CFB!$W$2:$W$1048576, 0) + COUNTIF(CFB!$W$2:$W$1048576, W5352) - 1))</f>
        <v>45</v>
      </c>
      <c r="N5352" s="2">
        <f>RANK(K5352, INDEX(CFB!$K$2:$K$1048576, MATCH(W5352, CFB!$W$2:$W$1048576, 0)):INDEX(CFB!$K$2:$K$1048576, MATCH(W5352, CFB!$W$2:$W$1048576, 0) + COUNTIF(CFB!$W$2:$W$1048576, W5352) - 1))</f>
        <v>17</v>
      </c>
      <c r="O5352">
        <v>41.34</v>
      </c>
      <c r="P5352">
        <v>7.62</v>
      </c>
      <c r="W5352">
        <v>1979</v>
      </c>
      <c r="X5352">
        <f t="shared" si="165"/>
        <v>0</v>
      </c>
    </row>
    <row r="5353" spans="1:24" ht="12.75" hidden="1" customHeight="1" x14ac:dyDescent="0.45">
      <c r="A5353">
        <v>18</v>
      </c>
      <c r="B5353" t="s">
        <v>27</v>
      </c>
      <c r="C5353" t="s">
        <v>15</v>
      </c>
      <c r="D5353" s="2" t="str">
        <f t="shared" si="164"/>
        <v>LSU1979</v>
      </c>
      <c r="F5353">
        <v>7</v>
      </c>
      <c r="G5353">
        <v>5</v>
      </c>
      <c r="H5353">
        <v>0</v>
      </c>
      <c r="I5353">
        <v>4.71</v>
      </c>
      <c r="J5353">
        <v>9.68</v>
      </c>
      <c r="K5353">
        <v>14.38</v>
      </c>
      <c r="L5353" s="2">
        <f>_xlfn.RANK.EQ(I5353, INDEX(CFB!$I$2:$I$1048576, MATCH(W5353, CFB!$W$2:$W$1048576, 0)):INDEX(CFB!$I$2:$I$1048576, MATCH(W5353, CFB!$W$2:$W$1048576, 0) + COUNTIF(CFB!$W$2:$W$1048576, W5353) - 1), 0)</f>
        <v>43</v>
      </c>
      <c r="M5353" s="2">
        <f>_xlfn.RANK.EQ(J5353, INDEX(CFB!$J$2:$J$1048576, MATCH(W5353, CFB!$W$2:$W$1048576, 0)):INDEX(CFB!$J$2:$J$1048576, MATCH(W5353, CFB!$W$2:$W$1048576, 0) + COUNTIF(CFB!$W$2:$W$1048576, W5353) - 1))</f>
        <v>11</v>
      </c>
      <c r="N5353" s="2">
        <f>RANK(K5353, INDEX(CFB!$K$2:$K$1048576, MATCH(W5353, CFB!$W$2:$W$1048576, 0)):INDEX(CFB!$K$2:$K$1048576, MATCH(W5353, CFB!$W$2:$W$1048576, 0) + COUNTIF(CFB!$W$2:$W$1048576, W5353) - 1))</f>
        <v>18</v>
      </c>
      <c r="O5353">
        <v>35.15</v>
      </c>
      <c r="P5353">
        <v>-0.22</v>
      </c>
      <c r="W5353">
        <v>1979</v>
      </c>
      <c r="X5353">
        <f t="shared" si="165"/>
        <v>0</v>
      </c>
    </row>
    <row r="5354" spans="1:24" ht="12.75" hidden="1" customHeight="1" x14ac:dyDescent="0.45">
      <c r="A5354">
        <v>19</v>
      </c>
      <c r="B5354" t="s">
        <v>26</v>
      </c>
      <c r="C5354" t="s">
        <v>23</v>
      </c>
      <c r="D5354" s="2" t="str">
        <f t="shared" si="164"/>
        <v>Clemson1979</v>
      </c>
      <c r="F5354">
        <v>8</v>
      </c>
      <c r="G5354">
        <v>4</v>
      </c>
      <c r="H5354">
        <v>0</v>
      </c>
      <c r="I5354">
        <v>0.39</v>
      </c>
      <c r="J5354">
        <v>13.89</v>
      </c>
      <c r="K5354">
        <v>14.28</v>
      </c>
      <c r="L5354" s="2">
        <f>_xlfn.RANK.EQ(I5354, INDEX(CFB!$I$2:$I$1048576, MATCH(W5354, CFB!$W$2:$W$1048576, 0)):INDEX(CFB!$I$2:$I$1048576, MATCH(W5354, CFB!$W$2:$W$1048576, 0) + COUNTIF(CFB!$W$2:$W$1048576, W5354) - 1), 0)</f>
        <v>66</v>
      </c>
      <c r="M5354" s="2">
        <f>_xlfn.RANK.EQ(J5354, INDEX(CFB!$J$2:$J$1048576, MATCH(W5354, CFB!$W$2:$W$1048576, 0)):INDEX(CFB!$J$2:$J$1048576, MATCH(W5354, CFB!$W$2:$W$1048576, 0) + COUNTIF(CFB!$W$2:$W$1048576, W5354) - 1))</f>
        <v>3</v>
      </c>
      <c r="N5354" s="2">
        <f>RANK(K5354, INDEX(CFB!$K$2:$K$1048576, MATCH(W5354, CFB!$W$2:$W$1048576, 0)):INDEX(CFB!$K$2:$K$1048576, MATCH(W5354, CFB!$W$2:$W$1048576, 0) + COUNTIF(CFB!$W$2:$W$1048576, W5354) - 1))</f>
        <v>19</v>
      </c>
      <c r="O5354">
        <v>29.01</v>
      </c>
      <c r="P5354">
        <v>-3.47</v>
      </c>
      <c r="W5354">
        <v>1979</v>
      </c>
      <c r="X5354">
        <f t="shared" si="165"/>
        <v>0</v>
      </c>
    </row>
    <row r="5355" spans="1:24" ht="12.75" hidden="1" customHeight="1" x14ac:dyDescent="0.45">
      <c r="A5355">
        <v>20</v>
      </c>
      <c r="B5355" t="s">
        <v>45</v>
      </c>
      <c r="C5355" t="s">
        <v>189</v>
      </c>
      <c r="D5355" s="2" t="str">
        <f t="shared" si="164"/>
        <v>Baylor1979</v>
      </c>
      <c r="E5355">
        <v>14</v>
      </c>
      <c r="F5355">
        <v>8</v>
      </c>
      <c r="G5355">
        <v>4</v>
      </c>
      <c r="H5355">
        <v>0</v>
      </c>
      <c r="I5355">
        <v>5.85</v>
      </c>
      <c r="J5355">
        <v>8.2100000000000009</v>
      </c>
      <c r="K5355">
        <v>14.06</v>
      </c>
      <c r="L5355" s="2">
        <f>_xlfn.RANK.EQ(I5355, INDEX(CFB!$I$2:$I$1048576, MATCH(W5355, CFB!$W$2:$W$1048576, 0)):INDEX(CFB!$I$2:$I$1048576, MATCH(W5355, CFB!$W$2:$W$1048576, 0) + COUNTIF(CFB!$W$2:$W$1048576, W5355) - 1), 0)</f>
        <v>34</v>
      </c>
      <c r="M5355" s="2">
        <f>_xlfn.RANK.EQ(J5355, INDEX(CFB!$J$2:$J$1048576, MATCH(W5355, CFB!$W$2:$W$1048576, 0)):INDEX(CFB!$J$2:$J$1048576, MATCH(W5355, CFB!$W$2:$W$1048576, 0) + COUNTIF(CFB!$W$2:$W$1048576, W5355) - 1))</f>
        <v>16</v>
      </c>
      <c r="N5355" s="2">
        <f>RANK(K5355, INDEX(CFB!$K$2:$K$1048576, MATCH(W5355, CFB!$W$2:$W$1048576, 0)):INDEX(CFB!$K$2:$K$1048576, MATCH(W5355, CFB!$W$2:$W$1048576, 0) + COUNTIF(CFB!$W$2:$W$1048576, W5355) - 1))</f>
        <v>20</v>
      </c>
      <c r="O5355">
        <v>35.82</v>
      </c>
      <c r="P5355">
        <v>3.79</v>
      </c>
      <c r="W5355">
        <v>1979</v>
      </c>
      <c r="X5355">
        <f t="shared" si="165"/>
        <v>0</v>
      </c>
    </row>
    <row r="5356" spans="1:24" ht="12.75" hidden="1" customHeight="1" x14ac:dyDescent="0.45">
      <c r="A5356">
        <v>21</v>
      </c>
      <c r="B5356" t="s">
        <v>91</v>
      </c>
      <c r="C5356" t="s">
        <v>23</v>
      </c>
      <c r="D5356" s="2" t="str">
        <f t="shared" si="164"/>
        <v>North Carolina State1979</v>
      </c>
      <c r="F5356">
        <v>7</v>
      </c>
      <c r="G5356">
        <v>4</v>
      </c>
      <c r="H5356">
        <v>0</v>
      </c>
      <c r="I5356">
        <v>9.77</v>
      </c>
      <c r="J5356">
        <v>4.12</v>
      </c>
      <c r="K5356">
        <v>13.89</v>
      </c>
      <c r="L5356" s="2">
        <f>_xlfn.RANK.EQ(I5356, INDEX(CFB!$I$2:$I$1048576, MATCH(W5356, CFB!$W$2:$W$1048576, 0)):INDEX(CFB!$I$2:$I$1048576, MATCH(W5356, CFB!$W$2:$W$1048576, 0) + COUNTIF(CFB!$W$2:$W$1048576, W5356) - 1), 0)</f>
        <v>8</v>
      </c>
      <c r="M5356" s="2">
        <f>_xlfn.RANK.EQ(J5356, INDEX(CFB!$J$2:$J$1048576, MATCH(W5356, CFB!$W$2:$W$1048576, 0)):INDEX(CFB!$J$2:$J$1048576, MATCH(W5356, CFB!$W$2:$W$1048576, 0) + COUNTIF(CFB!$W$2:$W$1048576, W5356) - 1))</f>
        <v>40</v>
      </c>
      <c r="N5356" s="2">
        <f>RANK(K5356, INDEX(CFB!$K$2:$K$1048576, MATCH(W5356, CFB!$W$2:$W$1048576, 0)):INDEX(CFB!$K$2:$K$1048576, MATCH(W5356, CFB!$W$2:$W$1048576, 0) + COUNTIF(CFB!$W$2:$W$1048576, W5356) - 1))</f>
        <v>21</v>
      </c>
      <c r="O5356">
        <v>36.85</v>
      </c>
      <c r="P5356">
        <v>5.41</v>
      </c>
      <c r="W5356">
        <v>1979</v>
      </c>
      <c r="X5356">
        <f t="shared" si="165"/>
        <v>0</v>
      </c>
    </row>
    <row r="5357" spans="1:24" ht="12.75" hidden="1" customHeight="1" x14ac:dyDescent="0.45">
      <c r="A5357">
        <v>22</v>
      </c>
      <c r="B5357" t="s">
        <v>67</v>
      </c>
      <c r="C5357" t="s">
        <v>15</v>
      </c>
      <c r="D5357" s="2" t="str">
        <f t="shared" si="164"/>
        <v>Auburn1979</v>
      </c>
      <c r="E5357">
        <v>16</v>
      </c>
      <c r="F5357">
        <v>8</v>
      </c>
      <c r="G5357">
        <v>3</v>
      </c>
      <c r="H5357">
        <v>0</v>
      </c>
      <c r="I5357">
        <v>14.15</v>
      </c>
      <c r="J5357">
        <v>-0.88</v>
      </c>
      <c r="K5357">
        <v>13.26</v>
      </c>
      <c r="L5357" s="2">
        <f>_xlfn.RANK.EQ(I5357, INDEX(CFB!$I$2:$I$1048576, MATCH(W5357, CFB!$W$2:$W$1048576, 0)):INDEX(CFB!$I$2:$I$1048576, MATCH(W5357, CFB!$W$2:$W$1048576, 0) + COUNTIF(CFB!$W$2:$W$1048576, W5357) - 1), 0)</f>
        <v>1</v>
      </c>
      <c r="M5357" s="2">
        <f>_xlfn.RANK.EQ(J5357, INDEX(CFB!$J$2:$J$1048576, MATCH(W5357, CFB!$W$2:$W$1048576, 0)):INDEX(CFB!$J$2:$J$1048576, MATCH(W5357, CFB!$W$2:$W$1048576, 0) + COUNTIF(CFB!$W$2:$W$1048576, W5357) - 1))</f>
        <v>75</v>
      </c>
      <c r="N5357" s="2">
        <f>RANK(K5357, INDEX(CFB!$K$2:$K$1048576, MATCH(W5357, CFB!$W$2:$W$1048576, 0)):INDEX(CFB!$K$2:$K$1048576, MATCH(W5357, CFB!$W$2:$W$1048576, 0) + COUNTIF(CFB!$W$2:$W$1048576, W5357) - 1))</f>
        <v>22</v>
      </c>
      <c r="O5357">
        <v>41.95</v>
      </c>
      <c r="P5357">
        <v>11.27</v>
      </c>
      <c r="W5357">
        <v>1979</v>
      </c>
      <c r="X5357">
        <f t="shared" si="165"/>
        <v>0</v>
      </c>
    </row>
    <row r="5358" spans="1:24" ht="12.75" hidden="1" customHeight="1" x14ac:dyDescent="0.45">
      <c r="A5358">
        <v>23</v>
      </c>
      <c r="B5358" t="s">
        <v>58</v>
      </c>
      <c r="C5358" t="s">
        <v>12</v>
      </c>
      <c r="D5358" s="2" t="str">
        <f t="shared" si="164"/>
        <v>Tulane1979</v>
      </c>
      <c r="F5358">
        <v>9</v>
      </c>
      <c r="G5358">
        <v>3</v>
      </c>
      <c r="H5358">
        <v>0</v>
      </c>
      <c r="I5358">
        <v>7.31</v>
      </c>
      <c r="J5358">
        <v>5.92</v>
      </c>
      <c r="K5358">
        <v>13.23</v>
      </c>
      <c r="L5358" s="2">
        <f>_xlfn.RANK.EQ(I5358, INDEX(CFB!$I$2:$I$1048576, MATCH(W5358, CFB!$W$2:$W$1048576, 0)):INDEX(CFB!$I$2:$I$1048576, MATCH(W5358, CFB!$W$2:$W$1048576, 0) + COUNTIF(CFB!$W$2:$W$1048576, W5358) - 1), 0)</f>
        <v>25</v>
      </c>
      <c r="M5358" s="2">
        <f>_xlfn.RANK.EQ(J5358, INDEX(CFB!$J$2:$J$1048576, MATCH(W5358, CFB!$W$2:$W$1048576, 0)):INDEX(CFB!$J$2:$J$1048576, MATCH(W5358, CFB!$W$2:$W$1048576, 0) + COUNTIF(CFB!$W$2:$W$1048576, W5358) - 1))</f>
        <v>28</v>
      </c>
      <c r="N5358" s="2">
        <f>RANK(K5358, INDEX(CFB!$K$2:$K$1048576, MATCH(W5358, CFB!$W$2:$W$1048576, 0)):INDEX(CFB!$K$2:$K$1048576, MATCH(W5358, CFB!$W$2:$W$1048576, 0) + COUNTIF(CFB!$W$2:$W$1048576, W5358) - 1))</f>
        <v>23</v>
      </c>
      <c r="O5358">
        <v>35.49</v>
      </c>
      <c r="P5358">
        <v>4.59</v>
      </c>
      <c r="W5358">
        <v>1979</v>
      </c>
      <c r="X5358">
        <f t="shared" si="165"/>
        <v>0</v>
      </c>
    </row>
    <row r="5359" spans="1:24" ht="12.75" hidden="1" customHeight="1" x14ac:dyDescent="0.45">
      <c r="A5359">
        <v>24</v>
      </c>
      <c r="B5359" t="s">
        <v>11</v>
      </c>
      <c r="C5359" t="s">
        <v>12</v>
      </c>
      <c r="D5359" s="2" t="str">
        <f t="shared" si="164"/>
        <v>Notre Dame1979</v>
      </c>
      <c r="F5359">
        <v>7</v>
      </c>
      <c r="G5359">
        <v>4</v>
      </c>
      <c r="H5359">
        <v>0</v>
      </c>
      <c r="I5359">
        <v>8.48</v>
      </c>
      <c r="J5359">
        <v>4.49</v>
      </c>
      <c r="K5359">
        <v>12.97</v>
      </c>
      <c r="L5359" s="2">
        <f>_xlfn.RANK.EQ(I5359, INDEX(CFB!$I$2:$I$1048576, MATCH(W5359, CFB!$W$2:$W$1048576, 0)):INDEX(CFB!$I$2:$I$1048576, MATCH(W5359, CFB!$W$2:$W$1048576, 0) + COUNTIF(CFB!$W$2:$W$1048576, W5359) - 1), 0)</f>
        <v>17</v>
      </c>
      <c r="M5359" s="2">
        <f>_xlfn.RANK.EQ(J5359, INDEX(CFB!$J$2:$J$1048576, MATCH(W5359, CFB!$W$2:$W$1048576, 0)):INDEX(CFB!$J$2:$J$1048576, MATCH(W5359, CFB!$W$2:$W$1048576, 0) + COUNTIF(CFB!$W$2:$W$1048576, W5359) - 1))</f>
        <v>36</v>
      </c>
      <c r="N5359" s="2">
        <f>RANK(K5359, INDEX(CFB!$K$2:$K$1048576, MATCH(W5359, CFB!$W$2:$W$1048576, 0)):INDEX(CFB!$K$2:$K$1048576, MATCH(W5359, CFB!$W$2:$W$1048576, 0) + COUNTIF(CFB!$W$2:$W$1048576, W5359) - 1))</f>
        <v>24</v>
      </c>
      <c r="O5359">
        <v>35.4</v>
      </c>
      <c r="P5359">
        <v>6.77</v>
      </c>
      <c r="W5359">
        <v>1979</v>
      </c>
      <c r="X5359">
        <f t="shared" si="165"/>
        <v>0</v>
      </c>
    </row>
    <row r="5360" spans="1:24" ht="12.75" hidden="1" customHeight="1" x14ac:dyDescent="0.45">
      <c r="A5360">
        <v>25</v>
      </c>
      <c r="B5360" t="s">
        <v>96</v>
      </c>
      <c r="C5360" t="s">
        <v>23</v>
      </c>
      <c r="D5360" s="2" t="str">
        <f t="shared" si="164"/>
        <v>Maryland1979</v>
      </c>
      <c r="F5360">
        <v>7</v>
      </c>
      <c r="G5360">
        <v>4</v>
      </c>
      <c r="H5360">
        <v>0</v>
      </c>
      <c r="I5360">
        <v>3.66</v>
      </c>
      <c r="J5360">
        <v>8.89</v>
      </c>
      <c r="K5360">
        <v>12.55</v>
      </c>
      <c r="L5360" s="2">
        <f>_xlfn.RANK.EQ(I5360, INDEX(CFB!$I$2:$I$1048576, MATCH(W5360, CFB!$W$2:$W$1048576, 0)):INDEX(CFB!$I$2:$I$1048576, MATCH(W5360, CFB!$W$2:$W$1048576, 0) + COUNTIF(CFB!$W$2:$W$1048576, W5360) - 1), 0)</f>
        <v>47</v>
      </c>
      <c r="M5360" s="2">
        <f>_xlfn.RANK.EQ(J5360, INDEX(CFB!$J$2:$J$1048576, MATCH(W5360, CFB!$W$2:$W$1048576, 0)):INDEX(CFB!$J$2:$J$1048576, MATCH(W5360, CFB!$W$2:$W$1048576, 0) + COUNTIF(CFB!$W$2:$W$1048576, W5360) - 1))</f>
        <v>15</v>
      </c>
      <c r="N5360" s="2">
        <f>RANK(K5360, INDEX(CFB!$K$2:$K$1048576, MATCH(W5360, CFB!$W$2:$W$1048576, 0)):INDEX(CFB!$K$2:$K$1048576, MATCH(W5360, CFB!$W$2:$W$1048576, 0) + COUNTIF(CFB!$W$2:$W$1048576, W5360) - 1))</f>
        <v>25</v>
      </c>
      <c r="O5360">
        <v>31.79</v>
      </c>
      <c r="P5360">
        <v>2.04</v>
      </c>
      <c r="W5360">
        <v>1979</v>
      </c>
      <c r="X5360">
        <f t="shared" si="165"/>
        <v>0</v>
      </c>
    </row>
    <row r="5361" spans="1:24" ht="12.75" hidden="1" customHeight="1" x14ac:dyDescent="0.45">
      <c r="A5361">
        <v>26</v>
      </c>
      <c r="B5361" t="s">
        <v>124</v>
      </c>
      <c r="C5361" t="s">
        <v>10</v>
      </c>
      <c r="D5361" s="2" t="str">
        <f t="shared" si="164"/>
        <v>Purdue1979</v>
      </c>
      <c r="E5361">
        <v>10</v>
      </c>
      <c r="F5361">
        <v>10</v>
      </c>
      <c r="G5361">
        <v>2</v>
      </c>
      <c r="H5361">
        <v>0</v>
      </c>
      <c r="I5361">
        <v>7.76</v>
      </c>
      <c r="J5361">
        <v>4.62</v>
      </c>
      <c r="K5361">
        <v>12.38</v>
      </c>
      <c r="L5361" s="2">
        <f>_xlfn.RANK.EQ(I5361, INDEX(CFB!$I$2:$I$1048576, MATCH(W5361, CFB!$W$2:$W$1048576, 0)):INDEX(CFB!$I$2:$I$1048576, MATCH(W5361, CFB!$W$2:$W$1048576, 0) + COUNTIF(CFB!$W$2:$W$1048576, W5361) - 1), 0)</f>
        <v>23</v>
      </c>
      <c r="M5361" s="2">
        <f>_xlfn.RANK.EQ(J5361, INDEX(CFB!$J$2:$J$1048576, MATCH(W5361, CFB!$W$2:$W$1048576, 0)):INDEX(CFB!$J$2:$J$1048576, MATCH(W5361, CFB!$W$2:$W$1048576, 0) + COUNTIF(CFB!$W$2:$W$1048576, W5361) - 1))</f>
        <v>35</v>
      </c>
      <c r="N5361" s="2">
        <f>RANK(K5361, INDEX(CFB!$K$2:$K$1048576, MATCH(W5361, CFB!$W$2:$W$1048576, 0)):INDEX(CFB!$K$2:$K$1048576, MATCH(W5361, CFB!$W$2:$W$1048576, 0) + COUNTIF(CFB!$W$2:$W$1048576, W5361) - 1))</f>
        <v>26</v>
      </c>
      <c r="O5361">
        <v>33.53</v>
      </c>
      <c r="P5361">
        <v>6.8</v>
      </c>
      <c r="W5361">
        <v>1979</v>
      </c>
      <c r="X5361">
        <f t="shared" si="165"/>
        <v>0</v>
      </c>
    </row>
    <row r="5362" spans="1:24" ht="12.75" hidden="1" customHeight="1" x14ac:dyDescent="0.45">
      <c r="A5362">
        <v>27</v>
      </c>
      <c r="B5362" t="s">
        <v>20</v>
      </c>
      <c r="C5362" t="s">
        <v>12</v>
      </c>
      <c r="D5362" s="2" t="str">
        <f t="shared" si="164"/>
        <v>South Carolina1979</v>
      </c>
      <c r="F5362">
        <v>8</v>
      </c>
      <c r="G5362">
        <v>4</v>
      </c>
      <c r="H5362">
        <v>0</v>
      </c>
      <c r="I5362">
        <v>5.38</v>
      </c>
      <c r="J5362">
        <v>6.21</v>
      </c>
      <c r="K5362">
        <v>11.59</v>
      </c>
      <c r="L5362" s="2">
        <f>_xlfn.RANK.EQ(I5362, INDEX(CFB!$I$2:$I$1048576, MATCH(W5362, CFB!$W$2:$W$1048576, 0)):INDEX(CFB!$I$2:$I$1048576, MATCH(W5362, CFB!$W$2:$W$1048576, 0) + COUNTIF(CFB!$W$2:$W$1048576, W5362) - 1), 0)</f>
        <v>41</v>
      </c>
      <c r="M5362" s="2">
        <f>_xlfn.RANK.EQ(J5362, INDEX(CFB!$J$2:$J$1048576, MATCH(W5362, CFB!$W$2:$W$1048576, 0)):INDEX(CFB!$J$2:$J$1048576, MATCH(W5362, CFB!$W$2:$W$1048576, 0) + COUNTIF(CFB!$W$2:$W$1048576, W5362) - 1))</f>
        <v>26</v>
      </c>
      <c r="N5362" s="2">
        <f>RANK(K5362, INDEX(CFB!$K$2:$K$1048576, MATCH(W5362, CFB!$W$2:$W$1048576, 0)):INDEX(CFB!$K$2:$K$1048576, MATCH(W5362, CFB!$W$2:$W$1048576, 0) + COUNTIF(CFB!$W$2:$W$1048576, W5362) - 1))</f>
        <v>27</v>
      </c>
      <c r="O5362">
        <v>33.840000000000003</v>
      </c>
      <c r="P5362">
        <v>4.79</v>
      </c>
      <c r="W5362">
        <v>1979</v>
      </c>
      <c r="X5362">
        <f t="shared" si="165"/>
        <v>0</v>
      </c>
    </row>
    <row r="5363" spans="1:24" ht="12.75" hidden="1" customHeight="1" x14ac:dyDescent="0.45">
      <c r="A5363">
        <v>28</v>
      </c>
      <c r="B5363" t="s">
        <v>73</v>
      </c>
      <c r="C5363" t="s">
        <v>180</v>
      </c>
      <c r="D5363" s="2" t="str">
        <f t="shared" si="164"/>
        <v>UCLA1979</v>
      </c>
      <c r="F5363">
        <v>5</v>
      </c>
      <c r="G5363">
        <v>6</v>
      </c>
      <c r="H5363">
        <v>0</v>
      </c>
      <c r="I5363">
        <v>9.48</v>
      </c>
      <c r="J5363">
        <v>1.65</v>
      </c>
      <c r="K5363">
        <v>11.13</v>
      </c>
      <c r="L5363" s="2">
        <f>_xlfn.RANK.EQ(I5363, INDEX(CFB!$I$2:$I$1048576, MATCH(W5363, CFB!$W$2:$W$1048576, 0)):INDEX(CFB!$I$2:$I$1048576, MATCH(W5363, CFB!$W$2:$W$1048576, 0) + COUNTIF(CFB!$W$2:$W$1048576, W5363) - 1), 0)</f>
        <v>10</v>
      </c>
      <c r="M5363" s="2">
        <f>_xlfn.RANK.EQ(J5363, INDEX(CFB!$J$2:$J$1048576, MATCH(W5363, CFB!$W$2:$W$1048576, 0)):INDEX(CFB!$J$2:$J$1048576, MATCH(W5363, CFB!$W$2:$W$1048576, 0) + COUNTIF(CFB!$W$2:$W$1048576, W5363) - 1))</f>
        <v>54</v>
      </c>
      <c r="N5363" s="2">
        <f>RANK(K5363, INDEX(CFB!$K$2:$K$1048576, MATCH(W5363, CFB!$W$2:$W$1048576, 0)):INDEX(CFB!$K$2:$K$1048576, MATCH(W5363, CFB!$W$2:$W$1048576, 0) + COUNTIF(CFB!$W$2:$W$1048576, W5363) - 1))</f>
        <v>28</v>
      </c>
      <c r="O5363">
        <v>37.31</v>
      </c>
      <c r="P5363">
        <v>8.36</v>
      </c>
      <c r="W5363">
        <v>1979</v>
      </c>
      <c r="X5363">
        <f t="shared" si="165"/>
        <v>0</v>
      </c>
    </row>
    <row r="5364" spans="1:24" ht="12.75" hidden="1" customHeight="1" x14ac:dyDescent="0.45">
      <c r="A5364">
        <v>29</v>
      </c>
      <c r="B5364" t="s">
        <v>21</v>
      </c>
      <c r="C5364" t="s">
        <v>10</v>
      </c>
      <c r="D5364" s="2" t="str">
        <f t="shared" si="164"/>
        <v>Indiana1979</v>
      </c>
      <c r="E5364">
        <v>19</v>
      </c>
      <c r="F5364">
        <v>8</v>
      </c>
      <c r="G5364">
        <v>4</v>
      </c>
      <c r="H5364">
        <v>0</v>
      </c>
      <c r="I5364">
        <v>8.75</v>
      </c>
      <c r="J5364">
        <v>2.0699999999999998</v>
      </c>
      <c r="K5364">
        <v>10.83</v>
      </c>
      <c r="L5364" s="2">
        <f>_xlfn.RANK.EQ(I5364, INDEX(CFB!$I$2:$I$1048576, MATCH(W5364, CFB!$W$2:$W$1048576, 0)):INDEX(CFB!$I$2:$I$1048576, MATCH(W5364, CFB!$W$2:$W$1048576, 0) + COUNTIF(CFB!$W$2:$W$1048576, W5364) - 1), 0)</f>
        <v>15</v>
      </c>
      <c r="M5364" s="2">
        <f>_xlfn.RANK.EQ(J5364, INDEX(CFB!$J$2:$J$1048576, MATCH(W5364, CFB!$W$2:$W$1048576, 0)):INDEX(CFB!$J$2:$J$1048576, MATCH(W5364, CFB!$W$2:$W$1048576, 0) + COUNTIF(CFB!$W$2:$W$1048576, W5364) - 1))</f>
        <v>51</v>
      </c>
      <c r="N5364" s="2">
        <f>RANK(K5364, INDEX(CFB!$K$2:$K$1048576, MATCH(W5364, CFB!$W$2:$W$1048576, 0)):INDEX(CFB!$K$2:$K$1048576, MATCH(W5364, CFB!$W$2:$W$1048576, 0) + COUNTIF(CFB!$W$2:$W$1048576, W5364) - 1))</f>
        <v>29</v>
      </c>
      <c r="O5364">
        <v>35.880000000000003</v>
      </c>
      <c r="P5364">
        <v>9.26</v>
      </c>
      <c r="W5364">
        <v>1979</v>
      </c>
      <c r="X5364">
        <f t="shared" si="165"/>
        <v>0</v>
      </c>
    </row>
    <row r="5365" spans="1:24" ht="12.75" hidden="1" customHeight="1" x14ac:dyDescent="0.45">
      <c r="A5365">
        <v>30</v>
      </c>
      <c r="B5365" t="s">
        <v>37</v>
      </c>
      <c r="C5365" t="s">
        <v>15</v>
      </c>
      <c r="D5365" s="2" t="str">
        <f t="shared" si="164"/>
        <v>Tennessee1979</v>
      </c>
      <c r="F5365">
        <v>7</v>
      </c>
      <c r="G5365">
        <v>5</v>
      </c>
      <c r="H5365">
        <v>0</v>
      </c>
      <c r="I5365">
        <v>8.1</v>
      </c>
      <c r="J5365">
        <v>2.5299999999999998</v>
      </c>
      <c r="K5365">
        <v>10.62</v>
      </c>
      <c r="L5365" s="2">
        <f>_xlfn.RANK.EQ(I5365, INDEX(CFB!$I$2:$I$1048576, MATCH(W5365, CFB!$W$2:$W$1048576, 0)):INDEX(CFB!$I$2:$I$1048576, MATCH(W5365, CFB!$W$2:$W$1048576, 0) + COUNTIF(CFB!$W$2:$W$1048576, W5365) - 1), 0)</f>
        <v>19</v>
      </c>
      <c r="M5365" s="2">
        <f>_xlfn.RANK.EQ(J5365, INDEX(CFB!$J$2:$J$1048576, MATCH(W5365, CFB!$W$2:$W$1048576, 0)):INDEX(CFB!$J$2:$J$1048576, MATCH(W5365, CFB!$W$2:$W$1048576, 0) + COUNTIF(CFB!$W$2:$W$1048576, W5365) - 1))</f>
        <v>46</v>
      </c>
      <c r="N5365" s="2">
        <f>RANK(K5365, INDEX(CFB!$K$2:$K$1048576, MATCH(W5365, CFB!$W$2:$W$1048576, 0)):INDEX(CFB!$K$2:$K$1048576, MATCH(W5365, CFB!$W$2:$W$1048576, 0) + COUNTIF(CFB!$W$2:$W$1048576, W5365) - 1))</f>
        <v>30</v>
      </c>
      <c r="O5365">
        <v>36.49</v>
      </c>
      <c r="P5365">
        <v>8.01</v>
      </c>
      <c r="W5365">
        <v>1979</v>
      </c>
      <c r="X5365">
        <f t="shared" si="165"/>
        <v>0</v>
      </c>
    </row>
    <row r="5366" spans="1:24" ht="12.75" hidden="1" customHeight="1" x14ac:dyDescent="0.45">
      <c r="A5366">
        <v>31</v>
      </c>
      <c r="B5366" t="s">
        <v>46</v>
      </c>
      <c r="C5366" t="s">
        <v>188</v>
      </c>
      <c r="D5366" s="2" t="str">
        <f t="shared" si="164"/>
        <v>Missouri1979</v>
      </c>
      <c r="F5366">
        <v>7</v>
      </c>
      <c r="G5366">
        <v>5</v>
      </c>
      <c r="H5366">
        <v>0</v>
      </c>
      <c r="I5366">
        <v>2.79</v>
      </c>
      <c r="J5366">
        <v>7.59</v>
      </c>
      <c r="K5366">
        <v>10.38</v>
      </c>
      <c r="L5366" s="2">
        <f>_xlfn.RANK.EQ(I5366, INDEX(CFB!$I$2:$I$1048576, MATCH(W5366, CFB!$W$2:$W$1048576, 0)):INDEX(CFB!$I$2:$I$1048576, MATCH(W5366, CFB!$W$2:$W$1048576, 0) + COUNTIF(CFB!$W$2:$W$1048576, W5366) - 1), 0)</f>
        <v>54</v>
      </c>
      <c r="M5366" s="2">
        <f>_xlfn.RANK.EQ(J5366, INDEX(CFB!$J$2:$J$1048576, MATCH(W5366, CFB!$W$2:$W$1048576, 0)):INDEX(CFB!$J$2:$J$1048576, MATCH(W5366, CFB!$W$2:$W$1048576, 0) + COUNTIF(CFB!$W$2:$W$1048576, W5366) - 1))</f>
        <v>21</v>
      </c>
      <c r="N5366" s="2">
        <f>RANK(K5366, INDEX(CFB!$K$2:$K$1048576, MATCH(W5366, CFB!$W$2:$W$1048576, 0)):INDEX(CFB!$K$2:$K$1048576, MATCH(W5366, CFB!$W$2:$W$1048576, 0) + COUNTIF(CFB!$W$2:$W$1048576, W5366) - 1))</f>
        <v>31</v>
      </c>
      <c r="O5366">
        <v>32.31</v>
      </c>
      <c r="P5366">
        <v>2.09</v>
      </c>
      <c r="W5366">
        <v>1979</v>
      </c>
      <c r="X5366">
        <f t="shared" si="165"/>
        <v>0</v>
      </c>
    </row>
    <row r="5367" spans="1:24" ht="12.75" hidden="1" customHeight="1" x14ac:dyDescent="0.45">
      <c r="A5367">
        <v>32</v>
      </c>
      <c r="B5367" t="s">
        <v>83</v>
      </c>
      <c r="C5367" t="s">
        <v>180</v>
      </c>
      <c r="D5367" s="2" t="str">
        <f t="shared" si="164"/>
        <v>California1979</v>
      </c>
      <c r="F5367">
        <v>6</v>
      </c>
      <c r="G5367">
        <v>6</v>
      </c>
      <c r="H5367">
        <v>0</v>
      </c>
      <c r="I5367">
        <v>2.31</v>
      </c>
      <c r="J5367">
        <v>7.97</v>
      </c>
      <c r="K5367">
        <v>10.27</v>
      </c>
      <c r="L5367" s="2">
        <f>_xlfn.RANK.EQ(I5367, INDEX(CFB!$I$2:$I$1048576, MATCH(W5367, CFB!$W$2:$W$1048576, 0)):INDEX(CFB!$I$2:$I$1048576, MATCH(W5367, CFB!$W$2:$W$1048576, 0) + COUNTIF(CFB!$W$2:$W$1048576, W5367) - 1), 0)</f>
        <v>58</v>
      </c>
      <c r="M5367" s="2">
        <f>_xlfn.RANK.EQ(J5367, INDEX(CFB!$J$2:$J$1048576, MATCH(W5367, CFB!$W$2:$W$1048576, 0)):INDEX(CFB!$J$2:$J$1048576, MATCH(W5367, CFB!$W$2:$W$1048576, 0) + COUNTIF(CFB!$W$2:$W$1048576, W5367) - 1))</f>
        <v>18</v>
      </c>
      <c r="N5367" s="2">
        <f>RANK(K5367, INDEX(CFB!$K$2:$K$1048576, MATCH(W5367, CFB!$W$2:$W$1048576, 0)):INDEX(CFB!$K$2:$K$1048576, MATCH(W5367, CFB!$W$2:$W$1048576, 0) + COUNTIF(CFB!$W$2:$W$1048576, W5367) - 1))</f>
        <v>32</v>
      </c>
      <c r="O5367">
        <v>31.77</v>
      </c>
      <c r="P5367">
        <v>1.5</v>
      </c>
      <c r="W5367">
        <v>1979</v>
      </c>
      <c r="X5367">
        <f t="shared" si="165"/>
        <v>0</v>
      </c>
    </row>
    <row r="5368" spans="1:24" ht="12.75" hidden="1" customHeight="1" x14ac:dyDescent="0.45">
      <c r="A5368">
        <v>33</v>
      </c>
      <c r="B5368" t="s">
        <v>93</v>
      </c>
      <c r="C5368" t="s">
        <v>23</v>
      </c>
      <c r="D5368" s="2" t="str">
        <f t="shared" si="164"/>
        <v>Virginia1979</v>
      </c>
      <c r="F5368">
        <v>6</v>
      </c>
      <c r="G5368">
        <v>5</v>
      </c>
      <c r="H5368">
        <v>0</v>
      </c>
      <c r="I5368">
        <v>2.81</v>
      </c>
      <c r="J5368">
        <v>6.3</v>
      </c>
      <c r="K5368">
        <v>9.1</v>
      </c>
      <c r="L5368" s="2">
        <f>_xlfn.RANK.EQ(I5368, INDEX(CFB!$I$2:$I$1048576, MATCH(W5368, CFB!$W$2:$W$1048576, 0)):INDEX(CFB!$I$2:$I$1048576, MATCH(W5368, CFB!$W$2:$W$1048576, 0) + COUNTIF(CFB!$W$2:$W$1048576, W5368) - 1), 0)</f>
        <v>52</v>
      </c>
      <c r="M5368" s="2">
        <f>_xlfn.RANK.EQ(J5368, INDEX(CFB!$J$2:$J$1048576, MATCH(W5368, CFB!$W$2:$W$1048576, 0)):INDEX(CFB!$J$2:$J$1048576, MATCH(W5368, CFB!$W$2:$W$1048576, 0) + COUNTIF(CFB!$W$2:$W$1048576, W5368) - 1))</f>
        <v>25</v>
      </c>
      <c r="N5368" s="2">
        <f>RANK(K5368, INDEX(CFB!$K$2:$K$1048576, MATCH(W5368, CFB!$W$2:$W$1048576, 0)):INDEX(CFB!$K$2:$K$1048576, MATCH(W5368, CFB!$W$2:$W$1048576, 0) + COUNTIF(CFB!$W$2:$W$1048576, W5368) - 1))</f>
        <v>33</v>
      </c>
      <c r="O5368">
        <v>34.619999999999997</v>
      </c>
      <c r="P5368">
        <v>4.87</v>
      </c>
      <c r="W5368">
        <v>1979</v>
      </c>
      <c r="X5368">
        <f t="shared" si="165"/>
        <v>0</v>
      </c>
    </row>
    <row r="5369" spans="1:24" ht="12.75" hidden="1" customHeight="1" x14ac:dyDescent="0.45">
      <c r="A5369">
        <v>34</v>
      </c>
      <c r="B5369" t="s">
        <v>108</v>
      </c>
      <c r="C5369" t="s">
        <v>12</v>
      </c>
      <c r="D5369" s="2" t="str">
        <f t="shared" si="164"/>
        <v>East Carolina1979</v>
      </c>
      <c r="F5369">
        <v>7</v>
      </c>
      <c r="G5369">
        <v>3</v>
      </c>
      <c r="H5369">
        <v>1</v>
      </c>
      <c r="I5369">
        <v>8.7100000000000009</v>
      </c>
      <c r="J5369">
        <v>0.28000000000000003</v>
      </c>
      <c r="K5369">
        <v>8.99</v>
      </c>
      <c r="L5369" s="2">
        <f>_xlfn.RANK.EQ(I5369, INDEX(CFB!$I$2:$I$1048576, MATCH(W5369, CFB!$W$2:$W$1048576, 0)):INDEX(CFB!$I$2:$I$1048576, MATCH(W5369, CFB!$W$2:$W$1048576, 0) + COUNTIF(CFB!$W$2:$W$1048576, W5369) - 1), 0)</f>
        <v>16</v>
      </c>
      <c r="M5369" s="2">
        <f>_xlfn.RANK.EQ(J5369, INDEX(CFB!$J$2:$J$1048576, MATCH(W5369, CFB!$W$2:$W$1048576, 0)):INDEX(CFB!$J$2:$J$1048576, MATCH(W5369, CFB!$W$2:$W$1048576, 0) + COUNTIF(CFB!$W$2:$W$1048576, W5369) - 1))</f>
        <v>65</v>
      </c>
      <c r="N5369" s="2">
        <f>RANK(K5369, INDEX(CFB!$K$2:$K$1048576, MATCH(W5369, CFB!$W$2:$W$1048576, 0)):INDEX(CFB!$K$2:$K$1048576, MATCH(W5369, CFB!$W$2:$W$1048576, 0) + COUNTIF(CFB!$W$2:$W$1048576, W5369) - 1))</f>
        <v>34</v>
      </c>
      <c r="O5369">
        <v>41.66</v>
      </c>
      <c r="P5369">
        <v>11.17</v>
      </c>
      <c r="W5369">
        <v>1979</v>
      </c>
      <c r="X5369">
        <f t="shared" si="165"/>
        <v>0</v>
      </c>
    </row>
    <row r="5370" spans="1:24" ht="12.75" hidden="1" customHeight="1" x14ac:dyDescent="0.45">
      <c r="A5370">
        <v>35</v>
      </c>
      <c r="B5370" t="s">
        <v>139</v>
      </c>
      <c r="C5370" t="s">
        <v>65</v>
      </c>
      <c r="D5370" s="2" t="str">
        <f t="shared" si="164"/>
        <v>Central Michigan1979</v>
      </c>
      <c r="F5370">
        <v>10</v>
      </c>
      <c r="G5370">
        <v>0</v>
      </c>
      <c r="H5370">
        <v>1</v>
      </c>
      <c r="I5370">
        <v>4.41</v>
      </c>
      <c r="J5370">
        <v>4.29</v>
      </c>
      <c r="K5370">
        <v>8.6999999999999993</v>
      </c>
      <c r="L5370" s="2">
        <f>_xlfn.RANK.EQ(I5370, INDEX(CFB!$I$2:$I$1048576, MATCH(W5370, CFB!$W$2:$W$1048576, 0)):INDEX(CFB!$I$2:$I$1048576, MATCH(W5370, CFB!$W$2:$W$1048576, 0) + COUNTIF(CFB!$W$2:$W$1048576, W5370) - 1), 0)</f>
        <v>44</v>
      </c>
      <c r="M5370" s="2">
        <f>_xlfn.RANK.EQ(J5370, INDEX(CFB!$J$2:$J$1048576, MATCH(W5370, CFB!$W$2:$W$1048576, 0)):INDEX(CFB!$J$2:$J$1048576, MATCH(W5370, CFB!$W$2:$W$1048576, 0) + COUNTIF(CFB!$W$2:$W$1048576, W5370) - 1))</f>
        <v>38</v>
      </c>
      <c r="N5370" s="2">
        <f>RANK(K5370, INDEX(CFB!$K$2:$K$1048576, MATCH(W5370, CFB!$W$2:$W$1048576, 0)):INDEX(CFB!$K$2:$K$1048576, MATCH(W5370, CFB!$W$2:$W$1048576, 0) + COUNTIF(CFB!$W$2:$W$1048576, W5370) - 1))</f>
        <v>35</v>
      </c>
      <c r="O5370">
        <v>30.55</v>
      </c>
      <c r="P5370">
        <v>7.58</v>
      </c>
      <c r="W5370">
        <v>1979</v>
      </c>
      <c r="X5370">
        <f t="shared" si="165"/>
        <v>0</v>
      </c>
    </row>
    <row r="5371" spans="1:24" ht="12.75" hidden="1" customHeight="1" x14ac:dyDescent="0.45">
      <c r="A5371">
        <v>36</v>
      </c>
      <c r="B5371" t="s">
        <v>28</v>
      </c>
      <c r="C5371" t="s">
        <v>180</v>
      </c>
      <c r="D5371" s="2" t="str">
        <f t="shared" si="164"/>
        <v>Arizona State1979</v>
      </c>
      <c r="F5371">
        <v>6</v>
      </c>
      <c r="G5371">
        <v>6</v>
      </c>
      <c r="H5371">
        <v>0</v>
      </c>
      <c r="I5371">
        <v>2.2000000000000002</v>
      </c>
      <c r="J5371">
        <v>6.37</v>
      </c>
      <c r="K5371">
        <v>8.57</v>
      </c>
      <c r="L5371" s="2">
        <f>_xlfn.RANK.EQ(I5371, INDEX(CFB!$I$2:$I$1048576, MATCH(W5371, CFB!$W$2:$W$1048576, 0)):INDEX(CFB!$I$2:$I$1048576, MATCH(W5371, CFB!$W$2:$W$1048576, 0) + COUNTIF(CFB!$W$2:$W$1048576, W5371) - 1), 0)</f>
        <v>59</v>
      </c>
      <c r="M5371" s="2">
        <f>_xlfn.RANK.EQ(J5371, INDEX(CFB!$J$2:$J$1048576, MATCH(W5371, CFB!$W$2:$W$1048576, 0)):INDEX(CFB!$J$2:$J$1048576, MATCH(W5371, CFB!$W$2:$W$1048576, 0) + COUNTIF(CFB!$W$2:$W$1048576, W5371) - 1))</f>
        <v>24</v>
      </c>
      <c r="N5371" s="2">
        <f>RANK(K5371, INDEX(CFB!$K$2:$K$1048576, MATCH(W5371, CFB!$W$2:$W$1048576, 0)):INDEX(CFB!$K$2:$K$1048576, MATCH(W5371, CFB!$W$2:$W$1048576, 0) + COUNTIF(CFB!$W$2:$W$1048576, W5371) - 1))</f>
        <v>36</v>
      </c>
      <c r="O5371">
        <v>34.450000000000003</v>
      </c>
      <c r="P5371">
        <v>4.07</v>
      </c>
      <c r="W5371">
        <v>1979</v>
      </c>
      <c r="X5371">
        <f t="shared" si="165"/>
        <v>0</v>
      </c>
    </row>
    <row r="5372" spans="1:24" ht="12.75" hidden="1" customHeight="1" x14ac:dyDescent="0.45">
      <c r="A5372">
        <v>37</v>
      </c>
      <c r="B5372" t="s">
        <v>53</v>
      </c>
      <c r="C5372" t="s">
        <v>12</v>
      </c>
      <c r="D5372" s="2" t="str">
        <f t="shared" si="164"/>
        <v>Syracuse1979</v>
      </c>
      <c r="F5372">
        <v>7</v>
      </c>
      <c r="G5372">
        <v>5</v>
      </c>
      <c r="H5372">
        <v>0</v>
      </c>
      <c r="I5372">
        <v>9.4700000000000006</v>
      </c>
      <c r="J5372">
        <v>-1.47</v>
      </c>
      <c r="K5372">
        <v>8</v>
      </c>
      <c r="L5372" s="2">
        <f>_xlfn.RANK.EQ(I5372, INDEX(CFB!$I$2:$I$1048576, MATCH(W5372, CFB!$W$2:$W$1048576, 0)):INDEX(CFB!$I$2:$I$1048576, MATCH(W5372, CFB!$W$2:$W$1048576, 0) + COUNTIF(CFB!$W$2:$W$1048576, W5372) - 1), 0)</f>
        <v>11</v>
      </c>
      <c r="M5372" s="2">
        <f>_xlfn.RANK.EQ(J5372, INDEX(CFB!$J$2:$J$1048576, MATCH(W5372, CFB!$W$2:$W$1048576, 0)):INDEX(CFB!$J$2:$J$1048576, MATCH(W5372, CFB!$W$2:$W$1048576, 0) + COUNTIF(CFB!$W$2:$W$1048576, W5372) - 1))</f>
        <v>80</v>
      </c>
      <c r="N5372" s="2">
        <f>RANK(K5372, INDEX(CFB!$K$2:$K$1048576, MATCH(W5372, CFB!$W$2:$W$1048576, 0)):INDEX(CFB!$K$2:$K$1048576, MATCH(W5372, CFB!$W$2:$W$1048576, 0) + COUNTIF(CFB!$W$2:$W$1048576, W5372) - 1))</f>
        <v>37</v>
      </c>
      <c r="O5372">
        <v>37.32</v>
      </c>
      <c r="P5372">
        <v>13.76</v>
      </c>
      <c r="W5372">
        <v>1979</v>
      </c>
      <c r="X5372">
        <f t="shared" si="165"/>
        <v>0</v>
      </c>
    </row>
    <row r="5373" spans="1:24" ht="12.75" hidden="1" customHeight="1" x14ac:dyDescent="0.45">
      <c r="A5373">
        <v>38</v>
      </c>
      <c r="B5373" t="s">
        <v>17</v>
      </c>
      <c r="C5373" t="s">
        <v>15</v>
      </c>
      <c r="D5373" s="2" t="str">
        <f t="shared" si="164"/>
        <v>Georgia1979</v>
      </c>
      <c r="F5373">
        <v>6</v>
      </c>
      <c r="G5373">
        <v>5</v>
      </c>
      <c r="H5373">
        <v>0</v>
      </c>
      <c r="I5373">
        <v>2.94</v>
      </c>
      <c r="J5373">
        <v>4.71</v>
      </c>
      <c r="K5373">
        <v>7.65</v>
      </c>
      <c r="L5373" s="2">
        <f>_xlfn.RANK.EQ(I5373, INDEX(CFB!$I$2:$I$1048576, MATCH(W5373, CFB!$W$2:$W$1048576, 0)):INDEX(CFB!$I$2:$I$1048576, MATCH(W5373, CFB!$W$2:$W$1048576, 0) + COUNTIF(CFB!$W$2:$W$1048576, W5373) - 1), 0)</f>
        <v>51</v>
      </c>
      <c r="M5373" s="2">
        <f>_xlfn.RANK.EQ(J5373, INDEX(CFB!$J$2:$J$1048576, MATCH(W5373, CFB!$W$2:$W$1048576, 0)):INDEX(CFB!$J$2:$J$1048576, MATCH(W5373, CFB!$W$2:$W$1048576, 0) + COUNTIF(CFB!$W$2:$W$1048576, W5373) - 1))</f>
        <v>34</v>
      </c>
      <c r="N5373" s="2">
        <f>RANK(K5373, INDEX(CFB!$K$2:$K$1048576, MATCH(W5373, CFB!$W$2:$W$1048576, 0)):INDEX(CFB!$K$2:$K$1048576, MATCH(W5373, CFB!$W$2:$W$1048576, 0) + COUNTIF(CFB!$W$2:$W$1048576, W5373) - 1))</f>
        <v>38</v>
      </c>
      <c r="O5373">
        <v>30.32</v>
      </c>
      <c r="P5373">
        <v>5.76</v>
      </c>
      <c r="W5373">
        <v>1979</v>
      </c>
      <c r="X5373">
        <f t="shared" si="165"/>
        <v>0</v>
      </c>
    </row>
    <row r="5374" spans="1:24" ht="12.75" hidden="1" customHeight="1" x14ac:dyDescent="0.45">
      <c r="A5374">
        <v>39</v>
      </c>
      <c r="B5374" t="s">
        <v>71</v>
      </c>
      <c r="C5374" t="s">
        <v>189</v>
      </c>
      <c r="D5374" s="2" t="str">
        <f t="shared" si="164"/>
        <v>Texas Tech1979</v>
      </c>
      <c r="F5374">
        <v>3</v>
      </c>
      <c r="G5374">
        <v>6</v>
      </c>
      <c r="H5374">
        <v>2</v>
      </c>
      <c r="I5374">
        <v>0.34</v>
      </c>
      <c r="J5374">
        <v>7.25</v>
      </c>
      <c r="K5374">
        <v>7.59</v>
      </c>
      <c r="L5374" s="2">
        <f>_xlfn.RANK.EQ(I5374, INDEX(CFB!$I$2:$I$1048576, MATCH(W5374, CFB!$W$2:$W$1048576, 0)):INDEX(CFB!$I$2:$I$1048576, MATCH(W5374, CFB!$W$2:$W$1048576, 0) + COUNTIF(CFB!$W$2:$W$1048576, W5374) - 1), 0)</f>
        <v>68</v>
      </c>
      <c r="M5374" s="2">
        <f>_xlfn.RANK.EQ(J5374, INDEX(CFB!$J$2:$J$1048576, MATCH(W5374, CFB!$W$2:$W$1048576, 0)):INDEX(CFB!$J$2:$J$1048576, MATCH(W5374, CFB!$W$2:$W$1048576, 0) + COUNTIF(CFB!$W$2:$W$1048576, W5374) - 1))</f>
        <v>22</v>
      </c>
      <c r="N5374" s="2">
        <f>RANK(K5374, INDEX(CFB!$K$2:$K$1048576, MATCH(W5374, CFB!$W$2:$W$1048576, 0)):INDEX(CFB!$K$2:$K$1048576, MATCH(W5374, CFB!$W$2:$W$1048576, 0) + COUNTIF(CFB!$W$2:$W$1048576, W5374) - 1))</f>
        <v>39</v>
      </c>
      <c r="O5374">
        <v>27.06</v>
      </c>
      <c r="P5374">
        <v>3.33</v>
      </c>
      <c r="W5374">
        <v>1979</v>
      </c>
      <c r="X5374">
        <f t="shared" si="165"/>
        <v>0</v>
      </c>
    </row>
    <row r="5375" spans="1:24" ht="12.75" hidden="1" customHeight="1" x14ac:dyDescent="0.45">
      <c r="A5375">
        <v>40</v>
      </c>
      <c r="B5375" t="s">
        <v>36</v>
      </c>
      <c r="C5375" t="s">
        <v>10</v>
      </c>
      <c r="D5375" s="2" t="str">
        <f t="shared" si="164"/>
        <v>Iowa1979</v>
      </c>
      <c r="F5375">
        <v>5</v>
      </c>
      <c r="G5375">
        <v>6</v>
      </c>
      <c r="H5375">
        <v>0</v>
      </c>
      <c r="I5375">
        <v>3.63</v>
      </c>
      <c r="J5375">
        <v>3.64</v>
      </c>
      <c r="K5375">
        <v>7.26</v>
      </c>
      <c r="L5375" s="2">
        <f>_xlfn.RANK.EQ(I5375, INDEX(CFB!$I$2:$I$1048576, MATCH(W5375, CFB!$W$2:$W$1048576, 0)):INDEX(CFB!$I$2:$I$1048576, MATCH(W5375, CFB!$W$2:$W$1048576, 0) + COUNTIF(CFB!$W$2:$W$1048576, W5375) - 1), 0)</f>
        <v>48</v>
      </c>
      <c r="M5375" s="2">
        <f>_xlfn.RANK.EQ(J5375, INDEX(CFB!$J$2:$J$1048576, MATCH(W5375, CFB!$W$2:$W$1048576, 0)):INDEX(CFB!$J$2:$J$1048576, MATCH(W5375, CFB!$W$2:$W$1048576, 0) + COUNTIF(CFB!$W$2:$W$1048576, W5375) - 1))</f>
        <v>41</v>
      </c>
      <c r="N5375" s="2">
        <f>RANK(K5375, INDEX(CFB!$K$2:$K$1048576, MATCH(W5375, CFB!$W$2:$W$1048576, 0)):INDEX(CFB!$K$2:$K$1048576, MATCH(W5375, CFB!$W$2:$W$1048576, 0) + COUNTIF(CFB!$W$2:$W$1048576, W5375) - 1))</f>
        <v>40</v>
      </c>
      <c r="O5375">
        <v>32.56</v>
      </c>
      <c r="P5375">
        <v>6.45</v>
      </c>
      <c r="W5375">
        <v>1979</v>
      </c>
      <c r="X5375">
        <f t="shared" si="165"/>
        <v>0</v>
      </c>
    </row>
    <row r="5376" spans="1:24" ht="12.75" hidden="1" customHeight="1" x14ac:dyDescent="0.45">
      <c r="A5376">
        <v>41</v>
      </c>
      <c r="B5376" t="s">
        <v>106</v>
      </c>
      <c r="C5376" t="s">
        <v>23</v>
      </c>
      <c r="D5376" s="2" t="str">
        <f t="shared" si="164"/>
        <v>Wake Forest1979</v>
      </c>
      <c r="F5376">
        <v>8</v>
      </c>
      <c r="G5376">
        <v>4</v>
      </c>
      <c r="H5376">
        <v>0</v>
      </c>
      <c r="I5376">
        <v>6.21</v>
      </c>
      <c r="J5376">
        <v>0.92</v>
      </c>
      <c r="K5376">
        <v>7.13</v>
      </c>
      <c r="L5376" s="2">
        <f>_xlfn.RANK.EQ(I5376, INDEX(CFB!$I$2:$I$1048576, MATCH(W5376, CFB!$W$2:$W$1048576, 0)):INDEX(CFB!$I$2:$I$1048576, MATCH(W5376, CFB!$W$2:$W$1048576, 0) + COUNTIF(CFB!$W$2:$W$1048576, W5376) - 1), 0)</f>
        <v>32</v>
      </c>
      <c r="M5376" s="2">
        <f>_xlfn.RANK.EQ(J5376, INDEX(CFB!$J$2:$J$1048576, MATCH(W5376, CFB!$W$2:$W$1048576, 0)):INDEX(CFB!$J$2:$J$1048576, MATCH(W5376, CFB!$W$2:$W$1048576, 0) + COUNTIF(CFB!$W$2:$W$1048576, W5376) - 1))</f>
        <v>61</v>
      </c>
      <c r="N5376" s="2">
        <f>RANK(K5376, INDEX(CFB!$K$2:$K$1048576, MATCH(W5376, CFB!$W$2:$W$1048576, 0)):INDEX(CFB!$K$2:$K$1048576, MATCH(W5376, CFB!$W$2:$W$1048576, 0) + COUNTIF(CFB!$W$2:$W$1048576, W5376) - 1))</f>
        <v>41</v>
      </c>
      <c r="O5376">
        <v>33.08</v>
      </c>
      <c r="P5376">
        <v>9.86</v>
      </c>
      <c r="W5376">
        <v>1979</v>
      </c>
      <c r="X5376">
        <f t="shared" si="165"/>
        <v>0</v>
      </c>
    </row>
    <row r="5377" spans="1:24" ht="12.75" hidden="1" customHeight="1" x14ac:dyDescent="0.45">
      <c r="A5377">
        <v>42</v>
      </c>
      <c r="B5377" t="s">
        <v>42</v>
      </c>
      <c r="C5377" t="s">
        <v>10</v>
      </c>
      <c r="D5377" s="2" t="str">
        <f t="shared" si="164"/>
        <v>Minnesota1979</v>
      </c>
      <c r="F5377">
        <v>4</v>
      </c>
      <c r="G5377">
        <v>6</v>
      </c>
      <c r="H5377">
        <v>1</v>
      </c>
      <c r="I5377">
        <v>7.94</v>
      </c>
      <c r="J5377">
        <v>-0.82</v>
      </c>
      <c r="K5377">
        <v>7.12</v>
      </c>
      <c r="L5377" s="2">
        <f>_xlfn.RANK.EQ(I5377, INDEX(CFB!$I$2:$I$1048576, MATCH(W5377, CFB!$W$2:$W$1048576, 0)):INDEX(CFB!$I$2:$I$1048576, MATCH(W5377, CFB!$W$2:$W$1048576, 0) + COUNTIF(CFB!$W$2:$W$1048576, W5377) - 1), 0)</f>
        <v>22</v>
      </c>
      <c r="M5377" s="2">
        <f>_xlfn.RANK.EQ(J5377, INDEX(CFB!$J$2:$J$1048576, MATCH(W5377, CFB!$W$2:$W$1048576, 0)):INDEX(CFB!$J$2:$J$1048576, MATCH(W5377, CFB!$W$2:$W$1048576, 0) + COUNTIF(CFB!$W$2:$W$1048576, W5377) - 1))</f>
        <v>74</v>
      </c>
      <c r="N5377" s="2">
        <f>RANK(K5377, INDEX(CFB!$K$2:$K$1048576, MATCH(W5377, CFB!$W$2:$W$1048576, 0)):INDEX(CFB!$K$2:$K$1048576, MATCH(W5377, CFB!$W$2:$W$1048576, 0) + COUNTIF(CFB!$W$2:$W$1048576, W5377) - 1))</f>
        <v>42</v>
      </c>
      <c r="O5377">
        <v>35.130000000000003</v>
      </c>
      <c r="P5377">
        <v>11.97</v>
      </c>
      <c r="W5377">
        <v>1979</v>
      </c>
      <c r="X5377">
        <f t="shared" si="165"/>
        <v>0</v>
      </c>
    </row>
    <row r="5378" spans="1:24" ht="12.75" hidden="1" customHeight="1" x14ac:dyDescent="0.45">
      <c r="A5378">
        <v>43</v>
      </c>
      <c r="B5378" t="s">
        <v>112</v>
      </c>
      <c r="C5378" t="s">
        <v>180</v>
      </c>
      <c r="D5378" s="2" t="str">
        <f t="shared" si="164"/>
        <v>Stanford1979</v>
      </c>
      <c r="F5378">
        <v>5</v>
      </c>
      <c r="G5378">
        <v>5</v>
      </c>
      <c r="H5378">
        <v>1</v>
      </c>
      <c r="I5378">
        <v>6.76</v>
      </c>
      <c r="J5378">
        <v>0.1</v>
      </c>
      <c r="K5378">
        <v>6.86</v>
      </c>
      <c r="L5378" s="2">
        <f>_xlfn.RANK.EQ(I5378, INDEX(CFB!$I$2:$I$1048576, MATCH(W5378, CFB!$W$2:$W$1048576, 0)):INDEX(CFB!$I$2:$I$1048576, MATCH(W5378, CFB!$W$2:$W$1048576, 0) + COUNTIF(CFB!$W$2:$W$1048576, W5378) - 1), 0)</f>
        <v>29</v>
      </c>
      <c r="M5378" s="2">
        <f>_xlfn.RANK.EQ(J5378, INDEX(CFB!$J$2:$J$1048576, MATCH(W5378, CFB!$W$2:$W$1048576, 0)):INDEX(CFB!$J$2:$J$1048576, MATCH(W5378, CFB!$W$2:$W$1048576, 0) + COUNTIF(CFB!$W$2:$W$1048576, W5378) - 1))</f>
        <v>66</v>
      </c>
      <c r="N5378" s="2">
        <f>RANK(K5378, INDEX(CFB!$K$2:$K$1048576, MATCH(W5378, CFB!$W$2:$W$1048576, 0)):INDEX(CFB!$K$2:$K$1048576, MATCH(W5378, CFB!$W$2:$W$1048576, 0) + COUNTIF(CFB!$W$2:$W$1048576, W5378) - 1))</f>
        <v>43</v>
      </c>
      <c r="O5378">
        <v>33.36</v>
      </c>
      <c r="P5378">
        <v>9.98</v>
      </c>
      <c r="W5378">
        <v>1979</v>
      </c>
      <c r="X5378">
        <f t="shared" si="165"/>
        <v>0</v>
      </c>
    </row>
    <row r="5379" spans="1:24" ht="12.75" hidden="1" customHeight="1" x14ac:dyDescent="0.45">
      <c r="A5379">
        <v>44</v>
      </c>
      <c r="B5379" t="s">
        <v>150</v>
      </c>
      <c r="C5379" t="s">
        <v>12</v>
      </c>
      <c r="D5379" s="2" t="str">
        <f t="shared" ref="D5379:D5442" si="166">_xlfn.CONCAT(B5379, W5379)</f>
        <v>Southern Mississippi1979</v>
      </c>
      <c r="F5379">
        <v>6</v>
      </c>
      <c r="G5379">
        <v>4</v>
      </c>
      <c r="H5379">
        <v>1</v>
      </c>
      <c r="I5379">
        <v>0.68</v>
      </c>
      <c r="J5379">
        <v>6.1</v>
      </c>
      <c r="K5379">
        <v>6.78</v>
      </c>
      <c r="L5379" s="2">
        <f>_xlfn.RANK.EQ(I5379, INDEX(CFB!$I$2:$I$1048576, MATCH(W5379, CFB!$W$2:$W$1048576, 0)):INDEX(CFB!$I$2:$I$1048576, MATCH(W5379, CFB!$W$2:$W$1048576, 0) + COUNTIF(CFB!$W$2:$W$1048576, W5379) - 1), 0)</f>
        <v>65</v>
      </c>
      <c r="M5379" s="2">
        <f>_xlfn.RANK.EQ(J5379, INDEX(CFB!$J$2:$J$1048576, MATCH(W5379, CFB!$W$2:$W$1048576, 0)):INDEX(CFB!$J$2:$J$1048576, MATCH(W5379, CFB!$W$2:$W$1048576, 0) + COUNTIF(CFB!$W$2:$W$1048576, W5379) - 1))</f>
        <v>27</v>
      </c>
      <c r="N5379" s="2">
        <f>RANK(K5379, INDEX(CFB!$K$2:$K$1048576, MATCH(W5379, CFB!$W$2:$W$1048576, 0)):INDEX(CFB!$K$2:$K$1048576, MATCH(W5379, CFB!$W$2:$W$1048576, 0) + COUNTIF(CFB!$W$2:$W$1048576, W5379) - 1))</f>
        <v>44</v>
      </c>
      <c r="O5379">
        <v>29</v>
      </c>
      <c r="P5379">
        <v>3.91</v>
      </c>
      <c r="W5379">
        <v>1979</v>
      </c>
      <c r="X5379">
        <f t="shared" ref="X5379:X5442" si="167">IF(E5379=1, 1,0)</f>
        <v>0</v>
      </c>
    </row>
    <row r="5380" spans="1:24" ht="12.75" hidden="1" customHeight="1" x14ac:dyDescent="0.45">
      <c r="A5380">
        <v>45</v>
      </c>
      <c r="B5380" t="s">
        <v>120</v>
      </c>
      <c r="C5380" t="s">
        <v>180</v>
      </c>
      <c r="D5380" s="2" t="str">
        <f t="shared" si="166"/>
        <v>Arizona1979</v>
      </c>
      <c r="F5380">
        <v>6</v>
      </c>
      <c r="G5380">
        <v>5</v>
      </c>
      <c r="H5380">
        <v>1</v>
      </c>
      <c r="I5380">
        <v>3.41</v>
      </c>
      <c r="J5380">
        <v>3.19</v>
      </c>
      <c r="K5380">
        <v>6.6</v>
      </c>
      <c r="L5380" s="2">
        <f>_xlfn.RANK.EQ(I5380, INDEX(CFB!$I$2:$I$1048576, MATCH(W5380, CFB!$W$2:$W$1048576, 0)):INDEX(CFB!$I$2:$I$1048576, MATCH(W5380, CFB!$W$2:$W$1048576, 0) + COUNTIF(CFB!$W$2:$W$1048576, W5380) - 1), 0)</f>
        <v>49</v>
      </c>
      <c r="M5380" s="2">
        <f>_xlfn.RANK.EQ(J5380, INDEX(CFB!$J$2:$J$1048576, MATCH(W5380, CFB!$W$2:$W$1048576, 0)):INDEX(CFB!$J$2:$J$1048576, MATCH(W5380, CFB!$W$2:$W$1048576, 0) + COUNTIF(CFB!$W$2:$W$1048576, W5380) - 1))</f>
        <v>44</v>
      </c>
      <c r="N5380" s="2">
        <f>RANK(K5380, INDEX(CFB!$K$2:$K$1048576, MATCH(W5380, CFB!$W$2:$W$1048576, 0)):INDEX(CFB!$K$2:$K$1048576, MATCH(W5380, CFB!$W$2:$W$1048576, 0) + COUNTIF(CFB!$W$2:$W$1048576, W5380) - 1))</f>
        <v>45</v>
      </c>
      <c r="O5380">
        <v>30.33</v>
      </c>
      <c r="P5380">
        <v>8.39</v>
      </c>
      <c r="W5380">
        <v>1979</v>
      </c>
      <c r="X5380">
        <f t="shared" si="167"/>
        <v>0</v>
      </c>
    </row>
    <row r="5381" spans="1:24" ht="12.75" hidden="1" customHeight="1" x14ac:dyDescent="0.45">
      <c r="A5381">
        <v>46</v>
      </c>
      <c r="B5381" t="s">
        <v>24</v>
      </c>
      <c r="C5381" t="s">
        <v>189</v>
      </c>
      <c r="D5381" s="2" t="str">
        <f t="shared" si="166"/>
        <v>SMU1979</v>
      </c>
      <c r="F5381">
        <v>5</v>
      </c>
      <c r="G5381">
        <v>6</v>
      </c>
      <c r="H5381">
        <v>0</v>
      </c>
      <c r="I5381">
        <v>5.63</v>
      </c>
      <c r="J5381">
        <v>0.91</v>
      </c>
      <c r="K5381">
        <v>6.55</v>
      </c>
      <c r="L5381" s="2">
        <f>_xlfn.RANK.EQ(I5381, INDEX(CFB!$I$2:$I$1048576, MATCH(W5381, CFB!$W$2:$W$1048576, 0)):INDEX(CFB!$I$2:$I$1048576, MATCH(W5381, CFB!$W$2:$W$1048576, 0) + COUNTIF(CFB!$W$2:$W$1048576, W5381) - 1), 0)</f>
        <v>37</v>
      </c>
      <c r="M5381" s="2">
        <f>_xlfn.RANK.EQ(J5381, INDEX(CFB!$J$2:$J$1048576, MATCH(W5381, CFB!$W$2:$W$1048576, 0)):INDEX(CFB!$J$2:$J$1048576, MATCH(W5381, CFB!$W$2:$W$1048576, 0) + COUNTIF(CFB!$W$2:$W$1048576, W5381) - 1))</f>
        <v>62</v>
      </c>
      <c r="N5381" s="2">
        <f>RANK(K5381, INDEX(CFB!$K$2:$K$1048576, MATCH(W5381, CFB!$W$2:$W$1048576, 0)):INDEX(CFB!$K$2:$K$1048576, MATCH(W5381, CFB!$W$2:$W$1048576, 0) + COUNTIF(CFB!$W$2:$W$1048576, W5381) - 1))</f>
        <v>46</v>
      </c>
      <c r="O5381">
        <v>33.79</v>
      </c>
      <c r="P5381">
        <v>10.98</v>
      </c>
      <c r="W5381">
        <v>1979</v>
      </c>
      <c r="X5381">
        <f t="shared" si="167"/>
        <v>0</v>
      </c>
    </row>
    <row r="5382" spans="1:24" ht="12.75" hidden="1" customHeight="1" x14ac:dyDescent="0.45">
      <c r="A5382">
        <v>47</v>
      </c>
      <c r="B5382" t="s">
        <v>95</v>
      </c>
      <c r="C5382" t="s">
        <v>10</v>
      </c>
      <c r="D5382" s="2" t="str">
        <f t="shared" si="166"/>
        <v>Michigan State1979</v>
      </c>
      <c r="F5382">
        <v>5</v>
      </c>
      <c r="G5382">
        <v>6</v>
      </c>
      <c r="H5382">
        <v>0</v>
      </c>
      <c r="I5382">
        <v>5.41</v>
      </c>
      <c r="J5382">
        <v>1.01</v>
      </c>
      <c r="K5382">
        <v>6.42</v>
      </c>
      <c r="L5382" s="2">
        <f>_xlfn.RANK.EQ(I5382, INDEX(CFB!$I$2:$I$1048576, MATCH(W5382, CFB!$W$2:$W$1048576, 0)):INDEX(CFB!$I$2:$I$1048576, MATCH(W5382, CFB!$W$2:$W$1048576, 0) + COUNTIF(CFB!$W$2:$W$1048576, W5382) - 1), 0)</f>
        <v>40</v>
      </c>
      <c r="M5382" s="2">
        <f>_xlfn.RANK.EQ(J5382, INDEX(CFB!$J$2:$J$1048576, MATCH(W5382, CFB!$W$2:$W$1048576, 0)):INDEX(CFB!$J$2:$J$1048576, MATCH(W5382, CFB!$W$2:$W$1048576, 0) + COUNTIF(CFB!$W$2:$W$1048576, W5382) - 1))</f>
        <v>59</v>
      </c>
      <c r="N5382" s="2">
        <f>RANK(K5382, INDEX(CFB!$K$2:$K$1048576, MATCH(W5382, CFB!$W$2:$W$1048576, 0)):INDEX(CFB!$K$2:$K$1048576, MATCH(W5382, CFB!$W$2:$W$1048576, 0) + COUNTIF(CFB!$W$2:$W$1048576, W5382) - 1))</f>
        <v>47</v>
      </c>
      <c r="O5382">
        <v>32.869999999999997</v>
      </c>
      <c r="P5382">
        <v>11.8</v>
      </c>
      <c r="W5382">
        <v>1979</v>
      </c>
      <c r="X5382">
        <f t="shared" si="167"/>
        <v>0</v>
      </c>
    </row>
    <row r="5383" spans="1:24" ht="12.75" hidden="1" customHeight="1" x14ac:dyDescent="0.45">
      <c r="A5383">
        <v>48</v>
      </c>
      <c r="B5383" t="s">
        <v>121</v>
      </c>
      <c r="C5383" t="s">
        <v>188</v>
      </c>
      <c r="D5383" s="2" t="str">
        <f t="shared" si="166"/>
        <v>Oklahoma State1979</v>
      </c>
      <c r="F5383">
        <v>7</v>
      </c>
      <c r="G5383">
        <v>4</v>
      </c>
      <c r="H5383">
        <v>0</v>
      </c>
      <c r="I5383">
        <v>2.7</v>
      </c>
      <c r="J5383">
        <v>3.35</v>
      </c>
      <c r="K5383">
        <v>6.06</v>
      </c>
      <c r="L5383" s="2">
        <f>_xlfn.RANK.EQ(I5383, INDEX(CFB!$I$2:$I$1048576, MATCH(W5383, CFB!$W$2:$W$1048576, 0)):INDEX(CFB!$I$2:$I$1048576, MATCH(W5383, CFB!$W$2:$W$1048576, 0) + COUNTIF(CFB!$W$2:$W$1048576, W5383) - 1), 0)</f>
        <v>55</v>
      </c>
      <c r="M5383" s="2">
        <f>_xlfn.RANK.EQ(J5383, INDEX(CFB!$J$2:$J$1048576, MATCH(W5383, CFB!$W$2:$W$1048576, 0)):INDEX(CFB!$J$2:$J$1048576, MATCH(W5383, CFB!$W$2:$W$1048576, 0) + COUNTIF(CFB!$W$2:$W$1048576, W5383) - 1))</f>
        <v>43</v>
      </c>
      <c r="N5383" s="2">
        <f>RANK(K5383, INDEX(CFB!$K$2:$K$1048576, MATCH(W5383, CFB!$W$2:$W$1048576, 0)):INDEX(CFB!$K$2:$K$1048576, MATCH(W5383, CFB!$W$2:$W$1048576, 0) + COUNTIF(CFB!$W$2:$W$1048576, W5383) - 1))</f>
        <v>48</v>
      </c>
      <c r="O5383">
        <v>28.56</v>
      </c>
      <c r="P5383">
        <v>9.1199999999999992</v>
      </c>
      <c r="W5383">
        <v>1979</v>
      </c>
      <c r="X5383">
        <f t="shared" si="167"/>
        <v>0</v>
      </c>
    </row>
    <row r="5384" spans="1:24" ht="12.75" hidden="1" customHeight="1" x14ac:dyDescent="0.45">
      <c r="A5384">
        <v>49</v>
      </c>
      <c r="B5384" t="s">
        <v>133</v>
      </c>
      <c r="C5384" t="s">
        <v>193</v>
      </c>
      <c r="D5384" s="2" t="str">
        <f t="shared" si="166"/>
        <v>Utah State1979</v>
      </c>
      <c r="F5384">
        <v>7</v>
      </c>
      <c r="G5384">
        <v>3</v>
      </c>
      <c r="H5384">
        <v>1</v>
      </c>
      <c r="I5384">
        <v>11</v>
      </c>
      <c r="J5384">
        <v>-5.53</v>
      </c>
      <c r="K5384">
        <v>5.47</v>
      </c>
      <c r="L5384" s="2">
        <f>_xlfn.RANK.EQ(I5384, INDEX(CFB!$I$2:$I$1048576, MATCH(W5384, CFB!$W$2:$W$1048576, 0)):INDEX(CFB!$I$2:$I$1048576, MATCH(W5384, CFB!$W$2:$W$1048576, 0) + COUNTIF(CFB!$W$2:$W$1048576, W5384) - 1), 0)</f>
        <v>6</v>
      </c>
      <c r="M5384" s="2">
        <f>_xlfn.RANK.EQ(J5384, INDEX(CFB!$J$2:$J$1048576, MATCH(W5384, CFB!$W$2:$W$1048576, 0)):INDEX(CFB!$J$2:$J$1048576, MATCH(W5384, CFB!$W$2:$W$1048576, 0) + COUNTIF(CFB!$W$2:$W$1048576, W5384) - 1))</f>
        <v>116</v>
      </c>
      <c r="N5384" s="2">
        <f>RANK(K5384, INDEX(CFB!$K$2:$K$1048576, MATCH(W5384, CFB!$W$2:$W$1048576, 0)):INDEX(CFB!$K$2:$K$1048576, MATCH(W5384, CFB!$W$2:$W$1048576, 0) + COUNTIF(CFB!$W$2:$W$1048576, W5384) - 1))</f>
        <v>49</v>
      </c>
      <c r="O5384">
        <v>38.61</v>
      </c>
      <c r="P5384">
        <v>15.7</v>
      </c>
      <c r="W5384">
        <v>1979</v>
      </c>
      <c r="X5384">
        <f t="shared" si="167"/>
        <v>0</v>
      </c>
    </row>
    <row r="5385" spans="1:24" ht="12.75" hidden="1" customHeight="1" x14ac:dyDescent="0.45">
      <c r="A5385">
        <v>50</v>
      </c>
      <c r="B5385" t="s">
        <v>74</v>
      </c>
      <c r="C5385" t="s">
        <v>15</v>
      </c>
      <c r="D5385" s="2" t="str">
        <f t="shared" si="166"/>
        <v>Kentucky1979</v>
      </c>
      <c r="F5385">
        <v>5</v>
      </c>
      <c r="G5385">
        <v>6</v>
      </c>
      <c r="H5385">
        <v>0</v>
      </c>
      <c r="I5385">
        <v>-2.54</v>
      </c>
      <c r="J5385">
        <v>7.7</v>
      </c>
      <c r="K5385">
        <v>5.16</v>
      </c>
      <c r="L5385" s="2">
        <f>_xlfn.RANK.EQ(I5385, INDEX(CFB!$I$2:$I$1048576, MATCH(W5385, CFB!$W$2:$W$1048576, 0)):INDEX(CFB!$I$2:$I$1048576, MATCH(W5385, CFB!$W$2:$W$1048576, 0) + COUNTIF(CFB!$W$2:$W$1048576, W5385) - 1), 0)</f>
        <v>91</v>
      </c>
      <c r="M5385" s="2">
        <f>_xlfn.RANK.EQ(J5385, INDEX(CFB!$J$2:$J$1048576, MATCH(W5385, CFB!$W$2:$W$1048576, 0)):INDEX(CFB!$J$2:$J$1048576, MATCH(W5385, CFB!$W$2:$W$1048576, 0) + COUNTIF(CFB!$W$2:$W$1048576, W5385) - 1))</f>
        <v>19</v>
      </c>
      <c r="N5385" s="2">
        <f>RANK(K5385, INDEX(CFB!$K$2:$K$1048576, MATCH(W5385, CFB!$W$2:$W$1048576, 0)):INDEX(CFB!$K$2:$K$1048576, MATCH(W5385, CFB!$W$2:$W$1048576, 0) + COUNTIF(CFB!$W$2:$W$1048576, W5385) - 1))</f>
        <v>50</v>
      </c>
      <c r="O5385">
        <v>25.3</v>
      </c>
      <c r="P5385">
        <v>2.0299999999999998</v>
      </c>
      <c r="W5385">
        <v>1979</v>
      </c>
      <c r="X5385">
        <f t="shared" si="167"/>
        <v>0</v>
      </c>
    </row>
    <row r="5386" spans="1:24" ht="12.75" hidden="1" customHeight="1" x14ac:dyDescent="0.45">
      <c r="A5386">
        <v>51</v>
      </c>
      <c r="B5386" t="s">
        <v>208</v>
      </c>
      <c r="C5386" t="s">
        <v>204</v>
      </c>
      <c r="D5386" s="2" t="str">
        <f t="shared" si="166"/>
        <v>Texas-Arlington1979</v>
      </c>
      <c r="F5386">
        <v>9</v>
      </c>
      <c r="G5386">
        <v>2</v>
      </c>
      <c r="H5386">
        <v>0</v>
      </c>
      <c r="I5386">
        <v>5.58</v>
      </c>
      <c r="J5386">
        <v>-1</v>
      </c>
      <c r="K5386">
        <v>4.58</v>
      </c>
      <c r="L5386" s="2">
        <f>_xlfn.RANK.EQ(I5386, INDEX(CFB!$I$2:$I$1048576, MATCH(W5386, CFB!$W$2:$W$1048576, 0)):INDEX(CFB!$I$2:$I$1048576, MATCH(W5386, CFB!$W$2:$W$1048576, 0) + COUNTIF(CFB!$W$2:$W$1048576, W5386) - 1), 0)</f>
        <v>38</v>
      </c>
      <c r="M5386" s="2">
        <f>_xlfn.RANK.EQ(J5386, INDEX(CFB!$J$2:$J$1048576, MATCH(W5386, CFB!$W$2:$W$1048576, 0)):INDEX(CFB!$J$2:$J$1048576, MATCH(W5386, CFB!$W$2:$W$1048576, 0) + COUNTIF(CFB!$W$2:$W$1048576, W5386) - 1))</f>
        <v>76</v>
      </c>
      <c r="N5386" s="2">
        <f>RANK(K5386, INDEX(CFB!$K$2:$K$1048576, MATCH(W5386, CFB!$W$2:$W$1048576, 0)):INDEX(CFB!$K$2:$K$1048576, MATCH(W5386, CFB!$W$2:$W$1048576, 0) + COUNTIF(CFB!$W$2:$W$1048576, W5386) - 1))</f>
        <v>51</v>
      </c>
      <c r="O5386">
        <v>35.82</v>
      </c>
      <c r="P5386">
        <v>12.07</v>
      </c>
      <c r="W5386">
        <v>1979</v>
      </c>
      <c r="X5386">
        <f t="shared" si="167"/>
        <v>0</v>
      </c>
    </row>
    <row r="5387" spans="1:24" ht="12.75" hidden="1" customHeight="1" x14ac:dyDescent="0.45">
      <c r="A5387">
        <v>52</v>
      </c>
      <c r="B5387" t="s">
        <v>13</v>
      </c>
      <c r="C5387" t="s">
        <v>180</v>
      </c>
      <c r="D5387" s="2" t="str">
        <f t="shared" si="166"/>
        <v>Oregon1979</v>
      </c>
      <c r="F5387">
        <v>6</v>
      </c>
      <c r="G5387">
        <v>5</v>
      </c>
      <c r="H5387">
        <v>0</v>
      </c>
      <c r="I5387">
        <v>-0.22</v>
      </c>
      <c r="J5387">
        <v>4.22</v>
      </c>
      <c r="K5387">
        <v>3.99</v>
      </c>
      <c r="L5387" s="2">
        <f>_xlfn.RANK.EQ(I5387, INDEX(CFB!$I$2:$I$1048576, MATCH(W5387, CFB!$W$2:$W$1048576, 0)):INDEX(CFB!$I$2:$I$1048576, MATCH(W5387, CFB!$W$2:$W$1048576, 0) + COUNTIF(CFB!$W$2:$W$1048576, W5387) - 1), 0)</f>
        <v>74</v>
      </c>
      <c r="M5387" s="2">
        <f>_xlfn.RANK.EQ(J5387, INDEX(CFB!$J$2:$J$1048576, MATCH(W5387, CFB!$W$2:$W$1048576, 0)):INDEX(CFB!$J$2:$J$1048576, MATCH(W5387, CFB!$W$2:$W$1048576, 0) + COUNTIF(CFB!$W$2:$W$1048576, W5387) - 1))</f>
        <v>39</v>
      </c>
      <c r="N5387" s="2">
        <f>RANK(K5387, INDEX(CFB!$K$2:$K$1048576, MATCH(W5387, CFB!$W$2:$W$1048576, 0)):INDEX(CFB!$K$2:$K$1048576, MATCH(W5387, CFB!$W$2:$W$1048576, 0) + COUNTIF(CFB!$W$2:$W$1048576, W5387) - 1))</f>
        <v>52</v>
      </c>
      <c r="O5387">
        <v>26.8</v>
      </c>
      <c r="P5387">
        <v>8.2200000000000006</v>
      </c>
      <c r="W5387">
        <v>1979</v>
      </c>
      <c r="X5387">
        <f t="shared" si="167"/>
        <v>0</v>
      </c>
    </row>
    <row r="5388" spans="1:24" ht="12.75" hidden="1" customHeight="1" x14ac:dyDescent="0.45">
      <c r="A5388">
        <v>53</v>
      </c>
      <c r="B5388" t="s">
        <v>146</v>
      </c>
      <c r="C5388" t="s">
        <v>178</v>
      </c>
      <c r="D5388" s="2" t="str">
        <f t="shared" si="166"/>
        <v>San Diego State1979</v>
      </c>
      <c r="F5388">
        <v>8</v>
      </c>
      <c r="G5388">
        <v>3</v>
      </c>
      <c r="H5388">
        <v>0</v>
      </c>
      <c r="I5388">
        <v>6.55</v>
      </c>
      <c r="J5388">
        <v>-2.56</v>
      </c>
      <c r="K5388">
        <v>3.99</v>
      </c>
      <c r="L5388" s="2">
        <f>_xlfn.RANK.EQ(I5388, INDEX(CFB!$I$2:$I$1048576, MATCH(W5388, CFB!$W$2:$W$1048576, 0)):INDEX(CFB!$I$2:$I$1048576, MATCH(W5388, CFB!$W$2:$W$1048576, 0) + COUNTIF(CFB!$W$2:$W$1048576, W5388) - 1), 0)</f>
        <v>30</v>
      </c>
      <c r="M5388" s="2">
        <f>_xlfn.RANK.EQ(J5388, INDEX(CFB!$J$2:$J$1048576, MATCH(W5388, CFB!$W$2:$W$1048576, 0)):INDEX(CFB!$J$2:$J$1048576, MATCH(W5388, CFB!$W$2:$W$1048576, 0) + COUNTIF(CFB!$W$2:$W$1048576, W5388) - 1))</f>
        <v>92</v>
      </c>
      <c r="N5388" s="2">
        <f>RANK(K5388, INDEX(CFB!$K$2:$K$1048576, MATCH(W5388, CFB!$W$2:$W$1048576, 0)):INDEX(CFB!$K$2:$K$1048576, MATCH(W5388, CFB!$W$2:$W$1048576, 0) + COUNTIF(CFB!$W$2:$W$1048576, W5388) - 1))</f>
        <v>52</v>
      </c>
      <c r="O5388">
        <v>34.14</v>
      </c>
      <c r="P5388">
        <v>17.57</v>
      </c>
      <c r="W5388">
        <v>1979</v>
      </c>
      <c r="X5388">
        <f t="shared" si="167"/>
        <v>0</v>
      </c>
    </row>
    <row r="5389" spans="1:24" ht="12.75" hidden="1" customHeight="1" x14ac:dyDescent="0.45">
      <c r="A5389">
        <v>54</v>
      </c>
      <c r="B5389" t="s">
        <v>56</v>
      </c>
      <c r="C5389" t="s">
        <v>12</v>
      </c>
      <c r="D5389" s="2" t="str">
        <f t="shared" si="166"/>
        <v>Rutgers1979</v>
      </c>
      <c r="F5389">
        <v>8</v>
      </c>
      <c r="G5389">
        <v>3</v>
      </c>
      <c r="H5389">
        <v>0</v>
      </c>
      <c r="I5389">
        <v>1.75</v>
      </c>
      <c r="J5389">
        <v>2.0299999999999998</v>
      </c>
      <c r="K5389">
        <v>3.78</v>
      </c>
      <c r="L5389" s="2">
        <f>_xlfn.RANK.EQ(I5389, INDEX(CFB!$I$2:$I$1048576, MATCH(W5389, CFB!$W$2:$W$1048576, 0)):INDEX(CFB!$I$2:$I$1048576, MATCH(W5389, CFB!$W$2:$W$1048576, 0) + COUNTIF(CFB!$W$2:$W$1048576, W5389) - 1), 0)</f>
        <v>61</v>
      </c>
      <c r="M5389" s="2">
        <f>_xlfn.RANK.EQ(J5389, INDEX(CFB!$J$2:$J$1048576, MATCH(W5389, CFB!$W$2:$W$1048576, 0)):INDEX(CFB!$J$2:$J$1048576, MATCH(W5389, CFB!$W$2:$W$1048576, 0) + COUNTIF(CFB!$W$2:$W$1048576, W5389) - 1))</f>
        <v>52</v>
      </c>
      <c r="N5389" s="2">
        <f>RANK(K5389, INDEX(CFB!$K$2:$K$1048576, MATCH(W5389, CFB!$W$2:$W$1048576, 0)):INDEX(CFB!$K$2:$K$1048576, MATCH(W5389, CFB!$W$2:$W$1048576, 0) + COUNTIF(CFB!$W$2:$W$1048576, W5389) - 1))</f>
        <v>54</v>
      </c>
      <c r="O5389">
        <v>28.49</v>
      </c>
      <c r="P5389">
        <v>10.57</v>
      </c>
      <c r="W5389">
        <v>1979</v>
      </c>
      <c r="X5389">
        <f t="shared" si="167"/>
        <v>0</v>
      </c>
    </row>
    <row r="5390" spans="1:24" ht="12.75" hidden="1" customHeight="1" x14ac:dyDescent="0.45">
      <c r="A5390">
        <v>55</v>
      </c>
      <c r="B5390" t="s">
        <v>203</v>
      </c>
      <c r="C5390" t="s">
        <v>204</v>
      </c>
      <c r="D5390" s="2" t="str">
        <f t="shared" si="166"/>
        <v>McNeese State1979</v>
      </c>
      <c r="F5390">
        <v>11</v>
      </c>
      <c r="G5390">
        <v>1</v>
      </c>
      <c r="H5390">
        <v>0</v>
      </c>
      <c r="I5390">
        <v>-2.71</v>
      </c>
      <c r="J5390">
        <v>5.87</v>
      </c>
      <c r="K5390">
        <v>3.16</v>
      </c>
      <c r="L5390" s="2">
        <f>_xlfn.RANK.EQ(I5390, INDEX(CFB!$I$2:$I$1048576, MATCH(W5390, CFB!$W$2:$W$1048576, 0)):INDEX(CFB!$I$2:$I$1048576, MATCH(W5390, CFB!$W$2:$W$1048576, 0) + COUNTIF(CFB!$W$2:$W$1048576, W5390) - 1), 0)</f>
        <v>92</v>
      </c>
      <c r="M5390" s="2">
        <f>_xlfn.RANK.EQ(J5390, INDEX(CFB!$J$2:$J$1048576, MATCH(W5390, CFB!$W$2:$W$1048576, 0)):INDEX(CFB!$J$2:$J$1048576, MATCH(W5390, CFB!$W$2:$W$1048576, 0) + COUNTIF(CFB!$W$2:$W$1048576, W5390) - 1))</f>
        <v>29</v>
      </c>
      <c r="N5390" s="2">
        <f>RANK(K5390, INDEX(CFB!$K$2:$K$1048576, MATCH(W5390, CFB!$W$2:$W$1048576, 0)):INDEX(CFB!$K$2:$K$1048576, MATCH(W5390, CFB!$W$2:$W$1048576, 0) + COUNTIF(CFB!$W$2:$W$1048576, W5390) - 1))</f>
        <v>55</v>
      </c>
      <c r="O5390">
        <v>23.74</v>
      </c>
      <c r="P5390">
        <v>5.5</v>
      </c>
      <c r="W5390">
        <v>1979</v>
      </c>
      <c r="X5390">
        <f t="shared" si="167"/>
        <v>0</v>
      </c>
    </row>
    <row r="5391" spans="1:24" ht="12.75" hidden="1" customHeight="1" x14ac:dyDescent="0.45">
      <c r="A5391">
        <v>56</v>
      </c>
      <c r="B5391" t="s">
        <v>51</v>
      </c>
      <c r="C5391" t="s">
        <v>12</v>
      </c>
      <c r="D5391" s="2" t="str">
        <f t="shared" si="166"/>
        <v>Navy1979</v>
      </c>
      <c r="F5391">
        <v>7</v>
      </c>
      <c r="G5391">
        <v>4</v>
      </c>
      <c r="H5391">
        <v>0</v>
      </c>
      <c r="I5391">
        <v>-1.41</v>
      </c>
      <c r="J5391">
        <v>4.45</v>
      </c>
      <c r="K5391">
        <v>3.04</v>
      </c>
      <c r="L5391" s="2">
        <f>_xlfn.RANK.EQ(I5391, INDEX(CFB!$I$2:$I$1048576, MATCH(W5391, CFB!$W$2:$W$1048576, 0)):INDEX(CFB!$I$2:$I$1048576, MATCH(W5391, CFB!$W$2:$W$1048576, 0) + COUNTIF(CFB!$W$2:$W$1048576, W5391) - 1), 0)</f>
        <v>84</v>
      </c>
      <c r="M5391" s="2">
        <f>_xlfn.RANK.EQ(J5391, INDEX(CFB!$J$2:$J$1048576, MATCH(W5391, CFB!$W$2:$W$1048576, 0)):INDEX(CFB!$J$2:$J$1048576, MATCH(W5391, CFB!$W$2:$W$1048576, 0) + COUNTIF(CFB!$W$2:$W$1048576, W5391) - 1))</f>
        <v>37</v>
      </c>
      <c r="N5391" s="2">
        <f>RANK(K5391, INDEX(CFB!$K$2:$K$1048576, MATCH(W5391, CFB!$W$2:$W$1048576, 0)):INDEX(CFB!$K$2:$K$1048576, MATCH(W5391, CFB!$W$2:$W$1048576, 0) + COUNTIF(CFB!$W$2:$W$1048576, W5391) - 1))</f>
        <v>56</v>
      </c>
      <c r="O5391">
        <v>24.44</v>
      </c>
      <c r="P5391">
        <v>7.36</v>
      </c>
      <c r="W5391">
        <v>1979</v>
      </c>
      <c r="X5391">
        <f t="shared" si="167"/>
        <v>0</v>
      </c>
    </row>
    <row r="5392" spans="1:24" ht="12.75" hidden="1" customHeight="1" x14ac:dyDescent="0.45">
      <c r="A5392">
        <v>57</v>
      </c>
      <c r="B5392" t="s">
        <v>126</v>
      </c>
      <c r="C5392" t="s">
        <v>178</v>
      </c>
      <c r="D5392" s="2" t="str">
        <f t="shared" si="166"/>
        <v>Hawaii1979</v>
      </c>
      <c r="F5392">
        <v>6</v>
      </c>
      <c r="G5392">
        <v>5</v>
      </c>
      <c r="H5392">
        <v>0</v>
      </c>
      <c r="I5392">
        <v>3.86</v>
      </c>
      <c r="J5392">
        <v>-1.27</v>
      </c>
      <c r="K5392">
        <v>2.59</v>
      </c>
      <c r="L5392" s="2">
        <f>_xlfn.RANK.EQ(I5392, INDEX(CFB!$I$2:$I$1048576, MATCH(W5392, CFB!$W$2:$W$1048576, 0)):INDEX(CFB!$I$2:$I$1048576, MATCH(W5392, CFB!$W$2:$W$1048576, 0) + COUNTIF(CFB!$W$2:$W$1048576, W5392) - 1), 0)</f>
        <v>46</v>
      </c>
      <c r="M5392" s="2">
        <f>_xlfn.RANK.EQ(J5392, INDEX(CFB!$J$2:$J$1048576, MATCH(W5392, CFB!$W$2:$W$1048576, 0)):INDEX(CFB!$J$2:$J$1048576, MATCH(W5392, CFB!$W$2:$W$1048576, 0) + COUNTIF(CFB!$W$2:$W$1048576, W5392) - 1))</f>
        <v>79</v>
      </c>
      <c r="N5392" s="2">
        <f>RANK(K5392, INDEX(CFB!$K$2:$K$1048576, MATCH(W5392, CFB!$W$2:$W$1048576, 0)):INDEX(CFB!$K$2:$K$1048576, MATCH(W5392, CFB!$W$2:$W$1048576, 0) + COUNTIF(CFB!$W$2:$W$1048576, W5392) - 1))</f>
        <v>57</v>
      </c>
      <c r="O5392">
        <v>36.729999999999997</v>
      </c>
      <c r="P5392">
        <v>11.27</v>
      </c>
      <c r="W5392">
        <v>1979</v>
      </c>
      <c r="X5392">
        <f t="shared" si="167"/>
        <v>0</v>
      </c>
    </row>
    <row r="5393" spans="1:24" ht="12.75" hidden="1" customHeight="1" x14ac:dyDescent="0.45">
      <c r="A5393">
        <v>58</v>
      </c>
      <c r="B5393" t="s">
        <v>19</v>
      </c>
      <c r="C5393" t="s">
        <v>15</v>
      </c>
      <c r="D5393" s="2" t="str">
        <f t="shared" si="166"/>
        <v>Ole Miss1979</v>
      </c>
      <c r="F5393">
        <v>4</v>
      </c>
      <c r="G5393">
        <v>7</v>
      </c>
      <c r="H5393">
        <v>0</v>
      </c>
      <c r="I5393">
        <v>7.19</v>
      </c>
      <c r="J5393">
        <v>-4.9000000000000004</v>
      </c>
      <c r="K5393">
        <v>2.29</v>
      </c>
      <c r="L5393" s="2">
        <f>_xlfn.RANK.EQ(I5393, INDEX(CFB!$I$2:$I$1048576, MATCH(W5393, CFB!$W$2:$W$1048576, 0)):INDEX(CFB!$I$2:$I$1048576, MATCH(W5393, CFB!$W$2:$W$1048576, 0) + COUNTIF(CFB!$W$2:$W$1048576, W5393) - 1), 0)</f>
        <v>27</v>
      </c>
      <c r="M5393" s="2">
        <f>_xlfn.RANK.EQ(J5393, INDEX(CFB!$J$2:$J$1048576, MATCH(W5393, CFB!$W$2:$W$1048576, 0)):INDEX(CFB!$J$2:$J$1048576, MATCH(W5393, CFB!$W$2:$W$1048576, 0) + COUNTIF(CFB!$W$2:$W$1048576, W5393) - 1))</f>
        <v>112</v>
      </c>
      <c r="N5393" s="2">
        <f>RANK(K5393, INDEX(CFB!$K$2:$K$1048576, MATCH(W5393, CFB!$W$2:$W$1048576, 0)):INDEX(CFB!$K$2:$K$1048576, MATCH(W5393, CFB!$W$2:$W$1048576, 0) + COUNTIF(CFB!$W$2:$W$1048576, W5393) - 1))</f>
        <v>58</v>
      </c>
      <c r="O5393">
        <v>35.86</v>
      </c>
      <c r="P5393">
        <v>16.66</v>
      </c>
      <c r="W5393">
        <v>1979</v>
      </c>
      <c r="X5393">
        <f t="shared" si="167"/>
        <v>0</v>
      </c>
    </row>
    <row r="5394" spans="1:24" ht="12.75" hidden="1" customHeight="1" x14ac:dyDescent="0.45">
      <c r="A5394">
        <v>59</v>
      </c>
      <c r="B5394" t="s">
        <v>109</v>
      </c>
      <c r="C5394" t="s">
        <v>15</v>
      </c>
      <c r="D5394" s="2" t="str">
        <f t="shared" si="166"/>
        <v>Mississippi State1979</v>
      </c>
      <c r="F5394">
        <v>3</v>
      </c>
      <c r="G5394">
        <v>8</v>
      </c>
      <c r="H5394">
        <v>0</v>
      </c>
      <c r="I5394">
        <v>-3.13</v>
      </c>
      <c r="J5394">
        <v>5.28</v>
      </c>
      <c r="K5394">
        <v>2.15</v>
      </c>
      <c r="L5394" s="2">
        <f>_xlfn.RANK.EQ(I5394, INDEX(CFB!$I$2:$I$1048576, MATCH(W5394, CFB!$W$2:$W$1048576, 0)):INDEX(CFB!$I$2:$I$1048576, MATCH(W5394, CFB!$W$2:$W$1048576, 0) + COUNTIF(CFB!$W$2:$W$1048576, W5394) - 1), 0)</f>
        <v>96</v>
      </c>
      <c r="M5394" s="2">
        <f>_xlfn.RANK.EQ(J5394, INDEX(CFB!$J$2:$J$1048576, MATCH(W5394, CFB!$W$2:$W$1048576, 0)):INDEX(CFB!$J$2:$J$1048576, MATCH(W5394, CFB!$W$2:$W$1048576, 0) + COUNTIF(CFB!$W$2:$W$1048576, W5394) - 1))</f>
        <v>30</v>
      </c>
      <c r="N5394" s="2">
        <f>RANK(K5394, INDEX(CFB!$K$2:$K$1048576, MATCH(W5394, CFB!$W$2:$W$1048576, 0)):INDEX(CFB!$K$2:$K$1048576, MATCH(W5394, CFB!$W$2:$W$1048576, 0) + COUNTIF(CFB!$W$2:$W$1048576, W5394) - 1))</f>
        <v>59</v>
      </c>
      <c r="O5394">
        <v>26.73</v>
      </c>
      <c r="P5394">
        <v>4.0999999999999996</v>
      </c>
      <c r="W5394">
        <v>1979</v>
      </c>
      <c r="X5394">
        <f t="shared" si="167"/>
        <v>0</v>
      </c>
    </row>
    <row r="5395" spans="1:24" ht="12.75" hidden="1" customHeight="1" x14ac:dyDescent="0.45">
      <c r="A5395">
        <v>60</v>
      </c>
      <c r="B5395" t="s">
        <v>72</v>
      </c>
      <c r="C5395" t="s">
        <v>10</v>
      </c>
      <c r="D5395" s="2" t="str">
        <f t="shared" si="166"/>
        <v>Wisconsin1979</v>
      </c>
      <c r="F5395">
        <v>4</v>
      </c>
      <c r="G5395">
        <v>7</v>
      </c>
      <c r="H5395">
        <v>0</v>
      </c>
      <c r="I5395">
        <v>0.72</v>
      </c>
      <c r="J5395">
        <v>1.26</v>
      </c>
      <c r="K5395">
        <v>1.99</v>
      </c>
      <c r="L5395" s="2">
        <f>_xlfn.RANK.EQ(I5395, INDEX(CFB!$I$2:$I$1048576, MATCH(W5395, CFB!$W$2:$W$1048576, 0)):INDEX(CFB!$I$2:$I$1048576, MATCH(W5395, CFB!$W$2:$W$1048576, 0) + COUNTIF(CFB!$W$2:$W$1048576, W5395) - 1), 0)</f>
        <v>64</v>
      </c>
      <c r="M5395" s="2">
        <f>_xlfn.RANK.EQ(J5395, INDEX(CFB!$J$2:$J$1048576, MATCH(W5395, CFB!$W$2:$W$1048576, 0)):INDEX(CFB!$J$2:$J$1048576, MATCH(W5395, CFB!$W$2:$W$1048576, 0) + COUNTIF(CFB!$W$2:$W$1048576, W5395) - 1))</f>
        <v>57</v>
      </c>
      <c r="N5395" s="2">
        <f>RANK(K5395, INDEX(CFB!$K$2:$K$1048576, MATCH(W5395, CFB!$W$2:$W$1048576, 0)):INDEX(CFB!$K$2:$K$1048576, MATCH(W5395, CFB!$W$2:$W$1048576, 0) + COUNTIF(CFB!$W$2:$W$1048576, W5395) - 1))</f>
        <v>60</v>
      </c>
      <c r="O5395">
        <v>28.78</v>
      </c>
      <c r="P5395">
        <v>15.63</v>
      </c>
      <c r="W5395">
        <v>1979</v>
      </c>
      <c r="X5395">
        <f t="shared" si="167"/>
        <v>0</v>
      </c>
    </row>
    <row r="5396" spans="1:24" ht="12.75" hidden="1" customHeight="1" x14ac:dyDescent="0.45">
      <c r="A5396">
        <v>61</v>
      </c>
      <c r="B5396" t="s">
        <v>86</v>
      </c>
      <c r="C5396" t="s">
        <v>65</v>
      </c>
      <c r="D5396" s="2" t="str">
        <f t="shared" si="166"/>
        <v>Miami (OH)1979</v>
      </c>
      <c r="F5396">
        <v>6</v>
      </c>
      <c r="G5396">
        <v>5</v>
      </c>
      <c r="H5396">
        <v>0</v>
      </c>
      <c r="I5396">
        <v>-0.22</v>
      </c>
      <c r="J5396">
        <v>2.2000000000000002</v>
      </c>
      <c r="K5396">
        <v>1.98</v>
      </c>
      <c r="L5396" s="2">
        <f>_xlfn.RANK.EQ(I5396, INDEX(CFB!$I$2:$I$1048576, MATCH(W5396, CFB!$W$2:$W$1048576, 0)):INDEX(CFB!$I$2:$I$1048576, MATCH(W5396, CFB!$W$2:$W$1048576, 0) + COUNTIF(CFB!$W$2:$W$1048576, W5396) - 1), 0)</f>
        <v>74</v>
      </c>
      <c r="M5396" s="2">
        <f>_xlfn.RANK.EQ(J5396, INDEX(CFB!$J$2:$J$1048576, MATCH(W5396, CFB!$W$2:$W$1048576, 0)):INDEX(CFB!$J$2:$J$1048576, MATCH(W5396, CFB!$W$2:$W$1048576, 0) + COUNTIF(CFB!$W$2:$W$1048576, W5396) - 1))</f>
        <v>50</v>
      </c>
      <c r="N5396" s="2">
        <f>RANK(K5396, INDEX(CFB!$K$2:$K$1048576, MATCH(W5396, CFB!$W$2:$W$1048576, 0)):INDEX(CFB!$K$2:$K$1048576, MATCH(W5396, CFB!$W$2:$W$1048576, 0) + COUNTIF(CFB!$W$2:$W$1048576, W5396) - 1))</f>
        <v>61</v>
      </c>
      <c r="O5396">
        <v>26.74</v>
      </c>
      <c r="P5396">
        <v>7.62</v>
      </c>
      <c r="W5396">
        <v>1979</v>
      </c>
      <c r="X5396">
        <f t="shared" si="167"/>
        <v>0</v>
      </c>
    </row>
    <row r="5397" spans="1:24" ht="12.75" hidden="1" customHeight="1" x14ac:dyDescent="0.45">
      <c r="A5397">
        <v>62</v>
      </c>
      <c r="B5397" t="s">
        <v>52</v>
      </c>
      <c r="C5397" t="s">
        <v>12</v>
      </c>
      <c r="D5397" s="2" t="str">
        <f t="shared" si="166"/>
        <v>Georgia Tech1979</v>
      </c>
      <c r="F5397">
        <v>4</v>
      </c>
      <c r="G5397">
        <v>6</v>
      </c>
      <c r="H5397">
        <v>1</v>
      </c>
      <c r="I5397">
        <v>-3.1</v>
      </c>
      <c r="J5397">
        <v>4.7699999999999996</v>
      </c>
      <c r="K5397">
        <v>1.67</v>
      </c>
      <c r="L5397" s="2">
        <f>_xlfn.RANK.EQ(I5397, INDEX(CFB!$I$2:$I$1048576, MATCH(W5397, CFB!$W$2:$W$1048576, 0)):INDEX(CFB!$I$2:$I$1048576, MATCH(W5397, CFB!$W$2:$W$1048576, 0) + COUNTIF(CFB!$W$2:$W$1048576, W5397) - 1), 0)</f>
        <v>95</v>
      </c>
      <c r="M5397" s="2">
        <f>_xlfn.RANK.EQ(J5397, INDEX(CFB!$J$2:$J$1048576, MATCH(W5397, CFB!$W$2:$W$1048576, 0)):INDEX(CFB!$J$2:$J$1048576, MATCH(W5397, CFB!$W$2:$W$1048576, 0) + COUNTIF(CFB!$W$2:$W$1048576, W5397) - 1))</f>
        <v>33</v>
      </c>
      <c r="N5397" s="2">
        <f>RANK(K5397, INDEX(CFB!$K$2:$K$1048576, MATCH(W5397, CFB!$W$2:$W$1048576, 0)):INDEX(CFB!$K$2:$K$1048576, MATCH(W5397, CFB!$W$2:$W$1048576, 0) + COUNTIF(CFB!$W$2:$W$1048576, W5397) - 1))</f>
        <v>62</v>
      </c>
      <c r="O5397">
        <v>24.79</v>
      </c>
      <c r="P5397">
        <v>6.79</v>
      </c>
      <c r="W5397">
        <v>1979</v>
      </c>
      <c r="X5397">
        <f t="shared" si="167"/>
        <v>0</v>
      </c>
    </row>
    <row r="5398" spans="1:24" ht="12.75" hidden="1" customHeight="1" x14ac:dyDescent="0.45">
      <c r="A5398">
        <v>63</v>
      </c>
      <c r="B5398" t="s">
        <v>209</v>
      </c>
      <c r="C5398" t="s">
        <v>206</v>
      </c>
      <c r="D5398" s="2" t="str">
        <f t="shared" si="166"/>
        <v>Chattanooga1979</v>
      </c>
      <c r="F5398">
        <v>9</v>
      </c>
      <c r="G5398">
        <v>2</v>
      </c>
      <c r="H5398">
        <v>0</v>
      </c>
      <c r="I5398">
        <v>5.68</v>
      </c>
      <c r="J5398">
        <v>-4.0599999999999996</v>
      </c>
      <c r="K5398">
        <v>1.62</v>
      </c>
      <c r="L5398" s="2">
        <f>_xlfn.RANK.EQ(I5398, INDEX(CFB!$I$2:$I$1048576, MATCH(W5398, CFB!$W$2:$W$1048576, 0)):INDEX(CFB!$I$2:$I$1048576, MATCH(W5398, CFB!$W$2:$W$1048576, 0) + COUNTIF(CFB!$W$2:$W$1048576, W5398) - 1), 0)</f>
        <v>36</v>
      </c>
      <c r="M5398" s="2">
        <f>_xlfn.RANK.EQ(J5398, INDEX(CFB!$J$2:$J$1048576, MATCH(W5398, CFB!$W$2:$W$1048576, 0)):INDEX(CFB!$J$2:$J$1048576, MATCH(W5398, CFB!$W$2:$W$1048576, 0) + COUNTIF(CFB!$W$2:$W$1048576, W5398) - 1))</f>
        <v>103</v>
      </c>
      <c r="N5398" s="2">
        <f>RANK(K5398, INDEX(CFB!$K$2:$K$1048576, MATCH(W5398, CFB!$W$2:$W$1048576, 0)):INDEX(CFB!$K$2:$K$1048576, MATCH(W5398, CFB!$W$2:$W$1048576, 0) + COUNTIF(CFB!$W$2:$W$1048576, W5398) - 1))</f>
        <v>63</v>
      </c>
      <c r="O5398">
        <v>34.950000000000003</v>
      </c>
      <c r="P5398">
        <v>16.63</v>
      </c>
      <c r="W5398">
        <v>1979</v>
      </c>
      <c r="X5398">
        <f t="shared" si="167"/>
        <v>0</v>
      </c>
    </row>
    <row r="5399" spans="1:24" ht="12.75" hidden="1" customHeight="1" x14ac:dyDescent="0.45">
      <c r="A5399">
        <v>64</v>
      </c>
      <c r="B5399" t="s">
        <v>33</v>
      </c>
      <c r="C5399" t="s">
        <v>12</v>
      </c>
      <c r="D5399" s="2" t="str">
        <f t="shared" si="166"/>
        <v>Virginia Tech1979</v>
      </c>
      <c r="F5399">
        <v>5</v>
      </c>
      <c r="G5399">
        <v>6</v>
      </c>
      <c r="H5399">
        <v>0</v>
      </c>
      <c r="I5399">
        <v>3.37</v>
      </c>
      <c r="J5399">
        <v>-2.11</v>
      </c>
      <c r="K5399">
        <v>1.26</v>
      </c>
      <c r="L5399" s="2">
        <f>_xlfn.RANK.EQ(I5399, INDEX(CFB!$I$2:$I$1048576, MATCH(W5399, CFB!$W$2:$W$1048576, 0)):INDEX(CFB!$I$2:$I$1048576, MATCH(W5399, CFB!$W$2:$W$1048576, 0) + COUNTIF(CFB!$W$2:$W$1048576, W5399) - 1), 0)</f>
        <v>50</v>
      </c>
      <c r="M5399" s="2">
        <f>_xlfn.RANK.EQ(J5399, INDEX(CFB!$J$2:$J$1048576, MATCH(W5399, CFB!$W$2:$W$1048576, 0)):INDEX(CFB!$J$2:$J$1048576, MATCH(W5399, CFB!$W$2:$W$1048576, 0) + COUNTIF(CFB!$W$2:$W$1048576, W5399) - 1))</f>
        <v>87</v>
      </c>
      <c r="N5399" s="2">
        <f>RANK(K5399, INDEX(CFB!$K$2:$K$1048576, MATCH(W5399, CFB!$W$2:$W$1048576, 0)):INDEX(CFB!$K$2:$K$1048576, MATCH(W5399, CFB!$W$2:$W$1048576, 0) + COUNTIF(CFB!$W$2:$W$1048576, W5399) - 1))</f>
        <v>64</v>
      </c>
      <c r="O5399">
        <v>31.37</v>
      </c>
      <c r="P5399">
        <v>11.79</v>
      </c>
      <c r="W5399">
        <v>1979</v>
      </c>
      <c r="X5399">
        <f t="shared" si="167"/>
        <v>0</v>
      </c>
    </row>
    <row r="5400" spans="1:24" ht="12.75" hidden="1" customHeight="1" x14ac:dyDescent="0.45">
      <c r="A5400">
        <v>65</v>
      </c>
      <c r="B5400" t="s">
        <v>61</v>
      </c>
      <c r="C5400" t="s">
        <v>189</v>
      </c>
      <c r="D5400" s="2" t="str">
        <f t="shared" si="166"/>
        <v>Texas Christian1979</v>
      </c>
      <c r="F5400">
        <v>2</v>
      </c>
      <c r="G5400">
        <v>8</v>
      </c>
      <c r="H5400">
        <v>1</v>
      </c>
      <c r="I5400">
        <v>-2.3199999999999998</v>
      </c>
      <c r="J5400">
        <v>3.49</v>
      </c>
      <c r="K5400">
        <v>1.1599999999999999</v>
      </c>
      <c r="L5400" s="2">
        <f>_xlfn.RANK.EQ(I5400, INDEX(CFB!$I$2:$I$1048576, MATCH(W5400, CFB!$W$2:$W$1048576, 0)):INDEX(CFB!$I$2:$I$1048576, MATCH(W5400, CFB!$W$2:$W$1048576, 0) + COUNTIF(CFB!$W$2:$W$1048576, W5400) - 1), 0)</f>
        <v>90</v>
      </c>
      <c r="M5400" s="2">
        <f>_xlfn.RANK.EQ(J5400, INDEX(CFB!$J$2:$J$1048576, MATCH(W5400, CFB!$W$2:$W$1048576, 0)):INDEX(CFB!$J$2:$J$1048576, MATCH(W5400, CFB!$W$2:$W$1048576, 0) + COUNTIF(CFB!$W$2:$W$1048576, W5400) - 1))</f>
        <v>42</v>
      </c>
      <c r="N5400" s="2">
        <f>RANK(K5400, INDEX(CFB!$K$2:$K$1048576, MATCH(W5400, CFB!$W$2:$W$1048576, 0)):INDEX(CFB!$K$2:$K$1048576, MATCH(W5400, CFB!$W$2:$W$1048576, 0) + COUNTIF(CFB!$W$2:$W$1048576, W5400) - 1))</f>
        <v>65</v>
      </c>
      <c r="O5400">
        <v>25.14</v>
      </c>
      <c r="P5400">
        <v>7.1</v>
      </c>
      <c r="W5400">
        <v>1979</v>
      </c>
      <c r="X5400">
        <f t="shared" si="167"/>
        <v>0</v>
      </c>
    </row>
    <row r="5401" spans="1:24" ht="12.75" hidden="1" customHeight="1" x14ac:dyDescent="0.45">
      <c r="A5401">
        <v>66</v>
      </c>
      <c r="B5401" t="s">
        <v>89</v>
      </c>
      <c r="C5401" t="s">
        <v>12</v>
      </c>
      <c r="D5401" s="2" t="str">
        <f t="shared" si="166"/>
        <v>West Virginia1979</v>
      </c>
      <c r="F5401">
        <v>5</v>
      </c>
      <c r="G5401">
        <v>6</v>
      </c>
      <c r="H5401">
        <v>0</v>
      </c>
      <c r="I5401">
        <v>2.68</v>
      </c>
      <c r="J5401">
        <v>-1.57</v>
      </c>
      <c r="K5401">
        <v>1.1100000000000001</v>
      </c>
      <c r="L5401" s="2">
        <f>_xlfn.RANK.EQ(I5401, INDEX(CFB!$I$2:$I$1048576, MATCH(W5401, CFB!$W$2:$W$1048576, 0)):INDEX(CFB!$I$2:$I$1048576, MATCH(W5401, CFB!$W$2:$W$1048576, 0) + COUNTIF(CFB!$W$2:$W$1048576, W5401) - 1), 0)</f>
        <v>56</v>
      </c>
      <c r="M5401" s="2">
        <f>_xlfn.RANK.EQ(J5401, INDEX(CFB!$J$2:$J$1048576, MATCH(W5401, CFB!$W$2:$W$1048576, 0)):INDEX(CFB!$J$2:$J$1048576, MATCH(W5401, CFB!$W$2:$W$1048576, 0) + COUNTIF(CFB!$W$2:$W$1048576, W5401) - 1))</f>
        <v>82</v>
      </c>
      <c r="N5401" s="2">
        <f>RANK(K5401, INDEX(CFB!$K$2:$K$1048576, MATCH(W5401, CFB!$W$2:$W$1048576, 0)):INDEX(CFB!$K$2:$K$1048576, MATCH(W5401, CFB!$W$2:$W$1048576, 0) + COUNTIF(CFB!$W$2:$W$1048576, W5401) - 1))</f>
        <v>66</v>
      </c>
      <c r="O5401">
        <v>29.6</v>
      </c>
      <c r="P5401">
        <v>13.38</v>
      </c>
      <c r="W5401">
        <v>1979</v>
      </c>
      <c r="X5401">
        <f t="shared" si="167"/>
        <v>0</v>
      </c>
    </row>
    <row r="5402" spans="1:24" ht="12.75" hidden="1" customHeight="1" x14ac:dyDescent="0.45">
      <c r="A5402">
        <v>67</v>
      </c>
      <c r="B5402" t="s">
        <v>57</v>
      </c>
      <c r="C5402" t="s">
        <v>12</v>
      </c>
      <c r="D5402" s="2" t="str">
        <f t="shared" si="166"/>
        <v>Boston College1979</v>
      </c>
      <c r="F5402">
        <v>5</v>
      </c>
      <c r="G5402">
        <v>6</v>
      </c>
      <c r="H5402">
        <v>0</v>
      </c>
      <c r="I5402">
        <v>-0.83</v>
      </c>
      <c r="J5402">
        <v>1.6</v>
      </c>
      <c r="K5402">
        <v>0.77</v>
      </c>
      <c r="L5402" s="2">
        <f>_xlfn.RANK.EQ(I5402, INDEX(CFB!$I$2:$I$1048576, MATCH(W5402, CFB!$W$2:$W$1048576, 0)):INDEX(CFB!$I$2:$I$1048576, MATCH(W5402, CFB!$W$2:$W$1048576, 0) + COUNTIF(CFB!$W$2:$W$1048576, W5402) - 1), 0)</f>
        <v>79</v>
      </c>
      <c r="M5402" s="2">
        <f>_xlfn.RANK.EQ(J5402, INDEX(CFB!$J$2:$J$1048576, MATCH(W5402, CFB!$W$2:$W$1048576, 0)):INDEX(CFB!$J$2:$J$1048576, MATCH(W5402, CFB!$W$2:$W$1048576, 0) + COUNTIF(CFB!$W$2:$W$1048576, W5402) - 1))</f>
        <v>55</v>
      </c>
      <c r="N5402" s="2">
        <f>RANK(K5402, INDEX(CFB!$K$2:$K$1048576, MATCH(W5402, CFB!$W$2:$W$1048576, 0)):INDEX(CFB!$K$2:$K$1048576, MATCH(W5402, CFB!$W$2:$W$1048576, 0) + COUNTIF(CFB!$W$2:$W$1048576, W5402) - 1))</f>
        <v>67</v>
      </c>
      <c r="O5402">
        <v>27.48</v>
      </c>
      <c r="P5402">
        <v>10.44</v>
      </c>
      <c r="W5402">
        <v>1979</v>
      </c>
      <c r="X5402">
        <f t="shared" si="167"/>
        <v>0</v>
      </c>
    </row>
    <row r="5403" spans="1:24" ht="12.75" hidden="1" customHeight="1" x14ac:dyDescent="0.45">
      <c r="A5403">
        <v>68</v>
      </c>
      <c r="B5403" t="s">
        <v>22</v>
      </c>
      <c r="C5403" t="s">
        <v>12</v>
      </c>
      <c r="D5403" s="2" t="str">
        <f t="shared" si="166"/>
        <v>Miami (FL)1979</v>
      </c>
      <c r="F5403">
        <v>5</v>
      </c>
      <c r="G5403">
        <v>6</v>
      </c>
      <c r="H5403">
        <v>0</v>
      </c>
      <c r="I5403">
        <v>0.92</v>
      </c>
      <c r="J5403">
        <v>-0.33</v>
      </c>
      <c r="K5403">
        <v>0.6</v>
      </c>
      <c r="L5403" s="2">
        <f>_xlfn.RANK.EQ(I5403, INDEX(CFB!$I$2:$I$1048576, MATCH(W5403, CFB!$W$2:$W$1048576, 0)):INDEX(CFB!$I$2:$I$1048576, MATCH(W5403, CFB!$W$2:$W$1048576, 0) + COUNTIF(CFB!$W$2:$W$1048576, W5403) - 1), 0)</f>
        <v>63</v>
      </c>
      <c r="M5403" s="2">
        <f>_xlfn.RANK.EQ(J5403, INDEX(CFB!$J$2:$J$1048576, MATCH(W5403, CFB!$W$2:$W$1048576, 0)):INDEX(CFB!$J$2:$J$1048576, MATCH(W5403, CFB!$W$2:$W$1048576, 0) + COUNTIF(CFB!$W$2:$W$1048576, W5403) - 1))</f>
        <v>69</v>
      </c>
      <c r="N5403" s="2">
        <f>RANK(K5403, INDEX(CFB!$K$2:$K$1048576, MATCH(W5403, CFB!$W$2:$W$1048576, 0)):INDEX(CFB!$K$2:$K$1048576, MATCH(W5403, CFB!$W$2:$W$1048576, 0) + COUNTIF(CFB!$W$2:$W$1048576, W5403) - 1))</f>
        <v>68</v>
      </c>
      <c r="O5403">
        <v>27.67</v>
      </c>
      <c r="P5403">
        <v>11.03</v>
      </c>
      <c r="W5403">
        <v>1979</v>
      </c>
      <c r="X5403">
        <f t="shared" si="167"/>
        <v>0</v>
      </c>
    </row>
    <row r="5404" spans="1:24" ht="12.75" hidden="1" customHeight="1" x14ac:dyDescent="0.45">
      <c r="A5404">
        <v>69</v>
      </c>
      <c r="B5404" t="s">
        <v>84</v>
      </c>
      <c r="C5404" t="s">
        <v>178</v>
      </c>
      <c r="D5404" s="2" t="str">
        <f t="shared" si="166"/>
        <v>Utah1979</v>
      </c>
      <c r="F5404">
        <v>6</v>
      </c>
      <c r="G5404">
        <v>6</v>
      </c>
      <c r="H5404">
        <v>0</v>
      </c>
      <c r="I5404">
        <v>1.85</v>
      </c>
      <c r="J5404">
        <v>-1.67</v>
      </c>
      <c r="K5404">
        <v>0.18</v>
      </c>
      <c r="L5404" s="2">
        <f>_xlfn.RANK.EQ(I5404, INDEX(CFB!$I$2:$I$1048576, MATCH(W5404, CFB!$W$2:$W$1048576, 0)):INDEX(CFB!$I$2:$I$1048576, MATCH(W5404, CFB!$W$2:$W$1048576, 0) + COUNTIF(CFB!$W$2:$W$1048576, W5404) - 1), 0)</f>
        <v>60</v>
      </c>
      <c r="M5404" s="2">
        <f>_xlfn.RANK.EQ(J5404, INDEX(CFB!$J$2:$J$1048576, MATCH(W5404, CFB!$W$2:$W$1048576, 0)):INDEX(CFB!$J$2:$J$1048576, MATCH(W5404, CFB!$W$2:$W$1048576, 0) + COUNTIF(CFB!$W$2:$W$1048576, W5404) - 1))</f>
        <v>83</v>
      </c>
      <c r="N5404" s="2">
        <f>RANK(K5404, INDEX(CFB!$K$2:$K$1048576, MATCH(W5404, CFB!$W$2:$W$1048576, 0)):INDEX(CFB!$K$2:$K$1048576, MATCH(W5404, CFB!$W$2:$W$1048576, 0) + COUNTIF(CFB!$W$2:$W$1048576, W5404) - 1))</f>
        <v>69</v>
      </c>
      <c r="O5404">
        <v>29.73</v>
      </c>
      <c r="P5404">
        <v>13.91</v>
      </c>
      <c r="W5404">
        <v>1979</v>
      </c>
      <c r="X5404">
        <f t="shared" si="167"/>
        <v>0</v>
      </c>
    </row>
    <row r="5405" spans="1:24" ht="12.75" hidden="1" customHeight="1" x14ac:dyDescent="0.45">
      <c r="A5405">
        <v>70</v>
      </c>
      <c r="B5405" t="s">
        <v>214</v>
      </c>
      <c r="C5405" t="s">
        <v>204</v>
      </c>
      <c r="D5405" s="2" t="str">
        <f t="shared" si="166"/>
        <v>Lamar1979</v>
      </c>
      <c r="F5405">
        <v>6</v>
      </c>
      <c r="G5405">
        <v>3</v>
      </c>
      <c r="H5405">
        <v>2</v>
      </c>
      <c r="I5405">
        <v>2.81</v>
      </c>
      <c r="J5405">
        <v>-3.36</v>
      </c>
      <c r="K5405">
        <v>-0.55000000000000004</v>
      </c>
      <c r="L5405" s="2">
        <f>_xlfn.RANK.EQ(I5405, INDEX(CFB!$I$2:$I$1048576, MATCH(W5405, CFB!$W$2:$W$1048576, 0)):INDEX(CFB!$I$2:$I$1048576, MATCH(W5405, CFB!$W$2:$W$1048576, 0) + COUNTIF(CFB!$W$2:$W$1048576, W5405) - 1), 0)</f>
        <v>52</v>
      </c>
      <c r="M5405" s="2">
        <f>_xlfn.RANK.EQ(J5405, INDEX(CFB!$J$2:$J$1048576, MATCH(W5405, CFB!$W$2:$W$1048576, 0)):INDEX(CFB!$J$2:$J$1048576, MATCH(W5405, CFB!$W$2:$W$1048576, 0) + COUNTIF(CFB!$W$2:$W$1048576, W5405) - 1))</f>
        <v>97</v>
      </c>
      <c r="N5405" s="2">
        <f>RANK(K5405, INDEX(CFB!$K$2:$K$1048576, MATCH(W5405, CFB!$W$2:$W$1048576, 0)):INDEX(CFB!$K$2:$K$1048576, MATCH(W5405, CFB!$W$2:$W$1048576, 0) + COUNTIF(CFB!$W$2:$W$1048576, W5405) - 1))</f>
        <v>70</v>
      </c>
      <c r="O5405">
        <v>30.32</v>
      </c>
      <c r="P5405">
        <v>14.86</v>
      </c>
      <c r="W5405">
        <v>1979</v>
      </c>
      <c r="X5405">
        <f t="shared" si="167"/>
        <v>0</v>
      </c>
    </row>
    <row r="5406" spans="1:24" ht="12.75" hidden="1" customHeight="1" x14ac:dyDescent="0.45">
      <c r="A5406">
        <v>71</v>
      </c>
      <c r="B5406" t="s">
        <v>114</v>
      </c>
      <c r="C5406" t="s">
        <v>193</v>
      </c>
      <c r="D5406" s="2" t="str">
        <f t="shared" si="166"/>
        <v>San Jose State1979</v>
      </c>
      <c r="F5406">
        <v>6</v>
      </c>
      <c r="G5406">
        <v>4</v>
      </c>
      <c r="H5406">
        <v>1</v>
      </c>
      <c r="I5406">
        <v>8.7799999999999994</v>
      </c>
      <c r="J5406">
        <v>-9.51</v>
      </c>
      <c r="K5406">
        <v>-0.73</v>
      </c>
      <c r="L5406" s="2">
        <f>_xlfn.RANK.EQ(I5406, INDEX(CFB!$I$2:$I$1048576, MATCH(W5406, CFB!$W$2:$W$1048576, 0)):INDEX(CFB!$I$2:$I$1048576, MATCH(W5406, CFB!$W$2:$W$1048576, 0) + COUNTIF(CFB!$W$2:$W$1048576, W5406) - 1), 0)</f>
        <v>14</v>
      </c>
      <c r="M5406" s="2">
        <f>_xlfn.RANK.EQ(J5406, INDEX(CFB!$J$2:$J$1048576, MATCH(W5406, CFB!$W$2:$W$1048576, 0)):INDEX(CFB!$J$2:$J$1048576, MATCH(W5406, CFB!$W$2:$W$1048576, 0) + COUNTIF(CFB!$W$2:$W$1048576, W5406) - 1))</f>
        <v>132</v>
      </c>
      <c r="N5406" s="2">
        <f>RANK(K5406, INDEX(CFB!$K$2:$K$1048576, MATCH(W5406, CFB!$W$2:$W$1048576, 0)):INDEX(CFB!$K$2:$K$1048576, MATCH(W5406, CFB!$W$2:$W$1048576, 0) + COUNTIF(CFB!$W$2:$W$1048576, W5406) - 1))</f>
        <v>71</v>
      </c>
      <c r="O5406">
        <v>35.549999999999997</v>
      </c>
      <c r="P5406">
        <v>20.47</v>
      </c>
      <c r="W5406">
        <v>1979</v>
      </c>
      <c r="X5406">
        <f t="shared" si="167"/>
        <v>0</v>
      </c>
    </row>
    <row r="5407" spans="1:24" ht="12.75" hidden="1" customHeight="1" x14ac:dyDescent="0.45">
      <c r="A5407">
        <v>72</v>
      </c>
      <c r="B5407" t="s">
        <v>117</v>
      </c>
      <c r="C5407" t="s">
        <v>65</v>
      </c>
      <c r="D5407" s="2" t="str">
        <f t="shared" si="166"/>
        <v>Western Michigan1979</v>
      </c>
      <c r="F5407">
        <v>6</v>
      </c>
      <c r="G5407">
        <v>5</v>
      </c>
      <c r="H5407">
        <v>0</v>
      </c>
      <c r="I5407">
        <v>-5.74</v>
      </c>
      <c r="J5407">
        <v>4.9000000000000004</v>
      </c>
      <c r="K5407">
        <v>-0.84</v>
      </c>
      <c r="L5407" s="2">
        <f>_xlfn.RANK.EQ(I5407, INDEX(CFB!$I$2:$I$1048576, MATCH(W5407, CFB!$W$2:$W$1048576, 0)):INDEX(CFB!$I$2:$I$1048576, MATCH(W5407, CFB!$W$2:$W$1048576, 0) + COUNTIF(CFB!$W$2:$W$1048576, W5407) - 1), 0)</f>
        <v>114</v>
      </c>
      <c r="M5407" s="2">
        <f>_xlfn.RANK.EQ(J5407, INDEX(CFB!$J$2:$J$1048576, MATCH(W5407, CFB!$W$2:$W$1048576, 0)):INDEX(CFB!$J$2:$J$1048576, MATCH(W5407, CFB!$W$2:$W$1048576, 0) + COUNTIF(CFB!$W$2:$W$1048576, W5407) - 1))</f>
        <v>32</v>
      </c>
      <c r="N5407" s="2">
        <f>RANK(K5407, INDEX(CFB!$K$2:$K$1048576, MATCH(W5407, CFB!$W$2:$W$1048576, 0)):INDEX(CFB!$K$2:$K$1048576, MATCH(W5407, CFB!$W$2:$W$1048576, 0) + COUNTIF(CFB!$W$2:$W$1048576, W5407) - 1))</f>
        <v>72</v>
      </c>
      <c r="O5407">
        <v>22.72</v>
      </c>
      <c r="P5407">
        <v>6.6</v>
      </c>
      <c r="W5407">
        <v>1979</v>
      </c>
      <c r="X5407">
        <f t="shared" si="167"/>
        <v>0</v>
      </c>
    </row>
    <row r="5408" spans="1:24" ht="12.75" hidden="1" customHeight="1" x14ac:dyDescent="0.45">
      <c r="A5408">
        <v>73</v>
      </c>
      <c r="B5408" t="s">
        <v>50</v>
      </c>
      <c r="C5408" t="s">
        <v>12</v>
      </c>
      <c r="D5408" s="2" t="str">
        <f t="shared" si="166"/>
        <v>Nevada-Las Vegas1979</v>
      </c>
      <c r="F5408">
        <v>9</v>
      </c>
      <c r="G5408">
        <v>1</v>
      </c>
      <c r="H5408">
        <v>2</v>
      </c>
      <c r="I5408">
        <v>10.01</v>
      </c>
      <c r="J5408">
        <v>-10.93</v>
      </c>
      <c r="K5408">
        <v>-0.93</v>
      </c>
      <c r="L5408" s="2">
        <f>_xlfn.RANK.EQ(I5408, INDEX(CFB!$I$2:$I$1048576, MATCH(W5408, CFB!$W$2:$W$1048576, 0)):INDEX(CFB!$I$2:$I$1048576, MATCH(W5408, CFB!$W$2:$W$1048576, 0) + COUNTIF(CFB!$W$2:$W$1048576, W5408) - 1), 0)</f>
        <v>7</v>
      </c>
      <c r="M5408" s="2">
        <f>_xlfn.RANK.EQ(J5408, INDEX(CFB!$J$2:$J$1048576, MATCH(W5408, CFB!$W$2:$W$1048576, 0)):INDEX(CFB!$J$2:$J$1048576, MATCH(W5408, CFB!$W$2:$W$1048576, 0) + COUNTIF(CFB!$W$2:$W$1048576, W5408) - 1))</f>
        <v>134</v>
      </c>
      <c r="N5408" s="2">
        <f>RANK(K5408, INDEX(CFB!$K$2:$K$1048576, MATCH(W5408, CFB!$W$2:$W$1048576, 0)):INDEX(CFB!$K$2:$K$1048576, MATCH(W5408, CFB!$W$2:$W$1048576, 0) + COUNTIF(CFB!$W$2:$W$1048576, W5408) - 1))</f>
        <v>73</v>
      </c>
      <c r="O5408">
        <v>35.03</v>
      </c>
      <c r="P5408">
        <v>21.47</v>
      </c>
      <c r="W5408">
        <v>1979</v>
      </c>
      <c r="X5408">
        <f t="shared" si="167"/>
        <v>0</v>
      </c>
    </row>
    <row r="5409" spans="1:24" ht="12.75" hidden="1" customHeight="1" x14ac:dyDescent="0.45">
      <c r="A5409">
        <v>74</v>
      </c>
      <c r="B5409" t="s">
        <v>94</v>
      </c>
      <c r="C5409" t="s">
        <v>65</v>
      </c>
      <c r="D5409" s="2" t="str">
        <f t="shared" si="166"/>
        <v>Toledo1979</v>
      </c>
      <c r="F5409">
        <v>7</v>
      </c>
      <c r="G5409">
        <v>3</v>
      </c>
      <c r="H5409">
        <v>1</v>
      </c>
      <c r="I5409">
        <v>-1.53</v>
      </c>
      <c r="J5409">
        <v>0.54</v>
      </c>
      <c r="K5409">
        <v>-0.99</v>
      </c>
      <c r="L5409" s="2">
        <f>_xlfn.RANK.EQ(I5409, INDEX(CFB!$I$2:$I$1048576, MATCH(W5409, CFB!$W$2:$W$1048576, 0)):INDEX(CFB!$I$2:$I$1048576, MATCH(W5409, CFB!$W$2:$W$1048576, 0) + COUNTIF(CFB!$W$2:$W$1048576, W5409) - 1), 0)</f>
        <v>85</v>
      </c>
      <c r="M5409" s="2">
        <f>_xlfn.RANK.EQ(J5409, INDEX(CFB!$J$2:$J$1048576, MATCH(W5409, CFB!$W$2:$W$1048576, 0)):INDEX(CFB!$J$2:$J$1048576, MATCH(W5409, CFB!$W$2:$W$1048576, 0) + COUNTIF(CFB!$W$2:$W$1048576, W5409) - 1))</f>
        <v>64</v>
      </c>
      <c r="N5409" s="2">
        <f>RANK(K5409, INDEX(CFB!$K$2:$K$1048576, MATCH(W5409, CFB!$W$2:$W$1048576, 0)):INDEX(CFB!$K$2:$K$1048576, MATCH(W5409, CFB!$W$2:$W$1048576, 0) + COUNTIF(CFB!$W$2:$W$1048576, W5409) - 1))</f>
        <v>74</v>
      </c>
      <c r="O5409">
        <v>25.73</v>
      </c>
      <c r="P5409">
        <v>13.05</v>
      </c>
      <c r="W5409">
        <v>1979</v>
      </c>
      <c r="X5409">
        <f t="shared" si="167"/>
        <v>0</v>
      </c>
    </row>
    <row r="5410" spans="1:24" ht="12.75" hidden="1" customHeight="1" x14ac:dyDescent="0.45">
      <c r="A5410">
        <v>75</v>
      </c>
      <c r="B5410" t="s">
        <v>215</v>
      </c>
      <c r="C5410" t="s">
        <v>206</v>
      </c>
      <c r="D5410" s="2" t="str">
        <f t="shared" si="166"/>
        <v>East Tennessee State1979</v>
      </c>
      <c r="F5410">
        <v>7</v>
      </c>
      <c r="G5410">
        <v>4</v>
      </c>
      <c r="H5410">
        <v>0</v>
      </c>
      <c r="I5410">
        <v>-2.0299999999999998</v>
      </c>
      <c r="J5410">
        <v>0.97</v>
      </c>
      <c r="K5410">
        <v>-1.06</v>
      </c>
      <c r="L5410" s="2">
        <f>_xlfn.RANK.EQ(I5410, INDEX(CFB!$I$2:$I$1048576, MATCH(W5410, CFB!$W$2:$W$1048576, 0)):INDEX(CFB!$I$2:$I$1048576, MATCH(W5410, CFB!$W$2:$W$1048576, 0) + COUNTIF(CFB!$W$2:$W$1048576, W5410) - 1), 0)</f>
        <v>89</v>
      </c>
      <c r="M5410" s="2">
        <f>_xlfn.RANK.EQ(J5410, INDEX(CFB!$J$2:$J$1048576, MATCH(W5410, CFB!$W$2:$W$1048576, 0)):INDEX(CFB!$J$2:$J$1048576, MATCH(W5410, CFB!$W$2:$W$1048576, 0) + COUNTIF(CFB!$W$2:$W$1048576, W5410) - 1))</f>
        <v>60</v>
      </c>
      <c r="N5410" s="2">
        <f>RANK(K5410, INDEX(CFB!$K$2:$K$1048576, MATCH(W5410, CFB!$W$2:$W$1048576, 0)):INDEX(CFB!$K$2:$K$1048576, MATCH(W5410, CFB!$W$2:$W$1048576, 0) + COUNTIF(CFB!$W$2:$W$1048576, W5410) - 1))</f>
        <v>75</v>
      </c>
      <c r="O5410">
        <v>27.16</v>
      </c>
      <c r="P5410">
        <v>9.73</v>
      </c>
      <c r="W5410">
        <v>1979</v>
      </c>
      <c r="X5410">
        <f t="shared" si="167"/>
        <v>0</v>
      </c>
    </row>
    <row r="5411" spans="1:24" ht="12.75" hidden="1" customHeight="1" x14ac:dyDescent="0.45">
      <c r="A5411">
        <v>76</v>
      </c>
      <c r="B5411" t="s">
        <v>39</v>
      </c>
      <c r="C5411" t="s">
        <v>188</v>
      </c>
      <c r="D5411" s="2" t="str">
        <f t="shared" si="166"/>
        <v>Colorado1979</v>
      </c>
      <c r="F5411">
        <v>3</v>
      </c>
      <c r="G5411">
        <v>8</v>
      </c>
      <c r="H5411">
        <v>0</v>
      </c>
      <c r="I5411">
        <v>0.27</v>
      </c>
      <c r="J5411">
        <v>-1.5</v>
      </c>
      <c r="K5411">
        <v>-1.22</v>
      </c>
      <c r="L5411" s="2">
        <f>_xlfn.RANK.EQ(I5411, INDEX(CFB!$I$2:$I$1048576, MATCH(W5411, CFB!$W$2:$W$1048576, 0)):INDEX(CFB!$I$2:$I$1048576, MATCH(W5411, CFB!$W$2:$W$1048576, 0) + COUNTIF(CFB!$W$2:$W$1048576, W5411) - 1), 0)</f>
        <v>70</v>
      </c>
      <c r="M5411" s="2">
        <f>_xlfn.RANK.EQ(J5411, INDEX(CFB!$J$2:$J$1048576, MATCH(W5411, CFB!$W$2:$W$1048576, 0)):INDEX(CFB!$J$2:$J$1048576, MATCH(W5411, CFB!$W$2:$W$1048576, 0) + COUNTIF(CFB!$W$2:$W$1048576, W5411) - 1))</f>
        <v>81</v>
      </c>
      <c r="N5411" s="2">
        <f>RANK(K5411, INDEX(CFB!$K$2:$K$1048576, MATCH(W5411, CFB!$W$2:$W$1048576, 0)):INDEX(CFB!$K$2:$K$1048576, MATCH(W5411, CFB!$W$2:$W$1048576, 0) + COUNTIF(CFB!$W$2:$W$1048576, W5411) - 1))</f>
        <v>76</v>
      </c>
      <c r="O5411">
        <v>27.27</v>
      </c>
      <c r="P5411">
        <v>13.59</v>
      </c>
      <c r="W5411">
        <v>1979</v>
      </c>
      <c r="X5411">
        <f t="shared" si="167"/>
        <v>0</v>
      </c>
    </row>
    <row r="5412" spans="1:24" ht="12.75" hidden="1" customHeight="1" x14ac:dyDescent="0.45">
      <c r="A5412">
        <v>77</v>
      </c>
      <c r="B5412" t="s">
        <v>85</v>
      </c>
      <c r="C5412" t="s">
        <v>180</v>
      </c>
      <c r="D5412" s="2" t="str">
        <f t="shared" si="166"/>
        <v>Washington State1979</v>
      </c>
      <c r="F5412">
        <v>3</v>
      </c>
      <c r="G5412">
        <v>8</v>
      </c>
      <c r="H5412">
        <v>0</v>
      </c>
      <c r="I5412">
        <v>7.31</v>
      </c>
      <c r="J5412">
        <v>-8.68</v>
      </c>
      <c r="K5412">
        <v>-1.38</v>
      </c>
      <c r="L5412" s="2">
        <f>_xlfn.RANK.EQ(I5412, INDEX(CFB!$I$2:$I$1048576, MATCH(W5412, CFB!$W$2:$W$1048576, 0)):INDEX(CFB!$I$2:$I$1048576, MATCH(W5412, CFB!$W$2:$W$1048576, 0) + COUNTIF(CFB!$W$2:$W$1048576, W5412) - 1), 0)</f>
        <v>25</v>
      </c>
      <c r="M5412" s="2">
        <f>_xlfn.RANK.EQ(J5412, INDEX(CFB!$J$2:$J$1048576, MATCH(W5412, CFB!$W$2:$W$1048576, 0)):INDEX(CFB!$J$2:$J$1048576, MATCH(W5412, CFB!$W$2:$W$1048576, 0) + COUNTIF(CFB!$W$2:$W$1048576, W5412) - 1))</f>
        <v>129</v>
      </c>
      <c r="N5412" s="2">
        <f>RANK(K5412, INDEX(CFB!$K$2:$K$1048576, MATCH(W5412, CFB!$W$2:$W$1048576, 0)):INDEX(CFB!$K$2:$K$1048576, MATCH(W5412, CFB!$W$2:$W$1048576, 0) + COUNTIF(CFB!$W$2:$W$1048576, W5412) - 1))</f>
        <v>77</v>
      </c>
      <c r="O5412">
        <v>33.78</v>
      </c>
      <c r="P5412">
        <v>20</v>
      </c>
      <c r="W5412">
        <v>1979</v>
      </c>
      <c r="X5412">
        <f t="shared" si="167"/>
        <v>0</v>
      </c>
    </row>
    <row r="5413" spans="1:24" ht="12.75" hidden="1" customHeight="1" x14ac:dyDescent="0.45">
      <c r="A5413">
        <v>78</v>
      </c>
      <c r="B5413" t="s">
        <v>64</v>
      </c>
      <c r="C5413" t="s">
        <v>65</v>
      </c>
      <c r="D5413" s="2" t="str">
        <f t="shared" si="166"/>
        <v>Ohio1979</v>
      </c>
      <c r="F5413">
        <v>6</v>
      </c>
      <c r="G5413">
        <v>5</v>
      </c>
      <c r="H5413">
        <v>0</v>
      </c>
      <c r="I5413">
        <v>-1.1100000000000001</v>
      </c>
      <c r="J5413">
        <v>-0.35</v>
      </c>
      <c r="K5413">
        <v>-1.45</v>
      </c>
      <c r="L5413" s="2">
        <f>_xlfn.RANK.EQ(I5413, INDEX(CFB!$I$2:$I$1048576, MATCH(W5413, CFB!$W$2:$W$1048576, 0)):INDEX(CFB!$I$2:$I$1048576, MATCH(W5413, CFB!$W$2:$W$1048576, 0) + COUNTIF(CFB!$W$2:$W$1048576, W5413) - 1), 0)</f>
        <v>81</v>
      </c>
      <c r="M5413" s="2">
        <f>_xlfn.RANK.EQ(J5413, INDEX(CFB!$J$2:$J$1048576, MATCH(W5413, CFB!$W$2:$W$1048576, 0)):INDEX(CFB!$J$2:$J$1048576, MATCH(W5413, CFB!$W$2:$W$1048576, 0) + COUNTIF(CFB!$W$2:$W$1048576, W5413) - 1))</f>
        <v>70</v>
      </c>
      <c r="N5413" s="2">
        <f>RANK(K5413, INDEX(CFB!$K$2:$K$1048576, MATCH(W5413, CFB!$W$2:$W$1048576, 0)):INDEX(CFB!$K$2:$K$1048576, MATCH(W5413, CFB!$W$2:$W$1048576, 0) + COUNTIF(CFB!$W$2:$W$1048576, W5413) - 1))</f>
        <v>78</v>
      </c>
      <c r="O5413">
        <v>26.98</v>
      </c>
      <c r="P5413">
        <v>11.97</v>
      </c>
      <c r="W5413">
        <v>1979</v>
      </c>
      <c r="X5413">
        <f t="shared" si="167"/>
        <v>0</v>
      </c>
    </row>
    <row r="5414" spans="1:24" ht="12.75" hidden="1" customHeight="1" x14ac:dyDescent="0.45">
      <c r="A5414">
        <v>79</v>
      </c>
      <c r="B5414" t="s">
        <v>40</v>
      </c>
      <c r="C5414" t="s">
        <v>188</v>
      </c>
      <c r="D5414" s="2" t="str">
        <f t="shared" si="166"/>
        <v>Iowa State1979</v>
      </c>
      <c r="F5414">
        <v>3</v>
      </c>
      <c r="G5414">
        <v>8</v>
      </c>
      <c r="H5414">
        <v>0</v>
      </c>
      <c r="I5414">
        <v>-3.87</v>
      </c>
      <c r="J5414">
        <v>2.2599999999999998</v>
      </c>
      <c r="K5414">
        <v>-1.62</v>
      </c>
      <c r="L5414" s="2">
        <f>_xlfn.RANK.EQ(I5414, INDEX(CFB!$I$2:$I$1048576, MATCH(W5414, CFB!$W$2:$W$1048576, 0)):INDEX(CFB!$I$2:$I$1048576, MATCH(W5414, CFB!$W$2:$W$1048576, 0) + COUNTIF(CFB!$W$2:$W$1048576, W5414) - 1), 0)</f>
        <v>103</v>
      </c>
      <c r="M5414" s="2">
        <f>_xlfn.RANK.EQ(J5414, INDEX(CFB!$J$2:$J$1048576, MATCH(W5414, CFB!$W$2:$W$1048576, 0)):INDEX(CFB!$J$2:$J$1048576, MATCH(W5414, CFB!$W$2:$W$1048576, 0) + COUNTIF(CFB!$W$2:$W$1048576, W5414) - 1))</f>
        <v>49</v>
      </c>
      <c r="N5414" s="2">
        <f>RANK(K5414, INDEX(CFB!$K$2:$K$1048576, MATCH(W5414, CFB!$W$2:$W$1048576, 0)):INDEX(CFB!$K$2:$K$1048576, MATCH(W5414, CFB!$W$2:$W$1048576, 0) + COUNTIF(CFB!$W$2:$W$1048576, W5414) - 1))</f>
        <v>79</v>
      </c>
      <c r="O5414">
        <v>23.91</v>
      </c>
      <c r="P5414">
        <v>9.2799999999999994</v>
      </c>
      <c r="W5414">
        <v>1979</v>
      </c>
      <c r="X5414">
        <f t="shared" si="167"/>
        <v>0</v>
      </c>
    </row>
    <row r="5415" spans="1:24" ht="12.75" hidden="1" customHeight="1" x14ac:dyDescent="0.45">
      <c r="A5415">
        <v>80</v>
      </c>
      <c r="B5415" t="s">
        <v>147</v>
      </c>
      <c r="C5415" t="s">
        <v>195</v>
      </c>
      <c r="D5415" s="2" t="str">
        <f t="shared" si="166"/>
        <v>Tulsa1979</v>
      </c>
      <c r="F5415">
        <v>6</v>
      </c>
      <c r="G5415">
        <v>5</v>
      </c>
      <c r="H5415">
        <v>0</v>
      </c>
      <c r="I5415">
        <v>0.39</v>
      </c>
      <c r="J5415">
        <v>-2.17</v>
      </c>
      <c r="K5415">
        <v>-1.79</v>
      </c>
      <c r="L5415" s="2">
        <f>_xlfn.RANK.EQ(I5415, INDEX(CFB!$I$2:$I$1048576, MATCH(W5415, CFB!$W$2:$W$1048576, 0)):INDEX(CFB!$I$2:$I$1048576, MATCH(W5415, CFB!$W$2:$W$1048576, 0) + COUNTIF(CFB!$W$2:$W$1048576, W5415) - 1), 0)</f>
        <v>66</v>
      </c>
      <c r="M5415" s="2">
        <f>_xlfn.RANK.EQ(J5415, INDEX(CFB!$J$2:$J$1048576, MATCH(W5415, CFB!$W$2:$W$1048576, 0)):INDEX(CFB!$J$2:$J$1048576, MATCH(W5415, CFB!$W$2:$W$1048576, 0) + COUNTIF(CFB!$W$2:$W$1048576, W5415) - 1))</f>
        <v>88</v>
      </c>
      <c r="N5415" s="2">
        <f>RANK(K5415, INDEX(CFB!$K$2:$K$1048576, MATCH(W5415, CFB!$W$2:$W$1048576, 0)):INDEX(CFB!$K$2:$K$1048576, MATCH(W5415, CFB!$W$2:$W$1048576, 0) + COUNTIF(CFB!$W$2:$W$1048576, W5415) - 1))</f>
        <v>80</v>
      </c>
      <c r="O5415">
        <v>26.45</v>
      </c>
      <c r="P5415">
        <v>14.85</v>
      </c>
      <c r="W5415">
        <v>1979</v>
      </c>
      <c r="X5415">
        <f t="shared" si="167"/>
        <v>0</v>
      </c>
    </row>
    <row r="5416" spans="1:24" ht="12.75" hidden="1" customHeight="1" x14ac:dyDescent="0.45">
      <c r="A5416">
        <v>81</v>
      </c>
      <c r="B5416" t="s">
        <v>41</v>
      </c>
      <c r="C5416" t="s">
        <v>188</v>
      </c>
      <c r="D5416" s="2" t="str">
        <f t="shared" si="166"/>
        <v>Kansas State1979</v>
      </c>
      <c r="F5416">
        <v>3</v>
      </c>
      <c r="G5416">
        <v>8</v>
      </c>
      <c r="H5416">
        <v>0</v>
      </c>
      <c r="I5416">
        <v>-3.86</v>
      </c>
      <c r="J5416">
        <v>1.92</v>
      </c>
      <c r="K5416">
        <v>-1.94</v>
      </c>
      <c r="L5416" s="2">
        <f>_xlfn.RANK.EQ(I5416, INDEX(CFB!$I$2:$I$1048576, MATCH(W5416, CFB!$W$2:$W$1048576, 0)):INDEX(CFB!$I$2:$I$1048576, MATCH(W5416, CFB!$W$2:$W$1048576, 0) + COUNTIF(CFB!$W$2:$W$1048576, W5416) - 1), 0)</f>
        <v>101</v>
      </c>
      <c r="M5416" s="2">
        <f>_xlfn.RANK.EQ(J5416, INDEX(CFB!$J$2:$J$1048576, MATCH(W5416, CFB!$W$2:$W$1048576, 0)):INDEX(CFB!$J$2:$J$1048576, MATCH(W5416, CFB!$W$2:$W$1048576, 0) + COUNTIF(CFB!$W$2:$W$1048576, W5416) - 1))</f>
        <v>53</v>
      </c>
      <c r="N5416" s="2">
        <f>RANK(K5416, INDEX(CFB!$K$2:$K$1048576, MATCH(W5416, CFB!$W$2:$W$1048576, 0)):INDEX(CFB!$K$2:$K$1048576, MATCH(W5416, CFB!$W$2:$W$1048576, 0) + COUNTIF(CFB!$W$2:$W$1048576, W5416) - 1))</f>
        <v>81</v>
      </c>
      <c r="O5416">
        <v>22.69</v>
      </c>
      <c r="P5416">
        <v>9.5500000000000007</v>
      </c>
      <c r="W5416">
        <v>1979</v>
      </c>
      <c r="X5416">
        <f t="shared" si="167"/>
        <v>0</v>
      </c>
    </row>
    <row r="5417" spans="1:24" ht="12.75" hidden="1" customHeight="1" x14ac:dyDescent="0.45">
      <c r="A5417">
        <v>82</v>
      </c>
      <c r="B5417" t="s">
        <v>43</v>
      </c>
      <c r="C5417" t="s">
        <v>10</v>
      </c>
      <c r="D5417" s="2" t="str">
        <f t="shared" si="166"/>
        <v>Illinois1979</v>
      </c>
      <c r="F5417">
        <v>2</v>
      </c>
      <c r="G5417">
        <v>8</v>
      </c>
      <c r="H5417">
        <v>1</v>
      </c>
      <c r="I5417">
        <v>-1.64</v>
      </c>
      <c r="J5417">
        <v>-0.43</v>
      </c>
      <c r="K5417">
        <v>-2.08</v>
      </c>
      <c r="L5417" s="2">
        <f>_xlfn.RANK.EQ(I5417, INDEX(CFB!$I$2:$I$1048576, MATCH(W5417, CFB!$W$2:$W$1048576, 0)):INDEX(CFB!$I$2:$I$1048576, MATCH(W5417, CFB!$W$2:$W$1048576, 0) + COUNTIF(CFB!$W$2:$W$1048576, W5417) - 1), 0)</f>
        <v>86</v>
      </c>
      <c r="M5417" s="2">
        <f>_xlfn.RANK.EQ(J5417, INDEX(CFB!$J$2:$J$1048576, MATCH(W5417, CFB!$W$2:$W$1048576, 0)):INDEX(CFB!$J$2:$J$1048576, MATCH(W5417, CFB!$W$2:$W$1048576, 0) + COUNTIF(CFB!$W$2:$W$1048576, W5417) - 1))</f>
        <v>71</v>
      </c>
      <c r="N5417" s="2">
        <f>RANK(K5417, INDEX(CFB!$K$2:$K$1048576, MATCH(W5417, CFB!$W$2:$W$1048576, 0)):INDEX(CFB!$K$2:$K$1048576, MATCH(W5417, CFB!$W$2:$W$1048576, 0) + COUNTIF(CFB!$W$2:$W$1048576, W5417) - 1))</f>
        <v>82</v>
      </c>
      <c r="O5417">
        <v>25.55</v>
      </c>
      <c r="P5417">
        <v>12.88</v>
      </c>
      <c r="W5417">
        <v>1979</v>
      </c>
      <c r="X5417">
        <f t="shared" si="167"/>
        <v>0</v>
      </c>
    </row>
    <row r="5418" spans="1:24" ht="12.75" hidden="1" customHeight="1" x14ac:dyDescent="0.45">
      <c r="A5418">
        <v>83</v>
      </c>
      <c r="B5418" t="s">
        <v>25</v>
      </c>
      <c r="C5418" t="s">
        <v>12</v>
      </c>
      <c r="D5418" s="2" t="str">
        <f t="shared" si="166"/>
        <v>Louisville1979</v>
      </c>
      <c r="F5418">
        <v>4</v>
      </c>
      <c r="G5418">
        <v>6</v>
      </c>
      <c r="H5418">
        <v>1</v>
      </c>
      <c r="I5418">
        <v>-3.84</v>
      </c>
      <c r="J5418">
        <v>1.54</v>
      </c>
      <c r="K5418">
        <v>-2.2999999999999998</v>
      </c>
      <c r="L5418" s="2">
        <f>_xlfn.RANK.EQ(I5418, INDEX(CFB!$I$2:$I$1048576, MATCH(W5418, CFB!$W$2:$W$1048576, 0)):INDEX(CFB!$I$2:$I$1048576, MATCH(W5418, CFB!$W$2:$W$1048576, 0) + COUNTIF(CFB!$W$2:$W$1048576, W5418) - 1), 0)</f>
        <v>100</v>
      </c>
      <c r="M5418" s="2">
        <f>_xlfn.RANK.EQ(J5418, INDEX(CFB!$J$2:$J$1048576, MATCH(W5418, CFB!$W$2:$W$1048576, 0)):INDEX(CFB!$J$2:$J$1048576, MATCH(W5418, CFB!$W$2:$W$1048576, 0) + COUNTIF(CFB!$W$2:$W$1048576, W5418) - 1))</f>
        <v>56</v>
      </c>
      <c r="N5418" s="2">
        <f>RANK(K5418, INDEX(CFB!$K$2:$K$1048576, MATCH(W5418, CFB!$W$2:$W$1048576, 0)):INDEX(CFB!$K$2:$K$1048576, MATCH(W5418, CFB!$W$2:$W$1048576, 0) + COUNTIF(CFB!$W$2:$W$1048576, W5418) - 1))</f>
        <v>83</v>
      </c>
      <c r="O5418">
        <v>23.63</v>
      </c>
      <c r="P5418">
        <v>9.8699999999999992</v>
      </c>
      <c r="W5418">
        <v>1979</v>
      </c>
      <c r="X5418">
        <f t="shared" si="167"/>
        <v>0</v>
      </c>
    </row>
    <row r="5419" spans="1:24" ht="12.75" hidden="1" customHeight="1" x14ac:dyDescent="0.45">
      <c r="A5419">
        <v>84</v>
      </c>
      <c r="B5419" t="s">
        <v>141</v>
      </c>
      <c r="C5419" t="s">
        <v>178</v>
      </c>
      <c r="D5419" s="2" t="str">
        <f t="shared" si="166"/>
        <v>New Mexico1979</v>
      </c>
      <c r="F5419">
        <v>6</v>
      </c>
      <c r="G5419">
        <v>6</v>
      </c>
      <c r="H5419">
        <v>0</v>
      </c>
      <c r="I5419">
        <v>-4.87</v>
      </c>
      <c r="J5419">
        <v>2.4500000000000002</v>
      </c>
      <c r="K5419">
        <v>-2.41</v>
      </c>
      <c r="L5419" s="2">
        <f>_xlfn.RANK.EQ(I5419, INDEX(CFB!$I$2:$I$1048576, MATCH(W5419, CFB!$W$2:$W$1048576, 0)):INDEX(CFB!$I$2:$I$1048576, MATCH(W5419, CFB!$W$2:$W$1048576, 0) + COUNTIF(CFB!$W$2:$W$1048576, W5419) - 1), 0)</f>
        <v>110</v>
      </c>
      <c r="M5419" s="2">
        <f>_xlfn.RANK.EQ(J5419, INDEX(CFB!$J$2:$J$1048576, MATCH(W5419, CFB!$W$2:$W$1048576, 0)):INDEX(CFB!$J$2:$J$1048576, MATCH(W5419, CFB!$W$2:$W$1048576, 0) + COUNTIF(CFB!$W$2:$W$1048576, W5419) - 1))</f>
        <v>47</v>
      </c>
      <c r="N5419" s="2">
        <f>RANK(K5419, INDEX(CFB!$K$2:$K$1048576, MATCH(W5419, CFB!$W$2:$W$1048576, 0)):INDEX(CFB!$K$2:$K$1048576, MATCH(W5419, CFB!$W$2:$W$1048576, 0) + COUNTIF(CFB!$W$2:$W$1048576, W5419) - 1))</f>
        <v>84</v>
      </c>
      <c r="O5419">
        <v>22.4</v>
      </c>
      <c r="P5419">
        <v>11.49</v>
      </c>
      <c r="W5419">
        <v>1979</v>
      </c>
      <c r="X5419">
        <f t="shared" si="167"/>
        <v>0</v>
      </c>
    </row>
    <row r="5420" spans="1:24" ht="12.75" hidden="1" customHeight="1" x14ac:dyDescent="0.45">
      <c r="A5420">
        <v>85</v>
      </c>
      <c r="B5420" t="s">
        <v>55</v>
      </c>
      <c r="C5420" t="s">
        <v>188</v>
      </c>
      <c r="D5420" s="2" t="str">
        <f t="shared" si="166"/>
        <v>Kansas1979</v>
      </c>
      <c r="F5420">
        <v>3</v>
      </c>
      <c r="G5420">
        <v>8</v>
      </c>
      <c r="H5420">
        <v>0</v>
      </c>
      <c r="I5420">
        <v>1.1499999999999999</v>
      </c>
      <c r="J5420">
        <v>-3.76</v>
      </c>
      <c r="K5420">
        <v>-2.62</v>
      </c>
      <c r="L5420" s="2">
        <f>_xlfn.RANK.EQ(I5420, INDEX(CFB!$I$2:$I$1048576, MATCH(W5420, CFB!$W$2:$W$1048576, 0)):INDEX(CFB!$I$2:$I$1048576, MATCH(W5420, CFB!$W$2:$W$1048576, 0) + COUNTIF(CFB!$W$2:$W$1048576, W5420) - 1), 0)</f>
        <v>62</v>
      </c>
      <c r="M5420" s="2">
        <f>_xlfn.RANK.EQ(J5420, INDEX(CFB!$J$2:$J$1048576, MATCH(W5420, CFB!$W$2:$W$1048576, 0)):INDEX(CFB!$J$2:$J$1048576, MATCH(W5420, CFB!$W$2:$W$1048576, 0) + COUNTIF(CFB!$W$2:$W$1048576, W5420) - 1))</f>
        <v>100</v>
      </c>
      <c r="N5420" s="2">
        <f>RANK(K5420, INDEX(CFB!$K$2:$K$1048576, MATCH(W5420, CFB!$W$2:$W$1048576, 0)):INDEX(CFB!$K$2:$K$1048576, MATCH(W5420, CFB!$W$2:$W$1048576, 0) + COUNTIF(CFB!$W$2:$W$1048576, W5420) - 1))</f>
        <v>85</v>
      </c>
      <c r="O5420">
        <v>28.91</v>
      </c>
      <c r="P5420">
        <v>19.46</v>
      </c>
      <c r="W5420">
        <v>1979</v>
      </c>
      <c r="X5420">
        <f t="shared" si="167"/>
        <v>0</v>
      </c>
    </row>
    <row r="5421" spans="1:24" ht="12.75" hidden="1" customHeight="1" x14ac:dyDescent="0.45">
      <c r="A5421">
        <v>86</v>
      </c>
      <c r="B5421" t="s">
        <v>197</v>
      </c>
      <c r="C5421" t="s">
        <v>195</v>
      </c>
      <c r="D5421" s="2" t="str">
        <f t="shared" si="166"/>
        <v>West Texas State1979</v>
      </c>
      <c r="F5421">
        <v>5</v>
      </c>
      <c r="G5421">
        <v>5</v>
      </c>
      <c r="H5421">
        <v>1</v>
      </c>
      <c r="I5421">
        <v>-3.77</v>
      </c>
      <c r="J5421">
        <v>1.06</v>
      </c>
      <c r="K5421">
        <v>-2.71</v>
      </c>
      <c r="L5421" s="2">
        <f>_xlfn.RANK.EQ(I5421, INDEX(CFB!$I$2:$I$1048576, MATCH(W5421, CFB!$W$2:$W$1048576, 0)):INDEX(CFB!$I$2:$I$1048576, MATCH(W5421, CFB!$W$2:$W$1048576, 0) + COUNTIF(CFB!$W$2:$W$1048576, W5421) - 1), 0)</f>
        <v>99</v>
      </c>
      <c r="M5421" s="2">
        <f>_xlfn.RANK.EQ(J5421, INDEX(CFB!$J$2:$J$1048576, MATCH(W5421, CFB!$W$2:$W$1048576, 0)):INDEX(CFB!$J$2:$J$1048576, MATCH(W5421, CFB!$W$2:$W$1048576, 0) + COUNTIF(CFB!$W$2:$W$1048576, W5421) - 1))</f>
        <v>58</v>
      </c>
      <c r="N5421" s="2">
        <f>RANK(K5421, INDEX(CFB!$K$2:$K$1048576, MATCH(W5421, CFB!$W$2:$W$1048576, 0)):INDEX(CFB!$K$2:$K$1048576, MATCH(W5421, CFB!$W$2:$W$1048576, 0) + COUNTIF(CFB!$W$2:$W$1048576, W5421) - 1))</f>
        <v>86</v>
      </c>
      <c r="O5421">
        <v>27.11</v>
      </c>
      <c r="P5421">
        <v>12.22</v>
      </c>
      <c r="W5421">
        <v>1979</v>
      </c>
      <c r="X5421">
        <f t="shared" si="167"/>
        <v>0</v>
      </c>
    </row>
    <row r="5422" spans="1:24" ht="12.75" hidden="1" customHeight="1" x14ac:dyDescent="0.45">
      <c r="A5422">
        <v>87</v>
      </c>
      <c r="B5422" t="s">
        <v>140</v>
      </c>
      <c r="C5422" t="s">
        <v>65</v>
      </c>
      <c r="D5422" s="2" t="str">
        <f t="shared" si="166"/>
        <v>Ball State1979</v>
      </c>
      <c r="F5422">
        <v>6</v>
      </c>
      <c r="G5422">
        <v>5</v>
      </c>
      <c r="H5422">
        <v>0</v>
      </c>
      <c r="I5422">
        <v>7.0000000000000007E-2</v>
      </c>
      <c r="J5422">
        <v>-2.81</v>
      </c>
      <c r="K5422">
        <v>-2.74</v>
      </c>
      <c r="L5422" s="2">
        <f>_xlfn.RANK.EQ(I5422, INDEX(CFB!$I$2:$I$1048576, MATCH(W5422, CFB!$W$2:$W$1048576, 0)):INDEX(CFB!$I$2:$I$1048576, MATCH(W5422, CFB!$W$2:$W$1048576, 0) + COUNTIF(CFB!$W$2:$W$1048576, W5422) - 1), 0)</f>
        <v>73</v>
      </c>
      <c r="M5422" s="2">
        <f>_xlfn.RANK.EQ(J5422, INDEX(CFB!$J$2:$J$1048576, MATCH(W5422, CFB!$W$2:$W$1048576, 0)):INDEX(CFB!$J$2:$J$1048576, MATCH(W5422, CFB!$W$2:$W$1048576, 0) + COUNTIF(CFB!$W$2:$W$1048576, W5422) - 1))</f>
        <v>94</v>
      </c>
      <c r="N5422" s="2">
        <f>RANK(K5422, INDEX(CFB!$K$2:$K$1048576, MATCH(W5422, CFB!$W$2:$W$1048576, 0)):INDEX(CFB!$K$2:$K$1048576, MATCH(W5422, CFB!$W$2:$W$1048576, 0) + COUNTIF(CFB!$W$2:$W$1048576, W5422) - 1))</f>
        <v>87</v>
      </c>
      <c r="O5422">
        <v>29.08</v>
      </c>
      <c r="P5422">
        <v>14.27</v>
      </c>
      <c r="W5422">
        <v>1979</v>
      </c>
      <c r="X5422">
        <f t="shared" si="167"/>
        <v>0</v>
      </c>
    </row>
    <row r="5423" spans="1:24" ht="12.75" hidden="1" customHeight="1" x14ac:dyDescent="0.45">
      <c r="A5423">
        <v>88</v>
      </c>
      <c r="B5423" t="s">
        <v>217</v>
      </c>
      <c r="C5423" t="s">
        <v>206</v>
      </c>
      <c r="D5423" s="2" t="str">
        <f t="shared" si="166"/>
        <v>Western Carolina1979</v>
      </c>
      <c r="F5423">
        <v>6</v>
      </c>
      <c r="G5423">
        <v>5</v>
      </c>
      <c r="H5423">
        <v>0</v>
      </c>
      <c r="I5423">
        <v>-0.73</v>
      </c>
      <c r="J5423">
        <v>-2.4300000000000002</v>
      </c>
      <c r="K5423">
        <v>-3.16</v>
      </c>
      <c r="L5423" s="2">
        <f>_xlfn.RANK.EQ(I5423, INDEX(CFB!$I$2:$I$1048576, MATCH(W5423, CFB!$W$2:$W$1048576, 0)):INDEX(CFB!$I$2:$I$1048576, MATCH(W5423, CFB!$W$2:$W$1048576, 0) + COUNTIF(CFB!$W$2:$W$1048576, W5423) - 1), 0)</f>
        <v>76</v>
      </c>
      <c r="M5423" s="2">
        <f>_xlfn.RANK.EQ(J5423, INDEX(CFB!$J$2:$J$1048576, MATCH(W5423, CFB!$W$2:$W$1048576, 0)):INDEX(CFB!$J$2:$J$1048576, MATCH(W5423, CFB!$W$2:$W$1048576, 0) + COUNTIF(CFB!$W$2:$W$1048576, W5423) - 1))</f>
        <v>90</v>
      </c>
      <c r="N5423" s="2">
        <f>RANK(K5423, INDEX(CFB!$K$2:$K$1048576, MATCH(W5423, CFB!$W$2:$W$1048576, 0)):INDEX(CFB!$K$2:$K$1048576, MATCH(W5423, CFB!$W$2:$W$1048576, 0) + COUNTIF(CFB!$W$2:$W$1048576, W5423) - 1))</f>
        <v>88</v>
      </c>
      <c r="O5423">
        <v>27.35</v>
      </c>
      <c r="P5423">
        <v>12.58</v>
      </c>
      <c r="W5423">
        <v>1979</v>
      </c>
      <c r="X5423">
        <f t="shared" si="167"/>
        <v>0</v>
      </c>
    </row>
    <row r="5424" spans="1:24" ht="12.75" hidden="1" customHeight="1" x14ac:dyDescent="0.45">
      <c r="A5424">
        <v>89</v>
      </c>
      <c r="B5424" t="s">
        <v>60</v>
      </c>
      <c r="C5424" t="s">
        <v>23</v>
      </c>
      <c r="D5424" s="2" t="str">
        <f t="shared" si="166"/>
        <v>Duke1979</v>
      </c>
      <c r="F5424">
        <v>2</v>
      </c>
      <c r="G5424">
        <v>8</v>
      </c>
      <c r="H5424">
        <v>1</v>
      </c>
      <c r="I5424">
        <v>-1.4</v>
      </c>
      <c r="J5424">
        <v>-1.89</v>
      </c>
      <c r="K5424">
        <v>-3.29</v>
      </c>
      <c r="L5424" s="2">
        <f>_xlfn.RANK.EQ(I5424, INDEX(CFB!$I$2:$I$1048576, MATCH(W5424, CFB!$W$2:$W$1048576, 0)):INDEX(CFB!$I$2:$I$1048576, MATCH(W5424, CFB!$W$2:$W$1048576, 0) + COUNTIF(CFB!$W$2:$W$1048576, W5424) - 1), 0)</f>
        <v>83</v>
      </c>
      <c r="M5424" s="2">
        <f>_xlfn.RANK.EQ(J5424, INDEX(CFB!$J$2:$J$1048576, MATCH(W5424, CFB!$W$2:$W$1048576, 0)):INDEX(CFB!$J$2:$J$1048576, MATCH(W5424, CFB!$W$2:$W$1048576, 0) + COUNTIF(CFB!$W$2:$W$1048576, W5424) - 1))</f>
        <v>85</v>
      </c>
      <c r="N5424" s="2">
        <f>RANK(K5424, INDEX(CFB!$K$2:$K$1048576, MATCH(W5424, CFB!$W$2:$W$1048576, 0)):INDEX(CFB!$K$2:$K$1048576, MATCH(W5424, CFB!$W$2:$W$1048576, 0) + COUNTIF(CFB!$W$2:$W$1048576, W5424) - 1))</f>
        <v>89</v>
      </c>
      <c r="O5424">
        <v>26.32</v>
      </c>
      <c r="P5424">
        <v>13.32</v>
      </c>
      <c r="W5424">
        <v>1979</v>
      </c>
      <c r="X5424">
        <f t="shared" si="167"/>
        <v>0</v>
      </c>
    </row>
    <row r="5425" spans="1:24" ht="12.75" hidden="1" customHeight="1" x14ac:dyDescent="0.45">
      <c r="A5425">
        <v>90</v>
      </c>
      <c r="B5425" t="s">
        <v>104</v>
      </c>
      <c r="C5425" t="s">
        <v>178</v>
      </c>
      <c r="D5425" s="2" t="str">
        <f t="shared" si="166"/>
        <v>Colorado State1979</v>
      </c>
      <c r="F5425">
        <v>4</v>
      </c>
      <c r="G5425">
        <v>7</v>
      </c>
      <c r="H5425">
        <v>1</v>
      </c>
      <c r="I5425">
        <v>-5.89</v>
      </c>
      <c r="J5425">
        <v>2.4300000000000002</v>
      </c>
      <c r="K5425">
        <v>-3.46</v>
      </c>
      <c r="L5425" s="2">
        <f>_xlfn.RANK.EQ(I5425, INDEX(CFB!$I$2:$I$1048576, MATCH(W5425, CFB!$W$2:$W$1048576, 0)):INDEX(CFB!$I$2:$I$1048576, MATCH(W5425, CFB!$W$2:$W$1048576, 0) + COUNTIF(CFB!$W$2:$W$1048576, W5425) - 1), 0)</f>
        <v>116</v>
      </c>
      <c r="M5425" s="2">
        <f>_xlfn.RANK.EQ(J5425, INDEX(CFB!$J$2:$J$1048576, MATCH(W5425, CFB!$W$2:$W$1048576, 0)):INDEX(CFB!$J$2:$J$1048576, MATCH(W5425, CFB!$W$2:$W$1048576, 0) + COUNTIF(CFB!$W$2:$W$1048576, W5425) - 1))</f>
        <v>48</v>
      </c>
      <c r="N5425" s="2">
        <f>RANK(K5425, INDEX(CFB!$K$2:$K$1048576, MATCH(W5425, CFB!$W$2:$W$1048576, 0)):INDEX(CFB!$K$2:$K$1048576, MATCH(W5425, CFB!$W$2:$W$1048576, 0) + COUNTIF(CFB!$W$2:$W$1048576, W5425) - 1))</f>
        <v>90</v>
      </c>
      <c r="O5425">
        <v>21.82</v>
      </c>
      <c r="P5425">
        <v>9.4499999999999993</v>
      </c>
      <c r="W5425">
        <v>1979</v>
      </c>
      <c r="X5425">
        <f t="shared" si="167"/>
        <v>0</v>
      </c>
    </row>
    <row r="5426" spans="1:24" ht="12.75" hidden="1" customHeight="1" x14ac:dyDescent="0.45">
      <c r="A5426">
        <v>91</v>
      </c>
      <c r="B5426" t="s">
        <v>68</v>
      </c>
      <c r="C5426" t="s">
        <v>12</v>
      </c>
      <c r="D5426" s="2" t="str">
        <f t="shared" si="166"/>
        <v>Memphis1979</v>
      </c>
      <c r="F5426">
        <v>5</v>
      </c>
      <c r="G5426">
        <v>6</v>
      </c>
      <c r="H5426">
        <v>0</v>
      </c>
      <c r="I5426">
        <v>-3.57</v>
      </c>
      <c r="J5426">
        <v>-0.3</v>
      </c>
      <c r="K5426">
        <v>-3.87</v>
      </c>
      <c r="L5426" s="2">
        <f>_xlfn.RANK.EQ(I5426, INDEX(CFB!$I$2:$I$1048576, MATCH(W5426, CFB!$W$2:$W$1048576, 0)):INDEX(CFB!$I$2:$I$1048576, MATCH(W5426, CFB!$W$2:$W$1048576, 0) + COUNTIF(CFB!$W$2:$W$1048576, W5426) - 1), 0)</f>
        <v>98</v>
      </c>
      <c r="M5426" s="2">
        <f>_xlfn.RANK.EQ(J5426, INDEX(CFB!$J$2:$J$1048576, MATCH(W5426, CFB!$W$2:$W$1048576, 0)):INDEX(CFB!$J$2:$J$1048576, MATCH(W5426, CFB!$W$2:$W$1048576, 0) + COUNTIF(CFB!$W$2:$W$1048576, W5426) - 1))</f>
        <v>68</v>
      </c>
      <c r="N5426" s="2">
        <f>RANK(K5426, INDEX(CFB!$K$2:$K$1048576, MATCH(W5426, CFB!$W$2:$W$1048576, 0)):INDEX(CFB!$K$2:$K$1048576, MATCH(W5426, CFB!$W$2:$W$1048576, 0) + COUNTIF(CFB!$W$2:$W$1048576, W5426) - 1))</f>
        <v>91</v>
      </c>
      <c r="O5426">
        <v>22.74</v>
      </c>
      <c r="P5426">
        <v>12.97</v>
      </c>
      <c r="W5426">
        <v>1979</v>
      </c>
      <c r="X5426">
        <f t="shared" si="167"/>
        <v>0</v>
      </c>
    </row>
    <row r="5427" spans="1:24" ht="12.75" hidden="1" customHeight="1" x14ac:dyDescent="0.45">
      <c r="A5427">
        <v>92</v>
      </c>
      <c r="B5427" t="s">
        <v>35</v>
      </c>
      <c r="C5427" t="s">
        <v>15</v>
      </c>
      <c r="D5427" s="2" t="str">
        <f t="shared" si="166"/>
        <v>Florida1979</v>
      </c>
      <c r="F5427">
        <v>0</v>
      </c>
      <c r="G5427">
        <v>10</v>
      </c>
      <c r="H5427">
        <v>1</v>
      </c>
      <c r="I5427">
        <v>-3.86</v>
      </c>
      <c r="J5427">
        <v>-0.05</v>
      </c>
      <c r="K5427">
        <v>-3.91</v>
      </c>
      <c r="L5427" s="2">
        <f>_xlfn.RANK.EQ(I5427, INDEX(CFB!$I$2:$I$1048576, MATCH(W5427, CFB!$W$2:$W$1048576, 0)):INDEX(CFB!$I$2:$I$1048576, MATCH(W5427, CFB!$W$2:$W$1048576, 0) + COUNTIF(CFB!$W$2:$W$1048576, W5427) - 1), 0)</f>
        <v>101</v>
      </c>
      <c r="M5427" s="2">
        <f>_xlfn.RANK.EQ(J5427, INDEX(CFB!$J$2:$J$1048576, MATCH(W5427, CFB!$W$2:$W$1048576, 0)):INDEX(CFB!$J$2:$J$1048576, MATCH(W5427, CFB!$W$2:$W$1048576, 0) + COUNTIF(CFB!$W$2:$W$1048576, W5427) - 1))</f>
        <v>67</v>
      </c>
      <c r="N5427" s="2">
        <f>RANK(K5427, INDEX(CFB!$K$2:$K$1048576, MATCH(W5427, CFB!$W$2:$W$1048576, 0)):INDEX(CFB!$K$2:$K$1048576, MATCH(W5427, CFB!$W$2:$W$1048576, 0) + COUNTIF(CFB!$W$2:$W$1048576, W5427) - 1))</f>
        <v>92</v>
      </c>
      <c r="O5427">
        <v>24.6</v>
      </c>
      <c r="P5427">
        <v>11.51</v>
      </c>
      <c r="W5427">
        <v>1979</v>
      </c>
      <c r="X5427">
        <f t="shared" si="167"/>
        <v>0</v>
      </c>
    </row>
    <row r="5428" spans="1:24" hidden="1" x14ac:dyDescent="0.45">
      <c r="A5428">
        <v>93</v>
      </c>
      <c r="B5428" t="s">
        <v>129</v>
      </c>
      <c r="C5428" t="s">
        <v>189</v>
      </c>
      <c r="D5428" s="2" t="str">
        <f t="shared" si="166"/>
        <v>Rice1979</v>
      </c>
      <c r="F5428">
        <v>1</v>
      </c>
      <c r="G5428">
        <v>10</v>
      </c>
      <c r="H5428">
        <v>0</v>
      </c>
      <c r="I5428">
        <v>0.17</v>
      </c>
      <c r="J5428">
        <v>-4.75</v>
      </c>
      <c r="K5428">
        <v>-4.58</v>
      </c>
      <c r="L5428" s="2">
        <f>_xlfn.RANK.EQ(I5428, INDEX(CFB!$I$2:$I$1048576, MATCH(W5428, CFB!$W$2:$W$1048576, 0)):INDEX(CFB!$I$2:$I$1048576, MATCH(W5428, CFB!$W$2:$W$1048576, 0) + COUNTIF(CFB!$W$2:$W$1048576, W5428) - 1), 0)</f>
        <v>71</v>
      </c>
      <c r="M5428" s="2">
        <f>_xlfn.RANK.EQ(J5428, INDEX(CFB!$J$2:$J$1048576, MATCH(W5428, CFB!$W$2:$W$1048576, 0)):INDEX(CFB!$J$2:$J$1048576, MATCH(W5428, CFB!$W$2:$W$1048576, 0) + COUNTIF(CFB!$W$2:$W$1048576, W5428) - 1))</f>
        <v>110</v>
      </c>
      <c r="N5428" s="2">
        <f>RANK(K5428, INDEX(CFB!$K$2:$K$1048576, MATCH(W5428, CFB!$W$2:$W$1048576, 0)):INDEX(CFB!$K$2:$K$1048576, MATCH(W5428, CFB!$W$2:$W$1048576, 0) + COUNTIF(CFB!$W$2:$W$1048576, W5428) - 1))</f>
        <v>93</v>
      </c>
      <c r="O5428">
        <v>28.38</v>
      </c>
      <c r="P5428">
        <v>23.25</v>
      </c>
      <c r="W5428">
        <v>1979</v>
      </c>
      <c r="X5428">
        <f t="shared" si="167"/>
        <v>0</v>
      </c>
    </row>
    <row r="5429" spans="1:24" ht="12.75" hidden="1" customHeight="1" x14ac:dyDescent="0.45">
      <c r="A5429">
        <v>94</v>
      </c>
      <c r="B5429" t="s">
        <v>198</v>
      </c>
      <c r="C5429" t="s">
        <v>195</v>
      </c>
      <c r="D5429" s="2" t="str">
        <f t="shared" si="166"/>
        <v>Southern Illinois1979</v>
      </c>
      <c r="F5429">
        <v>8</v>
      </c>
      <c r="G5429">
        <v>3</v>
      </c>
      <c r="H5429">
        <v>0</v>
      </c>
      <c r="I5429">
        <v>-1.83</v>
      </c>
      <c r="J5429">
        <v>-3.68</v>
      </c>
      <c r="K5429">
        <v>-5.51</v>
      </c>
      <c r="L5429" s="2">
        <f>_xlfn.RANK.EQ(I5429, INDEX(CFB!$I$2:$I$1048576, MATCH(W5429, CFB!$W$2:$W$1048576, 0)):INDEX(CFB!$I$2:$I$1048576, MATCH(W5429, CFB!$W$2:$W$1048576, 0) + COUNTIF(CFB!$W$2:$W$1048576, W5429) - 1), 0)</f>
        <v>87</v>
      </c>
      <c r="M5429" s="2">
        <f>_xlfn.RANK.EQ(J5429, INDEX(CFB!$J$2:$J$1048576, MATCH(W5429, CFB!$W$2:$W$1048576, 0)):INDEX(CFB!$J$2:$J$1048576, MATCH(W5429, CFB!$W$2:$W$1048576, 0) + COUNTIF(CFB!$W$2:$W$1048576, W5429) - 1))</f>
        <v>99</v>
      </c>
      <c r="N5429" s="2">
        <f>RANK(K5429, INDEX(CFB!$K$2:$K$1048576, MATCH(W5429, CFB!$W$2:$W$1048576, 0)):INDEX(CFB!$K$2:$K$1048576, MATCH(W5429, CFB!$W$2:$W$1048576, 0) + COUNTIF(CFB!$W$2:$W$1048576, W5429) - 1))</f>
        <v>94</v>
      </c>
      <c r="O5429">
        <v>22.81</v>
      </c>
      <c r="P5429">
        <v>15.53</v>
      </c>
      <c r="W5429">
        <v>1979</v>
      </c>
      <c r="X5429">
        <f t="shared" si="167"/>
        <v>0</v>
      </c>
    </row>
    <row r="5430" spans="1:24" ht="12.75" hidden="1" customHeight="1" x14ac:dyDescent="0.45">
      <c r="A5430">
        <v>95</v>
      </c>
      <c r="B5430" t="s">
        <v>211</v>
      </c>
      <c r="C5430" t="s">
        <v>212</v>
      </c>
      <c r="D5430" s="2" t="str">
        <f t="shared" si="166"/>
        <v>Yale1979</v>
      </c>
      <c r="F5430">
        <v>8</v>
      </c>
      <c r="G5430">
        <v>1</v>
      </c>
      <c r="H5430">
        <v>0</v>
      </c>
      <c r="I5430">
        <v>-4.59</v>
      </c>
      <c r="J5430">
        <v>-1.1499999999999999</v>
      </c>
      <c r="K5430">
        <v>-5.74</v>
      </c>
      <c r="L5430" s="2">
        <f>_xlfn.RANK.EQ(I5430, INDEX(CFB!$I$2:$I$1048576, MATCH(W5430, CFB!$W$2:$W$1048576, 0)):INDEX(CFB!$I$2:$I$1048576, MATCH(W5430, CFB!$W$2:$W$1048576, 0) + COUNTIF(CFB!$W$2:$W$1048576, W5430) - 1), 0)</f>
        <v>109</v>
      </c>
      <c r="M5430" s="2">
        <f>_xlfn.RANK.EQ(J5430, INDEX(CFB!$J$2:$J$1048576, MATCH(W5430, CFB!$W$2:$W$1048576, 0)):INDEX(CFB!$J$2:$J$1048576, MATCH(W5430, CFB!$W$2:$W$1048576, 0) + COUNTIF(CFB!$W$2:$W$1048576, W5430) - 1))</f>
        <v>78</v>
      </c>
      <c r="N5430" s="2">
        <f>RANK(K5430, INDEX(CFB!$K$2:$K$1048576, MATCH(W5430, CFB!$W$2:$W$1048576, 0)):INDEX(CFB!$K$2:$K$1048576, MATCH(W5430, CFB!$W$2:$W$1048576, 0) + COUNTIF(CFB!$W$2:$W$1048576, W5430) - 1))</f>
        <v>95</v>
      </c>
      <c r="O5430">
        <v>22.37</v>
      </c>
      <c r="P5430">
        <v>13.54</v>
      </c>
      <c r="W5430">
        <v>1979</v>
      </c>
      <c r="X5430">
        <f t="shared" si="167"/>
        <v>0</v>
      </c>
    </row>
    <row r="5431" spans="1:24" ht="12.75" hidden="1" customHeight="1" x14ac:dyDescent="0.45">
      <c r="A5431">
        <v>96</v>
      </c>
      <c r="B5431" t="s">
        <v>113</v>
      </c>
      <c r="C5431" t="s">
        <v>12</v>
      </c>
      <c r="D5431" s="2" t="str">
        <f t="shared" si="166"/>
        <v>North Texas1979</v>
      </c>
      <c r="F5431">
        <v>5</v>
      </c>
      <c r="G5431">
        <v>6</v>
      </c>
      <c r="H5431">
        <v>0</v>
      </c>
      <c r="I5431">
        <v>-4.05</v>
      </c>
      <c r="J5431">
        <v>-2.23</v>
      </c>
      <c r="K5431">
        <v>-6.27</v>
      </c>
      <c r="L5431" s="2">
        <f>_xlfn.RANK.EQ(I5431, INDEX(CFB!$I$2:$I$1048576, MATCH(W5431, CFB!$W$2:$W$1048576, 0)):INDEX(CFB!$I$2:$I$1048576, MATCH(W5431, CFB!$W$2:$W$1048576, 0) + COUNTIF(CFB!$W$2:$W$1048576, W5431) - 1), 0)</f>
        <v>105</v>
      </c>
      <c r="M5431" s="2">
        <f>_xlfn.RANK.EQ(J5431, INDEX(CFB!$J$2:$J$1048576, MATCH(W5431, CFB!$W$2:$W$1048576, 0)):INDEX(CFB!$J$2:$J$1048576, MATCH(W5431, CFB!$W$2:$W$1048576, 0) + COUNTIF(CFB!$W$2:$W$1048576, W5431) - 1))</f>
        <v>89</v>
      </c>
      <c r="N5431" s="2">
        <f>RANK(K5431, INDEX(CFB!$K$2:$K$1048576, MATCH(W5431, CFB!$W$2:$W$1048576, 0)):INDEX(CFB!$K$2:$K$1048576, MATCH(W5431, CFB!$W$2:$W$1048576, 0) + COUNTIF(CFB!$W$2:$W$1048576, W5431) - 1))</f>
        <v>96</v>
      </c>
      <c r="O5431">
        <v>22.67</v>
      </c>
      <c r="P5431">
        <v>14.03</v>
      </c>
      <c r="W5431">
        <v>1979</v>
      </c>
      <c r="X5431">
        <f t="shared" si="167"/>
        <v>0</v>
      </c>
    </row>
    <row r="5432" spans="1:24" ht="12.75" hidden="1" customHeight="1" x14ac:dyDescent="0.45">
      <c r="A5432">
        <v>97</v>
      </c>
      <c r="B5432" t="s">
        <v>87</v>
      </c>
      <c r="C5432" t="s">
        <v>65</v>
      </c>
      <c r="D5432" s="2" t="str">
        <f t="shared" si="166"/>
        <v>Northern Illinois1979</v>
      </c>
      <c r="F5432">
        <v>5</v>
      </c>
      <c r="G5432">
        <v>5</v>
      </c>
      <c r="H5432">
        <v>1</v>
      </c>
      <c r="I5432">
        <v>-5.24</v>
      </c>
      <c r="J5432">
        <v>-1.1100000000000001</v>
      </c>
      <c r="K5432">
        <v>-6.34</v>
      </c>
      <c r="L5432" s="2">
        <f>_xlfn.RANK.EQ(I5432, INDEX(CFB!$I$2:$I$1048576, MATCH(W5432, CFB!$W$2:$W$1048576, 0)):INDEX(CFB!$I$2:$I$1048576, MATCH(W5432, CFB!$W$2:$W$1048576, 0) + COUNTIF(CFB!$W$2:$W$1048576, W5432) - 1), 0)</f>
        <v>112</v>
      </c>
      <c r="M5432" s="2">
        <f>_xlfn.RANK.EQ(J5432, INDEX(CFB!$J$2:$J$1048576, MATCH(W5432, CFB!$W$2:$W$1048576, 0)):INDEX(CFB!$J$2:$J$1048576, MATCH(W5432, CFB!$W$2:$W$1048576, 0) + COUNTIF(CFB!$W$2:$W$1048576, W5432) - 1))</f>
        <v>77</v>
      </c>
      <c r="N5432" s="2">
        <f>RANK(K5432, INDEX(CFB!$K$2:$K$1048576, MATCH(W5432, CFB!$W$2:$W$1048576, 0)):INDEX(CFB!$K$2:$K$1048576, MATCH(W5432, CFB!$W$2:$W$1048576, 0) + COUNTIF(CFB!$W$2:$W$1048576, W5432) - 1))</f>
        <v>97</v>
      </c>
      <c r="O5432">
        <v>21.88</v>
      </c>
      <c r="P5432">
        <v>15.11</v>
      </c>
      <c r="W5432">
        <v>1979</v>
      </c>
      <c r="X5432">
        <f t="shared" si="167"/>
        <v>0</v>
      </c>
    </row>
    <row r="5433" spans="1:24" ht="12.75" hidden="1" customHeight="1" x14ac:dyDescent="0.45">
      <c r="A5433">
        <v>98</v>
      </c>
      <c r="B5433" t="s">
        <v>116</v>
      </c>
      <c r="C5433" t="s">
        <v>206</v>
      </c>
      <c r="D5433" s="2" t="str">
        <f t="shared" si="166"/>
        <v>Appalachian State1979</v>
      </c>
      <c r="F5433">
        <v>3</v>
      </c>
      <c r="G5433">
        <v>8</v>
      </c>
      <c r="H5433">
        <v>0</v>
      </c>
      <c r="I5433">
        <v>0.16</v>
      </c>
      <c r="J5433">
        <v>-6.59</v>
      </c>
      <c r="K5433">
        <v>-6.43</v>
      </c>
      <c r="L5433" s="2">
        <f>_xlfn.RANK.EQ(I5433, INDEX(CFB!$I$2:$I$1048576, MATCH(W5433, CFB!$W$2:$W$1048576, 0)):INDEX(CFB!$I$2:$I$1048576, MATCH(W5433, CFB!$W$2:$W$1048576, 0) + COUNTIF(CFB!$W$2:$W$1048576, W5433) - 1), 0)</f>
        <v>72</v>
      </c>
      <c r="M5433" s="2">
        <f>_xlfn.RANK.EQ(J5433, INDEX(CFB!$J$2:$J$1048576, MATCH(W5433, CFB!$W$2:$W$1048576, 0)):INDEX(CFB!$J$2:$J$1048576, MATCH(W5433, CFB!$W$2:$W$1048576, 0) + COUNTIF(CFB!$W$2:$W$1048576, W5433) - 1))</f>
        <v>120</v>
      </c>
      <c r="N5433" s="2">
        <f>RANK(K5433, INDEX(CFB!$K$2:$K$1048576, MATCH(W5433, CFB!$W$2:$W$1048576, 0)):INDEX(CFB!$K$2:$K$1048576, MATCH(W5433, CFB!$W$2:$W$1048576, 0) + COUNTIF(CFB!$W$2:$W$1048576, W5433) - 1))</f>
        <v>98</v>
      </c>
      <c r="O5433">
        <v>28.75</v>
      </c>
      <c r="P5433">
        <v>16.649999999999999</v>
      </c>
      <c r="W5433">
        <v>1979</v>
      </c>
      <c r="X5433">
        <f t="shared" si="167"/>
        <v>0</v>
      </c>
    </row>
    <row r="5434" spans="1:24" ht="12.75" hidden="1" customHeight="1" x14ac:dyDescent="0.45">
      <c r="A5434">
        <v>99</v>
      </c>
      <c r="B5434" t="s">
        <v>138</v>
      </c>
      <c r="C5434" t="s">
        <v>178</v>
      </c>
      <c r="D5434" s="2" t="str">
        <f t="shared" si="166"/>
        <v>Wyoming1979</v>
      </c>
      <c r="F5434">
        <v>4</v>
      </c>
      <c r="G5434">
        <v>8</v>
      </c>
      <c r="H5434">
        <v>0</v>
      </c>
      <c r="I5434">
        <v>-3.89</v>
      </c>
      <c r="J5434">
        <v>-2.64</v>
      </c>
      <c r="K5434">
        <v>-6.53</v>
      </c>
      <c r="L5434" s="2">
        <f>_xlfn.RANK.EQ(I5434, INDEX(CFB!$I$2:$I$1048576, MATCH(W5434, CFB!$W$2:$W$1048576, 0)):INDEX(CFB!$I$2:$I$1048576, MATCH(W5434, CFB!$W$2:$W$1048576, 0) + COUNTIF(CFB!$W$2:$W$1048576, W5434) - 1), 0)</f>
        <v>104</v>
      </c>
      <c r="M5434" s="2">
        <f>_xlfn.RANK.EQ(J5434, INDEX(CFB!$J$2:$J$1048576, MATCH(W5434, CFB!$W$2:$W$1048576, 0)):INDEX(CFB!$J$2:$J$1048576, MATCH(W5434, CFB!$W$2:$W$1048576, 0) + COUNTIF(CFB!$W$2:$W$1048576, W5434) - 1))</f>
        <v>93</v>
      </c>
      <c r="N5434" s="2">
        <f>RANK(K5434, INDEX(CFB!$K$2:$K$1048576, MATCH(W5434, CFB!$W$2:$W$1048576, 0)):INDEX(CFB!$K$2:$K$1048576, MATCH(W5434, CFB!$W$2:$W$1048576, 0) + COUNTIF(CFB!$W$2:$W$1048576, W5434) - 1))</f>
        <v>99</v>
      </c>
      <c r="O5434">
        <v>21.81</v>
      </c>
      <c r="P5434">
        <v>14.99</v>
      </c>
      <c r="W5434">
        <v>1979</v>
      </c>
      <c r="X5434">
        <f t="shared" si="167"/>
        <v>0</v>
      </c>
    </row>
    <row r="5435" spans="1:24" ht="12.75" hidden="1" customHeight="1" x14ac:dyDescent="0.45">
      <c r="A5435">
        <v>100</v>
      </c>
      <c r="B5435" t="s">
        <v>207</v>
      </c>
      <c r="C5435" t="s">
        <v>206</v>
      </c>
      <c r="D5435" s="2" t="str">
        <f t="shared" si="166"/>
        <v>The Citadel1979</v>
      </c>
      <c r="F5435">
        <v>6</v>
      </c>
      <c r="G5435">
        <v>5</v>
      </c>
      <c r="H5435">
        <v>0</v>
      </c>
      <c r="I5435">
        <v>0.32</v>
      </c>
      <c r="J5435">
        <v>-6.95</v>
      </c>
      <c r="K5435">
        <v>-6.63</v>
      </c>
      <c r="L5435" s="2">
        <f>_xlfn.RANK.EQ(I5435, INDEX(CFB!$I$2:$I$1048576, MATCH(W5435, CFB!$W$2:$W$1048576, 0)):INDEX(CFB!$I$2:$I$1048576, MATCH(W5435, CFB!$W$2:$W$1048576, 0) + COUNTIF(CFB!$W$2:$W$1048576, W5435) - 1), 0)</f>
        <v>69</v>
      </c>
      <c r="M5435" s="2">
        <f>_xlfn.RANK.EQ(J5435, INDEX(CFB!$J$2:$J$1048576, MATCH(W5435, CFB!$W$2:$W$1048576, 0)):INDEX(CFB!$J$2:$J$1048576, MATCH(W5435, CFB!$W$2:$W$1048576, 0) + COUNTIF(CFB!$W$2:$W$1048576, W5435) - 1))</f>
        <v>124</v>
      </c>
      <c r="N5435" s="2">
        <f>RANK(K5435, INDEX(CFB!$K$2:$K$1048576, MATCH(W5435, CFB!$W$2:$W$1048576, 0)):INDEX(CFB!$K$2:$K$1048576, MATCH(W5435, CFB!$W$2:$W$1048576, 0) + COUNTIF(CFB!$W$2:$W$1048576, W5435) - 1))</f>
        <v>100</v>
      </c>
      <c r="O5435">
        <v>25.7</v>
      </c>
      <c r="P5435">
        <v>18.96</v>
      </c>
      <c r="W5435">
        <v>1979</v>
      </c>
      <c r="X5435">
        <f t="shared" si="167"/>
        <v>0</v>
      </c>
    </row>
    <row r="5436" spans="1:24" ht="12.75" hidden="1" customHeight="1" x14ac:dyDescent="0.45">
      <c r="A5436">
        <v>101</v>
      </c>
      <c r="B5436" t="s">
        <v>200</v>
      </c>
      <c r="C5436" t="s">
        <v>195</v>
      </c>
      <c r="D5436" s="2" t="str">
        <f t="shared" si="166"/>
        <v>Indiana State1979</v>
      </c>
      <c r="F5436">
        <v>8</v>
      </c>
      <c r="G5436">
        <v>3</v>
      </c>
      <c r="H5436">
        <v>0</v>
      </c>
      <c r="I5436">
        <v>2.5299999999999998</v>
      </c>
      <c r="J5436">
        <v>-9.2200000000000006</v>
      </c>
      <c r="K5436">
        <v>-6.7</v>
      </c>
      <c r="L5436" s="2">
        <f>_xlfn.RANK.EQ(I5436, INDEX(CFB!$I$2:$I$1048576, MATCH(W5436, CFB!$W$2:$W$1048576, 0)):INDEX(CFB!$I$2:$I$1048576, MATCH(W5436, CFB!$W$2:$W$1048576, 0) + COUNTIF(CFB!$W$2:$W$1048576, W5436) - 1), 0)</f>
        <v>57</v>
      </c>
      <c r="M5436" s="2">
        <f>_xlfn.RANK.EQ(J5436, INDEX(CFB!$J$2:$J$1048576, MATCH(W5436, CFB!$W$2:$W$1048576, 0)):INDEX(CFB!$J$2:$J$1048576, MATCH(W5436, CFB!$W$2:$W$1048576, 0) + COUNTIF(CFB!$W$2:$W$1048576, W5436) - 1))</f>
        <v>131</v>
      </c>
      <c r="N5436" s="2">
        <f>RANK(K5436, INDEX(CFB!$K$2:$K$1048576, MATCH(W5436, CFB!$W$2:$W$1048576, 0)):INDEX(CFB!$K$2:$K$1048576, MATCH(W5436, CFB!$W$2:$W$1048576, 0) + COUNTIF(CFB!$W$2:$W$1048576, W5436) - 1))</f>
        <v>101</v>
      </c>
      <c r="O5436">
        <v>27.21</v>
      </c>
      <c r="P5436">
        <v>20.6</v>
      </c>
      <c r="W5436">
        <v>1979</v>
      </c>
      <c r="X5436">
        <f t="shared" si="167"/>
        <v>0</v>
      </c>
    </row>
    <row r="5437" spans="1:24" ht="12.75" hidden="1" customHeight="1" x14ac:dyDescent="0.45">
      <c r="A5437">
        <v>102</v>
      </c>
      <c r="B5437" t="s">
        <v>81</v>
      </c>
      <c r="C5437" t="s">
        <v>12</v>
      </c>
      <c r="D5437" s="2" t="str">
        <f t="shared" si="166"/>
        <v>Cincinnati1979</v>
      </c>
      <c r="F5437">
        <v>2</v>
      </c>
      <c r="G5437">
        <v>9</v>
      </c>
      <c r="H5437">
        <v>0</v>
      </c>
      <c r="I5437">
        <v>-2.0099999999999998</v>
      </c>
      <c r="J5437">
        <v>-4.87</v>
      </c>
      <c r="K5437">
        <v>-6.88</v>
      </c>
      <c r="L5437" s="2">
        <f>_xlfn.RANK.EQ(I5437, INDEX(CFB!$I$2:$I$1048576, MATCH(W5437, CFB!$W$2:$W$1048576, 0)):INDEX(CFB!$I$2:$I$1048576, MATCH(W5437, CFB!$W$2:$W$1048576, 0) + COUNTIF(CFB!$W$2:$W$1048576, W5437) - 1), 0)</f>
        <v>88</v>
      </c>
      <c r="M5437" s="2">
        <f>_xlfn.RANK.EQ(J5437, INDEX(CFB!$J$2:$J$1048576, MATCH(W5437, CFB!$W$2:$W$1048576, 0)):INDEX(CFB!$J$2:$J$1048576, MATCH(W5437, CFB!$W$2:$W$1048576, 0) + COUNTIF(CFB!$W$2:$W$1048576, W5437) - 1))</f>
        <v>111</v>
      </c>
      <c r="N5437" s="2">
        <f>RANK(K5437, INDEX(CFB!$K$2:$K$1048576, MATCH(W5437, CFB!$W$2:$W$1048576, 0)):INDEX(CFB!$K$2:$K$1048576, MATCH(W5437, CFB!$W$2:$W$1048576, 0) + COUNTIF(CFB!$W$2:$W$1048576, W5437) - 1))</f>
        <v>102</v>
      </c>
      <c r="O5437">
        <v>25.6</v>
      </c>
      <c r="P5437">
        <v>16.399999999999999</v>
      </c>
      <c r="W5437">
        <v>1979</v>
      </c>
      <c r="X5437">
        <f t="shared" si="167"/>
        <v>0</v>
      </c>
    </row>
    <row r="5438" spans="1:24" ht="12.75" hidden="1" customHeight="1" x14ac:dyDescent="0.45">
      <c r="A5438">
        <v>103</v>
      </c>
      <c r="B5438" t="s">
        <v>225</v>
      </c>
      <c r="C5438" t="s">
        <v>12</v>
      </c>
      <c r="D5438" s="2" t="str">
        <f t="shared" si="166"/>
        <v>Villanova1979</v>
      </c>
      <c r="F5438">
        <v>5</v>
      </c>
      <c r="G5438">
        <v>6</v>
      </c>
      <c r="H5438">
        <v>0</v>
      </c>
      <c r="I5438">
        <v>-1.19</v>
      </c>
      <c r="J5438">
        <v>-5.9</v>
      </c>
      <c r="K5438">
        <v>-7.09</v>
      </c>
      <c r="L5438" s="2">
        <f>_xlfn.RANK.EQ(I5438, INDEX(CFB!$I$2:$I$1048576, MATCH(W5438, CFB!$W$2:$W$1048576, 0)):INDEX(CFB!$I$2:$I$1048576, MATCH(W5438, CFB!$W$2:$W$1048576, 0) + COUNTIF(CFB!$W$2:$W$1048576, W5438) - 1), 0)</f>
        <v>82</v>
      </c>
      <c r="M5438" s="2">
        <f>_xlfn.RANK.EQ(J5438, INDEX(CFB!$J$2:$J$1048576, MATCH(W5438, CFB!$W$2:$W$1048576, 0)):INDEX(CFB!$J$2:$J$1048576, MATCH(W5438, CFB!$W$2:$W$1048576, 0) + COUNTIF(CFB!$W$2:$W$1048576, W5438) - 1))</f>
        <v>118</v>
      </c>
      <c r="N5438" s="2">
        <f>RANK(K5438, INDEX(CFB!$K$2:$K$1048576, MATCH(W5438, CFB!$W$2:$W$1048576, 0)):INDEX(CFB!$K$2:$K$1048576, MATCH(W5438, CFB!$W$2:$W$1048576, 0) + COUNTIF(CFB!$W$2:$W$1048576, W5438) - 1))</f>
        <v>103</v>
      </c>
      <c r="O5438">
        <v>25.31</v>
      </c>
      <c r="P5438">
        <v>17</v>
      </c>
      <c r="W5438">
        <v>1979</v>
      </c>
      <c r="X5438">
        <f t="shared" si="167"/>
        <v>0</v>
      </c>
    </row>
    <row r="5439" spans="1:24" ht="12.75" hidden="1" customHeight="1" x14ac:dyDescent="0.45">
      <c r="A5439">
        <v>104</v>
      </c>
      <c r="B5439" t="s">
        <v>192</v>
      </c>
      <c r="C5439" t="s">
        <v>193</v>
      </c>
      <c r="D5439" s="2" t="str">
        <f t="shared" si="166"/>
        <v>Long Beach State1979</v>
      </c>
      <c r="F5439">
        <v>7</v>
      </c>
      <c r="G5439">
        <v>4</v>
      </c>
      <c r="H5439">
        <v>0</v>
      </c>
      <c r="I5439">
        <v>-3.06</v>
      </c>
      <c r="J5439">
        <v>-4.2699999999999996</v>
      </c>
      <c r="K5439">
        <v>-7.33</v>
      </c>
      <c r="L5439" s="2">
        <f>_xlfn.RANK.EQ(I5439, INDEX(CFB!$I$2:$I$1048576, MATCH(W5439, CFB!$W$2:$W$1048576, 0)):INDEX(CFB!$I$2:$I$1048576, MATCH(W5439, CFB!$W$2:$W$1048576, 0) + COUNTIF(CFB!$W$2:$W$1048576, W5439) - 1), 0)</f>
        <v>94</v>
      </c>
      <c r="M5439" s="2">
        <f>_xlfn.RANK.EQ(J5439, INDEX(CFB!$J$2:$J$1048576, MATCH(W5439, CFB!$W$2:$W$1048576, 0)):INDEX(CFB!$J$2:$J$1048576, MATCH(W5439, CFB!$W$2:$W$1048576, 0) + COUNTIF(CFB!$W$2:$W$1048576, W5439) - 1))</f>
        <v>105</v>
      </c>
      <c r="N5439" s="2">
        <f>RANK(K5439, INDEX(CFB!$K$2:$K$1048576, MATCH(W5439, CFB!$W$2:$W$1048576, 0)):INDEX(CFB!$K$2:$K$1048576, MATCH(W5439, CFB!$W$2:$W$1048576, 0) + COUNTIF(CFB!$W$2:$W$1048576, W5439) - 1))</f>
        <v>104</v>
      </c>
      <c r="O5439">
        <v>22.04</v>
      </c>
      <c r="P5439">
        <v>15.34</v>
      </c>
      <c r="W5439">
        <v>1979</v>
      </c>
      <c r="X5439">
        <f t="shared" si="167"/>
        <v>0</v>
      </c>
    </row>
    <row r="5440" spans="1:24" ht="12.75" hidden="1" customHeight="1" x14ac:dyDescent="0.45">
      <c r="A5440">
        <v>105</v>
      </c>
      <c r="B5440" t="s">
        <v>213</v>
      </c>
      <c r="C5440" t="s">
        <v>206</v>
      </c>
      <c r="D5440" s="2" t="str">
        <f t="shared" si="166"/>
        <v>Virginia Military Institute1979</v>
      </c>
      <c r="F5440">
        <v>6</v>
      </c>
      <c r="G5440">
        <v>4</v>
      </c>
      <c r="H5440">
        <v>1</v>
      </c>
      <c r="I5440">
        <v>-7.26</v>
      </c>
      <c r="J5440">
        <v>-0.67</v>
      </c>
      <c r="K5440">
        <v>-7.94</v>
      </c>
      <c r="L5440" s="2">
        <f>_xlfn.RANK.EQ(I5440, INDEX(CFB!$I$2:$I$1048576, MATCH(W5440, CFB!$W$2:$W$1048576, 0)):INDEX(CFB!$I$2:$I$1048576, MATCH(W5440, CFB!$W$2:$W$1048576, 0) + COUNTIF(CFB!$W$2:$W$1048576, W5440) - 1), 0)</f>
        <v>123</v>
      </c>
      <c r="M5440" s="2">
        <f>_xlfn.RANK.EQ(J5440, INDEX(CFB!$J$2:$J$1048576, MATCH(W5440, CFB!$W$2:$W$1048576, 0)):INDEX(CFB!$J$2:$J$1048576, MATCH(W5440, CFB!$W$2:$W$1048576, 0) + COUNTIF(CFB!$W$2:$W$1048576, W5440) - 1))</f>
        <v>73</v>
      </c>
      <c r="N5440" s="2">
        <f>RANK(K5440, INDEX(CFB!$K$2:$K$1048576, MATCH(W5440, CFB!$W$2:$W$1048576, 0)):INDEX(CFB!$K$2:$K$1048576, MATCH(W5440, CFB!$W$2:$W$1048576, 0) + COUNTIF(CFB!$W$2:$W$1048576, W5440) - 1))</f>
        <v>105</v>
      </c>
      <c r="O5440">
        <v>19.09</v>
      </c>
      <c r="P5440">
        <v>13.25</v>
      </c>
      <c r="W5440">
        <v>1979</v>
      </c>
      <c r="X5440">
        <f t="shared" si="167"/>
        <v>0</v>
      </c>
    </row>
    <row r="5441" spans="1:24" ht="12.75" hidden="1" customHeight="1" x14ac:dyDescent="0.45">
      <c r="A5441">
        <v>106</v>
      </c>
      <c r="B5441" t="s">
        <v>80</v>
      </c>
      <c r="C5441" t="s">
        <v>65</v>
      </c>
      <c r="D5441" s="2" t="str">
        <f t="shared" si="166"/>
        <v>Bowling Green1979</v>
      </c>
      <c r="F5441">
        <v>4</v>
      </c>
      <c r="G5441">
        <v>7</v>
      </c>
      <c r="H5441">
        <v>0</v>
      </c>
      <c r="I5441">
        <v>-0.78</v>
      </c>
      <c r="J5441">
        <v>-7.18</v>
      </c>
      <c r="K5441">
        <v>-7.96</v>
      </c>
      <c r="L5441" s="2">
        <f>_xlfn.RANK.EQ(I5441, INDEX(CFB!$I$2:$I$1048576, MATCH(W5441, CFB!$W$2:$W$1048576, 0)):INDEX(CFB!$I$2:$I$1048576, MATCH(W5441, CFB!$W$2:$W$1048576, 0) + COUNTIF(CFB!$W$2:$W$1048576, W5441) - 1), 0)</f>
        <v>77</v>
      </c>
      <c r="M5441" s="2">
        <f>_xlfn.RANK.EQ(J5441, INDEX(CFB!$J$2:$J$1048576, MATCH(W5441, CFB!$W$2:$W$1048576, 0)):INDEX(CFB!$J$2:$J$1048576, MATCH(W5441, CFB!$W$2:$W$1048576, 0) + COUNTIF(CFB!$W$2:$W$1048576, W5441) - 1))</f>
        <v>125</v>
      </c>
      <c r="N5441" s="2">
        <f>RANK(K5441, INDEX(CFB!$K$2:$K$1048576, MATCH(W5441, CFB!$W$2:$W$1048576, 0)):INDEX(CFB!$K$2:$K$1048576, MATCH(W5441, CFB!$W$2:$W$1048576, 0) + COUNTIF(CFB!$W$2:$W$1048576, W5441) - 1))</f>
        <v>106</v>
      </c>
      <c r="O5441">
        <v>26.83</v>
      </c>
      <c r="P5441">
        <v>19.28</v>
      </c>
      <c r="W5441">
        <v>1979</v>
      </c>
      <c r="X5441">
        <f t="shared" si="167"/>
        <v>0</v>
      </c>
    </row>
    <row r="5442" spans="1:24" ht="12.75" hidden="1" customHeight="1" x14ac:dyDescent="0.45">
      <c r="A5442">
        <v>107</v>
      </c>
      <c r="B5442" t="s">
        <v>125</v>
      </c>
      <c r="C5442" t="s">
        <v>204</v>
      </c>
      <c r="D5442" s="2" t="str">
        <f t="shared" si="166"/>
        <v>Arkansas State1979</v>
      </c>
      <c r="F5442">
        <v>4</v>
      </c>
      <c r="G5442">
        <v>7</v>
      </c>
      <c r="H5442">
        <v>0</v>
      </c>
      <c r="I5442">
        <v>-5.66</v>
      </c>
      <c r="J5442">
        <v>-2.5</v>
      </c>
      <c r="K5442">
        <v>-8.16</v>
      </c>
      <c r="L5442" s="2">
        <f>_xlfn.RANK.EQ(I5442, INDEX(CFB!$I$2:$I$1048576, MATCH(W5442, CFB!$W$2:$W$1048576, 0)):INDEX(CFB!$I$2:$I$1048576, MATCH(W5442, CFB!$W$2:$W$1048576, 0) + COUNTIF(CFB!$W$2:$W$1048576, W5442) - 1), 0)</f>
        <v>113</v>
      </c>
      <c r="M5442" s="2">
        <f>_xlfn.RANK.EQ(J5442, INDEX(CFB!$J$2:$J$1048576, MATCH(W5442, CFB!$W$2:$W$1048576, 0)):INDEX(CFB!$J$2:$J$1048576, MATCH(W5442, CFB!$W$2:$W$1048576, 0) + COUNTIF(CFB!$W$2:$W$1048576, W5442) - 1))</f>
        <v>91</v>
      </c>
      <c r="N5442" s="2">
        <f>RANK(K5442, INDEX(CFB!$K$2:$K$1048576, MATCH(W5442, CFB!$W$2:$W$1048576, 0)):INDEX(CFB!$K$2:$K$1048576, MATCH(W5442, CFB!$W$2:$W$1048576, 0) + COUNTIF(CFB!$W$2:$W$1048576, W5442) - 1))</f>
        <v>107</v>
      </c>
      <c r="O5442">
        <v>21.57</v>
      </c>
      <c r="P5442">
        <v>14.24</v>
      </c>
      <c r="W5442">
        <v>1979</v>
      </c>
      <c r="X5442">
        <f t="shared" si="167"/>
        <v>0</v>
      </c>
    </row>
    <row r="5443" spans="1:24" ht="12.75" hidden="1" customHeight="1" x14ac:dyDescent="0.45">
      <c r="A5443">
        <v>108</v>
      </c>
      <c r="B5443" t="s">
        <v>77</v>
      </c>
      <c r="C5443" t="s">
        <v>204</v>
      </c>
      <c r="D5443" s="2" t="str">
        <f t="shared" ref="D5443:D5506" si="168">_xlfn.CONCAT(B5443, W5443)</f>
        <v>Louisiana1979</v>
      </c>
      <c r="F5443">
        <v>4</v>
      </c>
      <c r="G5443">
        <v>7</v>
      </c>
      <c r="H5443">
        <v>0</v>
      </c>
      <c r="I5443">
        <v>-7.64</v>
      </c>
      <c r="J5443">
        <v>-0.54</v>
      </c>
      <c r="K5443">
        <v>-8.18</v>
      </c>
      <c r="L5443" s="2">
        <f>_xlfn.RANK.EQ(I5443, INDEX(CFB!$I$2:$I$1048576, MATCH(W5443, CFB!$W$2:$W$1048576, 0)):INDEX(CFB!$I$2:$I$1048576, MATCH(W5443, CFB!$W$2:$W$1048576, 0) + COUNTIF(CFB!$W$2:$W$1048576, W5443) - 1), 0)</f>
        <v>125</v>
      </c>
      <c r="M5443" s="2">
        <f>_xlfn.RANK.EQ(J5443, INDEX(CFB!$J$2:$J$1048576, MATCH(W5443, CFB!$W$2:$W$1048576, 0)):INDEX(CFB!$J$2:$J$1048576, MATCH(W5443, CFB!$W$2:$W$1048576, 0) + COUNTIF(CFB!$W$2:$W$1048576, W5443) - 1))</f>
        <v>72</v>
      </c>
      <c r="N5443" s="2">
        <f>RANK(K5443, INDEX(CFB!$K$2:$K$1048576, MATCH(W5443, CFB!$W$2:$W$1048576, 0)):INDEX(CFB!$K$2:$K$1048576, MATCH(W5443, CFB!$W$2:$W$1048576, 0) + COUNTIF(CFB!$W$2:$W$1048576, W5443) - 1))</f>
        <v>108</v>
      </c>
      <c r="O5443">
        <v>18.96</v>
      </c>
      <c r="P5443">
        <v>11.39</v>
      </c>
      <c r="W5443">
        <v>1979</v>
      </c>
      <c r="X5443">
        <f t="shared" ref="X5443:X5506" si="169">IF(E5443=1, 1,0)</f>
        <v>0</v>
      </c>
    </row>
    <row r="5444" spans="1:24" ht="12.75" hidden="1" customHeight="1" x14ac:dyDescent="0.45">
      <c r="A5444">
        <v>109</v>
      </c>
      <c r="B5444" t="s">
        <v>48</v>
      </c>
      <c r="C5444" t="s">
        <v>12</v>
      </c>
      <c r="D5444" s="2" t="str">
        <f t="shared" si="168"/>
        <v>Army1979</v>
      </c>
      <c r="F5444">
        <v>2</v>
      </c>
      <c r="G5444">
        <v>8</v>
      </c>
      <c r="H5444">
        <v>1</v>
      </c>
      <c r="I5444">
        <v>-6.78</v>
      </c>
      <c r="J5444">
        <v>-1.78</v>
      </c>
      <c r="K5444">
        <v>-8.56</v>
      </c>
      <c r="L5444" s="2">
        <f>_xlfn.RANK.EQ(I5444, INDEX(CFB!$I$2:$I$1048576, MATCH(W5444, CFB!$W$2:$W$1048576, 0)):INDEX(CFB!$I$2:$I$1048576, MATCH(W5444, CFB!$W$2:$W$1048576, 0) + COUNTIF(CFB!$W$2:$W$1048576, W5444) - 1), 0)</f>
        <v>119</v>
      </c>
      <c r="M5444" s="2">
        <f>_xlfn.RANK.EQ(J5444, INDEX(CFB!$J$2:$J$1048576, MATCH(W5444, CFB!$W$2:$W$1048576, 0)):INDEX(CFB!$J$2:$J$1048576, MATCH(W5444, CFB!$W$2:$W$1048576, 0) + COUNTIF(CFB!$W$2:$W$1048576, W5444) - 1))</f>
        <v>84</v>
      </c>
      <c r="N5444" s="2">
        <f>RANK(K5444, INDEX(CFB!$K$2:$K$1048576, MATCH(W5444, CFB!$W$2:$W$1048576, 0)):INDEX(CFB!$K$2:$K$1048576, MATCH(W5444, CFB!$W$2:$W$1048576, 0) + COUNTIF(CFB!$W$2:$W$1048576, W5444) - 1))</f>
        <v>109</v>
      </c>
      <c r="O5444">
        <v>20.48</v>
      </c>
      <c r="P5444">
        <v>19.149999999999999</v>
      </c>
      <c r="W5444">
        <v>1979</v>
      </c>
      <c r="X5444">
        <f t="shared" si="169"/>
        <v>0</v>
      </c>
    </row>
    <row r="5445" spans="1:24" ht="12.75" hidden="1" customHeight="1" x14ac:dyDescent="0.45">
      <c r="A5445">
        <v>110</v>
      </c>
      <c r="B5445" t="s">
        <v>111</v>
      </c>
      <c r="C5445" t="s">
        <v>193</v>
      </c>
      <c r="D5445" s="2" t="str">
        <f t="shared" si="168"/>
        <v>Fresno State1979</v>
      </c>
      <c r="F5445">
        <v>4</v>
      </c>
      <c r="G5445">
        <v>7</v>
      </c>
      <c r="H5445">
        <v>0</v>
      </c>
      <c r="I5445">
        <v>-0.79</v>
      </c>
      <c r="J5445">
        <v>-7.92</v>
      </c>
      <c r="K5445">
        <v>-8.7100000000000009</v>
      </c>
      <c r="L5445" s="2">
        <f>_xlfn.RANK.EQ(I5445, INDEX(CFB!$I$2:$I$1048576, MATCH(W5445, CFB!$W$2:$W$1048576, 0)):INDEX(CFB!$I$2:$I$1048576, MATCH(W5445, CFB!$W$2:$W$1048576, 0) + COUNTIF(CFB!$W$2:$W$1048576, W5445) - 1), 0)</f>
        <v>78</v>
      </c>
      <c r="M5445" s="2">
        <f>_xlfn.RANK.EQ(J5445, INDEX(CFB!$J$2:$J$1048576, MATCH(W5445, CFB!$W$2:$W$1048576, 0)):INDEX(CFB!$J$2:$J$1048576, MATCH(W5445, CFB!$W$2:$W$1048576, 0) + COUNTIF(CFB!$W$2:$W$1048576, W5445) - 1))</f>
        <v>126</v>
      </c>
      <c r="N5445" s="2">
        <f>RANK(K5445, INDEX(CFB!$K$2:$K$1048576, MATCH(W5445, CFB!$W$2:$W$1048576, 0)):INDEX(CFB!$K$2:$K$1048576, MATCH(W5445, CFB!$W$2:$W$1048576, 0) + COUNTIF(CFB!$W$2:$W$1048576, W5445) - 1))</f>
        <v>110</v>
      </c>
      <c r="O5445">
        <v>25.45</v>
      </c>
      <c r="P5445">
        <v>20</v>
      </c>
      <c r="W5445">
        <v>1979</v>
      </c>
      <c r="X5445">
        <f t="shared" si="169"/>
        <v>0</v>
      </c>
    </row>
    <row r="5446" spans="1:24" ht="12.75" hidden="1" customHeight="1" x14ac:dyDescent="0.45">
      <c r="A5446">
        <v>111</v>
      </c>
      <c r="B5446" t="s">
        <v>205</v>
      </c>
      <c r="C5446" t="s">
        <v>206</v>
      </c>
      <c r="D5446" s="2" t="str">
        <f t="shared" si="168"/>
        <v>Furman1979</v>
      </c>
      <c r="F5446">
        <v>5</v>
      </c>
      <c r="G5446">
        <v>6</v>
      </c>
      <c r="H5446">
        <v>0</v>
      </c>
      <c r="I5446">
        <v>4.4000000000000004</v>
      </c>
      <c r="J5446">
        <v>-13.4</v>
      </c>
      <c r="K5446">
        <v>-9.01</v>
      </c>
      <c r="L5446" s="2">
        <f>_xlfn.RANK.EQ(I5446, INDEX(CFB!$I$2:$I$1048576, MATCH(W5446, CFB!$W$2:$W$1048576, 0)):INDEX(CFB!$I$2:$I$1048576, MATCH(W5446, CFB!$W$2:$W$1048576, 0) + COUNTIF(CFB!$W$2:$W$1048576, W5446) - 1), 0)</f>
        <v>45</v>
      </c>
      <c r="M5446" s="2">
        <f>_xlfn.RANK.EQ(J5446, INDEX(CFB!$J$2:$J$1048576, MATCH(W5446, CFB!$W$2:$W$1048576, 0)):INDEX(CFB!$J$2:$J$1048576, MATCH(W5446, CFB!$W$2:$W$1048576, 0) + COUNTIF(CFB!$W$2:$W$1048576, W5446) - 1))</f>
        <v>139</v>
      </c>
      <c r="N5446" s="2">
        <f>RANK(K5446, INDEX(CFB!$K$2:$K$1048576, MATCH(W5446, CFB!$W$2:$W$1048576, 0)):INDEX(CFB!$K$2:$K$1048576, MATCH(W5446, CFB!$W$2:$W$1048576, 0) + COUNTIF(CFB!$W$2:$W$1048576, W5446) - 1))</f>
        <v>111</v>
      </c>
      <c r="O5446">
        <v>30.42</v>
      </c>
      <c r="P5446">
        <v>24.17</v>
      </c>
      <c r="W5446">
        <v>1979</v>
      </c>
      <c r="X5446">
        <f t="shared" si="169"/>
        <v>0</v>
      </c>
    </row>
    <row r="5447" spans="1:24" ht="12.75" hidden="1" customHeight="1" x14ac:dyDescent="0.45">
      <c r="A5447">
        <v>112</v>
      </c>
      <c r="B5447" t="s">
        <v>221</v>
      </c>
      <c r="C5447" t="s">
        <v>212</v>
      </c>
      <c r="D5447" s="2" t="str">
        <f t="shared" si="168"/>
        <v>Brown1979</v>
      </c>
      <c r="F5447">
        <v>6</v>
      </c>
      <c r="G5447">
        <v>3</v>
      </c>
      <c r="H5447">
        <v>0</v>
      </c>
      <c r="I5447">
        <v>-4.16</v>
      </c>
      <c r="J5447">
        <v>-5.5</v>
      </c>
      <c r="K5447">
        <v>-9.66</v>
      </c>
      <c r="L5447" s="2">
        <f>_xlfn.RANK.EQ(I5447, INDEX(CFB!$I$2:$I$1048576, MATCH(W5447, CFB!$W$2:$W$1048576, 0)):INDEX(CFB!$I$2:$I$1048576, MATCH(W5447, CFB!$W$2:$W$1048576, 0) + COUNTIF(CFB!$W$2:$W$1048576, W5447) - 1), 0)</f>
        <v>107</v>
      </c>
      <c r="M5447" s="2">
        <f>_xlfn.RANK.EQ(J5447, INDEX(CFB!$J$2:$J$1048576, MATCH(W5447, CFB!$W$2:$W$1048576, 0)):INDEX(CFB!$J$2:$J$1048576, MATCH(W5447, CFB!$W$2:$W$1048576, 0) + COUNTIF(CFB!$W$2:$W$1048576, W5447) - 1))</f>
        <v>114</v>
      </c>
      <c r="N5447" s="2">
        <f>RANK(K5447, INDEX(CFB!$K$2:$K$1048576, MATCH(W5447, CFB!$W$2:$W$1048576, 0)):INDEX(CFB!$K$2:$K$1048576, MATCH(W5447, CFB!$W$2:$W$1048576, 0) + COUNTIF(CFB!$W$2:$W$1048576, W5447) - 1))</f>
        <v>112</v>
      </c>
      <c r="O5447">
        <v>22.65</v>
      </c>
      <c r="P5447">
        <v>16.670000000000002</v>
      </c>
      <c r="W5447">
        <v>1979</v>
      </c>
      <c r="X5447">
        <f t="shared" si="169"/>
        <v>0</v>
      </c>
    </row>
    <row r="5448" spans="1:24" ht="12.75" hidden="1" customHeight="1" x14ac:dyDescent="0.45">
      <c r="A5448">
        <v>113</v>
      </c>
      <c r="B5448" t="s">
        <v>119</v>
      </c>
      <c r="C5448" t="s">
        <v>180</v>
      </c>
      <c r="D5448" s="2" t="str">
        <f t="shared" si="168"/>
        <v>Oregon State1979</v>
      </c>
      <c r="F5448">
        <v>1</v>
      </c>
      <c r="G5448">
        <v>10</v>
      </c>
      <c r="H5448">
        <v>0</v>
      </c>
      <c r="I5448">
        <v>-2.89</v>
      </c>
      <c r="J5448">
        <v>-6.87</v>
      </c>
      <c r="K5448">
        <v>-9.76</v>
      </c>
      <c r="L5448" s="2">
        <f>_xlfn.RANK.EQ(I5448, INDEX(CFB!$I$2:$I$1048576, MATCH(W5448, CFB!$W$2:$W$1048576, 0)):INDEX(CFB!$I$2:$I$1048576, MATCH(W5448, CFB!$W$2:$W$1048576, 0) + COUNTIF(CFB!$W$2:$W$1048576, W5448) - 1), 0)</f>
        <v>93</v>
      </c>
      <c r="M5448" s="2">
        <f>_xlfn.RANK.EQ(J5448, INDEX(CFB!$J$2:$J$1048576, MATCH(W5448, CFB!$W$2:$W$1048576, 0)):INDEX(CFB!$J$2:$J$1048576, MATCH(W5448, CFB!$W$2:$W$1048576, 0) + COUNTIF(CFB!$W$2:$W$1048576, W5448) - 1))</f>
        <v>123</v>
      </c>
      <c r="N5448" s="2">
        <f>RANK(K5448, INDEX(CFB!$K$2:$K$1048576, MATCH(W5448, CFB!$W$2:$W$1048576, 0)):INDEX(CFB!$K$2:$K$1048576, MATCH(W5448, CFB!$W$2:$W$1048576, 0) + COUNTIF(CFB!$W$2:$W$1048576, W5448) - 1))</f>
        <v>113</v>
      </c>
      <c r="O5448">
        <v>24.45</v>
      </c>
      <c r="P5448">
        <v>23.85</v>
      </c>
      <c r="W5448">
        <v>1979</v>
      </c>
      <c r="X5448">
        <f t="shared" si="169"/>
        <v>0</v>
      </c>
    </row>
    <row r="5449" spans="1:24" ht="12.75" hidden="1" customHeight="1" x14ac:dyDescent="0.45">
      <c r="A5449">
        <v>114</v>
      </c>
      <c r="B5449" t="s">
        <v>103</v>
      </c>
      <c r="C5449" t="s">
        <v>10</v>
      </c>
      <c r="D5449" s="2" t="str">
        <f t="shared" si="168"/>
        <v>Northwestern1979</v>
      </c>
      <c r="F5449">
        <v>1</v>
      </c>
      <c r="G5449">
        <v>10</v>
      </c>
      <c r="H5449">
        <v>0</v>
      </c>
      <c r="I5449">
        <v>-5.84</v>
      </c>
      <c r="J5449">
        <v>-4.22</v>
      </c>
      <c r="K5449">
        <v>-10.050000000000001</v>
      </c>
      <c r="L5449" s="2">
        <f>_xlfn.RANK.EQ(I5449, INDEX(CFB!$I$2:$I$1048576, MATCH(W5449, CFB!$W$2:$W$1048576, 0)):INDEX(CFB!$I$2:$I$1048576, MATCH(W5449, CFB!$W$2:$W$1048576, 0) + COUNTIF(CFB!$W$2:$W$1048576, W5449) - 1), 0)</f>
        <v>115</v>
      </c>
      <c r="M5449" s="2">
        <f>_xlfn.RANK.EQ(J5449, INDEX(CFB!$J$2:$J$1048576, MATCH(W5449, CFB!$W$2:$W$1048576, 0)):INDEX(CFB!$J$2:$J$1048576, MATCH(W5449, CFB!$W$2:$W$1048576, 0) + COUNTIF(CFB!$W$2:$W$1048576, W5449) - 1))</f>
        <v>104</v>
      </c>
      <c r="N5449" s="2">
        <f>RANK(K5449, INDEX(CFB!$K$2:$K$1048576, MATCH(W5449, CFB!$W$2:$W$1048576, 0)):INDEX(CFB!$K$2:$K$1048576, MATCH(W5449, CFB!$W$2:$W$1048576, 0) + COUNTIF(CFB!$W$2:$W$1048576, W5449) - 1))</f>
        <v>114</v>
      </c>
      <c r="O5449">
        <v>21.06</v>
      </c>
      <c r="P5449">
        <v>22.27</v>
      </c>
      <c r="W5449">
        <v>1979</v>
      </c>
      <c r="X5449">
        <f t="shared" si="169"/>
        <v>0</v>
      </c>
    </row>
    <row r="5450" spans="1:24" ht="12.75" hidden="1" customHeight="1" x14ac:dyDescent="0.45">
      <c r="A5450">
        <v>115</v>
      </c>
      <c r="B5450" t="s">
        <v>199</v>
      </c>
      <c r="C5450" t="s">
        <v>195</v>
      </c>
      <c r="D5450" s="2" t="str">
        <f t="shared" si="168"/>
        <v>Drake1979</v>
      </c>
      <c r="F5450">
        <v>3</v>
      </c>
      <c r="G5450">
        <v>8</v>
      </c>
      <c r="H5450">
        <v>0</v>
      </c>
      <c r="I5450">
        <v>-3.31</v>
      </c>
      <c r="J5450">
        <v>-6.81</v>
      </c>
      <c r="K5450">
        <v>-10.119999999999999</v>
      </c>
      <c r="L5450" s="2">
        <f>_xlfn.RANK.EQ(I5450, INDEX(CFB!$I$2:$I$1048576, MATCH(W5450, CFB!$W$2:$W$1048576, 0)):INDEX(CFB!$I$2:$I$1048576, MATCH(W5450, CFB!$W$2:$W$1048576, 0) + COUNTIF(CFB!$W$2:$W$1048576, W5450) - 1), 0)</f>
        <v>97</v>
      </c>
      <c r="M5450" s="2">
        <f>_xlfn.RANK.EQ(J5450, INDEX(CFB!$J$2:$J$1048576, MATCH(W5450, CFB!$W$2:$W$1048576, 0)):INDEX(CFB!$J$2:$J$1048576, MATCH(W5450, CFB!$W$2:$W$1048576, 0) + COUNTIF(CFB!$W$2:$W$1048576, W5450) - 1))</f>
        <v>121</v>
      </c>
      <c r="N5450" s="2">
        <f>RANK(K5450, INDEX(CFB!$K$2:$K$1048576, MATCH(W5450, CFB!$W$2:$W$1048576, 0)):INDEX(CFB!$K$2:$K$1048576, MATCH(W5450, CFB!$W$2:$W$1048576, 0) + COUNTIF(CFB!$W$2:$W$1048576, W5450) - 1))</f>
        <v>115</v>
      </c>
      <c r="O5450">
        <v>23.01</v>
      </c>
      <c r="P5450">
        <v>17.52</v>
      </c>
      <c r="W5450">
        <v>1979</v>
      </c>
      <c r="X5450">
        <f t="shared" si="169"/>
        <v>0</v>
      </c>
    </row>
    <row r="5451" spans="1:24" ht="12.75" hidden="1" customHeight="1" x14ac:dyDescent="0.45">
      <c r="A5451">
        <v>116</v>
      </c>
      <c r="B5451" t="s">
        <v>131</v>
      </c>
      <c r="C5451" t="s">
        <v>12</v>
      </c>
      <c r="D5451" s="2" t="str">
        <f t="shared" si="168"/>
        <v>Air Force1979</v>
      </c>
      <c r="F5451">
        <v>2</v>
      </c>
      <c r="G5451">
        <v>9</v>
      </c>
      <c r="H5451">
        <v>0</v>
      </c>
      <c r="I5451">
        <v>-6.29</v>
      </c>
      <c r="J5451">
        <v>-3.98</v>
      </c>
      <c r="K5451">
        <v>-10.27</v>
      </c>
      <c r="L5451" s="2">
        <f>_xlfn.RANK.EQ(I5451, INDEX(CFB!$I$2:$I$1048576, MATCH(W5451, CFB!$W$2:$W$1048576, 0)):INDEX(CFB!$I$2:$I$1048576, MATCH(W5451, CFB!$W$2:$W$1048576, 0) + COUNTIF(CFB!$W$2:$W$1048576, W5451) - 1), 0)</f>
        <v>117</v>
      </c>
      <c r="M5451" s="2">
        <f>_xlfn.RANK.EQ(J5451, INDEX(CFB!$J$2:$J$1048576, MATCH(W5451, CFB!$W$2:$W$1048576, 0)):INDEX(CFB!$J$2:$J$1048576, MATCH(W5451, CFB!$W$2:$W$1048576, 0) + COUNTIF(CFB!$W$2:$W$1048576, W5451) - 1))</f>
        <v>101</v>
      </c>
      <c r="N5451" s="2">
        <f>RANK(K5451, INDEX(CFB!$K$2:$K$1048576, MATCH(W5451, CFB!$W$2:$W$1048576, 0)):INDEX(CFB!$K$2:$K$1048576, MATCH(W5451, CFB!$W$2:$W$1048576, 0) + COUNTIF(CFB!$W$2:$W$1048576, W5451) - 1))</f>
        <v>116</v>
      </c>
      <c r="O5451">
        <v>18.899999999999999</v>
      </c>
      <c r="P5451">
        <v>17.14</v>
      </c>
      <c r="W5451">
        <v>1979</v>
      </c>
      <c r="X5451">
        <f t="shared" si="169"/>
        <v>0</v>
      </c>
    </row>
    <row r="5452" spans="1:24" ht="12.75" hidden="1" customHeight="1" x14ac:dyDescent="0.45">
      <c r="A5452">
        <v>117</v>
      </c>
      <c r="B5452" t="s">
        <v>59</v>
      </c>
      <c r="C5452" t="s">
        <v>15</v>
      </c>
      <c r="D5452" s="2" t="str">
        <f t="shared" si="168"/>
        <v>Vanderbilt1979</v>
      </c>
      <c r="F5452">
        <v>1</v>
      </c>
      <c r="G5452">
        <v>10</v>
      </c>
      <c r="H5452">
        <v>0</v>
      </c>
      <c r="I5452">
        <v>-0.99</v>
      </c>
      <c r="J5452">
        <v>-9.83</v>
      </c>
      <c r="K5452">
        <v>-10.82</v>
      </c>
      <c r="L5452" s="2">
        <f>_xlfn.RANK.EQ(I5452, INDEX(CFB!$I$2:$I$1048576, MATCH(W5452, CFB!$W$2:$W$1048576, 0)):INDEX(CFB!$I$2:$I$1048576, MATCH(W5452, CFB!$W$2:$W$1048576, 0) + COUNTIF(CFB!$W$2:$W$1048576, W5452) - 1), 0)</f>
        <v>80</v>
      </c>
      <c r="M5452" s="2">
        <f>_xlfn.RANK.EQ(J5452, INDEX(CFB!$J$2:$J$1048576, MATCH(W5452, CFB!$W$2:$W$1048576, 0)):INDEX(CFB!$J$2:$J$1048576, MATCH(W5452, CFB!$W$2:$W$1048576, 0) + COUNTIF(CFB!$W$2:$W$1048576, W5452) - 1))</f>
        <v>133</v>
      </c>
      <c r="N5452" s="2">
        <f>RANK(K5452, INDEX(CFB!$K$2:$K$1048576, MATCH(W5452, CFB!$W$2:$W$1048576, 0)):INDEX(CFB!$K$2:$K$1048576, MATCH(W5452, CFB!$W$2:$W$1048576, 0) + COUNTIF(CFB!$W$2:$W$1048576, W5452) - 1))</f>
        <v>117</v>
      </c>
      <c r="O5452">
        <v>26.81</v>
      </c>
      <c r="P5452">
        <v>26.05</v>
      </c>
      <c r="W5452">
        <v>1979</v>
      </c>
      <c r="X5452">
        <f t="shared" si="169"/>
        <v>0</v>
      </c>
    </row>
    <row r="5453" spans="1:24" ht="12.75" hidden="1" customHeight="1" x14ac:dyDescent="0.45">
      <c r="A5453">
        <v>118</v>
      </c>
      <c r="B5453" t="s">
        <v>216</v>
      </c>
      <c r="C5453" t="s">
        <v>12</v>
      </c>
      <c r="D5453" s="2" t="str">
        <f t="shared" si="168"/>
        <v>Holy Cross1979</v>
      </c>
      <c r="F5453">
        <v>5</v>
      </c>
      <c r="G5453">
        <v>6</v>
      </c>
      <c r="H5453">
        <v>0</v>
      </c>
      <c r="I5453">
        <v>-6.73</v>
      </c>
      <c r="J5453">
        <v>-4.3</v>
      </c>
      <c r="K5453">
        <v>-11.03</v>
      </c>
      <c r="L5453" s="2">
        <f>_xlfn.RANK.EQ(I5453, INDEX(CFB!$I$2:$I$1048576, MATCH(W5453, CFB!$W$2:$W$1048576, 0)):INDEX(CFB!$I$2:$I$1048576, MATCH(W5453, CFB!$W$2:$W$1048576, 0) + COUNTIF(CFB!$W$2:$W$1048576, W5453) - 1), 0)</f>
        <v>118</v>
      </c>
      <c r="M5453" s="2">
        <f>_xlfn.RANK.EQ(J5453, INDEX(CFB!$J$2:$J$1048576, MATCH(W5453, CFB!$W$2:$W$1048576, 0)):INDEX(CFB!$J$2:$J$1048576, MATCH(W5453, CFB!$W$2:$W$1048576, 0) + COUNTIF(CFB!$W$2:$W$1048576, W5453) - 1))</f>
        <v>106</v>
      </c>
      <c r="N5453" s="2">
        <f>RANK(K5453, INDEX(CFB!$K$2:$K$1048576, MATCH(W5453, CFB!$W$2:$W$1048576, 0)):INDEX(CFB!$K$2:$K$1048576, MATCH(W5453, CFB!$W$2:$W$1048576, 0) + COUNTIF(CFB!$W$2:$W$1048576, W5453) - 1))</f>
        <v>118</v>
      </c>
      <c r="O5453">
        <v>19.73</v>
      </c>
      <c r="P5453">
        <v>15.53</v>
      </c>
      <c r="W5453">
        <v>1979</v>
      </c>
      <c r="X5453">
        <f t="shared" si="169"/>
        <v>0</v>
      </c>
    </row>
    <row r="5454" spans="1:24" ht="12.75" hidden="1" customHeight="1" x14ac:dyDescent="0.45">
      <c r="A5454">
        <v>119</v>
      </c>
      <c r="B5454" t="s">
        <v>97</v>
      </c>
      <c r="C5454" t="s">
        <v>12</v>
      </c>
      <c r="D5454" s="2" t="str">
        <f t="shared" si="168"/>
        <v>Connecticut1979</v>
      </c>
      <c r="F5454">
        <v>3</v>
      </c>
      <c r="G5454">
        <v>6</v>
      </c>
      <c r="H5454">
        <v>2</v>
      </c>
      <c r="I5454">
        <v>-8.23</v>
      </c>
      <c r="J5454">
        <v>-3.13</v>
      </c>
      <c r="K5454">
        <v>-11.35</v>
      </c>
      <c r="L5454" s="2">
        <f>_xlfn.RANK.EQ(I5454, INDEX(CFB!$I$2:$I$1048576, MATCH(W5454, CFB!$W$2:$W$1048576, 0)):INDEX(CFB!$I$2:$I$1048576, MATCH(W5454, CFB!$W$2:$W$1048576, 0) + COUNTIF(CFB!$W$2:$W$1048576, W5454) - 1), 0)</f>
        <v>126</v>
      </c>
      <c r="M5454" s="2">
        <f>_xlfn.RANK.EQ(J5454, INDEX(CFB!$J$2:$J$1048576, MATCH(W5454, CFB!$W$2:$W$1048576, 0)):INDEX(CFB!$J$2:$J$1048576, MATCH(W5454, CFB!$W$2:$W$1048576, 0) + COUNTIF(CFB!$W$2:$W$1048576, W5454) - 1))</f>
        <v>96</v>
      </c>
      <c r="N5454" s="2">
        <f>RANK(K5454, INDEX(CFB!$K$2:$K$1048576, MATCH(W5454, CFB!$W$2:$W$1048576, 0)):INDEX(CFB!$K$2:$K$1048576, MATCH(W5454, CFB!$W$2:$W$1048576, 0) + COUNTIF(CFB!$W$2:$W$1048576, W5454) - 1))</f>
        <v>119</v>
      </c>
      <c r="O5454">
        <v>16.690000000000001</v>
      </c>
      <c r="P5454">
        <v>14.36</v>
      </c>
      <c r="W5454">
        <v>1979</v>
      </c>
      <c r="X5454">
        <f t="shared" si="169"/>
        <v>0</v>
      </c>
    </row>
    <row r="5455" spans="1:24" ht="12.75" hidden="1" customHeight="1" x14ac:dyDescent="0.45">
      <c r="A5455">
        <v>120</v>
      </c>
      <c r="B5455" t="s">
        <v>222</v>
      </c>
      <c r="C5455" t="s">
        <v>212</v>
      </c>
      <c r="D5455" s="2" t="str">
        <f t="shared" si="168"/>
        <v>Cornell1979</v>
      </c>
      <c r="F5455">
        <v>5</v>
      </c>
      <c r="G5455">
        <v>4</v>
      </c>
      <c r="H5455">
        <v>0</v>
      </c>
      <c r="I5455">
        <v>-4.08</v>
      </c>
      <c r="J5455">
        <v>-8.18</v>
      </c>
      <c r="K5455">
        <v>-12.25</v>
      </c>
      <c r="L5455" s="2">
        <f>_xlfn.RANK.EQ(I5455, INDEX(CFB!$I$2:$I$1048576, MATCH(W5455, CFB!$W$2:$W$1048576, 0)):INDEX(CFB!$I$2:$I$1048576, MATCH(W5455, CFB!$W$2:$W$1048576, 0) + COUNTIF(CFB!$W$2:$W$1048576, W5455) - 1), 0)</f>
        <v>106</v>
      </c>
      <c r="M5455" s="2">
        <f>_xlfn.RANK.EQ(J5455, INDEX(CFB!$J$2:$J$1048576, MATCH(W5455, CFB!$W$2:$W$1048576, 0)):INDEX(CFB!$J$2:$J$1048576, MATCH(W5455, CFB!$W$2:$W$1048576, 0) + COUNTIF(CFB!$W$2:$W$1048576, W5455) - 1))</f>
        <v>127</v>
      </c>
      <c r="N5455" s="2">
        <f>RANK(K5455, INDEX(CFB!$K$2:$K$1048576, MATCH(W5455, CFB!$W$2:$W$1048576, 0)):INDEX(CFB!$K$2:$K$1048576, MATCH(W5455, CFB!$W$2:$W$1048576, 0) + COUNTIF(CFB!$W$2:$W$1048576, W5455) - 1))</f>
        <v>120</v>
      </c>
      <c r="O5455">
        <v>24.89</v>
      </c>
      <c r="P5455">
        <v>19.920000000000002</v>
      </c>
      <c r="W5455">
        <v>1979</v>
      </c>
      <c r="X5455">
        <f t="shared" si="169"/>
        <v>0</v>
      </c>
    </row>
    <row r="5456" spans="1:24" ht="12.75" hidden="1" customHeight="1" x14ac:dyDescent="0.45">
      <c r="A5456">
        <v>121</v>
      </c>
      <c r="B5456" t="s">
        <v>201</v>
      </c>
      <c r="C5456" t="s">
        <v>12</v>
      </c>
      <c r="D5456" s="2" t="str">
        <f t="shared" si="168"/>
        <v>William &amp; Mary1979</v>
      </c>
      <c r="F5456">
        <v>4</v>
      </c>
      <c r="G5456">
        <v>7</v>
      </c>
      <c r="H5456">
        <v>0</v>
      </c>
      <c r="I5456">
        <v>-9.1</v>
      </c>
      <c r="J5456">
        <v>-3.52</v>
      </c>
      <c r="K5456">
        <v>-12.62</v>
      </c>
      <c r="L5456" s="2">
        <f>_xlfn.RANK.EQ(I5456, INDEX(CFB!$I$2:$I$1048576, MATCH(W5456, CFB!$W$2:$W$1048576, 0)):INDEX(CFB!$I$2:$I$1048576, MATCH(W5456, CFB!$W$2:$W$1048576, 0) + COUNTIF(CFB!$W$2:$W$1048576, W5456) - 1), 0)</f>
        <v>128</v>
      </c>
      <c r="M5456" s="2">
        <f>_xlfn.RANK.EQ(J5456, INDEX(CFB!$J$2:$J$1048576, MATCH(W5456, CFB!$W$2:$W$1048576, 0)):INDEX(CFB!$J$2:$J$1048576, MATCH(W5456, CFB!$W$2:$W$1048576, 0) + COUNTIF(CFB!$W$2:$W$1048576, W5456) - 1))</f>
        <v>98</v>
      </c>
      <c r="N5456" s="2">
        <f>RANK(K5456, INDEX(CFB!$K$2:$K$1048576, MATCH(W5456, CFB!$W$2:$W$1048576, 0)):INDEX(CFB!$K$2:$K$1048576, MATCH(W5456, CFB!$W$2:$W$1048576, 0) + COUNTIF(CFB!$W$2:$W$1048576, W5456) - 1))</f>
        <v>121</v>
      </c>
      <c r="O5456">
        <v>18.68</v>
      </c>
      <c r="P5456">
        <v>16.13</v>
      </c>
      <c r="W5456">
        <v>1979</v>
      </c>
      <c r="X5456">
        <f t="shared" si="169"/>
        <v>0</v>
      </c>
    </row>
    <row r="5457" spans="1:24" ht="12.75" hidden="1" customHeight="1" x14ac:dyDescent="0.45">
      <c r="A5457">
        <v>122</v>
      </c>
      <c r="B5457" t="s">
        <v>190</v>
      </c>
      <c r="C5457" t="s">
        <v>193</v>
      </c>
      <c r="D5457" s="2" t="str">
        <f t="shared" si="168"/>
        <v>Pacific1979</v>
      </c>
      <c r="F5457">
        <v>3</v>
      </c>
      <c r="G5457">
        <v>7</v>
      </c>
      <c r="H5457">
        <v>0</v>
      </c>
      <c r="I5457">
        <v>-7.05</v>
      </c>
      <c r="J5457">
        <v>-5.74</v>
      </c>
      <c r="K5457">
        <v>-12.78</v>
      </c>
      <c r="L5457" s="2">
        <f>_xlfn.RANK.EQ(I5457, INDEX(CFB!$I$2:$I$1048576, MATCH(W5457, CFB!$W$2:$W$1048576, 0)):INDEX(CFB!$I$2:$I$1048576, MATCH(W5457, CFB!$W$2:$W$1048576, 0) + COUNTIF(CFB!$W$2:$W$1048576, W5457) - 1), 0)</f>
        <v>120</v>
      </c>
      <c r="M5457" s="2">
        <f>_xlfn.RANK.EQ(J5457, INDEX(CFB!$J$2:$J$1048576, MATCH(W5457, CFB!$W$2:$W$1048576, 0)):INDEX(CFB!$J$2:$J$1048576, MATCH(W5457, CFB!$W$2:$W$1048576, 0) + COUNTIF(CFB!$W$2:$W$1048576, W5457) - 1))</f>
        <v>117</v>
      </c>
      <c r="N5457" s="2">
        <f>RANK(K5457, INDEX(CFB!$K$2:$K$1048576, MATCH(W5457, CFB!$W$2:$W$1048576, 0)):INDEX(CFB!$K$2:$K$1048576, MATCH(W5457, CFB!$W$2:$W$1048576, 0) + COUNTIF(CFB!$W$2:$W$1048576, W5457) - 1))</f>
        <v>122</v>
      </c>
      <c r="O5457">
        <v>19.64</v>
      </c>
      <c r="P5457">
        <v>15.44</v>
      </c>
      <c r="W5457">
        <v>1979</v>
      </c>
      <c r="X5457">
        <f t="shared" si="169"/>
        <v>0</v>
      </c>
    </row>
    <row r="5458" spans="1:24" ht="12.75" hidden="1" customHeight="1" x14ac:dyDescent="0.45">
      <c r="A5458">
        <v>123</v>
      </c>
      <c r="B5458" t="s">
        <v>137</v>
      </c>
      <c r="C5458" t="s">
        <v>204</v>
      </c>
      <c r="D5458" s="2" t="str">
        <f t="shared" si="168"/>
        <v>Louisiana Tech1979</v>
      </c>
      <c r="F5458">
        <v>2</v>
      </c>
      <c r="G5458">
        <v>9</v>
      </c>
      <c r="H5458">
        <v>0</v>
      </c>
      <c r="I5458">
        <v>-10.86</v>
      </c>
      <c r="J5458">
        <v>-1.97</v>
      </c>
      <c r="K5458">
        <v>-12.84</v>
      </c>
      <c r="L5458" s="2">
        <f>_xlfn.RANK.EQ(I5458, INDEX(CFB!$I$2:$I$1048576, MATCH(W5458, CFB!$W$2:$W$1048576, 0)):INDEX(CFB!$I$2:$I$1048576, MATCH(W5458, CFB!$W$2:$W$1048576, 0) + COUNTIF(CFB!$W$2:$W$1048576, W5458) - 1), 0)</f>
        <v>131</v>
      </c>
      <c r="M5458" s="2">
        <f>_xlfn.RANK.EQ(J5458, INDEX(CFB!$J$2:$J$1048576, MATCH(W5458, CFB!$W$2:$W$1048576, 0)):INDEX(CFB!$J$2:$J$1048576, MATCH(W5458, CFB!$W$2:$W$1048576, 0) + COUNTIF(CFB!$W$2:$W$1048576, W5458) - 1))</f>
        <v>86</v>
      </c>
      <c r="N5458" s="2">
        <f>RANK(K5458, INDEX(CFB!$K$2:$K$1048576, MATCH(W5458, CFB!$W$2:$W$1048576, 0)):INDEX(CFB!$K$2:$K$1048576, MATCH(W5458, CFB!$W$2:$W$1048576, 0) + COUNTIF(CFB!$W$2:$W$1048576, W5458) - 1))</f>
        <v>123</v>
      </c>
      <c r="O5458">
        <v>16.149999999999999</v>
      </c>
      <c r="P5458">
        <v>14.86</v>
      </c>
      <c r="W5458">
        <v>1979</v>
      </c>
      <c r="X5458">
        <f t="shared" si="169"/>
        <v>0</v>
      </c>
    </row>
    <row r="5459" spans="1:24" ht="12.75" hidden="1" customHeight="1" x14ac:dyDescent="0.45">
      <c r="A5459">
        <v>124</v>
      </c>
      <c r="B5459" t="s">
        <v>123</v>
      </c>
      <c r="C5459" t="s">
        <v>12</v>
      </c>
      <c r="D5459" s="2" t="str">
        <f t="shared" si="168"/>
        <v>Louisiana-Monroe1979</v>
      </c>
      <c r="F5459">
        <v>3</v>
      </c>
      <c r="G5459">
        <v>8</v>
      </c>
      <c r="H5459">
        <v>0</v>
      </c>
      <c r="I5459">
        <v>-7.36</v>
      </c>
      <c r="J5459">
        <v>-6.52</v>
      </c>
      <c r="K5459">
        <v>-13.88</v>
      </c>
      <c r="L5459" s="2">
        <f>_xlfn.RANK.EQ(I5459, INDEX(CFB!$I$2:$I$1048576, MATCH(W5459, CFB!$W$2:$W$1048576, 0)):INDEX(CFB!$I$2:$I$1048576, MATCH(W5459, CFB!$W$2:$W$1048576, 0) + COUNTIF(CFB!$W$2:$W$1048576, W5459) - 1), 0)</f>
        <v>124</v>
      </c>
      <c r="M5459" s="2">
        <f>_xlfn.RANK.EQ(J5459, INDEX(CFB!$J$2:$J$1048576, MATCH(W5459, CFB!$W$2:$W$1048576, 0)):INDEX(CFB!$J$2:$J$1048576, MATCH(W5459, CFB!$W$2:$W$1048576, 0) + COUNTIF(CFB!$W$2:$W$1048576, W5459) - 1))</f>
        <v>119</v>
      </c>
      <c r="N5459" s="2">
        <f>RANK(K5459, INDEX(CFB!$K$2:$K$1048576, MATCH(W5459, CFB!$W$2:$W$1048576, 0)):INDEX(CFB!$K$2:$K$1048576, MATCH(W5459, CFB!$W$2:$W$1048576, 0) + COUNTIF(CFB!$W$2:$W$1048576, W5459) - 1))</f>
        <v>124</v>
      </c>
      <c r="O5459">
        <v>18.329999999999998</v>
      </c>
      <c r="P5459">
        <v>17.23</v>
      </c>
      <c r="W5459">
        <v>1979</v>
      </c>
      <c r="X5459">
        <f t="shared" si="169"/>
        <v>0</v>
      </c>
    </row>
    <row r="5460" spans="1:24" ht="12.75" hidden="1" customHeight="1" x14ac:dyDescent="0.45">
      <c r="A5460">
        <v>125</v>
      </c>
      <c r="B5460" t="s">
        <v>220</v>
      </c>
      <c r="C5460" t="s">
        <v>212</v>
      </c>
      <c r="D5460" s="2" t="str">
        <f t="shared" si="168"/>
        <v>Princeton1979</v>
      </c>
      <c r="F5460">
        <v>5</v>
      </c>
      <c r="G5460">
        <v>4</v>
      </c>
      <c r="H5460">
        <v>0</v>
      </c>
      <c r="I5460">
        <v>-7.16</v>
      </c>
      <c r="J5460">
        <v>-6.86</v>
      </c>
      <c r="K5460">
        <v>-14.03</v>
      </c>
      <c r="L5460" s="2">
        <f>_xlfn.RANK.EQ(I5460, INDEX(CFB!$I$2:$I$1048576, MATCH(W5460, CFB!$W$2:$W$1048576, 0)):INDEX(CFB!$I$2:$I$1048576, MATCH(W5460, CFB!$W$2:$W$1048576, 0) + COUNTIF(CFB!$W$2:$W$1048576, W5460) - 1), 0)</f>
        <v>121</v>
      </c>
      <c r="M5460" s="2">
        <f>_xlfn.RANK.EQ(J5460, INDEX(CFB!$J$2:$J$1048576, MATCH(W5460, CFB!$W$2:$W$1048576, 0)):INDEX(CFB!$J$2:$J$1048576, MATCH(W5460, CFB!$W$2:$W$1048576, 0) + COUNTIF(CFB!$W$2:$W$1048576, W5460) - 1))</f>
        <v>122</v>
      </c>
      <c r="N5460" s="2">
        <f>RANK(K5460, INDEX(CFB!$K$2:$K$1048576, MATCH(W5460, CFB!$W$2:$W$1048576, 0)):INDEX(CFB!$K$2:$K$1048576, MATCH(W5460, CFB!$W$2:$W$1048576, 0) + COUNTIF(CFB!$W$2:$W$1048576, W5460) - 1))</f>
        <v>125</v>
      </c>
      <c r="O5460">
        <v>20.399999999999999</v>
      </c>
      <c r="P5460">
        <v>19.25</v>
      </c>
      <c r="W5460">
        <v>1979</v>
      </c>
      <c r="X5460">
        <f t="shared" si="169"/>
        <v>0</v>
      </c>
    </row>
    <row r="5461" spans="1:24" ht="12.75" hidden="1" customHeight="1" x14ac:dyDescent="0.45">
      <c r="A5461">
        <v>126</v>
      </c>
      <c r="B5461" t="s">
        <v>218</v>
      </c>
      <c r="C5461" t="s">
        <v>212</v>
      </c>
      <c r="D5461" s="2" t="str">
        <f t="shared" si="168"/>
        <v>Dartmouth1979</v>
      </c>
      <c r="F5461">
        <v>4</v>
      </c>
      <c r="G5461">
        <v>4</v>
      </c>
      <c r="H5461">
        <v>1</v>
      </c>
      <c r="I5461">
        <v>-15.51</v>
      </c>
      <c r="J5461">
        <v>0.65</v>
      </c>
      <c r="K5461">
        <v>-14.86</v>
      </c>
      <c r="L5461" s="2">
        <f>_xlfn.RANK.EQ(I5461, INDEX(CFB!$I$2:$I$1048576, MATCH(W5461, CFB!$W$2:$W$1048576, 0)):INDEX(CFB!$I$2:$I$1048576, MATCH(W5461, CFB!$W$2:$W$1048576, 0) + COUNTIF(CFB!$W$2:$W$1048576, W5461) - 1), 0)</f>
        <v>139</v>
      </c>
      <c r="M5461" s="2">
        <f>_xlfn.RANK.EQ(J5461, INDEX(CFB!$J$2:$J$1048576, MATCH(W5461, CFB!$W$2:$W$1048576, 0)):INDEX(CFB!$J$2:$J$1048576, MATCH(W5461, CFB!$W$2:$W$1048576, 0) + COUNTIF(CFB!$W$2:$W$1048576, W5461) - 1))</f>
        <v>63</v>
      </c>
      <c r="N5461" s="2">
        <f>RANK(K5461, INDEX(CFB!$K$2:$K$1048576, MATCH(W5461, CFB!$W$2:$W$1048576, 0)):INDEX(CFB!$K$2:$K$1048576, MATCH(W5461, CFB!$W$2:$W$1048576, 0) + COUNTIF(CFB!$W$2:$W$1048576, W5461) - 1))</f>
        <v>126</v>
      </c>
      <c r="O5461">
        <v>10.97</v>
      </c>
      <c r="P5461">
        <v>10.6</v>
      </c>
      <c r="W5461">
        <v>1979</v>
      </c>
      <c r="X5461">
        <f t="shared" si="169"/>
        <v>0</v>
      </c>
    </row>
    <row r="5462" spans="1:24" ht="12.75" hidden="1" customHeight="1" x14ac:dyDescent="0.45">
      <c r="A5462">
        <v>127</v>
      </c>
      <c r="B5462" t="s">
        <v>148</v>
      </c>
      <c r="C5462" t="s">
        <v>178</v>
      </c>
      <c r="D5462" s="2" t="str">
        <f t="shared" si="168"/>
        <v>UTEP1979</v>
      </c>
      <c r="F5462">
        <v>2</v>
      </c>
      <c r="G5462">
        <v>9</v>
      </c>
      <c r="H5462">
        <v>0</v>
      </c>
      <c r="I5462">
        <v>-11.82</v>
      </c>
      <c r="J5462">
        <v>-3.05</v>
      </c>
      <c r="K5462">
        <v>-14.87</v>
      </c>
      <c r="L5462" s="2">
        <f>_xlfn.RANK.EQ(I5462, INDEX(CFB!$I$2:$I$1048576, MATCH(W5462, CFB!$W$2:$W$1048576, 0)):INDEX(CFB!$I$2:$I$1048576, MATCH(W5462, CFB!$W$2:$W$1048576, 0) + COUNTIF(CFB!$W$2:$W$1048576, W5462) - 1), 0)</f>
        <v>135</v>
      </c>
      <c r="M5462" s="2">
        <f>_xlfn.RANK.EQ(J5462, INDEX(CFB!$J$2:$J$1048576, MATCH(W5462, CFB!$W$2:$W$1048576, 0)):INDEX(CFB!$J$2:$J$1048576, MATCH(W5462, CFB!$W$2:$W$1048576, 0) + COUNTIF(CFB!$W$2:$W$1048576, W5462) - 1))</f>
        <v>95</v>
      </c>
      <c r="N5462" s="2">
        <f>RANK(K5462, INDEX(CFB!$K$2:$K$1048576, MATCH(W5462, CFB!$W$2:$W$1048576, 0)):INDEX(CFB!$K$2:$K$1048576, MATCH(W5462, CFB!$W$2:$W$1048576, 0) + COUNTIF(CFB!$W$2:$W$1048576, W5462) - 1))</f>
        <v>127</v>
      </c>
      <c r="O5462">
        <v>14.62</v>
      </c>
      <c r="P5462">
        <v>15.67</v>
      </c>
      <c r="W5462">
        <v>1979</v>
      </c>
      <c r="X5462">
        <f t="shared" si="169"/>
        <v>0</v>
      </c>
    </row>
    <row r="5463" spans="1:24" ht="12.75" hidden="1" customHeight="1" x14ac:dyDescent="0.45">
      <c r="A5463">
        <v>128</v>
      </c>
      <c r="B5463" t="s">
        <v>210</v>
      </c>
      <c r="C5463" t="s">
        <v>12</v>
      </c>
      <c r="D5463" s="2" t="str">
        <f t="shared" si="168"/>
        <v>Colgate1979</v>
      </c>
      <c r="F5463">
        <v>5</v>
      </c>
      <c r="G5463">
        <v>4</v>
      </c>
      <c r="H5463">
        <v>1</v>
      </c>
      <c r="I5463">
        <v>-9.75</v>
      </c>
      <c r="J5463">
        <v>-5.23</v>
      </c>
      <c r="K5463">
        <v>-14.98</v>
      </c>
      <c r="L5463" s="2">
        <f>_xlfn.RANK.EQ(I5463, INDEX(CFB!$I$2:$I$1048576, MATCH(W5463, CFB!$W$2:$W$1048576, 0)):INDEX(CFB!$I$2:$I$1048576, MATCH(W5463, CFB!$W$2:$W$1048576, 0) + COUNTIF(CFB!$W$2:$W$1048576, W5463) - 1), 0)</f>
        <v>130</v>
      </c>
      <c r="M5463" s="2">
        <f>_xlfn.RANK.EQ(J5463, INDEX(CFB!$J$2:$J$1048576, MATCH(W5463, CFB!$W$2:$W$1048576, 0)):INDEX(CFB!$J$2:$J$1048576, MATCH(W5463, CFB!$W$2:$W$1048576, 0) + COUNTIF(CFB!$W$2:$W$1048576, W5463) - 1))</f>
        <v>113</v>
      </c>
      <c r="N5463" s="2">
        <f>RANK(K5463, INDEX(CFB!$K$2:$K$1048576, MATCH(W5463, CFB!$W$2:$W$1048576, 0)):INDEX(CFB!$K$2:$K$1048576, MATCH(W5463, CFB!$W$2:$W$1048576, 0) + COUNTIF(CFB!$W$2:$W$1048576, W5463) - 1))</f>
        <v>128</v>
      </c>
      <c r="O5463">
        <v>15.67</v>
      </c>
      <c r="P5463">
        <v>16.64</v>
      </c>
      <c r="W5463">
        <v>1979</v>
      </c>
      <c r="X5463">
        <f t="shared" si="169"/>
        <v>0</v>
      </c>
    </row>
    <row r="5464" spans="1:24" ht="12.75" hidden="1" customHeight="1" x14ac:dyDescent="0.45">
      <c r="A5464">
        <v>129</v>
      </c>
      <c r="B5464" t="s">
        <v>194</v>
      </c>
      <c r="C5464" t="s">
        <v>195</v>
      </c>
      <c r="D5464" s="2" t="str">
        <f t="shared" si="168"/>
        <v>Wichita State1979</v>
      </c>
      <c r="F5464">
        <v>1</v>
      </c>
      <c r="G5464">
        <v>10</v>
      </c>
      <c r="H5464">
        <v>0</v>
      </c>
      <c r="I5464">
        <v>-11.33</v>
      </c>
      <c r="J5464">
        <v>-4.0199999999999996</v>
      </c>
      <c r="K5464">
        <v>-15.34</v>
      </c>
      <c r="L5464" s="2">
        <f>_xlfn.RANK.EQ(I5464, INDEX(CFB!$I$2:$I$1048576, MATCH(W5464, CFB!$W$2:$W$1048576, 0)):INDEX(CFB!$I$2:$I$1048576, MATCH(W5464, CFB!$W$2:$W$1048576, 0) + COUNTIF(CFB!$W$2:$W$1048576, W5464) - 1), 0)</f>
        <v>133</v>
      </c>
      <c r="M5464" s="2">
        <f>_xlfn.RANK.EQ(J5464, INDEX(CFB!$J$2:$J$1048576, MATCH(W5464, CFB!$W$2:$W$1048576, 0)):INDEX(CFB!$J$2:$J$1048576, MATCH(W5464, CFB!$W$2:$W$1048576, 0) + COUNTIF(CFB!$W$2:$W$1048576, W5464) - 1))</f>
        <v>102</v>
      </c>
      <c r="N5464" s="2">
        <f>RANK(K5464, INDEX(CFB!$K$2:$K$1048576, MATCH(W5464, CFB!$W$2:$W$1048576, 0)):INDEX(CFB!$K$2:$K$1048576, MATCH(W5464, CFB!$W$2:$W$1048576, 0) + COUNTIF(CFB!$W$2:$W$1048576, W5464) - 1))</f>
        <v>129</v>
      </c>
      <c r="O5464">
        <v>15.52</v>
      </c>
      <c r="P5464">
        <v>20.6</v>
      </c>
      <c r="W5464">
        <v>1979</v>
      </c>
      <c r="X5464">
        <f t="shared" si="169"/>
        <v>0</v>
      </c>
    </row>
    <row r="5465" spans="1:24" ht="12.75" hidden="1" customHeight="1" x14ac:dyDescent="0.45">
      <c r="A5465">
        <v>130</v>
      </c>
      <c r="B5465" t="s">
        <v>191</v>
      </c>
      <c r="C5465" t="s">
        <v>193</v>
      </c>
      <c r="D5465" s="2" t="str">
        <f t="shared" si="168"/>
        <v>Cal State Fullerton1979</v>
      </c>
      <c r="F5465">
        <v>3</v>
      </c>
      <c r="G5465">
        <v>8</v>
      </c>
      <c r="H5465">
        <v>0</v>
      </c>
      <c r="I5465">
        <v>-11.27</v>
      </c>
      <c r="J5465">
        <v>-4.63</v>
      </c>
      <c r="K5465">
        <v>-15.9</v>
      </c>
      <c r="L5465" s="2">
        <f>_xlfn.RANK.EQ(I5465, INDEX(CFB!$I$2:$I$1048576, MATCH(W5465, CFB!$W$2:$W$1048576, 0)):INDEX(CFB!$I$2:$I$1048576, MATCH(W5465, CFB!$W$2:$W$1048576, 0) + COUNTIF(CFB!$W$2:$W$1048576, W5465) - 1), 0)</f>
        <v>132</v>
      </c>
      <c r="M5465" s="2">
        <f>_xlfn.RANK.EQ(J5465, INDEX(CFB!$J$2:$J$1048576, MATCH(W5465, CFB!$W$2:$W$1048576, 0)):INDEX(CFB!$J$2:$J$1048576, MATCH(W5465, CFB!$W$2:$W$1048576, 0) + COUNTIF(CFB!$W$2:$W$1048576, W5465) - 1))</f>
        <v>108</v>
      </c>
      <c r="N5465" s="2">
        <f>RANK(K5465, INDEX(CFB!$K$2:$K$1048576, MATCH(W5465, CFB!$W$2:$W$1048576, 0)):INDEX(CFB!$K$2:$K$1048576, MATCH(W5465, CFB!$W$2:$W$1048576, 0) + COUNTIF(CFB!$W$2:$W$1048576, W5465) - 1))</f>
        <v>130</v>
      </c>
      <c r="O5465">
        <v>18.760000000000002</v>
      </c>
      <c r="P5465">
        <v>16.510000000000002</v>
      </c>
      <c r="W5465">
        <v>1979</v>
      </c>
      <c r="X5465">
        <f t="shared" si="169"/>
        <v>0</v>
      </c>
    </row>
    <row r="5466" spans="1:24" ht="12.75" hidden="1" customHeight="1" x14ac:dyDescent="0.45">
      <c r="A5466">
        <v>131</v>
      </c>
      <c r="B5466" t="s">
        <v>196</v>
      </c>
      <c r="C5466" t="s">
        <v>12</v>
      </c>
      <c r="D5466" s="2" t="str">
        <f t="shared" si="168"/>
        <v>Illinois State1979</v>
      </c>
      <c r="F5466">
        <v>3</v>
      </c>
      <c r="G5466">
        <v>8</v>
      </c>
      <c r="H5466">
        <v>0</v>
      </c>
      <c r="I5466">
        <v>-7.22</v>
      </c>
      <c r="J5466">
        <v>-8.8000000000000007</v>
      </c>
      <c r="K5466">
        <v>-16.03</v>
      </c>
      <c r="L5466" s="2">
        <f>_xlfn.RANK.EQ(I5466, INDEX(CFB!$I$2:$I$1048576, MATCH(W5466, CFB!$W$2:$W$1048576, 0)):INDEX(CFB!$I$2:$I$1048576, MATCH(W5466, CFB!$W$2:$W$1048576, 0) + COUNTIF(CFB!$W$2:$W$1048576, W5466) - 1), 0)</f>
        <v>122</v>
      </c>
      <c r="M5466" s="2">
        <f>_xlfn.RANK.EQ(J5466, INDEX(CFB!$J$2:$J$1048576, MATCH(W5466, CFB!$W$2:$W$1048576, 0)):INDEX(CFB!$J$2:$J$1048576, MATCH(W5466, CFB!$W$2:$W$1048576, 0) + COUNTIF(CFB!$W$2:$W$1048576, W5466) - 1))</f>
        <v>130</v>
      </c>
      <c r="N5466" s="2">
        <f>RANK(K5466, INDEX(CFB!$K$2:$K$1048576, MATCH(W5466, CFB!$W$2:$W$1048576, 0)):INDEX(CFB!$K$2:$K$1048576, MATCH(W5466, CFB!$W$2:$W$1048576, 0) + COUNTIF(CFB!$W$2:$W$1048576, W5466) - 1))</f>
        <v>131</v>
      </c>
      <c r="O5466">
        <v>19.39</v>
      </c>
      <c r="P5466">
        <v>20.170000000000002</v>
      </c>
      <c r="W5466">
        <v>1979</v>
      </c>
      <c r="X5466">
        <f t="shared" si="169"/>
        <v>0</v>
      </c>
    </row>
    <row r="5467" spans="1:24" ht="12.75" hidden="1" customHeight="1" x14ac:dyDescent="0.45">
      <c r="A5467">
        <v>132</v>
      </c>
      <c r="B5467" t="s">
        <v>226</v>
      </c>
      <c r="C5467" t="s">
        <v>12</v>
      </c>
      <c r="D5467" s="2" t="str">
        <f t="shared" si="168"/>
        <v>Northwestern State1979</v>
      </c>
      <c r="F5467">
        <v>3</v>
      </c>
      <c r="G5467">
        <v>6</v>
      </c>
      <c r="H5467">
        <v>0</v>
      </c>
      <c r="I5467">
        <v>-4.92</v>
      </c>
      <c r="J5467">
        <v>-11.78</v>
      </c>
      <c r="K5467">
        <v>-16.7</v>
      </c>
      <c r="L5467" s="2">
        <f>_xlfn.RANK.EQ(I5467, INDEX(CFB!$I$2:$I$1048576, MATCH(W5467, CFB!$W$2:$W$1048576, 0)):INDEX(CFB!$I$2:$I$1048576, MATCH(W5467, CFB!$W$2:$W$1048576, 0) + COUNTIF(CFB!$W$2:$W$1048576, W5467) - 1), 0)</f>
        <v>111</v>
      </c>
      <c r="M5467" s="2">
        <f>_xlfn.RANK.EQ(J5467, INDEX(CFB!$J$2:$J$1048576, MATCH(W5467, CFB!$W$2:$W$1048576, 0)):INDEX(CFB!$J$2:$J$1048576, MATCH(W5467, CFB!$W$2:$W$1048576, 0) + COUNTIF(CFB!$W$2:$W$1048576, W5467) - 1))</f>
        <v>136</v>
      </c>
      <c r="N5467" s="2">
        <f>RANK(K5467, INDEX(CFB!$K$2:$K$1048576, MATCH(W5467, CFB!$W$2:$W$1048576, 0)):INDEX(CFB!$K$2:$K$1048576, MATCH(W5467, CFB!$W$2:$W$1048576, 0) + COUNTIF(CFB!$W$2:$W$1048576, W5467) - 1))</f>
        <v>132</v>
      </c>
      <c r="O5467">
        <v>21.1</v>
      </c>
      <c r="P5467">
        <v>24.18</v>
      </c>
      <c r="W5467">
        <v>1979</v>
      </c>
      <c r="X5467">
        <f t="shared" si="169"/>
        <v>0</v>
      </c>
    </row>
    <row r="5468" spans="1:24" ht="12.75" hidden="1" customHeight="1" x14ac:dyDescent="0.45">
      <c r="A5468">
        <v>133</v>
      </c>
      <c r="B5468" t="s">
        <v>149</v>
      </c>
      <c r="C5468" t="s">
        <v>195</v>
      </c>
      <c r="D5468" s="2" t="str">
        <f t="shared" si="168"/>
        <v>New Mexico State1979</v>
      </c>
      <c r="F5468">
        <v>2</v>
      </c>
      <c r="G5468">
        <v>9</v>
      </c>
      <c r="H5468">
        <v>0</v>
      </c>
      <c r="I5468">
        <v>-4.41</v>
      </c>
      <c r="J5468">
        <v>-12.63</v>
      </c>
      <c r="K5468">
        <v>-17.04</v>
      </c>
      <c r="L5468" s="2">
        <f>_xlfn.RANK.EQ(I5468, INDEX(CFB!$I$2:$I$1048576, MATCH(W5468, CFB!$W$2:$W$1048576, 0)):INDEX(CFB!$I$2:$I$1048576, MATCH(W5468, CFB!$W$2:$W$1048576, 0) + COUNTIF(CFB!$W$2:$W$1048576, W5468) - 1), 0)</f>
        <v>108</v>
      </c>
      <c r="M5468" s="2">
        <f>_xlfn.RANK.EQ(J5468, INDEX(CFB!$J$2:$J$1048576, MATCH(W5468, CFB!$W$2:$W$1048576, 0)):INDEX(CFB!$J$2:$J$1048576, MATCH(W5468, CFB!$W$2:$W$1048576, 0) + COUNTIF(CFB!$W$2:$W$1048576, W5468) - 1))</f>
        <v>138</v>
      </c>
      <c r="N5468" s="2">
        <f>RANK(K5468, INDEX(CFB!$K$2:$K$1048576, MATCH(W5468, CFB!$W$2:$W$1048576, 0)):INDEX(CFB!$K$2:$K$1048576, MATCH(W5468, CFB!$W$2:$W$1048576, 0) + COUNTIF(CFB!$W$2:$W$1048576, W5468) - 1))</f>
        <v>133</v>
      </c>
      <c r="O5468">
        <v>21.7</v>
      </c>
      <c r="P5468">
        <v>27.88</v>
      </c>
      <c r="W5468">
        <v>1979</v>
      </c>
      <c r="X5468">
        <f t="shared" si="169"/>
        <v>0</v>
      </c>
    </row>
    <row r="5469" spans="1:24" ht="12.75" hidden="1" customHeight="1" x14ac:dyDescent="0.45">
      <c r="A5469">
        <v>134</v>
      </c>
      <c r="B5469" t="s">
        <v>134</v>
      </c>
      <c r="C5469" t="s">
        <v>65</v>
      </c>
      <c r="D5469" s="2" t="str">
        <f t="shared" si="168"/>
        <v>Eastern Michigan1979</v>
      </c>
      <c r="F5469">
        <v>2</v>
      </c>
      <c r="G5469">
        <v>8</v>
      </c>
      <c r="H5469">
        <v>1</v>
      </c>
      <c r="I5469">
        <v>-11.68</v>
      </c>
      <c r="J5469">
        <v>-5.5</v>
      </c>
      <c r="K5469">
        <v>-17.18</v>
      </c>
      <c r="L5469" s="2">
        <f>_xlfn.RANK.EQ(I5469, INDEX(CFB!$I$2:$I$1048576, MATCH(W5469, CFB!$W$2:$W$1048576, 0)):INDEX(CFB!$I$2:$I$1048576, MATCH(W5469, CFB!$W$2:$W$1048576, 0) + COUNTIF(CFB!$W$2:$W$1048576, W5469) - 1), 0)</f>
        <v>134</v>
      </c>
      <c r="M5469" s="2">
        <f>_xlfn.RANK.EQ(J5469, INDEX(CFB!$J$2:$J$1048576, MATCH(W5469, CFB!$W$2:$W$1048576, 0)):INDEX(CFB!$J$2:$J$1048576, MATCH(W5469, CFB!$W$2:$W$1048576, 0) + COUNTIF(CFB!$W$2:$W$1048576, W5469) - 1))</f>
        <v>114</v>
      </c>
      <c r="N5469" s="2">
        <f>RANK(K5469, INDEX(CFB!$K$2:$K$1048576, MATCH(W5469, CFB!$W$2:$W$1048576, 0)):INDEX(CFB!$K$2:$K$1048576, MATCH(W5469, CFB!$W$2:$W$1048576, 0) + COUNTIF(CFB!$W$2:$W$1048576, W5469) - 1))</f>
        <v>134</v>
      </c>
      <c r="O5469">
        <v>14.6</v>
      </c>
      <c r="P5469">
        <v>17.690000000000001</v>
      </c>
      <c r="W5469">
        <v>1979</v>
      </c>
      <c r="X5469">
        <f t="shared" si="169"/>
        <v>0</v>
      </c>
    </row>
    <row r="5470" spans="1:24" ht="12.75" hidden="1" customHeight="1" x14ac:dyDescent="0.45">
      <c r="A5470">
        <v>135</v>
      </c>
      <c r="B5470" t="s">
        <v>219</v>
      </c>
      <c r="C5470" t="s">
        <v>212</v>
      </c>
      <c r="D5470" s="2" t="str">
        <f t="shared" si="168"/>
        <v>Harvard1979</v>
      </c>
      <c r="F5470">
        <v>3</v>
      </c>
      <c r="G5470">
        <v>6</v>
      </c>
      <c r="H5470">
        <v>0</v>
      </c>
      <c r="I5470">
        <v>-9.51</v>
      </c>
      <c r="J5470">
        <v>-8.6</v>
      </c>
      <c r="K5470">
        <v>-18.11</v>
      </c>
      <c r="L5470" s="2">
        <f>_xlfn.RANK.EQ(I5470, INDEX(CFB!$I$2:$I$1048576, MATCH(W5470, CFB!$W$2:$W$1048576, 0)):INDEX(CFB!$I$2:$I$1048576, MATCH(W5470, CFB!$W$2:$W$1048576, 0) + COUNTIF(CFB!$W$2:$W$1048576, W5470) - 1), 0)</f>
        <v>129</v>
      </c>
      <c r="M5470" s="2">
        <f>_xlfn.RANK.EQ(J5470, INDEX(CFB!$J$2:$J$1048576, MATCH(W5470, CFB!$W$2:$W$1048576, 0)):INDEX(CFB!$J$2:$J$1048576, MATCH(W5470, CFB!$W$2:$W$1048576, 0) + COUNTIF(CFB!$W$2:$W$1048576, W5470) - 1))</f>
        <v>128</v>
      </c>
      <c r="N5470" s="2">
        <f>RANK(K5470, INDEX(CFB!$K$2:$K$1048576, MATCH(W5470, CFB!$W$2:$W$1048576, 0)):INDEX(CFB!$K$2:$K$1048576, MATCH(W5470, CFB!$W$2:$W$1048576, 0) + COUNTIF(CFB!$W$2:$W$1048576, W5470) - 1))</f>
        <v>135</v>
      </c>
      <c r="O5470">
        <v>16.98</v>
      </c>
      <c r="P5470">
        <v>19.149999999999999</v>
      </c>
      <c r="W5470">
        <v>1979</v>
      </c>
      <c r="X5470">
        <f t="shared" si="169"/>
        <v>0</v>
      </c>
    </row>
    <row r="5471" spans="1:24" ht="12.75" hidden="1" customHeight="1" x14ac:dyDescent="0.45">
      <c r="A5471">
        <v>136</v>
      </c>
      <c r="B5471" t="s">
        <v>62</v>
      </c>
      <c r="C5471" t="s">
        <v>206</v>
      </c>
      <c r="D5471" s="2" t="str">
        <f t="shared" si="168"/>
        <v>Marshall1979</v>
      </c>
      <c r="F5471">
        <v>1</v>
      </c>
      <c r="G5471">
        <v>10</v>
      </c>
      <c r="H5471">
        <v>0</v>
      </c>
      <c r="I5471">
        <v>-13.53</v>
      </c>
      <c r="J5471">
        <v>-4.74</v>
      </c>
      <c r="K5471">
        <v>-18.27</v>
      </c>
      <c r="L5471" s="2">
        <f>_xlfn.RANK.EQ(I5471, INDEX(CFB!$I$2:$I$1048576, MATCH(W5471, CFB!$W$2:$W$1048576, 0)):INDEX(CFB!$I$2:$I$1048576, MATCH(W5471, CFB!$W$2:$W$1048576, 0) + COUNTIF(CFB!$W$2:$W$1048576, W5471) - 1), 0)</f>
        <v>136</v>
      </c>
      <c r="M5471" s="2">
        <f>_xlfn.RANK.EQ(J5471, INDEX(CFB!$J$2:$J$1048576, MATCH(W5471, CFB!$W$2:$W$1048576, 0)):INDEX(CFB!$J$2:$J$1048576, MATCH(W5471, CFB!$W$2:$W$1048576, 0) + COUNTIF(CFB!$W$2:$W$1048576, W5471) - 1))</f>
        <v>109</v>
      </c>
      <c r="N5471" s="2">
        <f>RANK(K5471, INDEX(CFB!$K$2:$K$1048576, MATCH(W5471, CFB!$W$2:$W$1048576, 0)):INDEX(CFB!$K$2:$K$1048576, MATCH(W5471, CFB!$W$2:$W$1048576, 0) + COUNTIF(CFB!$W$2:$W$1048576, W5471) - 1))</f>
        <v>136</v>
      </c>
      <c r="O5471">
        <v>14.3</v>
      </c>
      <c r="P5471">
        <v>20.93</v>
      </c>
      <c r="W5471">
        <v>1979</v>
      </c>
      <c r="X5471">
        <f t="shared" si="169"/>
        <v>0</v>
      </c>
    </row>
    <row r="5472" spans="1:24" ht="12.75" hidden="1" customHeight="1" x14ac:dyDescent="0.45">
      <c r="A5472">
        <v>137</v>
      </c>
      <c r="B5472" t="s">
        <v>202</v>
      </c>
      <c r="C5472" t="s">
        <v>12</v>
      </c>
      <c r="D5472" s="2" t="str">
        <f t="shared" si="168"/>
        <v>Richmond1979</v>
      </c>
      <c r="F5472">
        <v>0</v>
      </c>
      <c r="G5472">
        <v>11</v>
      </c>
      <c r="H5472">
        <v>0</v>
      </c>
      <c r="I5472">
        <v>-13.78</v>
      </c>
      <c r="J5472">
        <v>-4.5</v>
      </c>
      <c r="K5472">
        <v>-18.28</v>
      </c>
      <c r="L5472" s="2">
        <f>_xlfn.RANK.EQ(I5472, INDEX(CFB!$I$2:$I$1048576, MATCH(W5472, CFB!$W$2:$W$1048576, 0)):INDEX(CFB!$I$2:$I$1048576, MATCH(W5472, CFB!$W$2:$W$1048576, 0) + COUNTIF(CFB!$W$2:$W$1048576, W5472) - 1), 0)</f>
        <v>137</v>
      </c>
      <c r="M5472" s="2">
        <f>_xlfn.RANK.EQ(J5472, INDEX(CFB!$J$2:$J$1048576, MATCH(W5472, CFB!$W$2:$W$1048576, 0)):INDEX(CFB!$J$2:$J$1048576, MATCH(W5472, CFB!$W$2:$W$1048576, 0) + COUNTIF(CFB!$W$2:$W$1048576, W5472) - 1))</f>
        <v>107</v>
      </c>
      <c r="N5472" s="2">
        <f>RANK(K5472, INDEX(CFB!$K$2:$K$1048576, MATCH(W5472, CFB!$W$2:$W$1048576, 0)):INDEX(CFB!$K$2:$K$1048576, MATCH(W5472, CFB!$W$2:$W$1048576, 0) + COUNTIF(CFB!$W$2:$W$1048576, W5472) - 1))</f>
        <v>137</v>
      </c>
      <c r="O5472">
        <v>13.68</v>
      </c>
      <c r="P5472">
        <v>17.690000000000001</v>
      </c>
      <c r="W5472">
        <v>1979</v>
      </c>
      <c r="X5472">
        <f t="shared" si="169"/>
        <v>0</v>
      </c>
    </row>
    <row r="5473" spans="1:24" ht="12.75" hidden="1" customHeight="1" x14ac:dyDescent="0.45">
      <c r="A5473">
        <v>138</v>
      </c>
      <c r="B5473" t="s">
        <v>153</v>
      </c>
      <c r="C5473" t="s">
        <v>65</v>
      </c>
      <c r="D5473" s="2" t="str">
        <f t="shared" si="168"/>
        <v>Kent State1979</v>
      </c>
      <c r="F5473">
        <v>1</v>
      </c>
      <c r="G5473">
        <v>10</v>
      </c>
      <c r="H5473">
        <v>0</v>
      </c>
      <c r="I5473">
        <v>-8.9600000000000009</v>
      </c>
      <c r="J5473">
        <v>-11.39</v>
      </c>
      <c r="K5473">
        <v>-20.34</v>
      </c>
      <c r="L5473" s="2">
        <f>_xlfn.RANK.EQ(I5473, INDEX(CFB!$I$2:$I$1048576, MATCH(W5473, CFB!$W$2:$W$1048576, 0)):INDEX(CFB!$I$2:$I$1048576, MATCH(W5473, CFB!$W$2:$W$1048576, 0) + COUNTIF(CFB!$W$2:$W$1048576, W5473) - 1), 0)</f>
        <v>127</v>
      </c>
      <c r="M5473" s="2">
        <f>_xlfn.RANK.EQ(J5473, INDEX(CFB!$J$2:$J$1048576, MATCH(W5473, CFB!$W$2:$W$1048576, 0)):INDEX(CFB!$J$2:$J$1048576, MATCH(W5473, CFB!$W$2:$W$1048576, 0) + COUNTIF(CFB!$W$2:$W$1048576, W5473) - 1))</f>
        <v>135</v>
      </c>
      <c r="N5473" s="2">
        <f>RANK(K5473, INDEX(CFB!$K$2:$K$1048576, MATCH(W5473, CFB!$W$2:$W$1048576, 0)):INDEX(CFB!$K$2:$K$1048576, MATCH(W5473, CFB!$W$2:$W$1048576, 0) + COUNTIF(CFB!$W$2:$W$1048576, W5473) - 1))</f>
        <v>138</v>
      </c>
      <c r="O5473">
        <v>17.48</v>
      </c>
      <c r="P5473">
        <v>22.93</v>
      </c>
      <c r="W5473">
        <v>1979</v>
      </c>
      <c r="X5473">
        <f t="shared" si="169"/>
        <v>0</v>
      </c>
    </row>
    <row r="5474" spans="1:24" ht="12.75" hidden="1" customHeight="1" x14ac:dyDescent="0.45">
      <c r="A5474">
        <v>139</v>
      </c>
      <c r="B5474" t="s">
        <v>223</v>
      </c>
      <c r="C5474" t="s">
        <v>212</v>
      </c>
      <c r="D5474" s="2" t="str">
        <f t="shared" si="168"/>
        <v>Columbia1979</v>
      </c>
      <c r="F5474">
        <v>1</v>
      </c>
      <c r="G5474">
        <v>8</v>
      </c>
      <c r="H5474">
        <v>0</v>
      </c>
      <c r="I5474">
        <v>-16.97</v>
      </c>
      <c r="J5474">
        <v>-12.19</v>
      </c>
      <c r="K5474">
        <v>-29.15</v>
      </c>
      <c r="L5474" s="2">
        <f>_xlfn.RANK.EQ(I5474, INDEX(CFB!$I$2:$I$1048576, MATCH(W5474, CFB!$W$2:$W$1048576, 0)):INDEX(CFB!$I$2:$I$1048576, MATCH(W5474, CFB!$W$2:$W$1048576, 0) + COUNTIF(CFB!$W$2:$W$1048576, W5474) - 1), 0)</f>
        <v>140</v>
      </c>
      <c r="M5474" s="2">
        <f>_xlfn.RANK.EQ(J5474, INDEX(CFB!$J$2:$J$1048576, MATCH(W5474, CFB!$W$2:$W$1048576, 0)):INDEX(CFB!$J$2:$J$1048576, MATCH(W5474, CFB!$W$2:$W$1048576, 0) + COUNTIF(CFB!$W$2:$W$1048576, W5474) - 1))</f>
        <v>137</v>
      </c>
      <c r="N5474" s="2">
        <f>RANK(K5474, INDEX(CFB!$K$2:$K$1048576, MATCH(W5474, CFB!$W$2:$W$1048576, 0)):INDEX(CFB!$K$2:$K$1048576, MATCH(W5474, CFB!$W$2:$W$1048576, 0) + COUNTIF(CFB!$W$2:$W$1048576, W5474) - 1))</f>
        <v>139</v>
      </c>
      <c r="O5474">
        <v>9.93</v>
      </c>
      <c r="P5474">
        <v>25.26</v>
      </c>
      <c r="W5474">
        <v>1979</v>
      </c>
      <c r="X5474">
        <f t="shared" si="169"/>
        <v>0</v>
      </c>
    </row>
    <row r="5475" spans="1:24" ht="12.75" hidden="1" customHeight="1" x14ac:dyDescent="0.45">
      <c r="A5475">
        <v>140</v>
      </c>
      <c r="B5475" t="s">
        <v>224</v>
      </c>
      <c r="C5475" t="s">
        <v>212</v>
      </c>
      <c r="D5475" s="2" t="str">
        <f t="shared" si="168"/>
        <v>Pennsylvania1979</v>
      </c>
      <c r="F5475">
        <v>0</v>
      </c>
      <c r="G5475">
        <v>9</v>
      </c>
      <c r="H5475">
        <v>0</v>
      </c>
      <c r="I5475">
        <v>-13.99</v>
      </c>
      <c r="J5475">
        <v>-16.32</v>
      </c>
      <c r="K5475">
        <v>-30.31</v>
      </c>
      <c r="L5475" s="2">
        <f>_xlfn.RANK.EQ(I5475, INDEX(CFB!$I$2:$I$1048576, MATCH(W5475, CFB!$W$2:$W$1048576, 0)):INDEX(CFB!$I$2:$I$1048576, MATCH(W5475, CFB!$W$2:$W$1048576, 0) + COUNTIF(CFB!$W$2:$W$1048576, W5475) - 1), 0)</f>
        <v>138</v>
      </c>
      <c r="M5475" s="2">
        <f>_xlfn.RANK.EQ(J5475, INDEX(CFB!$J$2:$J$1048576, MATCH(W5475, CFB!$W$2:$W$1048576, 0)):INDEX(CFB!$J$2:$J$1048576, MATCH(W5475, CFB!$W$2:$W$1048576, 0) + COUNTIF(CFB!$W$2:$W$1048576, W5475) - 1))</f>
        <v>140</v>
      </c>
      <c r="N5475" s="2">
        <f>RANK(K5475, INDEX(CFB!$K$2:$K$1048576, MATCH(W5475, CFB!$W$2:$W$1048576, 0)):INDEX(CFB!$K$2:$K$1048576, MATCH(W5475, CFB!$W$2:$W$1048576, 0) + COUNTIF(CFB!$W$2:$W$1048576, W5475) - 1))</f>
        <v>140</v>
      </c>
      <c r="O5475">
        <v>12.76</v>
      </c>
      <c r="P5475">
        <v>29.12</v>
      </c>
      <c r="W5475">
        <v>1979</v>
      </c>
      <c r="X5475">
        <f t="shared" si="169"/>
        <v>0</v>
      </c>
    </row>
    <row r="5476" spans="1:24" ht="12.75" hidden="1" customHeight="1" x14ac:dyDescent="0.45">
      <c r="A5476">
        <v>1</v>
      </c>
      <c r="B5476" t="s">
        <v>18</v>
      </c>
      <c r="C5476" t="s">
        <v>15</v>
      </c>
      <c r="D5476" s="2" t="str">
        <f t="shared" si="168"/>
        <v>Alabama1978</v>
      </c>
      <c r="E5476">
        <v>1</v>
      </c>
      <c r="F5476">
        <v>11</v>
      </c>
      <c r="G5476">
        <v>1</v>
      </c>
      <c r="H5476">
        <v>0</v>
      </c>
      <c r="I5476">
        <v>14.15</v>
      </c>
      <c r="J5476">
        <v>11.84</v>
      </c>
      <c r="K5476">
        <v>25.99</v>
      </c>
      <c r="L5476" s="2">
        <f>_xlfn.RANK.EQ(I5476, INDEX(CFB!$I$2:$I$1048576, MATCH(W5476, CFB!$W$2:$W$1048576, 0)):INDEX(CFB!$I$2:$I$1048576, MATCH(W5476, CFB!$W$2:$W$1048576, 0) + COUNTIF(CFB!$W$2:$W$1048576, W5476) - 1), 0)</f>
        <v>2</v>
      </c>
      <c r="M5476" s="2">
        <f>_xlfn.RANK.EQ(J5476, INDEX(CFB!$J$2:$J$1048576, MATCH(W5476, CFB!$W$2:$W$1048576, 0)):INDEX(CFB!$J$2:$J$1048576, MATCH(W5476, CFB!$W$2:$W$1048576, 0) + COUNTIF(CFB!$W$2:$W$1048576, W5476) - 1))</f>
        <v>6</v>
      </c>
      <c r="N5476" s="2">
        <f>RANK(K5476, INDEX(CFB!$K$2:$K$1048576, MATCH(W5476, CFB!$W$2:$W$1048576, 0)):INDEX(CFB!$K$2:$K$1048576, MATCH(W5476, CFB!$W$2:$W$1048576, 0) + COUNTIF(CFB!$W$2:$W$1048576, W5476) - 1))</f>
        <v>1</v>
      </c>
      <c r="O5476">
        <v>41.83</v>
      </c>
      <c r="P5476">
        <v>0.01</v>
      </c>
      <c r="W5476">
        <v>1978</v>
      </c>
      <c r="X5476">
        <f t="shared" si="169"/>
        <v>1</v>
      </c>
    </row>
    <row r="5477" spans="1:24" ht="12.75" hidden="1" customHeight="1" x14ac:dyDescent="0.45">
      <c r="A5477">
        <v>2</v>
      </c>
      <c r="B5477" t="s">
        <v>38</v>
      </c>
      <c r="C5477" t="s">
        <v>180</v>
      </c>
      <c r="D5477" s="2" t="str">
        <f t="shared" si="168"/>
        <v>USC1978</v>
      </c>
      <c r="E5477">
        <v>2</v>
      </c>
      <c r="F5477">
        <v>12</v>
      </c>
      <c r="G5477">
        <v>1</v>
      </c>
      <c r="H5477">
        <v>0</v>
      </c>
      <c r="I5477">
        <v>10.1</v>
      </c>
      <c r="J5477">
        <v>15.4</v>
      </c>
      <c r="K5477">
        <v>25.51</v>
      </c>
      <c r="L5477" s="2">
        <f>_xlfn.RANK.EQ(I5477, INDEX(CFB!$I$2:$I$1048576, MATCH(W5477, CFB!$W$2:$W$1048576, 0)):INDEX(CFB!$I$2:$I$1048576, MATCH(W5477, CFB!$W$2:$W$1048576, 0) + COUNTIF(CFB!$W$2:$W$1048576, W5477) - 1), 0)</f>
        <v>10</v>
      </c>
      <c r="M5477" s="2">
        <f>_xlfn.RANK.EQ(J5477, INDEX(CFB!$J$2:$J$1048576, MATCH(W5477, CFB!$W$2:$W$1048576, 0)):INDEX(CFB!$J$2:$J$1048576, MATCH(W5477, CFB!$W$2:$W$1048576, 0) + COUNTIF(CFB!$W$2:$W$1048576, W5477) - 1))</f>
        <v>1</v>
      </c>
      <c r="N5477" s="2">
        <f>RANK(K5477, INDEX(CFB!$K$2:$K$1048576, MATCH(W5477, CFB!$W$2:$W$1048576, 0)):INDEX(CFB!$K$2:$K$1048576, MATCH(W5477, CFB!$W$2:$W$1048576, 0) + COUNTIF(CFB!$W$2:$W$1048576, W5477) - 1))</f>
        <v>2</v>
      </c>
      <c r="O5477">
        <v>37.630000000000003</v>
      </c>
      <c r="P5477">
        <v>-2.78</v>
      </c>
      <c r="W5477">
        <v>1978</v>
      </c>
      <c r="X5477">
        <f t="shared" si="169"/>
        <v>0</v>
      </c>
    </row>
    <row r="5478" spans="1:24" ht="12.75" hidden="1" customHeight="1" x14ac:dyDescent="0.45">
      <c r="A5478">
        <v>3</v>
      </c>
      <c r="B5478" t="s">
        <v>54</v>
      </c>
      <c r="C5478" t="s">
        <v>188</v>
      </c>
      <c r="D5478" s="2" t="str">
        <f t="shared" si="168"/>
        <v>Oklahoma1978</v>
      </c>
      <c r="E5478">
        <v>3</v>
      </c>
      <c r="F5478">
        <v>11</v>
      </c>
      <c r="G5478">
        <v>1</v>
      </c>
      <c r="H5478">
        <v>0</v>
      </c>
      <c r="I5478">
        <v>15.05</v>
      </c>
      <c r="J5478">
        <v>9.77</v>
      </c>
      <c r="K5478">
        <v>24.82</v>
      </c>
      <c r="L5478" s="2">
        <f>_xlfn.RANK.EQ(I5478, INDEX(CFB!$I$2:$I$1048576, MATCH(W5478, CFB!$W$2:$W$1048576, 0)):INDEX(CFB!$I$2:$I$1048576, MATCH(W5478, CFB!$W$2:$W$1048576, 0) + COUNTIF(CFB!$W$2:$W$1048576, W5478) - 1), 0)</f>
        <v>1</v>
      </c>
      <c r="M5478" s="2">
        <f>_xlfn.RANK.EQ(J5478, INDEX(CFB!$J$2:$J$1048576, MATCH(W5478, CFB!$W$2:$W$1048576, 0)):INDEX(CFB!$J$2:$J$1048576, MATCH(W5478, CFB!$W$2:$W$1048576, 0) + COUNTIF(CFB!$W$2:$W$1048576, W5478) - 1))</f>
        <v>10</v>
      </c>
      <c r="N5478" s="2">
        <f>RANK(K5478, INDEX(CFB!$K$2:$K$1048576, MATCH(W5478, CFB!$W$2:$W$1048576, 0)):INDEX(CFB!$K$2:$K$1048576, MATCH(W5478, CFB!$W$2:$W$1048576, 0) + COUNTIF(CFB!$W$2:$W$1048576, W5478) - 1))</f>
        <v>3</v>
      </c>
      <c r="O5478">
        <v>49.29</v>
      </c>
      <c r="P5478">
        <v>1.61</v>
      </c>
      <c r="W5478">
        <v>1978</v>
      </c>
      <c r="X5478">
        <f t="shared" si="169"/>
        <v>0</v>
      </c>
    </row>
    <row r="5479" spans="1:24" ht="12.75" hidden="1" customHeight="1" x14ac:dyDescent="0.45">
      <c r="A5479">
        <v>4</v>
      </c>
      <c r="B5479" t="s">
        <v>16</v>
      </c>
      <c r="C5479" t="s">
        <v>12</v>
      </c>
      <c r="D5479" s="2" t="str">
        <f t="shared" si="168"/>
        <v>Penn State1978</v>
      </c>
      <c r="E5479">
        <v>4</v>
      </c>
      <c r="F5479">
        <v>11</v>
      </c>
      <c r="G5479">
        <v>1</v>
      </c>
      <c r="H5479">
        <v>0</v>
      </c>
      <c r="I5479">
        <v>7.41</v>
      </c>
      <c r="J5479">
        <v>14.5</v>
      </c>
      <c r="K5479">
        <v>21.91</v>
      </c>
      <c r="L5479" s="2">
        <f>_xlfn.RANK.EQ(I5479, INDEX(CFB!$I$2:$I$1048576, MATCH(W5479, CFB!$W$2:$W$1048576, 0)):INDEX(CFB!$I$2:$I$1048576, MATCH(W5479, CFB!$W$2:$W$1048576, 0) + COUNTIF(CFB!$W$2:$W$1048576, W5479) - 1), 0)</f>
        <v>20</v>
      </c>
      <c r="M5479" s="2">
        <f>_xlfn.RANK.EQ(J5479, INDEX(CFB!$J$2:$J$1048576, MATCH(W5479, CFB!$W$2:$W$1048576, 0)):INDEX(CFB!$J$2:$J$1048576, MATCH(W5479, CFB!$W$2:$W$1048576, 0) + COUNTIF(CFB!$W$2:$W$1048576, W5479) - 1))</f>
        <v>2</v>
      </c>
      <c r="N5479" s="2">
        <f>RANK(K5479, INDEX(CFB!$K$2:$K$1048576, MATCH(W5479, CFB!$W$2:$W$1048576, 0)):INDEX(CFB!$K$2:$K$1048576, MATCH(W5479, CFB!$W$2:$W$1048576, 0) + COUNTIF(CFB!$W$2:$W$1048576, W5479) - 1))</f>
        <v>4</v>
      </c>
      <c r="O5479">
        <v>37.54</v>
      </c>
      <c r="P5479">
        <v>-1.78</v>
      </c>
      <c r="W5479">
        <v>1978</v>
      </c>
      <c r="X5479">
        <f t="shared" si="169"/>
        <v>0</v>
      </c>
    </row>
    <row r="5480" spans="1:24" ht="12.75" hidden="1" customHeight="1" x14ac:dyDescent="0.45">
      <c r="A5480">
        <v>5</v>
      </c>
      <c r="B5480" t="s">
        <v>44</v>
      </c>
      <c r="C5480" t="s">
        <v>10</v>
      </c>
      <c r="D5480" s="2" t="str">
        <f t="shared" si="168"/>
        <v>Michigan1978</v>
      </c>
      <c r="E5480">
        <v>5</v>
      </c>
      <c r="F5480">
        <v>10</v>
      </c>
      <c r="G5480">
        <v>2</v>
      </c>
      <c r="H5480">
        <v>0</v>
      </c>
      <c r="I5480">
        <v>7.58</v>
      </c>
      <c r="J5480">
        <v>13.67</v>
      </c>
      <c r="K5480">
        <v>21.25</v>
      </c>
      <c r="L5480" s="2">
        <f>_xlfn.RANK.EQ(I5480, INDEX(CFB!$I$2:$I$1048576, MATCH(W5480, CFB!$W$2:$W$1048576, 0)):INDEX(CFB!$I$2:$I$1048576, MATCH(W5480, CFB!$W$2:$W$1048576, 0) + COUNTIF(CFB!$W$2:$W$1048576, W5480) - 1), 0)</f>
        <v>18</v>
      </c>
      <c r="M5480" s="2">
        <f>_xlfn.RANK.EQ(J5480, INDEX(CFB!$J$2:$J$1048576, MATCH(W5480, CFB!$W$2:$W$1048576, 0)):INDEX(CFB!$J$2:$J$1048576, MATCH(W5480, CFB!$W$2:$W$1048576, 0) + COUNTIF(CFB!$W$2:$W$1048576, W5480) - 1))</f>
        <v>4</v>
      </c>
      <c r="N5480" s="2">
        <f>RANK(K5480, INDEX(CFB!$K$2:$K$1048576, MATCH(W5480, CFB!$W$2:$W$1048576, 0)):INDEX(CFB!$K$2:$K$1048576, MATCH(W5480, CFB!$W$2:$W$1048576, 0) + COUNTIF(CFB!$W$2:$W$1048576, W5480) - 1))</f>
        <v>5</v>
      </c>
      <c r="O5480">
        <v>40.29</v>
      </c>
      <c r="P5480">
        <v>0.02</v>
      </c>
      <c r="W5480">
        <v>1978</v>
      </c>
      <c r="X5480">
        <f t="shared" si="169"/>
        <v>0</v>
      </c>
    </row>
    <row r="5481" spans="1:24" ht="12.75" hidden="1" customHeight="1" x14ac:dyDescent="0.45">
      <c r="A5481">
        <v>6</v>
      </c>
      <c r="B5481" t="s">
        <v>47</v>
      </c>
      <c r="C5481" t="s">
        <v>188</v>
      </c>
      <c r="D5481" s="2" t="str">
        <f t="shared" si="168"/>
        <v>Nebraska1978</v>
      </c>
      <c r="E5481">
        <v>8</v>
      </c>
      <c r="F5481">
        <v>9</v>
      </c>
      <c r="G5481">
        <v>3</v>
      </c>
      <c r="H5481">
        <v>0</v>
      </c>
      <c r="I5481">
        <v>13.73</v>
      </c>
      <c r="J5481">
        <v>7.34</v>
      </c>
      <c r="K5481">
        <v>21.07</v>
      </c>
      <c r="L5481" s="2">
        <f>_xlfn.RANK.EQ(I5481, INDEX(CFB!$I$2:$I$1048576, MATCH(W5481, CFB!$W$2:$W$1048576, 0)):INDEX(CFB!$I$2:$I$1048576, MATCH(W5481, CFB!$W$2:$W$1048576, 0) + COUNTIF(CFB!$W$2:$W$1048576, W5481) - 1), 0)</f>
        <v>3</v>
      </c>
      <c r="M5481" s="2">
        <f>_xlfn.RANK.EQ(J5481, INDEX(CFB!$J$2:$J$1048576, MATCH(W5481, CFB!$W$2:$W$1048576, 0)):INDEX(CFB!$J$2:$J$1048576, MATCH(W5481, CFB!$W$2:$W$1048576, 0) + COUNTIF(CFB!$W$2:$W$1048576, W5481) - 1))</f>
        <v>17</v>
      </c>
      <c r="N5481" s="2">
        <f>RANK(K5481, INDEX(CFB!$K$2:$K$1048576, MATCH(W5481, CFB!$W$2:$W$1048576, 0)):INDEX(CFB!$K$2:$K$1048576, MATCH(W5481, CFB!$W$2:$W$1048576, 0) + COUNTIF(CFB!$W$2:$W$1048576, W5481) - 1))</f>
        <v>6</v>
      </c>
      <c r="O5481">
        <v>47.8</v>
      </c>
      <c r="P5481">
        <v>4.43</v>
      </c>
      <c r="W5481">
        <v>1978</v>
      </c>
      <c r="X5481">
        <f t="shared" si="169"/>
        <v>0</v>
      </c>
    </row>
    <row r="5482" spans="1:24" ht="12.75" hidden="1" customHeight="1" x14ac:dyDescent="0.45">
      <c r="A5482">
        <v>7</v>
      </c>
      <c r="B5482" t="s">
        <v>69</v>
      </c>
      <c r="C5482" t="s">
        <v>189</v>
      </c>
      <c r="D5482" s="2" t="str">
        <f t="shared" si="168"/>
        <v>Arkansas1978</v>
      </c>
      <c r="E5482">
        <v>11</v>
      </c>
      <c r="F5482">
        <v>9</v>
      </c>
      <c r="G5482">
        <v>2</v>
      </c>
      <c r="H5482">
        <v>1</v>
      </c>
      <c r="I5482">
        <v>7.83</v>
      </c>
      <c r="J5482">
        <v>12.18</v>
      </c>
      <c r="K5482">
        <v>20.010000000000002</v>
      </c>
      <c r="L5482" s="2">
        <f>_xlfn.RANK.EQ(I5482, INDEX(CFB!$I$2:$I$1048576, MATCH(W5482, CFB!$W$2:$W$1048576, 0)):INDEX(CFB!$I$2:$I$1048576, MATCH(W5482, CFB!$W$2:$W$1048576, 0) + COUNTIF(CFB!$W$2:$W$1048576, W5482) - 1), 0)</f>
        <v>17</v>
      </c>
      <c r="M5482" s="2">
        <f>_xlfn.RANK.EQ(J5482, INDEX(CFB!$J$2:$J$1048576, MATCH(W5482, CFB!$W$2:$W$1048576, 0)):INDEX(CFB!$J$2:$J$1048576, MATCH(W5482, CFB!$W$2:$W$1048576, 0) + COUNTIF(CFB!$W$2:$W$1048576, W5482) - 1))</f>
        <v>5</v>
      </c>
      <c r="N5482" s="2">
        <f>RANK(K5482, INDEX(CFB!$K$2:$K$1048576, MATCH(W5482, CFB!$W$2:$W$1048576, 0)):INDEX(CFB!$K$2:$K$1048576, MATCH(W5482, CFB!$W$2:$W$1048576, 0) + COUNTIF(CFB!$W$2:$W$1048576, W5482) - 1))</f>
        <v>7</v>
      </c>
      <c r="O5482">
        <v>37.58</v>
      </c>
      <c r="P5482">
        <v>0.71</v>
      </c>
      <c r="W5482">
        <v>1978</v>
      </c>
      <c r="X5482">
        <f t="shared" si="169"/>
        <v>0</v>
      </c>
    </row>
    <row r="5483" spans="1:24" ht="12.75" hidden="1" customHeight="1" x14ac:dyDescent="0.45">
      <c r="A5483">
        <v>8</v>
      </c>
      <c r="B5483" t="s">
        <v>11</v>
      </c>
      <c r="C5483" t="s">
        <v>12</v>
      </c>
      <c r="D5483" s="2" t="str">
        <f t="shared" si="168"/>
        <v>Notre Dame1978</v>
      </c>
      <c r="E5483">
        <v>7</v>
      </c>
      <c r="F5483">
        <v>9</v>
      </c>
      <c r="G5483">
        <v>3</v>
      </c>
      <c r="H5483">
        <v>0</v>
      </c>
      <c r="I5483">
        <v>11.34</v>
      </c>
      <c r="J5483">
        <v>8.3800000000000008</v>
      </c>
      <c r="K5483">
        <v>19.72</v>
      </c>
      <c r="L5483" s="2">
        <f>_xlfn.RANK.EQ(I5483, INDEX(CFB!$I$2:$I$1048576, MATCH(W5483, CFB!$W$2:$W$1048576, 0)):INDEX(CFB!$I$2:$I$1048576, MATCH(W5483, CFB!$W$2:$W$1048576, 0) + COUNTIF(CFB!$W$2:$W$1048576, W5483) - 1), 0)</f>
        <v>7</v>
      </c>
      <c r="M5483" s="2">
        <f>_xlfn.RANK.EQ(J5483, INDEX(CFB!$J$2:$J$1048576, MATCH(W5483, CFB!$W$2:$W$1048576, 0)):INDEX(CFB!$J$2:$J$1048576, MATCH(W5483, CFB!$W$2:$W$1048576, 0) + COUNTIF(CFB!$W$2:$W$1048576, W5483) - 1))</f>
        <v>15</v>
      </c>
      <c r="N5483" s="2">
        <f>RANK(K5483, INDEX(CFB!$K$2:$K$1048576, MATCH(W5483, CFB!$W$2:$W$1048576, 0)):INDEX(CFB!$K$2:$K$1048576, MATCH(W5483, CFB!$W$2:$W$1048576, 0) + COUNTIF(CFB!$W$2:$W$1048576, W5483) - 1))</f>
        <v>8</v>
      </c>
      <c r="O5483">
        <v>37.56</v>
      </c>
      <c r="P5483">
        <v>2.81</v>
      </c>
      <c r="W5483">
        <v>1978</v>
      </c>
      <c r="X5483">
        <f t="shared" si="169"/>
        <v>0</v>
      </c>
    </row>
    <row r="5484" spans="1:24" ht="12.75" hidden="1" customHeight="1" x14ac:dyDescent="0.45">
      <c r="A5484">
        <v>9</v>
      </c>
      <c r="B5484" t="s">
        <v>14</v>
      </c>
      <c r="C5484" t="s">
        <v>189</v>
      </c>
      <c r="D5484" s="2" t="str">
        <f t="shared" si="168"/>
        <v>Texas1978</v>
      </c>
      <c r="E5484">
        <v>9</v>
      </c>
      <c r="F5484">
        <v>9</v>
      </c>
      <c r="G5484">
        <v>3</v>
      </c>
      <c r="H5484">
        <v>0</v>
      </c>
      <c r="I5484">
        <v>5.19</v>
      </c>
      <c r="J5484">
        <v>14.21</v>
      </c>
      <c r="K5484">
        <v>19.399999999999999</v>
      </c>
      <c r="L5484" s="2">
        <f>_xlfn.RANK.EQ(I5484, INDEX(CFB!$I$2:$I$1048576, MATCH(W5484, CFB!$W$2:$W$1048576, 0)):INDEX(CFB!$I$2:$I$1048576, MATCH(W5484, CFB!$W$2:$W$1048576, 0) + COUNTIF(CFB!$W$2:$W$1048576, W5484) - 1), 0)</f>
        <v>32</v>
      </c>
      <c r="M5484" s="2">
        <f>_xlfn.RANK.EQ(J5484, INDEX(CFB!$J$2:$J$1048576, MATCH(W5484, CFB!$W$2:$W$1048576, 0)):INDEX(CFB!$J$2:$J$1048576, MATCH(W5484, CFB!$W$2:$W$1048576, 0) + COUNTIF(CFB!$W$2:$W$1048576, W5484) - 1))</f>
        <v>3</v>
      </c>
      <c r="N5484" s="2">
        <f>RANK(K5484, INDEX(CFB!$K$2:$K$1048576, MATCH(W5484, CFB!$W$2:$W$1048576, 0)):INDEX(CFB!$K$2:$K$1048576, MATCH(W5484, CFB!$W$2:$W$1048576, 0) + COUNTIF(CFB!$W$2:$W$1048576, W5484) - 1))</f>
        <v>9</v>
      </c>
      <c r="O5484">
        <v>35.340000000000003</v>
      </c>
      <c r="P5484">
        <v>-2.61</v>
      </c>
      <c r="W5484">
        <v>1978</v>
      </c>
      <c r="X5484">
        <f t="shared" si="169"/>
        <v>0</v>
      </c>
    </row>
    <row r="5485" spans="1:24" ht="12.75" hidden="1" customHeight="1" x14ac:dyDescent="0.45">
      <c r="A5485">
        <v>10</v>
      </c>
      <c r="B5485" t="s">
        <v>107</v>
      </c>
      <c r="C5485" t="s">
        <v>189</v>
      </c>
      <c r="D5485" s="2" t="str">
        <f t="shared" si="168"/>
        <v>Houston1978</v>
      </c>
      <c r="E5485">
        <v>10</v>
      </c>
      <c r="F5485">
        <v>9</v>
      </c>
      <c r="G5485">
        <v>3</v>
      </c>
      <c r="H5485">
        <v>0</v>
      </c>
      <c r="I5485">
        <v>12.47</v>
      </c>
      <c r="J5485">
        <v>6.54</v>
      </c>
      <c r="K5485">
        <v>19.010000000000002</v>
      </c>
      <c r="L5485" s="2">
        <f>_xlfn.RANK.EQ(I5485, INDEX(CFB!$I$2:$I$1048576, MATCH(W5485, CFB!$W$2:$W$1048576, 0)):INDEX(CFB!$I$2:$I$1048576, MATCH(W5485, CFB!$W$2:$W$1048576, 0) + COUNTIF(CFB!$W$2:$W$1048576, W5485) - 1), 0)</f>
        <v>4</v>
      </c>
      <c r="M5485" s="2">
        <f>_xlfn.RANK.EQ(J5485, INDEX(CFB!$J$2:$J$1048576, MATCH(W5485, CFB!$W$2:$W$1048576, 0)):INDEX(CFB!$J$2:$J$1048576, MATCH(W5485, CFB!$W$2:$W$1048576, 0) + COUNTIF(CFB!$W$2:$W$1048576, W5485) - 1))</f>
        <v>21</v>
      </c>
      <c r="N5485" s="2">
        <f>RANK(K5485, INDEX(CFB!$K$2:$K$1048576, MATCH(W5485, CFB!$W$2:$W$1048576, 0)):INDEX(CFB!$K$2:$K$1048576, MATCH(W5485, CFB!$W$2:$W$1048576, 0) + COUNTIF(CFB!$W$2:$W$1048576, W5485) - 1))</f>
        <v>10</v>
      </c>
      <c r="O5485">
        <v>41.36</v>
      </c>
      <c r="P5485">
        <v>4.91</v>
      </c>
      <c r="W5485">
        <v>1978</v>
      </c>
      <c r="X5485">
        <f t="shared" si="169"/>
        <v>0</v>
      </c>
    </row>
    <row r="5486" spans="1:24" ht="12.75" hidden="1" customHeight="1" x14ac:dyDescent="0.45">
      <c r="A5486">
        <v>11</v>
      </c>
      <c r="B5486" t="s">
        <v>95</v>
      </c>
      <c r="C5486" t="s">
        <v>10</v>
      </c>
      <c r="D5486" s="2" t="str">
        <f t="shared" si="168"/>
        <v>Michigan State1978</v>
      </c>
      <c r="E5486">
        <v>12</v>
      </c>
      <c r="F5486">
        <v>8</v>
      </c>
      <c r="G5486">
        <v>3</v>
      </c>
      <c r="H5486">
        <v>0</v>
      </c>
      <c r="I5486">
        <v>12.17</v>
      </c>
      <c r="J5486">
        <v>6.22</v>
      </c>
      <c r="K5486">
        <v>18.39</v>
      </c>
      <c r="L5486" s="2">
        <f>_xlfn.RANK.EQ(I5486, INDEX(CFB!$I$2:$I$1048576, MATCH(W5486, CFB!$W$2:$W$1048576, 0)):INDEX(CFB!$I$2:$I$1048576, MATCH(W5486, CFB!$W$2:$W$1048576, 0) + COUNTIF(CFB!$W$2:$W$1048576, W5486) - 1), 0)</f>
        <v>6</v>
      </c>
      <c r="M5486" s="2">
        <f>_xlfn.RANK.EQ(J5486, INDEX(CFB!$J$2:$J$1048576, MATCH(W5486, CFB!$W$2:$W$1048576, 0)):INDEX(CFB!$J$2:$J$1048576, MATCH(W5486, CFB!$W$2:$W$1048576, 0) + COUNTIF(CFB!$W$2:$W$1048576, W5486) - 1))</f>
        <v>24</v>
      </c>
      <c r="N5486" s="2">
        <f>RANK(K5486, INDEX(CFB!$K$2:$K$1048576, MATCH(W5486, CFB!$W$2:$W$1048576, 0)):INDEX(CFB!$K$2:$K$1048576, MATCH(W5486, CFB!$W$2:$W$1048576, 0) + COUNTIF(CFB!$W$2:$W$1048576, W5486) - 1))</f>
        <v>11</v>
      </c>
      <c r="O5486">
        <v>45.92</v>
      </c>
      <c r="P5486">
        <v>7.62</v>
      </c>
      <c r="W5486">
        <v>1978</v>
      </c>
      <c r="X5486">
        <f t="shared" si="169"/>
        <v>0</v>
      </c>
    </row>
    <row r="5487" spans="1:24" ht="12.75" hidden="1" customHeight="1" x14ac:dyDescent="0.45">
      <c r="A5487">
        <v>12</v>
      </c>
      <c r="B5487" t="s">
        <v>66</v>
      </c>
      <c r="C5487" t="s">
        <v>180</v>
      </c>
      <c r="D5487" s="2" t="str">
        <f t="shared" si="168"/>
        <v>Washington1978</v>
      </c>
      <c r="F5487">
        <v>7</v>
      </c>
      <c r="G5487">
        <v>4</v>
      </c>
      <c r="H5487">
        <v>0</v>
      </c>
      <c r="I5487">
        <v>6.79</v>
      </c>
      <c r="J5487">
        <v>10.95</v>
      </c>
      <c r="K5487">
        <v>17.739999999999998</v>
      </c>
      <c r="L5487" s="2">
        <f>_xlfn.RANK.EQ(I5487, INDEX(CFB!$I$2:$I$1048576, MATCH(W5487, CFB!$W$2:$W$1048576, 0)):INDEX(CFB!$I$2:$I$1048576, MATCH(W5487, CFB!$W$2:$W$1048576, 0) + COUNTIF(CFB!$W$2:$W$1048576, W5487) - 1), 0)</f>
        <v>23</v>
      </c>
      <c r="M5487" s="2">
        <f>_xlfn.RANK.EQ(J5487, INDEX(CFB!$J$2:$J$1048576, MATCH(W5487, CFB!$W$2:$W$1048576, 0)):INDEX(CFB!$J$2:$J$1048576, MATCH(W5487, CFB!$W$2:$W$1048576, 0) + COUNTIF(CFB!$W$2:$W$1048576, W5487) - 1))</f>
        <v>7</v>
      </c>
      <c r="N5487" s="2">
        <f>RANK(K5487, INDEX(CFB!$K$2:$K$1048576, MATCH(W5487, CFB!$W$2:$W$1048576, 0)):INDEX(CFB!$K$2:$K$1048576, MATCH(W5487, CFB!$W$2:$W$1048576, 0) + COUNTIF(CFB!$W$2:$W$1048576, W5487) - 1))</f>
        <v>12</v>
      </c>
      <c r="O5487">
        <v>36.26</v>
      </c>
      <c r="P5487">
        <v>1.86</v>
      </c>
      <c r="W5487">
        <v>1978</v>
      </c>
      <c r="X5487">
        <f t="shared" si="169"/>
        <v>0</v>
      </c>
    </row>
    <row r="5488" spans="1:24" ht="12.75" hidden="1" customHeight="1" x14ac:dyDescent="0.45">
      <c r="A5488">
        <v>13</v>
      </c>
      <c r="B5488" t="s">
        <v>26</v>
      </c>
      <c r="C5488" t="s">
        <v>23</v>
      </c>
      <c r="D5488" s="2" t="str">
        <f t="shared" si="168"/>
        <v>Clemson1978</v>
      </c>
      <c r="E5488">
        <v>6</v>
      </c>
      <c r="F5488">
        <v>11</v>
      </c>
      <c r="G5488">
        <v>1</v>
      </c>
      <c r="H5488">
        <v>0</v>
      </c>
      <c r="I5488">
        <v>8.06</v>
      </c>
      <c r="J5488">
        <v>9.6199999999999992</v>
      </c>
      <c r="K5488">
        <v>17.690000000000001</v>
      </c>
      <c r="L5488" s="2">
        <f>_xlfn.RANK.EQ(I5488, INDEX(CFB!$I$2:$I$1048576, MATCH(W5488, CFB!$W$2:$W$1048576, 0)):INDEX(CFB!$I$2:$I$1048576, MATCH(W5488, CFB!$W$2:$W$1048576, 0) + COUNTIF(CFB!$W$2:$W$1048576, W5488) - 1), 0)</f>
        <v>15</v>
      </c>
      <c r="M5488" s="2">
        <f>_xlfn.RANK.EQ(J5488, INDEX(CFB!$J$2:$J$1048576, MATCH(W5488, CFB!$W$2:$W$1048576, 0)):INDEX(CFB!$J$2:$J$1048576, MATCH(W5488, CFB!$W$2:$W$1048576, 0) + COUNTIF(CFB!$W$2:$W$1048576, W5488) - 1))</f>
        <v>11</v>
      </c>
      <c r="N5488" s="2">
        <f>RANK(K5488, INDEX(CFB!$K$2:$K$1048576, MATCH(W5488, CFB!$W$2:$W$1048576, 0)):INDEX(CFB!$K$2:$K$1048576, MATCH(W5488, CFB!$W$2:$W$1048576, 0) + COUNTIF(CFB!$W$2:$W$1048576, W5488) - 1))</f>
        <v>13</v>
      </c>
      <c r="O5488">
        <v>39.270000000000003</v>
      </c>
      <c r="P5488">
        <v>4.08</v>
      </c>
      <c r="W5488">
        <v>1978</v>
      </c>
      <c r="X5488">
        <f t="shared" si="169"/>
        <v>0</v>
      </c>
    </row>
    <row r="5489" spans="1:24" ht="12.75" hidden="1" customHeight="1" x14ac:dyDescent="0.45">
      <c r="A5489">
        <v>14</v>
      </c>
      <c r="B5489" t="s">
        <v>112</v>
      </c>
      <c r="C5489" t="s">
        <v>180</v>
      </c>
      <c r="D5489" s="2" t="str">
        <f t="shared" si="168"/>
        <v>Stanford1978</v>
      </c>
      <c r="E5489">
        <v>17</v>
      </c>
      <c r="F5489">
        <v>8</v>
      </c>
      <c r="G5489">
        <v>4</v>
      </c>
      <c r="H5489">
        <v>0</v>
      </c>
      <c r="I5489">
        <v>12.27</v>
      </c>
      <c r="J5489">
        <v>4.71</v>
      </c>
      <c r="K5489">
        <v>16.98</v>
      </c>
      <c r="L5489" s="2">
        <f>_xlfn.RANK.EQ(I5489, INDEX(CFB!$I$2:$I$1048576, MATCH(W5489, CFB!$W$2:$W$1048576, 0)):INDEX(CFB!$I$2:$I$1048576, MATCH(W5489, CFB!$W$2:$W$1048576, 0) + COUNTIF(CFB!$W$2:$W$1048576, W5489) - 1), 0)</f>
        <v>5</v>
      </c>
      <c r="M5489" s="2">
        <f>_xlfn.RANK.EQ(J5489, INDEX(CFB!$J$2:$J$1048576, MATCH(W5489, CFB!$W$2:$W$1048576, 0)):INDEX(CFB!$J$2:$J$1048576, MATCH(W5489, CFB!$W$2:$W$1048576, 0) + COUNTIF(CFB!$W$2:$W$1048576, W5489) - 1))</f>
        <v>30</v>
      </c>
      <c r="N5489" s="2">
        <f>RANK(K5489, INDEX(CFB!$K$2:$K$1048576, MATCH(W5489, CFB!$W$2:$W$1048576, 0)):INDEX(CFB!$K$2:$K$1048576, MATCH(W5489, CFB!$W$2:$W$1048576, 0) + COUNTIF(CFB!$W$2:$W$1048576, W5489) - 1))</f>
        <v>14</v>
      </c>
      <c r="O5489">
        <v>38.83</v>
      </c>
      <c r="P5489">
        <v>7.03</v>
      </c>
      <c r="W5489">
        <v>1978</v>
      </c>
      <c r="X5489">
        <f t="shared" si="169"/>
        <v>0</v>
      </c>
    </row>
    <row r="5490" spans="1:24" ht="12.75" hidden="1" customHeight="1" x14ac:dyDescent="0.45">
      <c r="A5490">
        <v>15</v>
      </c>
      <c r="B5490" t="s">
        <v>73</v>
      </c>
      <c r="C5490" t="s">
        <v>180</v>
      </c>
      <c r="D5490" s="2" t="str">
        <f t="shared" si="168"/>
        <v>UCLA1978</v>
      </c>
      <c r="E5490">
        <v>14</v>
      </c>
      <c r="F5490">
        <v>8</v>
      </c>
      <c r="G5490">
        <v>3</v>
      </c>
      <c r="H5490">
        <v>1</v>
      </c>
      <c r="I5490">
        <v>5.55</v>
      </c>
      <c r="J5490">
        <v>9.86</v>
      </c>
      <c r="K5490">
        <v>15.42</v>
      </c>
      <c r="L5490" s="2">
        <f>_xlfn.RANK.EQ(I5490, INDEX(CFB!$I$2:$I$1048576, MATCH(W5490, CFB!$W$2:$W$1048576, 0)):INDEX(CFB!$I$2:$I$1048576, MATCH(W5490, CFB!$W$2:$W$1048576, 0) + COUNTIF(CFB!$W$2:$W$1048576, W5490) - 1), 0)</f>
        <v>30</v>
      </c>
      <c r="M5490" s="2">
        <f>_xlfn.RANK.EQ(J5490, INDEX(CFB!$J$2:$J$1048576, MATCH(W5490, CFB!$W$2:$W$1048576, 0)):INDEX(CFB!$J$2:$J$1048576, MATCH(W5490, CFB!$W$2:$W$1048576, 0) + COUNTIF(CFB!$W$2:$W$1048576, W5490) - 1))</f>
        <v>9</v>
      </c>
      <c r="N5490" s="2">
        <f>RANK(K5490, INDEX(CFB!$K$2:$K$1048576, MATCH(W5490, CFB!$W$2:$W$1048576, 0)):INDEX(CFB!$K$2:$K$1048576, MATCH(W5490, CFB!$W$2:$W$1048576, 0) + COUNTIF(CFB!$W$2:$W$1048576, W5490) - 1))</f>
        <v>15</v>
      </c>
      <c r="O5490">
        <v>33.08</v>
      </c>
      <c r="P5490">
        <v>2.86</v>
      </c>
      <c r="W5490">
        <v>1978</v>
      </c>
      <c r="X5490">
        <f t="shared" si="169"/>
        <v>0</v>
      </c>
    </row>
    <row r="5491" spans="1:24" ht="12.75" hidden="1" customHeight="1" x14ac:dyDescent="0.45">
      <c r="A5491">
        <v>16</v>
      </c>
      <c r="B5491" t="s">
        <v>46</v>
      </c>
      <c r="C5491" t="s">
        <v>188</v>
      </c>
      <c r="D5491" s="2" t="str">
        <f t="shared" si="168"/>
        <v>Missouri1978</v>
      </c>
      <c r="E5491">
        <v>15</v>
      </c>
      <c r="F5491">
        <v>8</v>
      </c>
      <c r="G5491">
        <v>4</v>
      </c>
      <c r="H5491">
        <v>0</v>
      </c>
      <c r="I5491">
        <v>11.03</v>
      </c>
      <c r="J5491">
        <v>4.28</v>
      </c>
      <c r="K5491">
        <v>15.31</v>
      </c>
      <c r="L5491" s="2">
        <f>_xlfn.RANK.EQ(I5491, INDEX(CFB!$I$2:$I$1048576, MATCH(W5491, CFB!$W$2:$W$1048576, 0)):INDEX(CFB!$I$2:$I$1048576, MATCH(W5491, CFB!$W$2:$W$1048576, 0) + COUNTIF(CFB!$W$2:$W$1048576, W5491) - 1), 0)</f>
        <v>9</v>
      </c>
      <c r="M5491" s="2">
        <f>_xlfn.RANK.EQ(J5491, INDEX(CFB!$J$2:$J$1048576, MATCH(W5491, CFB!$W$2:$W$1048576, 0)):INDEX(CFB!$J$2:$J$1048576, MATCH(W5491, CFB!$W$2:$W$1048576, 0) + COUNTIF(CFB!$W$2:$W$1048576, W5491) - 1))</f>
        <v>34</v>
      </c>
      <c r="N5491" s="2">
        <f>RANK(K5491, INDEX(CFB!$K$2:$K$1048576, MATCH(W5491, CFB!$W$2:$W$1048576, 0)):INDEX(CFB!$K$2:$K$1048576, MATCH(W5491, CFB!$W$2:$W$1048576, 0) + COUNTIF(CFB!$W$2:$W$1048576, W5491) - 1))</f>
        <v>16</v>
      </c>
      <c r="O5491">
        <v>42.74</v>
      </c>
      <c r="P5491">
        <v>7.72</v>
      </c>
      <c r="W5491">
        <v>1978</v>
      </c>
      <c r="X5491">
        <f t="shared" si="169"/>
        <v>0</v>
      </c>
    </row>
    <row r="5492" spans="1:24" ht="12.75" hidden="1" customHeight="1" x14ac:dyDescent="0.45">
      <c r="A5492">
        <v>17</v>
      </c>
      <c r="B5492" t="s">
        <v>115</v>
      </c>
      <c r="C5492" t="s">
        <v>12</v>
      </c>
      <c r="D5492" s="2" t="str">
        <f t="shared" si="168"/>
        <v>Florida State1978</v>
      </c>
      <c r="F5492">
        <v>8</v>
      </c>
      <c r="G5492">
        <v>3</v>
      </c>
      <c r="H5492">
        <v>0</v>
      </c>
      <c r="I5492">
        <v>11.34</v>
      </c>
      <c r="J5492">
        <v>3.79</v>
      </c>
      <c r="K5492">
        <v>15.13</v>
      </c>
      <c r="L5492" s="2">
        <f>_xlfn.RANK.EQ(I5492, INDEX(CFB!$I$2:$I$1048576, MATCH(W5492, CFB!$W$2:$W$1048576, 0)):INDEX(CFB!$I$2:$I$1048576, MATCH(W5492, CFB!$W$2:$W$1048576, 0) + COUNTIF(CFB!$W$2:$W$1048576, W5492) - 1), 0)</f>
        <v>7</v>
      </c>
      <c r="M5492" s="2">
        <f>_xlfn.RANK.EQ(J5492, INDEX(CFB!$J$2:$J$1048576, MATCH(W5492, CFB!$W$2:$W$1048576, 0)):INDEX(CFB!$J$2:$J$1048576, MATCH(W5492, CFB!$W$2:$W$1048576, 0) + COUNTIF(CFB!$W$2:$W$1048576, W5492) - 1))</f>
        <v>40</v>
      </c>
      <c r="N5492" s="2">
        <f>RANK(K5492, INDEX(CFB!$K$2:$K$1048576, MATCH(W5492, CFB!$W$2:$W$1048576, 0)):INDEX(CFB!$K$2:$K$1048576, MATCH(W5492, CFB!$W$2:$W$1048576, 0) + COUNTIF(CFB!$W$2:$W$1048576, W5492) - 1))</f>
        <v>17</v>
      </c>
      <c r="O5492">
        <v>39.53</v>
      </c>
      <c r="P5492">
        <v>9.3800000000000008</v>
      </c>
      <c r="W5492">
        <v>1978</v>
      </c>
      <c r="X5492">
        <f t="shared" si="169"/>
        <v>0</v>
      </c>
    </row>
    <row r="5493" spans="1:24" ht="12.75" hidden="1" customHeight="1" x14ac:dyDescent="0.45">
      <c r="A5493">
        <v>18</v>
      </c>
      <c r="B5493" t="s">
        <v>17</v>
      </c>
      <c r="C5493" t="s">
        <v>15</v>
      </c>
      <c r="D5493" s="2" t="str">
        <f t="shared" si="168"/>
        <v>Georgia1978</v>
      </c>
      <c r="E5493">
        <v>16</v>
      </c>
      <c r="F5493">
        <v>9</v>
      </c>
      <c r="G5493">
        <v>2</v>
      </c>
      <c r="H5493">
        <v>1</v>
      </c>
      <c r="I5493">
        <v>6.54</v>
      </c>
      <c r="J5493">
        <v>7.33</v>
      </c>
      <c r="K5493">
        <v>13.86</v>
      </c>
      <c r="L5493" s="2">
        <f>_xlfn.RANK.EQ(I5493, INDEX(CFB!$I$2:$I$1048576, MATCH(W5493, CFB!$W$2:$W$1048576, 0)):INDEX(CFB!$I$2:$I$1048576, MATCH(W5493, CFB!$W$2:$W$1048576, 0) + COUNTIF(CFB!$W$2:$W$1048576, W5493) - 1), 0)</f>
        <v>25</v>
      </c>
      <c r="M5493" s="2">
        <f>_xlfn.RANK.EQ(J5493, INDEX(CFB!$J$2:$J$1048576, MATCH(W5493, CFB!$W$2:$W$1048576, 0)):INDEX(CFB!$J$2:$J$1048576, MATCH(W5493, CFB!$W$2:$W$1048576, 0) + COUNTIF(CFB!$W$2:$W$1048576, W5493) - 1))</f>
        <v>18</v>
      </c>
      <c r="N5493" s="2">
        <f>RANK(K5493, INDEX(CFB!$K$2:$K$1048576, MATCH(W5493, CFB!$W$2:$W$1048576, 0)):INDEX(CFB!$K$2:$K$1048576, MATCH(W5493, CFB!$W$2:$W$1048576, 0) + COUNTIF(CFB!$W$2:$W$1048576, W5493) - 1))</f>
        <v>18</v>
      </c>
      <c r="O5493">
        <v>34.22</v>
      </c>
      <c r="P5493">
        <v>5.4</v>
      </c>
      <c r="W5493">
        <v>1978</v>
      </c>
      <c r="X5493">
        <f t="shared" si="169"/>
        <v>0</v>
      </c>
    </row>
    <row r="5494" spans="1:24" ht="12.75" hidden="1" customHeight="1" x14ac:dyDescent="0.45">
      <c r="A5494">
        <v>19</v>
      </c>
      <c r="B5494" t="s">
        <v>96</v>
      </c>
      <c r="C5494" t="s">
        <v>23</v>
      </c>
      <c r="D5494" s="2" t="str">
        <f t="shared" si="168"/>
        <v>Maryland1978</v>
      </c>
      <c r="E5494">
        <v>20</v>
      </c>
      <c r="F5494">
        <v>9</v>
      </c>
      <c r="G5494">
        <v>3</v>
      </c>
      <c r="H5494">
        <v>0</v>
      </c>
      <c r="I5494">
        <v>4.8899999999999997</v>
      </c>
      <c r="J5494">
        <v>8.66</v>
      </c>
      <c r="K5494">
        <v>13.55</v>
      </c>
      <c r="L5494" s="2">
        <f>_xlfn.RANK.EQ(I5494, INDEX(CFB!$I$2:$I$1048576, MATCH(W5494, CFB!$W$2:$W$1048576, 0)):INDEX(CFB!$I$2:$I$1048576, MATCH(W5494, CFB!$W$2:$W$1048576, 0) + COUNTIF(CFB!$W$2:$W$1048576, W5494) - 1), 0)</f>
        <v>34</v>
      </c>
      <c r="M5494" s="2">
        <f>_xlfn.RANK.EQ(J5494, INDEX(CFB!$J$2:$J$1048576, MATCH(W5494, CFB!$W$2:$W$1048576, 0)):INDEX(CFB!$J$2:$J$1048576, MATCH(W5494, CFB!$W$2:$W$1048576, 0) + COUNTIF(CFB!$W$2:$W$1048576, W5494) - 1))</f>
        <v>13</v>
      </c>
      <c r="N5494" s="2">
        <f>RANK(K5494, INDEX(CFB!$K$2:$K$1048576, MATCH(W5494, CFB!$W$2:$W$1048576, 0)):INDEX(CFB!$K$2:$K$1048576, MATCH(W5494, CFB!$W$2:$W$1048576, 0) + COUNTIF(CFB!$W$2:$W$1048576, W5494) - 1))</f>
        <v>19</v>
      </c>
      <c r="O5494">
        <v>32.74</v>
      </c>
      <c r="P5494">
        <v>5.26</v>
      </c>
      <c r="W5494">
        <v>1978</v>
      </c>
      <c r="X5494">
        <f t="shared" si="169"/>
        <v>0</v>
      </c>
    </row>
    <row r="5495" spans="1:24" ht="12.75" hidden="1" customHeight="1" x14ac:dyDescent="0.45">
      <c r="A5495">
        <v>20</v>
      </c>
      <c r="B5495" t="s">
        <v>27</v>
      </c>
      <c r="C5495" t="s">
        <v>15</v>
      </c>
      <c r="D5495" s="2" t="str">
        <f t="shared" si="168"/>
        <v>LSU1978</v>
      </c>
      <c r="F5495">
        <v>8</v>
      </c>
      <c r="G5495">
        <v>4</v>
      </c>
      <c r="H5495">
        <v>0</v>
      </c>
      <c r="I5495">
        <v>6.71</v>
      </c>
      <c r="J5495">
        <v>6.56</v>
      </c>
      <c r="K5495">
        <v>13.26</v>
      </c>
      <c r="L5495" s="2">
        <f>_xlfn.RANK.EQ(I5495, INDEX(CFB!$I$2:$I$1048576, MATCH(W5495, CFB!$W$2:$W$1048576, 0)):INDEX(CFB!$I$2:$I$1048576, MATCH(W5495, CFB!$W$2:$W$1048576, 0) + COUNTIF(CFB!$W$2:$W$1048576, W5495) - 1), 0)</f>
        <v>24</v>
      </c>
      <c r="M5495" s="2">
        <f>_xlfn.RANK.EQ(J5495, INDEX(CFB!$J$2:$J$1048576, MATCH(W5495, CFB!$W$2:$W$1048576, 0)):INDEX(CFB!$J$2:$J$1048576, MATCH(W5495, CFB!$W$2:$W$1048576, 0) + COUNTIF(CFB!$W$2:$W$1048576, W5495) - 1))</f>
        <v>20</v>
      </c>
      <c r="N5495" s="2">
        <f>RANK(K5495, INDEX(CFB!$K$2:$K$1048576, MATCH(W5495, CFB!$W$2:$W$1048576, 0)):INDEX(CFB!$K$2:$K$1048576, MATCH(W5495, CFB!$W$2:$W$1048576, 0) + COUNTIF(CFB!$W$2:$W$1048576, W5495) - 1))</f>
        <v>20</v>
      </c>
      <c r="O5495">
        <v>33.28</v>
      </c>
      <c r="P5495">
        <v>5.66</v>
      </c>
      <c r="W5495">
        <v>1978</v>
      </c>
      <c r="X5495">
        <f t="shared" si="169"/>
        <v>0</v>
      </c>
    </row>
    <row r="5496" spans="1:24" ht="12.75" hidden="1" customHeight="1" x14ac:dyDescent="0.45">
      <c r="A5496">
        <v>21</v>
      </c>
      <c r="B5496" t="s">
        <v>124</v>
      </c>
      <c r="C5496" t="s">
        <v>10</v>
      </c>
      <c r="D5496" s="2" t="str">
        <f t="shared" si="168"/>
        <v>Purdue1978</v>
      </c>
      <c r="E5496">
        <v>13</v>
      </c>
      <c r="F5496">
        <v>9</v>
      </c>
      <c r="G5496">
        <v>2</v>
      </c>
      <c r="H5496">
        <v>1</v>
      </c>
      <c r="I5496">
        <v>2.98</v>
      </c>
      <c r="J5496">
        <v>10.1</v>
      </c>
      <c r="K5496">
        <v>13.08</v>
      </c>
      <c r="L5496" s="2">
        <f>_xlfn.RANK.EQ(I5496, INDEX(CFB!$I$2:$I$1048576, MATCH(W5496, CFB!$W$2:$W$1048576, 0)):INDEX(CFB!$I$2:$I$1048576, MATCH(W5496, CFB!$W$2:$W$1048576, 0) + COUNTIF(CFB!$W$2:$W$1048576, W5496) - 1), 0)</f>
        <v>46</v>
      </c>
      <c r="M5496" s="2">
        <f>_xlfn.RANK.EQ(J5496, INDEX(CFB!$J$2:$J$1048576, MATCH(W5496, CFB!$W$2:$W$1048576, 0)):INDEX(CFB!$J$2:$J$1048576, MATCH(W5496, CFB!$W$2:$W$1048576, 0) + COUNTIF(CFB!$W$2:$W$1048576, W5496) - 1))</f>
        <v>8</v>
      </c>
      <c r="N5496" s="2">
        <f>RANK(K5496, INDEX(CFB!$K$2:$K$1048576, MATCH(W5496, CFB!$W$2:$W$1048576, 0)):INDEX(CFB!$K$2:$K$1048576, MATCH(W5496, CFB!$W$2:$W$1048576, 0) + COUNTIF(CFB!$W$2:$W$1048576, W5496) - 1))</f>
        <v>21</v>
      </c>
      <c r="O5496">
        <v>28.7</v>
      </c>
      <c r="P5496">
        <v>2.76</v>
      </c>
      <c r="W5496">
        <v>1978</v>
      </c>
      <c r="X5496">
        <f t="shared" si="169"/>
        <v>0</v>
      </c>
    </row>
    <row r="5497" spans="1:24" ht="12.75" hidden="1" customHeight="1" x14ac:dyDescent="0.45">
      <c r="A5497">
        <v>22</v>
      </c>
      <c r="B5497" t="s">
        <v>9</v>
      </c>
      <c r="C5497" t="s">
        <v>10</v>
      </c>
      <c r="D5497" s="2" t="str">
        <f t="shared" si="168"/>
        <v>Ohio State1978</v>
      </c>
      <c r="F5497">
        <v>7</v>
      </c>
      <c r="G5497">
        <v>4</v>
      </c>
      <c r="H5497">
        <v>1</v>
      </c>
      <c r="I5497">
        <v>8.93</v>
      </c>
      <c r="J5497">
        <v>4.05</v>
      </c>
      <c r="K5497">
        <v>12.99</v>
      </c>
      <c r="L5497" s="2">
        <f>_xlfn.RANK.EQ(I5497, INDEX(CFB!$I$2:$I$1048576, MATCH(W5497, CFB!$W$2:$W$1048576, 0)):INDEX(CFB!$I$2:$I$1048576, MATCH(W5497, CFB!$W$2:$W$1048576, 0) + COUNTIF(CFB!$W$2:$W$1048576, W5497) - 1), 0)</f>
        <v>14</v>
      </c>
      <c r="M5497" s="2">
        <f>_xlfn.RANK.EQ(J5497, INDEX(CFB!$J$2:$J$1048576, MATCH(W5497, CFB!$W$2:$W$1048576, 0)):INDEX(CFB!$J$2:$J$1048576, MATCH(W5497, CFB!$W$2:$W$1048576, 0) + COUNTIF(CFB!$W$2:$W$1048576, W5497) - 1))</f>
        <v>36</v>
      </c>
      <c r="N5497" s="2">
        <f>RANK(K5497, INDEX(CFB!$K$2:$K$1048576, MATCH(W5497, CFB!$W$2:$W$1048576, 0)):INDEX(CFB!$K$2:$K$1048576, MATCH(W5497, CFB!$W$2:$W$1048576, 0) + COUNTIF(CFB!$W$2:$W$1048576, W5497) - 1))</f>
        <v>22</v>
      </c>
      <c r="O5497">
        <v>37.54</v>
      </c>
      <c r="P5497">
        <v>8.66</v>
      </c>
      <c r="W5497">
        <v>1978</v>
      </c>
      <c r="X5497">
        <f t="shared" si="169"/>
        <v>0</v>
      </c>
    </row>
    <row r="5498" spans="1:24" ht="12.75" hidden="1" customHeight="1" x14ac:dyDescent="0.45">
      <c r="A5498">
        <v>23</v>
      </c>
      <c r="B5498" t="s">
        <v>71</v>
      </c>
      <c r="C5498" t="s">
        <v>189</v>
      </c>
      <c r="D5498" s="2" t="str">
        <f t="shared" si="168"/>
        <v>Texas Tech1978</v>
      </c>
      <c r="F5498">
        <v>7</v>
      </c>
      <c r="G5498">
        <v>4</v>
      </c>
      <c r="H5498">
        <v>0</v>
      </c>
      <c r="I5498">
        <v>9.65</v>
      </c>
      <c r="J5498">
        <v>3</v>
      </c>
      <c r="K5498">
        <v>12.66</v>
      </c>
      <c r="L5498" s="2">
        <f>_xlfn.RANK.EQ(I5498, INDEX(CFB!$I$2:$I$1048576, MATCH(W5498, CFB!$W$2:$W$1048576, 0)):INDEX(CFB!$I$2:$I$1048576, MATCH(W5498, CFB!$W$2:$W$1048576, 0) + COUNTIF(CFB!$W$2:$W$1048576, W5498) - 1), 0)</f>
        <v>12</v>
      </c>
      <c r="M5498" s="2">
        <f>_xlfn.RANK.EQ(J5498, INDEX(CFB!$J$2:$J$1048576, MATCH(W5498, CFB!$W$2:$W$1048576, 0)):INDEX(CFB!$J$2:$J$1048576, MATCH(W5498, CFB!$W$2:$W$1048576, 0) + COUNTIF(CFB!$W$2:$W$1048576, W5498) - 1))</f>
        <v>47</v>
      </c>
      <c r="N5498" s="2">
        <f>RANK(K5498, INDEX(CFB!$K$2:$K$1048576, MATCH(W5498, CFB!$W$2:$W$1048576, 0)):INDEX(CFB!$K$2:$K$1048576, MATCH(W5498, CFB!$W$2:$W$1048576, 0) + COUNTIF(CFB!$W$2:$W$1048576, W5498) - 1))</f>
        <v>23</v>
      </c>
      <c r="O5498">
        <v>35.380000000000003</v>
      </c>
      <c r="P5498">
        <v>11.31</v>
      </c>
      <c r="W5498">
        <v>1978</v>
      </c>
      <c r="X5498">
        <f t="shared" si="169"/>
        <v>0</v>
      </c>
    </row>
    <row r="5499" spans="1:24" ht="12.75" hidden="1" customHeight="1" x14ac:dyDescent="0.45">
      <c r="A5499">
        <v>24</v>
      </c>
      <c r="B5499" t="s">
        <v>28</v>
      </c>
      <c r="C5499" t="s">
        <v>180</v>
      </c>
      <c r="D5499" s="2" t="str">
        <f t="shared" si="168"/>
        <v>Arizona State1978</v>
      </c>
      <c r="F5499">
        <v>9</v>
      </c>
      <c r="G5499">
        <v>3</v>
      </c>
      <c r="H5499">
        <v>0</v>
      </c>
      <c r="I5499">
        <v>8.94</v>
      </c>
      <c r="J5499">
        <v>3.26</v>
      </c>
      <c r="K5499">
        <v>12.2</v>
      </c>
      <c r="L5499" s="2">
        <f>_xlfn.RANK.EQ(I5499, INDEX(CFB!$I$2:$I$1048576, MATCH(W5499, CFB!$W$2:$W$1048576, 0)):INDEX(CFB!$I$2:$I$1048576, MATCH(W5499, CFB!$W$2:$W$1048576, 0) + COUNTIF(CFB!$W$2:$W$1048576, W5499) - 1), 0)</f>
        <v>13</v>
      </c>
      <c r="M5499" s="2">
        <f>_xlfn.RANK.EQ(J5499, INDEX(CFB!$J$2:$J$1048576, MATCH(W5499, CFB!$W$2:$W$1048576, 0)):INDEX(CFB!$J$2:$J$1048576, MATCH(W5499, CFB!$W$2:$W$1048576, 0) + COUNTIF(CFB!$W$2:$W$1048576, W5499) - 1))</f>
        <v>44</v>
      </c>
      <c r="N5499" s="2">
        <f>RANK(K5499, INDEX(CFB!$K$2:$K$1048576, MATCH(W5499, CFB!$W$2:$W$1048576, 0)):INDEX(CFB!$K$2:$K$1048576, MATCH(W5499, CFB!$W$2:$W$1048576, 0) + COUNTIF(CFB!$W$2:$W$1048576, W5499) - 1))</f>
        <v>24</v>
      </c>
      <c r="O5499">
        <v>36.81</v>
      </c>
      <c r="P5499">
        <v>10.83</v>
      </c>
      <c r="W5499">
        <v>1978</v>
      </c>
      <c r="X5499">
        <f t="shared" si="169"/>
        <v>0</v>
      </c>
    </row>
    <row r="5500" spans="1:24" ht="12.75" hidden="1" customHeight="1" x14ac:dyDescent="0.45">
      <c r="A5500">
        <v>25</v>
      </c>
      <c r="B5500" t="s">
        <v>34</v>
      </c>
      <c r="C5500" t="s">
        <v>189</v>
      </c>
      <c r="D5500" s="2" t="str">
        <f t="shared" si="168"/>
        <v>Texas A&amp;M1978</v>
      </c>
      <c r="E5500">
        <v>19</v>
      </c>
      <c r="F5500">
        <v>8</v>
      </c>
      <c r="G5500">
        <v>4</v>
      </c>
      <c r="H5500">
        <v>0</v>
      </c>
      <c r="I5500">
        <v>3.44</v>
      </c>
      <c r="J5500">
        <v>8.76</v>
      </c>
      <c r="K5500">
        <v>12.2</v>
      </c>
      <c r="L5500" s="2">
        <f>_xlfn.RANK.EQ(I5500, INDEX(CFB!$I$2:$I$1048576, MATCH(W5500, CFB!$W$2:$W$1048576, 0)):INDEX(CFB!$I$2:$I$1048576, MATCH(W5500, CFB!$W$2:$W$1048576, 0) + COUNTIF(CFB!$W$2:$W$1048576, W5500) - 1), 0)</f>
        <v>42</v>
      </c>
      <c r="M5500" s="2">
        <f>_xlfn.RANK.EQ(J5500, INDEX(CFB!$J$2:$J$1048576, MATCH(W5500, CFB!$W$2:$W$1048576, 0)):INDEX(CFB!$J$2:$J$1048576, MATCH(W5500, CFB!$W$2:$W$1048576, 0) + COUNTIF(CFB!$W$2:$W$1048576, W5500) - 1))</f>
        <v>12</v>
      </c>
      <c r="N5500" s="2">
        <f>RANK(K5500, INDEX(CFB!$K$2:$K$1048576, MATCH(W5500, CFB!$W$2:$W$1048576, 0)):INDEX(CFB!$K$2:$K$1048576, MATCH(W5500, CFB!$W$2:$W$1048576, 0) + COUNTIF(CFB!$W$2:$W$1048576, W5500) - 1))</f>
        <v>24</v>
      </c>
      <c r="O5500">
        <v>33.61</v>
      </c>
      <c r="P5500">
        <v>4.84</v>
      </c>
      <c r="W5500">
        <v>1978</v>
      </c>
      <c r="X5500">
        <f t="shared" si="169"/>
        <v>0</v>
      </c>
    </row>
    <row r="5501" spans="1:24" ht="12.75" hidden="1" customHeight="1" x14ac:dyDescent="0.45">
      <c r="A5501">
        <v>26</v>
      </c>
      <c r="B5501" t="s">
        <v>24</v>
      </c>
      <c r="C5501" t="s">
        <v>189</v>
      </c>
      <c r="D5501" s="2" t="str">
        <f t="shared" si="168"/>
        <v>SMU1978</v>
      </c>
      <c r="F5501">
        <v>4</v>
      </c>
      <c r="G5501">
        <v>6</v>
      </c>
      <c r="H5501">
        <v>1</v>
      </c>
      <c r="I5501">
        <v>9.94</v>
      </c>
      <c r="J5501">
        <v>2.1800000000000002</v>
      </c>
      <c r="K5501">
        <v>12.12</v>
      </c>
      <c r="L5501" s="2">
        <f>_xlfn.RANK.EQ(I5501, INDEX(CFB!$I$2:$I$1048576, MATCH(W5501, CFB!$W$2:$W$1048576, 0)):INDEX(CFB!$I$2:$I$1048576, MATCH(W5501, CFB!$W$2:$W$1048576, 0) + COUNTIF(CFB!$W$2:$W$1048576, W5501) - 1), 0)</f>
        <v>11</v>
      </c>
      <c r="M5501" s="2">
        <f>_xlfn.RANK.EQ(J5501, INDEX(CFB!$J$2:$J$1048576, MATCH(W5501, CFB!$W$2:$W$1048576, 0)):INDEX(CFB!$J$2:$J$1048576, MATCH(W5501, CFB!$W$2:$W$1048576, 0) + COUNTIF(CFB!$W$2:$W$1048576, W5501) - 1))</f>
        <v>56</v>
      </c>
      <c r="N5501" s="2">
        <f>RANK(K5501, INDEX(CFB!$K$2:$K$1048576, MATCH(W5501, CFB!$W$2:$W$1048576, 0)):INDEX(CFB!$K$2:$K$1048576, MATCH(W5501, CFB!$W$2:$W$1048576, 0) + COUNTIF(CFB!$W$2:$W$1048576, W5501) - 1))</f>
        <v>26</v>
      </c>
      <c r="O5501">
        <v>40.11</v>
      </c>
      <c r="P5501">
        <v>9.07</v>
      </c>
      <c r="W5501">
        <v>1978</v>
      </c>
      <c r="X5501">
        <f t="shared" si="169"/>
        <v>0</v>
      </c>
    </row>
    <row r="5502" spans="1:24" ht="12.75" hidden="1" customHeight="1" x14ac:dyDescent="0.45">
      <c r="A5502">
        <v>27</v>
      </c>
      <c r="B5502" t="s">
        <v>91</v>
      </c>
      <c r="C5502" t="s">
        <v>23</v>
      </c>
      <c r="D5502" s="2" t="str">
        <f t="shared" si="168"/>
        <v>North Carolina State1978</v>
      </c>
      <c r="E5502">
        <v>18</v>
      </c>
      <c r="F5502">
        <v>9</v>
      </c>
      <c r="G5502">
        <v>3</v>
      </c>
      <c r="H5502">
        <v>0</v>
      </c>
      <c r="I5502">
        <v>6.82</v>
      </c>
      <c r="J5502">
        <v>3.87</v>
      </c>
      <c r="K5502">
        <v>10.69</v>
      </c>
      <c r="L5502" s="2">
        <f>_xlfn.RANK.EQ(I5502, INDEX(CFB!$I$2:$I$1048576, MATCH(W5502, CFB!$W$2:$W$1048576, 0)):INDEX(CFB!$I$2:$I$1048576, MATCH(W5502, CFB!$W$2:$W$1048576, 0) + COUNTIF(CFB!$W$2:$W$1048576, W5502) - 1), 0)</f>
        <v>22</v>
      </c>
      <c r="M5502" s="2">
        <f>_xlfn.RANK.EQ(J5502, INDEX(CFB!$J$2:$J$1048576, MATCH(W5502, CFB!$W$2:$W$1048576, 0)):INDEX(CFB!$J$2:$J$1048576, MATCH(W5502, CFB!$W$2:$W$1048576, 0) + COUNTIF(CFB!$W$2:$W$1048576, W5502) - 1))</f>
        <v>38</v>
      </c>
      <c r="N5502" s="2">
        <f>RANK(K5502, INDEX(CFB!$K$2:$K$1048576, MATCH(W5502, CFB!$W$2:$W$1048576, 0)):INDEX(CFB!$K$2:$K$1048576, MATCH(W5502, CFB!$W$2:$W$1048576, 0) + COUNTIF(CFB!$W$2:$W$1048576, W5502) - 1))</f>
        <v>27</v>
      </c>
      <c r="O5502">
        <v>33.17</v>
      </c>
      <c r="P5502">
        <v>9.1999999999999993</v>
      </c>
      <c r="W5502">
        <v>1978</v>
      </c>
      <c r="X5502">
        <f t="shared" si="169"/>
        <v>0</v>
      </c>
    </row>
    <row r="5503" spans="1:24" ht="12.75" hidden="1" customHeight="1" x14ac:dyDescent="0.45">
      <c r="A5503">
        <v>28</v>
      </c>
      <c r="B5503" t="s">
        <v>35</v>
      </c>
      <c r="C5503" t="s">
        <v>15</v>
      </c>
      <c r="D5503" s="2" t="str">
        <f t="shared" si="168"/>
        <v>Florida1978</v>
      </c>
      <c r="F5503">
        <v>4</v>
      </c>
      <c r="G5503">
        <v>7</v>
      </c>
      <c r="H5503">
        <v>0</v>
      </c>
      <c r="I5503">
        <v>7.04</v>
      </c>
      <c r="J5503">
        <v>3.45</v>
      </c>
      <c r="K5503">
        <v>10.49</v>
      </c>
      <c r="L5503" s="2">
        <f>_xlfn.RANK.EQ(I5503, INDEX(CFB!$I$2:$I$1048576, MATCH(W5503, CFB!$W$2:$W$1048576, 0)):INDEX(CFB!$I$2:$I$1048576, MATCH(W5503, CFB!$W$2:$W$1048576, 0) + COUNTIF(CFB!$W$2:$W$1048576, W5503) - 1), 0)</f>
        <v>21</v>
      </c>
      <c r="M5503" s="2">
        <f>_xlfn.RANK.EQ(J5503, INDEX(CFB!$J$2:$J$1048576, MATCH(W5503, CFB!$W$2:$W$1048576, 0)):INDEX(CFB!$J$2:$J$1048576, MATCH(W5503, CFB!$W$2:$W$1048576, 0) + COUNTIF(CFB!$W$2:$W$1048576, W5503) - 1))</f>
        <v>41</v>
      </c>
      <c r="N5503" s="2">
        <f>RANK(K5503, INDEX(CFB!$K$2:$K$1048576, MATCH(W5503, CFB!$W$2:$W$1048576, 0)):INDEX(CFB!$K$2:$K$1048576, MATCH(W5503, CFB!$W$2:$W$1048576, 0) + COUNTIF(CFB!$W$2:$W$1048576, W5503) - 1))</f>
        <v>28</v>
      </c>
      <c r="O5503">
        <v>35.06</v>
      </c>
      <c r="P5503">
        <v>8.07</v>
      </c>
      <c r="W5503">
        <v>1978</v>
      </c>
      <c r="X5503">
        <f t="shared" si="169"/>
        <v>0</v>
      </c>
    </row>
    <row r="5504" spans="1:24" ht="12.75" hidden="1" customHeight="1" x14ac:dyDescent="0.45">
      <c r="A5504">
        <v>29</v>
      </c>
      <c r="B5504" t="s">
        <v>109</v>
      </c>
      <c r="C5504" t="s">
        <v>15</v>
      </c>
      <c r="D5504" s="2" t="str">
        <f t="shared" si="168"/>
        <v>Mississippi State1978</v>
      </c>
      <c r="F5504">
        <v>6</v>
      </c>
      <c r="G5504">
        <v>5</v>
      </c>
      <c r="H5504">
        <v>0</v>
      </c>
      <c r="I5504">
        <v>3.8</v>
      </c>
      <c r="J5504">
        <v>6.32</v>
      </c>
      <c r="K5504">
        <v>10.119999999999999</v>
      </c>
      <c r="L5504" s="2">
        <f>_xlfn.RANK.EQ(I5504, INDEX(CFB!$I$2:$I$1048576, MATCH(W5504, CFB!$W$2:$W$1048576, 0)):INDEX(CFB!$I$2:$I$1048576, MATCH(W5504, CFB!$W$2:$W$1048576, 0) + COUNTIF(CFB!$W$2:$W$1048576, W5504) - 1), 0)</f>
        <v>38</v>
      </c>
      <c r="M5504" s="2">
        <f>_xlfn.RANK.EQ(J5504, INDEX(CFB!$J$2:$J$1048576, MATCH(W5504, CFB!$W$2:$W$1048576, 0)):INDEX(CFB!$J$2:$J$1048576, MATCH(W5504, CFB!$W$2:$W$1048576, 0) + COUNTIF(CFB!$W$2:$W$1048576, W5504) - 1))</f>
        <v>22</v>
      </c>
      <c r="N5504" s="2">
        <f>RANK(K5504, INDEX(CFB!$K$2:$K$1048576, MATCH(W5504, CFB!$W$2:$W$1048576, 0)):INDEX(CFB!$K$2:$K$1048576, MATCH(W5504, CFB!$W$2:$W$1048576, 0) + COUNTIF(CFB!$W$2:$W$1048576, W5504) - 1))</f>
        <v>29</v>
      </c>
      <c r="O5504">
        <v>31.71</v>
      </c>
      <c r="P5504">
        <v>7.4</v>
      </c>
      <c r="W5504">
        <v>1978</v>
      </c>
      <c r="X5504">
        <f t="shared" si="169"/>
        <v>0</v>
      </c>
    </row>
    <row r="5505" spans="1:24" ht="12.75" hidden="1" customHeight="1" x14ac:dyDescent="0.45">
      <c r="A5505">
        <v>30</v>
      </c>
      <c r="B5505" t="s">
        <v>120</v>
      </c>
      <c r="C5505" t="s">
        <v>180</v>
      </c>
      <c r="D5505" s="2" t="str">
        <f t="shared" si="168"/>
        <v>Arizona1978</v>
      </c>
      <c r="F5505">
        <v>5</v>
      </c>
      <c r="G5505">
        <v>6</v>
      </c>
      <c r="H5505">
        <v>0</v>
      </c>
      <c r="I5505">
        <v>5.44</v>
      </c>
      <c r="J5505">
        <v>4.66</v>
      </c>
      <c r="K5505">
        <v>10.11</v>
      </c>
      <c r="L5505" s="2">
        <f>_xlfn.RANK.EQ(I5505, INDEX(CFB!$I$2:$I$1048576, MATCH(W5505, CFB!$W$2:$W$1048576, 0)):INDEX(CFB!$I$2:$I$1048576, MATCH(W5505, CFB!$W$2:$W$1048576, 0) + COUNTIF(CFB!$W$2:$W$1048576, W5505) - 1), 0)</f>
        <v>31</v>
      </c>
      <c r="M5505" s="2">
        <f>_xlfn.RANK.EQ(J5505, INDEX(CFB!$J$2:$J$1048576, MATCH(W5505, CFB!$W$2:$W$1048576, 0)):INDEX(CFB!$J$2:$J$1048576, MATCH(W5505, CFB!$W$2:$W$1048576, 0) + COUNTIF(CFB!$W$2:$W$1048576, W5505) - 1))</f>
        <v>31</v>
      </c>
      <c r="N5505" s="2">
        <f>RANK(K5505, INDEX(CFB!$K$2:$K$1048576, MATCH(W5505, CFB!$W$2:$W$1048576, 0)):INDEX(CFB!$K$2:$K$1048576, MATCH(W5505, CFB!$W$2:$W$1048576, 0) + COUNTIF(CFB!$W$2:$W$1048576, W5505) - 1))</f>
        <v>30</v>
      </c>
      <c r="O5505">
        <v>32.54</v>
      </c>
      <c r="P5505">
        <v>7.51</v>
      </c>
      <c r="W5505">
        <v>1978</v>
      </c>
      <c r="X5505">
        <f t="shared" si="169"/>
        <v>0</v>
      </c>
    </row>
    <row r="5506" spans="1:24" ht="12.75" hidden="1" customHeight="1" x14ac:dyDescent="0.45">
      <c r="A5506">
        <v>31</v>
      </c>
      <c r="B5506" t="s">
        <v>70</v>
      </c>
      <c r="C5506" t="s">
        <v>12</v>
      </c>
      <c r="D5506" s="2" t="str">
        <f t="shared" si="168"/>
        <v>Pitt1978</v>
      </c>
      <c r="F5506">
        <v>8</v>
      </c>
      <c r="G5506">
        <v>4</v>
      </c>
      <c r="H5506">
        <v>0</v>
      </c>
      <c r="I5506">
        <v>2.81</v>
      </c>
      <c r="J5506">
        <v>6.87</v>
      </c>
      <c r="K5506">
        <v>9.68</v>
      </c>
      <c r="L5506" s="2">
        <f>_xlfn.RANK.EQ(I5506, INDEX(CFB!$I$2:$I$1048576, MATCH(W5506, CFB!$W$2:$W$1048576, 0)):INDEX(CFB!$I$2:$I$1048576, MATCH(W5506, CFB!$W$2:$W$1048576, 0) + COUNTIF(CFB!$W$2:$W$1048576, W5506) - 1), 0)</f>
        <v>48</v>
      </c>
      <c r="M5506" s="2">
        <f>_xlfn.RANK.EQ(J5506, INDEX(CFB!$J$2:$J$1048576, MATCH(W5506, CFB!$W$2:$W$1048576, 0)):INDEX(CFB!$J$2:$J$1048576, MATCH(W5506, CFB!$W$2:$W$1048576, 0) + COUNTIF(CFB!$W$2:$W$1048576, W5506) - 1))</f>
        <v>19</v>
      </c>
      <c r="N5506" s="2">
        <f>RANK(K5506, INDEX(CFB!$K$2:$K$1048576, MATCH(W5506, CFB!$W$2:$W$1048576, 0)):INDEX(CFB!$K$2:$K$1048576, MATCH(W5506, CFB!$W$2:$W$1048576, 0) + COUNTIF(CFB!$W$2:$W$1048576, W5506) - 1))</f>
        <v>31</v>
      </c>
      <c r="O5506">
        <v>30.64</v>
      </c>
      <c r="P5506">
        <v>6.63</v>
      </c>
      <c r="W5506">
        <v>1978</v>
      </c>
      <c r="X5506">
        <f t="shared" si="169"/>
        <v>0</v>
      </c>
    </row>
    <row r="5507" spans="1:24" ht="12.75" hidden="1" customHeight="1" x14ac:dyDescent="0.45">
      <c r="A5507">
        <v>32</v>
      </c>
      <c r="B5507" t="s">
        <v>113</v>
      </c>
      <c r="C5507" t="s">
        <v>12</v>
      </c>
      <c r="D5507" s="2" t="str">
        <f t="shared" ref="D5507:D5570" si="170">_xlfn.CONCAT(B5507, W5507)</f>
        <v>North Texas1978</v>
      </c>
      <c r="F5507">
        <v>9</v>
      </c>
      <c r="G5507">
        <v>2</v>
      </c>
      <c r="H5507">
        <v>0</v>
      </c>
      <c r="I5507">
        <v>3.57</v>
      </c>
      <c r="J5507">
        <v>5.46</v>
      </c>
      <c r="K5507">
        <v>9.0299999999999994</v>
      </c>
      <c r="L5507" s="2">
        <f>_xlfn.RANK.EQ(I5507, INDEX(CFB!$I$2:$I$1048576, MATCH(W5507, CFB!$W$2:$W$1048576, 0)):INDEX(CFB!$I$2:$I$1048576, MATCH(W5507, CFB!$W$2:$W$1048576, 0) + COUNTIF(CFB!$W$2:$W$1048576, W5507) - 1), 0)</f>
        <v>41</v>
      </c>
      <c r="M5507" s="2">
        <f>_xlfn.RANK.EQ(J5507, INDEX(CFB!$J$2:$J$1048576, MATCH(W5507, CFB!$W$2:$W$1048576, 0)):INDEX(CFB!$J$2:$J$1048576, MATCH(W5507, CFB!$W$2:$W$1048576, 0) + COUNTIF(CFB!$W$2:$W$1048576, W5507) - 1))</f>
        <v>27</v>
      </c>
      <c r="N5507" s="2">
        <f>RANK(K5507, INDEX(CFB!$K$2:$K$1048576, MATCH(W5507, CFB!$W$2:$W$1048576, 0)):INDEX(CFB!$K$2:$K$1048576, MATCH(W5507, CFB!$W$2:$W$1048576, 0) + COUNTIF(CFB!$W$2:$W$1048576, W5507) - 1))</f>
        <v>32</v>
      </c>
      <c r="O5507">
        <v>31.77</v>
      </c>
      <c r="P5507">
        <v>7.86</v>
      </c>
      <c r="W5507">
        <v>1978</v>
      </c>
      <c r="X5507">
        <f t="shared" ref="X5507:X5570" si="171">IF(E5507=1, 1,0)</f>
        <v>0</v>
      </c>
    </row>
    <row r="5508" spans="1:24" ht="12.75" hidden="1" customHeight="1" x14ac:dyDescent="0.45">
      <c r="A5508">
        <v>33</v>
      </c>
      <c r="B5508" t="s">
        <v>37</v>
      </c>
      <c r="C5508" t="s">
        <v>15</v>
      </c>
      <c r="D5508" s="2" t="str">
        <f t="shared" si="170"/>
        <v>Tennessee1978</v>
      </c>
      <c r="F5508">
        <v>5</v>
      </c>
      <c r="G5508">
        <v>5</v>
      </c>
      <c r="H5508">
        <v>1</v>
      </c>
      <c r="I5508">
        <v>5.94</v>
      </c>
      <c r="J5508">
        <v>3</v>
      </c>
      <c r="K5508">
        <v>8.94</v>
      </c>
      <c r="L5508" s="2">
        <f>_xlfn.RANK.EQ(I5508, INDEX(CFB!$I$2:$I$1048576, MATCH(W5508, CFB!$W$2:$W$1048576, 0)):INDEX(CFB!$I$2:$I$1048576, MATCH(W5508, CFB!$W$2:$W$1048576, 0) + COUNTIF(CFB!$W$2:$W$1048576, W5508) - 1), 0)</f>
        <v>29</v>
      </c>
      <c r="M5508" s="2">
        <f>_xlfn.RANK.EQ(J5508, INDEX(CFB!$J$2:$J$1048576, MATCH(W5508, CFB!$W$2:$W$1048576, 0)):INDEX(CFB!$J$2:$J$1048576, MATCH(W5508, CFB!$W$2:$W$1048576, 0) + COUNTIF(CFB!$W$2:$W$1048576, W5508) - 1))</f>
        <v>47</v>
      </c>
      <c r="N5508" s="2">
        <f>RANK(K5508, INDEX(CFB!$K$2:$K$1048576, MATCH(W5508, CFB!$W$2:$W$1048576, 0)):INDEX(CFB!$K$2:$K$1048576, MATCH(W5508, CFB!$W$2:$W$1048576, 0) + COUNTIF(CFB!$W$2:$W$1048576, W5508) - 1))</f>
        <v>33</v>
      </c>
      <c r="O5508">
        <v>33.51</v>
      </c>
      <c r="P5508">
        <v>10.33</v>
      </c>
      <c r="W5508">
        <v>1978</v>
      </c>
      <c r="X5508">
        <f t="shared" si="171"/>
        <v>0</v>
      </c>
    </row>
    <row r="5509" spans="1:24" ht="12.75" hidden="1" customHeight="1" x14ac:dyDescent="0.45">
      <c r="A5509">
        <v>34</v>
      </c>
      <c r="B5509" t="s">
        <v>45</v>
      </c>
      <c r="C5509" t="s">
        <v>189</v>
      </c>
      <c r="D5509" s="2" t="str">
        <f t="shared" si="170"/>
        <v>Baylor1978</v>
      </c>
      <c r="F5509">
        <v>3</v>
      </c>
      <c r="G5509">
        <v>8</v>
      </c>
      <c r="H5509">
        <v>0</v>
      </c>
      <c r="I5509">
        <v>6.46</v>
      </c>
      <c r="J5509">
        <v>2.16</v>
      </c>
      <c r="K5509">
        <v>8.61</v>
      </c>
      <c r="L5509" s="2">
        <f>_xlfn.RANK.EQ(I5509, INDEX(CFB!$I$2:$I$1048576, MATCH(W5509, CFB!$W$2:$W$1048576, 0)):INDEX(CFB!$I$2:$I$1048576, MATCH(W5509, CFB!$W$2:$W$1048576, 0) + COUNTIF(CFB!$W$2:$W$1048576, W5509) - 1), 0)</f>
        <v>26</v>
      </c>
      <c r="M5509" s="2">
        <f>_xlfn.RANK.EQ(J5509, INDEX(CFB!$J$2:$J$1048576, MATCH(W5509, CFB!$W$2:$W$1048576, 0)):INDEX(CFB!$J$2:$J$1048576, MATCH(W5509, CFB!$W$2:$W$1048576, 0) + COUNTIF(CFB!$W$2:$W$1048576, W5509) - 1))</f>
        <v>58</v>
      </c>
      <c r="N5509" s="2">
        <f>RANK(K5509, INDEX(CFB!$K$2:$K$1048576, MATCH(W5509, CFB!$W$2:$W$1048576, 0)):INDEX(CFB!$K$2:$K$1048576, MATCH(W5509, CFB!$W$2:$W$1048576, 0) + COUNTIF(CFB!$W$2:$W$1048576, W5509) - 1))</f>
        <v>34</v>
      </c>
      <c r="O5509">
        <v>32.729999999999997</v>
      </c>
      <c r="P5509">
        <v>8.4600000000000009</v>
      </c>
      <c r="W5509">
        <v>1978</v>
      </c>
      <c r="X5509">
        <f t="shared" si="171"/>
        <v>0</v>
      </c>
    </row>
    <row r="5510" spans="1:24" ht="12.75" hidden="1" customHeight="1" x14ac:dyDescent="0.45">
      <c r="A5510">
        <v>35</v>
      </c>
      <c r="B5510" t="s">
        <v>67</v>
      </c>
      <c r="C5510" t="s">
        <v>15</v>
      </c>
      <c r="D5510" s="2" t="str">
        <f t="shared" si="170"/>
        <v>Auburn1978</v>
      </c>
      <c r="F5510">
        <v>6</v>
      </c>
      <c r="G5510">
        <v>4</v>
      </c>
      <c r="H5510">
        <v>1</v>
      </c>
      <c r="I5510">
        <v>2.84</v>
      </c>
      <c r="J5510">
        <v>5.32</v>
      </c>
      <c r="K5510">
        <v>8.16</v>
      </c>
      <c r="L5510" s="2">
        <f>_xlfn.RANK.EQ(I5510, INDEX(CFB!$I$2:$I$1048576, MATCH(W5510, CFB!$W$2:$W$1048576, 0)):INDEX(CFB!$I$2:$I$1048576, MATCH(W5510, CFB!$W$2:$W$1048576, 0) + COUNTIF(CFB!$W$2:$W$1048576, W5510) - 1), 0)</f>
        <v>47</v>
      </c>
      <c r="M5510" s="2">
        <f>_xlfn.RANK.EQ(J5510, INDEX(CFB!$J$2:$J$1048576, MATCH(W5510, CFB!$W$2:$W$1048576, 0)):INDEX(CFB!$J$2:$J$1048576, MATCH(W5510, CFB!$W$2:$W$1048576, 0) + COUNTIF(CFB!$W$2:$W$1048576, W5510) - 1))</f>
        <v>29</v>
      </c>
      <c r="N5510" s="2">
        <f>RANK(K5510, INDEX(CFB!$K$2:$K$1048576, MATCH(W5510, CFB!$W$2:$W$1048576, 0)):INDEX(CFB!$K$2:$K$1048576, MATCH(W5510, CFB!$W$2:$W$1048576, 0) + COUNTIF(CFB!$W$2:$W$1048576, W5510) - 1))</f>
        <v>35</v>
      </c>
      <c r="O5510">
        <v>30.61</v>
      </c>
      <c r="P5510">
        <v>7.51</v>
      </c>
      <c r="W5510">
        <v>1978</v>
      </c>
      <c r="X5510">
        <f t="shared" si="171"/>
        <v>0</v>
      </c>
    </row>
    <row r="5511" spans="1:24" ht="12.75" hidden="1" customHeight="1" x14ac:dyDescent="0.45">
      <c r="A5511">
        <v>36</v>
      </c>
      <c r="B5511" t="s">
        <v>40</v>
      </c>
      <c r="C5511" t="s">
        <v>188</v>
      </c>
      <c r="D5511" s="2" t="str">
        <f t="shared" si="170"/>
        <v>Iowa State1978</v>
      </c>
      <c r="F5511">
        <v>8</v>
      </c>
      <c r="G5511">
        <v>4</v>
      </c>
      <c r="H5511">
        <v>0</v>
      </c>
      <c r="I5511">
        <v>7.0000000000000007E-2</v>
      </c>
      <c r="J5511">
        <v>7.95</v>
      </c>
      <c r="K5511">
        <v>8.02</v>
      </c>
      <c r="L5511" s="2">
        <f>_xlfn.RANK.EQ(I5511, INDEX(CFB!$I$2:$I$1048576, MATCH(W5511, CFB!$W$2:$W$1048576, 0)):INDEX(CFB!$I$2:$I$1048576, MATCH(W5511, CFB!$W$2:$W$1048576, 0) + COUNTIF(CFB!$W$2:$W$1048576, W5511) - 1), 0)</f>
        <v>68</v>
      </c>
      <c r="M5511" s="2">
        <f>_xlfn.RANK.EQ(J5511, INDEX(CFB!$J$2:$J$1048576, MATCH(W5511, CFB!$W$2:$W$1048576, 0)):INDEX(CFB!$J$2:$J$1048576, MATCH(W5511, CFB!$W$2:$W$1048576, 0) + COUNTIF(CFB!$W$2:$W$1048576, W5511) - 1))</f>
        <v>16</v>
      </c>
      <c r="N5511" s="2">
        <f>RANK(K5511, INDEX(CFB!$K$2:$K$1048576, MATCH(W5511, CFB!$W$2:$W$1048576, 0)):INDEX(CFB!$K$2:$K$1048576, MATCH(W5511, CFB!$W$2:$W$1048576, 0) + COUNTIF(CFB!$W$2:$W$1048576, W5511) - 1))</f>
        <v>36</v>
      </c>
      <c r="O5511">
        <v>26.21</v>
      </c>
      <c r="P5511">
        <v>4.24</v>
      </c>
      <c r="W5511">
        <v>1978</v>
      </c>
      <c r="X5511">
        <f t="shared" si="171"/>
        <v>0</v>
      </c>
    </row>
    <row r="5512" spans="1:24" ht="12.75" hidden="1" customHeight="1" x14ac:dyDescent="0.45">
      <c r="A5512">
        <v>37</v>
      </c>
      <c r="B5512" t="s">
        <v>32</v>
      </c>
      <c r="C5512" t="s">
        <v>178</v>
      </c>
      <c r="D5512" s="2" t="str">
        <f t="shared" si="170"/>
        <v>BYU1978</v>
      </c>
      <c r="F5512">
        <v>9</v>
      </c>
      <c r="G5512">
        <v>4</v>
      </c>
      <c r="H5512">
        <v>0</v>
      </c>
      <c r="I5512">
        <v>3.43</v>
      </c>
      <c r="J5512">
        <v>4.5199999999999996</v>
      </c>
      <c r="K5512">
        <v>7.95</v>
      </c>
      <c r="L5512" s="2">
        <f>_xlfn.RANK.EQ(I5512, INDEX(CFB!$I$2:$I$1048576, MATCH(W5512, CFB!$W$2:$W$1048576, 0)):INDEX(CFB!$I$2:$I$1048576, MATCH(W5512, CFB!$W$2:$W$1048576, 0) + COUNTIF(CFB!$W$2:$W$1048576, W5512) - 1), 0)</f>
        <v>43</v>
      </c>
      <c r="M5512" s="2">
        <f>_xlfn.RANK.EQ(J5512, INDEX(CFB!$J$2:$J$1048576, MATCH(W5512, CFB!$W$2:$W$1048576, 0)):INDEX(CFB!$J$2:$J$1048576, MATCH(W5512, CFB!$W$2:$W$1048576, 0) + COUNTIF(CFB!$W$2:$W$1048576, W5512) - 1))</f>
        <v>33</v>
      </c>
      <c r="N5512" s="2">
        <f>RANK(K5512, INDEX(CFB!$K$2:$K$1048576, MATCH(W5512, CFB!$W$2:$W$1048576, 0)):INDEX(CFB!$K$2:$K$1048576, MATCH(W5512, CFB!$W$2:$W$1048576, 0) + COUNTIF(CFB!$W$2:$W$1048576, W5512) - 1))</f>
        <v>37</v>
      </c>
      <c r="O5512">
        <v>31.49</v>
      </c>
      <c r="P5512">
        <v>8.41</v>
      </c>
      <c r="W5512">
        <v>1978</v>
      </c>
      <c r="X5512">
        <f t="shared" si="171"/>
        <v>0</v>
      </c>
    </row>
    <row r="5513" spans="1:24" ht="12.75" hidden="1" customHeight="1" x14ac:dyDescent="0.45">
      <c r="A5513">
        <v>38</v>
      </c>
      <c r="B5513" t="s">
        <v>51</v>
      </c>
      <c r="C5513" t="s">
        <v>12</v>
      </c>
      <c r="D5513" s="2" t="str">
        <f t="shared" si="170"/>
        <v>Navy1978</v>
      </c>
      <c r="F5513">
        <v>9</v>
      </c>
      <c r="G5513">
        <v>3</v>
      </c>
      <c r="H5513">
        <v>0</v>
      </c>
      <c r="I5513">
        <v>-0.54</v>
      </c>
      <c r="J5513">
        <v>8.49</v>
      </c>
      <c r="K5513">
        <v>7.95</v>
      </c>
      <c r="L5513" s="2">
        <f>_xlfn.RANK.EQ(I5513, INDEX(CFB!$I$2:$I$1048576, MATCH(W5513, CFB!$W$2:$W$1048576, 0)):INDEX(CFB!$I$2:$I$1048576, MATCH(W5513, CFB!$W$2:$W$1048576, 0) + COUNTIF(CFB!$W$2:$W$1048576, W5513) - 1), 0)</f>
        <v>73</v>
      </c>
      <c r="M5513" s="2">
        <f>_xlfn.RANK.EQ(J5513, INDEX(CFB!$J$2:$J$1048576, MATCH(W5513, CFB!$W$2:$W$1048576, 0)):INDEX(CFB!$J$2:$J$1048576, MATCH(W5513, CFB!$W$2:$W$1048576, 0) + COUNTIF(CFB!$W$2:$W$1048576, W5513) - 1))</f>
        <v>14</v>
      </c>
      <c r="N5513" s="2">
        <f>RANK(K5513, INDEX(CFB!$K$2:$K$1048576, MATCH(W5513, CFB!$W$2:$W$1048576, 0)):INDEX(CFB!$K$2:$K$1048576, MATCH(W5513, CFB!$W$2:$W$1048576, 0) + COUNTIF(CFB!$W$2:$W$1048576, W5513) - 1))</f>
        <v>37</v>
      </c>
      <c r="O5513">
        <v>28.29</v>
      </c>
      <c r="P5513">
        <v>5.62</v>
      </c>
      <c r="W5513">
        <v>1978</v>
      </c>
      <c r="X5513">
        <f t="shared" si="171"/>
        <v>0</v>
      </c>
    </row>
    <row r="5514" spans="1:24" ht="12.75" hidden="1" customHeight="1" x14ac:dyDescent="0.45">
      <c r="A5514">
        <v>39</v>
      </c>
      <c r="B5514" t="s">
        <v>20</v>
      </c>
      <c r="C5514" t="s">
        <v>12</v>
      </c>
      <c r="D5514" s="2" t="str">
        <f t="shared" si="170"/>
        <v>South Carolina1978</v>
      </c>
      <c r="F5514">
        <v>5</v>
      </c>
      <c r="G5514">
        <v>5</v>
      </c>
      <c r="H5514">
        <v>1</v>
      </c>
      <c r="I5514">
        <v>3.82</v>
      </c>
      <c r="J5514">
        <v>3.3</v>
      </c>
      <c r="K5514">
        <v>7.11</v>
      </c>
      <c r="L5514" s="2">
        <f>_xlfn.RANK.EQ(I5514, INDEX(CFB!$I$2:$I$1048576, MATCH(W5514, CFB!$W$2:$W$1048576, 0)):INDEX(CFB!$I$2:$I$1048576, MATCH(W5514, CFB!$W$2:$W$1048576, 0) + COUNTIF(CFB!$W$2:$W$1048576, W5514) - 1), 0)</f>
        <v>37</v>
      </c>
      <c r="M5514" s="2">
        <f>_xlfn.RANK.EQ(J5514, INDEX(CFB!$J$2:$J$1048576, MATCH(W5514, CFB!$W$2:$W$1048576, 0)):INDEX(CFB!$J$2:$J$1048576, MATCH(W5514, CFB!$W$2:$W$1048576, 0) + COUNTIF(CFB!$W$2:$W$1048576, W5514) - 1))</f>
        <v>42</v>
      </c>
      <c r="N5514" s="2">
        <f>RANK(K5514, INDEX(CFB!$K$2:$K$1048576, MATCH(W5514, CFB!$W$2:$W$1048576, 0)):INDEX(CFB!$K$2:$K$1048576, MATCH(W5514, CFB!$W$2:$W$1048576, 0) + COUNTIF(CFB!$W$2:$W$1048576, W5514) - 1))</f>
        <v>39</v>
      </c>
      <c r="O5514">
        <v>30.83</v>
      </c>
      <c r="P5514">
        <v>8.92</v>
      </c>
      <c r="W5514">
        <v>1978</v>
      </c>
      <c r="X5514">
        <f t="shared" si="171"/>
        <v>0</v>
      </c>
    </row>
    <row r="5515" spans="1:24" ht="12.75" hidden="1" customHeight="1" x14ac:dyDescent="0.45">
      <c r="A5515">
        <v>40</v>
      </c>
      <c r="B5515" t="s">
        <v>39</v>
      </c>
      <c r="C5515" t="s">
        <v>188</v>
      </c>
      <c r="D5515" s="2" t="str">
        <f t="shared" si="170"/>
        <v>Colorado1978</v>
      </c>
      <c r="F5515">
        <v>6</v>
      </c>
      <c r="G5515">
        <v>5</v>
      </c>
      <c r="H5515">
        <v>0</v>
      </c>
      <c r="I5515">
        <v>2.11</v>
      </c>
      <c r="J5515">
        <v>4.58</v>
      </c>
      <c r="K5515">
        <v>6.69</v>
      </c>
      <c r="L5515" s="2">
        <f>_xlfn.RANK.EQ(I5515, INDEX(CFB!$I$2:$I$1048576, MATCH(W5515, CFB!$W$2:$W$1048576, 0)):INDEX(CFB!$I$2:$I$1048576, MATCH(W5515, CFB!$W$2:$W$1048576, 0) + COUNTIF(CFB!$W$2:$W$1048576, W5515) - 1), 0)</f>
        <v>56</v>
      </c>
      <c r="M5515" s="2">
        <f>_xlfn.RANK.EQ(J5515, INDEX(CFB!$J$2:$J$1048576, MATCH(W5515, CFB!$W$2:$W$1048576, 0)):INDEX(CFB!$J$2:$J$1048576, MATCH(W5515, CFB!$W$2:$W$1048576, 0) + COUNTIF(CFB!$W$2:$W$1048576, W5515) - 1))</f>
        <v>32</v>
      </c>
      <c r="N5515" s="2">
        <f>RANK(K5515, INDEX(CFB!$K$2:$K$1048576, MATCH(W5515, CFB!$W$2:$W$1048576, 0)):INDEX(CFB!$K$2:$K$1048576, MATCH(W5515, CFB!$W$2:$W$1048576, 0) + COUNTIF(CFB!$W$2:$W$1048576, W5515) - 1))</f>
        <v>40</v>
      </c>
      <c r="O5515">
        <v>29.98</v>
      </c>
      <c r="P5515">
        <v>8.32</v>
      </c>
      <c r="W5515">
        <v>1978</v>
      </c>
      <c r="X5515">
        <f t="shared" si="171"/>
        <v>0</v>
      </c>
    </row>
    <row r="5516" spans="1:24" ht="12.75" hidden="1" customHeight="1" x14ac:dyDescent="0.45">
      <c r="A5516">
        <v>41</v>
      </c>
      <c r="B5516" t="s">
        <v>147</v>
      </c>
      <c r="C5516" t="s">
        <v>195</v>
      </c>
      <c r="D5516" s="2" t="str">
        <f t="shared" si="170"/>
        <v>Tulsa1978</v>
      </c>
      <c r="F5516">
        <v>9</v>
      </c>
      <c r="G5516">
        <v>2</v>
      </c>
      <c r="H5516">
        <v>0</v>
      </c>
      <c r="I5516">
        <v>6.04</v>
      </c>
      <c r="J5516">
        <v>0.55000000000000004</v>
      </c>
      <c r="K5516">
        <v>6.59</v>
      </c>
      <c r="L5516" s="2">
        <f>_xlfn.RANK.EQ(I5516, INDEX(CFB!$I$2:$I$1048576, MATCH(W5516, CFB!$W$2:$W$1048576, 0)):INDEX(CFB!$I$2:$I$1048576, MATCH(W5516, CFB!$W$2:$W$1048576, 0) + COUNTIF(CFB!$W$2:$W$1048576, W5516) - 1), 0)</f>
        <v>28</v>
      </c>
      <c r="M5516" s="2">
        <f>_xlfn.RANK.EQ(J5516, INDEX(CFB!$J$2:$J$1048576, MATCH(W5516, CFB!$W$2:$W$1048576, 0)):INDEX(CFB!$J$2:$J$1048576, MATCH(W5516, CFB!$W$2:$W$1048576, 0) + COUNTIF(CFB!$W$2:$W$1048576, W5516) - 1))</f>
        <v>67</v>
      </c>
      <c r="N5516" s="2">
        <f>RANK(K5516, INDEX(CFB!$K$2:$K$1048576, MATCH(W5516, CFB!$W$2:$W$1048576, 0)):INDEX(CFB!$K$2:$K$1048576, MATCH(W5516, CFB!$W$2:$W$1048576, 0) + COUNTIF(CFB!$W$2:$W$1048576, W5516) - 1))</f>
        <v>41</v>
      </c>
      <c r="O5516">
        <v>30.64</v>
      </c>
      <c r="P5516">
        <v>12.44</v>
      </c>
      <c r="W5516">
        <v>1978</v>
      </c>
      <c r="X5516">
        <f t="shared" si="171"/>
        <v>0</v>
      </c>
    </row>
    <row r="5517" spans="1:24" ht="12.75" hidden="1" customHeight="1" x14ac:dyDescent="0.45">
      <c r="A5517">
        <v>42</v>
      </c>
      <c r="B5517" t="s">
        <v>52</v>
      </c>
      <c r="C5517" t="s">
        <v>12</v>
      </c>
      <c r="D5517" s="2" t="str">
        <f t="shared" si="170"/>
        <v>Georgia Tech1978</v>
      </c>
      <c r="F5517">
        <v>7</v>
      </c>
      <c r="G5517">
        <v>5</v>
      </c>
      <c r="H5517">
        <v>0</v>
      </c>
      <c r="I5517">
        <v>6.21</v>
      </c>
      <c r="J5517">
        <v>0.3</v>
      </c>
      <c r="K5517">
        <v>6.51</v>
      </c>
      <c r="L5517" s="2">
        <f>_xlfn.RANK.EQ(I5517, INDEX(CFB!$I$2:$I$1048576, MATCH(W5517, CFB!$W$2:$W$1048576, 0)):INDEX(CFB!$I$2:$I$1048576, MATCH(W5517, CFB!$W$2:$W$1048576, 0) + COUNTIF(CFB!$W$2:$W$1048576, W5517) - 1), 0)</f>
        <v>27</v>
      </c>
      <c r="M5517" s="2">
        <f>_xlfn.RANK.EQ(J5517, INDEX(CFB!$J$2:$J$1048576, MATCH(W5517, CFB!$W$2:$W$1048576, 0)):INDEX(CFB!$J$2:$J$1048576, MATCH(W5517, CFB!$W$2:$W$1048576, 0) + COUNTIF(CFB!$W$2:$W$1048576, W5517) - 1))</f>
        <v>69</v>
      </c>
      <c r="N5517" s="2">
        <f>RANK(K5517, INDEX(CFB!$K$2:$K$1048576, MATCH(W5517, CFB!$W$2:$W$1048576, 0)):INDEX(CFB!$K$2:$K$1048576, MATCH(W5517, CFB!$W$2:$W$1048576, 0) + COUNTIF(CFB!$W$2:$W$1048576, W5517) - 1))</f>
        <v>42</v>
      </c>
      <c r="O5517">
        <v>32.79</v>
      </c>
      <c r="P5517">
        <v>12.95</v>
      </c>
      <c r="W5517">
        <v>1978</v>
      </c>
      <c r="X5517">
        <f t="shared" si="171"/>
        <v>0</v>
      </c>
    </row>
    <row r="5518" spans="1:24" ht="12.75" hidden="1" customHeight="1" x14ac:dyDescent="0.45">
      <c r="A5518">
        <v>43</v>
      </c>
      <c r="B5518" t="s">
        <v>83</v>
      </c>
      <c r="C5518" t="s">
        <v>180</v>
      </c>
      <c r="D5518" s="2" t="str">
        <f t="shared" si="170"/>
        <v>California1978</v>
      </c>
      <c r="F5518">
        <v>6</v>
      </c>
      <c r="G5518">
        <v>5</v>
      </c>
      <c r="H5518">
        <v>0</v>
      </c>
      <c r="I5518">
        <v>4.97</v>
      </c>
      <c r="J5518">
        <v>1.41</v>
      </c>
      <c r="K5518">
        <v>6.38</v>
      </c>
      <c r="L5518" s="2">
        <f>_xlfn.RANK.EQ(I5518, INDEX(CFB!$I$2:$I$1048576, MATCH(W5518, CFB!$W$2:$W$1048576, 0)):INDEX(CFB!$I$2:$I$1048576, MATCH(W5518, CFB!$W$2:$W$1048576, 0) + COUNTIF(CFB!$W$2:$W$1048576, W5518) - 1), 0)</f>
        <v>33</v>
      </c>
      <c r="M5518" s="2">
        <f>_xlfn.RANK.EQ(J5518, INDEX(CFB!$J$2:$J$1048576, MATCH(W5518, CFB!$W$2:$W$1048576, 0)):INDEX(CFB!$J$2:$J$1048576, MATCH(W5518, CFB!$W$2:$W$1048576, 0) + COUNTIF(CFB!$W$2:$W$1048576, W5518) - 1))</f>
        <v>63</v>
      </c>
      <c r="N5518" s="2">
        <f>RANK(K5518, INDEX(CFB!$K$2:$K$1048576, MATCH(W5518, CFB!$W$2:$W$1048576, 0)):INDEX(CFB!$K$2:$K$1048576, MATCH(W5518, CFB!$W$2:$W$1048576, 0) + COUNTIF(CFB!$W$2:$W$1048576, W5518) - 1))</f>
        <v>43</v>
      </c>
      <c r="O5518">
        <v>31.76</v>
      </c>
      <c r="P5518">
        <v>13.45</v>
      </c>
      <c r="W5518">
        <v>1978</v>
      </c>
      <c r="X5518">
        <f t="shared" si="171"/>
        <v>0</v>
      </c>
    </row>
    <row r="5519" spans="1:24" ht="12.75" hidden="1" customHeight="1" x14ac:dyDescent="0.45">
      <c r="A5519">
        <v>44</v>
      </c>
      <c r="B5519" t="s">
        <v>22</v>
      </c>
      <c r="C5519" t="s">
        <v>12</v>
      </c>
      <c r="D5519" s="2" t="str">
        <f t="shared" si="170"/>
        <v>Miami (FL)1978</v>
      </c>
      <c r="F5519">
        <v>6</v>
      </c>
      <c r="G5519">
        <v>5</v>
      </c>
      <c r="H5519">
        <v>0</v>
      </c>
      <c r="I5519">
        <v>0.19</v>
      </c>
      <c r="J5519">
        <v>5.86</v>
      </c>
      <c r="K5519">
        <v>6.04</v>
      </c>
      <c r="L5519" s="2">
        <f>_xlfn.RANK.EQ(I5519, INDEX(CFB!$I$2:$I$1048576, MATCH(W5519, CFB!$W$2:$W$1048576, 0)):INDEX(CFB!$I$2:$I$1048576, MATCH(W5519, CFB!$W$2:$W$1048576, 0) + COUNTIF(CFB!$W$2:$W$1048576, W5519) - 1), 0)</f>
        <v>67</v>
      </c>
      <c r="M5519" s="2">
        <f>_xlfn.RANK.EQ(J5519, INDEX(CFB!$J$2:$J$1048576, MATCH(W5519, CFB!$W$2:$W$1048576, 0)):INDEX(CFB!$J$2:$J$1048576, MATCH(W5519, CFB!$W$2:$W$1048576, 0) + COUNTIF(CFB!$W$2:$W$1048576, W5519) - 1))</f>
        <v>26</v>
      </c>
      <c r="N5519" s="2">
        <f>RANK(K5519, INDEX(CFB!$K$2:$K$1048576, MATCH(W5519, CFB!$W$2:$W$1048576, 0)):INDEX(CFB!$K$2:$K$1048576, MATCH(W5519, CFB!$W$2:$W$1048576, 0) + COUNTIF(CFB!$W$2:$W$1048576, W5519) - 1))</f>
        <v>44</v>
      </c>
      <c r="O5519">
        <v>26.5</v>
      </c>
      <c r="P5519">
        <v>7.34</v>
      </c>
      <c r="W5519">
        <v>1978</v>
      </c>
      <c r="X5519">
        <f t="shared" si="171"/>
        <v>0</v>
      </c>
    </row>
    <row r="5520" spans="1:24" ht="12.75" hidden="1" customHeight="1" x14ac:dyDescent="0.45">
      <c r="A5520">
        <v>45</v>
      </c>
      <c r="B5520" t="s">
        <v>108</v>
      </c>
      <c r="C5520" t="s">
        <v>12</v>
      </c>
      <c r="D5520" s="2" t="str">
        <f t="shared" si="170"/>
        <v>East Carolina1978</v>
      </c>
      <c r="F5520">
        <v>9</v>
      </c>
      <c r="G5520">
        <v>3</v>
      </c>
      <c r="H5520">
        <v>0</v>
      </c>
      <c r="I5520">
        <v>0.43</v>
      </c>
      <c r="J5520">
        <v>5.46</v>
      </c>
      <c r="K5520">
        <v>5.89</v>
      </c>
      <c r="L5520" s="2">
        <f>_xlfn.RANK.EQ(I5520, INDEX(CFB!$I$2:$I$1048576, MATCH(W5520, CFB!$W$2:$W$1048576, 0)):INDEX(CFB!$I$2:$I$1048576, MATCH(W5520, CFB!$W$2:$W$1048576, 0) + COUNTIF(CFB!$W$2:$W$1048576, W5520) - 1), 0)</f>
        <v>66</v>
      </c>
      <c r="M5520" s="2">
        <f>_xlfn.RANK.EQ(J5520, INDEX(CFB!$J$2:$J$1048576, MATCH(W5520, CFB!$W$2:$W$1048576, 0)):INDEX(CFB!$J$2:$J$1048576, MATCH(W5520, CFB!$W$2:$W$1048576, 0) + COUNTIF(CFB!$W$2:$W$1048576, W5520) - 1))</f>
        <v>27</v>
      </c>
      <c r="N5520" s="2">
        <f>RANK(K5520, INDEX(CFB!$K$2:$K$1048576, MATCH(W5520, CFB!$W$2:$W$1048576, 0)):INDEX(CFB!$K$2:$K$1048576, MATCH(W5520, CFB!$W$2:$W$1048576, 0) + COUNTIF(CFB!$W$2:$W$1048576, W5520) - 1))</f>
        <v>45</v>
      </c>
      <c r="O5520">
        <v>29.45</v>
      </c>
      <c r="P5520">
        <v>7.99</v>
      </c>
      <c r="W5520">
        <v>1978</v>
      </c>
      <c r="X5520">
        <f t="shared" si="171"/>
        <v>0</v>
      </c>
    </row>
    <row r="5521" spans="1:24" ht="12.75" hidden="1" customHeight="1" x14ac:dyDescent="0.45">
      <c r="A5521">
        <v>46</v>
      </c>
      <c r="B5521" t="s">
        <v>74</v>
      </c>
      <c r="C5521" t="s">
        <v>15</v>
      </c>
      <c r="D5521" s="2" t="str">
        <f t="shared" si="170"/>
        <v>Kentucky1978</v>
      </c>
      <c r="F5521">
        <v>4</v>
      </c>
      <c r="G5521">
        <v>6</v>
      </c>
      <c r="H5521">
        <v>1</v>
      </c>
      <c r="I5521">
        <v>-0.8</v>
      </c>
      <c r="J5521">
        <v>6.31</v>
      </c>
      <c r="K5521">
        <v>5.51</v>
      </c>
      <c r="L5521" s="2">
        <f>_xlfn.RANK.EQ(I5521, INDEX(CFB!$I$2:$I$1048576, MATCH(W5521, CFB!$W$2:$W$1048576, 0)):INDEX(CFB!$I$2:$I$1048576, MATCH(W5521, CFB!$W$2:$W$1048576, 0) + COUNTIF(CFB!$W$2:$W$1048576, W5521) - 1), 0)</f>
        <v>79</v>
      </c>
      <c r="M5521" s="2">
        <f>_xlfn.RANK.EQ(J5521, INDEX(CFB!$J$2:$J$1048576, MATCH(W5521, CFB!$W$2:$W$1048576, 0)):INDEX(CFB!$J$2:$J$1048576, MATCH(W5521, CFB!$W$2:$W$1048576, 0) + COUNTIF(CFB!$W$2:$W$1048576, W5521) - 1))</f>
        <v>23</v>
      </c>
      <c r="N5521" s="2">
        <f>RANK(K5521, INDEX(CFB!$K$2:$K$1048576, MATCH(W5521, CFB!$W$2:$W$1048576, 0)):INDEX(CFB!$K$2:$K$1048576, MATCH(W5521, CFB!$W$2:$W$1048576, 0) + COUNTIF(CFB!$W$2:$W$1048576, W5521) - 1))</f>
        <v>46</v>
      </c>
      <c r="O5521">
        <v>28.72</v>
      </c>
      <c r="P5521">
        <v>6.39</v>
      </c>
      <c r="W5521">
        <v>1978</v>
      </c>
      <c r="X5521">
        <f t="shared" si="171"/>
        <v>0</v>
      </c>
    </row>
    <row r="5522" spans="1:24" ht="12.75" hidden="1" customHeight="1" x14ac:dyDescent="0.45">
      <c r="A5522">
        <v>47</v>
      </c>
      <c r="B5522" t="s">
        <v>150</v>
      </c>
      <c r="C5522" t="s">
        <v>12</v>
      </c>
      <c r="D5522" s="2" t="str">
        <f t="shared" si="170"/>
        <v>Southern Mississippi1978</v>
      </c>
      <c r="F5522">
        <v>7</v>
      </c>
      <c r="G5522">
        <v>4</v>
      </c>
      <c r="H5522">
        <v>0</v>
      </c>
      <c r="I5522">
        <v>1.27</v>
      </c>
      <c r="J5522">
        <v>3.95</v>
      </c>
      <c r="K5522">
        <v>5.22</v>
      </c>
      <c r="L5522" s="2">
        <f>_xlfn.RANK.EQ(I5522, INDEX(CFB!$I$2:$I$1048576, MATCH(W5522, CFB!$W$2:$W$1048576, 0)):INDEX(CFB!$I$2:$I$1048576, MATCH(W5522, CFB!$W$2:$W$1048576, 0) + COUNTIF(CFB!$W$2:$W$1048576, W5522) - 1), 0)</f>
        <v>60</v>
      </c>
      <c r="M5522" s="2">
        <f>_xlfn.RANK.EQ(J5522, INDEX(CFB!$J$2:$J$1048576, MATCH(W5522, CFB!$W$2:$W$1048576, 0)):INDEX(CFB!$J$2:$J$1048576, MATCH(W5522, CFB!$W$2:$W$1048576, 0) + COUNTIF(CFB!$W$2:$W$1048576, W5522) - 1))</f>
        <v>37</v>
      </c>
      <c r="N5522" s="2">
        <f>RANK(K5522, INDEX(CFB!$K$2:$K$1048576, MATCH(W5522, CFB!$W$2:$W$1048576, 0)):INDEX(CFB!$K$2:$K$1048576, MATCH(W5522, CFB!$W$2:$W$1048576, 0) + COUNTIF(CFB!$W$2:$W$1048576, W5522) - 1))</f>
        <v>47</v>
      </c>
      <c r="O5522">
        <v>27.35</v>
      </c>
      <c r="P5522">
        <v>8.35</v>
      </c>
      <c r="W5522">
        <v>1978</v>
      </c>
      <c r="X5522">
        <f t="shared" si="171"/>
        <v>0</v>
      </c>
    </row>
    <row r="5523" spans="1:24" ht="12.75" hidden="1" customHeight="1" x14ac:dyDescent="0.45">
      <c r="A5523">
        <v>48</v>
      </c>
      <c r="B5523" t="s">
        <v>84</v>
      </c>
      <c r="C5523" t="s">
        <v>178</v>
      </c>
      <c r="D5523" s="2" t="str">
        <f t="shared" si="170"/>
        <v>Utah1978</v>
      </c>
      <c r="F5523">
        <v>8</v>
      </c>
      <c r="G5523">
        <v>3</v>
      </c>
      <c r="H5523">
        <v>0</v>
      </c>
      <c r="I5523">
        <v>2.13</v>
      </c>
      <c r="J5523">
        <v>2.66</v>
      </c>
      <c r="K5523">
        <v>4.79</v>
      </c>
      <c r="L5523" s="2">
        <f>_xlfn.RANK.EQ(I5523, INDEX(CFB!$I$2:$I$1048576, MATCH(W5523, CFB!$W$2:$W$1048576, 0)):INDEX(CFB!$I$2:$I$1048576, MATCH(W5523, CFB!$W$2:$W$1048576, 0) + COUNTIF(CFB!$W$2:$W$1048576, W5523) - 1), 0)</f>
        <v>55</v>
      </c>
      <c r="M5523" s="2">
        <f>_xlfn.RANK.EQ(J5523, INDEX(CFB!$J$2:$J$1048576, MATCH(W5523, CFB!$W$2:$W$1048576, 0)):INDEX(CFB!$J$2:$J$1048576, MATCH(W5523, CFB!$W$2:$W$1048576, 0) + COUNTIF(CFB!$W$2:$W$1048576, W5523) - 1))</f>
        <v>50</v>
      </c>
      <c r="N5523" s="2">
        <f>RANK(K5523, INDEX(CFB!$K$2:$K$1048576, MATCH(W5523, CFB!$W$2:$W$1048576, 0)):INDEX(CFB!$K$2:$K$1048576, MATCH(W5523, CFB!$W$2:$W$1048576, 0) + COUNTIF(CFB!$W$2:$W$1048576, W5523) - 1))</f>
        <v>48</v>
      </c>
      <c r="O5523">
        <v>31.37</v>
      </c>
      <c r="P5523">
        <v>10.69</v>
      </c>
      <c r="W5523">
        <v>1978</v>
      </c>
      <c r="X5523">
        <f t="shared" si="171"/>
        <v>0</v>
      </c>
    </row>
    <row r="5524" spans="1:24" ht="12.75" hidden="1" customHeight="1" x14ac:dyDescent="0.45">
      <c r="A5524">
        <v>49</v>
      </c>
      <c r="B5524" t="s">
        <v>21</v>
      </c>
      <c r="C5524" t="s">
        <v>10</v>
      </c>
      <c r="D5524" s="2" t="str">
        <f t="shared" si="170"/>
        <v>Indiana1978</v>
      </c>
      <c r="F5524">
        <v>4</v>
      </c>
      <c r="G5524">
        <v>7</v>
      </c>
      <c r="H5524">
        <v>0</v>
      </c>
      <c r="I5524">
        <v>4.04</v>
      </c>
      <c r="J5524">
        <v>-0.31</v>
      </c>
      <c r="K5524">
        <v>3.73</v>
      </c>
      <c r="L5524" s="2">
        <f>_xlfn.RANK.EQ(I5524, INDEX(CFB!$I$2:$I$1048576, MATCH(W5524, CFB!$W$2:$W$1048576, 0)):INDEX(CFB!$I$2:$I$1048576, MATCH(W5524, CFB!$W$2:$W$1048576, 0) + COUNTIF(CFB!$W$2:$W$1048576, W5524) - 1), 0)</f>
        <v>36</v>
      </c>
      <c r="M5524" s="2">
        <f>_xlfn.RANK.EQ(J5524, INDEX(CFB!$J$2:$J$1048576, MATCH(W5524, CFB!$W$2:$W$1048576, 0)):INDEX(CFB!$J$2:$J$1048576, MATCH(W5524, CFB!$W$2:$W$1048576, 0) + COUNTIF(CFB!$W$2:$W$1048576, W5524) - 1))</f>
        <v>73</v>
      </c>
      <c r="N5524" s="2">
        <f>RANK(K5524, INDEX(CFB!$K$2:$K$1048576, MATCH(W5524, CFB!$W$2:$W$1048576, 0)):INDEX(CFB!$K$2:$K$1048576, MATCH(W5524, CFB!$W$2:$W$1048576, 0) + COUNTIF(CFB!$W$2:$W$1048576, W5524) - 1))</f>
        <v>49</v>
      </c>
      <c r="O5524">
        <v>29.7</v>
      </c>
      <c r="P5524">
        <v>16.010000000000002</v>
      </c>
      <c r="W5524">
        <v>1978</v>
      </c>
      <c r="X5524">
        <f t="shared" si="171"/>
        <v>0</v>
      </c>
    </row>
    <row r="5525" spans="1:24" ht="12.75" hidden="1" customHeight="1" x14ac:dyDescent="0.45">
      <c r="A5525">
        <v>50</v>
      </c>
      <c r="B5525" t="s">
        <v>121</v>
      </c>
      <c r="C5525" t="s">
        <v>188</v>
      </c>
      <c r="D5525" s="2" t="str">
        <f t="shared" si="170"/>
        <v>Oklahoma State1978</v>
      </c>
      <c r="F5525">
        <v>3</v>
      </c>
      <c r="G5525">
        <v>8</v>
      </c>
      <c r="H5525">
        <v>0</v>
      </c>
      <c r="I5525">
        <v>-0.48</v>
      </c>
      <c r="J5525">
        <v>4.1500000000000004</v>
      </c>
      <c r="K5525">
        <v>3.66</v>
      </c>
      <c r="L5525" s="2">
        <f>_xlfn.RANK.EQ(I5525, INDEX(CFB!$I$2:$I$1048576, MATCH(W5525, CFB!$W$2:$W$1048576, 0)):INDEX(CFB!$I$2:$I$1048576, MATCH(W5525, CFB!$W$2:$W$1048576, 0) + COUNTIF(CFB!$W$2:$W$1048576, W5525) - 1), 0)</f>
        <v>72</v>
      </c>
      <c r="M5525" s="2">
        <f>_xlfn.RANK.EQ(J5525, INDEX(CFB!$J$2:$J$1048576, MATCH(W5525, CFB!$W$2:$W$1048576, 0)):INDEX(CFB!$J$2:$J$1048576, MATCH(W5525, CFB!$W$2:$W$1048576, 0) + COUNTIF(CFB!$W$2:$W$1048576, W5525) - 1))</f>
        <v>35</v>
      </c>
      <c r="N5525" s="2">
        <f>RANK(K5525, INDEX(CFB!$K$2:$K$1048576, MATCH(W5525, CFB!$W$2:$W$1048576, 0)):INDEX(CFB!$K$2:$K$1048576, MATCH(W5525, CFB!$W$2:$W$1048576, 0) + COUNTIF(CFB!$W$2:$W$1048576, W5525) - 1))</f>
        <v>50</v>
      </c>
      <c r="O5525">
        <v>26.39</v>
      </c>
      <c r="P5525">
        <v>9.8800000000000008</v>
      </c>
      <c r="W5525">
        <v>1978</v>
      </c>
      <c r="X5525">
        <f t="shared" si="171"/>
        <v>0</v>
      </c>
    </row>
    <row r="5526" spans="1:24" ht="12.75" hidden="1" customHeight="1" x14ac:dyDescent="0.45">
      <c r="A5526">
        <v>51</v>
      </c>
      <c r="B5526" t="s">
        <v>72</v>
      </c>
      <c r="C5526" t="s">
        <v>10</v>
      </c>
      <c r="D5526" s="2" t="str">
        <f t="shared" si="170"/>
        <v>Wisconsin1978</v>
      </c>
      <c r="F5526">
        <v>5</v>
      </c>
      <c r="G5526">
        <v>4</v>
      </c>
      <c r="H5526">
        <v>2</v>
      </c>
      <c r="I5526">
        <v>2.46</v>
      </c>
      <c r="J5526">
        <v>1.18</v>
      </c>
      <c r="K5526">
        <v>3.64</v>
      </c>
      <c r="L5526" s="2">
        <f>_xlfn.RANK.EQ(I5526, INDEX(CFB!$I$2:$I$1048576, MATCH(W5526, CFB!$W$2:$W$1048576, 0)):INDEX(CFB!$I$2:$I$1048576, MATCH(W5526, CFB!$W$2:$W$1048576, 0) + COUNTIF(CFB!$W$2:$W$1048576, W5526) - 1), 0)</f>
        <v>51</v>
      </c>
      <c r="M5526" s="2">
        <f>_xlfn.RANK.EQ(J5526, INDEX(CFB!$J$2:$J$1048576, MATCH(W5526, CFB!$W$2:$W$1048576, 0)):INDEX(CFB!$J$2:$J$1048576, MATCH(W5526, CFB!$W$2:$W$1048576, 0) + COUNTIF(CFB!$W$2:$W$1048576, W5526) - 1))</f>
        <v>64</v>
      </c>
      <c r="N5526" s="2">
        <f>RANK(K5526, INDEX(CFB!$K$2:$K$1048576, MATCH(W5526, CFB!$W$2:$W$1048576, 0)):INDEX(CFB!$K$2:$K$1048576, MATCH(W5526, CFB!$W$2:$W$1048576, 0) + COUNTIF(CFB!$W$2:$W$1048576, W5526) - 1))</f>
        <v>51</v>
      </c>
      <c r="O5526">
        <v>28.64</v>
      </c>
      <c r="P5526">
        <v>17.399999999999999</v>
      </c>
      <c r="W5526">
        <v>1978</v>
      </c>
      <c r="X5526">
        <f t="shared" si="171"/>
        <v>0</v>
      </c>
    </row>
    <row r="5527" spans="1:24" ht="12.75" hidden="1" customHeight="1" x14ac:dyDescent="0.45">
      <c r="A5527">
        <v>52</v>
      </c>
      <c r="B5527" t="s">
        <v>25</v>
      </c>
      <c r="C5527" t="s">
        <v>12</v>
      </c>
      <c r="D5527" s="2" t="str">
        <f t="shared" si="170"/>
        <v>Louisville1978</v>
      </c>
      <c r="F5527">
        <v>7</v>
      </c>
      <c r="G5527">
        <v>4</v>
      </c>
      <c r="H5527">
        <v>0</v>
      </c>
      <c r="I5527">
        <v>2.99</v>
      </c>
      <c r="J5527">
        <v>0.46</v>
      </c>
      <c r="K5527">
        <v>3.45</v>
      </c>
      <c r="L5527" s="2">
        <f>_xlfn.RANK.EQ(I5527, INDEX(CFB!$I$2:$I$1048576, MATCH(W5527, CFB!$W$2:$W$1048576, 0)):INDEX(CFB!$I$2:$I$1048576, MATCH(W5527, CFB!$W$2:$W$1048576, 0) + COUNTIF(CFB!$W$2:$W$1048576, W5527) - 1), 0)</f>
        <v>45</v>
      </c>
      <c r="M5527" s="2">
        <f>_xlfn.RANK.EQ(J5527, INDEX(CFB!$J$2:$J$1048576, MATCH(W5527, CFB!$W$2:$W$1048576, 0)):INDEX(CFB!$J$2:$J$1048576, MATCH(W5527, CFB!$W$2:$W$1048576, 0) + COUNTIF(CFB!$W$2:$W$1048576, W5527) - 1))</f>
        <v>68</v>
      </c>
      <c r="N5527" s="2">
        <f>RANK(K5527, INDEX(CFB!$K$2:$K$1048576, MATCH(W5527, CFB!$W$2:$W$1048576, 0)):INDEX(CFB!$K$2:$K$1048576, MATCH(W5527, CFB!$W$2:$W$1048576, 0) + COUNTIF(CFB!$W$2:$W$1048576, W5527) - 1))</f>
        <v>52</v>
      </c>
      <c r="O5527">
        <v>33.67</v>
      </c>
      <c r="P5527">
        <v>14.47</v>
      </c>
      <c r="W5527">
        <v>1978</v>
      </c>
      <c r="X5527">
        <f t="shared" si="171"/>
        <v>0</v>
      </c>
    </row>
    <row r="5528" spans="1:24" ht="12.75" hidden="1" customHeight="1" x14ac:dyDescent="0.45">
      <c r="A5528">
        <v>53</v>
      </c>
      <c r="B5528" t="s">
        <v>13</v>
      </c>
      <c r="C5528" t="s">
        <v>180</v>
      </c>
      <c r="D5528" s="2" t="str">
        <f t="shared" si="170"/>
        <v>Oregon1978</v>
      </c>
      <c r="F5528">
        <v>2</v>
      </c>
      <c r="G5528">
        <v>9</v>
      </c>
      <c r="H5528">
        <v>0</v>
      </c>
      <c r="I5528">
        <v>0.76</v>
      </c>
      <c r="J5528">
        <v>2.66</v>
      </c>
      <c r="K5528">
        <v>3.43</v>
      </c>
      <c r="L5528" s="2">
        <f>_xlfn.RANK.EQ(I5528, INDEX(CFB!$I$2:$I$1048576, MATCH(W5528, CFB!$W$2:$W$1048576, 0)):INDEX(CFB!$I$2:$I$1048576, MATCH(W5528, CFB!$W$2:$W$1048576, 0) + COUNTIF(CFB!$W$2:$W$1048576, W5528) - 1), 0)</f>
        <v>64</v>
      </c>
      <c r="M5528" s="2">
        <f>_xlfn.RANK.EQ(J5528, INDEX(CFB!$J$2:$J$1048576, MATCH(W5528, CFB!$W$2:$W$1048576, 0)):INDEX(CFB!$J$2:$J$1048576, MATCH(W5528, CFB!$W$2:$W$1048576, 0) + COUNTIF(CFB!$W$2:$W$1048576, W5528) - 1))</f>
        <v>50</v>
      </c>
      <c r="N5528" s="2">
        <f>RANK(K5528, INDEX(CFB!$K$2:$K$1048576, MATCH(W5528, CFB!$W$2:$W$1048576, 0)):INDEX(CFB!$K$2:$K$1048576, MATCH(W5528, CFB!$W$2:$W$1048576, 0) + COUNTIF(CFB!$W$2:$W$1048576, W5528) - 1))</f>
        <v>53</v>
      </c>
      <c r="O5528">
        <v>26.65</v>
      </c>
      <c r="P5528">
        <v>8.6300000000000008</v>
      </c>
      <c r="W5528">
        <v>1978</v>
      </c>
      <c r="X5528">
        <f t="shared" si="171"/>
        <v>0</v>
      </c>
    </row>
    <row r="5529" spans="1:24" ht="12.75" hidden="1" customHeight="1" x14ac:dyDescent="0.45">
      <c r="A5529">
        <v>54</v>
      </c>
      <c r="B5529" t="s">
        <v>141</v>
      </c>
      <c r="C5529" t="s">
        <v>178</v>
      </c>
      <c r="D5529" s="2" t="str">
        <f t="shared" si="170"/>
        <v>New Mexico1978</v>
      </c>
      <c r="F5529">
        <v>7</v>
      </c>
      <c r="G5529">
        <v>5</v>
      </c>
      <c r="H5529">
        <v>0</v>
      </c>
      <c r="I5529">
        <v>0.64</v>
      </c>
      <c r="J5529">
        <v>2.62</v>
      </c>
      <c r="K5529">
        <v>3.26</v>
      </c>
      <c r="L5529" s="2">
        <f>_xlfn.RANK.EQ(I5529, INDEX(CFB!$I$2:$I$1048576, MATCH(W5529, CFB!$W$2:$W$1048576, 0)):INDEX(CFB!$I$2:$I$1048576, MATCH(W5529, CFB!$W$2:$W$1048576, 0) + COUNTIF(CFB!$W$2:$W$1048576, W5529) - 1), 0)</f>
        <v>65</v>
      </c>
      <c r="M5529" s="2">
        <f>_xlfn.RANK.EQ(J5529, INDEX(CFB!$J$2:$J$1048576, MATCH(W5529, CFB!$W$2:$W$1048576, 0)):INDEX(CFB!$J$2:$J$1048576, MATCH(W5529, CFB!$W$2:$W$1048576, 0) + COUNTIF(CFB!$W$2:$W$1048576, W5529) - 1))</f>
        <v>53</v>
      </c>
      <c r="N5529" s="2">
        <f>RANK(K5529, INDEX(CFB!$K$2:$K$1048576, MATCH(W5529, CFB!$W$2:$W$1048576, 0)):INDEX(CFB!$K$2:$K$1048576, MATCH(W5529, CFB!$W$2:$W$1048576, 0) + COUNTIF(CFB!$W$2:$W$1048576, W5529) - 1))</f>
        <v>54</v>
      </c>
      <c r="O5529">
        <v>27.58</v>
      </c>
      <c r="P5529">
        <v>10.46</v>
      </c>
      <c r="W5529">
        <v>1978</v>
      </c>
      <c r="X5529">
        <f t="shared" si="171"/>
        <v>0</v>
      </c>
    </row>
    <row r="5530" spans="1:24" ht="12.75" hidden="1" customHeight="1" x14ac:dyDescent="0.45">
      <c r="A5530">
        <v>55</v>
      </c>
      <c r="B5530" t="s">
        <v>85</v>
      </c>
      <c r="C5530" t="s">
        <v>180</v>
      </c>
      <c r="D5530" s="2" t="str">
        <f t="shared" si="170"/>
        <v>Washington State1978</v>
      </c>
      <c r="F5530">
        <v>3</v>
      </c>
      <c r="G5530">
        <v>7</v>
      </c>
      <c r="H5530">
        <v>1</v>
      </c>
      <c r="I5530">
        <v>7.49</v>
      </c>
      <c r="J5530">
        <v>-4.46</v>
      </c>
      <c r="K5530">
        <v>3.04</v>
      </c>
      <c r="L5530" s="2">
        <f>_xlfn.RANK.EQ(I5530, INDEX(CFB!$I$2:$I$1048576, MATCH(W5530, CFB!$W$2:$W$1048576, 0)):INDEX(CFB!$I$2:$I$1048576, MATCH(W5530, CFB!$W$2:$W$1048576, 0) + COUNTIF(CFB!$W$2:$W$1048576, W5530) - 1), 0)</f>
        <v>19</v>
      </c>
      <c r="M5530" s="2">
        <f>_xlfn.RANK.EQ(J5530, INDEX(CFB!$J$2:$J$1048576, MATCH(W5530, CFB!$W$2:$W$1048576, 0)):INDEX(CFB!$J$2:$J$1048576, MATCH(W5530, CFB!$W$2:$W$1048576, 0) + COUNTIF(CFB!$W$2:$W$1048576, W5530) - 1))</f>
        <v>105</v>
      </c>
      <c r="N5530" s="2">
        <f>RANK(K5530, INDEX(CFB!$K$2:$K$1048576, MATCH(W5530, CFB!$W$2:$W$1048576, 0)):INDEX(CFB!$K$2:$K$1048576, MATCH(W5530, CFB!$W$2:$W$1048576, 0) + COUNTIF(CFB!$W$2:$W$1048576, W5530) - 1))</f>
        <v>55</v>
      </c>
      <c r="O5530">
        <v>35.31</v>
      </c>
      <c r="P5530">
        <v>17.75</v>
      </c>
      <c r="W5530">
        <v>1978</v>
      </c>
      <c r="X5530">
        <f t="shared" si="171"/>
        <v>0</v>
      </c>
    </row>
    <row r="5531" spans="1:24" ht="12.75" hidden="1" customHeight="1" x14ac:dyDescent="0.45">
      <c r="A5531">
        <v>56</v>
      </c>
      <c r="B5531" t="s">
        <v>144</v>
      </c>
      <c r="C5531" t="s">
        <v>12</v>
      </c>
      <c r="D5531" s="2" t="str">
        <f t="shared" si="170"/>
        <v>Temple1978</v>
      </c>
      <c r="F5531">
        <v>7</v>
      </c>
      <c r="G5531">
        <v>3</v>
      </c>
      <c r="H5531">
        <v>1</v>
      </c>
      <c r="I5531">
        <v>3.77</v>
      </c>
      <c r="J5531">
        <v>-1.02</v>
      </c>
      <c r="K5531">
        <v>2.75</v>
      </c>
      <c r="L5531" s="2">
        <f>_xlfn.RANK.EQ(I5531, INDEX(CFB!$I$2:$I$1048576, MATCH(W5531, CFB!$W$2:$W$1048576, 0)):INDEX(CFB!$I$2:$I$1048576, MATCH(W5531, CFB!$W$2:$W$1048576, 0) + COUNTIF(CFB!$W$2:$W$1048576, W5531) - 1), 0)</f>
        <v>39</v>
      </c>
      <c r="M5531" s="2">
        <f>_xlfn.RANK.EQ(J5531, INDEX(CFB!$J$2:$J$1048576, MATCH(W5531, CFB!$W$2:$W$1048576, 0)):INDEX(CFB!$J$2:$J$1048576, MATCH(W5531, CFB!$W$2:$W$1048576, 0) + COUNTIF(CFB!$W$2:$W$1048576, W5531) - 1))</f>
        <v>78</v>
      </c>
      <c r="N5531" s="2">
        <f>RANK(K5531, INDEX(CFB!$K$2:$K$1048576, MATCH(W5531, CFB!$W$2:$W$1048576, 0)):INDEX(CFB!$K$2:$K$1048576, MATCH(W5531, CFB!$W$2:$W$1048576, 0) + COUNTIF(CFB!$W$2:$W$1048576, W5531) - 1))</f>
        <v>56</v>
      </c>
      <c r="O5531">
        <v>30.86</v>
      </c>
      <c r="P5531">
        <v>13.32</v>
      </c>
      <c r="W5531">
        <v>1978</v>
      </c>
      <c r="X5531">
        <f t="shared" si="171"/>
        <v>0</v>
      </c>
    </row>
    <row r="5532" spans="1:24" ht="12.75" hidden="1" customHeight="1" x14ac:dyDescent="0.45">
      <c r="A5532">
        <v>57</v>
      </c>
      <c r="B5532" t="s">
        <v>140</v>
      </c>
      <c r="C5532" t="s">
        <v>65</v>
      </c>
      <c r="D5532" s="2" t="str">
        <f t="shared" si="170"/>
        <v>Ball State1978</v>
      </c>
      <c r="F5532">
        <v>10</v>
      </c>
      <c r="G5532">
        <v>1</v>
      </c>
      <c r="H5532">
        <v>0</v>
      </c>
      <c r="I5532">
        <v>-3.32</v>
      </c>
      <c r="J5532">
        <v>6.06</v>
      </c>
      <c r="K5532">
        <v>2.74</v>
      </c>
      <c r="L5532" s="2">
        <f>_xlfn.RANK.EQ(I5532, INDEX(CFB!$I$2:$I$1048576, MATCH(W5532, CFB!$W$2:$W$1048576, 0)):INDEX(CFB!$I$2:$I$1048576, MATCH(W5532, CFB!$W$2:$W$1048576, 0) + COUNTIF(CFB!$W$2:$W$1048576, W5532) - 1), 0)</f>
        <v>99</v>
      </c>
      <c r="M5532" s="2">
        <f>_xlfn.RANK.EQ(J5532, INDEX(CFB!$J$2:$J$1048576, MATCH(W5532, CFB!$W$2:$W$1048576, 0)):INDEX(CFB!$J$2:$J$1048576, MATCH(W5532, CFB!$W$2:$W$1048576, 0) + COUNTIF(CFB!$W$2:$W$1048576, W5532) - 1))</f>
        <v>25</v>
      </c>
      <c r="N5532" s="2">
        <f>RANK(K5532, INDEX(CFB!$K$2:$K$1048576, MATCH(W5532, CFB!$W$2:$W$1048576, 0)):INDEX(CFB!$K$2:$K$1048576, MATCH(W5532, CFB!$W$2:$W$1048576, 0) + COUNTIF(CFB!$W$2:$W$1048576, W5532) - 1))</f>
        <v>57</v>
      </c>
      <c r="O5532">
        <v>22.96</v>
      </c>
      <c r="P5532">
        <v>7.73</v>
      </c>
      <c r="W5532">
        <v>1978</v>
      </c>
      <c r="X5532">
        <f t="shared" si="171"/>
        <v>0</v>
      </c>
    </row>
    <row r="5533" spans="1:24" ht="12.75" hidden="1" customHeight="1" x14ac:dyDescent="0.45">
      <c r="A5533">
        <v>58</v>
      </c>
      <c r="B5533" t="s">
        <v>75</v>
      </c>
      <c r="C5533" t="s">
        <v>23</v>
      </c>
      <c r="D5533" s="2" t="str">
        <f t="shared" si="170"/>
        <v>North Carolina1978</v>
      </c>
      <c r="F5533">
        <v>5</v>
      </c>
      <c r="G5533">
        <v>6</v>
      </c>
      <c r="H5533">
        <v>0</v>
      </c>
      <c r="I5533">
        <v>3.3</v>
      </c>
      <c r="J5533">
        <v>-0.7</v>
      </c>
      <c r="K5533">
        <v>2.6</v>
      </c>
      <c r="L5533" s="2">
        <f>_xlfn.RANK.EQ(I5533, INDEX(CFB!$I$2:$I$1048576, MATCH(W5533, CFB!$W$2:$W$1048576, 0)):INDEX(CFB!$I$2:$I$1048576, MATCH(W5533, CFB!$W$2:$W$1048576, 0) + COUNTIF(CFB!$W$2:$W$1048576, W5533) - 1), 0)</f>
        <v>44</v>
      </c>
      <c r="M5533" s="2">
        <f>_xlfn.RANK.EQ(J5533, INDEX(CFB!$J$2:$J$1048576, MATCH(W5533, CFB!$W$2:$W$1048576, 0)):INDEX(CFB!$J$2:$J$1048576, MATCH(W5533, CFB!$W$2:$W$1048576, 0) + COUNTIF(CFB!$W$2:$W$1048576, W5533) - 1))</f>
        <v>75</v>
      </c>
      <c r="N5533" s="2">
        <f>RANK(K5533, INDEX(CFB!$K$2:$K$1048576, MATCH(W5533, CFB!$W$2:$W$1048576, 0)):INDEX(CFB!$K$2:$K$1048576, MATCH(W5533, CFB!$W$2:$W$1048576, 0) + COUNTIF(CFB!$W$2:$W$1048576, W5533) - 1))</f>
        <v>58</v>
      </c>
      <c r="O5533">
        <v>28.55</v>
      </c>
      <c r="P5533">
        <v>12.84</v>
      </c>
      <c r="W5533">
        <v>1978</v>
      </c>
      <c r="X5533">
        <f t="shared" si="171"/>
        <v>0</v>
      </c>
    </row>
    <row r="5534" spans="1:24" ht="12.75" hidden="1" customHeight="1" x14ac:dyDescent="0.45">
      <c r="A5534">
        <v>59</v>
      </c>
      <c r="B5534" t="s">
        <v>19</v>
      </c>
      <c r="C5534" t="s">
        <v>15</v>
      </c>
      <c r="D5534" s="2" t="str">
        <f t="shared" si="170"/>
        <v>Ole Miss1978</v>
      </c>
      <c r="F5534">
        <v>5</v>
      </c>
      <c r="G5534">
        <v>6</v>
      </c>
      <c r="H5534">
        <v>0</v>
      </c>
      <c r="I5534">
        <v>-0.17</v>
      </c>
      <c r="J5534">
        <v>2.65</v>
      </c>
      <c r="K5534">
        <v>2.48</v>
      </c>
      <c r="L5534" s="2">
        <f>_xlfn.RANK.EQ(I5534, INDEX(CFB!$I$2:$I$1048576, MATCH(W5534, CFB!$W$2:$W$1048576, 0)):INDEX(CFB!$I$2:$I$1048576, MATCH(W5534, CFB!$W$2:$W$1048576, 0) + COUNTIF(CFB!$W$2:$W$1048576, W5534) - 1), 0)</f>
        <v>69</v>
      </c>
      <c r="M5534" s="2">
        <f>_xlfn.RANK.EQ(J5534, INDEX(CFB!$J$2:$J$1048576, MATCH(W5534, CFB!$W$2:$W$1048576, 0)):INDEX(CFB!$J$2:$J$1048576, MATCH(W5534, CFB!$W$2:$W$1048576, 0) + COUNTIF(CFB!$W$2:$W$1048576, W5534) - 1))</f>
        <v>52</v>
      </c>
      <c r="N5534" s="2">
        <f>RANK(K5534, INDEX(CFB!$K$2:$K$1048576, MATCH(W5534, CFB!$W$2:$W$1048576, 0)):INDEX(CFB!$K$2:$K$1048576, MATCH(W5534, CFB!$W$2:$W$1048576, 0) + COUNTIF(CFB!$W$2:$W$1048576, W5534) - 1))</f>
        <v>59</v>
      </c>
      <c r="O5534">
        <v>26.35</v>
      </c>
      <c r="P5534">
        <v>11.71</v>
      </c>
      <c r="W5534">
        <v>1978</v>
      </c>
      <c r="X5534">
        <f t="shared" si="171"/>
        <v>0</v>
      </c>
    </row>
    <row r="5535" spans="1:24" ht="12.75" hidden="1" customHeight="1" x14ac:dyDescent="0.45">
      <c r="A5535">
        <v>60</v>
      </c>
      <c r="B5535" t="s">
        <v>205</v>
      </c>
      <c r="C5535" t="s">
        <v>206</v>
      </c>
      <c r="D5535" s="2" t="str">
        <f t="shared" si="170"/>
        <v>Furman1978</v>
      </c>
      <c r="F5535">
        <v>8</v>
      </c>
      <c r="G5535">
        <v>3</v>
      </c>
      <c r="H5535">
        <v>0</v>
      </c>
      <c r="I5535">
        <v>2.77</v>
      </c>
      <c r="J5535">
        <v>-0.64</v>
      </c>
      <c r="K5535">
        <v>2.14</v>
      </c>
      <c r="L5535" s="2">
        <f>_xlfn.RANK.EQ(I5535, INDEX(CFB!$I$2:$I$1048576, MATCH(W5535, CFB!$W$2:$W$1048576, 0)):INDEX(CFB!$I$2:$I$1048576, MATCH(W5535, CFB!$W$2:$W$1048576, 0) + COUNTIF(CFB!$W$2:$W$1048576, W5535) - 1), 0)</f>
        <v>49</v>
      </c>
      <c r="M5535" s="2">
        <f>_xlfn.RANK.EQ(J5535, INDEX(CFB!$J$2:$J$1048576, MATCH(W5535, CFB!$W$2:$W$1048576, 0)):INDEX(CFB!$J$2:$J$1048576, MATCH(W5535, CFB!$W$2:$W$1048576, 0) + COUNTIF(CFB!$W$2:$W$1048576, W5535) - 1))</f>
        <v>74</v>
      </c>
      <c r="N5535" s="2">
        <f>RANK(K5535, INDEX(CFB!$K$2:$K$1048576, MATCH(W5535, CFB!$W$2:$W$1048576, 0)):INDEX(CFB!$K$2:$K$1048576, MATCH(W5535, CFB!$W$2:$W$1048576, 0) + COUNTIF(CFB!$W$2:$W$1048576, W5535) - 1))</f>
        <v>60</v>
      </c>
      <c r="O5535">
        <v>30.17</v>
      </c>
      <c r="P5535">
        <v>14.47</v>
      </c>
      <c r="W5535">
        <v>1978</v>
      </c>
      <c r="X5535">
        <f t="shared" si="171"/>
        <v>0</v>
      </c>
    </row>
    <row r="5536" spans="1:24" ht="12.75" hidden="1" customHeight="1" x14ac:dyDescent="0.45">
      <c r="A5536">
        <v>61</v>
      </c>
      <c r="B5536" t="s">
        <v>139</v>
      </c>
      <c r="C5536" t="s">
        <v>65</v>
      </c>
      <c r="D5536" s="2" t="str">
        <f t="shared" si="170"/>
        <v>Central Michigan1978</v>
      </c>
      <c r="F5536">
        <v>9</v>
      </c>
      <c r="G5536">
        <v>2</v>
      </c>
      <c r="H5536">
        <v>0</v>
      </c>
      <c r="I5536">
        <v>-0.33</v>
      </c>
      <c r="J5536">
        <v>2.17</v>
      </c>
      <c r="K5536">
        <v>1.84</v>
      </c>
      <c r="L5536" s="2">
        <f>_xlfn.RANK.EQ(I5536, INDEX(CFB!$I$2:$I$1048576, MATCH(W5536, CFB!$W$2:$W$1048576, 0)):INDEX(CFB!$I$2:$I$1048576, MATCH(W5536, CFB!$W$2:$W$1048576, 0) + COUNTIF(CFB!$W$2:$W$1048576, W5536) - 1), 0)</f>
        <v>71</v>
      </c>
      <c r="M5536" s="2">
        <f>_xlfn.RANK.EQ(J5536, INDEX(CFB!$J$2:$J$1048576, MATCH(W5536, CFB!$W$2:$W$1048576, 0)):INDEX(CFB!$J$2:$J$1048576, MATCH(W5536, CFB!$W$2:$W$1048576, 0) + COUNTIF(CFB!$W$2:$W$1048576, W5536) - 1))</f>
        <v>57</v>
      </c>
      <c r="N5536" s="2">
        <f>RANK(K5536, INDEX(CFB!$K$2:$K$1048576, MATCH(W5536, CFB!$W$2:$W$1048576, 0)):INDEX(CFB!$K$2:$K$1048576, MATCH(W5536, CFB!$W$2:$W$1048576, 0) + COUNTIF(CFB!$W$2:$W$1048576, W5536) - 1))</f>
        <v>61</v>
      </c>
      <c r="O5536">
        <v>29.99</v>
      </c>
      <c r="P5536">
        <v>12.3</v>
      </c>
      <c r="W5536">
        <v>1978</v>
      </c>
      <c r="X5536">
        <f t="shared" si="171"/>
        <v>0</v>
      </c>
    </row>
    <row r="5537" spans="1:24" ht="12.75" hidden="1" customHeight="1" x14ac:dyDescent="0.45">
      <c r="A5537">
        <v>62</v>
      </c>
      <c r="B5537" t="s">
        <v>81</v>
      </c>
      <c r="C5537" t="s">
        <v>12</v>
      </c>
      <c r="D5537" s="2" t="str">
        <f t="shared" si="170"/>
        <v>Cincinnati1978</v>
      </c>
      <c r="F5537">
        <v>5</v>
      </c>
      <c r="G5537">
        <v>6</v>
      </c>
      <c r="H5537">
        <v>0</v>
      </c>
      <c r="I5537">
        <v>4.67</v>
      </c>
      <c r="J5537">
        <v>-2.97</v>
      </c>
      <c r="K5537">
        <v>1.7</v>
      </c>
      <c r="L5537" s="2">
        <f>_xlfn.RANK.EQ(I5537, INDEX(CFB!$I$2:$I$1048576, MATCH(W5537, CFB!$W$2:$W$1048576, 0)):INDEX(CFB!$I$2:$I$1048576, MATCH(W5537, CFB!$W$2:$W$1048576, 0) + COUNTIF(CFB!$W$2:$W$1048576, W5537) - 1), 0)</f>
        <v>35</v>
      </c>
      <c r="M5537" s="2">
        <f>_xlfn.RANK.EQ(J5537, INDEX(CFB!$J$2:$J$1048576, MATCH(W5537, CFB!$W$2:$W$1048576, 0)):INDEX(CFB!$J$2:$J$1048576, MATCH(W5537, CFB!$W$2:$W$1048576, 0) + COUNTIF(CFB!$W$2:$W$1048576, W5537) - 1))</f>
        <v>95</v>
      </c>
      <c r="N5537" s="2">
        <f>RANK(K5537, INDEX(CFB!$K$2:$K$1048576, MATCH(W5537, CFB!$W$2:$W$1048576, 0)):INDEX(CFB!$K$2:$K$1048576, MATCH(W5537, CFB!$W$2:$W$1048576, 0) + COUNTIF(CFB!$W$2:$W$1048576, W5537) - 1))</f>
        <v>62</v>
      </c>
      <c r="O5537">
        <v>32.549999999999997</v>
      </c>
      <c r="P5537">
        <v>15.28</v>
      </c>
      <c r="W5537">
        <v>1978</v>
      </c>
      <c r="X5537">
        <f t="shared" si="171"/>
        <v>0</v>
      </c>
    </row>
    <row r="5538" spans="1:24" ht="12.75" hidden="1" customHeight="1" x14ac:dyDescent="0.45">
      <c r="A5538">
        <v>63</v>
      </c>
      <c r="B5538" t="s">
        <v>56</v>
      </c>
      <c r="C5538" t="s">
        <v>12</v>
      </c>
      <c r="D5538" s="2" t="str">
        <f t="shared" si="170"/>
        <v>Rutgers1978</v>
      </c>
      <c r="F5538">
        <v>9</v>
      </c>
      <c r="G5538">
        <v>3</v>
      </c>
      <c r="H5538">
        <v>0</v>
      </c>
      <c r="I5538">
        <v>-1.25</v>
      </c>
      <c r="J5538">
        <v>2.62</v>
      </c>
      <c r="K5538">
        <v>1.37</v>
      </c>
      <c r="L5538" s="2">
        <f>_xlfn.RANK.EQ(I5538, INDEX(CFB!$I$2:$I$1048576, MATCH(W5538, CFB!$W$2:$W$1048576, 0)):INDEX(CFB!$I$2:$I$1048576, MATCH(W5538, CFB!$W$2:$W$1048576, 0) + COUNTIF(CFB!$W$2:$W$1048576, W5538) - 1), 0)</f>
        <v>80</v>
      </c>
      <c r="M5538" s="2">
        <f>_xlfn.RANK.EQ(J5538, INDEX(CFB!$J$2:$J$1048576, MATCH(W5538, CFB!$W$2:$W$1048576, 0)):INDEX(CFB!$J$2:$J$1048576, MATCH(W5538, CFB!$W$2:$W$1048576, 0) + COUNTIF(CFB!$W$2:$W$1048576, W5538) - 1))</f>
        <v>53</v>
      </c>
      <c r="N5538" s="2">
        <f>RANK(K5538, INDEX(CFB!$K$2:$K$1048576, MATCH(W5538, CFB!$W$2:$W$1048576, 0)):INDEX(CFB!$K$2:$K$1048576, MATCH(W5538, CFB!$W$2:$W$1048576, 0) + COUNTIF(CFB!$W$2:$W$1048576, W5538) - 1))</f>
        <v>63</v>
      </c>
      <c r="O5538">
        <v>27.82</v>
      </c>
      <c r="P5538">
        <v>10.73</v>
      </c>
      <c r="W5538">
        <v>1978</v>
      </c>
      <c r="X5538">
        <f t="shared" si="171"/>
        <v>0</v>
      </c>
    </row>
    <row r="5539" spans="1:24" ht="12.75" hidden="1" customHeight="1" x14ac:dyDescent="0.45">
      <c r="A5539">
        <v>64</v>
      </c>
      <c r="B5539" t="s">
        <v>119</v>
      </c>
      <c r="C5539" t="s">
        <v>180</v>
      </c>
      <c r="D5539" s="2" t="str">
        <f t="shared" si="170"/>
        <v>Oregon State1978</v>
      </c>
      <c r="F5539">
        <v>3</v>
      </c>
      <c r="G5539">
        <v>7</v>
      </c>
      <c r="H5539">
        <v>1</v>
      </c>
      <c r="I5539">
        <v>-2.11</v>
      </c>
      <c r="J5539">
        <v>3.23</v>
      </c>
      <c r="K5539">
        <v>1.1299999999999999</v>
      </c>
      <c r="L5539" s="2">
        <f>_xlfn.RANK.EQ(I5539, INDEX(CFB!$I$2:$I$1048576, MATCH(W5539, CFB!$W$2:$W$1048576, 0)):INDEX(CFB!$I$2:$I$1048576, MATCH(W5539, CFB!$W$2:$W$1048576, 0) + COUNTIF(CFB!$W$2:$W$1048576, W5539) - 1), 0)</f>
        <v>89</v>
      </c>
      <c r="M5539" s="2">
        <f>_xlfn.RANK.EQ(J5539, INDEX(CFB!$J$2:$J$1048576, MATCH(W5539, CFB!$W$2:$W$1048576, 0)):INDEX(CFB!$J$2:$J$1048576, MATCH(W5539, CFB!$W$2:$W$1048576, 0) + COUNTIF(CFB!$W$2:$W$1048576, W5539) - 1))</f>
        <v>45</v>
      </c>
      <c r="N5539" s="2">
        <f>RANK(K5539, INDEX(CFB!$K$2:$K$1048576, MATCH(W5539, CFB!$W$2:$W$1048576, 0)):INDEX(CFB!$K$2:$K$1048576, MATCH(W5539, CFB!$W$2:$W$1048576, 0) + COUNTIF(CFB!$W$2:$W$1048576, W5539) - 1))</f>
        <v>64</v>
      </c>
      <c r="O5539">
        <v>24.03</v>
      </c>
      <c r="P5539">
        <v>11.35</v>
      </c>
      <c r="W5539">
        <v>1978</v>
      </c>
      <c r="X5539">
        <f t="shared" si="171"/>
        <v>0</v>
      </c>
    </row>
    <row r="5540" spans="1:24" ht="12.75" hidden="1" customHeight="1" x14ac:dyDescent="0.45">
      <c r="A5540">
        <v>65</v>
      </c>
      <c r="B5540" t="s">
        <v>138</v>
      </c>
      <c r="C5540" t="s">
        <v>178</v>
      </c>
      <c r="D5540" s="2" t="str">
        <f t="shared" si="170"/>
        <v>Wyoming1978</v>
      </c>
      <c r="F5540">
        <v>5</v>
      </c>
      <c r="G5540">
        <v>7</v>
      </c>
      <c r="H5540">
        <v>0</v>
      </c>
      <c r="I5540">
        <v>0.87</v>
      </c>
      <c r="J5540">
        <v>-0.08</v>
      </c>
      <c r="K5540">
        <v>0.79</v>
      </c>
      <c r="L5540" s="2">
        <f>_xlfn.RANK.EQ(I5540, INDEX(CFB!$I$2:$I$1048576, MATCH(W5540, CFB!$W$2:$W$1048576, 0)):INDEX(CFB!$I$2:$I$1048576, MATCH(W5540, CFB!$W$2:$W$1048576, 0) + COUNTIF(CFB!$W$2:$W$1048576, W5540) - 1), 0)</f>
        <v>62</v>
      </c>
      <c r="M5540" s="2">
        <f>_xlfn.RANK.EQ(J5540, INDEX(CFB!$J$2:$J$1048576, MATCH(W5540, CFB!$W$2:$W$1048576, 0)):INDEX(CFB!$J$2:$J$1048576, MATCH(W5540, CFB!$W$2:$W$1048576, 0) + COUNTIF(CFB!$W$2:$W$1048576, W5540) - 1))</f>
        <v>71</v>
      </c>
      <c r="N5540" s="2">
        <f>RANK(K5540, INDEX(CFB!$K$2:$K$1048576, MATCH(W5540, CFB!$W$2:$W$1048576, 0)):INDEX(CFB!$K$2:$K$1048576, MATCH(W5540, CFB!$W$2:$W$1048576, 0) + COUNTIF(CFB!$W$2:$W$1048576, W5540) - 1))</f>
        <v>65</v>
      </c>
      <c r="O5540">
        <v>28.29</v>
      </c>
      <c r="P5540">
        <v>13.17</v>
      </c>
      <c r="W5540">
        <v>1978</v>
      </c>
      <c r="X5540">
        <f t="shared" si="171"/>
        <v>0</v>
      </c>
    </row>
    <row r="5541" spans="1:24" ht="12.75" hidden="1" customHeight="1" x14ac:dyDescent="0.45">
      <c r="A5541">
        <v>66</v>
      </c>
      <c r="B5541" t="s">
        <v>126</v>
      </c>
      <c r="C5541" t="s">
        <v>12</v>
      </c>
      <c r="D5541" s="2" t="str">
        <f t="shared" si="170"/>
        <v>Hawaii1978</v>
      </c>
      <c r="F5541">
        <v>6</v>
      </c>
      <c r="G5541">
        <v>5</v>
      </c>
      <c r="H5541">
        <v>0</v>
      </c>
      <c r="I5541">
        <v>2.73</v>
      </c>
      <c r="J5541">
        <v>-2.4</v>
      </c>
      <c r="K5541">
        <v>0.33</v>
      </c>
      <c r="L5541" s="2">
        <f>_xlfn.RANK.EQ(I5541, INDEX(CFB!$I$2:$I$1048576, MATCH(W5541, CFB!$W$2:$W$1048576, 0)):INDEX(CFB!$I$2:$I$1048576, MATCH(W5541, CFB!$W$2:$W$1048576, 0) + COUNTIF(CFB!$W$2:$W$1048576, W5541) - 1), 0)</f>
        <v>50</v>
      </c>
      <c r="M5541" s="2">
        <f>_xlfn.RANK.EQ(J5541, INDEX(CFB!$J$2:$J$1048576, MATCH(W5541, CFB!$W$2:$W$1048576, 0)):INDEX(CFB!$J$2:$J$1048576, MATCH(W5541, CFB!$W$2:$W$1048576, 0) + COUNTIF(CFB!$W$2:$W$1048576, W5541) - 1))</f>
        <v>88</v>
      </c>
      <c r="N5541" s="2">
        <f>RANK(K5541, INDEX(CFB!$K$2:$K$1048576, MATCH(W5541, CFB!$W$2:$W$1048576, 0)):INDEX(CFB!$K$2:$K$1048576, MATCH(W5541, CFB!$W$2:$W$1048576, 0) + COUNTIF(CFB!$W$2:$W$1048576, W5541) - 1))</f>
        <v>66</v>
      </c>
      <c r="O5541">
        <v>29.09</v>
      </c>
      <c r="P5541">
        <v>17.39</v>
      </c>
      <c r="W5541">
        <v>1978</v>
      </c>
      <c r="X5541">
        <f t="shared" si="171"/>
        <v>0</v>
      </c>
    </row>
    <row r="5542" spans="1:24" ht="12.75" hidden="1" customHeight="1" x14ac:dyDescent="0.45">
      <c r="A5542">
        <v>67</v>
      </c>
      <c r="B5542" t="s">
        <v>42</v>
      </c>
      <c r="C5542" t="s">
        <v>10</v>
      </c>
      <c r="D5542" s="2" t="str">
        <f t="shared" si="170"/>
        <v>Minnesota1978</v>
      </c>
      <c r="F5542">
        <v>5</v>
      </c>
      <c r="G5542">
        <v>6</v>
      </c>
      <c r="H5542">
        <v>0</v>
      </c>
      <c r="I5542">
        <v>2.17</v>
      </c>
      <c r="J5542">
        <v>-2.06</v>
      </c>
      <c r="K5542">
        <v>0.11</v>
      </c>
      <c r="L5542" s="2">
        <f>_xlfn.RANK.EQ(I5542, INDEX(CFB!$I$2:$I$1048576, MATCH(W5542, CFB!$W$2:$W$1048576, 0)):INDEX(CFB!$I$2:$I$1048576, MATCH(W5542, CFB!$W$2:$W$1048576, 0) + COUNTIF(CFB!$W$2:$W$1048576, W5542) - 1), 0)</f>
        <v>54</v>
      </c>
      <c r="M5542" s="2">
        <f>_xlfn.RANK.EQ(J5542, INDEX(CFB!$J$2:$J$1048576, MATCH(W5542, CFB!$W$2:$W$1048576, 0)):INDEX(CFB!$J$2:$J$1048576, MATCH(W5542, CFB!$W$2:$W$1048576, 0) + COUNTIF(CFB!$W$2:$W$1048576, W5542) - 1))</f>
        <v>85</v>
      </c>
      <c r="N5542" s="2">
        <f>RANK(K5542, INDEX(CFB!$K$2:$K$1048576, MATCH(W5542, CFB!$W$2:$W$1048576, 0)):INDEX(CFB!$K$2:$K$1048576, MATCH(W5542, CFB!$W$2:$W$1048576, 0) + COUNTIF(CFB!$W$2:$W$1048576, W5542) - 1))</f>
        <v>67</v>
      </c>
      <c r="O5542">
        <v>26.09</v>
      </c>
      <c r="P5542">
        <v>16.66</v>
      </c>
      <c r="W5542">
        <v>1978</v>
      </c>
      <c r="X5542">
        <f t="shared" si="171"/>
        <v>0</v>
      </c>
    </row>
    <row r="5543" spans="1:24" ht="12.75" hidden="1" customHeight="1" x14ac:dyDescent="0.45">
      <c r="A5543">
        <v>68</v>
      </c>
      <c r="B5543" t="s">
        <v>58</v>
      </c>
      <c r="C5543" t="s">
        <v>12</v>
      </c>
      <c r="D5543" s="2" t="str">
        <f t="shared" si="170"/>
        <v>Tulane1978</v>
      </c>
      <c r="F5543">
        <v>4</v>
      </c>
      <c r="G5543">
        <v>7</v>
      </c>
      <c r="H5543">
        <v>0</v>
      </c>
      <c r="I5543">
        <v>-2.04</v>
      </c>
      <c r="J5543">
        <v>2.13</v>
      </c>
      <c r="K5543">
        <v>0.08</v>
      </c>
      <c r="L5543" s="2">
        <f>_xlfn.RANK.EQ(I5543, INDEX(CFB!$I$2:$I$1048576, MATCH(W5543, CFB!$W$2:$W$1048576, 0)):INDEX(CFB!$I$2:$I$1048576, MATCH(W5543, CFB!$W$2:$W$1048576, 0) + COUNTIF(CFB!$W$2:$W$1048576, W5543) - 1), 0)</f>
        <v>87</v>
      </c>
      <c r="M5543" s="2">
        <f>_xlfn.RANK.EQ(J5543, INDEX(CFB!$J$2:$J$1048576, MATCH(W5543, CFB!$W$2:$W$1048576, 0)):INDEX(CFB!$J$2:$J$1048576, MATCH(W5543, CFB!$W$2:$W$1048576, 0) + COUNTIF(CFB!$W$2:$W$1048576, W5543) - 1))</f>
        <v>59</v>
      </c>
      <c r="N5543" s="2">
        <f>RANK(K5543, INDEX(CFB!$K$2:$K$1048576, MATCH(W5543, CFB!$W$2:$W$1048576, 0)):INDEX(CFB!$K$2:$K$1048576, MATCH(W5543, CFB!$W$2:$W$1048576, 0) + COUNTIF(CFB!$W$2:$W$1048576, W5543) - 1))</f>
        <v>68</v>
      </c>
      <c r="O5543">
        <v>24.2</v>
      </c>
      <c r="P5543">
        <v>11.06</v>
      </c>
      <c r="W5543">
        <v>1978</v>
      </c>
      <c r="X5543">
        <f t="shared" si="171"/>
        <v>0</v>
      </c>
    </row>
    <row r="5544" spans="1:24" ht="12.75" hidden="1" customHeight="1" x14ac:dyDescent="0.45">
      <c r="A5544">
        <v>69</v>
      </c>
      <c r="B5544" t="s">
        <v>33</v>
      </c>
      <c r="C5544" t="s">
        <v>12</v>
      </c>
      <c r="D5544" s="2" t="str">
        <f t="shared" si="170"/>
        <v>Virginia Tech1978</v>
      </c>
      <c r="F5544">
        <v>4</v>
      </c>
      <c r="G5544">
        <v>7</v>
      </c>
      <c r="H5544">
        <v>0</v>
      </c>
      <c r="I5544">
        <v>-2.3199999999999998</v>
      </c>
      <c r="J5544">
        <v>2.33</v>
      </c>
      <c r="K5544">
        <v>0.01</v>
      </c>
      <c r="L5544" s="2">
        <f>_xlfn.RANK.EQ(I5544, INDEX(CFB!$I$2:$I$1048576, MATCH(W5544, CFB!$W$2:$W$1048576, 0)):INDEX(CFB!$I$2:$I$1048576, MATCH(W5544, CFB!$W$2:$W$1048576, 0) + COUNTIF(CFB!$W$2:$W$1048576, W5544) - 1), 0)</f>
        <v>91</v>
      </c>
      <c r="M5544" s="2">
        <f>_xlfn.RANK.EQ(J5544, INDEX(CFB!$J$2:$J$1048576, MATCH(W5544, CFB!$W$2:$W$1048576, 0)):INDEX(CFB!$J$2:$J$1048576, MATCH(W5544, CFB!$W$2:$W$1048576, 0) + COUNTIF(CFB!$W$2:$W$1048576, W5544) - 1))</f>
        <v>55</v>
      </c>
      <c r="N5544" s="2">
        <f>RANK(K5544, INDEX(CFB!$K$2:$K$1048576, MATCH(W5544, CFB!$W$2:$W$1048576, 0)):INDEX(CFB!$K$2:$K$1048576, MATCH(W5544, CFB!$W$2:$W$1048576, 0) + COUNTIF(CFB!$W$2:$W$1048576, W5544) - 1))</f>
        <v>69</v>
      </c>
      <c r="O5544">
        <v>24.13</v>
      </c>
      <c r="P5544">
        <v>12.41</v>
      </c>
      <c r="W5544">
        <v>1978</v>
      </c>
      <c r="X5544">
        <f t="shared" si="171"/>
        <v>0</v>
      </c>
    </row>
    <row r="5545" spans="1:24" ht="12.75" hidden="1" customHeight="1" x14ac:dyDescent="0.45">
      <c r="A5545">
        <v>70</v>
      </c>
      <c r="B5545" t="s">
        <v>41</v>
      </c>
      <c r="C5545" t="s">
        <v>188</v>
      </c>
      <c r="D5545" s="2" t="str">
        <f t="shared" si="170"/>
        <v>Kansas State1978</v>
      </c>
      <c r="F5545">
        <v>4</v>
      </c>
      <c r="G5545">
        <v>7</v>
      </c>
      <c r="H5545">
        <v>0</v>
      </c>
      <c r="I5545">
        <v>1.67</v>
      </c>
      <c r="J5545">
        <v>-2.21</v>
      </c>
      <c r="K5545">
        <v>-0.54</v>
      </c>
      <c r="L5545" s="2">
        <f>_xlfn.RANK.EQ(I5545, INDEX(CFB!$I$2:$I$1048576, MATCH(W5545, CFB!$W$2:$W$1048576, 0)):INDEX(CFB!$I$2:$I$1048576, MATCH(W5545, CFB!$W$2:$W$1048576, 0) + COUNTIF(CFB!$W$2:$W$1048576, W5545) - 1), 0)</f>
        <v>58</v>
      </c>
      <c r="M5545" s="2">
        <f>_xlfn.RANK.EQ(J5545, INDEX(CFB!$J$2:$J$1048576, MATCH(W5545, CFB!$W$2:$W$1048576, 0)):INDEX(CFB!$J$2:$J$1048576, MATCH(W5545, CFB!$W$2:$W$1048576, 0) + COUNTIF(CFB!$W$2:$W$1048576, W5545) - 1))</f>
        <v>86</v>
      </c>
      <c r="N5545" s="2">
        <f>RANK(K5545, INDEX(CFB!$K$2:$K$1048576, MATCH(W5545, CFB!$W$2:$W$1048576, 0)):INDEX(CFB!$K$2:$K$1048576, MATCH(W5545, CFB!$W$2:$W$1048576, 0) + COUNTIF(CFB!$W$2:$W$1048576, W5545) - 1))</f>
        <v>70</v>
      </c>
      <c r="O5545">
        <v>29.12</v>
      </c>
      <c r="P5545">
        <v>18.63</v>
      </c>
      <c r="W5545">
        <v>1978</v>
      </c>
      <c r="X5545">
        <f t="shared" si="171"/>
        <v>0</v>
      </c>
    </row>
    <row r="5546" spans="1:24" ht="12.75" hidden="1" customHeight="1" x14ac:dyDescent="0.45">
      <c r="A5546">
        <v>71</v>
      </c>
      <c r="B5546" t="s">
        <v>133</v>
      </c>
      <c r="C5546" t="s">
        <v>193</v>
      </c>
      <c r="D5546" s="2" t="str">
        <f t="shared" si="170"/>
        <v>Utah State1978</v>
      </c>
      <c r="F5546">
        <v>7</v>
      </c>
      <c r="G5546">
        <v>4</v>
      </c>
      <c r="H5546">
        <v>0</v>
      </c>
      <c r="I5546">
        <v>2.4500000000000002</v>
      </c>
      <c r="J5546">
        <v>-3.08</v>
      </c>
      <c r="K5546">
        <v>-0.62</v>
      </c>
      <c r="L5546" s="2">
        <f>_xlfn.RANK.EQ(I5546, INDEX(CFB!$I$2:$I$1048576, MATCH(W5546, CFB!$W$2:$W$1048576, 0)):INDEX(CFB!$I$2:$I$1048576, MATCH(W5546, CFB!$W$2:$W$1048576, 0) + COUNTIF(CFB!$W$2:$W$1048576, W5546) - 1), 0)</f>
        <v>52</v>
      </c>
      <c r="M5546" s="2">
        <f>_xlfn.RANK.EQ(J5546, INDEX(CFB!$J$2:$J$1048576, MATCH(W5546, CFB!$W$2:$W$1048576, 0)):INDEX(CFB!$J$2:$J$1048576, MATCH(W5546, CFB!$W$2:$W$1048576, 0) + COUNTIF(CFB!$W$2:$W$1048576, W5546) - 1))</f>
        <v>96</v>
      </c>
      <c r="N5546" s="2">
        <f>RANK(K5546, INDEX(CFB!$K$2:$K$1048576, MATCH(W5546, CFB!$W$2:$W$1048576, 0)):INDEX(CFB!$K$2:$K$1048576, MATCH(W5546, CFB!$W$2:$W$1048576, 0) + COUNTIF(CFB!$W$2:$W$1048576, W5546) - 1))</f>
        <v>71</v>
      </c>
      <c r="O5546">
        <v>28.75</v>
      </c>
      <c r="P5546">
        <v>15.29</v>
      </c>
      <c r="W5546">
        <v>1978</v>
      </c>
      <c r="X5546">
        <f t="shared" si="171"/>
        <v>0</v>
      </c>
    </row>
    <row r="5547" spans="1:24" ht="12.75" hidden="1" customHeight="1" x14ac:dyDescent="0.45">
      <c r="A5547">
        <v>72</v>
      </c>
      <c r="B5547" t="s">
        <v>50</v>
      </c>
      <c r="C5547" t="s">
        <v>12</v>
      </c>
      <c r="D5547" s="2" t="str">
        <f t="shared" si="170"/>
        <v>Nevada-Las Vegas1978</v>
      </c>
      <c r="F5547">
        <v>7</v>
      </c>
      <c r="G5547">
        <v>4</v>
      </c>
      <c r="H5547">
        <v>0</v>
      </c>
      <c r="I5547">
        <v>-2.4500000000000002</v>
      </c>
      <c r="J5547">
        <v>1.75</v>
      </c>
      <c r="K5547">
        <v>-0.7</v>
      </c>
      <c r="L5547" s="2">
        <f>_xlfn.RANK.EQ(I5547, INDEX(CFB!$I$2:$I$1048576, MATCH(W5547, CFB!$W$2:$W$1048576, 0)):INDEX(CFB!$I$2:$I$1048576, MATCH(W5547, CFB!$W$2:$W$1048576, 0) + COUNTIF(CFB!$W$2:$W$1048576, W5547) - 1), 0)</f>
        <v>92</v>
      </c>
      <c r="M5547" s="2">
        <f>_xlfn.RANK.EQ(J5547, INDEX(CFB!$J$2:$J$1048576, MATCH(W5547, CFB!$W$2:$W$1048576, 0)):INDEX(CFB!$J$2:$J$1048576, MATCH(W5547, CFB!$W$2:$W$1048576, 0) + COUNTIF(CFB!$W$2:$W$1048576, W5547) - 1))</f>
        <v>61</v>
      </c>
      <c r="N5547" s="2">
        <f>RANK(K5547, INDEX(CFB!$K$2:$K$1048576, MATCH(W5547, CFB!$W$2:$W$1048576, 0)):INDEX(CFB!$K$2:$K$1048576, MATCH(W5547, CFB!$W$2:$W$1048576, 0) + COUNTIF(CFB!$W$2:$W$1048576, W5547) - 1))</f>
        <v>72</v>
      </c>
      <c r="O5547">
        <v>25.1</v>
      </c>
      <c r="P5547">
        <v>11.37</v>
      </c>
      <c r="W5547">
        <v>1978</v>
      </c>
      <c r="X5547">
        <f t="shared" si="171"/>
        <v>0</v>
      </c>
    </row>
    <row r="5548" spans="1:24" ht="12.75" hidden="1" customHeight="1" x14ac:dyDescent="0.45">
      <c r="A5548">
        <v>73</v>
      </c>
      <c r="B5548" t="s">
        <v>209</v>
      </c>
      <c r="C5548" t="s">
        <v>206</v>
      </c>
      <c r="D5548" s="2" t="str">
        <f t="shared" si="170"/>
        <v>Chattanooga1978</v>
      </c>
      <c r="F5548">
        <v>7</v>
      </c>
      <c r="G5548">
        <v>3</v>
      </c>
      <c r="H5548">
        <v>1</v>
      </c>
      <c r="I5548">
        <v>0.84</v>
      </c>
      <c r="J5548">
        <v>-1.62</v>
      </c>
      <c r="K5548">
        <v>-0.78</v>
      </c>
      <c r="L5548" s="2">
        <f>_xlfn.RANK.EQ(I5548, INDEX(CFB!$I$2:$I$1048576, MATCH(W5548, CFB!$W$2:$W$1048576, 0)):INDEX(CFB!$I$2:$I$1048576, MATCH(W5548, CFB!$W$2:$W$1048576, 0) + COUNTIF(CFB!$W$2:$W$1048576, W5548) - 1), 0)</f>
        <v>63</v>
      </c>
      <c r="M5548" s="2">
        <f>_xlfn.RANK.EQ(J5548, INDEX(CFB!$J$2:$J$1048576, MATCH(W5548, CFB!$W$2:$W$1048576, 0)):INDEX(CFB!$J$2:$J$1048576, MATCH(W5548, CFB!$W$2:$W$1048576, 0) + COUNTIF(CFB!$W$2:$W$1048576, W5548) - 1))</f>
        <v>82</v>
      </c>
      <c r="N5548" s="2">
        <f>RANK(K5548, INDEX(CFB!$K$2:$K$1048576, MATCH(W5548, CFB!$W$2:$W$1048576, 0)):INDEX(CFB!$K$2:$K$1048576, MATCH(W5548, CFB!$W$2:$W$1048576, 0) + COUNTIF(CFB!$W$2:$W$1048576, W5548) - 1))</f>
        <v>73</v>
      </c>
      <c r="O5548">
        <v>30.06</v>
      </c>
      <c r="P5548">
        <v>14.46</v>
      </c>
      <c r="W5548">
        <v>1978</v>
      </c>
      <c r="X5548">
        <f t="shared" si="171"/>
        <v>0</v>
      </c>
    </row>
    <row r="5549" spans="1:24" ht="12.75" hidden="1" customHeight="1" x14ac:dyDescent="0.45">
      <c r="A5549">
        <v>74</v>
      </c>
      <c r="B5549" t="s">
        <v>61</v>
      </c>
      <c r="C5549" t="s">
        <v>189</v>
      </c>
      <c r="D5549" s="2" t="str">
        <f t="shared" si="170"/>
        <v>Texas Christian1978</v>
      </c>
      <c r="F5549">
        <v>2</v>
      </c>
      <c r="G5549">
        <v>9</v>
      </c>
      <c r="H5549">
        <v>0</v>
      </c>
      <c r="I5549">
        <v>-3.63</v>
      </c>
      <c r="J5549">
        <v>2.75</v>
      </c>
      <c r="K5549">
        <v>-0.88</v>
      </c>
      <c r="L5549" s="2">
        <f>_xlfn.RANK.EQ(I5549, INDEX(CFB!$I$2:$I$1048576, MATCH(W5549, CFB!$W$2:$W$1048576, 0)):INDEX(CFB!$I$2:$I$1048576, MATCH(W5549, CFB!$W$2:$W$1048576, 0) + COUNTIF(CFB!$W$2:$W$1048576, W5549) - 1), 0)</f>
        <v>102</v>
      </c>
      <c r="M5549" s="2">
        <f>_xlfn.RANK.EQ(J5549, INDEX(CFB!$J$2:$J$1048576, MATCH(W5549, CFB!$W$2:$W$1048576, 0)):INDEX(CFB!$J$2:$J$1048576, MATCH(W5549, CFB!$W$2:$W$1048576, 0) + COUNTIF(CFB!$W$2:$W$1048576, W5549) - 1))</f>
        <v>49</v>
      </c>
      <c r="N5549" s="2">
        <f>RANK(K5549, INDEX(CFB!$K$2:$K$1048576, MATCH(W5549, CFB!$W$2:$W$1048576, 0)):INDEX(CFB!$K$2:$K$1048576, MATCH(W5549, CFB!$W$2:$W$1048576, 0) + COUNTIF(CFB!$W$2:$W$1048576, W5549) - 1))</f>
        <v>74</v>
      </c>
      <c r="O5549">
        <v>23.39</v>
      </c>
      <c r="P5549">
        <v>19.16</v>
      </c>
      <c r="W5549">
        <v>1978</v>
      </c>
      <c r="X5549">
        <f t="shared" si="171"/>
        <v>0</v>
      </c>
    </row>
    <row r="5550" spans="1:24" ht="12.75" hidden="1" customHeight="1" x14ac:dyDescent="0.45">
      <c r="A5550">
        <v>75</v>
      </c>
      <c r="B5550" t="s">
        <v>129</v>
      </c>
      <c r="C5550" t="s">
        <v>189</v>
      </c>
      <c r="D5550" s="2" t="str">
        <f t="shared" si="170"/>
        <v>Rice1978</v>
      </c>
      <c r="F5550">
        <v>2</v>
      </c>
      <c r="G5550">
        <v>9</v>
      </c>
      <c r="H5550">
        <v>0</v>
      </c>
      <c r="I5550">
        <v>1.49</v>
      </c>
      <c r="J5550">
        <v>-2.56</v>
      </c>
      <c r="K5550">
        <v>-1.07</v>
      </c>
      <c r="L5550" s="2">
        <f>_xlfn.RANK.EQ(I5550, INDEX(CFB!$I$2:$I$1048576, MATCH(W5550, CFB!$W$2:$W$1048576, 0)):INDEX(CFB!$I$2:$I$1048576, MATCH(W5550, CFB!$W$2:$W$1048576, 0) + COUNTIF(CFB!$W$2:$W$1048576, W5550) - 1), 0)</f>
        <v>59</v>
      </c>
      <c r="M5550" s="2">
        <f>_xlfn.RANK.EQ(J5550, INDEX(CFB!$J$2:$J$1048576, MATCH(W5550, CFB!$W$2:$W$1048576, 0)):INDEX(CFB!$J$2:$J$1048576, MATCH(W5550, CFB!$W$2:$W$1048576, 0) + COUNTIF(CFB!$W$2:$W$1048576, W5550) - 1))</f>
        <v>91</v>
      </c>
      <c r="N5550" s="2">
        <f>RANK(K5550, INDEX(CFB!$K$2:$K$1048576, MATCH(W5550, CFB!$W$2:$W$1048576, 0)):INDEX(CFB!$K$2:$K$1048576, MATCH(W5550, CFB!$W$2:$W$1048576, 0) + COUNTIF(CFB!$W$2:$W$1048576, W5550) - 1))</f>
        <v>75</v>
      </c>
      <c r="O5550">
        <v>28.82</v>
      </c>
      <c r="P5550">
        <v>22.44</v>
      </c>
      <c r="W5550">
        <v>1978</v>
      </c>
      <c r="X5550">
        <f t="shared" si="171"/>
        <v>0</v>
      </c>
    </row>
    <row r="5551" spans="1:24" ht="12.75" hidden="1" customHeight="1" x14ac:dyDescent="0.45">
      <c r="A5551">
        <v>76</v>
      </c>
      <c r="B5551" t="s">
        <v>60</v>
      </c>
      <c r="C5551" t="s">
        <v>23</v>
      </c>
      <c r="D5551" s="2" t="str">
        <f t="shared" si="170"/>
        <v>Duke1978</v>
      </c>
      <c r="F5551">
        <v>4</v>
      </c>
      <c r="G5551">
        <v>7</v>
      </c>
      <c r="H5551">
        <v>0</v>
      </c>
      <c r="I5551">
        <v>-5.09</v>
      </c>
      <c r="J5551">
        <v>3.84</v>
      </c>
      <c r="K5551">
        <v>-1.25</v>
      </c>
      <c r="L5551" s="2">
        <f>_xlfn.RANK.EQ(I5551, INDEX(CFB!$I$2:$I$1048576, MATCH(W5551, CFB!$W$2:$W$1048576, 0)):INDEX(CFB!$I$2:$I$1048576, MATCH(W5551, CFB!$W$2:$W$1048576, 0) + COUNTIF(CFB!$W$2:$W$1048576, W5551) - 1), 0)</f>
        <v>110</v>
      </c>
      <c r="M5551" s="2">
        <f>_xlfn.RANK.EQ(J5551, INDEX(CFB!$J$2:$J$1048576, MATCH(W5551, CFB!$W$2:$W$1048576, 0)):INDEX(CFB!$J$2:$J$1048576, MATCH(W5551, CFB!$W$2:$W$1048576, 0) + COUNTIF(CFB!$W$2:$W$1048576, W5551) - 1))</f>
        <v>39</v>
      </c>
      <c r="N5551" s="2">
        <f>RANK(K5551, INDEX(CFB!$K$2:$K$1048576, MATCH(W5551, CFB!$W$2:$W$1048576, 0)):INDEX(CFB!$K$2:$K$1048576, MATCH(W5551, CFB!$W$2:$W$1048576, 0) + COUNTIF(CFB!$W$2:$W$1048576, W5551) - 1))</f>
        <v>76</v>
      </c>
      <c r="O5551">
        <v>21.14</v>
      </c>
      <c r="P5551">
        <v>12.05</v>
      </c>
      <c r="W5551">
        <v>1978</v>
      </c>
      <c r="X5551">
        <f t="shared" si="171"/>
        <v>0</v>
      </c>
    </row>
    <row r="5552" spans="1:24" ht="12.75" hidden="1" customHeight="1" x14ac:dyDescent="0.45">
      <c r="A5552">
        <v>77</v>
      </c>
      <c r="B5552" t="s">
        <v>116</v>
      </c>
      <c r="C5552" t="s">
        <v>206</v>
      </c>
      <c r="D5552" s="2" t="str">
        <f t="shared" si="170"/>
        <v>Appalachian State1978</v>
      </c>
      <c r="F5552">
        <v>7</v>
      </c>
      <c r="G5552">
        <v>4</v>
      </c>
      <c r="H5552">
        <v>0</v>
      </c>
      <c r="I5552">
        <v>8.06</v>
      </c>
      <c r="J5552">
        <v>-9.43</v>
      </c>
      <c r="K5552">
        <v>-1.37</v>
      </c>
      <c r="L5552" s="2">
        <f>_xlfn.RANK.EQ(I5552, INDEX(CFB!$I$2:$I$1048576, MATCH(W5552, CFB!$W$2:$W$1048576, 0)):INDEX(CFB!$I$2:$I$1048576, MATCH(W5552, CFB!$W$2:$W$1048576, 0) + COUNTIF(CFB!$W$2:$W$1048576, W5552) - 1), 0)</f>
        <v>15</v>
      </c>
      <c r="M5552" s="2">
        <f>_xlfn.RANK.EQ(J5552, INDEX(CFB!$J$2:$J$1048576, MATCH(W5552, CFB!$W$2:$W$1048576, 0)):INDEX(CFB!$J$2:$J$1048576, MATCH(W5552, CFB!$W$2:$W$1048576, 0) + COUNTIF(CFB!$W$2:$W$1048576, W5552) - 1))</f>
        <v>130</v>
      </c>
      <c r="N5552" s="2">
        <f>RANK(K5552, INDEX(CFB!$K$2:$K$1048576, MATCH(W5552, CFB!$W$2:$W$1048576, 0)):INDEX(CFB!$K$2:$K$1048576, MATCH(W5552, CFB!$W$2:$W$1048576, 0) + COUNTIF(CFB!$W$2:$W$1048576, W5552) - 1))</f>
        <v>77</v>
      </c>
      <c r="O5552">
        <v>34.57</v>
      </c>
      <c r="P5552">
        <v>25.08</v>
      </c>
      <c r="W5552">
        <v>1978</v>
      </c>
      <c r="X5552">
        <f t="shared" si="171"/>
        <v>0</v>
      </c>
    </row>
    <row r="5553" spans="1:24" ht="12.75" hidden="1" customHeight="1" x14ac:dyDescent="0.45">
      <c r="A5553">
        <v>78</v>
      </c>
      <c r="B5553" t="s">
        <v>53</v>
      </c>
      <c r="C5553" t="s">
        <v>12</v>
      </c>
      <c r="D5553" s="2" t="str">
        <f t="shared" si="170"/>
        <v>Syracuse1978</v>
      </c>
      <c r="F5553">
        <v>3</v>
      </c>
      <c r="G5553">
        <v>8</v>
      </c>
      <c r="H5553">
        <v>0</v>
      </c>
      <c r="I5553">
        <v>2.1</v>
      </c>
      <c r="J5553">
        <v>-3.53</v>
      </c>
      <c r="K5553">
        <v>-1.44</v>
      </c>
      <c r="L5553" s="2">
        <f>_xlfn.RANK.EQ(I5553, INDEX(CFB!$I$2:$I$1048576, MATCH(W5553, CFB!$W$2:$W$1048576, 0)):INDEX(CFB!$I$2:$I$1048576, MATCH(W5553, CFB!$W$2:$W$1048576, 0) + COUNTIF(CFB!$W$2:$W$1048576, W5553) - 1), 0)</f>
        <v>57</v>
      </c>
      <c r="M5553" s="2">
        <f>_xlfn.RANK.EQ(J5553, INDEX(CFB!$J$2:$J$1048576, MATCH(W5553, CFB!$W$2:$W$1048576, 0)):INDEX(CFB!$J$2:$J$1048576, MATCH(W5553, CFB!$W$2:$W$1048576, 0) + COUNTIF(CFB!$W$2:$W$1048576, W5553) - 1))</f>
        <v>98</v>
      </c>
      <c r="N5553" s="2">
        <f>RANK(K5553, INDEX(CFB!$K$2:$K$1048576, MATCH(W5553, CFB!$W$2:$W$1048576, 0)):INDEX(CFB!$K$2:$K$1048576, MATCH(W5553, CFB!$W$2:$W$1048576, 0) + COUNTIF(CFB!$W$2:$W$1048576, W5553) - 1))</f>
        <v>78</v>
      </c>
      <c r="O5553">
        <v>27.94</v>
      </c>
      <c r="P5553">
        <v>16.760000000000002</v>
      </c>
      <c r="W5553">
        <v>1978</v>
      </c>
      <c r="X5553">
        <f t="shared" si="171"/>
        <v>0</v>
      </c>
    </row>
    <row r="5554" spans="1:24" ht="12.75" hidden="1" customHeight="1" x14ac:dyDescent="0.45">
      <c r="A5554">
        <v>79</v>
      </c>
      <c r="B5554" t="s">
        <v>68</v>
      </c>
      <c r="C5554" t="s">
        <v>12</v>
      </c>
      <c r="D5554" s="2" t="str">
        <f t="shared" si="170"/>
        <v>Memphis1978</v>
      </c>
      <c r="F5554">
        <v>4</v>
      </c>
      <c r="G5554">
        <v>7</v>
      </c>
      <c r="H5554">
        <v>0</v>
      </c>
      <c r="I5554">
        <v>-0.25</v>
      </c>
      <c r="J5554">
        <v>-1.32</v>
      </c>
      <c r="K5554">
        <v>-1.56</v>
      </c>
      <c r="L5554" s="2">
        <f>_xlfn.RANK.EQ(I5554, INDEX(CFB!$I$2:$I$1048576, MATCH(W5554, CFB!$W$2:$W$1048576, 0)):INDEX(CFB!$I$2:$I$1048576, MATCH(W5554, CFB!$W$2:$W$1048576, 0) + COUNTIF(CFB!$W$2:$W$1048576, W5554) - 1), 0)</f>
        <v>70</v>
      </c>
      <c r="M5554" s="2">
        <f>_xlfn.RANK.EQ(J5554, INDEX(CFB!$J$2:$J$1048576, MATCH(W5554, CFB!$W$2:$W$1048576, 0)):INDEX(CFB!$J$2:$J$1048576, MATCH(W5554, CFB!$W$2:$W$1048576, 0) + COUNTIF(CFB!$W$2:$W$1048576, W5554) - 1))</f>
        <v>79</v>
      </c>
      <c r="N5554" s="2">
        <f>RANK(K5554, INDEX(CFB!$K$2:$K$1048576, MATCH(W5554, CFB!$W$2:$W$1048576, 0)):INDEX(CFB!$K$2:$K$1048576, MATCH(W5554, CFB!$W$2:$W$1048576, 0) + COUNTIF(CFB!$W$2:$W$1048576, W5554) - 1))</f>
        <v>79</v>
      </c>
      <c r="O5554">
        <v>26.34</v>
      </c>
      <c r="P5554">
        <v>17.350000000000001</v>
      </c>
      <c r="W5554">
        <v>1978</v>
      </c>
      <c r="X5554">
        <f t="shared" si="171"/>
        <v>0</v>
      </c>
    </row>
    <row r="5555" spans="1:24" ht="12.75" hidden="1" customHeight="1" x14ac:dyDescent="0.45">
      <c r="A5555">
        <v>80</v>
      </c>
      <c r="B5555" t="s">
        <v>137</v>
      </c>
      <c r="C5555" t="s">
        <v>204</v>
      </c>
      <c r="D5555" s="2" t="str">
        <f t="shared" si="170"/>
        <v>Louisiana Tech1978</v>
      </c>
      <c r="F5555">
        <v>6</v>
      </c>
      <c r="G5555">
        <v>5</v>
      </c>
      <c r="H5555">
        <v>0</v>
      </c>
      <c r="I5555">
        <v>-0.79</v>
      </c>
      <c r="J5555">
        <v>-0.92</v>
      </c>
      <c r="K5555">
        <v>-1.71</v>
      </c>
      <c r="L5555" s="2">
        <f>_xlfn.RANK.EQ(I5555, INDEX(CFB!$I$2:$I$1048576, MATCH(W5555, CFB!$W$2:$W$1048576, 0)):INDEX(CFB!$I$2:$I$1048576, MATCH(W5555, CFB!$W$2:$W$1048576, 0) + COUNTIF(CFB!$W$2:$W$1048576, W5555) - 1), 0)</f>
        <v>78</v>
      </c>
      <c r="M5555" s="2">
        <f>_xlfn.RANK.EQ(J5555, INDEX(CFB!$J$2:$J$1048576, MATCH(W5555, CFB!$W$2:$W$1048576, 0)):INDEX(CFB!$J$2:$J$1048576, MATCH(W5555, CFB!$W$2:$W$1048576, 0) + COUNTIF(CFB!$W$2:$W$1048576, W5555) - 1))</f>
        <v>77</v>
      </c>
      <c r="N5555" s="2">
        <f>RANK(K5555, INDEX(CFB!$K$2:$K$1048576, MATCH(W5555, CFB!$W$2:$W$1048576, 0)):INDEX(CFB!$K$2:$K$1048576, MATCH(W5555, CFB!$W$2:$W$1048576, 0) + COUNTIF(CFB!$W$2:$W$1048576, W5555) - 1))</f>
        <v>80</v>
      </c>
      <c r="O5555">
        <v>27.05</v>
      </c>
      <c r="P5555">
        <v>13.9</v>
      </c>
      <c r="W5555">
        <v>1978</v>
      </c>
      <c r="X5555">
        <f t="shared" si="171"/>
        <v>0</v>
      </c>
    </row>
    <row r="5556" spans="1:24" ht="12.75" hidden="1" customHeight="1" x14ac:dyDescent="0.45">
      <c r="A5556">
        <v>81</v>
      </c>
      <c r="B5556" t="s">
        <v>203</v>
      </c>
      <c r="C5556" t="s">
        <v>204</v>
      </c>
      <c r="D5556" s="2" t="str">
        <f t="shared" si="170"/>
        <v>McNeese State1978</v>
      </c>
      <c r="F5556">
        <v>7</v>
      </c>
      <c r="G5556">
        <v>4</v>
      </c>
      <c r="H5556">
        <v>0</v>
      </c>
      <c r="I5556">
        <v>1</v>
      </c>
      <c r="J5556">
        <v>-2.75</v>
      </c>
      <c r="K5556">
        <v>-1.75</v>
      </c>
      <c r="L5556" s="2">
        <f>_xlfn.RANK.EQ(I5556, INDEX(CFB!$I$2:$I$1048576, MATCH(W5556, CFB!$W$2:$W$1048576, 0)):INDEX(CFB!$I$2:$I$1048576, MATCH(W5556, CFB!$W$2:$W$1048576, 0) + COUNTIF(CFB!$W$2:$W$1048576, W5556) - 1), 0)</f>
        <v>61</v>
      </c>
      <c r="M5556" s="2">
        <f>_xlfn.RANK.EQ(J5556, INDEX(CFB!$J$2:$J$1048576, MATCH(W5556, CFB!$W$2:$W$1048576, 0)):INDEX(CFB!$J$2:$J$1048576, MATCH(W5556, CFB!$W$2:$W$1048576, 0) + COUNTIF(CFB!$W$2:$W$1048576, W5556) - 1))</f>
        <v>94</v>
      </c>
      <c r="N5556" s="2">
        <f>RANK(K5556, INDEX(CFB!$K$2:$K$1048576, MATCH(W5556, CFB!$W$2:$W$1048576, 0)):INDEX(CFB!$K$2:$K$1048576, MATCH(W5556, CFB!$W$2:$W$1048576, 0) + COUNTIF(CFB!$W$2:$W$1048576, W5556) - 1))</f>
        <v>81</v>
      </c>
      <c r="O5556">
        <v>27.2</v>
      </c>
      <c r="P5556">
        <v>15.06</v>
      </c>
      <c r="W5556">
        <v>1978</v>
      </c>
      <c r="X5556">
        <f t="shared" si="171"/>
        <v>0</v>
      </c>
    </row>
    <row r="5557" spans="1:24" ht="12.75" hidden="1" customHeight="1" x14ac:dyDescent="0.45">
      <c r="A5557">
        <v>82</v>
      </c>
      <c r="B5557" t="s">
        <v>86</v>
      </c>
      <c r="C5557" t="s">
        <v>65</v>
      </c>
      <c r="D5557" s="2" t="str">
        <f t="shared" si="170"/>
        <v>Miami (OH)1978</v>
      </c>
      <c r="F5557">
        <v>8</v>
      </c>
      <c r="G5557">
        <v>2</v>
      </c>
      <c r="H5557">
        <v>1</v>
      </c>
      <c r="I5557">
        <v>-2.29</v>
      </c>
      <c r="J5557">
        <v>0.19</v>
      </c>
      <c r="K5557">
        <v>-2.1</v>
      </c>
      <c r="L5557" s="2">
        <f>_xlfn.RANK.EQ(I5557, INDEX(CFB!$I$2:$I$1048576, MATCH(W5557, CFB!$W$2:$W$1048576, 0)):INDEX(CFB!$I$2:$I$1048576, MATCH(W5557, CFB!$W$2:$W$1048576, 0) + COUNTIF(CFB!$W$2:$W$1048576, W5557) - 1), 0)</f>
        <v>90</v>
      </c>
      <c r="M5557" s="2">
        <f>_xlfn.RANK.EQ(J5557, INDEX(CFB!$J$2:$J$1048576, MATCH(W5557, CFB!$W$2:$W$1048576, 0)):INDEX(CFB!$J$2:$J$1048576, MATCH(W5557, CFB!$W$2:$W$1048576, 0) + COUNTIF(CFB!$W$2:$W$1048576, W5557) - 1))</f>
        <v>70</v>
      </c>
      <c r="N5557" s="2">
        <f>RANK(K5557, INDEX(CFB!$K$2:$K$1048576, MATCH(W5557, CFB!$W$2:$W$1048576, 0)):INDEX(CFB!$K$2:$K$1048576, MATCH(W5557, CFB!$W$2:$W$1048576, 0) + COUNTIF(CFB!$W$2:$W$1048576, W5557) - 1))</f>
        <v>82</v>
      </c>
      <c r="O5557">
        <v>23.44</v>
      </c>
      <c r="P5557">
        <v>13.35</v>
      </c>
      <c r="W5557">
        <v>1978</v>
      </c>
      <c r="X5557">
        <f t="shared" si="171"/>
        <v>0</v>
      </c>
    </row>
    <row r="5558" spans="1:24" ht="12.75" hidden="1" customHeight="1" x14ac:dyDescent="0.45">
      <c r="A5558">
        <v>83</v>
      </c>
      <c r="B5558" t="s">
        <v>211</v>
      </c>
      <c r="C5558" t="s">
        <v>212</v>
      </c>
      <c r="D5558" s="2" t="str">
        <f t="shared" si="170"/>
        <v>Yale1978</v>
      </c>
      <c r="F5558">
        <v>5</v>
      </c>
      <c r="G5558">
        <v>2</v>
      </c>
      <c r="H5558">
        <v>2</v>
      </c>
      <c r="I5558">
        <v>-3.46</v>
      </c>
      <c r="J5558">
        <v>1.04</v>
      </c>
      <c r="K5558">
        <v>-2.42</v>
      </c>
      <c r="L5558" s="2">
        <f>_xlfn.RANK.EQ(I5558, INDEX(CFB!$I$2:$I$1048576, MATCH(W5558, CFB!$W$2:$W$1048576, 0)):INDEX(CFB!$I$2:$I$1048576, MATCH(W5558, CFB!$W$2:$W$1048576, 0) + COUNTIF(CFB!$W$2:$W$1048576, W5558) - 1), 0)</f>
        <v>100</v>
      </c>
      <c r="M5558" s="2">
        <f>_xlfn.RANK.EQ(J5558, INDEX(CFB!$J$2:$J$1048576, MATCH(W5558, CFB!$W$2:$W$1048576, 0)):INDEX(CFB!$J$2:$J$1048576, MATCH(W5558, CFB!$W$2:$W$1048576, 0) + COUNTIF(CFB!$W$2:$W$1048576, W5558) - 1))</f>
        <v>65</v>
      </c>
      <c r="N5558" s="2">
        <f>RANK(K5558, INDEX(CFB!$K$2:$K$1048576, MATCH(W5558, CFB!$W$2:$W$1048576, 0)):INDEX(CFB!$K$2:$K$1048576, MATCH(W5558, CFB!$W$2:$W$1048576, 0) + COUNTIF(CFB!$W$2:$W$1048576, W5558) - 1))</f>
        <v>83</v>
      </c>
      <c r="O5558">
        <v>22.45</v>
      </c>
      <c r="P5558">
        <v>12.8</v>
      </c>
      <c r="W5558">
        <v>1978</v>
      </c>
      <c r="X5558">
        <f t="shared" si="171"/>
        <v>0</v>
      </c>
    </row>
    <row r="5559" spans="1:24" ht="12.75" hidden="1" customHeight="1" x14ac:dyDescent="0.45">
      <c r="A5559">
        <v>84</v>
      </c>
      <c r="B5559" t="s">
        <v>201</v>
      </c>
      <c r="C5559" t="s">
        <v>12</v>
      </c>
      <c r="D5559" s="2" t="str">
        <f t="shared" si="170"/>
        <v>William &amp; Mary1978</v>
      </c>
      <c r="F5559">
        <v>5</v>
      </c>
      <c r="G5559">
        <v>5</v>
      </c>
      <c r="H5559">
        <v>1</v>
      </c>
      <c r="I5559">
        <v>-4.3600000000000003</v>
      </c>
      <c r="J5559">
        <v>1.76</v>
      </c>
      <c r="K5559">
        <v>-2.6</v>
      </c>
      <c r="L5559" s="2">
        <f>_xlfn.RANK.EQ(I5559, INDEX(CFB!$I$2:$I$1048576, MATCH(W5559, CFB!$W$2:$W$1048576, 0)):INDEX(CFB!$I$2:$I$1048576, MATCH(W5559, CFB!$W$2:$W$1048576, 0) + COUNTIF(CFB!$W$2:$W$1048576, W5559) - 1), 0)</f>
        <v>105</v>
      </c>
      <c r="M5559" s="2">
        <f>_xlfn.RANK.EQ(J5559, INDEX(CFB!$J$2:$J$1048576, MATCH(W5559, CFB!$W$2:$W$1048576, 0)):INDEX(CFB!$J$2:$J$1048576, MATCH(W5559, CFB!$W$2:$W$1048576, 0) + COUNTIF(CFB!$W$2:$W$1048576, W5559) - 1))</f>
        <v>60</v>
      </c>
      <c r="N5559" s="2">
        <f>RANK(K5559, INDEX(CFB!$K$2:$K$1048576, MATCH(W5559, CFB!$W$2:$W$1048576, 0)):INDEX(CFB!$K$2:$K$1048576, MATCH(W5559, CFB!$W$2:$W$1048576, 0) + COUNTIF(CFB!$W$2:$W$1048576, W5559) - 1))</f>
        <v>84</v>
      </c>
      <c r="O5559">
        <v>21.54</v>
      </c>
      <c r="P5559">
        <v>10.7</v>
      </c>
      <c r="W5559">
        <v>1978</v>
      </c>
      <c r="X5559">
        <f t="shared" si="171"/>
        <v>0</v>
      </c>
    </row>
    <row r="5560" spans="1:24" ht="12.75" hidden="1" customHeight="1" x14ac:dyDescent="0.45">
      <c r="A5560">
        <v>85</v>
      </c>
      <c r="B5560" t="s">
        <v>208</v>
      </c>
      <c r="C5560" t="s">
        <v>204</v>
      </c>
      <c r="D5560" s="2" t="str">
        <f t="shared" si="170"/>
        <v>Texas-Arlington1978</v>
      </c>
      <c r="F5560">
        <v>5</v>
      </c>
      <c r="G5560">
        <v>6</v>
      </c>
      <c r="H5560">
        <v>0</v>
      </c>
      <c r="I5560">
        <v>-0.7</v>
      </c>
      <c r="J5560">
        <v>-2.4700000000000002</v>
      </c>
      <c r="K5560">
        <v>-3.17</v>
      </c>
      <c r="L5560" s="2">
        <f>_xlfn.RANK.EQ(I5560, INDEX(CFB!$I$2:$I$1048576, MATCH(W5560, CFB!$W$2:$W$1048576, 0)):INDEX(CFB!$I$2:$I$1048576, MATCH(W5560, CFB!$W$2:$W$1048576, 0) + COUNTIF(CFB!$W$2:$W$1048576, W5560) - 1), 0)</f>
        <v>77</v>
      </c>
      <c r="M5560" s="2">
        <f>_xlfn.RANK.EQ(J5560, INDEX(CFB!$J$2:$J$1048576, MATCH(W5560, CFB!$W$2:$W$1048576, 0)):INDEX(CFB!$J$2:$J$1048576, MATCH(W5560, CFB!$W$2:$W$1048576, 0) + COUNTIF(CFB!$W$2:$W$1048576, W5560) - 1))</f>
        <v>89</v>
      </c>
      <c r="N5560" s="2">
        <f>RANK(K5560, INDEX(CFB!$K$2:$K$1048576, MATCH(W5560, CFB!$W$2:$W$1048576, 0)):INDEX(CFB!$K$2:$K$1048576, MATCH(W5560, CFB!$W$2:$W$1048576, 0) + COUNTIF(CFB!$W$2:$W$1048576, W5560) - 1))</f>
        <v>85</v>
      </c>
      <c r="O5560">
        <v>25.21</v>
      </c>
      <c r="P5560">
        <v>15.61</v>
      </c>
      <c r="W5560">
        <v>1978</v>
      </c>
      <c r="X5560">
        <f t="shared" si="171"/>
        <v>0</v>
      </c>
    </row>
    <row r="5561" spans="1:24" ht="12.75" hidden="1" customHeight="1" x14ac:dyDescent="0.45">
      <c r="A5561">
        <v>86</v>
      </c>
      <c r="B5561" t="s">
        <v>55</v>
      </c>
      <c r="C5561" t="s">
        <v>188</v>
      </c>
      <c r="D5561" s="2" t="str">
        <f t="shared" si="170"/>
        <v>Kansas1978</v>
      </c>
      <c r="F5561">
        <v>1</v>
      </c>
      <c r="G5561">
        <v>10</v>
      </c>
      <c r="H5561">
        <v>0</v>
      </c>
      <c r="I5561">
        <v>-1.86</v>
      </c>
      <c r="J5561">
        <v>-1.47</v>
      </c>
      <c r="K5561">
        <v>-3.33</v>
      </c>
      <c r="L5561" s="2">
        <f>_xlfn.RANK.EQ(I5561, INDEX(CFB!$I$2:$I$1048576, MATCH(W5561, CFB!$W$2:$W$1048576, 0)):INDEX(CFB!$I$2:$I$1048576, MATCH(W5561, CFB!$W$2:$W$1048576, 0) + COUNTIF(CFB!$W$2:$W$1048576, W5561) - 1), 0)</f>
        <v>85</v>
      </c>
      <c r="M5561" s="2">
        <f>_xlfn.RANK.EQ(J5561, INDEX(CFB!$J$2:$J$1048576, MATCH(W5561, CFB!$W$2:$W$1048576, 0)):INDEX(CFB!$J$2:$J$1048576, MATCH(W5561, CFB!$W$2:$W$1048576, 0) + COUNTIF(CFB!$W$2:$W$1048576, W5561) - 1))</f>
        <v>81</v>
      </c>
      <c r="N5561" s="2">
        <f>RANK(K5561, INDEX(CFB!$K$2:$K$1048576, MATCH(W5561, CFB!$W$2:$W$1048576, 0)):INDEX(CFB!$K$2:$K$1048576, MATCH(W5561, CFB!$W$2:$W$1048576, 0) + COUNTIF(CFB!$W$2:$W$1048576, W5561) - 1))</f>
        <v>86</v>
      </c>
      <c r="O5561">
        <v>25.24</v>
      </c>
      <c r="P5561">
        <v>17.38</v>
      </c>
      <c r="W5561">
        <v>1978</v>
      </c>
      <c r="X5561">
        <f t="shared" si="171"/>
        <v>0</v>
      </c>
    </row>
    <row r="5562" spans="1:24" ht="12.75" hidden="1" customHeight="1" x14ac:dyDescent="0.45">
      <c r="A5562">
        <v>87</v>
      </c>
      <c r="B5562" t="s">
        <v>125</v>
      </c>
      <c r="C5562" t="s">
        <v>204</v>
      </c>
      <c r="D5562" s="2" t="str">
        <f t="shared" si="170"/>
        <v>Arkansas State1978</v>
      </c>
      <c r="F5562">
        <v>7</v>
      </c>
      <c r="G5562">
        <v>4</v>
      </c>
      <c r="H5562">
        <v>0</v>
      </c>
      <c r="I5562">
        <v>-6.65</v>
      </c>
      <c r="J5562">
        <v>3.29</v>
      </c>
      <c r="K5562">
        <v>-3.37</v>
      </c>
      <c r="L5562" s="2">
        <f>_xlfn.RANK.EQ(I5562, INDEX(CFB!$I$2:$I$1048576, MATCH(W5562, CFB!$W$2:$W$1048576, 0)):INDEX(CFB!$I$2:$I$1048576, MATCH(W5562, CFB!$W$2:$W$1048576, 0) + COUNTIF(CFB!$W$2:$W$1048576, W5562) - 1), 0)</f>
        <v>118</v>
      </c>
      <c r="M5562" s="2">
        <f>_xlfn.RANK.EQ(J5562, INDEX(CFB!$J$2:$J$1048576, MATCH(W5562, CFB!$W$2:$W$1048576, 0)):INDEX(CFB!$J$2:$J$1048576, MATCH(W5562, CFB!$W$2:$W$1048576, 0) + COUNTIF(CFB!$W$2:$W$1048576, W5562) - 1))</f>
        <v>43</v>
      </c>
      <c r="N5562" s="2">
        <f>RANK(K5562, INDEX(CFB!$K$2:$K$1048576, MATCH(W5562, CFB!$W$2:$W$1048576, 0)):INDEX(CFB!$K$2:$K$1048576, MATCH(W5562, CFB!$W$2:$W$1048576, 0) + COUNTIF(CFB!$W$2:$W$1048576, W5562) - 1))</f>
        <v>87</v>
      </c>
      <c r="O5562">
        <v>18.79</v>
      </c>
      <c r="P5562">
        <v>10.65</v>
      </c>
      <c r="W5562">
        <v>1978</v>
      </c>
      <c r="X5562">
        <f t="shared" si="171"/>
        <v>0</v>
      </c>
    </row>
    <row r="5563" spans="1:24" ht="12.75" hidden="1" customHeight="1" x14ac:dyDescent="0.45">
      <c r="A5563">
        <v>88</v>
      </c>
      <c r="B5563" t="s">
        <v>202</v>
      </c>
      <c r="C5563" t="s">
        <v>12</v>
      </c>
      <c r="D5563" s="2" t="str">
        <f t="shared" si="170"/>
        <v>Richmond1978</v>
      </c>
      <c r="F5563">
        <v>3</v>
      </c>
      <c r="G5563">
        <v>8</v>
      </c>
      <c r="H5563">
        <v>0</v>
      </c>
      <c r="I5563">
        <v>-5.32</v>
      </c>
      <c r="J5563">
        <v>0.71</v>
      </c>
      <c r="K5563">
        <v>-4.6100000000000003</v>
      </c>
      <c r="L5563" s="2">
        <f>_xlfn.RANK.EQ(I5563, INDEX(CFB!$I$2:$I$1048576, MATCH(W5563, CFB!$W$2:$W$1048576, 0)):INDEX(CFB!$I$2:$I$1048576, MATCH(W5563, CFB!$W$2:$W$1048576, 0) + COUNTIF(CFB!$W$2:$W$1048576, W5563) - 1), 0)</f>
        <v>112</v>
      </c>
      <c r="M5563" s="2">
        <f>_xlfn.RANK.EQ(J5563, INDEX(CFB!$J$2:$J$1048576, MATCH(W5563, CFB!$W$2:$W$1048576, 0)):INDEX(CFB!$J$2:$J$1048576, MATCH(W5563, CFB!$W$2:$W$1048576, 0) + COUNTIF(CFB!$W$2:$W$1048576, W5563) - 1))</f>
        <v>66</v>
      </c>
      <c r="N5563" s="2">
        <f>RANK(K5563, INDEX(CFB!$K$2:$K$1048576, MATCH(W5563, CFB!$W$2:$W$1048576, 0)):INDEX(CFB!$K$2:$K$1048576, MATCH(W5563, CFB!$W$2:$W$1048576, 0) + COUNTIF(CFB!$W$2:$W$1048576, W5563) - 1))</f>
        <v>88</v>
      </c>
      <c r="O5563">
        <v>21.06</v>
      </c>
      <c r="P5563">
        <v>11.32</v>
      </c>
      <c r="W5563">
        <v>1978</v>
      </c>
      <c r="X5563">
        <f t="shared" si="171"/>
        <v>0</v>
      </c>
    </row>
    <row r="5564" spans="1:24" ht="12.75" hidden="1" customHeight="1" x14ac:dyDescent="0.45">
      <c r="A5564">
        <v>89</v>
      </c>
      <c r="B5564" t="s">
        <v>146</v>
      </c>
      <c r="C5564" t="s">
        <v>178</v>
      </c>
      <c r="D5564" s="2" t="str">
        <f t="shared" si="170"/>
        <v>San Diego State1978</v>
      </c>
      <c r="F5564">
        <v>4</v>
      </c>
      <c r="G5564">
        <v>7</v>
      </c>
      <c r="H5564">
        <v>0</v>
      </c>
      <c r="I5564">
        <v>2.2200000000000002</v>
      </c>
      <c r="J5564">
        <v>-7.13</v>
      </c>
      <c r="K5564">
        <v>-4.91</v>
      </c>
      <c r="L5564" s="2">
        <f>_xlfn.RANK.EQ(I5564, INDEX(CFB!$I$2:$I$1048576, MATCH(W5564, CFB!$W$2:$W$1048576, 0)):INDEX(CFB!$I$2:$I$1048576, MATCH(W5564, CFB!$W$2:$W$1048576, 0) + COUNTIF(CFB!$W$2:$W$1048576, W5564) - 1), 0)</f>
        <v>53</v>
      </c>
      <c r="M5564" s="2">
        <f>_xlfn.RANK.EQ(J5564, INDEX(CFB!$J$2:$J$1048576, MATCH(W5564, CFB!$W$2:$W$1048576, 0)):INDEX(CFB!$J$2:$J$1048576, MATCH(W5564, CFB!$W$2:$W$1048576, 0) + COUNTIF(CFB!$W$2:$W$1048576, W5564) - 1))</f>
        <v>120</v>
      </c>
      <c r="N5564" s="2">
        <f>RANK(K5564, INDEX(CFB!$K$2:$K$1048576, MATCH(W5564, CFB!$W$2:$W$1048576, 0)):INDEX(CFB!$K$2:$K$1048576, MATCH(W5564, CFB!$W$2:$W$1048576, 0) + COUNTIF(CFB!$W$2:$W$1048576, W5564) - 1))</f>
        <v>89</v>
      </c>
      <c r="O5564">
        <v>27.69</v>
      </c>
      <c r="P5564">
        <v>18.53</v>
      </c>
      <c r="W5564">
        <v>1978</v>
      </c>
      <c r="X5564">
        <f t="shared" si="171"/>
        <v>0</v>
      </c>
    </row>
    <row r="5565" spans="1:24" ht="12.75" hidden="1" customHeight="1" x14ac:dyDescent="0.45">
      <c r="A5565">
        <v>90</v>
      </c>
      <c r="B5565" t="s">
        <v>114</v>
      </c>
      <c r="C5565" t="s">
        <v>193</v>
      </c>
      <c r="D5565" s="2" t="str">
        <f t="shared" si="170"/>
        <v>San Jose State1978</v>
      </c>
      <c r="F5565">
        <v>7</v>
      </c>
      <c r="G5565">
        <v>5</v>
      </c>
      <c r="H5565">
        <v>0</v>
      </c>
      <c r="I5565">
        <v>-2.71</v>
      </c>
      <c r="J5565">
        <v>-2.5299999999999998</v>
      </c>
      <c r="K5565">
        <v>-5.24</v>
      </c>
      <c r="L5565" s="2">
        <f>_xlfn.RANK.EQ(I5565, INDEX(CFB!$I$2:$I$1048576, MATCH(W5565, CFB!$W$2:$W$1048576, 0)):INDEX(CFB!$I$2:$I$1048576, MATCH(W5565, CFB!$W$2:$W$1048576, 0) + COUNTIF(CFB!$W$2:$W$1048576, W5565) - 1), 0)</f>
        <v>94</v>
      </c>
      <c r="M5565" s="2">
        <f>_xlfn.RANK.EQ(J5565, INDEX(CFB!$J$2:$J$1048576, MATCH(W5565, CFB!$W$2:$W$1048576, 0)):INDEX(CFB!$J$2:$J$1048576, MATCH(W5565, CFB!$W$2:$W$1048576, 0) + COUNTIF(CFB!$W$2:$W$1048576, W5565) - 1))</f>
        <v>90</v>
      </c>
      <c r="N5565" s="2">
        <f>RANK(K5565, INDEX(CFB!$K$2:$K$1048576, MATCH(W5565, CFB!$W$2:$W$1048576, 0)):INDEX(CFB!$K$2:$K$1048576, MATCH(W5565, CFB!$W$2:$W$1048576, 0) + COUNTIF(CFB!$W$2:$W$1048576, W5565) - 1))</f>
        <v>90</v>
      </c>
      <c r="O5565">
        <v>23.72</v>
      </c>
      <c r="P5565">
        <v>16.32</v>
      </c>
      <c r="W5565">
        <v>1978</v>
      </c>
      <c r="X5565">
        <f t="shared" si="171"/>
        <v>0</v>
      </c>
    </row>
    <row r="5566" spans="1:24" ht="12.75" hidden="1" customHeight="1" x14ac:dyDescent="0.45">
      <c r="A5566">
        <v>91</v>
      </c>
      <c r="B5566" t="s">
        <v>123</v>
      </c>
      <c r="C5566" t="s">
        <v>12</v>
      </c>
      <c r="D5566" s="2" t="str">
        <f t="shared" si="170"/>
        <v>Louisiana-Monroe1978</v>
      </c>
      <c r="F5566">
        <v>6</v>
      </c>
      <c r="G5566">
        <v>4</v>
      </c>
      <c r="H5566">
        <v>1</v>
      </c>
      <c r="I5566">
        <v>-8.34</v>
      </c>
      <c r="J5566">
        <v>3.02</v>
      </c>
      <c r="K5566">
        <v>-5.32</v>
      </c>
      <c r="L5566" s="2">
        <f>_xlfn.RANK.EQ(I5566, INDEX(CFB!$I$2:$I$1048576, MATCH(W5566, CFB!$W$2:$W$1048576, 0)):INDEX(CFB!$I$2:$I$1048576, MATCH(W5566, CFB!$W$2:$W$1048576, 0) + COUNTIF(CFB!$W$2:$W$1048576, W5566) - 1), 0)</f>
        <v>124</v>
      </c>
      <c r="M5566" s="2">
        <f>_xlfn.RANK.EQ(J5566, INDEX(CFB!$J$2:$J$1048576, MATCH(W5566, CFB!$W$2:$W$1048576, 0)):INDEX(CFB!$J$2:$J$1048576, MATCH(W5566, CFB!$W$2:$W$1048576, 0) + COUNTIF(CFB!$W$2:$W$1048576, W5566) - 1))</f>
        <v>46</v>
      </c>
      <c r="N5566" s="2">
        <f>RANK(K5566, INDEX(CFB!$K$2:$K$1048576, MATCH(W5566, CFB!$W$2:$W$1048576, 0)):INDEX(CFB!$K$2:$K$1048576, MATCH(W5566, CFB!$W$2:$W$1048576, 0) + COUNTIF(CFB!$W$2:$W$1048576, W5566) - 1))</f>
        <v>91</v>
      </c>
      <c r="O5566">
        <v>19.68</v>
      </c>
      <c r="P5566">
        <v>10.52</v>
      </c>
      <c r="W5566">
        <v>1978</v>
      </c>
      <c r="X5566">
        <f t="shared" si="171"/>
        <v>0</v>
      </c>
    </row>
    <row r="5567" spans="1:24" ht="12.75" hidden="1" customHeight="1" x14ac:dyDescent="0.45">
      <c r="A5567">
        <v>92</v>
      </c>
      <c r="B5567" t="s">
        <v>36</v>
      </c>
      <c r="C5567" t="s">
        <v>10</v>
      </c>
      <c r="D5567" s="2" t="str">
        <f t="shared" si="170"/>
        <v>Iowa1978</v>
      </c>
      <c r="F5567">
        <v>2</v>
      </c>
      <c r="G5567">
        <v>9</v>
      </c>
      <c r="H5567">
        <v>0</v>
      </c>
      <c r="I5567">
        <v>-4.67</v>
      </c>
      <c r="J5567">
        <v>-0.83</v>
      </c>
      <c r="K5567">
        <v>-5.5</v>
      </c>
      <c r="L5567" s="2">
        <f>_xlfn.RANK.EQ(I5567, INDEX(CFB!$I$2:$I$1048576, MATCH(W5567, CFB!$W$2:$W$1048576, 0)):INDEX(CFB!$I$2:$I$1048576, MATCH(W5567, CFB!$W$2:$W$1048576, 0) + COUNTIF(CFB!$W$2:$W$1048576, W5567) - 1), 0)</f>
        <v>108</v>
      </c>
      <c r="M5567" s="2">
        <f>_xlfn.RANK.EQ(J5567, INDEX(CFB!$J$2:$J$1048576, MATCH(W5567, CFB!$W$2:$W$1048576, 0)):INDEX(CFB!$J$2:$J$1048576, MATCH(W5567, CFB!$W$2:$W$1048576, 0) + COUNTIF(CFB!$W$2:$W$1048576, W5567) - 1))</f>
        <v>76</v>
      </c>
      <c r="N5567" s="2">
        <f>RANK(K5567, INDEX(CFB!$K$2:$K$1048576, MATCH(W5567, CFB!$W$2:$W$1048576, 0)):INDEX(CFB!$K$2:$K$1048576, MATCH(W5567, CFB!$W$2:$W$1048576, 0) + COUNTIF(CFB!$W$2:$W$1048576, W5567) - 1))</f>
        <v>92</v>
      </c>
      <c r="O5567">
        <v>20.85</v>
      </c>
      <c r="P5567">
        <v>15.74</v>
      </c>
      <c r="W5567">
        <v>1978</v>
      </c>
      <c r="X5567">
        <f t="shared" si="171"/>
        <v>0</v>
      </c>
    </row>
    <row r="5568" spans="1:24" ht="12.75" hidden="1" customHeight="1" x14ac:dyDescent="0.45">
      <c r="A5568">
        <v>93</v>
      </c>
      <c r="B5568" t="s">
        <v>104</v>
      </c>
      <c r="C5568" t="s">
        <v>178</v>
      </c>
      <c r="D5568" s="2" t="str">
        <f t="shared" si="170"/>
        <v>Colorado State1978</v>
      </c>
      <c r="F5568">
        <v>5</v>
      </c>
      <c r="G5568">
        <v>6</v>
      </c>
      <c r="H5568">
        <v>0</v>
      </c>
      <c r="I5568">
        <v>-1.91</v>
      </c>
      <c r="J5568">
        <v>-3.82</v>
      </c>
      <c r="K5568">
        <v>-5.73</v>
      </c>
      <c r="L5568" s="2">
        <f>_xlfn.RANK.EQ(I5568, INDEX(CFB!$I$2:$I$1048576, MATCH(W5568, CFB!$W$2:$W$1048576, 0)):INDEX(CFB!$I$2:$I$1048576, MATCH(W5568, CFB!$W$2:$W$1048576, 0) + COUNTIF(CFB!$W$2:$W$1048576, W5568) - 1), 0)</f>
        <v>86</v>
      </c>
      <c r="M5568" s="2">
        <f>_xlfn.RANK.EQ(J5568, INDEX(CFB!$J$2:$J$1048576, MATCH(W5568, CFB!$W$2:$W$1048576, 0)):INDEX(CFB!$J$2:$J$1048576, MATCH(W5568, CFB!$W$2:$W$1048576, 0) + COUNTIF(CFB!$W$2:$W$1048576, W5568) - 1))</f>
        <v>101</v>
      </c>
      <c r="N5568" s="2">
        <f>RANK(K5568, INDEX(CFB!$K$2:$K$1048576, MATCH(W5568, CFB!$W$2:$W$1048576, 0)):INDEX(CFB!$K$2:$K$1048576, MATCH(W5568, CFB!$W$2:$W$1048576, 0) + COUNTIF(CFB!$W$2:$W$1048576, W5568) - 1))</f>
        <v>93</v>
      </c>
      <c r="O5568">
        <v>25.53</v>
      </c>
      <c r="P5568">
        <v>16.87</v>
      </c>
      <c r="W5568">
        <v>1978</v>
      </c>
      <c r="X5568">
        <f t="shared" si="171"/>
        <v>0</v>
      </c>
    </row>
    <row r="5569" spans="1:24" ht="12.75" hidden="1" customHeight="1" x14ac:dyDescent="0.45">
      <c r="A5569">
        <v>94</v>
      </c>
      <c r="B5569" t="s">
        <v>149</v>
      </c>
      <c r="C5569" t="s">
        <v>195</v>
      </c>
      <c r="D5569" s="2" t="str">
        <f t="shared" si="170"/>
        <v>New Mexico State1978</v>
      </c>
      <c r="F5569">
        <v>6</v>
      </c>
      <c r="G5569">
        <v>5</v>
      </c>
      <c r="H5569">
        <v>0</v>
      </c>
      <c r="I5569">
        <v>3.69</v>
      </c>
      <c r="J5569">
        <v>-9.7200000000000006</v>
      </c>
      <c r="K5569">
        <v>-6.03</v>
      </c>
      <c r="L5569" s="2">
        <f>_xlfn.RANK.EQ(I5569, INDEX(CFB!$I$2:$I$1048576, MATCH(W5569, CFB!$W$2:$W$1048576, 0)):INDEX(CFB!$I$2:$I$1048576, MATCH(W5569, CFB!$W$2:$W$1048576, 0) + COUNTIF(CFB!$W$2:$W$1048576, W5569) - 1), 0)</f>
        <v>40</v>
      </c>
      <c r="M5569" s="2">
        <f>_xlfn.RANK.EQ(J5569, INDEX(CFB!$J$2:$J$1048576, MATCH(W5569, CFB!$W$2:$W$1048576, 0)):INDEX(CFB!$J$2:$J$1048576, MATCH(W5569, CFB!$W$2:$W$1048576, 0) + COUNTIF(CFB!$W$2:$W$1048576, W5569) - 1))</f>
        <v>131</v>
      </c>
      <c r="N5569" s="2">
        <f>RANK(K5569, INDEX(CFB!$K$2:$K$1048576, MATCH(W5569, CFB!$W$2:$W$1048576, 0)):INDEX(CFB!$K$2:$K$1048576, MATCH(W5569, CFB!$W$2:$W$1048576, 0) + COUNTIF(CFB!$W$2:$W$1048576, W5569) - 1))</f>
        <v>94</v>
      </c>
      <c r="O5569">
        <v>27.81</v>
      </c>
      <c r="P5569">
        <v>23.09</v>
      </c>
      <c r="W5569">
        <v>1978</v>
      </c>
      <c r="X5569">
        <f t="shared" si="171"/>
        <v>0</v>
      </c>
    </row>
    <row r="5570" spans="1:24" ht="12.75" hidden="1" customHeight="1" x14ac:dyDescent="0.45">
      <c r="A5570">
        <v>95</v>
      </c>
      <c r="B5570" t="s">
        <v>106</v>
      </c>
      <c r="C5570" t="s">
        <v>23</v>
      </c>
      <c r="D5570" s="2" t="str">
        <f t="shared" si="170"/>
        <v>Wake Forest1978</v>
      </c>
      <c r="F5570">
        <v>1</v>
      </c>
      <c r="G5570">
        <v>10</v>
      </c>
      <c r="H5570">
        <v>0</v>
      </c>
      <c r="I5570">
        <v>-5.82</v>
      </c>
      <c r="J5570">
        <v>-0.28000000000000003</v>
      </c>
      <c r="K5570">
        <v>-6.1</v>
      </c>
      <c r="L5570" s="2">
        <f>_xlfn.RANK.EQ(I5570, INDEX(CFB!$I$2:$I$1048576, MATCH(W5570, CFB!$W$2:$W$1048576, 0)):INDEX(CFB!$I$2:$I$1048576, MATCH(W5570, CFB!$W$2:$W$1048576, 0) + COUNTIF(CFB!$W$2:$W$1048576, W5570) - 1), 0)</f>
        <v>116</v>
      </c>
      <c r="M5570" s="2">
        <f>_xlfn.RANK.EQ(J5570, INDEX(CFB!$J$2:$J$1048576, MATCH(W5570, CFB!$W$2:$W$1048576, 0)):INDEX(CFB!$J$2:$J$1048576, MATCH(W5570, CFB!$W$2:$W$1048576, 0) + COUNTIF(CFB!$W$2:$W$1048576, W5570) - 1))</f>
        <v>72</v>
      </c>
      <c r="N5570" s="2">
        <f>RANK(K5570, INDEX(CFB!$K$2:$K$1048576, MATCH(W5570, CFB!$W$2:$W$1048576, 0)):INDEX(CFB!$K$2:$K$1048576, MATCH(W5570, CFB!$W$2:$W$1048576, 0) + COUNTIF(CFB!$W$2:$W$1048576, W5570) - 1))</f>
        <v>95</v>
      </c>
      <c r="O5570">
        <v>21.2</v>
      </c>
      <c r="P5570">
        <v>16.16</v>
      </c>
      <c r="W5570">
        <v>1978</v>
      </c>
      <c r="X5570">
        <f t="shared" si="171"/>
        <v>0</v>
      </c>
    </row>
    <row r="5571" spans="1:24" ht="12.75" hidden="1" customHeight="1" x14ac:dyDescent="0.45">
      <c r="A5571">
        <v>96</v>
      </c>
      <c r="B5571" t="s">
        <v>43</v>
      </c>
      <c r="C5571" t="s">
        <v>10</v>
      </c>
      <c r="D5571" s="2" t="str">
        <f t="shared" ref="D5571:D5634" si="172">_xlfn.CONCAT(B5571, W5571)</f>
        <v>Illinois1978</v>
      </c>
      <c r="F5571">
        <v>1</v>
      </c>
      <c r="G5571">
        <v>8</v>
      </c>
      <c r="H5571">
        <v>2</v>
      </c>
      <c r="I5571">
        <v>-7.57</v>
      </c>
      <c r="J5571">
        <v>1.42</v>
      </c>
      <c r="K5571">
        <v>-6.15</v>
      </c>
      <c r="L5571" s="2">
        <f>_xlfn.RANK.EQ(I5571, INDEX(CFB!$I$2:$I$1048576, MATCH(W5571, CFB!$W$2:$W$1048576, 0)):INDEX(CFB!$I$2:$I$1048576, MATCH(W5571, CFB!$W$2:$W$1048576, 0) + COUNTIF(CFB!$W$2:$W$1048576, W5571) - 1), 0)</f>
        <v>122</v>
      </c>
      <c r="M5571" s="2">
        <f>_xlfn.RANK.EQ(J5571, INDEX(CFB!$J$2:$J$1048576, MATCH(W5571, CFB!$W$2:$W$1048576, 0)):INDEX(CFB!$J$2:$J$1048576, MATCH(W5571, CFB!$W$2:$W$1048576, 0) + COUNTIF(CFB!$W$2:$W$1048576, W5571) - 1))</f>
        <v>62</v>
      </c>
      <c r="N5571" s="2">
        <f>RANK(K5571, INDEX(CFB!$K$2:$K$1048576, MATCH(W5571, CFB!$W$2:$W$1048576, 0)):INDEX(CFB!$K$2:$K$1048576, MATCH(W5571, CFB!$W$2:$W$1048576, 0) + COUNTIF(CFB!$W$2:$W$1048576, W5571) - 1))</f>
        <v>96</v>
      </c>
      <c r="O5571">
        <v>18.010000000000002</v>
      </c>
      <c r="P5571">
        <v>16.350000000000001</v>
      </c>
      <c r="W5571">
        <v>1978</v>
      </c>
      <c r="X5571">
        <f t="shared" ref="X5571:X5634" si="173">IF(E5571=1, 1,0)</f>
        <v>0</v>
      </c>
    </row>
    <row r="5572" spans="1:24" ht="12.75" hidden="1" customHeight="1" x14ac:dyDescent="0.45">
      <c r="A5572">
        <v>97</v>
      </c>
      <c r="B5572" t="s">
        <v>217</v>
      </c>
      <c r="C5572" t="s">
        <v>206</v>
      </c>
      <c r="D5572" s="2" t="str">
        <f t="shared" si="172"/>
        <v>Western Carolina1978</v>
      </c>
      <c r="F5572">
        <v>6</v>
      </c>
      <c r="G5572">
        <v>5</v>
      </c>
      <c r="H5572">
        <v>0</v>
      </c>
      <c r="I5572">
        <v>-2.61</v>
      </c>
      <c r="J5572">
        <v>-3.54</v>
      </c>
      <c r="K5572">
        <v>-6.15</v>
      </c>
      <c r="L5572" s="2">
        <f>_xlfn.RANK.EQ(I5572, INDEX(CFB!$I$2:$I$1048576, MATCH(W5572, CFB!$W$2:$W$1048576, 0)):INDEX(CFB!$I$2:$I$1048576, MATCH(W5572, CFB!$W$2:$W$1048576, 0) + COUNTIF(CFB!$W$2:$W$1048576, W5572) - 1), 0)</f>
        <v>93</v>
      </c>
      <c r="M5572" s="2">
        <f>_xlfn.RANK.EQ(J5572, INDEX(CFB!$J$2:$J$1048576, MATCH(W5572, CFB!$W$2:$W$1048576, 0)):INDEX(CFB!$J$2:$J$1048576, MATCH(W5572, CFB!$W$2:$W$1048576, 0) + COUNTIF(CFB!$W$2:$W$1048576, W5572) - 1))</f>
        <v>99</v>
      </c>
      <c r="N5572" s="2">
        <f>RANK(K5572, INDEX(CFB!$K$2:$K$1048576, MATCH(W5572, CFB!$W$2:$W$1048576, 0)):INDEX(CFB!$K$2:$K$1048576, MATCH(W5572, CFB!$W$2:$W$1048576, 0) + COUNTIF(CFB!$W$2:$W$1048576, W5572) - 1))</f>
        <v>96</v>
      </c>
      <c r="O5572">
        <v>23.47</v>
      </c>
      <c r="P5572">
        <v>16.100000000000001</v>
      </c>
      <c r="W5572">
        <v>1978</v>
      </c>
      <c r="X5572">
        <f t="shared" si="173"/>
        <v>0</v>
      </c>
    </row>
    <row r="5573" spans="1:24" ht="12.75" hidden="1" customHeight="1" x14ac:dyDescent="0.45">
      <c r="A5573">
        <v>98</v>
      </c>
      <c r="B5573" t="s">
        <v>216</v>
      </c>
      <c r="C5573" t="s">
        <v>12</v>
      </c>
      <c r="D5573" s="2" t="str">
        <f t="shared" si="172"/>
        <v>Holy Cross1978</v>
      </c>
      <c r="F5573">
        <v>7</v>
      </c>
      <c r="G5573">
        <v>4</v>
      </c>
      <c r="H5573">
        <v>0</v>
      </c>
      <c r="I5573">
        <v>-2.1</v>
      </c>
      <c r="J5573">
        <v>-4.13</v>
      </c>
      <c r="K5573">
        <v>-6.22</v>
      </c>
      <c r="L5573" s="2">
        <f>_xlfn.RANK.EQ(I5573, INDEX(CFB!$I$2:$I$1048576, MATCH(W5573, CFB!$W$2:$W$1048576, 0)):INDEX(CFB!$I$2:$I$1048576, MATCH(W5573, CFB!$W$2:$W$1048576, 0) + COUNTIF(CFB!$W$2:$W$1048576, W5573) - 1), 0)</f>
        <v>88</v>
      </c>
      <c r="M5573" s="2">
        <f>_xlfn.RANK.EQ(J5573, INDEX(CFB!$J$2:$J$1048576, MATCH(W5573, CFB!$W$2:$W$1048576, 0)):INDEX(CFB!$J$2:$J$1048576, MATCH(W5573, CFB!$W$2:$W$1048576, 0) + COUNTIF(CFB!$W$2:$W$1048576, W5573) - 1))</f>
        <v>103</v>
      </c>
      <c r="N5573" s="2">
        <f>RANK(K5573, INDEX(CFB!$K$2:$K$1048576, MATCH(W5573, CFB!$W$2:$W$1048576, 0)):INDEX(CFB!$K$2:$K$1048576, MATCH(W5573, CFB!$W$2:$W$1048576, 0) + COUNTIF(CFB!$W$2:$W$1048576, W5573) - 1))</f>
        <v>98</v>
      </c>
      <c r="O5573">
        <v>24.67</v>
      </c>
      <c r="P5573">
        <v>17.600000000000001</v>
      </c>
      <c r="W5573">
        <v>1978</v>
      </c>
      <c r="X5573">
        <f t="shared" si="173"/>
        <v>0</v>
      </c>
    </row>
    <row r="5574" spans="1:24" ht="12.75" hidden="1" customHeight="1" x14ac:dyDescent="0.45">
      <c r="A5574">
        <v>99</v>
      </c>
      <c r="B5574" t="s">
        <v>93</v>
      </c>
      <c r="C5574" t="s">
        <v>23</v>
      </c>
      <c r="D5574" s="2" t="str">
        <f t="shared" si="172"/>
        <v>Virginia1978</v>
      </c>
      <c r="F5574">
        <v>2</v>
      </c>
      <c r="G5574">
        <v>9</v>
      </c>
      <c r="H5574">
        <v>0</v>
      </c>
      <c r="I5574">
        <v>-4.7300000000000004</v>
      </c>
      <c r="J5574">
        <v>-2.2200000000000002</v>
      </c>
      <c r="K5574">
        <v>-6.95</v>
      </c>
      <c r="L5574" s="2">
        <f>_xlfn.RANK.EQ(I5574, INDEX(CFB!$I$2:$I$1048576, MATCH(W5574, CFB!$W$2:$W$1048576, 0)):INDEX(CFB!$I$2:$I$1048576, MATCH(W5574, CFB!$W$2:$W$1048576, 0) + COUNTIF(CFB!$W$2:$W$1048576, W5574) - 1), 0)</f>
        <v>109</v>
      </c>
      <c r="M5574" s="2">
        <f>_xlfn.RANK.EQ(J5574, INDEX(CFB!$J$2:$J$1048576, MATCH(W5574, CFB!$W$2:$W$1048576, 0)):INDEX(CFB!$J$2:$J$1048576, MATCH(W5574, CFB!$W$2:$W$1048576, 0) + COUNTIF(CFB!$W$2:$W$1048576, W5574) - 1))</f>
        <v>87</v>
      </c>
      <c r="N5574" s="2">
        <f>RANK(K5574, INDEX(CFB!$K$2:$K$1048576, MATCH(W5574, CFB!$W$2:$W$1048576, 0)):INDEX(CFB!$K$2:$K$1048576, MATCH(W5574, CFB!$W$2:$W$1048576, 0) + COUNTIF(CFB!$W$2:$W$1048576, W5574) - 1))</f>
        <v>99</v>
      </c>
      <c r="O5574">
        <v>20.85</v>
      </c>
      <c r="P5574">
        <v>15.57</v>
      </c>
      <c r="W5574">
        <v>1978</v>
      </c>
      <c r="X5574">
        <f t="shared" si="173"/>
        <v>0</v>
      </c>
    </row>
    <row r="5575" spans="1:24" ht="12.75" hidden="1" customHeight="1" x14ac:dyDescent="0.45">
      <c r="A5575">
        <v>100</v>
      </c>
      <c r="B5575" t="s">
        <v>222</v>
      </c>
      <c r="C5575" t="s">
        <v>212</v>
      </c>
      <c r="D5575" s="2" t="str">
        <f t="shared" si="172"/>
        <v>Cornell1978</v>
      </c>
      <c r="F5575">
        <v>5</v>
      </c>
      <c r="G5575">
        <v>3</v>
      </c>
      <c r="H5575">
        <v>1</v>
      </c>
      <c r="I5575">
        <v>-3.68</v>
      </c>
      <c r="J5575">
        <v>-3.34</v>
      </c>
      <c r="K5575">
        <v>-7.01</v>
      </c>
      <c r="L5575" s="2">
        <f>_xlfn.RANK.EQ(I5575, INDEX(CFB!$I$2:$I$1048576, MATCH(W5575, CFB!$W$2:$W$1048576, 0)):INDEX(CFB!$I$2:$I$1048576, MATCH(W5575, CFB!$W$2:$W$1048576, 0) + COUNTIF(CFB!$W$2:$W$1048576, W5575) - 1), 0)</f>
        <v>103</v>
      </c>
      <c r="M5575" s="2">
        <f>_xlfn.RANK.EQ(J5575, INDEX(CFB!$J$2:$J$1048576, MATCH(W5575, CFB!$W$2:$W$1048576, 0)):INDEX(CFB!$J$2:$J$1048576, MATCH(W5575, CFB!$W$2:$W$1048576, 0) + COUNTIF(CFB!$W$2:$W$1048576, W5575) - 1))</f>
        <v>97</v>
      </c>
      <c r="N5575" s="2">
        <f>RANK(K5575, INDEX(CFB!$K$2:$K$1048576, MATCH(W5575, CFB!$W$2:$W$1048576, 0)):INDEX(CFB!$K$2:$K$1048576, MATCH(W5575, CFB!$W$2:$W$1048576, 0) + COUNTIF(CFB!$W$2:$W$1048576, W5575) - 1))</f>
        <v>100</v>
      </c>
      <c r="O5575">
        <v>21.7</v>
      </c>
      <c r="P5575">
        <v>18.57</v>
      </c>
      <c r="W5575">
        <v>1978</v>
      </c>
      <c r="X5575">
        <f t="shared" si="173"/>
        <v>0</v>
      </c>
    </row>
    <row r="5576" spans="1:24" ht="12.75" hidden="1" customHeight="1" x14ac:dyDescent="0.45">
      <c r="A5576">
        <v>101</v>
      </c>
      <c r="B5576" t="s">
        <v>221</v>
      </c>
      <c r="C5576" t="s">
        <v>212</v>
      </c>
      <c r="D5576" s="2" t="str">
        <f t="shared" si="172"/>
        <v>Brown1978</v>
      </c>
      <c r="F5576">
        <v>6</v>
      </c>
      <c r="G5576">
        <v>3</v>
      </c>
      <c r="H5576">
        <v>0</v>
      </c>
      <c r="I5576">
        <v>-3.2</v>
      </c>
      <c r="J5576">
        <v>-4.09</v>
      </c>
      <c r="K5576">
        <v>-7.28</v>
      </c>
      <c r="L5576" s="2">
        <f>_xlfn.RANK.EQ(I5576, INDEX(CFB!$I$2:$I$1048576, MATCH(W5576, CFB!$W$2:$W$1048576, 0)):INDEX(CFB!$I$2:$I$1048576, MATCH(W5576, CFB!$W$2:$W$1048576, 0) + COUNTIF(CFB!$W$2:$W$1048576, W5576) - 1), 0)</f>
        <v>98</v>
      </c>
      <c r="M5576" s="2">
        <f>_xlfn.RANK.EQ(J5576, INDEX(CFB!$J$2:$J$1048576, MATCH(W5576, CFB!$W$2:$W$1048576, 0)):INDEX(CFB!$J$2:$J$1048576, MATCH(W5576, CFB!$W$2:$W$1048576, 0) + COUNTIF(CFB!$W$2:$W$1048576, W5576) - 1))</f>
        <v>102</v>
      </c>
      <c r="N5576" s="2">
        <f>RANK(K5576, INDEX(CFB!$K$2:$K$1048576, MATCH(W5576, CFB!$W$2:$W$1048576, 0)):INDEX(CFB!$K$2:$K$1048576, MATCH(W5576, CFB!$W$2:$W$1048576, 0) + COUNTIF(CFB!$W$2:$W$1048576, W5576) - 1))</f>
        <v>101</v>
      </c>
      <c r="O5576">
        <v>22.02</v>
      </c>
      <c r="P5576">
        <v>18.77</v>
      </c>
      <c r="W5576">
        <v>1978</v>
      </c>
      <c r="X5576">
        <f t="shared" si="173"/>
        <v>0</v>
      </c>
    </row>
    <row r="5577" spans="1:24" ht="12.75" hidden="1" customHeight="1" x14ac:dyDescent="0.45">
      <c r="A5577">
        <v>102</v>
      </c>
      <c r="B5577" t="s">
        <v>218</v>
      </c>
      <c r="C5577" t="s">
        <v>212</v>
      </c>
      <c r="D5577" s="2" t="str">
        <f t="shared" si="172"/>
        <v>Dartmouth1978</v>
      </c>
      <c r="F5577">
        <v>6</v>
      </c>
      <c r="G5577">
        <v>3</v>
      </c>
      <c r="H5577">
        <v>0</v>
      </c>
      <c r="I5577">
        <v>-4.57</v>
      </c>
      <c r="J5577">
        <v>-2.71</v>
      </c>
      <c r="K5577">
        <v>-7.28</v>
      </c>
      <c r="L5577" s="2">
        <f>_xlfn.RANK.EQ(I5577, INDEX(CFB!$I$2:$I$1048576, MATCH(W5577, CFB!$W$2:$W$1048576, 0)):INDEX(CFB!$I$2:$I$1048576, MATCH(W5577, CFB!$W$2:$W$1048576, 0) + COUNTIF(CFB!$W$2:$W$1048576, W5577) - 1), 0)</f>
        <v>106</v>
      </c>
      <c r="M5577" s="2">
        <f>_xlfn.RANK.EQ(J5577, INDEX(CFB!$J$2:$J$1048576, MATCH(W5577, CFB!$W$2:$W$1048576, 0)):INDEX(CFB!$J$2:$J$1048576, MATCH(W5577, CFB!$W$2:$W$1048576, 0) + COUNTIF(CFB!$W$2:$W$1048576, W5577) - 1))</f>
        <v>93</v>
      </c>
      <c r="N5577" s="2">
        <f>RANK(K5577, INDEX(CFB!$K$2:$K$1048576, MATCH(W5577, CFB!$W$2:$W$1048576, 0)):INDEX(CFB!$K$2:$K$1048576, MATCH(W5577, CFB!$W$2:$W$1048576, 0) + COUNTIF(CFB!$W$2:$W$1048576, W5577) - 1))</f>
        <v>101</v>
      </c>
      <c r="O5577">
        <v>21.72</v>
      </c>
      <c r="P5577">
        <v>18.07</v>
      </c>
      <c r="W5577">
        <v>1978</v>
      </c>
      <c r="X5577">
        <f t="shared" si="173"/>
        <v>0</v>
      </c>
    </row>
    <row r="5578" spans="1:24" ht="12.75" hidden="1" customHeight="1" x14ac:dyDescent="0.45">
      <c r="A5578">
        <v>103</v>
      </c>
      <c r="B5578" t="s">
        <v>89</v>
      </c>
      <c r="C5578" t="s">
        <v>12</v>
      </c>
      <c r="D5578" s="2" t="str">
        <f t="shared" si="172"/>
        <v>West Virginia1978</v>
      </c>
      <c r="F5578">
        <v>2</v>
      </c>
      <c r="G5578">
        <v>9</v>
      </c>
      <c r="H5578">
        <v>0</v>
      </c>
      <c r="I5578">
        <v>-1.26</v>
      </c>
      <c r="J5578">
        <v>-6.15</v>
      </c>
      <c r="K5578">
        <v>-7.41</v>
      </c>
      <c r="L5578" s="2">
        <f>_xlfn.RANK.EQ(I5578, INDEX(CFB!$I$2:$I$1048576, MATCH(W5578, CFB!$W$2:$W$1048576, 0)):INDEX(CFB!$I$2:$I$1048576, MATCH(W5578, CFB!$W$2:$W$1048576, 0) + COUNTIF(CFB!$W$2:$W$1048576, W5578) - 1), 0)</f>
        <v>81</v>
      </c>
      <c r="M5578" s="2">
        <f>_xlfn.RANK.EQ(J5578, INDEX(CFB!$J$2:$J$1048576, MATCH(W5578, CFB!$W$2:$W$1048576, 0)):INDEX(CFB!$J$2:$J$1048576, MATCH(W5578, CFB!$W$2:$W$1048576, 0) + COUNTIF(CFB!$W$2:$W$1048576, W5578) - 1))</f>
        <v>115</v>
      </c>
      <c r="N5578" s="2">
        <f>RANK(K5578, INDEX(CFB!$K$2:$K$1048576, MATCH(W5578, CFB!$W$2:$W$1048576, 0)):INDEX(CFB!$K$2:$K$1048576, MATCH(W5578, CFB!$W$2:$W$1048576, 0) + COUNTIF(CFB!$W$2:$W$1048576, W5578) - 1))</f>
        <v>103</v>
      </c>
      <c r="O5578">
        <v>25.2</v>
      </c>
      <c r="P5578">
        <v>23.48</v>
      </c>
      <c r="W5578">
        <v>1978</v>
      </c>
      <c r="X5578">
        <f t="shared" si="173"/>
        <v>0</v>
      </c>
    </row>
    <row r="5579" spans="1:24" ht="12.75" hidden="1" customHeight="1" x14ac:dyDescent="0.45">
      <c r="A5579">
        <v>104</v>
      </c>
      <c r="B5579" t="s">
        <v>207</v>
      </c>
      <c r="C5579" t="s">
        <v>206</v>
      </c>
      <c r="D5579" s="2" t="str">
        <f t="shared" si="172"/>
        <v>The Citadel1978</v>
      </c>
      <c r="F5579">
        <v>5</v>
      </c>
      <c r="G5579">
        <v>6</v>
      </c>
      <c r="H5579">
        <v>0</v>
      </c>
      <c r="I5579">
        <v>-5.61</v>
      </c>
      <c r="J5579">
        <v>-1.92</v>
      </c>
      <c r="K5579">
        <v>-7.53</v>
      </c>
      <c r="L5579" s="2">
        <f>_xlfn.RANK.EQ(I5579, INDEX(CFB!$I$2:$I$1048576, MATCH(W5579, CFB!$W$2:$W$1048576, 0)):INDEX(CFB!$I$2:$I$1048576, MATCH(W5579, CFB!$W$2:$W$1048576, 0) + COUNTIF(CFB!$W$2:$W$1048576, W5579) - 1), 0)</f>
        <v>115</v>
      </c>
      <c r="M5579" s="2">
        <f>_xlfn.RANK.EQ(J5579, INDEX(CFB!$J$2:$J$1048576, MATCH(W5579, CFB!$W$2:$W$1048576, 0)):INDEX(CFB!$J$2:$J$1048576, MATCH(W5579, CFB!$W$2:$W$1048576, 0) + COUNTIF(CFB!$W$2:$W$1048576, W5579) - 1))</f>
        <v>84</v>
      </c>
      <c r="N5579" s="2">
        <f>RANK(K5579, INDEX(CFB!$K$2:$K$1048576, MATCH(W5579, CFB!$W$2:$W$1048576, 0)):INDEX(CFB!$K$2:$K$1048576, MATCH(W5579, CFB!$W$2:$W$1048576, 0) + COUNTIF(CFB!$W$2:$W$1048576, W5579) - 1))</f>
        <v>104</v>
      </c>
      <c r="O5579">
        <v>22.03</v>
      </c>
      <c r="P5579">
        <v>18.12</v>
      </c>
      <c r="W5579">
        <v>1978</v>
      </c>
      <c r="X5579">
        <f t="shared" si="173"/>
        <v>0</v>
      </c>
    </row>
    <row r="5580" spans="1:24" ht="12.75" hidden="1" customHeight="1" x14ac:dyDescent="0.45">
      <c r="A5580">
        <v>105</v>
      </c>
      <c r="B5580" t="s">
        <v>117</v>
      </c>
      <c r="C5580" t="s">
        <v>65</v>
      </c>
      <c r="D5580" s="2" t="str">
        <f t="shared" si="172"/>
        <v>Western Michigan1978</v>
      </c>
      <c r="F5580">
        <v>7</v>
      </c>
      <c r="G5580">
        <v>4</v>
      </c>
      <c r="H5580">
        <v>0</v>
      </c>
      <c r="I5580">
        <v>-6.14</v>
      </c>
      <c r="J5580">
        <v>-1.81</v>
      </c>
      <c r="K5580">
        <v>-7.94</v>
      </c>
      <c r="L5580" s="2">
        <f>_xlfn.RANK.EQ(I5580, INDEX(CFB!$I$2:$I$1048576, MATCH(W5580, CFB!$W$2:$W$1048576, 0)):INDEX(CFB!$I$2:$I$1048576, MATCH(W5580, CFB!$W$2:$W$1048576, 0) + COUNTIF(CFB!$W$2:$W$1048576, W5580) - 1), 0)</f>
        <v>117</v>
      </c>
      <c r="M5580" s="2">
        <f>_xlfn.RANK.EQ(J5580, INDEX(CFB!$J$2:$J$1048576, MATCH(W5580, CFB!$W$2:$W$1048576, 0)):INDEX(CFB!$J$2:$J$1048576, MATCH(W5580, CFB!$W$2:$W$1048576, 0) + COUNTIF(CFB!$W$2:$W$1048576, W5580) - 1))</f>
        <v>83</v>
      </c>
      <c r="N5580" s="2">
        <f>RANK(K5580, INDEX(CFB!$K$2:$K$1048576, MATCH(W5580, CFB!$W$2:$W$1048576, 0)):INDEX(CFB!$K$2:$K$1048576, MATCH(W5580, CFB!$W$2:$W$1048576, 0) + COUNTIF(CFB!$W$2:$W$1048576, W5580) - 1))</f>
        <v>105</v>
      </c>
      <c r="O5580">
        <v>19.89</v>
      </c>
      <c r="P5580">
        <v>15.01</v>
      </c>
      <c r="W5580">
        <v>1978</v>
      </c>
      <c r="X5580">
        <f t="shared" si="173"/>
        <v>0</v>
      </c>
    </row>
    <row r="5581" spans="1:24" hidden="1" x14ac:dyDescent="0.45">
      <c r="A5581">
        <v>106</v>
      </c>
      <c r="B5581" t="s">
        <v>48</v>
      </c>
      <c r="C5581" t="s">
        <v>12</v>
      </c>
      <c r="D5581" s="2" t="str">
        <f t="shared" si="172"/>
        <v>Army1978</v>
      </c>
      <c r="F5581">
        <v>4</v>
      </c>
      <c r="G5581">
        <v>6</v>
      </c>
      <c r="H5581">
        <v>1</v>
      </c>
      <c r="I5581">
        <v>-4.6399999999999997</v>
      </c>
      <c r="J5581">
        <v>-3.65</v>
      </c>
      <c r="K5581">
        <v>-8.2899999999999991</v>
      </c>
      <c r="L5581" s="2">
        <f>_xlfn.RANK.EQ(I5581, INDEX(CFB!$I$2:$I$1048576, MATCH(W5581, CFB!$W$2:$W$1048576, 0)):INDEX(CFB!$I$2:$I$1048576, MATCH(W5581, CFB!$W$2:$W$1048576, 0) + COUNTIF(CFB!$W$2:$W$1048576, W5581) - 1), 0)</f>
        <v>107</v>
      </c>
      <c r="M5581" s="2">
        <f>_xlfn.RANK.EQ(J5581, INDEX(CFB!$J$2:$J$1048576, MATCH(W5581, CFB!$W$2:$W$1048576, 0)):INDEX(CFB!$J$2:$J$1048576, MATCH(W5581, CFB!$W$2:$W$1048576, 0) + COUNTIF(CFB!$W$2:$W$1048576, W5581) - 1))</f>
        <v>100</v>
      </c>
      <c r="N5581" s="2">
        <f>RANK(K5581, INDEX(CFB!$K$2:$K$1048576, MATCH(W5581, CFB!$W$2:$W$1048576, 0)):INDEX(CFB!$K$2:$K$1048576, MATCH(W5581, CFB!$W$2:$W$1048576, 0) + COUNTIF(CFB!$W$2:$W$1048576, W5581) - 1))</f>
        <v>106</v>
      </c>
      <c r="O5581">
        <v>22.04</v>
      </c>
      <c r="P5581">
        <v>17.71</v>
      </c>
      <c r="W5581">
        <v>1978</v>
      </c>
      <c r="X5581">
        <f t="shared" si="173"/>
        <v>0</v>
      </c>
    </row>
    <row r="5582" spans="1:24" ht="12.75" hidden="1" customHeight="1" x14ac:dyDescent="0.45">
      <c r="A5582">
        <v>107</v>
      </c>
      <c r="B5582" t="s">
        <v>225</v>
      </c>
      <c r="C5582" t="s">
        <v>12</v>
      </c>
      <c r="D5582" s="2" t="str">
        <f t="shared" si="172"/>
        <v>Villanova1978</v>
      </c>
      <c r="F5582">
        <v>5</v>
      </c>
      <c r="G5582">
        <v>6</v>
      </c>
      <c r="H5582">
        <v>0</v>
      </c>
      <c r="I5582">
        <v>-2.81</v>
      </c>
      <c r="J5582">
        <v>-5.94</v>
      </c>
      <c r="K5582">
        <v>-8.75</v>
      </c>
      <c r="L5582" s="2">
        <f>_xlfn.RANK.EQ(I5582, INDEX(CFB!$I$2:$I$1048576, MATCH(W5582, CFB!$W$2:$W$1048576, 0)):INDEX(CFB!$I$2:$I$1048576, MATCH(W5582, CFB!$W$2:$W$1048576, 0) + COUNTIF(CFB!$W$2:$W$1048576, W5582) - 1), 0)</f>
        <v>95</v>
      </c>
      <c r="M5582" s="2">
        <f>_xlfn.RANK.EQ(J5582, INDEX(CFB!$J$2:$J$1048576, MATCH(W5582, CFB!$W$2:$W$1048576, 0)):INDEX(CFB!$J$2:$J$1048576, MATCH(W5582, CFB!$W$2:$W$1048576, 0) + COUNTIF(CFB!$W$2:$W$1048576, W5582) - 1))</f>
        <v>114</v>
      </c>
      <c r="N5582" s="2">
        <f>RANK(K5582, INDEX(CFB!$K$2:$K$1048576, MATCH(W5582, CFB!$W$2:$W$1048576, 0)):INDEX(CFB!$K$2:$K$1048576, MATCH(W5582, CFB!$W$2:$W$1048576, 0) + COUNTIF(CFB!$W$2:$W$1048576, W5582) - 1))</f>
        <v>107</v>
      </c>
      <c r="O5582">
        <v>23.24</v>
      </c>
      <c r="P5582">
        <v>18.37</v>
      </c>
      <c r="W5582">
        <v>1978</v>
      </c>
      <c r="X5582">
        <f t="shared" si="173"/>
        <v>0</v>
      </c>
    </row>
    <row r="5583" spans="1:24" ht="12.75" hidden="1" customHeight="1" x14ac:dyDescent="0.45">
      <c r="A5583">
        <v>108</v>
      </c>
      <c r="B5583" t="s">
        <v>194</v>
      </c>
      <c r="C5583" t="s">
        <v>195</v>
      </c>
      <c r="D5583" s="2" t="str">
        <f t="shared" si="172"/>
        <v>Wichita State1978</v>
      </c>
      <c r="F5583">
        <v>4</v>
      </c>
      <c r="G5583">
        <v>7</v>
      </c>
      <c r="H5583">
        <v>0</v>
      </c>
      <c r="I5583">
        <v>-0.62</v>
      </c>
      <c r="J5583">
        <v>-8.24</v>
      </c>
      <c r="K5583">
        <v>-8.86</v>
      </c>
      <c r="L5583" s="2">
        <f>_xlfn.RANK.EQ(I5583, INDEX(CFB!$I$2:$I$1048576, MATCH(W5583, CFB!$W$2:$W$1048576, 0)):INDEX(CFB!$I$2:$I$1048576, MATCH(W5583, CFB!$W$2:$W$1048576, 0) + COUNTIF(CFB!$W$2:$W$1048576, W5583) - 1), 0)</f>
        <v>75</v>
      </c>
      <c r="M5583" s="2">
        <f>_xlfn.RANK.EQ(J5583, INDEX(CFB!$J$2:$J$1048576, MATCH(W5583, CFB!$W$2:$W$1048576, 0)):INDEX(CFB!$J$2:$J$1048576, MATCH(W5583, CFB!$W$2:$W$1048576, 0) + COUNTIF(CFB!$W$2:$W$1048576, W5583) - 1))</f>
        <v>125</v>
      </c>
      <c r="N5583" s="2">
        <f>RANK(K5583, INDEX(CFB!$K$2:$K$1048576, MATCH(W5583, CFB!$W$2:$W$1048576, 0)):INDEX(CFB!$K$2:$K$1048576, MATCH(W5583, CFB!$W$2:$W$1048576, 0) + COUNTIF(CFB!$W$2:$W$1048576, W5583) - 1))</f>
        <v>108</v>
      </c>
      <c r="O5583">
        <v>25.14</v>
      </c>
      <c r="P5583">
        <v>21.9</v>
      </c>
      <c r="W5583">
        <v>1978</v>
      </c>
      <c r="X5583">
        <f t="shared" si="173"/>
        <v>0</v>
      </c>
    </row>
    <row r="5584" spans="1:24" ht="12.75" hidden="1" customHeight="1" x14ac:dyDescent="0.45">
      <c r="A5584">
        <v>109</v>
      </c>
      <c r="B5584" t="s">
        <v>199</v>
      </c>
      <c r="C5584" t="s">
        <v>195</v>
      </c>
      <c r="D5584" s="2" t="str">
        <f t="shared" si="172"/>
        <v>Drake1978</v>
      </c>
      <c r="F5584">
        <v>4</v>
      </c>
      <c r="G5584">
        <v>7</v>
      </c>
      <c r="H5584">
        <v>0</v>
      </c>
      <c r="I5584">
        <v>-2.93</v>
      </c>
      <c r="J5584">
        <v>-6.22</v>
      </c>
      <c r="K5584">
        <v>-9.14</v>
      </c>
      <c r="L5584" s="2">
        <f>_xlfn.RANK.EQ(I5584, INDEX(CFB!$I$2:$I$1048576, MATCH(W5584, CFB!$W$2:$W$1048576, 0)):INDEX(CFB!$I$2:$I$1048576, MATCH(W5584, CFB!$W$2:$W$1048576, 0) + COUNTIF(CFB!$W$2:$W$1048576, W5584) - 1), 0)</f>
        <v>96</v>
      </c>
      <c r="M5584" s="2">
        <f>_xlfn.RANK.EQ(J5584, INDEX(CFB!$J$2:$J$1048576, MATCH(W5584, CFB!$W$2:$W$1048576, 0)):INDEX(CFB!$J$2:$J$1048576, MATCH(W5584, CFB!$W$2:$W$1048576, 0) + COUNTIF(CFB!$W$2:$W$1048576, W5584) - 1))</f>
        <v>116</v>
      </c>
      <c r="N5584" s="2">
        <f>RANK(K5584, INDEX(CFB!$K$2:$K$1048576, MATCH(W5584, CFB!$W$2:$W$1048576, 0)):INDEX(CFB!$K$2:$K$1048576, MATCH(W5584, CFB!$W$2:$W$1048576, 0) + COUNTIF(CFB!$W$2:$W$1048576, W5584) - 1))</f>
        <v>109</v>
      </c>
      <c r="O5584">
        <v>23.38</v>
      </c>
      <c r="P5584">
        <v>20.87</v>
      </c>
      <c r="W5584">
        <v>1978</v>
      </c>
      <c r="X5584">
        <f t="shared" si="173"/>
        <v>0</v>
      </c>
    </row>
    <row r="5585" spans="1:24" ht="12.75" hidden="1" customHeight="1" x14ac:dyDescent="0.45">
      <c r="A5585">
        <v>110</v>
      </c>
      <c r="B5585" t="s">
        <v>190</v>
      </c>
      <c r="C5585" t="s">
        <v>193</v>
      </c>
      <c r="D5585" s="2" t="str">
        <f t="shared" si="172"/>
        <v>Pacific1978</v>
      </c>
      <c r="F5585">
        <v>4</v>
      </c>
      <c r="G5585">
        <v>8</v>
      </c>
      <c r="H5585">
        <v>0</v>
      </c>
      <c r="I5585">
        <v>-5.37</v>
      </c>
      <c r="J5585">
        <v>-4.22</v>
      </c>
      <c r="K5585">
        <v>-9.59</v>
      </c>
      <c r="L5585" s="2">
        <f>_xlfn.RANK.EQ(I5585, INDEX(CFB!$I$2:$I$1048576, MATCH(W5585, CFB!$W$2:$W$1048576, 0)):INDEX(CFB!$I$2:$I$1048576, MATCH(W5585, CFB!$W$2:$W$1048576, 0) + COUNTIF(CFB!$W$2:$W$1048576, W5585) - 1), 0)</f>
        <v>113</v>
      </c>
      <c r="M5585" s="2">
        <f>_xlfn.RANK.EQ(J5585, INDEX(CFB!$J$2:$J$1048576, MATCH(W5585, CFB!$W$2:$W$1048576, 0)):INDEX(CFB!$J$2:$J$1048576, MATCH(W5585, CFB!$W$2:$W$1048576, 0) + COUNTIF(CFB!$W$2:$W$1048576, W5585) - 1))</f>
        <v>104</v>
      </c>
      <c r="N5585" s="2">
        <f>RANK(K5585, INDEX(CFB!$K$2:$K$1048576, MATCH(W5585, CFB!$W$2:$W$1048576, 0)):INDEX(CFB!$K$2:$K$1048576, MATCH(W5585, CFB!$W$2:$W$1048576, 0) + COUNTIF(CFB!$W$2:$W$1048576, W5585) - 1))</f>
        <v>110</v>
      </c>
      <c r="O5585">
        <v>21.46</v>
      </c>
      <c r="P5585">
        <v>19.41</v>
      </c>
      <c r="W5585">
        <v>1978</v>
      </c>
      <c r="X5585">
        <f t="shared" si="173"/>
        <v>0</v>
      </c>
    </row>
    <row r="5586" spans="1:24" ht="12.75" hidden="1" customHeight="1" x14ac:dyDescent="0.45">
      <c r="A5586">
        <v>111</v>
      </c>
      <c r="B5586" t="s">
        <v>59</v>
      </c>
      <c r="C5586" t="s">
        <v>15</v>
      </c>
      <c r="D5586" s="2" t="str">
        <f t="shared" si="172"/>
        <v>Vanderbilt1978</v>
      </c>
      <c r="F5586">
        <v>2</v>
      </c>
      <c r="G5586">
        <v>9</v>
      </c>
      <c r="H5586">
        <v>0</v>
      </c>
      <c r="I5586">
        <v>-1.55</v>
      </c>
      <c r="J5586">
        <v>-9.0399999999999991</v>
      </c>
      <c r="K5586">
        <v>-10.59</v>
      </c>
      <c r="L5586" s="2">
        <f>_xlfn.RANK.EQ(I5586, INDEX(CFB!$I$2:$I$1048576, MATCH(W5586, CFB!$W$2:$W$1048576, 0)):INDEX(CFB!$I$2:$I$1048576, MATCH(W5586, CFB!$W$2:$W$1048576, 0) + COUNTIF(CFB!$W$2:$W$1048576, W5586) - 1), 0)</f>
        <v>83</v>
      </c>
      <c r="M5586" s="2">
        <f>_xlfn.RANK.EQ(J5586, INDEX(CFB!$J$2:$J$1048576, MATCH(W5586, CFB!$W$2:$W$1048576, 0)):INDEX(CFB!$J$2:$J$1048576, MATCH(W5586, CFB!$W$2:$W$1048576, 0) + COUNTIF(CFB!$W$2:$W$1048576, W5586) - 1))</f>
        <v>127</v>
      </c>
      <c r="N5586" s="2">
        <f>RANK(K5586, INDEX(CFB!$K$2:$K$1048576, MATCH(W5586, CFB!$W$2:$W$1048576, 0)):INDEX(CFB!$K$2:$K$1048576, MATCH(W5586, CFB!$W$2:$W$1048576, 0) + COUNTIF(CFB!$W$2:$W$1048576, W5586) - 1))</f>
        <v>111</v>
      </c>
      <c r="O5586">
        <v>25.41</v>
      </c>
      <c r="P5586">
        <v>28.07</v>
      </c>
      <c r="W5586">
        <v>1978</v>
      </c>
      <c r="X5586">
        <f t="shared" si="173"/>
        <v>0</v>
      </c>
    </row>
    <row r="5587" spans="1:24" ht="12.75" hidden="1" customHeight="1" x14ac:dyDescent="0.45">
      <c r="A5587">
        <v>112</v>
      </c>
      <c r="B5587" t="s">
        <v>198</v>
      </c>
      <c r="C5587" t="s">
        <v>195</v>
      </c>
      <c r="D5587" s="2" t="str">
        <f t="shared" si="172"/>
        <v>Southern Illinois1978</v>
      </c>
      <c r="F5587">
        <v>7</v>
      </c>
      <c r="G5587">
        <v>4</v>
      </c>
      <c r="H5587">
        <v>0</v>
      </c>
      <c r="I5587">
        <v>-5.47</v>
      </c>
      <c r="J5587">
        <v>-5.22</v>
      </c>
      <c r="K5587">
        <v>-10.69</v>
      </c>
      <c r="L5587" s="2">
        <f>_xlfn.RANK.EQ(I5587, INDEX(CFB!$I$2:$I$1048576, MATCH(W5587, CFB!$W$2:$W$1048576, 0)):INDEX(CFB!$I$2:$I$1048576, MATCH(W5587, CFB!$W$2:$W$1048576, 0) + COUNTIF(CFB!$W$2:$W$1048576, W5587) - 1), 0)</f>
        <v>114</v>
      </c>
      <c r="M5587" s="2">
        <f>_xlfn.RANK.EQ(J5587, INDEX(CFB!$J$2:$J$1048576, MATCH(W5587, CFB!$W$2:$W$1048576, 0)):INDEX(CFB!$J$2:$J$1048576, MATCH(W5587, CFB!$W$2:$W$1048576, 0) + COUNTIF(CFB!$W$2:$W$1048576, W5587) - 1))</f>
        <v>110</v>
      </c>
      <c r="N5587" s="2">
        <f>RANK(K5587, INDEX(CFB!$K$2:$K$1048576, MATCH(W5587, CFB!$W$2:$W$1048576, 0)):INDEX(CFB!$K$2:$K$1048576, MATCH(W5587, CFB!$W$2:$W$1048576, 0) + COUNTIF(CFB!$W$2:$W$1048576, W5587) - 1))</f>
        <v>112</v>
      </c>
      <c r="O5587">
        <v>18.52</v>
      </c>
      <c r="P5587">
        <v>18.95</v>
      </c>
      <c r="W5587">
        <v>1978</v>
      </c>
      <c r="X5587">
        <f t="shared" si="173"/>
        <v>0</v>
      </c>
    </row>
    <row r="5588" spans="1:24" ht="12.75" hidden="1" customHeight="1" x14ac:dyDescent="0.45">
      <c r="A5588">
        <v>113</v>
      </c>
      <c r="B5588" t="s">
        <v>219</v>
      </c>
      <c r="C5588" t="s">
        <v>212</v>
      </c>
      <c r="D5588" s="2" t="str">
        <f t="shared" si="172"/>
        <v>Harvard1978</v>
      </c>
      <c r="F5588">
        <v>4</v>
      </c>
      <c r="G5588">
        <v>4</v>
      </c>
      <c r="H5588">
        <v>1</v>
      </c>
      <c r="I5588">
        <v>-1.34</v>
      </c>
      <c r="J5588">
        <v>-9.3699999999999992</v>
      </c>
      <c r="K5588">
        <v>-10.71</v>
      </c>
      <c r="L5588" s="2">
        <f>_xlfn.RANK.EQ(I5588, INDEX(CFB!$I$2:$I$1048576, MATCH(W5588, CFB!$W$2:$W$1048576, 0)):INDEX(CFB!$I$2:$I$1048576, MATCH(W5588, CFB!$W$2:$W$1048576, 0) + COUNTIF(CFB!$W$2:$W$1048576, W5588) - 1), 0)</f>
        <v>82</v>
      </c>
      <c r="M5588" s="2">
        <f>_xlfn.RANK.EQ(J5588, INDEX(CFB!$J$2:$J$1048576, MATCH(W5588, CFB!$W$2:$W$1048576, 0)):INDEX(CFB!$J$2:$J$1048576, MATCH(W5588, CFB!$W$2:$W$1048576, 0) + COUNTIF(CFB!$W$2:$W$1048576, W5588) - 1))</f>
        <v>129</v>
      </c>
      <c r="N5588" s="2">
        <f>RANK(K5588, INDEX(CFB!$K$2:$K$1048576, MATCH(W5588, CFB!$W$2:$W$1048576, 0)):INDEX(CFB!$K$2:$K$1048576, MATCH(W5588, CFB!$W$2:$W$1048576, 0) + COUNTIF(CFB!$W$2:$W$1048576, W5588) - 1))</f>
        <v>113</v>
      </c>
      <c r="O5588">
        <v>23.04</v>
      </c>
      <c r="P5588">
        <v>22.6</v>
      </c>
      <c r="W5588">
        <v>1978</v>
      </c>
      <c r="X5588">
        <f t="shared" si="173"/>
        <v>0</v>
      </c>
    </row>
    <row r="5589" spans="1:24" ht="12.75" hidden="1" customHeight="1" x14ac:dyDescent="0.45">
      <c r="A5589">
        <v>114</v>
      </c>
      <c r="B5589" t="s">
        <v>197</v>
      </c>
      <c r="C5589" t="s">
        <v>195</v>
      </c>
      <c r="D5589" s="2" t="str">
        <f t="shared" si="172"/>
        <v>West Texas State1978</v>
      </c>
      <c r="F5589">
        <v>3</v>
      </c>
      <c r="G5589">
        <v>8</v>
      </c>
      <c r="H5589">
        <v>0</v>
      </c>
      <c r="I5589">
        <v>-3.59</v>
      </c>
      <c r="J5589">
        <v>-7.17</v>
      </c>
      <c r="K5589">
        <v>-10.76</v>
      </c>
      <c r="L5589" s="2">
        <f>_xlfn.RANK.EQ(I5589, INDEX(CFB!$I$2:$I$1048576, MATCH(W5589, CFB!$W$2:$W$1048576, 0)):INDEX(CFB!$I$2:$I$1048576, MATCH(W5589, CFB!$W$2:$W$1048576, 0) + COUNTIF(CFB!$W$2:$W$1048576, W5589) - 1), 0)</f>
        <v>101</v>
      </c>
      <c r="M5589" s="2">
        <f>_xlfn.RANK.EQ(J5589, INDEX(CFB!$J$2:$J$1048576, MATCH(W5589, CFB!$W$2:$W$1048576, 0)):INDEX(CFB!$J$2:$J$1048576, MATCH(W5589, CFB!$W$2:$W$1048576, 0) + COUNTIF(CFB!$W$2:$W$1048576, W5589) - 1))</f>
        <v>121</v>
      </c>
      <c r="N5589" s="2">
        <f>RANK(K5589, INDEX(CFB!$K$2:$K$1048576, MATCH(W5589, CFB!$W$2:$W$1048576, 0)):INDEX(CFB!$K$2:$K$1048576, MATCH(W5589, CFB!$W$2:$W$1048576, 0) + COUNTIF(CFB!$W$2:$W$1048576, W5589) - 1))</f>
        <v>114</v>
      </c>
      <c r="O5589">
        <v>25</v>
      </c>
      <c r="P5589">
        <v>22.53</v>
      </c>
      <c r="W5589">
        <v>1978</v>
      </c>
      <c r="X5589">
        <f t="shared" si="173"/>
        <v>0</v>
      </c>
    </row>
    <row r="5590" spans="1:24" ht="12.75" hidden="1" customHeight="1" x14ac:dyDescent="0.45">
      <c r="A5590">
        <v>115</v>
      </c>
      <c r="B5590" t="s">
        <v>80</v>
      </c>
      <c r="C5590" t="s">
        <v>65</v>
      </c>
      <c r="D5590" s="2" t="str">
        <f t="shared" si="172"/>
        <v>Bowling Green1978</v>
      </c>
      <c r="F5590">
        <v>4</v>
      </c>
      <c r="G5590">
        <v>7</v>
      </c>
      <c r="H5590">
        <v>0</v>
      </c>
      <c r="I5590">
        <v>-0.68</v>
      </c>
      <c r="J5590">
        <v>-10.220000000000001</v>
      </c>
      <c r="K5590">
        <v>-10.9</v>
      </c>
      <c r="L5590" s="2">
        <f>_xlfn.RANK.EQ(I5590, INDEX(CFB!$I$2:$I$1048576, MATCH(W5590, CFB!$W$2:$W$1048576, 0)):INDEX(CFB!$I$2:$I$1048576, MATCH(W5590, CFB!$W$2:$W$1048576, 0) + COUNTIF(CFB!$W$2:$W$1048576, W5590) - 1), 0)</f>
        <v>76</v>
      </c>
      <c r="M5590" s="2">
        <f>_xlfn.RANK.EQ(J5590, INDEX(CFB!$J$2:$J$1048576, MATCH(W5590, CFB!$W$2:$W$1048576, 0)):INDEX(CFB!$J$2:$J$1048576, MATCH(W5590, CFB!$W$2:$W$1048576, 0) + COUNTIF(CFB!$W$2:$W$1048576, W5590) - 1))</f>
        <v>132</v>
      </c>
      <c r="N5590" s="2">
        <f>RANK(K5590, INDEX(CFB!$K$2:$K$1048576, MATCH(W5590, CFB!$W$2:$W$1048576, 0)):INDEX(CFB!$K$2:$K$1048576, MATCH(W5590, CFB!$W$2:$W$1048576, 0) + COUNTIF(CFB!$W$2:$W$1048576, W5590) - 1))</f>
        <v>115</v>
      </c>
      <c r="O5590">
        <v>28.94</v>
      </c>
      <c r="P5590">
        <v>24.43</v>
      </c>
      <c r="W5590">
        <v>1978</v>
      </c>
      <c r="X5590">
        <f t="shared" si="173"/>
        <v>0</v>
      </c>
    </row>
    <row r="5591" spans="1:24" ht="12.75" hidden="1" customHeight="1" x14ac:dyDescent="0.45">
      <c r="A5591">
        <v>116</v>
      </c>
      <c r="B5591" t="s">
        <v>192</v>
      </c>
      <c r="C5591" t="s">
        <v>193</v>
      </c>
      <c r="D5591" s="2" t="str">
        <f t="shared" si="172"/>
        <v>Long Beach State1978</v>
      </c>
      <c r="F5591">
        <v>5</v>
      </c>
      <c r="G5591">
        <v>6</v>
      </c>
      <c r="H5591">
        <v>0</v>
      </c>
      <c r="I5591">
        <v>-6.83</v>
      </c>
      <c r="J5591">
        <v>-4.97</v>
      </c>
      <c r="K5591">
        <v>-11.8</v>
      </c>
      <c r="L5591" s="2">
        <f>_xlfn.RANK.EQ(I5591, INDEX(CFB!$I$2:$I$1048576, MATCH(W5591, CFB!$W$2:$W$1048576, 0)):INDEX(CFB!$I$2:$I$1048576, MATCH(W5591, CFB!$W$2:$W$1048576, 0) + COUNTIF(CFB!$W$2:$W$1048576, W5591) - 1), 0)</f>
        <v>120</v>
      </c>
      <c r="M5591" s="2">
        <f>_xlfn.RANK.EQ(J5591, INDEX(CFB!$J$2:$J$1048576, MATCH(W5591, CFB!$W$2:$W$1048576, 0)):INDEX(CFB!$J$2:$J$1048576, MATCH(W5591, CFB!$W$2:$W$1048576, 0) + COUNTIF(CFB!$W$2:$W$1048576, W5591) - 1))</f>
        <v>109</v>
      </c>
      <c r="N5591" s="2">
        <f>RANK(K5591, INDEX(CFB!$K$2:$K$1048576, MATCH(W5591, CFB!$W$2:$W$1048576, 0)):INDEX(CFB!$K$2:$K$1048576, MATCH(W5591, CFB!$W$2:$W$1048576, 0) + COUNTIF(CFB!$W$2:$W$1048576, W5591) - 1))</f>
        <v>116</v>
      </c>
      <c r="O5591">
        <v>19.14</v>
      </c>
      <c r="P5591">
        <v>18.260000000000002</v>
      </c>
      <c r="W5591">
        <v>1978</v>
      </c>
      <c r="X5591">
        <f t="shared" si="173"/>
        <v>0</v>
      </c>
    </row>
    <row r="5592" spans="1:24" ht="12.75" hidden="1" customHeight="1" x14ac:dyDescent="0.45">
      <c r="A5592">
        <v>117</v>
      </c>
      <c r="B5592" t="s">
        <v>213</v>
      </c>
      <c r="C5592" t="s">
        <v>206</v>
      </c>
      <c r="D5592" s="2" t="str">
        <f t="shared" si="172"/>
        <v>Virginia Military Institute1978</v>
      </c>
      <c r="F5592">
        <v>3</v>
      </c>
      <c r="G5592">
        <v>8</v>
      </c>
      <c r="H5592">
        <v>0</v>
      </c>
      <c r="I5592">
        <v>-10.52</v>
      </c>
      <c r="J5592">
        <v>-1.33</v>
      </c>
      <c r="K5592">
        <v>-11.85</v>
      </c>
      <c r="L5592" s="2">
        <f>_xlfn.RANK.EQ(I5592, INDEX(CFB!$I$2:$I$1048576, MATCH(W5592, CFB!$W$2:$W$1048576, 0)):INDEX(CFB!$I$2:$I$1048576, MATCH(W5592, CFB!$W$2:$W$1048576, 0) + COUNTIF(CFB!$W$2:$W$1048576, W5592) - 1), 0)</f>
        <v>130</v>
      </c>
      <c r="M5592" s="2">
        <f>_xlfn.RANK.EQ(J5592, INDEX(CFB!$J$2:$J$1048576, MATCH(W5592, CFB!$W$2:$W$1048576, 0)):INDEX(CFB!$J$2:$J$1048576, MATCH(W5592, CFB!$W$2:$W$1048576, 0) + COUNTIF(CFB!$W$2:$W$1048576, W5592) - 1))</f>
        <v>80</v>
      </c>
      <c r="N5592" s="2">
        <f>RANK(K5592, INDEX(CFB!$K$2:$K$1048576, MATCH(W5592, CFB!$W$2:$W$1048576, 0)):INDEX(CFB!$K$2:$K$1048576, MATCH(W5592, CFB!$W$2:$W$1048576, 0) + COUNTIF(CFB!$W$2:$W$1048576, W5592) - 1))</f>
        <v>117</v>
      </c>
      <c r="O5592">
        <v>16.02</v>
      </c>
      <c r="P5592">
        <v>16.47</v>
      </c>
      <c r="W5592">
        <v>1978</v>
      </c>
      <c r="X5592">
        <f t="shared" si="173"/>
        <v>0</v>
      </c>
    </row>
    <row r="5593" spans="1:24" ht="12.75" hidden="1" customHeight="1" x14ac:dyDescent="0.45">
      <c r="A5593">
        <v>118</v>
      </c>
      <c r="B5593" t="s">
        <v>191</v>
      </c>
      <c r="C5593" t="s">
        <v>193</v>
      </c>
      <c r="D5593" s="2" t="str">
        <f t="shared" si="172"/>
        <v>Cal State Fullerton1978</v>
      </c>
      <c r="F5593">
        <v>5</v>
      </c>
      <c r="G5593">
        <v>7</v>
      </c>
      <c r="H5593">
        <v>0</v>
      </c>
      <c r="I5593">
        <v>-0.56000000000000005</v>
      </c>
      <c r="J5593">
        <v>-12.27</v>
      </c>
      <c r="K5593">
        <v>-12.83</v>
      </c>
      <c r="L5593" s="2">
        <f>_xlfn.RANK.EQ(I5593, INDEX(CFB!$I$2:$I$1048576, MATCH(W5593, CFB!$W$2:$W$1048576, 0)):INDEX(CFB!$I$2:$I$1048576, MATCH(W5593, CFB!$W$2:$W$1048576, 0) + COUNTIF(CFB!$W$2:$W$1048576, W5593) - 1), 0)</f>
        <v>74</v>
      </c>
      <c r="M5593" s="2">
        <f>_xlfn.RANK.EQ(J5593, INDEX(CFB!$J$2:$J$1048576, MATCH(W5593, CFB!$W$2:$W$1048576, 0)):INDEX(CFB!$J$2:$J$1048576, MATCH(W5593, CFB!$W$2:$W$1048576, 0) + COUNTIF(CFB!$W$2:$W$1048576, W5593) - 1))</f>
        <v>135</v>
      </c>
      <c r="N5593" s="2">
        <f>RANK(K5593, INDEX(CFB!$K$2:$K$1048576, MATCH(W5593, CFB!$W$2:$W$1048576, 0)):INDEX(CFB!$K$2:$K$1048576, MATCH(W5593, CFB!$W$2:$W$1048576, 0) + COUNTIF(CFB!$W$2:$W$1048576, W5593) - 1))</f>
        <v>118</v>
      </c>
      <c r="O5593">
        <v>25.96</v>
      </c>
      <c r="P5593">
        <v>25.94</v>
      </c>
      <c r="W5593">
        <v>1978</v>
      </c>
      <c r="X5593">
        <f t="shared" si="173"/>
        <v>0</v>
      </c>
    </row>
    <row r="5594" spans="1:24" ht="12.75" hidden="1" customHeight="1" x14ac:dyDescent="0.45">
      <c r="A5594">
        <v>119</v>
      </c>
      <c r="B5594" t="s">
        <v>77</v>
      </c>
      <c r="C5594" t="s">
        <v>204</v>
      </c>
      <c r="D5594" s="2" t="str">
        <f t="shared" si="172"/>
        <v>Louisiana1978</v>
      </c>
      <c r="F5594">
        <v>3</v>
      </c>
      <c r="G5594">
        <v>8</v>
      </c>
      <c r="H5594">
        <v>0</v>
      </c>
      <c r="I5594">
        <v>-10.41</v>
      </c>
      <c r="J5594">
        <v>-2.62</v>
      </c>
      <c r="K5594">
        <v>-13.03</v>
      </c>
      <c r="L5594" s="2">
        <f>_xlfn.RANK.EQ(I5594, INDEX(CFB!$I$2:$I$1048576, MATCH(W5594, CFB!$W$2:$W$1048576, 0)):INDEX(CFB!$I$2:$I$1048576, MATCH(W5594, CFB!$W$2:$W$1048576, 0) + COUNTIF(CFB!$W$2:$W$1048576, W5594) - 1), 0)</f>
        <v>128</v>
      </c>
      <c r="M5594" s="2">
        <f>_xlfn.RANK.EQ(J5594, INDEX(CFB!$J$2:$J$1048576, MATCH(W5594, CFB!$W$2:$W$1048576, 0)):INDEX(CFB!$J$2:$J$1048576, MATCH(W5594, CFB!$W$2:$W$1048576, 0) + COUNTIF(CFB!$W$2:$W$1048576, W5594) - 1))</f>
        <v>92</v>
      </c>
      <c r="N5594" s="2">
        <f>RANK(K5594, INDEX(CFB!$K$2:$K$1048576, MATCH(W5594, CFB!$W$2:$W$1048576, 0)):INDEX(CFB!$K$2:$K$1048576, MATCH(W5594, CFB!$W$2:$W$1048576, 0) + COUNTIF(CFB!$W$2:$W$1048576, W5594) - 1))</f>
        <v>119</v>
      </c>
      <c r="O5594">
        <v>15.94</v>
      </c>
      <c r="P5594">
        <v>17.14</v>
      </c>
      <c r="W5594">
        <v>1978</v>
      </c>
      <c r="X5594">
        <f t="shared" si="173"/>
        <v>0</v>
      </c>
    </row>
    <row r="5595" spans="1:24" ht="12.75" hidden="1" customHeight="1" x14ac:dyDescent="0.45">
      <c r="A5595">
        <v>120</v>
      </c>
      <c r="B5595" t="s">
        <v>103</v>
      </c>
      <c r="C5595" t="s">
        <v>10</v>
      </c>
      <c r="D5595" s="2" t="str">
        <f t="shared" si="172"/>
        <v>Northwestern1978</v>
      </c>
      <c r="F5595">
        <v>0</v>
      </c>
      <c r="G5595">
        <v>10</v>
      </c>
      <c r="H5595">
        <v>1</v>
      </c>
      <c r="I5595">
        <v>-7.77</v>
      </c>
      <c r="J5595">
        <v>-5.83</v>
      </c>
      <c r="K5595">
        <v>-13.6</v>
      </c>
      <c r="L5595" s="2">
        <f>_xlfn.RANK.EQ(I5595, INDEX(CFB!$I$2:$I$1048576, MATCH(W5595, CFB!$W$2:$W$1048576, 0)):INDEX(CFB!$I$2:$I$1048576, MATCH(W5595, CFB!$W$2:$W$1048576, 0) + COUNTIF(CFB!$W$2:$W$1048576, W5595) - 1), 0)</f>
        <v>123</v>
      </c>
      <c r="M5595" s="2">
        <f>_xlfn.RANK.EQ(J5595, INDEX(CFB!$J$2:$J$1048576, MATCH(W5595, CFB!$W$2:$W$1048576, 0)):INDEX(CFB!$J$2:$J$1048576, MATCH(W5595, CFB!$W$2:$W$1048576, 0) + COUNTIF(CFB!$W$2:$W$1048576, W5595) - 1))</f>
        <v>113</v>
      </c>
      <c r="N5595" s="2">
        <f>RANK(K5595, INDEX(CFB!$K$2:$K$1048576, MATCH(W5595, CFB!$W$2:$W$1048576, 0)):INDEX(CFB!$K$2:$K$1048576, MATCH(W5595, CFB!$W$2:$W$1048576, 0) + COUNTIF(CFB!$W$2:$W$1048576, W5595) - 1))</f>
        <v>120</v>
      </c>
      <c r="O5595">
        <v>17.899999999999999</v>
      </c>
      <c r="P5595">
        <v>29.51</v>
      </c>
      <c r="W5595">
        <v>1978</v>
      </c>
      <c r="X5595">
        <f t="shared" si="173"/>
        <v>0</v>
      </c>
    </row>
    <row r="5596" spans="1:24" ht="12.75" hidden="1" customHeight="1" x14ac:dyDescent="0.45">
      <c r="A5596">
        <v>121</v>
      </c>
      <c r="B5596" t="s">
        <v>226</v>
      </c>
      <c r="C5596" t="s">
        <v>12</v>
      </c>
      <c r="D5596" s="2" t="str">
        <f t="shared" si="172"/>
        <v>Northwestern State1978</v>
      </c>
      <c r="F5596">
        <v>5</v>
      </c>
      <c r="G5596">
        <v>6</v>
      </c>
      <c r="H5596">
        <v>0</v>
      </c>
      <c r="I5596">
        <v>-7.08</v>
      </c>
      <c r="J5596">
        <v>-6.82</v>
      </c>
      <c r="K5596">
        <v>-13.9</v>
      </c>
      <c r="L5596" s="2">
        <f>_xlfn.RANK.EQ(I5596, INDEX(CFB!$I$2:$I$1048576, MATCH(W5596, CFB!$W$2:$W$1048576, 0)):INDEX(CFB!$I$2:$I$1048576, MATCH(W5596, CFB!$W$2:$W$1048576, 0) + COUNTIF(CFB!$W$2:$W$1048576, W5596) - 1), 0)</f>
        <v>121</v>
      </c>
      <c r="M5596" s="2">
        <f>_xlfn.RANK.EQ(J5596, INDEX(CFB!$J$2:$J$1048576, MATCH(W5596, CFB!$W$2:$W$1048576, 0)):INDEX(CFB!$J$2:$J$1048576, MATCH(W5596, CFB!$W$2:$W$1048576, 0) + COUNTIF(CFB!$W$2:$W$1048576, W5596) - 1))</f>
        <v>118</v>
      </c>
      <c r="N5596" s="2">
        <f>RANK(K5596, INDEX(CFB!$K$2:$K$1048576, MATCH(W5596, CFB!$W$2:$W$1048576, 0)):INDEX(CFB!$K$2:$K$1048576, MATCH(W5596, CFB!$W$2:$W$1048576, 0) + COUNTIF(CFB!$W$2:$W$1048576, W5596) - 1))</f>
        <v>121</v>
      </c>
      <c r="O5596">
        <v>18.100000000000001</v>
      </c>
      <c r="P5596">
        <v>23.52</v>
      </c>
      <c r="W5596">
        <v>1978</v>
      </c>
      <c r="X5596">
        <f t="shared" si="173"/>
        <v>0</v>
      </c>
    </row>
    <row r="5597" spans="1:24" ht="12.75" hidden="1" customHeight="1" x14ac:dyDescent="0.45">
      <c r="A5597">
        <v>122</v>
      </c>
      <c r="B5597" t="s">
        <v>131</v>
      </c>
      <c r="C5597" t="s">
        <v>12</v>
      </c>
      <c r="D5597" s="2" t="str">
        <f t="shared" si="172"/>
        <v>Air Force1978</v>
      </c>
      <c r="F5597">
        <v>3</v>
      </c>
      <c r="G5597">
        <v>8</v>
      </c>
      <c r="H5597">
        <v>0</v>
      </c>
      <c r="I5597">
        <v>-2.93</v>
      </c>
      <c r="J5597">
        <v>-11.09</v>
      </c>
      <c r="K5597">
        <v>-14.03</v>
      </c>
      <c r="L5597" s="2">
        <f>_xlfn.RANK.EQ(I5597, INDEX(CFB!$I$2:$I$1048576, MATCH(W5597, CFB!$W$2:$W$1048576, 0)):INDEX(CFB!$I$2:$I$1048576, MATCH(W5597, CFB!$W$2:$W$1048576, 0) + COUNTIF(CFB!$W$2:$W$1048576, W5597) - 1), 0)</f>
        <v>96</v>
      </c>
      <c r="M5597" s="2">
        <f>_xlfn.RANK.EQ(J5597, INDEX(CFB!$J$2:$J$1048576, MATCH(W5597, CFB!$W$2:$W$1048576, 0)):INDEX(CFB!$J$2:$J$1048576, MATCH(W5597, CFB!$W$2:$W$1048576, 0) + COUNTIF(CFB!$W$2:$W$1048576, W5597) - 1))</f>
        <v>134</v>
      </c>
      <c r="N5597" s="2">
        <f>RANK(K5597, INDEX(CFB!$K$2:$K$1048576, MATCH(W5597, CFB!$W$2:$W$1048576, 0)):INDEX(CFB!$K$2:$K$1048576, MATCH(W5597, CFB!$W$2:$W$1048576, 0) + COUNTIF(CFB!$W$2:$W$1048576, W5597) - 1))</f>
        <v>122</v>
      </c>
      <c r="O5597">
        <v>22.71</v>
      </c>
      <c r="P5597">
        <v>25.08</v>
      </c>
      <c r="W5597">
        <v>1978</v>
      </c>
      <c r="X5597">
        <f t="shared" si="173"/>
        <v>0</v>
      </c>
    </row>
    <row r="5598" spans="1:24" ht="12.75" hidden="1" customHeight="1" x14ac:dyDescent="0.45">
      <c r="A5598">
        <v>123</v>
      </c>
      <c r="B5598" t="s">
        <v>57</v>
      </c>
      <c r="C5598" t="s">
        <v>12</v>
      </c>
      <c r="D5598" s="2" t="str">
        <f t="shared" si="172"/>
        <v>Boston College1978</v>
      </c>
      <c r="F5598">
        <v>0</v>
      </c>
      <c r="G5598">
        <v>11</v>
      </c>
      <c r="H5598">
        <v>0</v>
      </c>
      <c r="I5598">
        <v>-6.78</v>
      </c>
      <c r="J5598">
        <v>-7.77</v>
      </c>
      <c r="K5598">
        <v>-14.55</v>
      </c>
      <c r="L5598" s="2">
        <f>_xlfn.RANK.EQ(I5598, INDEX(CFB!$I$2:$I$1048576, MATCH(W5598, CFB!$W$2:$W$1048576, 0)):INDEX(CFB!$I$2:$I$1048576, MATCH(W5598, CFB!$W$2:$W$1048576, 0) + COUNTIF(CFB!$W$2:$W$1048576, W5598) - 1), 0)</f>
        <v>119</v>
      </c>
      <c r="M5598" s="2">
        <f>_xlfn.RANK.EQ(J5598, INDEX(CFB!$J$2:$J$1048576, MATCH(W5598, CFB!$W$2:$W$1048576, 0)):INDEX(CFB!$J$2:$J$1048576, MATCH(W5598, CFB!$W$2:$W$1048576, 0) + COUNTIF(CFB!$W$2:$W$1048576, W5598) - 1))</f>
        <v>123</v>
      </c>
      <c r="N5598" s="2">
        <f>RANK(K5598, INDEX(CFB!$K$2:$K$1048576, MATCH(W5598, CFB!$W$2:$W$1048576, 0)):INDEX(CFB!$K$2:$K$1048576, MATCH(W5598, CFB!$W$2:$W$1048576, 0) + COUNTIF(CFB!$W$2:$W$1048576, W5598) - 1))</f>
        <v>123</v>
      </c>
      <c r="O5598">
        <v>20.12</v>
      </c>
      <c r="P5598">
        <v>21.09</v>
      </c>
      <c r="W5598">
        <v>1978</v>
      </c>
      <c r="X5598">
        <f t="shared" si="173"/>
        <v>0</v>
      </c>
    </row>
    <row r="5599" spans="1:24" ht="12.75" hidden="1" customHeight="1" x14ac:dyDescent="0.45">
      <c r="A5599">
        <v>124</v>
      </c>
      <c r="B5599" t="s">
        <v>220</v>
      </c>
      <c r="C5599" t="s">
        <v>212</v>
      </c>
      <c r="D5599" s="2" t="str">
        <f t="shared" si="172"/>
        <v>Princeton1978</v>
      </c>
      <c r="F5599">
        <v>2</v>
      </c>
      <c r="G5599">
        <v>5</v>
      </c>
      <c r="H5599">
        <v>2</v>
      </c>
      <c r="I5599">
        <v>-8.94</v>
      </c>
      <c r="J5599">
        <v>-5.64</v>
      </c>
      <c r="K5599">
        <v>-14.58</v>
      </c>
      <c r="L5599" s="2">
        <f>_xlfn.RANK.EQ(I5599, INDEX(CFB!$I$2:$I$1048576, MATCH(W5599, CFB!$W$2:$W$1048576, 0)):INDEX(CFB!$I$2:$I$1048576, MATCH(W5599, CFB!$W$2:$W$1048576, 0) + COUNTIF(CFB!$W$2:$W$1048576, W5599) - 1), 0)</f>
        <v>127</v>
      </c>
      <c r="M5599" s="2">
        <f>_xlfn.RANK.EQ(J5599, INDEX(CFB!$J$2:$J$1048576, MATCH(W5599, CFB!$W$2:$W$1048576, 0)):INDEX(CFB!$J$2:$J$1048576, MATCH(W5599, CFB!$W$2:$W$1048576, 0) + COUNTIF(CFB!$W$2:$W$1048576, W5599) - 1))</f>
        <v>111</v>
      </c>
      <c r="N5599" s="2">
        <f>RANK(K5599, INDEX(CFB!$K$2:$K$1048576, MATCH(W5599, CFB!$W$2:$W$1048576, 0)):INDEX(CFB!$K$2:$K$1048576, MATCH(W5599, CFB!$W$2:$W$1048576, 0) + COUNTIF(CFB!$W$2:$W$1048576, W5599) - 1))</f>
        <v>124</v>
      </c>
      <c r="O5599">
        <v>16.11</v>
      </c>
      <c r="P5599">
        <v>20.36</v>
      </c>
      <c r="W5599">
        <v>1978</v>
      </c>
      <c r="X5599">
        <f t="shared" si="173"/>
        <v>0</v>
      </c>
    </row>
    <row r="5600" spans="1:24" ht="12.75" hidden="1" customHeight="1" x14ac:dyDescent="0.45">
      <c r="A5600">
        <v>125</v>
      </c>
      <c r="B5600" t="s">
        <v>223</v>
      </c>
      <c r="C5600" t="s">
        <v>212</v>
      </c>
      <c r="D5600" s="2" t="str">
        <f t="shared" si="172"/>
        <v>Columbia1978</v>
      </c>
      <c r="F5600">
        <v>3</v>
      </c>
      <c r="G5600">
        <v>5</v>
      </c>
      <c r="H5600">
        <v>1</v>
      </c>
      <c r="I5600">
        <v>-10.51</v>
      </c>
      <c r="J5600">
        <v>-4.51</v>
      </c>
      <c r="K5600">
        <v>-15.02</v>
      </c>
      <c r="L5600" s="2">
        <f>_xlfn.RANK.EQ(I5600, INDEX(CFB!$I$2:$I$1048576, MATCH(W5600, CFB!$W$2:$W$1048576, 0)):INDEX(CFB!$I$2:$I$1048576, MATCH(W5600, CFB!$W$2:$W$1048576, 0) + COUNTIF(CFB!$W$2:$W$1048576, W5600) - 1), 0)</f>
        <v>129</v>
      </c>
      <c r="M5600" s="2">
        <f>_xlfn.RANK.EQ(J5600, INDEX(CFB!$J$2:$J$1048576, MATCH(W5600, CFB!$W$2:$W$1048576, 0)):INDEX(CFB!$J$2:$J$1048576, MATCH(W5600, CFB!$W$2:$W$1048576, 0) + COUNTIF(CFB!$W$2:$W$1048576, W5600) - 1))</f>
        <v>107</v>
      </c>
      <c r="N5600" s="2">
        <f>RANK(K5600, INDEX(CFB!$K$2:$K$1048576, MATCH(W5600, CFB!$W$2:$W$1048576, 0)):INDEX(CFB!$K$2:$K$1048576, MATCH(W5600, CFB!$W$2:$W$1048576, 0) + COUNTIF(CFB!$W$2:$W$1048576, W5600) - 1))</f>
        <v>125</v>
      </c>
      <c r="O5600">
        <v>14.76</v>
      </c>
      <c r="P5600">
        <v>24.62</v>
      </c>
      <c r="W5600">
        <v>1978</v>
      </c>
      <c r="X5600">
        <f t="shared" si="173"/>
        <v>0</v>
      </c>
    </row>
    <row r="5601" spans="1:24" ht="12.75" hidden="1" customHeight="1" x14ac:dyDescent="0.45">
      <c r="A5601">
        <v>126</v>
      </c>
      <c r="B5601" t="s">
        <v>87</v>
      </c>
      <c r="C5601" t="s">
        <v>65</v>
      </c>
      <c r="D5601" s="2" t="str">
        <f t="shared" si="172"/>
        <v>Northern Illinois1978</v>
      </c>
      <c r="F5601">
        <v>5</v>
      </c>
      <c r="G5601">
        <v>6</v>
      </c>
      <c r="H5601">
        <v>0</v>
      </c>
      <c r="I5601">
        <v>-1.84</v>
      </c>
      <c r="J5601">
        <v>-13.39</v>
      </c>
      <c r="K5601">
        <v>-15.23</v>
      </c>
      <c r="L5601" s="2">
        <f>_xlfn.RANK.EQ(I5601, INDEX(CFB!$I$2:$I$1048576, MATCH(W5601, CFB!$W$2:$W$1048576, 0)):INDEX(CFB!$I$2:$I$1048576, MATCH(W5601, CFB!$W$2:$W$1048576, 0) + COUNTIF(CFB!$W$2:$W$1048576, W5601) - 1), 0)</f>
        <v>84</v>
      </c>
      <c r="M5601" s="2">
        <f>_xlfn.RANK.EQ(J5601, INDEX(CFB!$J$2:$J$1048576, MATCH(W5601, CFB!$W$2:$W$1048576, 0)):INDEX(CFB!$J$2:$J$1048576, MATCH(W5601, CFB!$W$2:$W$1048576, 0) + COUNTIF(CFB!$W$2:$W$1048576, W5601) - 1))</f>
        <v>138</v>
      </c>
      <c r="N5601" s="2">
        <f>RANK(K5601, INDEX(CFB!$K$2:$K$1048576, MATCH(W5601, CFB!$W$2:$W$1048576, 0)):INDEX(CFB!$K$2:$K$1048576, MATCH(W5601, CFB!$W$2:$W$1048576, 0) + COUNTIF(CFB!$W$2:$W$1048576, W5601) - 1))</f>
        <v>126</v>
      </c>
      <c r="O5601">
        <v>23.69</v>
      </c>
      <c r="P5601">
        <v>27.52</v>
      </c>
      <c r="W5601">
        <v>1978</v>
      </c>
      <c r="X5601">
        <f t="shared" si="173"/>
        <v>0</v>
      </c>
    </row>
    <row r="5602" spans="1:24" ht="12.75" hidden="1" customHeight="1" x14ac:dyDescent="0.45">
      <c r="A5602">
        <v>127</v>
      </c>
      <c r="B5602" t="s">
        <v>64</v>
      </c>
      <c r="C5602" t="s">
        <v>65</v>
      </c>
      <c r="D5602" s="2" t="str">
        <f t="shared" si="172"/>
        <v>Ohio1978</v>
      </c>
      <c r="F5602">
        <v>3</v>
      </c>
      <c r="G5602">
        <v>8</v>
      </c>
      <c r="H5602">
        <v>0</v>
      </c>
      <c r="I5602">
        <v>-11.22</v>
      </c>
      <c r="J5602">
        <v>-4.6500000000000004</v>
      </c>
      <c r="K5602">
        <v>-15.86</v>
      </c>
      <c r="L5602" s="2">
        <f>_xlfn.RANK.EQ(I5602, INDEX(CFB!$I$2:$I$1048576, MATCH(W5602, CFB!$W$2:$W$1048576, 0)):INDEX(CFB!$I$2:$I$1048576, MATCH(W5602, CFB!$W$2:$W$1048576, 0) + COUNTIF(CFB!$W$2:$W$1048576, W5602) - 1), 0)</f>
        <v>134</v>
      </c>
      <c r="M5602" s="2">
        <f>_xlfn.RANK.EQ(J5602, INDEX(CFB!$J$2:$J$1048576, MATCH(W5602, CFB!$W$2:$W$1048576, 0)):INDEX(CFB!$J$2:$J$1048576, MATCH(W5602, CFB!$W$2:$W$1048576, 0) + COUNTIF(CFB!$W$2:$W$1048576, W5602) - 1))</f>
        <v>108</v>
      </c>
      <c r="N5602" s="2">
        <f>RANK(K5602, INDEX(CFB!$K$2:$K$1048576, MATCH(W5602, CFB!$W$2:$W$1048576, 0)):INDEX(CFB!$K$2:$K$1048576, MATCH(W5602, CFB!$W$2:$W$1048576, 0) + COUNTIF(CFB!$W$2:$W$1048576, W5602) - 1))</f>
        <v>127</v>
      </c>
      <c r="O5602">
        <v>14.23</v>
      </c>
      <c r="P5602">
        <v>19.22</v>
      </c>
      <c r="W5602">
        <v>1978</v>
      </c>
      <c r="X5602">
        <f t="shared" si="173"/>
        <v>0</v>
      </c>
    </row>
    <row r="5603" spans="1:24" ht="12.75" hidden="1" customHeight="1" x14ac:dyDescent="0.45">
      <c r="A5603">
        <v>128</v>
      </c>
      <c r="B5603" t="s">
        <v>214</v>
      </c>
      <c r="C5603" t="s">
        <v>204</v>
      </c>
      <c r="D5603" s="2" t="str">
        <f t="shared" si="172"/>
        <v>Lamar1978</v>
      </c>
      <c r="F5603">
        <v>2</v>
      </c>
      <c r="G5603">
        <v>8</v>
      </c>
      <c r="H5603">
        <v>1</v>
      </c>
      <c r="I5603">
        <v>-5.09</v>
      </c>
      <c r="J5603">
        <v>-11.04</v>
      </c>
      <c r="K5603">
        <v>-16.13</v>
      </c>
      <c r="L5603" s="2">
        <f>_xlfn.RANK.EQ(I5603, INDEX(CFB!$I$2:$I$1048576, MATCH(W5603, CFB!$W$2:$W$1048576, 0)):INDEX(CFB!$I$2:$I$1048576, MATCH(W5603, CFB!$W$2:$W$1048576, 0) + COUNTIF(CFB!$W$2:$W$1048576, W5603) - 1), 0)</f>
        <v>110</v>
      </c>
      <c r="M5603" s="2">
        <f>_xlfn.RANK.EQ(J5603, INDEX(CFB!$J$2:$J$1048576, MATCH(W5603, CFB!$W$2:$W$1048576, 0)):INDEX(CFB!$J$2:$J$1048576, MATCH(W5603, CFB!$W$2:$W$1048576, 0) + COUNTIF(CFB!$W$2:$W$1048576, W5603) - 1))</f>
        <v>133</v>
      </c>
      <c r="N5603" s="2">
        <f>RANK(K5603, INDEX(CFB!$K$2:$K$1048576, MATCH(W5603, CFB!$W$2:$W$1048576, 0)):INDEX(CFB!$K$2:$K$1048576, MATCH(W5603, CFB!$W$2:$W$1048576, 0) + COUNTIF(CFB!$W$2:$W$1048576, W5603) - 1))</f>
        <v>128</v>
      </c>
      <c r="O5603">
        <v>20.66</v>
      </c>
      <c r="P5603">
        <v>25.96</v>
      </c>
      <c r="W5603">
        <v>1978</v>
      </c>
      <c r="X5603">
        <f t="shared" si="173"/>
        <v>0</v>
      </c>
    </row>
    <row r="5604" spans="1:24" ht="12.75" hidden="1" customHeight="1" x14ac:dyDescent="0.45">
      <c r="A5604">
        <v>129</v>
      </c>
      <c r="B5604" t="s">
        <v>200</v>
      </c>
      <c r="C5604" t="s">
        <v>195</v>
      </c>
      <c r="D5604" s="2" t="str">
        <f t="shared" si="172"/>
        <v>Indiana State1978</v>
      </c>
      <c r="F5604">
        <v>3</v>
      </c>
      <c r="G5604">
        <v>8</v>
      </c>
      <c r="H5604">
        <v>0</v>
      </c>
      <c r="I5604">
        <v>-11.8</v>
      </c>
      <c r="J5604">
        <v>-4.4800000000000004</v>
      </c>
      <c r="K5604">
        <v>-16.29</v>
      </c>
      <c r="L5604" s="2">
        <f>_xlfn.RANK.EQ(I5604, INDEX(CFB!$I$2:$I$1048576, MATCH(W5604, CFB!$W$2:$W$1048576, 0)):INDEX(CFB!$I$2:$I$1048576, MATCH(W5604, CFB!$W$2:$W$1048576, 0) + COUNTIF(CFB!$W$2:$W$1048576, W5604) - 1), 0)</f>
        <v>135</v>
      </c>
      <c r="M5604" s="2">
        <f>_xlfn.RANK.EQ(J5604, INDEX(CFB!$J$2:$J$1048576, MATCH(W5604, CFB!$W$2:$W$1048576, 0)):INDEX(CFB!$J$2:$J$1048576, MATCH(W5604, CFB!$W$2:$W$1048576, 0) + COUNTIF(CFB!$W$2:$W$1048576, W5604) - 1))</f>
        <v>106</v>
      </c>
      <c r="N5604" s="2">
        <f>RANK(K5604, INDEX(CFB!$K$2:$K$1048576, MATCH(W5604, CFB!$W$2:$W$1048576, 0)):INDEX(CFB!$K$2:$K$1048576, MATCH(W5604, CFB!$W$2:$W$1048576, 0) + COUNTIF(CFB!$W$2:$W$1048576, W5604) - 1))</f>
        <v>129</v>
      </c>
      <c r="O5604">
        <v>14.04</v>
      </c>
      <c r="P5604">
        <v>18.63</v>
      </c>
      <c r="W5604">
        <v>1978</v>
      </c>
      <c r="X5604">
        <f t="shared" si="173"/>
        <v>0</v>
      </c>
    </row>
    <row r="5605" spans="1:24" ht="12.75" hidden="1" customHeight="1" x14ac:dyDescent="0.45">
      <c r="A5605">
        <v>130</v>
      </c>
      <c r="B5605" t="s">
        <v>224</v>
      </c>
      <c r="C5605" t="s">
        <v>212</v>
      </c>
      <c r="D5605" s="2" t="str">
        <f t="shared" si="172"/>
        <v>Pennsylvania1978</v>
      </c>
      <c r="F5605">
        <v>2</v>
      </c>
      <c r="G5605">
        <v>6</v>
      </c>
      <c r="H5605">
        <v>1</v>
      </c>
      <c r="I5605">
        <v>-8.89</v>
      </c>
      <c r="J5605">
        <v>-7.47</v>
      </c>
      <c r="K5605">
        <v>-16.36</v>
      </c>
      <c r="L5605" s="2">
        <f>_xlfn.RANK.EQ(I5605, INDEX(CFB!$I$2:$I$1048576, MATCH(W5605, CFB!$W$2:$W$1048576, 0)):INDEX(CFB!$I$2:$I$1048576, MATCH(W5605, CFB!$W$2:$W$1048576, 0) + COUNTIF(CFB!$W$2:$W$1048576, W5605) - 1), 0)</f>
        <v>126</v>
      </c>
      <c r="M5605" s="2">
        <f>_xlfn.RANK.EQ(J5605, INDEX(CFB!$J$2:$J$1048576, MATCH(W5605, CFB!$W$2:$W$1048576, 0)):INDEX(CFB!$J$2:$J$1048576, MATCH(W5605, CFB!$W$2:$W$1048576, 0) + COUNTIF(CFB!$W$2:$W$1048576, W5605) - 1))</f>
        <v>122</v>
      </c>
      <c r="N5605" s="2">
        <f>RANK(K5605, INDEX(CFB!$K$2:$K$1048576, MATCH(W5605, CFB!$W$2:$W$1048576, 0)):INDEX(CFB!$K$2:$K$1048576, MATCH(W5605, CFB!$W$2:$W$1048576, 0) + COUNTIF(CFB!$W$2:$W$1048576, W5605) - 1))</f>
        <v>130</v>
      </c>
      <c r="O5605">
        <v>16.37</v>
      </c>
      <c r="P5605">
        <v>21.05</v>
      </c>
      <c r="W5605">
        <v>1978</v>
      </c>
      <c r="X5605">
        <f t="shared" si="173"/>
        <v>0</v>
      </c>
    </row>
    <row r="5606" spans="1:24" ht="12.75" hidden="1" customHeight="1" x14ac:dyDescent="0.45">
      <c r="A5606">
        <v>131</v>
      </c>
      <c r="B5606" t="s">
        <v>210</v>
      </c>
      <c r="C5606" t="s">
        <v>12</v>
      </c>
      <c r="D5606" s="2" t="str">
        <f t="shared" si="172"/>
        <v>Colgate1978</v>
      </c>
      <c r="F5606">
        <v>3</v>
      </c>
      <c r="G5606">
        <v>8</v>
      </c>
      <c r="H5606">
        <v>0</v>
      </c>
      <c r="I5606">
        <v>-10.83</v>
      </c>
      <c r="J5606">
        <v>-5.72</v>
      </c>
      <c r="K5606">
        <v>-16.55</v>
      </c>
      <c r="L5606" s="2">
        <f>_xlfn.RANK.EQ(I5606, INDEX(CFB!$I$2:$I$1048576, MATCH(W5606, CFB!$W$2:$W$1048576, 0)):INDEX(CFB!$I$2:$I$1048576, MATCH(W5606, CFB!$W$2:$W$1048576, 0) + COUNTIF(CFB!$W$2:$W$1048576, W5606) - 1), 0)</f>
        <v>131</v>
      </c>
      <c r="M5606" s="2">
        <f>_xlfn.RANK.EQ(J5606, INDEX(CFB!$J$2:$J$1048576, MATCH(W5606, CFB!$W$2:$W$1048576, 0)):INDEX(CFB!$J$2:$J$1048576, MATCH(W5606, CFB!$W$2:$W$1048576, 0) + COUNTIF(CFB!$W$2:$W$1048576, W5606) - 1))</f>
        <v>112</v>
      </c>
      <c r="N5606" s="2">
        <f>RANK(K5606, INDEX(CFB!$K$2:$K$1048576, MATCH(W5606, CFB!$W$2:$W$1048576, 0)):INDEX(CFB!$K$2:$K$1048576, MATCH(W5606, CFB!$W$2:$W$1048576, 0) + COUNTIF(CFB!$W$2:$W$1048576, W5606) - 1))</f>
        <v>131</v>
      </c>
      <c r="O5606">
        <v>15.2</v>
      </c>
      <c r="P5606">
        <v>19.23</v>
      </c>
      <c r="W5606">
        <v>1978</v>
      </c>
      <c r="X5606">
        <f t="shared" si="173"/>
        <v>0</v>
      </c>
    </row>
    <row r="5607" spans="1:24" ht="12.75" hidden="1" customHeight="1" x14ac:dyDescent="0.45">
      <c r="A5607">
        <v>132</v>
      </c>
      <c r="B5607" t="s">
        <v>148</v>
      </c>
      <c r="C5607" t="s">
        <v>178</v>
      </c>
      <c r="D5607" s="2" t="str">
        <f t="shared" si="172"/>
        <v>UTEP1978</v>
      </c>
      <c r="F5607">
        <v>1</v>
      </c>
      <c r="G5607">
        <v>11</v>
      </c>
      <c r="H5607">
        <v>0</v>
      </c>
      <c r="I5607">
        <v>-8.4600000000000009</v>
      </c>
      <c r="J5607">
        <v>-8.1300000000000008</v>
      </c>
      <c r="K5607">
        <v>-16.59</v>
      </c>
      <c r="L5607" s="2">
        <f>_xlfn.RANK.EQ(I5607, INDEX(CFB!$I$2:$I$1048576, MATCH(W5607, CFB!$W$2:$W$1048576, 0)):INDEX(CFB!$I$2:$I$1048576, MATCH(W5607, CFB!$W$2:$W$1048576, 0) + COUNTIF(CFB!$W$2:$W$1048576, W5607) - 1), 0)</f>
        <v>125</v>
      </c>
      <c r="M5607" s="2">
        <f>_xlfn.RANK.EQ(J5607, INDEX(CFB!$J$2:$J$1048576, MATCH(W5607, CFB!$W$2:$W$1048576, 0)):INDEX(CFB!$J$2:$J$1048576, MATCH(W5607, CFB!$W$2:$W$1048576, 0) + COUNTIF(CFB!$W$2:$W$1048576, W5607) - 1))</f>
        <v>124</v>
      </c>
      <c r="N5607" s="2">
        <f>RANK(K5607, INDEX(CFB!$K$2:$K$1048576, MATCH(W5607, CFB!$W$2:$W$1048576, 0)):INDEX(CFB!$K$2:$K$1048576, MATCH(W5607, CFB!$W$2:$W$1048576, 0) + COUNTIF(CFB!$W$2:$W$1048576, W5607) - 1))</f>
        <v>132</v>
      </c>
      <c r="O5607">
        <v>18.63</v>
      </c>
      <c r="P5607">
        <v>27.19</v>
      </c>
      <c r="W5607">
        <v>1978</v>
      </c>
      <c r="X5607">
        <f t="shared" si="173"/>
        <v>0</v>
      </c>
    </row>
    <row r="5608" spans="1:24" ht="12.75" hidden="1" customHeight="1" x14ac:dyDescent="0.45">
      <c r="A5608">
        <v>133</v>
      </c>
      <c r="B5608" t="s">
        <v>111</v>
      </c>
      <c r="C5608" t="s">
        <v>193</v>
      </c>
      <c r="D5608" s="2" t="str">
        <f t="shared" si="172"/>
        <v>Fresno State1978</v>
      </c>
      <c r="F5608">
        <v>3</v>
      </c>
      <c r="G5608">
        <v>8</v>
      </c>
      <c r="H5608">
        <v>0</v>
      </c>
      <c r="I5608">
        <v>-3.87</v>
      </c>
      <c r="J5608">
        <v>-13.27</v>
      </c>
      <c r="K5608">
        <v>-17.149999999999999</v>
      </c>
      <c r="L5608" s="2">
        <f>_xlfn.RANK.EQ(I5608, INDEX(CFB!$I$2:$I$1048576, MATCH(W5608, CFB!$W$2:$W$1048576, 0)):INDEX(CFB!$I$2:$I$1048576, MATCH(W5608, CFB!$W$2:$W$1048576, 0) + COUNTIF(CFB!$W$2:$W$1048576, W5608) - 1), 0)</f>
        <v>104</v>
      </c>
      <c r="M5608" s="2">
        <f>_xlfn.RANK.EQ(J5608, INDEX(CFB!$J$2:$J$1048576, MATCH(W5608, CFB!$W$2:$W$1048576, 0)):INDEX(CFB!$J$2:$J$1048576, MATCH(W5608, CFB!$W$2:$W$1048576, 0) + COUNTIF(CFB!$W$2:$W$1048576, W5608) - 1))</f>
        <v>137</v>
      </c>
      <c r="N5608" s="2">
        <f>RANK(K5608, INDEX(CFB!$K$2:$K$1048576, MATCH(W5608, CFB!$W$2:$W$1048576, 0)):INDEX(CFB!$K$2:$K$1048576, MATCH(W5608, CFB!$W$2:$W$1048576, 0) + COUNTIF(CFB!$W$2:$W$1048576, W5608) - 1))</f>
        <v>133</v>
      </c>
      <c r="O5608">
        <v>23.84</v>
      </c>
      <c r="P5608">
        <v>27.21</v>
      </c>
      <c r="W5608">
        <v>1978</v>
      </c>
      <c r="X5608">
        <f t="shared" si="173"/>
        <v>0</v>
      </c>
    </row>
    <row r="5609" spans="1:24" ht="12.75" hidden="1" customHeight="1" x14ac:dyDescent="0.45">
      <c r="A5609">
        <v>134</v>
      </c>
      <c r="B5609" t="s">
        <v>153</v>
      </c>
      <c r="C5609" t="s">
        <v>65</v>
      </c>
      <c r="D5609" s="2" t="str">
        <f t="shared" si="172"/>
        <v>Kent State1978</v>
      </c>
      <c r="F5609">
        <v>4</v>
      </c>
      <c r="G5609">
        <v>7</v>
      </c>
      <c r="H5609">
        <v>0</v>
      </c>
      <c r="I5609">
        <v>-10.94</v>
      </c>
      <c r="J5609">
        <v>-7</v>
      </c>
      <c r="K5609">
        <v>-17.940000000000001</v>
      </c>
      <c r="L5609" s="2">
        <f>_xlfn.RANK.EQ(I5609, INDEX(CFB!$I$2:$I$1048576, MATCH(W5609, CFB!$W$2:$W$1048576, 0)):INDEX(CFB!$I$2:$I$1048576, MATCH(W5609, CFB!$W$2:$W$1048576, 0) + COUNTIF(CFB!$W$2:$W$1048576, W5609) - 1), 0)</f>
        <v>132</v>
      </c>
      <c r="M5609" s="2">
        <f>_xlfn.RANK.EQ(J5609, INDEX(CFB!$J$2:$J$1048576, MATCH(W5609, CFB!$W$2:$W$1048576, 0)):INDEX(CFB!$J$2:$J$1048576, MATCH(W5609, CFB!$W$2:$W$1048576, 0) + COUNTIF(CFB!$W$2:$W$1048576, W5609) - 1))</f>
        <v>119</v>
      </c>
      <c r="N5609" s="2">
        <f>RANK(K5609, INDEX(CFB!$K$2:$K$1048576, MATCH(W5609, CFB!$W$2:$W$1048576, 0)):INDEX(CFB!$K$2:$K$1048576, MATCH(W5609, CFB!$W$2:$W$1048576, 0) + COUNTIF(CFB!$W$2:$W$1048576, W5609) - 1))</f>
        <v>134</v>
      </c>
      <c r="O5609">
        <v>14.87</v>
      </c>
      <c r="P5609">
        <v>22.47</v>
      </c>
      <c r="W5609">
        <v>1978</v>
      </c>
      <c r="X5609">
        <f t="shared" si="173"/>
        <v>0</v>
      </c>
    </row>
    <row r="5610" spans="1:24" ht="12.75" hidden="1" customHeight="1" x14ac:dyDescent="0.45">
      <c r="A5610">
        <v>135</v>
      </c>
      <c r="B5610" t="s">
        <v>62</v>
      </c>
      <c r="C5610" t="s">
        <v>206</v>
      </c>
      <c r="D5610" s="2" t="str">
        <f t="shared" si="172"/>
        <v>Marshall1978</v>
      </c>
      <c r="F5610">
        <v>1</v>
      </c>
      <c r="G5610">
        <v>10</v>
      </c>
      <c r="H5610">
        <v>0</v>
      </c>
      <c r="I5610">
        <v>-12.75</v>
      </c>
      <c r="J5610">
        <v>-6.57</v>
      </c>
      <c r="K5610">
        <v>-19.32</v>
      </c>
      <c r="L5610" s="2">
        <f>_xlfn.RANK.EQ(I5610, INDEX(CFB!$I$2:$I$1048576, MATCH(W5610, CFB!$W$2:$W$1048576, 0)):INDEX(CFB!$I$2:$I$1048576, MATCH(W5610, CFB!$W$2:$W$1048576, 0) + COUNTIF(CFB!$W$2:$W$1048576, W5610) - 1), 0)</f>
        <v>138</v>
      </c>
      <c r="M5610" s="2">
        <f>_xlfn.RANK.EQ(J5610, INDEX(CFB!$J$2:$J$1048576, MATCH(W5610, CFB!$W$2:$W$1048576, 0)):INDEX(CFB!$J$2:$J$1048576, MATCH(W5610, CFB!$W$2:$W$1048576, 0) + COUNTIF(CFB!$W$2:$W$1048576, W5610) - 1))</f>
        <v>117</v>
      </c>
      <c r="N5610" s="2">
        <f>RANK(K5610, INDEX(CFB!$K$2:$K$1048576, MATCH(W5610, CFB!$W$2:$W$1048576, 0)):INDEX(CFB!$K$2:$K$1048576, MATCH(W5610, CFB!$W$2:$W$1048576, 0) + COUNTIF(CFB!$W$2:$W$1048576, W5610) - 1))</f>
        <v>135</v>
      </c>
      <c r="O5610">
        <v>13.68</v>
      </c>
      <c r="P5610">
        <v>23.39</v>
      </c>
      <c r="W5610">
        <v>1978</v>
      </c>
      <c r="X5610">
        <f t="shared" si="173"/>
        <v>0</v>
      </c>
    </row>
    <row r="5611" spans="1:24" ht="12.75" hidden="1" customHeight="1" x14ac:dyDescent="0.45">
      <c r="A5611">
        <v>136</v>
      </c>
      <c r="B5611" t="s">
        <v>94</v>
      </c>
      <c r="C5611" t="s">
        <v>65</v>
      </c>
      <c r="D5611" s="2" t="str">
        <f t="shared" si="172"/>
        <v>Toledo1978</v>
      </c>
      <c r="F5611">
        <v>2</v>
      </c>
      <c r="G5611">
        <v>9</v>
      </c>
      <c r="H5611">
        <v>0</v>
      </c>
      <c r="I5611">
        <v>-11</v>
      </c>
      <c r="J5611">
        <v>-9.06</v>
      </c>
      <c r="K5611">
        <v>-20.059999999999999</v>
      </c>
      <c r="L5611" s="2">
        <f>_xlfn.RANK.EQ(I5611, INDEX(CFB!$I$2:$I$1048576, MATCH(W5611, CFB!$W$2:$W$1048576, 0)):INDEX(CFB!$I$2:$I$1048576, MATCH(W5611, CFB!$W$2:$W$1048576, 0) + COUNTIF(CFB!$W$2:$W$1048576, W5611) - 1), 0)</f>
        <v>133</v>
      </c>
      <c r="M5611" s="2">
        <f>_xlfn.RANK.EQ(J5611, INDEX(CFB!$J$2:$J$1048576, MATCH(W5611, CFB!$W$2:$W$1048576, 0)):INDEX(CFB!$J$2:$J$1048576, MATCH(W5611, CFB!$W$2:$W$1048576, 0) + COUNTIF(CFB!$W$2:$W$1048576, W5611) - 1))</f>
        <v>128</v>
      </c>
      <c r="N5611" s="2">
        <f>RANK(K5611, INDEX(CFB!$K$2:$K$1048576, MATCH(W5611, CFB!$W$2:$W$1048576, 0)):INDEX(CFB!$K$2:$K$1048576, MATCH(W5611, CFB!$W$2:$W$1048576, 0) + COUNTIF(CFB!$W$2:$W$1048576, W5611) - 1))</f>
        <v>136</v>
      </c>
      <c r="O5611">
        <v>14.85</v>
      </c>
      <c r="P5611">
        <v>22.86</v>
      </c>
      <c r="W5611">
        <v>1978</v>
      </c>
      <c r="X5611">
        <f t="shared" si="173"/>
        <v>0</v>
      </c>
    </row>
    <row r="5612" spans="1:24" ht="12.75" hidden="1" customHeight="1" x14ac:dyDescent="0.45">
      <c r="A5612">
        <v>137</v>
      </c>
      <c r="B5612" t="s">
        <v>134</v>
      </c>
      <c r="C5612" t="s">
        <v>65</v>
      </c>
      <c r="D5612" s="2" t="str">
        <f t="shared" si="172"/>
        <v>Eastern Michigan1978</v>
      </c>
      <c r="F5612">
        <v>3</v>
      </c>
      <c r="G5612">
        <v>7</v>
      </c>
      <c r="H5612">
        <v>0</v>
      </c>
      <c r="I5612">
        <v>-12.06</v>
      </c>
      <c r="J5612">
        <v>-9.0299999999999994</v>
      </c>
      <c r="K5612">
        <v>-21.09</v>
      </c>
      <c r="L5612" s="2">
        <f>_xlfn.RANK.EQ(I5612, INDEX(CFB!$I$2:$I$1048576, MATCH(W5612, CFB!$W$2:$W$1048576, 0)):INDEX(CFB!$I$2:$I$1048576, MATCH(W5612, CFB!$W$2:$W$1048576, 0) + COUNTIF(CFB!$W$2:$W$1048576, W5612) - 1), 0)</f>
        <v>136</v>
      </c>
      <c r="M5612" s="2">
        <f>_xlfn.RANK.EQ(J5612, INDEX(CFB!$J$2:$J$1048576, MATCH(W5612, CFB!$W$2:$W$1048576, 0)):INDEX(CFB!$J$2:$J$1048576, MATCH(W5612, CFB!$W$2:$W$1048576, 0) + COUNTIF(CFB!$W$2:$W$1048576, W5612) - 1))</f>
        <v>126</v>
      </c>
      <c r="N5612" s="2">
        <f>RANK(K5612, INDEX(CFB!$K$2:$K$1048576, MATCH(W5612, CFB!$W$2:$W$1048576, 0)):INDEX(CFB!$K$2:$K$1048576, MATCH(W5612, CFB!$W$2:$W$1048576, 0) + COUNTIF(CFB!$W$2:$W$1048576, W5612) - 1))</f>
        <v>137</v>
      </c>
      <c r="O5612">
        <v>13.66</v>
      </c>
      <c r="P5612">
        <v>24.48</v>
      </c>
      <c r="W5612">
        <v>1978</v>
      </c>
      <c r="X5612">
        <f t="shared" si="173"/>
        <v>0</v>
      </c>
    </row>
    <row r="5613" spans="1:24" ht="12.75" hidden="1" customHeight="1" x14ac:dyDescent="0.45">
      <c r="A5613">
        <v>138</v>
      </c>
      <c r="B5613" t="s">
        <v>196</v>
      </c>
      <c r="C5613" t="s">
        <v>12</v>
      </c>
      <c r="D5613" s="2" t="str">
        <f t="shared" si="172"/>
        <v>Illinois State1978</v>
      </c>
      <c r="F5613">
        <v>2</v>
      </c>
      <c r="G5613">
        <v>9</v>
      </c>
      <c r="H5613">
        <v>0</v>
      </c>
      <c r="I5613">
        <v>-12.15</v>
      </c>
      <c r="J5613">
        <v>-12.35</v>
      </c>
      <c r="K5613">
        <v>-24.5</v>
      </c>
      <c r="L5613" s="2">
        <f>_xlfn.RANK.EQ(I5613, INDEX(CFB!$I$2:$I$1048576, MATCH(W5613, CFB!$W$2:$W$1048576, 0)):INDEX(CFB!$I$2:$I$1048576, MATCH(W5613, CFB!$W$2:$W$1048576, 0) + COUNTIF(CFB!$W$2:$W$1048576, W5613) - 1), 0)</f>
        <v>137</v>
      </c>
      <c r="M5613" s="2">
        <f>_xlfn.RANK.EQ(J5613, INDEX(CFB!$J$2:$J$1048576, MATCH(W5613, CFB!$W$2:$W$1048576, 0)):INDEX(CFB!$J$2:$J$1048576, MATCH(W5613, CFB!$W$2:$W$1048576, 0) + COUNTIF(CFB!$W$2:$W$1048576, W5613) - 1))</f>
        <v>136</v>
      </c>
      <c r="N5613" s="2">
        <f>RANK(K5613, INDEX(CFB!$K$2:$K$1048576, MATCH(W5613, CFB!$W$2:$W$1048576, 0)):INDEX(CFB!$K$2:$K$1048576, MATCH(W5613, CFB!$W$2:$W$1048576, 0) + COUNTIF(CFB!$W$2:$W$1048576, W5613) - 1))</f>
        <v>138</v>
      </c>
      <c r="O5613">
        <v>13.3</v>
      </c>
      <c r="P5613">
        <v>29.58</v>
      </c>
      <c r="W5613">
        <v>1978</v>
      </c>
      <c r="X5613">
        <f t="shared" si="173"/>
        <v>0</v>
      </c>
    </row>
    <row r="5614" spans="1:24" ht="12.75" hidden="1" customHeight="1" x14ac:dyDescent="0.45">
      <c r="A5614">
        <v>1</v>
      </c>
      <c r="B5614" t="s">
        <v>11</v>
      </c>
      <c r="C5614" t="s">
        <v>12</v>
      </c>
      <c r="D5614" s="2" t="str">
        <f t="shared" si="172"/>
        <v>Notre Dame1977</v>
      </c>
      <c r="E5614">
        <v>1</v>
      </c>
      <c r="F5614">
        <v>11</v>
      </c>
      <c r="G5614">
        <v>1</v>
      </c>
      <c r="H5614">
        <v>0</v>
      </c>
      <c r="I5614">
        <v>13.78</v>
      </c>
      <c r="J5614">
        <v>12.39</v>
      </c>
      <c r="K5614">
        <v>26.18</v>
      </c>
      <c r="L5614" s="2">
        <f>_xlfn.RANK.EQ(I5614, INDEX(CFB!$I$2:$I$1048576, MATCH(W5614, CFB!$W$2:$W$1048576, 0)):INDEX(CFB!$I$2:$I$1048576, MATCH(W5614, CFB!$W$2:$W$1048576, 0) + COUNTIF(CFB!$W$2:$W$1048576, W5614) - 1), 0)</f>
        <v>3</v>
      </c>
      <c r="M5614" s="2">
        <f>_xlfn.RANK.EQ(J5614, INDEX(CFB!$J$2:$J$1048576, MATCH(W5614, CFB!$W$2:$W$1048576, 0)):INDEX(CFB!$J$2:$J$1048576, MATCH(W5614, CFB!$W$2:$W$1048576, 0) + COUNTIF(CFB!$W$2:$W$1048576, W5614) - 1))</f>
        <v>7</v>
      </c>
      <c r="N5614" s="2">
        <f>RANK(K5614, INDEX(CFB!$K$2:$K$1048576, MATCH(W5614, CFB!$W$2:$W$1048576, 0)):INDEX(CFB!$K$2:$K$1048576, MATCH(W5614, CFB!$W$2:$W$1048576, 0) + COUNTIF(CFB!$W$2:$W$1048576, W5614) - 1))</f>
        <v>1</v>
      </c>
      <c r="O5614">
        <v>49.36</v>
      </c>
      <c r="P5614">
        <v>-2.37</v>
      </c>
      <c r="W5614">
        <v>1977</v>
      </c>
      <c r="X5614">
        <f t="shared" si="173"/>
        <v>1</v>
      </c>
    </row>
    <row r="5615" spans="1:24" ht="12.75" hidden="1" customHeight="1" x14ac:dyDescent="0.45">
      <c r="A5615">
        <v>2</v>
      </c>
      <c r="B5615" t="s">
        <v>18</v>
      </c>
      <c r="C5615" t="s">
        <v>15</v>
      </c>
      <c r="D5615" s="2" t="str">
        <f t="shared" si="172"/>
        <v>Alabama1977</v>
      </c>
      <c r="E5615">
        <v>2</v>
      </c>
      <c r="F5615">
        <v>11</v>
      </c>
      <c r="G5615">
        <v>1</v>
      </c>
      <c r="H5615">
        <v>0</v>
      </c>
      <c r="I5615">
        <v>13.25</v>
      </c>
      <c r="J5615">
        <v>11.23</v>
      </c>
      <c r="K5615">
        <v>24.48</v>
      </c>
      <c r="L5615" s="2">
        <f>_xlfn.RANK.EQ(I5615, INDEX(CFB!$I$2:$I$1048576, MATCH(W5615, CFB!$W$2:$W$1048576, 0)):INDEX(CFB!$I$2:$I$1048576, MATCH(W5615, CFB!$W$2:$W$1048576, 0) + COUNTIF(CFB!$W$2:$W$1048576, W5615) - 1), 0)</f>
        <v>5</v>
      </c>
      <c r="M5615" s="2">
        <f>_xlfn.RANK.EQ(J5615, INDEX(CFB!$J$2:$J$1048576, MATCH(W5615, CFB!$W$2:$W$1048576, 0)):INDEX(CFB!$J$2:$J$1048576, MATCH(W5615, CFB!$W$2:$W$1048576, 0) + COUNTIF(CFB!$W$2:$W$1048576, W5615) - 1))</f>
        <v>9</v>
      </c>
      <c r="N5615" s="2">
        <f>RANK(K5615, INDEX(CFB!$K$2:$K$1048576, MATCH(W5615, CFB!$W$2:$W$1048576, 0)):INDEX(CFB!$K$2:$K$1048576, MATCH(W5615, CFB!$W$2:$W$1048576, 0) + COUNTIF(CFB!$W$2:$W$1048576, W5615) - 1))</f>
        <v>2</v>
      </c>
      <c r="O5615">
        <v>45.69</v>
      </c>
      <c r="P5615">
        <v>-1.1100000000000001</v>
      </c>
      <c r="W5615">
        <v>1977</v>
      </c>
      <c r="X5615">
        <f t="shared" si="173"/>
        <v>0</v>
      </c>
    </row>
    <row r="5616" spans="1:24" ht="12.75" hidden="1" customHeight="1" x14ac:dyDescent="0.45">
      <c r="A5616">
        <v>3</v>
      </c>
      <c r="B5616" t="s">
        <v>14</v>
      </c>
      <c r="C5616" t="s">
        <v>189</v>
      </c>
      <c r="D5616" s="2" t="str">
        <f t="shared" si="172"/>
        <v>Texas1977</v>
      </c>
      <c r="E5616">
        <v>4</v>
      </c>
      <c r="F5616">
        <v>11</v>
      </c>
      <c r="G5616">
        <v>1</v>
      </c>
      <c r="H5616">
        <v>0</v>
      </c>
      <c r="I5616">
        <v>10.88</v>
      </c>
      <c r="J5616">
        <v>12.42</v>
      </c>
      <c r="K5616">
        <v>23.3</v>
      </c>
      <c r="L5616" s="2">
        <f>_xlfn.RANK.EQ(I5616, INDEX(CFB!$I$2:$I$1048576, MATCH(W5616, CFB!$W$2:$W$1048576, 0)):INDEX(CFB!$I$2:$I$1048576, MATCH(W5616, CFB!$W$2:$W$1048576, 0) + COUNTIF(CFB!$W$2:$W$1048576, W5616) - 1), 0)</f>
        <v>6</v>
      </c>
      <c r="M5616" s="2">
        <f>_xlfn.RANK.EQ(J5616, INDEX(CFB!$J$2:$J$1048576, MATCH(W5616, CFB!$W$2:$W$1048576, 0)):INDEX(CFB!$J$2:$J$1048576, MATCH(W5616, CFB!$W$2:$W$1048576, 0) + COUNTIF(CFB!$W$2:$W$1048576, W5616) - 1))</f>
        <v>5</v>
      </c>
      <c r="N5616" s="2">
        <f>RANK(K5616, INDEX(CFB!$K$2:$K$1048576, MATCH(W5616, CFB!$W$2:$W$1048576, 0)):INDEX(CFB!$K$2:$K$1048576, MATCH(W5616, CFB!$W$2:$W$1048576, 0) + COUNTIF(CFB!$W$2:$W$1048576, W5616) - 1))</f>
        <v>3</v>
      </c>
      <c r="O5616">
        <v>46.28</v>
      </c>
      <c r="P5616">
        <v>-0.72</v>
      </c>
      <c r="W5616">
        <v>1977</v>
      </c>
      <c r="X5616">
        <f t="shared" si="173"/>
        <v>0</v>
      </c>
    </row>
    <row r="5617" spans="1:24" ht="12.75" hidden="1" customHeight="1" x14ac:dyDescent="0.45">
      <c r="A5617">
        <v>4</v>
      </c>
      <c r="B5617" t="s">
        <v>69</v>
      </c>
      <c r="C5617" t="s">
        <v>189</v>
      </c>
      <c r="D5617" s="2" t="str">
        <f t="shared" si="172"/>
        <v>Arkansas1977</v>
      </c>
      <c r="E5617">
        <v>3</v>
      </c>
      <c r="F5617">
        <v>11</v>
      </c>
      <c r="G5617">
        <v>1</v>
      </c>
      <c r="H5617">
        <v>0</v>
      </c>
      <c r="I5617">
        <v>6.77</v>
      </c>
      <c r="J5617">
        <v>15.71</v>
      </c>
      <c r="K5617">
        <v>22.48</v>
      </c>
      <c r="L5617" s="2">
        <f>_xlfn.RANK.EQ(I5617, INDEX(CFB!$I$2:$I$1048576, MATCH(W5617, CFB!$W$2:$W$1048576, 0)):INDEX(CFB!$I$2:$I$1048576, MATCH(W5617, CFB!$W$2:$W$1048576, 0) + COUNTIF(CFB!$W$2:$W$1048576, W5617) - 1), 0)</f>
        <v>25</v>
      </c>
      <c r="M5617" s="2">
        <f>_xlfn.RANK.EQ(J5617, INDEX(CFB!$J$2:$J$1048576, MATCH(W5617, CFB!$W$2:$W$1048576, 0)):INDEX(CFB!$J$2:$J$1048576, MATCH(W5617, CFB!$W$2:$W$1048576, 0) + COUNTIF(CFB!$W$2:$W$1048576, W5617) - 1))</f>
        <v>1</v>
      </c>
      <c r="N5617" s="2">
        <f>RANK(K5617, INDEX(CFB!$K$2:$K$1048576, MATCH(W5617, CFB!$W$2:$W$1048576, 0)):INDEX(CFB!$K$2:$K$1048576, MATCH(W5617, CFB!$W$2:$W$1048576, 0) + COUNTIF(CFB!$W$2:$W$1048576, W5617) - 1))</f>
        <v>4</v>
      </c>
      <c r="O5617">
        <v>38.5</v>
      </c>
      <c r="P5617">
        <v>-4.09</v>
      </c>
      <c r="W5617">
        <v>1977</v>
      </c>
      <c r="X5617">
        <f t="shared" si="173"/>
        <v>0</v>
      </c>
    </row>
    <row r="5618" spans="1:24" ht="12.75" hidden="1" customHeight="1" x14ac:dyDescent="0.45">
      <c r="A5618">
        <v>5</v>
      </c>
      <c r="B5618" t="s">
        <v>70</v>
      </c>
      <c r="C5618" t="s">
        <v>12</v>
      </c>
      <c r="D5618" s="2" t="str">
        <f t="shared" si="172"/>
        <v>Pitt1977</v>
      </c>
      <c r="E5618">
        <v>8</v>
      </c>
      <c r="F5618">
        <v>9</v>
      </c>
      <c r="G5618">
        <v>2</v>
      </c>
      <c r="H5618">
        <v>1</v>
      </c>
      <c r="I5618">
        <v>8.84</v>
      </c>
      <c r="J5618">
        <v>13.47</v>
      </c>
      <c r="K5618">
        <v>22.3</v>
      </c>
      <c r="L5618" s="2">
        <f>_xlfn.RANK.EQ(I5618, INDEX(CFB!$I$2:$I$1048576, MATCH(W5618, CFB!$W$2:$W$1048576, 0)):INDEX(CFB!$I$2:$I$1048576, MATCH(W5618, CFB!$W$2:$W$1048576, 0) + COUNTIF(CFB!$W$2:$W$1048576, W5618) - 1), 0)</f>
        <v>13</v>
      </c>
      <c r="M5618" s="2">
        <f>_xlfn.RANK.EQ(J5618, INDEX(CFB!$J$2:$J$1048576, MATCH(W5618, CFB!$W$2:$W$1048576, 0)):INDEX(CFB!$J$2:$J$1048576, MATCH(W5618, CFB!$W$2:$W$1048576, 0) + COUNTIF(CFB!$W$2:$W$1048576, W5618) - 1))</f>
        <v>2</v>
      </c>
      <c r="N5618" s="2">
        <f>RANK(K5618, INDEX(CFB!$K$2:$K$1048576, MATCH(W5618, CFB!$W$2:$W$1048576, 0)):INDEX(CFB!$K$2:$K$1048576, MATCH(W5618, CFB!$W$2:$W$1048576, 0) + COUNTIF(CFB!$W$2:$W$1048576, W5618) - 1))</f>
        <v>5</v>
      </c>
      <c r="O5618">
        <v>47</v>
      </c>
      <c r="P5618">
        <v>-2.65</v>
      </c>
      <c r="W5618">
        <v>1977</v>
      </c>
      <c r="X5618">
        <f t="shared" si="173"/>
        <v>0</v>
      </c>
    </row>
    <row r="5619" spans="1:24" ht="12.75" hidden="1" customHeight="1" x14ac:dyDescent="0.45">
      <c r="A5619">
        <v>6</v>
      </c>
      <c r="B5619" t="s">
        <v>16</v>
      </c>
      <c r="C5619" t="s">
        <v>12</v>
      </c>
      <c r="D5619" s="2" t="str">
        <f t="shared" si="172"/>
        <v>Penn State1977</v>
      </c>
      <c r="E5619">
        <v>5</v>
      </c>
      <c r="F5619">
        <v>11</v>
      </c>
      <c r="G5619">
        <v>1</v>
      </c>
      <c r="H5619">
        <v>0</v>
      </c>
      <c r="I5619">
        <v>14.65</v>
      </c>
      <c r="J5619">
        <v>7.46</v>
      </c>
      <c r="K5619">
        <v>22.11</v>
      </c>
      <c r="L5619" s="2">
        <f>_xlfn.RANK.EQ(I5619, INDEX(CFB!$I$2:$I$1048576, MATCH(W5619, CFB!$W$2:$W$1048576, 0)):INDEX(CFB!$I$2:$I$1048576, MATCH(W5619, CFB!$W$2:$W$1048576, 0) + COUNTIF(CFB!$W$2:$W$1048576, W5619) - 1), 0)</f>
        <v>2</v>
      </c>
      <c r="M5619" s="2">
        <f>_xlfn.RANK.EQ(J5619, INDEX(CFB!$J$2:$J$1048576, MATCH(W5619, CFB!$W$2:$W$1048576, 0)):INDEX(CFB!$J$2:$J$1048576, MATCH(W5619, CFB!$W$2:$W$1048576, 0) + COUNTIF(CFB!$W$2:$W$1048576, W5619) - 1))</f>
        <v>14</v>
      </c>
      <c r="N5619" s="2">
        <f>RANK(K5619, INDEX(CFB!$K$2:$K$1048576, MATCH(W5619, CFB!$W$2:$W$1048576, 0)):INDEX(CFB!$K$2:$K$1048576, MATCH(W5619, CFB!$W$2:$W$1048576, 0) + COUNTIF(CFB!$W$2:$W$1048576, W5619) - 1))</f>
        <v>6</v>
      </c>
      <c r="O5619">
        <v>45.5</v>
      </c>
      <c r="P5619">
        <v>2.95</v>
      </c>
      <c r="W5619">
        <v>1977</v>
      </c>
      <c r="X5619">
        <f t="shared" si="173"/>
        <v>0</v>
      </c>
    </row>
    <row r="5620" spans="1:24" ht="12.75" hidden="1" customHeight="1" x14ac:dyDescent="0.45">
      <c r="A5620">
        <v>7</v>
      </c>
      <c r="B5620" t="s">
        <v>54</v>
      </c>
      <c r="C5620" t="s">
        <v>188</v>
      </c>
      <c r="D5620" s="2" t="str">
        <f t="shared" si="172"/>
        <v>Oklahoma1977</v>
      </c>
      <c r="E5620">
        <v>7</v>
      </c>
      <c r="F5620">
        <v>10</v>
      </c>
      <c r="G5620">
        <v>2</v>
      </c>
      <c r="H5620">
        <v>0</v>
      </c>
      <c r="I5620">
        <v>15.85</v>
      </c>
      <c r="J5620">
        <v>4.9000000000000004</v>
      </c>
      <c r="K5620">
        <v>20.75</v>
      </c>
      <c r="L5620" s="2">
        <f>_xlfn.RANK.EQ(I5620, INDEX(CFB!$I$2:$I$1048576, MATCH(W5620, CFB!$W$2:$W$1048576, 0)):INDEX(CFB!$I$2:$I$1048576, MATCH(W5620, CFB!$W$2:$W$1048576, 0) + COUNTIF(CFB!$W$2:$W$1048576, W5620) - 1), 0)</f>
        <v>1</v>
      </c>
      <c r="M5620" s="2">
        <f>_xlfn.RANK.EQ(J5620, INDEX(CFB!$J$2:$J$1048576, MATCH(W5620, CFB!$W$2:$W$1048576, 0)):INDEX(CFB!$J$2:$J$1048576, MATCH(W5620, CFB!$W$2:$W$1048576, 0) + COUNTIF(CFB!$W$2:$W$1048576, W5620) - 1))</f>
        <v>30</v>
      </c>
      <c r="N5620" s="2">
        <f>RANK(K5620, INDEX(CFB!$K$2:$K$1048576, MATCH(W5620, CFB!$W$2:$W$1048576, 0)):INDEX(CFB!$K$2:$K$1048576, MATCH(W5620, CFB!$W$2:$W$1048576, 0) + COUNTIF(CFB!$W$2:$W$1048576, W5620) - 1))</f>
        <v>7</v>
      </c>
      <c r="O5620">
        <v>47.31</v>
      </c>
      <c r="P5620">
        <v>5.59</v>
      </c>
      <c r="W5620">
        <v>1977</v>
      </c>
      <c r="X5620">
        <f t="shared" si="173"/>
        <v>0</v>
      </c>
    </row>
    <row r="5621" spans="1:24" ht="12.75" hidden="1" customHeight="1" x14ac:dyDescent="0.45">
      <c r="A5621">
        <v>8</v>
      </c>
      <c r="B5621" t="s">
        <v>9</v>
      </c>
      <c r="C5621" t="s">
        <v>10</v>
      </c>
      <c r="D5621" s="2" t="str">
        <f t="shared" si="172"/>
        <v>Ohio State1977</v>
      </c>
      <c r="E5621">
        <v>11</v>
      </c>
      <c r="F5621">
        <v>9</v>
      </c>
      <c r="G5621">
        <v>3</v>
      </c>
      <c r="H5621">
        <v>0</v>
      </c>
      <c r="I5621">
        <v>7.53</v>
      </c>
      <c r="J5621">
        <v>12.41</v>
      </c>
      <c r="K5621">
        <v>19.940000000000001</v>
      </c>
      <c r="L5621" s="2">
        <f>_xlfn.RANK.EQ(I5621, INDEX(CFB!$I$2:$I$1048576, MATCH(W5621, CFB!$W$2:$W$1048576, 0)):INDEX(CFB!$I$2:$I$1048576, MATCH(W5621, CFB!$W$2:$W$1048576, 0) + COUNTIF(CFB!$W$2:$W$1048576, W5621) - 1), 0)</f>
        <v>17</v>
      </c>
      <c r="M5621" s="2">
        <f>_xlfn.RANK.EQ(J5621, INDEX(CFB!$J$2:$J$1048576, MATCH(W5621, CFB!$W$2:$W$1048576, 0)):INDEX(CFB!$J$2:$J$1048576, MATCH(W5621, CFB!$W$2:$W$1048576, 0) + COUNTIF(CFB!$W$2:$W$1048576, W5621) - 1))</f>
        <v>6</v>
      </c>
      <c r="N5621" s="2">
        <f>RANK(K5621, INDEX(CFB!$K$2:$K$1048576, MATCH(W5621, CFB!$W$2:$W$1048576, 0)):INDEX(CFB!$K$2:$K$1048576, MATCH(W5621, CFB!$W$2:$W$1048576, 0) + COUNTIF(CFB!$W$2:$W$1048576, W5621) - 1))</f>
        <v>8</v>
      </c>
      <c r="O5621">
        <v>40.36</v>
      </c>
      <c r="P5621">
        <v>-0.93</v>
      </c>
      <c r="W5621">
        <v>1977</v>
      </c>
      <c r="X5621">
        <f t="shared" si="173"/>
        <v>0</v>
      </c>
    </row>
    <row r="5622" spans="1:24" ht="12.75" hidden="1" customHeight="1" x14ac:dyDescent="0.45">
      <c r="A5622">
        <v>9</v>
      </c>
      <c r="B5622" t="s">
        <v>74</v>
      </c>
      <c r="C5622" t="s">
        <v>15</v>
      </c>
      <c r="D5622" s="2" t="str">
        <f t="shared" si="172"/>
        <v>Kentucky1977</v>
      </c>
      <c r="E5622">
        <v>6</v>
      </c>
      <c r="F5622">
        <v>10</v>
      </c>
      <c r="G5622">
        <v>1</v>
      </c>
      <c r="H5622">
        <v>0</v>
      </c>
      <c r="I5622">
        <v>6.4</v>
      </c>
      <c r="J5622">
        <v>13.43</v>
      </c>
      <c r="K5622">
        <v>19.829999999999998</v>
      </c>
      <c r="L5622" s="2">
        <f>_xlfn.RANK.EQ(I5622, INDEX(CFB!$I$2:$I$1048576, MATCH(W5622, CFB!$W$2:$W$1048576, 0)):INDEX(CFB!$I$2:$I$1048576, MATCH(W5622, CFB!$W$2:$W$1048576, 0) + COUNTIF(CFB!$W$2:$W$1048576, W5622) - 1), 0)</f>
        <v>28</v>
      </c>
      <c r="M5622" s="2">
        <f>_xlfn.RANK.EQ(J5622, INDEX(CFB!$J$2:$J$1048576, MATCH(W5622, CFB!$W$2:$W$1048576, 0)):INDEX(CFB!$J$2:$J$1048576, MATCH(W5622, CFB!$W$2:$W$1048576, 0) + COUNTIF(CFB!$W$2:$W$1048576, W5622) - 1))</f>
        <v>3</v>
      </c>
      <c r="N5622" s="2">
        <f>RANK(K5622, INDEX(CFB!$K$2:$K$1048576, MATCH(W5622, CFB!$W$2:$W$1048576, 0)):INDEX(CFB!$K$2:$K$1048576, MATCH(W5622, CFB!$W$2:$W$1048576, 0) + COUNTIF(CFB!$W$2:$W$1048576, W5622) - 1))</f>
        <v>9</v>
      </c>
      <c r="O5622">
        <v>36.01</v>
      </c>
      <c r="P5622">
        <v>-2.42</v>
      </c>
      <c r="W5622">
        <v>1977</v>
      </c>
      <c r="X5622">
        <f t="shared" si="173"/>
        <v>0</v>
      </c>
    </row>
    <row r="5623" spans="1:24" ht="12.75" hidden="1" customHeight="1" x14ac:dyDescent="0.45">
      <c r="A5623">
        <v>10</v>
      </c>
      <c r="B5623" t="s">
        <v>44</v>
      </c>
      <c r="C5623" t="s">
        <v>10</v>
      </c>
      <c r="D5623" s="2" t="str">
        <f t="shared" si="172"/>
        <v>Michigan1977</v>
      </c>
      <c r="E5623">
        <v>9</v>
      </c>
      <c r="F5623">
        <v>10</v>
      </c>
      <c r="G5623">
        <v>2</v>
      </c>
      <c r="H5623">
        <v>0</v>
      </c>
      <c r="I5623">
        <v>6.76</v>
      </c>
      <c r="J5623">
        <v>12.89</v>
      </c>
      <c r="K5623">
        <v>19.649999999999999</v>
      </c>
      <c r="L5623" s="2">
        <f>_xlfn.RANK.EQ(I5623, INDEX(CFB!$I$2:$I$1048576, MATCH(W5623, CFB!$W$2:$W$1048576, 0)):INDEX(CFB!$I$2:$I$1048576, MATCH(W5623, CFB!$W$2:$W$1048576, 0) + COUNTIF(CFB!$W$2:$W$1048576, W5623) - 1), 0)</f>
        <v>26</v>
      </c>
      <c r="M5623" s="2">
        <f>_xlfn.RANK.EQ(J5623, INDEX(CFB!$J$2:$J$1048576, MATCH(W5623, CFB!$W$2:$W$1048576, 0)):INDEX(CFB!$J$2:$J$1048576, MATCH(W5623, CFB!$W$2:$W$1048576, 0) + COUNTIF(CFB!$W$2:$W$1048576, W5623) - 1))</f>
        <v>4</v>
      </c>
      <c r="N5623" s="2">
        <f>RANK(K5623, INDEX(CFB!$K$2:$K$1048576, MATCH(W5623, CFB!$W$2:$W$1048576, 0)):INDEX(CFB!$K$2:$K$1048576, MATCH(W5623, CFB!$W$2:$W$1048576, 0) + COUNTIF(CFB!$W$2:$W$1048576, W5623) - 1))</f>
        <v>10</v>
      </c>
      <c r="O5623">
        <v>40.98</v>
      </c>
      <c r="P5623">
        <v>-0.96</v>
      </c>
      <c r="W5623">
        <v>1977</v>
      </c>
      <c r="X5623">
        <f t="shared" si="173"/>
        <v>0</v>
      </c>
    </row>
    <row r="5624" spans="1:24" ht="12.75" hidden="1" customHeight="1" x14ac:dyDescent="0.45">
      <c r="A5624">
        <v>11</v>
      </c>
      <c r="B5624" t="s">
        <v>47</v>
      </c>
      <c r="C5624" t="s">
        <v>188</v>
      </c>
      <c r="D5624" s="2" t="str">
        <f t="shared" si="172"/>
        <v>Nebraska1977</v>
      </c>
      <c r="E5624">
        <v>12</v>
      </c>
      <c r="F5624">
        <v>9</v>
      </c>
      <c r="G5624">
        <v>3</v>
      </c>
      <c r="H5624">
        <v>0</v>
      </c>
      <c r="I5624">
        <v>10.33</v>
      </c>
      <c r="J5624">
        <v>7.43</v>
      </c>
      <c r="K5624">
        <v>17.75</v>
      </c>
      <c r="L5624" s="2">
        <f>_xlfn.RANK.EQ(I5624, INDEX(CFB!$I$2:$I$1048576, MATCH(W5624, CFB!$W$2:$W$1048576, 0)):INDEX(CFB!$I$2:$I$1048576, MATCH(W5624, CFB!$W$2:$W$1048576, 0) + COUNTIF(CFB!$W$2:$W$1048576, W5624) - 1), 0)</f>
        <v>7</v>
      </c>
      <c r="M5624" s="2">
        <f>_xlfn.RANK.EQ(J5624, INDEX(CFB!$J$2:$J$1048576, MATCH(W5624, CFB!$W$2:$W$1048576, 0)):INDEX(CFB!$J$2:$J$1048576, MATCH(W5624, CFB!$W$2:$W$1048576, 0) + COUNTIF(CFB!$W$2:$W$1048576, W5624) - 1))</f>
        <v>15</v>
      </c>
      <c r="N5624" s="2">
        <f>RANK(K5624, INDEX(CFB!$K$2:$K$1048576, MATCH(W5624, CFB!$W$2:$W$1048576, 0)):INDEX(CFB!$K$2:$K$1048576, MATCH(W5624, CFB!$W$2:$W$1048576, 0) + COUNTIF(CFB!$W$2:$W$1048576, W5624) - 1))</f>
        <v>11</v>
      </c>
      <c r="O5624">
        <v>40.520000000000003</v>
      </c>
      <c r="P5624">
        <v>3.91</v>
      </c>
      <c r="W5624">
        <v>1977</v>
      </c>
      <c r="X5624">
        <f t="shared" si="173"/>
        <v>0</v>
      </c>
    </row>
    <row r="5625" spans="1:24" ht="12.75" hidden="1" customHeight="1" x14ac:dyDescent="0.45">
      <c r="A5625">
        <v>12</v>
      </c>
      <c r="B5625" t="s">
        <v>66</v>
      </c>
      <c r="C5625" t="s">
        <v>227</v>
      </c>
      <c r="D5625" s="2" t="str">
        <f t="shared" si="172"/>
        <v>Washington1977</v>
      </c>
      <c r="E5625">
        <v>10</v>
      </c>
      <c r="F5625">
        <v>8</v>
      </c>
      <c r="G5625">
        <v>4</v>
      </c>
      <c r="H5625">
        <v>0</v>
      </c>
      <c r="I5625">
        <v>10.09</v>
      </c>
      <c r="J5625">
        <v>6.96</v>
      </c>
      <c r="K5625">
        <v>17.05</v>
      </c>
      <c r="L5625" s="2">
        <f>_xlfn.RANK.EQ(I5625, INDEX(CFB!$I$2:$I$1048576, MATCH(W5625, CFB!$W$2:$W$1048576, 0)):INDEX(CFB!$I$2:$I$1048576, MATCH(W5625, CFB!$W$2:$W$1048576, 0) + COUNTIF(CFB!$W$2:$W$1048576, W5625) - 1), 0)</f>
        <v>8</v>
      </c>
      <c r="M5625" s="2">
        <f>_xlfn.RANK.EQ(J5625, INDEX(CFB!$J$2:$J$1048576, MATCH(W5625, CFB!$W$2:$W$1048576, 0)):INDEX(CFB!$J$2:$J$1048576, MATCH(W5625, CFB!$W$2:$W$1048576, 0) + COUNTIF(CFB!$W$2:$W$1048576, W5625) - 1))</f>
        <v>18</v>
      </c>
      <c r="N5625" s="2">
        <f>RANK(K5625, INDEX(CFB!$K$2:$K$1048576, MATCH(W5625, CFB!$W$2:$W$1048576, 0)):INDEX(CFB!$K$2:$K$1048576, MATCH(W5625, CFB!$W$2:$W$1048576, 0) + COUNTIF(CFB!$W$2:$W$1048576, W5625) - 1))</f>
        <v>12</v>
      </c>
      <c r="O5625">
        <v>40.83</v>
      </c>
      <c r="P5625">
        <v>3.49</v>
      </c>
      <c r="W5625">
        <v>1977</v>
      </c>
      <c r="X5625">
        <f t="shared" si="173"/>
        <v>0</v>
      </c>
    </row>
    <row r="5626" spans="1:24" ht="12.75" hidden="1" customHeight="1" x14ac:dyDescent="0.45">
      <c r="A5626">
        <v>13</v>
      </c>
      <c r="B5626" t="s">
        <v>38</v>
      </c>
      <c r="C5626" t="s">
        <v>227</v>
      </c>
      <c r="D5626" s="2" t="str">
        <f t="shared" si="172"/>
        <v>USC1977</v>
      </c>
      <c r="E5626">
        <v>13</v>
      </c>
      <c r="F5626">
        <v>8</v>
      </c>
      <c r="G5626">
        <v>4</v>
      </c>
      <c r="H5626">
        <v>0</v>
      </c>
      <c r="I5626">
        <v>8.51</v>
      </c>
      <c r="J5626">
        <v>8.4499999999999993</v>
      </c>
      <c r="K5626">
        <v>16.95</v>
      </c>
      <c r="L5626" s="2">
        <f>_xlfn.RANK.EQ(I5626, INDEX(CFB!$I$2:$I$1048576, MATCH(W5626, CFB!$W$2:$W$1048576, 0)):INDEX(CFB!$I$2:$I$1048576, MATCH(W5626, CFB!$W$2:$W$1048576, 0) + COUNTIF(CFB!$W$2:$W$1048576, W5626) - 1), 0)</f>
        <v>14</v>
      </c>
      <c r="M5626" s="2">
        <f>_xlfn.RANK.EQ(J5626, INDEX(CFB!$J$2:$J$1048576, MATCH(W5626, CFB!$W$2:$W$1048576, 0)):INDEX(CFB!$J$2:$J$1048576, MATCH(W5626, CFB!$W$2:$W$1048576, 0) + COUNTIF(CFB!$W$2:$W$1048576, W5626) - 1))</f>
        <v>12</v>
      </c>
      <c r="N5626" s="2">
        <f>RANK(K5626, INDEX(CFB!$K$2:$K$1048576, MATCH(W5626, CFB!$W$2:$W$1048576, 0)):INDEX(CFB!$K$2:$K$1048576, MATCH(W5626, CFB!$W$2:$W$1048576, 0) + COUNTIF(CFB!$W$2:$W$1048576, W5626) - 1))</f>
        <v>13</v>
      </c>
      <c r="O5626">
        <v>41.51</v>
      </c>
      <c r="P5626">
        <v>2.27</v>
      </c>
      <c r="W5626">
        <v>1977</v>
      </c>
      <c r="X5626">
        <f t="shared" si="173"/>
        <v>0</v>
      </c>
    </row>
    <row r="5627" spans="1:24" ht="12.75" hidden="1" customHeight="1" x14ac:dyDescent="0.45">
      <c r="A5627">
        <v>14</v>
      </c>
      <c r="B5627" t="s">
        <v>115</v>
      </c>
      <c r="C5627" t="s">
        <v>12</v>
      </c>
      <c r="D5627" s="2" t="str">
        <f t="shared" si="172"/>
        <v>Florida State1977</v>
      </c>
      <c r="E5627">
        <v>14</v>
      </c>
      <c r="F5627">
        <v>10</v>
      </c>
      <c r="G5627">
        <v>2</v>
      </c>
      <c r="H5627">
        <v>0</v>
      </c>
      <c r="I5627">
        <v>9.0299999999999994</v>
      </c>
      <c r="J5627">
        <v>7.2</v>
      </c>
      <c r="K5627">
        <v>16.23</v>
      </c>
      <c r="L5627" s="2">
        <f>_xlfn.RANK.EQ(I5627, INDEX(CFB!$I$2:$I$1048576, MATCH(W5627, CFB!$W$2:$W$1048576, 0)):INDEX(CFB!$I$2:$I$1048576, MATCH(W5627, CFB!$W$2:$W$1048576, 0) + COUNTIF(CFB!$W$2:$W$1048576, W5627) - 1), 0)</f>
        <v>11</v>
      </c>
      <c r="M5627" s="2">
        <f>_xlfn.RANK.EQ(J5627, INDEX(CFB!$J$2:$J$1048576, MATCH(W5627, CFB!$W$2:$W$1048576, 0)):INDEX(CFB!$J$2:$J$1048576, MATCH(W5627, CFB!$W$2:$W$1048576, 0) + COUNTIF(CFB!$W$2:$W$1048576, W5627) - 1))</f>
        <v>16</v>
      </c>
      <c r="N5627" s="2">
        <f>RANK(K5627, INDEX(CFB!$K$2:$K$1048576, MATCH(W5627, CFB!$W$2:$W$1048576, 0)):INDEX(CFB!$K$2:$K$1048576, MATCH(W5627, CFB!$W$2:$W$1048576, 0) + COUNTIF(CFB!$W$2:$W$1048576, W5627) - 1))</f>
        <v>14</v>
      </c>
      <c r="O5627">
        <v>37.54</v>
      </c>
      <c r="P5627">
        <v>4.32</v>
      </c>
      <c r="W5627">
        <v>1977</v>
      </c>
      <c r="X5627">
        <f t="shared" si="173"/>
        <v>0</v>
      </c>
    </row>
    <row r="5628" spans="1:24" ht="12.75" hidden="1" customHeight="1" x14ac:dyDescent="0.45">
      <c r="A5628">
        <v>15</v>
      </c>
      <c r="B5628" t="s">
        <v>75</v>
      </c>
      <c r="C5628" t="s">
        <v>23</v>
      </c>
      <c r="D5628" s="2" t="str">
        <f t="shared" si="172"/>
        <v>North Carolina1977</v>
      </c>
      <c r="E5628">
        <v>17</v>
      </c>
      <c r="F5628">
        <v>8</v>
      </c>
      <c r="G5628">
        <v>3</v>
      </c>
      <c r="H5628">
        <v>1</v>
      </c>
      <c r="I5628">
        <v>3.61</v>
      </c>
      <c r="J5628">
        <v>11.73</v>
      </c>
      <c r="K5628">
        <v>15.34</v>
      </c>
      <c r="L5628" s="2">
        <f>_xlfn.RANK.EQ(I5628, INDEX(CFB!$I$2:$I$1048576, MATCH(W5628, CFB!$W$2:$W$1048576, 0)):INDEX(CFB!$I$2:$I$1048576, MATCH(W5628, CFB!$W$2:$W$1048576, 0) + COUNTIF(CFB!$W$2:$W$1048576, W5628) - 1), 0)</f>
        <v>48</v>
      </c>
      <c r="M5628" s="2">
        <f>_xlfn.RANK.EQ(J5628, INDEX(CFB!$J$2:$J$1048576, MATCH(W5628, CFB!$W$2:$W$1048576, 0)):INDEX(CFB!$J$2:$J$1048576, MATCH(W5628, CFB!$W$2:$W$1048576, 0) + COUNTIF(CFB!$W$2:$W$1048576, W5628) - 1))</f>
        <v>8</v>
      </c>
      <c r="N5628" s="2">
        <f>RANK(K5628, INDEX(CFB!$K$2:$K$1048576, MATCH(W5628, CFB!$W$2:$W$1048576, 0)):INDEX(CFB!$K$2:$K$1048576, MATCH(W5628, CFB!$W$2:$W$1048576, 0) + COUNTIF(CFB!$W$2:$W$1048576, W5628) - 1))</f>
        <v>15</v>
      </c>
      <c r="O5628">
        <v>32.659999999999997</v>
      </c>
      <c r="P5628">
        <v>-0.82</v>
      </c>
      <c r="W5628">
        <v>1977</v>
      </c>
      <c r="X5628">
        <f t="shared" si="173"/>
        <v>0</v>
      </c>
    </row>
    <row r="5629" spans="1:24" ht="12.75" hidden="1" customHeight="1" x14ac:dyDescent="0.45">
      <c r="A5629">
        <v>16</v>
      </c>
      <c r="B5629" t="s">
        <v>26</v>
      </c>
      <c r="C5629" t="s">
        <v>23</v>
      </c>
      <c r="D5629" s="2" t="str">
        <f t="shared" si="172"/>
        <v>Clemson1977</v>
      </c>
      <c r="E5629">
        <v>19</v>
      </c>
      <c r="F5629">
        <v>8</v>
      </c>
      <c r="G5629">
        <v>3</v>
      </c>
      <c r="H5629">
        <v>1</v>
      </c>
      <c r="I5629">
        <v>5.16</v>
      </c>
      <c r="J5629">
        <v>9.01</v>
      </c>
      <c r="K5629">
        <v>14.16</v>
      </c>
      <c r="L5629" s="2">
        <f>_xlfn.RANK.EQ(I5629, INDEX(CFB!$I$2:$I$1048576, MATCH(W5629, CFB!$W$2:$W$1048576, 0)):INDEX(CFB!$I$2:$I$1048576, MATCH(W5629, CFB!$W$2:$W$1048576, 0) + COUNTIF(CFB!$W$2:$W$1048576, W5629) - 1), 0)</f>
        <v>34</v>
      </c>
      <c r="M5629" s="2">
        <f>_xlfn.RANK.EQ(J5629, INDEX(CFB!$J$2:$J$1048576, MATCH(W5629, CFB!$W$2:$W$1048576, 0)):INDEX(CFB!$J$2:$J$1048576, MATCH(W5629, CFB!$W$2:$W$1048576, 0) + COUNTIF(CFB!$W$2:$W$1048576, W5629) - 1))</f>
        <v>10</v>
      </c>
      <c r="N5629" s="2">
        <f>RANK(K5629, INDEX(CFB!$K$2:$K$1048576, MATCH(W5629, CFB!$W$2:$W$1048576, 0)):INDEX(CFB!$K$2:$K$1048576, MATCH(W5629, CFB!$W$2:$W$1048576, 0) + COUNTIF(CFB!$W$2:$W$1048576, W5629) - 1))</f>
        <v>16</v>
      </c>
      <c r="O5629">
        <v>33.17</v>
      </c>
      <c r="P5629">
        <v>2</v>
      </c>
      <c r="W5629">
        <v>1977</v>
      </c>
      <c r="X5629">
        <f t="shared" si="173"/>
        <v>0</v>
      </c>
    </row>
    <row r="5630" spans="1:24" ht="12.75" hidden="1" customHeight="1" x14ac:dyDescent="0.45">
      <c r="A5630">
        <v>17</v>
      </c>
      <c r="B5630" t="s">
        <v>32</v>
      </c>
      <c r="C5630" t="s">
        <v>178</v>
      </c>
      <c r="D5630" s="2" t="str">
        <f t="shared" si="172"/>
        <v>BYU1977</v>
      </c>
      <c r="E5630">
        <v>20</v>
      </c>
      <c r="F5630">
        <v>9</v>
      </c>
      <c r="G5630">
        <v>2</v>
      </c>
      <c r="H5630">
        <v>0</v>
      </c>
      <c r="I5630">
        <v>8.86</v>
      </c>
      <c r="J5630">
        <v>4.6500000000000004</v>
      </c>
      <c r="K5630">
        <v>13.51</v>
      </c>
      <c r="L5630" s="2">
        <f>_xlfn.RANK.EQ(I5630, INDEX(CFB!$I$2:$I$1048576, MATCH(W5630, CFB!$W$2:$W$1048576, 0)):INDEX(CFB!$I$2:$I$1048576, MATCH(W5630, CFB!$W$2:$W$1048576, 0) + COUNTIF(CFB!$W$2:$W$1048576, W5630) - 1), 0)</f>
        <v>12</v>
      </c>
      <c r="M5630" s="2">
        <f>_xlfn.RANK.EQ(J5630, INDEX(CFB!$J$2:$J$1048576, MATCH(W5630, CFB!$W$2:$W$1048576, 0)):INDEX(CFB!$J$2:$J$1048576, MATCH(W5630, CFB!$W$2:$W$1048576, 0) + COUNTIF(CFB!$W$2:$W$1048576, W5630) - 1))</f>
        <v>32</v>
      </c>
      <c r="N5630" s="2">
        <f>RANK(K5630, INDEX(CFB!$K$2:$K$1048576, MATCH(W5630, CFB!$W$2:$W$1048576, 0)):INDEX(CFB!$K$2:$K$1048576, MATCH(W5630, CFB!$W$2:$W$1048576, 0) + COUNTIF(CFB!$W$2:$W$1048576, W5630) - 1))</f>
        <v>17</v>
      </c>
      <c r="O5630">
        <v>44.94</v>
      </c>
      <c r="P5630">
        <v>8.02</v>
      </c>
      <c r="W5630">
        <v>1977</v>
      </c>
      <c r="X5630">
        <f t="shared" si="173"/>
        <v>0</v>
      </c>
    </row>
    <row r="5631" spans="1:24" ht="12.75" hidden="1" customHeight="1" x14ac:dyDescent="0.45">
      <c r="A5631">
        <v>18</v>
      </c>
      <c r="B5631" t="s">
        <v>34</v>
      </c>
      <c r="C5631" t="s">
        <v>189</v>
      </c>
      <c r="D5631" s="2" t="str">
        <f t="shared" si="172"/>
        <v>Texas A&amp;M1977</v>
      </c>
      <c r="F5631">
        <v>8</v>
      </c>
      <c r="G5631">
        <v>4</v>
      </c>
      <c r="H5631">
        <v>0</v>
      </c>
      <c r="I5631">
        <v>13.5</v>
      </c>
      <c r="J5631">
        <v>-0.34</v>
      </c>
      <c r="K5631">
        <v>13.16</v>
      </c>
      <c r="L5631" s="2">
        <f>_xlfn.RANK.EQ(I5631, INDEX(CFB!$I$2:$I$1048576, MATCH(W5631, CFB!$W$2:$W$1048576, 0)):INDEX(CFB!$I$2:$I$1048576, MATCH(W5631, CFB!$W$2:$W$1048576, 0) + COUNTIF(CFB!$W$2:$W$1048576, W5631) - 1), 0)</f>
        <v>4</v>
      </c>
      <c r="M5631" s="2">
        <f>_xlfn.RANK.EQ(J5631, INDEX(CFB!$J$2:$J$1048576, MATCH(W5631, CFB!$W$2:$W$1048576, 0)):INDEX(CFB!$J$2:$J$1048576, MATCH(W5631, CFB!$W$2:$W$1048576, 0) + COUNTIF(CFB!$W$2:$W$1048576, W5631) - 1))</f>
        <v>81</v>
      </c>
      <c r="N5631" s="2">
        <f>RANK(K5631, INDEX(CFB!$K$2:$K$1048576, MATCH(W5631, CFB!$W$2:$W$1048576, 0)):INDEX(CFB!$K$2:$K$1048576, MATCH(W5631, CFB!$W$2:$W$1048576, 0) + COUNTIF(CFB!$W$2:$W$1048576, W5631) - 1))</f>
        <v>18</v>
      </c>
      <c r="O5631">
        <v>40.56</v>
      </c>
      <c r="P5631">
        <v>12.51</v>
      </c>
      <c r="W5631">
        <v>1977</v>
      </c>
      <c r="X5631">
        <f t="shared" si="173"/>
        <v>0</v>
      </c>
    </row>
    <row r="5632" spans="1:24" ht="12.75" hidden="1" customHeight="1" x14ac:dyDescent="0.45">
      <c r="A5632">
        <v>19</v>
      </c>
      <c r="B5632" t="s">
        <v>95</v>
      </c>
      <c r="C5632" t="s">
        <v>10</v>
      </c>
      <c r="D5632" s="2" t="str">
        <f t="shared" si="172"/>
        <v>Michigan State1977</v>
      </c>
      <c r="F5632">
        <v>7</v>
      </c>
      <c r="G5632">
        <v>3</v>
      </c>
      <c r="H5632">
        <v>1</v>
      </c>
      <c r="I5632">
        <v>6.71</v>
      </c>
      <c r="J5632">
        <v>6.34</v>
      </c>
      <c r="K5632">
        <v>13.04</v>
      </c>
      <c r="L5632" s="2">
        <f>_xlfn.RANK.EQ(I5632, INDEX(CFB!$I$2:$I$1048576, MATCH(W5632, CFB!$W$2:$W$1048576, 0)):INDEX(CFB!$I$2:$I$1048576, MATCH(W5632, CFB!$W$2:$W$1048576, 0) + COUNTIF(CFB!$W$2:$W$1048576, W5632) - 1), 0)</f>
        <v>27</v>
      </c>
      <c r="M5632" s="2">
        <f>_xlfn.RANK.EQ(J5632, INDEX(CFB!$J$2:$J$1048576, MATCH(W5632, CFB!$W$2:$W$1048576, 0)):INDEX(CFB!$J$2:$J$1048576, MATCH(W5632, CFB!$W$2:$W$1048576, 0) + COUNTIF(CFB!$W$2:$W$1048576, W5632) - 1))</f>
        <v>25</v>
      </c>
      <c r="N5632" s="2">
        <f>RANK(K5632, INDEX(CFB!$K$2:$K$1048576, MATCH(W5632, CFB!$W$2:$W$1048576, 0)):INDEX(CFB!$K$2:$K$1048576, MATCH(W5632, CFB!$W$2:$W$1048576, 0) + COUNTIF(CFB!$W$2:$W$1048576, W5632) - 1))</f>
        <v>19</v>
      </c>
      <c r="O5632">
        <v>35.18</v>
      </c>
      <c r="P5632">
        <v>4.7300000000000004</v>
      </c>
      <c r="W5632">
        <v>1977</v>
      </c>
      <c r="X5632">
        <f t="shared" si="173"/>
        <v>0</v>
      </c>
    </row>
    <row r="5633" spans="1:24" ht="12.75" hidden="1" customHeight="1" x14ac:dyDescent="0.45">
      <c r="A5633">
        <v>20</v>
      </c>
      <c r="B5633" t="s">
        <v>73</v>
      </c>
      <c r="C5633" t="s">
        <v>227</v>
      </c>
      <c r="D5633" s="2" t="str">
        <f t="shared" si="172"/>
        <v>UCLA1977</v>
      </c>
      <c r="F5633">
        <v>7</v>
      </c>
      <c r="G5633">
        <v>4</v>
      </c>
      <c r="H5633">
        <v>0</v>
      </c>
      <c r="I5633">
        <v>8.02</v>
      </c>
      <c r="J5633">
        <v>4.8</v>
      </c>
      <c r="K5633">
        <v>12.81</v>
      </c>
      <c r="L5633" s="2">
        <f>_xlfn.RANK.EQ(I5633, INDEX(CFB!$I$2:$I$1048576, MATCH(W5633, CFB!$W$2:$W$1048576, 0)):INDEX(CFB!$I$2:$I$1048576, MATCH(W5633, CFB!$W$2:$W$1048576, 0) + COUNTIF(CFB!$W$2:$W$1048576, W5633) - 1), 0)</f>
        <v>16</v>
      </c>
      <c r="M5633" s="2">
        <f>_xlfn.RANK.EQ(J5633, INDEX(CFB!$J$2:$J$1048576, MATCH(W5633, CFB!$W$2:$W$1048576, 0)):INDEX(CFB!$J$2:$J$1048576, MATCH(W5633, CFB!$W$2:$W$1048576, 0) + COUNTIF(CFB!$W$2:$W$1048576, W5633) - 1))</f>
        <v>31</v>
      </c>
      <c r="N5633" s="2">
        <f>RANK(K5633, INDEX(CFB!$K$2:$K$1048576, MATCH(W5633, CFB!$W$2:$W$1048576, 0)):INDEX(CFB!$K$2:$K$1048576, MATCH(W5633, CFB!$W$2:$W$1048576, 0) + COUNTIF(CFB!$W$2:$W$1048576, W5633) - 1))</f>
        <v>20</v>
      </c>
      <c r="O5633">
        <v>36.04</v>
      </c>
      <c r="P5633">
        <v>5.72</v>
      </c>
      <c r="W5633">
        <v>1977</v>
      </c>
      <c r="X5633">
        <f t="shared" si="173"/>
        <v>0</v>
      </c>
    </row>
    <row r="5634" spans="1:24" ht="12.75" hidden="1" customHeight="1" x14ac:dyDescent="0.45">
      <c r="A5634">
        <v>21</v>
      </c>
      <c r="B5634" t="s">
        <v>28</v>
      </c>
      <c r="C5634" t="s">
        <v>178</v>
      </c>
      <c r="D5634" s="2" t="str">
        <f t="shared" si="172"/>
        <v>Arizona State1977</v>
      </c>
      <c r="E5634">
        <v>18</v>
      </c>
      <c r="F5634">
        <v>9</v>
      </c>
      <c r="G5634">
        <v>3</v>
      </c>
      <c r="H5634">
        <v>0</v>
      </c>
      <c r="I5634">
        <v>8.23</v>
      </c>
      <c r="J5634">
        <v>4.54</v>
      </c>
      <c r="K5634">
        <v>12.78</v>
      </c>
      <c r="L5634" s="2">
        <f>_xlfn.RANK.EQ(I5634, INDEX(CFB!$I$2:$I$1048576, MATCH(W5634, CFB!$W$2:$W$1048576, 0)):INDEX(CFB!$I$2:$I$1048576, MATCH(W5634, CFB!$W$2:$W$1048576, 0) + COUNTIF(CFB!$W$2:$W$1048576, W5634) - 1), 0)</f>
        <v>15</v>
      </c>
      <c r="M5634" s="2">
        <f>_xlfn.RANK.EQ(J5634, INDEX(CFB!$J$2:$J$1048576, MATCH(W5634, CFB!$W$2:$W$1048576, 0)):INDEX(CFB!$J$2:$J$1048576, MATCH(W5634, CFB!$W$2:$W$1048576, 0) + COUNTIF(CFB!$W$2:$W$1048576, W5634) - 1))</f>
        <v>34</v>
      </c>
      <c r="N5634" s="2">
        <f>RANK(K5634, INDEX(CFB!$K$2:$K$1048576, MATCH(W5634, CFB!$W$2:$W$1048576, 0)):INDEX(CFB!$K$2:$K$1048576, MATCH(W5634, CFB!$W$2:$W$1048576, 0) + COUNTIF(CFB!$W$2:$W$1048576, W5634) - 1))</f>
        <v>21</v>
      </c>
      <c r="O5634">
        <v>40.32</v>
      </c>
      <c r="P5634">
        <v>7.53</v>
      </c>
      <c r="W5634">
        <v>1977</v>
      </c>
      <c r="X5634">
        <f t="shared" si="173"/>
        <v>0</v>
      </c>
    </row>
    <row r="5635" spans="1:24" ht="12.75" hidden="1" customHeight="1" x14ac:dyDescent="0.45">
      <c r="A5635">
        <v>22</v>
      </c>
      <c r="B5635" t="s">
        <v>91</v>
      </c>
      <c r="C5635" t="s">
        <v>23</v>
      </c>
      <c r="D5635" s="2" t="str">
        <f t="shared" ref="D5635:D5698" si="174">_xlfn.CONCAT(B5635, W5635)</f>
        <v>North Carolina State1977</v>
      </c>
      <c r="F5635">
        <v>8</v>
      </c>
      <c r="G5635">
        <v>4</v>
      </c>
      <c r="H5635">
        <v>0</v>
      </c>
      <c r="I5635">
        <v>5.88</v>
      </c>
      <c r="J5635">
        <v>6.78</v>
      </c>
      <c r="K5635">
        <v>12.65</v>
      </c>
      <c r="L5635" s="2">
        <f>_xlfn.RANK.EQ(I5635, INDEX(CFB!$I$2:$I$1048576, MATCH(W5635, CFB!$W$2:$W$1048576, 0)):INDEX(CFB!$I$2:$I$1048576, MATCH(W5635, CFB!$W$2:$W$1048576, 0) + COUNTIF(CFB!$W$2:$W$1048576, W5635) - 1), 0)</f>
        <v>31</v>
      </c>
      <c r="M5635" s="2">
        <f>_xlfn.RANK.EQ(J5635, INDEX(CFB!$J$2:$J$1048576, MATCH(W5635, CFB!$W$2:$W$1048576, 0)):INDEX(CFB!$J$2:$J$1048576, MATCH(W5635, CFB!$W$2:$W$1048576, 0) + COUNTIF(CFB!$W$2:$W$1048576, W5635) - 1))</f>
        <v>19</v>
      </c>
      <c r="N5635" s="2">
        <f>RANK(K5635, INDEX(CFB!$K$2:$K$1048576, MATCH(W5635, CFB!$W$2:$W$1048576, 0)):INDEX(CFB!$K$2:$K$1048576, MATCH(W5635, CFB!$W$2:$W$1048576, 0) + COUNTIF(CFB!$W$2:$W$1048576, W5635) - 1))</f>
        <v>22</v>
      </c>
      <c r="O5635">
        <v>34.68</v>
      </c>
      <c r="P5635">
        <v>4.5</v>
      </c>
      <c r="W5635">
        <v>1977</v>
      </c>
      <c r="X5635">
        <f t="shared" ref="X5635:X5698" si="175">IF(E5635=1, 1,0)</f>
        <v>0</v>
      </c>
    </row>
    <row r="5636" spans="1:24" ht="12.75" hidden="1" customHeight="1" x14ac:dyDescent="0.45">
      <c r="A5636">
        <v>23</v>
      </c>
      <c r="B5636" t="s">
        <v>39</v>
      </c>
      <c r="C5636" t="s">
        <v>188</v>
      </c>
      <c r="D5636" s="2" t="str">
        <f t="shared" si="174"/>
        <v>Colorado1977</v>
      </c>
      <c r="F5636">
        <v>7</v>
      </c>
      <c r="G5636">
        <v>3</v>
      </c>
      <c r="H5636">
        <v>1</v>
      </c>
      <c r="I5636">
        <v>3.79</v>
      </c>
      <c r="J5636">
        <v>8.64</v>
      </c>
      <c r="K5636">
        <v>12.43</v>
      </c>
      <c r="L5636" s="2">
        <f>_xlfn.RANK.EQ(I5636, INDEX(CFB!$I$2:$I$1048576, MATCH(W5636, CFB!$W$2:$W$1048576, 0)):INDEX(CFB!$I$2:$I$1048576, MATCH(W5636, CFB!$W$2:$W$1048576, 0) + COUNTIF(CFB!$W$2:$W$1048576, W5636) - 1), 0)</f>
        <v>45</v>
      </c>
      <c r="M5636" s="2">
        <f>_xlfn.RANK.EQ(J5636, INDEX(CFB!$J$2:$J$1048576, MATCH(W5636, CFB!$W$2:$W$1048576, 0)):INDEX(CFB!$J$2:$J$1048576, MATCH(W5636, CFB!$W$2:$W$1048576, 0) + COUNTIF(CFB!$W$2:$W$1048576, W5636) - 1))</f>
        <v>11</v>
      </c>
      <c r="N5636" s="2">
        <f>RANK(K5636, INDEX(CFB!$K$2:$K$1048576, MATCH(W5636, CFB!$W$2:$W$1048576, 0)):INDEX(CFB!$K$2:$K$1048576, MATCH(W5636, CFB!$W$2:$W$1048576, 0) + COUNTIF(CFB!$W$2:$W$1048576, W5636) - 1))</f>
        <v>23</v>
      </c>
      <c r="O5636">
        <v>34.9</v>
      </c>
      <c r="P5636">
        <v>4.43</v>
      </c>
      <c r="W5636">
        <v>1977</v>
      </c>
      <c r="X5636">
        <f t="shared" si="175"/>
        <v>0</v>
      </c>
    </row>
    <row r="5637" spans="1:24" ht="12.75" hidden="1" customHeight="1" x14ac:dyDescent="0.45">
      <c r="A5637">
        <v>24</v>
      </c>
      <c r="B5637" t="s">
        <v>146</v>
      </c>
      <c r="C5637" t="s">
        <v>12</v>
      </c>
      <c r="D5637" s="2" t="str">
        <f t="shared" si="174"/>
        <v>San Diego State1977</v>
      </c>
      <c r="E5637">
        <v>16</v>
      </c>
      <c r="F5637">
        <v>10</v>
      </c>
      <c r="G5637">
        <v>1</v>
      </c>
      <c r="H5637">
        <v>0</v>
      </c>
      <c r="I5637">
        <v>6.89</v>
      </c>
      <c r="J5637">
        <v>4.24</v>
      </c>
      <c r="K5637">
        <v>11.13</v>
      </c>
      <c r="L5637" s="2">
        <f>_xlfn.RANK.EQ(I5637, INDEX(CFB!$I$2:$I$1048576, MATCH(W5637, CFB!$W$2:$W$1048576, 0)):INDEX(CFB!$I$2:$I$1048576, MATCH(W5637, CFB!$W$2:$W$1048576, 0) + COUNTIF(CFB!$W$2:$W$1048576, W5637) - 1), 0)</f>
        <v>24</v>
      </c>
      <c r="M5637" s="2">
        <f>_xlfn.RANK.EQ(J5637, INDEX(CFB!$J$2:$J$1048576, MATCH(W5637, CFB!$W$2:$W$1048576, 0)):INDEX(CFB!$J$2:$J$1048576, MATCH(W5637, CFB!$W$2:$W$1048576, 0) + COUNTIF(CFB!$W$2:$W$1048576, W5637) - 1))</f>
        <v>37</v>
      </c>
      <c r="N5637" s="2">
        <f>RANK(K5637, INDEX(CFB!$K$2:$K$1048576, MATCH(W5637, CFB!$W$2:$W$1048576, 0)):INDEX(CFB!$K$2:$K$1048576, MATCH(W5637, CFB!$W$2:$W$1048576, 0) + COUNTIF(CFB!$W$2:$W$1048576, W5637) - 1))</f>
        <v>24</v>
      </c>
      <c r="O5637">
        <v>35.74</v>
      </c>
      <c r="P5637">
        <v>7.92</v>
      </c>
      <c r="W5637">
        <v>1977</v>
      </c>
      <c r="X5637">
        <f t="shared" si="175"/>
        <v>0</v>
      </c>
    </row>
    <row r="5638" spans="1:24" ht="12.75" hidden="1" customHeight="1" x14ac:dyDescent="0.45">
      <c r="A5638">
        <v>25</v>
      </c>
      <c r="B5638" t="s">
        <v>27</v>
      </c>
      <c r="C5638" t="s">
        <v>15</v>
      </c>
      <c r="D5638" s="2" t="str">
        <f t="shared" si="174"/>
        <v>LSU1977</v>
      </c>
      <c r="F5638">
        <v>8</v>
      </c>
      <c r="G5638">
        <v>4</v>
      </c>
      <c r="H5638">
        <v>0</v>
      </c>
      <c r="I5638">
        <v>7.19</v>
      </c>
      <c r="J5638">
        <v>3.88</v>
      </c>
      <c r="K5638">
        <v>11.07</v>
      </c>
      <c r="L5638" s="2">
        <f>_xlfn.RANK.EQ(I5638, INDEX(CFB!$I$2:$I$1048576, MATCH(W5638, CFB!$W$2:$W$1048576, 0)):INDEX(CFB!$I$2:$I$1048576, MATCH(W5638, CFB!$W$2:$W$1048576, 0) + COUNTIF(CFB!$W$2:$W$1048576, W5638) - 1), 0)</f>
        <v>22</v>
      </c>
      <c r="M5638" s="2">
        <f>_xlfn.RANK.EQ(J5638, INDEX(CFB!$J$2:$J$1048576, MATCH(W5638, CFB!$W$2:$W$1048576, 0)):INDEX(CFB!$J$2:$J$1048576, MATCH(W5638, CFB!$W$2:$W$1048576, 0) + COUNTIF(CFB!$W$2:$W$1048576, W5638) - 1))</f>
        <v>40</v>
      </c>
      <c r="N5638" s="2">
        <f>RANK(K5638, INDEX(CFB!$K$2:$K$1048576, MATCH(W5638, CFB!$W$2:$W$1048576, 0)):INDEX(CFB!$K$2:$K$1048576, MATCH(W5638, CFB!$W$2:$W$1048576, 0) + COUNTIF(CFB!$W$2:$W$1048576, W5638) - 1))</f>
        <v>25</v>
      </c>
      <c r="O5638">
        <v>42.46</v>
      </c>
      <c r="P5638">
        <v>7.95</v>
      </c>
      <c r="W5638">
        <v>1977</v>
      </c>
      <c r="X5638">
        <f t="shared" si="175"/>
        <v>0</v>
      </c>
    </row>
    <row r="5639" spans="1:24" ht="12.75" hidden="1" customHeight="1" x14ac:dyDescent="0.45">
      <c r="A5639">
        <v>26</v>
      </c>
      <c r="B5639" t="s">
        <v>83</v>
      </c>
      <c r="C5639" t="s">
        <v>227</v>
      </c>
      <c r="D5639" s="2" t="str">
        <f t="shared" si="174"/>
        <v>California1977</v>
      </c>
      <c r="F5639">
        <v>7</v>
      </c>
      <c r="G5639">
        <v>4</v>
      </c>
      <c r="H5639">
        <v>0</v>
      </c>
      <c r="I5639">
        <v>7.43</v>
      </c>
      <c r="J5639">
        <v>3.61</v>
      </c>
      <c r="K5639">
        <v>11.04</v>
      </c>
      <c r="L5639" s="2">
        <f>_xlfn.RANK.EQ(I5639, INDEX(CFB!$I$2:$I$1048576, MATCH(W5639, CFB!$W$2:$W$1048576, 0)):INDEX(CFB!$I$2:$I$1048576, MATCH(W5639, CFB!$W$2:$W$1048576, 0) + COUNTIF(CFB!$W$2:$W$1048576, W5639) - 1), 0)</f>
        <v>19</v>
      </c>
      <c r="M5639" s="2">
        <f>_xlfn.RANK.EQ(J5639, INDEX(CFB!$J$2:$J$1048576, MATCH(W5639, CFB!$W$2:$W$1048576, 0)):INDEX(CFB!$J$2:$J$1048576, MATCH(W5639, CFB!$W$2:$W$1048576, 0) + COUNTIF(CFB!$W$2:$W$1048576, W5639) - 1))</f>
        <v>44</v>
      </c>
      <c r="N5639" s="2">
        <f>RANK(K5639, INDEX(CFB!$K$2:$K$1048576, MATCH(W5639, CFB!$W$2:$W$1048576, 0)):INDEX(CFB!$K$2:$K$1048576, MATCH(W5639, CFB!$W$2:$W$1048576, 0) + COUNTIF(CFB!$W$2:$W$1048576, W5639) - 1))</f>
        <v>26</v>
      </c>
      <c r="O5639">
        <v>38.380000000000003</v>
      </c>
      <c r="P5639">
        <v>7.33</v>
      </c>
      <c r="W5639">
        <v>1977</v>
      </c>
      <c r="X5639">
        <f t="shared" si="175"/>
        <v>0</v>
      </c>
    </row>
    <row r="5640" spans="1:24" ht="12.75" hidden="1" customHeight="1" x14ac:dyDescent="0.45">
      <c r="A5640">
        <v>27</v>
      </c>
      <c r="B5640" t="s">
        <v>96</v>
      </c>
      <c r="C5640" t="s">
        <v>23</v>
      </c>
      <c r="D5640" s="2" t="str">
        <f t="shared" si="174"/>
        <v>Maryland1977</v>
      </c>
      <c r="F5640">
        <v>8</v>
      </c>
      <c r="G5640">
        <v>4</v>
      </c>
      <c r="H5640">
        <v>0</v>
      </c>
      <c r="I5640">
        <v>4.4400000000000004</v>
      </c>
      <c r="J5640">
        <v>6.38</v>
      </c>
      <c r="K5640">
        <v>10.82</v>
      </c>
      <c r="L5640" s="2">
        <f>_xlfn.RANK.EQ(I5640, INDEX(CFB!$I$2:$I$1048576, MATCH(W5640, CFB!$W$2:$W$1048576, 0)):INDEX(CFB!$I$2:$I$1048576, MATCH(W5640, CFB!$W$2:$W$1048576, 0) + COUNTIF(CFB!$W$2:$W$1048576, W5640) - 1), 0)</f>
        <v>41</v>
      </c>
      <c r="M5640" s="2">
        <f>_xlfn.RANK.EQ(J5640, INDEX(CFB!$J$2:$J$1048576, MATCH(W5640, CFB!$W$2:$W$1048576, 0)):INDEX(CFB!$J$2:$J$1048576, MATCH(W5640, CFB!$W$2:$W$1048576, 0) + COUNTIF(CFB!$W$2:$W$1048576, W5640) - 1))</f>
        <v>23</v>
      </c>
      <c r="N5640" s="2">
        <f>RANK(K5640, INDEX(CFB!$K$2:$K$1048576, MATCH(W5640, CFB!$W$2:$W$1048576, 0)):INDEX(CFB!$K$2:$K$1048576, MATCH(W5640, CFB!$W$2:$W$1048576, 0) + COUNTIF(CFB!$W$2:$W$1048576, W5640) - 1))</f>
        <v>27</v>
      </c>
      <c r="O5640">
        <v>32.89</v>
      </c>
      <c r="P5640">
        <v>5.46</v>
      </c>
      <c r="W5640">
        <v>1977</v>
      </c>
      <c r="X5640">
        <f t="shared" si="175"/>
        <v>0</v>
      </c>
    </row>
    <row r="5641" spans="1:24" ht="12.75" hidden="1" customHeight="1" x14ac:dyDescent="0.45">
      <c r="A5641">
        <v>28</v>
      </c>
      <c r="B5641" t="s">
        <v>113</v>
      </c>
      <c r="C5641" t="s">
        <v>12</v>
      </c>
      <c r="D5641" s="2" t="str">
        <f t="shared" si="174"/>
        <v>North Texas1977</v>
      </c>
      <c r="F5641">
        <v>9</v>
      </c>
      <c r="G5641">
        <v>2</v>
      </c>
      <c r="H5641">
        <v>0</v>
      </c>
      <c r="I5641">
        <v>7.21</v>
      </c>
      <c r="J5641">
        <v>3.12</v>
      </c>
      <c r="K5641">
        <v>10.33</v>
      </c>
      <c r="L5641" s="2">
        <f>_xlfn.RANK.EQ(I5641, INDEX(CFB!$I$2:$I$1048576, MATCH(W5641, CFB!$W$2:$W$1048576, 0)):INDEX(CFB!$I$2:$I$1048576, MATCH(W5641, CFB!$W$2:$W$1048576, 0) + COUNTIF(CFB!$W$2:$W$1048576, W5641) - 1), 0)</f>
        <v>21</v>
      </c>
      <c r="M5641" s="2">
        <f>_xlfn.RANK.EQ(J5641, INDEX(CFB!$J$2:$J$1048576, MATCH(W5641, CFB!$W$2:$W$1048576, 0)):INDEX(CFB!$J$2:$J$1048576, MATCH(W5641, CFB!$W$2:$W$1048576, 0) + COUNTIF(CFB!$W$2:$W$1048576, W5641) - 1))</f>
        <v>46</v>
      </c>
      <c r="N5641" s="2">
        <f>RANK(K5641, INDEX(CFB!$K$2:$K$1048576, MATCH(W5641, CFB!$W$2:$W$1048576, 0)):INDEX(CFB!$K$2:$K$1048576, MATCH(W5641, CFB!$W$2:$W$1048576, 0) + COUNTIF(CFB!$W$2:$W$1048576, W5641) - 1))</f>
        <v>28</v>
      </c>
      <c r="O5641">
        <v>35.58</v>
      </c>
      <c r="P5641">
        <v>9.15</v>
      </c>
      <c r="W5641">
        <v>1977</v>
      </c>
      <c r="X5641">
        <f t="shared" si="175"/>
        <v>0</v>
      </c>
    </row>
    <row r="5642" spans="1:24" ht="12.75" hidden="1" customHeight="1" x14ac:dyDescent="0.45">
      <c r="A5642">
        <v>29</v>
      </c>
      <c r="B5642" t="s">
        <v>112</v>
      </c>
      <c r="C5642" t="s">
        <v>227</v>
      </c>
      <c r="D5642" s="2" t="str">
        <f t="shared" si="174"/>
        <v>Stanford1977</v>
      </c>
      <c r="E5642">
        <v>15</v>
      </c>
      <c r="F5642">
        <v>9</v>
      </c>
      <c r="G5642">
        <v>3</v>
      </c>
      <c r="H5642">
        <v>0</v>
      </c>
      <c r="I5642">
        <v>7.44</v>
      </c>
      <c r="J5642">
        <v>2.6</v>
      </c>
      <c r="K5642">
        <v>10.039999999999999</v>
      </c>
      <c r="L5642" s="2">
        <f>_xlfn.RANK.EQ(I5642, INDEX(CFB!$I$2:$I$1048576, MATCH(W5642, CFB!$W$2:$W$1048576, 0)):INDEX(CFB!$I$2:$I$1048576, MATCH(W5642, CFB!$W$2:$W$1048576, 0) + COUNTIF(CFB!$W$2:$W$1048576, W5642) - 1), 0)</f>
        <v>18</v>
      </c>
      <c r="M5642" s="2">
        <f>_xlfn.RANK.EQ(J5642, INDEX(CFB!$J$2:$J$1048576, MATCH(W5642, CFB!$W$2:$W$1048576, 0)):INDEX(CFB!$J$2:$J$1048576, MATCH(W5642, CFB!$W$2:$W$1048576, 0) + COUNTIF(CFB!$W$2:$W$1048576, W5642) - 1))</f>
        <v>50</v>
      </c>
      <c r="N5642" s="2">
        <f>RANK(K5642, INDEX(CFB!$K$2:$K$1048576, MATCH(W5642, CFB!$W$2:$W$1048576, 0)):INDEX(CFB!$K$2:$K$1048576, MATCH(W5642, CFB!$W$2:$W$1048576, 0) + COUNTIF(CFB!$W$2:$W$1048576, W5642) - 1))</f>
        <v>29</v>
      </c>
      <c r="O5642">
        <v>34.36</v>
      </c>
      <c r="P5642">
        <v>9.98</v>
      </c>
      <c r="W5642">
        <v>1977</v>
      </c>
      <c r="X5642">
        <f t="shared" si="175"/>
        <v>0</v>
      </c>
    </row>
    <row r="5643" spans="1:24" ht="12.75" hidden="1" customHeight="1" x14ac:dyDescent="0.45">
      <c r="A5643">
        <v>30</v>
      </c>
      <c r="B5643" t="s">
        <v>107</v>
      </c>
      <c r="C5643" t="s">
        <v>189</v>
      </c>
      <c r="D5643" s="2" t="str">
        <f t="shared" si="174"/>
        <v>Houston1977</v>
      </c>
      <c r="F5643">
        <v>6</v>
      </c>
      <c r="G5643">
        <v>5</v>
      </c>
      <c r="H5643">
        <v>0</v>
      </c>
      <c r="I5643">
        <v>6.9</v>
      </c>
      <c r="J5643">
        <v>2.92</v>
      </c>
      <c r="K5643">
        <v>9.82</v>
      </c>
      <c r="L5643" s="2">
        <f>_xlfn.RANK.EQ(I5643, INDEX(CFB!$I$2:$I$1048576, MATCH(W5643, CFB!$W$2:$W$1048576, 0)):INDEX(CFB!$I$2:$I$1048576, MATCH(W5643, CFB!$W$2:$W$1048576, 0) + COUNTIF(CFB!$W$2:$W$1048576, W5643) - 1), 0)</f>
        <v>23</v>
      </c>
      <c r="M5643" s="2">
        <f>_xlfn.RANK.EQ(J5643, INDEX(CFB!$J$2:$J$1048576, MATCH(W5643, CFB!$W$2:$W$1048576, 0)):INDEX(CFB!$J$2:$J$1048576, MATCH(W5643, CFB!$W$2:$W$1048576, 0) + COUNTIF(CFB!$W$2:$W$1048576, W5643) - 1))</f>
        <v>49</v>
      </c>
      <c r="N5643" s="2">
        <f>RANK(K5643, INDEX(CFB!$K$2:$K$1048576, MATCH(W5643, CFB!$W$2:$W$1048576, 0)):INDEX(CFB!$K$2:$K$1048576, MATCH(W5643, CFB!$W$2:$W$1048576, 0) + COUNTIF(CFB!$W$2:$W$1048576, W5643) - 1))</f>
        <v>30</v>
      </c>
      <c r="O5643">
        <v>35.08</v>
      </c>
      <c r="P5643">
        <v>9.4600000000000009</v>
      </c>
      <c r="W5643">
        <v>1977</v>
      </c>
      <c r="X5643">
        <f t="shared" si="175"/>
        <v>0</v>
      </c>
    </row>
    <row r="5644" spans="1:24" ht="12.75" hidden="1" customHeight="1" x14ac:dyDescent="0.45">
      <c r="A5644">
        <v>31</v>
      </c>
      <c r="B5644" t="s">
        <v>71</v>
      </c>
      <c r="C5644" t="s">
        <v>189</v>
      </c>
      <c r="D5644" s="2" t="str">
        <f t="shared" si="174"/>
        <v>Texas Tech1977</v>
      </c>
      <c r="F5644">
        <v>7</v>
      </c>
      <c r="G5644">
        <v>5</v>
      </c>
      <c r="H5644">
        <v>0</v>
      </c>
      <c r="I5644">
        <v>4.29</v>
      </c>
      <c r="J5644">
        <v>5.25</v>
      </c>
      <c r="K5644">
        <v>9.5299999999999994</v>
      </c>
      <c r="L5644" s="2">
        <f>_xlfn.RANK.EQ(I5644, INDEX(CFB!$I$2:$I$1048576, MATCH(W5644, CFB!$W$2:$W$1048576, 0)):INDEX(CFB!$I$2:$I$1048576, MATCH(W5644, CFB!$W$2:$W$1048576, 0) + COUNTIF(CFB!$W$2:$W$1048576, W5644) - 1), 0)</f>
        <v>42</v>
      </c>
      <c r="M5644" s="2">
        <f>_xlfn.RANK.EQ(J5644, INDEX(CFB!$J$2:$J$1048576, MATCH(W5644, CFB!$W$2:$W$1048576, 0)):INDEX(CFB!$J$2:$J$1048576, MATCH(W5644, CFB!$W$2:$W$1048576, 0) + COUNTIF(CFB!$W$2:$W$1048576, W5644) - 1))</f>
        <v>27</v>
      </c>
      <c r="N5644" s="2">
        <f>RANK(K5644, INDEX(CFB!$K$2:$K$1048576, MATCH(W5644, CFB!$W$2:$W$1048576, 0)):INDEX(CFB!$K$2:$K$1048576, MATCH(W5644, CFB!$W$2:$W$1048576, 0) + COUNTIF(CFB!$W$2:$W$1048576, W5644) - 1))</f>
        <v>31</v>
      </c>
      <c r="O5644">
        <v>33.54</v>
      </c>
      <c r="P5644">
        <v>7.62</v>
      </c>
      <c r="W5644">
        <v>1977</v>
      </c>
      <c r="X5644">
        <f t="shared" si="175"/>
        <v>0</v>
      </c>
    </row>
    <row r="5645" spans="1:24" ht="12.75" hidden="1" customHeight="1" x14ac:dyDescent="0.45">
      <c r="A5645">
        <v>32</v>
      </c>
      <c r="B5645" t="s">
        <v>46</v>
      </c>
      <c r="C5645" t="s">
        <v>188</v>
      </c>
      <c r="D5645" s="2" t="str">
        <f t="shared" si="174"/>
        <v>Missouri1977</v>
      </c>
      <c r="F5645">
        <v>4</v>
      </c>
      <c r="G5645">
        <v>7</v>
      </c>
      <c r="H5645">
        <v>0</v>
      </c>
      <c r="I5645">
        <v>2.0299999999999998</v>
      </c>
      <c r="J5645">
        <v>6.98</v>
      </c>
      <c r="K5645">
        <v>9.02</v>
      </c>
      <c r="L5645" s="2">
        <f>_xlfn.RANK.EQ(I5645, INDEX(CFB!$I$2:$I$1048576, MATCH(W5645, CFB!$W$2:$W$1048576, 0)):INDEX(CFB!$I$2:$I$1048576, MATCH(W5645, CFB!$W$2:$W$1048576, 0) + COUNTIF(CFB!$W$2:$W$1048576, W5645) - 1), 0)</f>
        <v>59</v>
      </c>
      <c r="M5645" s="2">
        <f>_xlfn.RANK.EQ(J5645, INDEX(CFB!$J$2:$J$1048576, MATCH(W5645, CFB!$W$2:$W$1048576, 0)):INDEX(CFB!$J$2:$J$1048576, MATCH(W5645, CFB!$W$2:$W$1048576, 0) + COUNTIF(CFB!$W$2:$W$1048576, W5645) - 1))</f>
        <v>17</v>
      </c>
      <c r="N5645" s="2">
        <f>RANK(K5645, INDEX(CFB!$K$2:$K$1048576, MATCH(W5645, CFB!$W$2:$W$1048576, 0)):INDEX(CFB!$K$2:$K$1048576, MATCH(W5645, CFB!$W$2:$W$1048576, 0) + COUNTIF(CFB!$W$2:$W$1048576, W5645) - 1))</f>
        <v>32</v>
      </c>
      <c r="O5645">
        <v>30.43</v>
      </c>
      <c r="P5645">
        <v>2.27</v>
      </c>
      <c r="W5645">
        <v>1977</v>
      </c>
      <c r="X5645">
        <f t="shared" si="175"/>
        <v>0</v>
      </c>
    </row>
    <row r="5646" spans="1:24" ht="12.75" hidden="1" customHeight="1" x14ac:dyDescent="0.45">
      <c r="A5646">
        <v>33</v>
      </c>
      <c r="B5646" t="s">
        <v>52</v>
      </c>
      <c r="C5646" t="s">
        <v>12</v>
      </c>
      <c r="D5646" s="2" t="str">
        <f t="shared" si="174"/>
        <v>Georgia Tech1977</v>
      </c>
      <c r="F5646">
        <v>6</v>
      </c>
      <c r="G5646">
        <v>5</v>
      </c>
      <c r="H5646">
        <v>0</v>
      </c>
      <c r="I5646">
        <v>4.6100000000000003</v>
      </c>
      <c r="J5646">
        <v>4.2699999999999996</v>
      </c>
      <c r="K5646">
        <v>8.8800000000000008</v>
      </c>
      <c r="L5646" s="2">
        <f>_xlfn.RANK.EQ(I5646, INDEX(CFB!$I$2:$I$1048576, MATCH(W5646, CFB!$W$2:$W$1048576, 0)):INDEX(CFB!$I$2:$I$1048576, MATCH(W5646, CFB!$W$2:$W$1048576, 0) + COUNTIF(CFB!$W$2:$W$1048576, W5646) - 1), 0)</f>
        <v>39</v>
      </c>
      <c r="M5646" s="2">
        <f>_xlfn.RANK.EQ(J5646, INDEX(CFB!$J$2:$J$1048576, MATCH(W5646, CFB!$W$2:$W$1048576, 0)):INDEX(CFB!$J$2:$J$1048576, MATCH(W5646, CFB!$W$2:$W$1048576, 0) + COUNTIF(CFB!$W$2:$W$1048576, W5646) - 1))</f>
        <v>35</v>
      </c>
      <c r="N5646" s="2">
        <f>RANK(K5646, INDEX(CFB!$K$2:$K$1048576, MATCH(W5646, CFB!$W$2:$W$1048576, 0)):INDEX(CFB!$K$2:$K$1048576, MATCH(W5646, CFB!$W$2:$W$1048576, 0) + COUNTIF(CFB!$W$2:$W$1048576, W5646) - 1))</f>
        <v>33</v>
      </c>
      <c r="O5646">
        <v>33.21</v>
      </c>
      <c r="P5646">
        <v>9.26</v>
      </c>
      <c r="W5646">
        <v>1977</v>
      </c>
      <c r="X5646">
        <f t="shared" si="175"/>
        <v>0</v>
      </c>
    </row>
    <row r="5647" spans="1:24" ht="12.75" hidden="1" customHeight="1" x14ac:dyDescent="0.45">
      <c r="A5647">
        <v>34</v>
      </c>
      <c r="B5647" t="s">
        <v>40</v>
      </c>
      <c r="C5647" t="s">
        <v>188</v>
      </c>
      <c r="D5647" s="2" t="str">
        <f t="shared" si="174"/>
        <v>Iowa State1977</v>
      </c>
      <c r="F5647">
        <v>8</v>
      </c>
      <c r="G5647">
        <v>4</v>
      </c>
      <c r="H5647">
        <v>0</v>
      </c>
      <c r="I5647">
        <v>2.14</v>
      </c>
      <c r="J5647">
        <v>6.57</v>
      </c>
      <c r="K5647">
        <v>8.7100000000000009</v>
      </c>
      <c r="L5647" s="2">
        <f>_xlfn.RANK.EQ(I5647, INDEX(CFB!$I$2:$I$1048576, MATCH(W5647, CFB!$W$2:$W$1048576, 0)):INDEX(CFB!$I$2:$I$1048576, MATCH(W5647, CFB!$W$2:$W$1048576, 0) + COUNTIF(CFB!$W$2:$W$1048576, W5647) - 1), 0)</f>
        <v>58</v>
      </c>
      <c r="M5647" s="2">
        <f>_xlfn.RANK.EQ(J5647, INDEX(CFB!$J$2:$J$1048576, MATCH(W5647, CFB!$W$2:$W$1048576, 0)):INDEX(CFB!$J$2:$J$1048576, MATCH(W5647, CFB!$W$2:$W$1048576, 0) + COUNTIF(CFB!$W$2:$W$1048576, W5647) - 1))</f>
        <v>20</v>
      </c>
      <c r="N5647" s="2">
        <f>RANK(K5647, INDEX(CFB!$K$2:$K$1048576, MATCH(W5647, CFB!$W$2:$W$1048576, 0)):INDEX(CFB!$K$2:$K$1048576, MATCH(W5647, CFB!$W$2:$W$1048576, 0) + COUNTIF(CFB!$W$2:$W$1048576, W5647) - 1))</f>
        <v>34</v>
      </c>
      <c r="O5647">
        <v>30.78</v>
      </c>
      <c r="P5647">
        <v>4.2300000000000004</v>
      </c>
      <c r="W5647">
        <v>1977</v>
      </c>
      <c r="X5647">
        <f t="shared" si="175"/>
        <v>0</v>
      </c>
    </row>
    <row r="5648" spans="1:24" ht="12.75" hidden="1" customHeight="1" x14ac:dyDescent="0.45">
      <c r="A5648">
        <v>35</v>
      </c>
      <c r="B5648" t="s">
        <v>85</v>
      </c>
      <c r="C5648" t="s">
        <v>227</v>
      </c>
      <c r="D5648" s="2" t="str">
        <f t="shared" si="174"/>
        <v>Washington State1977</v>
      </c>
      <c r="F5648">
        <v>6</v>
      </c>
      <c r="G5648">
        <v>5</v>
      </c>
      <c r="H5648">
        <v>0</v>
      </c>
      <c r="I5648">
        <v>6.31</v>
      </c>
      <c r="J5648">
        <v>2.41</v>
      </c>
      <c r="K5648">
        <v>8.7100000000000009</v>
      </c>
      <c r="L5648" s="2">
        <f>_xlfn.RANK.EQ(I5648, INDEX(CFB!$I$2:$I$1048576, MATCH(W5648, CFB!$W$2:$W$1048576, 0)):INDEX(CFB!$I$2:$I$1048576, MATCH(W5648, CFB!$W$2:$W$1048576, 0) + COUNTIF(CFB!$W$2:$W$1048576, W5648) - 1), 0)</f>
        <v>29</v>
      </c>
      <c r="M5648" s="2">
        <f>_xlfn.RANK.EQ(J5648, INDEX(CFB!$J$2:$J$1048576, MATCH(W5648, CFB!$W$2:$W$1048576, 0)):INDEX(CFB!$J$2:$J$1048576, MATCH(W5648, CFB!$W$2:$W$1048576, 0) + COUNTIF(CFB!$W$2:$W$1048576, W5648) - 1))</f>
        <v>52</v>
      </c>
      <c r="N5648" s="2">
        <f>RANK(K5648, INDEX(CFB!$K$2:$K$1048576, MATCH(W5648, CFB!$W$2:$W$1048576, 0)):INDEX(CFB!$K$2:$K$1048576, MATCH(W5648, CFB!$W$2:$W$1048576, 0) + COUNTIF(CFB!$W$2:$W$1048576, W5648) - 1))</f>
        <v>34</v>
      </c>
      <c r="O5648">
        <v>35.229999999999997</v>
      </c>
      <c r="P5648">
        <v>8.77</v>
      </c>
      <c r="W5648">
        <v>1977</v>
      </c>
      <c r="X5648">
        <f t="shared" si="175"/>
        <v>0</v>
      </c>
    </row>
    <row r="5649" spans="1:24" ht="12.75" hidden="1" customHeight="1" x14ac:dyDescent="0.45">
      <c r="A5649">
        <v>36</v>
      </c>
      <c r="B5649" t="s">
        <v>53</v>
      </c>
      <c r="C5649" t="s">
        <v>12</v>
      </c>
      <c r="D5649" s="2" t="str">
        <f t="shared" si="174"/>
        <v>Syracuse1977</v>
      </c>
      <c r="F5649">
        <v>6</v>
      </c>
      <c r="G5649">
        <v>5</v>
      </c>
      <c r="H5649">
        <v>0</v>
      </c>
      <c r="I5649">
        <v>4.71</v>
      </c>
      <c r="J5649">
        <v>3.88</v>
      </c>
      <c r="K5649">
        <v>8.6</v>
      </c>
      <c r="L5649" s="2">
        <f>_xlfn.RANK.EQ(I5649, INDEX(CFB!$I$2:$I$1048576, MATCH(W5649, CFB!$W$2:$W$1048576, 0)):INDEX(CFB!$I$2:$I$1048576, MATCH(W5649, CFB!$W$2:$W$1048576, 0) + COUNTIF(CFB!$W$2:$W$1048576, W5649) - 1), 0)</f>
        <v>38</v>
      </c>
      <c r="M5649" s="2">
        <f>_xlfn.RANK.EQ(J5649, INDEX(CFB!$J$2:$J$1048576, MATCH(W5649, CFB!$W$2:$W$1048576, 0)):INDEX(CFB!$J$2:$J$1048576, MATCH(W5649, CFB!$W$2:$W$1048576, 0) + COUNTIF(CFB!$W$2:$W$1048576, W5649) - 1))</f>
        <v>40</v>
      </c>
      <c r="N5649" s="2">
        <f>RANK(K5649, INDEX(CFB!$K$2:$K$1048576, MATCH(W5649, CFB!$W$2:$W$1048576, 0)):INDEX(CFB!$K$2:$K$1048576, MATCH(W5649, CFB!$W$2:$W$1048576, 0) + COUNTIF(CFB!$W$2:$W$1048576, W5649) - 1))</f>
        <v>36</v>
      </c>
      <c r="O5649">
        <v>32.11</v>
      </c>
      <c r="P5649">
        <v>8.1300000000000008</v>
      </c>
      <c r="W5649">
        <v>1977</v>
      </c>
      <c r="X5649">
        <f t="shared" si="175"/>
        <v>0</v>
      </c>
    </row>
    <row r="5650" spans="1:24" ht="12.75" hidden="1" customHeight="1" x14ac:dyDescent="0.45">
      <c r="A5650">
        <v>37</v>
      </c>
      <c r="B5650" t="s">
        <v>19</v>
      </c>
      <c r="C5650" t="s">
        <v>15</v>
      </c>
      <c r="D5650" s="2" t="str">
        <f t="shared" si="174"/>
        <v>Ole Miss1977</v>
      </c>
      <c r="F5650">
        <v>5</v>
      </c>
      <c r="G5650">
        <v>6</v>
      </c>
      <c r="H5650">
        <v>0</v>
      </c>
      <c r="I5650">
        <v>3.32</v>
      </c>
      <c r="J5650">
        <v>5.17</v>
      </c>
      <c r="K5650">
        <v>8.5</v>
      </c>
      <c r="L5650" s="2">
        <f>_xlfn.RANK.EQ(I5650, INDEX(CFB!$I$2:$I$1048576, MATCH(W5650, CFB!$W$2:$W$1048576, 0)):INDEX(CFB!$I$2:$I$1048576, MATCH(W5650, CFB!$W$2:$W$1048576, 0) + COUNTIF(CFB!$W$2:$W$1048576, W5650) - 1), 0)</f>
        <v>52</v>
      </c>
      <c r="M5650" s="2">
        <f>_xlfn.RANK.EQ(J5650, INDEX(CFB!$J$2:$J$1048576, MATCH(W5650, CFB!$W$2:$W$1048576, 0)):INDEX(CFB!$J$2:$J$1048576, MATCH(W5650, CFB!$W$2:$W$1048576, 0) + COUNTIF(CFB!$W$2:$W$1048576, W5650) - 1))</f>
        <v>28</v>
      </c>
      <c r="N5650" s="2">
        <f>RANK(K5650, INDEX(CFB!$K$2:$K$1048576, MATCH(W5650, CFB!$W$2:$W$1048576, 0)):INDEX(CFB!$K$2:$K$1048576, MATCH(W5650, CFB!$W$2:$W$1048576, 0) + COUNTIF(CFB!$W$2:$W$1048576, W5650) - 1))</f>
        <v>37</v>
      </c>
      <c r="O5650">
        <v>32.64</v>
      </c>
      <c r="P5650">
        <v>4.3099999999999996</v>
      </c>
      <c r="W5650">
        <v>1977</v>
      </c>
      <c r="X5650">
        <f t="shared" si="175"/>
        <v>0</v>
      </c>
    </row>
    <row r="5651" spans="1:24" ht="12.75" hidden="1" customHeight="1" x14ac:dyDescent="0.45">
      <c r="A5651">
        <v>38</v>
      </c>
      <c r="B5651" t="s">
        <v>60</v>
      </c>
      <c r="C5651" t="s">
        <v>23</v>
      </c>
      <c r="D5651" s="2" t="str">
        <f t="shared" si="174"/>
        <v>Duke1977</v>
      </c>
      <c r="F5651">
        <v>5</v>
      </c>
      <c r="G5651">
        <v>6</v>
      </c>
      <c r="H5651">
        <v>0</v>
      </c>
      <c r="I5651">
        <v>7.28</v>
      </c>
      <c r="J5651">
        <v>0.9</v>
      </c>
      <c r="K5651">
        <v>8.18</v>
      </c>
      <c r="L5651" s="2">
        <f>_xlfn.RANK.EQ(I5651, INDEX(CFB!$I$2:$I$1048576, MATCH(W5651, CFB!$W$2:$W$1048576, 0)):INDEX(CFB!$I$2:$I$1048576, MATCH(W5651, CFB!$W$2:$W$1048576, 0) + COUNTIF(CFB!$W$2:$W$1048576, W5651) - 1), 0)</f>
        <v>20</v>
      </c>
      <c r="M5651" s="2">
        <f>_xlfn.RANK.EQ(J5651, INDEX(CFB!$J$2:$J$1048576, MATCH(W5651, CFB!$W$2:$W$1048576, 0)):INDEX(CFB!$J$2:$J$1048576, MATCH(W5651, CFB!$W$2:$W$1048576, 0) + COUNTIF(CFB!$W$2:$W$1048576, W5651) - 1))</f>
        <v>72</v>
      </c>
      <c r="N5651" s="2">
        <f>RANK(K5651, INDEX(CFB!$K$2:$K$1048576, MATCH(W5651, CFB!$W$2:$W$1048576, 0)):INDEX(CFB!$K$2:$K$1048576, MATCH(W5651, CFB!$W$2:$W$1048576, 0) + COUNTIF(CFB!$W$2:$W$1048576, W5651) - 1))</f>
        <v>38</v>
      </c>
      <c r="O5651">
        <v>34.58</v>
      </c>
      <c r="P5651">
        <v>9.6999999999999993</v>
      </c>
      <c r="W5651">
        <v>1977</v>
      </c>
      <c r="X5651">
        <f t="shared" si="175"/>
        <v>0</v>
      </c>
    </row>
    <row r="5652" spans="1:24" ht="12.75" hidden="1" customHeight="1" x14ac:dyDescent="0.45">
      <c r="A5652">
        <v>39</v>
      </c>
      <c r="B5652" t="s">
        <v>35</v>
      </c>
      <c r="C5652" t="s">
        <v>15</v>
      </c>
      <c r="D5652" s="2" t="str">
        <f t="shared" si="174"/>
        <v>Florida1977</v>
      </c>
      <c r="F5652">
        <v>6</v>
      </c>
      <c r="G5652">
        <v>4</v>
      </c>
      <c r="H5652">
        <v>1</v>
      </c>
      <c r="I5652">
        <v>6.13</v>
      </c>
      <c r="J5652">
        <v>1.93</v>
      </c>
      <c r="K5652">
        <v>8.06</v>
      </c>
      <c r="L5652" s="2">
        <f>_xlfn.RANK.EQ(I5652, INDEX(CFB!$I$2:$I$1048576, MATCH(W5652, CFB!$W$2:$W$1048576, 0)):INDEX(CFB!$I$2:$I$1048576, MATCH(W5652, CFB!$W$2:$W$1048576, 0) + COUNTIF(CFB!$W$2:$W$1048576, W5652) - 1), 0)</f>
        <v>30</v>
      </c>
      <c r="M5652" s="2">
        <f>_xlfn.RANK.EQ(J5652, INDEX(CFB!$J$2:$J$1048576, MATCH(W5652, CFB!$W$2:$W$1048576, 0)):INDEX(CFB!$J$2:$J$1048576, MATCH(W5652, CFB!$W$2:$W$1048576, 0) + COUNTIF(CFB!$W$2:$W$1048576, W5652) - 1))</f>
        <v>56</v>
      </c>
      <c r="N5652" s="2">
        <f>RANK(K5652, INDEX(CFB!$K$2:$K$1048576, MATCH(W5652, CFB!$W$2:$W$1048576, 0)):INDEX(CFB!$K$2:$K$1048576, MATCH(W5652, CFB!$W$2:$W$1048576, 0) + COUNTIF(CFB!$W$2:$W$1048576, W5652) - 1))</f>
        <v>39</v>
      </c>
      <c r="O5652">
        <v>34.78</v>
      </c>
      <c r="P5652">
        <v>8.98</v>
      </c>
      <c r="W5652">
        <v>1977</v>
      </c>
      <c r="X5652">
        <f t="shared" si="175"/>
        <v>0</v>
      </c>
    </row>
    <row r="5653" spans="1:24" ht="12.75" hidden="1" customHeight="1" x14ac:dyDescent="0.45">
      <c r="A5653">
        <v>40</v>
      </c>
      <c r="B5653" t="s">
        <v>45</v>
      </c>
      <c r="C5653" t="s">
        <v>189</v>
      </c>
      <c r="D5653" s="2" t="str">
        <f t="shared" si="174"/>
        <v>Baylor1977</v>
      </c>
      <c r="F5653">
        <v>5</v>
      </c>
      <c r="G5653">
        <v>6</v>
      </c>
      <c r="H5653">
        <v>0</v>
      </c>
      <c r="I5653">
        <v>3.22</v>
      </c>
      <c r="J5653">
        <v>4.6500000000000004</v>
      </c>
      <c r="K5653">
        <v>7.87</v>
      </c>
      <c r="L5653" s="2">
        <f>_xlfn.RANK.EQ(I5653, INDEX(CFB!$I$2:$I$1048576, MATCH(W5653, CFB!$W$2:$W$1048576, 0)):INDEX(CFB!$I$2:$I$1048576, MATCH(W5653, CFB!$W$2:$W$1048576, 0) + COUNTIF(CFB!$W$2:$W$1048576, W5653) - 1), 0)</f>
        <v>53</v>
      </c>
      <c r="M5653" s="2">
        <f>_xlfn.RANK.EQ(J5653, INDEX(CFB!$J$2:$J$1048576, MATCH(W5653, CFB!$W$2:$W$1048576, 0)):INDEX(CFB!$J$2:$J$1048576, MATCH(W5653, CFB!$W$2:$W$1048576, 0) + COUNTIF(CFB!$W$2:$W$1048576, W5653) - 1))</f>
        <v>32</v>
      </c>
      <c r="N5653" s="2">
        <f>RANK(K5653, INDEX(CFB!$K$2:$K$1048576, MATCH(W5653, CFB!$W$2:$W$1048576, 0)):INDEX(CFB!$K$2:$K$1048576, MATCH(W5653, CFB!$W$2:$W$1048576, 0) + COUNTIF(CFB!$W$2:$W$1048576, W5653) - 1))</f>
        <v>40</v>
      </c>
      <c r="O5653">
        <v>31.33</v>
      </c>
      <c r="P5653">
        <v>6.55</v>
      </c>
      <c r="W5653">
        <v>1977</v>
      </c>
      <c r="X5653">
        <f t="shared" si="175"/>
        <v>0</v>
      </c>
    </row>
    <row r="5654" spans="1:24" ht="12.75" hidden="1" customHeight="1" x14ac:dyDescent="0.45">
      <c r="A5654">
        <v>41</v>
      </c>
      <c r="B5654" t="s">
        <v>42</v>
      </c>
      <c r="C5654" t="s">
        <v>10</v>
      </c>
      <c r="D5654" s="2" t="str">
        <f t="shared" si="174"/>
        <v>Minnesota1977</v>
      </c>
      <c r="F5654">
        <v>7</v>
      </c>
      <c r="G5654">
        <v>5</v>
      </c>
      <c r="H5654">
        <v>0</v>
      </c>
      <c r="I5654">
        <v>-0.69</v>
      </c>
      <c r="J5654">
        <v>8.33</v>
      </c>
      <c r="K5654">
        <v>7.64</v>
      </c>
      <c r="L5654" s="2">
        <f>_xlfn.RANK.EQ(I5654, INDEX(CFB!$I$2:$I$1048576, MATCH(W5654, CFB!$W$2:$W$1048576, 0)):INDEX(CFB!$I$2:$I$1048576, MATCH(W5654, CFB!$W$2:$W$1048576, 0) + COUNTIF(CFB!$W$2:$W$1048576, W5654) - 1), 0)</f>
        <v>83</v>
      </c>
      <c r="M5654" s="2">
        <f>_xlfn.RANK.EQ(J5654, INDEX(CFB!$J$2:$J$1048576, MATCH(W5654, CFB!$W$2:$W$1048576, 0)):INDEX(CFB!$J$2:$J$1048576, MATCH(W5654, CFB!$W$2:$W$1048576, 0) + COUNTIF(CFB!$W$2:$W$1048576, W5654) - 1))</f>
        <v>13</v>
      </c>
      <c r="N5654" s="2">
        <f>RANK(K5654, INDEX(CFB!$K$2:$K$1048576, MATCH(W5654, CFB!$W$2:$W$1048576, 0)):INDEX(CFB!$K$2:$K$1048576, MATCH(W5654, CFB!$W$2:$W$1048576, 0) + COUNTIF(CFB!$W$2:$W$1048576, W5654) - 1))</f>
        <v>41</v>
      </c>
      <c r="O5654">
        <v>26.57</v>
      </c>
      <c r="P5654">
        <v>3.71</v>
      </c>
      <c r="W5654">
        <v>1977</v>
      </c>
      <c r="X5654">
        <f t="shared" si="175"/>
        <v>0</v>
      </c>
    </row>
    <row r="5655" spans="1:24" ht="12.75" hidden="1" customHeight="1" x14ac:dyDescent="0.45">
      <c r="A5655">
        <v>42</v>
      </c>
      <c r="B5655" t="s">
        <v>109</v>
      </c>
      <c r="C5655" t="s">
        <v>15</v>
      </c>
      <c r="D5655" s="2" t="str">
        <f t="shared" si="174"/>
        <v>Mississippi State1977</v>
      </c>
      <c r="F5655">
        <v>5</v>
      </c>
      <c r="G5655">
        <v>6</v>
      </c>
      <c r="H5655">
        <v>0</v>
      </c>
      <c r="I5655">
        <v>3.63</v>
      </c>
      <c r="J5655">
        <v>3.95</v>
      </c>
      <c r="K5655">
        <v>7.57</v>
      </c>
      <c r="L5655" s="2">
        <f>_xlfn.RANK.EQ(I5655, INDEX(CFB!$I$2:$I$1048576, MATCH(W5655, CFB!$W$2:$W$1048576, 0)):INDEX(CFB!$I$2:$I$1048576, MATCH(W5655, CFB!$W$2:$W$1048576, 0) + COUNTIF(CFB!$W$2:$W$1048576, W5655) - 1), 0)</f>
        <v>47</v>
      </c>
      <c r="M5655" s="2">
        <f>_xlfn.RANK.EQ(J5655, INDEX(CFB!$J$2:$J$1048576, MATCH(W5655, CFB!$W$2:$W$1048576, 0)):INDEX(CFB!$J$2:$J$1048576, MATCH(W5655, CFB!$W$2:$W$1048576, 0) + COUNTIF(CFB!$W$2:$W$1048576, W5655) - 1))</f>
        <v>39</v>
      </c>
      <c r="N5655" s="2">
        <f>RANK(K5655, INDEX(CFB!$K$2:$K$1048576, MATCH(W5655, CFB!$W$2:$W$1048576, 0)):INDEX(CFB!$K$2:$K$1048576, MATCH(W5655, CFB!$W$2:$W$1048576, 0) + COUNTIF(CFB!$W$2:$W$1048576, W5655) - 1))</f>
        <v>42</v>
      </c>
      <c r="O5655">
        <v>31.54</v>
      </c>
      <c r="P5655">
        <v>6.38</v>
      </c>
      <c r="W5655">
        <v>1977</v>
      </c>
      <c r="X5655">
        <f t="shared" si="175"/>
        <v>0</v>
      </c>
    </row>
    <row r="5656" spans="1:24" ht="12.75" hidden="1" customHeight="1" x14ac:dyDescent="0.45">
      <c r="A5656">
        <v>43</v>
      </c>
      <c r="B5656" t="s">
        <v>111</v>
      </c>
      <c r="C5656" t="s">
        <v>193</v>
      </c>
      <c r="D5656" s="2" t="str">
        <f t="shared" si="174"/>
        <v>Fresno State1977</v>
      </c>
      <c r="F5656">
        <v>9</v>
      </c>
      <c r="G5656">
        <v>2</v>
      </c>
      <c r="H5656">
        <v>0</v>
      </c>
      <c r="I5656">
        <v>5.24</v>
      </c>
      <c r="J5656">
        <v>1.5</v>
      </c>
      <c r="K5656">
        <v>6.73</v>
      </c>
      <c r="L5656" s="2">
        <f>_xlfn.RANK.EQ(I5656, INDEX(CFB!$I$2:$I$1048576, MATCH(W5656, CFB!$W$2:$W$1048576, 0)):INDEX(CFB!$I$2:$I$1048576, MATCH(W5656, CFB!$W$2:$W$1048576, 0) + COUNTIF(CFB!$W$2:$W$1048576, W5656) - 1), 0)</f>
        <v>33</v>
      </c>
      <c r="M5656" s="2">
        <f>_xlfn.RANK.EQ(J5656, INDEX(CFB!$J$2:$J$1048576, MATCH(W5656, CFB!$W$2:$W$1048576, 0)):INDEX(CFB!$J$2:$J$1048576, MATCH(W5656, CFB!$W$2:$W$1048576, 0) + COUNTIF(CFB!$W$2:$W$1048576, W5656) - 1))</f>
        <v>65</v>
      </c>
      <c r="N5656" s="2">
        <f>RANK(K5656, INDEX(CFB!$K$2:$K$1048576, MATCH(W5656, CFB!$W$2:$W$1048576, 0)):INDEX(CFB!$K$2:$K$1048576, MATCH(W5656, CFB!$W$2:$W$1048576, 0) + COUNTIF(CFB!$W$2:$W$1048576, W5656) - 1))</f>
        <v>43</v>
      </c>
      <c r="O5656">
        <v>35.86</v>
      </c>
      <c r="P5656">
        <v>10.3</v>
      </c>
      <c r="W5656">
        <v>1977</v>
      </c>
      <c r="X5656">
        <f t="shared" si="175"/>
        <v>0</v>
      </c>
    </row>
    <row r="5657" spans="1:24" ht="12.75" hidden="1" customHeight="1" x14ac:dyDescent="0.45">
      <c r="A5657">
        <v>44</v>
      </c>
      <c r="B5657" t="s">
        <v>228</v>
      </c>
      <c r="C5657" t="s">
        <v>229</v>
      </c>
      <c r="D5657" s="2" t="str">
        <f t="shared" si="174"/>
        <v>Grambling State1977</v>
      </c>
      <c r="F5657">
        <v>10</v>
      </c>
      <c r="G5657">
        <v>1</v>
      </c>
      <c r="H5657">
        <v>0</v>
      </c>
      <c r="I5657">
        <v>9.1999999999999993</v>
      </c>
      <c r="J5657">
        <v>-2.4700000000000002</v>
      </c>
      <c r="K5657">
        <v>6.73</v>
      </c>
      <c r="L5657" s="2">
        <f>_xlfn.RANK.EQ(I5657, INDEX(CFB!$I$2:$I$1048576, MATCH(W5657, CFB!$W$2:$W$1048576, 0)):INDEX(CFB!$I$2:$I$1048576, MATCH(W5657, CFB!$W$2:$W$1048576, 0) + COUNTIF(CFB!$W$2:$W$1048576, W5657) - 1), 0)</f>
        <v>10</v>
      </c>
      <c r="M5657" s="2">
        <f>_xlfn.RANK.EQ(J5657, INDEX(CFB!$J$2:$J$1048576, MATCH(W5657, CFB!$W$2:$W$1048576, 0)):INDEX(CFB!$J$2:$J$1048576, MATCH(W5657, CFB!$W$2:$W$1048576, 0) + COUNTIF(CFB!$W$2:$W$1048576, W5657) - 1))</f>
        <v>99</v>
      </c>
      <c r="N5657" s="2">
        <f>RANK(K5657, INDEX(CFB!$K$2:$K$1048576, MATCH(W5657, CFB!$W$2:$W$1048576, 0)):INDEX(CFB!$K$2:$K$1048576, MATCH(W5657, CFB!$W$2:$W$1048576, 0) + COUNTIF(CFB!$W$2:$W$1048576, W5657) - 1))</f>
        <v>43</v>
      </c>
      <c r="O5657">
        <v>46.41</v>
      </c>
      <c r="P5657">
        <v>13.29</v>
      </c>
      <c r="W5657">
        <v>1977</v>
      </c>
      <c r="X5657">
        <f t="shared" si="175"/>
        <v>0</v>
      </c>
    </row>
    <row r="5658" spans="1:24" ht="12.75" hidden="1" customHeight="1" x14ac:dyDescent="0.45">
      <c r="A5658">
        <v>45</v>
      </c>
      <c r="B5658" t="s">
        <v>104</v>
      </c>
      <c r="C5658" t="s">
        <v>178</v>
      </c>
      <c r="D5658" s="2" t="str">
        <f t="shared" si="174"/>
        <v>Colorado State1977</v>
      </c>
      <c r="F5658">
        <v>9</v>
      </c>
      <c r="G5658">
        <v>2</v>
      </c>
      <c r="H5658">
        <v>1</v>
      </c>
      <c r="I5658">
        <v>2.41</v>
      </c>
      <c r="J5658">
        <v>4.2699999999999996</v>
      </c>
      <c r="K5658">
        <v>6.68</v>
      </c>
      <c r="L5658" s="2">
        <f>_xlfn.RANK.EQ(I5658, INDEX(CFB!$I$2:$I$1048576, MATCH(W5658, CFB!$W$2:$W$1048576, 0)):INDEX(CFB!$I$2:$I$1048576, MATCH(W5658, CFB!$W$2:$W$1048576, 0) + COUNTIF(CFB!$W$2:$W$1048576, W5658) - 1), 0)</f>
        <v>57</v>
      </c>
      <c r="M5658" s="2">
        <f>_xlfn.RANK.EQ(J5658, INDEX(CFB!$J$2:$J$1048576, MATCH(W5658, CFB!$W$2:$W$1048576, 0)):INDEX(CFB!$J$2:$J$1048576, MATCH(W5658, CFB!$W$2:$W$1048576, 0) + COUNTIF(CFB!$W$2:$W$1048576, W5658) - 1))</f>
        <v>35</v>
      </c>
      <c r="N5658" s="2">
        <f>RANK(K5658, INDEX(CFB!$K$2:$K$1048576, MATCH(W5658, CFB!$W$2:$W$1048576, 0)):INDEX(CFB!$K$2:$K$1048576, MATCH(W5658, CFB!$W$2:$W$1048576, 0) + COUNTIF(CFB!$W$2:$W$1048576, W5658) - 1))</f>
        <v>45</v>
      </c>
      <c r="O5658">
        <v>30.49</v>
      </c>
      <c r="P5658">
        <v>9.5</v>
      </c>
      <c r="W5658">
        <v>1977</v>
      </c>
      <c r="X5658">
        <f t="shared" si="175"/>
        <v>0</v>
      </c>
    </row>
    <row r="5659" spans="1:24" ht="12.75" hidden="1" customHeight="1" x14ac:dyDescent="0.45">
      <c r="A5659">
        <v>46</v>
      </c>
      <c r="B5659" t="s">
        <v>51</v>
      </c>
      <c r="C5659" t="s">
        <v>12</v>
      </c>
      <c r="D5659" s="2" t="str">
        <f t="shared" si="174"/>
        <v>Navy1977</v>
      </c>
      <c r="F5659">
        <v>5</v>
      </c>
      <c r="G5659">
        <v>6</v>
      </c>
      <c r="H5659">
        <v>0</v>
      </c>
      <c r="I5659">
        <v>4.83</v>
      </c>
      <c r="J5659">
        <v>1.7</v>
      </c>
      <c r="K5659">
        <v>6.52</v>
      </c>
      <c r="L5659" s="2">
        <f>_xlfn.RANK.EQ(I5659, INDEX(CFB!$I$2:$I$1048576, MATCH(W5659, CFB!$W$2:$W$1048576, 0)):INDEX(CFB!$I$2:$I$1048576, MATCH(W5659, CFB!$W$2:$W$1048576, 0) + COUNTIF(CFB!$W$2:$W$1048576, W5659) - 1), 0)</f>
        <v>36</v>
      </c>
      <c r="M5659" s="2">
        <f>_xlfn.RANK.EQ(J5659, INDEX(CFB!$J$2:$J$1048576, MATCH(W5659, CFB!$W$2:$W$1048576, 0)):INDEX(CFB!$J$2:$J$1048576, MATCH(W5659, CFB!$W$2:$W$1048576, 0) + COUNTIF(CFB!$W$2:$W$1048576, W5659) - 1))</f>
        <v>62</v>
      </c>
      <c r="N5659" s="2">
        <f>RANK(K5659, INDEX(CFB!$K$2:$K$1048576, MATCH(W5659, CFB!$W$2:$W$1048576, 0)):INDEX(CFB!$K$2:$K$1048576, MATCH(W5659, CFB!$W$2:$W$1048576, 0) + COUNTIF(CFB!$W$2:$W$1048576, W5659) - 1))</f>
        <v>46</v>
      </c>
      <c r="O5659">
        <v>33.19</v>
      </c>
      <c r="P5659">
        <v>8.86</v>
      </c>
      <c r="W5659">
        <v>1977</v>
      </c>
      <c r="X5659">
        <f t="shared" si="175"/>
        <v>0</v>
      </c>
    </row>
    <row r="5660" spans="1:24" ht="12.75" hidden="1" customHeight="1" x14ac:dyDescent="0.45">
      <c r="A5660">
        <v>47</v>
      </c>
      <c r="B5660" t="s">
        <v>37</v>
      </c>
      <c r="C5660" t="s">
        <v>15</v>
      </c>
      <c r="D5660" s="2" t="str">
        <f t="shared" si="174"/>
        <v>Tennessee1977</v>
      </c>
      <c r="F5660">
        <v>4</v>
      </c>
      <c r="G5660">
        <v>7</v>
      </c>
      <c r="H5660">
        <v>0</v>
      </c>
      <c r="I5660">
        <v>3.37</v>
      </c>
      <c r="J5660">
        <v>3.12</v>
      </c>
      <c r="K5660">
        <v>6.49</v>
      </c>
      <c r="L5660" s="2">
        <f>_xlfn.RANK.EQ(I5660, INDEX(CFB!$I$2:$I$1048576, MATCH(W5660, CFB!$W$2:$W$1048576, 0)):INDEX(CFB!$I$2:$I$1048576, MATCH(W5660, CFB!$W$2:$W$1048576, 0) + COUNTIF(CFB!$W$2:$W$1048576, W5660) - 1), 0)</f>
        <v>50</v>
      </c>
      <c r="M5660" s="2">
        <f>_xlfn.RANK.EQ(J5660, INDEX(CFB!$J$2:$J$1048576, MATCH(W5660, CFB!$W$2:$W$1048576, 0)):INDEX(CFB!$J$2:$J$1048576, MATCH(W5660, CFB!$W$2:$W$1048576, 0) + COUNTIF(CFB!$W$2:$W$1048576, W5660) - 1))</f>
        <v>46</v>
      </c>
      <c r="N5660" s="2">
        <f>RANK(K5660, INDEX(CFB!$K$2:$K$1048576, MATCH(W5660, CFB!$W$2:$W$1048576, 0)):INDEX(CFB!$K$2:$K$1048576, MATCH(W5660, CFB!$W$2:$W$1048576, 0) + COUNTIF(CFB!$W$2:$W$1048576, W5660) - 1))</f>
        <v>47</v>
      </c>
      <c r="O5660">
        <v>33.89</v>
      </c>
      <c r="P5660">
        <v>7.88</v>
      </c>
      <c r="W5660">
        <v>1977</v>
      </c>
      <c r="X5660">
        <f t="shared" si="175"/>
        <v>0</v>
      </c>
    </row>
    <row r="5661" spans="1:24" ht="12.75" hidden="1" customHeight="1" x14ac:dyDescent="0.45">
      <c r="A5661">
        <v>48</v>
      </c>
      <c r="B5661" t="s">
        <v>67</v>
      </c>
      <c r="C5661" t="s">
        <v>15</v>
      </c>
      <c r="D5661" s="2" t="str">
        <f t="shared" si="174"/>
        <v>Auburn1977</v>
      </c>
      <c r="F5661">
        <v>5</v>
      </c>
      <c r="G5661">
        <v>6</v>
      </c>
      <c r="H5661">
        <v>0</v>
      </c>
      <c r="I5661">
        <v>4.05</v>
      </c>
      <c r="J5661">
        <v>1.9</v>
      </c>
      <c r="K5661">
        <v>5.95</v>
      </c>
      <c r="L5661" s="2">
        <f>_xlfn.RANK.EQ(I5661, INDEX(CFB!$I$2:$I$1048576, MATCH(W5661, CFB!$W$2:$W$1048576, 0)):INDEX(CFB!$I$2:$I$1048576, MATCH(W5661, CFB!$W$2:$W$1048576, 0) + COUNTIF(CFB!$W$2:$W$1048576, W5661) - 1), 0)</f>
        <v>43</v>
      </c>
      <c r="M5661" s="2">
        <f>_xlfn.RANK.EQ(J5661, INDEX(CFB!$J$2:$J$1048576, MATCH(W5661, CFB!$W$2:$W$1048576, 0)):INDEX(CFB!$J$2:$J$1048576, MATCH(W5661, CFB!$W$2:$W$1048576, 0) + COUNTIF(CFB!$W$2:$W$1048576, W5661) - 1))</f>
        <v>57</v>
      </c>
      <c r="N5661" s="2">
        <f>RANK(K5661, INDEX(CFB!$K$2:$K$1048576, MATCH(W5661, CFB!$W$2:$W$1048576, 0)):INDEX(CFB!$K$2:$K$1048576, MATCH(W5661, CFB!$W$2:$W$1048576, 0) + COUNTIF(CFB!$W$2:$W$1048576, W5661) - 1))</f>
        <v>48</v>
      </c>
      <c r="O5661">
        <v>32.450000000000003</v>
      </c>
      <c r="P5661">
        <v>9.41</v>
      </c>
      <c r="W5661">
        <v>1977</v>
      </c>
      <c r="X5661">
        <f t="shared" si="175"/>
        <v>0</v>
      </c>
    </row>
    <row r="5662" spans="1:24" ht="12.75" hidden="1" customHeight="1" x14ac:dyDescent="0.45">
      <c r="A5662">
        <v>49</v>
      </c>
      <c r="B5662" t="s">
        <v>68</v>
      </c>
      <c r="C5662" t="s">
        <v>12</v>
      </c>
      <c r="D5662" s="2" t="str">
        <f t="shared" si="174"/>
        <v>Memphis1977</v>
      </c>
      <c r="F5662">
        <v>6</v>
      </c>
      <c r="G5662">
        <v>5</v>
      </c>
      <c r="H5662">
        <v>0</v>
      </c>
      <c r="I5662">
        <v>3.33</v>
      </c>
      <c r="J5662">
        <v>2.23</v>
      </c>
      <c r="K5662">
        <v>5.56</v>
      </c>
      <c r="L5662" s="2">
        <f>_xlfn.RANK.EQ(I5662, INDEX(CFB!$I$2:$I$1048576, MATCH(W5662, CFB!$W$2:$W$1048576, 0)):INDEX(CFB!$I$2:$I$1048576, MATCH(W5662, CFB!$W$2:$W$1048576, 0) + COUNTIF(CFB!$W$2:$W$1048576, W5662) - 1), 0)</f>
        <v>51</v>
      </c>
      <c r="M5662" s="2">
        <f>_xlfn.RANK.EQ(J5662, INDEX(CFB!$J$2:$J$1048576, MATCH(W5662, CFB!$W$2:$W$1048576, 0)):INDEX(CFB!$J$2:$J$1048576, MATCH(W5662, CFB!$W$2:$W$1048576, 0) + COUNTIF(CFB!$W$2:$W$1048576, W5662) - 1))</f>
        <v>54</v>
      </c>
      <c r="N5662" s="2">
        <f>RANK(K5662, INDEX(CFB!$K$2:$K$1048576, MATCH(W5662, CFB!$W$2:$W$1048576, 0)):INDEX(CFB!$K$2:$K$1048576, MATCH(W5662, CFB!$W$2:$W$1048576, 0) + COUNTIF(CFB!$W$2:$W$1048576, W5662) - 1))</f>
        <v>49</v>
      </c>
      <c r="O5662">
        <v>31.09</v>
      </c>
      <c r="P5662">
        <v>8.1</v>
      </c>
      <c r="W5662">
        <v>1977</v>
      </c>
      <c r="X5662">
        <f t="shared" si="175"/>
        <v>0</v>
      </c>
    </row>
    <row r="5663" spans="1:24" ht="12.75" hidden="1" customHeight="1" x14ac:dyDescent="0.45">
      <c r="A5663">
        <v>50</v>
      </c>
      <c r="B5663" t="s">
        <v>17</v>
      </c>
      <c r="C5663" t="s">
        <v>15</v>
      </c>
      <c r="D5663" s="2" t="str">
        <f t="shared" si="174"/>
        <v>Georgia1977</v>
      </c>
      <c r="F5663">
        <v>5</v>
      </c>
      <c r="G5663">
        <v>6</v>
      </c>
      <c r="H5663">
        <v>0</v>
      </c>
      <c r="I5663">
        <v>-0.6</v>
      </c>
      <c r="J5663">
        <v>5.47</v>
      </c>
      <c r="K5663">
        <v>4.8600000000000003</v>
      </c>
      <c r="L5663" s="2">
        <f>_xlfn.RANK.EQ(I5663, INDEX(CFB!$I$2:$I$1048576, MATCH(W5663, CFB!$W$2:$W$1048576, 0)):INDEX(CFB!$I$2:$I$1048576, MATCH(W5663, CFB!$W$2:$W$1048576, 0) + COUNTIF(CFB!$W$2:$W$1048576, W5663) - 1), 0)</f>
        <v>81</v>
      </c>
      <c r="M5663" s="2">
        <f>_xlfn.RANK.EQ(J5663, INDEX(CFB!$J$2:$J$1048576, MATCH(W5663, CFB!$W$2:$W$1048576, 0)):INDEX(CFB!$J$2:$J$1048576, MATCH(W5663, CFB!$W$2:$W$1048576, 0) + COUNTIF(CFB!$W$2:$W$1048576, W5663) - 1))</f>
        <v>26</v>
      </c>
      <c r="N5663" s="2">
        <f>RANK(K5663, INDEX(CFB!$K$2:$K$1048576, MATCH(W5663, CFB!$W$2:$W$1048576, 0)):INDEX(CFB!$K$2:$K$1048576, MATCH(W5663, CFB!$W$2:$W$1048576, 0) + COUNTIF(CFB!$W$2:$W$1048576, W5663) - 1))</f>
        <v>50</v>
      </c>
      <c r="O5663">
        <v>26.62</v>
      </c>
      <c r="P5663">
        <v>6.13</v>
      </c>
      <c r="W5663">
        <v>1977</v>
      </c>
      <c r="X5663">
        <f t="shared" si="175"/>
        <v>0</v>
      </c>
    </row>
    <row r="5664" spans="1:24" ht="12.75" hidden="1" customHeight="1" x14ac:dyDescent="0.45">
      <c r="A5664">
        <v>51</v>
      </c>
      <c r="B5664" t="s">
        <v>21</v>
      </c>
      <c r="C5664" t="s">
        <v>10</v>
      </c>
      <c r="D5664" s="2" t="str">
        <f t="shared" si="174"/>
        <v>Indiana1977</v>
      </c>
      <c r="F5664">
        <v>5</v>
      </c>
      <c r="G5664">
        <v>5</v>
      </c>
      <c r="H5664">
        <v>1</v>
      </c>
      <c r="I5664">
        <v>3.71</v>
      </c>
      <c r="J5664">
        <v>1.1200000000000001</v>
      </c>
      <c r="K5664">
        <v>4.83</v>
      </c>
      <c r="L5664" s="2">
        <f>_xlfn.RANK.EQ(I5664, INDEX(CFB!$I$2:$I$1048576, MATCH(W5664, CFB!$W$2:$W$1048576, 0)):INDEX(CFB!$I$2:$I$1048576, MATCH(W5664, CFB!$W$2:$W$1048576, 0) + COUNTIF(CFB!$W$2:$W$1048576, W5664) - 1), 0)</f>
        <v>46</v>
      </c>
      <c r="M5664" s="2">
        <f>_xlfn.RANK.EQ(J5664, INDEX(CFB!$J$2:$J$1048576, MATCH(W5664, CFB!$W$2:$W$1048576, 0)):INDEX(CFB!$J$2:$J$1048576, MATCH(W5664, CFB!$W$2:$W$1048576, 0) + COUNTIF(CFB!$W$2:$W$1048576, W5664) - 1))</f>
        <v>68</v>
      </c>
      <c r="N5664" s="2">
        <f>RANK(K5664, INDEX(CFB!$K$2:$K$1048576, MATCH(W5664, CFB!$W$2:$W$1048576, 0)):INDEX(CFB!$K$2:$K$1048576, MATCH(W5664, CFB!$W$2:$W$1048576, 0) + COUNTIF(CFB!$W$2:$W$1048576, W5664) - 1))</f>
        <v>51</v>
      </c>
      <c r="O5664">
        <v>30.41</v>
      </c>
      <c r="P5664">
        <v>10.07</v>
      </c>
      <c r="W5664">
        <v>1977</v>
      </c>
      <c r="X5664">
        <f t="shared" si="175"/>
        <v>0</v>
      </c>
    </row>
    <row r="5665" spans="1:24" ht="12.75" hidden="1" customHeight="1" x14ac:dyDescent="0.45">
      <c r="A5665">
        <v>52</v>
      </c>
      <c r="B5665" t="s">
        <v>124</v>
      </c>
      <c r="C5665" t="s">
        <v>10</v>
      </c>
      <c r="D5665" s="2" t="str">
        <f t="shared" si="174"/>
        <v>Purdue1977</v>
      </c>
      <c r="F5665">
        <v>5</v>
      </c>
      <c r="G5665">
        <v>6</v>
      </c>
      <c r="H5665">
        <v>0</v>
      </c>
      <c r="I5665">
        <v>2.8</v>
      </c>
      <c r="J5665">
        <v>1.89</v>
      </c>
      <c r="K5665">
        <v>4.6900000000000004</v>
      </c>
      <c r="L5665" s="2">
        <f>_xlfn.RANK.EQ(I5665, INDEX(CFB!$I$2:$I$1048576, MATCH(W5665, CFB!$W$2:$W$1048576, 0)):INDEX(CFB!$I$2:$I$1048576, MATCH(W5665, CFB!$W$2:$W$1048576, 0) + COUNTIF(CFB!$W$2:$W$1048576, W5665) - 1), 0)</f>
        <v>55</v>
      </c>
      <c r="M5665" s="2">
        <f>_xlfn.RANK.EQ(J5665, INDEX(CFB!$J$2:$J$1048576, MATCH(W5665, CFB!$W$2:$W$1048576, 0)):INDEX(CFB!$J$2:$J$1048576, MATCH(W5665, CFB!$W$2:$W$1048576, 0) + COUNTIF(CFB!$W$2:$W$1048576, W5665) - 1))</f>
        <v>58</v>
      </c>
      <c r="N5665" s="2">
        <f>RANK(K5665, INDEX(CFB!$K$2:$K$1048576, MATCH(W5665, CFB!$W$2:$W$1048576, 0)):INDEX(CFB!$K$2:$K$1048576, MATCH(W5665, CFB!$W$2:$W$1048576, 0) + COUNTIF(CFB!$W$2:$W$1048576, W5665) - 1))</f>
        <v>52</v>
      </c>
      <c r="O5665">
        <v>31.58</v>
      </c>
      <c r="P5665">
        <v>11.73</v>
      </c>
      <c r="W5665">
        <v>1977</v>
      </c>
      <c r="X5665">
        <f t="shared" si="175"/>
        <v>0</v>
      </c>
    </row>
    <row r="5666" spans="1:24" ht="12.75" hidden="1" customHeight="1" x14ac:dyDescent="0.45">
      <c r="A5666">
        <v>53</v>
      </c>
      <c r="B5666" t="s">
        <v>20</v>
      </c>
      <c r="C5666" t="s">
        <v>12</v>
      </c>
      <c r="D5666" s="2" t="str">
        <f t="shared" si="174"/>
        <v>South Carolina1977</v>
      </c>
      <c r="F5666">
        <v>5</v>
      </c>
      <c r="G5666">
        <v>7</v>
      </c>
      <c r="H5666">
        <v>0</v>
      </c>
      <c r="I5666">
        <v>0.88</v>
      </c>
      <c r="J5666">
        <v>3.68</v>
      </c>
      <c r="K5666">
        <v>4.5599999999999996</v>
      </c>
      <c r="L5666" s="2">
        <f>_xlfn.RANK.EQ(I5666, INDEX(CFB!$I$2:$I$1048576, MATCH(W5666, CFB!$W$2:$W$1048576, 0)):INDEX(CFB!$I$2:$I$1048576, MATCH(W5666, CFB!$W$2:$W$1048576, 0) + COUNTIF(CFB!$W$2:$W$1048576, W5666) - 1), 0)</f>
        <v>68</v>
      </c>
      <c r="M5666" s="2">
        <f>_xlfn.RANK.EQ(J5666, INDEX(CFB!$J$2:$J$1048576, MATCH(W5666, CFB!$W$2:$W$1048576, 0)):INDEX(CFB!$J$2:$J$1048576, MATCH(W5666, CFB!$W$2:$W$1048576, 0) + COUNTIF(CFB!$W$2:$W$1048576, W5666) - 1))</f>
        <v>42</v>
      </c>
      <c r="N5666" s="2">
        <f>RANK(K5666, INDEX(CFB!$K$2:$K$1048576, MATCH(W5666, CFB!$W$2:$W$1048576, 0)):INDEX(CFB!$K$2:$K$1048576, MATCH(W5666, CFB!$W$2:$W$1048576, 0) + COUNTIF(CFB!$W$2:$W$1048576, W5666) - 1))</f>
        <v>53</v>
      </c>
      <c r="O5666">
        <v>28.98</v>
      </c>
      <c r="P5666">
        <v>7.56</v>
      </c>
      <c r="W5666">
        <v>1977</v>
      </c>
      <c r="X5666">
        <f t="shared" si="175"/>
        <v>0</v>
      </c>
    </row>
    <row r="5667" spans="1:24" ht="12.75" hidden="1" customHeight="1" x14ac:dyDescent="0.45">
      <c r="A5667">
        <v>54</v>
      </c>
      <c r="B5667" t="s">
        <v>108</v>
      </c>
      <c r="C5667" t="s">
        <v>12</v>
      </c>
      <c r="D5667" s="2" t="str">
        <f t="shared" si="174"/>
        <v>East Carolina1977</v>
      </c>
      <c r="F5667">
        <v>8</v>
      </c>
      <c r="G5667">
        <v>3</v>
      </c>
      <c r="H5667">
        <v>0</v>
      </c>
      <c r="I5667">
        <v>3.55</v>
      </c>
      <c r="J5667">
        <v>0.87</v>
      </c>
      <c r="K5667">
        <v>4.42</v>
      </c>
      <c r="L5667" s="2">
        <f>_xlfn.RANK.EQ(I5667, INDEX(CFB!$I$2:$I$1048576, MATCH(W5667, CFB!$W$2:$W$1048576, 0)):INDEX(CFB!$I$2:$I$1048576, MATCH(W5667, CFB!$W$2:$W$1048576, 0) + COUNTIF(CFB!$W$2:$W$1048576, W5667) - 1), 0)</f>
        <v>49</v>
      </c>
      <c r="M5667" s="2">
        <f>_xlfn.RANK.EQ(J5667, INDEX(CFB!$J$2:$J$1048576, MATCH(W5667, CFB!$W$2:$W$1048576, 0)):INDEX(CFB!$J$2:$J$1048576, MATCH(W5667, CFB!$W$2:$W$1048576, 0) + COUNTIF(CFB!$W$2:$W$1048576, W5667) - 1))</f>
        <v>73</v>
      </c>
      <c r="N5667" s="2">
        <f>RANK(K5667, INDEX(CFB!$K$2:$K$1048576, MATCH(W5667, CFB!$W$2:$W$1048576, 0)):INDEX(CFB!$K$2:$K$1048576, MATCH(W5667, CFB!$W$2:$W$1048576, 0) + COUNTIF(CFB!$W$2:$W$1048576, W5667) - 1))</f>
        <v>54</v>
      </c>
      <c r="O5667">
        <v>31.38</v>
      </c>
      <c r="P5667">
        <v>11.02</v>
      </c>
      <c r="W5667">
        <v>1977</v>
      </c>
      <c r="X5667">
        <f t="shared" si="175"/>
        <v>0</v>
      </c>
    </row>
    <row r="5668" spans="1:24" ht="12.75" hidden="1" customHeight="1" x14ac:dyDescent="0.45">
      <c r="A5668">
        <v>55</v>
      </c>
      <c r="B5668" t="s">
        <v>89</v>
      </c>
      <c r="C5668" t="s">
        <v>12</v>
      </c>
      <c r="D5668" s="2" t="str">
        <f t="shared" si="174"/>
        <v>West Virginia1977</v>
      </c>
      <c r="F5668">
        <v>5</v>
      </c>
      <c r="G5668">
        <v>6</v>
      </c>
      <c r="H5668">
        <v>0</v>
      </c>
      <c r="I5668">
        <v>5.0999999999999996</v>
      </c>
      <c r="J5668">
        <v>-1.06</v>
      </c>
      <c r="K5668">
        <v>4.04</v>
      </c>
      <c r="L5668" s="2">
        <f>_xlfn.RANK.EQ(I5668, INDEX(CFB!$I$2:$I$1048576, MATCH(W5668, CFB!$W$2:$W$1048576, 0)):INDEX(CFB!$I$2:$I$1048576, MATCH(W5668, CFB!$W$2:$W$1048576, 0) + COUNTIF(CFB!$W$2:$W$1048576, W5668) - 1), 0)</f>
        <v>35</v>
      </c>
      <c r="M5668" s="2">
        <f>_xlfn.RANK.EQ(J5668, INDEX(CFB!$J$2:$J$1048576, MATCH(W5668, CFB!$W$2:$W$1048576, 0)):INDEX(CFB!$J$2:$J$1048576, MATCH(W5668, CFB!$W$2:$W$1048576, 0) + COUNTIF(CFB!$W$2:$W$1048576, W5668) - 1))</f>
        <v>89</v>
      </c>
      <c r="N5668" s="2">
        <f>RANK(K5668, INDEX(CFB!$K$2:$K$1048576, MATCH(W5668, CFB!$W$2:$W$1048576, 0)):INDEX(CFB!$K$2:$K$1048576, MATCH(W5668, CFB!$W$2:$W$1048576, 0) + COUNTIF(CFB!$W$2:$W$1048576, W5668) - 1))</f>
        <v>55</v>
      </c>
      <c r="O5668">
        <v>33.770000000000003</v>
      </c>
      <c r="P5668">
        <v>13.14</v>
      </c>
      <c r="W5668">
        <v>1977</v>
      </c>
      <c r="X5668">
        <f t="shared" si="175"/>
        <v>0</v>
      </c>
    </row>
    <row r="5669" spans="1:24" ht="12.75" hidden="1" customHeight="1" x14ac:dyDescent="0.45">
      <c r="A5669">
        <v>56</v>
      </c>
      <c r="B5669" t="s">
        <v>48</v>
      </c>
      <c r="C5669" t="s">
        <v>12</v>
      </c>
      <c r="D5669" s="2" t="str">
        <f t="shared" si="174"/>
        <v>Army1977</v>
      </c>
      <c r="F5669">
        <v>7</v>
      </c>
      <c r="G5669">
        <v>4</v>
      </c>
      <c r="H5669">
        <v>0</v>
      </c>
      <c r="I5669">
        <v>5.79</v>
      </c>
      <c r="J5669">
        <v>-1.83</v>
      </c>
      <c r="K5669">
        <v>3.95</v>
      </c>
      <c r="L5669" s="2">
        <f>_xlfn.RANK.EQ(I5669, INDEX(CFB!$I$2:$I$1048576, MATCH(W5669, CFB!$W$2:$W$1048576, 0)):INDEX(CFB!$I$2:$I$1048576, MATCH(W5669, CFB!$W$2:$W$1048576, 0) + COUNTIF(CFB!$W$2:$W$1048576, W5669) - 1), 0)</f>
        <v>32</v>
      </c>
      <c r="M5669" s="2">
        <f>_xlfn.RANK.EQ(J5669, INDEX(CFB!$J$2:$J$1048576, MATCH(W5669, CFB!$W$2:$W$1048576, 0)):INDEX(CFB!$J$2:$J$1048576, MATCH(W5669, CFB!$W$2:$W$1048576, 0) + COUNTIF(CFB!$W$2:$W$1048576, W5669) - 1))</f>
        <v>95</v>
      </c>
      <c r="N5669" s="2">
        <f>RANK(K5669, INDEX(CFB!$K$2:$K$1048576, MATCH(W5669, CFB!$W$2:$W$1048576, 0)):INDEX(CFB!$K$2:$K$1048576, MATCH(W5669, CFB!$W$2:$W$1048576, 0) + COUNTIF(CFB!$W$2:$W$1048576, W5669) - 1))</f>
        <v>56</v>
      </c>
      <c r="O5669">
        <v>35.54</v>
      </c>
      <c r="P5669">
        <v>13.19</v>
      </c>
      <c r="W5669">
        <v>1977</v>
      </c>
      <c r="X5669">
        <f t="shared" si="175"/>
        <v>0</v>
      </c>
    </row>
    <row r="5670" spans="1:24" ht="12.75" hidden="1" customHeight="1" x14ac:dyDescent="0.45">
      <c r="A5670">
        <v>57</v>
      </c>
      <c r="B5670" t="s">
        <v>36</v>
      </c>
      <c r="C5670" t="s">
        <v>10</v>
      </c>
      <c r="D5670" s="2" t="str">
        <f t="shared" si="174"/>
        <v>Iowa1977</v>
      </c>
      <c r="F5670">
        <v>4</v>
      </c>
      <c r="G5670">
        <v>7</v>
      </c>
      <c r="H5670">
        <v>0</v>
      </c>
      <c r="I5670">
        <v>1.74</v>
      </c>
      <c r="J5670">
        <v>1.89</v>
      </c>
      <c r="K5670">
        <v>3.63</v>
      </c>
      <c r="L5670" s="2">
        <f>_xlfn.RANK.EQ(I5670, INDEX(CFB!$I$2:$I$1048576, MATCH(W5670, CFB!$W$2:$W$1048576, 0)):INDEX(CFB!$I$2:$I$1048576, MATCH(W5670, CFB!$W$2:$W$1048576, 0) + COUNTIF(CFB!$W$2:$W$1048576, W5670) - 1), 0)</f>
        <v>61</v>
      </c>
      <c r="M5670" s="2">
        <f>_xlfn.RANK.EQ(J5670, INDEX(CFB!$J$2:$J$1048576, MATCH(W5670, CFB!$W$2:$W$1048576, 0)):INDEX(CFB!$J$2:$J$1048576, MATCH(W5670, CFB!$W$2:$W$1048576, 0) + COUNTIF(CFB!$W$2:$W$1048576, W5670) - 1))</f>
        <v>58</v>
      </c>
      <c r="N5670" s="2">
        <f>RANK(K5670, INDEX(CFB!$K$2:$K$1048576, MATCH(W5670, CFB!$W$2:$W$1048576, 0)):INDEX(CFB!$K$2:$K$1048576, MATCH(W5670, CFB!$W$2:$W$1048576, 0) + COUNTIF(CFB!$W$2:$W$1048576, W5670) - 1))</f>
        <v>57</v>
      </c>
      <c r="O5670">
        <v>29.12</v>
      </c>
      <c r="P5670">
        <v>10.050000000000001</v>
      </c>
      <c r="W5670">
        <v>1977</v>
      </c>
      <c r="X5670">
        <f t="shared" si="175"/>
        <v>0</v>
      </c>
    </row>
    <row r="5671" spans="1:24" ht="12.75" hidden="1" customHeight="1" x14ac:dyDescent="0.45">
      <c r="A5671">
        <v>58</v>
      </c>
      <c r="B5671" t="s">
        <v>230</v>
      </c>
      <c r="C5671" t="s">
        <v>12</v>
      </c>
      <c r="D5671" s="2" t="str">
        <f t="shared" si="174"/>
        <v>Tennessee State1977</v>
      </c>
      <c r="F5671">
        <v>8</v>
      </c>
      <c r="G5671">
        <v>1</v>
      </c>
      <c r="H5671">
        <v>1</v>
      </c>
      <c r="I5671">
        <v>-1.5</v>
      </c>
      <c r="J5671">
        <v>5.08</v>
      </c>
      <c r="K5671">
        <v>3.58</v>
      </c>
      <c r="L5671" s="2">
        <f>_xlfn.RANK.EQ(I5671, INDEX(CFB!$I$2:$I$1048576, MATCH(W5671, CFB!$W$2:$W$1048576, 0)):INDEX(CFB!$I$2:$I$1048576, MATCH(W5671, CFB!$W$2:$W$1048576, 0) + COUNTIF(CFB!$W$2:$W$1048576, W5671) - 1), 0)</f>
        <v>93</v>
      </c>
      <c r="M5671" s="2">
        <f>_xlfn.RANK.EQ(J5671, INDEX(CFB!$J$2:$J$1048576, MATCH(W5671, CFB!$W$2:$W$1048576, 0)):INDEX(CFB!$J$2:$J$1048576, MATCH(W5671, CFB!$W$2:$W$1048576, 0) + COUNTIF(CFB!$W$2:$W$1048576, W5671) - 1))</f>
        <v>29</v>
      </c>
      <c r="N5671" s="2">
        <f>RANK(K5671, INDEX(CFB!$K$2:$K$1048576, MATCH(W5671, CFB!$W$2:$W$1048576, 0)):INDEX(CFB!$K$2:$K$1048576, MATCH(W5671, CFB!$W$2:$W$1048576, 0) + COUNTIF(CFB!$W$2:$W$1048576, W5671) - 1))</f>
        <v>58</v>
      </c>
      <c r="O5671">
        <v>28.44</v>
      </c>
      <c r="P5671">
        <v>4.75</v>
      </c>
      <c r="W5671">
        <v>1977</v>
      </c>
      <c r="X5671">
        <f t="shared" si="175"/>
        <v>0</v>
      </c>
    </row>
    <row r="5672" spans="1:24" ht="12.75" hidden="1" customHeight="1" x14ac:dyDescent="0.45">
      <c r="A5672">
        <v>59</v>
      </c>
      <c r="B5672" t="s">
        <v>24</v>
      </c>
      <c r="C5672" t="s">
        <v>189</v>
      </c>
      <c r="D5672" s="2" t="str">
        <f t="shared" si="174"/>
        <v>SMU1977</v>
      </c>
      <c r="F5672">
        <v>4</v>
      </c>
      <c r="G5672">
        <v>7</v>
      </c>
      <c r="H5672">
        <v>0</v>
      </c>
      <c r="I5672">
        <v>4.8</v>
      </c>
      <c r="J5672">
        <v>-1.28</v>
      </c>
      <c r="K5672">
        <v>3.52</v>
      </c>
      <c r="L5672" s="2">
        <f>_xlfn.RANK.EQ(I5672, INDEX(CFB!$I$2:$I$1048576, MATCH(W5672, CFB!$W$2:$W$1048576, 0)):INDEX(CFB!$I$2:$I$1048576, MATCH(W5672, CFB!$W$2:$W$1048576, 0) + COUNTIF(CFB!$W$2:$W$1048576, W5672) - 1), 0)</f>
        <v>37</v>
      </c>
      <c r="M5672" s="2">
        <f>_xlfn.RANK.EQ(J5672, INDEX(CFB!$J$2:$J$1048576, MATCH(W5672, CFB!$W$2:$W$1048576, 0)):INDEX(CFB!$J$2:$J$1048576, MATCH(W5672, CFB!$W$2:$W$1048576, 0) + COUNTIF(CFB!$W$2:$W$1048576, W5672) - 1))</f>
        <v>91</v>
      </c>
      <c r="N5672" s="2">
        <f>RANK(K5672, INDEX(CFB!$K$2:$K$1048576, MATCH(W5672, CFB!$W$2:$W$1048576, 0)):INDEX(CFB!$K$2:$K$1048576, MATCH(W5672, CFB!$W$2:$W$1048576, 0) + COUNTIF(CFB!$W$2:$W$1048576, W5672) - 1))</f>
        <v>59</v>
      </c>
      <c r="O5672">
        <v>31.3</v>
      </c>
      <c r="P5672">
        <v>15.03</v>
      </c>
      <c r="W5672">
        <v>1977</v>
      </c>
      <c r="X5672">
        <f t="shared" si="175"/>
        <v>0</v>
      </c>
    </row>
    <row r="5673" spans="1:24" ht="12.75" hidden="1" customHeight="1" x14ac:dyDescent="0.45">
      <c r="A5673">
        <v>60</v>
      </c>
      <c r="B5673" t="s">
        <v>57</v>
      </c>
      <c r="C5673" t="s">
        <v>12</v>
      </c>
      <c r="D5673" s="2" t="str">
        <f t="shared" si="174"/>
        <v>Boston College1977</v>
      </c>
      <c r="F5673">
        <v>6</v>
      </c>
      <c r="G5673">
        <v>5</v>
      </c>
      <c r="H5673">
        <v>0</v>
      </c>
      <c r="I5673">
        <v>3.87</v>
      </c>
      <c r="J5673">
        <v>-0.64</v>
      </c>
      <c r="K5673">
        <v>3.23</v>
      </c>
      <c r="L5673" s="2">
        <f>_xlfn.RANK.EQ(I5673, INDEX(CFB!$I$2:$I$1048576, MATCH(W5673, CFB!$W$2:$W$1048576, 0)):INDEX(CFB!$I$2:$I$1048576, MATCH(W5673, CFB!$W$2:$W$1048576, 0) + COUNTIF(CFB!$W$2:$W$1048576, W5673) - 1), 0)</f>
        <v>44</v>
      </c>
      <c r="M5673" s="2">
        <f>_xlfn.RANK.EQ(J5673, INDEX(CFB!$J$2:$J$1048576, MATCH(W5673, CFB!$W$2:$W$1048576, 0)):INDEX(CFB!$J$2:$J$1048576, MATCH(W5673, CFB!$W$2:$W$1048576, 0) + COUNTIF(CFB!$W$2:$W$1048576, W5673) - 1))</f>
        <v>85</v>
      </c>
      <c r="N5673" s="2">
        <f>RANK(K5673, INDEX(CFB!$K$2:$K$1048576, MATCH(W5673, CFB!$W$2:$W$1048576, 0)):INDEX(CFB!$K$2:$K$1048576, MATCH(W5673, CFB!$W$2:$W$1048576, 0) + COUNTIF(CFB!$W$2:$W$1048576, W5673) - 1))</f>
        <v>60</v>
      </c>
      <c r="O5673">
        <v>31.48</v>
      </c>
      <c r="P5673">
        <v>14.09</v>
      </c>
      <c r="W5673">
        <v>1977</v>
      </c>
      <c r="X5673">
        <f t="shared" si="175"/>
        <v>0</v>
      </c>
    </row>
    <row r="5674" spans="1:24" ht="12.75" hidden="1" customHeight="1" x14ac:dyDescent="0.45">
      <c r="A5674">
        <v>61</v>
      </c>
      <c r="B5674" t="s">
        <v>137</v>
      </c>
      <c r="C5674" t="s">
        <v>204</v>
      </c>
      <c r="D5674" s="2" t="str">
        <f t="shared" si="174"/>
        <v>Louisiana Tech1977</v>
      </c>
      <c r="F5674">
        <v>9</v>
      </c>
      <c r="G5674">
        <v>1</v>
      </c>
      <c r="H5674">
        <v>2</v>
      </c>
      <c r="I5674">
        <v>0.62</v>
      </c>
      <c r="J5674">
        <v>2.5499999999999998</v>
      </c>
      <c r="K5674">
        <v>3.17</v>
      </c>
      <c r="L5674" s="2">
        <f>_xlfn.RANK.EQ(I5674, INDEX(CFB!$I$2:$I$1048576, MATCH(W5674, CFB!$W$2:$W$1048576, 0)):INDEX(CFB!$I$2:$I$1048576, MATCH(W5674, CFB!$W$2:$W$1048576, 0) + COUNTIF(CFB!$W$2:$W$1048576, W5674) - 1), 0)</f>
        <v>72</v>
      </c>
      <c r="M5674" s="2">
        <f>_xlfn.RANK.EQ(J5674, INDEX(CFB!$J$2:$J$1048576, MATCH(W5674, CFB!$W$2:$W$1048576, 0)):INDEX(CFB!$J$2:$J$1048576, MATCH(W5674, CFB!$W$2:$W$1048576, 0) + COUNTIF(CFB!$W$2:$W$1048576, W5674) - 1))</f>
        <v>51</v>
      </c>
      <c r="N5674" s="2">
        <f>RANK(K5674, INDEX(CFB!$K$2:$K$1048576, MATCH(W5674, CFB!$W$2:$W$1048576, 0)):INDEX(CFB!$K$2:$K$1048576, MATCH(W5674, CFB!$W$2:$W$1048576, 0) + COUNTIF(CFB!$W$2:$W$1048576, W5674) - 1))</f>
        <v>61</v>
      </c>
      <c r="O5674">
        <v>30.24</v>
      </c>
      <c r="P5674">
        <v>10.42</v>
      </c>
      <c r="W5674">
        <v>1977</v>
      </c>
      <c r="X5674">
        <f t="shared" si="175"/>
        <v>0</v>
      </c>
    </row>
    <row r="5675" spans="1:24" ht="12.75" hidden="1" customHeight="1" x14ac:dyDescent="0.45">
      <c r="A5675">
        <v>62</v>
      </c>
      <c r="B5675" t="s">
        <v>22</v>
      </c>
      <c r="C5675" t="s">
        <v>12</v>
      </c>
      <c r="D5675" s="2" t="str">
        <f t="shared" si="174"/>
        <v>Miami (FL)1977</v>
      </c>
      <c r="F5675">
        <v>3</v>
      </c>
      <c r="G5675">
        <v>8</v>
      </c>
      <c r="H5675">
        <v>0</v>
      </c>
      <c r="I5675">
        <v>-3.24</v>
      </c>
      <c r="J5675">
        <v>6.35</v>
      </c>
      <c r="K5675">
        <v>3.11</v>
      </c>
      <c r="L5675" s="2">
        <f>_xlfn.RANK.EQ(I5675, INDEX(CFB!$I$2:$I$1048576, MATCH(W5675, CFB!$W$2:$W$1048576, 0)):INDEX(CFB!$I$2:$I$1048576, MATCH(W5675, CFB!$W$2:$W$1048576, 0) + COUNTIF(CFB!$W$2:$W$1048576, W5675) - 1), 0)</f>
        <v>104</v>
      </c>
      <c r="M5675" s="2">
        <f>_xlfn.RANK.EQ(J5675, INDEX(CFB!$J$2:$J$1048576, MATCH(W5675, CFB!$W$2:$W$1048576, 0)):INDEX(CFB!$J$2:$J$1048576, MATCH(W5675, CFB!$W$2:$W$1048576, 0) + COUNTIF(CFB!$W$2:$W$1048576, W5675) - 1))</f>
        <v>24</v>
      </c>
      <c r="N5675" s="2">
        <f>RANK(K5675, INDEX(CFB!$K$2:$K$1048576, MATCH(W5675, CFB!$W$2:$W$1048576, 0)):INDEX(CFB!$K$2:$K$1048576, MATCH(W5675, CFB!$W$2:$W$1048576, 0) + COUNTIF(CFB!$W$2:$W$1048576, W5675) - 1))</f>
        <v>62</v>
      </c>
      <c r="O5675">
        <v>24.6</v>
      </c>
      <c r="P5675">
        <v>7.15</v>
      </c>
      <c r="W5675">
        <v>1977</v>
      </c>
      <c r="X5675">
        <f t="shared" si="175"/>
        <v>0</v>
      </c>
    </row>
    <row r="5676" spans="1:24" ht="12.75" hidden="1" customHeight="1" x14ac:dyDescent="0.45">
      <c r="A5676">
        <v>63</v>
      </c>
      <c r="B5676" t="s">
        <v>140</v>
      </c>
      <c r="C5676" t="s">
        <v>65</v>
      </c>
      <c r="D5676" s="2" t="str">
        <f t="shared" si="174"/>
        <v>Ball State1977</v>
      </c>
      <c r="F5676">
        <v>9</v>
      </c>
      <c r="G5676">
        <v>2</v>
      </c>
      <c r="H5676">
        <v>0</v>
      </c>
      <c r="I5676">
        <v>4.58</v>
      </c>
      <c r="J5676">
        <v>-1.69</v>
      </c>
      <c r="K5676">
        <v>2.9</v>
      </c>
      <c r="L5676" s="2">
        <f>_xlfn.RANK.EQ(I5676, INDEX(CFB!$I$2:$I$1048576, MATCH(W5676, CFB!$W$2:$W$1048576, 0)):INDEX(CFB!$I$2:$I$1048576, MATCH(W5676, CFB!$W$2:$W$1048576, 0) + COUNTIF(CFB!$W$2:$W$1048576, W5676) - 1), 0)</f>
        <v>40</v>
      </c>
      <c r="M5676" s="2">
        <f>_xlfn.RANK.EQ(J5676, INDEX(CFB!$J$2:$J$1048576, MATCH(W5676, CFB!$W$2:$W$1048576, 0)):INDEX(CFB!$J$2:$J$1048576, MATCH(W5676, CFB!$W$2:$W$1048576, 0) + COUNTIF(CFB!$W$2:$W$1048576, W5676) - 1))</f>
        <v>94</v>
      </c>
      <c r="N5676" s="2">
        <f>RANK(K5676, INDEX(CFB!$K$2:$K$1048576, MATCH(W5676, CFB!$W$2:$W$1048576, 0)):INDEX(CFB!$K$2:$K$1048576, MATCH(W5676, CFB!$W$2:$W$1048576, 0) + COUNTIF(CFB!$W$2:$W$1048576, W5676) - 1))</f>
        <v>63</v>
      </c>
      <c r="O5676">
        <v>36.47</v>
      </c>
      <c r="P5676">
        <v>14.31</v>
      </c>
      <c r="W5676">
        <v>1977</v>
      </c>
      <c r="X5676">
        <f t="shared" si="175"/>
        <v>0</v>
      </c>
    </row>
    <row r="5677" spans="1:24" ht="12.75" hidden="1" customHeight="1" x14ac:dyDescent="0.45">
      <c r="A5677">
        <v>64</v>
      </c>
      <c r="B5677" t="s">
        <v>56</v>
      </c>
      <c r="C5677" t="s">
        <v>12</v>
      </c>
      <c r="D5677" s="2" t="str">
        <f t="shared" si="174"/>
        <v>Rutgers1977</v>
      </c>
      <c r="F5677">
        <v>8</v>
      </c>
      <c r="G5677">
        <v>3</v>
      </c>
      <c r="H5677">
        <v>0</v>
      </c>
      <c r="I5677">
        <v>0.77</v>
      </c>
      <c r="J5677">
        <v>2.04</v>
      </c>
      <c r="K5677">
        <v>2.81</v>
      </c>
      <c r="L5677" s="2">
        <f>_xlfn.RANK.EQ(I5677, INDEX(CFB!$I$2:$I$1048576, MATCH(W5677, CFB!$W$2:$W$1048576, 0)):INDEX(CFB!$I$2:$I$1048576, MATCH(W5677, CFB!$W$2:$W$1048576, 0) + COUNTIF(CFB!$W$2:$W$1048576, W5677) - 1), 0)</f>
        <v>70</v>
      </c>
      <c r="M5677" s="2">
        <f>_xlfn.RANK.EQ(J5677, INDEX(CFB!$J$2:$J$1048576, MATCH(W5677, CFB!$W$2:$W$1048576, 0)):INDEX(CFB!$J$2:$J$1048576, MATCH(W5677, CFB!$W$2:$W$1048576, 0) + COUNTIF(CFB!$W$2:$W$1048576, W5677) - 1))</f>
        <v>55</v>
      </c>
      <c r="N5677" s="2">
        <f>RANK(K5677, INDEX(CFB!$K$2:$K$1048576, MATCH(W5677, CFB!$W$2:$W$1048576, 0)):INDEX(CFB!$K$2:$K$1048576, MATCH(W5677, CFB!$W$2:$W$1048576, 0) + COUNTIF(CFB!$W$2:$W$1048576, W5677) - 1))</f>
        <v>64</v>
      </c>
      <c r="O5677">
        <v>31.29</v>
      </c>
      <c r="P5677">
        <v>10.8</v>
      </c>
      <c r="W5677">
        <v>1977</v>
      </c>
      <c r="X5677">
        <f t="shared" si="175"/>
        <v>0</v>
      </c>
    </row>
    <row r="5678" spans="1:24" ht="12.75" hidden="1" customHeight="1" x14ac:dyDescent="0.45">
      <c r="A5678">
        <v>65</v>
      </c>
      <c r="B5678" t="s">
        <v>120</v>
      </c>
      <c r="C5678" t="s">
        <v>178</v>
      </c>
      <c r="D5678" s="2" t="str">
        <f t="shared" si="174"/>
        <v>Arizona1977</v>
      </c>
      <c r="F5678">
        <v>5</v>
      </c>
      <c r="G5678">
        <v>7</v>
      </c>
      <c r="H5678">
        <v>0</v>
      </c>
      <c r="I5678">
        <v>1.45</v>
      </c>
      <c r="J5678">
        <v>1.05</v>
      </c>
      <c r="K5678">
        <v>2.5</v>
      </c>
      <c r="L5678" s="2">
        <f>_xlfn.RANK.EQ(I5678, INDEX(CFB!$I$2:$I$1048576, MATCH(W5678, CFB!$W$2:$W$1048576, 0)):INDEX(CFB!$I$2:$I$1048576, MATCH(W5678, CFB!$W$2:$W$1048576, 0) + COUNTIF(CFB!$W$2:$W$1048576, W5678) - 1), 0)</f>
        <v>63</v>
      </c>
      <c r="M5678" s="2">
        <f>_xlfn.RANK.EQ(J5678, INDEX(CFB!$J$2:$J$1048576, MATCH(W5678, CFB!$W$2:$W$1048576, 0)):INDEX(CFB!$J$2:$J$1048576, MATCH(W5678, CFB!$W$2:$W$1048576, 0) + COUNTIF(CFB!$W$2:$W$1048576, W5678) - 1))</f>
        <v>69</v>
      </c>
      <c r="N5678" s="2">
        <f>RANK(K5678, INDEX(CFB!$K$2:$K$1048576, MATCH(W5678, CFB!$W$2:$W$1048576, 0)):INDEX(CFB!$K$2:$K$1048576, MATCH(W5678, CFB!$W$2:$W$1048576, 0) + COUNTIF(CFB!$W$2:$W$1048576, W5678) - 1))</f>
        <v>65</v>
      </c>
      <c r="O5678">
        <v>28.62</v>
      </c>
      <c r="P5678">
        <v>10.14</v>
      </c>
      <c r="W5678">
        <v>1977</v>
      </c>
      <c r="X5678">
        <f t="shared" si="175"/>
        <v>0</v>
      </c>
    </row>
    <row r="5679" spans="1:24" ht="12.75" hidden="1" customHeight="1" x14ac:dyDescent="0.45">
      <c r="A5679">
        <v>66</v>
      </c>
      <c r="B5679" t="s">
        <v>86</v>
      </c>
      <c r="C5679" t="s">
        <v>65</v>
      </c>
      <c r="D5679" s="2" t="str">
        <f t="shared" si="174"/>
        <v>Miami (OH)1977</v>
      </c>
      <c r="F5679">
        <v>10</v>
      </c>
      <c r="G5679">
        <v>1</v>
      </c>
      <c r="H5679">
        <v>0</v>
      </c>
      <c r="I5679">
        <v>1.43</v>
      </c>
      <c r="J5679">
        <v>1.03</v>
      </c>
      <c r="K5679">
        <v>2.46</v>
      </c>
      <c r="L5679" s="2">
        <f>_xlfn.RANK.EQ(I5679, INDEX(CFB!$I$2:$I$1048576, MATCH(W5679, CFB!$W$2:$W$1048576, 0)):INDEX(CFB!$I$2:$I$1048576, MATCH(W5679, CFB!$W$2:$W$1048576, 0) + COUNTIF(CFB!$W$2:$W$1048576, W5679) - 1), 0)</f>
        <v>64</v>
      </c>
      <c r="M5679" s="2">
        <f>_xlfn.RANK.EQ(J5679, INDEX(CFB!$J$2:$J$1048576, MATCH(W5679, CFB!$W$2:$W$1048576, 0)):INDEX(CFB!$J$2:$J$1048576, MATCH(W5679, CFB!$W$2:$W$1048576, 0) + COUNTIF(CFB!$W$2:$W$1048576, W5679) - 1))</f>
        <v>70</v>
      </c>
      <c r="N5679" s="2">
        <f>RANK(K5679, INDEX(CFB!$K$2:$K$1048576, MATCH(W5679, CFB!$W$2:$W$1048576, 0)):INDEX(CFB!$K$2:$K$1048576, MATCH(W5679, CFB!$W$2:$W$1048576, 0) + COUNTIF(CFB!$W$2:$W$1048576, W5679) - 1))</f>
        <v>66</v>
      </c>
      <c r="O5679">
        <v>27.15</v>
      </c>
      <c r="P5679">
        <v>11.47</v>
      </c>
      <c r="W5679">
        <v>1977</v>
      </c>
      <c r="X5679">
        <f t="shared" si="175"/>
        <v>0</v>
      </c>
    </row>
    <row r="5680" spans="1:24" ht="12.75" hidden="1" customHeight="1" x14ac:dyDescent="0.45">
      <c r="A5680">
        <v>67</v>
      </c>
      <c r="B5680" t="s">
        <v>121</v>
      </c>
      <c r="C5680" t="s">
        <v>188</v>
      </c>
      <c r="D5680" s="2" t="str">
        <f t="shared" si="174"/>
        <v>Oklahoma State1977</v>
      </c>
      <c r="F5680">
        <v>4</v>
      </c>
      <c r="G5680">
        <v>7</v>
      </c>
      <c r="H5680">
        <v>0</v>
      </c>
      <c r="I5680">
        <v>2.65</v>
      </c>
      <c r="J5680">
        <v>-0.21</v>
      </c>
      <c r="K5680">
        <v>2.44</v>
      </c>
      <c r="L5680" s="2">
        <f>_xlfn.RANK.EQ(I5680, INDEX(CFB!$I$2:$I$1048576, MATCH(W5680, CFB!$W$2:$W$1048576, 0)):INDEX(CFB!$I$2:$I$1048576, MATCH(W5680, CFB!$W$2:$W$1048576, 0) + COUNTIF(CFB!$W$2:$W$1048576, W5680) - 1), 0)</f>
        <v>56</v>
      </c>
      <c r="M5680" s="2">
        <f>_xlfn.RANK.EQ(J5680, INDEX(CFB!$J$2:$J$1048576, MATCH(W5680, CFB!$W$2:$W$1048576, 0)):INDEX(CFB!$J$2:$J$1048576, MATCH(W5680, CFB!$W$2:$W$1048576, 0) + COUNTIF(CFB!$W$2:$W$1048576, W5680) - 1))</f>
        <v>80</v>
      </c>
      <c r="N5680" s="2">
        <f>RANK(K5680, INDEX(CFB!$K$2:$K$1048576, MATCH(W5680, CFB!$W$2:$W$1048576, 0)):INDEX(CFB!$K$2:$K$1048576, MATCH(W5680, CFB!$W$2:$W$1048576, 0) + COUNTIF(CFB!$W$2:$W$1048576, W5680) - 1))</f>
        <v>67</v>
      </c>
      <c r="O5680">
        <v>32.479999999999997</v>
      </c>
      <c r="P5680">
        <v>12.61</v>
      </c>
      <c r="W5680">
        <v>1977</v>
      </c>
      <c r="X5680">
        <f t="shared" si="175"/>
        <v>0</v>
      </c>
    </row>
    <row r="5681" spans="1:24" ht="12.75" hidden="1" customHeight="1" x14ac:dyDescent="0.45">
      <c r="A5681">
        <v>68</v>
      </c>
      <c r="B5681" t="s">
        <v>210</v>
      </c>
      <c r="C5681" t="s">
        <v>12</v>
      </c>
      <c r="D5681" s="2" t="str">
        <f t="shared" si="174"/>
        <v>Colgate1977</v>
      </c>
      <c r="F5681">
        <v>10</v>
      </c>
      <c r="G5681">
        <v>1</v>
      </c>
      <c r="H5681">
        <v>0</v>
      </c>
      <c r="I5681">
        <v>9.57</v>
      </c>
      <c r="J5681">
        <v>-7.45</v>
      </c>
      <c r="K5681">
        <v>2.13</v>
      </c>
      <c r="L5681" s="2">
        <f>_xlfn.RANK.EQ(I5681, INDEX(CFB!$I$2:$I$1048576, MATCH(W5681, CFB!$W$2:$W$1048576, 0)):INDEX(CFB!$I$2:$I$1048576, MATCH(W5681, CFB!$W$2:$W$1048576, 0) + COUNTIF(CFB!$W$2:$W$1048576, W5681) - 1), 0)</f>
        <v>9</v>
      </c>
      <c r="M5681" s="2">
        <f>_xlfn.RANK.EQ(J5681, INDEX(CFB!$J$2:$J$1048576, MATCH(W5681, CFB!$W$2:$W$1048576, 0)):INDEX(CFB!$J$2:$J$1048576, MATCH(W5681, CFB!$W$2:$W$1048576, 0) + COUNTIF(CFB!$W$2:$W$1048576, W5681) - 1))</f>
        <v>130</v>
      </c>
      <c r="N5681" s="2">
        <f>RANK(K5681, INDEX(CFB!$K$2:$K$1048576, MATCH(W5681, CFB!$W$2:$W$1048576, 0)):INDEX(CFB!$K$2:$K$1048576, MATCH(W5681, CFB!$W$2:$W$1048576, 0) + COUNTIF(CFB!$W$2:$W$1048576, W5681) - 1))</f>
        <v>68</v>
      </c>
      <c r="O5681">
        <v>37.25</v>
      </c>
      <c r="P5681">
        <v>18.93</v>
      </c>
      <c r="W5681">
        <v>1977</v>
      </c>
      <c r="X5681">
        <f t="shared" si="175"/>
        <v>0</v>
      </c>
    </row>
    <row r="5682" spans="1:24" ht="12.75" hidden="1" customHeight="1" x14ac:dyDescent="0.45">
      <c r="A5682">
        <v>69</v>
      </c>
      <c r="B5682" t="s">
        <v>211</v>
      </c>
      <c r="C5682" t="s">
        <v>212</v>
      </c>
      <c r="D5682" s="2" t="str">
        <f t="shared" si="174"/>
        <v>Yale1977</v>
      </c>
      <c r="F5682">
        <v>7</v>
      </c>
      <c r="G5682">
        <v>2</v>
      </c>
      <c r="H5682">
        <v>0</v>
      </c>
      <c r="I5682">
        <v>0.68</v>
      </c>
      <c r="J5682">
        <v>1.43</v>
      </c>
      <c r="K5682">
        <v>2.11</v>
      </c>
      <c r="L5682" s="2">
        <f>_xlfn.RANK.EQ(I5682, INDEX(CFB!$I$2:$I$1048576, MATCH(W5682, CFB!$W$2:$W$1048576, 0)):INDEX(CFB!$I$2:$I$1048576, MATCH(W5682, CFB!$W$2:$W$1048576, 0) + COUNTIF(CFB!$W$2:$W$1048576, W5682) - 1), 0)</f>
        <v>71</v>
      </c>
      <c r="M5682" s="2">
        <f>_xlfn.RANK.EQ(J5682, INDEX(CFB!$J$2:$J$1048576, MATCH(W5682, CFB!$W$2:$W$1048576, 0)):INDEX(CFB!$J$2:$J$1048576, MATCH(W5682, CFB!$W$2:$W$1048576, 0) + COUNTIF(CFB!$W$2:$W$1048576, W5682) - 1))</f>
        <v>66</v>
      </c>
      <c r="N5682" s="2">
        <f>RANK(K5682, INDEX(CFB!$K$2:$K$1048576, MATCH(W5682, CFB!$W$2:$W$1048576, 0)):INDEX(CFB!$K$2:$K$1048576, MATCH(W5682, CFB!$W$2:$W$1048576, 0) + COUNTIF(CFB!$W$2:$W$1048576, W5682) - 1))</f>
        <v>69</v>
      </c>
      <c r="O5682">
        <v>29.92</v>
      </c>
      <c r="P5682">
        <v>10.15</v>
      </c>
      <c r="W5682">
        <v>1977</v>
      </c>
      <c r="X5682">
        <f t="shared" si="175"/>
        <v>0</v>
      </c>
    </row>
    <row r="5683" spans="1:24" ht="12.75" hidden="1" customHeight="1" x14ac:dyDescent="0.45">
      <c r="A5683">
        <v>70</v>
      </c>
      <c r="B5683" t="s">
        <v>72</v>
      </c>
      <c r="C5683" t="s">
        <v>10</v>
      </c>
      <c r="D5683" s="2" t="str">
        <f t="shared" si="174"/>
        <v>Wisconsin1977</v>
      </c>
      <c r="F5683">
        <v>5</v>
      </c>
      <c r="G5683">
        <v>6</v>
      </c>
      <c r="H5683">
        <v>0</v>
      </c>
      <c r="I5683">
        <v>-4.99</v>
      </c>
      <c r="J5683">
        <v>6.49</v>
      </c>
      <c r="K5683">
        <v>1.49</v>
      </c>
      <c r="L5683" s="2">
        <f>_xlfn.RANK.EQ(I5683, INDEX(CFB!$I$2:$I$1048576, MATCH(W5683, CFB!$W$2:$W$1048576, 0)):INDEX(CFB!$I$2:$I$1048576, MATCH(W5683, CFB!$W$2:$W$1048576, 0) + COUNTIF(CFB!$W$2:$W$1048576, W5683) - 1), 0)</f>
        <v>114</v>
      </c>
      <c r="M5683" s="2">
        <f>_xlfn.RANK.EQ(J5683, INDEX(CFB!$J$2:$J$1048576, MATCH(W5683, CFB!$W$2:$W$1048576, 0)):INDEX(CFB!$J$2:$J$1048576, MATCH(W5683, CFB!$W$2:$W$1048576, 0) + COUNTIF(CFB!$W$2:$W$1048576, W5683) - 1))</f>
        <v>21</v>
      </c>
      <c r="N5683" s="2">
        <f>RANK(K5683, INDEX(CFB!$K$2:$K$1048576, MATCH(W5683, CFB!$W$2:$W$1048576, 0)):INDEX(CFB!$K$2:$K$1048576, MATCH(W5683, CFB!$W$2:$W$1048576, 0) + COUNTIF(CFB!$W$2:$W$1048576, W5683) - 1))</f>
        <v>70</v>
      </c>
      <c r="O5683">
        <v>22.28</v>
      </c>
      <c r="P5683">
        <v>9.18</v>
      </c>
      <c r="W5683">
        <v>1977</v>
      </c>
      <c r="X5683">
        <f t="shared" si="175"/>
        <v>0</v>
      </c>
    </row>
    <row r="5684" spans="1:24" ht="12.75" hidden="1" customHeight="1" x14ac:dyDescent="0.45">
      <c r="A5684">
        <v>71</v>
      </c>
      <c r="B5684" t="s">
        <v>55</v>
      </c>
      <c r="C5684" t="s">
        <v>188</v>
      </c>
      <c r="D5684" s="2" t="str">
        <f t="shared" si="174"/>
        <v>Kansas1977</v>
      </c>
      <c r="F5684">
        <v>3</v>
      </c>
      <c r="G5684">
        <v>7</v>
      </c>
      <c r="H5684">
        <v>1</v>
      </c>
      <c r="I5684">
        <v>-2.42</v>
      </c>
      <c r="J5684">
        <v>3.61</v>
      </c>
      <c r="K5684">
        <v>1.2</v>
      </c>
      <c r="L5684" s="2">
        <f>_xlfn.RANK.EQ(I5684, INDEX(CFB!$I$2:$I$1048576, MATCH(W5684, CFB!$W$2:$W$1048576, 0)):INDEX(CFB!$I$2:$I$1048576, MATCH(W5684, CFB!$W$2:$W$1048576, 0) + COUNTIF(CFB!$W$2:$W$1048576, W5684) - 1), 0)</f>
        <v>100</v>
      </c>
      <c r="M5684" s="2">
        <f>_xlfn.RANK.EQ(J5684, INDEX(CFB!$J$2:$J$1048576, MATCH(W5684, CFB!$W$2:$W$1048576, 0)):INDEX(CFB!$J$2:$J$1048576, MATCH(W5684, CFB!$W$2:$W$1048576, 0) + COUNTIF(CFB!$W$2:$W$1048576, W5684) - 1))</f>
        <v>44</v>
      </c>
      <c r="N5684" s="2">
        <f>RANK(K5684, INDEX(CFB!$K$2:$K$1048576, MATCH(W5684, CFB!$W$2:$W$1048576, 0)):INDEX(CFB!$K$2:$K$1048576, MATCH(W5684, CFB!$W$2:$W$1048576, 0) + COUNTIF(CFB!$W$2:$W$1048576, W5684) - 1))</f>
        <v>71</v>
      </c>
      <c r="O5684">
        <v>25.27</v>
      </c>
      <c r="P5684">
        <v>10.81</v>
      </c>
      <c r="W5684">
        <v>1977</v>
      </c>
      <c r="X5684">
        <f t="shared" si="175"/>
        <v>0</v>
      </c>
    </row>
    <row r="5685" spans="1:24" ht="12.75" hidden="1" customHeight="1" x14ac:dyDescent="0.45">
      <c r="A5685">
        <v>72</v>
      </c>
      <c r="B5685" t="s">
        <v>139</v>
      </c>
      <c r="C5685" t="s">
        <v>65</v>
      </c>
      <c r="D5685" s="2" t="str">
        <f t="shared" si="174"/>
        <v>Central Michigan1977</v>
      </c>
      <c r="F5685">
        <v>10</v>
      </c>
      <c r="G5685">
        <v>1</v>
      </c>
      <c r="H5685">
        <v>0</v>
      </c>
      <c r="I5685">
        <v>0.1</v>
      </c>
      <c r="J5685">
        <v>1.02</v>
      </c>
      <c r="K5685">
        <v>1.1200000000000001</v>
      </c>
      <c r="L5685" s="2">
        <f>_xlfn.RANK.EQ(I5685, INDEX(CFB!$I$2:$I$1048576, MATCH(W5685, CFB!$W$2:$W$1048576, 0)):INDEX(CFB!$I$2:$I$1048576, MATCH(W5685, CFB!$W$2:$W$1048576, 0) + COUNTIF(CFB!$W$2:$W$1048576, W5685) - 1), 0)</f>
        <v>75</v>
      </c>
      <c r="M5685" s="2">
        <f>_xlfn.RANK.EQ(J5685, INDEX(CFB!$J$2:$J$1048576, MATCH(W5685, CFB!$W$2:$W$1048576, 0)):INDEX(CFB!$J$2:$J$1048576, MATCH(W5685, CFB!$W$2:$W$1048576, 0) + COUNTIF(CFB!$W$2:$W$1048576, W5685) - 1))</f>
        <v>71</v>
      </c>
      <c r="N5685" s="2">
        <f>RANK(K5685, INDEX(CFB!$K$2:$K$1048576, MATCH(W5685, CFB!$W$2:$W$1048576, 0)):INDEX(CFB!$K$2:$K$1048576, MATCH(W5685, CFB!$W$2:$W$1048576, 0) + COUNTIF(CFB!$W$2:$W$1048576, W5685) - 1))</f>
        <v>72</v>
      </c>
      <c r="O5685">
        <v>30.05</v>
      </c>
      <c r="P5685">
        <v>11.89</v>
      </c>
      <c r="W5685">
        <v>1977</v>
      </c>
      <c r="X5685">
        <f t="shared" si="175"/>
        <v>0</v>
      </c>
    </row>
    <row r="5686" spans="1:24" ht="12.75" hidden="1" customHeight="1" x14ac:dyDescent="0.45">
      <c r="A5686">
        <v>73</v>
      </c>
      <c r="B5686" t="s">
        <v>81</v>
      </c>
      <c r="C5686" t="s">
        <v>12</v>
      </c>
      <c r="D5686" s="2" t="str">
        <f t="shared" si="174"/>
        <v>Cincinnati1977</v>
      </c>
      <c r="F5686">
        <v>5</v>
      </c>
      <c r="G5686">
        <v>4</v>
      </c>
      <c r="H5686">
        <v>2</v>
      </c>
      <c r="I5686">
        <v>-5.48</v>
      </c>
      <c r="J5686">
        <v>6.41</v>
      </c>
      <c r="K5686">
        <v>0.93</v>
      </c>
      <c r="L5686" s="2">
        <f>_xlfn.RANK.EQ(I5686, INDEX(CFB!$I$2:$I$1048576, MATCH(W5686, CFB!$W$2:$W$1048576, 0)):INDEX(CFB!$I$2:$I$1048576, MATCH(W5686, CFB!$W$2:$W$1048576, 0) + COUNTIF(CFB!$W$2:$W$1048576, W5686) - 1), 0)</f>
        <v>124</v>
      </c>
      <c r="M5686" s="2">
        <f>_xlfn.RANK.EQ(J5686, INDEX(CFB!$J$2:$J$1048576, MATCH(W5686, CFB!$W$2:$W$1048576, 0)):INDEX(CFB!$J$2:$J$1048576, MATCH(W5686, CFB!$W$2:$W$1048576, 0) + COUNTIF(CFB!$W$2:$W$1048576, W5686) - 1))</f>
        <v>22</v>
      </c>
      <c r="N5686" s="2">
        <f>RANK(K5686, INDEX(CFB!$K$2:$K$1048576, MATCH(W5686, CFB!$W$2:$W$1048576, 0)):INDEX(CFB!$K$2:$K$1048576, MATCH(W5686, CFB!$W$2:$W$1048576, 0) + COUNTIF(CFB!$W$2:$W$1048576, W5686) - 1))</f>
        <v>73</v>
      </c>
      <c r="O5686">
        <v>26.75</v>
      </c>
      <c r="P5686">
        <v>5.18</v>
      </c>
      <c r="W5686">
        <v>1977</v>
      </c>
      <c r="X5686">
        <f t="shared" si="175"/>
        <v>0</v>
      </c>
    </row>
    <row r="5687" spans="1:24" ht="12.75" hidden="1" customHeight="1" x14ac:dyDescent="0.45">
      <c r="A5687">
        <v>74</v>
      </c>
      <c r="B5687" t="s">
        <v>201</v>
      </c>
      <c r="C5687" t="s">
        <v>12</v>
      </c>
      <c r="D5687" s="2" t="str">
        <f t="shared" si="174"/>
        <v>William &amp; Mary1977</v>
      </c>
      <c r="F5687">
        <v>6</v>
      </c>
      <c r="G5687">
        <v>5</v>
      </c>
      <c r="H5687">
        <v>0</v>
      </c>
      <c r="I5687">
        <v>0.88</v>
      </c>
      <c r="J5687">
        <v>-0.59</v>
      </c>
      <c r="K5687">
        <v>0.28999999999999998</v>
      </c>
      <c r="L5687" s="2">
        <f>_xlfn.RANK.EQ(I5687, INDEX(CFB!$I$2:$I$1048576, MATCH(W5687, CFB!$W$2:$W$1048576, 0)):INDEX(CFB!$I$2:$I$1048576, MATCH(W5687, CFB!$W$2:$W$1048576, 0) + COUNTIF(CFB!$W$2:$W$1048576, W5687) - 1), 0)</f>
        <v>68</v>
      </c>
      <c r="M5687" s="2">
        <f>_xlfn.RANK.EQ(J5687, INDEX(CFB!$J$2:$J$1048576, MATCH(W5687, CFB!$W$2:$W$1048576, 0)):INDEX(CFB!$J$2:$J$1048576, MATCH(W5687, CFB!$W$2:$W$1048576, 0) + COUNTIF(CFB!$W$2:$W$1048576, W5687) - 1))</f>
        <v>84</v>
      </c>
      <c r="N5687" s="2">
        <f>RANK(K5687, INDEX(CFB!$K$2:$K$1048576, MATCH(W5687, CFB!$W$2:$W$1048576, 0)):INDEX(CFB!$K$2:$K$1048576, MATCH(W5687, CFB!$W$2:$W$1048576, 0) + COUNTIF(CFB!$W$2:$W$1048576, W5687) - 1))</f>
        <v>74</v>
      </c>
      <c r="O5687">
        <v>28.05</v>
      </c>
      <c r="P5687">
        <v>11.07</v>
      </c>
      <c r="W5687">
        <v>1977</v>
      </c>
      <c r="X5687">
        <f t="shared" si="175"/>
        <v>0</v>
      </c>
    </row>
    <row r="5688" spans="1:24" ht="12.75" hidden="1" customHeight="1" x14ac:dyDescent="0.45">
      <c r="A5688">
        <v>75</v>
      </c>
      <c r="B5688" t="s">
        <v>190</v>
      </c>
      <c r="C5688" t="s">
        <v>193</v>
      </c>
      <c r="D5688" s="2" t="str">
        <f t="shared" si="174"/>
        <v>Pacific1977</v>
      </c>
      <c r="F5688">
        <v>6</v>
      </c>
      <c r="G5688">
        <v>5</v>
      </c>
      <c r="H5688">
        <v>0</v>
      </c>
      <c r="I5688">
        <v>-3.39</v>
      </c>
      <c r="J5688">
        <v>3.63</v>
      </c>
      <c r="K5688">
        <v>0.24</v>
      </c>
      <c r="L5688" s="2">
        <f>_xlfn.RANK.EQ(I5688, INDEX(CFB!$I$2:$I$1048576, MATCH(W5688, CFB!$W$2:$W$1048576, 0)):INDEX(CFB!$I$2:$I$1048576, MATCH(W5688, CFB!$W$2:$W$1048576, 0) + COUNTIF(CFB!$W$2:$W$1048576, W5688) - 1), 0)</f>
        <v>106</v>
      </c>
      <c r="M5688" s="2">
        <f>_xlfn.RANK.EQ(J5688, INDEX(CFB!$J$2:$J$1048576, MATCH(W5688, CFB!$W$2:$W$1048576, 0)):INDEX(CFB!$J$2:$J$1048576, MATCH(W5688, CFB!$W$2:$W$1048576, 0) + COUNTIF(CFB!$W$2:$W$1048576, W5688) - 1))</f>
        <v>43</v>
      </c>
      <c r="N5688" s="2">
        <f>RANK(K5688, INDEX(CFB!$K$2:$K$1048576, MATCH(W5688, CFB!$W$2:$W$1048576, 0)):INDEX(CFB!$K$2:$K$1048576, MATCH(W5688, CFB!$W$2:$W$1048576, 0) + COUNTIF(CFB!$W$2:$W$1048576, W5688) - 1))</f>
        <v>75</v>
      </c>
      <c r="O5688">
        <v>26.54</v>
      </c>
      <c r="P5688">
        <v>7.96</v>
      </c>
      <c r="W5688">
        <v>1977</v>
      </c>
      <c r="X5688">
        <f t="shared" si="175"/>
        <v>0</v>
      </c>
    </row>
    <row r="5689" spans="1:24" ht="12.75" hidden="1" customHeight="1" x14ac:dyDescent="0.45">
      <c r="A5689">
        <v>76</v>
      </c>
      <c r="B5689" t="s">
        <v>150</v>
      </c>
      <c r="C5689" t="s">
        <v>12</v>
      </c>
      <c r="D5689" s="2" t="str">
        <f t="shared" si="174"/>
        <v>Southern Mississippi1977</v>
      </c>
      <c r="F5689">
        <v>6</v>
      </c>
      <c r="G5689">
        <v>6</v>
      </c>
      <c r="H5689">
        <v>0</v>
      </c>
      <c r="I5689">
        <v>0.09</v>
      </c>
      <c r="J5689">
        <v>0.13</v>
      </c>
      <c r="K5689">
        <v>0.22</v>
      </c>
      <c r="L5689" s="2">
        <f>_xlfn.RANK.EQ(I5689, INDEX(CFB!$I$2:$I$1048576, MATCH(W5689, CFB!$W$2:$W$1048576, 0)):INDEX(CFB!$I$2:$I$1048576, MATCH(W5689, CFB!$W$2:$W$1048576, 0) + COUNTIF(CFB!$W$2:$W$1048576, W5689) - 1), 0)</f>
        <v>76</v>
      </c>
      <c r="M5689" s="2">
        <f>_xlfn.RANK.EQ(J5689, INDEX(CFB!$J$2:$J$1048576, MATCH(W5689, CFB!$W$2:$W$1048576, 0)):INDEX(CFB!$J$2:$J$1048576, MATCH(W5689, CFB!$W$2:$W$1048576, 0) + COUNTIF(CFB!$W$2:$W$1048576, W5689) - 1))</f>
        <v>79</v>
      </c>
      <c r="N5689" s="2">
        <f>RANK(K5689, INDEX(CFB!$K$2:$K$1048576, MATCH(W5689, CFB!$W$2:$W$1048576, 0)):INDEX(CFB!$K$2:$K$1048576, MATCH(W5689, CFB!$W$2:$W$1048576, 0) + COUNTIF(CFB!$W$2:$W$1048576, W5689) - 1))</f>
        <v>76</v>
      </c>
      <c r="O5689">
        <v>28.01</v>
      </c>
      <c r="P5689">
        <v>12.3</v>
      </c>
      <c r="W5689">
        <v>1977</v>
      </c>
      <c r="X5689">
        <f t="shared" si="175"/>
        <v>0</v>
      </c>
    </row>
    <row r="5690" spans="1:24" ht="12.75" hidden="1" customHeight="1" x14ac:dyDescent="0.45">
      <c r="A5690">
        <v>77</v>
      </c>
      <c r="B5690" t="s">
        <v>33</v>
      </c>
      <c r="C5690" t="s">
        <v>12</v>
      </c>
      <c r="D5690" s="2" t="str">
        <f t="shared" si="174"/>
        <v>Virginia Tech1977</v>
      </c>
      <c r="F5690">
        <v>3</v>
      </c>
      <c r="G5690">
        <v>7</v>
      </c>
      <c r="H5690">
        <v>1</v>
      </c>
      <c r="I5690">
        <v>-1.48</v>
      </c>
      <c r="J5690">
        <v>1.66</v>
      </c>
      <c r="K5690">
        <v>0.18</v>
      </c>
      <c r="L5690" s="2">
        <f>_xlfn.RANK.EQ(I5690, INDEX(CFB!$I$2:$I$1048576, MATCH(W5690, CFB!$W$2:$W$1048576, 0)):INDEX(CFB!$I$2:$I$1048576, MATCH(W5690, CFB!$W$2:$W$1048576, 0) + COUNTIF(CFB!$W$2:$W$1048576, W5690) - 1), 0)</f>
        <v>92</v>
      </c>
      <c r="M5690" s="2">
        <f>_xlfn.RANK.EQ(J5690, INDEX(CFB!$J$2:$J$1048576, MATCH(W5690, CFB!$W$2:$W$1048576, 0)):INDEX(CFB!$J$2:$J$1048576, MATCH(W5690, CFB!$W$2:$W$1048576, 0) + COUNTIF(CFB!$W$2:$W$1048576, W5690) - 1))</f>
        <v>63</v>
      </c>
      <c r="N5690" s="2">
        <f>RANK(K5690, INDEX(CFB!$K$2:$K$1048576, MATCH(W5690, CFB!$W$2:$W$1048576, 0)):INDEX(CFB!$K$2:$K$1048576, MATCH(W5690, CFB!$W$2:$W$1048576, 0) + COUNTIF(CFB!$W$2:$W$1048576, W5690) - 1))</f>
        <v>77</v>
      </c>
      <c r="O5690">
        <v>26.59</v>
      </c>
      <c r="P5690">
        <v>9.92</v>
      </c>
      <c r="W5690">
        <v>1977</v>
      </c>
      <c r="X5690">
        <f t="shared" si="175"/>
        <v>0</v>
      </c>
    </row>
    <row r="5691" spans="1:24" ht="12.75" hidden="1" customHeight="1" x14ac:dyDescent="0.45">
      <c r="A5691">
        <v>78</v>
      </c>
      <c r="B5691" t="s">
        <v>213</v>
      </c>
      <c r="C5691" t="s">
        <v>206</v>
      </c>
      <c r="D5691" s="2" t="str">
        <f t="shared" si="174"/>
        <v>Virginia Military Institute1977</v>
      </c>
      <c r="F5691">
        <v>7</v>
      </c>
      <c r="G5691">
        <v>4</v>
      </c>
      <c r="H5691">
        <v>0</v>
      </c>
      <c r="I5691">
        <v>-1.01</v>
      </c>
      <c r="J5691">
        <v>0.72</v>
      </c>
      <c r="K5691">
        <v>-0.28000000000000003</v>
      </c>
      <c r="L5691" s="2">
        <f>_xlfn.RANK.EQ(I5691, INDEX(CFB!$I$2:$I$1048576, MATCH(W5691, CFB!$W$2:$W$1048576, 0)):INDEX(CFB!$I$2:$I$1048576, MATCH(W5691, CFB!$W$2:$W$1048576, 0) + COUNTIF(CFB!$W$2:$W$1048576, W5691) - 1), 0)</f>
        <v>86</v>
      </c>
      <c r="M5691" s="2">
        <f>_xlfn.RANK.EQ(J5691, INDEX(CFB!$J$2:$J$1048576, MATCH(W5691, CFB!$W$2:$W$1048576, 0)):INDEX(CFB!$J$2:$J$1048576, MATCH(W5691, CFB!$W$2:$W$1048576, 0) + COUNTIF(CFB!$W$2:$W$1048576, W5691) - 1))</f>
        <v>75</v>
      </c>
      <c r="N5691" s="2">
        <f>RANK(K5691, INDEX(CFB!$K$2:$K$1048576, MATCH(W5691, CFB!$W$2:$W$1048576, 0)):INDEX(CFB!$K$2:$K$1048576, MATCH(W5691, CFB!$W$2:$W$1048576, 0) + COUNTIF(CFB!$W$2:$W$1048576, W5691) - 1))</f>
        <v>78</v>
      </c>
      <c r="O5691">
        <v>25.82</v>
      </c>
      <c r="P5691">
        <v>10.84</v>
      </c>
      <c r="W5691">
        <v>1977</v>
      </c>
      <c r="X5691">
        <f t="shared" si="175"/>
        <v>0</v>
      </c>
    </row>
    <row r="5692" spans="1:24" ht="12.75" hidden="1" customHeight="1" x14ac:dyDescent="0.45">
      <c r="A5692">
        <v>79</v>
      </c>
      <c r="B5692" t="s">
        <v>119</v>
      </c>
      <c r="C5692" t="s">
        <v>227</v>
      </c>
      <c r="D5692" s="2" t="str">
        <f t="shared" si="174"/>
        <v>Oregon State1977</v>
      </c>
      <c r="F5692">
        <v>2</v>
      </c>
      <c r="G5692">
        <v>9</v>
      </c>
      <c r="H5692">
        <v>0</v>
      </c>
      <c r="I5692">
        <v>0.01</v>
      </c>
      <c r="J5692">
        <v>-0.69</v>
      </c>
      <c r="K5692">
        <v>-0.68</v>
      </c>
      <c r="L5692" s="2">
        <f>_xlfn.RANK.EQ(I5692, INDEX(CFB!$I$2:$I$1048576, MATCH(W5692, CFB!$W$2:$W$1048576, 0)):INDEX(CFB!$I$2:$I$1048576, MATCH(W5692, CFB!$W$2:$W$1048576, 0) + COUNTIF(CFB!$W$2:$W$1048576, W5692) - 1), 0)</f>
        <v>77</v>
      </c>
      <c r="M5692" s="2">
        <f>_xlfn.RANK.EQ(J5692, INDEX(CFB!$J$2:$J$1048576, MATCH(W5692, CFB!$W$2:$W$1048576, 0)):INDEX(CFB!$J$2:$J$1048576, MATCH(W5692, CFB!$W$2:$W$1048576, 0) + COUNTIF(CFB!$W$2:$W$1048576, W5692) - 1))</f>
        <v>86</v>
      </c>
      <c r="N5692" s="2">
        <f>RANK(K5692, INDEX(CFB!$K$2:$K$1048576, MATCH(W5692, CFB!$W$2:$W$1048576, 0)):INDEX(CFB!$K$2:$K$1048576, MATCH(W5692, CFB!$W$2:$W$1048576, 0) + COUNTIF(CFB!$W$2:$W$1048576, W5692) - 1))</f>
        <v>79</v>
      </c>
      <c r="O5692">
        <v>28.07</v>
      </c>
      <c r="P5692">
        <v>11.52</v>
      </c>
      <c r="W5692">
        <v>1977</v>
      </c>
      <c r="X5692">
        <f t="shared" si="175"/>
        <v>0</v>
      </c>
    </row>
    <row r="5693" spans="1:24" ht="12.75" hidden="1" customHeight="1" x14ac:dyDescent="0.45">
      <c r="A5693">
        <v>80</v>
      </c>
      <c r="B5693" t="s">
        <v>25</v>
      </c>
      <c r="C5693" t="s">
        <v>12</v>
      </c>
      <c r="D5693" s="2" t="str">
        <f t="shared" si="174"/>
        <v>Louisville1977</v>
      </c>
      <c r="F5693">
        <v>7</v>
      </c>
      <c r="G5693">
        <v>4</v>
      </c>
      <c r="H5693">
        <v>1</v>
      </c>
      <c r="I5693">
        <v>-3.83</v>
      </c>
      <c r="J5693">
        <v>2.93</v>
      </c>
      <c r="K5693">
        <v>-0.89</v>
      </c>
      <c r="L5693" s="2">
        <f>_xlfn.RANK.EQ(I5693, INDEX(CFB!$I$2:$I$1048576, MATCH(W5693, CFB!$W$2:$W$1048576, 0)):INDEX(CFB!$I$2:$I$1048576, MATCH(W5693, CFB!$W$2:$W$1048576, 0) + COUNTIF(CFB!$W$2:$W$1048576, W5693) - 1), 0)</f>
        <v>109</v>
      </c>
      <c r="M5693" s="2">
        <f>_xlfn.RANK.EQ(J5693, INDEX(CFB!$J$2:$J$1048576, MATCH(W5693, CFB!$W$2:$W$1048576, 0)):INDEX(CFB!$J$2:$J$1048576, MATCH(W5693, CFB!$W$2:$W$1048576, 0) + COUNTIF(CFB!$W$2:$W$1048576, W5693) - 1))</f>
        <v>48</v>
      </c>
      <c r="N5693" s="2">
        <f>RANK(K5693, INDEX(CFB!$K$2:$K$1048576, MATCH(W5693, CFB!$W$2:$W$1048576, 0)):INDEX(CFB!$K$2:$K$1048576, MATCH(W5693, CFB!$W$2:$W$1048576, 0) + COUNTIF(CFB!$W$2:$W$1048576, W5693) - 1))</f>
        <v>80</v>
      </c>
      <c r="O5693">
        <v>27.85</v>
      </c>
      <c r="P5693">
        <v>10.99</v>
      </c>
      <c r="W5693">
        <v>1977</v>
      </c>
      <c r="X5693">
        <f t="shared" si="175"/>
        <v>0</v>
      </c>
    </row>
    <row r="5694" spans="1:24" ht="12.75" hidden="1" customHeight="1" x14ac:dyDescent="0.45">
      <c r="A5694">
        <v>81</v>
      </c>
      <c r="B5694" t="s">
        <v>126</v>
      </c>
      <c r="C5694" t="s">
        <v>12</v>
      </c>
      <c r="D5694" s="2" t="str">
        <f t="shared" si="174"/>
        <v>Hawaii1977</v>
      </c>
      <c r="F5694">
        <v>5</v>
      </c>
      <c r="G5694">
        <v>6</v>
      </c>
      <c r="H5694">
        <v>0</v>
      </c>
      <c r="I5694">
        <v>1.83</v>
      </c>
      <c r="J5694">
        <v>-2.83</v>
      </c>
      <c r="K5694">
        <v>-1</v>
      </c>
      <c r="L5694" s="2">
        <f>_xlfn.RANK.EQ(I5694, INDEX(CFB!$I$2:$I$1048576, MATCH(W5694, CFB!$W$2:$W$1048576, 0)):INDEX(CFB!$I$2:$I$1048576, MATCH(W5694, CFB!$W$2:$W$1048576, 0) + COUNTIF(CFB!$W$2:$W$1048576, W5694) - 1), 0)</f>
        <v>60</v>
      </c>
      <c r="M5694" s="2">
        <f>_xlfn.RANK.EQ(J5694, INDEX(CFB!$J$2:$J$1048576, MATCH(W5694, CFB!$W$2:$W$1048576, 0)):INDEX(CFB!$J$2:$J$1048576, MATCH(W5694, CFB!$W$2:$W$1048576, 0) + COUNTIF(CFB!$W$2:$W$1048576, W5694) - 1))</f>
        <v>102</v>
      </c>
      <c r="N5694" s="2">
        <f>RANK(K5694, INDEX(CFB!$K$2:$K$1048576, MATCH(W5694, CFB!$W$2:$W$1048576, 0)):INDEX(CFB!$K$2:$K$1048576, MATCH(W5694, CFB!$W$2:$W$1048576, 0) + COUNTIF(CFB!$W$2:$W$1048576, W5694) - 1))</f>
        <v>81</v>
      </c>
      <c r="O5694">
        <v>29.31</v>
      </c>
      <c r="P5694">
        <v>15.11</v>
      </c>
      <c r="W5694">
        <v>1977</v>
      </c>
      <c r="X5694">
        <f t="shared" si="175"/>
        <v>0</v>
      </c>
    </row>
    <row r="5695" spans="1:24" ht="12.75" hidden="1" customHeight="1" x14ac:dyDescent="0.45">
      <c r="A5695">
        <v>82</v>
      </c>
      <c r="B5695" t="s">
        <v>58</v>
      </c>
      <c r="C5695" t="s">
        <v>12</v>
      </c>
      <c r="D5695" s="2" t="str">
        <f t="shared" si="174"/>
        <v>Tulane1977</v>
      </c>
      <c r="F5695">
        <v>3</v>
      </c>
      <c r="G5695">
        <v>8</v>
      </c>
      <c r="H5695">
        <v>0</v>
      </c>
      <c r="I5695">
        <v>0.54</v>
      </c>
      <c r="J5695">
        <v>-1.63</v>
      </c>
      <c r="K5695">
        <v>-1.1000000000000001</v>
      </c>
      <c r="L5695" s="2">
        <f>_xlfn.RANK.EQ(I5695, INDEX(CFB!$I$2:$I$1048576, MATCH(W5695, CFB!$W$2:$W$1048576, 0)):INDEX(CFB!$I$2:$I$1048576, MATCH(W5695, CFB!$W$2:$W$1048576, 0) + COUNTIF(CFB!$W$2:$W$1048576, W5695) - 1), 0)</f>
        <v>73</v>
      </c>
      <c r="M5695" s="2">
        <f>_xlfn.RANK.EQ(J5695, INDEX(CFB!$J$2:$J$1048576, MATCH(W5695, CFB!$W$2:$W$1048576, 0)):INDEX(CFB!$J$2:$J$1048576, MATCH(W5695, CFB!$W$2:$W$1048576, 0) + COUNTIF(CFB!$W$2:$W$1048576, W5695) - 1))</f>
        <v>92</v>
      </c>
      <c r="N5695" s="2">
        <f>RANK(K5695, INDEX(CFB!$K$2:$K$1048576, MATCH(W5695, CFB!$W$2:$W$1048576, 0)):INDEX(CFB!$K$2:$K$1048576, MATCH(W5695, CFB!$W$2:$W$1048576, 0) + COUNTIF(CFB!$W$2:$W$1048576, W5695) - 1))</f>
        <v>82</v>
      </c>
      <c r="O5695">
        <v>28.15</v>
      </c>
      <c r="P5695">
        <v>14.25</v>
      </c>
      <c r="W5695">
        <v>1977</v>
      </c>
      <c r="X5695">
        <f t="shared" si="175"/>
        <v>0</v>
      </c>
    </row>
    <row r="5696" spans="1:24" ht="12.75" hidden="1" customHeight="1" x14ac:dyDescent="0.45">
      <c r="A5696">
        <v>83</v>
      </c>
      <c r="B5696" t="s">
        <v>141</v>
      </c>
      <c r="C5696" t="s">
        <v>178</v>
      </c>
      <c r="D5696" s="2" t="str">
        <f t="shared" si="174"/>
        <v>New Mexico1977</v>
      </c>
      <c r="F5696">
        <v>5</v>
      </c>
      <c r="G5696">
        <v>7</v>
      </c>
      <c r="H5696">
        <v>0</v>
      </c>
      <c r="I5696">
        <v>3.12</v>
      </c>
      <c r="J5696">
        <v>-4.3</v>
      </c>
      <c r="K5696">
        <v>-1.17</v>
      </c>
      <c r="L5696" s="2">
        <f>_xlfn.RANK.EQ(I5696, INDEX(CFB!$I$2:$I$1048576, MATCH(W5696, CFB!$W$2:$W$1048576, 0)):INDEX(CFB!$I$2:$I$1048576, MATCH(W5696, CFB!$W$2:$W$1048576, 0) + COUNTIF(CFB!$W$2:$W$1048576, W5696) - 1), 0)</f>
        <v>54</v>
      </c>
      <c r="M5696" s="2">
        <f>_xlfn.RANK.EQ(J5696, INDEX(CFB!$J$2:$J$1048576, MATCH(W5696, CFB!$W$2:$W$1048576, 0)):INDEX(CFB!$J$2:$J$1048576, MATCH(W5696, CFB!$W$2:$W$1048576, 0) + COUNTIF(CFB!$W$2:$W$1048576, W5696) - 1))</f>
        <v>114</v>
      </c>
      <c r="N5696" s="2">
        <f>RANK(K5696, INDEX(CFB!$K$2:$K$1048576, MATCH(W5696, CFB!$W$2:$W$1048576, 0)):INDEX(CFB!$K$2:$K$1048576, MATCH(W5696, CFB!$W$2:$W$1048576, 0) + COUNTIF(CFB!$W$2:$W$1048576, W5696) - 1))</f>
        <v>83</v>
      </c>
      <c r="O5696">
        <v>29.12</v>
      </c>
      <c r="P5696">
        <v>16.79</v>
      </c>
      <c r="W5696">
        <v>1977</v>
      </c>
      <c r="X5696">
        <f t="shared" si="175"/>
        <v>0</v>
      </c>
    </row>
    <row r="5697" spans="1:24" ht="12.75" hidden="1" customHeight="1" x14ac:dyDescent="0.45">
      <c r="A5697">
        <v>84</v>
      </c>
      <c r="B5697" t="s">
        <v>231</v>
      </c>
      <c r="C5697" t="s">
        <v>229</v>
      </c>
      <c r="D5697" s="2" t="str">
        <f t="shared" si="174"/>
        <v>Jackson State1977</v>
      </c>
      <c r="F5697">
        <v>8</v>
      </c>
      <c r="G5697">
        <v>3</v>
      </c>
      <c r="H5697">
        <v>0</v>
      </c>
      <c r="I5697">
        <v>-5.46</v>
      </c>
      <c r="J5697">
        <v>4.1500000000000004</v>
      </c>
      <c r="K5697">
        <v>-1.31</v>
      </c>
      <c r="L5697" s="2">
        <f>_xlfn.RANK.EQ(I5697, INDEX(CFB!$I$2:$I$1048576, MATCH(W5697, CFB!$W$2:$W$1048576, 0)):INDEX(CFB!$I$2:$I$1048576, MATCH(W5697, CFB!$W$2:$W$1048576, 0) + COUNTIF(CFB!$W$2:$W$1048576, W5697) - 1), 0)</f>
        <v>123</v>
      </c>
      <c r="M5697" s="2">
        <f>_xlfn.RANK.EQ(J5697, INDEX(CFB!$J$2:$J$1048576, MATCH(W5697, CFB!$W$2:$W$1048576, 0)):INDEX(CFB!$J$2:$J$1048576, MATCH(W5697, CFB!$W$2:$W$1048576, 0) + COUNTIF(CFB!$W$2:$W$1048576, W5697) - 1))</f>
        <v>38</v>
      </c>
      <c r="N5697" s="2">
        <f>RANK(K5697, INDEX(CFB!$K$2:$K$1048576, MATCH(W5697, CFB!$W$2:$W$1048576, 0)):INDEX(CFB!$K$2:$K$1048576, MATCH(W5697, CFB!$W$2:$W$1048576, 0) + COUNTIF(CFB!$W$2:$W$1048576, W5697) - 1))</f>
        <v>84</v>
      </c>
      <c r="O5697">
        <v>24.4</v>
      </c>
      <c r="P5697">
        <v>6.34</v>
      </c>
      <c r="W5697">
        <v>1977</v>
      </c>
      <c r="X5697">
        <f t="shared" si="175"/>
        <v>0</v>
      </c>
    </row>
    <row r="5698" spans="1:24" ht="12.75" hidden="1" customHeight="1" x14ac:dyDescent="0.45">
      <c r="A5698">
        <v>85</v>
      </c>
      <c r="B5698" t="s">
        <v>144</v>
      </c>
      <c r="C5698" t="s">
        <v>12</v>
      </c>
      <c r="D5698" s="2" t="str">
        <f t="shared" si="174"/>
        <v>Temple1977</v>
      </c>
      <c r="F5698">
        <v>5</v>
      </c>
      <c r="G5698">
        <v>5</v>
      </c>
      <c r="H5698">
        <v>1</v>
      </c>
      <c r="I5698">
        <v>-0.18</v>
      </c>
      <c r="J5698">
        <v>-1.22</v>
      </c>
      <c r="K5698">
        <v>-1.4</v>
      </c>
      <c r="L5698" s="2">
        <f>_xlfn.RANK.EQ(I5698, INDEX(CFB!$I$2:$I$1048576, MATCH(W5698, CFB!$W$2:$W$1048576, 0)):INDEX(CFB!$I$2:$I$1048576, MATCH(W5698, CFB!$W$2:$W$1048576, 0) + COUNTIF(CFB!$W$2:$W$1048576, W5698) - 1), 0)</f>
        <v>78</v>
      </c>
      <c r="M5698" s="2">
        <f>_xlfn.RANK.EQ(J5698, INDEX(CFB!$J$2:$J$1048576, MATCH(W5698, CFB!$W$2:$W$1048576, 0)):INDEX(CFB!$J$2:$J$1048576, MATCH(W5698, CFB!$W$2:$W$1048576, 0) + COUNTIF(CFB!$W$2:$W$1048576, W5698) - 1))</f>
        <v>90</v>
      </c>
      <c r="N5698" s="2">
        <f>RANK(K5698, INDEX(CFB!$K$2:$K$1048576, MATCH(W5698, CFB!$W$2:$W$1048576, 0)):INDEX(CFB!$K$2:$K$1048576, MATCH(W5698, CFB!$W$2:$W$1048576, 0) + COUNTIF(CFB!$W$2:$W$1048576, W5698) - 1))</f>
        <v>85</v>
      </c>
      <c r="O5698">
        <v>29.08</v>
      </c>
      <c r="P5698">
        <v>16.55</v>
      </c>
      <c r="W5698">
        <v>1977</v>
      </c>
      <c r="X5698">
        <f t="shared" si="175"/>
        <v>0</v>
      </c>
    </row>
    <row r="5699" spans="1:24" ht="12.75" hidden="1" customHeight="1" x14ac:dyDescent="0.45">
      <c r="A5699">
        <v>86</v>
      </c>
      <c r="B5699" t="s">
        <v>77</v>
      </c>
      <c r="C5699" t="s">
        <v>204</v>
      </c>
      <c r="D5699" s="2" t="str">
        <f t="shared" ref="D5699:D5762" si="176">_xlfn.CONCAT(B5699, W5699)</f>
        <v>Louisiana1977</v>
      </c>
      <c r="F5699">
        <v>6</v>
      </c>
      <c r="G5699">
        <v>4</v>
      </c>
      <c r="H5699">
        <v>2</v>
      </c>
      <c r="I5699">
        <v>-2.0299999999999998</v>
      </c>
      <c r="J5699">
        <v>0.47</v>
      </c>
      <c r="K5699">
        <v>-1.55</v>
      </c>
      <c r="L5699" s="2">
        <f>_xlfn.RANK.EQ(I5699, INDEX(CFB!$I$2:$I$1048576, MATCH(W5699, CFB!$W$2:$W$1048576, 0)):INDEX(CFB!$I$2:$I$1048576, MATCH(W5699, CFB!$W$2:$W$1048576, 0) + COUNTIF(CFB!$W$2:$W$1048576, W5699) - 1), 0)</f>
        <v>97</v>
      </c>
      <c r="M5699" s="2">
        <f>_xlfn.RANK.EQ(J5699, INDEX(CFB!$J$2:$J$1048576, MATCH(W5699, CFB!$W$2:$W$1048576, 0)):INDEX(CFB!$J$2:$J$1048576, MATCH(W5699, CFB!$W$2:$W$1048576, 0) + COUNTIF(CFB!$W$2:$W$1048576, W5699) - 1))</f>
        <v>78</v>
      </c>
      <c r="N5699" s="2">
        <f>RANK(K5699, INDEX(CFB!$K$2:$K$1048576, MATCH(W5699, CFB!$W$2:$W$1048576, 0)):INDEX(CFB!$K$2:$K$1048576, MATCH(W5699, CFB!$W$2:$W$1048576, 0) + COUNTIF(CFB!$W$2:$W$1048576, W5699) - 1))</f>
        <v>86</v>
      </c>
      <c r="O5699">
        <v>24.39</v>
      </c>
      <c r="P5699">
        <v>11.72</v>
      </c>
      <c r="W5699">
        <v>1977</v>
      </c>
      <c r="X5699">
        <f t="shared" ref="X5699:X5762" si="177">IF(E5699=1, 1,0)</f>
        <v>0</v>
      </c>
    </row>
    <row r="5700" spans="1:24" ht="12.75" hidden="1" customHeight="1" x14ac:dyDescent="0.45">
      <c r="A5700">
        <v>87</v>
      </c>
      <c r="B5700" t="s">
        <v>221</v>
      </c>
      <c r="C5700" t="s">
        <v>212</v>
      </c>
      <c r="D5700" s="2" t="str">
        <f t="shared" si="176"/>
        <v>Brown1977</v>
      </c>
      <c r="F5700">
        <v>7</v>
      </c>
      <c r="G5700">
        <v>2</v>
      </c>
      <c r="H5700">
        <v>0</v>
      </c>
      <c r="I5700">
        <v>-3.18</v>
      </c>
      <c r="J5700">
        <v>1.54</v>
      </c>
      <c r="K5700">
        <v>-1.64</v>
      </c>
      <c r="L5700" s="2">
        <f>_xlfn.RANK.EQ(I5700, INDEX(CFB!$I$2:$I$1048576, MATCH(W5700, CFB!$W$2:$W$1048576, 0)):INDEX(CFB!$I$2:$I$1048576, MATCH(W5700, CFB!$W$2:$W$1048576, 0) + COUNTIF(CFB!$W$2:$W$1048576, W5700) - 1), 0)</f>
        <v>103</v>
      </c>
      <c r="M5700" s="2">
        <f>_xlfn.RANK.EQ(J5700, INDEX(CFB!$J$2:$J$1048576, MATCH(W5700, CFB!$W$2:$W$1048576, 0)):INDEX(CFB!$J$2:$J$1048576, MATCH(W5700, CFB!$W$2:$W$1048576, 0) + COUNTIF(CFB!$W$2:$W$1048576, W5700) - 1))</f>
        <v>64</v>
      </c>
      <c r="N5700" s="2">
        <f>RANK(K5700, INDEX(CFB!$K$2:$K$1048576, MATCH(W5700, CFB!$W$2:$W$1048576, 0)):INDEX(CFB!$K$2:$K$1048576, MATCH(W5700, CFB!$W$2:$W$1048576, 0) + COUNTIF(CFB!$W$2:$W$1048576, W5700) - 1))</f>
        <v>87</v>
      </c>
      <c r="O5700">
        <v>24.6</v>
      </c>
      <c r="P5700">
        <v>9.4600000000000009</v>
      </c>
      <c r="W5700">
        <v>1977</v>
      </c>
      <c r="X5700">
        <f t="shared" si="177"/>
        <v>0</v>
      </c>
    </row>
    <row r="5701" spans="1:24" ht="12.75" hidden="1" customHeight="1" x14ac:dyDescent="0.45">
      <c r="A5701">
        <v>88</v>
      </c>
      <c r="B5701" t="s">
        <v>138</v>
      </c>
      <c r="C5701" t="s">
        <v>178</v>
      </c>
      <c r="D5701" s="2" t="str">
        <f t="shared" si="176"/>
        <v>Wyoming1977</v>
      </c>
      <c r="F5701">
        <v>4</v>
      </c>
      <c r="G5701">
        <v>6</v>
      </c>
      <c r="H5701">
        <v>1</v>
      </c>
      <c r="I5701">
        <v>-3.01</v>
      </c>
      <c r="J5701">
        <v>1.18</v>
      </c>
      <c r="K5701">
        <v>-1.83</v>
      </c>
      <c r="L5701" s="2">
        <f>_xlfn.RANK.EQ(I5701, INDEX(CFB!$I$2:$I$1048576, MATCH(W5701, CFB!$W$2:$W$1048576, 0)):INDEX(CFB!$I$2:$I$1048576, MATCH(W5701, CFB!$W$2:$W$1048576, 0) + COUNTIF(CFB!$W$2:$W$1048576, W5701) - 1), 0)</f>
        <v>101</v>
      </c>
      <c r="M5701" s="2">
        <f>_xlfn.RANK.EQ(J5701, INDEX(CFB!$J$2:$J$1048576, MATCH(W5701, CFB!$W$2:$W$1048576, 0)):INDEX(CFB!$J$2:$J$1048576, MATCH(W5701, CFB!$W$2:$W$1048576, 0) + COUNTIF(CFB!$W$2:$W$1048576, W5701) - 1))</f>
        <v>67</v>
      </c>
      <c r="N5701" s="2">
        <f>RANK(K5701, INDEX(CFB!$K$2:$K$1048576, MATCH(W5701, CFB!$W$2:$W$1048576, 0)):INDEX(CFB!$K$2:$K$1048576, MATCH(W5701, CFB!$W$2:$W$1048576, 0) + COUNTIF(CFB!$W$2:$W$1048576, W5701) - 1))</f>
        <v>88</v>
      </c>
      <c r="O5701">
        <v>22.43</v>
      </c>
      <c r="P5701">
        <v>14.14</v>
      </c>
      <c r="W5701">
        <v>1977</v>
      </c>
      <c r="X5701">
        <f t="shared" si="177"/>
        <v>0</v>
      </c>
    </row>
    <row r="5702" spans="1:24" ht="12.75" hidden="1" customHeight="1" x14ac:dyDescent="0.45">
      <c r="A5702">
        <v>89</v>
      </c>
      <c r="B5702" t="s">
        <v>209</v>
      </c>
      <c r="C5702" t="s">
        <v>206</v>
      </c>
      <c r="D5702" s="2" t="str">
        <f t="shared" si="176"/>
        <v>Chattanooga1977</v>
      </c>
      <c r="F5702">
        <v>9</v>
      </c>
      <c r="G5702">
        <v>1</v>
      </c>
      <c r="H5702">
        <v>1</v>
      </c>
      <c r="I5702">
        <v>-1.1599999999999999</v>
      </c>
      <c r="J5702">
        <v>-0.72</v>
      </c>
      <c r="K5702">
        <v>-1.88</v>
      </c>
      <c r="L5702" s="2">
        <f>_xlfn.RANK.EQ(I5702, INDEX(CFB!$I$2:$I$1048576, MATCH(W5702, CFB!$W$2:$W$1048576, 0)):INDEX(CFB!$I$2:$I$1048576, MATCH(W5702, CFB!$W$2:$W$1048576, 0) + COUNTIF(CFB!$W$2:$W$1048576, W5702) - 1), 0)</f>
        <v>88</v>
      </c>
      <c r="M5702" s="2">
        <f>_xlfn.RANK.EQ(J5702, INDEX(CFB!$J$2:$J$1048576, MATCH(W5702, CFB!$W$2:$W$1048576, 0)):INDEX(CFB!$J$2:$J$1048576, MATCH(W5702, CFB!$W$2:$W$1048576, 0) + COUNTIF(CFB!$W$2:$W$1048576, W5702) - 1))</f>
        <v>87</v>
      </c>
      <c r="N5702" s="2">
        <f>RANK(K5702, INDEX(CFB!$K$2:$K$1048576, MATCH(W5702, CFB!$W$2:$W$1048576, 0)):INDEX(CFB!$K$2:$K$1048576, MATCH(W5702, CFB!$W$2:$W$1048576, 0) + COUNTIF(CFB!$W$2:$W$1048576, W5702) - 1))</f>
        <v>89</v>
      </c>
      <c r="O5702">
        <v>25.81</v>
      </c>
      <c r="P5702">
        <v>12.99</v>
      </c>
      <c r="W5702">
        <v>1977</v>
      </c>
      <c r="X5702">
        <f t="shared" si="177"/>
        <v>0</v>
      </c>
    </row>
    <row r="5703" spans="1:24" ht="12.75" hidden="1" customHeight="1" x14ac:dyDescent="0.45">
      <c r="A5703">
        <v>90</v>
      </c>
      <c r="B5703" t="s">
        <v>114</v>
      </c>
      <c r="C5703" t="s">
        <v>193</v>
      </c>
      <c r="D5703" s="2" t="str">
        <f t="shared" si="176"/>
        <v>San Jose State1977</v>
      </c>
      <c r="F5703">
        <v>4</v>
      </c>
      <c r="G5703">
        <v>7</v>
      </c>
      <c r="H5703">
        <v>0</v>
      </c>
      <c r="I5703">
        <v>1.32</v>
      </c>
      <c r="J5703">
        <v>-3.58</v>
      </c>
      <c r="K5703">
        <v>-2.2599999999999998</v>
      </c>
      <c r="L5703" s="2">
        <f>_xlfn.RANK.EQ(I5703, INDEX(CFB!$I$2:$I$1048576, MATCH(W5703, CFB!$W$2:$W$1048576, 0)):INDEX(CFB!$I$2:$I$1048576, MATCH(W5703, CFB!$W$2:$W$1048576, 0) + COUNTIF(CFB!$W$2:$W$1048576, W5703) - 1), 0)</f>
        <v>66</v>
      </c>
      <c r="M5703" s="2">
        <f>_xlfn.RANK.EQ(J5703, INDEX(CFB!$J$2:$J$1048576, MATCH(W5703, CFB!$W$2:$W$1048576, 0)):INDEX(CFB!$J$2:$J$1048576, MATCH(W5703, CFB!$W$2:$W$1048576, 0) + COUNTIF(CFB!$W$2:$W$1048576, W5703) - 1))</f>
        <v>105</v>
      </c>
      <c r="N5703" s="2">
        <f>RANK(K5703, INDEX(CFB!$K$2:$K$1048576, MATCH(W5703, CFB!$W$2:$W$1048576, 0)):INDEX(CFB!$K$2:$K$1048576, MATCH(W5703, CFB!$W$2:$W$1048576, 0) + COUNTIF(CFB!$W$2:$W$1048576, W5703) - 1))</f>
        <v>90</v>
      </c>
      <c r="O5703">
        <v>29.36</v>
      </c>
      <c r="P5703">
        <v>16.71</v>
      </c>
      <c r="W5703">
        <v>1977</v>
      </c>
      <c r="X5703">
        <f t="shared" si="177"/>
        <v>0</v>
      </c>
    </row>
    <row r="5704" spans="1:24" ht="12.75" hidden="1" customHeight="1" x14ac:dyDescent="0.45">
      <c r="A5704">
        <v>91</v>
      </c>
      <c r="B5704" t="s">
        <v>41</v>
      </c>
      <c r="C5704" t="s">
        <v>188</v>
      </c>
      <c r="D5704" s="2" t="str">
        <f t="shared" si="176"/>
        <v>Kansas State1977</v>
      </c>
      <c r="F5704">
        <v>1</v>
      </c>
      <c r="G5704">
        <v>10</v>
      </c>
      <c r="H5704">
        <v>0</v>
      </c>
      <c r="I5704">
        <v>-3.36</v>
      </c>
      <c r="J5704">
        <v>0.66</v>
      </c>
      <c r="K5704">
        <v>-2.7</v>
      </c>
      <c r="L5704" s="2">
        <f>_xlfn.RANK.EQ(I5704, INDEX(CFB!$I$2:$I$1048576, MATCH(W5704, CFB!$W$2:$W$1048576, 0)):INDEX(CFB!$I$2:$I$1048576, MATCH(W5704, CFB!$W$2:$W$1048576, 0) + COUNTIF(CFB!$W$2:$W$1048576, W5704) - 1), 0)</f>
        <v>105</v>
      </c>
      <c r="M5704" s="2">
        <f>_xlfn.RANK.EQ(J5704, INDEX(CFB!$J$2:$J$1048576, MATCH(W5704, CFB!$W$2:$W$1048576, 0)):INDEX(CFB!$J$2:$J$1048576, MATCH(W5704, CFB!$W$2:$W$1048576, 0) + COUNTIF(CFB!$W$2:$W$1048576, W5704) - 1))</f>
        <v>76</v>
      </c>
      <c r="N5704" s="2">
        <f>RANK(K5704, INDEX(CFB!$K$2:$K$1048576, MATCH(W5704, CFB!$W$2:$W$1048576, 0)):INDEX(CFB!$K$2:$K$1048576, MATCH(W5704, CFB!$W$2:$W$1048576, 0) + COUNTIF(CFB!$W$2:$W$1048576, W5704) - 1))</f>
        <v>91</v>
      </c>
      <c r="O5704">
        <v>25</v>
      </c>
      <c r="P5704">
        <v>11.85</v>
      </c>
      <c r="W5704">
        <v>1977</v>
      </c>
      <c r="X5704">
        <f t="shared" si="177"/>
        <v>0</v>
      </c>
    </row>
    <row r="5705" spans="1:24" ht="12.75" hidden="1" customHeight="1" x14ac:dyDescent="0.45">
      <c r="A5705">
        <v>92</v>
      </c>
      <c r="B5705" t="s">
        <v>133</v>
      </c>
      <c r="C5705" t="s">
        <v>12</v>
      </c>
      <c r="D5705" s="2" t="str">
        <f t="shared" si="176"/>
        <v>Utah State1977</v>
      </c>
      <c r="F5705">
        <v>4</v>
      </c>
      <c r="G5705">
        <v>7</v>
      </c>
      <c r="H5705">
        <v>0</v>
      </c>
      <c r="I5705">
        <v>-3.71</v>
      </c>
      <c r="J5705">
        <v>0.63</v>
      </c>
      <c r="K5705">
        <v>-3.08</v>
      </c>
      <c r="L5705" s="2">
        <f>_xlfn.RANK.EQ(I5705, INDEX(CFB!$I$2:$I$1048576, MATCH(W5705, CFB!$W$2:$W$1048576, 0)):INDEX(CFB!$I$2:$I$1048576, MATCH(W5705, CFB!$W$2:$W$1048576, 0) + COUNTIF(CFB!$W$2:$W$1048576, W5705) - 1), 0)</f>
        <v>108</v>
      </c>
      <c r="M5705" s="2">
        <f>_xlfn.RANK.EQ(J5705, INDEX(CFB!$J$2:$J$1048576, MATCH(W5705, CFB!$W$2:$W$1048576, 0)):INDEX(CFB!$J$2:$J$1048576, MATCH(W5705, CFB!$W$2:$W$1048576, 0) + COUNTIF(CFB!$W$2:$W$1048576, W5705) - 1))</f>
        <v>77</v>
      </c>
      <c r="N5705" s="2">
        <f>RANK(K5705, INDEX(CFB!$K$2:$K$1048576, MATCH(W5705, CFB!$W$2:$W$1048576, 0)):INDEX(CFB!$K$2:$K$1048576, MATCH(W5705, CFB!$W$2:$W$1048576, 0) + COUNTIF(CFB!$W$2:$W$1048576, W5705) - 1))</f>
        <v>92</v>
      </c>
      <c r="O5705">
        <v>22.86</v>
      </c>
      <c r="P5705">
        <v>13.41</v>
      </c>
      <c r="W5705">
        <v>1977</v>
      </c>
      <c r="X5705">
        <f t="shared" si="177"/>
        <v>0</v>
      </c>
    </row>
    <row r="5706" spans="1:24" ht="12.75" hidden="1" customHeight="1" x14ac:dyDescent="0.45">
      <c r="A5706">
        <v>93</v>
      </c>
      <c r="B5706" t="s">
        <v>43</v>
      </c>
      <c r="C5706" t="s">
        <v>10</v>
      </c>
      <c r="D5706" s="2" t="str">
        <f t="shared" si="176"/>
        <v>Illinois1977</v>
      </c>
      <c r="F5706">
        <v>3</v>
      </c>
      <c r="G5706">
        <v>8</v>
      </c>
      <c r="H5706">
        <v>0</v>
      </c>
      <c r="I5706">
        <v>-1.08</v>
      </c>
      <c r="J5706">
        <v>-2.06</v>
      </c>
      <c r="K5706">
        <v>-3.13</v>
      </c>
      <c r="L5706" s="2">
        <f>_xlfn.RANK.EQ(I5706, INDEX(CFB!$I$2:$I$1048576, MATCH(W5706, CFB!$W$2:$W$1048576, 0)):INDEX(CFB!$I$2:$I$1048576, MATCH(W5706, CFB!$W$2:$W$1048576, 0) + COUNTIF(CFB!$W$2:$W$1048576, W5706) - 1), 0)</f>
        <v>87</v>
      </c>
      <c r="M5706" s="2">
        <f>_xlfn.RANK.EQ(J5706, INDEX(CFB!$J$2:$J$1048576, MATCH(W5706, CFB!$W$2:$W$1048576, 0)):INDEX(CFB!$J$2:$J$1048576, MATCH(W5706, CFB!$W$2:$W$1048576, 0) + COUNTIF(CFB!$W$2:$W$1048576, W5706) - 1))</f>
        <v>97</v>
      </c>
      <c r="N5706" s="2">
        <f>RANK(K5706, INDEX(CFB!$K$2:$K$1048576, MATCH(W5706, CFB!$W$2:$W$1048576, 0)):INDEX(CFB!$K$2:$K$1048576, MATCH(W5706, CFB!$W$2:$W$1048576, 0) + COUNTIF(CFB!$W$2:$W$1048576, W5706) - 1))</f>
        <v>93</v>
      </c>
      <c r="O5706">
        <v>26.36</v>
      </c>
      <c r="P5706">
        <v>15.65</v>
      </c>
      <c r="W5706">
        <v>1977</v>
      </c>
      <c r="X5706">
        <f t="shared" si="177"/>
        <v>0</v>
      </c>
    </row>
    <row r="5707" spans="1:24" ht="12.75" hidden="1" customHeight="1" x14ac:dyDescent="0.45">
      <c r="A5707">
        <v>94</v>
      </c>
      <c r="B5707" t="s">
        <v>59</v>
      </c>
      <c r="C5707" t="s">
        <v>15</v>
      </c>
      <c r="D5707" s="2" t="str">
        <f t="shared" si="176"/>
        <v>Vanderbilt1977</v>
      </c>
      <c r="F5707">
        <v>2</v>
      </c>
      <c r="G5707">
        <v>9</v>
      </c>
      <c r="H5707">
        <v>0</v>
      </c>
      <c r="I5707">
        <v>-1.82</v>
      </c>
      <c r="J5707">
        <v>-1.65</v>
      </c>
      <c r="K5707">
        <v>-3.47</v>
      </c>
      <c r="L5707" s="2">
        <f>_xlfn.RANK.EQ(I5707, INDEX(CFB!$I$2:$I$1048576, MATCH(W5707, CFB!$W$2:$W$1048576, 0)):INDEX(CFB!$I$2:$I$1048576, MATCH(W5707, CFB!$W$2:$W$1048576, 0) + COUNTIF(CFB!$W$2:$W$1048576, W5707) - 1), 0)</f>
        <v>94</v>
      </c>
      <c r="M5707" s="2">
        <f>_xlfn.RANK.EQ(J5707, INDEX(CFB!$J$2:$J$1048576, MATCH(W5707, CFB!$W$2:$W$1048576, 0)):INDEX(CFB!$J$2:$J$1048576, MATCH(W5707, CFB!$W$2:$W$1048576, 0) + COUNTIF(CFB!$W$2:$W$1048576, W5707) - 1))</f>
        <v>93</v>
      </c>
      <c r="N5707" s="2">
        <f>RANK(K5707, INDEX(CFB!$K$2:$K$1048576, MATCH(W5707, CFB!$W$2:$W$1048576, 0)):INDEX(CFB!$K$2:$K$1048576, MATCH(W5707, CFB!$W$2:$W$1048576, 0) + COUNTIF(CFB!$W$2:$W$1048576, W5707) - 1))</f>
        <v>94</v>
      </c>
      <c r="O5707">
        <v>26.28</v>
      </c>
      <c r="P5707">
        <v>12.73</v>
      </c>
      <c r="W5707">
        <v>1977</v>
      </c>
      <c r="X5707">
        <f t="shared" si="177"/>
        <v>0</v>
      </c>
    </row>
    <row r="5708" spans="1:24" ht="12.75" hidden="1" customHeight="1" x14ac:dyDescent="0.45">
      <c r="A5708">
        <v>95</v>
      </c>
      <c r="B5708" t="s">
        <v>197</v>
      </c>
      <c r="C5708" t="s">
        <v>195</v>
      </c>
      <c r="D5708" s="2" t="str">
        <f t="shared" si="176"/>
        <v>West Texas State1977</v>
      </c>
      <c r="F5708">
        <v>6</v>
      </c>
      <c r="G5708">
        <v>4</v>
      </c>
      <c r="H5708">
        <v>1</v>
      </c>
      <c r="I5708">
        <v>-1.25</v>
      </c>
      <c r="J5708">
        <v>-2.4</v>
      </c>
      <c r="K5708">
        <v>-3.65</v>
      </c>
      <c r="L5708" s="2">
        <f>_xlfn.RANK.EQ(I5708, INDEX(CFB!$I$2:$I$1048576, MATCH(W5708, CFB!$W$2:$W$1048576, 0)):INDEX(CFB!$I$2:$I$1048576, MATCH(W5708, CFB!$W$2:$W$1048576, 0) + COUNTIF(CFB!$W$2:$W$1048576, W5708) - 1), 0)</f>
        <v>90</v>
      </c>
      <c r="M5708" s="2">
        <f>_xlfn.RANK.EQ(J5708, INDEX(CFB!$J$2:$J$1048576, MATCH(W5708, CFB!$W$2:$W$1048576, 0)):INDEX(CFB!$J$2:$J$1048576, MATCH(W5708, CFB!$W$2:$W$1048576, 0) + COUNTIF(CFB!$W$2:$W$1048576, W5708) - 1))</f>
        <v>98</v>
      </c>
      <c r="N5708" s="2">
        <f>RANK(K5708, INDEX(CFB!$K$2:$K$1048576, MATCH(W5708, CFB!$W$2:$W$1048576, 0)):INDEX(CFB!$K$2:$K$1048576, MATCH(W5708, CFB!$W$2:$W$1048576, 0) + COUNTIF(CFB!$W$2:$W$1048576, W5708) - 1))</f>
        <v>95</v>
      </c>
      <c r="O5708">
        <v>26.15</v>
      </c>
      <c r="P5708">
        <v>15.14</v>
      </c>
      <c r="W5708">
        <v>1977</v>
      </c>
      <c r="X5708">
        <f t="shared" si="177"/>
        <v>0</v>
      </c>
    </row>
    <row r="5709" spans="1:24" ht="12.75" hidden="1" customHeight="1" x14ac:dyDescent="0.45">
      <c r="A5709">
        <v>96</v>
      </c>
      <c r="B5709" t="s">
        <v>192</v>
      </c>
      <c r="C5709" t="s">
        <v>193</v>
      </c>
      <c r="D5709" s="2" t="str">
        <f t="shared" si="176"/>
        <v>Long Beach State1977</v>
      </c>
      <c r="F5709">
        <v>4</v>
      </c>
      <c r="G5709">
        <v>6</v>
      </c>
      <c r="H5709">
        <v>0</v>
      </c>
      <c r="I5709">
        <v>1.48</v>
      </c>
      <c r="J5709">
        <v>-6.2</v>
      </c>
      <c r="K5709">
        <v>-4.72</v>
      </c>
      <c r="L5709" s="2">
        <f>_xlfn.RANK.EQ(I5709, INDEX(CFB!$I$2:$I$1048576, MATCH(W5709, CFB!$W$2:$W$1048576, 0)):INDEX(CFB!$I$2:$I$1048576, MATCH(W5709, CFB!$W$2:$W$1048576, 0) + COUNTIF(CFB!$W$2:$W$1048576, W5709) - 1), 0)</f>
        <v>62</v>
      </c>
      <c r="M5709" s="2">
        <f>_xlfn.RANK.EQ(J5709, INDEX(CFB!$J$2:$J$1048576, MATCH(W5709, CFB!$W$2:$W$1048576, 0)):INDEX(CFB!$J$2:$J$1048576, MATCH(W5709, CFB!$W$2:$W$1048576, 0) + COUNTIF(CFB!$W$2:$W$1048576, W5709) - 1))</f>
        <v>124</v>
      </c>
      <c r="N5709" s="2">
        <f>RANK(K5709, INDEX(CFB!$K$2:$K$1048576, MATCH(W5709, CFB!$W$2:$W$1048576, 0)):INDEX(CFB!$K$2:$K$1048576, MATCH(W5709, CFB!$W$2:$W$1048576, 0) + COUNTIF(CFB!$W$2:$W$1048576, W5709) - 1))</f>
        <v>96</v>
      </c>
      <c r="O5709">
        <v>28.23</v>
      </c>
      <c r="P5709">
        <v>16.829999999999998</v>
      </c>
      <c r="W5709">
        <v>1977</v>
      </c>
      <c r="X5709">
        <f t="shared" si="177"/>
        <v>0</v>
      </c>
    </row>
    <row r="5710" spans="1:24" ht="12.75" hidden="1" customHeight="1" x14ac:dyDescent="0.45">
      <c r="A5710">
        <v>97</v>
      </c>
      <c r="B5710" t="s">
        <v>225</v>
      </c>
      <c r="C5710" t="s">
        <v>12</v>
      </c>
      <c r="D5710" s="2" t="str">
        <f t="shared" si="176"/>
        <v>Villanova1977</v>
      </c>
      <c r="F5710">
        <v>4</v>
      </c>
      <c r="G5710">
        <v>7</v>
      </c>
      <c r="H5710">
        <v>0</v>
      </c>
      <c r="I5710">
        <v>-0.68</v>
      </c>
      <c r="J5710">
        <v>-4.22</v>
      </c>
      <c r="K5710">
        <v>-4.8899999999999997</v>
      </c>
      <c r="L5710" s="2">
        <f>_xlfn.RANK.EQ(I5710, INDEX(CFB!$I$2:$I$1048576, MATCH(W5710, CFB!$W$2:$W$1048576, 0)):INDEX(CFB!$I$2:$I$1048576, MATCH(W5710, CFB!$W$2:$W$1048576, 0) + COUNTIF(CFB!$W$2:$W$1048576, W5710) - 1), 0)</f>
        <v>82</v>
      </c>
      <c r="M5710" s="2">
        <f>_xlfn.RANK.EQ(J5710, INDEX(CFB!$J$2:$J$1048576, MATCH(W5710, CFB!$W$2:$W$1048576, 0)):INDEX(CFB!$J$2:$J$1048576, MATCH(W5710, CFB!$W$2:$W$1048576, 0) + COUNTIF(CFB!$W$2:$W$1048576, W5710) - 1))</f>
        <v>112</v>
      </c>
      <c r="N5710" s="2">
        <f>RANK(K5710, INDEX(CFB!$K$2:$K$1048576, MATCH(W5710, CFB!$W$2:$W$1048576, 0)):INDEX(CFB!$K$2:$K$1048576, MATCH(W5710, CFB!$W$2:$W$1048576, 0) + COUNTIF(CFB!$W$2:$W$1048576, W5710) - 1))</f>
        <v>97</v>
      </c>
      <c r="O5710">
        <v>26.22</v>
      </c>
      <c r="P5710">
        <v>14.55</v>
      </c>
      <c r="W5710">
        <v>1977</v>
      </c>
      <c r="X5710">
        <f t="shared" si="177"/>
        <v>0</v>
      </c>
    </row>
    <row r="5711" spans="1:24" ht="12.75" hidden="1" customHeight="1" x14ac:dyDescent="0.45">
      <c r="A5711">
        <v>98</v>
      </c>
      <c r="B5711" t="s">
        <v>134</v>
      </c>
      <c r="C5711" t="s">
        <v>65</v>
      </c>
      <c r="D5711" s="2" t="str">
        <f t="shared" si="176"/>
        <v>Eastern Michigan1977</v>
      </c>
      <c r="F5711">
        <v>8</v>
      </c>
      <c r="G5711">
        <v>3</v>
      </c>
      <c r="H5711">
        <v>0</v>
      </c>
      <c r="I5711">
        <v>-1.96</v>
      </c>
      <c r="J5711">
        <v>-3.22</v>
      </c>
      <c r="K5711">
        <v>-5.18</v>
      </c>
      <c r="L5711" s="2">
        <f>_xlfn.RANK.EQ(I5711, INDEX(CFB!$I$2:$I$1048576, MATCH(W5711, CFB!$W$2:$W$1048576, 0)):INDEX(CFB!$I$2:$I$1048576, MATCH(W5711, CFB!$W$2:$W$1048576, 0) + COUNTIF(CFB!$W$2:$W$1048576, W5711) - 1), 0)</f>
        <v>96</v>
      </c>
      <c r="M5711" s="2">
        <f>_xlfn.RANK.EQ(J5711, INDEX(CFB!$J$2:$J$1048576, MATCH(W5711, CFB!$W$2:$W$1048576, 0)):INDEX(CFB!$J$2:$J$1048576, MATCH(W5711, CFB!$W$2:$W$1048576, 0) + COUNTIF(CFB!$W$2:$W$1048576, W5711) - 1))</f>
        <v>104</v>
      </c>
      <c r="N5711" s="2">
        <f>RANK(K5711, INDEX(CFB!$K$2:$K$1048576, MATCH(W5711, CFB!$W$2:$W$1048576, 0)):INDEX(CFB!$K$2:$K$1048576, MATCH(W5711, CFB!$W$2:$W$1048576, 0) + COUNTIF(CFB!$W$2:$W$1048576, W5711) - 1))</f>
        <v>98</v>
      </c>
      <c r="O5711">
        <v>23.58</v>
      </c>
      <c r="P5711">
        <v>15.57</v>
      </c>
      <c r="W5711">
        <v>1977</v>
      </c>
      <c r="X5711">
        <f t="shared" si="177"/>
        <v>0</v>
      </c>
    </row>
    <row r="5712" spans="1:24" ht="12.75" hidden="1" customHeight="1" x14ac:dyDescent="0.45">
      <c r="A5712">
        <v>99</v>
      </c>
      <c r="B5712" t="s">
        <v>218</v>
      </c>
      <c r="C5712" t="s">
        <v>212</v>
      </c>
      <c r="D5712" s="2" t="str">
        <f t="shared" si="176"/>
        <v>Dartmouth1977</v>
      </c>
      <c r="F5712">
        <v>6</v>
      </c>
      <c r="G5712">
        <v>3</v>
      </c>
      <c r="H5712">
        <v>0</v>
      </c>
      <c r="I5712">
        <v>-6.98</v>
      </c>
      <c r="J5712">
        <v>1.74</v>
      </c>
      <c r="K5712">
        <v>-5.24</v>
      </c>
      <c r="L5712" s="2">
        <f>_xlfn.RANK.EQ(I5712, INDEX(CFB!$I$2:$I$1048576, MATCH(W5712, CFB!$W$2:$W$1048576, 0)):INDEX(CFB!$I$2:$I$1048576, MATCH(W5712, CFB!$W$2:$W$1048576, 0) + COUNTIF(CFB!$W$2:$W$1048576, W5712) - 1), 0)</f>
        <v>129</v>
      </c>
      <c r="M5712" s="2">
        <f>_xlfn.RANK.EQ(J5712, INDEX(CFB!$J$2:$J$1048576, MATCH(W5712, CFB!$W$2:$W$1048576, 0)):INDEX(CFB!$J$2:$J$1048576, MATCH(W5712, CFB!$W$2:$W$1048576, 0) + COUNTIF(CFB!$W$2:$W$1048576, W5712) - 1))</f>
        <v>60</v>
      </c>
      <c r="N5712" s="2">
        <f>RANK(K5712, INDEX(CFB!$K$2:$K$1048576, MATCH(W5712, CFB!$W$2:$W$1048576, 0)):INDEX(CFB!$K$2:$K$1048576, MATCH(W5712, CFB!$W$2:$W$1048576, 0) + COUNTIF(CFB!$W$2:$W$1048576, W5712) - 1))</f>
        <v>99</v>
      </c>
      <c r="O5712">
        <v>21</v>
      </c>
      <c r="P5712">
        <v>9.06</v>
      </c>
      <c r="W5712">
        <v>1977</v>
      </c>
      <c r="X5712">
        <f t="shared" si="177"/>
        <v>0</v>
      </c>
    </row>
    <row r="5713" spans="1:24" ht="12.75" hidden="1" customHeight="1" x14ac:dyDescent="0.45">
      <c r="A5713">
        <v>100</v>
      </c>
      <c r="B5713" t="s">
        <v>13</v>
      </c>
      <c r="C5713" t="s">
        <v>227</v>
      </c>
      <c r="D5713" s="2" t="str">
        <f t="shared" si="176"/>
        <v>Oregon1977</v>
      </c>
      <c r="F5713">
        <v>2</v>
      </c>
      <c r="G5713">
        <v>9</v>
      </c>
      <c r="H5713">
        <v>0</v>
      </c>
      <c r="I5713">
        <v>-1.29</v>
      </c>
      <c r="J5713">
        <v>-4.13</v>
      </c>
      <c r="K5713">
        <v>-5.42</v>
      </c>
      <c r="L5713" s="2">
        <f>_xlfn.RANK.EQ(I5713, INDEX(CFB!$I$2:$I$1048576, MATCH(W5713, CFB!$W$2:$W$1048576, 0)):INDEX(CFB!$I$2:$I$1048576, MATCH(W5713, CFB!$W$2:$W$1048576, 0) + COUNTIF(CFB!$W$2:$W$1048576, W5713) - 1), 0)</f>
        <v>91</v>
      </c>
      <c r="M5713" s="2">
        <f>_xlfn.RANK.EQ(J5713, INDEX(CFB!$J$2:$J$1048576, MATCH(W5713, CFB!$W$2:$W$1048576, 0)):INDEX(CFB!$J$2:$J$1048576, MATCH(W5713, CFB!$W$2:$W$1048576, 0) + COUNTIF(CFB!$W$2:$W$1048576, W5713) - 1))</f>
        <v>111</v>
      </c>
      <c r="N5713" s="2">
        <f>RANK(K5713, INDEX(CFB!$K$2:$K$1048576, MATCH(W5713, CFB!$W$2:$W$1048576, 0)):INDEX(CFB!$K$2:$K$1048576, MATCH(W5713, CFB!$W$2:$W$1048576, 0) + COUNTIF(CFB!$W$2:$W$1048576, W5713) - 1))</f>
        <v>100</v>
      </c>
      <c r="O5713">
        <v>26.49</v>
      </c>
      <c r="P5713">
        <v>21.02</v>
      </c>
      <c r="W5713">
        <v>1977</v>
      </c>
      <c r="X5713">
        <f t="shared" si="177"/>
        <v>0</v>
      </c>
    </row>
    <row r="5714" spans="1:24" ht="12.75" hidden="1" customHeight="1" x14ac:dyDescent="0.45">
      <c r="A5714">
        <v>101</v>
      </c>
      <c r="B5714" t="s">
        <v>208</v>
      </c>
      <c r="C5714" t="s">
        <v>204</v>
      </c>
      <c r="D5714" s="2" t="str">
        <f t="shared" si="176"/>
        <v>Texas-Arlington1977</v>
      </c>
      <c r="F5714">
        <v>5</v>
      </c>
      <c r="G5714">
        <v>6</v>
      </c>
      <c r="H5714">
        <v>0</v>
      </c>
      <c r="I5714">
        <v>-4.99</v>
      </c>
      <c r="J5714">
        <v>-0.73</v>
      </c>
      <c r="K5714">
        <v>-5.72</v>
      </c>
      <c r="L5714" s="2">
        <f>_xlfn.RANK.EQ(I5714, INDEX(CFB!$I$2:$I$1048576, MATCH(W5714, CFB!$W$2:$W$1048576, 0)):INDEX(CFB!$I$2:$I$1048576, MATCH(W5714, CFB!$W$2:$W$1048576, 0) + COUNTIF(CFB!$W$2:$W$1048576, W5714) - 1), 0)</f>
        <v>114</v>
      </c>
      <c r="M5714" s="2">
        <f>_xlfn.RANK.EQ(J5714, INDEX(CFB!$J$2:$J$1048576, MATCH(W5714, CFB!$W$2:$W$1048576, 0)):INDEX(CFB!$J$2:$J$1048576, MATCH(W5714, CFB!$W$2:$W$1048576, 0) + COUNTIF(CFB!$W$2:$W$1048576, W5714) - 1))</f>
        <v>88</v>
      </c>
      <c r="N5714" s="2">
        <f>RANK(K5714, INDEX(CFB!$K$2:$K$1048576, MATCH(W5714, CFB!$W$2:$W$1048576, 0)):INDEX(CFB!$K$2:$K$1048576, MATCH(W5714, CFB!$W$2:$W$1048576, 0) + COUNTIF(CFB!$W$2:$W$1048576, W5714) - 1))</f>
        <v>101</v>
      </c>
      <c r="O5714">
        <v>22.61</v>
      </c>
      <c r="P5714">
        <v>13.02</v>
      </c>
      <c r="W5714">
        <v>1977</v>
      </c>
      <c r="X5714">
        <f t="shared" si="177"/>
        <v>0</v>
      </c>
    </row>
    <row r="5715" spans="1:24" ht="12.75" hidden="1" customHeight="1" x14ac:dyDescent="0.45">
      <c r="A5715">
        <v>102</v>
      </c>
      <c r="B5715" t="s">
        <v>232</v>
      </c>
      <c r="C5715" t="s">
        <v>229</v>
      </c>
      <c r="D5715" s="2" t="str">
        <f t="shared" si="176"/>
        <v>Texas Southern1977</v>
      </c>
      <c r="F5715">
        <v>6</v>
      </c>
      <c r="G5715">
        <v>4</v>
      </c>
      <c r="H5715">
        <v>1</v>
      </c>
      <c r="I5715">
        <v>-2.39</v>
      </c>
      <c r="J5715">
        <v>-3.58</v>
      </c>
      <c r="K5715">
        <v>-5.98</v>
      </c>
      <c r="L5715" s="2">
        <f>_xlfn.RANK.EQ(I5715, INDEX(CFB!$I$2:$I$1048576, MATCH(W5715, CFB!$W$2:$W$1048576, 0)):INDEX(CFB!$I$2:$I$1048576, MATCH(W5715, CFB!$W$2:$W$1048576, 0) + COUNTIF(CFB!$W$2:$W$1048576, W5715) - 1), 0)</f>
        <v>99</v>
      </c>
      <c r="M5715" s="2">
        <f>_xlfn.RANK.EQ(J5715, INDEX(CFB!$J$2:$J$1048576, MATCH(W5715, CFB!$W$2:$W$1048576, 0)):INDEX(CFB!$J$2:$J$1048576, MATCH(W5715, CFB!$W$2:$W$1048576, 0) + COUNTIF(CFB!$W$2:$W$1048576, W5715) - 1))</f>
        <v>105</v>
      </c>
      <c r="N5715" s="2">
        <f>RANK(K5715, INDEX(CFB!$K$2:$K$1048576, MATCH(W5715, CFB!$W$2:$W$1048576, 0)):INDEX(CFB!$K$2:$K$1048576, MATCH(W5715, CFB!$W$2:$W$1048576, 0) + COUNTIF(CFB!$W$2:$W$1048576, W5715) - 1))</f>
        <v>102</v>
      </c>
      <c r="O5715">
        <v>30.65</v>
      </c>
      <c r="P5715">
        <v>14.09</v>
      </c>
      <c r="W5715">
        <v>1977</v>
      </c>
      <c r="X5715">
        <f t="shared" si="177"/>
        <v>0</v>
      </c>
    </row>
    <row r="5716" spans="1:24" ht="12.75" hidden="1" customHeight="1" x14ac:dyDescent="0.45">
      <c r="A5716">
        <v>103</v>
      </c>
      <c r="B5716" t="s">
        <v>117</v>
      </c>
      <c r="C5716" t="s">
        <v>65</v>
      </c>
      <c r="D5716" s="2" t="str">
        <f t="shared" si="176"/>
        <v>Western Michigan1977</v>
      </c>
      <c r="F5716">
        <v>4</v>
      </c>
      <c r="G5716">
        <v>7</v>
      </c>
      <c r="H5716">
        <v>0</v>
      </c>
      <c r="I5716">
        <v>-0.89</v>
      </c>
      <c r="J5716">
        <v>-5.12</v>
      </c>
      <c r="K5716">
        <v>-6.01</v>
      </c>
      <c r="L5716" s="2">
        <f>_xlfn.RANK.EQ(I5716, INDEX(CFB!$I$2:$I$1048576, MATCH(W5716, CFB!$W$2:$W$1048576, 0)):INDEX(CFB!$I$2:$I$1048576, MATCH(W5716, CFB!$W$2:$W$1048576, 0) + COUNTIF(CFB!$W$2:$W$1048576, W5716) - 1), 0)</f>
        <v>85</v>
      </c>
      <c r="M5716" s="2">
        <f>_xlfn.RANK.EQ(J5716, INDEX(CFB!$J$2:$J$1048576, MATCH(W5716, CFB!$W$2:$W$1048576, 0)):INDEX(CFB!$J$2:$J$1048576, MATCH(W5716, CFB!$W$2:$W$1048576, 0) + COUNTIF(CFB!$W$2:$W$1048576, W5716) - 1))</f>
        <v>117</v>
      </c>
      <c r="N5716" s="2">
        <f>RANK(K5716, INDEX(CFB!$K$2:$K$1048576, MATCH(W5716, CFB!$W$2:$W$1048576, 0)):INDEX(CFB!$K$2:$K$1048576, MATCH(W5716, CFB!$W$2:$W$1048576, 0) + COUNTIF(CFB!$W$2:$W$1048576, W5716) - 1))</f>
        <v>103</v>
      </c>
      <c r="O5716">
        <v>26.11</v>
      </c>
      <c r="P5716">
        <v>17.059999999999999</v>
      </c>
      <c r="W5716">
        <v>1977</v>
      </c>
      <c r="X5716">
        <f t="shared" si="177"/>
        <v>0</v>
      </c>
    </row>
    <row r="5717" spans="1:24" ht="12.75" hidden="1" customHeight="1" x14ac:dyDescent="0.45">
      <c r="A5717">
        <v>104</v>
      </c>
      <c r="B5717" t="s">
        <v>84</v>
      </c>
      <c r="C5717" t="s">
        <v>178</v>
      </c>
      <c r="D5717" s="2" t="str">
        <f t="shared" si="176"/>
        <v>Utah1977</v>
      </c>
      <c r="F5717">
        <v>3</v>
      </c>
      <c r="G5717">
        <v>8</v>
      </c>
      <c r="H5717">
        <v>0</v>
      </c>
      <c r="I5717">
        <v>0.91</v>
      </c>
      <c r="J5717">
        <v>-7.01</v>
      </c>
      <c r="K5717">
        <v>-6.1</v>
      </c>
      <c r="L5717" s="2">
        <f>_xlfn.RANK.EQ(I5717, INDEX(CFB!$I$2:$I$1048576, MATCH(W5717, CFB!$W$2:$W$1048576, 0)):INDEX(CFB!$I$2:$I$1048576, MATCH(W5717, CFB!$W$2:$W$1048576, 0) + COUNTIF(CFB!$W$2:$W$1048576, W5717) - 1), 0)</f>
        <v>67</v>
      </c>
      <c r="M5717" s="2">
        <f>_xlfn.RANK.EQ(J5717, INDEX(CFB!$J$2:$J$1048576, MATCH(W5717, CFB!$W$2:$W$1048576, 0)):INDEX(CFB!$J$2:$J$1048576, MATCH(W5717, CFB!$W$2:$W$1048576, 0) + COUNTIF(CFB!$W$2:$W$1048576, W5717) - 1))</f>
        <v>128</v>
      </c>
      <c r="N5717" s="2">
        <f>RANK(K5717, INDEX(CFB!$K$2:$K$1048576, MATCH(W5717, CFB!$W$2:$W$1048576, 0)):INDEX(CFB!$K$2:$K$1048576, MATCH(W5717, CFB!$W$2:$W$1048576, 0) + COUNTIF(CFB!$W$2:$W$1048576, W5717) - 1))</f>
        <v>104</v>
      </c>
      <c r="O5717">
        <v>27.64</v>
      </c>
      <c r="P5717">
        <v>22.64</v>
      </c>
      <c r="W5717">
        <v>1977</v>
      </c>
      <c r="X5717">
        <f t="shared" si="177"/>
        <v>0</v>
      </c>
    </row>
    <row r="5718" spans="1:24" ht="12.75" hidden="1" customHeight="1" x14ac:dyDescent="0.45">
      <c r="A5718">
        <v>105</v>
      </c>
      <c r="B5718" t="s">
        <v>153</v>
      </c>
      <c r="C5718" t="s">
        <v>65</v>
      </c>
      <c r="D5718" s="2" t="str">
        <f t="shared" si="176"/>
        <v>Kent State1977</v>
      </c>
      <c r="F5718">
        <v>6</v>
      </c>
      <c r="G5718">
        <v>5</v>
      </c>
      <c r="H5718">
        <v>0</v>
      </c>
      <c r="I5718">
        <v>-4.3</v>
      </c>
      <c r="J5718">
        <v>-1.93</v>
      </c>
      <c r="K5718">
        <v>-6.22</v>
      </c>
      <c r="L5718" s="2">
        <f>_xlfn.RANK.EQ(I5718, INDEX(CFB!$I$2:$I$1048576, MATCH(W5718, CFB!$W$2:$W$1048576, 0)):INDEX(CFB!$I$2:$I$1048576, MATCH(W5718, CFB!$W$2:$W$1048576, 0) + COUNTIF(CFB!$W$2:$W$1048576, W5718) - 1), 0)</f>
        <v>111</v>
      </c>
      <c r="M5718" s="2">
        <f>_xlfn.RANK.EQ(J5718, INDEX(CFB!$J$2:$J$1048576, MATCH(W5718, CFB!$W$2:$W$1048576, 0)):INDEX(CFB!$J$2:$J$1048576, MATCH(W5718, CFB!$W$2:$W$1048576, 0) + COUNTIF(CFB!$W$2:$W$1048576, W5718) - 1))</f>
        <v>96</v>
      </c>
      <c r="N5718" s="2">
        <f>RANK(K5718, INDEX(CFB!$K$2:$K$1048576, MATCH(W5718, CFB!$W$2:$W$1048576, 0)):INDEX(CFB!$K$2:$K$1048576, MATCH(W5718, CFB!$W$2:$W$1048576, 0) + COUNTIF(CFB!$W$2:$W$1048576, W5718) - 1))</f>
        <v>105</v>
      </c>
      <c r="O5718">
        <v>22.13</v>
      </c>
      <c r="P5718">
        <v>16.920000000000002</v>
      </c>
      <c r="W5718">
        <v>1977</v>
      </c>
      <c r="X5718">
        <f t="shared" si="177"/>
        <v>0</v>
      </c>
    </row>
    <row r="5719" spans="1:24" ht="12.75" hidden="1" customHeight="1" x14ac:dyDescent="0.45">
      <c r="A5719">
        <v>106</v>
      </c>
      <c r="B5719" t="s">
        <v>131</v>
      </c>
      <c r="C5719" t="s">
        <v>12</v>
      </c>
      <c r="D5719" s="2" t="str">
        <f t="shared" si="176"/>
        <v>Air Force1977</v>
      </c>
      <c r="F5719">
        <v>2</v>
      </c>
      <c r="G5719">
        <v>8</v>
      </c>
      <c r="H5719">
        <v>1</v>
      </c>
      <c r="I5719">
        <v>-5.81</v>
      </c>
      <c r="J5719">
        <v>-0.43</v>
      </c>
      <c r="K5719">
        <v>-6.24</v>
      </c>
      <c r="L5719" s="2">
        <f>_xlfn.RANK.EQ(I5719, INDEX(CFB!$I$2:$I$1048576, MATCH(W5719, CFB!$W$2:$W$1048576, 0)):INDEX(CFB!$I$2:$I$1048576, MATCH(W5719, CFB!$W$2:$W$1048576, 0) + COUNTIF(CFB!$W$2:$W$1048576, W5719) - 1), 0)</f>
        <v>125</v>
      </c>
      <c r="M5719" s="2">
        <f>_xlfn.RANK.EQ(J5719, INDEX(CFB!$J$2:$J$1048576, MATCH(W5719, CFB!$W$2:$W$1048576, 0)):INDEX(CFB!$J$2:$J$1048576, MATCH(W5719, CFB!$W$2:$W$1048576, 0) + COUNTIF(CFB!$W$2:$W$1048576, W5719) - 1))</f>
        <v>83</v>
      </c>
      <c r="N5719" s="2">
        <f>RANK(K5719, INDEX(CFB!$K$2:$K$1048576, MATCH(W5719, CFB!$W$2:$W$1048576, 0)):INDEX(CFB!$K$2:$K$1048576, MATCH(W5719, CFB!$W$2:$W$1048576, 0) + COUNTIF(CFB!$W$2:$W$1048576, W5719) - 1))</f>
        <v>106</v>
      </c>
      <c r="O5719">
        <v>21.9</v>
      </c>
      <c r="P5719">
        <v>14.14</v>
      </c>
      <c r="W5719">
        <v>1977</v>
      </c>
      <c r="X5719">
        <f t="shared" si="177"/>
        <v>0</v>
      </c>
    </row>
    <row r="5720" spans="1:24" ht="12.75" hidden="1" customHeight="1" x14ac:dyDescent="0.45">
      <c r="A5720">
        <v>107</v>
      </c>
      <c r="B5720" t="s">
        <v>194</v>
      </c>
      <c r="C5720" t="s">
        <v>195</v>
      </c>
      <c r="D5720" s="2" t="str">
        <f t="shared" si="176"/>
        <v>Wichita State1977</v>
      </c>
      <c r="F5720">
        <v>5</v>
      </c>
      <c r="G5720">
        <v>6</v>
      </c>
      <c r="H5720">
        <v>0</v>
      </c>
      <c r="I5720">
        <v>-0.35</v>
      </c>
      <c r="J5720">
        <v>-5.96</v>
      </c>
      <c r="K5720">
        <v>-6.31</v>
      </c>
      <c r="L5720" s="2">
        <f>_xlfn.RANK.EQ(I5720, INDEX(CFB!$I$2:$I$1048576, MATCH(W5720, CFB!$W$2:$W$1048576, 0)):INDEX(CFB!$I$2:$I$1048576, MATCH(W5720, CFB!$W$2:$W$1048576, 0) + COUNTIF(CFB!$W$2:$W$1048576, W5720) - 1), 0)</f>
        <v>80</v>
      </c>
      <c r="M5720" s="2">
        <f>_xlfn.RANK.EQ(J5720, INDEX(CFB!$J$2:$J$1048576, MATCH(W5720, CFB!$W$2:$W$1048576, 0)):INDEX(CFB!$J$2:$J$1048576, MATCH(W5720, CFB!$W$2:$W$1048576, 0) + COUNTIF(CFB!$W$2:$W$1048576, W5720) - 1))</f>
        <v>122</v>
      </c>
      <c r="N5720" s="2">
        <f>RANK(K5720, INDEX(CFB!$K$2:$K$1048576, MATCH(W5720, CFB!$W$2:$W$1048576, 0)):INDEX(CFB!$K$2:$K$1048576, MATCH(W5720, CFB!$W$2:$W$1048576, 0) + COUNTIF(CFB!$W$2:$W$1048576, W5720) - 1))</f>
        <v>107</v>
      </c>
      <c r="O5720">
        <v>27.77</v>
      </c>
      <c r="P5720">
        <v>19.43</v>
      </c>
      <c r="W5720">
        <v>1977</v>
      </c>
      <c r="X5720">
        <f t="shared" si="177"/>
        <v>0</v>
      </c>
    </row>
    <row r="5721" spans="1:24" ht="12.75" hidden="1" customHeight="1" x14ac:dyDescent="0.45">
      <c r="A5721">
        <v>108</v>
      </c>
      <c r="B5721" t="s">
        <v>61</v>
      </c>
      <c r="C5721" t="s">
        <v>189</v>
      </c>
      <c r="D5721" s="2" t="str">
        <f t="shared" si="176"/>
        <v>Texas Christian1977</v>
      </c>
      <c r="F5721">
        <v>2</v>
      </c>
      <c r="G5721">
        <v>9</v>
      </c>
      <c r="H5721">
        <v>0</v>
      </c>
      <c r="I5721">
        <v>1.42</v>
      </c>
      <c r="J5721">
        <v>-8.3699999999999992</v>
      </c>
      <c r="K5721">
        <v>-6.94</v>
      </c>
      <c r="L5721" s="2">
        <f>_xlfn.RANK.EQ(I5721, INDEX(CFB!$I$2:$I$1048576, MATCH(W5721, CFB!$W$2:$W$1048576, 0)):INDEX(CFB!$I$2:$I$1048576, MATCH(W5721, CFB!$W$2:$W$1048576, 0) + COUNTIF(CFB!$W$2:$W$1048576, W5721) - 1), 0)</f>
        <v>65</v>
      </c>
      <c r="M5721" s="2">
        <f>_xlfn.RANK.EQ(J5721, INDEX(CFB!$J$2:$J$1048576, MATCH(W5721, CFB!$W$2:$W$1048576, 0)):INDEX(CFB!$J$2:$J$1048576, MATCH(W5721, CFB!$W$2:$W$1048576, 0) + COUNTIF(CFB!$W$2:$W$1048576, W5721) - 1))</f>
        <v>135</v>
      </c>
      <c r="N5721" s="2">
        <f>RANK(K5721, INDEX(CFB!$K$2:$K$1048576, MATCH(W5721, CFB!$W$2:$W$1048576, 0)):INDEX(CFB!$K$2:$K$1048576, MATCH(W5721, CFB!$W$2:$W$1048576, 0) + COUNTIF(CFB!$W$2:$W$1048576, W5721) - 1))</f>
        <v>108</v>
      </c>
      <c r="O5721">
        <v>27.77</v>
      </c>
      <c r="P5721">
        <v>26.21</v>
      </c>
      <c r="W5721">
        <v>1977</v>
      </c>
      <c r="X5721">
        <f t="shared" si="177"/>
        <v>0</v>
      </c>
    </row>
    <row r="5722" spans="1:24" ht="12.75" hidden="1" customHeight="1" x14ac:dyDescent="0.45">
      <c r="A5722">
        <v>109</v>
      </c>
      <c r="B5722" t="s">
        <v>220</v>
      </c>
      <c r="C5722" t="s">
        <v>212</v>
      </c>
      <c r="D5722" s="2" t="str">
        <f t="shared" si="176"/>
        <v>Princeton1977</v>
      </c>
      <c r="F5722">
        <v>3</v>
      </c>
      <c r="G5722">
        <v>6</v>
      </c>
      <c r="H5722">
        <v>0</v>
      </c>
      <c r="I5722">
        <v>-7.77</v>
      </c>
      <c r="J5722">
        <v>0.81</v>
      </c>
      <c r="K5722">
        <v>-6.96</v>
      </c>
      <c r="L5722" s="2">
        <f>_xlfn.RANK.EQ(I5722, INDEX(CFB!$I$2:$I$1048576, MATCH(W5722, CFB!$W$2:$W$1048576, 0)):INDEX(CFB!$I$2:$I$1048576, MATCH(W5722, CFB!$W$2:$W$1048576, 0) + COUNTIF(CFB!$W$2:$W$1048576, W5722) - 1), 0)</f>
        <v>130</v>
      </c>
      <c r="M5722" s="2">
        <f>_xlfn.RANK.EQ(J5722, INDEX(CFB!$J$2:$J$1048576, MATCH(W5722, CFB!$W$2:$W$1048576, 0)):INDEX(CFB!$J$2:$J$1048576, MATCH(W5722, CFB!$W$2:$W$1048576, 0) + COUNTIF(CFB!$W$2:$W$1048576, W5722) - 1))</f>
        <v>74</v>
      </c>
      <c r="N5722" s="2">
        <f>RANK(K5722, INDEX(CFB!$K$2:$K$1048576, MATCH(W5722, CFB!$W$2:$W$1048576, 0)):INDEX(CFB!$K$2:$K$1048576, MATCH(W5722, CFB!$W$2:$W$1048576, 0) + COUNTIF(CFB!$W$2:$W$1048576, W5722) - 1))</f>
        <v>109</v>
      </c>
      <c r="O5722">
        <v>21.98</v>
      </c>
      <c r="P5722">
        <v>10.92</v>
      </c>
      <c r="W5722">
        <v>1977</v>
      </c>
      <c r="X5722">
        <f t="shared" si="177"/>
        <v>0</v>
      </c>
    </row>
    <row r="5723" spans="1:24" ht="12.75" hidden="1" customHeight="1" x14ac:dyDescent="0.45">
      <c r="A5723">
        <v>110</v>
      </c>
      <c r="B5723" t="s">
        <v>93</v>
      </c>
      <c r="C5723" t="s">
        <v>23</v>
      </c>
      <c r="D5723" s="2" t="str">
        <f t="shared" si="176"/>
        <v>Virginia1977</v>
      </c>
      <c r="F5723">
        <v>1</v>
      </c>
      <c r="G5723">
        <v>9</v>
      </c>
      <c r="H5723">
        <v>1</v>
      </c>
      <c r="I5723">
        <v>-9.65</v>
      </c>
      <c r="J5723">
        <v>2.31</v>
      </c>
      <c r="K5723">
        <v>-7.33</v>
      </c>
      <c r="L5723" s="2">
        <f>_xlfn.RANK.EQ(I5723, INDEX(CFB!$I$2:$I$1048576, MATCH(W5723, CFB!$W$2:$W$1048576, 0)):INDEX(CFB!$I$2:$I$1048576, MATCH(W5723, CFB!$W$2:$W$1048576, 0) + COUNTIF(CFB!$W$2:$W$1048576, W5723) - 1), 0)</f>
        <v>135</v>
      </c>
      <c r="M5723" s="2">
        <f>_xlfn.RANK.EQ(J5723, INDEX(CFB!$J$2:$J$1048576, MATCH(W5723, CFB!$W$2:$W$1048576, 0)):INDEX(CFB!$J$2:$J$1048576, MATCH(W5723, CFB!$W$2:$W$1048576, 0) + COUNTIF(CFB!$W$2:$W$1048576, W5723) - 1))</f>
        <v>53</v>
      </c>
      <c r="N5723" s="2">
        <f>RANK(K5723, INDEX(CFB!$K$2:$K$1048576, MATCH(W5723, CFB!$W$2:$W$1048576, 0)):INDEX(CFB!$K$2:$K$1048576, MATCH(W5723, CFB!$W$2:$W$1048576, 0) + COUNTIF(CFB!$W$2:$W$1048576, W5723) - 1))</f>
        <v>110</v>
      </c>
      <c r="O5723">
        <v>18.559999999999999</v>
      </c>
      <c r="P5723">
        <v>13.88</v>
      </c>
      <c r="W5723">
        <v>1977</v>
      </c>
      <c r="X5723">
        <f t="shared" si="177"/>
        <v>0</v>
      </c>
    </row>
    <row r="5724" spans="1:24" ht="12.75" hidden="1" customHeight="1" x14ac:dyDescent="0.45">
      <c r="A5724">
        <v>111</v>
      </c>
      <c r="B5724" t="s">
        <v>103</v>
      </c>
      <c r="C5724" t="s">
        <v>10</v>
      </c>
      <c r="D5724" s="2" t="str">
        <f t="shared" si="176"/>
        <v>Northwestern1977</v>
      </c>
      <c r="F5724">
        <v>1</v>
      </c>
      <c r="G5724">
        <v>10</v>
      </c>
      <c r="H5724">
        <v>0</v>
      </c>
      <c r="I5724">
        <v>-4.38</v>
      </c>
      <c r="J5724">
        <v>-2.99</v>
      </c>
      <c r="K5724">
        <v>-7.38</v>
      </c>
      <c r="L5724" s="2">
        <f>_xlfn.RANK.EQ(I5724, INDEX(CFB!$I$2:$I$1048576, MATCH(W5724, CFB!$W$2:$W$1048576, 0)):INDEX(CFB!$I$2:$I$1048576, MATCH(W5724, CFB!$W$2:$W$1048576, 0) + COUNTIF(CFB!$W$2:$W$1048576, W5724) - 1), 0)</f>
        <v>112</v>
      </c>
      <c r="M5724" s="2">
        <f>_xlfn.RANK.EQ(J5724, INDEX(CFB!$J$2:$J$1048576, MATCH(W5724, CFB!$W$2:$W$1048576, 0)):INDEX(CFB!$J$2:$J$1048576, MATCH(W5724, CFB!$W$2:$W$1048576, 0) + COUNTIF(CFB!$W$2:$W$1048576, W5724) - 1))</f>
        <v>103</v>
      </c>
      <c r="N5724" s="2">
        <f>RANK(K5724, INDEX(CFB!$K$2:$K$1048576, MATCH(W5724, CFB!$W$2:$W$1048576, 0)):INDEX(CFB!$K$2:$K$1048576, MATCH(W5724, CFB!$W$2:$W$1048576, 0) + COUNTIF(CFB!$W$2:$W$1048576, W5724) - 1))</f>
        <v>111</v>
      </c>
      <c r="O5724">
        <v>23.45</v>
      </c>
      <c r="P5724">
        <v>19</v>
      </c>
      <c r="W5724">
        <v>1977</v>
      </c>
      <c r="X5724">
        <f t="shared" si="177"/>
        <v>0</v>
      </c>
    </row>
    <row r="5725" spans="1:24" ht="12.75" hidden="1" customHeight="1" x14ac:dyDescent="0.45">
      <c r="A5725">
        <v>112</v>
      </c>
      <c r="B5725" t="s">
        <v>80</v>
      </c>
      <c r="C5725" t="s">
        <v>65</v>
      </c>
      <c r="D5725" s="2" t="str">
        <f t="shared" si="176"/>
        <v>Bowling Green1977</v>
      </c>
      <c r="F5725">
        <v>5</v>
      </c>
      <c r="G5725">
        <v>7</v>
      </c>
      <c r="H5725">
        <v>0</v>
      </c>
      <c r="I5725">
        <v>0.43</v>
      </c>
      <c r="J5725">
        <v>-7.83</v>
      </c>
      <c r="K5725">
        <v>-7.4</v>
      </c>
      <c r="L5725" s="2">
        <f>_xlfn.RANK.EQ(I5725, INDEX(CFB!$I$2:$I$1048576, MATCH(W5725, CFB!$W$2:$W$1048576, 0)):INDEX(CFB!$I$2:$I$1048576, MATCH(W5725, CFB!$W$2:$W$1048576, 0) + COUNTIF(CFB!$W$2:$W$1048576, W5725) - 1), 0)</f>
        <v>74</v>
      </c>
      <c r="M5725" s="2">
        <f>_xlfn.RANK.EQ(J5725, INDEX(CFB!$J$2:$J$1048576, MATCH(W5725, CFB!$W$2:$W$1048576, 0)):INDEX(CFB!$J$2:$J$1048576, MATCH(W5725, CFB!$W$2:$W$1048576, 0) + COUNTIF(CFB!$W$2:$W$1048576, W5725) - 1))</f>
        <v>131</v>
      </c>
      <c r="N5725" s="2">
        <f>RANK(K5725, INDEX(CFB!$K$2:$K$1048576, MATCH(W5725, CFB!$W$2:$W$1048576, 0)):INDEX(CFB!$K$2:$K$1048576, MATCH(W5725, CFB!$W$2:$W$1048576, 0) + COUNTIF(CFB!$W$2:$W$1048576, W5725) - 1))</f>
        <v>112</v>
      </c>
      <c r="O5725">
        <v>27.51</v>
      </c>
      <c r="P5725">
        <v>20.14</v>
      </c>
      <c r="W5725">
        <v>1977</v>
      </c>
      <c r="X5725">
        <f t="shared" si="177"/>
        <v>0</v>
      </c>
    </row>
    <row r="5726" spans="1:24" ht="12.75" hidden="1" customHeight="1" x14ac:dyDescent="0.45">
      <c r="A5726">
        <v>113</v>
      </c>
      <c r="B5726" t="s">
        <v>224</v>
      </c>
      <c r="C5726" t="s">
        <v>212</v>
      </c>
      <c r="D5726" s="2" t="str">
        <f t="shared" si="176"/>
        <v>Pennsylvania1977</v>
      </c>
      <c r="F5726">
        <v>5</v>
      </c>
      <c r="G5726">
        <v>4</v>
      </c>
      <c r="H5726">
        <v>0</v>
      </c>
      <c r="I5726">
        <v>-5.08</v>
      </c>
      <c r="J5726">
        <v>-2.65</v>
      </c>
      <c r="K5726">
        <v>-7.73</v>
      </c>
      <c r="L5726" s="2">
        <f>_xlfn.RANK.EQ(I5726, INDEX(CFB!$I$2:$I$1048576, MATCH(W5726, CFB!$W$2:$W$1048576, 0)):INDEX(CFB!$I$2:$I$1048576, MATCH(W5726, CFB!$W$2:$W$1048576, 0) + COUNTIF(CFB!$W$2:$W$1048576, W5726) - 1), 0)</f>
        <v>117</v>
      </c>
      <c r="M5726" s="2">
        <f>_xlfn.RANK.EQ(J5726, INDEX(CFB!$J$2:$J$1048576, MATCH(W5726, CFB!$W$2:$W$1048576, 0)):INDEX(CFB!$J$2:$J$1048576, MATCH(W5726, CFB!$W$2:$W$1048576, 0) + COUNTIF(CFB!$W$2:$W$1048576, W5726) - 1))</f>
        <v>101</v>
      </c>
      <c r="N5726" s="2">
        <f>RANK(K5726, INDEX(CFB!$K$2:$K$1048576, MATCH(W5726, CFB!$W$2:$W$1048576, 0)):INDEX(CFB!$K$2:$K$1048576, MATCH(W5726, CFB!$W$2:$W$1048576, 0) + COUNTIF(CFB!$W$2:$W$1048576, W5726) - 1))</f>
        <v>113</v>
      </c>
      <c r="O5726">
        <v>23.78</v>
      </c>
      <c r="P5726">
        <v>14.2</v>
      </c>
      <c r="W5726">
        <v>1977</v>
      </c>
      <c r="X5726">
        <f t="shared" si="177"/>
        <v>0</v>
      </c>
    </row>
    <row r="5727" spans="1:24" ht="12.75" hidden="1" customHeight="1" x14ac:dyDescent="0.45">
      <c r="A5727">
        <v>114</v>
      </c>
      <c r="B5727" t="s">
        <v>217</v>
      </c>
      <c r="C5727" t="s">
        <v>206</v>
      </c>
      <c r="D5727" s="2" t="str">
        <f t="shared" si="176"/>
        <v>Western Carolina1977</v>
      </c>
      <c r="F5727">
        <v>6</v>
      </c>
      <c r="G5727">
        <v>4</v>
      </c>
      <c r="H5727">
        <v>1</v>
      </c>
      <c r="I5727">
        <v>-1.87</v>
      </c>
      <c r="J5727">
        <v>-6.13</v>
      </c>
      <c r="K5727">
        <v>-8.01</v>
      </c>
      <c r="L5727" s="2">
        <f>_xlfn.RANK.EQ(I5727, INDEX(CFB!$I$2:$I$1048576, MATCH(W5727, CFB!$W$2:$W$1048576, 0)):INDEX(CFB!$I$2:$I$1048576, MATCH(W5727, CFB!$W$2:$W$1048576, 0) + COUNTIF(CFB!$W$2:$W$1048576, W5727) - 1), 0)</f>
        <v>95</v>
      </c>
      <c r="M5727" s="2">
        <f>_xlfn.RANK.EQ(J5727, INDEX(CFB!$J$2:$J$1048576, MATCH(W5727, CFB!$W$2:$W$1048576, 0)):INDEX(CFB!$J$2:$J$1048576, MATCH(W5727, CFB!$W$2:$W$1048576, 0) + COUNTIF(CFB!$W$2:$W$1048576, W5727) - 1))</f>
        <v>123</v>
      </c>
      <c r="N5727" s="2">
        <f>RANK(K5727, INDEX(CFB!$K$2:$K$1048576, MATCH(W5727, CFB!$W$2:$W$1048576, 0)):INDEX(CFB!$K$2:$K$1048576, MATCH(W5727, CFB!$W$2:$W$1048576, 0) + COUNTIF(CFB!$W$2:$W$1048576, W5727) - 1))</f>
        <v>114</v>
      </c>
      <c r="O5727">
        <v>26.67</v>
      </c>
      <c r="P5727">
        <v>18.41</v>
      </c>
      <c r="W5727">
        <v>1977</v>
      </c>
      <c r="X5727">
        <f t="shared" si="177"/>
        <v>0</v>
      </c>
    </row>
    <row r="5728" spans="1:24" ht="12.75" hidden="1" customHeight="1" x14ac:dyDescent="0.45">
      <c r="A5728">
        <v>115</v>
      </c>
      <c r="B5728" t="s">
        <v>226</v>
      </c>
      <c r="C5728" t="s">
        <v>12</v>
      </c>
      <c r="D5728" s="2" t="str">
        <f t="shared" si="176"/>
        <v>Northwestern State1977</v>
      </c>
      <c r="F5728">
        <v>6</v>
      </c>
      <c r="G5728">
        <v>5</v>
      </c>
      <c r="H5728">
        <v>0</v>
      </c>
      <c r="I5728">
        <v>-5.92</v>
      </c>
      <c r="J5728">
        <v>-2.48</v>
      </c>
      <c r="K5728">
        <v>-8.4</v>
      </c>
      <c r="L5728" s="2">
        <f>_xlfn.RANK.EQ(I5728, INDEX(CFB!$I$2:$I$1048576, MATCH(W5728, CFB!$W$2:$W$1048576, 0)):INDEX(CFB!$I$2:$I$1048576, MATCH(W5728, CFB!$W$2:$W$1048576, 0) + COUNTIF(CFB!$W$2:$W$1048576, W5728) - 1), 0)</f>
        <v>127</v>
      </c>
      <c r="M5728" s="2">
        <f>_xlfn.RANK.EQ(J5728, INDEX(CFB!$J$2:$J$1048576, MATCH(W5728, CFB!$W$2:$W$1048576, 0)):INDEX(CFB!$J$2:$J$1048576, MATCH(W5728, CFB!$W$2:$W$1048576, 0) + COUNTIF(CFB!$W$2:$W$1048576, W5728) - 1))</f>
        <v>100</v>
      </c>
      <c r="N5728" s="2">
        <f>RANK(K5728, INDEX(CFB!$K$2:$K$1048576, MATCH(W5728, CFB!$W$2:$W$1048576, 0)):INDEX(CFB!$K$2:$K$1048576, MATCH(W5728, CFB!$W$2:$W$1048576, 0) + COUNTIF(CFB!$W$2:$W$1048576, W5728) - 1))</f>
        <v>115</v>
      </c>
      <c r="O5728">
        <v>22.17</v>
      </c>
      <c r="P5728">
        <v>16.12</v>
      </c>
      <c r="W5728">
        <v>1977</v>
      </c>
      <c r="X5728">
        <f t="shared" si="177"/>
        <v>0</v>
      </c>
    </row>
    <row r="5729" spans="1:24" ht="12.75" hidden="1" customHeight="1" x14ac:dyDescent="0.45">
      <c r="A5729">
        <v>116</v>
      </c>
      <c r="B5729" t="s">
        <v>129</v>
      </c>
      <c r="C5729" t="s">
        <v>189</v>
      </c>
      <c r="D5729" s="2" t="str">
        <f t="shared" si="176"/>
        <v>Rice1977</v>
      </c>
      <c r="F5729">
        <v>1</v>
      </c>
      <c r="G5729">
        <v>10</v>
      </c>
      <c r="H5729">
        <v>0</v>
      </c>
      <c r="I5729">
        <v>-3.08</v>
      </c>
      <c r="J5729">
        <v>-5.57</v>
      </c>
      <c r="K5729">
        <v>-8.64</v>
      </c>
      <c r="L5729" s="2">
        <f>_xlfn.RANK.EQ(I5729, INDEX(CFB!$I$2:$I$1048576, MATCH(W5729, CFB!$W$2:$W$1048576, 0)):INDEX(CFB!$I$2:$I$1048576, MATCH(W5729, CFB!$W$2:$W$1048576, 0) + COUNTIF(CFB!$W$2:$W$1048576, W5729) - 1), 0)</f>
        <v>102</v>
      </c>
      <c r="M5729" s="2">
        <f>_xlfn.RANK.EQ(J5729, INDEX(CFB!$J$2:$J$1048576, MATCH(W5729, CFB!$W$2:$W$1048576, 0)):INDEX(CFB!$J$2:$J$1048576, MATCH(W5729, CFB!$W$2:$W$1048576, 0) + COUNTIF(CFB!$W$2:$W$1048576, W5729) - 1))</f>
        <v>120</v>
      </c>
      <c r="N5729" s="2">
        <f>RANK(K5729, INDEX(CFB!$K$2:$K$1048576, MATCH(W5729, CFB!$W$2:$W$1048576, 0)):INDEX(CFB!$K$2:$K$1048576, MATCH(W5729, CFB!$W$2:$W$1048576, 0) + COUNTIF(CFB!$W$2:$W$1048576, W5729) - 1))</f>
        <v>116</v>
      </c>
      <c r="O5729">
        <v>24.25</v>
      </c>
      <c r="P5729">
        <v>27.59</v>
      </c>
      <c r="W5729">
        <v>1977</v>
      </c>
      <c r="X5729">
        <f t="shared" si="177"/>
        <v>0</v>
      </c>
    </row>
    <row r="5730" spans="1:24" ht="12.75" hidden="1" customHeight="1" x14ac:dyDescent="0.45">
      <c r="A5730">
        <v>117</v>
      </c>
      <c r="B5730" t="s">
        <v>205</v>
      </c>
      <c r="C5730" t="s">
        <v>206</v>
      </c>
      <c r="D5730" s="2" t="str">
        <f t="shared" si="176"/>
        <v>Furman1977</v>
      </c>
      <c r="F5730">
        <v>4</v>
      </c>
      <c r="G5730">
        <v>5</v>
      </c>
      <c r="H5730">
        <v>2</v>
      </c>
      <c r="I5730">
        <v>-4.54</v>
      </c>
      <c r="J5730">
        <v>-4.3</v>
      </c>
      <c r="K5730">
        <v>-8.84</v>
      </c>
      <c r="L5730" s="2">
        <f>_xlfn.RANK.EQ(I5730, INDEX(CFB!$I$2:$I$1048576, MATCH(W5730, CFB!$W$2:$W$1048576, 0)):INDEX(CFB!$I$2:$I$1048576, MATCH(W5730, CFB!$W$2:$W$1048576, 0) + COUNTIF(CFB!$W$2:$W$1048576, W5730) - 1), 0)</f>
        <v>113</v>
      </c>
      <c r="M5730" s="2">
        <f>_xlfn.RANK.EQ(J5730, INDEX(CFB!$J$2:$J$1048576, MATCH(W5730, CFB!$W$2:$W$1048576, 0)):INDEX(CFB!$J$2:$J$1048576, MATCH(W5730, CFB!$W$2:$W$1048576, 0) + COUNTIF(CFB!$W$2:$W$1048576, W5730) - 1))</f>
        <v>114</v>
      </c>
      <c r="N5730" s="2">
        <f>RANK(K5730, INDEX(CFB!$K$2:$K$1048576, MATCH(W5730, CFB!$W$2:$W$1048576, 0)):INDEX(CFB!$K$2:$K$1048576, MATCH(W5730, CFB!$W$2:$W$1048576, 0) + COUNTIF(CFB!$W$2:$W$1048576, W5730) - 1))</f>
        <v>117</v>
      </c>
      <c r="O5730">
        <v>22.78</v>
      </c>
      <c r="P5730">
        <v>16.16</v>
      </c>
      <c r="W5730">
        <v>1977</v>
      </c>
      <c r="X5730">
        <f t="shared" si="177"/>
        <v>0</v>
      </c>
    </row>
    <row r="5731" spans="1:24" ht="12.75" hidden="1" customHeight="1" x14ac:dyDescent="0.45">
      <c r="A5731">
        <v>118</v>
      </c>
      <c r="B5731" t="s">
        <v>219</v>
      </c>
      <c r="C5731" t="s">
        <v>212</v>
      </c>
      <c r="D5731" s="2" t="str">
        <f t="shared" si="176"/>
        <v>Harvard1977</v>
      </c>
      <c r="F5731">
        <v>4</v>
      </c>
      <c r="G5731">
        <v>5</v>
      </c>
      <c r="H5731">
        <v>0</v>
      </c>
      <c r="I5731">
        <v>-5.1100000000000003</v>
      </c>
      <c r="J5731">
        <v>-4.0199999999999996</v>
      </c>
      <c r="K5731">
        <v>-9.1300000000000008</v>
      </c>
      <c r="L5731" s="2">
        <f>_xlfn.RANK.EQ(I5731, INDEX(CFB!$I$2:$I$1048576, MATCH(W5731, CFB!$W$2:$W$1048576, 0)):INDEX(CFB!$I$2:$I$1048576, MATCH(W5731, CFB!$W$2:$W$1048576, 0) + COUNTIF(CFB!$W$2:$W$1048576, W5731) - 1), 0)</f>
        <v>119</v>
      </c>
      <c r="M5731" s="2">
        <f>_xlfn.RANK.EQ(J5731, INDEX(CFB!$J$2:$J$1048576, MATCH(W5731, CFB!$W$2:$W$1048576, 0)):INDEX(CFB!$J$2:$J$1048576, MATCH(W5731, CFB!$W$2:$W$1048576, 0) + COUNTIF(CFB!$W$2:$W$1048576, W5731) - 1))</f>
        <v>110</v>
      </c>
      <c r="N5731" s="2">
        <f>RANK(K5731, INDEX(CFB!$K$2:$K$1048576, MATCH(W5731, CFB!$W$2:$W$1048576, 0)):INDEX(CFB!$K$2:$K$1048576, MATCH(W5731, CFB!$W$2:$W$1048576, 0) + COUNTIF(CFB!$W$2:$W$1048576, W5731) - 1))</f>
        <v>118</v>
      </c>
      <c r="O5731">
        <v>23.15</v>
      </c>
      <c r="P5731">
        <v>15.48</v>
      </c>
      <c r="W5731">
        <v>1977</v>
      </c>
      <c r="X5731">
        <f t="shared" si="177"/>
        <v>0</v>
      </c>
    </row>
    <row r="5732" spans="1:24" hidden="1" x14ac:dyDescent="0.45">
      <c r="A5732">
        <v>119</v>
      </c>
      <c r="B5732" t="s">
        <v>207</v>
      </c>
      <c r="C5732" t="s">
        <v>206</v>
      </c>
      <c r="D5732" s="2" t="str">
        <f t="shared" si="176"/>
        <v>The Citadel1977</v>
      </c>
      <c r="F5732">
        <v>5</v>
      </c>
      <c r="G5732">
        <v>6</v>
      </c>
      <c r="H5732">
        <v>0</v>
      </c>
      <c r="I5732">
        <v>-10.85</v>
      </c>
      <c r="J5732">
        <v>1.71</v>
      </c>
      <c r="K5732">
        <v>-9.14</v>
      </c>
      <c r="L5732" s="2">
        <f>_xlfn.RANK.EQ(I5732, INDEX(CFB!$I$2:$I$1048576, MATCH(W5732, CFB!$W$2:$W$1048576, 0)):INDEX(CFB!$I$2:$I$1048576, MATCH(W5732, CFB!$W$2:$W$1048576, 0) + COUNTIF(CFB!$W$2:$W$1048576, W5732) - 1), 0)</f>
        <v>139</v>
      </c>
      <c r="M5732" s="2">
        <f>_xlfn.RANK.EQ(J5732, INDEX(CFB!$J$2:$J$1048576, MATCH(W5732, CFB!$W$2:$W$1048576, 0)):INDEX(CFB!$J$2:$J$1048576, MATCH(W5732, CFB!$W$2:$W$1048576, 0) + COUNTIF(CFB!$W$2:$W$1048576, W5732) - 1))</f>
        <v>61</v>
      </c>
      <c r="N5732" s="2">
        <f>RANK(K5732, INDEX(CFB!$K$2:$K$1048576, MATCH(W5732, CFB!$W$2:$W$1048576, 0)):INDEX(CFB!$K$2:$K$1048576, MATCH(W5732, CFB!$W$2:$W$1048576, 0) + COUNTIF(CFB!$W$2:$W$1048576, W5732) - 1))</f>
        <v>119</v>
      </c>
      <c r="O5732">
        <v>16.68</v>
      </c>
      <c r="P5732">
        <v>10.14</v>
      </c>
      <c r="W5732">
        <v>1977</v>
      </c>
      <c r="X5732">
        <f t="shared" si="177"/>
        <v>0</v>
      </c>
    </row>
    <row r="5733" spans="1:24" ht="12.75" hidden="1" customHeight="1" x14ac:dyDescent="0.45">
      <c r="A5733">
        <v>120</v>
      </c>
      <c r="B5733" t="s">
        <v>149</v>
      </c>
      <c r="C5733" t="s">
        <v>195</v>
      </c>
      <c r="D5733" s="2" t="str">
        <f t="shared" si="176"/>
        <v>New Mexico State1977</v>
      </c>
      <c r="F5733">
        <v>4</v>
      </c>
      <c r="G5733">
        <v>7</v>
      </c>
      <c r="H5733">
        <v>0</v>
      </c>
      <c r="I5733">
        <v>-1.22</v>
      </c>
      <c r="J5733">
        <v>-7.95</v>
      </c>
      <c r="K5733">
        <v>-9.18</v>
      </c>
      <c r="L5733" s="2">
        <f>_xlfn.RANK.EQ(I5733, INDEX(CFB!$I$2:$I$1048576, MATCH(W5733, CFB!$W$2:$W$1048576, 0)):INDEX(CFB!$I$2:$I$1048576, MATCH(W5733, CFB!$W$2:$W$1048576, 0) + COUNTIF(CFB!$W$2:$W$1048576, W5733) - 1), 0)</f>
        <v>89</v>
      </c>
      <c r="M5733" s="2">
        <f>_xlfn.RANK.EQ(J5733, INDEX(CFB!$J$2:$J$1048576, MATCH(W5733, CFB!$W$2:$W$1048576, 0)):INDEX(CFB!$J$2:$J$1048576, MATCH(W5733, CFB!$W$2:$W$1048576, 0) + COUNTIF(CFB!$W$2:$W$1048576, W5733) - 1))</f>
        <v>132</v>
      </c>
      <c r="N5733" s="2">
        <f>RANK(K5733, INDEX(CFB!$K$2:$K$1048576, MATCH(W5733, CFB!$W$2:$W$1048576, 0)):INDEX(CFB!$K$2:$K$1048576, MATCH(W5733, CFB!$W$2:$W$1048576, 0) + COUNTIF(CFB!$W$2:$W$1048576, W5733) - 1))</f>
        <v>120</v>
      </c>
      <c r="O5733">
        <v>24.32</v>
      </c>
      <c r="P5733">
        <v>21.19</v>
      </c>
      <c r="W5733">
        <v>1977</v>
      </c>
      <c r="X5733">
        <f t="shared" si="177"/>
        <v>0</v>
      </c>
    </row>
    <row r="5734" spans="1:24" ht="12.75" hidden="1" customHeight="1" x14ac:dyDescent="0.45">
      <c r="A5734">
        <v>121</v>
      </c>
      <c r="B5734" t="s">
        <v>191</v>
      </c>
      <c r="C5734" t="s">
        <v>193</v>
      </c>
      <c r="D5734" s="2" t="str">
        <f t="shared" si="176"/>
        <v>Cal State Fullerton1977</v>
      </c>
      <c r="F5734">
        <v>4</v>
      </c>
      <c r="G5734">
        <v>7</v>
      </c>
      <c r="H5734">
        <v>0</v>
      </c>
      <c r="I5734">
        <v>-0.3</v>
      </c>
      <c r="J5734">
        <v>-9.0500000000000007</v>
      </c>
      <c r="K5734">
        <v>-9.36</v>
      </c>
      <c r="L5734" s="2">
        <f>_xlfn.RANK.EQ(I5734, INDEX(CFB!$I$2:$I$1048576, MATCH(W5734, CFB!$W$2:$W$1048576, 0)):INDEX(CFB!$I$2:$I$1048576, MATCH(W5734, CFB!$W$2:$W$1048576, 0) + COUNTIF(CFB!$W$2:$W$1048576, W5734) - 1), 0)</f>
        <v>79</v>
      </c>
      <c r="M5734" s="2">
        <f>_xlfn.RANK.EQ(J5734, INDEX(CFB!$J$2:$J$1048576, MATCH(W5734, CFB!$W$2:$W$1048576, 0)):INDEX(CFB!$J$2:$J$1048576, MATCH(W5734, CFB!$W$2:$W$1048576, 0) + COUNTIF(CFB!$W$2:$W$1048576, W5734) - 1))</f>
        <v>137</v>
      </c>
      <c r="N5734" s="2">
        <f>RANK(K5734, INDEX(CFB!$K$2:$K$1048576, MATCH(W5734, CFB!$W$2:$W$1048576, 0)):INDEX(CFB!$K$2:$K$1048576, MATCH(W5734, CFB!$W$2:$W$1048576, 0) + COUNTIF(CFB!$W$2:$W$1048576, W5734) - 1))</f>
        <v>121</v>
      </c>
      <c r="O5734">
        <v>29.49</v>
      </c>
      <c r="P5734">
        <v>22.12</v>
      </c>
      <c r="W5734">
        <v>1977</v>
      </c>
      <c r="X5734">
        <f t="shared" si="177"/>
        <v>0</v>
      </c>
    </row>
    <row r="5735" spans="1:24" ht="12.75" hidden="1" customHeight="1" x14ac:dyDescent="0.45">
      <c r="A5735">
        <v>122</v>
      </c>
      <c r="B5735" t="s">
        <v>106</v>
      </c>
      <c r="C5735" t="s">
        <v>23</v>
      </c>
      <c r="D5735" s="2" t="str">
        <f t="shared" si="176"/>
        <v>Wake Forest1977</v>
      </c>
      <c r="F5735">
        <v>1</v>
      </c>
      <c r="G5735">
        <v>10</v>
      </c>
      <c r="H5735">
        <v>0</v>
      </c>
      <c r="I5735">
        <v>-5.85</v>
      </c>
      <c r="J5735">
        <v>-3.79</v>
      </c>
      <c r="K5735">
        <v>-9.64</v>
      </c>
      <c r="L5735" s="2">
        <f>_xlfn.RANK.EQ(I5735, INDEX(CFB!$I$2:$I$1048576, MATCH(W5735, CFB!$W$2:$W$1048576, 0)):INDEX(CFB!$I$2:$I$1048576, MATCH(W5735, CFB!$W$2:$W$1048576, 0) + COUNTIF(CFB!$W$2:$W$1048576, W5735) - 1), 0)</f>
        <v>126</v>
      </c>
      <c r="M5735" s="2">
        <f>_xlfn.RANK.EQ(J5735, INDEX(CFB!$J$2:$J$1048576, MATCH(W5735, CFB!$W$2:$W$1048576, 0)):INDEX(CFB!$J$2:$J$1048576, MATCH(W5735, CFB!$W$2:$W$1048576, 0) + COUNTIF(CFB!$W$2:$W$1048576, W5735) - 1))</f>
        <v>108</v>
      </c>
      <c r="N5735" s="2">
        <f>RANK(K5735, INDEX(CFB!$K$2:$K$1048576, MATCH(W5735, CFB!$W$2:$W$1048576, 0)):INDEX(CFB!$K$2:$K$1048576, MATCH(W5735, CFB!$W$2:$W$1048576, 0) + COUNTIF(CFB!$W$2:$W$1048576, W5735) - 1))</f>
        <v>122</v>
      </c>
      <c r="O5735">
        <v>22.39</v>
      </c>
      <c r="P5735">
        <v>15.9</v>
      </c>
      <c r="W5735">
        <v>1977</v>
      </c>
      <c r="X5735">
        <f t="shared" si="177"/>
        <v>0</v>
      </c>
    </row>
    <row r="5736" spans="1:24" ht="12.75" hidden="1" customHeight="1" x14ac:dyDescent="0.45">
      <c r="A5736">
        <v>123</v>
      </c>
      <c r="B5736" t="s">
        <v>203</v>
      </c>
      <c r="C5736" t="s">
        <v>204</v>
      </c>
      <c r="D5736" s="2" t="str">
        <f t="shared" si="176"/>
        <v>McNeese State1977</v>
      </c>
      <c r="F5736">
        <v>5</v>
      </c>
      <c r="G5736">
        <v>5</v>
      </c>
      <c r="H5736">
        <v>1</v>
      </c>
      <c r="I5736">
        <v>-9.4700000000000006</v>
      </c>
      <c r="J5736">
        <v>-0.35</v>
      </c>
      <c r="K5736">
        <v>-9.82</v>
      </c>
      <c r="L5736" s="2">
        <f>_xlfn.RANK.EQ(I5736, INDEX(CFB!$I$2:$I$1048576, MATCH(W5736, CFB!$W$2:$W$1048576, 0)):INDEX(CFB!$I$2:$I$1048576, MATCH(W5736, CFB!$W$2:$W$1048576, 0) + COUNTIF(CFB!$W$2:$W$1048576, W5736) - 1), 0)</f>
        <v>134</v>
      </c>
      <c r="M5736" s="2">
        <f>_xlfn.RANK.EQ(J5736, INDEX(CFB!$J$2:$J$1048576, MATCH(W5736, CFB!$W$2:$W$1048576, 0)):INDEX(CFB!$J$2:$J$1048576, MATCH(W5736, CFB!$W$2:$W$1048576, 0) + COUNTIF(CFB!$W$2:$W$1048576, W5736) - 1))</f>
        <v>82</v>
      </c>
      <c r="N5736" s="2">
        <f>RANK(K5736, INDEX(CFB!$K$2:$K$1048576, MATCH(W5736, CFB!$W$2:$W$1048576, 0)):INDEX(CFB!$K$2:$K$1048576, MATCH(W5736, CFB!$W$2:$W$1048576, 0) + COUNTIF(CFB!$W$2:$W$1048576, W5736) - 1))</f>
        <v>123</v>
      </c>
      <c r="O5736">
        <v>17.170000000000002</v>
      </c>
      <c r="P5736">
        <v>13.43</v>
      </c>
      <c r="W5736">
        <v>1977</v>
      </c>
      <c r="X5736">
        <f t="shared" si="177"/>
        <v>0</v>
      </c>
    </row>
    <row r="5737" spans="1:24" ht="12.75" hidden="1" customHeight="1" x14ac:dyDescent="0.45">
      <c r="A5737">
        <v>124</v>
      </c>
      <c r="B5737" t="s">
        <v>202</v>
      </c>
      <c r="C5737" t="s">
        <v>12</v>
      </c>
      <c r="D5737" s="2" t="str">
        <f t="shared" si="176"/>
        <v>Richmond1977</v>
      </c>
      <c r="F5737">
        <v>3</v>
      </c>
      <c r="G5737">
        <v>8</v>
      </c>
      <c r="H5737">
        <v>0</v>
      </c>
      <c r="I5737">
        <v>-6.31</v>
      </c>
      <c r="J5737">
        <v>-3.69</v>
      </c>
      <c r="K5737">
        <v>-10</v>
      </c>
      <c r="L5737" s="2">
        <f>_xlfn.RANK.EQ(I5737, INDEX(CFB!$I$2:$I$1048576, MATCH(W5737, CFB!$W$2:$W$1048576, 0)):INDEX(CFB!$I$2:$I$1048576, MATCH(W5737, CFB!$W$2:$W$1048576, 0) + COUNTIF(CFB!$W$2:$W$1048576, W5737) - 1), 0)</f>
        <v>128</v>
      </c>
      <c r="M5737" s="2">
        <f>_xlfn.RANK.EQ(J5737, INDEX(CFB!$J$2:$J$1048576, MATCH(W5737, CFB!$W$2:$W$1048576, 0)):INDEX(CFB!$J$2:$J$1048576, MATCH(W5737, CFB!$W$2:$W$1048576, 0) + COUNTIF(CFB!$W$2:$W$1048576, W5737) - 1))</f>
        <v>107</v>
      </c>
      <c r="N5737" s="2">
        <f>RANK(K5737, INDEX(CFB!$K$2:$K$1048576, MATCH(W5737, CFB!$W$2:$W$1048576, 0)):INDEX(CFB!$K$2:$K$1048576, MATCH(W5737, CFB!$W$2:$W$1048576, 0) + COUNTIF(CFB!$W$2:$W$1048576, W5737) - 1))</f>
        <v>124</v>
      </c>
      <c r="O5737">
        <v>21.63</v>
      </c>
      <c r="P5737">
        <v>18.420000000000002</v>
      </c>
      <c r="W5737">
        <v>1977</v>
      </c>
      <c r="X5737">
        <f t="shared" si="177"/>
        <v>0</v>
      </c>
    </row>
    <row r="5738" spans="1:24" ht="12.75" hidden="1" customHeight="1" x14ac:dyDescent="0.45">
      <c r="A5738">
        <v>125</v>
      </c>
      <c r="B5738" t="s">
        <v>125</v>
      </c>
      <c r="C5738" t="s">
        <v>204</v>
      </c>
      <c r="D5738" s="2" t="str">
        <f t="shared" si="176"/>
        <v>Arkansas State1977</v>
      </c>
      <c r="F5738">
        <v>7</v>
      </c>
      <c r="G5738">
        <v>4</v>
      </c>
      <c r="H5738">
        <v>0</v>
      </c>
      <c r="I5738">
        <v>-4.2699999999999996</v>
      </c>
      <c r="J5738">
        <v>-6.71</v>
      </c>
      <c r="K5738">
        <v>-10.98</v>
      </c>
      <c r="L5738" s="2">
        <f>_xlfn.RANK.EQ(I5738, INDEX(CFB!$I$2:$I$1048576, MATCH(W5738, CFB!$W$2:$W$1048576, 0)):INDEX(CFB!$I$2:$I$1048576, MATCH(W5738, CFB!$W$2:$W$1048576, 0) + COUNTIF(CFB!$W$2:$W$1048576, W5738) - 1), 0)</f>
        <v>110</v>
      </c>
      <c r="M5738" s="2">
        <f>_xlfn.RANK.EQ(J5738, INDEX(CFB!$J$2:$J$1048576, MATCH(W5738, CFB!$W$2:$W$1048576, 0)):INDEX(CFB!$J$2:$J$1048576, MATCH(W5738, CFB!$W$2:$W$1048576, 0) + COUNTIF(CFB!$W$2:$W$1048576, W5738) - 1))</f>
        <v>127</v>
      </c>
      <c r="N5738" s="2">
        <f>RANK(K5738, INDEX(CFB!$K$2:$K$1048576, MATCH(W5738, CFB!$W$2:$W$1048576, 0)):INDEX(CFB!$K$2:$K$1048576, MATCH(W5738, CFB!$W$2:$W$1048576, 0) + COUNTIF(CFB!$W$2:$W$1048576, W5738) - 1))</f>
        <v>125</v>
      </c>
      <c r="O5738">
        <v>20.32</v>
      </c>
      <c r="P5738">
        <v>19.739999999999998</v>
      </c>
      <c r="W5738">
        <v>1977</v>
      </c>
      <c r="X5738">
        <f t="shared" si="177"/>
        <v>0</v>
      </c>
    </row>
    <row r="5739" spans="1:24" ht="12.75" hidden="1" customHeight="1" x14ac:dyDescent="0.45">
      <c r="A5739">
        <v>126</v>
      </c>
      <c r="B5739" t="s">
        <v>233</v>
      </c>
      <c r="C5739" t="s">
        <v>229</v>
      </c>
      <c r="D5739" s="2" t="str">
        <f t="shared" si="176"/>
        <v>Mississippi Valley State1977</v>
      </c>
      <c r="F5739">
        <v>5</v>
      </c>
      <c r="G5739">
        <v>5</v>
      </c>
      <c r="H5739">
        <v>0</v>
      </c>
      <c r="I5739">
        <v>-5</v>
      </c>
      <c r="J5739">
        <v>-6.39</v>
      </c>
      <c r="K5739">
        <v>-11.39</v>
      </c>
      <c r="L5739" s="2">
        <f>_xlfn.RANK.EQ(I5739, INDEX(CFB!$I$2:$I$1048576, MATCH(W5739, CFB!$W$2:$W$1048576, 0)):INDEX(CFB!$I$2:$I$1048576, MATCH(W5739, CFB!$W$2:$W$1048576, 0) + COUNTIF(CFB!$W$2:$W$1048576, W5739) - 1), 0)</f>
        <v>116</v>
      </c>
      <c r="M5739" s="2">
        <f>_xlfn.RANK.EQ(J5739, INDEX(CFB!$J$2:$J$1048576, MATCH(W5739, CFB!$W$2:$W$1048576, 0)):INDEX(CFB!$J$2:$J$1048576, MATCH(W5739, CFB!$W$2:$W$1048576, 0) + COUNTIF(CFB!$W$2:$W$1048576, W5739) - 1))</f>
        <v>125</v>
      </c>
      <c r="N5739" s="2">
        <f>RANK(K5739, INDEX(CFB!$K$2:$K$1048576, MATCH(W5739, CFB!$W$2:$W$1048576, 0)):INDEX(CFB!$K$2:$K$1048576, MATCH(W5739, CFB!$W$2:$W$1048576, 0) + COUNTIF(CFB!$W$2:$W$1048576, W5739) - 1))</f>
        <v>126</v>
      </c>
      <c r="O5739">
        <v>24.68</v>
      </c>
      <c r="P5739">
        <v>15.9</v>
      </c>
      <c r="W5739">
        <v>1977</v>
      </c>
      <c r="X5739">
        <f t="shared" si="177"/>
        <v>0</v>
      </c>
    </row>
    <row r="5740" spans="1:24" ht="12.75" hidden="1" customHeight="1" x14ac:dyDescent="0.45">
      <c r="A5740">
        <v>127</v>
      </c>
      <c r="B5740" t="s">
        <v>196</v>
      </c>
      <c r="C5740" t="s">
        <v>12</v>
      </c>
      <c r="D5740" s="2" t="str">
        <f t="shared" si="176"/>
        <v>Illinois State1977</v>
      </c>
      <c r="F5740">
        <v>3</v>
      </c>
      <c r="G5740">
        <v>7</v>
      </c>
      <c r="H5740">
        <v>1</v>
      </c>
      <c r="I5740">
        <v>-5.28</v>
      </c>
      <c r="J5740">
        <v>-7.23</v>
      </c>
      <c r="K5740">
        <v>-12.51</v>
      </c>
      <c r="L5740" s="2">
        <f>_xlfn.RANK.EQ(I5740, INDEX(CFB!$I$2:$I$1048576, MATCH(W5740, CFB!$W$2:$W$1048576, 0)):INDEX(CFB!$I$2:$I$1048576, MATCH(W5740, CFB!$W$2:$W$1048576, 0) + COUNTIF(CFB!$W$2:$W$1048576, W5740) - 1), 0)</f>
        <v>121</v>
      </c>
      <c r="M5740" s="2">
        <f>_xlfn.RANK.EQ(J5740, INDEX(CFB!$J$2:$J$1048576, MATCH(W5740, CFB!$W$2:$W$1048576, 0)):INDEX(CFB!$J$2:$J$1048576, MATCH(W5740, CFB!$W$2:$W$1048576, 0) + COUNTIF(CFB!$W$2:$W$1048576, W5740) - 1))</f>
        <v>129</v>
      </c>
      <c r="N5740" s="2">
        <f>RANK(K5740, INDEX(CFB!$K$2:$K$1048576, MATCH(W5740, CFB!$W$2:$W$1048576, 0)):INDEX(CFB!$K$2:$K$1048576, MATCH(W5740, CFB!$W$2:$W$1048576, 0) + COUNTIF(CFB!$W$2:$W$1048576, W5740) - 1))</f>
        <v>127</v>
      </c>
      <c r="O5740">
        <v>21.54</v>
      </c>
      <c r="P5740">
        <v>19.14</v>
      </c>
      <c r="W5740">
        <v>1977</v>
      </c>
      <c r="X5740">
        <f t="shared" si="177"/>
        <v>0</v>
      </c>
    </row>
    <row r="5741" spans="1:24" ht="12.75" hidden="1" customHeight="1" x14ac:dyDescent="0.45">
      <c r="A5741">
        <v>128</v>
      </c>
      <c r="B5741" t="s">
        <v>148</v>
      </c>
      <c r="C5741" t="s">
        <v>178</v>
      </c>
      <c r="D5741" s="2" t="str">
        <f t="shared" si="176"/>
        <v>UTEP1977</v>
      </c>
      <c r="F5741">
        <v>1</v>
      </c>
      <c r="G5741">
        <v>10</v>
      </c>
      <c r="H5741">
        <v>0</v>
      </c>
      <c r="I5741">
        <v>-5.1100000000000003</v>
      </c>
      <c r="J5741">
        <v>-7.98</v>
      </c>
      <c r="K5741">
        <v>-13.08</v>
      </c>
      <c r="L5741" s="2">
        <f>_xlfn.RANK.EQ(I5741, INDEX(CFB!$I$2:$I$1048576, MATCH(W5741, CFB!$W$2:$W$1048576, 0)):INDEX(CFB!$I$2:$I$1048576, MATCH(W5741, CFB!$W$2:$W$1048576, 0) + COUNTIF(CFB!$W$2:$W$1048576, W5741) - 1), 0)</f>
        <v>119</v>
      </c>
      <c r="M5741" s="2">
        <f>_xlfn.RANK.EQ(J5741, INDEX(CFB!$J$2:$J$1048576, MATCH(W5741, CFB!$W$2:$W$1048576, 0)):INDEX(CFB!$J$2:$J$1048576, MATCH(W5741, CFB!$W$2:$W$1048576, 0) + COUNTIF(CFB!$W$2:$W$1048576, W5741) - 1))</f>
        <v>133</v>
      </c>
      <c r="N5741" s="2">
        <f>RANK(K5741, INDEX(CFB!$K$2:$K$1048576, MATCH(W5741, CFB!$W$2:$W$1048576, 0)):INDEX(CFB!$K$2:$K$1048576, MATCH(W5741, CFB!$W$2:$W$1048576, 0) + COUNTIF(CFB!$W$2:$W$1048576, W5741) - 1))</f>
        <v>128</v>
      </c>
      <c r="O5741">
        <v>21.59</v>
      </c>
      <c r="P5741">
        <v>30.55</v>
      </c>
      <c r="W5741">
        <v>1977</v>
      </c>
      <c r="X5741">
        <f t="shared" si="177"/>
        <v>0</v>
      </c>
    </row>
    <row r="5742" spans="1:24" ht="12.75" hidden="1" customHeight="1" x14ac:dyDescent="0.45">
      <c r="A5742">
        <v>129</v>
      </c>
      <c r="B5742" t="s">
        <v>223</v>
      </c>
      <c r="C5742" t="s">
        <v>212</v>
      </c>
      <c r="D5742" s="2" t="str">
        <f t="shared" si="176"/>
        <v>Columbia1977</v>
      </c>
      <c r="F5742">
        <v>2</v>
      </c>
      <c r="G5742">
        <v>7</v>
      </c>
      <c r="H5742">
        <v>0</v>
      </c>
      <c r="I5742">
        <v>-5.08</v>
      </c>
      <c r="J5742">
        <v>-9.25</v>
      </c>
      <c r="K5742">
        <v>-14.33</v>
      </c>
      <c r="L5742" s="2">
        <f>_xlfn.RANK.EQ(I5742, INDEX(CFB!$I$2:$I$1048576, MATCH(W5742, CFB!$W$2:$W$1048576, 0)):INDEX(CFB!$I$2:$I$1048576, MATCH(W5742, CFB!$W$2:$W$1048576, 0) + COUNTIF(CFB!$W$2:$W$1048576, W5742) - 1), 0)</f>
        <v>117</v>
      </c>
      <c r="M5742" s="2">
        <f>_xlfn.RANK.EQ(J5742, INDEX(CFB!$J$2:$J$1048576, MATCH(W5742, CFB!$W$2:$W$1048576, 0)):INDEX(CFB!$J$2:$J$1048576, MATCH(W5742, CFB!$W$2:$W$1048576, 0) + COUNTIF(CFB!$W$2:$W$1048576, W5742) - 1))</f>
        <v>138</v>
      </c>
      <c r="N5742" s="2">
        <f>RANK(K5742, INDEX(CFB!$K$2:$K$1048576, MATCH(W5742, CFB!$W$2:$W$1048576, 0)):INDEX(CFB!$K$2:$K$1048576, MATCH(W5742, CFB!$W$2:$W$1048576, 0) + COUNTIF(CFB!$W$2:$W$1048576, W5742) - 1))</f>
        <v>129</v>
      </c>
      <c r="O5742">
        <v>23.31</v>
      </c>
      <c r="P5742">
        <v>20.94</v>
      </c>
      <c r="W5742">
        <v>1977</v>
      </c>
      <c r="X5742">
        <f t="shared" si="177"/>
        <v>0</v>
      </c>
    </row>
    <row r="5743" spans="1:24" ht="12.75" hidden="1" customHeight="1" x14ac:dyDescent="0.45">
      <c r="A5743">
        <v>130</v>
      </c>
      <c r="B5743" t="s">
        <v>206</v>
      </c>
      <c r="C5743" t="s">
        <v>229</v>
      </c>
      <c r="D5743" s="2" t="str">
        <f t="shared" si="176"/>
        <v>Southern1977</v>
      </c>
      <c r="F5743">
        <v>3</v>
      </c>
      <c r="G5743">
        <v>7</v>
      </c>
      <c r="H5743">
        <v>1</v>
      </c>
      <c r="I5743">
        <v>-10.25</v>
      </c>
      <c r="J5743">
        <v>-5.14</v>
      </c>
      <c r="K5743">
        <v>-15.39</v>
      </c>
      <c r="L5743" s="2">
        <f>_xlfn.RANK.EQ(I5743, INDEX(CFB!$I$2:$I$1048576, MATCH(W5743, CFB!$W$2:$W$1048576, 0)):INDEX(CFB!$I$2:$I$1048576, MATCH(W5743, CFB!$W$2:$W$1048576, 0) + COUNTIF(CFB!$W$2:$W$1048576, W5743) - 1), 0)</f>
        <v>138</v>
      </c>
      <c r="M5743" s="2">
        <f>_xlfn.RANK.EQ(J5743, INDEX(CFB!$J$2:$J$1048576, MATCH(W5743, CFB!$W$2:$W$1048576, 0)):INDEX(CFB!$J$2:$J$1048576, MATCH(W5743, CFB!$W$2:$W$1048576, 0) + COUNTIF(CFB!$W$2:$W$1048576, W5743) - 1))</f>
        <v>118</v>
      </c>
      <c r="N5743" s="2">
        <f>RANK(K5743, INDEX(CFB!$K$2:$K$1048576, MATCH(W5743, CFB!$W$2:$W$1048576, 0)):INDEX(CFB!$K$2:$K$1048576, MATCH(W5743, CFB!$W$2:$W$1048576, 0) + COUNTIF(CFB!$W$2:$W$1048576, W5743) - 1))</f>
        <v>130</v>
      </c>
      <c r="O5743">
        <v>19.239999999999998</v>
      </c>
      <c r="P5743">
        <v>17.59</v>
      </c>
      <c r="W5743">
        <v>1977</v>
      </c>
      <c r="X5743">
        <f t="shared" si="177"/>
        <v>0</v>
      </c>
    </row>
    <row r="5744" spans="1:24" ht="12.75" hidden="1" customHeight="1" x14ac:dyDescent="0.45">
      <c r="A5744">
        <v>131</v>
      </c>
      <c r="B5744" t="s">
        <v>222</v>
      </c>
      <c r="C5744" t="s">
        <v>212</v>
      </c>
      <c r="D5744" s="2" t="str">
        <f t="shared" si="176"/>
        <v>Cornell1977</v>
      </c>
      <c r="F5744">
        <v>1</v>
      </c>
      <c r="G5744">
        <v>8</v>
      </c>
      <c r="H5744">
        <v>0</v>
      </c>
      <c r="I5744">
        <v>-11.81</v>
      </c>
      <c r="J5744">
        <v>-3.85</v>
      </c>
      <c r="K5744">
        <v>-15.66</v>
      </c>
      <c r="L5744" s="2">
        <f>_xlfn.RANK.EQ(I5744, INDEX(CFB!$I$2:$I$1048576, MATCH(W5744, CFB!$W$2:$W$1048576, 0)):INDEX(CFB!$I$2:$I$1048576, MATCH(W5744, CFB!$W$2:$W$1048576, 0) + COUNTIF(CFB!$W$2:$W$1048576, W5744) - 1), 0)</f>
        <v>142</v>
      </c>
      <c r="M5744" s="2">
        <f>_xlfn.RANK.EQ(J5744, INDEX(CFB!$J$2:$J$1048576, MATCH(W5744, CFB!$W$2:$W$1048576, 0)):INDEX(CFB!$J$2:$J$1048576, MATCH(W5744, CFB!$W$2:$W$1048576, 0) + COUNTIF(CFB!$W$2:$W$1048576, W5744) - 1))</f>
        <v>109</v>
      </c>
      <c r="N5744" s="2">
        <f>RANK(K5744, INDEX(CFB!$K$2:$K$1048576, MATCH(W5744, CFB!$W$2:$W$1048576, 0)):INDEX(CFB!$K$2:$K$1048576, MATCH(W5744, CFB!$W$2:$W$1048576, 0) + COUNTIF(CFB!$W$2:$W$1048576, W5744) - 1))</f>
        <v>131</v>
      </c>
      <c r="O5744">
        <v>16.93</v>
      </c>
      <c r="P5744">
        <v>16.47</v>
      </c>
      <c r="W5744">
        <v>1977</v>
      </c>
      <c r="X5744">
        <f t="shared" si="177"/>
        <v>0</v>
      </c>
    </row>
    <row r="5745" spans="1:24" ht="12.75" hidden="1" customHeight="1" x14ac:dyDescent="0.45">
      <c r="A5745">
        <v>132</v>
      </c>
      <c r="B5745" t="s">
        <v>147</v>
      </c>
      <c r="C5745" t="s">
        <v>195</v>
      </c>
      <c r="D5745" s="2" t="str">
        <f t="shared" si="176"/>
        <v>Tulsa1977</v>
      </c>
      <c r="F5745">
        <v>3</v>
      </c>
      <c r="G5745">
        <v>8</v>
      </c>
      <c r="H5745">
        <v>0</v>
      </c>
      <c r="I5745">
        <v>-2.0699999999999998</v>
      </c>
      <c r="J5745">
        <v>-13.8</v>
      </c>
      <c r="K5745">
        <v>-15.87</v>
      </c>
      <c r="L5745" s="2">
        <f>_xlfn.RANK.EQ(I5745, INDEX(CFB!$I$2:$I$1048576, MATCH(W5745, CFB!$W$2:$W$1048576, 0)):INDEX(CFB!$I$2:$I$1048576, MATCH(W5745, CFB!$W$2:$W$1048576, 0) + COUNTIF(CFB!$W$2:$W$1048576, W5745) - 1), 0)</f>
        <v>98</v>
      </c>
      <c r="M5745" s="2">
        <f>_xlfn.RANK.EQ(J5745, INDEX(CFB!$J$2:$J$1048576, MATCH(W5745, CFB!$W$2:$W$1048576, 0)):INDEX(CFB!$J$2:$J$1048576, MATCH(W5745, CFB!$W$2:$W$1048576, 0) + COUNTIF(CFB!$W$2:$W$1048576, W5745) - 1))</f>
        <v>143</v>
      </c>
      <c r="N5745" s="2">
        <f>RANK(K5745, INDEX(CFB!$K$2:$K$1048576, MATCH(W5745, CFB!$W$2:$W$1048576, 0)):INDEX(CFB!$K$2:$K$1048576, MATCH(W5745, CFB!$W$2:$W$1048576, 0) + COUNTIF(CFB!$W$2:$W$1048576, W5745) - 1))</f>
        <v>132</v>
      </c>
      <c r="O5745">
        <v>24.27</v>
      </c>
      <c r="P5745">
        <v>29.86</v>
      </c>
      <c r="W5745">
        <v>1977</v>
      </c>
      <c r="X5745">
        <f t="shared" si="177"/>
        <v>0</v>
      </c>
    </row>
    <row r="5746" spans="1:24" ht="12.75" hidden="1" customHeight="1" x14ac:dyDescent="0.45">
      <c r="A5746">
        <v>133</v>
      </c>
      <c r="B5746" t="s">
        <v>87</v>
      </c>
      <c r="C5746" t="s">
        <v>65</v>
      </c>
      <c r="D5746" s="2" t="str">
        <f t="shared" si="176"/>
        <v>Northern Illinois1977</v>
      </c>
      <c r="F5746">
        <v>3</v>
      </c>
      <c r="G5746">
        <v>8</v>
      </c>
      <c r="H5746">
        <v>0</v>
      </c>
      <c r="I5746">
        <v>-10.19</v>
      </c>
      <c r="J5746">
        <v>-5.83</v>
      </c>
      <c r="K5746">
        <v>-16.02</v>
      </c>
      <c r="L5746" s="2">
        <f>_xlfn.RANK.EQ(I5746, INDEX(CFB!$I$2:$I$1048576, MATCH(W5746, CFB!$W$2:$W$1048576, 0)):INDEX(CFB!$I$2:$I$1048576, MATCH(W5746, CFB!$W$2:$W$1048576, 0) + COUNTIF(CFB!$W$2:$W$1048576, W5746) - 1), 0)</f>
        <v>137</v>
      </c>
      <c r="M5746" s="2">
        <f>_xlfn.RANK.EQ(J5746, INDEX(CFB!$J$2:$J$1048576, MATCH(W5746, CFB!$W$2:$W$1048576, 0)):INDEX(CFB!$J$2:$J$1048576, MATCH(W5746, CFB!$W$2:$W$1048576, 0) + COUNTIF(CFB!$W$2:$W$1048576, W5746) - 1))</f>
        <v>121</v>
      </c>
      <c r="N5746" s="2">
        <f>RANK(K5746, INDEX(CFB!$K$2:$K$1048576, MATCH(W5746, CFB!$W$2:$W$1048576, 0)):INDEX(CFB!$K$2:$K$1048576, MATCH(W5746, CFB!$W$2:$W$1048576, 0) + COUNTIF(CFB!$W$2:$W$1048576, W5746) - 1))</f>
        <v>133</v>
      </c>
      <c r="O5746">
        <v>16.399999999999999</v>
      </c>
      <c r="P5746">
        <v>19.71</v>
      </c>
      <c r="W5746">
        <v>1977</v>
      </c>
      <c r="X5746">
        <f t="shared" si="177"/>
        <v>0</v>
      </c>
    </row>
    <row r="5747" spans="1:24" ht="12.75" hidden="1" customHeight="1" x14ac:dyDescent="0.45">
      <c r="A5747">
        <v>134</v>
      </c>
      <c r="B5747" t="s">
        <v>64</v>
      </c>
      <c r="C5747" t="s">
        <v>65</v>
      </c>
      <c r="D5747" s="2" t="str">
        <f t="shared" si="176"/>
        <v>Ohio1977</v>
      </c>
      <c r="F5747">
        <v>1</v>
      </c>
      <c r="G5747">
        <v>10</v>
      </c>
      <c r="H5747">
        <v>0</v>
      </c>
      <c r="I5747">
        <v>-0.88</v>
      </c>
      <c r="J5747">
        <v>-16.07</v>
      </c>
      <c r="K5747">
        <v>-16.95</v>
      </c>
      <c r="L5747" s="2">
        <f>_xlfn.RANK.EQ(I5747, INDEX(CFB!$I$2:$I$1048576, MATCH(W5747, CFB!$W$2:$W$1048576, 0)):INDEX(CFB!$I$2:$I$1048576, MATCH(W5747, CFB!$W$2:$W$1048576, 0) + COUNTIF(CFB!$W$2:$W$1048576, W5747) - 1), 0)</f>
        <v>84</v>
      </c>
      <c r="M5747" s="2">
        <f>_xlfn.RANK.EQ(J5747, INDEX(CFB!$J$2:$J$1048576, MATCH(W5747, CFB!$W$2:$W$1048576, 0)):INDEX(CFB!$J$2:$J$1048576, MATCH(W5747, CFB!$W$2:$W$1048576, 0) + COUNTIF(CFB!$W$2:$W$1048576, W5747) - 1))</f>
        <v>144</v>
      </c>
      <c r="N5747" s="2">
        <f>RANK(K5747, INDEX(CFB!$K$2:$K$1048576, MATCH(W5747, CFB!$W$2:$W$1048576, 0)):INDEX(CFB!$K$2:$K$1048576, MATCH(W5747, CFB!$W$2:$W$1048576, 0) + COUNTIF(CFB!$W$2:$W$1048576, W5747) - 1))</f>
        <v>134</v>
      </c>
      <c r="O5747">
        <v>25.91</v>
      </c>
      <c r="P5747">
        <v>29.2</v>
      </c>
      <c r="W5747">
        <v>1977</v>
      </c>
      <c r="X5747">
        <f t="shared" si="177"/>
        <v>0</v>
      </c>
    </row>
    <row r="5748" spans="1:24" ht="12.75" hidden="1" customHeight="1" x14ac:dyDescent="0.45">
      <c r="A5748">
        <v>135</v>
      </c>
      <c r="B5748" t="s">
        <v>234</v>
      </c>
      <c r="C5748" t="s">
        <v>229</v>
      </c>
      <c r="D5748" s="2" t="str">
        <f t="shared" si="176"/>
        <v>Alcorn State1977</v>
      </c>
      <c r="F5748">
        <v>3</v>
      </c>
      <c r="G5748">
        <v>8</v>
      </c>
      <c r="H5748">
        <v>0</v>
      </c>
      <c r="I5748">
        <v>-8.89</v>
      </c>
      <c r="J5748">
        <v>-8.2100000000000009</v>
      </c>
      <c r="K5748">
        <v>-17.100000000000001</v>
      </c>
      <c r="L5748" s="2">
        <f>_xlfn.RANK.EQ(I5748, INDEX(CFB!$I$2:$I$1048576, MATCH(W5748, CFB!$W$2:$W$1048576, 0)):INDEX(CFB!$I$2:$I$1048576, MATCH(W5748, CFB!$W$2:$W$1048576, 0) + COUNTIF(CFB!$W$2:$W$1048576, W5748) - 1), 0)</f>
        <v>133</v>
      </c>
      <c r="M5748" s="2">
        <f>_xlfn.RANK.EQ(J5748, INDEX(CFB!$J$2:$J$1048576, MATCH(W5748, CFB!$W$2:$W$1048576, 0)):INDEX(CFB!$J$2:$J$1048576, MATCH(W5748, CFB!$W$2:$W$1048576, 0) + COUNTIF(CFB!$W$2:$W$1048576, W5748) - 1))</f>
        <v>134</v>
      </c>
      <c r="N5748" s="2">
        <f>RANK(K5748, INDEX(CFB!$K$2:$K$1048576, MATCH(W5748, CFB!$W$2:$W$1048576, 0)):INDEX(CFB!$K$2:$K$1048576, MATCH(W5748, CFB!$W$2:$W$1048576, 0) + COUNTIF(CFB!$W$2:$W$1048576, W5748) - 1))</f>
        <v>135</v>
      </c>
      <c r="O5748">
        <v>18.63</v>
      </c>
      <c r="P5748">
        <v>18.23</v>
      </c>
      <c r="W5748">
        <v>1977</v>
      </c>
      <c r="X5748">
        <f t="shared" si="177"/>
        <v>0</v>
      </c>
    </row>
    <row r="5749" spans="1:24" ht="12.75" hidden="1" customHeight="1" x14ac:dyDescent="0.45">
      <c r="A5749">
        <v>136</v>
      </c>
      <c r="B5749" t="s">
        <v>116</v>
      </c>
      <c r="C5749" t="s">
        <v>206</v>
      </c>
      <c r="D5749" s="2" t="str">
        <f t="shared" si="176"/>
        <v>Appalachian State1977</v>
      </c>
      <c r="F5749">
        <v>2</v>
      </c>
      <c r="G5749">
        <v>9</v>
      </c>
      <c r="H5749">
        <v>0</v>
      </c>
      <c r="I5749">
        <v>-5.44</v>
      </c>
      <c r="J5749">
        <v>-11.68</v>
      </c>
      <c r="K5749">
        <v>-17.12</v>
      </c>
      <c r="L5749" s="2">
        <f>_xlfn.RANK.EQ(I5749, INDEX(CFB!$I$2:$I$1048576, MATCH(W5749, CFB!$W$2:$W$1048576, 0)):INDEX(CFB!$I$2:$I$1048576, MATCH(W5749, CFB!$W$2:$W$1048576, 0) + COUNTIF(CFB!$W$2:$W$1048576, W5749) - 1), 0)</f>
        <v>122</v>
      </c>
      <c r="M5749" s="2">
        <f>_xlfn.RANK.EQ(J5749, INDEX(CFB!$J$2:$J$1048576, MATCH(W5749, CFB!$W$2:$W$1048576, 0)):INDEX(CFB!$J$2:$J$1048576, MATCH(W5749, CFB!$W$2:$W$1048576, 0) + COUNTIF(CFB!$W$2:$W$1048576, W5749) - 1))</f>
        <v>141</v>
      </c>
      <c r="N5749" s="2">
        <f>RANK(K5749, INDEX(CFB!$K$2:$K$1048576, MATCH(W5749, CFB!$W$2:$W$1048576, 0)):INDEX(CFB!$K$2:$K$1048576, MATCH(W5749, CFB!$W$2:$W$1048576, 0) + COUNTIF(CFB!$W$2:$W$1048576, W5749) - 1))</f>
        <v>136</v>
      </c>
      <c r="O5749">
        <v>21.76</v>
      </c>
      <c r="P5749">
        <v>25.54</v>
      </c>
      <c r="W5749">
        <v>1977</v>
      </c>
      <c r="X5749">
        <f t="shared" si="177"/>
        <v>0</v>
      </c>
    </row>
    <row r="5750" spans="1:24" ht="12.75" hidden="1" customHeight="1" x14ac:dyDescent="0.45">
      <c r="A5750">
        <v>137</v>
      </c>
      <c r="B5750" t="s">
        <v>214</v>
      </c>
      <c r="C5750" t="s">
        <v>204</v>
      </c>
      <c r="D5750" s="2" t="str">
        <f t="shared" si="176"/>
        <v>Lamar1977</v>
      </c>
      <c r="F5750">
        <v>2</v>
      </c>
      <c r="G5750">
        <v>9</v>
      </c>
      <c r="H5750">
        <v>0</v>
      </c>
      <c r="I5750">
        <v>-12.65</v>
      </c>
      <c r="J5750">
        <v>-4.47</v>
      </c>
      <c r="K5750">
        <v>-17.12</v>
      </c>
      <c r="L5750" s="2">
        <f>_xlfn.RANK.EQ(I5750, INDEX(CFB!$I$2:$I$1048576, MATCH(W5750, CFB!$W$2:$W$1048576, 0)):INDEX(CFB!$I$2:$I$1048576, MATCH(W5750, CFB!$W$2:$W$1048576, 0) + COUNTIF(CFB!$W$2:$W$1048576, W5750) - 1), 0)</f>
        <v>143</v>
      </c>
      <c r="M5750" s="2">
        <f>_xlfn.RANK.EQ(J5750, INDEX(CFB!$J$2:$J$1048576, MATCH(W5750, CFB!$W$2:$W$1048576, 0)):INDEX(CFB!$J$2:$J$1048576, MATCH(W5750, CFB!$W$2:$W$1048576, 0) + COUNTIF(CFB!$W$2:$W$1048576, W5750) - 1))</f>
        <v>116</v>
      </c>
      <c r="N5750" s="2">
        <f>RANK(K5750, INDEX(CFB!$K$2:$K$1048576, MATCH(W5750, CFB!$W$2:$W$1048576, 0)):INDEX(CFB!$K$2:$K$1048576, MATCH(W5750, CFB!$W$2:$W$1048576, 0) + COUNTIF(CFB!$W$2:$W$1048576, W5750) - 1))</f>
        <v>136</v>
      </c>
      <c r="O5750">
        <v>14.76</v>
      </c>
      <c r="P5750">
        <v>18.72</v>
      </c>
      <c r="W5750">
        <v>1977</v>
      </c>
      <c r="X5750">
        <f t="shared" si="177"/>
        <v>0</v>
      </c>
    </row>
    <row r="5751" spans="1:24" ht="12.75" hidden="1" customHeight="1" x14ac:dyDescent="0.45">
      <c r="A5751">
        <v>138</v>
      </c>
      <c r="B5751" t="s">
        <v>216</v>
      </c>
      <c r="C5751" t="s">
        <v>12</v>
      </c>
      <c r="D5751" s="2" t="str">
        <f t="shared" si="176"/>
        <v>Holy Cross1977</v>
      </c>
      <c r="F5751">
        <v>2</v>
      </c>
      <c r="G5751">
        <v>9</v>
      </c>
      <c r="H5751">
        <v>0</v>
      </c>
      <c r="I5751">
        <v>-11.43</v>
      </c>
      <c r="J5751">
        <v>-6.56</v>
      </c>
      <c r="K5751">
        <v>-17.989999999999998</v>
      </c>
      <c r="L5751" s="2">
        <f>_xlfn.RANK.EQ(I5751, INDEX(CFB!$I$2:$I$1048576, MATCH(W5751, CFB!$W$2:$W$1048576, 0)):INDEX(CFB!$I$2:$I$1048576, MATCH(W5751, CFB!$W$2:$W$1048576, 0) + COUNTIF(CFB!$W$2:$W$1048576, W5751) - 1), 0)</f>
        <v>140</v>
      </c>
      <c r="M5751" s="2">
        <f>_xlfn.RANK.EQ(J5751, INDEX(CFB!$J$2:$J$1048576, MATCH(W5751, CFB!$W$2:$W$1048576, 0)):INDEX(CFB!$J$2:$J$1048576, MATCH(W5751, CFB!$W$2:$W$1048576, 0) + COUNTIF(CFB!$W$2:$W$1048576, W5751) - 1))</f>
        <v>126</v>
      </c>
      <c r="N5751" s="2">
        <f>RANK(K5751, INDEX(CFB!$K$2:$K$1048576, MATCH(W5751, CFB!$W$2:$W$1048576, 0)):INDEX(CFB!$K$2:$K$1048576, MATCH(W5751, CFB!$W$2:$W$1048576, 0) + COUNTIF(CFB!$W$2:$W$1048576, W5751) - 1))</f>
        <v>138</v>
      </c>
      <c r="O5751">
        <v>15.9</v>
      </c>
      <c r="P5751">
        <v>19.78</v>
      </c>
      <c r="W5751">
        <v>1977</v>
      </c>
      <c r="X5751">
        <f t="shared" si="177"/>
        <v>0</v>
      </c>
    </row>
    <row r="5752" spans="1:24" ht="12.75" hidden="1" customHeight="1" x14ac:dyDescent="0.45">
      <c r="A5752">
        <v>139</v>
      </c>
      <c r="B5752" t="s">
        <v>200</v>
      </c>
      <c r="C5752" t="s">
        <v>12</v>
      </c>
      <c r="D5752" s="2" t="str">
        <f t="shared" si="176"/>
        <v>Indiana State1977</v>
      </c>
      <c r="F5752">
        <v>3</v>
      </c>
      <c r="G5752">
        <v>7</v>
      </c>
      <c r="H5752">
        <v>0</v>
      </c>
      <c r="I5752">
        <v>-8.5299999999999994</v>
      </c>
      <c r="J5752">
        <v>-9.59</v>
      </c>
      <c r="K5752">
        <v>-18.12</v>
      </c>
      <c r="L5752" s="2">
        <f>_xlfn.RANK.EQ(I5752, INDEX(CFB!$I$2:$I$1048576, MATCH(W5752, CFB!$W$2:$W$1048576, 0)):INDEX(CFB!$I$2:$I$1048576, MATCH(W5752, CFB!$W$2:$W$1048576, 0) + COUNTIF(CFB!$W$2:$W$1048576, W5752) - 1), 0)</f>
        <v>132</v>
      </c>
      <c r="M5752" s="2">
        <f>_xlfn.RANK.EQ(J5752, INDEX(CFB!$J$2:$J$1048576, MATCH(W5752, CFB!$W$2:$W$1048576, 0)):INDEX(CFB!$J$2:$J$1048576, MATCH(W5752, CFB!$W$2:$W$1048576, 0) + COUNTIF(CFB!$W$2:$W$1048576, W5752) - 1))</f>
        <v>140</v>
      </c>
      <c r="N5752" s="2">
        <f>RANK(K5752, INDEX(CFB!$K$2:$K$1048576, MATCH(W5752, CFB!$W$2:$W$1048576, 0)):INDEX(CFB!$K$2:$K$1048576, MATCH(W5752, CFB!$W$2:$W$1048576, 0) + COUNTIF(CFB!$W$2:$W$1048576, W5752) - 1))</f>
        <v>139</v>
      </c>
      <c r="O5752">
        <v>17.760000000000002</v>
      </c>
      <c r="P5752">
        <v>21.29</v>
      </c>
      <c r="W5752">
        <v>1977</v>
      </c>
      <c r="X5752">
        <f t="shared" si="177"/>
        <v>0</v>
      </c>
    </row>
    <row r="5753" spans="1:24" ht="12.75" hidden="1" customHeight="1" x14ac:dyDescent="0.45">
      <c r="A5753">
        <v>140</v>
      </c>
      <c r="B5753" t="s">
        <v>94</v>
      </c>
      <c r="C5753" t="s">
        <v>65</v>
      </c>
      <c r="D5753" s="2" t="str">
        <f t="shared" si="176"/>
        <v>Toledo1977</v>
      </c>
      <c r="F5753">
        <v>2</v>
      </c>
      <c r="G5753">
        <v>9</v>
      </c>
      <c r="H5753">
        <v>0</v>
      </c>
      <c r="I5753">
        <v>-14.06</v>
      </c>
      <c r="J5753">
        <v>-4.26</v>
      </c>
      <c r="K5753">
        <v>-18.309999999999999</v>
      </c>
      <c r="L5753" s="2">
        <f>_xlfn.RANK.EQ(I5753, INDEX(CFB!$I$2:$I$1048576, MATCH(W5753, CFB!$W$2:$W$1048576, 0)):INDEX(CFB!$I$2:$I$1048576, MATCH(W5753, CFB!$W$2:$W$1048576, 0) + COUNTIF(CFB!$W$2:$W$1048576, W5753) - 1), 0)</f>
        <v>144</v>
      </c>
      <c r="M5753" s="2">
        <f>_xlfn.RANK.EQ(J5753, INDEX(CFB!$J$2:$J$1048576, MATCH(W5753, CFB!$W$2:$W$1048576, 0)):INDEX(CFB!$J$2:$J$1048576, MATCH(W5753, CFB!$W$2:$W$1048576, 0) + COUNTIF(CFB!$W$2:$W$1048576, W5753) - 1))</f>
        <v>113</v>
      </c>
      <c r="N5753" s="2">
        <f>RANK(K5753, INDEX(CFB!$K$2:$K$1048576, MATCH(W5753, CFB!$W$2:$W$1048576, 0)):INDEX(CFB!$K$2:$K$1048576, MATCH(W5753, CFB!$W$2:$W$1048576, 0) + COUNTIF(CFB!$W$2:$W$1048576, W5753) - 1))</f>
        <v>140</v>
      </c>
      <c r="O5753">
        <v>12.62</v>
      </c>
      <c r="P5753">
        <v>20.39</v>
      </c>
      <c r="W5753">
        <v>1977</v>
      </c>
      <c r="X5753">
        <f t="shared" si="177"/>
        <v>0</v>
      </c>
    </row>
    <row r="5754" spans="1:24" ht="12.75" hidden="1" customHeight="1" x14ac:dyDescent="0.45">
      <c r="A5754">
        <v>141</v>
      </c>
      <c r="B5754" t="s">
        <v>235</v>
      </c>
      <c r="C5754" t="s">
        <v>229</v>
      </c>
      <c r="D5754" s="2" t="str">
        <f t="shared" si="176"/>
        <v>Prairie View A&amp;M1977</v>
      </c>
      <c r="F5754">
        <v>3</v>
      </c>
      <c r="G5754">
        <v>8</v>
      </c>
      <c r="H5754">
        <v>0</v>
      </c>
      <c r="I5754">
        <v>-10.050000000000001</v>
      </c>
      <c r="J5754">
        <v>-9.3000000000000007</v>
      </c>
      <c r="K5754">
        <v>-19.350000000000001</v>
      </c>
      <c r="L5754" s="2">
        <f>_xlfn.RANK.EQ(I5754, INDEX(CFB!$I$2:$I$1048576, MATCH(W5754, CFB!$W$2:$W$1048576, 0)):INDEX(CFB!$I$2:$I$1048576, MATCH(W5754, CFB!$W$2:$W$1048576, 0) + COUNTIF(CFB!$W$2:$W$1048576, W5754) - 1), 0)</f>
        <v>136</v>
      </c>
      <c r="M5754" s="2">
        <f>_xlfn.RANK.EQ(J5754, INDEX(CFB!$J$2:$J$1048576, MATCH(W5754, CFB!$W$2:$W$1048576, 0)):INDEX(CFB!$J$2:$J$1048576, MATCH(W5754, CFB!$W$2:$W$1048576, 0) + COUNTIF(CFB!$W$2:$W$1048576, W5754) - 1))</f>
        <v>139</v>
      </c>
      <c r="N5754" s="2">
        <f>RANK(K5754, INDEX(CFB!$K$2:$K$1048576, MATCH(W5754, CFB!$W$2:$W$1048576, 0)):INDEX(CFB!$K$2:$K$1048576, MATCH(W5754, CFB!$W$2:$W$1048576, 0) + COUNTIF(CFB!$W$2:$W$1048576, W5754) - 1))</f>
        <v>141</v>
      </c>
      <c r="O5754">
        <v>18.100000000000001</v>
      </c>
      <c r="P5754">
        <v>24.22</v>
      </c>
      <c r="W5754">
        <v>1977</v>
      </c>
      <c r="X5754">
        <f t="shared" si="177"/>
        <v>0</v>
      </c>
    </row>
    <row r="5755" spans="1:24" ht="12.75" hidden="1" customHeight="1" x14ac:dyDescent="0.45">
      <c r="A5755">
        <v>142</v>
      </c>
      <c r="B5755" t="s">
        <v>199</v>
      </c>
      <c r="C5755" t="s">
        <v>195</v>
      </c>
      <c r="D5755" s="2" t="str">
        <f t="shared" si="176"/>
        <v>Drake1977</v>
      </c>
      <c r="F5755">
        <v>2</v>
      </c>
      <c r="G5755">
        <v>9</v>
      </c>
      <c r="H5755">
        <v>0</v>
      </c>
      <c r="I5755">
        <v>-8.1300000000000008</v>
      </c>
      <c r="J5755">
        <v>-12.23</v>
      </c>
      <c r="K5755">
        <v>-20.36</v>
      </c>
      <c r="L5755" s="2">
        <f>_xlfn.RANK.EQ(I5755, INDEX(CFB!$I$2:$I$1048576, MATCH(W5755, CFB!$W$2:$W$1048576, 0)):INDEX(CFB!$I$2:$I$1048576, MATCH(W5755, CFB!$W$2:$W$1048576, 0) + COUNTIF(CFB!$W$2:$W$1048576, W5755) - 1), 0)</f>
        <v>131</v>
      </c>
      <c r="M5755" s="2">
        <f>_xlfn.RANK.EQ(J5755, INDEX(CFB!$J$2:$J$1048576, MATCH(W5755, CFB!$W$2:$W$1048576, 0)):INDEX(CFB!$J$2:$J$1048576, MATCH(W5755, CFB!$W$2:$W$1048576, 0) + COUNTIF(CFB!$W$2:$W$1048576, W5755) - 1))</f>
        <v>142</v>
      </c>
      <c r="N5755" s="2">
        <f>RANK(K5755, INDEX(CFB!$K$2:$K$1048576, MATCH(W5755, CFB!$W$2:$W$1048576, 0)):INDEX(CFB!$K$2:$K$1048576, MATCH(W5755, CFB!$W$2:$W$1048576, 0) + COUNTIF(CFB!$W$2:$W$1048576, W5755) - 1))</f>
        <v>142</v>
      </c>
      <c r="O5755">
        <v>18.29</v>
      </c>
      <c r="P5755">
        <v>26.63</v>
      </c>
      <c r="W5755">
        <v>1977</v>
      </c>
      <c r="X5755">
        <f t="shared" si="177"/>
        <v>0</v>
      </c>
    </row>
    <row r="5756" spans="1:24" ht="12.75" hidden="1" customHeight="1" x14ac:dyDescent="0.45">
      <c r="A5756">
        <v>143</v>
      </c>
      <c r="B5756" t="s">
        <v>62</v>
      </c>
      <c r="C5756" t="s">
        <v>206</v>
      </c>
      <c r="D5756" s="2" t="str">
        <f t="shared" si="176"/>
        <v>Marshall1977</v>
      </c>
      <c r="F5756">
        <v>2</v>
      </c>
      <c r="G5756">
        <v>9</v>
      </c>
      <c r="H5756">
        <v>0</v>
      </c>
      <c r="I5756">
        <v>-3.43</v>
      </c>
      <c r="J5756">
        <v>-17.149999999999999</v>
      </c>
      <c r="K5756">
        <v>-20.57</v>
      </c>
      <c r="L5756" s="2">
        <f>_xlfn.RANK.EQ(I5756, INDEX(CFB!$I$2:$I$1048576, MATCH(W5756, CFB!$W$2:$W$1048576, 0)):INDEX(CFB!$I$2:$I$1048576, MATCH(W5756, CFB!$W$2:$W$1048576, 0) + COUNTIF(CFB!$W$2:$W$1048576, W5756) - 1), 0)</f>
        <v>107</v>
      </c>
      <c r="M5756" s="2">
        <f>_xlfn.RANK.EQ(J5756, INDEX(CFB!$J$2:$J$1048576, MATCH(W5756, CFB!$W$2:$W$1048576, 0)):INDEX(CFB!$J$2:$J$1048576, MATCH(W5756, CFB!$W$2:$W$1048576, 0) + COUNTIF(CFB!$W$2:$W$1048576, W5756) - 1))</f>
        <v>145</v>
      </c>
      <c r="N5756" s="2">
        <f>RANK(K5756, INDEX(CFB!$K$2:$K$1048576, MATCH(W5756, CFB!$W$2:$W$1048576, 0)):INDEX(CFB!$K$2:$K$1048576, MATCH(W5756, CFB!$W$2:$W$1048576, 0) + COUNTIF(CFB!$W$2:$W$1048576, W5756) - 1))</f>
        <v>143</v>
      </c>
      <c r="O5756">
        <v>23.42</v>
      </c>
      <c r="P5756">
        <v>32.549999999999997</v>
      </c>
      <c r="W5756">
        <v>1977</v>
      </c>
      <c r="X5756">
        <f t="shared" si="177"/>
        <v>0</v>
      </c>
    </row>
    <row r="5757" spans="1:24" ht="12.75" hidden="1" customHeight="1" x14ac:dyDescent="0.45">
      <c r="A5757">
        <v>144</v>
      </c>
      <c r="B5757" t="s">
        <v>123</v>
      </c>
      <c r="C5757" t="s">
        <v>12</v>
      </c>
      <c r="D5757" s="2" t="str">
        <f t="shared" si="176"/>
        <v>Louisiana-Monroe1977</v>
      </c>
      <c r="F5757">
        <v>2</v>
      </c>
      <c r="G5757">
        <v>9</v>
      </c>
      <c r="H5757">
        <v>0</v>
      </c>
      <c r="I5757">
        <v>-11.61</v>
      </c>
      <c r="J5757">
        <v>-9.0299999999999994</v>
      </c>
      <c r="K5757">
        <v>-20.63</v>
      </c>
      <c r="L5757" s="2">
        <f>_xlfn.RANK.EQ(I5757, INDEX(CFB!$I$2:$I$1048576, MATCH(W5757, CFB!$W$2:$W$1048576, 0)):INDEX(CFB!$I$2:$I$1048576, MATCH(W5757, CFB!$W$2:$W$1048576, 0) + COUNTIF(CFB!$W$2:$W$1048576, W5757) - 1), 0)</f>
        <v>141</v>
      </c>
      <c r="M5757" s="2">
        <f>_xlfn.RANK.EQ(J5757, INDEX(CFB!$J$2:$J$1048576, MATCH(W5757, CFB!$W$2:$W$1048576, 0)):INDEX(CFB!$J$2:$J$1048576, MATCH(W5757, CFB!$W$2:$W$1048576, 0) + COUNTIF(CFB!$W$2:$W$1048576, W5757) - 1))</f>
        <v>136</v>
      </c>
      <c r="N5757" s="2">
        <f>RANK(K5757, INDEX(CFB!$K$2:$K$1048576, MATCH(W5757, CFB!$W$2:$W$1048576, 0)):INDEX(CFB!$K$2:$K$1048576, MATCH(W5757, CFB!$W$2:$W$1048576, 0) + COUNTIF(CFB!$W$2:$W$1048576, W5757) - 1))</f>
        <v>144</v>
      </c>
      <c r="O5757">
        <v>14.92</v>
      </c>
      <c r="P5757">
        <v>24.65</v>
      </c>
      <c r="W5757">
        <v>1977</v>
      </c>
      <c r="X5757">
        <f t="shared" si="177"/>
        <v>0</v>
      </c>
    </row>
    <row r="5758" spans="1:24" ht="12.75" hidden="1" customHeight="1" x14ac:dyDescent="0.45">
      <c r="A5758">
        <v>145</v>
      </c>
      <c r="B5758" t="s">
        <v>198</v>
      </c>
      <c r="C5758" t="s">
        <v>195</v>
      </c>
      <c r="D5758" s="2" t="str">
        <f t="shared" si="176"/>
        <v>Southern Illinois1977</v>
      </c>
      <c r="F5758">
        <v>3</v>
      </c>
      <c r="G5758">
        <v>8</v>
      </c>
      <c r="H5758">
        <v>0</v>
      </c>
      <c r="I5758">
        <v>-15.36</v>
      </c>
      <c r="J5758">
        <v>-5.31</v>
      </c>
      <c r="K5758">
        <v>-20.68</v>
      </c>
      <c r="L5758" s="2">
        <f>_xlfn.RANK.EQ(I5758, INDEX(CFB!$I$2:$I$1048576, MATCH(W5758, CFB!$W$2:$W$1048576, 0)):INDEX(CFB!$I$2:$I$1048576, MATCH(W5758, CFB!$W$2:$W$1048576, 0) + COUNTIF(CFB!$W$2:$W$1048576, W5758) - 1), 0)</f>
        <v>145</v>
      </c>
      <c r="M5758" s="2">
        <f>_xlfn.RANK.EQ(J5758, INDEX(CFB!$J$2:$J$1048576, MATCH(W5758, CFB!$W$2:$W$1048576, 0)):INDEX(CFB!$J$2:$J$1048576, MATCH(W5758, CFB!$W$2:$W$1048576, 0) + COUNTIF(CFB!$W$2:$W$1048576, W5758) - 1))</f>
        <v>119</v>
      </c>
      <c r="N5758" s="2">
        <f>RANK(K5758, INDEX(CFB!$K$2:$K$1048576, MATCH(W5758, CFB!$W$2:$W$1048576, 0)):INDEX(CFB!$K$2:$K$1048576, MATCH(W5758, CFB!$W$2:$W$1048576, 0) + COUNTIF(CFB!$W$2:$W$1048576, W5758) - 1))</f>
        <v>145</v>
      </c>
      <c r="O5758">
        <v>11.07</v>
      </c>
      <c r="P5758">
        <v>19.559999999999999</v>
      </c>
      <c r="W5758">
        <v>1977</v>
      </c>
      <c r="X5758">
        <f t="shared" si="177"/>
        <v>0</v>
      </c>
    </row>
    <row r="5759" spans="1:24" ht="12.75" hidden="1" customHeight="1" x14ac:dyDescent="0.45">
      <c r="A5759">
        <v>1</v>
      </c>
      <c r="B5759" t="s">
        <v>44</v>
      </c>
      <c r="C5759" t="s">
        <v>10</v>
      </c>
      <c r="D5759" s="2" t="str">
        <f t="shared" si="176"/>
        <v>Michigan1976</v>
      </c>
      <c r="E5759">
        <v>3</v>
      </c>
      <c r="F5759">
        <v>10</v>
      </c>
      <c r="G5759">
        <v>2</v>
      </c>
      <c r="H5759">
        <v>0</v>
      </c>
      <c r="I5759">
        <v>9.7899999999999991</v>
      </c>
      <c r="J5759">
        <v>14.87</v>
      </c>
      <c r="K5759">
        <v>24.67</v>
      </c>
      <c r="L5759" s="2">
        <f>_xlfn.RANK.EQ(I5759, INDEX(CFB!$I$2:$I$1048576, MATCH(W5759, CFB!$W$2:$W$1048576, 0)):INDEX(CFB!$I$2:$I$1048576, MATCH(W5759, CFB!$W$2:$W$1048576, 0) + COUNTIF(CFB!$W$2:$W$1048576, W5759) - 1), 0)</f>
        <v>8</v>
      </c>
      <c r="M5759" s="2">
        <f>_xlfn.RANK.EQ(J5759, INDEX(CFB!$J$2:$J$1048576, MATCH(W5759, CFB!$W$2:$W$1048576, 0)):INDEX(CFB!$J$2:$J$1048576, MATCH(W5759, CFB!$W$2:$W$1048576, 0) + COUNTIF(CFB!$W$2:$W$1048576, W5759) - 1))</f>
        <v>1</v>
      </c>
      <c r="N5759" s="2">
        <f>RANK(K5759, INDEX(CFB!$K$2:$K$1048576, MATCH(W5759, CFB!$W$2:$W$1048576, 0)):INDEX(CFB!$K$2:$K$1048576, MATCH(W5759, CFB!$W$2:$W$1048576, 0) + COUNTIF(CFB!$W$2:$W$1048576, W5759) - 1))</f>
        <v>1</v>
      </c>
      <c r="O5759">
        <v>47.2</v>
      </c>
      <c r="P5759">
        <v>-4.09</v>
      </c>
      <c r="W5759">
        <v>1976</v>
      </c>
      <c r="X5759">
        <f t="shared" si="177"/>
        <v>0</v>
      </c>
    </row>
    <row r="5760" spans="1:24" ht="12.75" hidden="1" customHeight="1" x14ac:dyDescent="0.45">
      <c r="A5760">
        <v>2</v>
      </c>
      <c r="B5760" t="s">
        <v>70</v>
      </c>
      <c r="C5760" t="s">
        <v>12</v>
      </c>
      <c r="D5760" s="2" t="str">
        <f t="shared" si="176"/>
        <v>Pitt1976</v>
      </c>
      <c r="E5760">
        <v>1</v>
      </c>
      <c r="F5760">
        <v>12</v>
      </c>
      <c r="G5760">
        <v>0</v>
      </c>
      <c r="H5760">
        <v>0</v>
      </c>
      <c r="I5760">
        <v>12.5</v>
      </c>
      <c r="J5760">
        <v>10.56</v>
      </c>
      <c r="K5760">
        <v>23.06</v>
      </c>
      <c r="L5760" s="2">
        <f>_xlfn.RANK.EQ(I5760, INDEX(CFB!$I$2:$I$1048576, MATCH(W5760, CFB!$W$2:$W$1048576, 0)):INDEX(CFB!$I$2:$I$1048576, MATCH(W5760, CFB!$W$2:$W$1048576, 0) + COUNTIF(CFB!$W$2:$W$1048576, W5760) - 1), 0)</f>
        <v>2</v>
      </c>
      <c r="M5760" s="2">
        <f>_xlfn.RANK.EQ(J5760, INDEX(CFB!$J$2:$J$1048576, MATCH(W5760, CFB!$W$2:$W$1048576, 0)):INDEX(CFB!$J$2:$J$1048576, MATCH(W5760, CFB!$W$2:$W$1048576, 0) + COUNTIF(CFB!$W$2:$W$1048576, W5760) - 1))</f>
        <v>8</v>
      </c>
      <c r="N5760" s="2">
        <f>RANK(K5760, INDEX(CFB!$K$2:$K$1048576, MATCH(W5760, CFB!$W$2:$W$1048576, 0)):INDEX(CFB!$K$2:$K$1048576, MATCH(W5760, CFB!$W$2:$W$1048576, 0) + COUNTIF(CFB!$W$2:$W$1048576, W5760) - 1))</f>
        <v>2</v>
      </c>
      <c r="O5760">
        <v>42.03</v>
      </c>
      <c r="P5760">
        <v>0.95</v>
      </c>
      <c r="W5760">
        <v>1976</v>
      </c>
      <c r="X5760">
        <f t="shared" si="177"/>
        <v>1</v>
      </c>
    </row>
    <row r="5761" spans="1:24" ht="12.75" hidden="1" customHeight="1" x14ac:dyDescent="0.45">
      <c r="A5761">
        <v>3</v>
      </c>
      <c r="B5761" t="s">
        <v>34</v>
      </c>
      <c r="C5761" t="s">
        <v>189</v>
      </c>
      <c r="D5761" s="2" t="str">
        <f t="shared" si="176"/>
        <v>Texas A&amp;M1976</v>
      </c>
      <c r="E5761">
        <v>7</v>
      </c>
      <c r="F5761">
        <v>10</v>
      </c>
      <c r="G5761">
        <v>2</v>
      </c>
      <c r="H5761">
        <v>0</v>
      </c>
      <c r="I5761">
        <v>9.32</v>
      </c>
      <c r="J5761">
        <v>12.25</v>
      </c>
      <c r="K5761">
        <v>21.57</v>
      </c>
      <c r="L5761" s="2">
        <f>_xlfn.RANK.EQ(I5761, INDEX(CFB!$I$2:$I$1048576, MATCH(W5761, CFB!$W$2:$W$1048576, 0)):INDEX(CFB!$I$2:$I$1048576, MATCH(W5761, CFB!$W$2:$W$1048576, 0) + COUNTIF(CFB!$W$2:$W$1048576, W5761) - 1), 0)</f>
        <v>12</v>
      </c>
      <c r="M5761" s="2">
        <f>_xlfn.RANK.EQ(J5761, INDEX(CFB!$J$2:$J$1048576, MATCH(W5761, CFB!$W$2:$W$1048576, 0)):INDEX(CFB!$J$2:$J$1048576, MATCH(W5761, CFB!$W$2:$W$1048576, 0) + COUNTIF(CFB!$W$2:$W$1048576, W5761) - 1))</f>
        <v>2</v>
      </c>
      <c r="N5761" s="2">
        <f>RANK(K5761, INDEX(CFB!$K$2:$K$1048576, MATCH(W5761, CFB!$W$2:$W$1048576, 0)):INDEX(CFB!$K$2:$K$1048576, MATCH(W5761, CFB!$W$2:$W$1048576, 0) + COUNTIF(CFB!$W$2:$W$1048576, W5761) - 1))</f>
        <v>3</v>
      </c>
      <c r="O5761">
        <v>38.08</v>
      </c>
      <c r="P5761">
        <v>0.43</v>
      </c>
      <c r="W5761">
        <v>1976</v>
      </c>
      <c r="X5761">
        <f t="shared" si="177"/>
        <v>0</v>
      </c>
    </row>
    <row r="5762" spans="1:24" ht="12.75" hidden="1" customHeight="1" x14ac:dyDescent="0.45">
      <c r="A5762">
        <v>4</v>
      </c>
      <c r="B5762" t="s">
        <v>38</v>
      </c>
      <c r="C5762" t="s">
        <v>227</v>
      </c>
      <c r="D5762" s="2" t="str">
        <f t="shared" si="176"/>
        <v>USC1976</v>
      </c>
      <c r="E5762">
        <v>2</v>
      </c>
      <c r="F5762">
        <v>11</v>
      </c>
      <c r="G5762">
        <v>1</v>
      </c>
      <c r="H5762">
        <v>0</v>
      </c>
      <c r="I5762">
        <v>9.26</v>
      </c>
      <c r="J5762">
        <v>11.75</v>
      </c>
      <c r="K5762">
        <v>21.01</v>
      </c>
      <c r="L5762" s="2">
        <f>_xlfn.RANK.EQ(I5762, INDEX(CFB!$I$2:$I$1048576, MATCH(W5762, CFB!$W$2:$W$1048576, 0)):INDEX(CFB!$I$2:$I$1048576, MATCH(W5762, CFB!$W$2:$W$1048576, 0) + COUNTIF(CFB!$W$2:$W$1048576, W5762) - 1), 0)</f>
        <v>13</v>
      </c>
      <c r="M5762" s="2">
        <f>_xlfn.RANK.EQ(J5762, INDEX(CFB!$J$2:$J$1048576, MATCH(W5762, CFB!$W$2:$W$1048576, 0)):INDEX(CFB!$J$2:$J$1048576, MATCH(W5762, CFB!$W$2:$W$1048576, 0) + COUNTIF(CFB!$W$2:$W$1048576, W5762) - 1))</f>
        <v>4</v>
      </c>
      <c r="N5762" s="2">
        <f>RANK(K5762, INDEX(CFB!$K$2:$K$1048576, MATCH(W5762, CFB!$W$2:$W$1048576, 0)):INDEX(CFB!$K$2:$K$1048576, MATCH(W5762, CFB!$W$2:$W$1048576, 0) + COUNTIF(CFB!$W$2:$W$1048576, W5762) - 1))</f>
        <v>4</v>
      </c>
      <c r="O5762">
        <v>44.23</v>
      </c>
      <c r="P5762">
        <v>-1.54</v>
      </c>
      <c r="W5762">
        <v>1976</v>
      </c>
      <c r="X5762">
        <f t="shared" si="177"/>
        <v>0</v>
      </c>
    </row>
    <row r="5763" spans="1:24" ht="12.75" hidden="1" customHeight="1" x14ac:dyDescent="0.45">
      <c r="A5763">
        <v>5</v>
      </c>
      <c r="B5763" t="s">
        <v>17</v>
      </c>
      <c r="C5763" t="s">
        <v>15</v>
      </c>
      <c r="D5763" s="2" t="str">
        <f t="shared" ref="D5763:D5826" si="178">_xlfn.CONCAT(B5763, W5763)</f>
        <v>Georgia1976</v>
      </c>
      <c r="E5763">
        <v>10</v>
      </c>
      <c r="F5763">
        <v>10</v>
      </c>
      <c r="G5763">
        <v>2</v>
      </c>
      <c r="H5763">
        <v>0</v>
      </c>
      <c r="I5763">
        <v>9.68</v>
      </c>
      <c r="J5763">
        <v>11.1</v>
      </c>
      <c r="K5763">
        <v>20.78</v>
      </c>
      <c r="L5763" s="2">
        <f>_xlfn.RANK.EQ(I5763, INDEX(CFB!$I$2:$I$1048576, MATCH(W5763, CFB!$W$2:$W$1048576, 0)):INDEX(CFB!$I$2:$I$1048576, MATCH(W5763, CFB!$W$2:$W$1048576, 0) + COUNTIF(CFB!$W$2:$W$1048576, W5763) - 1), 0)</f>
        <v>9</v>
      </c>
      <c r="M5763" s="2">
        <f>_xlfn.RANK.EQ(J5763, INDEX(CFB!$J$2:$J$1048576, MATCH(W5763, CFB!$W$2:$W$1048576, 0)):INDEX(CFB!$J$2:$J$1048576, MATCH(W5763, CFB!$W$2:$W$1048576, 0) + COUNTIF(CFB!$W$2:$W$1048576, W5763) - 1))</f>
        <v>6</v>
      </c>
      <c r="N5763" s="2">
        <f>RANK(K5763, INDEX(CFB!$K$2:$K$1048576, MATCH(W5763, CFB!$W$2:$W$1048576, 0)):INDEX(CFB!$K$2:$K$1048576, MATCH(W5763, CFB!$W$2:$W$1048576, 0) + COUNTIF(CFB!$W$2:$W$1048576, W5763) - 1))</f>
        <v>5</v>
      </c>
      <c r="O5763">
        <v>40.56</v>
      </c>
      <c r="P5763">
        <v>0.16</v>
      </c>
      <c r="W5763">
        <v>1976</v>
      </c>
      <c r="X5763">
        <f t="shared" ref="X5763:X5826" si="179">IF(E5763=1, 1,0)</f>
        <v>0</v>
      </c>
    </row>
    <row r="5764" spans="1:24" ht="12.75" hidden="1" customHeight="1" x14ac:dyDescent="0.45">
      <c r="A5764">
        <v>6</v>
      </c>
      <c r="B5764" t="s">
        <v>9</v>
      </c>
      <c r="C5764" t="s">
        <v>10</v>
      </c>
      <c r="D5764" s="2" t="str">
        <f t="shared" si="178"/>
        <v>Ohio State1976</v>
      </c>
      <c r="E5764">
        <v>6</v>
      </c>
      <c r="F5764">
        <v>9</v>
      </c>
      <c r="G5764">
        <v>2</v>
      </c>
      <c r="H5764">
        <v>1</v>
      </c>
      <c r="I5764">
        <v>8.8000000000000007</v>
      </c>
      <c r="J5764">
        <v>11.85</v>
      </c>
      <c r="K5764">
        <v>20.66</v>
      </c>
      <c r="L5764" s="2">
        <f>_xlfn.RANK.EQ(I5764, INDEX(CFB!$I$2:$I$1048576, MATCH(W5764, CFB!$W$2:$W$1048576, 0)):INDEX(CFB!$I$2:$I$1048576, MATCH(W5764, CFB!$W$2:$W$1048576, 0) + COUNTIF(CFB!$W$2:$W$1048576, W5764) - 1), 0)</f>
        <v>16</v>
      </c>
      <c r="M5764" s="2">
        <f>_xlfn.RANK.EQ(J5764, INDEX(CFB!$J$2:$J$1048576, MATCH(W5764, CFB!$W$2:$W$1048576, 0)):INDEX(CFB!$J$2:$J$1048576, MATCH(W5764, CFB!$W$2:$W$1048576, 0) + COUNTIF(CFB!$W$2:$W$1048576, W5764) - 1))</f>
        <v>3</v>
      </c>
      <c r="N5764" s="2">
        <f>RANK(K5764, INDEX(CFB!$K$2:$K$1048576, MATCH(W5764, CFB!$W$2:$W$1048576, 0)):INDEX(CFB!$K$2:$K$1048576, MATCH(W5764, CFB!$W$2:$W$1048576, 0) + COUNTIF(CFB!$W$2:$W$1048576, W5764) - 1))</f>
        <v>6</v>
      </c>
      <c r="O5764">
        <v>38.74</v>
      </c>
      <c r="P5764">
        <v>-1.96</v>
      </c>
      <c r="W5764">
        <v>1976</v>
      </c>
      <c r="X5764">
        <f t="shared" si="179"/>
        <v>0</v>
      </c>
    </row>
    <row r="5765" spans="1:24" ht="12.75" hidden="1" customHeight="1" x14ac:dyDescent="0.45">
      <c r="A5765">
        <v>7</v>
      </c>
      <c r="B5765" t="s">
        <v>54</v>
      </c>
      <c r="C5765" t="s">
        <v>188</v>
      </c>
      <c r="D5765" s="2" t="str">
        <f t="shared" si="178"/>
        <v>Oklahoma1976</v>
      </c>
      <c r="E5765">
        <v>5</v>
      </c>
      <c r="F5765">
        <v>9</v>
      </c>
      <c r="G5765">
        <v>2</v>
      </c>
      <c r="H5765">
        <v>1</v>
      </c>
      <c r="I5765">
        <v>10.25</v>
      </c>
      <c r="J5765">
        <v>8.9</v>
      </c>
      <c r="K5765">
        <v>19.16</v>
      </c>
      <c r="L5765" s="2">
        <f>_xlfn.RANK.EQ(I5765, INDEX(CFB!$I$2:$I$1048576, MATCH(W5765, CFB!$W$2:$W$1048576, 0)):INDEX(CFB!$I$2:$I$1048576, MATCH(W5765, CFB!$W$2:$W$1048576, 0) + COUNTIF(CFB!$W$2:$W$1048576, W5765) - 1), 0)</f>
        <v>6</v>
      </c>
      <c r="M5765" s="2">
        <f>_xlfn.RANK.EQ(J5765, INDEX(CFB!$J$2:$J$1048576, MATCH(W5765, CFB!$W$2:$W$1048576, 0)):INDEX(CFB!$J$2:$J$1048576, MATCH(W5765, CFB!$W$2:$W$1048576, 0) + COUNTIF(CFB!$W$2:$W$1048576, W5765) - 1))</f>
        <v>13</v>
      </c>
      <c r="N5765" s="2">
        <f>RANK(K5765, INDEX(CFB!$K$2:$K$1048576, MATCH(W5765, CFB!$W$2:$W$1048576, 0)):INDEX(CFB!$K$2:$K$1048576, MATCH(W5765, CFB!$W$2:$W$1048576, 0) + COUNTIF(CFB!$W$2:$W$1048576, W5765) - 1))</f>
        <v>7</v>
      </c>
      <c r="O5765">
        <v>38.880000000000003</v>
      </c>
      <c r="P5765">
        <v>2.3199999999999998</v>
      </c>
      <c r="W5765">
        <v>1976</v>
      </c>
      <c r="X5765">
        <f t="shared" si="179"/>
        <v>0</v>
      </c>
    </row>
    <row r="5766" spans="1:24" ht="12.75" hidden="1" customHeight="1" x14ac:dyDescent="0.45">
      <c r="A5766">
        <v>8</v>
      </c>
      <c r="B5766" t="s">
        <v>96</v>
      </c>
      <c r="C5766" t="s">
        <v>23</v>
      </c>
      <c r="D5766" s="2" t="str">
        <f t="shared" si="178"/>
        <v>Maryland1976</v>
      </c>
      <c r="E5766">
        <v>8</v>
      </c>
      <c r="F5766">
        <v>11</v>
      </c>
      <c r="G5766">
        <v>1</v>
      </c>
      <c r="H5766">
        <v>0</v>
      </c>
      <c r="I5766">
        <v>7.85</v>
      </c>
      <c r="J5766">
        <v>10.99</v>
      </c>
      <c r="K5766">
        <v>18.84</v>
      </c>
      <c r="L5766" s="2">
        <f>_xlfn.RANK.EQ(I5766, INDEX(CFB!$I$2:$I$1048576, MATCH(W5766, CFB!$W$2:$W$1048576, 0)):INDEX(CFB!$I$2:$I$1048576, MATCH(W5766, CFB!$W$2:$W$1048576, 0) + COUNTIF(CFB!$W$2:$W$1048576, W5766) - 1), 0)</f>
        <v>19</v>
      </c>
      <c r="M5766" s="2">
        <f>_xlfn.RANK.EQ(J5766, INDEX(CFB!$J$2:$J$1048576, MATCH(W5766, CFB!$W$2:$W$1048576, 0)):INDEX(CFB!$J$2:$J$1048576, MATCH(W5766, CFB!$W$2:$W$1048576, 0) + COUNTIF(CFB!$W$2:$W$1048576, W5766) - 1))</f>
        <v>7</v>
      </c>
      <c r="N5766" s="2">
        <f>RANK(K5766, INDEX(CFB!$K$2:$K$1048576, MATCH(W5766, CFB!$W$2:$W$1048576, 0)):INDEX(CFB!$K$2:$K$1048576, MATCH(W5766, CFB!$W$2:$W$1048576, 0) + COUNTIF(CFB!$W$2:$W$1048576, W5766) - 1))</f>
        <v>8</v>
      </c>
      <c r="O5766">
        <v>35.01</v>
      </c>
      <c r="P5766">
        <v>1.21</v>
      </c>
      <c r="W5766">
        <v>1976</v>
      </c>
      <c r="X5766">
        <f t="shared" si="179"/>
        <v>0</v>
      </c>
    </row>
    <row r="5767" spans="1:24" ht="12.75" hidden="1" customHeight="1" x14ac:dyDescent="0.45">
      <c r="A5767">
        <v>9</v>
      </c>
      <c r="B5767" t="s">
        <v>18</v>
      </c>
      <c r="C5767" t="s">
        <v>15</v>
      </c>
      <c r="D5767" s="2" t="str">
        <f t="shared" si="178"/>
        <v>Alabama1976</v>
      </c>
      <c r="E5767">
        <v>11</v>
      </c>
      <c r="F5767">
        <v>9</v>
      </c>
      <c r="G5767">
        <v>3</v>
      </c>
      <c r="H5767">
        <v>0</v>
      </c>
      <c r="I5767">
        <v>8.4</v>
      </c>
      <c r="J5767">
        <v>10.01</v>
      </c>
      <c r="K5767">
        <v>18.41</v>
      </c>
      <c r="L5767" s="2">
        <f>_xlfn.RANK.EQ(I5767, INDEX(CFB!$I$2:$I$1048576, MATCH(W5767, CFB!$W$2:$W$1048576, 0)):INDEX(CFB!$I$2:$I$1048576, MATCH(W5767, CFB!$W$2:$W$1048576, 0) + COUNTIF(CFB!$W$2:$W$1048576, W5767) - 1), 0)</f>
        <v>17</v>
      </c>
      <c r="M5767" s="2">
        <f>_xlfn.RANK.EQ(J5767, INDEX(CFB!$J$2:$J$1048576, MATCH(W5767, CFB!$W$2:$W$1048576, 0)):INDEX(CFB!$J$2:$J$1048576, MATCH(W5767, CFB!$W$2:$W$1048576, 0) + COUNTIF(CFB!$W$2:$W$1048576, W5767) - 1))</f>
        <v>9</v>
      </c>
      <c r="N5767" s="2">
        <f>RANK(K5767, INDEX(CFB!$K$2:$K$1048576, MATCH(W5767, CFB!$W$2:$W$1048576, 0)):INDEX(CFB!$K$2:$K$1048576, MATCH(W5767, CFB!$W$2:$W$1048576, 0) + COUNTIF(CFB!$W$2:$W$1048576, W5767) - 1))</f>
        <v>9</v>
      </c>
      <c r="O5767">
        <v>39.21</v>
      </c>
      <c r="P5767">
        <v>0.04</v>
      </c>
      <c r="W5767">
        <v>1976</v>
      </c>
      <c r="X5767">
        <f t="shared" si="179"/>
        <v>0</v>
      </c>
    </row>
    <row r="5768" spans="1:24" ht="12.75" hidden="1" customHeight="1" x14ac:dyDescent="0.45">
      <c r="A5768">
        <v>10</v>
      </c>
      <c r="B5768" t="s">
        <v>107</v>
      </c>
      <c r="C5768" t="s">
        <v>189</v>
      </c>
      <c r="D5768" s="2" t="str">
        <f t="shared" si="178"/>
        <v>Houston1976</v>
      </c>
      <c r="E5768">
        <v>4</v>
      </c>
      <c r="F5768">
        <v>10</v>
      </c>
      <c r="G5768">
        <v>2</v>
      </c>
      <c r="H5768">
        <v>0</v>
      </c>
      <c r="I5768">
        <v>9.18</v>
      </c>
      <c r="J5768">
        <v>8.9</v>
      </c>
      <c r="K5768">
        <v>18.079999999999998</v>
      </c>
      <c r="L5768" s="2">
        <f>_xlfn.RANK.EQ(I5768, INDEX(CFB!$I$2:$I$1048576, MATCH(W5768, CFB!$W$2:$W$1048576, 0)):INDEX(CFB!$I$2:$I$1048576, MATCH(W5768, CFB!$W$2:$W$1048576, 0) + COUNTIF(CFB!$W$2:$W$1048576, W5768) - 1), 0)</f>
        <v>14</v>
      </c>
      <c r="M5768" s="2">
        <f>_xlfn.RANK.EQ(J5768, INDEX(CFB!$J$2:$J$1048576, MATCH(W5768, CFB!$W$2:$W$1048576, 0)):INDEX(CFB!$J$2:$J$1048576, MATCH(W5768, CFB!$W$2:$W$1048576, 0) + COUNTIF(CFB!$W$2:$W$1048576, W5768) - 1))</f>
        <v>13</v>
      </c>
      <c r="N5768" s="2">
        <f>RANK(K5768, INDEX(CFB!$K$2:$K$1048576, MATCH(W5768, CFB!$W$2:$W$1048576, 0)):INDEX(CFB!$K$2:$K$1048576, MATCH(W5768, CFB!$W$2:$W$1048576, 0) + COUNTIF(CFB!$W$2:$W$1048576, W5768) - 1))</f>
        <v>10</v>
      </c>
      <c r="O5768">
        <v>37.299999999999997</v>
      </c>
      <c r="P5768">
        <v>4.71</v>
      </c>
      <c r="W5768">
        <v>1976</v>
      </c>
      <c r="X5768">
        <f t="shared" si="179"/>
        <v>0</v>
      </c>
    </row>
    <row r="5769" spans="1:24" ht="12.75" hidden="1" customHeight="1" x14ac:dyDescent="0.45">
      <c r="A5769">
        <v>11</v>
      </c>
      <c r="B5769" t="s">
        <v>71</v>
      </c>
      <c r="C5769" t="s">
        <v>189</v>
      </c>
      <c r="D5769" s="2" t="str">
        <f t="shared" si="178"/>
        <v>Texas Tech1976</v>
      </c>
      <c r="E5769">
        <v>13</v>
      </c>
      <c r="F5769">
        <v>10</v>
      </c>
      <c r="G5769">
        <v>2</v>
      </c>
      <c r="H5769">
        <v>0</v>
      </c>
      <c r="I5769">
        <v>11.79</v>
      </c>
      <c r="J5769">
        <v>6.09</v>
      </c>
      <c r="K5769">
        <v>17.89</v>
      </c>
      <c r="L5769" s="2">
        <f>_xlfn.RANK.EQ(I5769, INDEX(CFB!$I$2:$I$1048576, MATCH(W5769, CFB!$W$2:$W$1048576, 0)):INDEX(CFB!$I$2:$I$1048576, MATCH(W5769, CFB!$W$2:$W$1048576, 0) + COUNTIF(CFB!$W$2:$W$1048576, W5769) - 1), 0)</f>
        <v>3</v>
      </c>
      <c r="M5769" s="2">
        <f>_xlfn.RANK.EQ(J5769, INDEX(CFB!$J$2:$J$1048576, MATCH(W5769, CFB!$W$2:$W$1048576, 0)):INDEX(CFB!$J$2:$J$1048576, MATCH(W5769, CFB!$W$2:$W$1048576, 0) + COUNTIF(CFB!$W$2:$W$1048576, W5769) - 1))</f>
        <v>29</v>
      </c>
      <c r="N5769" s="2">
        <f>RANK(K5769, INDEX(CFB!$K$2:$K$1048576, MATCH(W5769, CFB!$W$2:$W$1048576, 0)):INDEX(CFB!$K$2:$K$1048576, MATCH(W5769, CFB!$W$2:$W$1048576, 0) + COUNTIF(CFB!$W$2:$W$1048576, W5769) - 1))</f>
        <v>11</v>
      </c>
      <c r="O5769">
        <v>36.97</v>
      </c>
      <c r="P5769">
        <v>5.4</v>
      </c>
      <c r="W5769">
        <v>1976</v>
      </c>
      <c r="X5769">
        <f t="shared" si="179"/>
        <v>0</v>
      </c>
    </row>
    <row r="5770" spans="1:24" ht="12.75" hidden="1" customHeight="1" x14ac:dyDescent="0.45">
      <c r="A5770">
        <v>12</v>
      </c>
      <c r="B5770" t="s">
        <v>47</v>
      </c>
      <c r="C5770" t="s">
        <v>188</v>
      </c>
      <c r="D5770" s="2" t="str">
        <f t="shared" si="178"/>
        <v>Nebraska1976</v>
      </c>
      <c r="E5770">
        <v>9</v>
      </c>
      <c r="F5770">
        <v>9</v>
      </c>
      <c r="G5770">
        <v>3</v>
      </c>
      <c r="H5770">
        <v>1</v>
      </c>
      <c r="I5770">
        <v>8.15</v>
      </c>
      <c r="J5770">
        <v>9.48</v>
      </c>
      <c r="K5770">
        <v>17.63</v>
      </c>
      <c r="L5770" s="2">
        <f>_xlfn.RANK.EQ(I5770, INDEX(CFB!$I$2:$I$1048576, MATCH(W5770, CFB!$W$2:$W$1048576, 0)):INDEX(CFB!$I$2:$I$1048576, MATCH(W5770, CFB!$W$2:$W$1048576, 0) + COUNTIF(CFB!$W$2:$W$1048576, W5770) - 1), 0)</f>
        <v>18</v>
      </c>
      <c r="M5770" s="2">
        <f>_xlfn.RANK.EQ(J5770, INDEX(CFB!$J$2:$J$1048576, MATCH(W5770, CFB!$W$2:$W$1048576, 0)):INDEX(CFB!$J$2:$J$1048576, MATCH(W5770, CFB!$W$2:$W$1048576, 0) + COUNTIF(CFB!$W$2:$W$1048576, W5770) - 1))</f>
        <v>10</v>
      </c>
      <c r="N5770" s="2">
        <f>RANK(K5770, INDEX(CFB!$K$2:$K$1048576, MATCH(W5770, CFB!$W$2:$W$1048576, 0)):INDEX(CFB!$K$2:$K$1048576, MATCH(W5770, CFB!$W$2:$W$1048576, 0) + COUNTIF(CFB!$W$2:$W$1048576, W5770) - 1))</f>
        <v>12</v>
      </c>
      <c r="O5770">
        <v>42.5</v>
      </c>
      <c r="P5770">
        <v>1.45</v>
      </c>
      <c r="W5770">
        <v>1976</v>
      </c>
      <c r="X5770">
        <f t="shared" si="179"/>
        <v>0</v>
      </c>
    </row>
    <row r="5771" spans="1:24" ht="12.75" hidden="1" customHeight="1" x14ac:dyDescent="0.45">
      <c r="A5771">
        <v>13</v>
      </c>
      <c r="B5771" t="s">
        <v>73</v>
      </c>
      <c r="C5771" t="s">
        <v>227</v>
      </c>
      <c r="D5771" s="2" t="str">
        <f t="shared" si="178"/>
        <v>UCLA1976</v>
      </c>
      <c r="E5771">
        <v>15</v>
      </c>
      <c r="F5771">
        <v>9</v>
      </c>
      <c r="G5771">
        <v>2</v>
      </c>
      <c r="H5771">
        <v>1</v>
      </c>
      <c r="I5771">
        <v>8.91</v>
      </c>
      <c r="J5771">
        <v>8.4499999999999993</v>
      </c>
      <c r="K5771">
        <v>17.36</v>
      </c>
      <c r="L5771" s="2">
        <f>_xlfn.RANK.EQ(I5771, INDEX(CFB!$I$2:$I$1048576, MATCH(W5771, CFB!$W$2:$W$1048576, 0)):INDEX(CFB!$I$2:$I$1048576, MATCH(W5771, CFB!$W$2:$W$1048576, 0) + COUNTIF(CFB!$W$2:$W$1048576, W5771) - 1), 0)</f>
        <v>15</v>
      </c>
      <c r="M5771" s="2">
        <f>_xlfn.RANK.EQ(J5771, INDEX(CFB!$J$2:$J$1048576, MATCH(W5771, CFB!$W$2:$W$1048576, 0)):INDEX(CFB!$J$2:$J$1048576, MATCH(W5771, CFB!$W$2:$W$1048576, 0) + COUNTIF(CFB!$W$2:$W$1048576, W5771) - 1))</f>
        <v>16</v>
      </c>
      <c r="N5771" s="2">
        <f>RANK(K5771, INDEX(CFB!$K$2:$K$1048576, MATCH(W5771, CFB!$W$2:$W$1048576, 0)):INDEX(CFB!$K$2:$K$1048576, MATCH(W5771, CFB!$W$2:$W$1048576, 0) + COUNTIF(CFB!$W$2:$W$1048576, W5771) - 1))</f>
        <v>13</v>
      </c>
      <c r="O5771">
        <v>42.84</v>
      </c>
      <c r="P5771">
        <v>2.67</v>
      </c>
      <c r="W5771">
        <v>1976</v>
      </c>
      <c r="X5771">
        <f t="shared" si="179"/>
        <v>0</v>
      </c>
    </row>
    <row r="5772" spans="1:24" ht="12.75" hidden="1" customHeight="1" x14ac:dyDescent="0.45">
      <c r="A5772">
        <v>14</v>
      </c>
      <c r="B5772" t="s">
        <v>121</v>
      </c>
      <c r="C5772" t="s">
        <v>188</v>
      </c>
      <c r="D5772" s="2" t="str">
        <f t="shared" si="178"/>
        <v>Oklahoma State1976</v>
      </c>
      <c r="E5772">
        <v>14</v>
      </c>
      <c r="F5772">
        <v>9</v>
      </c>
      <c r="G5772">
        <v>3</v>
      </c>
      <c r="H5772">
        <v>0</v>
      </c>
      <c r="I5772">
        <v>11.31</v>
      </c>
      <c r="J5772">
        <v>5.58</v>
      </c>
      <c r="K5772">
        <v>16.899999999999999</v>
      </c>
      <c r="L5772" s="2">
        <f>_xlfn.RANK.EQ(I5772, INDEX(CFB!$I$2:$I$1048576, MATCH(W5772, CFB!$W$2:$W$1048576, 0)):INDEX(CFB!$I$2:$I$1048576, MATCH(W5772, CFB!$W$2:$W$1048576, 0) + COUNTIF(CFB!$W$2:$W$1048576, W5772) - 1), 0)</f>
        <v>4</v>
      </c>
      <c r="M5772" s="2">
        <f>_xlfn.RANK.EQ(J5772, INDEX(CFB!$J$2:$J$1048576, MATCH(W5772, CFB!$W$2:$W$1048576, 0)):INDEX(CFB!$J$2:$J$1048576, MATCH(W5772, CFB!$W$2:$W$1048576, 0) + COUNTIF(CFB!$W$2:$W$1048576, W5772) - 1))</f>
        <v>33</v>
      </c>
      <c r="N5772" s="2">
        <f>RANK(K5772, INDEX(CFB!$K$2:$K$1048576, MATCH(W5772, CFB!$W$2:$W$1048576, 0)):INDEX(CFB!$K$2:$K$1048576, MATCH(W5772, CFB!$W$2:$W$1048576, 0) + COUNTIF(CFB!$W$2:$W$1048576, W5772) - 1))</f>
        <v>14</v>
      </c>
      <c r="O5772">
        <v>38.67</v>
      </c>
      <c r="P5772">
        <v>4.8600000000000003</v>
      </c>
      <c r="W5772">
        <v>1976</v>
      </c>
      <c r="X5772">
        <f t="shared" si="179"/>
        <v>0</v>
      </c>
    </row>
    <row r="5773" spans="1:24" ht="12.75" hidden="1" customHeight="1" x14ac:dyDescent="0.45">
      <c r="A5773">
        <v>15</v>
      </c>
      <c r="B5773" t="s">
        <v>39</v>
      </c>
      <c r="C5773" t="s">
        <v>188</v>
      </c>
      <c r="D5773" s="2" t="str">
        <f t="shared" si="178"/>
        <v>Colorado1976</v>
      </c>
      <c r="E5773">
        <v>16</v>
      </c>
      <c r="F5773">
        <v>8</v>
      </c>
      <c r="G5773">
        <v>4</v>
      </c>
      <c r="H5773">
        <v>0</v>
      </c>
      <c r="I5773">
        <v>9.58</v>
      </c>
      <c r="J5773">
        <v>7.26</v>
      </c>
      <c r="K5773">
        <v>16.829999999999998</v>
      </c>
      <c r="L5773" s="2">
        <f>_xlfn.RANK.EQ(I5773, INDEX(CFB!$I$2:$I$1048576, MATCH(W5773, CFB!$W$2:$W$1048576, 0)):INDEX(CFB!$I$2:$I$1048576, MATCH(W5773, CFB!$W$2:$W$1048576, 0) + COUNTIF(CFB!$W$2:$W$1048576, W5773) - 1), 0)</f>
        <v>11</v>
      </c>
      <c r="M5773" s="2">
        <f>_xlfn.RANK.EQ(J5773, INDEX(CFB!$J$2:$J$1048576, MATCH(W5773, CFB!$W$2:$W$1048576, 0)):INDEX(CFB!$J$2:$J$1048576, MATCH(W5773, CFB!$W$2:$W$1048576, 0) + COUNTIF(CFB!$W$2:$W$1048576, W5773) - 1))</f>
        <v>21</v>
      </c>
      <c r="N5773" s="2">
        <f>RANK(K5773, INDEX(CFB!$K$2:$K$1048576, MATCH(W5773, CFB!$W$2:$W$1048576, 0)):INDEX(CFB!$K$2:$K$1048576, MATCH(W5773, CFB!$W$2:$W$1048576, 0) + COUNTIF(CFB!$W$2:$W$1048576, W5773) - 1))</f>
        <v>15</v>
      </c>
      <c r="O5773">
        <v>37.61</v>
      </c>
      <c r="P5773">
        <v>3.26</v>
      </c>
      <c r="W5773">
        <v>1976</v>
      </c>
      <c r="X5773">
        <f t="shared" si="179"/>
        <v>0</v>
      </c>
    </row>
    <row r="5774" spans="1:24" ht="12.75" hidden="1" customHeight="1" x14ac:dyDescent="0.45">
      <c r="A5774">
        <v>16</v>
      </c>
      <c r="B5774" t="s">
        <v>11</v>
      </c>
      <c r="C5774" t="s">
        <v>12</v>
      </c>
      <c r="D5774" s="2" t="str">
        <f t="shared" si="178"/>
        <v>Notre Dame1976</v>
      </c>
      <c r="E5774">
        <v>12</v>
      </c>
      <c r="F5774">
        <v>9</v>
      </c>
      <c r="G5774">
        <v>3</v>
      </c>
      <c r="H5774">
        <v>0</v>
      </c>
      <c r="I5774">
        <v>7.15</v>
      </c>
      <c r="J5774">
        <v>9.4700000000000006</v>
      </c>
      <c r="K5774">
        <v>16.62</v>
      </c>
      <c r="L5774" s="2">
        <f>_xlfn.RANK.EQ(I5774, INDEX(CFB!$I$2:$I$1048576, MATCH(W5774, CFB!$W$2:$W$1048576, 0)):INDEX(CFB!$I$2:$I$1048576, MATCH(W5774, CFB!$W$2:$W$1048576, 0) + COUNTIF(CFB!$W$2:$W$1048576, W5774) - 1), 0)</f>
        <v>23</v>
      </c>
      <c r="M5774" s="2">
        <f>_xlfn.RANK.EQ(J5774, INDEX(CFB!$J$2:$J$1048576, MATCH(W5774, CFB!$W$2:$W$1048576, 0)):INDEX(CFB!$J$2:$J$1048576, MATCH(W5774, CFB!$W$2:$W$1048576, 0) + COUNTIF(CFB!$W$2:$W$1048576, W5774) - 1))</f>
        <v>11</v>
      </c>
      <c r="N5774" s="2">
        <f>RANK(K5774, INDEX(CFB!$K$2:$K$1048576, MATCH(W5774, CFB!$W$2:$W$1048576, 0)):INDEX(CFB!$K$2:$K$1048576, MATCH(W5774, CFB!$W$2:$W$1048576, 0) + COUNTIF(CFB!$W$2:$W$1048576, W5774) - 1))</f>
        <v>16</v>
      </c>
      <c r="O5774">
        <v>37.28</v>
      </c>
      <c r="P5774">
        <v>0.82</v>
      </c>
      <c r="W5774">
        <v>1976</v>
      </c>
      <c r="X5774">
        <f t="shared" si="179"/>
        <v>0</v>
      </c>
    </row>
    <row r="5775" spans="1:24" ht="12.75" hidden="1" customHeight="1" x14ac:dyDescent="0.45">
      <c r="A5775">
        <v>17</v>
      </c>
      <c r="B5775" t="s">
        <v>74</v>
      </c>
      <c r="C5775" t="s">
        <v>15</v>
      </c>
      <c r="D5775" s="2" t="str">
        <f t="shared" si="178"/>
        <v>Kentucky1976</v>
      </c>
      <c r="E5775">
        <v>18</v>
      </c>
      <c r="F5775">
        <v>8</v>
      </c>
      <c r="G5775">
        <v>4</v>
      </c>
      <c r="H5775">
        <v>0</v>
      </c>
      <c r="I5775">
        <v>2.99</v>
      </c>
      <c r="J5775">
        <v>11.48</v>
      </c>
      <c r="K5775">
        <v>14.47</v>
      </c>
      <c r="L5775" s="2">
        <f>_xlfn.RANK.EQ(I5775, INDEX(CFB!$I$2:$I$1048576, MATCH(W5775, CFB!$W$2:$W$1048576, 0)):INDEX(CFB!$I$2:$I$1048576, MATCH(W5775, CFB!$W$2:$W$1048576, 0) + COUNTIF(CFB!$W$2:$W$1048576, W5775) - 1), 0)</f>
        <v>44</v>
      </c>
      <c r="M5775" s="2">
        <f>_xlfn.RANK.EQ(J5775, INDEX(CFB!$J$2:$J$1048576, MATCH(W5775, CFB!$W$2:$W$1048576, 0)):INDEX(CFB!$J$2:$J$1048576, MATCH(W5775, CFB!$W$2:$W$1048576, 0) + COUNTIF(CFB!$W$2:$W$1048576, W5775) - 1))</f>
        <v>5</v>
      </c>
      <c r="N5775" s="2">
        <f>RANK(K5775, INDEX(CFB!$K$2:$K$1048576, MATCH(W5775, CFB!$W$2:$W$1048576, 0)):INDEX(CFB!$K$2:$K$1048576, MATCH(W5775, CFB!$W$2:$W$1048576, 0) + COUNTIF(CFB!$W$2:$W$1048576, W5775) - 1))</f>
        <v>17</v>
      </c>
      <c r="O5775">
        <v>30.24</v>
      </c>
      <c r="P5775">
        <v>-0.22</v>
      </c>
      <c r="W5775">
        <v>1976</v>
      </c>
      <c r="X5775">
        <f t="shared" si="179"/>
        <v>0</v>
      </c>
    </row>
    <row r="5776" spans="1:24" ht="12.75" hidden="1" customHeight="1" x14ac:dyDescent="0.45">
      <c r="A5776">
        <v>18</v>
      </c>
      <c r="B5776" t="s">
        <v>46</v>
      </c>
      <c r="C5776" t="s">
        <v>188</v>
      </c>
      <c r="D5776" s="2" t="str">
        <f t="shared" si="178"/>
        <v>Missouri1976</v>
      </c>
      <c r="F5776">
        <v>6</v>
      </c>
      <c r="G5776">
        <v>5</v>
      </c>
      <c r="H5776">
        <v>0</v>
      </c>
      <c r="I5776">
        <v>9.81</v>
      </c>
      <c r="J5776">
        <v>4.66</v>
      </c>
      <c r="K5776">
        <v>14.47</v>
      </c>
      <c r="L5776" s="2">
        <f>_xlfn.RANK.EQ(I5776, INDEX(CFB!$I$2:$I$1048576, MATCH(W5776, CFB!$W$2:$W$1048576, 0)):INDEX(CFB!$I$2:$I$1048576, MATCH(W5776, CFB!$W$2:$W$1048576, 0) + COUNTIF(CFB!$W$2:$W$1048576, W5776) - 1), 0)</f>
        <v>7</v>
      </c>
      <c r="M5776" s="2">
        <f>_xlfn.RANK.EQ(J5776, INDEX(CFB!$J$2:$J$1048576, MATCH(W5776, CFB!$W$2:$W$1048576, 0)):INDEX(CFB!$J$2:$J$1048576, MATCH(W5776, CFB!$W$2:$W$1048576, 0) + COUNTIF(CFB!$W$2:$W$1048576, W5776) - 1))</f>
        <v>36</v>
      </c>
      <c r="N5776" s="2">
        <f>RANK(K5776, INDEX(CFB!$K$2:$K$1048576, MATCH(W5776, CFB!$W$2:$W$1048576, 0)):INDEX(CFB!$K$2:$K$1048576, MATCH(W5776, CFB!$W$2:$W$1048576, 0) + COUNTIF(CFB!$W$2:$W$1048576, W5776) - 1))</f>
        <v>17</v>
      </c>
      <c r="O5776">
        <v>37.130000000000003</v>
      </c>
      <c r="P5776">
        <v>4.63</v>
      </c>
      <c r="W5776">
        <v>1976</v>
      </c>
      <c r="X5776">
        <f t="shared" si="179"/>
        <v>0</v>
      </c>
    </row>
    <row r="5777" spans="1:24" ht="12.75" hidden="1" customHeight="1" x14ac:dyDescent="0.45">
      <c r="A5777">
        <v>19</v>
      </c>
      <c r="B5777" t="s">
        <v>40</v>
      </c>
      <c r="C5777" t="s">
        <v>188</v>
      </c>
      <c r="D5777" s="2" t="str">
        <f t="shared" si="178"/>
        <v>Iowa State1976</v>
      </c>
      <c r="E5777">
        <v>19</v>
      </c>
      <c r="F5777">
        <v>8</v>
      </c>
      <c r="G5777">
        <v>3</v>
      </c>
      <c r="H5777">
        <v>0</v>
      </c>
      <c r="I5777">
        <v>9.64</v>
      </c>
      <c r="J5777">
        <v>4.25</v>
      </c>
      <c r="K5777">
        <v>13.89</v>
      </c>
      <c r="L5777" s="2">
        <f>_xlfn.RANK.EQ(I5777, INDEX(CFB!$I$2:$I$1048576, MATCH(W5777, CFB!$W$2:$W$1048576, 0)):INDEX(CFB!$I$2:$I$1048576, MATCH(W5777, CFB!$W$2:$W$1048576, 0) + COUNTIF(CFB!$W$2:$W$1048576, W5777) - 1), 0)</f>
        <v>10</v>
      </c>
      <c r="M5777" s="2">
        <f>_xlfn.RANK.EQ(J5777, INDEX(CFB!$J$2:$J$1048576, MATCH(W5777, CFB!$W$2:$W$1048576, 0)):INDEX(CFB!$J$2:$J$1048576, MATCH(W5777, CFB!$W$2:$W$1048576, 0) + COUNTIF(CFB!$W$2:$W$1048576, W5777) - 1))</f>
        <v>38</v>
      </c>
      <c r="N5777" s="2">
        <f>RANK(K5777, INDEX(CFB!$K$2:$K$1048576, MATCH(W5777, CFB!$W$2:$W$1048576, 0)):INDEX(CFB!$K$2:$K$1048576, MATCH(W5777, CFB!$W$2:$W$1048576, 0) + COUNTIF(CFB!$W$2:$W$1048576, W5777) - 1))</f>
        <v>19</v>
      </c>
      <c r="O5777">
        <v>41.73</v>
      </c>
      <c r="P5777">
        <v>7.24</v>
      </c>
      <c r="W5777">
        <v>1976</v>
      </c>
      <c r="X5777">
        <f t="shared" si="179"/>
        <v>0</v>
      </c>
    </row>
    <row r="5778" spans="1:24" ht="12.75" hidden="1" customHeight="1" x14ac:dyDescent="0.45">
      <c r="A5778">
        <v>20</v>
      </c>
      <c r="B5778" t="s">
        <v>35</v>
      </c>
      <c r="C5778" t="s">
        <v>15</v>
      </c>
      <c r="D5778" s="2" t="str">
        <f t="shared" si="178"/>
        <v>Florida1976</v>
      </c>
      <c r="F5778">
        <v>8</v>
      </c>
      <c r="G5778">
        <v>4</v>
      </c>
      <c r="H5778">
        <v>0</v>
      </c>
      <c r="I5778">
        <v>12.98</v>
      </c>
      <c r="J5778">
        <v>-0.37</v>
      </c>
      <c r="K5778">
        <v>12.61</v>
      </c>
      <c r="L5778" s="2">
        <f>_xlfn.RANK.EQ(I5778, INDEX(CFB!$I$2:$I$1048576, MATCH(W5778, CFB!$W$2:$W$1048576, 0)):INDEX(CFB!$I$2:$I$1048576, MATCH(W5778, CFB!$W$2:$W$1048576, 0) + COUNTIF(CFB!$W$2:$W$1048576, W5778) - 1), 0)</f>
        <v>1</v>
      </c>
      <c r="M5778" s="2">
        <f>_xlfn.RANK.EQ(J5778, INDEX(CFB!$J$2:$J$1048576, MATCH(W5778, CFB!$W$2:$W$1048576, 0)):INDEX(CFB!$J$2:$J$1048576, MATCH(W5778, CFB!$W$2:$W$1048576, 0) + COUNTIF(CFB!$W$2:$W$1048576, W5778) - 1))</f>
        <v>70</v>
      </c>
      <c r="N5778" s="2">
        <f>RANK(K5778, INDEX(CFB!$K$2:$K$1048576, MATCH(W5778, CFB!$W$2:$W$1048576, 0)):INDEX(CFB!$K$2:$K$1048576, MATCH(W5778, CFB!$W$2:$W$1048576, 0) + COUNTIF(CFB!$W$2:$W$1048576, W5778) - 1))</f>
        <v>20</v>
      </c>
      <c r="O5778">
        <v>40.36</v>
      </c>
      <c r="P5778">
        <v>11.3</v>
      </c>
      <c r="W5778">
        <v>1976</v>
      </c>
      <c r="X5778">
        <f t="shared" si="179"/>
        <v>0</v>
      </c>
    </row>
    <row r="5779" spans="1:24" ht="12.75" hidden="1" customHeight="1" x14ac:dyDescent="0.45">
      <c r="A5779">
        <v>21</v>
      </c>
      <c r="B5779" t="s">
        <v>16</v>
      </c>
      <c r="C5779" t="s">
        <v>12</v>
      </c>
      <c r="D5779" s="2" t="str">
        <f t="shared" si="178"/>
        <v>Penn State1976</v>
      </c>
      <c r="F5779">
        <v>7</v>
      </c>
      <c r="G5779">
        <v>5</v>
      </c>
      <c r="H5779">
        <v>0</v>
      </c>
      <c r="I5779">
        <v>4.8</v>
      </c>
      <c r="J5779">
        <v>7.36</v>
      </c>
      <c r="K5779">
        <v>12.16</v>
      </c>
      <c r="L5779" s="2">
        <f>_xlfn.RANK.EQ(I5779, INDEX(CFB!$I$2:$I$1048576, MATCH(W5779, CFB!$W$2:$W$1048576, 0)):INDEX(CFB!$I$2:$I$1048576, MATCH(W5779, CFB!$W$2:$W$1048576, 0) + COUNTIF(CFB!$W$2:$W$1048576, W5779) - 1), 0)</f>
        <v>33</v>
      </c>
      <c r="M5779" s="2">
        <f>_xlfn.RANK.EQ(J5779, INDEX(CFB!$J$2:$J$1048576, MATCH(W5779, CFB!$W$2:$W$1048576, 0)):INDEX(CFB!$J$2:$J$1048576, MATCH(W5779, CFB!$W$2:$W$1048576, 0) + COUNTIF(CFB!$W$2:$W$1048576, W5779) - 1))</f>
        <v>20</v>
      </c>
      <c r="N5779" s="2">
        <f>RANK(K5779, INDEX(CFB!$K$2:$K$1048576, MATCH(W5779, CFB!$W$2:$W$1048576, 0)):INDEX(CFB!$K$2:$K$1048576, MATCH(W5779, CFB!$W$2:$W$1048576, 0) + COUNTIF(CFB!$W$2:$W$1048576, W5779) - 1))</f>
        <v>21</v>
      </c>
      <c r="O5779">
        <v>32.07</v>
      </c>
      <c r="P5779">
        <v>3.36</v>
      </c>
      <c r="W5779">
        <v>1976</v>
      </c>
      <c r="X5779">
        <f t="shared" si="179"/>
        <v>0</v>
      </c>
    </row>
    <row r="5780" spans="1:24" ht="12.75" hidden="1" customHeight="1" x14ac:dyDescent="0.45">
      <c r="A5780">
        <v>22</v>
      </c>
      <c r="B5780" t="s">
        <v>109</v>
      </c>
      <c r="C5780" t="s">
        <v>15</v>
      </c>
      <c r="D5780" s="2" t="str">
        <f t="shared" si="178"/>
        <v>Mississippi State1976</v>
      </c>
      <c r="E5780">
        <v>20</v>
      </c>
      <c r="F5780">
        <v>9</v>
      </c>
      <c r="G5780">
        <v>2</v>
      </c>
      <c r="H5780">
        <v>0</v>
      </c>
      <c r="I5780">
        <v>7.51</v>
      </c>
      <c r="J5780">
        <v>4.0599999999999996</v>
      </c>
      <c r="K5780">
        <v>11.57</v>
      </c>
      <c r="L5780" s="2">
        <f>_xlfn.RANK.EQ(I5780, INDEX(CFB!$I$2:$I$1048576, MATCH(W5780, CFB!$W$2:$W$1048576, 0)):INDEX(CFB!$I$2:$I$1048576, MATCH(W5780, CFB!$W$2:$W$1048576, 0) + COUNTIF(CFB!$W$2:$W$1048576, W5780) - 1), 0)</f>
        <v>21</v>
      </c>
      <c r="M5780" s="2">
        <f>_xlfn.RANK.EQ(J5780, INDEX(CFB!$J$2:$J$1048576, MATCH(W5780, CFB!$W$2:$W$1048576, 0)):INDEX(CFB!$J$2:$J$1048576, MATCH(W5780, CFB!$W$2:$W$1048576, 0) + COUNTIF(CFB!$W$2:$W$1048576, W5780) - 1))</f>
        <v>39</v>
      </c>
      <c r="N5780" s="2">
        <f>RANK(K5780, INDEX(CFB!$K$2:$K$1048576, MATCH(W5780, CFB!$W$2:$W$1048576, 0)):INDEX(CFB!$K$2:$K$1048576, MATCH(W5780, CFB!$W$2:$W$1048576, 0) + COUNTIF(CFB!$W$2:$W$1048576, W5780) - 1))</f>
        <v>22</v>
      </c>
      <c r="O5780">
        <v>35.94</v>
      </c>
      <c r="P5780">
        <v>7.16</v>
      </c>
      <c r="W5780">
        <v>1976</v>
      </c>
      <c r="X5780">
        <f t="shared" si="179"/>
        <v>0</v>
      </c>
    </row>
    <row r="5781" spans="1:24" ht="12.75" hidden="1" customHeight="1" x14ac:dyDescent="0.45">
      <c r="A5781">
        <v>23</v>
      </c>
      <c r="B5781" t="s">
        <v>27</v>
      </c>
      <c r="C5781" t="s">
        <v>15</v>
      </c>
      <c r="D5781" s="2" t="str">
        <f t="shared" si="178"/>
        <v>LSU1976</v>
      </c>
      <c r="F5781">
        <v>6</v>
      </c>
      <c r="G5781">
        <v>4</v>
      </c>
      <c r="H5781">
        <v>1</v>
      </c>
      <c r="I5781">
        <v>2.2599999999999998</v>
      </c>
      <c r="J5781">
        <v>9.18</v>
      </c>
      <c r="K5781">
        <v>11.43</v>
      </c>
      <c r="L5781" s="2">
        <f>_xlfn.RANK.EQ(I5781, INDEX(CFB!$I$2:$I$1048576, MATCH(W5781, CFB!$W$2:$W$1048576, 0)):INDEX(CFB!$I$2:$I$1048576, MATCH(W5781, CFB!$W$2:$W$1048576, 0) + COUNTIF(CFB!$W$2:$W$1048576, W5781) - 1), 0)</f>
        <v>51</v>
      </c>
      <c r="M5781" s="2">
        <f>_xlfn.RANK.EQ(J5781, INDEX(CFB!$J$2:$J$1048576, MATCH(W5781, CFB!$W$2:$W$1048576, 0)):INDEX(CFB!$J$2:$J$1048576, MATCH(W5781, CFB!$W$2:$W$1048576, 0) + COUNTIF(CFB!$W$2:$W$1048576, W5781) - 1))</f>
        <v>12</v>
      </c>
      <c r="N5781" s="2">
        <f>RANK(K5781, INDEX(CFB!$K$2:$K$1048576, MATCH(W5781, CFB!$W$2:$W$1048576, 0)):INDEX(CFB!$K$2:$K$1048576, MATCH(W5781, CFB!$W$2:$W$1048576, 0) + COUNTIF(CFB!$W$2:$W$1048576, W5781) - 1))</f>
        <v>23</v>
      </c>
      <c r="O5781">
        <v>32.32</v>
      </c>
      <c r="P5781">
        <v>1.72</v>
      </c>
      <c r="W5781">
        <v>1976</v>
      </c>
      <c r="X5781">
        <f t="shared" si="179"/>
        <v>0</v>
      </c>
    </row>
    <row r="5782" spans="1:24" ht="12.75" hidden="1" customHeight="1" x14ac:dyDescent="0.45">
      <c r="A5782">
        <v>24</v>
      </c>
      <c r="B5782" t="s">
        <v>55</v>
      </c>
      <c r="C5782" t="s">
        <v>188</v>
      </c>
      <c r="D5782" s="2" t="str">
        <f t="shared" si="178"/>
        <v>Kansas1976</v>
      </c>
      <c r="F5782">
        <v>6</v>
      </c>
      <c r="G5782">
        <v>5</v>
      </c>
      <c r="H5782">
        <v>0</v>
      </c>
      <c r="I5782">
        <v>7.78</v>
      </c>
      <c r="J5782">
        <v>3.45</v>
      </c>
      <c r="K5782">
        <v>11.24</v>
      </c>
      <c r="L5782" s="2">
        <f>_xlfn.RANK.EQ(I5782, INDEX(CFB!$I$2:$I$1048576, MATCH(W5782, CFB!$W$2:$W$1048576, 0)):INDEX(CFB!$I$2:$I$1048576, MATCH(W5782, CFB!$W$2:$W$1048576, 0) + COUNTIF(CFB!$W$2:$W$1048576, W5782) - 1), 0)</f>
        <v>20</v>
      </c>
      <c r="M5782" s="2">
        <f>_xlfn.RANK.EQ(J5782, INDEX(CFB!$J$2:$J$1048576, MATCH(W5782, CFB!$W$2:$W$1048576, 0)):INDEX(CFB!$J$2:$J$1048576, MATCH(W5782, CFB!$W$2:$W$1048576, 0) + COUNTIF(CFB!$W$2:$W$1048576, W5782) - 1))</f>
        <v>42</v>
      </c>
      <c r="N5782" s="2">
        <f>RANK(K5782, INDEX(CFB!$K$2:$K$1048576, MATCH(W5782, CFB!$W$2:$W$1048576, 0)):INDEX(CFB!$K$2:$K$1048576, MATCH(W5782, CFB!$W$2:$W$1048576, 0) + COUNTIF(CFB!$W$2:$W$1048576, W5782) - 1))</f>
        <v>24</v>
      </c>
      <c r="O5782">
        <v>35.76</v>
      </c>
      <c r="P5782">
        <v>7.33</v>
      </c>
      <c r="W5782">
        <v>1976</v>
      </c>
      <c r="X5782">
        <f t="shared" si="179"/>
        <v>0</v>
      </c>
    </row>
    <row r="5783" spans="1:24" ht="12.75" hidden="1" customHeight="1" x14ac:dyDescent="0.45">
      <c r="A5783">
        <v>25</v>
      </c>
      <c r="B5783" t="s">
        <v>37</v>
      </c>
      <c r="C5783" t="s">
        <v>15</v>
      </c>
      <c r="D5783" s="2" t="str">
        <f t="shared" si="178"/>
        <v>Tennessee1976</v>
      </c>
      <c r="F5783">
        <v>6</v>
      </c>
      <c r="G5783">
        <v>5</v>
      </c>
      <c r="H5783">
        <v>0</v>
      </c>
      <c r="I5783">
        <v>3.53</v>
      </c>
      <c r="J5783">
        <v>7.24</v>
      </c>
      <c r="K5783">
        <v>10.77</v>
      </c>
      <c r="L5783" s="2">
        <f>_xlfn.RANK.EQ(I5783, INDEX(CFB!$I$2:$I$1048576, MATCH(W5783, CFB!$W$2:$W$1048576, 0)):INDEX(CFB!$I$2:$I$1048576, MATCH(W5783, CFB!$W$2:$W$1048576, 0) + COUNTIF(CFB!$W$2:$W$1048576, W5783) - 1), 0)</f>
        <v>38</v>
      </c>
      <c r="M5783" s="2">
        <f>_xlfn.RANK.EQ(J5783, INDEX(CFB!$J$2:$J$1048576, MATCH(W5783, CFB!$W$2:$W$1048576, 0)):INDEX(CFB!$J$2:$J$1048576, MATCH(W5783, CFB!$W$2:$W$1048576, 0) + COUNTIF(CFB!$W$2:$W$1048576, W5783) - 1))</f>
        <v>22</v>
      </c>
      <c r="N5783" s="2">
        <f>RANK(K5783, INDEX(CFB!$K$2:$K$1048576, MATCH(W5783, CFB!$W$2:$W$1048576, 0)):INDEX(CFB!$K$2:$K$1048576, MATCH(W5783, CFB!$W$2:$W$1048576, 0) + COUNTIF(CFB!$W$2:$W$1048576, W5783) - 1))</f>
        <v>25</v>
      </c>
      <c r="O5783">
        <v>31.14</v>
      </c>
      <c r="P5783">
        <v>3.8</v>
      </c>
      <c r="W5783">
        <v>1976</v>
      </c>
      <c r="X5783">
        <f t="shared" si="179"/>
        <v>0</v>
      </c>
    </row>
    <row r="5784" spans="1:24" ht="12.75" hidden="1" customHeight="1" x14ac:dyDescent="0.45">
      <c r="A5784">
        <v>26</v>
      </c>
      <c r="B5784" t="s">
        <v>20</v>
      </c>
      <c r="C5784" t="s">
        <v>12</v>
      </c>
      <c r="D5784" s="2" t="str">
        <f t="shared" si="178"/>
        <v>South Carolina1976</v>
      </c>
      <c r="F5784">
        <v>6</v>
      </c>
      <c r="G5784">
        <v>5</v>
      </c>
      <c r="H5784">
        <v>0</v>
      </c>
      <c r="I5784">
        <v>1.73</v>
      </c>
      <c r="J5784">
        <v>8.18</v>
      </c>
      <c r="K5784">
        <v>9.92</v>
      </c>
      <c r="L5784" s="2">
        <f>_xlfn.RANK.EQ(I5784, INDEX(CFB!$I$2:$I$1048576, MATCH(W5784, CFB!$W$2:$W$1048576, 0)):INDEX(CFB!$I$2:$I$1048576, MATCH(W5784, CFB!$W$2:$W$1048576, 0) + COUNTIF(CFB!$W$2:$W$1048576, W5784) - 1), 0)</f>
        <v>56</v>
      </c>
      <c r="M5784" s="2">
        <f>_xlfn.RANK.EQ(J5784, INDEX(CFB!$J$2:$J$1048576, MATCH(W5784, CFB!$W$2:$W$1048576, 0)):INDEX(CFB!$J$2:$J$1048576, MATCH(W5784, CFB!$W$2:$W$1048576, 0) + COUNTIF(CFB!$W$2:$W$1048576, W5784) - 1))</f>
        <v>17</v>
      </c>
      <c r="N5784" s="2">
        <f>RANK(K5784, INDEX(CFB!$K$2:$K$1048576, MATCH(W5784, CFB!$W$2:$W$1048576, 0)):INDEX(CFB!$K$2:$K$1048576, MATCH(W5784, CFB!$W$2:$W$1048576, 0) + COUNTIF(CFB!$W$2:$W$1048576, W5784) - 1))</f>
        <v>26</v>
      </c>
      <c r="O5784">
        <v>29.04</v>
      </c>
      <c r="P5784">
        <v>2.4300000000000002</v>
      </c>
      <c r="W5784">
        <v>1976</v>
      </c>
      <c r="X5784">
        <f t="shared" si="179"/>
        <v>0</v>
      </c>
    </row>
    <row r="5785" spans="1:24" ht="12.75" hidden="1" customHeight="1" x14ac:dyDescent="0.45">
      <c r="A5785">
        <v>27</v>
      </c>
      <c r="B5785" t="s">
        <v>108</v>
      </c>
      <c r="C5785" t="s">
        <v>206</v>
      </c>
      <c r="D5785" s="2" t="str">
        <f t="shared" si="178"/>
        <v>East Carolina1976</v>
      </c>
      <c r="F5785">
        <v>9</v>
      </c>
      <c r="G5785">
        <v>2</v>
      </c>
      <c r="H5785">
        <v>0</v>
      </c>
      <c r="I5785">
        <v>3.14</v>
      </c>
      <c r="J5785">
        <v>6.76</v>
      </c>
      <c r="K5785">
        <v>9.9</v>
      </c>
      <c r="L5785" s="2">
        <f>_xlfn.RANK.EQ(I5785, INDEX(CFB!$I$2:$I$1048576, MATCH(W5785, CFB!$W$2:$W$1048576, 0)):INDEX(CFB!$I$2:$I$1048576, MATCH(W5785, CFB!$W$2:$W$1048576, 0) + COUNTIF(CFB!$W$2:$W$1048576, W5785) - 1), 0)</f>
        <v>43</v>
      </c>
      <c r="M5785" s="2">
        <f>_xlfn.RANK.EQ(J5785, INDEX(CFB!$J$2:$J$1048576, MATCH(W5785, CFB!$W$2:$W$1048576, 0)):INDEX(CFB!$J$2:$J$1048576, MATCH(W5785, CFB!$W$2:$W$1048576, 0) + COUNTIF(CFB!$W$2:$W$1048576, W5785) - 1))</f>
        <v>24</v>
      </c>
      <c r="N5785" s="2">
        <f>RANK(K5785, INDEX(CFB!$K$2:$K$1048576, MATCH(W5785, CFB!$W$2:$W$1048576, 0)):INDEX(CFB!$K$2:$K$1048576, MATCH(W5785, CFB!$W$2:$W$1048576, 0) + COUNTIF(CFB!$W$2:$W$1048576, W5785) - 1))</f>
        <v>27</v>
      </c>
      <c r="O5785">
        <v>32.64</v>
      </c>
      <c r="P5785">
        <v>4.8099999999999996</v>
      </c>
      <c r="W5785">
        <v>1976</v>
      </c>
      <c r="X5785">
        <f t="shared" si="179"/>
        <v>0</v>
      </c>
    </row>
    <row r="5786" spans="1:24" ht="12.75" hidden="1" customHeight="1" x14ac:dyDescent="0.45">
      <c r="A5786">
        <v>28</v>
      </c>
      <c r="B5786" t="s">
        <v>45</v>
      </c>
      <c r="C5786" t="s">
        <v>189</v>
      </c>
      <c r="D5786" s="2" t="str">
        <f t="shared" si="178"/>
        <v>Baylor1976</v>
      </c>
      <c r="F5786">
        <v>7</v>
      </c>
      <c r="G5786">
        <v>3</v>
      </c>
      <c r="H5786">
        <v>1</v>
      </c>
      <c r="I5786">
        <v>2.82</v>
      </c>
      <c r="J5786">
        <v>6.89</v>
      </c>
      <c r="K5786">
        <v>9.7100000000000009</v>
      </c>
      <c r="L5786" s="2">
        <f>_xlfn.RANK.EQ(I5786, INDEX(CFB!$I$2:$I$1048576, MATCH(W5786, CFB!$W$2:$W$1048576, 0)):INDEX(CFB!$I$2:$I$1048576, MATCH(W5786, CFB!$W$2:$W$1048576, 0) + COUNTIF(CFB!$W$2:$W$1048576, W5786) - 1), 0)</f>
        <v>46</v>
      </c>
      <c r="M5786" s="2">
        <f>_xlfn.RANK.EQ(J5786, INDEX(CFB!$J$2:$J$1048576, MATCH(W5786, CFB!$W$2:$W$1048576, 0)):INDEX(CFB!$J$2:$J$1048576, MATCH(W5786, CFB!$W$2:$W$1048576, 0) + COUNTIF(CFB!$W$2:$W$1048576, W5786) - 1))</f>
        <v>23</v>
      </c>
      <c r="N5786" s="2">
        <f>RANK(K5786, INDEX(CFB!$K$2:$K$1048576, MATCH(W5786, CFB!$W$2:$W$1048576, 0)):INDEX(CFB!$K$2:$K$1048576, MATCH(W5786, CFB!$W$2:$W$1048576, 0) + COUNTIF(CFB!$W$2:$W$1048576, W5786) - 1))</f>
        <v>28</v>
      </c>
      <c r="O5786">
        <v>28.09</v>
      </c>
      <c r="P5786">
        <v>5.19</v>
      </c>
      <c r="W5786">
        <v>1976</v>
      </c>
      <c r="X5786">
        <f t="shared" si="179"/>
        <v>0</v>
      </c>
    </row>
    <row r="5787" spans="1:24" ht="12.75" hidden="1" customHeight="1" x14ac:dyDescent="0.45">
      <c r="A5787">
        <v>29</v>
      </c>
      <c r="B5787" t="s">
        <v>43</v>
      </c>
      <c r="C5787" t="s">
        <v>10</v>
      </c>
      <c r="D5787" s="2" t="str">
        <f t="shared" si="178"/>
        <v>Illinois1976</v>
      </c>
      <c r="F5787">
        <v>5</v>
      </c>
      <c r="G5787">
        <v>6</v>
      </c>
      <c r="H5787">
        <v>0</v>
      </c>
      <c r="I5787">
        <v>5.94</v>
      </c>
      <c r="J5787">
        <v>3.26</v>
      </c>
      <c r="K5787">
        <v>9.19</v>
      </c>
      <c r="L5787" s="2">
        <f>_xlfn.RANK.EQ(I5787, INDEX(CFB!$I$2:$I$1048576, MATCH(W5787, CFB!$W$2:$W$1048576, 0)):INDEX(CFB!$I$2:$I$1048576, MATCH(W5787, CFB!$W$2:$W$1048576, 0) + COUNTIF(CFB!$W$2:$W$1048576, W5787) - 1), 0)</f>
        <v>28</v>
      </c>
      <c r="M5787" s="2">
        <f>_xlfn.RANK.EQ(J5787, INDEX(CFB!$J$2:$J$1048576, MATCH(W5787, CFB!$W$2:$W$1048576, 0)):INDEX(CFB!$J$2:$J$1048576, MATCH(W5787, CFB!$W$2:$W$1048576, 0) + COUNTIF(CFB!$W$2:$W$1048576, W5787) - 1))</f>
        <v>44</v>
      </c>
      <c r="N5787" s="2">
        <f>RANK(K5787, INDEX(CFB!$K$2:$K$1048576, MATCH(W5787, CFB!$W$2:$W$1048576, 0)):INDEX(CFB!$K$2:$K$1048576, MATCH(W5787, CFB!$W$2:$W$1048576, 0) + COUNTIF(CFB!$W$2:$W$1048576, W5787) - 1))</f>
        <v>29</v>
      </c>
      <c r="O5787">
        <v>34.86</v>
      </c>
      <c r="P5787">
        <v>8.94</v>
      </c>
      <c r="W5787">
        <v>1976</v>
      </c>
      <c r="X5787">
        <f t="shared" si="179"/>
        <v>0</v>
      </c>
    </row>
    <row r="5788" spans="1:24" ht="12.75" hidden="1" customHeight="1" x14ac:dyDescent="0.45">
      <c r="A5788">
        <v>30</v>
      </c>
      <c r="B5788" t="s">
        <v>14</v>
      </c>
      <c r="C5788" t="s">
        <v>189</v>
      </c>
      <c r="D5788" s="2" t="str">
        <f t="shared" si="178"/>
        <v>Texas1976</v>
      </c>
      <c r="F5788">
        <v>5</v>
      </c>
      <c r="G5788">
        <v>5</v>
      </c>
      <c r="H5788">
        <v>1</v>
      </c>
      <c r="I5788">
        <v>2.48</v>
      </c>
      <c r="J5788">
        <v>5.97</v>
      </c>
      <c r="K5788">
        <v>8.4499999999999993</v>
      </c>
      <c r="L5788" s="2">
        <f>_xlfn.RANK.EQ(I5788, INDEX(CFB!$I$2:$I$1048576, MATCH(W5788, CFB!$W$2:$W$1048576, 0)):INDEX(CFB!$I$2:$I$1048576, MATCH(W5788, CFB!$W$2:$W$1048576, 0) + COUNTIF(CFB!$W$2:$W$1048576, W5788) - 1), 0)</f>
        <v>48</v>
      </c>
      <c r="M5788" s="2">
        <f>_xlfn.RANK.EQ(J5788, INDEX(CFB!$J$2:$J$1048576, MATCH(W5788, CFB!$W$2:$W$1048576, 0)):INDEX(CFB!$J$2:$J$1048576, MATCH(W5788, CFB!$W$2:$W$1048576, 0) + COUNTIF(CFB!$W$2:$W$1048576, W5788) - 1))</f>
        <v>30</v>
      </c>
      <c r="N5788" s="2">
        <f>RANK(K5788, INDEX(CFB!$K$2:$K$1048576, MATCH(W5788, CFB!$W$2:$W$1048576, 0)):INDEX(CFB!$K$2:$K$1048576, MATCH(W5788, CFB!$W$2:$W$1048576, 0) + COUNTIF(CFB!$W$2:$W$1048576, W5788) - 1))</f>
        <v>30</v>
      </c>
      <c r="O5788">
        <v>27.75</v>
      </c>
      <c r="P5788">
        <v>5.85</v>
      </c>
      <c r="W5788">
        <v>1976</v>
      </c>
      <c r="X5788">
        <f t="shared" si="179"/>
        <v>0</v>
      </c>
    </row>
    <row r="5789" spans="1:24" ht="12.75" hidden="1" customHeight="1" x14ac:dyDescent="0.45">
      <c r="A5789">
        <v>31</v>
      </c>
      <c r="B5789" t="s">
        <v>81</v>
      </c>
      <c r="C5789" t="s">
        <v>12</v>
      </c>
      <c r="D5789" s="2" t="str">
        <f t="shared" si="178"/>
        <v>Cincinnati1976</v>
      </c>
      <c r="F5789">
        <v>8</v>
      </c>
      <c r="G5789">
        <v>3</v>
      </c>
      <c r="H5789">
        <v>0</v>
      </c>
      <c r="I5789">
        <v>-0.53</v>
      </c>
      <c r="J5789">
        <v>8.57</v>
      </c>
      <c r="K5789">
        <v>8.0399999999999991</v>
      </c>
      <c r="L5789" s="2">
        <f>_xlfn.RANK.EQ(I5789, INDEX(CFB!$I$2:$I$1048576, MATCH(W5789, CFB!$W$2:$W$1048576, 0)):INDEX(CFB!$I$2:$I$1048576, MATCH(W5789, CFB!$W$2:$W$1048576, 0) + COUNTIF(CFB!$W$2:$W$1048576, W5789) - 1), 0)</f>
        <v>75</v>
      </c>
      <c r="M5789" s="2">
        <f>_xlfn.RANK.EQ(J5789, INDEX(CFB!$J$2:$J$1048576, MATCH(W5789, CFB!$W$2:$W$1048576, 0)):INDEX(CFB!$J$2:$J$1048576, MATCH(W5789, CFB!$W$2:$W$1048576, 0) + COUNTIF(CFB!$W$2:$W$1048576, W5789) - 1))</f>
        <v>15</v>
      </c>
      <c r="N5789" s="2">
        <f>RANK(K5789, INDEX(CFB!$K$2:$K$1048576, MATCH(W5789, CFB!$W$2:$W$1048576, 0)):INDEX(CFB!$K$2:$K$1048576, MATCH(W5789, CFB!$W$2:$W$1048576, 0) + COUNTIF(CFB!$W$2:$W$1048576, W5789) - 1))</f>
        <v>31</v>
      </c>
      <c r="O5789">
        <v>27.36</v>
      </c>
      <c r="P5789">
        <v>3.3</v>
      </c>
      <c r="W5789">
        <v>1976</v>
      </c>
      <c r="X5789">
        <f t="shared" si="179"/>
        <v>0</v>
      </c>
    </row>
    <row r="5790" spans="1:24" ht="12.75" hidden="1" customHeight="1" x14ac:dyDescent="0.45">
      <c r="A5790">
        <v>32</v>
      </c>
      <c r="B5790" t="s">
        <v>42</v>
      </c>
      <c r="C5790" t="s">
        <v>10</v>
      </c>
      <c r="D5790" s="2" t="str">
        <f t="shared" si="178"/>
        <v>Minnesota1976</v>
      </c>
      <c r="F5790">
        <v>6</v>
      </c>
      <c r="G5790">
        <v>5</v>
      </c>
      <c r="H5790">
        <v>0</v>
      </c>
      <c r="I5790">
        <v>1.17</v>
      </c>
      <c r="J5790">
        <v>6.34</v>
      </c>
      <c r="K5790">
        <v>7.51</v>
      </c>
      <c r="L5790" s="2">
        <f>_xlfn.RANK.EQ(I5790, INDEX(CFB!$I$2:$I$1048576, MATCH(W5790, CFB!$W$2:$W$1048576, 0)):INDEX(CFB!$I$2:$I$1048576, MATCH(W5790, CFB!$W$2:$W$1048576, 0) + COUNTIF(CFB!$W$2:$W$1048576, W5790) - 1), 0)</f>
        <v>59</v>
      </c>
      <c r="M5790" s="2">
        <f>_xlfn.RANK.EQ(J5790, INDEX(CFB!$J$2:$J$1048576, MATCH(W5790, CFB!$W$2:$W$1048576, 0)):INDEX(CFB!$J$2:$J$1048576, MATCH(W5790, CFB!$W$2:$W$1048576, 0) + COUNTIF(CFB!$W$2:$W$1048576, W5790) - 1))</f>
        <v>27</v>
      </c>
      <c r="N5790" s="2">
        <f>RANK(K5790, INDEX(CFB!$K$2:$K$1048576, MATCH(W5790, CFB!$W$2:$W$1048576, 0)):INDEX(CFB!$K$2:$K$1048576, MATCH(W5790, CFB!$W$2:$W$1048576, 0) + COUNTIF(CFB!$W$2:$W$1048576, W5790) - 1))</f>
        <v>32</v>
      </c>
      <c r="O5790">
        <v>28.35</v>
      </c>
      <c r="P5790">
        <v>6.75</v>
      </c>
      <c r="W5790">
        <v>1976</v>
      </c>
      <c r="X5790">
        <f t="shared" si="179"/>
        <v>0</v>
      </c>
    </row>
    <row r="5791" spans="1:24" ht="12.75" hidden="1" customHeight="1" x14ac:dyDescent="0.45">
      <c r="A5791">
        <v>33</v>
      </c>
      <c r="B5791" t="s">
        <v>66</v>
      </c>
      <c r="C5791" t="s">
        <v>227</v>
      </c>
      <c r="D5791" s="2" t="str">
        <f t="shared" si="178"/>
        <v>Washington1976</v>
      </c>
      <c r="F5791">
        <v>5</v>
      </c>
      <c r="G5791">
        <v>6</v>
      </c>
      <c r="H5791">
        <v>0</v>
      </c>
      <c r="I5791">
        <v>4.67</v>
      </c>
      <c r="J5791">
        <v>2.77</v>
      </c>
      <c r="K5791">
        <v>7.44</v>
      </c>
      <c r="L5791" s="2">
        <f>_xlfn.RANK.EQ(I5791, INDEX(CFB!$I$2:$I$1048576, MATCH(W5791, CFB!$W$2:$W$1048576, 0)):INDEX(CFB!$I$2:$I$1048576, MATCH(W5791, CFB!$W$2:$W$1048576, 0) + COUNTIF(CFB!$W$2:$W$1048576, W5791) - 1), 0)</f>
        <v>34</v>
      </c>
      <c r="M5791" s="2">
        <f>_xlfn.RANK.EQ(J5791, INDEX(CFB!$J$2:$J$1048576, MATCH(W5791, CFB!$W$2:$W$1048576, 0)):INDEX(CFB!$J$2:$J$1048576, MATCH(W5791, CFB!$W$2:$W$1048576, 0) + COUNTIF(CFB!$W$2:$W$1048576, W5791) - 1))</f>
        <v>49</v>
      </c>
      <c r="N5791" s="2">
        <f>RANK(K5791, INDEX(CFB!$K$2:$K$1048576, MATCH(W5791, CFB!$W$2:$W$1048576, 0)):INDEX(CFB!$K$2:$K$1048576, MATCH(W5791, CFB!$W$2:$W$1048576, 0) + COUNTIF(CFB!$W$2:$W$1048576, W5791) - 1))</f>
        <v>33</v>
      </c>
      <c r="O5791">
        <v>32.270000000000003</v>
      </c>
      <c r="P5791">
        <v>7.75</v>
      </c>
      <c r="W5791">
        <v>1976</v>
      </c>
      <c r="X5791">
        <f t="shared" si="179"/>
        <v>0</v>
      </c>
    </row>
    <row r="5792" spans="1:24" ht="12.75" hidden="1" customHeight="1" x14ac:dyDescent="0.45">
      <c r="A5792">
        <v>34</v>
      </c>
      <c r="B5792" t="s">
        <v>75</v>
      </c>
      <c r="C5792" t="s">
        <v>23</v>
      </c>
      <c r="D5792" s="2" t="str">
        <f t="shared" si="178"/>
        <v>North Carolina1976</v>
      </c>
      <c r="F5792">
        <v>9</v>
      </c>
      <c r="G5792">
        <v>3</v>
      </c>
      <c r="H5792">
        <v>0</v>
      </c>
      <c r="I5792">
        <v>4.41</v>
      </c>
      <c r="J5792">
        <v>3.03</v>
      </c>
      <c r="K5792">
        <v>7.43</v>
      </c>
      <c r="L5792" s="2">
        <f>_xlfn.RANK.EQ(I5792, INDEX(CFB!$I$2:$I$1048576, MATCH(W5792, CFB!$W$2:$W$1048576, 0)):INDEX(CFB!$I$2:$I$1048576, MATCH(W5792, CFB!$W$2:$W$1048576, 0) + COUNTIF(CFB!$W$2:$W$1048576, W5792) - 1), 0)</f>
        <v>35</v>
      </c>
      <c r="M5792" s="2">
        <f>_xlfn.RANK.EQ(J5792, INDEX(CFB!$J$2:$J$1048576, MATCH(W5792, CFB!$W$2:$W$1048576, 0)):INDEX(CFB!$J$2:$J$1048576, MATCH(W5792, CFB!$W$2:$W$1048576, 0) + COUNTIF(CFB!$W$2:$W$1048576, W5792) - 1))</f>
        <v>45</v>
      </c>
      <c r="N5792" s="2">
        <f>RANK(K5792, INDEX(CFB!$K$2:$K$1048576, MATCH(W5792, CFB!$W$2:$W$1048576, 0)):INDEX(CFB!$K$2:$K$1048576, MATCH(W5792, CFB!$W$2:$W$1048576, 0) + COUNTIF(CFB!$W$2:$W$1048576, W5792) - 1))</f>
        <v>34</v>
      </c>
      <c r="O5792">
        <v>29.56</v>
      </c>
      <c r="P5792">
        <v>9.2899999999999991</v>
      </c>
      <c r="W5792">
        <v>1976</v>
      </c>
      <c r="X5792">
        <f t="shared" si="179"/>
        <v>0</v>
      </c>
    </row>
    <row r="5793" spans="1:24" ht="12.75" hidden="1" customHeight="1" x14ac:dyDescent="0.45">
      <c r="A5793">
        <v>35</v>
      </c>
      <c r="B5793" t="s">
        <v>83</v>
      </c>
      <c r="C5793" t="s">
        <v>227</v>
      </c>
      <c r="D5793" s="2" t="str">
        <f t="shared" si="178"/>
        <v>California1976</v>
      </c>
      <c r="F5793">
        <v>5</v>
      </c>
      <c r="G5793">
        <v>6</v>
      </c>
      <c r="H5793">
        <v>0</v>
      </c>
      <c r="I5793">
        <v>4.82</v>
      </c>
      <c r="J5793">
        <v>2.42</v>
      </c>
      <c r="K5793">
        <v>7.24</v>
      </c>
      <c r="L5793" s="2">
        <f>_xlfn.RANK.EQ(I5793, INDEX(CFB!$I$2:$I$1048576, MATCH(W5793, CFB!$W$2:$W$1048576, 0)):INDEX(CFB!$I$2:$I$1048576, MATCH(W5793, CFB!$W$2:$W$1048576, 0) + COUNTIF(CFB!$W$2:$W$1048576, W5793) - 1), 0)</f>
        <v>32</v>
      </c>
      <c r="M5793" s="2">
        <f>_xlfn.RANK.EQ(J5793, INDEX(CFB!$J$2:$J$1048576, MATCH(W5793, CFB!$W$2:$W$1048576, 0)):INDEX(CFB!$J$2:$J$1048576, MATCH(W5793, CFB!$W$2:$W$1048576, 0) + COUNTIF(CFB!$W$2:$W$1048576, W5793) - 1))</f>
        <v>53</v>
      </c>
      <c r="N5793" s="2">
        <f>RANK(K5793, INDEX(CFB!$K$2:$K$1048576, MATCH(W5793, CFB!$W$2:$W$1048576, 0)):INDEX(CFB!$K$2:$K$1048576, MATCH(W5793, CFB!$W$2:$W$1048576, 0) + COUNTIF(CFB!$W$2:$W$1048576, W5793) - 1))</f>
        <v>35</v>
      </c>
      <c r="O5793">
        <v>31.72</v>
      </c>
      <c r="P5793">
        <v>6.5</v>
      </c>
      <c r="W5793">
        <v>1976</v>
      </c>
      <c r="X5793">
        <f t="shared" si="179"/>
        <v>0</v>
      </c>
    </row>
    <row r="5794" spans="1:24" ht="12.75" hidden="1" customHeight="1" x14ac:dyDescent="0.45">
      <c r="A5794">
        <v>36</v>
      </c>
      <c r="B5794" t="s">
        <v>72</v>
      </c>
      <c r="C5794" t="s">
        <v>10</v>
      </c>
      <c r="D5794" s="2" t="str">
        <f t="shared" si="178"/>
        <v>Wisconsin1976</v>
      </c>
      <c r="F5794">
        <v>5</v>
      </c>
      <c r="G5794">
        <v>6</v>
      </c>
      <c r="H5794">
        <v>0</v>
      </c>
      <c r="I5794">
        <v>10.6</v>
      </c>
      <c r="J5794">
        <v>-3.57</v>
      </c>
      <c r="K5794">
        <v>7.03</v>
      </c>
      <c r="L5794" s="2">
        <f>_xlfn.RANK.EQ(I5794, INDEX(CFB!$I$2:$I$1048576, MATCH(W5794, CFB!$W$2:$W$1048576, 0)):INDEX(CFB!$I$2:$I$1048576, MATCH(W5794, CFB!$W$2:$W$1048576, 0) + COUNTIF(CFB!$W$2:$W$1048576, W5794) - 1), 0)</f>
        <v>5</v>
      </c>
      <c r="M5794" s="2">
        <f>_xlfn.RANK.EQ(J5794, INDEX(CFB!$J$2:$J$1048576, MATCH(W5794, CFB!$W$2:$W$1048576, 0)):INDEX(CFB!$J$2:$J$1048576, MATCH(W5794, CFB!$W$2:$W$1048576, 0) + COUNTIF(CFB!$W$2:$W$1048576, W5794) - 1))</f>
        <v>102</v>
      </c>
      <c r="N5794" s="2">
        <f>RANK(K5794, INDEX(CFB!$K$2:$K$1048576, MATCH(W5794, CFB!$W$2:$W$1048576, 0)):INDEX(CFB!$K$2:$K$1048576, MATCH(W5794, CFB!$W$2:$W$1048576, 0) + COUNTIF(CFB!$W$2:$W$1048576, W5794) - 1))</f>
        <v>36</v>
      </c>
      <c r="O5794">
        <v>38.19</v>
      </c>
      <c r="P5794">
        <v>13.16</v>
      </c>
      <c r="W5794">
        <v>1976</v>
      </c>
      <c r="X5794">
        <f t="shared" si="179"/>
        <v>0</v>
      </c>
    </row>
    <row r="5795" spans="1:24" ht="12.75" hidden="1" customHeight="1" x14ac:dyDescent="0.45">
      <c r="A5795">
        <v>37</v>
      </c>
      <c r="B5795" t="s">
        <v>22</v>
      </c>
      <c r="C5795" t="s">
        <v>12</v>
      </c>
      <c r="D5795" s="2" t="str">
        <f t="shared" si="178"/>
        <v>Miami (FL)1976</v>
      </c>
      <c r="F5795">
        <v>3</v>
      </c>
      <c r="G5795">
        <v>8</v>
      </c>
      <c r="H5795">
        <v>0</v>
      </c>
      <c r="I5795">
        <v>0.06</v>
      </c>
      <c r="J5795">
        <v>6.7</v>
      </c>
      <c r="K5795">
        <v>6.76</v>
      </c>
      <c r="L5795" s="2">
        <f>_xlfn.RANK.EQ(I5795, INDEX(CFB!$I$2:$I$1048576, MATCH(W5795, CFB!$W$2:$W$1048576, 0)):INDEX(CFB!$I$2:$I$1048576, MATCH(W5795, CFB!$W$2:$W$1048576, 0) + COUNTIF(CFB!$W$2:$W$1048576, W5795) - 1), 0)</f>
        <v>70</v>
      </c>
      <c r="M5795" s="2">
        <f>_xlfn.RANK.EQ(J5795, INDEX(CFB!$J$2:$J$1048576, MATCH(W5795, CFB!$W$2:$W$1048576, 0)):INDEX(CFB!$J$2:$J$1048576, MATCH(W5795, CFB!$W$2:$W$1048576, 0) + COUNTIF(CFB!$W$2:$W$1048576, W5795) - 1))</f>
        <v>26</v>
      </c>
      <c r="N5795" s="2">
        <f>RANK(K5795, INDEX(CFB!$K$2:$K$1048576, MATCH(W5795, CFB!$W$2:$W$1048576, 0)):INDEX(CFB!$K$2:$K$1048576, MATCH(W5795, CFB!$W$2:$W$1048576, 0) + COUNTIF(CFB!$W$2:$W$1048576, W5795) - 1))</f>
        <v>37</v>
      </c>
      <c r="O5795">
        <v>31.23</v>
      </c>
      <c r="P5795">
        <v>4.49</v>
      </c>
      <c r="W5795">
        <v>1976</v>
      </c>
      <c r="X5795">
        <f t="shared" si="179"/>
        <v>0</v>
      </c>
    </row>
    <row r="5796" spans="1:24" ht="12.75" hidden="1" customHeight="1" x14ac:dyDescent="0.45">
      <c r="A5796">
        <v>38</v>
      </c>
      <c r="B5796" t="s">
        <v>69</v>
      </c>
      <c r="C5796" t="s">
        <v>189</v>
      </c>
      <c r="D5796" s="2" t="str">
        <f t="shared" si="178"/>
        <v>Arkansas1976</v>
      </c>
      <c r="F5796">
        <v>5</v>
      </c>
      <c r="G5796">
        <v>5</v>
      </c>
      <c r="H5796">
        <v>1</v>
      </c>
      <c r="I5796">
        <v>1.82</v>
      </c>
      <c r="J5796">
        <v>4.82</v>
      </c>
      <c r="K5796">
        <v>6.64</v>
      </c>
      <c r="L5796" s="2">
        <f>_xlfn.RANK.EQ(I5796, INDEX(CFB!$I$2:$I$1048576, MATCH(W5796, CFB!$W$2:$W$1048576, 0)):INDEX(CFB!$I$2:$I$1048576, MATCH(W5796, CFB!$W$2:$W$1048576, 0) + COUNTIF(CFB!$W$2:$W$1048576, W5796) - 1), 0)</f>
        <v>55</v>
      </c>
      <c r="M5796" s="2">
        <f>_xlfn.RANK.EQ(J5796, INDEX(CFB!$J$2:$J$1048576, MATCH(W5796, CFB!$W$2:$W$1048576, 0)):INDEX(CFB!$J$2:$J$1048576, MATCH(W5796, CFB!$W$2:$W$1048576, 0) + COUNTIF(CFB!$W$2:$W$1048576, W5796) - 1))</f>
        <v>35</v>
      </c>
      <c r="N5796" s="2">
        <f>RANK(K5796, INDEX(CFB!$K$2:$K$1048576, MATCH(W5796, CFB!$W$2:$W$1048576, 0)):INDEX(CFB!$K$2:$K$1048576, MATCH(W5796, CFB!$W$2:$W$1048576, 0) + COUNTIF(CFB!$W$2:$W$1048576, W5796) - 1))</f>
        <v>38</v>
      </c>
      <c r="O5796">
        <v>28.18</v>
      </c>
      <c r="P5796">
        <v>7.76</v>
      </c>
      <c r="W5796">
        <v>1976</v>
      </c>
      <c r="X5796">
        <f t="shared" si="179"/>
        <v>0</v>
      </c>
    </row>
    <row r="5797" spans="1:24" ht="12.75" hidden="1" customHeight="1" x14ac:dyDescent="0.45">
      <c r="A5797">
        <v>39</v>
      </c>
      <c r="B5797" t="s">
        <v>32</v>
      </c>
      <c r="C5797" t="s">
        <v>178</v>
      </c>
      <c r="D5797" s="2" t="str">
        <f t="shared" si="178"/>
        <v>BYU1976</v>
      </c>
      <c r="F5797">
        <v>9</v>
      </c>
      <c r="G5797">
        <v>3</v>
      </c>
      <c r="H5797">
        <v>0</v>
      </c>
      <c r="I5797">
        <v>7.16</v>
      </c>
      <c r="J5797">
        <v>-0.56999999999999995</v>
      </c>
      <c r="K5797">
        <v>6.58</v>
      </c>
      <c r="L5797" s="2">
        <f>_xlfn.RANK.EQ(I5797, INDEX(CFB!$I$2:$I$1048576, MATCH(W5797, CFB!$W$2:$W$1048576, 0)):INDEX(CFB!$I$2:$I$1048576, MATCH(W5797, CFB!$W$2:$W$1048576, 0) + COUNTIF(CFB!$W$2:$W$1048576, W5797) - 1), 0)</f>
        <v>22</v>
      </c>
      <c r="M5797" s="2">
        <f>_xlfn.RANK.EQ(J5797, INDEX(CFB!$J$2:$J$1048576, MATCH(W5797, CFB!$W$2:$W$1048576, 0)):INDEX(CFB!$J$2:$J$1048576, MATCH(W5797, CFB!$W$2:$W$1048576, 0) + COUNTIF(CFB!$W$2:$W$1048576, W5797) - 1))</f>
        <v>73</v>
      </c>
      <c r="N5797" s="2">
        <f>RANK(K5797, INDEX(CFB!$K$2:$K$1048576, MATCH(W5797, CFB!$W$2:$W$1048576, 0)):INDEX(CFB!$K$2:$K$1048576, MATCH(W5797, CFB!$W$2:$W$1048576, 0) + COUNTIF(CFB!$W$2:$W$1048576, W5797) - 1))</f>
        <v>39</v>
      </c>
      <c r="O5797">
        <v>36.08</v>
      </c>
      <c r="P5797">
        <v>13.42</v>
      </c>
      <c r="W5797">
        <v>1976</v>
      </c>
      <c r="X5797">
        <f t="shared" si="179"/>
        <v>0</v>
      </c>
    </row>
    <row r="5798" spans="1:24" ht="12.75" hidden="1" customHeight="1" x14ac:dyDescent="0.45">
      <c r="A5798">
        <v>40</v>
      </c>
      <c r="B5798" t="s">
        <v>57</v>
      </c>
      <c r="C5798" t="s">
        <v>12</v>
      </c>
      <c r="D5798" s="2" t="str">
        <f t="shared" si="178"/>
        <v>Boston College1976</v>
      </c>
      <c r="F5798">
        <v>8</v>
      </c>
      <c r="G5798">
        <v>3</v>
      </c>
      <c r="H5798">
        <v>0</v>
      </c>
      <c r="I5798">
        <v>-1.1000000000000001</v>
      </c>
      <c r="J5798">
        <v>7.66</v>
      </c>
      <c r="K5798">
        <v>6.56</v>
      </c>
      <c r="L5798" s="2">
        <f>_xlfn.RANK.EQ(I5798, INDEX(CFB!$I$2:$I$1048576, MATCH(W5798, CFB!$W$2:$W$1048576, 0)):INDEX(CFB!$I$2:$I$1048576, MATCH(W5798, CFB!$W$2:$W$1048576, 0) + COUNTIF(CFB!$W$2:$W$1048576, W5798) - 1), 0)</f>
        <v>81</v>
      </c>
      <c r="M5798" s="2">
        <f>_xlfn.RANK.EQ(J5798, INDEX(CFB!$J$2:$J$1048576, MATCH(W5798, CFB!$W$2:$W$1048576, 0)):INDEX(CFB!$J$2:$J$1048576, MATCH(W5798, CFB!$W$2:$W$1048576, 0) + COUNTIF(CFB!$W$2:$W$1048576, W5798) - 1))</f>
        <v>18</v>
      </c>
      <c r="N5798" s="2">
        <f>RANK(K5798, INDEX(CFB!$K$2:$K$1048576, MATCH(W5798, CFB!$W$2:$W$1048576, 0)):INDEX(CFB!$K$2:$K$1048576, MATCH(W5798, CFB!$W$2:$W$1048576, 0) + COUNTIF(CFB!$W$2:$W$1048576, W5798) - 1))</f>
        <v>40</v>
      </c>
      <c r="O5798">
        <v>27.85</v>
      </c>
      <c r="P5798">
        <v>4.8899999999999997</v>
      </c>
      <c r="W5798">
        <v>1976</v>
      </c>
      <c r="X5798">
        <f t="shared" si="179"/>
        <v>0</v>
      </c>
    </row>
    <row r="5799" spans="1:24" ht="12.75" hidden="1" customHeight="1" x14ac:dyDescent="0.45">
      <c r="A5799">
        <v>41</v>
      </c>
      <c r="B5799" t="s">
        <v>19</v>
      </c>
      <c r="C5799" t="s">
        <v>15</v>
      </c>
      <c r="D5799" s="2" t="str">
        <f t="shared" si="178"/>
        <v>Ole Miss1976</v>
      </c>
      <c r="F5799">
        <v>5</v>
      </c>
      <c r="G5799">
        <v>6</v>
      </c>
      <c r="H5799">
        <v>0</v>
      </c>
      <c r="I5799">
        <v>-0.93</v>
      </c>
      <c r="J5799">
        <v>7.44</v>
      </c>
      <c r="K5799">
        <v>6.52</v>
      </c>
      <c r="L5799" s="2">
        <f>_xlfn.RANK.EQ(I5799, INDEX(CFB!$I$2:$I$1048576, MATCH(W5799, CFB!$W$2:$W$1048576, 0)):INDEX(CFB!$I$2:$I$1048576, MATCH(W5799, CFB!$W$2:$W$1048576, 0) + COUNTIF(CFB!$W$2:$W$1048576, W5799) - 1), 0)</f>
        <v>80</v>
      </c>
      <c r="M5799" s="2">
        <f>_xlfn.RANK.EQ(J5799, INDEX(CFB!$J$2:$J$1048576, MATCH(W5799, CFB!$W$2:$W$1048576, 0)):INDEX(CFB!$J$2:$J$1048576, MATCH(W5799, CFB!$W$2:$W$1048576, 0) + COUNTIF(CFB!$W$2:$W$1048576, W5799) - 1))</f>
        <v>19</v>
      </c>
      <c r="N5799" s="2">
        <f>RANK(K5799, INDEX(CFB!$K$2:$K$1048576, MATCH(W5799, CFB!$W$2:$W$1048576, 0)):INDEX(CFB!$K$2:$K$1048576, MATCH(W5799, CFB!$W$2:$W$1048576, 0) + COUNTIF(CFB!$W$2:$W$1048576, W5799) - 1))</f>
        <v>41</v>
      </c>
      <c r="O5799">
        <v>26.67</v>
      </c>
      <c r="P5799">
        <v>5.24</v>
      </c>
      <c r="W5799">
        <v>1976</v>
      </c>
      <c r="X5799">
        <f t="shared" si="179"/>
        <v>0</v>
      </c>
    </row>
    <row r="5800" spans="1:24" ht="12.75" hidden="1" customHeight="1" x14ac:dyDescent="0.45">
      <c r="A5800">
        <v>42</v>
      </c>
      <c r="B5800" t="s">
        <v>60</v>
      </c>
      <c r="C5800" t="s">
        <v>23</v>
      </c>
      <c r="D5800" s="2" t="str">
        <f t="shared" si="178"/>
        <v>Duke1976</v>
      </c>
      <c r="F5800">
        <v>5</v>
      </c>
      <c r="G5800">
        <v>5</v>
      </c>
      <c r="H5800">
        <v>1</v>
      </c>
      <c r="I5800">
        <v>6.63</v>
      </c>
      <c r="J5800">
        <v>-0.12</v>
      </c>
      <c r="K5800">
        <v>6.51</v>
      </c>
      <c r="L5800" s="2">
        <f>_xlfn.RANK.EQ(I5800, INDEX(CFB!$I$2:$I$1048576, MATCH(W5800, CFB!$W$2:$W$1048576, 0)):INDEX(CFB!$I$2:$I$1048576, MATCH(W5800, CFB!$W$2:$W$1048576, 0) + COUNTIF(CFB!$W$2:$W$1048576, W5800) - 1), 0)</f>
        <v>24</v>
      </c>
      <c r="M5800" s="2">
        <f>_xlfn.RANK.EQ(J5800, INDEX(CFB!$J$2:$J$1048576, MATCH(W5800, CFB!$W$2:$W$1048576, 0)):INDEX(CFB!$J$2:$J$1048576, MATCH(W5800, CFB!$W$2:$W$1048576, 0) + COUNTIF(CFB!$W$2:$W$1048576, W5800) - 1))</f>
        <v>68</v>
      </c>
      <c r="N5800" s="2">
        <f>RANK(K5800, INDEX(CFB!$K$2:$K$1048576, MATCH(W5800, CFB!$W$2:$W$1048576, 0)):INDEX(CFB!$K$2:$K$1048576, MATCH(W5800, CFB!$W$2:$W$1048576, 0) + COUNTIF(CFB!$W$2:$W$1048576, W5800) - 1))</f>
        <v>42</v>
      </c>
      <c r="O5800">
        <v>33.659999999999997</v>
      </c>
      <c r="P5800">
        <v>11.76</v>
      </c>
      <c r="W5800">
        <v>1976</v>
      </c>
      <c r="X5800">
        <f t="shared" si="179"/>
        <v>0</v>
      </c>
    </row>
    <row r="5801" spans="1:24" ht="12.75" hidden="1" customHeight="1" x14ac:dyDescent="0.45">
      <c r="A5801">
        <v>43</v>
      </c>
      <c r="B5801" t="s">
        <v>56</v>
      </c>
      <c r="C5801" t="s">
        <v>12</v>
      </c>
      <c r="D5801" s="2" t="str">
        <f t="shared" si="178"/>
        <v>Rutgers1976</v>
      </c>
      <c r="E5801">
        <v>17</v>
      </c>
      <c r="F5801">
        <v>11</v>
      </c>
      <c r="G5801">
        <v>0</v>
      </c>
      <c r="H5801">
        <v>0</v>
      </c>
      <c r="I5801">
        <v>-0.82</v>
      </c>
      <c r="J5801">
        <v>6.74</v>
      </c>
      <c r="K5801">
        <v>5.93</v>
      </c>
      <c r="L5801" s="2">
        <f>_xlfn.RANK.EQ(I5801, INDEX(CFB!$I$2:$I$1048576, MATCH(W5801, CFB!$W$2:$W$1048576, 0)):INDEX(CFB!$I$2:$I$1048576, MATCH(W5801, CFB!$W$2:$W$1048576, 0) + COUNTIF(CFB!$W$2:$W$1048576, W5801) - 1), 0)</f>
        <v>79</v>
      </c>
      <c r="M5801" s="2">
        <f>_xlfn.RANK.EQ(J5801, INDEX(CFB!$J$2:$J$1048576, MATCH(W5801, CFB!$W$2:$W$1048576, 0)):INDEX(CFB!$J$2:$J$1048576, MATCH(W5801, CFB!$W$2:$W$1048576, 0) + COUNTIF(CFB!$W$2:$W$1048576, W5801) - 1))</f>
        <v>25</v>
      </c>
      <c r="N5801" s="2">
        <f>RANK(K5801, INDEX(CFB!$K$2:$K$1048576, MATCH(W5801, CFB!$W$2:$W$1048576, 0)):INDEX(CFB!$K$2:$K$1048576, MATCH(W5801, CFB!$W$2:$W$1048576, 0) + COUNTIF(CFB!$W$2:$W$1048576, W5801) - 1))</f>
        <v>43</v>
      </c>
      <c r="O5801">
        <v>29.07</v>
      </c>
      <c r="P5801">
        <v>6.37</v>
      </c>
      <c r="W5801">
        <v>1976</v>
      </c>
      <c r="X5801">
        <f t="shared" si="179"/>
        <v>0</v>
      </c>
    </row>
    <row r="5802" spans="1:24" ht="12.75" hidden="1" customHeight="1" x14ac:dyDescent="0.45">
      <c r="A5802">
        <v>44</v>
      </c>
      <c r="B5802" t="s">
        <v>68</v>
      </c>
      <c r="C5802" t="s">
        <v>12</v>
      </c>
      <c r="D5802" s="2" t="str">
        <f t="shared" si="178"/>
        <v>Memphis1976</v>
      </c>
      <c r="F5802">
        <v>7</v>
      </c>
      <c r="G5802">
        <v>4</v>
      </c>
      <c r="H5802">
        <v>0</v>
      </c>
      <c r="I5802">
        <v>3.42</v>
      </c>
      <c r="J5802">
        <v>2.29</v>
      </c>
      <c r="K5802">
        <v>5.71</v>
      </c>
      <c r="L5802" s="2">
        <f>_xlfn.RANK.EQ(I5802, INDEX(CFB!$I$2:$I$1048576, MATCH(W5802, CFB!$W$2:$W$1048576, 0)):INDEX(CFB!$I$2:$I$1048576, MATCH(W5802, CFB!$W$2:$W$1048576, 0) + COUNTIF(CFB!$W$2:$W$1048576, W5802) - 1), 0)</f>
        <v>41</v>
      </c>
      <c r="M5802" s="2">
        <f>_xlfn.RANK.EQ(J5802, INDEX(CFB!$J$2:$J$1048576, MATCH(W5802, CFB!$W$2:$W$1048576, 0)):INDEX(CFB!$J$2:$J$1048576, MATCH(W5802, CFB!$W$2:$W$1048576, 0) + COUNTIF(CFB!$W$2:$W$1048576, W5802) - 1))</f>
        <v>55</v>
      </c>
      <c r="N5802" s="2">
        <f>RANK(K5802, INDEX(CFB!$K$2:$K$1048576, MATCH(W5802, CFB!$W$2:$W$1048576, 0)):INDEX(CFB!$K$2:$K$1048576, MATCH(W5802, CFB!$W$2:$W$1048576, 0) + COUNTIF(CFB!$W$2:$W$1048576, W5802) - 1))</f>
        <v>44</v>
      </c>
      <c r="O5802">
        <v>29.78</v>
      </c>
      <c r="P5802">
        <v>9.39</v>
      </c>
      <c r="W5802">
        <v>1976</v>
      </c>
      <c r="X5802">
        <f t="shared" si="179"/>
        <v>0</v>
      </c>
    </row>
    <row r="5803" spans="1:24" ht="12.75" hidden="1" customHeight="1" x14ac:dyDescent="0.45">
      <c r="A5803">
        <v>45</v>
      </c>
      <c r="B5803" t="s">
        <v>124</v>
      </c>
      <c r="C5803" t="s">
        <v>10</v>
      </c>
      <c r="D5803" s="2" t="str">
        <f t="shared" si="178"/>
        <v>Purdue1976</v>
      </c>
      <c r="F5803">
        <v>5</v>
      </c>
      <c r="G5803">
        <v>6</v>
      </c>
      <c r="H5803">
        <v>0</v>
      </c>
      <c r="I5803">
        <v>3.3</v>
      </c>
      <c r="J5803">
        <v>2.33</v>
      </c>
      <c r="K5803">
        <v>5.63</v>
      </c>
      <c r="L5803" s="2">
        <f>_xlfn.RANK.EQ(I5803, INDEX(CFB!$I$2:$I$1048576, MATCH(W5803, CFB!$W$2:$W$1048576, 0)):INDEX(CFB!$I$2:$I$1048576, MATCH(W5803, CFB!$W$2:$W$1048576, 0) + COUNTIF(CFB!$W$2:$W$1048576, W5803) - 1), 0)</f>
        <v>42</v>
      </c>
      <c r="M5803" s="2">
        <f>_xlfn.RANK.EQ(J5803, INDEX(CFB!$J$2:$J$1048576, MATCH(W5803, CFB!$W$2:$W$1048576, 0)):INDEX(CFB!$J$2:$J$1048576, MATCH(W5803, CFB!$W$2:$W$1048576, 0) + COUNTIF(CFB!$W$2:$W$1048576, W5803) - 1))</f>
        <v>54</v>
      </c>
      <c r="N5803" s="2">
        <f>RANK(K5803, INDEX(CFB!$K$2:$K$1048576, MATCH(W5803, CFB!$W$2:$W$1048576, 0)):INDEX(CFB!$K$2:$K$1048576, MATCH(W5803, CFB!$W$2:$W$1048576, 0) + COUNTIF(CFB!$W$2:$W$1048576, W5803) - 1))</f>
        <v>45</v>
      </c>
      <c r="O5803">
        <v>29.86</v>
      </c>
      <c r="P5803">
        <v>7.73</v>
      </c>
      <c r="W5803">
        <v>1976</v>
      </c>
      <c r="X5803">
        <f t="shared" si="179"/>
        <v>0</v>
      </c>
    </row>
    <row r="5804" spans="1:24" ht="12.75" hidden="1" customHeight="1" x14ac:dyDescent="0.45">
      <c r="A5804">
        <v>46</v>
      </c>
      <c r="B5804" t="s">
        <v>112</v>
      </c>
      <c r="C5804" t="s">
        <v>227</v>
      </c>
      <c r="D5804" s="2" t="str">
        <f t="shared" si="178"/>
        <v>Stanford1976</v>
      </c>
      <c r="F5804">
        <v>6</v>
      </c>
      <c r="G5804">
        <v>5</v>
      </c>
      <c r="H5804">
        <v>0</v>
      </c>
      <c r="I5804">
        <v>6.52</v>
      </c>
      <c r="J5804">
        <v>-0.97</v>
      </c>
      <c r="K5804">
        <v>5.55</v>
      </c>
      <c r="L5804" s="2">
        <f>_xlfn.RANK.EQ(I5804, INDEX(CFB!$I$2:$I$1048576, MATCH(W5804, CFB!$W$2:$W$1048576, 0)):INDEX(CFB!$I$2:$I$1048576, MATCH(W5804, CFB!$W$2:$W$1048576, 0) + COUNTIF(CFB!$W$2:$W$1048576, W5804) - 1), 0)</f>
        <v>25</v>
      </c>
      <c r="M5804" s="2">
        <f>_xlfn.RANK.EQ(J5804, INDEX(CFB!$J$2:$J$1048576, MATCH(W5804, CFB!$W$2:$W$1048576, 0)):INDEX(CFB!$J$2:$J$1048576, MATCH(W5804, CFB!$W$2:$W$1048576, 0) + COUNTIF(CFB!$W$2:$W$1048576, W5804) - 1))</f>
        <v>79</v>
      </c>
      <c r="N5804" s="2">
        <f>RANK(K5804, INDEX(CFB!$K$2:$K$1048576, MATCH(W5804, CFB!$W$2:$W$1048576, 0)):INDEX(CFB!$K$2:$K$1048576, MATCH(W5804, CFB!$W$2:$W$1048576, 0) + COUNTIF(CFB!$W$2:$W$1048576, W5804) - 1))</f>
        <v>46</v>
      </c>
      <c r="O5804">
        <v>33.020000000000003</v>
      </c>
      <c r="P5804">
        <v>11.96</v>
      </c>
      <c r="W5804">
        <v>1976</v>
      </c>
      <c r="X5804">
        <f t="shared" si="179"/>
        <v>0</v>
      </c>
    </row>
    <row r="5805" spans="1:24" ht="12.75" hidden="1" customHeight="1" x14ac:dyDescent="0.45">
      <c r="A5805">
        <v>47</v>
      </c>
      <c r="B5805" t="s">
        <v>33</v>
      </c>
      <c r="C5805" t="s">
        <v>12</v>
      </c>
      <c r="D5805" s="2" t="str">
        <f t="shared" si="178"/>
        <v>Virginia Tech1976</v>
      </c>
      <c r="F5805">
        <v>6</v>
      </c>
      <c r="G5805">
        <v>5</v>
      </c>
      <c r="H5805">
        <v>0</v>
      </c>
      <c r="I5805">
        <v>2.4</v>
      </c>
      <c r="J5805">
        <v>2.83</v>
      </c>
      <c r="K5805">
        <v>5.24</v>
      </c>
      <c r="L5805" s="2">
        <f>_xlfn.RANK.EQ(I5805, INDEX(CFB!$I$2:$I$1048576, MATCH(W5805, CFB!$W$2:$W$1048576, 0)):INDEX(CFB!$I$2:$I$1048576, MATCH(W5805, CFB!$W$2:$W$1048576, 0) + COUNTIF(CFB!$W$2:$W$1048576, W5805) - 1), 0)</f>
        <v>49</v>
      </c>
      <c r="M5805" s="2">
        <f>_xlfn.RANK.EQ(J5805, INDEX(CFB!$J$2:$J$1048576, MATCH(W5805, CFB!$W$2:$W$1048576, 0)):INDEX(CFB!$J$2:$J$1048576, MATCH(W5805, CFB!$W$2:$W$1048576, 0) + COUNTIF(CFB!$W$2:$W$1048576, W5805) - 1))</f>
        <v>48</v>
      </c>
      <c r="N5805" s="2">
        <f>RANK(K5805, INDEX(CFB!$K$2:$K$1048576, MATCH(W5805, CFB!$W$2:$W$1048576, 0)):INDEX(CFB!$K$2:$K$1048576, MATCH(W5805, CFB!$W$2:$W$1048576, 0) + COUNTIF(CFB!$W$2:$W$1048576, W5805) - 1))</f>
        <v>47</v>
      </c>
      <c r="O5805">
        <v>29.44</v>
      </c>
      <c r="P5805">
        <v>9.4600000000000009</v>
      </c>
      <c r="W5805">
        <v>1976</v>
      </c>
      <c r="X5805">
        <f t="shared" si="179"/>
        <v>0</v>
      </c>
    </row>
    <row r="5806" spans="1:24" ht="12.75" hidden="1" customHeight="1" x14ac:dyDescent="0.45">
      <c r="A5806">
        <v>48</v>
      </c>
      <c r="B5806" t="s">
        <v>211</v>
      </c>
      <c r="C5806" t="s">
        <v>212</v>
      </c>
      <c r="D5806" s="2" t="str">
        <f t="shared" si="178"/>
        <v>Yale1976</v>
      </c>
      <c r="F5806">
        <v>8</v>
      </c>
      <c r="G5806">
        <v>1</v>
      </c>
      <c r="H5806">
        <v>0</v>
      </c>
      <c r="I5806">
        <v>-1.26</v>
      </c>
      <c r="J5806">
        <v>5.78</v>
      </c>
      <c r="K5806">
        <v>4.5199999999999996</v>
      </c>
      <c r="L5806" s="2">
        <f>_xlfn.RANK.EQ(I5806, INDEX(CFB!$I$2:$I$1048576, MATCH(W5806, CFB!$W$2:$W$1048576, 0)):INDEX(CFB!$I$2:$I$1048576, MATCH(W5806, CFB!$W$2:$W$1048576, 0) + COUNTIF(CFB!$W$2:$W$1048576, W5806) - 1), 0)</f>
        <v>82</v>
      </c>
      <c r="M5806" s="2">
        <f>_xlfn.RANK.EQ(J5806, INDEX(CFB!$J$2:$J$1048576, MATCH(W5806, CFB!$W$2:$W$1048576, 0)):INDEX(CFB!$J$2:$J$1048576, MATCH(W5806, CFB!$W$2:$W$1048576, 0) + COUNTIF(CFB!$W$2:$W$1048576, W5806) - 1))</f>
        <v>32</v>
      </c>
      <c r="N5806" s="2">
        <f>RANK(K5806, INDEX(CFB!$K$2:$K$1048576, MATCH(W5806, CFB!$W$2:$W$1048576, 0)):INDEX(CFB!$K$2:$K$1048576, MATCH(W5806, CFB!$W$2:$W$1048576, 0) + COUNTIF(CFB!$W$2:$W$1048576, W5806) - 1))</f>
        <v>48</v>
      </c>
      <c r="O5806">
        <v>25.77</v>
      </c>
      <c r="P5806">
        <v>7.87</v>
      </c>
      <c r="W5806">
        <v>1976</v>
      </c>
      <c r="X5806">
        <f t="shared" si="179"/>
        <v>0</v>
      </c>
    </row>
    <row r="5807" spans="1:24" ht="12.75" hidden="1" customHeight="1" x14ac:dyDescent="0.45">
      <c r="A5807">
        <v>49</v>
      </c>
      <c r="B5807" t="s">
        <v>52</v>
      </c>
      <c r="C5807" t="s">
        <v>12</v>
      </c>
      <c r="D5807" s="2" t="str">
        <f t="shared" si="178"/>
        <v>Georgia Tech1976</v>
      </c>
      <c r="F5807">
        <v>4</v>
      </c>
      <c r="G5807">
        <v>6</v>
      </c>
      <c r="H5807">
        <v>1</v>
      </c>
      <c r="I5807">
        <v>5.17</v>
      </c>
      <c r="J5807">
        <v>-0.76</v>
      </c>
      <c r="K5807">
        <v>4.41</v>
      </c>
      <c r="L5807" s="2">
        <f>_xlfn.RANK.EQ(I5807, INDEX(CFB!$I$2:$I$1048576, MATCH(W5807, CFB!$W$2:$W$1048576, 0)):INDEX(CFB!$I$2:$I$1048576, MATCH(W5807, CFB!$W$2:$W$1048576, 0) + COUNTIF(CFB!$W$2:$W$1048576, W5807) - 1), 0)</f>
        <v>31</v>
      </c>
      <c r="M5807" s="2">
        <f>_xlfn.RANK.EQ(J5807, INDEX(CFB!$J$2:$J$1048576, MATCH(W5807, CFB!$W$2:$W$1048576, 0)):INDEX(CFB!$J$2:$J$1048576, MATCH(W5807, CFB!$W$2:$W$1048576, 0) + COUNTIF(CFB!$W$2:$W$1048576, W5807) - 1))</f>
        <v>75</v>
      </c>
      <c r="N5807" s="2">
        <f>RANK(K5807, INDEX(CFB!$K$2:$K$1048576, MATCH(W5807, CFB!$W$2:$W$1048576, 0)):INDEX(CFB!$K$2:$K$1048576, MATCH(W5807, CFB!$W$2:$W$1048576, 0) + COUNTIF(CFB!$W$2:$W$1048576, W5807) - 1))</f>
        <v>49</v>
      </c>
      <c r="O5807">
        <v>32.53</v>
      </c>
      <c r="P5807">
        <v>13.07</v>
      </c>
      <c r="W5807">
        <v>1976</v>
      </c>
      <c r="X5807">
        <f t="shared" si="179"/>
        <v>0</v>
      </c>
    </row>
    <row r="5808" spans="1:24" ht="12.75" hidden="1" customHeight="1" x14ac:dyDescent="0.45">
      <c r="A5808">
        <v>50</v>
      </c>
      <c r="B5808" t="s">
        <v>89</v>
      </c>
      <c r="C5808" t="s">
        <v>12</v>
      </c>
      <c r="D5808" s="2" t="str">
        <f t="shared" si="178"/>
        <v>West Virginia1976</v>
      </c>
      <c r="F5808">
        <v>5</v>
      </c>
      <c r="G5808">
        <v>6</v>
      </c>
      <c r="H5808">
        <v>0</v>
      </c>
      <c r="I5808">
        <v>0.82</v>
      </c>
      <c r="J5808">
        <v>3.47</v>
      </c>
      <c r="K5808">
        <v>4.29</v>
      </c>
      <c r="L5808" s="2">
        <f>_xlfn.RANK.EQ(I5808, INDEX(CFB!$I$2:$I$1048576, MATCH(W5808, CFB!$W$2:$W$1048576, 0)):INDEX(CFB!$I$2:$I$1048576, MATCH(W5808, CFB!$W$2:$W$1048576, 0) + COUNTIF(CFB!$W$2:$W$1048576, W5808) - 1), 0)</f>
        <v>63</v>
      </c>
      <c r="M5808" s="2">
        <f>_xlfn.RANK.EQ(J5808, INDEX(CFB!$J$2:$J$1048576, MATCH(W5808, CFB!$W$2:$W$1048576, 0)):INDEX(CFB!$J$2:$J$1048576, MATCH(W5808, CFB!$W$2:$W$1048576, 0) + COUNTIF(CFB!$W$2:$W$1048576, W5808) - 1))</f>
        <v>41</v>
      </c>
      <c r="N5808" s="2">
        <f>RANK(K5808, INDEX(CFB!$K$2:$K$1048576, MATCH(W5808, CFB!$W$2:$W$1048576, 0)):INDEX(CFB!$K$2:$K$1048576, MATCH(W5808, CFB!$W$2:$W$1048576, 0) + COUNTIF(CFB!$W$2:$W$1048576, W5808) - 1))</f>
        <v>50</v>
      </c>
      <c r="O5808">
        <v>28.94</v>
      </c>
      <c r="P5808">
        <v>9.0500000000000007</v>
      </c>
      <c r="W5808">
        <v>1976</v>
      </c>
      <c r="X5808">
        <f t="shared" si="179"/>
        <v>0</v>
      </c>
    </row>
    <row r="5809" spans="1:24" ht="12.75" hidden="1" customHeight="1" x14ac:dyDescent="0.45">
      <c r="A5809">
        <v>51</v>
      </c>
      <c r="B5809" t="s">
        <v>201</v>
      </c>
      <c r="C5809" t="s">
        <v>206</v>
      </c>
      <c r="D5809" s="2" t="str">
        <f t="shared" si="178"/>
        <v>William &amp; Mary1976</v>
      </c>
      <c r="F5809">
        <v>7</v>
      </c>
      <c r="G5809">
        <v>4</v>
      </c>
      <c r="H5809">
        <v>0</v>
      </c>
      <c r="I5809">
        <v>1.38</v>
      </c>
      <c r="J5809">
        <v>2.89</v>
      </c>
      <c r="K5809">
        <v>4.2699999999999996</v>
      </c>
      <c r="L5809" s="2">
        <f>_xlfn.RANK.EQ(I5809, INDEX(CFB!$I$2:$I$1048576, MATCH(W5809, CFB!$W$2:$W$1048576, 0)):INDEX(CFB!$I$2:$I$1048576, MATCH(W5809, CFB!$W$2:$W$1048576, 0) + COUNTIF(CFB!$W$2:$W$1048576, W5809) - 1), 0)</f>
        <v>57</v>
      </c>
      <c r="M5809" s="2">
        <f>_xlfn.RANK.EQ(J5809, INDEX(CFB!$J$2:$J$1048576, MATCH(W5809, CFB!$W$2:$W$1048576, 0)):INDEX(CFB!$J$2:$J$1048576, MATCH(W5809, CFB!$W$2:$W$1048576, 0) + COUNTIF(CFB!$W$2:$W$1048576, W5809) - 1))</f>
        <v>46</v>
      </c>
      <c r="N5809" s="2">
        <f>RANK(K5809, INDEX(CFB!$K$2:$K$1048576, MATCH(W5809, CFB!$W$2:$W$1048576, 0)):INDEX(CFB!$K$2:$K$1048576, MATCH(W5809, CFB!$W$2:$W$1048576, 0) + COUNTIF(CFB!$W$2:$W$1048576, W5809) - 1))</f>
        <v>51</v>
      </c>
      <c r="O5809">
        <v>27.27</v>
      </c>
      <c r="P5809">
        <v>7.66</v>
      </c>
      <c r="W5809">
        <v>1976</v>
      </c>
      <c r="X5809">
        <f t="shared" si="179"/>
        <v>0</v>
      </c>
    </row>
    <row r="5810" spans="1:24" ht="12.75" hidden="1" customHeight="1" x14ac:dyDescent="0.45">
      <c r="A5810">
        <v>52</v>
      </c>
      <c r="B5810" t="s">
        <v>95</v>
      </c>
      <c r="C5810" t="s">
        <v>10</v>
      </c>
      <c r="D5810" s="2" t="str">
        <f t="shared" si="178"/>
        <v>Michigan State1976</v>
      </c>
      <c r="F5810">
        <v>4</v>
      </c>
      <c r="G5810">
        <v>6</v>
      </c>
      <c r="H5810">
        <v>1</v>
      </c>
      <c r="I5810">
        <v>6.26</v>
      </c>
      <c r="J5810">
        <v>-2.2000000000000002</v>
      </c>
      <c r="K5810">
        <v>4.07</v>
      </c>
      <c r="L5810" s="2">
        <f>_xlfn.RANK.EQ(I5810, INDEX(CFB!$I$2:$I$1048576, MATCH(W5810, CFB!$W$2:$W$1048576, 0)):INDEX(CFB!$I$2:$I$1048576, MATCH(W5810, CFB!$W$2:$W$1048576, 0) + COUNTIF(CFB!$W$2:$W$1048576, W5810) - 1), 0)</f>
        <v>26</v>
      </c>
      <c r="M5810" s="2">
        <f>_xlfn.RANK.EQ(J5810, INDEX(CFB!$J$2:$J$1048576, MATCH(W5810, CFB!$W$2:$W$1048576, 0)):INDEX(CFB!$J$2:$J$1048576, MATCH(W5810, CFB!$W$2:$W$1048576, 0) + COUNTIF(CFB!$W$2:$W$1048576, W5810) - 1))</f>
        <v>90</v>
      </c>
      <c r="N5810" s="2">
        <f>RANK(K5810, INDEX(CFB!$K$2:$K$1048576, MATCH(W5810, CFB!$W$2:$W$1048576, 0)):INDEX(CFB!$K$2:$K$1048576, MATCH(W5810, CFB!$W$2:$W$1048576, 0) + COUNTIF(CFB!$W$2:$W$1048576, W5810) - 1))</f>
        <v>52</v>
      </c>
      <c r="O5810">
        <v>34.130000000000003</v>
      </c>
      <c r="P5810">
        <v>13.57</v>
      </c>
      <c r="W5810">
        <v>1976</v>
      </c>
      <c r="X5810">
        <f t="shared" si="179"/>
        <v>0</v>
      </c>
    </row>
    <row r="5811" spans="1:24" ht="12.75" hidden="1" customHeight="1" x14ac:dyDescent="0.45">
      <c r="A5811">
        <v>53</v>
      </c>
      <c r="B5811" t="s">
        <v>106</v>
      </c>
      <c r="C5811" t="s">
        <v>23</v>
      </c>
      <c r="D5811" s="2" t="str">
        <f t="shared" si="178"/>
        <v>Wake Forest1976</v>
      </c>
      <c r="F5811">
        <v>5</v>
      </c>
      <c r="G5811">
        <v>6</v>
      </c>
      <c r="H5811">
        <v>0</v>
      </c>
      <c r="I5811">
        <v>0.99</v>
      </c>
      <c r="J5811">
        <v>2.62</v>
      </c>
      <c r="K5811">
        <v>3.61</v>
      </c>
      <c r="L5811" s="2">
        <f>_xlfn.RANK.EQ(I5811, INDEX(CFB!$I$2:$I$1048576, MATCH(W5811, CFB!$W$2:$W$1048576, 0)):INDEX(CFB!$I$2:$I$1048576, MATCH(W5811, CFB!$W$2:$W$1048576, 0) + COUNTIF(CFB!$W$2:$W$1048576, W5811) - 1), 0)</f>
        <v>61</v>
      </c>
      <c r="M5811" s="2">
        <f>_xlfn.RANK.EQ(J5811, INDEX(CFB!$J$2:$J$1048576, MATCH(W5811, CFB!$W$2:$W$1048576, 0)):INDEX(CFB!$J$2:$J$1048576, MATCH(W5811, CFB!$W$2:$W$1048576, 0) + COUNTIF(CFB!$W$2:$W$1048576, W5811) - 1))</f>
        <v>50</v>
      </c>
      <c r="N5811" s="2">
        <f>RANK(K5811, INDEX(CFB!$K$2:$K$1048576, MATCH(W5811, CFB!$W$2:$W$1048576, 0)):INDEX(CFB!$K$2:$K$1048576, MATCH(W5811, CFB!$W$2:$W$1048576, 0) + COUNTIF(CFB!$W$2:$W$1048576, W5811) - 1))</f>
        <v>53</v>
      </c>
      <c r="O5811">
        <v>27</v>
      </c>
      <c r="P5811">
        <v>8.1</v>
      </c>
      <c r="W5811">
        <v>1976</v>
      </c>
      <c r="X5811">
        <f t="shared" si="179"/>
        <v>0</v>
      </c>
    </row>
    <row r="5812" spans="1:24" ht="12.75" hidden="1" customHeight="1" x14ac:dyDescent="0.45">
      <c r="A5812">
        <v>54</v>
      </c>
      <c r="B5812" t="s">
        <v>26</v>
      </c>
      <c r="C5812" t="s">
        <v>23</v>
      </c>
      <c r="D5812" s="2" t="str">
        <f t="shared" si="178"/>
        <v>Clemson1976</v>
      </c>
      <c r="F5812">
        <v>3</v>
      </c>
      <c r="G5812">
        <v>6</v>
      </c>
      <c r="H5812">
        <v>2</v>
      </c>
      <c r="I5812">
        <v>0.82</v>
      </c>
      <c r="J5812">
        <v>2.4700000000000002</v>
      </c>
      <c r="K5812">
        <v>3.29</v>
      </c>
      <c r="L5812" s="2">
        <f>_xlfn.RANK.EQ(I5812, INDEX(CFB!$I$2:$I$1048576, MATCH(W5812, CFB!$W$2:$W$1048576, 0)):INDEX(CFB!$I$2:$I$1048576, MATCH(W5812, CFB!$W$2:$W$1048576, 0) + COUNTIF(CFB!$W$2:$W$1048576, W5812) - 1), 0)</f>
        <v>63</v>
      </c>
      <c r="M5812" s="2">
        <f>_xlfn.RANK.EQ(J5812, INDEX(CFB!$J$2:$J$1048576, MATCH(W5812, CFB!$W$2:$W$1048576, 0)):INDEX(CFB!$J$2:$J$1048576, MATCH(W5812, CFB!$W$2:$W$1048576, 0) + COUNTIF(CFB!$W$2:$W$1048576, W5812) - 1))</f>
        <v>51</v>
      </c>
      <c r="N5812" s="2">
        <f>RANK(K5812, INDEX(CFB!$K$2:$K$1048576, MATCH(W5812, CFB!$W$2:$W$1048576, 0)):INDEX(CFB!$K$2:$K$1048576, MATCH(W5812, CFB!$W$2:$W$1048576, 0) + COUNTIF(CFB!$W$2:$W$1048576, W5812) - 1))</f>
        <v>54</v>
      </c>
      <c r="O5812">
        <v>27.62</v>
      </c>
      <c r="P5812">
        <v>10.5</v>
      </c>
      <c r="W5812">
        <v>1976</v>
      </c>
      <c r="X5812">
        <f t="shared" si="179"/>
        <v>0</v>
      </c>
    </row>
    <row r="5813" spans="1:24" ht="12.75" hidden="1" customHeight="1" x14ac:dyDescent="0.45">
      <c r="A5813">
        <v>55</v>
      </c>
      <c r="B5813" t="s">
        <v>218</v>
      </c>
      <c r="C5813" t="s">
        <v>212</v>
      </c>
      <c r="D5813" s="2" t="str">
        <f t="shared" si="178"/>
        <v>Dartmouth1976</v>
      </c>
      <c r="F5813">
        <v>6</v>
      </c>
      <c r="G5813">
        <v>3</v>
      </c>
      <c r="H5813">
        <v>0</v>
      </c>
      <c r="I5813">
        <v>1.37</v>
      </c>
      <c r="J5813">
        <v>1.82</v>
      </c>
      <c r="K5813">
        <v>3.18</v>
      </c>
      <c r="L5813" s="2">
        <f>_xlfn.RANK.EQ(I5813, INDEX(CFB!$I$2:$I$1048576, MATCH(W5813, CFB!$W$2:$W$1048576, 0)):INDEX(CFB!$I$2:$I$1048576, MATCH(W5813, CFB!$W$2:$W$1048576, 0) + COUNTIF(CFB!$W$2:$W$1048576, W5813) - 1), 0)</f>
        <v>58</v>
      </c>
      <c r="M5813" s="2">
        <f>_xlfn.RANK.EQ(J5813, INDEX(CFB!$J$2:$J$1048576, MATCH(W5813, CFB!$W$2:$W$1048576, 0)):INDEX(CFB!$J$2:$J$1048576, MATCH(W5813, CFB!$W$2:$W$1048576, 0) + COUNTIF(CFB!$W$2:$W$1048576, W5813) - 1))</f>
        <v>58</v>
      </c>
      <c r="N5813" s="2">
        <f>RANK(K5813, INDEX(CFB!$K$2:$K$1048576, MATCH(W5813, CFB!$W$2:$W$1048576, 0)):INDEX(CFB!$K$2:$K$1048576, MATCH(W5813, CFB!$W$2:$W$1048576, 0) + COUNTIF(CFB!$W$2:$W$1048576, W5813) - 1))</f>
        <v>55</v>
      </c>
      <c r="O5813">
        <v>29.69</v>
      </c>
      <c r="P5813">
        <v>11.74</v>
      </c>
      <c r="W5813">
        <v>1976</v>
      </c>
      <c r="X5813">
        <f t="shared" si="179"/>
        <v>0</v>
      </c>
    </row>
    <row r="5814" spans="1:24" ht="12.75" hidden="1" customHeight="1" x14ac:dyDescent="0.45">
      <c r="A5814">
        <v>56</v>
      </c>
      <c r="B5814" t="s">
        <v>51</v>
      </c>
      <c r="C5814" t="s">
        <v>12</v>
      </c>
      <c r="D5814" s="2" t="str">
        <f t="shared" si="178"/>
        <v>Navy1976</v>
      </c>
      <c r="F5814">
        <v>4</v>
      </c>
      <c r="G5814">
        <v>7</v>
      </c>
      <c r="H5814">
        <v>0</v>
      </c>
      <c r="I5814">
        <v>0.73</v>
      </c>
      <c r="J5814">
        <v>2.4500000000000002</v>
      </c>
      <c r="K5814">
        <v>3.18</v>
      </c>
      <c r="L5814" s="2">
        <f>_xlfn.RANK.EQ(I5814, INDEX(CFB!$I$2:$I$1048576, MATCH(W5814, CFB!$W$2:$W$1048576, 0)):INDEX(CFB!$I$2:$I$1048576, MATCH(W5814, CFB!$W$2:$W$1048576, 0) + COUNTIF(CFB!$W$2:$W$1048576, W5814) - 1), 0)</f>
        <v>67</v>
      </c>
      <c r="M5814" s="2">
        <f>_xlfn.RANK.EQ(J5814, INDEX(CFB!$J$2:$J$1048576, MATCH(W5814, CFB!$W$2:$W$1048576, 0)):INDEX(CFB!$J$2:$J$1048576, MATCH(W5814, CFB!$W$2:$W$1048576, 0) + COUNTIF(CFB!$W$2:$W$1048576, W5814) - 1))</f>
        <v>52</v>
      </c>
      <c r="N5814" s="2">
        <f>RANK(K5814, INDEX(CFB!$K$2:$K$1048576, MATCH(W5814, CFB!$W$2:$W$1048576, 0)):INDEX(CFB!$K$2:$K$1048576, MATCH(W5814, CFB!$W$2:$W$1048576, 0) + COUNTIF(CFB!$W$2:$W$1048576, W5814) - 1))</f>
        <v>55</v>
      </c>
      <c r="O5814">
        <v>28.03</v>
      </c>
      <c r="P5814">
        <v>12.77</v>
      </c>
      <c r="W5814">
        <v>1976</v>
      </c>
      <c r="X5814">
        <f t="shared" si="179"/>
        <v>0</v>
      </c>
    </row>
    <row r="5815" spans="1:24" ht="12.75" hidden="1" customHeight="1" x14ac:dyDescent="0.45">
      <c r="A5815">
        <v>57</v>
      </c>
      <c r="B5815" t="s">
        <v>115</v>
      </c>
      <c r="C5815" t="s">
        <v>12</v>
      </c>
      <c r="D5815" s="2" t="str">
        <f t="shared" si="178"/>
        <v>Florida State1976</v>
      </c>
      <c r="F5815">
        <v>5</v>
      </c>
      <c r="G5815">
        <v>6</v>
      </c>
      <c r="H5815">
        <v>0</v>
      </c>
      <c r="I5815">
        <v>3.5</v>
      </c>
      <c r="J5815">
        <v>-0.33</v>
      </c>
      <c r="K5815">
        <v>3.17</v>
      </c>
      <c r="L5815" s="2">
        <f>_xlfn.RANK.EQ(I5815, INDEX(CFB!$I$2:$I$1048576, MATCH(W5815, CFB!$W$2:$W$1048576, 0)):INDEX(CFB!$I$2:$I$1048576, MATCH(W5815, CFB!$W$2:$W$1048576, 0) + COUNTIF(CFB!$W$2:$W$1048576, W5815) - 1), 0)</f>
        <v>40</v>
      </c>
      <c r="M5815" s="2">
        <f>_xlfn.RANK.EQ(J5815, INDEX(CFB!$J$2:$J$1048576, MATCH(W5815, CFB!$W$2:$W$1048576, 0)):INDEX(CFB!$J$2:$J$1048576, MATCH(W5815, CFB!$W$2:$W$1048576, 0) + COUNTIF(CFB!$W$2:$W$1048576, W5815) - 1))</f>
        <v>69</v>
      </c>
      <c r="N5815" s="2">
        <f>RANK(K5815, INDEX(CFB!$K$2:$K$1048576, MATCH(W5815, CFB!$W$2:$W$1048576, 0)):INDEX(CFB!$K$2:$K$1048576, MATCH(W5815, CFB!$W$2:$W$1048576, 0) + COUNTIF(CFB!$W$2:$W$1048576, W5815) - 1))</f>
        <v>57</v>
      </c>
      <c r="O5815">
        <v>29.47</v>
      </c>
      <c r="P5815">
        <v>13.42</v>
      </c>
      <c r="W5815">
        <v>1976</v>
      </c>
      <c r="X5815">
        <f t="shared" si="179"/>
        <v>0</v>
      </c>
    </row>
    <row r="5816" spans="1:24" ht="12.75" hidden="1" customHeight="1" x14ac:dyDescent="0.45">
      <c r="A5816">
        <v>58</v>
      </c>
      <c r="B5816" t="s">
        <v>36</v>
      </c>
      <c r="C5816" t="s">
        <v>10</v>
      </c>
      <c r="D5816" s="2" t="str">
        <f t="shared" si="178"/>
        <v>Iowa1976</v>
      </c>
      <c r="F5816">
        <v>5</v>
      </c>
      <c r="G5816">
        <v>6</v>
      </c>
      <c r="H5816">
        <v>0</v>
      </c>
      <c r="I5816">
        <v>-1.52</v>
      </c>
      <c r="J5816">
        <v>4.62</v>
      </c>
      <c r="K5816">
        <v>3.1</v>
      </c>
      <c r="L5816" s="2">
        <f>_xlfn.RANK.EQ(I5816, INDEX(CFB!$I$2:$I$1048576, MATCH(W5816, CFB!$W$2:$W$1048576, 0)):INDEX(CFB!$I$2:$I$1048576, MATCH(W5816, CFB!$W$2:$W$1048576, 0) + COUNTIF(CFB!$W$2:$W$1048576, W5816) - 1), 0)</f>
        <v>83</v>
      </c>
      <c r="M5816" s="2">
        <f>_xlfn.RANK.EQ(J5816, INDEX(CFB!$J$2:$J$1048576, MATCH(W5816, CFB!$W$2:$W$1048576, 0)):INDEX(CFB!$J$2:$J$1048576, MATCH(W5816, CFB!$W$2:$W$1048576, 0) + COUNTIF(CFB!$W$2:$W$1048576, W5816) - 1))</f>
        <v>37</v>
      </c>
      <c r="N5816" s="2">
        <f>RANK(K5816, INDEX(CFB!$K$2:$K$1048576, MATCH(W5816, CFB!$W$2:$W$1048576, 0)):INDEX(CFB!$K$2:$K$1048576, MATCH(W5816, CFB!$W$2:$W$1048576, 0) + COUNTIF(CFB!$W$2:$W$1048576, W5816) - 1))</f>
        <v>58</v>
      </c>
      <c r="O5816">
        <v>26.39</v>
      </c>
      <c r="P5816">
        <v>9.25</v>
      </c>
      <c r="W5816">
        <v>1976</v>
      </c>
      <c r="X5816">
        <f t="shared" si="179"/>
        <v>0</v>
      </c>
    </row>
    <row r="5817" spans="1:24" ht="12.75" hidden="1" customHeight="1" x14ac:dyDescent="0.45">
      <c r="A5817">
        <v>59</v>
      </c>
      <c r="B5817" t="s">
        <v>147</v>
      </c>
      <c r="C5817" t="s">
        <v>195</v>
      </c>
      <c r="D5817" s="2" t="str">
        <f t="shared" si="178"/>
        <v>Tulsa1976</v>
      </c>
      <c r="F5817">
        <v>7</v>
      </c>
      <c r="G5817">
        <v>4</v>
      </c>
      <c r="H5817">
        <v>1</v>
      </c>
      <c r="I5817">
        <v>1.87</v>
      </c>
      <c r="J5817">
        <v>1.02</v>
      </c>
      <c r="K5817">
        <v>2.89</v>
      </c>
      <c r="L5817" s="2">
        <f>_xlfn.RANK.EQ(I5817, INDEX(CFB!$I$2:$I$1048576, MATCH(W5817, CFB!$W$2:$W$1048576, 0)):INDEX(CFB!$I$2:$I$1048576, MATCH(W5817, CFB!$W$2:$W$1048576, 0) + COUNTIF(CFB!$W$2:$W$1048576, W5817) - 1), 0)</f>
        <v>52</v>
      </c>
      <c r="M5817" s="2">
        <f>_xlfn.RANK.EQ(J5817, INDEX(CFB!$J$2:$J$1048576, MATCH(W5817, CFB!$W$2:$W$1048576, 0)):INDEX(CFB!$J$2:$J$1048576, MATCH(W5817, CFB!$W$2:$W$1048576, 0) + COUNTIF(CFB!$W$2:$W$1048576, W5817) - 1))</f>
        <v>60</v>
      </c>
      <c r="N5817" s="2">
        <f>RANK(K5817, INDEX(CFB!$K$2:$K$1048576, MATCH(W5817, CFB!$W$2:$W$1048576, 0)):INDEX(CFB!$K$2:$K$1048576, MATCH(W5817, CFB!$W$2:$W$1048576, 0) + COUNTIF(CFB!$W$2:$W$1048576, W5817) - 1))</f>
        <v>59</v>
      </c>
      <c r="O5817">
        <v>27.43</v>
      </c>
      <c r="P5817">
        <v>11.8</v>
      </c>
      <c r="W5817">
        <v>1976</v>
      </c>
      <c r="X5817">
        <f t="shared" si="179"/>
        <v>0</v>
      </c>
    </row>
    <row r="5818" spans="1:24" ht="12.75" hidden="1" customHeight="1" x14ac:dyDescent="0.45">
      <c r="A5818">
        <v>60</v>
      </c>
      <c r="B5818" t="s">
        <v>202</v>
      </c>
      <c r="C5818" t="s">
        <v>206</v>
      </c>
      <c r="D5818" s="2" t="str">
        <f t="shared" si="178"/>
        <v>Richmond1976</v>
      </c>
      <c r="F5818">
        <v>5</v>
      </c>
      <c r="G5818">
        <v>6</v>
      </c>
      <c r="H5818">
        <v>0</v>
      </c>
      <c r="I5818">
        <v>-2.84</v>
      </c>
      <c r="J5818">
        <v>5.47</v>
      </c>
      <c r="K5818">
        <v>2.63</v>
      </c>
      <c r="L5818" s="2">
        <f>_xlfn.RANK.EQ(I5818, INDEX(CFB!$I$2:$I$1048576, MATCH(W5818, CFB!$W$2:$W$1048576, 0)):INDEX(CFB!$I$2:$I$1048576, MATCH(W5818, CFB!$W$2:$W$1048576, 0) + COUNTIF(CFB!$W$2:$W$1048576, W5818) - 1), 0)</f>
        <v>94</v>
      </c>
      <c r="M5818" s="2">
        <f>_xlfn.RANK.EQ(J5818, INDEX(CFB!$J$2:$J$1048576, MATCH(W5818, CFB!$W$2:$W$1048576, 0)):INDEX(CFB!$J$2:$J$1048576, MATCH(W5818, CFB!$W$2:$W$1048576, 0) + COUNTIF(CFB!$W$2:$W$1048576, W5818) - 1))</f>
        <v>34</v>
      </c>
      <c r="N5818" s="2">
        <f>RANK(K5818, INDEX(CFB!$K$2:$K$1048576, MATCH(W5818, CFB!$W$2:$W$1048576, 0)):INDEX(CFB!$K$2:$K$1048576, MATCH(W5818, CFB!$W$2:$W$1048576, 0) + COUNTIF(CFB!$W$2:$W$1048576, W5818) - 1))</f>
        <v>60</v>
      </c>
      <c r="O5818">
        <v>25.58</v>
      </c>
      <c r="P5818">
        <v>6.45</v>
      </c>
      <c r="W5818">
        <v>1976</v>
      </c>
      <c r="X5818">
        <f t="shared" si="179"/>
        <v>0</v>
      </c>
    </row>
    <row r="5819" spans="1:24" ht="12.75" hidden="1" customHeight="1" x14ac:dyDescent="0.45">
      <c r="A5819">
        <v>61</v>
      </c>
      <c r="B5819" t="s">
        <v>67</v>
      </c>
      <c r="C5819" t="s">
        <v>15</v>
      </c>
      <c r="D5819" s="2" t="str">
        <f t="shared" si="178"/>
        <v>Auburn1976</v>
      </c>
      <c r="F5819">
        <v>3</v>
      </c>
      <c r="G5819">
        <v>8</v>
      </c>
      <c r="H5819">
        <v>0</v>
      </c>
      <c r="I5819">
        <v>2.31</v>
      </c>
      <c r="J5819">
        <v>0.11</v>
      </c>
      <c r="K5819">
        <v>2.42</v>
      </c>
      <c r="L5819" s="2">
        <f>_xlfn.RANK.EQ(I5819, INDEX(CFB!$I$2:$I$1048576, MATCH(W5819, CFB!$W$2:$W$1048576, 0)):INDEX(CFB!$I$2:$I$1048576, MATCH(W5819, CFB!$W$2:$W$1048576, 0) + COUNTIF(CFB!$W$2:$W$1048576, W5819) - 1), 0)</f>
        <v>50</v>
      </c>
      <c r="M5819" s="2">
        <f>_xlfn.RANK.EQ(J5819, INDEX(CFB!$J$2:$J$1048576, MATCH(W5819, CFB!$W$2:$W$1048576, 0)):INDEX(CFB!$J$2:$J$1048576, MATCH(W5819, CFB!$W$2:$W$1048576, 0) + COUNTIF(CFB!$W$2:$W$1048576, W5819) - 1))</f>
        <v>66</v>
      </c>
      <c r="N5819" s="2">
        <f>RANK(K5819, INDEX(CFB!$K$2:$K$1048576, MATCH(W5819, CFB!$W$2:$W$1048576, 0)):INDEX(CFB!$K$2:$K$1048576, MATCH(W5819, CFB!$W$2:$W$1048576, 0) + COUNTIF(CFB!$W$2:$W$1048576, W5819) - 1))</f>
        <v>61</v>
      </c>
      <c r="O5819">
        <v>29.81</v>
      </c>
      <c r="P5819">
        <v>11.05</v>
      </c>
      <c r="W5819">
        <v>1976</v>
      </c>
      <c r="X5819">
        <f t="shared" si="179"/>
        <v>0</v>
      </c>
    </row>
    <row r="5820" spans="1:24" ht="12.75" hidden="1" customHeight="1" x14ac:dyDescent="0.45">
      <c r="A5820">
        <v>62</v>
      </c>
      <c r="B5820" t="s">
        <v>77</v>
      </c>
      <c r="C5820" t="s">
        <v>204</v>
      </c>
      <c r="D5820" s="2" t="str">
        <f t="shared" si="178"/>
        <v>Louisiana1976</v>
      </c>
      <c r="F5820">
        <v>9</v>
      </c>
      <c r="G5820">
        <v>2</v>
      </c>
      <c r="H5820">
        <v>0</v>
      </c>
      <c r="I5820">
        <v>0.16</v>
      </c>
      <c r="J5820">
        <v>2.12</v>
      </c>
      <c r="K5820">
        <v>2.29</v>
      </c>
      <c r="L5820" s="2">
        <f>_xlfn.RANK.EQ(I5820, INDEX(CFB!$I$2:$I$1048576, MATCH(W5820, CFB!$W$2:$W$1048576, 0)):INDEX(CFB!$I$2:$I$1048576, MATCH(W5820, CFB!$W$2:$W$1048576, 0) + COUNTIF(CFB!$W$2:$W$1048576, W5820) - 1), 0)</f>
        <v>68</v>
      </c>
      <c r="M5820" s="2">
        <f>_xlfn.RANK.EQ(J5820, INDEX(CFB!$J$2:$J$1048576, MATCH(W5820, CFB!$W$2:$W$1048576, 0)):INDEX(CFB!$J$2:$J$1048576, MATCH(W5820, CFB!$W$2:$W$1048576, 0) + COUNTIF(CFB!$W$2:$W$1048576, W5820) - 1))</f>
        <v>57</v>
      </c>
      <c r="N5820" s="2">
        <f>RANK(K5820, INDEX(CFB!$K$2:$K$1048576, MATCH(W5820, CFB!$W$2:$W$1048576, 0)):INDEX(CFB!$K$2:$K$1048576, MATCH(W5820, CFB!$W$2:$W$1048576, 0) + COUNTIF(CFB!$W$2:$W$1048576, W5820) - 1))</f>
        <v>62</v>
      </c>
      <c r="O5820">
        <v>26.69</v>
      </c>
      <c r="P5820">
        <v>9.6</v>
      </c>
      <c r="W5820">
        <v>1976</v>
      </c>
      <c r="X5820">
        <f t="shared" si="179"/>
        <v>0</v>
      </c>
    </row>
    <row r="5821" spans="1:24" ht="12.75" hidden="1" customHeight="1" x14ac:dyDescent="0.45">
      <c r="A5821">
        <v>63</v>
      </c>
      <c r="B5821" t="s">
        <v>116</v>
      </c>
      <c r="C5821" t="s">
        <v>206</v>
      </c>
      <c r="D5821" s="2" t="str">
        <f t="shared" si="178"/>
        <v>Appalachian State1976</v>
      </c>
      <c r="F5821">
        <v>6</v>
      </c>
      <c r="G5821">
        <v>4</v>
      </c>
      <c r="H5821">
        <v>1</v>
      </c>
      <c r="I5821">
        <v>1.03</v>
      </c>
      <c r="J5821">
        <v>1.1100000000000001</v>
      </c>
      <c r="K5821">
        <v>2.14</v>
      </c>
      <c r="L5821" s="2">
        <f>_xlfn.RANK.EQ(I5821, INDEX(CFB!$I$2:$I$1048576, MATCH(W5821, CFB!$W$2:$W$1048576, 0)):INDEX(CFB!$I$2:$I$1048576, MATCH(W5821, CFB!$W$2:$W$1048576, 0) + COUNTIF(CFB!$W$2:$W$1048576, W5821) - 1), 0)</f>
        <v>60</v>
      </c>
      <c r="M5821" s="2">
        <f>_xlfn.RANK.EQ(J5821, INDEX(CFB!$J$2:$J$1048576, MATCH(W5821, CFB!$W$2:$W$1048576, 0)):INDEX(CFB!$J$2:$J$1048576, MATCH(W5821, CFB!$W$2:$W$1048576, 0) + COUNTIF(CFB!$W$2:$W$1048576, W5821) - 1))</f>
        <v>59</v>
      </c>
      <c r="N5821" s="2">
        <f>RANK(K5821, INDEX(CFB!$K$2:$K$1048576, MATCH(W5821, CFB!$W$2:$W$1048576, 0)):INDEX(CFB!$K$2:$K$1048576, MATCH(W5821, CFB!$W$2:$W$1048576, 0) + COUNTIF(CFB!$W$2:$W$1048576, W5821) - 1))</f>
        <v>63</v>
      </c>
      <c r="O5821">
        <v>32.28</v>
      </c>
      <c r="P5821">
        <v>10.98</v>
      </c>
      <c r="W5821">
        <v>1976</v>
      </c>
      <c r="X5821">
        <f t="shared" si="179"/>
        <v>0</v>
      </c>
    </row>
    <row r="5822" spans="1:24" ht="12.75" hidden="1" customHeight="1" x14ac:dyDescent="0.45">
      <c r="A5822">
        <v>64</v>
      </c>
      <c r="B5822" t="s">
        <v>114</v>
      </c>
      <c r="C5822" t="s">
        <v>193</v>
      </c>
      <c r="D5822" s="2" t="str">
        <f t="shared" si="178"/>
        <v>San Jose State1976</v>
      </c>
      <c r="F5822">
        <v>7</v>
      </c>
      <c r="G5822">
        <v>4</v>
      </c>
      <c r="H5822">
        <v>0</v>
      </c>
      <c r="I5822">
        <v>5.85</v>
      </c>
      <c r="J5822">
        <v>-3.76</v>
      </c>
      <c r="K5822">
        <v>2.09</v>
      </c>
      <c r="L5822" s="2">
        <f>_xlfn.RANK.EQ(I5822, INDEX(CFB!$I$2:$I$1048576, MATCH(W5822, CFB!$W$2:$W$1048576, 0)):INDEX(CFB!$I$2:$I$1048576, MATCH(W5822, CFB!$W$2:$W$1048576, 0) + COUNTIF(CFB!$W$2:$W$1048576, W5822) - 1), 0)</f>
        <v>29</v>
      </c>
      <c r="M5822" s="2">
        <f>_xlfn.RANK.EQ(J5822, INDEX(CFB!$J$2:$J$1048576, MATCH(W5822, CFB!$W$2:$W$1048576, 0)):INDEX(CFB!$J$2:$J$1048576, MATCH(W5822, CFB!$W$2:$W$1048576, 0) + COUNTIF(CFB!$W$2:$W$1048576, W5822) - 1))</f>
        <v>103</v>
      </c>
      <c r="N5822" s="2">
        <f>RANK(K5822, INDEX(CFB!$K$2:$K$1048576, MATCH(W5822, CFB!$W$2:$W$1048576, 0)):INDEX(CFB!$K$2:$K$1048576, MATCH(W5822, CFB!$W$2:$W$1048576, 0) + COUNTIF(CFB!$W$2:$W$1048576, W5822) - 1))</f>
        <v>64</v>
      </c>
      <c r="O5822">
        <v>36.049999999999997</v>
      </c>
      <c r="P5822">
        <v>16.600000000000001</v>
      </c>
      <c r="W5822">
        <v>1976</v>
      </c>
      <c r="X5822">
        <f t="shared" si="179"/>
        <v>0</v>
      </c>
    </row>
    <row r="5823" spans="1:24" ht="12.75" hidden="1" customHeight="1" x14ac:dyDescent="0.45">
      <c r="A5823">
        <v>65</v>
      </c>
      <c r="B5823" t="s">
        <v>91</v>
      </c>
      <c r="C5823" t="s">
        <v>23</v>
      </c>
      <c r="D5823" s="2" t="str">
        <f t="shared" si="178"/>
        <v>North Carolina State1976</v>
      </c>
      <c r="F5823">
        <v>3</v>
      </c>
      <c r="G5823">
        <v>7</v>
      </c>
      <c r="H5823">
        <v>1</v>
      </c>
      <c r="I5823">
        <v>3.8</v>
      </c>
      <c r="J5823">
        <v>-1.77</v>
      </c>
      <c r="K5823">
        <v>2.0299999999999998</v>
      </c>
      <c r="L5823" s="2">
        <f>_xlfn.RANK.EQ(I5823, INDEX(CFB!$I$2:$I$1048576, MATCH(W5823, CFB!$W$2:$W$1048576, 0)):INDEX(CFB!$I$2:$I$1048576, MATCH(W5823, CFB!$W$2:$W$1048576, 0) + COUNTIF(CFB!$W$2:$W$1048576, W5823) - 1), 0)</f>
        <v>37</v>
      </c>
      <c r="M5823" s="2">
        <f>_xlfn.RANK.EQ(J5823, INDEX(CFB!$J$2:$J$1048576, MATCH(W5823, CFB!$W$2:$W$1048576, 0)):INDEX(CFB!$J$2:$J$1048576, MATCH(W5823, CFB!$W$2:$W$1048576, 0) + COUNTIF(CFB!$W$2:$W$1048576, W5823) - 1))</f>
        <v>88</v>
      </c>
      <c r="N5823" s="2">
        <f>RANK(K5823, INDEX(CFB!$K$2:$K$1048576, MATCH(W5823, CFB!$W$2:$W$1048576, 0)):INDEX(CFB!$K$2:$K$1048576, MATCH(W5823, CFB!$W$2:$W$1048576, 0) + COUNTIF(CFB!$W$2:$W$1048576, W5823) - 1))</f>
        <v>65</v>
      </c>
      <c r="O5823">
        <v>30.97</v>
      </c>
      <c r="P5823">
        <v>13.31</v>
      </c>
      <c r="W5823">
        <v>1976</v>
      </c>
      <c r="X5823">
        <f t="shared" si="179"/>
        <v>0</v>
      </c>
    </row>
    <row r="5824" spans="1:24" ht="12.75" hidden="1" customHeight="1" x14ac:dyDescent="0.45">
      <c r="A5824">
        <v>66</v>
      </c>
      <c r="B5824" t="s">
        <v>205</v>
      </c>
      <c r="C5824" t="s">
        <v>206</v>
      </c>
      <c r="D5824" s="2" t="str">
        <f t="shared" si="178"/>
        <v>Furman1976</v>
      </c>
      <c r="F5824">
        <v>6</v>
      </c>
      <c r="G5824">
        <v>4</v>
      </c>
      <c r="H5824">
        <v>1</v>
      </c>
      <c r="I5824">
        <v>-0.38</v>
      </c>
      <c r="J5824">
        <v>2.14</v>
      </c>
      <c r="K5824">
        <v>1.75</v>
      </c>
      <c r="L5824" s="2">
        <f>_xlfn.RANK.EQ(I5824, INDEX(CFB!$I$2:$I$1048576, MATCH(W5824, CFB!$W$2:$W$1048576, 0)):INDEX(CFB!$I$2:$I$1048576, MATCH(W5824, CFB!$W$2:$W$1048576, 0) + COUNTIF(CFB!$W$2:$W$1048576, W5824) - 1), 0)</f>
        <v>73</v>
      </c>
      <c r="M5824" s="2">
        <f>_xlfn.RANK.EQ(J5824, INDEX(CFB!$J$2:$J$1048576, MATCH(W5824, CFB!$W$2:$W$1048576, 0)):INDEX(CFB!$J$2:$J$1048576, MATCH(W5824, CFB!$W$2:$W$1048576, 0) + COUNTIF(CFB!$W$2:$W$1048576, W5824) - 1))</f>
        <v>56</v>
      </c>
      <c r="N5824" s="2">
        <f>RANK(K5824, INDEX(CFB!$K$2:$K$1048576, MATCH(W5824, CFB!$W$2:$W$1048576, 0)):INDEX(CFB!$K$2:$K$1048576, MATCH(W5824, CFB!$W$2:$W$1048576, 0) + COUNTIF(CFB!$W$2:$W$1048576, W5824) - 1))</f>
        <v>66</v>
      </c>
      <c r="O5824">
        <v>28.01</v>
      </c>
      <c r="P5824">
        <v>8.98</v>
      </c>
      <c r="W5824">
        <v>1976</v>
      </c>
      <c r="X5824">
        <f t="shared" si="179"/>
        <v>0</v>
      </c>
    </row>
    <row r="5825" spans="1:24" ht="12.75" hidden="1" customHeight="1" x14ac:dyDescent="0.45">
      <c r="A5825">
        <v>67</v>
      </c>
      <c r="B5825" t="s">
        <v>113</v>
      </c>
      <c r="C5825" t="s">
        <v>12</v>
      </c>
      <c r="D5825" s="2" t="str">
        <f t="shared" si="178"/>
        <v>North Texas1976</v>
      </c>
      <c r="F5825">
        <v>6</v>
      </c>
      <c r="G5825">
        <v>5</v>
      </c>
      <c r="H5825">
        <v>0</v>
      </c>
      <c r="I5825">
        <v>-4.66</v>
      </c>
      <c r="J5825">
        <v>6.33</v>
      </c>
      <c r="K5825">
        <v>1.67</v>
      </c>
      <c r="L5825" s="2">
        <f>_xlfn.RANK.EQ(I5825, INDEX(CFB!$I$2:$I$1048576, MATCH(W5825, CFB!$W$2:$W$1048576, 0)):INDEX(CFB!$I$2:$I$1048576, MATCH(W5825, CFB!$W$2:$W$1048576, 0) + COUNTIF(CFB!$W$2:$W$1048576, W5825) - 1), 0)</f>
        <v>109</v>
      </c>
      <c r="M5825" s="2">
        <f>_xlfn.RANK.EQ(J5825, INDEX(CFB!$J$2:$J$1048576, MATCH(W5825, CFB!$W$2:$W$1048576, 0)):INDEX(CFB!$J$2:$J$1048576, MATCH(W5825, CFB!$W$2:$W$1048576, 0) + COUNTIF(CFB!$W$2:$W$1048576, W5825) - 1))</f>
        <v>28</v>
      </c>
      <c r="N5825" s="2">
        <f>RANK(K5825, INDEX(CFB!$K$2:$K$1048576, MATCH(W5825, CFB!$W$2:$W$1048576, 0)):INDEX(CFB!$K$2:$K$1048576, MATCH(W5825, CFB!$W$2:$W$1048576, 0) + COUNTIF(CFB!$W$2:$W$1048576, W5825) - 1))</f>
        <v>67</v>
      </c>
      <c r="O5825">
        <v>24.27</v>
      </c>
      <c r="P5825">
        <v>5.73</v>
      </c>
      <c r="W5825">
        <v>1976</v>
      </c>
      <c r="X5825">
        <f t="shared" si="179"/>
        <v>0</v>
      </c>
    </row>
    <row r="5826" spans="1:24" ht="12.75" hidden="1" customHeight="1" x14ac:dyDescent="0.45">
      <c r="A5826">
        <v>68</v>
      </c>
      <c r="B5826" t="s">
        <v>221</v>
      </c>
      <c r="C5826" t="s">
        <v>212</v>
      </c>
      <c r="D5826" s="2" t="str">
        <f t="shared" si="178"/>
        <v>Brown1976</v>
      </c>
      <c r="F5826">
        <v>8</v>
      </c>
      <c r="G5826">
        <v>1</v>
      </c>
      <c r="H5826">
        <v>0</v>
      </c>
      <c r="I5826">
        <v>-1.86</v>
      </c>
      <c r="J5826">
        <v>2.84</v>
      </c>
      <c r="K5826">
        <v>0.98</v>
      </c>
      <c r="L5826" s="2">
        <f>_xlfn.RANK.EQ(I5826, INDEX(CFB!$I$2:$I$1048576, MATCH(W5826, CFB!$W$2:$W$1048576, 0)):INDEX(CFB!$I$2:$I$1048576, MATCH(W5826, CFB!$W$2:$W$1048576, 0) + COUNTIF(CFB!$W$2:$W$1048576, W5826) - 1), 0)</f>
        <v>86</v>
      </c>
      <c r="M5826" s="2">
        <f>_xlfn.RANK.EQ(J5826, INDEX(CFB!$J$2:$J$1048576, MATCH(W5826, CFB!$W$2:$W$1048576, 0)):INDEX(CFB!$J$2:$J$1048576, MATCH(W5826, CFB!$W$2:$W$1048576, 0) + COUNTIF(CFB!$W$2:$W$1048576, W5826) - 1))</f>
        <v>47</v>
      </c>
      <c r="N5826" s="2">
        <f>RANK(K5826, INDEX(CFB!$K$2:$K$1048576, MATCH(W5826, CFB!$W$2:$W$1048576, 0)):INDEX(CFB!$K$2:$K$1048576, MATCH(W5826, CFB!$W$2:$W$1048576, 0) + COUNTIF(CFB!$W$2:$W$1048576, W5826) - 1))</f>
        <v>68</v>
      </c>
      <c r="O5826">
        <v>22.27</v>
      </c>
      <c r="P5826">
        <v>9.92</v>
      </c>
      <c r="W5826">
        <v>1976</v>
      </c>
      <c r="X5826">
        <f t="shared" si="179"/>
        <v>0</v>
      </c>
    </row>
    <row r="5827" spans="1:24" ht="12.75" hidden="1" customHeight="1" x14ac:dyDescent="0.45">
      <c r="A5827">
        <v>69</v>
      </c>
      <c r="B5827" t="s">
        <v>21</v>
      </c>
      <c r="C5827" t="s">
        <v>10</v>
      </c>
      <c r="D5827" s="2" t="str">
        <f t="shared" ref="D5827:D5890" si="180">_xlfn.CONCAT(B5827, W5827)</f>
        <v>Indiana1976</v>
      </c>
      <c r="F5827">
        <v>5</v>
      </c>
      <c r="G5827">
        <v>6</v>
      </c>
      <c r="H5827">
        <v>0</v>
      </c>
      <c r="I5827">
        <v>-2.82</v>
      </c>
      <c r="J5827">
        <v>3.68</v>
      </c>
      <c r="K5827">
        <v>0.86</v>
      </c>
      <c r="L5827" s="2">
        <f>_xlfn.RANK.EQ(I5827, INDEX(CFB!$I$2:$I$1048576, MATCH(W5827, CFB!$W$2:$W$1048576, 0)):INDEX(CFB!$I$2:$I$1048576, MATCH(W5827, CFB!$W$2:$W$1048576, 0) + COUNTIF(CFB!$W$2:$W$1048576, W5827) - 1), 0)</f>
        <v>92</v>
      </c>
      <c r="M5827" s="2">
        <f>_xlfn.RANK.EQ(J5827, INDEX(CFB!$J$2:$J$1048576, MATCH(W5827, CFB!$W$2:$W$1048576, 0)):INDEX(CFB!$J$2:$J$1048576, MATCH(W5827, CFB!$W$2:$W$1048576, 0) + COUNTIF(CFB!$W$2:$W$1048576, W5827) - 1))</f>
        <v>40</v>
      </c>
      <c r="N5827" s="2">
        <f>RANK(K5827, INDEX(CFB!$K$2:$K$1048576, MATCH(W5827, CFB!$W$2:$W$1048576, 0)):INDEX(CFB!$K$2:$K$1048576, MATCH(W5827, CFB!$W$2:$W$1048576, 0) + COUNTIF(CFB!$W$2:$W$1048576, W5827) - 1))</f>
        <v>69</v>
      </c>
      <c r="O5827">
        <v>24.2</v>
      </c>
      <c r="P5827">
        <v>9.27</v>
      </c>
      <c r="W5827">
        <v>1976</v>
      </c>
      <c r="X5827">
        <f t="shared" ref="X5827:X5890" si="181">IF(E5827=1, 1,0)</f>
        <v>0</v>
      </c>
    </row>
    <row r="5828" spans="1:24" ht="12.75" hidden="1" customHeight="1" x14ac:dyDescent="0.45">
      <c r="A5828">
        <v>70</v>
      </c>
      <c r="B5828" t="s">
        <v>146</v>
      </c>
      <c r="C5828" t="s">
        <v>12</v>
      </c>
      <c r="D5828" s="2" t="str">
        <f t="shared" si="180"/>
        <v>San Diego State1976</v>
      </c>
      <c r="F5828">
        <v>10</v>
      </c>
      <c r="G5828">
        <v>1</v>
      </c>
      <c r="H5828">
        <v>0</v>
      </c>
      <c r="I5828">
        <v>-5.16</v>
      </c>
      <c r="J5828">
        <v>5.8</v>
      </c>
      <c r="K5828">
        <v>0.64</v>
      </c>
      <c r="L5828" s="2">
        <f>_xlfn.RANK.EQ(I5828, INDEX(CFB!$I$2:$I$1048576, MATCH(W5828, CFB!$W$2:$W$1048576, 0)):INDEX(CFB!$I$2:$I$1048576, MATCH(W5828, CFB!$W$2:$W$1048576, 0) + COUNTIF(CFB!$W$2:$W$1048576, W5828) - 1), 0)</f>
        <v>113</v>
      </c>
      <c r="M5828" s="2">
        <f>_xlfn.RANK.EQ(J5828, INDEX(CFB!$J$2:$J$1048576, MATCH(W5828, CFB!$W$2:$W$1048576, 0)):INDEX(CFB!$J$2:$J$1048576, MATCH(W5828, CFB!$W$2:$W$1048576, 0) + COUNTIF(CFB!$W$2:$W$1048576, W5828) - 1))</f>
        <v>31</v>
      </c>
      <c r="N5828" s="2">
        <f>RANK(K5828, INDEX(CFB!$K$2:$K$1048576, MATCH(W5828, CFB!$W$2:$W$1048576, 0)):INDEX(CFB!$K$2:$K$1048576, MATCH(W5828, CFB!$W$2:$W$1048576, 0) + COUNTIF(CFB!$W$2:$W$1048576, W5828) - 1))</f>
        <v>70</v>
      </c>
      <c r="O5828">
        <v>20.010000000000002</v>
      </c>
      <c r="P5828">
        <v>6.39</v>
      </c>
      <c r="W5828">
        <v>1976</v>
      </c>
      <c r="X5828">
        <f t="shared" si="181"/>
        <v>0</v>
      </c>
    </row>
    <row r="5829" spans="1:24" ht="12.75" hidden="1" customHeight="1" x14ac:dyDescent="0.45">
      <c r="A5829">
        <v>71</v>
      </c>
      <c r="B5829" t="s">
        <v>138</v>
      </c>
      <c r="C5829" t="s">
        <v>178</v>
      </c>
      <c r="D5829" s="2" t="str">
        <f t="shared" si="180"/>
        <v>Wyoming1976</v>
      </c>
      <c r="F5829">
        <v>8</v>
      </c>
      <c r="G5829">
        <v>4</v>
      </c>
      <c r="H5829">
        <v>0</v>
      </c>
      <c r="I5829">
        <v>0.78</v>
      </c>
      <c r="J5829">
        <v>-1.01</v>
      </c>
      <c r="K5829">
        <v>-0.23</v>
      </c>
      <c r="L5829" s="2">
        <f>_xlfn.RANK.EQ(I5829, INDEX(CFB!$I$2:$I$1048576, MATCH(W5829, CFB!$W$2:$W$1048576, 0)):INDEX(CFB!$I$2:$I$1048576, MATCH(W5829, CFB!$W$2:$W$1048576, 0) + COUNTIF(CFB!$W$2:$W$1048576, W5829) - 1), 0)</f>
        <v>66</v>
      </c>
      <c r="M5829" s="2">
        <f>_xlfn.RANK.EQ(J5829, INDEX(CFB!$J$2:$J$1048576, MATCH(W5829, CFB!$W$2:$W$1048576, 0)):INDEX(CFB!$J$2:$J$1048576, MATCH(W5829, CFB!$W$2:$W$1048576, 0) + COUNTIF(CFB!$W$2:$W$1048576, W5829) - 1))</f>
        <v>80</v>
      </c>
      <c r="N5829" s="2">
        <f>RANK(K5829, INDEX(CFB!$K$2:$K$1048576, MATCH(W5829, CFB!$W$2:$W$1048576, 0)):INDEX(CFB!$K$2:$K$1048576, MATCH(W5829, CFB!$W$2:$W$1048576, 0) + COUNTIF(CFB!$W$2:$W$1048576, W5829) - 1))</f>
        <v>71</v>
      </c>
      <c r="O5829">
        <v>27.37</v>
      </c>
      <c r="P5829">
        <v>13.76</v>
      </c>
      <c r="W5829">
        <v>1976</v>
      </c>
      <c r="X5829">
        <f t="shared" si="181"/>
        <v>0</v>
      </c>
    </row>
    <row r="5830" spans="1:24" ht="12.75" hidden="1" customHeight="1" x14ac:dyDescent="0.45">
      <c r="A5830">
        <v>72</v>
      </c>
      <c r="B5830" t="s">
        <v>24</v>
      </c>
      <c r="C5830" t="s">
        <v>189</v>
      </c>
      <c r="D5830" s="2" t="str">
        <f t="shared" si="180"/>
        <v>SMU1976</v>
      </c>
      <c r="F5830">
        <v>3</v>
      </c>
      <c r="G5830">
        <v>8</v>
      </c>
      <c r="H5830">
        <v>0</v>
      </c>
      <c r="I5830">
        <v>3.53</v>
      </c>
      <c r="J5830">
        <v>-3.79</v>
      </c>
      <c r="K5830">
        <v>-0.26</v>
      </c>
      <c r="L5830" s="2">
        <f>_xlfn.RANK.EQ(I5830, INDEX(CFB!$I$2:$I$1048576, MATCH(W5830, CFB!$W$2:$W$1048576, 0)):INDEX(CFB!$I$2:$I$1048576, MATCH(W5830, CFB!$W$2:$W$1048576, 0) + COUNTIF(CFB!$W$2:$W$1048576, W5830) - 1), 0)</f>
        <v>38</v>
      </c>
      <c r="M5830" s="2">
        <f>_xlfn.RANK.EQ(J5830, INDEX(CFB!$J$2:$J$1048576, MATCH(W5830, CFB!$W$2:$W$1048576, 0)):INDEX(CFB!$J$2:$J$1048576, MATCH(W5830, CFB!$W$2:$W$1048576, 0) + COUNTIF(CFB!$W$2:$W$1048576, W5830) - 1))</f>
        <v>104</v>
      </c>
      <c r="N5830" s="2">
        <f>RANK(K5830, INDEX(CFB!$K$2:$K$1048576, MATCH(W5830, CFB!$W$2:$W$1048576, 0)):INDEX(CFB!$K$2:$K$1048576, MATCH(W5830, CFB!$W$2:$W$1048576, 0) + COUNTIF(CFB!$W$2:$W$1048576, W5830) - 1))</f>
        <v>72</v>
      </c>
      <c r="O5830">
        <v>29.43</v>
      </c>
      <c r="P5830">
        <v>19.53</v>
      </c>
      <c r="W5830">
        <v>1976</v>
      </c>
      <c r="X5830">
        <f t="shared" si="181"/>
        <v>0</v>
      </c>
    </row>
    <row r="5831" spans="1:24" ht="12.75" hidden="1" customHeight="1" x14ac:dyDescent="0.45">
      <c r="A5831">
        <v>73</v>
      </c>
      <c r="B5831" t="s">
        <v>85</v>
      </c>
      <c r="C5831" t="s">
        <v>227</v>
      </c>
      <c r="D5831" s="2" t="str">
        <f t="shared" si="180"/>
        <v>Washington State1976</v>
      </c>
      <c r="F5831">
        <v>3</v>
      </c>
      <c r="G5831">
        <v>8</v>
      </c>
      <c r="H5831">
        <v>0</v>
      </c>
      <c r="I5831">
        <v>4.26</v>
      </c>
      <c r="J5831">
        <v>-4.79</v>
      </c>
      <c r="K5831">
        <v>-0.53</v>
      </c>
      <c r="L5831" s="2">
        <f>_xlfn.RANK.EQ(I5831, INDEX(CFB!$I$2:$I$1048576, MATCH(W5831, CFB!$W$2:$W$1048576, 0)):INDEX(CFB!$I$2:$I$1048576, MATCH(W5831, CFB!$W$2:$W$1048576, 0) + COUNTIF(CFB!$W$2:$W$1048576, W5831) - 1), 0)</f>
        <v>36</v>
      </c>
      <c r="M5831" s="2">
        <f>_xlfn.RANK.EQ(J5831, INDEX(CFB!$J$2:$J$1048576, MATCH(W5831, CFB!$W$2:$W$1048576, 0)):INDEX(CFB!$J$2:$J$1048576, MATCH(W5831, CFB!$W$2:$W$1048576, 0) + COUNTIF(CFB!$W$2:$W$1048576, W5831) - 1))</f>
        <v>109</v>
      </c>
      <c r="N5831" s="2">
        <f>RANK(K5831, INDEX(CFB!$K$2:$K$1048576, MATCH(W5831, CFB!$W$2:$W$1048576, 0)):INDEX(CFB!$K$2:$K$1048576, MATCH(W5831, CFB!$W$2:$W$1048576, 0) + COUNTIF(CFB!$W$2:$W$1048576, W5831) - 1))</f>
        <v>73</v>
      </c>
      <c r="O5831">
        <v>32.32</v>
      </c>
      <c r="P5831">
        <v>17.920000000000002</v>
      </c>
      <c r="W5831">
        <v>1976</v>
      </c>
      <c r="X5831">
        <f t="shared" si="181"/>
        <v>0</v>
      </c>
    </row>
    <row r="5832" spans="1:24" ht="12.75" hidden="1" customHeight="1" x14ac:dyDescent="0.45">
      <c r="A5832">
        <v>74</v>
      </c>
      <c r="B5832" t="s">
        <v>41</v>
      </c>
      <c r="C5832" t="s">
        <v>188</v>
      </c>
      <c r="D5832" s="2" t="str">
        <f t="shared" si="180"/>
        <v>Kansas State1976</v>
      </c>
      <c r="F5832">
        <v>1</v>
      </c>
      <c r="G5832">
        <v>10</v>
      </c>
      <c r="H5832">
        <v>0</v>
      </c>
      <c r="I5832">
        <v>0.04</v>
      </c>
      <c r="J5832">
        <v>-0.76</v>
      </c>
      <c r="K5832">
        <v>-0.73</v>
      </c>
      <c r="L5832" s="2">
        <f>_xlfn.RANK.EQ(I5832, INDEX(CFB!$I$2:$I$1048576, MATCH(W5832, CFB!$W$2:$W$1048576, 0)):INDEX(CFB!$I$2:$I$1048576, MATCH(W5832, CFB!$W$2:$W$1048576, 0) + COUNTIF(CFB!$W$2:$W$1048576, W5832) - 1), 0)</f>
        <v>71</v>
      </c>
      <c r="M5832" s="2">
        <f>_xlfn.RANK.EQ(J5832, INDEX(CFB!$J$2:$J$1048576, MATCH(W5832, CFB!$W$2:$W$1048576, 0)):INDEX(CFB!$J$2:$J$1048576, MATCH(W5832, CFB!$W$2:$W$1048576, 0) + COUNTIF(CFB!$W$2:$W$1048576, W5832) - 1))</f>
        <v>75</v>
      </c>
      <c r="N5832" s="2">
        <f>RANK(K5832, INDEX(CFB!$K$2:$K$1048576, MATCH(W5832, CFB!$W$2:$W$1048576, 0)):INDEX(CFB!$K$2:$K$1048576, MATCH(W5832, CFB!$W$2:$W$1048576, 0) + COUNTIF(CFB!$W$2:$W$1048576, W5832) - 1))</f>
        <v>74</v>
      </c>
      <c r="O5832">
        <v>27.92</v>
      </c>
      <c r="P5832">
        <v>14.95</v>
      </c>
      <c r="W5832">
        <v>1976</v>
      </c>
      <c r="X5832">
        <f t="shared" si="181"/>
        <v>0</v>
      </c>
    </row>
    <row r="5833" spans="1:24" ht="12.75" hidden="1" customHeight="1" x14ac:dyDescent="0.45">
      <c r="A5833">
        <v>75</v>
      </c>
      <c r="B5833" t="s">
        <v>219</v>
      </c>
      <c r="C5833" t="s">
        <v>212</v>
      </c>
      <c r="D5833" s="2" t="str">
        <f t="shared" si="180"/>
        <v>Harvard1976</v>
      </c>
      <c r="F5833">
        <v>6</v>
      </c>
      <c r="G5833">
        <v>3</v>
      </c>
      <c r="H5833">
        <v>0</v>
      </c>
      <c r="I5833">
        <v>-1.72</v>
      </c>
      <c r="J5833">
        <v>0.95</v>
      </c>
      <c r="K5833">
        <v>-0.78</v>
      </c>
      <c r="L5833" s="2">
        <f>_xlfn.RANK.EQ(I5833, INDEX(CFB!$I$2:$I$1048576, MATCH(W5833, CFB!$W$2:$W$1048576, 0)):INDEX(CFB!$I$2:$I$1048576, MATCH(W5833, CFB!$W$2:$W$1048576, 0) + COUNTIF(CFB!$W$2:$W$1048576, W5833) - 1), 0)</f>
        <v>85</v>
      </c>
      <c r="M5833" s="2">
        <f>_xlfn.RANK.EQ(J5833, INDEX(CFB!$J$2:$J$1048576, MATCH(W5833, CFB!$W$2:$W$1048576, 0)):INDEX(CFB!$J$2:$J$1048576, MATCH(W5833, CFB!$W$2:$W$1048576, 0) + COUNTIF(CFB!$W$2:$W$1048576, W5833) - 1))</f>
        <v>62</v>
      </c>
      <c r="N5833" s="2">
        <f>RANK(K5833, INDEX(CFB!$K$2:$K$1048576, MATCH(W5833, CFB!$W$2:$W$1048576, 0)):INDEX(CFB!$K$2:$K$1048576, MATCH(W5833, CFB!$W$2:$W$1048576, 0) + COUNTIF(CFB!$W$2:$W$1048576, W5833) - 1))</f>
        <v>75</v>
      </c>
      <c r="O5833">
        <v>23.77</v>
      </c>
      <c r="P5833">
        <v>11.87</v>
      </c>
      <c r="W5833">
        <v>1976</v>
      </c>
      <c r="X5833">
        <f t="shared" si="181"/>
        <v>0</v>
      </c>
    </row>
    <row r="5834" spans="1:24" ht="12.75" hidden="1" customHeight="1" x14ac:dyDescent="0.45">
      <c r="A5834">
        <v>76</v>
      </c>
      <c r="B5834" t="s">
        <v>120</v>
      </c>
      <c r="C5834" t="s">
        <v>178</v>
      </c>
      <c r="D5834" s="2" t="str">
        <f t="shared" si="180"/>
        <v>Arizona1976</v>
      </c>
      <c r="F5834">
        <v>5</v>
      </c>
      <c r="G5834">
        <v>6</v>
      </c>
      <c r="H5834">
        <v>0</v>
      </c>
      <c r="I5834">
        <v>2.98</v>
      </c>
      <c r="J5834">
        <v>-4.05</v>
      </c>
      <c r="K5834">
        <v>-1.07</v>
      </c>
      <c r="L5834" s="2">
        <f>_xlfn.RANK.EQ(I5834, INDEX(CFB!$I$2:$I$1048576, MATCH(W5834, CFB!$W$2:$W$1048576, 0)):INDEX(CFB!$I$2:$I$1048576, MATCH(W5834, CFB!$W$2:$W$1048576, 0) + COUNTIF(CFB!$W$2:$W$1048576, W5834) - 1), 0)</f>
        <v>45</v>
      </c>
      <c r="M5834" s="2">
        <f>_xlfn.RANK.EQ(J5834, INDEX(CFB!$J$2:$J$1048576, MATCH(W5834, CFB!$W$2:$W$1048576, 0)):INDEX(CFB!$J$2:$J$1048576, MATCH(W5834, CFB!$W$2:$W$1048576, 0) + COUNTIF(CFB!$W$2:$W$1048576, W5834) - 1))</f>
        <v>107</v>
      </c>
      <c r="N5834" s="2">
        <f>RANK(K5834, INDEX(CFB!$K$2:$K$1048576, MATCH(W5834, CFB!$W$2:$W$1048576, 0)):INDEX(CFB!$K$2:$K$1048576, MATCH(W5834, CFB!$W$2:$W$1048576, 0) + COUNTIF(CFB!$W$2:$W$1048576, W5834) - 1))</f>
        <v>76</v>
      </c>
      <c r="O5834">
        <v>32.01</v>
      </c>
      <c r="P5834">
        <v>15.99</v>
      </c>
      <c r="W5834">
        <v>1976</v>
      </c>
      <c r="X5834">
        <f t="shared" si="181"/>
        <v>0</v>
      </c>
    </row>
    <row r="5835" spans="1:24" ht="12.75" hidden="1" customHeight="1" x14ac:dyDescent="0.45">
      <c r="A5835">
        <v>77</v>
      </c>
      <c r="B5835" t="s">
        <v>203</v>
      </c>
      <c r="C5835" t="s">
        <v>204</v>
      </c>
      <c r="D5835" s="2" t="str">
        <f t="shared" si="180"/>
        <v>McNeese State1976</v>
      </c>
      <c r="F5835">
        <v>10</v>
      </c>
      <c r="G5835">
        <v>2</v>
      </c>
      <c r="H5835">
        <v>0</v>
      </c>
      <c r="I5835">
        <v>0.79</v>
      </c>
      <c r="J5835">
        <v>-2.25</v>
      </c>
      <c r="K5835">
        <v>-1.47</v>
      </c>
      <c r="L5835" s="2">
        <f>_xlfn.RANK.EQ(I5835, INDEX(CFB!$I$2:$I$1048576, MATCH(W5835, CFB!$W$2:$W$1048576, 0)):INDEX(CFB!$I$2:$I$1048576, MATCH(W5835, CFB!$W$2:$W$1048576, 0) + COUNTIF(CFB!$W$2:$W$1048576, W5835) - 1), 0)</f>
        <v>65</v>
      </c>
      <c r="M5835" s="2">
        <f>_xlfn.RANK.EQ(J5835, INDEX(CFB!$J$2:$J$1048576, MATCH(W5835, CFB!$W$2:$W$1048576, 0)):INDEX(CFB!$J$2:$J$1048576, MATCH(W5835, CFB!$W$2:$W$1048576, 0) + COUNTIF(CFB!$W$2:$W$1048576, W5835) - 1))</f>
        <v>91</v>
      </c>
      <c r="N5835" s="2">
        <f>RANK(K5835, INDEX(CFB!$K$2:$K$1048576, MATCH(W5835, CFB!$W$2:$W$1048576, 0)):INDEX(CFB!$K$2:$K$1048576, MATCH(W5835, CFB!$W$2:$W$1048576, 0) + COUNTIF(CFB!$W$2:$W$1048576, W5835) - 1))</f>
        <v>77</v>
      </c>
      <c r="O5835">
        <v>24.99</v>
      </c>
      <c r="P5835">
        <v>15.16</v>
      </c>
      <c r="W5835">
        <v>1976</v>
      </c>
      <c r="X5835">
        <f t="shared" si="181"/>
        <v>0</v>
      </c>
    </row>
    <row r="5836" spans="1:24" ht="12.75" hidden="1" customHeight="1" x14ac:dyDescent="0.45">
      <c r="A5836">
        <v>78</v>
      </c>
      <c r="B5836" t="s">
        <v>225</v>
      </c>
      <c r="C5836" t="s">
        <v>12</v>
      </c>
      <c r="D5836" s="2" t="str">
        <f t="shared" si="180"/>
        <v>Villanova1976</v>
      </c>
      <c r="F5836">
        <v>6</v>
      </c>
      <c r="G5836">
        <v>4</v>
      </c>
      <c r="H5836">
        <v>1</v>
      </c>
      <c r="I5836">
        <v>1.87</v>
      </c>
      <c r="J5836">
        <v>-3.5</v>
      </c>
      <c r="K5836">
        <v>-1.63</v>
      </c>
      <c r="L5836" s="2">
        <f>_xlfn.RANK.EQ(I5836, INDEX(CFB!$I$2:$I$1048576, MATCH(W5836, CFB!$W$2:$W$1048576, 0)):INDEX(CFB!$I$2:$I$1048576, MATCH(W5836, CFB!$W$2:$W$1048576, 0) + COUNTIF(CFB!$W$2:$W$1048576, W5836) - 1), 0)</f>
        <v>52</v>
      </c>
      <c r="M5836" s="2">
        <f>_xlfn.RANK.EQ(J5836, INDEX(CFB!$J$2:$J$1048576, MATCH(W5836, CFB!$W$2:$W$1048576, 0)):INDEX(CFB!$J$2:$J$1048576, MATCH(W5836, CFB!$W$2:$W$1048576, 0) + COUNTIF(CFB!$W$2:$W$1048576, W5836) - 1))</f>
        <v>101</v>
      </c>
      <c r="N5836" s="2">
        <f>RANK(K5836, INDEX(CFB!$K$2:$K$1048576, MATCH(W5836, CFB!$W$2:$W$1048576, 0)):INDEX(CFB!$K$2:$K$1048576, MATCH(W5836, CFB!$W$2:$W$1048576, 0) + COUNTIF(CFB!$W$2:$W$1048576, W5836) - 1))</f>
        <v>78</v>
      </c>
      <c r="O5836">
        <v>28.18</v>
      </c>
      <c r="P5836">
        <v>15.82</v>
      </c>
      <c r="W5836">
        <v>1976</v>
      </c>
      <c r="X5836">
        <f t="shared" si="181"/>
        <v>0</v>
      </c>
    </row>
    <row r="5837" spans="1:24" ht="12.75" hidden="1" customHeight="1" x14ac:dyDescent="0.45">
      <c r="A5837">
        <v>79</v>
      </c>
      <c r="B5837" t="s">
        <v>137</v>
      </c>
      <c r="C5837" t="s">
        <v>204</v>
      </c>
      <c r="D5837" s="2" t="str">
        <f t="shared" si="180"/>
        <v>Louisiana Tech1976</v>
      </c>
      <c r="F5837">
        <v>6</v>
      </c>
      <c r="G5837">
        <v>5</v>
      </c>
      <c r="H5837">
        <v>0</v>
      </c>
      <c r="I5837">
        <v>6.18</v>
      </c>
      <c r="J5837">
        <v>-7.88</v>
      </c>
      <c r="K5837">
        <v>-1.7</v>
      </c>
      <c r="L5837" s="2">
        <f>_xlfn.RANK.EQ(I5837, INDEX(CFB!$I$2:$I$1048576, MATCH(W5837, CFB!$W$2:$W$1048576, 0)):INDEX(CFB!$I$2:$I$1048576, MATCH(W5837, CFB!$W$2:$W$1048576, 0) + COUNTIF(CFB!$W$2:$W$1048576, W5837) - 1), 0)</f>
        <v>27</v>
      </c>
      <c r="M5837" s="2">
        <f>_xlfn.RANK.EQ(J5837, INDEX(CFB!$J$2:$J$1048576, MATCH(W5837, CFB!$W$2:$W$1048576, 0)):INDEX(CFB!$J$2:$J$1048576, MATCH(W5837, CFB!$W$2:$W$1048576, 0) + COUNTIF(CFB!$W$2:$W$1048576, W5837) - 1))</f>
        <v>123</v>
      </c>
      <c r="N5837" s="2">
        <f>RANK(K5837, INDEX(CFB!$K$2:$K$1048576, MATCH(W5837, CFB!$W$2:$W$1048576, 0)):INDEX(CFB!$K$2:$K$1048576, MATCH(W5837, CFB!$W$2:$W$1048576, 0) + COUNTIF(CFB!$W$2:$W$1048576, W5837) - 1))</f>
        <v>79</v>
      </c>
      <c r="O5837">
        <v>34.54</v>
      </c>
      <c r="P5837">
        <v>19.95</v>
      </c>
      <c r="W5837">
        <v>1976</v>
      </c>
      <c r="X5837">
        <f t="shared" si="181"/>
        <v>0</v>
      </c>
    </row>
    <row r="5838" spans="1:24" ht="12.75" hidden="1" customHeight="1" x14ac:dyDescent="0.45">
      <c r="A5838">
        <v>80</v>
      </c>
      <c r="B5838" t="s">
        <v>13</v>
      </c>
      <c r="C5838" t="s">
        <v>227</v>
      </c>
      <c r="D5838" s="2" t="str">
        <f t="shared" si="180"/>
        <v>Oregon1976</v>
      </c>
      <c r="F5838">
        <v>4</v>
      </c>
      <c r="G5838">
        <v>7</v>
      </c>
      <c r="H5838">
        <v>0</v>
      </c>
      <c r="I5838">
        <v>-5.33</v>
      </c>
      <c r="J5838">
        <v>3.4</v>
      </c>
      <c r="K5838">
        <v>-1.93</v>
      </c>
      <c r="L5838" s="2">
        <f>_xlfn.RANK.EQ(I5838, INDEX(CFB!$I$2:$I$1048576, MATCH(W5838, CFB!$W$2:$W$1048576, 0)):INDEX(CFB!$I$2:$I$1048576, MATCH(W5838, CFB!$W$2:$W$1048576, 0) + COUNTIF(CFB!$W$2:$W$1048576, W5838) - 1), 0)</f>
        <v>114</v>
      </c>
      <c r="M5838" s="2">
        <f>_xlfn.RANK.EQ(J5838, INDEX(CFB!$J$2:$J$1048576, MATCH(W5838, CFB!$W$2:$W$1048576, 0)):INDEX(CFB!$J$2:$J$1048576, MATCH(W5838, CFB!$W$2:$W$1048576, 0) + COUNTIF(CFB!$W$2:$W$1048576, W5838) - 1))</f>
        <v>43</v>
      </c>
      <c r="N5838" s="2">
        <f>RANK(K5838, INDEX(CFB!$K$2:$K$1048576, MATCH(W5838, CFB!$W$2:$W$1048576, 0)):INDEX(CFB!$K$2:$K$1048576, MATCH(W5838, CFB!$W$2:$W$1048576, 0) + COUNTIF(CFB!$W$2:$W$1048576, W5838) - 1))</f>
        <v>80</v>
      </c>
      <c r="O5838">
        <v>22.36</v>
      </c>
      <c r="P5838">
        <v>12.93</v>
      </c>
      <c r="W5838">
        <v>1976</v>
      </c>
      <c r="X5838">
        <f t="shared" si="181"/>
        <v>0</v>
      </c>
    </row>
    <row r="5839" spans="1:24" ht="12.75" hidden="1" customHeight="1" x14ac:dyDescent="0.45">
      <c r="A5839">
        <v>81</v>
      </c>
      <c r="B5839" t="s">
        <v>59</v>
      </c>
      <c r="C5839" t="s">
        <v>15</v>
      </c>
      <c r="D5839" s="2" t="str">
        <f t="shared" si="180"/>
        <v>Vanderbilt1976</v>
      </c>
      <c r="F5839">
        <v>2</v>
      </c>
      <c r="G5839">
        <v>9</v>
      </c>
      <c r="H5839">
        <v>0</v>
      </c>
      <c r="I5839">
        <v>-0.47</v>
      </c>
      <c r="J5839">
        <v>-1.49</v>
      </c>
      <c r="K5839">
        <v>-1.95</v>
      </c>
      <c r="L5839" s="2">
        <f>_xlfn.RANK.EQ(I5839, INDEX(CFB!$I$2:$I$1048576, MATCH(W5839, CFB!$W$2:$W$1048576, 0)):INDEX(CFB!$I$2:$I$1048576, MATCH(W5839, CFB!$W$2:$W$1048576, 0) + COUNTIF(CFB!$W$2:$W$1048576, W5839) - 1), 0)</f>
        <v>74</v>
      </c>
      <c r="M5839" s="2">
        <f>_xlfn.RANK.EQ(J5839, INDEX(CFB!$J$2:$J$1048576, MATCH(W5839, CFB!$W$2:$W$1048576, 0)):INDEX(CFB!$J$2:$J$1048576, MATCH(W5839, CFB!$W$2:$W$1048576, 0) + COUNTIF(CFB!$W$2:$W$1048576, W5839) - 1))</f>
        <v>84</v>
      </c>
      <c r="N5839" s="2">
        <f>RANK(K5839, INDEX(CFB!$K$2:$K$1048576, MATCH(W5839, CFB!$W$2:$W$1048576, 0)):INDEX(CFB!$K$2:$K$1048576, MATCH(W5839, CFB!$W$2:$W$1048576, 0) + COUNTIF(CFB!$W$2:$W$1048576, W5839) - 1))</f>
        <v>81</v>
      </c>
      <c r="O5839">
        <v>26.91</v>
      </c>
      <c r="P5839">
        <v>14.67</v>
      </c>
      <c r="W5839">
        <v>1976</v>
      </c>
      <c r="X5839">
        <f t="shared" si="181"/>
        <v>0</v>
      </c>
    </row>
    <row r="5840" spans="1:24" ht="12.75" hidden="1" customHeight="1" x14ac:dyDescent="0.45">
      <c r="A5840">
        <v>82</v>
      </c>
      <c r="B5840" t="s">
        <v>207</v>
      </c>
      <c r="C5840" t="s">
        <v>206</v>
      </c>
      <c r="D5840" s="2" t="str">
        <f t="shared" si="180"/>
        <v>The Citadel1976</v>
      </c>
      <c r="F5840">
        <v>6</v>
      </c>
      <c r="G5840">
        <v>5</v>
      </c>
      <c r="H5840">
        <v>0</v>
      </c>
      <c r="I5840">
        <v>-3.26</v>
      </c>
      <c r="J5840">
        <v>1</v>
      </c>
      <c r="K5840">
        <v>-2.27</v>
      </c>
      <c r="L5840" s="2">
        <f>_xlfn.RANK.EQ(I5840, INDEX(CFB!$I$2:$I$1048576, MATCH(W5840, CFB!$W$2:$W$1048576, 0)):INDEX(CFB!$I$2:$I$1048576, MATCH(W5840, CFB!$W$2:$W$1048576, 0) + COUNTIF(CFB!$W$2:$W$1048576, W5840) - 1), 0)</f>
        <v>98</v>
      </c>
      <c r="M5840" s="2">
        <f>_xlfn.RANK.EQ(J5840, INDEX(CFB!$J$2:$J$1048576, MATCH(W5840, CFB!$W$2:$W$1048576, 0)):INDEX(CFB!$J$2:$J$1048576, MATCH(W5840, CFB!$W$2:$W$1048576, 0) + COUNTIF(CFB!$W$2:$W$1048576, W5840) - 1))</f>
        <v>61</v>
      </c>
      <c r="N5840" s="2">
        <f>RANK(K5840, INDEX(CFB!$K$2:$K$1048576, MATCH(W5840, CFB!$W$2:$W$1048576, 0)):INDEX(CFB!$K$2:$K$1048576, MATCH(W5840, CFB!$W$2:$W$1048576, 0) + COUNTIF(CFB!$W$2:$W$1048576, W5840) - 1))</f>
        <v>82</v>
      </c>
      <c r="O5840">
        <v>22.96</v>
      </c>
      <c r="P5840">
        <v>10.38</v>
      </c>
      <c r="W5840">
        <v>1976</v>
      </c>
      <c r="X5840">
        <f t="shared" si="181"/>
        <v>0</v>
      </c>
    </row>
    <row r="5841" spans="1:24" ht="12.75" hidden="1" customHeight="1" x14ac:dyDescent="0.45">
      <c r="A5841">
        <v>83</v>
      </c>
      <c r="B5841" t="s">
        <v>28</v>
      </c>
      <c r="C5841" t="s">
        <v>178</v>
      </c>
      <c r="D5841" s="2" t="str">
        <f t="shared" si="180"/>
        <v>Arizona State1976</v>
      </c>
      <c r="F5841">
        <v>4</v>
      </c>
      <c r="G5841">
        <v>7</v>
      </c>
      <c r="H5841">
        <v>0</v>
      </c>
      <c r="I5841">
        <v>0.16</v>
      </c>
      <c r="J5841">
        <v>-2.97</v>
      </c>
      <c r="K5841">
        <v>-2.81</v>
      </c>
      <c r="L5841" s="2">
        <f>_xlfn.RANK.EQ(I5841, INDEX(CFB!$I$2:$I$1048576, MATCH(W5841, CFB!$W$2:$W$1048576, 0)):INDEX(CFB!$I$2:$I$1048576, MATCH(W5841, CFB!$W$2:$W$1048576, 0) + COUNTIF(CFB!$W$2:$W$1048576, W5841) - 1), 0)</f>
        <v>68</v>
      </c>
      <c r="M5841" s="2">
        <f>_xlfn.RANK.EQ(J5841, INDEX(CFB!$J$2:$J$1048576, MATCH(W5841, CFB!$W$2:$W$1048576, 0)):INDEX(CFB!$J$2:$J$1048576, MATCH(W5841, CFB!$W$2:$W$1048576, 0) + COUNTIF(CFB!$W$2:$W$1048576, W5841) - 1))</f>
        <v>96</v>
      </c>
      <c r="N5841" s="2">
        <f>RANK(K5841, INDEX(CFB!$K$2:$K$1048576, MATCH(W5841, CFB!$W$2:$W$1048576, 0)):INDEX(CFB!$K$2:$K$1048576, MATCH(W5841, CFB!$W$2:$W$1048576, 0) + COUNTIF(CFB!$W$2:$W$1048576, W5841) - 1))</f>
        <v>83</v>
      </c>
      <c r="O5841">
        <v>26.8</v>
      </c>
      <c r="P5841">
        <v>13.37</v>
      </c>
      <c r="W5841">
        <v>1976</v>
      </c>
      <c r="X5841">
        <f t="shared" si="181"/>
        <v>0</v>
      </c>
    </row>
    <row r="5842" spans="1:24" ht="12.75" hidden="1" customHeight="1" x14ac:dyDescent="0.45">
      <c r="A5842">
        <v>84</v>
      </c>
      <c r="B5842" t="s">
        <v>48</v>
      </c>
      <c r="C5842" t="s">
        <v>12</v>
      </c>
      <c r="D5842" s="2" t="str">
        <f t="shared" si="180"/>
        <v>Army1976</v>
      </c>
      <c r="F5842">
        <v>5</v>
      </c>
      <c r="G5842">
        <v>6</v>
      </c>
      <c r="H5842">
        <v>0</v>
      </c>
      <c r="I5842">
        <v>0.93</v>
      </c>
      <c r="J5842">
        <v>-3.89</v>
      </c>
      <c r="K5842">
        <v>-2.96</v>
      </c>
      <c r="L5842" s="2">
        <f>_xlfn.RANK.EQ(I5842, INDEX(CFB!$I$2:$I$1048576, MATCH(W5842, CFB!$W$2:$W$1048576, 0)):INDEX(CFB!$I$2:$I$1048576, MATCH(W5842, CFB!$W$2:$W$1048576, 0) + COUNTIF(CFB!$W$2:$W$1048576, W5842) - 1), 0)</f>
        <v>62</v>
      </c>
      <c r="M5842" s="2">
        <f>_xlfn.RANK.EQ(J5842, INDEX(CFB!$J$2:$J$1048576, MATCH(W5842, CFB!$W$2:$W$1048576, 0)):INDEX(CFB!$J$2:$J$1048576, MATCH(W5842, CFB!$W$2:$W$1048576, 0) + COUNTIF(CFB!$W$2:$W$1048576, W5842) - 1))</f>
        <v>105</v>
      </c>
      <c r="N5842" s="2">
        <f>RANK(K5842, INDEX(CFB!$K$2:$K$1048576, MATCH(W5842, CFB!$W$2:$W$1048576, 0)):INDEX(CFB!$K$2:$K$1048576, MATCH(W5842, CFB!$W$2:$W$1048576, 0) + COUNTIF(CFB!$W$2:$W$1048576, W5842) - 1))</f>
        <v>84</v>
      </c>
      <c r="O5842">
        <v>26.28</v>
      </c>
      <c r="P5842">
        <v>16.8</v>
      </c>
      <c r="W5842">
        <v>1976</v>
      </c>
      <c r="X5842">
        <f t="shared" si="181"/>
        <v>0</v>
      </c>
    </row>
    <row r="5843" spans="1:24" ht="12.75" hidden="1" customHeight="1" x14ac:dyDescent="0.45">
      <c r="A5843">
        <v>85</v>
      </c>
      <c r="B5843" t="s">
        <v>25</v>
      </c>
      <c r="C5843" t="s">
        <v>12</v>
      </c>
      <c r="D5843" s="2" t="str">
        <f t="shared" si="180"/>
        <v>Louisville1976</v>
      </c>
      <c r="F5843">
        <v>4</v>
      </c>
      <c r="G5843">
        <v>7</v>
      </c>
      <c r="H5843">
        <v>0</v>
      </c>
      <c r="I5843">
        <v>-3.49</v>
      </c>
      <c r="J5843">
        <v>7.0000000000000007E-2</v>
      </c>
      <c r="K5843">
        <v>-3.42</v>
      </c>
      <c r="L5843" s="2">
        <f>_xlfn.RANK.EQ(I5843, INDEX(CFB!$I$2:$I$1048576, MATCH(W5843, CFB!$W$2:$W$1048576, 0)):INDEX(CFB!$I$2:$I$1048576, MATCH(W5843, CFB!$W$2:$W$1048576, 0) + COUNTIF(CFB!$W$2:$W$1048576, W5843) - 1), 0)</f>
        <v>101</v>
      </c>
      <c r="M5843" s="2">
        <f>_xlfn.RANK.EQ(J5843, INDEX(CFB!$J$2:$J$1048576, MATCH(W5843, CFB!$W$2:$W$1048576, 0)):INDEX(CFB!$J$2:$J$1048576, MATCH(W5843, CFB!$W$2:$W$1048576, 0) + COUNTIF(CFB!$W$2:$W$1048576, W5843) - 1))</f>
        <v>67</v>
      </c>
      <c r="N5843" s="2">
        <f>RANK(K5843, INDEX(CFB!$K$2:$K$1048576, MATCH(W5843, CFB!$W$2:$W$1048576, 0)):INDEX(CFB!$K$2:$K$1048576, MATCH(W5843, CFB!$W$2:$W$1048576, 0) + COUNTIF(CFB!$W$2:$W$1048576, W5843) - 1))</f>
        <v>85</v>
      </c>
      <c r="O5843">
        <v>23.41</v>
      </c>
      <c r="P5843">
        <v>12.73</v>
      </c>
      <c r="W5843">
        <v>1976</v>
      </c>
      <c r="X5843">
        <f t="shared" si="181"/>
        <v>0</v>
      </c>
    </row>
    <row r="5844" spans="1:24" ht="12.75" hidden="1" customHeight="1" x14ac:dyDescent="0.45">
      <c r="A5844">
        <v>86</v>
      </c>
      <c r="B5844" t="s">
        <v>58</v>
      </c>
      <c r="C5844" t="s">
        <v>12</v>
      </c>
      <c r="D5844" s="2" t="str">
        <f t="shared" si="180"/>
        <v>Tulane1976</v>
      </c>
      <c r="F5844">
        <v>2</v>
      </c>
      <c r="G5844">
        <v>9</v>
      </c>
      <c r="H5844">
        <v>0</v>
      </c>
      <c r="I5844">
        <v>-2.33</v>
      </c>
      <c r="J5844">
        <v>-1.19</v>
      </c>
      <c r="K5844">
        <v>-3.52</v>
      </c>
      <c r="L5844" s="2">
        <f>_xlfn.RANK.EQ(I5844, INDEX(CFB!$I$2:$I$1048576, MATCH(W5844, CFB!$W$2:$W$1048576, 0)):INDEX(CFB!$I$2:$I$1048576, MATCH(W5844, CFB!$W$2:$W$1048576, 0) + COUNTIF(CFB!$W$2:$W$1048576, W5844) - 1), 0)</f>
        <v>89</v>
      </c>
      <c r="M5844" s="2">
        <f>_xlfn.RANK.EQ(J5844, INDEX(CFB!$J$2:$J$1048576, MATCH(W5844, CFB!$W$2:$W$1048576, 0)):INDEX(CFB!$J$2:$J$1048576, MATCH(W5844, CFB!$W$2:$W$1048576, 0) + COUNTIF(CFB!$W$2:$W$1048576, W5844) - 1))</f>
        <v>83</v>
      </c>
      <c r="N5844" s="2">
        <f>RANK(K5844, INDEX(CFB!$K$2:$K$1048576, MATCH(W5844, CFB!$W$2:$W$1048576, 0)):INDEX(CFB!$K$2:$K$1048576, MATCH(W5844, CFB!$W$2:$W$1048576, 0) + COUNTIF(CFB!$W$2:$W$1048576, W5844) - 1))</f>
        <v>86</v>
      </c>
      <c r="O5844">
        <v>24.45</v>
      </c>
      <c r="P5844">
        <v>12.4</v>
      </c>
      <c r="W5844">
        <v>1976</v>
      </c>
      <c r="X5844">
        <f t="shared" si="181"/>
        <v>0</v>
      </c>
    </row>
    <row r="5845" spans="1:24" ht="12.75" hidden="1" customHeight="1" x14ac:dyDescent="0.45">
      <c r="A5845">
        <v>87</v>
      </c>
      <c r="B5845" t="s">
        <v>53</v>
      </c>
      <c r="C5845" t="s">
        <v>12</v>
      </c>
      <c r="D5845" s="2" t="str">
        <f t="shared" si="180"/>
        <v>Syracuse1976</v>
      </c>
      <c r="F5845">
        <v>3</v>
      </c>
      <c r="G5845">
        <v>8</v>
      </c>
      <c r="H5845">
        <v>0</v>
      </c>
      <c r="I5845">
        <v>-1.96</v>
      </c>
      <c r="J5845">
        <v>-1.75</v>
      </c>
      <c r="K5845">
        <v>-3.72</v>
      </c>
      <c r="L5845" s="2">
        <f>_xlfn.RANK.EQ(I5845, INDEX(CFB!$I$2:$I$1048576, MATCH(W5845, CFB!$W$2:$W$1048576, 0)):INDEX(CFB!$I$2:$I$1048576, MATCH(W5845, CFB!$W$2:$W$1048576, 0) + COUNTIF(CFB!$W$2:$W$1048576, W5845) - 1), 0)</f>
        <v>87</v>
      </c>
      <c r="M5845" s="2">
        <f>_xlfn.RANK.EQ(J5845, INDEX(CFB!$J$2:$J$1048576, MATCH(W5845, CFB!$W$2:$W$1048576, 0)):INDEX(CFB!$J$2:$J$1048576, MATCH(W5845, CFB!$W$2:$W$1048576, 0) + COUNTIF(CFB!$W$2:$W$1048576, W5845) - 1))</f>
        <v>87</v>
      </c>
      <c r="N5845" s="2">
        <f>RANK(K5845, INDEX(CFB!$K$2:$K$1048576, MATCH(W5845, CFB!$W$2:$W$1048576, 0)):INDEX(CFB!$K$2:$K$1048576, MATCH(W5845, CFB!$W$2:$W$1048576, 0) + COUNTIF(CFB!$W$2:$W$1048576, W5845) - 1))</f>
        <v>87</v>
      </c>
      <c r="O5845">
        <v>24.17</v>
      </c>
      <c r="P5845">
        <v>14.6</v>
      </c>
      <c r="W5845">
        <v>1976</v>
      </c>
      <c r="X5845">
        <f t="shared" si="181"/>
        <v>0</v>
      </c>
    </row>
    <row r="5846" spans="1:24" ht="12.75" hidden="1" customHeight="1" x14ac:dyDescent="0.45">
      <c r="A5846">
        <v>88</v>
      </c>
      <c r="B5846" t="s">
        <v>104</v>
      </c>
      <c r="C5846" t="s">
        <v>178</v>
      </c>
      <c r="D5846" s="2" t="str">
        <f t="shared" si="180"/>
        <v>Colorado State1976</v>
      </c>
      <c r="F5846">
        <v>6</v>
      </c>
      <c r="G5846">
        <v>5</v>
      </c>
      <c r="H5846">
        <v>0</v>
      </c>
      <c r="I5846">
        <v>-3.39</v>
      </c>
      <c r="J5846">
        <v>-0.46</v>
      </c>
      <c r="K5846">
        <v>-3.85</v>
      </c>
      <c r="L5846" s="2">
        <f>_xlfn.RANK.EQ(I5846, INDEX(CFB!$I$2:$I$1048576, MATCH(W5846, CFB!$W$2:$W$1048576, 0)):INDEX(CFB!$I$2:$I$1048576, MATCH(W5846, CFB!$W$2:$W$1048576, 0) + COUNTIF(CFB!$W$2:$W$1048576, W5846) - 1), 0)</f>
        <v>100</v>
      </c>
      <c r="M5846" s="2">
        <f>_xlfn.RANK.EQ(J5846, INDEX(CFB!$J$2:$J$1048576, MATCH(W5846, CFB!$W$2:$W$1048576, 0)):INDEX(CFB!$J$2:$J$1048576, MATCH(W5846, CFB!$W$2:$W$1048576, 0) + COUNTIF(CFB!$W$2:$W$1048576, W5846) - 1))</f>
        <v>71</v>
      </c>
      <c r="N5846" s="2">
        <f>RANK(K5846, INDEX(CFB!$K$2:$K$1048576, MATCH(W5846, CFB!$W$2:$W$1048576, 0)):INDEX(CFB!$K$2:$K$1048576, MATCH(W5846, CFB!$W$2:$W$1048576, 0) + COUNTIF(CFB!$W$2:$W$1048576, W5846) - 1))</f>
        <v>88</v>
      </c>
      <c r="O5846">
        <v>21.98</v>
      </c>
      <c r="P5846">
        <v>12.38</v>
      </c>
      <c r="W5846">
        <v>1976</v>
      </c>
      <c r="X5846">
        <f t="shared" si="181"/>
        <v>0</v>
      </c>
    </row>
    <row r="5847" spans="1:24" ht="12.75" hidden="1" customHeight="1" x14ac:dyDescent="0.45">
      <c r="A5847">
        <v>89</v>
      </c>
      <c r="B5847" t="s">
        <v>150</v>
      </c>
      <c r="C5847" t="s">
        <v>12</v>
      </c>
      <c r="D5847" s="2" t="str">
        <f t="shared" si="180"/>
        <v>Southern Mississippi1976</v>
      </c>
      <c r="F5847">
        <v>2</v>
      </c>
      <c r="G5847">
        <v>9</v>
      </c>
      <c r="H5847">
        <v>0</v>
      </c>
      <c r="I5847">
        <v>-3.29</v>
      </c>
      <c r="J5847">
        <v>-0.56000000000000005</v>
      </c>
      <c r="K5847">
        <v>-3.86</v>
      </c>
      <c r="L5847" s="2">
        <f>_xlfn.RANK.EQ(I5847, INDEX(CFB!$I$2:$I$1048576, MATCH(W5847, CFB!$W$2:$W$1048576, 0)):INDEX(CFB!$I$2:$I$1048576, MATCH(W5847, CFB!$W$2:$W$1048576, 0) + COUNTIF(CFB!$W$2:$W$1048576, W5847) - 1), 0)</f>
        <v>99</v>
      </c>
      <c r="M5847" s="2">
        <f>_xlfn.RANK.EQ(J5847, INDEX(CFB!$J$2:$J$1048576, MATCH(W5847, CFB!$W$2:$W$1048576, 0)):INDEX(CFB!$J$2:$J$1048576, MATCH(W5847, CFB!$W$2:$W$1048576, 0) + COUNTIF(CFB!$W$2:$W$1048576, W5847) - 1))</f>
        <v>72</v>
      </c>
      <c r="N5847" s="2">
        <f>RANK(K5847, INDEX(CFB!$K$2:$K$1048576, MATCH(W5847, CFB!$W$2:$W$1048576, 0)):INDEX(CFB!$K$2:$K$1048576, MATCH(W5847, CFB!$W$2:$W$1048576, 0) + COUNTIF(CFB!$W$2:$W$1048576, W5847) - 1))</f>
        <v>89</v>
      </c>
      <c r="O5847">
        <v>23.5</v>
      </c>
      <c r="P5847">
        <v>15.49</v>
      </c>
      <c r="W5847">
        <v>1976</v>
      </c>
      <c r="X5847">
        <f t="shared" si="181"/>
        <v>0</v>
      </c>
    </row>
    <row r="5848" spans="1:24" ht="12.75" hidden="1" customHeight="1" x14ac:dyDescent="0.45">
      <c r="A5848">
        <v>90</v>
      </c>
      <c r="B5848" t="s">
        <v>153</v>
      </c>
      <c r="C5848" t="s">
        <v>65</v>
      </c>
      <c r="D5848" s="2" t="str">
        <f t="shared" si="180"/>
        <v>Kent State1976</v>
      </c>
      <c r="F5848">
        <v>8</v>
      </c>
      <c r="G5848">
        <v>4</v>
      </c>
      <c r="H5848">
        <v>0</v>
      </c>
      <c r="I5848">
        <v>-2.76</v>
      </c>
      <c r="J5848">
        <v>-1.18</v>
      </c>
      <c r="K5848">
        <v>-3.93</v>
      </c>
      <c r="L5848" s="2">
        <f>_xlfn.RANK.EQ(I5848, INDEX(CFB!$I$2:$I$1048576, MATCH(W5848, CFB!$W$2:$W$1048576, 0)):INDEX(CFB!$I$2:$I$1048576, MATCH(W5848, CFB!$W$2:$W$1048576, 0) + COUNTIF(CFB!$W$2:$W$1048576, W5848) - 1), 0)</f>
        <v>91</v>
      </c>
      <c r="M5848" s="2">
        <f>_xlfn.RANK.EQ(J5848, INDEX(CFB!$J$2:$J$1048576, MATCH(W5848, CFB!$W$2:$W$1048576, 0)):INDEX(CFB!$J$2:$J$1048576, MATCH(W5848, CFB!$W$2:$W$1048576, 0) + COUNTIF(CFB!$W$2:$W$1048576, W5848) - 1))</f>
        <v>82</v>
      </c>
      <c r="N5848" s="2">
        <f>RANK(K5848, INDEX(CFB!$K$2:$K$1048576, MATCH(W5848, CFB!$W$2:$W$1048576, 0)):INDEX(CFB!$K$2:$K$1048576, MATCH(W5848, CFB!$W$2:$W$1048576, 0) + COUNTIF(CFB!$W$2:$W$1048576, W5848) - 1))</f>
        <v>90</v>
      </c>
      <c r="O5848">
        <v>23.13</v>
      </c>
      <c r="P5848">
        <v>15.16</v>
      </c>
      <c r="W5848">
        <v>1976</v>
      </c>
      <c r="X5848">
        <f t="shared" si="181"/>
        <v>0</v>
      </c>
    </row>
    <row r="5849" spans="1:24" ht="12.75" hidden="1" customHeight="1" x14ac:dyDescent="0.45">
      <c r="A5849">
        <v>91</v>
      </c>
      <c r="B5849" t="s">
        <v>141</v>
      </c>
      <c r="C5849" t="s">
        <v>178</v>
      </c>
      <c r="D5849" s="2" t="str">
        <f t="shared" si="180"/>
        <v>New Mexico1976</v>
      </c>
      <c r="F5849">
        <v>4</v>
      </c>
      <c r="G5849">
        <v>7</v>
      </c>
      <c r="H5849">
        <v>0</v>
      </c>
      <c r="I5849">
        <v>-0.74</v>
      </c>
      <c r="J5849">
        <v>-3.2</v>
      </c>
      <c r="K5849">
        <v>-3.93</v>
      </c>
      <c r="L5849" s="2">
        <f>_xlfn.RANK.EQ(I5849, INDEX(CFB!$I$2:$I$1048576, MATCH(W5849, CFB!$W$2:$W$1048576, 0)):INDEX(CFB!$I$2:$I$1048576, MATCH(W5849, CFB!$W$2:$W$1048576, 0) + COUNTIF(CFB!$W$2:$W$1048576, W5849) - 1), 0)</f>
        <v>78</v>
      </c>
      <c r="M5849" s="2">
        <f>_xlfn.RANK.EQ(J5849, INDEX(CFB!$J$2:$J$1048576, MATCH(W5849, CFB!$W$2:$W$1048576, 0)):INDEX(CFB!$J$2:$J$1048576, MATCH(W5849, CFB!$W$2:$W$1048576, 0) + COUNTIF(CFB!$W$2:$W$1048576, W5849) - 1))</f>
        <v>98</v>
      </c>
      <c r="N5849" s="2">
        <f>RANK(K5849, INDEX(CFB!$K$2:$K$1048576, MATCH(W5849, CFB!$W$2:$W$1048576, 0)):INDEX(CFB!$K$2:$K$1048576, MATCH(W5849, CFB!$W$2:$W$1048576, 0) + COUNTIF(CFB!$W$2:$W$1048576, W5849) - 1))</f>
        <v>90</v>
      </c>
      <c r="O5849">
        <v>25.69</v>
      </c>
      <c r="P5849">
        <v>14.24</v>
      </c>
      <c r="W5849">
        <v>1976</v>
      </c>
      <c r="X5849">
        <f t="shared" si="181"/>
        <v>0</v>
      </c>
    </row>
    <row r="5850" spans="1:24" ht="12.75" hidden="1" customHeight="1" x14ac:dyDescent="0.45">
      <c r="A5850">
        <v>92</v>
      </c>
      <c r="B5850" t="s">
        <v>103</v>
      </c>
      <c r="C5850" t="s">
        <v>10</v>
      </c>
      <c r="D5850" s="2" t="str">
        <f t="shared" si="180"/>
        <v>Northwestern1976</v>
      </c>
      <c r="F5850">
        <v>1</v>
      </c>
      <c r="G5850">
        <v>10</v>
      </c>
      <c r="H5850">
        <v>0</v>
      </c>
      <c r="I5850">
        <v>-3.67</v>
      </c>
      <c r="J5850">
        <v>-0.6</v>
      </c>
      <c r="K5850">
        <v>-4.2699999999999996</v>
      </c>
      <c r="L5850" s="2">
        <f>_xlfn.RANK.EQ(I5850, INDEX(CFB!$I$2:$I$1048576, MATCH(W5850, CFB!$W$2:$W$1048576, 0)):INDEX(CFB!$I$2:$I$1048576, MATCH(W5850, CFB!$W$2:$W$1048576, 0) + COUNTIF(CFB!$W$2:$W$1048576, W5850) - 1), 0)</f>
        <v>102</v>
      </c>
      <c r="M5850" s="2">
        <f>_xlfn.RANK.EQ(J5850, INDEX(CFB!$J$2:$J$1048576, MATCH(W5850, CFB!$W$2:$W$1048576, 0)):INDEX(CFB!$J$2:$J$1048576, MATCH(W5850, CFB!$W$2:$W$1048576, 0) + COUNTIF(CFB!$W$2:$W$1048576, W5850) - 1))</f>
        <v>74</v>
      </c>
      <c r="N5850" s="2">
        <f>RANK(K5850, INDEX(CFB!$K$2:$K$1048576, MATCH(W5850, CFB!$W$2:$W$1048576, 0)):INDEX(CFB!$K$2:$K$1048576, MATCH(W5850, CFB!$W$2:$W$1048576, 0) + COUNTIF(CFB!$W$2:$W$1048576, W5850) - 1))</f>
        <v>92</v>
      </c>
      <c r="O5850">
        <v>23.81</v>
      </c>
      <c r="P5850">
        <v>15.39</v>
      </c>
      <c r="W5850">
        <v>1976</v>
      </c>
      <c r="X5850">
        <f t="shared" si="181"/>
        <v>0</v>
      </c>
    </row>
    <row r="5851" spans="1:24" ht="12.75" hidden="1" customHeight="1" x14ac:dyDescent="0.45">
      <c r="A5851">
        <v>93</v>
      </c>
      <c r="B5851" t="s">
        <v>140</v>
      </c>
      <c r="C5851" t="s">
        <v>65</v>
      </c>
      <c r="D5851" s="2" t="str">
        <f t="shared" si="180"/>
        <v>Ball State1976</v>
      </c>
      <c r="F5851">
        <v>8</v>
      </c>
      <c r="G5851">
        <v>3</v>
      </c>
      <c r="H5851">
        <v>0</v>
      </c>
      <c r="I5851">
        <v>-5.0599999999999996</v>
      </c>
      <c r="J5851">
        <v>0.44</v>
      </c>
      <c r="K5851">
        <v>-4.63</v>
      </c>
      <c r="L5851" s="2">
        <f>_xlfn.RANK.EQ(I5851, INDEX(CFB!$I$2:$I$1048576, MATCH(W5851, CFB!$W$2:$W$1048576, 0)):INDEX(CFB!$I$2:$I$1048576, MATCH(W5851, CFB!$W$2:$W$1048576, 0) + COUNTIF(CFB!$W$2:$W$1048576, W5851) - 1), 0)</f>
        <v>111</v>
      </c>
      <c r="M5851" s="2">
        <f>_xlfn.RANK.EQ(J5851, INDEX(CFB!$J$2:$J$1048576, MATCH(W5851, CFB!$W$2:$W$1048576, 0)):INDEX(CFB!$J$2:$J$1048576, MATCH(W5851, CFB!$W$2:$W$1048576, 0) + COUNTIF(CFB!$W$2:$W$1048576, W5851) - 1))</f>
        <v>64</v>
      </c>
      <c r="N5851" s="2">
        <f>RANK(K5851, INDEX(CFB!$K$2:$K$1048576, MATCH(W5851, CFB!$W$2:$W$1048576, 0)):INDEX(CFB!$K$2:$K$1048576, MATCH(W5851, CFB!$W$2:$W$1048576, 0) + COUNTIF(CFB!$W$2:$W$1048576, W5851) - 1))</f>
        <v>93</v>
      </c>
      <c r="O5851">
        <v>22.35</v>
      </c>
      <c r="P5851">
        <v>12.06</v>
      </c>
      <c r="W5851">
        <v>1976</v>
      </c>
      <c r="X5851">
        <f t="shared" si="181"/>
        <v>0</v>
      </c>
    </row>
    <row r="5852" spans="1:24" ht="12.75" hidden="1" customHeight="1" x14ac:dyDescent="0.45">
      <c r="A5852">
        <v>94</v>
      </c>
      <c r="B5852" t="s">
        <v>64</v>
      </c>
      <c r="C5852" t="s">
        <v>65</v>
      </c>
      <c r="D5852" s="2" t="str">
        <f t="shared" si="180"/>
        <v>Ohio1976</v>
      </c>
      <c r="F5852">
        <v>7</v>
      </c>
      <c r="G5852">
        <v>4</v>
      </c>
      <c r="H5852">
        <v>0</v>
      </c>
      <c r="I5852">
        <v>-3.75</v>
      </c>
      <c r="J5852">
        <v>-1.08</v>
      </c>
      <c r="K5852">
        <v>-4.83</v>
      </c>
      <c r="L5852" s="2">
        <f>_xlfn.RANK.EQ(I5852, INDEX(CFB!$I$2:$I$1048576, MATCH(W5852, CFB!$W$2:$W$1048576, 0)):INDEX(CFB!$I$2:$I$1048576, MATCH(W5852, CFB!$W$2:$W$1048576, 0) + COUNTIF(CFB!$W$2:$W$1048576, W5852) - 1), 0)</f>
        <v>103</v>
      </c>
      <c r="M5852" s="2">
        <f>_xlfn.RANK.EQ(J5852, INDEX(CFB!$J$2:$J$1048576, MATCH(W5852, CFB!$W$2:$W$1048576, 0)):INDEX(CFB!$J$2:$J$1048576, MATCH(W5852, CFB!$W$2:$W$1048576, 0) + COUNTIF(CFB!$W$2:$W$1048576, W5852) - 1))</f>
        <v>81</v>
      </c>
      <c r="N5852" s="2">
        <f>RANK(K5852, INDEX(CFB!$K$2:$K$1048576, MATCH(W5852, CFB!$W$2:$W$1048576, 0)):INDEX(CFB!$K$2:$K$1048576, MATCH(W5852, CFB!$W$2:$W$1048576, 0) + COUNTIF(CFB!$W$2:$W$1048576, W5852) - 1))</f>
        <v>94</v>
      </c>
      <c r="O5852">
        <v>23.95</v>
      </c>
      <c r="P5852">
        <v>15.25</v>
      </c>
      <c r="W5852">
        <v>1976</v>
      </c>
      <c r="X5852">
        <f t="shared" si="181"/>
        <v>0</v>
      </c>
    </row>
    <row r="5853" spans="1:24" ht="12.75" hidden="1" customHeight="1" x14ac:dyDescent="0.45">
      <c r="A5853">
        <v>95</v>
      </c>
      <c r="B5853" t="s">
        <v>144</v>
      </c>
      <c r="C5853" t="s">
        <v>12</v>
      </c>
      <c r="D5853" s="2" t="str">
        <f t="shared" si="180"/>
        <v>Temple1976</v>
      </c>
      <c r="F5853">
        <v>4</v>
      </c>
      <c r="G5853">
        <v>6</v>
      </c>
      <c r="H5853">
        <v>0</v>
      </c>
      <c r="I5853">
        <v>-2.15</v>
      </c>
      <c r="J5853">
        <v>-2.74</v>
      </c>
      <c r="K5853">
        <v>-4.8899999999999997</v>
      </c>
      <c r="L5853" s="2">
        <f>_xlfn.RANK.EQ(I5853, INDEX(CFB!$I$2:$I$1048576, MATCH(W5853, CFB!$W$2:$W$1048576, 0)):INDEX(CFB!$I$2:$I$1048576, MATCH(W5853, CFB!$W$2:$W$1048576, 0) + COUNTIF(CFB!$W$2:$W$1048576, W5853) - 1), 0)</f>
        <v>88</v>
      </c>
      <c r="M5853" s="2">
        <f>_xlfn.RANK.EQ(J5853, INDEX(CFB!$J$2:$J$1048576, MATCH(W5853, CFB!$W$2:$W$1048576, 0)):INDEX(CFB!$J$2:$J$1048576, MATCH(W5853, CFB!$W$2:$W$1048576, 0) + COUNTIF(CFB!$W$2:$W$1048576, W5853) - 1))</f>
        <v>94</v>
      </c>
      <c r="N5853" s="2">
        <f>RANK(K5853, INDEX(CFB!$K$2:$K$1048576, MATCH(W5853, CFB!$W$2:$W$1048576, 0)):INDEX(CFB!$K$2:$K$1048576, MATCH(W5853, CFB!$W$2:$W$1048576, 0) + COUNTIF(CFB!$W$2:$W$1048576, W5853) - 1))</f>
        <v>95</v>
      </c>
      <c r="O5853">
        <v>23.75</v>
      </c>
      <c r="P5853">
        <v>15.88</v>
      </c>
      <c r="W5853">
        <v>1976</v>
      </c>
      <c r="X5853">
        <f t="shared" si="181"/>
        <v>0</v>
      </c>
    </row>
    <row r="5854" spans="1:24" ht="12.75" hidden="1" customHeight="1" x14ac:dyDescent="0.45">
      <c r="A5854">
        <v>96</v>
      </c>
      <c r="B5854" t="s">
        <v>210</v>
      </c>
      <c r="C5854" t="s">
        <v>12</v>
      </c>
      <c r="D5854" s="2" t="str">
        <f t="shared" si="180"/>
        <v>Colgate1976</v>
      </c>
      <c r="F5854">
        <v>8</v>
      </c>
      <c r="G5854">
        <v>2</v>
      </c>
      <c r="H5854">
        <v>0</v>
      </c>
      <c r="I5854">
        <v>-5.63</v>
      </c>
      <c r="J5854">
        <v>0.66</v>
      </c>
      <c r="K5854">
        <v>-4.97</v>
      </c>
      <c r="L5854" s="2">
        <f>_xlfn.RANK.EQ(I5854, INDEX(CFB!$I$2:$I$1048576, MATCH(W5854, CFB!$W$2:$W$1048576, 0)):INDEX(CFB!$I$2:$I$1048576, MATCH(W5854, CFB!$W$2:$W$1048576, 0) + COUNTIF(CFB!$W$2:$W$1048576, W5854) - 1), 0)</f>
        <v>115</v>
      </c>
      <c r="M5854" s="2">
        <f>_xlfn.RANK.EQ(J5854, INDEX(CFB!$J$2:$J$1048576, MATCH(W5854, CFB!$W$2:$W$1048576, 0)):INDEX(CFB!$J$2:$J$1048576, MATCH(W5854, CFB!$W$2:$W$1048576, 0) + COUNTIF(CFB!$W$2:$W$1048576, W5854) - 1))</f>
        <v>63</v>
      </c>
      <c r="N5854" s="2">
        <f>RANK(K5854, INDEX(CFB!$K$2:$K$1048576, MATCH(W5854, CFB!$W$2:$W$1048576, 0)):INDEX(CFB!$K$2:$K$1048576, MATCH(W5854, CFB!$W$2:$W$1048576, 0) + COUNTIF(CFB!$W$2:$W$1048576, W5854) - 1))</f>
        <v>96</v>
      </c>
      <c r="O5854">
        <v>19.16</v>
      </c>
      <c r="P5854">
        <v>12.25</v>
      </c>
      <c r="W5854">
        <v>1976</v>
      </c>
      <c r="X5854">
        <f t="shared" si="181"/>
        <v>0</v>
      </c>
    </row>
    <row r="5855" spans="1:24" ht="12.75" hidden="1" customHeight="1" x14ac:dyDescent="0.45">
      <c r="A5855">
        <v>97</v>
      </c>
      <c r="B5855" t="s">
        <v>119</v>
      </c>
      <c r="C5855" t="s">
        <v>227</v>
      </c>
      <c r="D5855" s="2" t="str">
        <f t="shared" si="180"/>
        <v>Oregon State1976</v>
      </c>
      <c r="F5855">
        <v>2</v>
      </c>
      <c r="G5855">
        <v>10</v>
      </c>
      <c r="H5855">
        <v>0</v>
      </c>
      <c r="I5855">
        <v>-3.77</v>
      </c>
      <c r="J5855">
        <v>-1.73</v>
      </c>
      <c r="K5855">
        <v>-5.5</v>
      </c>
      <c r="L5855" s="2">
        <f>_xlfn.RANK.EQ(I5855, INDEX(CFB!$I$2:$I$1048576, MATCH(W5855, CFB!$W$2:$W$1048576, 0)):INDEX(CFB!$I$2:$I$1048576, MATCH(W5855, CFB!$W$2:$W$1048576, 0) + COUNTIF(CFB!$W$2:$W$1048576, W5855) - 1), 0)</f>
        <v>104</v>
      </c>
      <c r="M5855" s="2">
        <f>_xlfn.RANK.EQ(J5855, INDEX(CFB!$J$2:$J$1048576, MATCH(W5855, CFB!$W$2:$W$1048576, 0)):INDEX(CFB!$J$2:$J$1048576, MATCH(W5855, CFB!$W$2:$W$1048576, 0) + COUNTIF(CFB!$W$2:$W$1048576, W5855) - 1))</f>
        <v>86</v>
      </c>
      <c r="N5855" s="2">
        <f>RANK(K5855, INDEX(CFB!$K$2:$K$1048576, MATCH(W5855, CFB!$W$2:$W$1048576, 0)):INDEX(CFB!$K$2:$K$1048576, MATCH(W5855, CFB!$W$2:$W$1048576, 0) + COUNTIF(CFB!$W$2:$W$1048576, W5855) - 1))</f>
        <v>97</v>
      </c>
      <c r="O5855">
        <v>25.49</v>
      </c>
      <c r="P5855">
        <v>15.65</v>
      </c>
      <c r="W5855">
        <v>1976</v>
      </c>
      <c r="X5855">
        <f t="shared" si="181"/>
        <v>0</v>
      </c>
    </row>
    <row r="5856" spans="1:24" ht="12.75" hidden="1" customHeight="1" x14ac:dyDescent="0.45">
      <c r="A5856">
        <v>98</v>
      </c>
      <c r="B5856" t="s">
        <v>111</v>
      </c>
      <c r="C5856" t="s">
        <v>193</v>
      </c>
      <c r="D5856" s="2" t="str">
        <f t="shared" si="180"/>
        <v>Fresno State1976</v>
      </c>
      <c r="F5856">
        <v>5</v>
      </c>
      <c r="G5856">
        <v>6</v>
      </c>
      <c r="H5856">
        <v>0</v>
      </c>
      <c r="I5856">
        <v>-3.87</v>
      </c>
      <c r="J5856">
        <v>-1.66</v>
      </c>
      <c r="K5856">
        <v>-5.53</v>
      </c>
      <c r="L5856" s="2">
        <f>_xlfn.RANK.EQ(I5856, INDEX(CFB!$I$2:$I$1048576, MATCH(W5856, CFB!$W$2:$W$1048576, 0)):INDEX(CFB!$I$2:$I$1048576, MATCH(W5856, CFB!$W$2:$W$1048576, 0) + COUNTIF(CFB!$W$2:$W$1048576, W5856) - 1), 0)</f>
        <v>106</v>
      </c>
      <c r="M5856" s="2">
        <f>_xlfn.RANK.EQ(J5856, INDEX(CFB!$J$2:$J$1048576, MATCH(W5856, CFB!$W$2:$W$1048576, 0)):INDEX(CFB!$J$2:$J$1048576, MATCH(W5856, CFB!$W$2:$W$1048576, 0) + COUNTIF(CFB!$W$2:$W$1048576, W5856) - 1))</f>
        <v>85</v>
      </c>
      <c r="N5856" s="2">
        <f>RANK(K5856, INDEX(CFB!$K$2:$K$1048576, MATCH(W5856, CFB!$W$2:$W$1048576, 0)):INDEX(CFB!$K$2:$K$1048576, MATCH(W5856, CFB!$W$2:$W$1048576, 0) + COUNTIF(CFB!$W$2:$W$1048576, W5856) - 1))</f>
        <v>98</v>
      </c>
      <c r="O5856">
        <v>24.43</v>
      </c>
      <c r="P5856">
        <v>13.66</v>
      </c>
      <c r="W5856">
        <v>1976</v>
      </c>
      <c r="X5856">
        <f t="shared" si="181"/>
        <v>0</v>
      </c>
    </row>
    <row r="5857" spans="1:24" ht="12.75" hidden="1" customHeight="1" x14ac:dyDescent="0.45">
      <c r="A5857">
        <v>99</v>
      </c>
      <c r="B5857" t="s">
        <v>213</v>
      </c>
      <c r="C5857" t="s">
        <v>206</v>
      </c>
      <c r="D5857" s="2" t="str">
        <f t="shared" si="180"/>
        <v>Virginia Military Institute1976</v>
      </c>
      <c r="F5857">
        <v>5</v>
      </c>
      <c r="G5857">
        <v>5</v>
      </c>
      <c r="H5857">
        <v>0</v>
      </c>
      <c r="I5857">
        <v>-4.6900000000000004</v>
      </c>
      <c r="J5857">
        <v>-0.85</v>
      </c>
      <c r="K5857">
        <v>-5.54</v>
      </c>
      <c r="L5857" s="2">
        <f>_xlfn.RANK.EQ(I5857, INDEX(CFB!$I$2:$I$1048576, MATCH(W5857, CFB!$W$2:$W$1048576, 0)):INDEX(CFB!$I$2:$I$1048576, MATCH(W5857, CFB!$W$2:$W$1048576, 0) + COUNTIF(CFB!$W$2:$W$1048576, W5857) - 1), 0)</f>
        <v>110</v>
      </c>
      <c r="M5857" s="2">
        <f>_xlfn.RANK.EQ(J5857, INDEX(CFB!$J$2:$J$1048576, MATCH(W5857, CFB!$W$2:$W$1048576, 0)):INDEX(CFB!$J$2:$J$1048576, MATCH(W5857, CFB!$W$2:$W$1048576, 0) + COUNTIF(CFB!$W$2:$W$1048576, W5857) - 1))</f>
        <v>77</v>
      </c>
      <c r="N5857" s="2">
        <f>RANK(K5857, INDEX(CFB!$K$2:$K$1048576, MATCH(W5857, CFB!$W$2:$W$1048576, 0)):INDEX(CFB!$K$2:$K$1048576, MATCH(W5857, CFB!$W$2:$W$1048576, 0) + COUNTIF(CFB!$W$2:$W$1048576, W5857) - 1))</f>
        <v>99</v>
      </c>
      <c r="O5857">
        <v>22.05</v>
      </c>
      <c r="P5857">
        <v>15.29</v>
      </c>
      <c r="W5857">
        <v>1976</v>
      </c>
      <c r="X5857">
        <f t="shared" si="181"/>
        <v>0</v>
      </c>
    </row>
    <row r="5858" spans="1:24" ht="12.75" hidden="1" customHeight="1" x14ac:dyDescent="0.45">
      <c r="A5858">
        <v>100</v>
      </c>
      <c r="B5858" t="s">
        <v>117</v>
      </c>
      <c r="C5858" t="s">
        <v>65</v>
      </c>
      <c r="D5858" s="2" t="str">
        <f t="shared" si="180"/>
        <v>Western Michigan1976</v>
      </c>
      <c r="F5858">
        <v>7</v>
      </c>
      <c r="G5858">
        <v>4</v>
      </c>
      <c r="H5858">
        <v>0</v>
      </c>
      <c r="I5858">
        <v>-0.69</v>
      </c>
      <c r="J5858">
        <v>-4.9000000000000004</v>
      </c>
      <c r="K5858">
        <v>-5.59</v>
      </c>
      <c r="L5858" s="2">
        <f>_xlfn.RANK.EQ(I5858, INDEX(CFB!$I$2:$I$1048576, MATCH(W5858, CFB!$W$2:$W$1048576, 0)):INDEX(CFB!$I$2:$I$1048576, MATCH(W5858, CFB!$W$2:$W$1048576, 0) + COUNTIF(CFB!$W$2:$W$1048576, W5858) - 1), 0)</f>
        <v>77</v>
      </c>
      <c r="M5858" s="2">
        <f>_xlfn.RANK.EQ(J5858, INDEX(CFB!$J$2:$J$1048576, MATCH(W5858, CFB!$W$2:$W$1048576, 0)):INDEX(CFB!$J$2:$J$1048576, MATCH(W5858, CFB!$W$2:$W$1048576, 0) + COUNTIF(CFB!$W$2:$W$1048576, W5858) - 1))</f>
        <v>110</v>
      </c>
      <c r="N5858" s="2">
        <f>RANK(K5858, INDEX(CFB!$K$2:$K$1048576, MATCH(W5858, CFB!$W$2:$W$1048576, 0)):INDEX(CFB!$K$2:$K$1048576, MATCH(W5858, CFB!$W$2:$W$1048576, 0) + COUNTIF(CFB!$W$2:$W$1048576, W5858) - 1))</f>
        <v>100</v>
      </c>
      <c r="O5858">
        <v>24.91</v>
      </c>
      <c r="P5858">
        <v>18.600000000000001</v>
      </c>
      <c r="W5858">
        <v>1976</v>
      </c>
      <c r="X5858">
        <f t="shared" si="181"/>
        <v>0</v>
      </c>
    </row>
    <row r="5859" spans="1:24" ht="12.75" hidden="1" customHeight="1" x14ac:dyDescent="0.45">
      <c r="A5859">
        <v>101</v>
      </c>
      <c r="B5859" t="s">
        <v>209</v>
      </c>
      <c r="C5859" t="s">
        <v>12</v>
      </c>
      <c r="D5859" s="2" t="str">
        <f t="shared" si="180"/>
        <v>Chattanooga1976</v>
      </c>
      <c r="F5859">
        <v>6</v>
      </c>
      <c r="G5859">
        <v>4</v>
      </c>
      <c r="H5859">
        <v>1</v>
      </c>
      <c r="I5859">
        <v>-2.91</v>
      </c>
      <c r="J5859">
        <v>-2.87</v>
      </c>
      <c r="K5859">
        <v>-5.78</v>
      </c>
      <c r="L5859" s="2">
        <f>_xlfn.RANK.EQ(I5859, INDEX(CFB!$I$2:$I$1048576, MATCH(W5859, CFB!$W$2:$W$1048576, 0)):INDEX(CFB!$I$2:$I$1048576, MATCH(W5859, CFB!$W$2:$W$1048576, 0) + COUNTIF(CFB!$W$2:$W$1048576, W5859) - 1), 0)</f>
        <v>97</v>
      </c>
      <c r="M5859" s="2">
        <f>_xlfn.RANK.EQ(J5859, INDEX(CFB!$J$2:$J$1048576, MATCH(W5859, CFB!$W$2:$W$1048576, 0)):INDEX(CFB!$J$2:$J$1048576, MATCH(W5859, CFB!$W$2:$W$1048576, 0) + COUNTIF(CFB!$W$2:$W$1048576, W5859) - 1))</f>
        <v>95</v>
      </c>
      <c r="N5859" s="2">
        <f>RANK(K5859, INDEX(CFB!$K$2:$K$1048576, MATCH(W5859, CFB!$W$2:$W$1048576, 0)):INDEX(CFB!$K$2:$K$1048576, MATCH(W5859, CFB!$W$2:$W$1048576, 0) + COUNTIF(CFB!$W$2:$W$1048576, W5859) - 1))</f>
        <v>101</v>
      </c>
      <c r="O5859">
        <v>23.28</v>
      </c>
      <c r="P5859">
        <v>16.73</v>
      </c>
      <c r="W5859">
        <v>1976</v>
      </c>
      <c r="X5859">
        <f t="shared" si="181"/>
        <v>0</v>
      </c>
    </row>
    <row r="5860" spans="1:24" ht="12.75" hidden="1" customHeight="1" x14ac:dyDescent="0.45">
      <c r="A5860">
        <v>102</v>
      </c>
      <c r="B5860" t="s">
        <v>192</v>
      </c>
      <c r="C5860" t="s">
        <v>193</v>
      </c>
      <c r="D5860" s="2" t="str">
        <f t="shared" si="180"/>
        <v>Long Beach State1976</v>
      </c>
      <c r="F5860">
        <v>8</v>
      </c>
      <c r="G5860">
        <v>3</v>
      </c>
      <c r="H5860">
        <v>0</v>
      </c>
      <c r="I5860">
        <v>-6.11</v>
      </c>
      <c r="J5860">
        <v>0.28999999999999998</v>
      </c>
      <c r="K5860">
        <v>-5.82</v>
      </c>
      <c r="L5860" s="2">
        <f>_xlfn.RANK.EQ(I5860, INDEX(CFB!$I$2:$I$1048576, MATCH(W5860, CFB!$W$2:$W$1048576, 0)):INDEX(CFB!$I$2:$I$1048576, MATCH(W5860, CFB!$W$2:$W$1048576, 0) + COUNTIF(CFB!$W$2:$W$1048576, W5860) - 1), 0)</f>
        <v>117</v>
      </c>
      <c r="M5860" s="2">
        <f>_xlfn.RANK.EQ(J5860, INDEX(CFB!$J$2:$J$1048576, MATCH(W5860, CFB!$W$2:$W$1048576, 0)):INDEX(CFB!$J$2:$J$1048576, MATCH(W5860, CFB!$W$2:$W$1048576, 0) + COUNTIF(CFB!$W$2:$W$1048576, W5860) - 1))</f>
        <v>65</v>
      </c>
      <c r="N5860" s="2">
        <f>RANK(K5860, INDEX(CFB!$K$2:$K$1048576, MATCH(W5860, CFB!$W$2:$W$1048576, 0)):INDEX(CFB!$K$2:$K$1048576, MATCH(W5860, CFB!$W$2:$W$1048576, 0) + COUNTIF(CFB!$W$2:$W$1048576, W5860) - 1))</f>
        <v>102</v>
      </c>
      <c r="O5860">
        <v>20.27</v>
      </c>
      <c r="P5860">
        <v>12.78</v>
      </c>
      <c r="W5860">
        <v>1976</v>
      </c>
      <c r="X5860">
        <f t="shared" si="181"/>
        <v>0</v>
      </c>
    </row>
    <row r="5861" spans="1:24" ht="12.75" hidden="1" customHeight="1" x14ac:dyDescent="0.45">
      <c r="A5861">
        <v>103</v>
      </c>
      <c r="B5861" t="s">
        <v>129</v>
      </c>
      <c r="C5861" t="s">
        <v>189</v>
      </c>
      <c r="D5861" s="2" t="str">
        <f t="shared" si="180"/>
        <v>Rice1976</v>
      </c>
      <c r="F5861">
        <v>3</v>
      </c>
      <c r="G5861">
        <v>8</v>
      </c>
      <c r="H5861">
        <v>0</v>
      </c>
      <c r="I5861">
        <v>5.41</v>
      </c>
      <c r="J5861">
        <v>-11.52</v>
      </c>
      <c r="K5861">
        <v>-6.11</v>
      </c>
      <c r="L5861" s="2">
        <f>_xlfn.RANK.EQ(I5861, INDEX(CFB!$I$2:$I$1048576, MATCH(W5861, CFB!$W$2:$W$1048576, 0)):INDEX(CFB!$I$2:$I$1048576, MATCH(W5861, CFB!$W$2:$W$1048576, 0) + COUNTIF(CFB!$W$2:$W$1048576, W5861) - 1), 0)</f>
        <v>30</v>
      </c>
      <c r="M5861" s="2">
        <f>_xlfn.RANK.EQ(J5861, INDEX(CFB!$J$2:$J$1048576, MATCH(W5861, CFB!$W$2:$W$1048576, 0)):INDEX(CFB!$J$2:$J$1048576, MATCH(W5861, CFB!$W$2:$W$1048576, 0) + COUNTIF(CFB!$W$2:$W$1048576, W5861) - 1))</f>
        <v>131</v>
      </c>
      <c r="N5861" s="2">
        <f>RANK(K5861, INDEX(CFB!$K$2:$K$1048576, MATCH(W5861, CFB!$W$2:$W$1048576, 0)):INDEX(CFB!$K$2:$K$1048576, MATCH(W5861, CFB!$W$2:$W$1048576, 0) + COUNTIF(CFB!$W$2:$W$1048576, W5861) - 1))</f>
        <v>103</v>
      </c>
      <c r="O5861">
        <v>31.1</v>
      </c>
      <c r="P5861">
        <v>26.14</v>
      </c>
      <c r="W5861">
        <v>1976</v>
      </c>
      <c r="X5861">
        <f t="shared" si="181"/>
        <v>0</v>
      </c>
    </row>
    <row r="5862" spans="1:24" ht="12.75" hidden="1" customHeight="1" x14ac:dyDescent="0.45">
      <c r="A5862">
        <v>104</v>
      </c>
      <c r="B5862" t="s">
        <v>80</v>
      </c>
      <c r="C5862" t="s">
        <v>65</v>
      </c>
      <c r="D5862" s="2" t="str">
        <f t="shared" si="180"/>
        <v>Bowling Green1976</v>
      </c>
      <c r="F5862">
        <v>6</v>
      </c>
      <c r="G5862">
        <v>5</v>
      </c>
      <c r="H5862">
        <v>0</v>
      </c>
      <c r="I5862">
        <v>2.79</v>
      </c>
      <c r="J5862">
        <v>-8.92</v>
      </c>
      <c r="K5862">
        <v>-6.13</v>
      </c>
      <c r="L5862" s="2">
        <f>_xlfn.RANK.EQ(I5862, INDEX(CFB!$I$2:$I$1048576, MATCH(W5862, CFB!$W$2:$W$1048576, 0)):INDEX(CFB!$I$2:$I$1048576, MATCH(W5862, CFB!$W$2:$W$1048576, 0) + COUNTIF(CFB!$W$2:$W$1048576, W5862) - 1), 0)</f>
        <v>47</v>
      </c>
      <c r="M5862" s="2">
        <f>_xlfn.RANK.EQ(J5862, INDEX(CFB!$J$2:$J$1048576, MATCH(W5862, CFB!$W$2:$W$1048576, 0)):INDEX(CFB!$J$2:$J$1048576, MATCH(W5862, CFB!$W$2:$W$1048576, 0) + COUNTIF(CFB!$W$2:$W$1048576, W5862) - 1))</f>
        <v>126</v>
      </c>
      <c r="N5862" s="2">
        <f>RANK(K5862, INDEX(CFB!$K$2:$K$1048576, MATCH(W5862, CFB!$W$2:$W$1048576, 0)):INDEX(CFB!$K$2:$K$1048576, MATCH(W5862, CFB!$W$2:$W$1048576, 0) + COUNTIF(CFB!$W$2:$W$1048576, W5862) - 1))</f>
        <v>104</v>
      </c>
      <c r="O5862">
        <v>28.69</v>
      </c>
      <c r="P5862">
        <v>21.77</v>
      </c>
      <c r="W5862">
        <v>1976</v>
      </c>
      <c r="X5862">
        <f t="shared" si="181"/>
        <v>0</v>
      </c>
    </row>
    <row r="5863" spans="1:24" ht="12.75" hidden="1" customHeight="1" x14ac:dyDescent="0.45">
      <c r="A5863">
        <v>105</v>
      </c>
      <c r="B5863" t="s">
        <v>125</v>
      </c>
      <c r="C5863" t="s">
        <v>204</v>
      </c>
      <c r="D5863" s="2" t="str">
        <f t="shared" si="180"/>
        <v>Arkansas State1976</v>
      </c>
      <c r="F5863">
        <v>5</v>
      </c>
      <c r="G5863">
        <v>6</v>
      </c>
      <c r="H5863">
        <v>0</v>
      </c>
      <c r="I5863">
        <v>-0.35</v>
      </c>
      <c r="J5863">
        <v>-6.44</v>
      </c>
      <c r="K5863">
        <v>-6.79</v>
      </c>
      <c r="L5863" s="2">
        <f>_xlfn.RANK.EQ(I5863, INDEX(CFB!$I$2:$I$1048576, MATCH(W5863, CFB!$W$2:$W$1048576, 0)):INDEX(CFB!$I$2:$I$1048576, MATCH(W5863, CFB!$W$2:$W$1048576, 0) + COUNTIF(CFB!$W$2:$W$1048576, W5863) - 1), 0)</f>
        <v>72</v>
      </c>
      <c r="M5863" s="2">
        <f>_xlfn.RANK.EQ(J5863, INDEX(CFB!$J$2:$J$1048576, MATCH(W5863, CFB!$W$2:$W$1048576, 0)):INDEX(CFB!$J$2:$J$1048576, MATCH(W5863, CFB!$W$2:$W$1048576, 0) + COUNTIF(CFB!$W$2:$W$1048576, W5863) - 1))</f>
        <v>118</v>
      </c>
      <c r="N5863" s="2">
        <f>RANK(K5863, INDEX(CFB!$K$2:$K$1048576, MATCH(W5863, CFB!$W$2:$W$1048576, 0)):INDEX(CFB!$K$2:$K$1048576, MATCH(W5863, CFB!$W$2:$W$1048576, 0) + COUNTIF(CFB!$W$2:$W$1048576, W5863) - 1))</f>
        <v>105</v>
      </c>
      <c r="O5863">
        <v>26.03</v>
      </c>
      <c r="P5863">
        <v>18.91</v>
      </c>
      <c r="W5863">
        <v>1976</v>
      </c>
      <c r="X5863">
        <f t="shared" si="181"/>
        <v>0</v>
      </c>
    </row>
    <row r="5864" spans="1:24" ht="12.75" hidden="1" customHeight="1" x14ac:dyDescent="0.45">
      <c r="A5864">
        <v>106</v>
      </c>
      <c r="B5864" t="s">
        <v>131</v>
      </c>
      <c r="C5864" t="s">
        <v>12</v>
      </c>
      <c r="D5864" s="2" t="str">
        <f t="shared" si="180"/>
        <v>Air Force1976</v>
      </c>
      <c r="F5864">
        <v>4</v>
      </c>
      <c r="G5864">
        <v>7</v>
      </c>
      <c r="H5864">
        <v>0</v>
      </c>
      <c r="I5864">
        <v>-3.81</v>
      </c>
      <c r="J5864">
        <v>-3.34</v>
      </c>
      <c r="K5864">
        <v>-7.15</v>
      </c>
      <c r="L5864" s="2">
        <f>_xlfn.RANK.EQ(I5864, INDEX(CFB!$I$2:$I$1048576, MATCH(W5864, CFB!$W$2:$W$1048576, 0)):INDEX(CFB!$I$2:$I$1048576, MATCH(W5864, CFB!$W$2:$W$1048576, 0) + COUNTIF(CFB!$W$2:$W$1048576, W5864) - 1), 0)</f>
        <v>105</v>
      </c>
      <c r="M5864" s="2">
        <f>_xlfn.RANK.EQ(J5864, INDEX(CFB!$J$2:$J$1048576, MATCH(W5864, CFB!$W$2:$W$1048576, 0)):INDEX(CFB!$J$2:$J$1048576, MATCH(W5864, CFB!$W$2:$W$1048576, 0) + COUNTIF(CFB!$W$2:$W$1048576, W5864) - 1))</f>
        <v>99</v>
      </c>
      <c r="N5864" s="2">
        <f>RANK(K5864, INDEX(CFB!$K$2:$K$1048576, MATCH(W5864, CFB!$W$2:$W$1048576, 0)):INDEX(CFB!$K$2:$K$1048576, MATCH(W5864, CFB!$W$2:$W$1048576, 0) + COUNTIF(CFB!$W$2:$W$1048576, W5864) - 1))</f>
        <v>106</v>
      </c>
      <c r="O5864">
        <v>23.17</v>
      </c>
      <c r="P5864">
        <v>16.78</v>
      </c>
      <c r="W5864">
        <v>1976</v>
      </c>
      <c r="X5864">
        <f t="shared" si="181"/>
        <v>0</v>
      </c>
    </row>
    <row r="5865" spans="1:24" ht="12.75" hidden="1" customHeight="1" x14ac:dyDescent="0.45">
      <c r="A5865">
        <v>107</v>
      </c>
      <c r="B5865" t="s">
        <v>208</v>
      </c>
      <c r="C5865" t="s">
        <v>204</v>
      </c>
      <c r="D5865" s="2" t="str">
        <f t="shared" si="180"/>
        <v>Texas-Arlington1976</v>
      </c>
      <c r="F5865">
        <v>5</v>
      </c>
      <c r="G5865">
        <v>6</v>
      </c>
      <c r="H5865">
        <v>0</v>
      </c>
      <c r="I5865">
        <v>-0.56999999999999995</v>
      </c>
      <c r="J5865">
        <v>-7.26</v>
      </c>
      <c r="K5865">
        <v>-7.83</v>
      </c>
      <c r="L5865" s="2">
        <f>_xlfn.RANK.EQ(I5865, INDEX(CFB!$I$2:$I$1048576, MATCH(W5865, CFB!$W$2:$W$1048576, 0)):INDEX(CFB!$I$2:$I$1048576, MATCH(W5865, CFB!$W$2:$W$1048576, 0) + COUNTIF(CFB!$W$2:$W$1048576, W5865) - 1), 0)</f>
        <v>76</v>
      </c>
      <c r="M5865" s="2">
        <f>_xlfn.RANK.EQ(J5865, INDEX(CFB!$J$2:$J$1048576, MATCH(W5865, CFB!$W$2:$W$1048576, 0)):INDEX(CFB!$J$2:$J$1048576, MATCH(W5865, CFB!$W$2:$W$1048576, 0) + COUNTIF(CFB!$W$2:$W$1048576, W5865) - 1))</f>
        <v>119</v>
      </c>
      <c r="N5865" s="2">
        <f>RANK(K5865, INDEX(CFB!$K$2:$K$1048576, MATCH(W5865, CFB!$W$2:$W$1048576, 0)):INDEX(CFB!$K$2:$K$1048576, MATCH(W5865, CFB!$W$2:$W$1048576, 0) + COUNTIF(CFB!$W$2:$W$1048576, W5865) - 1))</f>
        <v>107</v>
      </c>
      <c r="O5865">
        <v>24.84</v>
      </c>
      <c r="P5865">
        <v>19.25</v>
      </c>
      <c r="W5865">
        <v>1976</v>
      </c>
      <c r="X5865">
        <f t="shared" si="181"/>
        <v>0</v>
      </c>
    </row>
    <row r="5866" spans="1:24" ht="12.75" hidden="1" customHeight="1" x14ac:dyDescent="0.45">
      <c r="A5866">
        <v>108</v>
      </c>
      <c r="B5866" t="s">
        <v>93</v>
      </c>
      <c r="C5866" t="s">
        <v>23</v>
      </c>
      <c r="D5866" s="2" t="str">
        <f t="shared" si="180"/>
        <v>Virginia1976</v>
      </c>
      <c r="F5866">
        <v>2</v>
      </c>
      <c r="G5866">
        <v>9</v>
      </c>
      <c r="H5866">
        <v>0</v>
      </c>
      <c r="I5866">
        <v>-6.26</v>
      </c>
      <c r="J5866">
        <v>-2.25</v>
      </c>
      <c r="K5866">
        <v>-8.51</v>
      </c>
      <c r="L5866" s="2">
        <f>_xlfn.RANK.EQ(I5866, INDEX(CFB!$I$2:$I$1048576, MATCH(W5866, CFB!$W$2:$W$1048576, 0)):INDEX(CFB!$I$2:$I$1048576, MATCH(W5866, CFB!$W$2:$W$1048576, 0) + COUNTIF(CFB!$W$2:$W$1048576, W5866) - 1), 0)</f>
        <v>118</v>
      </c>
      <c r="M5866" s="2">
        <f>_xlfn.RANK.EQ(J5866, INDEX(CFB!$J$2:$J$1048576, MATCH(W5866, CFB!$W$2:$W$1048576, 0)):INDEX(CFB!$J$2:$J$1048576, MATCH(W5866, CFB!$W$2:$W$1048576, 0) + COUNTIF(CFB!$W$2:$W$1048576, W5866) - 1))</f>
        <v>91</v>
      </c>
      <c r="N5866" s="2">
        <f>RANK(K5866, INDEX(CFB!$K$2:$K$1048576, MATCH(W5866, CFB!$W$2:$W$1048576, 0)):INDEX(CFB!$K$2:$K$1048576, MATCH(W5866, CFB!$W$2:$W$1048576, 0) + COUNTIF(CFB!$W$2:$W$1048576, W5866) - 1))</f>
        <v>108</v>
      </c>
      <c r="O5866">
        <v>19.91</v>
      </c>
      <c r="P5866">
        <v>15.32</v>
      </c>
      <c r="W5866">
        <v>1976</v>
      </c>
      <c r="X5866">
        <f t="shared" si="181"/>
        <v>0</v>
      </c>
    </row>
    <row r="5867" spans="1:24" ht="12.75" hidden="1" customHeight="1" x14ac:dyDescent="0.45">
      <c r="A5867">
        <v>109</v>
      </c>
      <c r="B5867" t="s">
        <v>61</v>
      </c>
      <c r="C5867" t="s">
        <v>189</v>
      </c>
      <c r="D5867" s="2" t="str">
        <f t="shared" si="180"/>
        <v>Texas Christian1976</v>
      </c>
      <c r="F5867">
        <v>0</v>
      </c>
      <c r="G5867">
        <v>11</v>
      </c>
      <c r="H5867">
        <v>0</v>
      </c>
      <c r="I5867">
        <v>-2.83</v>
      </c>
      <c r="J5867">
        <v>-6.07</v>
      </c>
      <c r="K5867">
        <v>-8.9</v>
      </c>
      <c r="L5867" s="2">
        <f>_xlfn.RANK.EQ(I5867, INDEX(CFB!$I$2:$I$1048576, MATCH(W5867, CFB!$W$2:$W$1048576, 0)):INDEX(CFB!$I$2:$I$1048576, MATCH(W5867, CFB!$W$2:$W$1048576, 0) + COUNTIF(CFB!$W$2:$W$1048576, W5867) - 1), 0)</f>
        <v>93</v>
      </c>
      <c r="M5867" s="2">
        <f>_xlfn.RANK.EQ(J5867, INDEX(CFB!$J$2:$J$1048576, MATCH(W5867, CFB!$W$2:$W$1048576, 0)):INDEX(CFB!$J$2:$J$1048576, MATCH(W5867, CFB!$W$2:$W$1048576, 0) + COUNTIF(CFB!$W$2:$W$1048576, W5867) - 1))</f>
        <v>115</v>
      </c>
      <c r="N5867" s="2">
        <f>RANK(K5867, INDEX(CFB!$K$2:$K$1048576, MATCH(W5867, CFB!$W$2:$W$1048576, 0)):INDEX(CFB!$K$2:$K$1048576, MATCH(W5867, CFB!$W$2:$W$1048576, 0) + COUNTIF(CFB!$W$2:$W$1048576, W5867) - 1))</f>
        <v>109</v>
      </c>
      <c r="O5867">
        <v>23.79</v>
      </c>
      <c r="P5867">
        <v>26.23</v>
      </c>
      <c r="W5867">
        <v>1976</v>
      </c>
      <c r="X5867">
        <f t="shared" si="181"/>
        <v>0</v>
      </c>
    </row>
    <row r="5868" spans="1:24" ht="12.75" hidden="1" customHeight="1" x14ac:dyDescent="0.45">
      <c r="A5868">
        <v>110</v>
      </c>
      <c r="B5868" t="s">
        <v>197</v>
      </c>
      <c r="C5868" t="s">
        <v>195</v>
      </c>
      <c r="D5868" s="2" t="str">
        <f t="shared" si="180"/>
        <v>West Texas State1976</v>
      </c>
      <c r="F5868">
        <v>4</v>
      </c>
      <c r="G5868">
        <v>5</v>
      </c>
      <c r="H5868">
        <v>2</v>
      </c>
      <c r="I5868">
        <v>-2.84</v>
      </c>
      <c r="J5868">
        <v>-6.42</v>
      </c>
      <c r="K5868">
        <v>-9.26</v>
      </c>
      <c r="L5868" s="2">
        <f>_xlfn.RANK.EQ(I5868, INDEX(CFB!$I$2:$I$1048576, MATCH(W5868, CFB!$W$2:$W$1048576, 0)):INDEX(CFB!$I$2:$I$1048576, MATCH(W5868, CFB!$W$2:$W$1048576, 0) + COUNTIF(CFB!$W$2:$W$1048576, W5868) - 1), 0)</f>
        <v>94</v>
      </c>
      <c r="M5868" s="2">
        <f>_xlfn.RANK.EQ(J5868, INDEX(CFB!$J$2:$J$1048576, MATCH(W5868, CFB!$W$2:$W$1048576, 0)):INDEX(CFB!$J$2:$J$1048576, MATCH(W5868, CFB!$W$2:$W$1048576, 0) + COUNTIF(CFB!$W$2:$W$1048576, W5868) - 1))</f>
        <v>117</v>
      </c>
      <c r="N5868" s="2">
        <f>RANK(K5868, INDEX(CFB!$K$2:$K$1048576, MATCH(W5868, CFB!$W$2:$W$1048576, 0)):INDEX(CFB!$K$2:$K$1048576, MATCH(W5868, CFB!$W$2:$W$1048576, 0) + COUNTIF(CFB!$W$2:$W$1048576, W5868) - 1))</f>
        <v>110</v>
      </c>
      <c r="O5868">
        <v>21.85</v>
      </c>
      <c r="P5868">
        <v>20.27</v>
      </c>
      <c r="W5868">
        <v>1976</v>
      </c>
      <c r="X5868">
        <f t="shared" si="181"/>
        <v>0</v>
      </c>
    </row>
    <row r="5869" spans="1:24" ht="12.75" hidden="1" customHeight="1" x14ac:dyDescent="0.45">
      <c r="A5869">
        <v>111</v>
      </c>
      <c r="B5869" t="s">
        <v>222</v>
      </c>
      <c r="C5869" t="s">
        <v>212</v>
      </c>
      <c r="D5869" s="2" t="str">
        <f t="shared" si="180"/>
        <v>Cornell1976</v>
      </c>
      <c r="F5869">
        <v>2</v>
      </c>
      <c r="G5869">
        <v>7</v>
      </c>
      <c r="H5869">
        <v>0</v>
      </c>
      <c r="I5869">
        <v>-6.46</v>
      </c>
      <c r="J5869">
        <v>-3.48</v>
      </c>
      <c r="K5869">
        <v>-9.93</v>
      </c>
      <c r="L5869" s="2">
        <f>_xlfn.RANK.EQ(I5869, INDEX(CFB!$I$2:$I$1048576, MATCH(W5869, CFB!$W$2:$W$1048576, 0)):INDEX(CFB!$I$2:$I$1048576, MATCH(W5869, CFB!$W$2:$W$1048576, 0) + COUNTIF(CFB!$W$2:$W$1048576, W5869) - 1), 0)</f>
        <v>120</v>
      </c>
      <c r="M5869" s="2">
        <f>_xlfn.RANK.EQ(J5869, INDEX(CFB!$J$2:$J$1048576, MATCH(W5869, CFB!$W$2:$W$1048576, 0)):INDEX(CFB!$J$2:$J$1048576, MATCH(W5869, CFB!$W$2:$W$1048576, 0) + COUNTIF(CFB!$W$2:$W$1048576, W5869) - 1))</f>
        <v>100</v>
      </c>
      <c r="N5869" s="2">
        <f>RANK(K5869, INDEX(CFB!$K$2:$K$1048576, MATCH(W5869, CFB!$W$2:$W$1048576, 0)):INDEX(CFB!$K$2:$K$1048576, MATCH(W5869, CFB!$W$2:$W$1048576, 0) + COUNTIF(CFB!$W$2:$W$1048576, W5869) - 1))</f>
        <v>111</v>
      </c>
      <c r="O5869">
        <v>19.34</v>
      </c>
      <c r="P5869">
        <v>17.329999999999998</v>
      </c>
      <c r="W5869">
        <v>1976</v>
      </c>
      <c r="X5869">
        <f t="shared" si="181"/>
        <v>0</v>
      </c>
    </row>
    <row r="5870" spans="1:24" ht="12.75" hidden="1" customHeight="1" x14ac:dyDescent="0.45">
      <c r="A5870">
        <v>112</v>
      </c>
      <c r="B5870" t="s">
        <v>86</v>
      </c>
      <c r="C5870" t="s">
        <v>65</v>
      </c>
      <c r="D5870" s="2" t="str">
        <f t="shared" si="180"/>
        <v>Miami (OH)1976</v>
      </c>
      <c r="F5870">
        <v>3</v>
      </c>
      <c r="G5870">
        <v>8</v>
      </c>
      <c r="H5870">
        <v>0</v>
      </c>
      <c r="I5870">
        <v>-7.24</v>
      </c>
      <c r="J5870">
        <v>-2.72</v>
      </c>
      <c r="K5870">
        <v>-9.9600000000000009</v>
      </c>
      <c r="L5870" s="2">
        <f>_xlfn.RANK.EQ(I5870, INDEX(CFB!$I$2:$I$1048576, MATCH(W5870, CFB!$W$2:$W$1048576, 0)):INDEX(CFB!$I$2:$I$1048576, MATCH(W5870, CFB!$W$2:$W$1048576, 0) + COUNTIF(CFB!$W$2:$W$1048576, W5870) - 1), 0)</f>
        <v>122</v>
      </c>
      <c r="M5870" s="2">
        <f>_xlfn.RANK.EQ(J5870, INDEX(CFB!$J$2:$J$1048576, MATCH(W5870, CFB!$W$2:$W$1048576, 0)):INDEX(CFB!$J$2:$J$1048576, MATCH(W5870, CFB!$W$2:$W$1048576, 0) + COUNTIF(CFB!$W$2:$W$1048576, W5870) - 1))</f>
        <v>93</v>
      </c>
      <c r="N5870" s="2">
        <f>RANK(K5870, INDEX(CFB!$K$2:$K$1048576, MATCH(W5870, CFB!$W$2:$W$1048576, 0)):INDEX(CFB!$K$2:$K$1048576, MATCH(W5870, CFB!$W$2:$W$1048576, 0) + COUNTIF(CFB!$W$2:$W$1048576, W5870) - 1))</f>
        <v>112</v>
      </c>
      <c r="O5870">
        <v>19.32</v>
      </c>
      <c r="P5870">
        <v>15.36</v>
      </c>
      <c r="W5870">
        <v>1976</v>
      </c>
      <c r="X5870">
        <f t="shared" si="181"/>
        <v>0</v>
      </c>
    </row>
    <row r="5871" spans="1:24" ht="12.75" hidden="1" customHeight="1" x14ac:dyDescent="0.45">
      <c r="A5871">
        <v>113</v>
      </c>
      <c r="B5871" t="s">
        <v>84</v>
      </c>
      <c r="C5871" t="s">
        <v>178</v>
      </c>
      <c r="D5871" s="2" t="str">
        <f t="shared" si="180"/>
        <v>Utah1976</v>
      </c>
      <c r="F5871">
        <v>3</v>
      </c>
      <c r="G5871">
        <v>8</v>
      </c>
      <c r="H5871">
        <v>0</v>
      </c>
      <c r="I5871">
        <v>1.87</v>
      </c>
      <c r="J5871">
        <v>-12.22</v>
      </c>
      <c r="K5871">
        <v>-10.35</v>
      </c>
      <c r="L5871" s="2">
        <f>_xlfn.RANK.EQ(I5871, INDEX(CFB!$I$2:$I$1048576, MATCH(W5871, CFB!$W$2:$W$1048576, 0)):INDEX(CFB!$I$2:$I$1048576, MATCH(W5871, CFB!$W$2:$W$1048576, 0) + COUNTIF(CFB!$W$2:$W$1048576, W5871) - 1), 0)</f>
        <v>52</v>
      </c>
      <c r="M5871" s="2">
        <f>_xlfn.RANK.EQ(J5871, INDEX(CFB!$J$2:$J$1048576, MATCH(W5871, CFB!$W$2:$W$1048576, 0)):INDEX(CFB!$J$2:$J$1048576, MATCH(W5871, CFB!$W$2:$W$1048576, 0) + COUNTIF(CFB!$W$2:$W$1048576, W5871) - 1))</f>
        <v>135</v>
      </c>
      <c r="N5871" s="2">
        <f>RANK(K5871, INDEX(CFB!$K$2:$K$1048576, MATCH(W5871, CFB!$W$2:$W$1048576, 0)):INDEX(CFB!$K$2:$K$1048576, MATCH(W5871, CFB!$W$2:$W$1048576, 0) + COUNTIF(CFB!$W$2:$W$1048576, W5871) - 1))</f>
        <v>113</v>
      </c>
      <c r="O5871">
        <v>27.53</v>
      </c>
      <c r="P5871">
        <v>24.27</v>
      </c>
      <c r="W5871">
        <v>1976</v>
      </c>
      <c r="X5871">
        <f t="shared" si="181"/>
        <v>0</v>
      </c>
    </row>
    <row r="5872" spans="1:24" ht="12.75" hidden="1" customHeight="1" x14ac:dyDescent="0.45">
      <c r="A5872">
        <v>114</v>
      </c>
      <c r="B5872" t="s">
        <v>226</v>
      </c>
      <c r="C5872" t="s">
        <v>12</v>
      </c>
      <c r="D5872" s="2" t="str">
        <f t="shared" si="180"/>
        <v>Northwestern State1976</v>
      </c>
      <c r="F5872">
        <v>5</v>
      </c>
      <c r="G5872">
        <v>5</v>
      </c>
      <c r="H5872">
        <v>0</v>
      </c>
      <c r="I5872">
        <v>-8.26</v>
      </c>
      <c r="J5872">
        <v>-2.1800000000000002</v>
      </c>
      <c r="K5872">
        <v>-10.44</v>
      </c>
      <c r="L5872" s="2">
        <f>_xlfn.RANK.EQ(I5872, INDEX(CFB!$I$2:$I$1048576, MATCH(W5872, CFB!$W$2:$W$1048576, 0)):INDEX(CFB!$I$2:$I$1048576, MATCH(W5872, CFB!$W$2:$W$1048576, 0) + COUNTIF(CFB!$W$2:$W$1048576, W5872) - 1), 0)</f>
        <v>125</v>
      </c>
      <c r="M5872" s="2">
        <f>_xlfn.RANK.EQ(J5872, INDEX(CFB!$J$2:$J$1048576, MATCH(W5872, CFB!$W$2:$W$1048576, 0)):INDEX(CFB!$J$2:$J$1048576, MATCH(W5872, CFB!$W$2:$W$1048576, 0) + COUNTIF(CFB!$W$2:$W$1048576, W5872) - 1))</f>
        <v>89</v>
      </c>
      <c r="N5872" s="2">
        <f>RANK(K5872, INDEX(CFB!$K$2:$K$1048576, MATCH(W5872, CFB!$W$2:$W$1048576, 0)):INDEX(CFB!$K$2:$K$1048576, MATCH(W5872, CFB!$W$2:$W$1048576, 0) + COUNTIF(CFB!$W$2:$W$1048576, W5872) - 1))</f>
        <v>114</v>
      </c>
      <c r="O5872">
        <v>19.89</v>
      </c>
      <c r="P5872">
        <v>15.72</v>
      </c>
      <c r="W5872">
        <v>1976</v>
      </c>
      <c r="X5872">
        <f t="shared" si="181"/>
        <v>0</v>
      </c>
    </row>
    <row r="5873" spans="1:24" ht="12.75" hidden="1" customHeight="1" x14ac:dyDescent="0.45">
      <c r="A5873">
        <v>115</v>
      </c>
      <c r="B5873" t="s">
        <v>198</v>
      </c>
      <c r="C5873" t="s">
        <v>12</v>
      </c>
      <c r="D5873" s="2" t="str">
        <f t="shared" si="180"/>
        <v>Southern Illinois1976</v>
      </c>
      <c r="F5873">
        <v>7</v>
      </c>
      <c r="G5873">
        <v>4</v>
      </c>
      <c r="H5873">
        <v>0</v>
      </c>
      <c r="I5873">
        <v>-6.44</v>
      </c>
      <c r="J5873">
        <v>-4.55</v>
      </c>
      <c r="K5873">
        <v>-10.99</v>
      </c>
      <c r="L5873" s="2">
        <f>_xlfn.RANK.EQ(I5873, INDEX(CFB!$I$2:$I$1048576, MATCH(W5873, CFB!$W$2:$W$1048576, 0)):INDEX(CFB!$I$2:$I$1048576, MATCH(W5873, CFB!$W$2:$W$1048576, 0) + COUNTIF(CFB!$W$2:$W$1048576, W5873) - 1), 0)</f>
        <v>119</v>
      </c>
      <c r="M5873" s="2">
        <f>_xlfn.RANK.EQ(J5873, INDEX(CFB!$J$2:$J$1048576, MATCH(W5873, CFB!$W$2:$W$1048576, 0)):INDEX(CFB!$J$2:$J$1048576, MATCH(W5873, CFB!$W$2:$W$1048576, 0) + COUNTIF(CFB!$W$2:$W$1048576, W5873) - 1))</f>
        <v>108</v>
      </c>
      <c r="N5873" s="2">
        <f>RANK(K5873, INDEX(CFB!$K$2:$K$1048576, MATCH(W5873, CFB!$W$2:$W$1048576, 0)):INDEX(CFB!$K$2:$K$1048576, MATCH(W5873, CFB!$W$2:$W$1048576, 0) + COUNTIF(CFB!$W$2:$W$1048576, W5873) - 1))</f>
        <v>115</v>
      </c>
      <c r="O5873">
        <v>21.1</v>
      </c>
      <c r="P5873">
        <v>20.67</v>
      </c>
      <c r="W5873">
        <v>1976</v>
      </c>
      <c r="X5873">
        <f t="shared" si="181"/>
        <v>0</v>
      </c>
    </row>
    <row r="5874" spans="1:24" ht="12.75" hidden="1" customHeight="1" x14ac:dyDescent="0.45">
      <c r="A5874">
        <v>116</v>
      </c>
      <c r="B5874" t="s">
        <v>133</v>
      </c>
      <c r="C5874" t="s">
        <v>12</v>
      </c>
      <c r="D5874" s="2" t="str">
        <f t="shared" si="180"/>
        <v>Utah State1976</v>
      </c>
      <c r="F5874">
        <v>3</v>
      </c>
      <c r="G5874">
        <v>8</v>
      </c>
      <c r="H5874">
        <v>0</v>
      </c>
      <c r="I5874">
        <v>-6</v>
      </c>
      <c r="J5874">
        <v>-5.18</v>
      </c>
      <c r="K5874">
        <v>-11.18</v>
      </c>
      <c r="L5874" s="2">
        <f>_xlfn.RANK.EQ(I5874, INDEX(CFB!$I$2:$I$1048576, MATCH(W5874, CFB!$W$2:$W$1048576, 0)):INDEX(CFB!$I$2:$I$1048576, MATCH(W5874, CFB!$W$2:$W$1048576, 0) + COUNTIF(CFB!$W$2:$W$1048576, W5874) - 1), 0)</f>
        <v>116</v>
      </c>
      <c r="M5874" s="2">
        <f>_xlfn.RANK.EQ(J5874, INDEX(CFB!$J$2:$J$1048576, MATCH(W5874, CFB!$W$2:$W$1048576, 0)):INDEX(CFB!$J$2:$J$1048576, MATCH(W5874, CFB!$W$2:$W$1048576, 0) + COUNTIF(CFB!$W$2:$W$1048576, W5874) - 1))</f>
        <v>112</v>
      </c>
      <c r="N5874" s="2">
        <f>RANK(K5874, INDEX(CFB!$K$2:$K$1048576, MATCH(W5874, CFB!$W$2:$W$1048576, 0)):INDEX(CFB!$K$2:$K$1048576, MATCH(W5874, CFB!$W$2:$W$1048576, 0) + COUNTIF(CFB!$W$2:$W$1048576, W5874) - 1))</f>
        <v>116</v>
      </c>
      <c r="O5874">
        <v>20.34</v>
      </c>
      <c r="P5874">
        <v>18.43</v>
      </c>
      <c r="W5874">
        <v>1976</v>
      </c>
      <c r="X5874">
        <f t="shared" si="181"/>
        <v>0</v>
      </c>
    </row>
    <row r="5875" spans="1:24" ht="12.75" hidden="1" customHeight="1" x14ac:dyDescent="0.45">
      <c r="A5875">
        <v>117</v>
      </c>
      <c r="B5875" t="s">
        <v>220</v>
      </c>
      <c r="C5875" t="s">
        <v>212</v>
      </c>
      <c r="D5875" s="2" t="str">
        <f t="shared" si="180"/>
        <v>Princeton1976</v>
      </c>
      <c r="F5875">
        <v>2</v>
      </c>
      <c r="G5875">
        <v>7</v>
      </c>
      <c r="H5875">
        <v>0</v>
      </c>
      <c r="I5875">
        <v>-11.08</v>
      </c>
      <c r="J5875">
        <v>-0.85</v>
      </c>
      <c r="K5875">
        <v>-11.93</v>
      </c>
      <c r="L5875" s="2">
        <f>_xlfn.RANK.EQ(I5875, INDEX(CFB!$I$2:$I$1048576, MATCH(W5875, CFB!$W$2:$W$1048576, 0)):INDEX(CFB!$I$2:$I$1048576, MATCH(W5875, CFB!$W$2:$W$1048576, 0) + COUNTIF(CFB!$W$2:$W$1048576, W5875) - 1), 0)</f>
        <v>134</v>
      </c>
      <c r="M5875" s="2">
        <f>_xlfn.RANK.EQ(J5875, INDEX(CFB!$J$2:$J$1048576, MATCH(W5875, CFB!$W$2:$W$1048576, 0)):INDEX(CFB!$J$2:$J$1048576, MATCH(W5875, CFB!$W$2:$W$1048576, 0) + COUNTIF(CFB!$W$2:$W$1048576, W5875) - 1))</f>
        <v>77</v>
      </c>
      <c r="N5875" s="2">
        <f>RANK(K5875, INDEX(CFB!$K$2:$K$1048576, MATCH(W5875, CFB!$W$2:$W$1048576, 0)):INDEX(CFB!$K$2:$K$1048576, MATCH(W5875, CFB!$W$2:$W$1048576, 0) + COUNTIF(CFB!$W$2:$W$1048576, W5875) - 1))</f>
        <v>117</v>
      </c>
      <c r="O5875">
        <v>13.89</v>
      </c>
      <c r="P5875">
        <v>14.28</v>
      </c>
      <c r="W5875">
        <v>1976</v>
      </c>
      <c r="X5875">
        <f t="shared" si="181"/>
        <v>0</v>
      </c>
    </row>
    <row r="5876" spans="1:24" ht="12.75" hidden="1" customHeight="1" x14ac:dyDescent="0.45">
      <c r="A5876">
        <v>118</v>
      </c>
      <c r="B5876" t="s">
        <v>224</v>
      </c>
      <c r="C5876" t="s">
        <v>212</v>
      </c>
      <c r="D5876" s="2" t="str">
        <f t="shared" si="180"/>
        <v>Pennsylvania1976</v>
      </c>
      <c r="F5876">
        <v>3</v>
      </c>
      <c r="G5876">
        <v>6</v>
      </c>
      <c r="H5876">
        <v>0</v>
      </c>
      <c r="I5876">
        <v>-8.94</v>
      </c>
      <c r="J5876">
        <v>-3.14</v>
      </c>
      <c r="K5876">
        <v>-12.08</v>
      </c>
      <c r="L5876" s="2">
        <f>_xlfn.RANK.EQ(I5876, INDEX(CFB!$I$2:$I$1048576, MATCH(W5876, CFB!$W$2:$W$1048576, 0)):INDEX(CFB!$I$2:$I$1048576, MATCH(W5876, CFB!$W$2:$W$1048576, 0) + COUNTIF(CFB!$W$2:$W$1048576, W5876) - 1), 0)</f>
        <v>127</v>
      </c>
      <c r="M5876" s="2">
        <f>_xlfn.RANK.EQ(J5876, INDEX(CFB!$J$2:$J$1048576, MATCH(W5876, CFB!$W$2:$W$1048576, 0)):INDEX(CFB!$J$2:$J$1048576, MATCH(W5876, CFB!$W$2:$W$1048576, 0) + COUNTIF(CFB!$W$2:$W$1048576, W5876) - 1))</f>
        <v>97</v>
      </c>
      <c r="N5876" s="2">
        <f>RANK(K5876, INDEX(CFB!$K$2:$K$1048576, MATCH(W5876, CFB!$W$2:$W$1048576, 0)):INDEX(CFB!$K$2:$K$1048576, MATCH(W5876, CFB!$W$2:$W$1048576, 0) + COUNTIF(CFB!$W$2:$W$1048576, W5876) - 1))</f>
        <v>118</v>
      </c>
      <c r="O5876">
        <v>14.64</v>
      </c>
      <c r="P5876">
        <v>15.75</v>
      </c>
      <c r="W5876">
        <v>1976</v>
      </c>
      <c r="X5876">
        <f t="shared" si="181"/>
        <v>0</v>
      </c>
    </row>
    <row r="5877" spans="1:24" ht="12.75" hidden="1" customHeight="1" x14ac:dyDescent="0.45">
      <c r="A5877">
        <v>119</v>
      </c>
      <c r="B5877" t="s">
        <v>216</v>
      </c>
      <c r="C5877" t="s">
        <v>12</v>
      </c>
      <c r="D5877" s="2" t="str">
        <f t="shared" si="180"/>
        <v>Holy Cross1976</v>
      </c>
      <c r="F5877">
        <v>3</v>
      </c>
      <c r="G5877">
        <v>8</v>
      </c>
      <c r="H5877">
        <v>0</v>
      </c>
      <c r="I5877">
        <v>-2.54</v>
      </c>
      <c r="J5877">
        <v>-9.59</v>
      </c>
      <c r="K5877">
        <v>-12.13</v>
      </c>
      <c r="L5877" s="2">
        <f>_xlfn.RANK.EQ(I5877, INDEX(CFB!$I$2:$I$1048576, MATCH(W5877, CFB!$W$2:$W$1048576, 0)):INDEX(CFB!$I$2:$I$1048576, MATCH(W5877, CFB!$W$2:$W$1048576, 0) + COUNTIF(CFB!$W$2:$W$1048576, W5877) - 1), 0)</f>
        <v>90</v>
      </c>
      <c r="M5877" s="2">
        <f>_xlfn.RANK.EQ(J5877, INDEX(CFB!$J$2:$J$1048576, MATCH(W5877, CFB!$W$2:$W$1048576, 0)):INDEX(CFB!$J$2:$J$1048576, MATCH(W5877, CFB!$W$2:$W$1048576, 0) + COUNTIF(CFB!$W$2:$W$1048576, W5877) - 1))</f>
        <v>129</v>
      </c>
      <c r="N5877" s="2">
        <f>RANK(K5877, INDEX(CFB!$K$2:$K$1048576, MATCH(W5877, CFB!$W$2:$W$1048576, 0)):INDEX(CFB!$K$2:$K$1048576, MATCH(W5877, CFB!$W$2:$W$1048576, 0) + COUNTIF(CFB!$W$2:$W$1048576, W5877) - 1))</f>
        <v>119</v>
      </c>
      <c r="O5877">
        <v>22.96</v>
      </c>
      <c r="P5877">
        <v>26.69</v>
      </c>
      <c r="W5877">
        <v>1976</v>
      </c>
      <c r="X5877">
        <f t="shared" si="181"/>
        <v>0</v>
      </c>
    </row>
    <row r="5878" spans="1:24" ht="12.75" hidden="1" customHeight="1" x14ac:dyDescent="0.45">
      <c r="A5878">
        <v>120</v>
      </c>
      <c r="B5878" t="s">
        <v>139</v>
      </c>
      <c r="C5878" t="s">
        <v>65</v>
      </c>
      <c r="D5878" s="2" t="str">
        <f t="shared" si="180"/>
        <v>Central Michigan1976</v>
      </c>
      <c r="F5878">
        <v>7</v>
      </c>
      <c r="G5878">
        <v>4</v>
      </c>
      <c r="H5878">
        <v>0</v>
      </c>
      <c r="I5878">
        <v>-4.6100000000000003</v>
      </c>
      <c r="J5878">
        <v>-7.66</v>
      </c>
      <c r="K5878">
        <v>-12.28</v>
      </c>
      <c r="L5878" s="2">
        <f>_xlfn.RANK.EQ(I5878, INDEX(CFB!$I$2:$I$1048576, MATCH(W5878, CFB!$W$2:$W$1048576, 0)):INDEX(CFB!$I$2:$I$1048576, MATCH(W5878, CFB!$W$2:$W$1048576, 0) + COUNTIF(CFB!$W$2:$W$1048576, W5878) - 1), 0)</f>
        <v>108</v>
      </c>
      <c r="M5878" s="2">
        <f>_xlfn.RANK.EQ(J5878, INDEX(CFB!$J$2:$J$1048576, MATCH(W5878, CFB!$W$2:$W$1048576, 0)):INDEX(CFB!$J$2:$J$1048576, MATCH(W5878, CFB!$W$2:$W$1048576, 0) + COUNTIF(CFB!$W$2:$W$1048576, W5878) - 1))</f>
        <v>121</v>
      </c>
      <c r="N5878" s="2">
        <f>RANK(K5878, INDEX(CFB!$K$2:$K$1048576, MATCH(W5878, CFB!$W$2:$W$1048576, 0)):INDEX(CFB!$K$2:$K$1048576, MATCH(W5878, CFB!$W$2:$W$1048576, 0) + COUNTIF(CFB!$W$2:$W$1048576, W5878) - 1))</f>
        <v>120</v>
      </c>
      <c r="O5878">
        <v>18.579999999999998</v>
      </c>
      <c r="P5878">
        <v>21.88</v>
      </c>
      <c r="W5878">
        <v>1976</v>
      </c>
      <c r="X5878">
        <f t="shared" si="181"/>
        <v>0</v>
      </c>
    </row>
    <row r="5879" spans="1:24" ht="12.75" hidden="1" customHeight="1" x14ac:dyDescent="0.45">
      <c r="A5879">
        <v>121</v>
      </c>
      <c r="B5879" t="s">
        <v>223</v>
      </c>
      <c r="C5879" t="s">
        <v>212</v>
      </c>
      <c r="D5879" s="2" t="str">
        <f t="shared" si="180"/>
        <v>Columbia1976</v>
      </c>
      <c r="F5879">
        <v>3</v>
      </c>
      <c r="G5879">
        <v>6</v>
      </c>
      <c r="H5879">
        <v>0</v>
      </c>
      <c r="I5879">
        <v>-2.9</v>
      </c>
      <c r="J5879">
        <v>-9.41</v>
      </c>
      <c r="K5879">
        <v>-12.31</v>
      </c>
      <c r="L5879" s="2">
        <f>_xlfn.RANK.EQ(I5879, INDEX(CFB!$I$2:$I$1048576, MATCH(W5879, CFB!$W$2:$W$1048576, 0)):INDEX(CFB!$I$2:$I$1048576, MATCH(W5879, CFB!$W$2:$W$1048576, 0) + COUNTIF(CFB!$W$2:$W$1048576, W5879) - 1), 0)</f>
        <v>96</v>
      </c>
      <c r="M5879" s="2">
        <f>_xlfn.RANK.EQ(J5879, INDEX(CFB!$J$2:$J$1048576, MATCH(W5879, CFB!$W$2:$W$1048576, 0)):INDEX(CFB!$J$2:$J$1048576, MATCH(W5879, CFB!$W$2:$W$1048576, 0) + COUNTIF(CFB!$W$2:$W$1048576, W5879) - 1))</f>
        <v>128</v>
      </c>
      <c r="N5879" s="2">
        <f>RANK(K5879, INDEX(CFB!$K$2:$K$1048576, MATCH(W5879, CFB!$W$2:$W$1048576, 0)):INDEX(CFB!$K$2:$K$1048576, MATCH(W5879, CFB!$W$2:$W$1048576, 0) + COUNTIF(CFB!$W$2:$W$1048576, W5879) - 1))</f>
        <v>121</v>
      </c>
      <c r="O5879">
        <v>22.8</v>
      </c>
      <c r="P5879">
        <v>25.41</v>
      </c>
      <c r="W5879">
        <v>1976</v>
      </c>
      <c r="X5879">
        <f t="shared" si="181"/>
        <v>0</v>
      </c>
    </row>
    <row r="5880" spans="1:24" ht="12.75" hidden="1" customHeight="1" x14ac:dyDescent="0.45">
      <c r="A5880">
        <v>122</v>
      </c>
      <c r="B5880" t="s">
        <v>194</v>
      </c>
      <c r="C5880" t="s">
        <v>195</v>
      </c>
      <c r="D5880" s="2" t="str">
        <f t="shared" si="180"/>
        <v>Wichita State1976</v>
      </c>
      <c r="F5880">
        <v>4</v>
      </c>
      <c r="G5880">
        <v>7</v>
      </c>
      <c r="H5880">
        <v>0</v>
      </c>
      <c r="I5880">
        <v>-7.1</v>
      </c>
      <c r="J5880">
        <v>-6.34</v>
      </c>
      <c r="K5880">
        <v>-13.44</v>
      </c>
      <c r="L5880" s="2">
        <f>_xlfn.RANK.EQ(I5880, INDEX(CFB!$I$2:$I$1048576, MATCH(W5880, CFB!$W$2:$W$1048576, 0)):INDEX(CFB!$I$2:$I$1048576, MATCH(W5880, CFB!$W$2:$W$1048576, 0) + COUNTIF(CFB!$W$2:$W$1048576, W5880) - 1), 0)</f>
        <v>121</v>
      </c>
      <c r="M5880" s="2">
        <f>_xlfn.RANK.EQ(J5880, INDEX(CFB!$J$2:$J$1048576, MATCH(W5880, CFB!$W$2:$W$1048576, 0)):INDEX(CFB!$J$2:$J$1048576, MATCH(W5880, CFB!$W$2:$W$1048576, 0) + COUNTIF(CFB!$W$2:$W$1048576, W5880) - 1))</f>
        <v>116</v>
      </c>
      <c r="N5880" s="2">
        <f>RANK(K5880, INDEX(CFB!$K$2:$K$1048576, MATCH(W5880, CFB!$W$2:$W$1048576, 0)):INDEX(CFB!$K$2:$K$1048576, MATCH(W5880, CFB!$W$2:$W$1048576, 0) + COUNTIF(CFB!$W$2:$W$1048576, W5880) - 1))</f>
        <v>122</v>
      </c>
      <c r="O5880">
        <v>17.78</v>
      </c>
      <c r="P5880">
        <v>19.64</v>
      </c>
      <c r="W5880">
        <v>1976</v>
      </c>
      <c r="X5880">
        <f t="shared" si="181"/>
        <v>0</v>
      </c>
    </row>
    <row r="5881" spans="1:24" ht="12.75" hidden="1" customHeight="1" x14ac:dyDescent="0.45">
      <c r="A5881">
        <v>123</v>
      </c>
      <c r="B5881" t="s">
        <v>149</v>
      </c>
      <c r="C5881" t="s">
        <v>195</v>
      </c>
      <c r="D5881" s="2" t="str">
        <f t="shared" si="180"/>
        <v>New Mexico State1976</v>
      </c>
      <c r="F5881">
        <v>4</v>
      </c>
      <c r="G5881">
        <v>6</v>
      </c>
      <c r="H5881">
        <v>1</v>
      </c>
      <c r="I5881">
        <v>-9.4700000000000006</v>
      </c>
      <c r="J5881">
        <v>-5.17</v>
      </c>
      <c r="K5881">
        <v>-14.64</v>
      </c>
      <c r="L5881" s="2">
        <f>_xlfn.RANK.EQ(I5881, INDEX(CFB!$I$2:$I$1048576, MATCH(W5881, CFB!$W$2:$W$1048576, 0)):INDEX(CFB!$I$2:$I$1048576, MATCH(W5881, CFB!$W$2:$W$1048576, 0) + COUNTIF(CFB!$W$2:$W$1048576, W5881) - 1), 0)</f>
        <v>131</v>
      </c>
      <c r="M5881" s="2">
        <f>_xlfn.RANK.EQ(J5881, INDEX(CFB!$J$2:$J$1048576, MATCH(W5881, CFB!$W$2:$W$1048576, 0)):INDEX(CFB!$J$2:$J$1048576, MATCH(W5881, CFB!$W$2:$W$1048576, 0) + COUNTIF(CFB!$W$2:$W$1048576, W5881) - 1))</f>
        <v>111</v>
      </c>
      <c r="N5881" s="2">
        <f>RANK(K5881, INDEX(CFB!$K$2:$K$1048576, MATCH(W5881, CFB!$W$2:$W$1048576, 0)):INDEX(CFB!$K$2:$K$1048576, MATCH(W5881, CFB!$W$2:$W$1048576, 0) + COUNTIF(CFB!$W$2:$W$1048576, W5881) - 1))</f>
        <v>123</v>
      </c>
      <c r="O5881">
        <v>15.34</v>
      </c>
      <c r="P5881">
        <v>20.12</v>
      </c>
      <c r="W5881">
        <v>1976</v>
      </c>
      <c r="X5881">
        <f t="shared" si="181"/>
        <v>0</v>
      </c>
    </row>
    <row r="5882" spans="1:24" ht="12.75" hidden="1" customHeight="1" x14ac:dyDescent="0.45">
      <c r="A5882">
        <v>124</v>
      </c>
      <c r="B5882" t="s">
        <v>191</v>
      </c>
      <c r="C5882" t="s">
        <v>193</v>
      </c>
      <c r="D5882" s="2" t="str">
        <f t="shared" si="180"/>
        <v>Cal State Fullerton1976</v>
      </c>
      <c r="F5882">
        <v>3</v>
      </c>
      <c r="G5882">
        <v>7</v>
      </c>
      <c r="H5882">
        <v>1</v>
      </c>
      <c r="I5882">
        <v>-9.09</v>
      </c>
      <c r="J5882">
        <v>-5.62</v>
      </c>
      <c r="K5882">
        <v>-14.71</v>
      </c>
      <c r="L5882" s="2">
        <f>_xlfn.RANK.EQ(I5882, INDEX(CFB!$I$2:$I$1048576, MATCH(W5882, CFB!$W$2:$W$1048576, 0)):INDEX(CFB!$I$2:$I$1048576, MATCH(W5882, CFB!$W$2:$W$1048576, 0) + COUNTIF(CFB!$W$2:$W$1048576, W5882) - 1), 0)</f>
        <v>128</v>
      </c>
      <c r="M5882" s="2">
        <f>_xlfn.RANK.EQ(J5882, INDEX(CFB!$J$2:$J$1048576, MATCH(W5882, CFB!$W$2:$W$1048576, 0)):INDEX(CFB!$J$2:$J$1048576, MATCH(W5882, CFB!$W$2:$W$1048576, 0) + COUNTIF(CFB!$W$2:$W$1048576, W5882) - 1))</f>
        <v>113</v>
      </c>
      <c r="N5882" s="2">
        <f>RANK(K5882, INDEX(CFB!$K$2:$K$1048576, MATCH(W5882, CFB!$W$2:$W$1048576, 0)):INDEX(CFB!$K$2:$K$1048576, MATCH(W5882, CFB!$W$2:$W$1048576, 0) + COUNTIF(CFB!$W$2:$W$1048576, W5882) - 1))</f>
        <v>124</v>
      </c>
      <c r="O5882">
        <v>18.100000000000001</v>
      </c>
      <c r="P5882">
        <v>17.760000000000002</v>
      </c>
      <c r="W5882">
        <v>1976</v>
      </c>
      <c r="X5882">
        <f t="shared" si="181"/>
        <v>0</v>
      </c>
    </row>
    <row r="5883" spans="1:24" ht="12.75" hidden="1" customHeight="1" x14ac:dyDescent="0.45">
      <c r="A5883">
        <v>125</v>
      </c>
      <c r="B5883" t="s">
        <v>236</v>
      </c>
      <c r="C5883" t="s">
        <v>12</v>
      </c>
      <c r="D5883" s="2" t="str">
        <f t="shared" si="180"/>
        <v>Dayton1976</v>
      </c>
      <c r="F5883">
        <v>4</v>
      </c>
      <c r="G5883">
        <v>7</v>
      </c>
      <c r="H5883">
        <v>0</v>
      </c>
      <c r="I5883">
        <v>-8.26</v>
      </c>
      <c r="J5883">
        <v>-7.36</v>
      </c>
      <c r="K5883">
        <v>-15.62</v>
      </c>
      <c r="L5883" s="2">
        <f>_xlfn.RANK.EQ(I5883, INDEX(CFB!$I$2:$I$1048576, MATCH(W5883, CFB!$W$2:$W$1048576, 0)):INDEX(CFB!$I$2:$I$1048576, MATCH(W5883, CFB!$W$2:$W$1048576, 0) + COUNTIF(CFB!$W$2:$W$1048576, W5883) - 1), 0)</f>
        <v>125</v>
      </c>
      <c r="M5883" s="2">
        <f>_xlfn.RANK.EQ(J5883, INDEX(CFB!$J$2:$J$1048576, MATCH(W5883, CFB!$W$2:$W$1048576, 0)):INDEX(CFB!$J$2:$J$1048576, MATCH(W5883, CFB!$W$2:$W$1048576, 0) + COUNTIF(CFB!$W$2:$W$1048576, W5883) - 1))</f>
        <v>120</v>
      </c>
      <c r="N5883" s="2">
        <f>RANK(K5883, INDEX(CFB!$K$2:$K$1048576, MATCH(W5883, CFB!$W$2:$W$1048576, 0)):INDEX(CFB!$K$2:$K$1048576, MATCH(W5883, CFB!$W$2:$W$1048576, 0) + COUNTIF(CFB!$W$2:$W$1048576, W5883) - 1))</f>
        <v>125</v>
      </c>
      <c r="O5883">
        <v>17.55</v>
      </c>
      <c r="P5883">
        <v>20.56</v>
      </c>
      <c r="W5883">
        <v>1976</v>
      </c>
      <c r="X5883">
        <f t="shared" si="181"/>
        <v>0</v>
      </c>
    </row>
    <row r="5884" spans="1:24" ht="12.75" hidden="1" customHeight="1" x14ac:dyDescent="0.45">
      <c r="A5884">
        <v>126</v>
      </c>
      <c r="B5884" t="s">
        <v>148</v>
      </c>
      <c r="C5884" t="s">
        <v>178</v>
      </c>
      <c r="D5884" s="2" t="str">
        <f t="shared" si="180"/>
        <v>UTEP1976</v>
      </c>
      <c r="F5884">
        <v>1</v>
      </c>
      <c r="G5884">
        <v>11</v>
      </c>
      <c r="H5884">
        <v>0</v>
      </c>
      <c r="I5884">
        <v>-7.84</v>
      </c>
      <c r="J5884">
        <v>-8.67</v>
      </c>
      <c r="K5884">
        <v>-16.510000000000002</v>
      </c>
      <c r="L5884" s="2">
        <f>_xlfn.RANK.EQ(I5884, INDEX(CFB!$I$2:$I$1048576, MATCH(W5884, CFB!$W$2:$W$1048576, 0)):INDEX(CFB!$I$2:$I$1048576, MATCH(W5884, CFB!$W$2:$W$1048576, 0) + COUNTIF(CFB!$W$2:$W$1048576, W5884) - 1), 0)</f>
        <v>124</v>
      </c>
      <c r="M5884" s="2">
        <f>_xlfn.RANK.EQ(J5884, INDEX(CFB!$J$2:$J$1048576, MATCH(W5884, CFB!$W$2:$W$1048576, 0)):INDEX(CFB!$J$2:$J$1048576, MATCH(W5884, CFB!$W$2:$W$1048576, 0) + COUNTIF(CFB!$W$2:$W$1048576, W5884) - 1))</f>
        <v>124</v>
      </c>
      <c r="N5884" s="2">
        <f>RANK(K5884, INDEX(CFB!$K$2:$K$1048576, MATCH(W5884, CFB!$W$2:$W$1048576, 0)):INDEX(CFB!$K$2:$K$1048576, MATCH(W5884, CFB!$W$2:$W$1048576, 0) + COUNTIF(CFB!$W$2:$W$1048576, W5884) - 1))</f>
        <v>126</v>
      </c>
      <c r="O5884">
        <v>18.559999999999999</v>
      </c>
      <c r="P5884">
        <v>23.65</v>
      </c>
      <c r="W5884">
        <v>1976</v>
      </c>
      <c r="X5884">
        <f t="shared" si="181"/>
        <v>0</v>
      </c>
    </row>
    <row r="5885" spans="1:24" ht="12.75" hidden="1" customHeight="1" x14ac:dyDescent="0.45">
      <c r="A5885">
        <v>127</v>
      </c>
      <c r="B5885" t="s">
        <v>94</v>
      </c>
      <c r="C5885" t="s">
        <v>65</v>
      </c>
      <c r="D5885" s="2" t="str">
        <f t="shared" si="180"/>
        <v>Toledo1976</v>
      </c>
      <c r="F5885">
        <v>3</v>
      </c>
      <c r="G5885">
        <v>8</v>
      </c>
      <c r="H5885">
        <v>0</v>
      </c>
      <c r="I5885">
        <v>-7.82</v>
      </c>
      <c r="J5885">
        <v>-8.7100000000000009</v>
      </c>
      <c r="K5885">
        <v>-16.53</v>
      </c>
      <c r="L5885" s="2">
        <f>_xlfn.RANK.EQ(I5885, INDEX(CFB!$I$2:$I$1048576, MATCH(W5885, CFB!$W$2:$W$1048576, 0)):INDEX(CFB!$I$2:$I$1048576, MATCH(W5885, CFB!$W$2:$W$1048576, 0) + COUNTIF(CFB!$W$2:$W$1048576, W5885) - 1), 0)</f>
        <v>123</v>
      </c>
      <c r="M5885" s="2">
        <f>_xlfn.RANK.EQ(J5885, INDEX(CFB!$J$2:$J$1048576, MATCH(W5885, CFB!$W$2:$W$1048576, 0)):INDEX(CFB!$J$2:$J$1048576, MATCH(W5885, CFB!$W$2:$W$1048576, 0) + COUNTIF(CFB!$W$2:$W$1048576, W5885) - 1))</f>
        <v>125</v>
      </c>
      <c r="N5885" s="2">
        <f>RANK(K5885, INDEX(CFB!$K$2:$K$1048576, MATCH(W5885, CFB!$W$2:$W$1048576, 0)):INDEX(CFB!$K$2:$K$1048576, MATCH(W5885, CFB!$W$2:$W$1048576, 0) + COUNTIF(CFB!$W$2:$W$1048576, W5885) - 1))</f>
        <v>127</v>
      </c>
      <c r="O5885">
        <v>17.09</v>
      </c>
      <c r="P5885">
        <v>21.07</v>
      </c>
      <c r="W5885">
        <v>1976</v>
      </c>
      <c r="X5885">
        <f t="shared" si="181"/>
        <v>0</v>
      </c>
    </row>
    <row r="5886" spans="1:24" ht="12.75" hidden="1" customHeight="1" x14ac:dyDescent="0.45">
      <c r="A5886">
        <v>128</v>
      </c>
      <c r="B5886" t="s">
        <v>190</v>
      </c>
      <c r="C5886" t="s">
        <v>193</v>
      </c>
      <c r="D5886" s="2" t="str">
        <f t="shared" si="180"/>
        <v>Pacific1976</v>
      </c>
      <c r="F5886">
        <v>2</v>
      </c>
      <c r="G5886">
        <v>9</v>
      </c>
      <c r="H5886">
        <v>0</v>
      </c>
      <c r="I5886">
        <v>-5.1100000000000003</v>
      </c>
      <c r="J5886">
        <v>-11.92</v>
      </c>
      <c r="K5886">
        <v>-17.03</v>
      </c>
      <c r="L5886" s="2">
        <f>_xlfn.RANK.EQ(I5886, INDEX(CFB!$I$2:$I$1048576, MATCH(W5886, CFB!$W$2:$W$1048576, 0)):INDEX(CFB!$I$2:$I$1048576, MATCH(W5886, CFB!$W$2:$W$1048576, 0) + COUNTIF(CFB!$W$2:$W$1048576, W5886) - 1), 0)</f>
        <v>112</v>
      </c>
      <c r="M5886" s="2">
        <f>_xlfn.RANK.EQ(J5886, INDEX(CFB!$J$2:$J$1048576, MATCH(W5886, CFB!$W$2:$W$1048576, 0)):INDEX(CFB!$J$2:$J$1048576, MATCH(W5886, CFB!$W$2:$W$1048576, 0) + COUNTIF(CFB!$W$2:$W$1048576, W5886) - 1))</f>
        <v>134</v>
      </c>
      <c r="N5886" s="2">
        <f>RANK(K5886, INDEX(CFB!$K$2:$K$1048576, MATCH(W5886, CFB!$W$2:$W$1048576, 0)):INDEX(CFB!$K$2:$K$1048576, MATCH(W5886, CFB!$W$2:$W$1048576, 0) + COUNTIF(CFB!$W$2:$W$1048576, W5886) - 1))</f>
        <v>128</v>
      </c>
      <c r="O5886">
        <v>20.68</v>
      </c>
      <c r="P5886">
        <v>25.08</v>
      </c>
      <c r="W5886">
        <v>1976</v>
      </c>
      <c r="X5886">
        <f t="shared" si="181"/>
        <v>0</v>
      </c>
    </row>
    <row r="5887" spans="1:24" ht="12.75" hidden="1" customHeight="1" x14ac:dyDescent="0.45">
      <c r="A5887">
        <v>129</v>
      </c>
      <c r="B5887" t="s">
        <v>199</v>
      </c>
      <c r="C5887" t="s">
        <v>195</v>
      </c>
      <c r="D5887" s="2" t="str">
        <f t="shared" si="180"/>
        <v>Drake1976</v>
      </c>
      <c r="F5887">
        <v>1</v>
      </c>
      <c r="G5887">
        <v>10</v>
      </c>
      <c r="H5887">
        <v>0</v>
      </c>
      <c r="I5887">
        <v>-1.65</v>
      </c>
      <c r="J5887">
        <v>-15.64</v>
      </c>
      <c r="K5887">
        <v>-17.29</v>
      </c>
      <c r="L5887" s="2">
        <f>_xlfn.RANK.EQ(I5887, INDEX(CFB!$I$2:$I$1048576, MATCH(W5887, CFB!$W$2:$W$1048576, 0)):INDEX(CFB!$I$2:$I$1048576, MATCH(W5887, CFB!$W$2:$W$1048576, 0) + COUNTIF(CFB!$W$2:$W$1048576, W5887) - 1), 0)</f>
        <v>84</v>
      </c>
      <c r="M5887" s="2">
        <f>_xlfn.RANK.EQ(J5887, INDEX(CFB!$J$2:$J$1048576, MATCH(W5887, CFB!$W$2:$W$1048576, 0)):INDEX(CFB!$J$2:$J$1048576, MATCH(W5887, CFB!$W$2:$W$1048576, 0) + COUNTIF(CFB!$W$2:$W$1048576, W5887) - 1))</f>
        <v>137</v>
      </c>
      <c r="N5887" s="2">
        <f>RANK(K5887, INDEX(CFB!$K$2:$K$1048576, MATCH(W5887, CFB!$W$2:$W$1048576, 0)):INDEX(CFB!$K$2:$K$1048576, MATCH(W5887, CFB!$W$2:$W$1048576, 0) + COUNTIF(CFB!$W$2:$W$1048576, W5887) - 1))</f>
        <v>129</v>
      </c>
      <c r="O5887">
        <v>24.46</v>
      </c>
      <c r="P5887">
        <v>33.61</v>
      </c>
      <c r="W5887">
        <v>1976</v>
      </c>
      <c r="X5887">
        <f t="shared" si="181"/>
        <v>0</v>
      </c>
    </row>
    <row r="5888" spans="1:24" ht="12.75" hidden="1" customHeight="1" x14ac:dyDescent="0.45">
      <c r="A5888">
        <v>130</v>
      </c>
      <c r="B5888" t="s">
        <v>196</v>
      </c>
      <c r="C5888" t="s">
        <v>12</v>
      </c>
      <c r="D5888" s="2" t="str">
        <f t="shared" si="180"/>
        <v>Illinois State1976</v>
      </c>
      <c r="F5888">
        <v>5</v>
      </c>
      <c r="G5888">
        <v>6</v>
      </c>
      <c r="H5888">
        <v>0</v>
      </c>
      <c r="I5888">
        <v>-13.86</v>
      </c>
      <c r="J5888">
        <v>-3.89</v>
      </c>
      <c r="K5888">
        <v>-17.75</v>
      </c>
      <c r="L5888" s="2">
        <f>_xlfn.RANK.EQ(I5888, INDEX(CFB!$I$2:$I$1048576, MATCH(W5888, CFB!$W$2:$W$1048576, 0)):INDEX(CFB!$I$2:$I$1048576, MATCH(W5888, CFB!$W$2:$W$1048576, 0) + COUNTIF(CFB!$W$2:$W$1048576, W5888) - 1), 0)</f>
        <v>135</v>
      </c>
      <c r="M5888" s="2">
        <f>_xlfn.RANK.EQ(J5888, INDEX(CFB!$J$2:$J$1048576, MATCH(W5888, CFB!$W$2:$W$1048576, 0)):INDEX(CFB!$J$2:$J$1048576, MATCH(W5888, CFB!$W$2:$W$1048576, 0) + COUNTIF(CFB!$W$2:$W$1048576, W5888) - 1))</f>
        <v>105</v>
      </c>
      <c r="N5888" s="2">
        <f>RANK(K5888, INDEX(CFB!$K$2:$K$1048576, MATCH(W5888, CFB!$W$2:$W$1048576, 0)):INDEX(CFB!$K$2:$K$1048576, MATCH(W5888, CFB!$W$2:$W$1048576, 0) + COUNTIF(CFB!$W$2:$W$1048576, W5888) - 1))</f>
        <v>130</v>
      </c>
      <c r="O5888">
        <v>9.4</v>
      </c>
      <c r="P5888">
        <v>17.11</v>
      </c>
      <c r="W5888">
        <v>1976</v>
      </c>
      <c r="X5888">
        <f t="shared" si="181"/>
        <v>0</v>
      </c>
    </row>
    <row r="5889" spans="1:24" ht="12.75" hidden="1" customHeight="1" x14ac:dyDescent="0.45">
      <c r="A5889">
        <v>131</v>
      </c>
      <c r="B5889" t="s">
        <v>62</v>
      </c>
      <c r="C5889" t="s">
        <v>12</v>
      </c>
      <c r="D5889" s="2" t="str">
        <f t="shared" si="180"/>
        <v>Marshall1976</v>
      </c>
      <c r="F5889">
        <v>4</v>
      </c>
      <c r="G5889">
        <v>7</v>
      </c>
      <c r="H5889">
        <v>0</v>
      </c>
      <c r="I5889">
        <v>-10.65</v>
      </c>
      <c r="J5889">
        <v>-7.73</v>
      </c>
      <c r="K5889">
        <v>-18.39</v>
      </c>
      <c r="L5889" s="2">
        <f>_xlfn.RANK.EQ(I5889, INDEX(CFB!$I$2:$I$1048576, MATCH(W5889, CFB!$W$2:$W$1048576, 0)):INDEX(CFB!$I$2:$I$1048576, MATCH(W5889, CFB!$W$2:$W$1048576, 0) + COUNTIF(CFB!$W$2:$W$1048576, W5889) - 1), 0)</f>
        <v>132</v>
      </c>
      <c r="M5889" s="2">
        <f>_xlfn.RANK.EQ(J5889, INDEX(CFB!$J$2:$J$1048576, MATCH(W5889, CFB!$W$2:$W$1048576, 0)):INDEX(CFB!$J$2:$J$1048576, MATCH(W5889, CFB!$W$2:$W$1048576, 0) + COUNTIF(CFB!$W$2:$W$1048576, W5889) - 1))</f>
        <v>122</v>
      </c>
      <c r="N5889" s="2">
        <f>RANK(K5889, INDEX(CFB!$K$2:$K$1048576, MATCH(W5889, CFB!$W$2:$W$1048576, 0)):INDEX(CFB!$K$2:$K$1048576, MATCH(W5889, CFB!$W$2:$W$1048576, 0) + COUNTIF(CFB!$W$2:$W$1048576, W5889) - 1))</f>
        <v>131</v>
      </c>
      <c r="O5889">
        <v>14.95</v>
      </c>
      <c r="P5889">
        <v>22.01</v>
      </c>
      <c r="W5889">
        <v>1976</v>
      </c>
      <c r="X5889">
        <f t="shared" si="181"/>
        <v>0</v>
      </c>
    </row>
    <row r="5890" spans="1:24" ht="12.75" hidden="1" customHeight="1" x14ac:dyDescent="0.45">
      <c r="A5890">
        <v>132</v>
      </c>
      <c r="B5890" t="s">
        <v>126</v>
      </c>
      <c r="C5890" t="s">
        <v>12</v>
      </c>
      <c r="D5890" s="2" t="str">
        <f t="shared" si="180"/>
        <v>Hawaii1976</v>
      </c>
      <c r="F5890">
        <v>3</v>
      </c>
      <c r="G5890">
        <v>8</v>
      </c>
      <c r="H5890">
        <v>0</v>
      </c>
      <c r="I5890">
        <v>-9.33</v>
      </c>
      <c r="J5890">
        <v>-9.1999999999999993</v>
      </c>
      <c r="K5890">
        <v>-18.53</v>
      </c>
      <c r="L5890" s="2">
        <f>_xlfn.RANK.EQ(I5890, INDEX(CFB!$I$2:$I$1048576, MATCH(W5890, CFB!$W$2:$W$1048576, 0)):INDEX(CFB!$I$2:$I$1048576, MATCH(W5890, CFB!$W$2:$W$1048576, 0) + COUNTIF(CFB!$W$2:$W$1048576, W5890) - 1), 0)</f>
        <v>130</v>
      </c>
      <c r="M5890" s="2">
        <f>_xlfn.RANK.EQ(J5890, INDEX(CFB!$J$2:$J$1048576, MATCH(W5890, CFB!$W$2:$W$1048576, 0)):INDEX(CFB!$J$2:$J$1048576, MATCH(W5890, CFB!$W$2:$W$1048576, 0) + COUNTIF(CFB!$W$2:$W$1048576, W5890) - 1))</f>
        <v>127</v>
      </c>
      <c r="N5890" s="2">
        <f>RANK(K5890, INDEX(CFB!$K$2:$K$1048576, MATCH(W5890, CFB!$W$2:$W$1048576, 0)):INDEX(CFB!$K$2:$K$1048576, MATCH(W5890, CFB!$W$2:$W$1048576, 0) + COUNTIF(CFB!$W$2:$W$1048576, W5890) - 1))</f>
        <v>132</v>
      </c>
      <c r="O5890">
        <v>16.2</v>
      </c>
      <c r="P5890">
        <v>30.24</v>
      </c>
      <c r="W5890">
        <v>1976</v>
      </c>
      <c r="X5890">
        <f t="shared" si="181"/>
        <v>0</v>
      </c>
    </row>
    <row r="5891" spans="1:24" ht="12.75" hidden="1" customHeight="1" x14ac:dyDescent="0.45">
      <c r="A5891">
        <v>133</v>
      </c>
      <c r="B5891" t="s">
        <v>123</v>
      </c>
      <c r="C5891" t="s">
        <v>12</v>
      </c>
      <c r="D5891" s="2" t="str">
        <f t="shared" ref="D5891:D5954" si="182">_xlfn.CONCAT(B5891, W5891)</f>
        <v>Louisiana-Monroe1976</v>
      </c>
      <c r="F5891">
        <v>2</v>
      </c>
      <c r="G5891">
        <v>9</v>
      </c>
      <c r="H5891">
        <v>0</v>
      </c>
      <c r="I5891">
        <v>-4.54</v>
      </c>
      <c r="J5891">
        <v>-14.28</v>
      </c>
      <c r="K5891">
        <v>-18.82</v>
      </c>
      <c r="L5891" s="2">
        <f>_xlfn.RANK.EQ(I5891, INDEX(CFB!$I$2:$I$1048576, MATCH(W5891, CFB!$W$2:$W$1048576, 0)):INDEX(CFB!$I$2:$I$1048576, MATCH(W5891, CFB!$W$2:$W$1048576, 0) + COUNTIF(CFB!$W$2:$W$1048576, W5891) - 1), 0)</f>
        <v>107</v>
      </c>
      <c r="M5891" s="2">
        <f>_xlfn.RANK.EQ(J5891, INDEX(CFB!$J$2:$J$1048576, MATCH(W5891, CFB!$W$2:$W$1048576, 0)):INDEX(CFB!$J$2:$J$1048576, MATCH(W5891, CFB!$W$2:$W$1048576, 0) + COUNTIF(CFB!$W$2:$W$1048576, W5891) - 1))</f>
        <v>136</v>
      </c>
      <c r="N5891" s="2">
        <f>RANK(K5891, INDEX(CFB!$K$2:$K$1048576, MATCH(W5891, CFB!$W$2:$W$1048576, 0)):INDEX(CFB!$K$2:$K$1048576, MATCH(W5891, CFB!$W$2:$W$1048576, 0) + COUNTIF(CFB!$W$2:$W$1048576, W5891) - 1))</f>
        <v>133</v>
      </c>
      <c r="O5891">
        <v>21.16</v>
      </c>
      <c r="P5891">
        <v>26.43</v>
      </c>
      <c r="W5891">
        <v>1976</v>
      </c>
      <c r="X5891">
        <f t="shared" ref="X5891:X5954" si="183">IF(E5891=1, 1,0)</f>
        <v>0</v>
      </c>
    </row>
    <row r="5892" spans="1:24" hidden="1" x14ac:dyDescent="0.45">
      <c r="A5892">
        <v>134</v>
      </c>
      <c r="B5892" t="s">
        <v>200</v>
      </c>
      <c r="C5892" t="s">
        <v>12</v>
      </c>
      <c r="D5892" s="2" t="str">
        <f t="shared" si="182"/>
        <v>Indiana State1976</v>
      </c>
      <c r="F5892">
        <v>3</v>
      </c>
      <c r="G5892">
        <v>7</v>
      </c>
      <c r="H5892">
        <v>0</v>
      </c>
      <c r="I5892">
        <v>-9.1300000000000008</v>
      </c>
      <c r="J5892">
        <v>-9.7200000000000006</v>
      </c>
      <c r="K5892">
        <v>-18.850000000000001</v>
      </c>
      <c r="L5892" s="2">
        <f>_xlfn.RANK.EQ(I5892, INDEX(CFB!$I$2:$I$1048576, MATCH(W5892, CFB!$W$2:$W$1048576, 0)):INDEX(CFB!$I$2:$I$1048576, MATCH(W5892, CFB!$W$2:$W$1048576, 0) + COUNTIF(CFB!$W$2:$W$1048576, W5892) - 1), 0)</f>
        <v>129</v>
      </c>
      <c r="M5892" s="2">
        <f>_xlfn.RANK.EQ(J5892, INDEX(CFB!$J$2:$J$1048576, MATCH(W5892, CFB!$W$2:$W$1048576, 0)):INDEX(CFB!$J$2:$J$1048576, MATCH(W5892, CFB!$W$2:$W$1048576, 0) + COUNTIF(CFB!$W$2:$W$1048576, W5892) - 1))</f>
        <v>130</v>
      </c>
      <c r="N5892" s="2">
        <f>RANK(K5892, INDEX(CFB!$K$2:$K$1048576, MATCH(W5892, CFB!$W$2:$W$1048576, 0)):INDEX(CFB!$K$2:$K$1048576, MATCH(W5892, CFB!$W$2:$W$1048576, 0) + COUNTIF(CFB!$W$2:$W$1048576, W5892) - 1))</f>
        <v>134</v>
      </c>
      <c r="O5892">
        <v>15.16</v>
      </c>
      <c r="P5892">
        <v>23.13</v>
      </c>
      <c r="W5892">
        <v>1976</v>
      </c>
      <c r="X5892">
        <f t="shared" si="183"/>
        <v>0</v>
      </c>
    </row>
    <row r="5893" spans="1:24" ht="12.75" hidden="1" customHeight="1" x14ac:dyDescent="0.45">
      <c r="A5893">
        <v>135</v>
      </c>
      <c r="B5893" t="s">
        <v>214</v>
      </c>
      <c r="C5893" t="s">
        <v>204</v>
      </c>
      <c r="D5893" s="2" t="str">
        <f t="shared" si="182"/>
        <v>Lamar1976</v>
      </c>
      <c r="F5893">
        <v>2</v>
      </c>
      <c r="G5893">
        <v>9</v>
      </c>
      <c r="H5893">
        <v>0</v>
      </c>
      <c r="I5893">
        <v>-15.1</v>
      </c>
      <c r="J5893">
        <v>-5.94</v>
      </c>
      <c r="K5893">
        <v>-21.04</v>
      </c>
      <c r="L5893" s="2">
        <f>_xlfn.RANK.EQ(I5893, INDEX(CFB!$I$2:$I$1048576, MATCH(W5893, CFB!$W$2:$W$1048576, 0)):INDEX(CFB!$I$2:$I$1048576, MATCH(W5893, CFB!$W$2:$W$1048576, 0) + COUNTIF(CFB!$W$2:$W$1048576, W5893) - 1), 0)</f>
        <v>136</v>
      </c>
      <c r="M5893" s="2">
        <f>_xlfn.RANK.EQ(J5893, INDEX(CFB!$J$2:$J$1048576, MATCH(W5893, CFB!$W$2:$W$1048576, 0)):INDEX(CFB!$J$2:$J$1048576, MATCH(W5893, CFB!$W$2:$W$1048576, 0) + COUNTIF(CFB!$W$2:$W$1048576, W5893) - 1))</f>
        <v>114</v>
      </c>
      <c r="N5893" s="2">
        <f>RANK(K5893, INDEX(CFB!$K$2:$K$1048576, MATCH(W5893, CFB!$W$2:$W$1048576, 0)):INDEX(CFB!$K$2:$K$1048576, MATCH(W5893, CFB!$W$2:$W$1048576, 0) + COUNTIF(CFB!$W$2:$W$1048576, W5893) - 1))</f>
        <v>135</v>
      </c>
      <c r="O5893">
        <v>10.69</v>
      </c>
      <c r="P5893">
        <v>20.6</v>
      </c>
      <c r="W5893">
        <v>1976</v>
      </c>
      <c r="X5893">
        <f t="shared" si="183"/>
        <v>0</v>
      </c>
    </row>
    <row r="5894" spans="1:24" ht="12.75" hidden="1" customHeight="1" x14ac:dyDescent="0.45">
      <c r="A5894">
        <v>136</v>
      </c>
      <c r="B5894" t="s">
        <v>134</v>
      </c>
      <c r="C5894" t="s">
        <v>65</v>
      </c>
      <c r="D5894" s="2" t="str">
        <f t="shared" si="182"/>
        <v>Eastern Michigan1976</v>
      </c>
      <c r="F5894">
        <v>2</v>
      </c>
      <c r="G5894">
        <v>9</v>
      </c>
      <c r="H5894">
        <v>0</v>
      </c>
      <c r="I5894">
        <v>-10.87</v>
      </c>
      <c r="J5894">
        <v>-11.66</v>
      </c>
      <c r="K5894">
        <v>-22.53</v>
      </c>
      <c r="L5894" s="2">
        <f>_xlfn.RANK.EQ(I5894, INDEX(CFB!$I$2:$I$1048576, MATCH(W5894, CFB!$W$2:$W$1048576, 0)):INDEX(CFB!$I$2:$I$1048576, MATCH(W5894, CFB!$W$2:$W$1048576, 0) + COUNTIF(CFB!$W$2:$W$1048576, W5894) - 1), 0)</f>
        <v>133</v>
      </c>
      <c r="M5894" s="2">
        <f>_xlfn.RANK.EQ(J5894, INDEX(CFB!$J$2:$J$1048576, MATCH(W5894, CFB!$W$2:$W$1048576, 0)):INDEX(CFB!$J$2:$J$1048576, MATCH(W5894, CFB!$W$2:$W$1048576, 0) + COUNTIF(CFB!$W$2:$W$1048576, W5894) - 1))</f>
        <v>133</v>
      </c>
      <c r="N5894" s="2">
        <f>RANK(K5894, INDEX(CFB!$K$2:$K$1048576, MATCH(W5894, CFB!$W$2:$W$1048576, 0)):INDEX(CFB!$K$2:$K$1048576, MATCH(W5894, CFB!$W$2:$W$1048576, 0) + COUNTIF(CFB!$W$2:$W$1048576, W5894) - 1))</f>
        <v>136</v>
      </c>
      <c r="O5894">
        <v>14.15</v>
      </c>
      <c r="P5894">
        <v>30.3</v>
      </c>
      <c r="W5894">
        <v>1976</v>
      </c>
      <c r="X5894">
        <f t="shared" si="183"/>
        <v>0</v>
      </c>
    </row>
    <row r="5895" spans="1:24" ht="12.75" hidden="1" customHeight="1" x14ac:dyDescent="0.45">
      <c r="A5895">
        <v>137</v>
      </c>
      <c r="B5895" t="s">
        <v>87</v>
      </c>
      <c r="C5895" t="s">
        <v>65</v>
      </c>
      <c r="D5895" s="2" t="str">
        <f t="shared" si="182"/>
        <v>Northern Illinois1976</v>
      </c>
      <c r="F5895">
        <v>1</v>
      </c>
      <c r="G5895">
        <v>10</v>
      </c>
      <c r="H5895">
        <v>0</v>
      </c>
      <c r="I5895">
        <v>-18.22</v>
      </c>
      <c r="J5895">
        <v>-11.57</v>
      </c>
      <c r="K5895">
        <v>-29.78</v>
      </c>
      <c r="L5895" s="2">
        <f>_xlfn.RANK.EQ(I5895, INDEX(CFB!$I$2:$I$1048576, MATCH(W5895, CFB!$W$2:$W$1048576, 0)):INDEX(CFB!$I$2:$I$1048576, MATCH(W5895, CFB!$W$2:$W$1048576, 0) + COUNTIF(CFB!$W$2:$W$1048576, W5895) - 1), 0)</f>
        <v>137</v>
      </c>
      <c r="M5895" s="2">
        <f>_xlfn.RANK.EQ(J5895, INDEX(CFB!$J$2:$J$1048576, MATCH(W5895, CFB!$W$2:$W$1048576, 0)):INDEX(CFB!$J$2:$J$1048576, MATCH(W5895, CFB!$W$2:$W$1048576, 0) + COUNTIF(CFB!$W$2:$W$1048576, W5895) - 1))</f>
        <v>132</v>
      </c>
      <c r="N5895" s="2">
        <f>RANK(K5895, INDEX(CFB!$K$2:$K$1048576, MATCH(W5895, CFB!$W$2:$W$1048576, 0)):INDEX(CFB!$K$2:$K$1048576, MATCH(W5895, CFB!$W$2:$W$1048576, 0) + COUNTIF(CFB!$W$2:$W$1048576, W5895) - 1))</f>
        <v>137</v>
      </c>
      <c r="O5895">
        <v>7.1</v>
      </c>
      <c r="P5895">
        <v>33.869999999999997</v>
      </c>
      <c r="W5895">
        <v>1976</v>
      </c>
      <c r="X5895">
        <f t="shared" si="183"/>
        <v>0</v>
      </c>
    </row>
    <row r="5896" spans="1:24" ht="12.75" hidden="1" customHeight="1" x14ac:dyDescent="0.45">
      <c r="A5896">
        <v>1</v>
      </c>
      <c r="B5896" t="s">
        <v>54</v>
      </c>
      <c r="C5896" t="s">
        <v>188</v>
      </c>
      <c r="D5896" s="2" t="str">
        <f t="shared" si="182"/>
        <v>Oklahoma1975</v>
      </c>
      <c r="E5896">
        <v>1</v>
      </c>
      <c r="F5896">
        <v>11</v>
      </c>
      <c r="G5896">
        <v>1</v>
      </c>
      <c r="H5896">
        <v>0</v>
      </c>
      <c r="I5896">
        <v>12.68</v>
      </c>
      <c r="J5896">
        <v>11.47</v>
      </c>
      <c r="K5896">
        <v>24.15</v>
      </c>
      <c r="L5896" s="2">
        <f>_xlfn.RANK.EQ(I5896, INDEX(CFB!$I$2:$I$1048576, MATCH(W5896, CFB!$W$2:$W$1048576, 0)):INDEX(CFB!$I$2:$I$1048576, MATCH(W5896, CFB!$W$2:$W$1048576, 0) + COUNTIF(CFB!$W$2:$W$1048576, W5896) - 1), 0)</f>
        <v>4</v>
      </c>
      <c r="M5896" s="2">
        <f>_xlfn.RANK.EQ(J5896, INDEX(CFB!$J$2:$J$1048576, MATCH(W5896, CFB!$W$2:$W$1048576, 0)):INDEX(CFB!$J$2:$J$1048576, MATCH(W5896, CFB!$W$2:$W$1048576, 0) + COUNTIF(CFB!$W$2:$W$1048576, W5896) - 1))</f>
        <v>7</v>
      </c>
      <c r="N5896" s="2">
        <f>RANK(K5896, INDEX(CFB!$K$2:$K$1048576, MATCH(W5896, CFB!$W$2:$W$1048576, 0)):INDEX(CFB!$K$2:$K$1048576, MATCH(W5896, CFB!$W$2:$W$1048576, 0) + COUNTIF(CFB!$W$2:$W$1048576, W5896) - 1))</f>
        <v>1</v>
      </c>
      <c r="O5896">
        <v>44.2</v>
      </c>
      <c r="P5896">
        <v>-3.4</v>
      </c>
      <c r="W5896">
        <v>1975</v>
      </c>
      <c r="X5896">
        <f t="shared" si="183"/>
        <v>1</v>
      </c>
    </row>
    <row r="5897" spans="1:24" ht="12.75" hidden="1" customHeight="1" x14ac:dyDescent="0.45">
      <c r="A5897">
        <v>2</v>
      </c>
      <c r="B5897" t="s">
        <v>9</v>
      </c>
      <c r="C5897" t="s">
        <v>10</v>
      </c>
      <c r="D5897" s="2" t="str">
        <f t="shared" si="182"/>
        <v>Ohio State1975</v>
      </c>
      <c r="E5897">
        <v>4</v>
      </c>
      <c r="F5897">
        <v>11</v>
      </c>
      <c r="G5897">
        <v>1</v>
      </c>
      <c r="H5897">
        <v>0</v>
      </c>
      <c r="I5897">
        <v>9.0399999999999991</v>
      </c>
      <c r="J5897">
        <v>14.66</v>
      </c>
      <c r="K5897">
        <v>23.7</v>
      </c>
      <c r="L5897" s="2">
        <f>_xlfn.RANK.EQ(I5897, INDEX(CFB!$I$2:$I$1048576, MATCH(W5897, CFB!$W$2:$W$1048576, 0)):INDEX(CFB!$I$2:$I$1048576, MATCH(W5897, CFB!$W$2:$W$1048576, 0) + COUNTIF(CFB!$W$2:$W$1048576, W5897) - 1), 0)</f>
        <v>9</v>
      </c>
      <c r="M5897" s="2">
        <f>_xlfn.RANK.EQ(J5897, INDEX(CFB!$J$2:$J$1048576, MATCH(W5897, CFB!$W$2:$W$1048576, 0)):INDEX(CFB!$J$2:$J$1048576, MATCH(W5897, CFB!$W$2:$W$1048576, 0) + COUNTIF(CFB!$W$2:$W$1048576, W5897) - 1))</f>
        <v>2</v>
      </c>
      <c r="N5897" s="2">
        <f>RANK(K5897, INDEX(CFB!$K$2:$K$1048576, MATCH(W5897, CFB!$W$2:$W$1048576, 0)):INDEX(CFB!$K$2:$K$1048576, MATCH(W5897, CFB!$W$2:$W$1048576, 0) + COUNTIF(CFB!$W$2:$W$1048576, W5897) - 1))</f>
        <v>2</v>
      </c>
      <c r="O5897">
        <v>43.73</v>
      </c>
      <c r="P5897">
        <v>-3.08</v>
      </c>
      <c r="W5897">
        <v>1975</v>
      </c>
      <c r="X5897">
        <f t="shared" si="183"/>
        <v>0</v>
      </c>
    </row>
    <row r="5898" spans="1:24" ht="12.75" hidden="1" customHeight="1" x14ac:dyDescent="0.45">
      <c r="A5898">
        <v>3</v>
      </c>
      <c r="B5898" t="s">
        <v>18</v>
      </c>
      <c r="C5898" t="s">
        <v>15</v>
      </c>
      <c r="D5898" s="2" t="str">
        <f t="shared" si="182"/>
        <v>Alabama1975</v>
      </c>
      <c r="E5898">
        <v>3</v>
      </c>
      <c r="F5898">
        <v>11</v>
      </c>
      <c r="G5898">
        <v>1</v>
      </c>
      <c r="H5898">
        <v>0</v>
      </c>
      <c r="I5898">
        <v>7.79</v>
      </c>
      <c r="J5898">
        <v>15.26</v>
      </c>
      <c r="K5898">
        <v>23.05</v>
      </c>
      <c r="L5898" s="2">
        <f>_xlfn.RANK.EQ(I5898, INDEX(CFB!$I$2:$I$1048576, MATCH(W5898, CFB!$W$2:$W$1048576, 0)):INDEX(CFB!$I$2:$I$1048576, MATCH(W5898, CFB!$W$2:$W$1048576, 0) + COUNTIF(CFB!$W$2:$W$1048576, W5898) - 1), 0)</f>
        <v>15</v>
      </c>
      <c r="M5898" s="2">
        <f>_xlfn.RANK.EQ(J5898, INDEX(CFB!$J$2:$J$1048576, MATCH(W5898, CFB!$W$2:$W$1048576, 0)):INDEX(CFB!$J$2:$J$1048576, MATCH(W5898, CFB!$W$2:$W$1048576, 0) + COUNTIF(CFB!$W$2:$W$1048576, W5898) - 1))</f>
        <v>1</v>
      </c>
      <c r="N5898" s="2">
        <f>RANK(K5898, INDEX(CFB!$K$2:$K$1048576, MATCH(W5898, CFB!$W$2:$W$1048576, 0)):INDEX(CFB!$K$2:$K$1048576, MATCH(W5898, CFB!$W$2:$W$1048576, 0) + COUNTIF(CFB!$W$2:$W$1048576, W5898) - 1))</f>
        <v>3</v>
      </c>
      <c r="O5898">
        <v>43.65</v>
      </c>
      <c r="P5898">
        <v>-4.2699999999999996</v>
      </c>
      <c r="W5898">
        <v>1975</v>
      </c>
      <c r="X5898">
        <f t="shared" si="183"/>
        <v>0</v>
      </c>
    </row>
    <row r="5899" spans="1:24" ht="12.75" hidden="1" customHeight="1" x14ac:dyDescent="0.45">
      <c r="A5899">
        <v>4</v>
      </c>
      <c r="B5899" t="s">
        <v>14</v>
      </c>
      <c r="C5899" t="s">
        <v>189</v>
      </c>
      <c r="D5899" s="2" t="str">
        <f t="shared" si="182"/>
        <v>Texas1975</v>
      </c>
      <c r="E5899">
        <v>6</v>
      </c>
      <c r="F5899">
        <v>10</v>
      </c>
      <c r="G5899">
        <v>2</v>
      </c>
      <c r="H5899">
        <v>0</v>
      </c>
      <c r="I5899">
        <v>13.39</v>
      </c>
      <c r="J5899">
        <v>8.1</v>
      </c>
      <c r="K5899">
        <v>21.49</v>
      </c>
      <c r="L5899" s="2">
        <f>_xlfn.RANK.EQ(I5899, INDEX(CFB!$I$2:$I$1048576, MATCH(W5899, CFB!$W$2:$W$1048576, 0)):INDEX(CFB!$I$2:$I$1048576, MATCH(W5899, CFB!$W$2:$W$1048576, 0) + COUNTIF(CFB!$W$2:$W$1048576, W5899) - 1), 0)</f>
        <v>2</v>
      </c>
      <c r="M5899" s="2">
        <f>_xlfn.RANK.EQ(J5899, INDEX(CFB!$J$2:$J$1048576, MATCH(W5899, CFB!$W$2:$W$1048576, 0)):INDEX(CFB!$J$2:$J$1048576, MATCH(W5899, CFB!$W$2:$W$1048576, 0) + COUNTIF(CFB!$W$2:$W$1048576, W5899) - 1))</f>
        <v>14</v>
      </c>
      <c r="N5899" s="2">
        <f>RANK(K5899, INDEX(CFB!$K$2:$K$1048576, MATCH(W5899, CFB!$W$2:$W$1048576, 0)):INDEX(CFB!$K$2:$K$1048576, MATCH(W5899, CFB!$W$2:$W$1048576, 0) + COUNTIF(CFB!$W$2:$W$1048576, W5899) - 1))</f>
        <v>4</v>
      </c>
      <c r="O5899">
        <v>46.17</v>
      </c>
      <c r="P5899">
        <v>2.04</v>
      </c>
      <c r="W5899">
        <v>1975</v>
      </c>
      <c r="X5899">
        <f t="shared" si="183"/>
        <v>0</v>
      </c>
    </row>
    <row r="5900" spans="1:24" ht="12.75" hidden="1" customHeight="1" x14ac:dyDescent="0.45">
      <c r="A5900">
        <v>5</v>
      </c>
      <c r="B5900" t="s">
        <v>69</v>
      </c>
      <c r="C5900" t="s">
        <v>189</v>
      </c>
      <c r="D5900" s="2" t="str">
        <f t="shared" si="182"/>
        <v>Arkansas1975</v>
      </c>
      <c r="E5900">
        <v>7</v>
      </c>
      <c r="F5900">
        <v>10</v>
      </c>
      <c r="G5900">
        <v>2</v>
      </c>
      <c r="H5900">
        <v>0</v>
      </c>
      <c r="I5900">
        <v>8.86</v>
      </c>
      <c r="J5900">
        <v>12.42</v>
      </c>
      <c r="K5900">
        <v>21.27</v>
      </c>
      <c r="L5900" s="2">
        <f>_xlfn.RANK.EQ(I5900, INDEX(CFB!$I$2:$I$1048576, MATCH(W5900, CFB!$W$2:$W$1048576, 0)):INDEX(CFB!$I$2:$I$1048576, MATCH(W5900, CFB!$W$2:$W$1048576, 0) + COUNTIF(CFB!$W$2:$W$1048576, W5900) - 1), 0)</f>
        <v>11</v>
      </c>
      <c r="M5900" s="2">
        <f>_xlfn.RANK.EQ(J5900, INDEX(CFB!$J$2:$J$1048576, MATCH(W5900, CFB!$W$2:$W$1048576, 0)):INDEX(CFB!$J$2:$J$1048576, MATCH(W5900, CFB!$W$2:$W$1048576, 0) + COUNTIF(CFB!$W$2:$W$1048576, W5900) - 1))</f>
        <v>5</v>
      </c>
      <c r="N5900" s="2">
        <f>RANK(K5900, INDEX(CFB!$K$2:$K$1048576, MATCH(W5900, CFB!$W$2:$W$1048576, 0)):INDEX(CFB!$K$2:$K$1048576, MATCH(W5900, CFB!$W$2:$W$1048576, 0) + COUNTIF(CFB!$W$2:$W$1048576, W5900) - 1))</f>
        <v>5</v>
      </c>
      <c r="O5900">
        <v>39.43</v>
      </c>
      <c r="P5900">
        <v>-3.27</v>
      </c>
      <c r="W5900">
        <v>1975</v>
      </c>
      <c r="X5900">
        <f t="shared" si="183"/>
        <v>0</v>
      </c>
    </row>
    <row r="5901" spans="1:24" ht="12.75" hidden="1" customHeight="1" x14ac:dyDescent="0.45">
      <c r="A5901">
        <v>6</v>
      </c>
      <c r="B5901" t="s">
        <v>47</v>
      </c>
      <c r="C5901" t="s">
        <v>188</v>
      </c>
      <c r="D5901" s="2" t="str">
        <f t="shared" si="182"/>
        <v>Nebraska1975</v>
      </c>
      <c r="E5901">
        <v>9</v>
      </c>
      <c r="F5901">
        <v>10</v>
      </c>
      <c r="G5901">
        <v>2</v>
      </c>
      <c r="H5901">
        <v>0</v>
      </c>
      <c r="I5901">
        <v>9.57</v>
      </c>
      <c r="J5901">
        <v>11.1</v>
      </c>
      <c r="K5901">
        <v>20.67</v>
      </c>
      <c r="L5901" s="2">
        <f>_xlfn.RANK.EQ(I5901, INDEX(CFB!$I$2:$I$1048576, MATCH(W5901, CFB!$W$2:$W$1048576, 0)):INDEX(CFB!$I$2:$I$1048576, MATCH(W5901, CFB!$W$2:$W$1048576, 0) + COUNTIF(CFB!$W$2:$W$1048576, W5901) - 1), 0)</f>
        <v>8</v>
      </c>
      <c r="M5901" s="2">
        <f>_xlfn.RANK.EQ(J5901, INDEX(CFB!$J$2:$J$1048576, MATCH(W5901, CFB!$W$2:$W$1048576, 0)):INDEX(CFB!$J$2:$J$1048576, MATCH(W5901, CFB!$W$2:$W$1048576, 0) + COUNTIF(CFB!$W$2:$W$1048576, W5901) - 1))</f>
        <v>8</v>
      </c>
      <c r="N5901" s="2">
        <f>RANK(K5901, INDEX(CFB!$K$2:$K$1048576, MATCH(W5901, CFB!$W$2:$W$1048576, 0)):INDEX(CFB!$K$2:$K$1048576, MATCH(W5901, CFB!$W$2:$W$1048576, 0) + COUNTIF(CFB!$W$2:$W$1048576, W5901) - 1))</f>
        <v>6</v>
      </c>
      <c r="O5901">
        <v>44.64</v>
      </c>
      <c r="P5901">
        <v>-1.66</v>
      </c>
      <c r="W5901">
        <v>1975</v>
      </c>
      <c r="X5901">
        <f t="shared" si="183"/>
        <v>0</v>
      </c>
    </row>
    <row r="5902" spans="1:24" ht="12.75" hidden="1" customHeight="1" x14ac:dyDescent="0.45">
      <c r="A5902">
        <v>7</v>
      </c>
      <c r="B5902" t="s">
        <v>44</v>
      </c>
      <c r="C5902" t="s">
        <v>10</v>
      </c>
      <c r="D5902" s="2" t="str">
        <f t="shared" si="182"/>
        <v>Michigan1975</v>
      </c>
      <c r="E5902">
        <v>8</v>
      </c>
      <c r="F5902">
        <v>8</v>
      </c>
      <c r="G5902">
        <v>2</v>
      </c>
      <c r="H5902">
        <v>2</v>
      </c>
      <c r="I5902">
        <v>5.51</v>
      </c>
      <c r="J5902">
        <v>12.48</v>
      </c>
      <c r="K5902">
        <v>17.989999999999998</v>
      </c>
      <c r="L5902" s="2">
        <f>_xlfn.RANK.EQ(I5902, INDEX(CFB!$I$2:$I$1048576, MATCH(W5902, CFB!$W$2:$W$1048576, 0)):INDEX(CFB!$I$2:$I$1048576, MATCH(W5902, CFB!$W$2:$W$1048576, 0) + COUNTIF(CFB!$W$2:$W$1048576, W5902) - 1), 0)</f>
        <v>29</v>
      </c>
      <c r="M5902" s="2">
        <f>_xlfn.RANK.EQ(J5902, INDEX(CFB!$J$2:$J$1048576, MATCH(W5902, CFB!$W$2:$W$1048576, 0)):INDEX(CFB!$J$2:$J$1048576, MATCH(W5902, CFB!$W$2:$W$1048576, 0) + COUNTIF(CFB!$W$2:$W$1048576, W5902) - 1))</f>
        <v>3</v>
      </c>
      <c r="N5902" s="2">
        <f>RANK(K5902, INDEX(CFB!$K$2:$K$1048576, MATCH(W5902, CFB!$W$2:$W$1048576, 0)):INDEX(CFB!$K$2:$K$1048576, MATCH(W5902, CFB!$W$2:$W$1048576, 0) + COUNTIF(CFB!$W$2:$W$1048576, W5902) - 1))</f>
        <v>7</v>
      </c>
      <c r="O5902">
        <v>38.76</v>
      </c>
      <c r="P5902">
        <v>-2.06</v>
      </c>
      <c r="W5902">
        <v>1975</v>
      </c>
      <c r="X5902">
        <f t="shared" si="183"/>
        <v>0</v>
      </c>
    </row>
    <row r="5903" spans="1:24" ht="12.75" hidden="1" customHeight="1" x14ac:dyDescent="0.45">
      <c r="A5903">
        <v>8</v>
      </c>
      <c r="B5903" t="s">
        <v>16</v>
      </c>
      <c r="C5903" t="s">
        <v>12</v>
      </c>
      <c r="D5903" s="2" t="str">
        <f t="shared" si="182"/>
        <v>Penn State1975</v>
      </c>
      <c r="E5903">
        <v>10</v>
      </c>
      <c r="F5903">
        <v>9</v>
      </c>
      <c r="G5903">
        <v>3</v>
      </c>
      <c r="H5903">
        <v>0</v>
      </c>
      <c r="I5903">
        <v>4.83</v>
      </c>
      <c r="J5903">
        <v>12.47</v>
      </c>
      <c r="K5903">
        <v>17.3</v>
      </c>
      <c r="L5903" s="2">
        <f>_xlfn.RANK.EQ(I5903, INDEX(CFB!$I$2:$I$1048576, MATCH(W5903, CFB!$W$2:$W$1048576, 0)):INDEX(CFB!$I$2:$I$1048576, MATCH(W5903, CFB!$W$2:$W$1048576, 0) + COUNTIF(CFB!$W$2:$W$1048576, W5903) - 1), 0)</f>
        <v>34</v>
      </c>
      <c r="M5903" s="2">
        <f>_xlfn.RANK.EQ(J5903, INDEX(CFB!$J$2:$J$1048576, MATCH(W5903, CFB!$W$2:$W$1048576, 0)):INDEX(CFB!$J$2:$J$1048576, MATCH(W5903, CFB!$W$2:$W$1048576, 0) + COUNTIF(CFB!$W$2:$W$1048576, W5903) - 1))</f>
        <v>4</v>
      </c>
      <c r="N5903" s="2">
        <f>RANK(K5903, INDEX(CFB!$K$2:$K$1048576, MATCH(W5903, CFB!$W$2:$W$1048576, 0)):INDEX(CFB!$K$2:$K$1048576, MATCH(W5903, CFB!$W$2:$W$1048576, 0) + COUNTIF(CFB!$W$2:$W$1048576, W5903) - 1))</f>
        <v>8</v>
      </c>
      <c r="O5903">
        <v>31.96</v>
      </c>
      <c r="P5903">
        <v>-4.21</v>
      </c>
      <c r="W5903">
        <v>1975</v>
      </c>
      <c r="X5903">
        <f t="shared" si="183"/>
        <v>0</v>
      </c>
    </row>
    <row r="5904" spans="1:24" ht="12.75" hidden="1" customHeight="1" x14ac:dyDescent="0.45">
      <c r="A5904">
        <v>9</v>
      </c>
      <c r="B5904" t="s">
        <v>34</v>
      </c>
      <c r="C5904" t="s">
        <v>189</v>
      </c>
      <c r="D5904" s="2" t="str">
        <f t="shared" si="182"/>
        <v>Texas A&amp;M1975</v>
      </c>
      <c r="E5904">
        <v>11</v>
      </c>
      <c r="F5904">
        <v>10</v>
      </c>
      <c r="G5904">
        <v>2</v>
      </c>
      <c r="H5904">
        <v>0</v>
      </c>
      <c r="I5904">
        <v>4.8</v>
      </c>
      <c r="J5904">
        <v>12.19</v>
      </c>
      <c r="K5904">
        <v>16.989999999999998</v>
      </c>
      <c r="L5904" s="2">
        <f>_xlfn.RANK.EQ(I5904, INDEX(CFB!$I$2:$I$1048576, MATCH(W5904, CFB!$W$2:$W$1048576, 0)):INDEX(CFB!$I$2:$I$1048576, MATCH(W5904, CFB!$W$2:$W$1048576, 0) + COUNTIF(CFB!$W$2:$W$1048576, W5904) - 1), 0)</f>
        <v>35</v>
      </c>
      <c r="M5904" s="2">
        <f>_xlfn.RANK.EQ(J5904, INDEX(CFB!$J$2:$J$1048576, MATCH(W5904, CFB!$W$2:$W$1048576, 0)):INDEX(CFB!$J$2:$J$1048576, MATCH(W5904, CFB!$W$2:$W$1048576, 0) + COUNTIF(CFB!$W$2:$W$1048576, W5904) - 1))</f>
        <v>6</v>
      </c>
      <c r="N5904" s="2">
        <f>RANK(K5904, INDEX(CFB!$K$2:$K$1048576, MATCH(W5904, CFB!$W$2:$W$1048576, 0)):INDEX(CFB!$K$2:$K$1048576, MATCH(W5904, CFB!$W$2:$W$1048576, 0) + COUNTIF(CFB!$W$2:$W$1048576, W5904) - 1))</f>
        <v>9</v>
      </c>
      <c r="O5904">
        <v>35.36</v>
      </c>
      <c r="P5904">
        <v>-1.88</v>
      </c>
      <c r="W5904">
        <v>1975</v>
      </c>
      <c r="X5904">
        <f t="shared" si="183"/>
        <v>0</v>
      </c>
    </row>
    <row r="5905" spans="1:24" ht="12.75" hidden="1" customHeight="1" x14ac:dyDescent="0.45">
      <c r="A5905">
        <v>10</v>
      </c>
      <c r="B5905" t="s">
        <v>28</v>
      </c>
      <c r="C5905" t="s">
        <v>178</v>
      </c>
      <c r="D5905" s="2" t="str">
        <f t="shared" si="182"/>
        <v>Arizona State1975</v>
      </c>
      <c r="E5905">
        <v>2</v>
      </c>
      <c r="F5905">
        <v>12</v>
      </c>
      <c r="G5905">
        <v>0</v>
      </c>
      <c r="H5905">
        <v>0</v>
      </c>
      <c r="I5905">
        <v>8.44</v>
      </c>
      <c r="J5905">
        <v>8.51</v>
      </c>
      <c r="K5905">
        <v>16.95</v>
      </c>
      <c r="L5905" s="2">
        <f>_xlfn.RANK.EQ(I5905, INDEX(CFB!$I$2:$I$1048576, MATCH(W5905, CFB!$W$2:$W$1048576, 0)):INDEX(CFB!$I$2:$I$1048576, MATCH(W5905, CFB!$W$2:$W$1048576, 0) + COUNTIF(CFB!$W$2:$W$1048576, W5905) - 1), 0)</f>
        <v>12</v>
      </c>
      <c r="M5905" s="2">
        <f>_xlfn.RANK.EQ(J5905, INDEX(CFB!$J$2:$J$1048576, MATCH(W5905, CFB!$W$2:$W$1048576, 0)):INDEX(CFB!$J$2:$J$1048576, MATCH(W5905, CFB!$W$2:$W$1048576, 0) + COUNTIF(CFB!$W$2:$W$1048576, W5905) - 1))</f>
        <v>12</v>
      </c>
      <c r="N5905" s="2">
        <f>RANK(K5905, INDEX(CFB!$K$2:$K$1048576, MATCH(W5905, CFB!$W$2:$W$1048576, 0)):INDEX(CFB!$K$2:$K$1048576, MATCH(W5905, CFB!$W$2:$W$1048576, 0) + COUNTIF(CFB!$W$2:$W$1048576, W5905) - 1))</f>
        <v>10</v>
      </c>
      <c r="O5905">
        <v>36.03</v>
      </c>
      <c r="P5905">
        <v>3.01</v>
      </c>
      <c r="W5905">
        <v>1975</v>
      </c>
      <c r="X5905">
        <f t="shared" si="183"/>
        <v>0</v>
      </c>
    </row>
    <row r="5906" spans="1:24" ht="12.75" hidden="1" customHeight="1" x14ac:dyDescent="0.45">
      <c r="A5906">
        <v>11</v>
      </c>
      <c r="B5906" t="s">
        <v>35</v>
      </c>
      <c r="C5906" t="s">
        <v>15</v>
      </c>
      <c r="D5906" s="2" t="str">
        <f t="shared" si="182"/>
        <v>Florida1975</v>
      </c>
      <c r="F5906">
        <v>9</v>
      </c>
      <c r="G5906">
        <v>3</v>
      </c>
      <c r="H5906">
        <v>0</v>
      </c>
      <c r="I5906">
        <v>6.48</v>
      </c>
      <c r="J5906">
        <v>10.1</v>
      </c>
      <c r="K5906">
        <v>16.59</v>
      </c>
      <c r="L5906" s="2">
        <f>_xlfn.RANK.EQ(I5906, INDEX(CFB!$I$2:$I$1048576, MATCH(W5906, CFB!$W$2:$W$1048576, 0)):INDEX(CFB!$I$2:$I$1048576, MATCH(W5906, CFB!$W$2:$W$1048576, 0) + COUNTIF(CFB!$W$2:$W$1048576, W5906) - 1), 0)</f>
        <v>23</v>
      </c>
      <c r="M5906" s="2">
        <f>_xlfn.RANK.EQ(J5906, INDEX(CFB!$J$2:$J$1048576, MATCH(W5906, CFB!$W$2:$W$1048576, 0)):INDEX(CFB!$J$2:$J$1048576, MATCH(W5906, CFB!$W$2:$W$1048576, 0) + COUNTIF(CFB!$W$2:$W$1048576, W5906) - 1))</f>
        <v>9</v>
      </c>
      <c r="N5906" s="2">
        <f>RANK(K5906, INDEX(CFB!$K$2:$K$1048576, MATCH(W5906, CFB!$W$2:$W$1048576, 0)):INDEX(CFB!$K$2:$K$1048576, MATCH(W5906, CFB!$W$2:$W$1048576, 0) + COUNTIF(CFB!$W$2:$W$1048576, W5906) - 1))</f>
        <v>11</v>
      </c>
      <c r="O5906">
        <v>37.450000000000003</v>
      </c>
      <c r="P5906">
        <v>0.11</v>
      </c>
      <c r="W5906">
        <v>1975</v>
      </c>
      <c r="X5906">
        <f t="shared" si="183"/>
        <v>0</v>
      </c>
    </row>
    <row r="5907" spans="1:24" ht="12.75" hidden="1" customHeight="1" x14ac:dyDescent="0.45">
      <c r="A5907">
        <v>12</v>
      </c>
      <c r="B5907" t="s">
        <v>73</v>
      </c>
      <c r="C5907" t="s">
        <v>227</v>
      </c>
      <c r="D5907" s="2" t="str">
        <f t="shared" si="182"/>
        <v>UCLA1975</v>
      </c>
      <c r="E5907">
        <v>5</v>
      </c>
      <c r="F5907">
        <v>9</v>
      </c>
      <c r="G5907">
        <v>2</v>
      </c>
      <c r="H5907">
        <v>1</v>
      </c>
      <c r="I5907">
        <v>13.81</v>
      </c>
      <c r="J5907">
        <v>2.23</v>
      </c>
      <c r="K5907">
        <v>16.04</v>
      </c>
      <c r="L5907" s="2">
        <f>_xlfn.RANK.EQ(I5907, INDEX(CFB!$I$2:$I$1048576, MATCH(W5907, CFB!$W$2:$W$1048576, 0)):INDEX(CFB!$I$2:$I$1048576, MATCH(W5907, CFB!$W$2:$W$1048576, 0) + COUNTIF(CFB!$W$2:$W$1048576, W5907) - 1), 0)</f>
        <v>1</v>
      </c>
      <c r="M5907" s="2">
        <f>_xlfn.RANK.EQ(J5907, INDEX(CFB!$J$2:$J$1048576, MATCH(W5907, CFB!$W$2:$W$1048576, 0)):INDEX(CFB!$J$2:$J$1048576, MATCH(W5907, CFB!$W$2:$W$1048576, 0) + COUNTIF(CFB!$W$2:$W$1048576, W5907) - 1))</f>
        <v>52</v>
      </c>
      <c r="N5907" s="2">
        <f>RANK(K5907, INDEX(CFB!$K$2:$K$1048576, MATCH(W5907, CFB!$W$2:$W$1048576, 0)):INDEX(CFB!$K$2:$K$1048576, MATCH(W5907, CFB!$W$2:$W$1048576, 0) + COUNTIF(CFB!$W$2:$W$1048576, W5907) - 1))</f>
        <v>12</v>
      </c>
      <c r="O5907">
        <v>41.23</v>
      </c>
      <c r="P5907">
        <v>7.21</v>
      </c>
      <c r="W5907">
        <v>1975</v>
      </c>
      <c r="X5907">
        <f t="shared" si="183"/>
        <v>0</v>
      </c>
    </row>
    <row r="5908" spans="1:24" ht="12.75" hidden="1" customHeight="1" x14ac:dyDescent="0.45">
      <c r="A5908">
        <v>13</v>
      </c>
      <c r="B5908" t="s">
        <v>39</v>
      </c>
      <c r="C5908" t="s">
        <v>188</v>
      </c>
      <c r="D5908" s="2" t="str">
        <f t="shared" si="182"/>
        <v>Colorado1975</v>
      </c>
      <c r="E5908">
        <v>16</v>
      </c>
      <c r="F5908">
        <v>9</v>
      </c>
      <c r="G5908">
        <v>3</v>
      </c>
      <c r="H5908">
        <v>0</v>
      </c>
      <c r="I5908">
        <v>11.24</v>
      </c>
      <c r="J5908">
        <v>3.84</v>
      </c>
      <c r="K5908">
        <v>15.08</v>
      </c>
      <c r="L5908" s="2">
        <f>_xlfn.RANK.EQ(I5908, INDEX(CFB!$I$2:$I$1048576, MATCH(W5908, CFB!$W$2:$W$1048576, 0)):INDEX(CFB!$I$2:$I$1048576, MATCH(W5908, CFB!$W$2:$W$1048576, 0) + COUNTIF(CFB!$W$2:$W$1048576, W5908) - 1), 0)</f>
        <v>6</v>
      </c>
      <c r="M5908" s="2">
        <f>_xlfn.RANK.EQ(J5908, INDEX(CFB!$J$2:$J$1048576, MATCH(W5908, CFB!$W$2:$W$1048576, 0)):INDEX(CFB!$J$2:$J$1048576, MATCH(W5908, CFB!$W$2:$W$1048576, 0) + COUNTIF(CFB!$W$2:$W$1048576, W5908) - 1))</f>
        <v>36</v>
      </c>
      <c r="N5908" s="2">
        <f>RANK(K5908, INDEX(CFB!$K$2:$K$1048576, MATCH(W5908, CFB!$W$2:$W$1048576, 0)):INDEX(CFB!$K$2:$K$1048576, MATCH(W5908, CFB!$W$2:$W$1048576, 0) + COUNTIF(CFB!$W$2:$W$1048576, W5908) - 1))</f>
        <v>13</v>
      </c>
      <c r="O5908">
        <v>41.51</v>
      </c>
      <c r="P5908">
        <v>6.32</v>
      </c>
      <c r="W5908">
        <v>1975</v>
      </c>
      <c r="X5908">
        <f t="shared" si="183"/>
        <v>0</v>
      </c>
    </row>
    <row r="5909" spans="1:24" ht="12.75" hidden="1" customHeight="1" x14ac:dyDescent="0.45">
      <c r="A5909">
        <v>14</v>
      </c>
      <c r="B5909" t="s">
        <v>70</v>
      </c>
      <c r="C5909" t="s">
        <v>12</v>
      </c>
      <c r="D5909" s="2" t="str">
        <f t="shared" si="182"/>
        <v>Pitt1975</v>
      </c>
      <c r="E5909">
        <v>15</v>
      </c>
      <c r="F5909">
        <v>8</v>
      </c>
      <c r="G5909">
        <v>4</v>
      </c>
      <c r="H5909">
        <v>0</v>
      </c>
      <c r="I5909">
        <v>6.36</v>
      </c>
      <c r="J5909">
        <v>8.4</v>
      </c>
      <c r="K5909">
        <v>14.76</v>
      </c>
      <c r="L5909" s="2">
        <f>_xlfn.RANK.EQ(I5909, INDEX(CFB!$I$2:$I$1048576, MATCH(W5909, CFB!$W$2:$W$1048576, 0)):INDEX(CFB!$I$2:$I$1048576, MATCH(W5909, CFB!$W$2:$W$1048576, 0) + COUNTIF(CFB!$W$2:$W$1048576, W5909) - 1), 0)</f>
        <v>24</v>
      </c>
      <c r="M5909" s="2">
        <f>_xlfn.RANK.EQ(J5909, INDEX(CFB!$J$2:$J$1048576, MATCH(W5909, CFB!$W$2:$W$1048576, 0)):INDEX(CFB!$J$2:$J$1048576, MATCH(W5909, CFB!$W$2:$W$1048576, 0) + COUNTIF(CFB!$W$2:$W$1048576, W5909) - 1))</f>
        <v>13</v>
      </c>
      <c r="N5909" s="2">
        <f>RANK(K5909, INDEX(CFB!$K$2:$K$1048576, MATCH(W5909, CFB!$W$2:$W$1048576, 0)):INDEX(CFB!$K$2:$K$1048576, MATCH(W5909, CFB!$W$2:$W$1048576, 0) + COUNTIF(CFB!$W$2:$W$1048576, W5909) - 1))</f>
        <v>14</v>
      </c>
      <c r="O5909">
        <v>39.82</v>
      </c>
      <c r="P5909">
        <v>2.17</v>
      </c>
      <c r="W5909">
        <v>1975</v>
      </c>
      <c r="X5909">
        <f t="shared" si="183"/>
        <v>0</v>
      </c>
    </row>
    <row r="5910" spans="1:24" ht="12.75" hidden="1" customHeight="1" x14ac:dyDescent="0.45">
      <c r="A5910">
        <v>15</v>
      </c>
      <c r="B5910" t="s">
        <v>83</v>
      </c>
      <c r="C5910" t="s">
        <v>227</v>
      </c>
      <c r="D5910" s="2" t="str">
        <f t="shared" si="182"/>
        <v>California1975</v>
      </c>
      <c r="E5910">
        <v>14</v>
      </c>
      <c r="F5910">
        <v>8</v>
      </c>
      <c r="G5910">
        <v>3</v>
      </c>
      <c r="H5910">
        <v>0</v>
      </c>
      <c r="I5910">
        <v>12.87</v>
      </c>
      <c r="J5910">
        <v>1.87</v>
      </c>
      <c r="K5910">
        <v>14.74</v>
      </c>
      <c r="L5910" s="2">
        <f>_xlfn.RANK.EQ(I5910, INDEX(CFB!$I$2:$I$1048576, MATCH(W5910, CFB!$W$2:$W$1048576, 0)):INDEX(CFB!$I$2:$I$1048576, MATCH(W5910, CFB!$W$2:$W$1048576, 0) + COUNTIF(CFB!$W$2:$W$1048576, W5910) - 1), 0)</f>
        <v>3</v>
      </c>
      <c r="M5910" s="2">
        <f>_xlfn.RANK.EQ(J5910, INDEX(CFB!$J$2:$J$1048576, MATCH(W5910, CFB!$W$2:$W$1048576, 0)):INDEX(CFB!$J$2:$J$1048576, MATCH(W5910, CFB!$W$2:$W$1048576, 0) + COUNTIF(CFB!$W$2:$W$1048576, W5910) - 1))</f>
        <v>56</v>
      </c>
      <c r="N5910" s="2">
        <f>RANK(K5910, INDEX(CFB!$K$2:$K$1048576, MATCH(W5910, CFB!$W$2:$W$1048576, 0)):INDEX(CFB!$K$2:$K$1048576, MATCH(W5910, CFB!$W$2:$W$1048576, 0) + COUNTIF(CFB!$W$2:$W$1048576, W5910) - 1))</f>
        <v>15</v>
      </c>
      <c r="O5910">
        <v>40.880000000000003</v>
      </c>
      <c r="P5910">
        <v>8.94</v>
      </c>
      <c r="W5910">
        <v>1975</v>
      </c>
      <c r="X5910">
        <f t="shared" si="183"/>
        <v>0</v>
      </c>
    </row>
    <row r="5911" spans="1:24" ht="12.75" hidden="1" customHeight="1" x14ac:dyDescent="0.45">
      <c r="A5911">
        <v>16</v>
      </c>
      <c r="B5911" t="s">
        <v>46</v>
      </c>
      <c r="C5911" t="s">
        <v>188</v>
      </c>
      <c r="D5911" s="2" t="str">
        <f t="shared" si="182"/>
        <v>Missouri1975</v>
      </c>
      <c r="F5911">
        <v>6</v>
      </c>
      <c r="G5911">
        <v>5</v>
      </c>
      <c r="H5911">
        <v>0</v>
      </c>
      <c r="I5911">
        <v>12.47</v>
      </c>
      <c r="J5911">
        <v>1.82</v>
      </c>
      <c r="K5911">
        <v>14.29</v>
      </c>
      <c r="L5911" s="2">
        <f>_xlfn.RANK.EQ(I5911, INDEX(CFB!$I$2:$I$1048576, MATCH(W5911, CFB!$W$2:$W$1048576, 0)):INDEX(CFB!$I$2:$I$1048576, MATCH(W5911, CFB!$W$2:$W$1048576, 0) + COUNTIF(CFB!$W$2:$W$1048576, W5911) - 1), 0)</f>
        <v>5</v>
      </c>
      <c r="M5911" s="2">
        <f>_xlfn.RANK.EQ(J5911, INDEX(CFB!$J$2:$J$1048576, MATCH(W5911, CFB!$W$2:$W$1048576, 0)):INDEX(CFB!$J$2:$J$1048576, MATCH(W5911, CFB!$W$2:$W$1048576, 0) + COUNTIF(CFB!$W$2:$W$1048576, W5911) - 1))</f>
        <v>57</v>
      </c>
      <c r="N5911" s="2">
        <f>RANK(K5911, INDEX(CFB!$K$2:$K$1048576, MATCH(W5911, CFB!$W$2:$W$1048576, 0)):INDEX(CFB!$K$2:$K$1048576, MATCH(W5911, CFB!$W$2:$W$1048576, 0) + COUNTIF(CFB!$W$2:$W$1048576, W5911) - 1))</f>
        <v>16</v>
      </c>
      <c r="O5911">
        <v>42.02</v>
      </c>
      <c r="P5911">
        <v>5.57</v>
      </c>
      <c r="W5911">
        <v>1975</v>
      </c>
      <c r="X5911">
        <f t="shared" si="183"/>
        <v>0</v>
      </c>
    </row>
    <row r="5912" spans="1:24" ht="12.75" hidden="1" customHeight="1" x14ac:dyDescent="0.45">
      <c r="A5912">
        <v>17</v>
      </c>
      <c r="B5912" t="s">
        <v>11</v>
      </c>
      <c r="C5912" t="s">
        <v>12</v>
      </c>
      <c r="D5912" s="2" t="str">
        <f t="shared" si="182"/>
        <v>Notre Dame1975</v>
      </c>
      <c r="F5912">
        <v>8</v>
      </c>
      <c r="G5912">
        <v>3</v>
      </c>
      <c r="H5912">
        <v>0</v>
      </c>
      <c r="I5912">
        <v>6.49</v>
      </c>
      <c r="J5912">
        <v>7.77</v>
      </c>
      <c r="K5912">
        <v>14.26</v>
      </c>
      <c r="L5912" s="2">
        <f>_xlfn.RANK.EQ(I5912, INDEX(CFB!$I$2:$I$1048576, MATCH(W5912, CFB!$W$2:$W$1048576, 0)):INDEX(CFB!$I$2:$I$1048576, MATCH(W5912, CFB!$W$2:$W$1048576, 0) + COUNTIF(CFB!$W$2:$W$1048576, W5912) - 1), 0)</f>
        <v>21</v>
      </c>
      <c r="M5912" s="2">
        <f>_xlfn.RANK.EQ(J5912, INDEX(CFB!$J$2:$J$1048576, MATCH(W5912, CFB!$W$2:$W$1048576, 0)):INDEX(CFB!$J$2:$J$1048576, MATCH(W5912, CFB!$W$2:$W$1048576, 0) + COUNTIF(CFB!$W$2:$W$1048576, W5912) - 1))</f>
        <v>17</v>
      </c>
      <c r="N5912" s="2">
        <f>RANK(K5912, INDEX(CFB!$K$2:$K$1048576, MATCH(W5912, CFB!$W$2:$W$1048576, 0)):INDEX(CFB!$K$2:$K$1048576, MATCH(W5912, CFB!$W$2:$W$1048576, 0) + COUNTIF(CFB!$W$2:$W$1048576, W5912) - 1))</f>
        <v>17</v>
      </c>
      <c r="O5912">
        <v>33.65</v>
      </c>
      <c r="P5912">
        <v>3.41</v>
      </c>
      <c r="W5912">
        <v>1975</v>
      </c>
      <c r="X5912">
        <f t="shared" si="183"/>
        <v>0</v>
      </c>
    </row>
    <row r="5913" spans="1:24" ht="12.75" hidden="1" customHeight="1" x14ac:dyDescent="0.45">
      <c r="A5913">
        <v>18</v>
      </c>
      <c r="B5913" t="s">
        <v>121</v>
      </c>
      <c r="C5913" t="s">
        <v>188</v>
      </c>
      <c r="D5913" s="2" t="str">
        <f t="shared" si="182"/>
        <v>Oklahoma State1975</v>
      </c>
      <c r="F5913">
        <v>7</v>
      </c>
      <c r="G5913">
        <v>4</v>
      </c>
      <c r="H5913">
        <v>0</v>
      </c>
      <c r="I5913">
        <v>6.09</v>
      </c>
      <c r="J5913">
        <v>7.92</v>
      </c>
      <c r="K5913">
        <v>14.01</v>
      </c>
      <c r="L5913" s="2">
        <f>_xlfn.RANK.EQ(I5913, INDEX(CFB!$I$2:$I$1048576, MATCH(W5913, CFB!$W$2:$W$1048576, 0)):INDEX(CFB!$I$2:$I$1048576, MATCH(W5913, CFB!$W$2:$W$1048576, 0) + COUNTIF(CFB!$W$2:$W$1048576, W5913) - 1), 0)</f>
        <v>26</v>
      </c>
      <c r="M5913" s="2">
        <f>_xlfn.RANK.EQ(J5913, INDEX(CFB!$J$2:$J$1048576, MATCH(W5913, CFB!$W$2:$W$1048576, 0)):INDEX(CFB!$J$2:$J$1048576, MATCH(W5913, CFB!$W$2:$W$1048576, 0) + COUNTIF(CFB!$W$2:$W$1048576, W5913) - 1))</f>
        <v>16</v>
      </c>
      <c r="N5913" s="2">
        <f>RANK(K5913, INDEX(CFB!$K$2:$K$1048576, MATCH(W5913, CFB!$W$2:$W$1048576, 0)):INDEX(CFB!$K$2:$K$1048576, MATCH(W5913, CFB!$W$2:$W$1048576, 0) + COUNTIF(CFB!$W$2:$W$1048576, W5913) - 1))</f>
        <v>18</v>
      </c>
      <c r="O5913">
        <v>40.17</v>
      </c>
      <c r="P5913">
        <v>1.84</v>
      </c>
      <c r="W5913">
        <v>1975</v>
      </c>
      <c r="X5913">
        <f t="shared" si="183"/>
        <v>0</v>
      </c>
    </row>
    <row r="5914" spans="1:24" ht="12.75" hidden="1" customHeight="1" x14ac:dyDescent="0.45">
      <c r="A5914">
        <v>19</v>
      </c>
      <c r="B5914" t="s">
        <v>55</v>
      </c>
      <c r="C5914" t="s">
        <v>188</v>
      </c>
      <c r="D5914" s="2" t="str">
        <f t="shared" si="182"/>
        <v>Kansas1975</v>
      </c>
      <c r="F5914">
        <v>7</v>
      </c>
      <c r="G5914">
        <v>5</v>
      </c>
      <c r="H5914">
        <v>0</v>
      </c>
      <c r="I5914">
        <v>6.69</v>
      </c>
      <c r="J5914">
        <v>7.13</v>
      </c>
      <c r="K5914">
        <v>13.82</v>
      </c>
      <c r="L5914" s="2">
        <f>_xlfn.RANK.EQ(I5914, INDEX(CFB!$I$2:$I$1048576, MATCH(W5914, CFB!$W$2:$W$1048576, 0)):INDEX(CFB!$I$2:$I$1048576, MATCH(W5914, CFB!$W$2:$W$1048576, 0) + COUNTIF(CFB!$W$2:$W$1048576, W5914) - 1), 0)</f>
        <v>20</v>
      </c>
      <c r="M5914" s="2">
        <f>_xlfn.RANK.EQ(J5914, INDEX(CFB!$J$2:$J$1048576, MATCH(W5914, CFB!$W$2:$W$1048576, 0)):INDEX(CFB!$J$2:$J$1048576, MATCH(W5914, CFB!$W$2:$W$1048576, 0) + COUNTIF(CFB!$W$2:$W$1048576, W5914) - 1))</f>
        <v>18</v>
      </c>
      <c r="N5914" s="2">
        <f>RANK(K5914, INDEX(CFB!$K$2:$K$1048576, MATCH(W5914, CFB!$W$2:$W$1048576, 0)):INDEX(CFB!$K$2:$K$1048576, MATCH(W5914, CFB!$W$2:$W$1048576, 0) + COUNTIF(CFB!$W$2:$W$1048576, W5914) - 1))</f>
        <v>19</v>
      </c>
      <c r="O5914">
        <v>35.54</v>
      </c>
      <c r="P5914">
        <v>0.76</v>
      </c>
      <c r="W5914">
        <v>1975</v>
      </c>
      <c r="X5914">
        <f t="shared" si="183"/>
        <v>0</v>
      </c>
    </row>
    <row r="5915" spans="1:24" ht="12.75" hidden="1" customHeight="1" x14ac:dyDescent="0.45">
      <c r="A5915">
        <v>20</v>
      </c>
      <c r="B5915" t="s">
        <v>17</v>
      </c>
      <c r="C5915" t="s">
        <v>15</v>
      </c>
      <c r="D5915" s="2" t="str">
        <f t="shared" si="182"/>
        <v>Georgia1975</v>
      </c>
      <c r="E5915">
        <v>19</v>
      </c>
      <c r="F5915">
        <v>9</v>
      </c>
      <c r="G5915">
        <v>3</v>
      </c>
      <c r="H5915">
        <v>0</v>
      </c>
      <c r="I5915">
        <v>8.23</v>
      </c>
      <c r="J5915">
        <v>5.53</v>
      </c>
      <c r="K5915">
        <v>13.76</v>
      </c>
      <c r="L5915" s="2">
        <f>_xlfn.RANK.EQ(I5915, INDEX(CFB!$I$2:$I$1048576, MATCH(W5915, CFB!$W$2:$W$1048576, 0)):INDEX(CFB!$I$2:$I$1048576, MATCH(W5915, CFB!$W$2:$W$1048576, 0) + COUNTIF(CFB!$W$2:$W$1048576, W5915) - 1), 0)</f>
        <v>14</v>
      </c>
      <c r="M5915" s="2">
        <f>_xlfn.RANK.EQ(J5915, INDEX(CFB!$J$2:$J$1048576, MATCH(W5915, CFB!$W$2:$W$1048576, 0)):INDEX(CFB!$J$2:$J$1048576, MATCH(W5915, CFB!$W$2:$W$1048576, 0) + COUNTIF(CFB!$W$2:$W$1048576, W5915) - 1))</f>
        <v>29</v>
      </c>
      <c r="N5915" s="2">
        <f>RANK(K5915, INDEX(CFB!$K$2:$K$1048576, MATCH(W5915, CFB!$W$2:$W$1048576, 0)):INDEX(CFB!$K$2:$K$1048576, MATCH(W5915, CFB!$W$2:$W$1048576, 0) + COUNTIF(CFB!$W$2:$W$1048576, W5915) - 1))</f>
        <v>20</v>
      </c>
      <c r="O5915">
        <v>37.29</v>
      </c>
      <c r="P5915">
        <v>4.88</v>
      </c>
      <c r="W5915">
        <v>1975</v>
      </c>
      <c r="X5915">
        <f t="shared" si="183"/>
        <v>0</v>
      </c>
    </row>
    <row r="5916" spans="1:24" ht="12.75" hidden="1" customHeight="1" x14ac:dyDescent="0.45">
      <c r="A5916">
        <v>21</v>
      </c>
      <c r="B5916" t="s">
        <v>38</v>
      </c>
      <c r="C5916" t="s">
        <v>227</v>
      </c>
      <c r="D5916" s="2" t="str">
        <f t="shared" si="182"/>
        <v>USC1975</v>
      </c>
      <c r="E5916">
        <v>17</v>
      </c>
      <c r="F5916">
        <v>8</v>
      </c>
      <c r="G5916">
        <v>4</v>
      </c>
      <c r="H5916">
        <v>0</v>
      </c>
      <c r="I5916">
        <v>3.51</v>
      </c>
      <c r="J5916">
        <v>9.99</v>
      </c>
      <c r="K5916">
        <v>13.5</v>
      </c>
      <c r="L5916" s="2">
        <f>_xlfn.RANK.EQ(I5916, INDEX(CFB!$I$2:$I$1048576, MATCH(W5916, CFB!$W$2:$W$1048576, 0)):INDEX(CFB!$I$2:$I$1048576, MATCH(W5916, CFB!$W$2:$W$1048576, 0) + COUNTIF(CFB!$W$2:$W$1048576, W5916) - 1), 0)</f>
        <v>43</v>
      </c>
      <c r="M5916" s="2">
        <f>_xlfn.RANK.EQ(J5916, INDEX(CFB!$J$2:$J$1048576, MATCH(W5916, CFB!$W$2:$W$1048576, 0)):INDEX(CFB!$J$2:$J$1048576, MATCH(W5916, CFB!$W$2:$W$1048576, 0) + COUNTIF(CFB!$W$2:$W$1048576, W5916) - 1))</f>
        <v>10</v>
      </c>
      <c r="N5916" s="2">
        <f>RANK(K5916, INDEX(CFB!$K$2:$K$1048576, MATCH(W5916, CFB!$W$2:$W$1048576, 0)):INDEX(CFB!$K$2:$K$1048576, MATCH(W5916, CFB!$W$2:$W$1048576, 0) + COUNTIF(CFB!$W$2:$W$1048576, W5916) - 1))</f>
        <v>21</v>
      </c>
      <c r="O5916">
        <v>31.25</v>
      </c>
      <c r="P5916">
        <v>-0.03</v>
      </c>
      <c r="W5916">
        <v>1975</v>
      </c>
      <c r="X5916">
        <f t="shared" si="183"/>
        <v>0</v>
      </c>
    </row>
    <row r="5917" spans="1:24" ht="12.75" hidden="1" customHeight="1" x14ac:dyDescent="0.45">
      <c r="A5917">
        <v>22</v>
      </c>
      <c r="B5917" t="s">
        <v>125</v>
      </c>
      <c r="C5917" t="s">
        <v>204</v>
      </c>
      <c r="D5917" s="2" t="str">
        <f t="shared" si="182"/>
        <v>Arkansas State1975</v>
      </c>
      <c r="F5917">
        <v>11</v>
      </c>
      <c r="G5917">
        <v>0</v>
      </c>
      <c r="H5917">
        <v>0</v>
      </c>
      <c r="I5917">
        <v>4</v>
      </c>
      <c r="J5917">
        <v>9.1</v>
      </c>
      <c r="K5917">
        <v>13.11</v>
      </c>
      <c r="L5917" s="2">
        <f>_xlfn.RANK.EQ(I5917, INDEX(CFB!$I$2:$I$1048576, MATCH(W5917, CFB!$W$2:$W$1048576, 0)):INDEX(CFB!$I$2:$I$1048576, MATCH(W5917, CFB!$W$2:$W$1048576, 0) + COUNTIF(CFB!$W$2:$W$1048576, W5917) - 1), 0)</f>
        <v>40</v>
      </c>
      <c r="M5917" s="2">
        <f>_xlfn.RANK.EQ(J5917, INDEX(CFB!$J$2:$J$1048576, MATCH(W5917, CFB!$W$2:$W$1048576, 0)):INDEX(CFB!$J$2:$J$1048576, MATCH(W5917, CFB!$W$2:$W$1048576, 0) + COUNTIF(CFB!$W$2:$W$1048576, W5917) - 1))</f>
        <v>11</v>
      </c>
      <c r="N5917" s="2">
        <f>RANK(K5917, INDEX(CFB!$K$2:$K$1048576, MATCH(W5917, CFB!$W$2:$W$1048576, 0)):INDEX(CFB!$K$2:$K$1048576, MATCH(W5917, CFB!$W$2:$W$1048576, 0) + COUNTIF(CFB!$W$2:$W$1048576, W5917) - 1))</f>
        <v>22</v>
      </c>
      <c r="O5917">
        <v>35.840000000000003</v>
      </c>
      <c r="P5917">
        <v>3.77</v>
      </c>
      <c r="W5917">
        <v>1975</v>
      </c>
      <c r="X5917">
        <f t="shared" si="183"/>
        <v>0</v>
      </c>
    </row>
    <row r="5918" spans="1:24" ht="12.75" hidden="1" customHeight="1" x14ac:dyDescent="0.45">
      <c r="A5918">
        <v>23</v>
      </c>
      <c r="B5918" t="s">
        <v>96</v>
      </c>
      <c r="C5918" t="s">
        <v>23</v>
      </c>
      <c r="D5918" s="2" t="str">
        <f t="shared" si="182"/>
        <v>Maryland1975</v>
      </c>
      <c r="E5918">
        <v>13</v>
      </c>
      <c r="F5918">
        <v>9</v>
      </c>
      <c r="G5918">
        <v>2</v>
      </c>
      <c r="H5918">
        <v>1</v>
      </c>
      <c r="I5918">
        <v>5.53</v>
      </c>
      <c r="J5918">
        <v>6.83</v>
      </c>
      <c r="K5918">
        <v>12.36</v>
      </c>
      <c r="L5918" s="2">
        <f>_xlfn.RANK.EQ(I5918, INDEX(CFB!$I$2:$I$1048576, MATCH(W5918, CFB!$W$2:$W$1048576, 0)):INDEX(CFB!$I$2:$I$1048576, MATCH(W5918, CFB!$W$2:$W$1048576, 0) + COUNTIF(CFB!$W$2:$W$1048576, W5918) - 1), 0)</f>
        <v>28</v>
      </c>
      <c r="M5918" s="2">
        <f>_xlfn.RANK.EQ(J5918, INDEX(CFB!$J$2:$J$1048576, MATCH(W5918, CFB!$W$2:$W$1048576, 0)):INDEX(CFB!$J$2:$J$1048576, MATCH(W5918, CFB!$W$2:$W$1048576, 0) + COUNTIF(CFB!$W$2:$W$1048576, W5918) - 1))</f>
        <v>20</v>
      </c>
      <c r="N5918" s="2">
        <f>RANK(K5918, INDEX(CFB!$K$2:$K$1048576, MATCH(W5918, CFB!$W$2:$W$1048576, 0)):INDEX(CFB!$K$2:$K$1048576, MATCH(W5918, CFB!$W$2:$W$1048576, 0) + COUNTIF(CFB!$W$2:$W$1048576, W5918) - 1))</f>
        <v>23</v>
      </c>
      <c r="O5918">
        <v>34.74</v>
      </c>
      <c r="P5918">
        <v>4.3</v>
      </c>
      <c r="W5918">
        <v>1975</v>
      </c>
      <c r="X5918">
        <f t="shared" si="183"/>
        <v>0</v>
      </c>
    </row>
    <row r="5919" spans="1:24" ht="12.75" hidden="1" customHeight="1" x14ac:dyDescent="0.45">
      <c r="A5919">
        <v>24</v>
      </c>
      <c r="B5919" t="s">
        <v>120</v>
      </c>
      <c r="C5919" t="s">
        <v>178</v>
      </c>
      <c r="D5919" s="2" t="str">
        <f t="shared" si="182"/>
        <v>Arizona1975</v>
      </c>
      <c r="E5919">
        <v>18</v>
      </c>
      <c r="F5919">
        <v>9</v>
      </c>
      <c r="G5919">
        <v>2</v>
      </c>
      <c r="H5919">
        <v>0</v>
      </c>
      <c r="I5919">
        <v>8.3800000000000008</v>
      </c>
      <c r="J5919">
        <v>3.83</v>
      </c>
      <c r="K5919">
        <v>12.22</v>
      </c>
      <c r="L5919" s="2">
        <f>_xlfn.RANK.EQ(I5919, INDEX(CFB!$I$2:$I$1048576, MATCH(W5919, CFB!$W$2:$W$1048576, 0)):INDEX(CFB!$I$2:$I$1048576, MATCH(W5919, CFB!$W$2:$W$1048576, 0) + COUNTIF(CFB!$W$2:$W$1048576, W5919) - 1), 0)</f>
        <v>13</v>
      </c>
      <c r="M5919" s="2">
        <f>_xlfn.RANK.EQ(J5919, INDEX(CFB!$J$2:$J$1048576, MATCH(W5919, CFB!$W$2:$W$1048576, 0)):INDEX(CFB!$J$2:$J$1048576, MATCH(W5919, CFB!$W$2:$W$1048576, 0) + COUNTIF(CFB!$W$2:$W$1048576, W5919) - 1))</f>
        <v>37</v>
      </c>
      <c r="N5919" s="2">
        <f>RANK(K5919, INDEX(CFB!$K$2:$K$1048576, MATCH(W5919, CFB!$W$2:$W$1048576, 0)):INDEX(CFB!$K$2:$K$1048576, MATCH(W5919, CFB!$W$2:$W$1048576, 0) + COUNTIF(CFB!$W$2:$W$1048576, W5919) - 1))</f>
        <v>24</v>
      </c>
      <c r="O5919">
        <v>36.51</v>
      </c>
      <c r="P5919">
        <v>7.57</v>
      </c>
      <c r="W5919">
        <v>1975</v>
      </c>
      <c r="X5919">
        <f t="shared" si="183"/>
        <v>0</v>
      </c>
    </row>
    <row r="5920" spans="1:24" ht="12.75" hidden="1" customHeight="1" x14ac:dyDescent="0.45">
      <c r="A5920">
        <v>25</v>
      </c>
      <c r="B5920" t="s">
        <v>89</v>
      </c>
      <c r="C5920" t="s">
        <v>12</v>
      </c>
      <c r="D5920" s="2" t="str">
        <f t="shared" si="182"/>
        <v>West Virginia1975</v>
      </c>
      <c r="E5920">
        <v>20</v>
      </c>
      <c r="F5920">
        <v>9</v>
      </c>
      <c r="G5920">
        <v>3</v>
      </c>
      <c r="H5920">
        <v>0</v>
      </c>
      <c r="I5920">
        <v>5.95</v>
      </c>
      <c r="J5920">
        <v>5.86</v>
      </c>
      <c r="K5920">
        <v>11.81</v>
      </c>
      <c r="L5920" s="2">
        <f>_xlfn.RANK.EQ(I5920, INDEX(CFB!$I$2:$I$1048576, MATCH(W5920, CFB!$W$2:$W$1048576, 0)):INDEX(CFB!$I$2:$I$1048576, MATCH(W5920, CFB!$W$2:$W$1048576, 0) + COUNTIF(CFB!$W$2:$W$1048576, W5920) - 1), 0)</f>
        <v>27</v>
      </c>
      <c r="M5920" s="2">
        <f>_xlfn.RANK.EQ(J5920, INDEX(CFB!$J$2:$J$1048576, MATCH(W5920, CFB!$W$2:$W$1048576, 0)):INDEX(CFB!$J$2:$J$1048576, MATCH(W5920, CFB!$W$2:$W$1048576, 0) + COUNTIF(CFB!$W$2:$W$1048576, W5920) - 1))</f>
        <v>23</v>
      </c>
      <c r="N5920" s="2">
        <f>RANK(K5920, INDEX(CFB!$K$2:$K$1048576, MATCH(W5920, CFB!$W$2:$W$1048576, 0)):INDEX(CFB!$K$2:$K$1048576, MATCH(W5920, CFB!$W$2:$W$1048576, 0) + COUNTIF(CFB!$W$2:$W$1048576, W5920) - 1))</f>
        <v>25</v>
      </c>
      <c r="O5920">
        <v>34.17</v>
      </c>
      <c r="P5920">
        <v>5.2</v>
      </c>
      <c r="W5920">
        <v>1975</v>
      </c>
      <c r="X5920">
        <f t="shared" si="183"/>
        <v>0</v>
      </c>
    </row>
    <row r="5921" spans="1:24" ht="12.75" hidden="1" customHeight="1" x14ac:dyDescent="0.45">
      <c r="A5921">
        <v>26</v>
      </c>
      <c r="B5921" t="s">
        <v>95</v>
      </c>
      <c r="C5921" t="s">
        <v>10</v>
      </c>
      <c r="D5921" s="2" t="str">
        <f t="shared" si="182"/>
        <v>Michigan State1975</v>
      </c>
      <c r="F5921">
        <v>7</v>
      </c>
      <c r="G5921">
        <v>4</v>
      </c>
      <c r="H5921">
        <v>0</v>
      </c>
      <c r="I5921">
        <v>5.39</v>
      </c>
      <c r="J5921">
        <v>6.3</v>
      </c>
      <c r="K5921">
        <v>11.69</v>
      </c>
      <c r="L5921" s="2">
        <f>_xlfn.RANK.EQ(I5921, INDEX(CFB!$I$2:$I$1048576, MATCH(W5921, CFB!$W$2:$W$1048576, 0)):INDEX(CFB!$I$2:$I$1048576, MATCH(W5921, CFB!$W$2:$W$1048576, 0) + COUNTIF(CFB!$W$2:$W$1048576, W5921) - 1), 0)</f>
        <v>31</v>
      </c>
      <c r="M5921" s="2">
        <f>_xlfn.RANK.EQ(J5921, INDEX(CFB!$J$2:$J$1048576, MATCH(W5921, CFB!$W$2:$W$1048576, 0)):INDEX(CFB!$J$2:$J$1048576, MATCH(W5921, CFB!$W$2:$W$1048576, 0) + COUNTIF(CFB!$W$2:$W$1048576, W5921) - 1))</f>
        <v>21</v>
      </c>
      <c r="N5921" s="2">
        <f>RANK(K5921, INDEX(CFB!$K$2:$K$1048576, MATCH(W5921, CFB!$W$2:$W$1048576, 0)):INDEX(CFB!$K$2:$K$1048576, MATCH(W5921, CFB!$W$2:$W$1048576, 0) + COUNTIF(CFB!$W$2:$W$1048576, W5921) - 1))</f>
        <v>26</v>
      </c>
      <c r="O5921">
        <v>32.03</v>
      </c>
      <c r="P5921">
        <v>3.93</v>
      </c>
      <c r="W5921">
        <v>1975</v>
      </c>
      <c r="X5921">
        <f t="shared" si="183"/>
        <v>0</v>
      </c>
    </row>
    <row r="5922" spans="1:24" ht="12.75" hidden="1" customHeight="1" x14ac:dyDescent="0.45">
      <c r="A5922">
        <v>27</v>
      </c>
      <c r="B5922" t="s">
        <v>114</v>
      </c>
      <c r="C5922" t="s">
        <v>193</v>
      </c>
      <c r="D5922" s="2" t="str">
        <f t="shared" si="182"/>
        <v>San Jose State1975</v>
      </c>
      <c r="F5922">
        <v>9</v>
      </c>
      <c r="G5922">
        <v>2</v>
      </c>
      <c r="H5922">
        <v>0</v>
      </c>
      <c r="I5922">
        <v>4.7</v>
      </c>
      <c r="J5922">
        <v>5.31</v>
      </c>
      <c r="K5922">
        <v>10.01</v>
      </c>
      <c r="L5922" s="2">
        <f>_xlfn.RANK.EQ(I5922, INDEX(CFB!$I$2:$I$1048576, MATCH(W5922, CFB!$W$2:$W$1048576, 0)):INDEX(CFB!$I$2:$I$1048576, MATCH(W5922, CFB!$W$2:$W$1048576, 0) + COUNTIF(CFB!$W$2:$W$1048576, W5922) - 1), 0)</f>
        <v>36</v>
      </c>
      <c r="M5922" s="2">
        <f>_xlfn.RANK.EQ(J5922, INDEX(CFB!$J$2:$J$1048576, MATCH(W5922, CFB!$W$2:$W$1048576, 0)):INDEX(CFB!$J$2:$J$1048576, MATCH(W5922, CFB!$W$2:$W$1048576, 0) + COUNTIF(CFB!$W$2:$W$1048576, W5922) - 1))</f>
        <v>32</v>
      </c>
      <c r="N5922" s="2">
        <f>RANK(K5922, INDEX(CFB!$K$2:$K$1048576, MATCH(W5922, CFB!$W$2:$W$1048576, 0)):INDEX(CFB!$K$2:$K$1048576, MATCH(W5922, CFB!$W$2:$W$1048576, 0) + COUNTIF(CFB!$W$2:$W$1048576, W5922) - 1))</f>
        <v>27</v>
      </c>
      <c r="O5922">
        <v>30.68</v>
      </c>
      <c r="P5922">
        <v>6.16</v>
      </c>
      <c r="W5922">
        <v>1975</v>
      </c>
      <c r="X5922">
        <f t="shared" si="183"/>
        <v>0</v>
      </c>
    </row>
    <row r="5923" spans="1:24" ht="12.75" hidden="1" customHeight="1" x14ac:dyDescent="0.45">
      <c r="A5923">
        <v>28</v>
      </c>
      <c r="B5923" t="s">
        <v>19</v>
      </c>
      <c r="C5923" t="s">
        <v>15</v>
      </c>
      <c r="D5923" s="2" t="str">
        <f t="shared" si="182"/>
        <v>Ole Miss1975</v>
      </c>
      <c r="F5923">
        <v>6</v>
      </c>
      <c r="G5923">
        <v>5</v>
      </c>
      <c r="H5923">
        <v>0</v>
      </c>
      <c r="I5923">
        <v>2.59</v>
      </c>
      <c r="J5923">
        <v>6.94</v>
      </c>
      <c r="K5923">
        <v>9.5299999999999994</v>
      </c>
      <c r="L5923" s="2">
        <f>_xlfn.RANK.EQ(I5923, INDEX(CFB!$I$2:$I$1048576, MATCH(W5923, CFB!$W$2:$W$1048576, 0)):INDEX(CFB!$I$2:$I$1048576, MATCH(W5923, CFB!$W$2:$W$1048576, 0) + COUNTIF(CFB!$W$2:$W$1048576, W5923) - 1), 0)</f>
        <v>50</v>
      </c>
      <c r="M5923" s="2">
        <f>_xlfn.RANK.EQ(J5923, INDEX(CFB!$J$2:$J$1048576, MATCH(W5923, CFB!$W$2:$W$1048576, 0)):INDEX(CFB!$J$2:$J$1048576, MATCH(W5923, CFB!$W$2:$W$1048576, 0) + COUNTIF(CFB!$W$2:$W$1048576, W5923) - 1))</f>
        <v>19</v>
      </c>
      <c r="N5923" s="2">
        <f>RANK(K5923, INDEX(CFB!$K$2:$K$1048576, MATCH(W5923, CFB!$W$2:$W$1048576, 0)):INDEX(CFB!$K$2:$K$1048576, MATCH(W5923, CFB!$W$2:$W$1048576, 0) + COUNTIF(CFB!$W$2:$W$1048576, W5923) - 1))</f>
        <v>28</v>
      </c>
      <c r="O5923">
        <v>30.17</v>
      </c>
      <c r="P5923">
        <v>2.99</v>
      </c>
      <c r="W5923">
        <v>1975</v>
      </c>
      <c r="X5923">
        <f t="shared" si="183"/>
        <v>0</v>
      </c>
    </row>
    <row r="5924" spans="1:24" ht="12.75" hidden="1" customHeight="1" x14ac:dyDescent="0.45">
      <c r="A5924">
        <v>29</v>
      </c>
      <c r="B5924" t="s">
        <v>71</v>
      </c>
      <c r="C5924" t="s">
        <v>189</v>
      </c>
      <c r="D5924" s="2" t="str">
        <f t="shared" si="182"/>
        <v>Texas Tech1975</v>
      </c>
      <c r="F5924">
        <v>6</v>
      </c>
      <c r="G5924">
        <v>5</v>
      </c>
      <c r="H5924">
        <v>0</v>
      </c>
      <c r="I5924">
        <v>8.92</v>
      </c>
      <c r="J5924">
        <v>0.17</v>
      </c>
      <c r="K5924">
        <v>9.09</v>
      </c>
      <c r="L5924" s="2">
        <f>_xlfn.RANK.EQ(I5924, INDEX(CFB!$I$2:$I$1048576, MATCH(W5924, CFB!$W$2:$W$1048576, 0)):INDEX(CFB!$I$2:$I$1048576, MATCH(W5924, CFB!$W$2:$W$1048576, 0) + COUNTIF(CFB!$W$2:$W$1048576, W5924) - 1), 0)</f>
        <v>10</v>
      </c>
      <c r="M5924" s="2">
        <f>_xlfn.RANK.EQ(J5924, INDEX(CFB!$J$2:$J$1048576, MATCH(W5924, CFB!$W$2:$W$1048576, 0)):INDEX(CFB!$J$2:$J$1048576, MATCH(W5924, CFB!$W$2:$W$1048576, 0) + COUNTIF(CFB!$W$2:$W$1048576, W5924) - 1))</f>
        <v>69</v>
      </c>
      <c r="N5924" s="2">
        <f>RANK(K5924, INDEX(CFB!$K$2:$K$1048576, MATCH(W5924, CFB!$W$2:$W$1048576, 0)):INDEX(CFB!$K$2:$K$1048576, MATCH(W5924, CFB!$W$2:$W$1048576, 0) + COUNTIF(CFB!$W$2:$W$1048576, W5924) - 1))</f>
        <v>29</v>
      </c>
      <c r="O5924">
        <v>37.78</v>
      </c>
      <c r="P5924">
        <v>8.86</v>
      </c>
      <c r="W5924">
        <v>1975</v>
      </c>
      <c r="X5924">
        <f t="shared" si="183"/>
        <v>0</v>
      </c>
    </row>
    <row r="5925" spans="1:24" ht="12.75" hidden="1" customHeight="1" x14ac:dyDescent="0.45">
      <c r="A5925">
        <v>30</v>
      </c>
      <c r="B5925" t="s">
        <v>37</v>
      </c>
      <c r="C5925" t="s">
        <v>15</v>
      </c>
      <c r="D5925" s="2" t="str">
        <f t="shared" si="182"/>
        <v>Tennessee1975</v>
      </c>
      <c r="F5925">
        <v>7</v>
      </c>
      <c r="G5925">
        <v>5</v>
      </c>
      <c r="H5925">
        <v>0</v>
      </c>
      <c r="I5925">
        <v>5.32</v>
      </c>
      <c r="J5925">
        <v>3.65</v>
      </c>
      <c r="K5925">
        <v>8.9700000000000006</v>
      </c>
      <c r="L5925" s="2">
        <f>_xlfn.RANK.EQ(I5925, INDEX(CFB!$I$2:$I$1048576, MATCH(W5925, CFB!$W$2:$W$1048576, 0)):INDEX(CFB!$I$2:$I$1048576, MATCH(W5925, CFB!$W$2:$W$1048576, 0) + COUNTIF(CFB!$W$2:$W$1048576, W5925) - 1), 0)</f>
        <v>32</v>
      </c>
      <c r="M5925" s="2">
        <f>_xlfn.RANK.EQ(J5925, INDEX(CFB!$J$2:$J$1048576, MATCH(W5925, CFB!$W$2:$W$1048576, 0)):INDEX(CFB!$J$2:$J$1048576, MATCH(W5925, CFB!$W$2:$W$1048576, 0) + COUNTIF(CFB!$W$2:$W$1048576, W5925) - 1))</f>
        <v>39</v>
      </c>
      <c r="N5925" s="2">
        <f>RANK(K5925, INDEX(CFB!$K$2:$K$1048576, MATCH(W5925, CFB!$W$2:$W$1048576, 0)):INDEX(CFB!$K$2:$K$1048576, MATCH(W5925, CFB!$W$2:$W$1048576, 0) + COUNTIF(CFB!$W$2:$W$1048576, W5925) - 1))</f>
        <v>30</v>
      </c>
      <c r="O5925">
        <v>32.659999999999997</v>
      </c>
      <c r="P5925">
        <v>6.9</v>
      </c>
      <c r="W5925">
        <v>1975</v>
      </c>
      <c r="X5925">
        <f t="shared" si="183"/>
        <v>0</v>
      </c>
    </row>
    <row r="5926" spans="1:24" ht="12.75" hidden="1" customHeight="1" x14ac:dyDescent="0.45">
      <c r="A5926">
        <v>31</v>
      </c>
      <c r="B5926" t="s">
        <v>91</v>
      </c>
      <c r="C5926" t="s">
        <v>23</v>
      </c>
      <c r="D5926" s="2" t="str">
        <f t="shared" si="182"/>
        <v>North Carolina State1975</v>
      </c>
      <c r="F5926">
        <v>7</v>
      </c>
      <c r="G5926">
        <v>4</v>
      </c>
      <c r="H5926">
        <v>1</v>
      </c>
      <c r="I5926">
        <v>5.46</v>
      </c>
      <c r="J5926">
        <v>3.49</v>
      </c>
      <c r="K5926">
        <v>8.9600000000000009</v>
      </c>
      <c r="L5926" s="2">
        <f>_xlfn.RANK.EQ(I5926, INDEX(CFB!$I$2:$I$1048576, MATCH(W5926, CFB!$W$2:$W$1048576, 0)):INDEX(CFB!$I$2:$I$1048576, MATCH(W5926, CFB!$W$2:$W$1048576, 0) + COUNTIF(CFB!$W$2:$W$1048576, W5926) - 1), 0)</f>
        <v>30</v>
      </c>
      <c r="M5926" s="2">
        <f>_xlfn.RANK.EQ(J5926, INDEX(CFB!$J$2:$J$1048576, MATCH(W5926, CFB!$W$2:$W$1048576, 0)):INDEX(CFB!$J$2:$J$1048576, MATCH(W5926, CFB!$W$2:$W$1048576, 0) + COUNTIF(CFB!$W$2:$W$1048576, W5926) - 1))</f>
        <v>42</v>
      </c>
      <c r="N5926" s="2">
        <f>RANK(K5926, INDEX(CFB!$K$2:$K$1048576, MATCH(W5926, CFB!$W$2:$W$1048576, 0)):INDEX(CFB!$K$2:$K$1048576, MATCH(W5926, CFB!$W$2:$W$1048576, 0) + COUNTIF(CFB!$W$2:$W$1048576, W5926) - 1))</f>
        <v>31</v>
      </c>
      <c r="O5926">
        <v>32.82</v>
      </c>
      <c r="P5926">
        <v>7.12</v>
      </c>
      <c r="W5926">
        <v>1975</v>
      </c>
      <c r="X5926">
        <f t="shared" si="183"/>
        <v>0</v>
      </c>
    </row>
    <row r="5927" spans="1:24" ht="12.75" hidden="1" customHeight="1" x14ac:dyDescent="0.45">
      <c r="A5927">
        <v>32</v>
      </c>
      <c r="B5927" t="s">
        <v>66</v>
      </c>
      <c r="C5927" t="s">
        <v>227</v>
      </c>
      <c r="D5927" s="2" t="str">
        <f t="shared" si="182"/>
        <v>Washington1975</v>
      </c>
      <c r="F5927">
        <v>6</v>
      </c>
      <c r="G5927">
        <v>5</v>
      </c>
      <c r="H5927">
        <v>0</v>
      </c>
      <c r="I5927">
        <v>5.03</v>
      </c>
      <c r="J5927">
        <v>3.74</v>
      </c>
      <c r="K5927">
        <v>8.77</v>
      </c>
      <c r="L5927" s="2">
        <f>_xlfn.RANK.EQ(I5927, INDEX(CFB!$I$2:$I$1048576, MATCH(W5927, CFB!$W$2:$W$1048576, 0)):INDEX(CFB!$I$2:$I$1048576, MATCH(W5927, CFB!$W$2:$W$1048576, 0) + COUNTIF(CFB!$W$2:$W$1048576, W5927) - 1), 0)</f>
        <v>33</v>
      </c>
      <c r="M5927" s="2">
        <f>_xlfn.RANK.EQ(J5927, INDEX(CFB!$J$2:$J$1048576, MATCH(W5927, CFB!$W$2:$W$1048576, 0)):INDEX(CFB!$J$2:$J$1048576, MATCH(W5927, CFB!$W$2:$W$1048576, 0) + COUNTIF(CFB!$W$2:$W$1048576, W5927) - 1))</f>
        <v>38</v>
      </c>
      <c r="N5927" s="2">
        <f>RANK(K5927, INDEX(CFB!$K$2:$K$1048576, MATCH(W5927, CFB!$W$2:$W$1048576, 0)):INDEX(CFB!$K$2:$K$1048576, MATCH(W5927, CFB!$W$2:$W$1048576, 0) + COUNTIF(CFB!$W$2:$W$1048576, W5927) - 1))</f>
        <v>32</v>
      </c>
      <c r="O5927">
        <v>31.15</v>
      </c>
      <c r="P5927">
        <v>7.56</v>
      </c>
      <c r="W5927">
        <v>1975</v>
      </c>
      <c r="X5927">
        <f t="shared" si="183"/>
        <v>0</v>
      </c>
    </row>
    <row r="5928" spans="1:24" ht="12.75" hidden="1" customHeight="1" x14ac:dyDescent="0.45">
      <c r="A5928">
        <v>33</v>
      </c>
      <c r="B5928" t="s">
        <v>112</v>
      </c>
      <c r="C5928" t="s">
        <v>227</v>
      </c>
      <c r="D5928" s="2" t="str">
        <f t="shared" si="182"/>
        <v>Stanford1975</v>
      </c>
      <c r="F5928">
        <v>6</v>
      </c>
      <c r="G5928">
        <v>4</v>
      </c>
      <c r="H5928">
        <v>1</v>
      </c>
      <c r="I5928">
        <v>11.03</v>
      </c>
      <c r="J5928">
        <v>-2.5099999999999998</v>
      </c>
      <c r="K5928">
        <v>8.52</v>
      </c>
      <c r="L5928" s="2">
        <f>_xlfn.RANK.EQ(I5928, INDEX(CFB!$I$2:$I$1048576, MATCH(W5928, CFB!$W$2:$W$1048576, 0)):INDEX(CFB!$I$2:$I$1048576, MATCH(W5928, CFB!$W$2:$W$1048576, 0) + COUNTIF(CFB!$W$2:$W$1048576, W5928) - 1), 0)</f>
        <v>7</v>
      </c>
      <c r="M5928" s="2">
        <f>_xlfn.RANK.EQ(J5928, INDEX(CFB!$J$2:$J$1048576, MATCH(W5928, CFB!$W$2:$W$1048576, 0)):INDEX(CFB!$J$2:$J$1048576, MATCH(W5928, CFB!$W$2:$W$1048576, 0) + COUNTIF(CFB!$W$2:$W$1048576, W5928) - 1))</f>
        <v>93</v>
      </c>
      <c r="N5928" s="2">
        <f>RANK(K5928, INDEX(CFB!$K$2:$K$1048576, MATCH(W5928, CFB!$W$2:$W$1048576, 0)):INDEX(CFB!$K$2:$K$1048576, MATCH(W5928, CFB!$W$2:$W$1048576, 0) + COUNTIF(CFB!$W$2:$W$1048576, W5928) - 1))</f>
        <v>33</v>
      </c>
      <c r="O5928">
        <v>41.21</v>
      </c>
      <c r="P5928">
        <v>13.64</v>
      </c>
      <c r="W5928">
        <v>1975</v>
      </c>
      <c r="X5928">
        <f t="shared" si="183"/>
        <v>0</v>
      </c>
    </row>
    <row r="5929" spans="1:24" ht="12.75" hidden="1" customHeight="1" x14ac:dyDescent="0.45">
      <c r="A5929">
        <v>34</v>
      </c>
      <c r="B5929" t="s">
        <v>52</v>
      </c>
      <c r="C5929" t="s">
        <v>12</v>
      </c>
      <c r="D5929" s="2" t="str">
        <f t="shared" si="182"/>
        <v>Georgia Tech1975</v>
      </c>
      <c r="F5929">
        <v>7</v>
      </c>
      <c r="G5929">
        <v>4</v>
      </c>
      <c r="H5929">
        <v>0</v>
      </c>
      <c r="I5929">
        <v>6.76</v>
      </c>
      <c r="J5929">
        <v>1.32</v>
      </c>
      <c r="K5929">
        <v>8.08</v>
      </c>
      <c r="L5929" s="2">
        <f>_xlfn.RANK.EQ(I5929, INDEX(CFB!$I$2:$I$1048576, MATCH(W5929, CFB!$W$2:$W$1048576, 0)):INDEX(CFB!$I$2:$I$1048576, MATCH(W5929, CFB!$W$2:$W$1048576, 0) + COUNTIF(CFB!$W$2:$W$1048576, W5929) - 1), 0)</f>
        <v>19</v>
      </c>
      <c r="M5929" s="2">
        <f>_xlfn.RANK.EQ(J5929, INDEX(CFB!$J$2:$J$1048576, MATCH(W5929, CFB!$W$2:$W$1048576, 0)):INDEX(CFB!$J$2:$J$1048576, MATCH(W5929, CFB!$W$2:$W$1048576, 0) + COUNTIF(CFB!$W$2:$W$1048576, W5929) - 1))</f>
        <v>61</v>
      </c>
      <c r="N5929" s="2">
        <f>RANK(K5929, INDEX(CFB!$K$2:$K$1048576, MATCH(W5929, CFB!$W$2:$W$1048576, 0)):INDEX(CFB!$K$2:$K$1048576, MATCH(W5929, CFB!$W$2:$W$1048576, 0) + COUNTIF(CFB!$W$2:$W$1048576, W5929) - 1))</f>
        <v>34</v>
      </c>
      <c r="O5929">
        <v>34.85</v>
      </c>
      <c r="P5929">
        <v>9.4</v>
      </c>
      <c r="W5929">
        <v>1975</v>
      </c>
      <c r="X5929">
        <f t="shared" si="183"/>
        <v>0</v>
      </c>
    </row>
    <row r="5930" spans="1:24" ht="12.75" hidden="1" customHeight="1" x14ac:dyDescent="0.45">
      <c r="A5930">
        <v>35</v>
      </c>
      <c r="B5930" t="s">
        <v>86</v>
      </c>
      <c r="C5930" t="s">
        <v>65</v>
      </c>
      <c r="D5930" s="2" t="str">
        <f t="shared" si="182"/>
        <v>Miami (OH)1975</v>
      </c>
      <c r="E5930">
        <v>12</v>
      </c>
      <c r="F5930">
        <v>11</v>
      </c>
      <c r="G5930">
        <v>1</v>
      </c>
      <c r="H5930">
        <v>0</v>
      </c>
      <c r="I5930">
        <v>2.2999999999999998</v>
      </c>
      <c r="J5930">
        <v>5.58</v>
      </c>
      <c r="K5930">
        <v>7.88</v>
      </c>
      <c r="L5930" s="2">
        <f>_xlfn.RANK.EQ(I5930, INDEX(CFB!$I$2:$I$1048576, MATCH(W5930, CFB!$W$2:$W$1048576, 0)):INDEX(CFB!$I$2:$I$1048576, MATCH(W5930, CFB!$W$2:$W$1048576, 0) + COUNTIF(CFB!$W$2:$W$1048576, W5930) - 1), 0)</f>
        <v>51</v>
      </c>
      <c r="M5930" s="2">
        <f>_xlfn.RANK.EQ(J5930, INDEX(CFB!$J$2:$J$1048576, MATCH(W5930, CFB!$W$2:$W$1048576, 0)):INDEX(CFB!$J$2:$J$1048576, MATCH(W5930, CFB!$W$2:$W$1048576, 0) + COUNTIF(CFB!$W$2:$W$1048576, W5930) - 1))</f>
        <v>27</v>
      </c>
      <c r="N5930" s="2">
        <f>RANK(K5930, INDEX(CFB!$K$2:$K$1048576, MATCH(W5930, CFB!$W$2:$W$1048576, 0)):INDEX(CFB!$K$2:$K$1048576, MATCH(W5930, CFB!$W$2:$W$1048576, 0) + COUNTIF(CFB!$W$2:$W$1048576, W5930) - 1))</f>
        <v>35</v>
      </c>
      <c r="O5930">
        <v>30.99</v>
      </c>
      <c r="P5930">
        <v>6.71</v>
      </c>
      <c r="W5930">
        <v>1975</v>
      </c>
      <c r="X5930">
        <f t="shared" si="183"/>
        <v>0</v>
      </c>
    </row>
    <row r="5931" spans="1:24" ht="12.75" hidden="1" customHeight="1" x14ac:dyDescent="0.45">
      <c r="A5931">
        <v>36</v>
      </c>
      <c r="B5931" t="s">
        <v>51</v>
      </c>
      <c r="C5931" t="s">
        <v>12</v>
      </c>
      <c r="D5931" s="2" t="str">
        <f t="shared" si="182"/>
        <v>Navy1975</v>
      </c>
      <c r="F5931">
        <v>7</v>
      </c>
      <c r="G5931">
        <v>4</v>
      </c>
      <c r="H5931">
        <v>0</v>
      </c>
      <c r="I5931">
        <v>-0.08</v>
      </c>
      <c r="J5931">
        <v>7.96</v>
      </c>
      <c r="K5931">
        <v>7.88</v>
      </c>
      <c r="L5931" s="2">
        <f>_xlfn.RANK.EQ(I5931, INDEX(CFB!$I$2:$I$1048576, MATCH(W5931, CFB!$W$2:$W$1048576, 0)):INDEX(CFB!$I$2:$I$1048576, MATCH(W5931, CFB!$W$2:$W$1048576, 0) + COUNTIF(CFB!$W$2:$W$1048576, W5931) - 1), 0)</f>
        <v>68</v>
      </c>
      <c r="M5931" s="2">
        <f>_xlfn.RANK.EQ(J5931, INDEX(CFB!$J$2:$J$1048576, MATCH(W5931, CFB!$W$2:$W$1048576, 0)):INDEX(CFB!$J$2:$J$1048576, MATCH(W5931, CFB!$W$2:$W$1048576, 0) + COUNTIF(CFB!$W$2:$W$1048576, W5931) - 1))</f>
        <v>15</v>
      </c>
      <c r="N5931" s="2">
        <f>RANK(K5931, INDEX(CFB!$K$2:$K$1048576, MATCH(W5931, CFB!$W$2:$W$1048576, 0)):INDEX(CFB!$K$2:$K$1048576, MATCH(W5931, CFB!$W$2:$W$1048576, 0) + COUNTIF(CFB!$W$2:$W$1048576, W5931) - 1))</f>
        <v>35</v>
      </c>
      <c r="O5931">
        <v>28.08</v>
      </c>
      <c r="P5931">
        <v>2.09</v>
      </c>
      <c r="W5931">
        <v>1975</v>
      </c>
      <c r="X5931">
        <f t="shared" si="183"/>
        <v>0</v>
      </c>
    </row>
    <row r="5932" spans="1:24" ht="12.75" hidden="1" customHeight="1" x14ac:dyDescent="0.45">
      <c r="A5932">
        <v>37</v>
      </c>
      <c r="B5932" t="s">
        <v>146</v>
      </c>
      <c r="C5932" t="s">
        <v>193</v>
      </c>
      <c r="D5932" s="2" t="str">
        <f t="shared" si="182"/>
        <v>San Diego State1975</v>
      </c>
      <c r="F5932">
        <v>8</v>
      </c>
      <c r="G5932">
        <v>3</v>
      </c>
      <c r="H5932">
        <v>0</v>
      </c>
      <c r="I5932">
        <v>3.94</v>
      </c>
      <c r="J5932">
        <v>3.19</v>
      </c>
      <c r="K5932">
        <v>7.13</v>
      </c>
      <c r="L5932" s="2">
        <f>_xlfn.RANK.EQ(I5932, INDEX(CFB!$I$2:$I$1048576, MATCH(W5932, CFB!$W$2:$W$1048576, 0)):INDEX(CFB!$I$2:$I$1048576, MATCH(W5932, CFB!$W$2:$W$1048576, 0) + COUNTIF(CFB!$W$2:$W$1048576, W5932) - 1), 0)</f>
        <v>41</v>
      </c>
      <c r="M5932" s="2">
        <f>_xlfn.RANK.EQ(J5932, INDEX(CFB!$J$2:$J$1048576, MATCH(W5932, CFB!$W$2:$W$1048576, 0)):INDEX(CFB!$J$2:$J$1048576, MATCH(W5932, CFB!$W$2:$W$1048576, 0) + COUNTIF(CFB!$W$2:$W$1048576, W5932) - 1))</f>
        <v>45</v>
      </c>
      <c r="N5932" s="2">
        <f>RANK(K5932, INDEX(CFB!$K$2:$K$1048576, MATCH(W5932, CFB!$W$2:$W$1048576, 0)):INDEX(CFB!$K$2:$K$1048576, MATCH(W5932, CFB!$W$2:$W$1048576, 0) + COUNTIF(CFB!$W$2:$W$1048576, W5932) - 1))</f>
        <v>37</v>
      </c>
      <c r="O5932">
        <v>33.25</v>
      </c>
      <c r="P5932">
        <v>9.09</v>
      </c>
      <c r="W5932">
        <v>1975</v>
      </c>
      <c r="X5932">
        <f t="shared" si="183"/>
        <v>0</v>
      </c>
    </row>
    <row r="5933" spans="1:24" ht="12.75" hidden="1" customHeight="1" x14ac:dyDescent="0.45">
      <c r="A5933">
        <v>38</v>
      </c>
      <c r="B5933" t="s">
        <v>150</v>
      </c>
      <c r="C5933" t="s">
        <v>12</v>
      </c>
      <c r="D5933" s="2" t="str">
        <f t="shared" si="182"/>
        <v>Southern Mississippi1975</v>
      </c>
      <c r="F5933">
        <v>7</v>
      </c>
      <c r="G5933">
        <v>4</v>
      </c>
      <c r="H5933">
        <v>0</v>
      </c>
      <c r="I5933">
        <v>0.74</v>
      </c>
      <c r="J5933">
        <v>6.1</v>
      </c>
      <c r="K5933">
        <v>6.84</v>
      </c>
      <c r="L5933" s="2">
        <f>_xlfn.RANK.EQ(I5933, INDEX(CFB!$I$2:$I$1048576, MATCH(W5933, CFB!$W$2:$W$1048576, 0)):INDEX(CFB!$I$2:$I$1048576, MATCH(W5933, CFB!$W$2:$W$1048576, 0) + COUNTIF(CFB!$W$2:$W$1048576, W5933) - 1), 0)</f>
        <v>62</v>
      </c>
      <c r="M5933" s="2">
        <f>_xlfn.RANK.EQ(J5933, INDEX(CFB!$J$2:$J$1048576, MATCH(W5933, CFB!$W$2:$W$1048576, 0)):INDEX(CFB!$J$2:$J$1048576, MATCH(W5933, CFB!$W$2:$W$1048576, 0) + COUNTIF(CFB!$W$2:$W$1048576, W5933) - 1))</f>
        <v>22</v>
      </c>
      <c r="N5933" s="2">
        <f>RANK(K5933, INDEX(CFB!$K$2:$K$1048576, MATCH(W5933, CFB!$W$2:$W$1048576, 0)):INDEX(CFB!$K$2:$K$1048576, MATCH(W5933, CFB!$W$2:$W$1048576, 0) + COUNTIF(CFB!$W$2:$W$1048576, W5933) - 1))</f>
        <v>38</v>
      </c>
      <c r="O5933">
        <v>33.119999999999997</v>
      </c>
      <c r="P5933">
        <v>4.53</v>
      </c>
      <c r="W5933">
        <v>1975</v>
      </c>
      <c r="X5933">
        <f t="shared" si="183"/>
        <v>0</v>
      </c>
    </row>
    <row r="5934" spans="1:24" ht="12.75" hidden="1" customHeight="1" x14ac:dyDescent="0.45">
      <c r="A5934">
        <v>39</v>
      </c>
      <c r="B5934" t="s">
        <v>43</v>
      </c>
      <c r="C5934" t="s">
        <v>10</v>
      </c>
      <c r="D5934" s="2" t="str">
        <f t="shared" si="182"/>
        <v>Illinois1975</v>
      </c>
      <c r="F5934">
        <v>5</v>
      </c>
      <c r="G5934">
        <v>6</v>
      </c>
      <c r="H5934">
        <v>0</v>
      </c>
      <c r="I5934">
        <v>6.33</v>
      </c>
      <c r="J5934">
        <v>0.39</v>
      </c>
      <c r="K5934">
        <v>6.72</v>
      </c>
      <c r="L5934" s="2">
        <f>_xlfn.RANK.EQ(I5934, INDEX(CFB!$I$2:$I$1048576, MATCH(W5934, CFB!$W$2:$W$1048576, 0)):INDEX(CFB!$I$2:$I$1048576, MATCH(W5934, CFB!$W$2:$W$1048576, 0) + COUNTIF(CFB!$W$2:$W$1048576, W5934) - 1), 0)</f>
        <v>25</v>
      </c>
      <c r="M5934" s="2">
        <f>_xlfn.RANK.EQ(J5934, INDEX(CFB!$J$2:$J$1048576, MATCH(W5934, CFB!$W$2:$W$1048576, 0)):INDEX(CFB!$J$2:$J$1048576, MATCH(W5934, CFB!$W$2:$W$1048576, 0) + COUNTIF(CFB!$W$2:$W$1048576, W5934) - 1))</f>
        <v>68</v>
      </c>
      <c r="N5934" s="2">
        <f>RANK(K5934, INDEX(CFB!$K$2:$K$1048576, MATCH(W5934, CFB!$W$2:$W$1048576, 0)):INDEX(CFB!$K$2:$K$1048576, MATCH(W5934, CFB!$W$2:$W$1048576, 0) + COUNTIF(CFB!$W$2:$W$1048576, W5934) - 1))</f>
        <v>39</v>
      </c>
      <c r="O5934">
        <v>32.89</v>
      </c>
      <c r="P5934">
        <v>10.71</v>
      </c>
      <c r="W5934">
        <v>1975</v>
      </c>
      <c r="X5934">
        <f t="shared" si="183"/>
        <v>0</v>
      </c>
    </row>
    <row r="5935" spans="1:24" ht="12.75" hidden="1" customHeight="1" x14ac:dyDescent="0.45">
      <c r="A5935">
        <v>40</v>
      </c>
      <c r="B5935" t="s">
        <v>42</v>
      </c>
      <c r="C5935" t="s">
        <v>10</v>
      </c>
      <c r="D5935" s="2" t="str">
        <f t="shared" si="182"/>
        <v>Minnesota1975</v>
      </c>
      <c r="F5935">
        <v>6</v>
      </c>
      <c r="G5935">
        <v>5</v>
      </c>
      <c r="H5935">
        <v>0</v>
      </c>
      <c r="I5935">
        <v>4.24</v>
      </c>
      <c r="J5935">
        <v>2.0499999999999998</v>
      </c>
      <c r="K5935">
        <v>6.29</v>
      </c>
      <c r="L5935" s="2">
        <f>_xlfn.RANK.EQ(I5935, INDEX(CFB!$I$2:$I$1048576, MATCH(W5935, CFB!$W$2:$W$1048576, 0)):INDEX(CFB!$I$2:$I$1048576, MATCH(W5935, CFB!$W$2:$W$1048576, 0) + COUNTIF(CFB!$W$2:$W$1048576, W5935) - 1), 0)</f>
        <v>38</v>
      </c>
      <c r="M5935" s="2">
        <f>_xlfn.RANK.EQ(J5935, INDEX(CFB!$J$2:$J$1048576, MATCH(W5935, CFB!$W$2:$W$1048576, 0)):INDEX(CFB!$J$2:$J$1048576, MATCH(W5935, CFB!$W$2:$W$1048576, 0) + COUNTIF(CFB!$W$2:$W$1048576, W5935) - 1))</f>
        <v>55</v>
      </c>
      <c r="N5935" s="2">
        <f>RANK(K5935, INDEX(CFB!$K$2:$K$1048576, MATCH(W5935, CFB!$W$2:$W$1048576, 0)):INDEX(CFB!$K$2:$K$1048576, MATCH(W5935, CFB!$W$2:$W$1048576, 0) + COUNTIF(CFB!$W$2:$W$1048576, W5935) - 1))</f>
        <v>40</v>
      </c>
      <c r="O5935">
        <v>31.16</v>
      </c>
      <c r="P5935">
        <v>9.2799999999999994</v>
      </c>
      <c r="W5935">
        <v>1975</v>
      </c>
      <c r="X5935">
        <f t="shared" si="183"/>
        <v>0</v>
      </c>
    </row>
    <row r="5936" spans="1:24" ht="12.75" hidden="1" customHeight="1" x14ac:dyDescent="0.45">
      <c r="A5936">
        <v>41</v>
      </c>
      <c r="B5936" t="s">
        <v>20</v>
      </c>
      <c r="C5936" t="s">
        <v>12</v>
      </c>
      <c r="D5936" s="2" t="str">
        <f t="shared" si="182"/>
        <v>South Carolina1975</v>
      </c>
      <c r="F5936">
        <v>7</v>
      </c>
      <c r="G5936">
        <v>5</v>
      </c>
      <c r="H5936">
        <v>0</v>
      </c>
      <c r="I5936">
        <v>7.63</v>
      </c>
      <c r="J5936">
        <v>-1.36</v>
      </c>
      <c r="K5936">
        <v>6.27</v>
      </c>
      <c r="L5936" s="2">
        <f>_xlfn.RANK.EQ(I5936, INDEX(CFB!$I$2:$I$1048576, MATCH(W5936, CFB!$W$2:$W$1048576, 0)):INDEX(CFB!$I$2:$I$1048576, MATCH(W5936, CFB!$W$2:$W$1048576, 0) + COUNTIF(CFB!$W$2:$W$1048576, W5936) - 1), 0)</f>
        <v>16</v>
      </c>
      <c r="M5936" s="2">
        <f>_xlfn.RANK.EQ(J5936, INDEX(CFB!$J$2:$J$1048576, MATCH(W5936, CFB!$W$2:$W$1048576, 0)):INDEX(CFB!$J$2:$J$1048576, MATCH(W5936, CFB!$W$2:$W$1048576, 0) + COUNTIF(CFB!$W$2:$W$1048576, W5936) - 1))</f>
        <v>83</v>
      </c>
      <c r="N5936" s="2">
        <f>RANK(K5936, INDEX(CFB!$K$2:$K$1048576, MATCH(W5936, CFB!$W$2:$W$1048576, 0)):INDEX(CFB!$K$2:$K$1048576, MATCH(W5936, CFB!$W$2:$W$1048576, 0) + COUNTIF(CFB!$W$2:$W$1048576, W5936) - 1))</f>
        <v>41</v>
      </c>
      <c r="O5936">
        <v>35.659999999999997</v>
      </c>
      <c r="P5936">
        <v>12.11</v>
      </c>
      <c r="W5936">
        <v>1975</v>
      </c>
      <c r="X5936">
        <f t="shared" si="183"/>
        <v>0</v>
      </c>
    </row>
    <row r="5937" spans="1:24" ht="12.75" hidden="1" customHeight="1" x14ac:dyDescent="0.45">
      <c r="A5937">
        <v>42</v>
      </c>
      <c r="B5937" t="s">
        <v>27</v>
      </c>
      <c r="C5937" t="s">
        <v>15</v>
      </c>
      <c r="D5937" s="2" t="str">
        <f t="shared" si="182"/>
        <v>LSU1975</v>
      </c>
      <c r="F5937">
        <v>4</v>
      </c>
      <c r="G5937">
        <v>7</v>
      </c>
      <c r="H5937">
        <v>0</v>
      </c>
      <c r="I5937">
        <v>1.5</v>
      </c>
      <c r="J5937">
        <v>4.51</v>
      </c>
      <c r="K5937">
        <v>6.01</v>
      </c>
      <c r="L5937" s="2">
        <f>_xlfn.RANK.EQ(I5937, INDEX(CFB!$I$2:$I$1048576, MATCH(W5937, CFB!$W$2:$W$1048576, 0)):INDEX(CFB!$I$2:$I$1048576, MATCH(W5937, CFB!$W$2:$W$1048576, 0) + COUNTIF(CFB!$W$2:$W$1048576, W5937) - 1), 0)</f>
        <v>57</v>
      </c>
      <c r="M5937" s="2">
        <f>_xlfn.RANK.EQ(J5937, INDEX(CFB!$J$2:$J$1048576, MATCH(W5937, CFB!$W$2:$W$1048576, 0)):INDEX(CFB!$J$2:$J$1048576, MATCH(W5937, CFB!$W$2:$W$1048576, 0) + COUNTIF(CFB!$W$2:$W$1048576, W5937) - 1))</f>
        <v>33</v>
      </c>
      <c r="N5937" s="2">
        <f>RANK(K5937, INDEX(CFB!$K$2:$K$1048576, MATCH(W5937, CFB!$W$2:$W$1048576, 0)):INDEX(CFB!$K$2:$K$1048576, MATCH(W5937, CFB!$W$2:$W$1048576, 0) + COUNTIF(CFB!$W$2:$W$1048576, W5937) - 1))</f>
        <v>42</v>
      </c>
      <c r="O5937">
        <v>30.2</v>
      </c>
      <c r="P5937">
        <v>5.1100000000000003</v>
      </c>
      <c r="W5937">
        <v>1975</v>
      </c>
      <c r="X5937">
        <f t="shared" si="183"/>
        <v>0</v>
      </c>
    </row>
    <row r="5938" spans="1:24" ht="12.75" hidden="1" customHeight="1" x14ac:dyDescent="0.45">
      <c r="A5938">
        <v>43</v>
      </c>
      <c r="B5938" t="s">
        <v>109</v>
      </c>
      <c r="C5938" t="s">
        <v>15</v>
      </c>
      <c r="D5938" s="2" t="str">
        <f t="shared" si="182"/>
        <v>Mississippi State1975</v>
      </c>
      <c r="F5938">
        <v>6</v>
      </c>
      <c r="G5938">
        <v>4</v>
      </c>
      <c r="H5938">
        <v>1</v>
      </c>
      <c r="I5938">
        <v>0.18</v>
      </c>
      <c r="J5938">
        <v>5.56</v>
      </c>
      <c r="K5938">
        <v>5.74</v>
      </c>
      <c r="L5938" s="2">
        <f>_xlfn.RANK.EQ(I5938, INDEX(CFB!$I$2:$I$1048576, MATCH(W5938, CFB!$W$2:$W$1048576, 0)):INDEX(CFB!$I$2:$I$1048576, MATCH(W5938, CFB!$W$2:$W$1048576, 0) + COUNTIF(CFB!$W$2:$W$1048576, W5938) - 1), 0)</f>
        <v>66</v>
      </c>
      <c r="M5938" s="2">
        <f>_xlfn.RANK.EQ(J5938, INDEX(CFB!$J$2:$J$1048576, MATCH(W5938, CFB!$W$2:$W$1048576, 0)):INDEX(CFB!$J$2:$J$1048576, MATCH(W5938, CFB!$W$2:$W$1048576, 0) + COUNTIF(CFB!$W$2:$W$1048576, W5938) - 1))</f>
        <v>28</v>
      </c>
      <c r="N5938" s="2">
        <f>RANK(K5938, INDEX(CFB!$K$2:$K$1048576, MATCH(W5938, CFB!$W$2:$W$1048576, 0)):INDEX(CFB!$K$2:$K$1048576, MATCH(W5938, CFB!$W$2:$W$1048576, 0) + COUNTIF(CFB!$W$2:$W$1048576, W5938) - 1))</f>
        <v>43</v>
      </c>
      <c r="O5938">
        <v>27.59</v>
      </c>
      <c r="P5938">
        <v>4.2</v>
      </c>
      <c r="W5938">
        <v>1975</v>
      </c>
      <c r="X5938">
        <f t="shared" si="183"/>
        <v>0</v>
      </c>
    </row>
    <row r="5939" spans="1:24" ht="12.75" hidden="1" customHeight="1" x14ac:dyDescent="0.45">
      <c r="A5939">
        <v>44</v>
      </c>
      <c r="B5939" t="s">
        <v>137</v>
      </c>
      <c r="C5939" t="s">
        <v>204</v>
      </c>
      <c r="D5939" s="2" t="str">
        <f t="shared" si="182"/>
        <v>Louisiana Tech1975</v>
      </c>
      <c r="F5939">
        <v>8</v>
      </c>
      <c r="G5939">
        <v>2</v>
      </c>
      <c r="H5939">
        <v>0</v>
      </c>
      <c r="I5939">
        <v>7.36</v>
      </c>
      <c r="J5939">
        <v>-2.06</v>
      </c>
      <c r="K5939">
        <v>5.3</v>
      </c>
      <c r="L5939" s="2">
        <f>_xlfn.RANK.EQ(I5939, INDEX(CFB!$I$2:$I$1048576, MATCH(W5939, CFB!$W$2:$W$1048576, 0)):INDEX(CFB!$I$2:$I$1048576, MATCH(W5939, CFB!$W$2:$W$1048576, 0) + COUNTIF(CFB!$W$2:$W$1048576, W5939) - 1), 0)</f>
        <v>18</v>
      </c>
      <c r="M5939" s="2">
        <f>_xlfn.RANK.EQ(J5939, INDEX(CFB!$J$2:$J$1048576, MATCH(W5939, CFB!$W$2:$W$1048576, 0)):INDEX(CFB!$J$2:$J$1048576, MATCH(W5939, CFB!$W$2:$W$1048576, 0) + COUNTIF(CFB!$W$2:$W$1048576, W5939) - 1))</f>
        <v>90</v>
      </c>
      <c r="N5939" s="2">
        <f>RANK(K5939, INDEX(CFB!$K$2:$K$1048576, MATCH(W5939, CFB!$W$2:$W$1048576, 0)):INDEX(CFB!$K$2:$K$1048576, MATCH(W5939, CFB!$W$2:$W$1048576, 0) + COUNTIF(CFB!$W$2:$W$1048576, W5939) - 1))</f>
        <v>44</v>
      </c>
      <c r="O5939">
        <v>34.44</v>
      </c>
      <c r="P5939">
        <v>13.8</v>
      </c>
      <c r="W5939">
        <v>1975</v>
      </c>
      <c r="X5939">
        <f t="shared" si="183"/>
        <v>0</v>
      </c>
    </row>
    <row r="5940" spans="1:24" ht="12.75" hidden="1" customHeight="1" x14ac:dyDescent="0.45">
      <c r="A5940">
        <v>45</v>
      </c>
      <c r="B5940" t="s">
        <v>45</v>
      </c>
      <c r="C5940" t="s">
        <v>189</v>
      </c>
      <c r="D5940" s="2" t="str">
        <f t="shared" si="182"/>
        <v>Baylor1975</v>
      </c>
      <c r="F5940">
        <v>3</v>
      </c>
      <c r="G5940">
        <v>6</v>
      </c>
      <c r="H5940">
        <v>2</v>
      </c>
      <c r="I5940">
        <v>1.69</v>
      </c>
      <c r="J5940">
        <v>3.55</v>
      </c>
      <c r="K5940">
        <v>5.24</v>
      </c>
      <c r="L5940" s="2">
        <f>_xlfn.RANK.EQ(I5940, INDEX(CFB!$I$2:$I$1048576, MATCH(W5940, CFB!$W$2:$W$1048576, 0)):INDEX(CFB!$I$2:$I$1048576, MATCH(W5940, CFB!$W$2:$W$1048576, 0) + COUNTIF(CFB!$W$2:$W$1048576, W5940) - 1), 0)</f>
        <v>55</v>
      </c>
      <c r="M5940" s="2">
        <f>_xlfn.RANK.EQ(J5940, INDEX(CFB!$J$2:$J$1048576, MATCH(W5940, CFB!$W$2:$W$1048576, 0)):INDEX(CFB!$J$2:$J$1048576, MATCH(W5940, CFB!$W$2:$W$1048576, 0) + COUNTIF(CFB!$W$2:$W$1048576, W5940) - 1))</f>
        <v>40</v>
      </c>
      <c r="N5940" s="2">
        <f>RANK(K5940, INDEX(CFB!$K$2:$K$1048576, MATCH(W5940, CFB!$W$2:$W$1048576, 0)):INDEX(CFB!$K$2:$K$1048576, MATCH(W5940, CFB!$W$2:$W$1048576, 0) + COUNTIF(CFB!$W$2:$W$1048576, W5940) - 1))</f>
        <v>45</v>
      </c>
      <c r="O5940">
        <v>30.13</v>
      </c>
      <c r="P5940">
        <v>6.82</v>
      </c>
      <c r="W5940">
        <v>1975</v>
      </c>
      <c r="X5940">
        <f t="shared" si="183"/>
        <v>0</v>
      </c>
    </row>
    <row r="5941" spans="1:24" ht="12.75" hidden="1" customHeight="1" x14ac:dyDescent="0.45">
      <c r="A5941">
        <v>46</v>
      </c>
      <c r="B5941" t="s">
        <v>56</v>
      </c>
      <c r="C5941" t="s">
        <v>12</v>
      </c>
      <c r="D5941" s="2" t="str">
        <f t="shared" si="182"/>
        <v>Rutgers1975</v>
      </c>
      <c r="F5941">
        <v>9</v>
      </c>
      <c r="G5941">
        <v>2</v>
      </c>
      <c r="H5941">
        <v>0</v>
      </c>
      <c r="I5941">
        <v>-0.33</v>
      </c>
      <c r="J5941">
        <v>5.32</v>
      </c>
      <c r="K5941">
        <v>4.99</v>
      </c>
      <c r="L5941" s="2">
        <f>_xlfn.RANK.EQ(I5941, INDEX(CFB!$I$2:$I$1048576, MATCH(W5941, CFB!$W$2:$W$1048576, 0)):INDEX(CFB!$I$2:$I$1048576, MATCH(W5941, CFB!$W$2:$W$1048576, 0) + COUNTIF(CFB!$W$2:$W$1048576, W5941) - 1), 0)</f>
        <v>70</v>
      </c>
      <c r="M5941" s="2">
        <f>_xlfn.RANK.EQ(J5941, INDEX(CFB!$J$2:$J$1048576, MATCH(W5941, CFB!$W$2:$W$1048576, 0)):INDEX(CFB!$J$2:$J$1048576, MATCH(W5941, CFB!$W$2:$W$1048576, 0) + COUNTIF(CFB!$W$2:$W$1048576, W5941) - 1))</f>
        <v>31</v>
      </c>
      <c r="N5941" s="2">
        <f>RANK(K5941, INDEX(CFB!$K$2:$K$1048576, MATCH(W5941, CFB!$W$2:$W$1048576, 0)):INDEX(CFB!$K$2:$K$1048576, MATCH(W5941, CFB!$W$2:$W$1048576, 0) + COUNTIF(CFB!$W$2:$W$1048576, W5941) - 1))</f>
        <v>46</v>
      </c>
      <c r="O5941">
        <v>33.39</v>
      </c>
      <c r="P5941">
        <v>7.12</v>
      </c>
      <c r="W5941">
        <v>1975</v>
      </c>
      <c r="X5941">
        <f t="shared" si="183"/>
        <v>0</v>
      </c>
    </row>
    <row r="5942" spans="1:24" ht="12.75" hidden="1" customHeight="1" x14ac:dyDescent="0.45">
      <c r="A5942">
        <v>47</v>
      </c>
      <c r="B5942" t="s">
        <v>57</v>
      </c>
      <c r="C5942" t="s">
        <v>12</v>
      </c>
      <c r="D5942" s="2" t="str">
        <f t="shared" si="182"/>
        <v>Boston College1975</v>
      </c>
      <c r="F5942">
        <v>7</v>
      </c>
      <c r="G5942">
        <v>4</v>
      </c>
      <c r="H5942">
        <v>0</v>
      </c>
      <c r="I5942">
        <v>0.64</v>
      </c>
      <c r="J5942">
        <v>3.99</v>
      </c>
      <c r="K5942">
        <v>4.63</v>
      </c>
      <c r="L5942" s="2">
        <f>_xlfn.RANK.EQ(I5942, INDEX(CFB!$I$2:$I$1048576, MATCH(W5942, CFB!$W$2:$W$1048576, 0)):INDEX(CFB!$I$2:$I$1048576, MATCH(W5942, CFB!$W$2:$W$1048576, 0) + COUNTIF(CFB!$W$2:$W$1048576, W5942) - 1), 0)</f>
        <v>63</v>
      </c>
      <c r="M5942" s="2">
        <f>_xlfn.RANK.EQ(J5942, INDEX(CFB!$J$2:$J$1048576, MATCH(W5942, CFB!$W$2:$W$1048576, 0)):INDEX(CFB!$J$2:$J$1048576, MATCH(W5942, CFB!$W$2:$W$1048576, 0) + COUNTIF(CFB!$W$2:$W$1048576, W5942) - 1))</f>
        <v>35</v>
      </c>
      <c r="N5942" s="2">
        <f>RANK(K5942, INDEX(CFB!$K$2:$K$1048576, MATCH(W5942, CFB!$W$2:$W$1048576, 0)):INDEX(CFB!$K$2:$K$1048576, MATCH(W5942, CFB!$W$2:$W$1048576, 0) + COUNTIF(CFB!$W$2:$W$1048576, W5942) - 1))</f>
        <v>47</v>
      </c>
      <c r="O5942">
        <v>28.09</v>
      </c>
      <c r="P5942">
        <v>7.58</v>
      </c>
      <c r="W5942">
        <v>1975</v>
      </c>
      <c r="X5942">
        <f t="shared" si="183"/>
        <v>0</v>
      </c>
    </row>
    <row r="5943" spans="1:24" ht="12.75" hidden="1" customHeight="1" x14ac:dyDescent="0.45">
      <c r="A5943">
        <v>48</v>
      </c>
      <c r="B5943" t="s">
        <v>74</v>
      </c>
      <c r="C5943" t="s">
        <v>15</v>
      </c>
      <c r="D5943" s="2" t="str">
        <f t="shared" si="182"/>
        <v>Kentucky1975</v>
      </c>
      <c r="F5943">
        <v>2</v>
      </c>
      <c r="G5943">
        <v>8</v>
      </c>
      <c r="H5943">
        <v>1</v>
      </c>
      <c r="I5943">
        <v>-1.43</v>
      </c>
      <c r="J5943">
        <v>5.7</v>
      </c>
      <c r="K5943">
        <v>4.2699999999999996</v>
      </c>
      <c r="L5943" s="2">
        <f>_xlfn.RANK.EQ(I5943, INDEX(CFB!$I$2:$I$1048576, MATCH(W5943, CFB!$W$2:$W$1048576, 0)):INDEX(CFB!$I$2:$I$1048576, MATCH(W5943, CFB!$W$2:$W$1048576, 0) + COUNTIF(CFB!$W$2:$W$1048576, W5943) - 1), 0)</f>
        <v>82</v>
      </c>
      <c r="M5943" s="2">
        <f>_xlfn.RANK.EQ(J5943, INDEX(CFB!$J$2:$J$1048576, MATCH(W5943, CFB!$W$2:$W$1048576, 0)):INDEX(CFB!$J$2:$J$1048576, MATCH(W5943, CFB!$W$2:$W$1048576, 0) + COUNTIF(CFB!$W$2:$W$1048576, W5943) - 1))</f>
        <v>25</v>
      </c>
      <c r="N5943" s="2">
        <f>RANK(K5943, INDEX(CFB!$K$2:$K$1048576, MATCH(W5943, CFB!$W$2:$W$1048576, 0)):INDEX(CFB!$K$2:$K$1048576, MATCH(W5943, CFB!$W$2:$W$1048576, 0) + COUNTIF(CFB!$W$2:$W$1048576, W5943) - 1))</f>
        <v>48</v>
      </c>
      <c r="O5943">
        <v>26.95</v>
      </c>
      <c r="P5943">
        <v>5.67</v>
      </c>
      <c r="W5943">
        <v>1975</v>
      </c>
      <c r="X5943">
        <f t="shared" si="183"/>
        <v>0</v>
      </c>
    </row>
    <row r="5944" spans="1:24" ht="12.75" hidden="1" customHeight="1" x14ac:dyDescent="0.45">
      <c r="A5944">
        <v>49</v>
      </c>
      <c r="B5944" t="s">
        <v>141</v>
      </c>
      <c r="C5944" t="s">
        <v>178</v>
      </c>
      <c r="D5944" s="2" t="str">
        <f t="shared" si="182"/>
        <v>New Mexico1975</v>
      </c>
      <c r="F5944">
        <v>6</v>
      </c>
      <c r="G5944">
        <v>5</v>
      </c>
      <c r="H5944">
        <v>0</v>
      </c>
      <c r="I5944">
        <v>6.49</v>
      </c>
      <c r="J5944">
        <v>-2.46</v>
      </c>
      <c r="K5944">
        <v>4.03</v>
      </c>
      <c r="L5944" s="2">
        <f>_xlfn.RANK.EQ(I5944, INDEX(CFB!$I$2:$I$1048576, MATCH(W5944, CFB!$W$2:$W$1048576, 0)):INDEX(CFB!$I$2:$I$1048576, MATCH(W5944, CFB!$W$2:$W$1048576, 0) + COUNTIF(CFB!$W$2:$W$1048576, W5944) - 1), 0)</f>
        <v>21</v>
      </c>
      <c r="M5944" s="2">
        <f>_xlfn.RANK.EQ(J5944, INDEX(CFB!$J$2:$J$1048576, MATCH(W5944, CFB!$W$2:$W$1048576, 0)):INDEX(CFB!$J$2:$J$1048576, MATCH(W5944, CFB!$W$2:$W$1048576, 0) + COUNTIF(CFB!$W$2:$W$1048576, W5944) - 1))</f>
        <v>92</v>
      </c>
      <c r="N5944" s="2">
        <f>RANK(K5944, INDEX(CFB!$K$2:$K$1048576, MATCH(W5944, CFB!$W$2:$W$1048576, 0)):INDEX(CFB!$K$2:$K$1048576, MATCH(W5944, CFB!$W$2:$W$1048576, 0) + COUNTIF(CFB!$W$2:$W$1048576, W5944) - 1))</f>
        <v>49</v>
      </c>
      <c r="O5944">
        <v>33.159999999999997</v>
      </c>
      <c r="P5944">
        <v>13.73</v>
      </c>
      <c r="W5944">
        <v>1975</v>
      </c>
      <c r="X5944">
        <f t="shared" si="183"/>
        <v>0</v>
      </c>
    </row>
    <row r="5945" spans="1:24" ht="12.75" hidden="1" customHeight="1" x14ac:dyDescent="0.45">
      <c r="A5945">
        <v>50</v>
      </c>
      <c r="B5945" t="s">
        <v>53</v>
      </c>
      <c r="C5945" t="s">
        <v>12</v>
      </c>
      <c r="D5945" s="2" t="str">
        <f t="shared" si="182"/>
        <v>Syracuse1975</v>
      </c>
      <c r="F5945">
        <v>6</v>
      </c>
      <c r="G5945">
        <v>5</v>
      </c>
      <c r="H5945">
        <v>0</v>
      </c>
      <c r="I5945">
        <v>-0.4</v>
      </c>
      <c r="J5945">
        <v>4.28</v>
      </c>
      <c r="K5945">
        <v>3.88</v>
      </c>
      <c r="L5945" s="2">
        <f>_xlfn.RANK.EQ(I5945, INDEX(CFB!$I$2:$I$1048576, MATCH(W5945, CFB!$W$2:$W$1048576, 0)):INDEX(CFB!$I$2:$I$1048576, MATCH(W5945, CFB!$W$2:$W$1048576, 0) + COUNTIF(CFB!$W$2:$W$1048576, W5945) - 1), 0)</f>
        <v>71</v>
      </c>
      <c r="M5945" s="2">
        <f>_xlfn.RANK.EQ(J5945, INDEX(CFB!$J$2:$J$1048576, MATCH(W5945, CFB!$W$2:$W$1048576, 0)):INDEX(CFB!$J$2:$J$1048576, MATCH(W5945, CFB!$W$2:$W$1048576, 0) + COUNTIF(CFB!$W$2:$W$1048576, W5945) - 1))</f>
        <v>34</v>
      </c>
      <c r="N5945" s="2">
        <f>RANK(K5945, INDEX(CFB!$K$2:$K$1048576, MATCH(W5945, CFB!$W$2:$W$1048576, 0)):INDEX(CFB!$K$2:$K$1048576, MATCH(W5945, CFB!$W$2:$W$1048576, 0) + COUNTIF(CFB!$W$2:$W$1048576, W5945) - 1))</f>
        <v>50</v>
      </c>
      <c r="O5945">
        <v>26.71</v>
      </c>
      <c r="P5945">
        <v>7.2</v>
      </c>
      <c r="W5945">
        <v>1975</v>
      </c>
      <c r="X5945">
        <f t="shared" si="183"/>
        <v>0</v>
      </c>
    </row>
    <row r="5946" spans="1:24" ht="12.75" hidden="1" customHeight="1" x14ac:dyDescent="0.45">
      <c r="A5946">
        <v>51</v>
      </c>
      <c r="B5946" t="s">
        <v>80</v>
      </c>
      <c r="C5946" t="s">
        <v>65</v>
      </c>
      <c r="D5946" s="2" t="str">
        <f t="shared" si="182"/>
        <v>Bowling Green1975</v>
      </c>
      <c r="F5946">
        <v>8</v>
      </c>
      <c r="G5946">
        <v>3</v>
      </c>
      <c r="H5946">
        <v>0</v>
      </c>
      <c r="I5946">
        <v>1.89</v>
      </c>
      <c r="J5946">
        <v>1.55</v>
      </c>
      <c r="K5946">
        <v>3.43</v>
      </c>
      <c r="L5946" s="2">
        <f>_xlfn.RANK.EQ(I5946, INDEX(CFB!$I$2:$I$1048576, MATCH(W5946, CFB!$W$2:$W$1048576, 0)):INDEX(CFB!$I$2:$I$1048576, MATCH(W5946, CFB!$W$2:$W$1048576, 0) + COUNTIF(CFB!$W$2:$W$1048576, W5946) - 1), 0)</f>
        <v>54</v>
      </c>
      <c r="M5946" s="2">
        <f>_xlfn.RANK.EQ(J5946, INDEX(CFB!$J$2:$J$1048576, MATCH(W5946, CFB!$W$2:$W$1048576, 0)):INDEX(CFB!$J$2:$J$1048576, MATCH(W5946, CFB!$W$2:$W$1048576, 0) + COUNTIF(CFB!$W$2:$W$1048576, W5946) - 1))</f>
        <v>60</v>
      </c>
      <c r="N5946" s="2">
        <f>RANK(K5946, INDEX(CFB!$K$2:$K$1048576, MATCH(W5946, CFB!$W$2:$W$1048576, 0)):INDEX(CFB!$K$2:$K$1048576, MATCH(W5946, CFB!$W$2:$W$1048576, 0) + COUNTIF(CFB!$W$2:$W$1048576, W5946) - 1))</f>
        <v>51</v>
      </c>
      <c r="O5946">
        <v>28.97</v>
      </c>
      <c r="P5946">
        <v>10.02</v>
      </c>
      <c r="W5946">
        <v>1975</v>
      </c>
      <c r="X5946">
        <f t="shared" si="183"/>
        <v>0</v>
      </c>
    </row>
    <row r="5947" spans="1:24" ht="12.75" hidden="1" customHeight="1" x14ac:dyDescent="0.45">
      <c r="A5947">
        <v>52</v>
      </c>
      <c r="B5947" t="s">
        <v>147</v>
      </c>
      <c r="C5947" t="s">
        <v>195</v>
      </c>
      <c r="D5947" s="2" t="str">
        <f t="shared" si="182"/>
        <v>Tulsa1975</v>
      </c>
      <c r="F5947">
        <v>7</v>
      </c>
      <c r="G5947">
        <v>4</v>
      </c>
      <c r="H5947">
        <v>0</v>
      </c>
      <c r="I5947">
        <v>4.6399999999999997</v>
      </c>
      <c r="J5947">
        <v>-1.43</v>
      </c>
      <c r="K5947">
        <v>3.21</v>
      </c>
      <c r="L5947" s="2">
        <f>_xlfn.RANK.EQ(I5947, INDEX(CFB!$I$2:$I$1048576, MATCH(W5947, CFB!$W$2:$W$1048576, 0)):INDEX(CFB!$I$2:$I$1048576, MATCH(W5947, CFB!$W$2:$W$1048576, 0) + COUNTIF(CFB!$W$2:$W$1048576, W5947) - 1), 0)</f>
        <v>37</v>
      </c>
      <c r="M5947" s="2">
        <f>_xlfn.RANK.EQ(J5947, INDEX(CFB!$J$2:$J$1048576, MATCH(W5947, CFB!$W$2:$W$1048576, 0)):INDEX(CFB!$J$2:$J$1048576, MATCH(W5947, CFB!$W$2:$W$1048576, 0) + COUNTIF(CFB!$W$2:$W$1048576, W5947) - 1))</f>
        <v>86</v>
      </c>
      <c r="N5947" s="2">
        <f>RANK(K5947, INDEX(CFB!$K$2:$K$1048576, MATCH(W5947, CFB!$W$2:$W$1048576, 0)):INDEX(CFB!$K$2:$K$1048576, MATCH(W5947, CFB!$W$2:$W$1048576, 0) + COUNTIF(CFB!$W$2:$W$1048576, W5947) - 1))</f>
        <v>52</v>
      </c>
      <c r="O5947">
        <v>38.21</v>
      </c>
      <c r="P5947">
        <v>12.56</v>
      </c>
      <c r="W5947">
        <v>1975</v>
      </c>
      <c r="X5947">
        <f t="shared" si="183"/>
        <v>0</v>
      </c>
    </row>
    <row r="5948" spans="1:24" ht="12.75" hidden="1" customHeight="1" x14ac:dyDescent="0.45">
      <c r="A5948">
        <v>53</v>
      </c>
      <c r="B5948" t="s">
        <v>40</v>
      </c>
      <c r="C5948" t="s">
        <v>188</v>
      </c>
      <c r="D5948" s="2" t="str">
        <f t="shared" si="182"/>
        <v>Iowa State1975</v>
      </c>
      <c r="F5948">
        <v>4</v>
      </c>
      <c r="G5948">
        <v>7</v>
      </c>
      <c r="H5948">
        <v>0</v>
      </c>
      <c r="I5948">
        <v>-0.32</v>
      </c>
      <c r="J5948">
        <v>3.51</v>
      </c>
      <c r="K5948">
        <v>3.19</v>
      </c>
      <c r="L5948" s="2">
        <f>_xlfn.RANK.EQ(I5948, INDEX(CFB!$I$2:$I$1048576, MATCH(W5948, CFB!$W$2:$W$1048576, 0)):INDEX(CFB!$I$2:$I$1048576, MATCH(W5948, CFB!$W$2:$W$1048576, 0) + COUNTIF(CFB!$W$2:$W$1048576, W5948) - 1), 0)</f>
        <v>69</v>
      </c>
      <c r="M5948" s="2">
        <f>_xlfn.RANK.EQ(J5948, INDEX(CFB!$J$2:$J$1048576, MATCH(W5948, CFB!$W$2:$W$1048576, 0)):INDEX(CFB!$J$2:$J$1048576, MATCH(W5948, CFB!$W$2:$W$1048576, 0) + COUNTIF(CFB!$W$2:$W$1048576, W5948) - 1))</f>
        <v>41</v>
      </c>
      <c r="N5948" s="2">
        <f>RANK(K5948, INDEX(CFB!$K$2:$K$1048576, MATCH(W5948, CFB!$W$2:$W$1048576, 0)):INDEX(CFB!$K$2:$K$1048576, MATCH(W5948, CFB!$W$2:$W$1048576, 0) + COUNTIF(CFB!$W$2:$W$1048576, W5948) - 1))</f>
        <v>53</v>
      </c>
      <c r="O5948">
        <v>28.34</v>
      </c>
      <c r="P5948">
        <v>8.91</v>
      </c>
      <c r="W5948">
        <v>1975</v>
      </c>
      <c r="X5948">
        <f t="shared" si="183"/>
        <v>0</v>
      </c>
    </row>
    <row r="5949" spans="1:24" ht="12.75" hidden="1" customHeight="1" x14ac:dyDescent="0.45">
      <c r="A5949">
        <v>54</v>
      </c>
      <c r="B5949" t="s">
        <v>81</v>
      </c>
      <c r="C5949" t="s">
        <v>12</v>
      </c>
      <c r="D5949" s="2" t="str">
        <f t="shared" si="182"/>
        <v>Cincinnati1975</v>
      </c>
      <c r="F5949">
        <v>6</v>
      </c>
      <c r="G5949">
        <v>5</v>
      </c>
      <c r="H5949">
        <v>0</v>
      </c>
      <c r="I5949">
        <v>0.82</v>
      </c>
      <c r="J5949">
        <v>1.82</v>
      </c>
      <c r="K5949">
        <v>2.64</v>
      </c>
      <c r="L5949" s="2">
        <f>_xlfn.RANK.EQ(I5949, INDEX(CFB!$I$2:$I$1048576, MATCH(W5949, CFB!$W$2:$W$1048576, 0)):INDEX(CFB!$I$2:$I$1048576, MATCH(W5949, CFB!$W$2:$W$1048576, 0) + COUNTIF(CFB!$W$2:$W$1048576, W5949) - 1), 0)</f>
        <v>61</v>
      </c>
      <c r="M5949" s="2">
        <f>_xlfn.RANK.EQ(J5949, INDEX(CFB!$J$2:$J$1048576, MATCH(W5949, CFB!$W$2:$W$1048576, 0)):INDEX(CFB!$J$2:$J$1048576, MATCH(W5949, CFB!$W$2:$W$1048576, 0) + COUNTIF(CFB!$W$2:$W$1048576, W5949) - 1))</f>
        <v>57</v>
      </c>
      <c r="N5949" s="2">
        <f>RANK(K5949, INDEX(CFB!$K$2:$K$1048576, MATCH(W5949, CFB!$W$2:$W$1048576, 0)):INDEX(CFB!$K$2:$K$1048576, MATCH(W5949, CFB!$W$2:$W$1048576, 0) + COUNTIF(CFB!$W$2:$W$1048576, W5949) - 1))</f>
        <v>54</v>
      </c>
      <c r="O5949">
        <v>26.95</v>
      </c>
      <c r="P5949">
        <v>7.49</v>
      </c>
      <c r="W5949">
        <v>1975</v>
      </c>
      <c r="X5949">
        <f t="shared" si="183"/>
        <v>0</v>
      </c>
    </row>
    <row r="5950" spans="1:24" ht="12.75" hidden="1" customHeight="1" x14ac:dyDescent="0.45">
      <c r="A5950">
        <v>55</v>
      </c>
      <c r="B5950" t="s">
        <v>67</v>
      </c>
      <c r="C5950" t="s">
        <v>15</v>
      </c>
      <c r="D5950" s="2" t="str">
        <f t="shared" si="182"/>
        <v>Auburn1975</v>
      </c>
      <c r="F5950">
        <v>3</v>
      </c>
      <c r="G5950">
        <v>6</v>
      </c>
      <c r="H5950">
        <v>2</v>
      </c>
      <c r="I5950">
        <v>2.79</v>
      </c>
      <c r="J5950">
        <v>-0.38</v>
      </c>
      <c r="K5950">
        <v>2.4</v>
      </c>
      <c r="L5950" s="2">
        <f>_xlfn.RANK.EQ(I5950, INDEX(CFB!$I$2:$I$1048576, MATCH(W5950, CFB!$W$2:$W$1048576, 0)):INDEX(CFB!$I$2:$I$1048576, MATCH(W5950, CFB!$W$2:$W$1048576, 0) + COUNTIF(CFB!$W$2:$W$1048576, W5950) - 1), 0)</f>
        <v>47</v>
      </c>
      <c r="M5950" s="2">
        <f>_xlfn.RANK.EQ(J5950, INDEX(CFB!$J$2:$J$1048576, MATCH(W5950, CFB!$W$2:$W$1048576, 0)):INDEX(CFB!$J$2:$J$1048576, MATCH(W5950, CFB!$W$2:$W$1048576, 0) + COUNTIF(CFB!$W$2:$W$1048576, W5950) - 1))</f>
        <v>75</v>
      </c>
      <c r="N5950" s="2">
        <f>RANK(K5950, INDEX(CFB!$K$2:$K$1048576, MATCH(W5950, CFB!$W$2:$W$1048576, 0)):INDEX(CFB!$K$2:$K$1048576, MATCH(W5950, CFB!$W$2:$W$1048576, 0) + COUNTIF(CFB!$W$2:$W$1048576, W5950) - 1))</f>
        <v>55</v>
      </c>
      <c r="O5950">
        <v>30.31</v>
      </c>
      <c r="P5950">
        <v>10.31</v>
      </c>
      <c r="W5950">
        <v>1975</v>
      </c>
      <c r="X5950">
        <f t="shared" si="183"/>
        <v>0</v>
      </c>
    </row>
    <row r="5951" spans="1:24" ht="12.75" hidden="1" customHeight="1" x14ac:dyDescent="0.45">
      <c r="A5951">
        <v>56</v>
      </c>
      <c r="B5951" t="s">
        <v>108</v>
      </c>
      <c r="C5951" t="s">
        <v>206</v>
      </c>
      <c r="D5951" s="2" t="str">
        <f t="shared" si="182"/>
        <v>East Carolina1975</v>
      </c>
      <c r="F5951">
        <v>8</v>
      </c>
      <c r="G5951">
        <v>3</v>
      </c>
      <c r="H5951">
        <v>0</v>
      </c>
      <c r="I5951">
        <v>0.23</v>
      </c>
      <c r="J5951">
        <v>1.66</v>
      </c>
      <c r="K5951">
        <v>1.89</v>
      </c>
      <c r="L5951" s="2">
        <f>_xlfn.RANK.EQ(I5951, INDEX(CFB!$I$2:$I$1048576, MATCH(W5951, CFB!$W$2:$W$1048576, 0)):INDEX(CFB!$I$2:$I$1048576, MATCH(W5951, CFB!$W$2:$W$1048576, 0) + COUNTIF(CFB!$W$2:$W$1048576, W5951) - 1), 0)</f>
        <v>65</v>
      </c>
      <c r="M5951" s="2">
        <f>_xlfn.RANK.EQ(J5951, INDEX(CFB!$J$2:$J$1048576, MATCH(W5951, CFB!$W$2:$W$1048576, 0)):INDEX(CFB!$J$2:$J$1048576, MATCH(W5951, CFB!$W$2:$W$1048576, 0) + COUNTIF(CFB!$W$2:$W$1048576, W5951) - 1))</f>
        <v>59</v>
      </c>
      <c r="N5951" s="2">
        <f>RANK(K5951, INDEX(CFB!$K$2:$K$1048576, MATCH(W5951, CFB!$W$2:$W$1048576, 0)):INDEX(CFB!$K$2:$K$1048576, MATCH(W5951, CFB!$W$2:$W$1048576, 0) + COUNTIF(CFB!$W$2:$W$1048576, W5951) - 1))</f>
        <v>56</v>
      </c>
      <c r="O5951">
        <v>30.05</v>
      </c>
      <c r="P5951">
        <v>9.81</v>
      </c>
      <c r="W5951">
        <v>1975</v>
      </c>
      <c r="X5951">
        <f t="shared" si="183"/>
        <v>0</v>
      </c>
    </row>
    <row r="5952" spans="1:24" ht="12.75" hidden="1" customHeight="1" x14ac:dyDescent="0.45">
      <c r="A5952">
        <v>57</v>
      </c>
      <c r="B5952" t="s">
        <v>33</v>
      </c>
      <c r="C5952" t="s">
        <v>12</v>
      </c>
      <c r="D5952" s="2" t="str">
        <f t="shared" si="182"/>
        <v>Virginia Tech1975</v>
      </c>
      <c r="F5952">
        <v>8</v>
      </c>
      <c r="G5952">
        <v>3</v>
      </c>
      <c r="H5952">
        <v>0</v>
      </c>
      <c r="I5952">
        <v>-1.1399999999999999</v>
      </c>
      <c r="J5952">
        <v>2.99</v>
      </c>
      <c r="K5952">
        <v>1.85</v>
      </c>
      <c r="L5952" s="2">
        <f>_xlfn.RANK.EQ(I5952, INDEX(CFB!$I$2:$I$1048576, MATCH(W5952, CFB!$W$2:$W$1048576, 0)):INDEX(CFB!$I$2:$I$1048576, MATCH(W5952, CFB!$W$2:$W$1048576, 0) + COUNTIF(CFB!$W$2:$W$1048576, W5952) - 1), 0)</f>
        <v>80</v>
      </c>
      <c r="M5952" s="2">
        <f>_xlfn.RANK.EQ(J5952, INDEX(CFB!$J$2:$J$1048576, MATCH(W5952, CFB!$W$2:$W$1048576, 0)):INDEX(CFB!$J$2:$J$1048576, MATCH(W5952, CFB!$W$2:$W$1048576, 0) + COUNTIF(CFB!$W$2:$W$1048576, W5952) - 1))</f>
        <v>47</v>
      </c>
      <c r="N5952" s="2">
        <f>RANK(K5952, INDEX(CFB!$K$2:$K$1048576, MATCH(W5952, CFB!$W$2:$W$1048576, 0)):INDEX(CFB!$K$2:$K$1048576, MATCH(W5952, CFB!$W$2:$W$1048576, 0) + COUNTIF(CFB!$W$2:$W$1048576, W5952) - 1))</f>
        <v>57</v>
      </c>
      <c r="O5952">
        <v>26.98</v>
      </c>
      <c r="P5952">
        <v>7.64</v>
      </c>
      <c r="W5952">
        <v>1975</v>
      </c>
      <c r="X5952">
        <f t="shared" si="183"/>
        <v>0</v>
      </c>
    </row>
    <row r="5953" spans="1:24" ht="12.75" hidden="1" customHeight="1" x14ac:dyDescent="0.45">
      <c r="A5953">
        <v>58</v>
      </c>
      <c r="B5953" t="s">
        <v>32</v>
      </c>
      <c r="C5953" t="s">
        <v>178</v>
      </c>
      <c r="D5953" s="2" t="str">
        <f t="shared" si="182"/>
        <v>BYU1975</v>
      </c>
      <c r="F5953">
        <v>6</v>
      </c>
      <c r="G5953">
        <v>5</v>
      </c>
      <c r="H5953">
        <v>0</v>
      </c>
      <c r="I5953">
        <v>3.72</v>
      </c>
      <c r="J5953">
        <v>-1.9</v>
      </c>
      <c r="K5953">
        <v>1.82</v>
      </c>
      <c r="L5953" s="2">
        <f>_xlfn.RANK.EQ(I5953, INDEX(CFB!$I$2:$I$1048576, MATCH(W5953, CFB!$W$2:$W$1048576, 0)):INDEX(CFB!$I$2:$I$1048576, MATCH(W5953, CFB!$W$2:$W$1048576, 0) + COUNTIF(CFB!$W$2:$W$1048576, W5953) - 1), 0)</f>
        <v>42</v>
      </c>
      <c r="M5953" s="2">
        <f>_xlfn.RANK.EQ(J5953, INDEX(CFB!$J$2:$J$1048576, MATCH(W5953, CFB!$W$2:$W$1048576, 0)):INDEX(CFB!$J$2:$J$1048576, MATCH(W5953, CFB!$W$2:$W$1048576, 0) + COUNTIF(CFB!$W$2:$W$1048576, W5953) - 1))</f>
        <v>88</v>
      </c>
      <c r="N5953" s="2">
        <f>RANK(K5953, INDEX(CFB!$K$2:$K$1048576, MATCH(W5953, CFB!$W$2:$W$1048576, 0)):INDEX(CFB!$K$2:$K$1048576, MATCH(W5953, CFB!$W$2:$W$1048576, 0) + COUNTIF(CFB!$W$2:$W$1048576, W5953) - 1))</f>
        <v>58</v>
      </c>
      <c r="O5953">
        <v>30.35</v>
      </c>
      <c r="P5953">
        <v>12.96</v>
      </c>
      <c r="W5953">
        <v>1975</v>
      </c>
      <c r="X5953">
        <f t="shared" si="183"/>
        <v>0</v>
      </c>
    </row>
    <row r="5954" spans="1:24" ht="12.75" hidden="1" customHeight="1" x14ac:dyDescent="0.45">
      <c r="A5954">
        <v>59</v>
      </c>
      <c r="B5954" t="s">
        <v>116</v>
      </c>
      <c r="C5954" t="s">
        <v>206</v>
      </c>
      <c r="D5954" s="2" t="str">
        <f t="shared" si="182"/>
        <v>Appalachian State1975</v>
      </c>
      <c r="F5954">
        <v>8</v>
      </c>
      <c r="G5954">
        <v>3</v>
      </c>
      <c r="H5954">
        <v>0</v>
      </c>
      <c r="I5954">
        <v>7.5</v>
      </c>
      <c r="J5954">
        <v>-5.7</v>
      </c>
      <c r="K5954">
        <v>1.8</v>
      </c>
      <c r="L5954" s="2">
        <f>_xlfn.RANK.EQ(I5954, INDEX(CFB!$I$2:$I$1048576, MATCH(W5954, CFB!$W$2:$W$1048576, 0)):INDEX(CFB!$I$2:$I$1048576, MATCH(W5954, CFB!$W$2:$W$1048576, 0) + COUNTIF(CFB!$W$2:$W$1048576, W5954) - 1), 0)</f>
        <v>17</v>
      </c>
      <c r="M5954" s="2">
        <f>_xlfn.RANK.EQ(J5954, INDEX(CFB!$J$2:$J$1048576, MATCH(W5954, CFB!$W$2:$W$1048576, 0)):INDEX(CFB!$J$2:$J$1048576, MATCH(W5954, CFB!$W$2:$W$1048576, 0) + COUNTIF(CFB!$W$2:$W$1048576, W5954) - 1))</f>
        <v>116</v>
      </c>
      <c r="N5954" s="2">
        <f>RANK(K5954, INDEX(CFB!$K$2:$K$1048576, MATCH(W5954, CFB!$W$2:$W$1048576, 0)):INDEX(CFB!$K$2:$K$1048576, MATCH(W5954, CFB!$W$2:$W$1048576, 0) + COUNTIF(CFB!$W$2:$W$1048576, W5954) - 1))</f>
        <v>59</v>
      </c>
      <c r="O5954">
        <v>35.31</v>
      </c>
      <c r="P5954">
        <v>17.66</v>
      </c>
      <c r="W5954">
        <v>1975</v>
      </c>
      <c r="X5954">
        <f t="shared" si="183"/>
        <v>0</v>
      </c>
    </row>
    <row r="5955" spans="1:24" ht="12.75" hidden="1" customHeight="1" x14ac:dyDescent="0.45">
      <c r="A5955">
        <v>60</v>
      </c>
      <c r="B5955" t="s">
        <v>144</v>
      </c>
      <c r="C5955" t="s">
        <v>12</v>
      </c>
      <c r="D5955" s="2" t="str">
        <f t="shared" ref="D5955:D6018" si="184">_xlfn.CONCAT(B5955, W5955)</f>
        <v>Temple1975</v>
      </c>
      <c r="F5955">
        <v>6</v>
      </c>
      <c r="G5955">
        <v>5</v>
      </c>
      <c r="H5955">
        <v>0</v>
      </c>
      <c r="I5955">
        <v>2.2799999999999998</v>
      </c>
      <c r="J5955">
        <v>-0.55000000000000004</v>
      </c>
      <c r="K5955">
        <v>1.73</v>
      </c>
      <c r="L5955" s="2">
        <f>_xlfn.RANK.EQ(I5955, INDEX(CFB!$I$2:$I$1048576, MATCH(W5955, CFB!$W$2:$W$1048576, 0)):INDEX(CFB!$I$2:$I$1048576, MATCH(W5955, CFB!$W$2:$W$1048576, 0) + COUNTIF(CFB!$W$2:$W$1048576, W5955) - 1), 0)</f>
        <v>52</v>
      </c>
      <c r="M5955" s="2">
        <f>_xlfn.RANK.EQ(J5955, INDEX(CFB!$J$2:$J$1048576, MATCH(W5955, CFB!$W$2:$W$1048576, 0)):INDEX(CFB!$J$2:$J$1048576, MATCH(W5955, CFB!$W$2:$W$1048576, 0) + COUNTIF(CFB!$W$2:$W$1048576, W5955) - 1))</f>
        <v>76</v>
      </c>
      <c r="N5955" s="2">
        <f>RANK(K5955, INDEX(CFB!$K$2:$K$1048576, MATCH(W5955, CFB!$W$2:$W$1048576, 0)):INDEX(CFB!$K$2:$K$1048576, MATCH(W5955, CFB!$W$2:$W$1048576, 0) + COUNTIF(CFB!$W$2:$W$1048576, W5955) - 1))</f>
        <v>60</v>
      </c>
      <c r="O5955">
        <v>34.340000000000003</v>
      </c>
      <c r="P5955">
        <v>15.73</v>
      </c>
      <c r="W5955">
        <v>1975</v>
      </c>
      <c r="X5955">
        <f t="shared" ref="X5955:X6018" si="185">IF(E5955=1, 1,0)</f>
        <v>0</v>
      </c>
    </row>
    <row r="5956" spans="1:24" ht="12.75" hidden="1" customHeight="1" x14ac:dyDescent="0.45">
      <c r="A5956">
        <v>61</v>
      </c>
      <c r="B5956" t="s">
        <v>192</v>
      </c>
      <c r="C5956" t="s">
        <v>193</v>
      </c>
      <c r="D5956" s="2" t="str">
        <f t="shared" si="184"/>
        <v>Long Beach State1975</v>
      </c>
      <c r="F5956">
        <v>9</v>
      </c>
      <c r="G5956">
        <v>2</v>
      </c>
      <c r="H5956">
        <v>0</v>
      </c>
      <c r="I5956">
        <v>1.56</v>
      </c>
      <c r="J5956">
        <v>0.05</v>
      </c>
      <c r="K5956">
        <v>1.61</v>
      </c>
      <c r="L5956" s="2">
        <f>_xlfn.RANK.EQ(I5956, INDEX(CFB!$I$2:$I$1048576, MATCH(W5956, CFB!$W$2:$W$1048576, 0)):INDEX(CFB!$I$2:$I$1048576, MATCH(W5956, CFB!$W$2:$W$1048576, 0) + COUNTIF(CFB!$W$2:$W$1048576, W5956) - 1), 0)</f>
        <v>56</v>
      </c>
      <c r="M5956" s="2">
        <f>_xlfn.RANK.EQ(J5956, INDEX(CFB!$J$2:$J$1048576, MATCH(W5956, CFB!$W$2:$W$1048576, 0)):INDEX(CFB!$J$2:$J$1048576, MATCH(W5956, CFB!$W$2:$W$1048576, 0) + COUNTIF(CFB!$W$2:$W$1048576, W5956) - 1))</f>
        <v>70</v>
      </c>
      <c r="N5956" s="2">
        <f>RANK(K5956, INDEX(CFB!$K$2:$K$1048576, MATCH(W5956, CFB!$W$2:$W$1048576, 0)):INDEX(CFB!$K$2:$K$1048576, MATCH(W5956, CFB!$W$2:$W$1048576, 0) + COUNTIF(CFB!$W$2:$W$1048576, W5956) - 1))</f>
        <v>61</v>
      </c>
      <c r="O5956">
        <v>25.97</v>
      </c>
      <c r="P5956">
        <v>12.46</v>
      </c>
      <c r="W5956">
        <v>1975</v>
      </c>
      <c r="X5956">
        <f t="shared" si="185"/>
        <v>0</v>
      </c>
    </row>
    <row r="5957" spans="1:24" ht="12.75" hidden="1" customHeight="1" x14ac:dyDescent="0.45">
      <c r="A5957">
        <v>62</v>
      </c>
      <c r="B5957" t="s">
        <v>22</v>
      </c>
      <c r="C5957" t="s">
        <v>12</v>
      </c>
      <c r="D5957" s="2" t="str">
        <f t="shared" si="184"/>
        <v>Miami (FL)1975</v>
      </c>
      <c r="F5957">
        <v>2</v>
      </c>
      <c r="G5957">
        <v>8</v>
      </c>
      <c r="H5957">
        <v>0</v>
      </c>
      <c r="I5957">
        <v>2.72</v>
      </c>
      <c r="J5957">
        <v>-1.1599999999999999</v>
      </c>
      <c r="K5957">
        <v>1.56</v>
      </c>
      <c r="L5957" s="2">
        <f>_xlfn.RANK.EQ(I5957, INDEX(CFB!$I$2:$I$1048576, MATCH(W5957, CFB!$W$2:$W$1048576, 0)):INDEX(CFB!$I$2:$I$1048576, MATCH(W5957, CFB!$W$2:$W$1048576, 0) + COUNTIF(CFB!$W$2:$W$1048576, W5957) - 1), 0)</f>
        <v>49</v>
      </c>
      <c r="M5957" s="2">
        <f>_xlfn.RANK.EQ(J5957, INDEX(CFB!$J$2:$J$1048576, MATCH(W5957, CFB!$W$2:$W$1048576, 0)):INDEX(CFB!$J$2:$J$1048576, MATCH(W5957, CFB!$W$2:$W$1048576, 0) + COUNTIF(CFB!$W$2:$W$1048576, W5957) - 1))</f>
        <v>79</v>
      </c>
      <c r="N5957" s="2">
        <f>RANK(K5957, INDEX(CFB!$K$2:$K$1048576, MATCH(W5957, CFB!$W$2:$W$1048576, 0)):INDEX(CFB!$K$2:$K$1048576, MATCH(W5957, CFB!$W$2:$W$1048576, 0) + COUNTIF(CFB!$W$2:$W$1048576, W5957) - 1))</f>
        <v>62</v>
      </c>
      <c r="O5957">
        <v>30.46</v>
      </c>
      <c r="P5957">
        <v>9.16</v>
      </c>
      <c r="W5957">
        <v>1975</v>
      </c>
      <c r="X5957">
        <f t="shared" si="185"/>
        <v>0</v>
      </c>
    </row>
    <row r="5958" spans="1:24" ht="12.75" hidden="1" customHeight="1" x14ac:dyDescent="0.45">
      <c r="A5958">
        <v>63</v>
      </c>
      <c r="B5958" t="s">
        <v>59</v>
      </c>
      <c r="C5958" t="s">
        <v>15</v>
      </c>
      <c r="D5958" s="2" t="str">
        <f t="shared" si="184"/>
        <v>Vanderbilt1975</v>
      </c>
      <c r="F5958">
        <v>7</v>
      </c>
      <c r="G5958">
        <v>4</v>
      </c>
      <c r="H5958">
        <v>0</v>
      </c>
      <c r="I5958">
        <v>-4.26</v>
      </c>
      <c r="J5958">
        <v>5.78</v>
      </c>
      <c r="K5958">
        <v>1.52</v>
      </c>
      <c r="L5958" s="2">
        <f>_xlfn.RANK.EQ(I5958, INDEX(CFB!$I$2:$I$1048576, MATCH(W5958, CFB!$W$2:$W$1048576, 0)):INDEX(CFB!$I$2:$I$1048576, MATCH(W5958, CFB!$W$2:$W$1048576, 0) + COUNTIF(CFB!$W$2:$W$1048576, W5958) - 1), 0)</f>
        <v>103</v>
      </c>
      <c r="M5958" s="2">
        <f>_xlfn.RANK.EQ(J5958, INDEX(CFB!$J$2:$J$1048576, MATCH(W5958, CFB!$W$2:$W$1048576, 0)):INDEX(CFB!$J$2:$J$1048576, MATCH(W5958, CFB!$W$2:$W$1048576, 0) + COUNTIF(CFB!$W$2:$W$1048576, W5958) - 1))</f>
        <v>24</v>
      </c>
      <c r="N5958" s="2">
        <f>RANK(K5958, INDEX(CFB!$K$2:$K$1048576, MATCH(W5958, CFB!$W$2:$W$1048576, 0)):INDEX(CFB!$K$2:$K$1048576, MATCH(W5958, CFB!$W$2:$W$1048576, 0) + COUNTIF(CFB!$W$2:$W$1048576, W5958) - 1))</f>
        <v>63</v>
      </c>
      <c r="O5958">
        <v>20.88</v>
      </c>
      <c r="P5958">
        <v>8.08</v>
      </c>
      <c r="W5958">
        <v>1975</v>
      </c>
      <c r="X5958">
        <f t="shared" si="185"/>
        <v>0</v>
      </c>
    </row>
    <row r="5959" spans="1:24" ht="12.75" hidden="1" customHeight="1" x14ac:dyDescent="0.45">
      <c r="A5959">
        <v>64</v>
      </c>
      <c r="B5959" t="s">
        <v>124</v>
      </c>
      <c r="C5959" t="s">
        <v>10</v>
      </c>
      <c r="D5959" s="2" t="str">
        <f t="shared" si="184"/>
        <v>Purdue1975</v>
      </c>
      <c r="F5959">
        <v>4</v>
      </c>
      <c r="G5959">
        <v>7</v>
      </c>
      <c r="H5959">
        <v>0</v>
      </c>
      <c r="I5959">
        <v>-0.82</v>
      </c>
      <c r="J5959">
        <v>2.2000000000000002</v>
      </c>
      <c r="K5959">
        <v>1.38</v>
      </c>
      <c r="L5959" s="2">
        <f>_xlfn.RANK.EQ(I5959, INDEX(CFB!$I$2:$I$1048576, MATCH(W5959, CFB!$W$2:$W$1048576, 0)):INDEX(CFB!$I$2:$I$1048576, MATCH(W5959, CFB!$W$2:$W$1048576, 0) + COUNTIF(CFB!$W$2:$W$1048576, W5959) - 1), 0)</f>
        <v>77</v>
      </c>
      <c r="M5959" s="2">
        <f>_xlfn.RANK.EQ(J5959, INDEX(CFB!$J$2:$J$1048576, MATCH(W5959, CFB!$W$2:$W$1048576, 0)):INDEX(CFB!$J$2:$J$1048576, MATCH(W5959, CFB!$W$2:$W$1048576, 0) + COUNTIF(CFB!$W$2:$W$1048576, W5959) - 1))</f>
        <v>54</v>
      </c>
      <c r="N5959" s="2">
        <f>RANK(K5959, INDEX(CFB!$K$2:$K$1048576, MATCH(W5959, CFB!$W$2:$W$1048576, 0)):INDEX(CFB!$K$2:$K$1048576, MATCH(W5959, CFB!$W$2:$W$1048576, 0) + COUNTIF(CFB!$W$2:$W$1048576, W5959) - 1))</f>
        <v>64</v>
      </c>
      <c r="O5959">
        <v>24.2</v>
      </c>
      <c r="P5959">
        <v>8.57</v>
      </c>
      <c r="W5959">
        <v>1975</v>
      </c>
      <c r="X5959">
        <f t="shared" si="185"/>
        <v>0</v>
      </c>
    </row>
    <row r="5960" spans="1:24" ht="12.75" hidden="1" customHeight="1" x14ac:dyDescent="0.45">
      <c r="A5960">
        <v>65</v>
      </c>
      <c r="B5960" t="s">
        <v>60</v>
      </c>
      <c r="C5960" t="s">
        <v>23</v>
      </c>
      <c r="D5960" s="2" t="str">
        <f t="shared" si="184"/>
        <v>Duke1975</v>
      </c>
      <c r="F5960">
        <v>4</v>
      </c>
      <c r="G5960">
        <v>5</v>
      </c>
      <c r="H5960">
        <v>2</v>
      </c>
      <c r="I5960">
        <v>-1.63</v>
      </c>
      <c r="J5960">
        <v>2.96</v>
      </c>
      <c r="K5960">
        <v>1.33</v>
      </c>
      <c r="L5960" s="2">
        <f>_xlfn.RANK.EQ(I5960, INDEX(CFB!$I$2:$I$1048576, MATCH(W5960, CFB!$W$2:$W$1048576, 0)):INDEX(CFB!$I$2:$I$1048576, MATCH(W5960, CFB!$W$2:$W$1048576, 0) + COUNTIF(CFB!$W$2:$W$1048576, W5960) - 1), 0)</f>
        <v>84</v>
      </c>
      <c r="M5960" s="2">
        <f>_xlfn.RANK.EQ(J5960, INDEX(CFB!$J$2:$J$1048576, MATCH(W5960, CFB!$W$2:$W$1048576, 0)):INDEX(CFB!$J$2:$J$1048576, MATCH(W5960, CFB!$W$2:$W$1048576, 0) + COUNTIF(CFB!$W$2:$W$1048576, W5960) - 1))</f>
        <v>48</v>
      </c>
      <c r="N5960" s="2">
        <f>RANK(K5960, INDEX(CFB!$K$2:$K$1048576, MATCH(W5960, CFB!$W$2:$W$1048576, 0)):INDEX(CFB!$K$2:$K$1048576, MATCH(W5960, CFB!$W$2:$W$1048576, 0) + COUNTIF(CFB!$W$2:$W$1048576, W5960) - 1))</f>
        <v>65</v>
      </c>
      <c r="O5960">
        <v>24.98</v>
      </c>
      <c r="P5960">
        <v>7.86</v>
      </c>
      <c r="W5960">
        <v>1975</v>
      </c>
      <c r="X5960">
        <f t="shared" si="185"/>
        <v>0</v>
      </c>
    </row>
    <row r="5961" spans="1:24" ht="12.75" hidden="1" customHeight="1" x14ac:dyDescent="0.45">
      <c r="A5961">
        <v>66</v>
      </c>
      <c r="B5961" t="s">
        <v>24</v>
      </c>
      <c r="C5961" t="s">
        <v>189</v>
      </c>
      <c r="D5961" s="2" t="str">
        <f t="shared" si="184"/>
        <v>SMU1975</v>
      </c>
      <c r="F5961">
        <v>4</v>
      </c>
      <c r="G5961">
        <v>7</v>
      </c>
      <c r="H5961">
        <v>0</v>
      </c>
      <c r="I5961">
        <v>4.09</v>
      </c>
      <c r="J5961">
        <v>-3.1</v>
      </c>
      <c r="K5961">
        <v>0.99</v>
      </c>
      <c r="L5961" s="2">
        <f>_xlfn.RANK.EQ(I5961, INDEX(CFB!$I$2:$I$1048576, MATCH(W5961, CFB!$W$2:$W$1048576, 0)):INDEX(CFB!$I$2:$I$1048576, MATCH(W5961, CFB!$W$2:$W$1048576, 0) + COUNTIF(CFB!$W$2:$W$1048576, W5961) - 1), 0)</f>
        <v>39</v>
      </c>
      <c r="M5961" s="2">
        <f>_xlfn.RANK.EQ(J5961, INDEX(CFB!$J$2:$J$1048576, MATCH(W5961, CFB!$W$2:$W$1048576, 0)):INDEX(CFB!$J$2:$J$1048576, MATCH(W5961, CFB!$W$2:$W$1048576, 0) + COUNTIF(CFB!$W$2:$W$1048576, W5961) - 1))</f>
        <v>99</v>
      </c>
      <c r="N5961" s="2">
        <f>RANK(K5961, INDEX(CFB!$K$2:$K$1048576, MATCH(W5961, CFB!$W$2:$W$1048576, 0)):INDEX(CFB!$K$2:$K$1048576, MATCH(W5961, CFB!$W$2:$W$1048576, 0) + COUNTIF(CFB!$W$2:$W$1048576, W5961) - 1))</f>
        <v>66</v>
      </c>
      <c r="O5961">
        <v>32.01</v>
      </c>
      <c r="P5961">
        <v>13.82</v>
      </c>
      <c r="W5961">
        <v>1975</v>
      </c>
      <c r="X5961">
        <f t="shared" si="185"/>
        <v>0</v>
      </c>
    </row>
    <row r="5962" spans="1:24" ht="12.75" hidden="1" customHeight="1" x14ac:dyDescent="0.45">
      <c r="A5962">
        <v>67</v>
      </c>
      <c r="B5962" t="s">
        <v>140</v>
      </c>
      <c r="C5962" t="s">
        <v>65</v>
      </c>
      <c r="D5962" s="2" t="str">
        <f t="shared" si="184"/>
        <v>Ball State1975</v>
      </c>
      <c r="F5962">
        <v>9</v>
      </c>
      <c r="G5962">
        <v>2</v>
      </c>
      <c r="H5962">
        <v>0</v>
      </c>
      <c r="I5962">
        <v>0.94</v>
      </c>
      <c r="J5962">
        <v>-0.1</v>
      </c>
      <c r="K5962">
        <v>0.84</v>
      </c>
      <c r="L5962" s="2">
        <f>_xlfn.RANK.EQ(I5962, INDEX(CFB!$I$2:$I$1048576, MATCH(W5962, CFB!$W$2:$W$1048576, 0)):INDEX(CFB!$I$2:$I$1048576, MATCH(W5962, CFB!$W$2:$W$1048576, 0) + COUNTIF(CFB!$W$2:$W$1048576, W5962) - 1), 0)</f>
        <v>59</v>
      </c>
      <c r="M5962" s="2">
        <f>_xlfn.RANK.EQ(J5962, INDEX(CFB!$J$2:$J$1048576, MATCH(W5962, CFB!$W$2:$W$1048576, 0)):INDEX(CFB!$J$2:$J$1048576, MATCH(W5962, CFB!$W$2:$W$1048576, 0) + COUNTIF(CFB!$W$2:$W$1048576, W5962) - 1))</f>
        <v>73</v>
      </c>
      <c r="N5962" s="2">
        <f>RANK(K5962, INDEX(CFB!$K$2:$K$1048576, MATCH(W5962, CFB!$W$2:$W$1048576, 0)):INDEX(CFB!$K$2:$K$1048576, MATCH(W5962, CFB!$W$2:$W$1048576, 0) + COUNTIF(CFB!$W$2:$W$1048576, W5962) - 1))</f>
        <v>67</v>
      </c>
      <c r="O5962">
        <v>26.82</v>
      </c>
      <c r="P5962">
        <v>12.24</v>
      </c>
      <c r="W5962">
        <v>1975</v>
      </c>
      <c r="X5962">
        <f t="shared" si="185"/>
        <v>0</v>
      </c>
    </row>
    <row r="5963" spans="1:24" ht="12.75" hidden="1" customHeight="1" x14ac:dyDescent="0.45">
      <c r="A5963">
        <v>68</v>
      </c>
      <c r="B5963" t="s">
        <v>68</v>
      </c>
      <c r="C5963" t="s">
        <v>12</v>
      </c>
      <c r="D5963" s="2" t="str">
        <f t="shared" si="184"/>
        <v>Memphis1975</v>
      </c>
      <c r="F5963">
        <v>7</v>
      </c>
      <c r="G5963">
        <v>4</v>
      </c>
      <c r="H5963">
        <v>0</v>
      </c>
      <c r="I5963">
        <v>-2.21</v>
      </c>
      <c r="J5963">
        <v>2.96</v>
      </c>
      <c r="K5963">
        <v>0.75</v>
      </c>
      <c r="L5963" s="2">
        <f>_xlfn.RANK.EQ(I5963, INDEX(CFB!$I$2:$I$1048576, MATCH(W5963, CFB!$W$2:$W$1048576, 0)):INDEX(CFB!$I$2:$I$1048576, MATCH(W5963, CFB!$W$2:$W$1048576, 0) + COUNTIF(CFB!$W$2:$W$1048576, W5963) - 1), 0)</f>
        <v>90</v>
      </c>
      <c r="M5963" s="2">
        <f>_xlfn.RANK.EQ(J5963, INDEX(CFB!$J$2:$J$1048576, MATCH(W5963, CFB!$W$2:$W$1048576, 0)):INDEX(CFB!$J$2:$J$1048576, MATCH(W5963, CFB!$W$2:$W$1048576, 0) + COUNTIF(CFB!$W$2:$W$1048576, W5963) - 1))</f>
        <v>48</v>
      </c>
      <c r="N5963" s="2">
        <f>RANK(K5963, INDEX(CFB!$K$2:$K$1048576, MATCH(W5963, CFB!$W$2:$W$1048576, 0)):INDEX(CFB!$K$2:$K$1048576, MATCH(W5963, CFB!$W$2:$W$1048576, 0) + COUNTIF(CFB!$W$2:$W$1048576, W5963) - 1))</f>
        <v>68</v>
      </c>
      <c r="O5963">
        <v>24.73</v>
      </c>
      <c r="P5963">
        <v>7.4</v>
      </c>
      <c r="W5963">
        <v>1975</v>
      </c>
      <c r="X5963">
        <f t="shared" si="185"/>
        <v>0</v>
      </c>
    </row>
    <row r="5964" spans="1:24" ht="12.75" hidden="1" customHeight="1" x14ac:dyDescent="0.45">
      <c r="A5964">
        <v>69</v>
      </c>
      <c r="B5964" t="s">
        <v>139</v>
      </c>
      <c r="C5964" t="s">
        <v>65</v>
      </c>
      <c r="D5964" s="2" t="str">
        <f t="shared" si="184"/>
        <v>Central Michigan1975</v>
      </c>
      <c r="F5964">
        <v>8</v>
      </c>
      <c r="G5964">
        <v>2</v>
      </c>
      <c r="H5964">
        <v>1</v>
      </c>
      <c r="I5964">
        <v>-3.31</v>
      </c>
      <c r="J5964">
        <v>3.39</v>
      </c>
      <c r="K5964">
        <v>0.08</v>
      </c>
      <c r="L5964" s="2">
        <f>_xlfn.RANK.EQ(I5964, INDEX(CFB!$I$2:$I$1048576, MATCH(W5964, CFB!$W$2:$W$1048576, 0)):INDEX(CFB!$I$2:$I$1048576, MATCH(W5964, CFB!$W$2:$W$1048576, 0) + COUNTIF(CFB!$W$2:$W$1048576, W5964) - 1), 0)</f>
        <v>95</v>
      </c>
      <c r="M5964" s="2">
        <f>_xlfn.RANK.EQ(J5964, INDEX(CFB!$J$2:$J$1048576, MATCH(W5964, CFB!$W$2:$W$1048576, 0)):INDEX(CFB!$J$2:$J$1048576, MATCH(W5964, CFB!$W$2:$W$1048576, 0) + COUNTIF(CFB!$W$2:$W$1048576, W5964) - 1))</f>
        <v>43</v>
      </c>
      <c r="N5964" s="2">
        <f>RANK(K5964, INDEX(CFB!$K$2:$K$1048576, MATCH(W5964, CFB!$W$2:$W$1048576, 0)):INDEX(CFB!$K$2:$K$1048576, MATCH(W5964, CFB!$W$2:$W$1048576, 0) + COUNTIF(CFB!$W$2:$W$1048576, W5964) - 1))</f>
        <v>69</v>
      </c>
      <c r="O5964">
        <v>28.41</v>
      </c>
      <c r="P5964">
        <v>8.86</v>
      </c>
      <c r="W5964">
        <v>1975</v>
      </c>
      <c r="X5964">
        <f t="shared" si="185"/>
        <v>0</v>
      </c>
    </row>
    <row r="5965" spans="1:24" ht="12.75" hidden="1" customHeight="1" x14ac:dyDescent="0.45">
      <c r="A5965">
        <v>70</v>
      </c>
      <c r="B5965" t="s">
        <v>72</v>
      </c>
      <c r="C5965" t="s">
        <v>10</v>
      </c>
      <c r="D5965" s="2" t="str">
        <f t="shared" si="184"/>
        <v>Wisconsin1975</v>
      </c>
      <c r="F5965">
        <v>4</v>
      </c>
      <c r="G5965">
        <v>6</v>
      </c>
      <c r="H5965">
        <v>1</v>
      </c>
      <c r="I5965">
        <v>-1.1000000000000001</v>
      </c>
      <c r="J5965">
        <v>1.1499999999999999</v>
      </c>
      <c r="K5965">
        <v>0.05</v>
      </c>
      <c r="L5965" s="2">
        <f>_xlfn.RANK.EQ(I5965, INDEX(CFB!$I$2:$I$1048576, MATCH(W5965, CFB!$W$2:$W$1048576, 0)):INDEX(CFB!$I$2:$I$1048576, MATCH(W5965, CFB!$W$2:$W$1048576, 0) + COUNTIF(CFB!$W$2:$W$1048576, W5965) - 1), 0)</f>
        <v>79</v>
      </c>
      <c r="M5965" s="2">
        <f>_xlfn.RANK.EQ(J5965, INDEX(CFB!$J$2:$J$1048576, MATCH(W5965, CFB!$W$2:$W$1048576, 0)):INDEX(CFB!$J$2:$J$1048576, MATCH(W5965, CFB!$W$2:$W$1048576, 0) + COUNTIF(CFB!$W$2:$W$1048576, W5965) - 1))</f>
        <v>63</v>
      </c>
      <c r="N5965" s="2">
        <f>RANK(K5965, INDEX(CFB!$K$2:$K$1048576, MATCH(W5965, CFB!$W$2:$W$1048576, 0)):INDEX(CFB!$K$2:$K$1048576, MATCH(W5965, CFB!$W$2:$W$1048576, 0) + COUNTIF(CFB!$W$2:$W$1048576, W5965) - 1))</f>
        <v>70</v>
      </c>
      <c r="O5965">
        <v>26.86</v>
      </c>
      <c r="P5965">
        <v>13.21</v>
      </c>
      <c r="W5965">
        <v>1975</v>
      </c>
      <c r="X5965">
        <f t="shared" si="185"/>
        <v>0</v>
      </c>
    </row>
    <row r="5966" spans="1:24" ht="12.75" hidden="1" customHeight="1" x14ac:dyDescent="0.45">
      <c r="A5966">
        <v>71</v>
      </c>
      <c r="B5966" t="s">
        <v>104</v>
      </c>
      <c r="C5966" t="s">
        <v>178</v>
      </c>
      <c r="D5966" s="2" t="str">
        <f t="shared" si="184"/>
        <v>Colorado State1975</v>
      </c>
      <c r="F5966">
        <v>6</v>
      </c>
      <c r="G5966">
        <v>5</v>
      </c>
      <c r="H5966">
        <v>0</v>
      </c>
      <c r="I5966">
        <v>-2.31</v>
      </c>
      <c r="J5966">
        <v>2.2200000000000002</v>
      </c>
      <c r="K5966">
        <v>-0.09</v>
      </c>
      <c r="L5966" s="2">
        <f>_xlfn.RANK.EQ(I5966, INDEX(CFB!$I$2:$I$1048576, MATCH(W5966, CFB!$W$2:$W$1048576, 0)):INDEX(CFB!$I$2:$I$1048576, MATCH(W5966, CFB!$W$2:$W$1048576, 0) + COUNTIF(CFB!$W$2:$W$1048576, W5966) - 1), 0)</f>
        <v>91</v>
      </c>
      <c r="M5966" s="2">
        <f>_xlfn.RANK.EQ(J5966, INDEX(CFB!$J$2:$J$1048576, MATCH(W5966, CFB!$W$2:$W$1048576, 0)):INDEX(CFB!$J$2:$J$1048576, MATCH(W5966, CFB!$W$2:$W$1048576, 0) + COUNTIF(CFB!$W$2:$W$1048576, W5966) - 1))</f>
        <v>53</v>
      </c>
      <c r="N5966" s="2">
        <f>RANK(K5966, INDEX(CFB!$K$2:$K$1048576, MATCH(W5966, CFB!$W$2:$W$1048576, 0)):INDEX(CFB!$K$2:$K$1048576, MATCH(W5966, CFB!$W$2:$W$1048576, 0) + COUNTIF(CFB!$W$2:$W$1048576, W5966) - 1))</f>
        <v>71</v>
      </c>
      <c r="O5966">
        <v>25.02</v>
      </c>
      <c r="P5966">
        <v>11.65</v>
      </c>
      <c r="W5966">
        <v>1975</v>
      </c>
      <c r="X5966">
        <f t="shared" si="185"/>
        <v>0</v>
      </c>
    </row>
    <row r="5967" spans="1:24" ht="12.75" hidden="1" customHeight="1" x14ac:dyDescent="0.45">
      <c r="A5967">
        <v>72</v>
      </c>
      <c r="B5967" t="s">
        <v>133</v>
      </c>
      <c r="C5967" t="s">
        <v>12</v>
      </c>
      <c r="D5967" s="2" t="str">
        <f t="shared" si="184"/>
        <v>Utah State1975</v>
      </c>
      <c r="F5967">
        <v>6</v>
      </c>
      <c r="G5967">
        <v>5</v>
      </c>
      <c r="H5967">
        <v>0</v>
      </c>
      <c r="I5967">
        <v>-1.17</v>
      </c>
      <c r="J5967">
        <v>0.98</v>
      </c>
      <c r="K5967">
        <v>-0.19</v>
      </c>
      <c r="L5967" s="2">
        <f>_xlfn.RANK.EQ(I5967, INDEX(CFB!$I$2:$I$1048576, MATCH(W5967, CFB!$W$2:$W$1048576, 0)):INDEX(CFB!$I$2:$I$1048576, MATCH(W5967, CFB!$W$2:$W$1048576, 0) + COUNTIF(CFB!$W$2:$W$1048576, W5967) - 1), 0)</f>
        <v>81</v>
      </c>
      <c r="M5967" s="2">
        <f>_xlfn.RANK.EQ(J5967, INDEX(CFB!$J$2:$J$1048576, MATCH(W5967, CFB!$W$2:$W$1048576, 0)):INDEX(CFB!$J$2:$J$1048576, MATCH(W5967, CFB!$W$2:$W$1048576, 0) + COUNTIF(CFB!$W$2:$W$1048576, W5967) - 1))</f>
        <v>65</v>
      </c>
      <c r="N5967" s="2">
        <f>RANK(K5967, INDEX(CFB!$K$2:$K$1048576, MATCH(W5967, CFB!$W$2:$W$1048576, 0)):INDEX(CFB!$K$2:$K$1048576, MATCH(W5967, CFB!$W$2:$W$1048576, 0) + COUNTIF(CFB!$W$2:$W$1048576, W5967) - 1))</f>
        <v>72</v>
      </c>
      <c r="O5967">
        <v>25.47</v>
      </c>
      <c r="P5967">
        <v>13.59</v>
      </c>
      <c r="W5967">
        <v>1975</v>
      </c>
      <c r="X5967">
        <f t="shared" si="185"/>
        <v>0</v>
      </c>
    </row>
    <row r="5968" spans="1:24" ht="12.75" hidden="1" customHeight="1" x14ac:dyDescent="0.45">
      <c r="A5968">
        <v>73</v>
      </c>
      <c r="B5968" t="s">
        <v>113</v>
      </c>
      <c r="C5968" t="s">
        <v>12</v>
      </c>
      <c r="D5968" s="2" t="str">
        <f t="shared" si="184"/>
        <v>North Texas1975</v>
      </c>
      <c r="F5968">
        <v>7</v>
      </c>
      <c r="G5968">
        <v>4</v>
      </c>
      <c r="H5968">
        <v>0</v>
      </c>
      <c r="I5968">
        <v>-1.52</v>
      </c>
      <c r="J5968">
        <v>1.27</v>
      </c>
      <c r="K5968">
        <v>-0.25</v>
      </c>
      <c r="L5968" s="2">
        <f>_xlfn.RANK.EQ(I5968, INDEX(CFB!$I$2:$I$1048576, MATCH(W5968, CFB!$W$2:$W$1048576, 0)):INDEX(CFB!$I$2:$I$1048576, MATCH(W5968, CFB!$W$2:$W$1048576, 0) + COUNTIF(CFB!$W$2:$W$1048576, W5968) - 1), 0)</f>
        <v>83</v>
      </c>
      <c r="M5968" s="2">
        <f>_xlfn.RANK.EQ(J5968, INDEX(CFB!$J$2:$J$1048576, MATCH(W5968, CFB!$W$2:$W$1048576, 0)):INDEX(CFB!$J$2:$J$1048576, MATCH(W5968, CFB!$W$2:$W$1048576, 0) + COUNTIF(CFB!$W$2:$W$1048576, W5968) - 1))</f>
        <v>62</v>
      </c>
      <c r="N5968" s="2">
        <f>RANK(K5968, INDEX(CFB!$K$2:$K$1048576, MATCH(W5968, CFB!$W$2:$W$1048576, 0)):INDEX(CFB!$K$2:$K$1048576, MATCH(W5968, CFB!$W$2:$W$1048576, 0) + COUNTIF(CFB!$W$2:$W$1048576, W5968) - 1))</f>
        <v>73</v>
      </c>
      <c r="O5968">
        <v>24.42</v>
      </c>
      <c r="P5968">
        <v>12.16</v>
      </c>
      <c r="W5968">
        <v>1975</v>
      </c>
      <c r="X5968">
        <f t="shared" si="185"/>
        <v>0</v>
      </c>
    </row>
    <row r="5969" spans="1:24" ht="12.75" hidden="1" customHeight="1" x14ac:dyDescent="0.45">
      <c r="A5969">
        <v>74</v>
      </c>
      <c r="B5969" t="s">
        <v>129</v>
      </c>
      <c r="C5969" t="s">
        <v>189</v>
      </c>
      <c r="D5969" s="2" t="str">
        <f t="shared" si="184"/>
        <v>Rice1975</v>
      </c>
      <c r="F5969">
        <v>2</v>
      </c>
      <c r="G5969">
        <v>9</v>
      </c>
      <c r="H5969">
        <v>0</v>
      </c>
      <c r="I5969">
        <v>0.94</v>
      </c>
      <c r="J5969">
        <v>-1.35</v>
      </c>
      <c r="K5969">
        <v>-0.41</v>
      </c>
      <c r="L5969" s="2">
        <f>_xlfn.RANK.EQ(I5969, INDEX(CFB!$I$2:$I$1048576, MATCH(W5969, CFB!$W$2:$W$1048576, 0)):INDEX(CFB!$I$2:$I$1048576, MATCH(W5969, CFB!$W$2:$W$1048576, 0) + COUNTIF(CFB!$W$2:$W$1048576, W5969) - 1), 0)</f>
        <v>59</v>
      </c>
      <c r="M5969" s="2">
        <f>_xlfn.RANK.EQ(J5969, INDEX(CFB!$J$2:$J$1048576, MATCH(W5969, CFB!$W$2:$W$1048576, 0)):INDEX(CFB!$J$2:$J$1048576, MATCH(W5969, CFB!$W$2:$W$1048576, 0) + COUNTIF(CFB!$W$2:$W$1048576, W5969) - 1))</f>
        <v>82</v>
      </c>
      <c r="N5969" s="2">
        <f>RANK(K5969, INDEX(CFB!$K$2:$K$1048576, MATCH(W5969, CFB!$W$2:$W$1048576, 0)):INDEX(CFB!$K$2:$K$1048576, MATCH(W5969, CFB!$W$2:$W$1048576, 0) + COUNTIF(CFB!$W$2:$W$1048576, W5969) - 1))</f>
        <v>74</v>
      </c>
      <c r="O5969">
        <v>29.03</v>
      </c>
      <c r="P5969">
        <v>10.86</v>
      </c>
      <c r="W5969">
        <v>1975</v>
      </c>
      <c r="X5969">
        <f t="shared" si="185"/>
        <v>0</v>
      </c>
    </row>
    <row r="5970" spans="1:24" ht="12.75" hidden="1" customHeight="1" x14ac:dyDescent="0.45">
      <c r="A5970">
        <v>75</v>
      </c>
      <c r="B5970" t="s">
        <v>36</v>
      </c>
      <c r="C5970" t="s">
        <v>10</v>
      </c>
      <c r="D5970" s="2" t="str">
        <f t="shared" si="184"/>
        <v>Iowa1975</v>
      </c>
      <c r="F5970">
        <v>3</v>
      </c>
      <c r="G5970">
        <v>8</v>
      </c>
      <c r="H5970">
        <v>0</v>
      </c>
      <c r="I5970">
        <v>2.86</v>
      </c>
      <c r="J5970">
        <v>-3.28</v>
      </c>
      <c r="K5970">
        <v>-0.42</v>
      </c>
      <c r="L5970" s="2">
        <f>_xlfn.RANK.EQ(I5970, INDEX(CFB!$I$2:$I$1048576, MATCH(W5970, CFB!$W$2:$W$1048576, 0)):INDEX(CFB!$I$2:$I$1048576, MATCH(W5970, CFB!$W$2:$W$1048576, 0) + COUNTIF(CFB!$W$2:$W$1048576, W5970) - 1), 0)</f>
        <v>46</v>
      </c>
      <c r="M5970" s="2">
        <f>_xlfn.RANK.EQ(J5970, INDEX(CFB!$J$2:$J$1048576, MATCH(W5970, CFB!$W$2:$W$1048576, 0)):INDEX(CFB!$J$2:$J$1048576, MATCH(W5970, CFB!$W$2:$W$1048576, 0) + COUNTIF(CFB!$W$2:$W$1048576, W5970) - 1))</f>
        <v>102</v>
      </c>
      <c r="N5970" s="2">
        <f>RANK(K5970, INDEX(CFB!$K$2:$K$1048576, MATCH(W5970, CFB!$W$2:$W$1048576, 0)):INDEX(CFB!$K$2:$K$1048576, MATCH(W5970, CFB!$W$2:$W$1048576, 0) + COUNTIF(CFB!$W$2:$W$1048576, W5970) - 1))</f>
        <v>75</v>
      </c>
      <c r="O5970">
        <v>29.37</v>
      </c>
      <c r="P5970">
        <v>15.64</v>
      </c>
      <c r="W5970">
        <v>1975</v>
      </c>
      <c r="X5970">
        <f t="shared" si="185"/>
        <v>0</v>
      </c>
    </row>
    <row r="5971" spans="1:24" ht="12.75" hidden="1" customHeight="1" x14ac:dyDescent="0.45">
      <c r="A5971">
        <v>76</v>
      </c>
      <c r="B5971" t="s">
        <v>85</v>
      </c>
      <c r="C5971" t="s">
        <v>227</v>
      </c>
      <c r="D5971" s="2" t="str">
        <f t="shared" si="184"/>
        <v>Washington State1975</v>
      </c>
      <c r="F5971">
        <v>3</v>
      </c>
      <c r="G5971">
        <v>8</v>
      </c>
      <c r="H5971">
        <v>0</v>
      </c>
      <c r="I5971">
        <v>3.2</v>
      </c>
      <c r="J5971">
        <v>-3.64</v>
      </c>
      <c r="K5971">
        <v>-0.44</v>
      </c>
      <c r="L5971" s="2">
        <f>_xlfn.RANK.EQ(I5971, INDEX(CFB!$I$2:$I$1048576, MATCH(W5971, CFB!$W$2:$W$1048576, 0)):INDEX(CFB!$I$2:$I$1048576, MATCH(W5971, CFB!$W$2:$W$1048576, 0) + COUNTIF(CFB!$W$2:$W$1048576, W5971) - 1), 0)</f>
        <v>45</v>
      </c>
      <c r="M5971" s="2">
        <f>_xlfn.RANK.EQ(J5971, INDEX(CFB!$J$2:$J$1048576, MATCH(W5971, CFB!$W$2:$W$1048576, 0)):INDEX(CFB!$J$2:$J$1048576, MATCH(W5971, CFB!$W$2:$W$1048576, 0) + COUNTIF(CFB!$W$2:$W$1048576, W5971) - 1))</f>
        <v>104</v>
      </c>
      <c r="N5971" s="2">
        <f>RANK(K5971, INDEX(CFB!$K$2:$K$1048576, MATCH(W5971, CFB!$W$2:$W$1048576, 0)):INDEX(CFB!$K$2:$K$1048576, MATCH(W5971, CFB!$W$2:$W$1048576, 0) + COUNTIF(CFB!$W$2:$W$1048576, W5971) - 1))</f>
        <v>76</v>
      </c>
      <c r="O5971">
        <v>33.44</v>
      </c>
      <c r="P5971">
        <v>15.91</v>
      </c>
      <c r="W5971">
        <v>1975</v>
      </c>
      <c r="X5971">
        <f t="shared" si="185"/>
        <v>0</v>
      </c>
    </row>
    <row r="5972" spans="1:24" ht="12.75" hidden="1" customHeight="1" x14ac:dyDescent="0.45">
      <c r="A5972">
        <v>77</v>
      </c>
      <c r="B5972" t="s">
        <v>41</v>
      </c>
      <c r="C5972" t="s">
        <v>188</v>
      </c>
      <c r="D5972" s="2" t="str">
        <f t="shared" si="184"/>
        <v>Kansas State1975</v>
      </c>
      <c r="F5972">
        <v>3</v>
      </c>
      <c r="G5972">
        <v>8</v>
      </c>
      <c r="H5972">
        <v>0</v>
      </c>
      <c r="I5972">
        <v>-5.99</v>
      </c>
      <c r="J5972">
        <v>5.48</v>
      </c>
      <c r="K5972">
        <v>-0.51</v>
      </c>
      <c r="L5972" s="2">
        <f>_xlfn.RANK.EQ(I5972, INDEX(CFB!$I$2:$I$1048576, MATCH(W5972, CFB!$W$2:$W$1048576, 0)):INDEX(CFB!$I$2:$I$1048576, MATCH(W5972, CFB!$W$2:$W$1048576, 0) + COUNTIF(CFB!$W$2:$W$1048576, W5972) - 1), 0)</f>
        <v>115</v>
      </c>
      <c r="M5972" s="2">
        <f>_xlfn.RANK.EQ(J5972, INDEX(CFB!$J$2:$J$1048576, MATCH(W5972, CFB!$W$2:$W$1048576, 0)):INDEX(CFB!$J$2:$J$1048576, MATCH(W5972, CFB!$W$2:$W$1048576, 0) + COUNTIF(CFB!$W$2:$W$1048576, W5972) - 1))</f>
        <v>30</v>
      </c>
      <c r="N5972" s="2">
        <f>RANK(K5972, INDEX(CFB!$K$2:$K$1048576, MATCH(W5972, CFB!$W$2:$W$1048576, 0)):INDEX(CFB!$K$2:$K$1048576, MATCH(W5972, CFB!$W$2:$W$1048576, 0) + COUNTIF(CFB!$W$2:$W$1048576, W5972) - 1))</f>
        <v>77</v>
      </c>
      <c r="O5972">
        <v>22.14</v>
      </c>
      <c r="P5972">
        <v>6.71</v>
      </c>
      <c r="W5972">
        <v>1975</v>
      </c>
      <c r="X5972">
        <f t="shared" si="185"/>
        <v>0</v>
      </c>
    </row>
    <row r="5973" spans="1:24" ht="12.75" hidden="1" customHeight="1" x14ac:dyDescent="0.45">
      <c r="A5973">
        <v>78</v>
      </c>
      <c r="B5973" t="s">
        <v>13</v>
      </c>
      <c r="C5973" t="s">
        <v>227</v>
      </c>
      <c r="D5973" s="2" t="str">
        <f t="shared" si="184"/>
        <v>Oregon1975</v>
      </c>
      <c r="F5973">
        <v>3</v>
      </c>
      <c r="G5973">
        <v>8</v>
      </c>
      <c r="H5973">
        <v>0</v>
      </c>
      <c r="I5973">
        <v>-3.61</v>
      </c>
      <c r="J5973">
        <v>3.08</v>
      </c>
      <c r="K5973">
        <v>-0.53</v>
      </c>
      <c r="L5973" s="2">
        <f>_xlfn.RANK.EQ(I5973, INDEX(CFB!$I$2:$I$1048576, MATCH(W5973, CFB!$W$2:$W$1048576, 0)):INDEX(CFB!$I$2:$I$1048576, MATCH(W5973, CFB!$W$2:$W$1048576, 0) + COUNTIF(CFB!$W$2:$W$1048576, W5973) - 1), 0)</f>
        <v>98</v>
      </c>
      <c r="M5973" s="2">
        <f>_xlfn.RANK.EQ(J5973, INDEX(CFB!$J$2:$J$1048576, MATCH(W5973, CFB!$W$2:$W$1048576, 0)):INDEX(CFB!$J$2:$J$1048576, MATCH(W5973, CFB!$W$2:$W$1048576, 0) + COUNTIF(CFB!$W$2:$W$1048576, W5973) - 1))</f>
        <v>46</v>
      </c>
      <c r="N5973" s="2">
        <f>RANK(K5973, INDEX(CFB!$K$2:$K$1048576, MATCH(W5973, CFB!$W$2:$W$1048576, 0)):INDEX(CFB!$K$2:$K$1048576, MATCH(W5973, CFB!$W$2:$W$1048576, 0) + COUNTIF(CFB!$W$2:$W$1048576, W5973) - 1))</f>
        <v>78</v>
      </c>
      <c r="O5973">
        <v>24.18</v>
      </c>
      <c r="P5973">
        <v>10.81</v>
      </c>
      <c r="W5973">
        <v>1975</v>
      </c>
      <c r="X5973">
        <f t="shared" si="185"/>
        <v>0</v>
      </c>
    </row>
    <row r="5974" spans="1:24" ht="12.75" hidden="1" customHeight="1" x14ac:dyDescent="0.45">
      <c r="A5974">
        <v>79</v>
      </c>
      <c r="B5974" t="s">
        <v>219</v>
      </c>
      <c r="C5974" t="s">
        <v>212</v>
      </c>
      <c r="D5974" s="2" t="str">
        <f t="shared" si="184"/>
        <v>Harvard1975</v>
      </c>
      <c r="F5974">
        <v>7</v>
      </c>
      <c r="G5974">
        <v>2</v>
      </c>
      <c r="H5974">
        <v>0</v>
      </c>
      <c r="I5974">
        <v>0.04</v>
      </c>
      <c r="J5974">
        <v>-1.41</v>
      </c>
      <c r="K5974">
        <v>-1.37</v>
      </c>
      <c r="L5974" s="2">
        <f>_xlfn.RANK.EQ(I5974, INDEX(CFB!$I$2:$I$1048576, MATCH(W5974, CFB!$W$2:$W$1048576, 0)):INDEX(CFB!$I$2:$I$1048576, MATCH(W5974, CFB!$W$2:$W$1048576, 0) + COUNTIF(CFB!$W$2:$W$1048576, W5974) - 1), 0)</f>
        <v>67</v>
      </c>
      <c r="M5974" s="2">
        <f>_xlfn.RANK.EQ(J5974, INDEX(CFB!$J$2:$J$1048576, MATCH(W5974, CFB!$W$2:$W$1048576, 0)):INDEX(CFB!$J$2:$J$1048576, MATCH(W5974, CFB!$W$2:$W$1048576, 0) + COUNTIF(CFB!$W$2:$W$1048576, W5974) - 1))</f>
        <v>85</v>
      </c>
      <c r="N5974" s="2">
        <f>RANK(K5974, INDEX(CFB!$K$2:$K$1048576, MATCH(W5974, CFB!$W$2:$W$1048576, 0)):INDEX(CFB!$K$2:$K$1048576, MATCH(W5974, CFB!$W$2:$W$1048576, 0) + COUNTIF(CFB!$W$2:$W$1048576, W5974) - 1))</f>
        <v>79</v>
      </c>
      <c r="O5974">
        <v>25.67</v>
      </c>
      <c r="P5974">
        <v>13.65</v>
      </c>
      <c r="W5974">
        <v>1975</v>
      </c>
      <c r="X5974">
        <f t="shared" si="185"/>
        <v>0</v>
      </c>
    </row>
    <row r="5975" spans="1:24" ht="12.75" hidden="1" customHeight="1" x14ac:dyDescent="0.45">
      <c r="A5975">
        <v>80</v>
      </c>
      <c r="B5975" t="s">
        <v>211</v>
      </c>
      <c r="C5975" t="s">
        <v>212</v>
      </c>
      <c r="D5975" s="2" t="str">
        <f t="shared" si="184"/>
        <v>Yale1975</v>
      </c>
      <c r="F5975">
        <v>7</v>
      </c>
      <c r="G5975">
        <v>2</v>
      </c>
      <c r="H5975">
        <v>0</v>
      </c>
      <c r="I5975">
        <v>-2.5499999999999998</v>
      </c>
      <c r="J5975">
        <v>1.06</v>
      </c>
      <c r="K5975">
        <v>-1.49</v>
      </c>
      <c r="L5975" s="2">
        <f>_xlfn.RANK.EQ(I5975, INDEX(CFB!$I$2:$I$1048576, MATCH(W5975, CFB!$W$2:$W$1048576, 0)):INDEX(CFB!$I$2:$I$1048576, MATCH(W5975, CFB!$W$2:$W$1048576, 0) + COUNTIF(CFB!$W$2:$W$1048576, W5975) - 1), 0)</f>
        <v>93</v>
      </c>
      <c r="M5975" s="2">
        <f>_xlfn.RANK.EQ(J5975, INDEX(CFB!$J$2:$J$1048576, MATCH(W5975, CFB!$W$2:$W$1048576, 0)):INDEX(CFB!$J$2:$J$1048576, MATCH(W5975, CFB!$W$2:$W$1048576, 0) + COUNTIF(CFB!$W$2:$W$1048576, W5975) - 1))</f>
        <v>64</v>
      </c>
      <c r="N5975" s="2">
        <f>RANK(K5975, INDEX(CFB!$K$2:$K$1048576, MATCH(W5975, CFB!$W$2:$W$1048576, 0)):INDEX(CFB!$K$2:$K$1048576, MATCH(W5975, CFB!$W$2:$W$1048576, 0) + COUNTIF(CFB!$W$2:$W$1048576, W5975) - 1))</f>
        <v>80</v>
      </c>
      <c r="O5975">
        <v>23.28</v>
      </c>
      <c r="P5975">
        <v>11.1</v>
      </c>
      <c r="W5975">
        <v>1975</v>
      </c>
      <c r="X5975">
        <f t="shared" si="185"/>
        <v>0</v>
      </c>
    </row>
    <row r="5976" spans="1:24" ht="12.75" hidden="1" customHeight="1" x14ac:dyDescent="0.45">
      <c r="A5976">
        <v>81</v>
      </c>
      <c r="B5976" t="s">
        <v>115</v>
      </c>
      <c r="C5976" t="s">
        <v>12</v>
      </c>
      <c r="D5976" s="2" t="str">
        <f t="shared" si="184"/>
        <v>Florida State1975</v>
      </c>
      <c r="F5976">
        <v>3</v>
      </c>
      <c r="G5976">
        <v>8</v>
      </c>
      <c r="H5976">
        <v>0</v>
      </c>
      <c r="I5976">
        <v>-2.42</v>
      </c>
      <c r="J5976">
        <v>0.57999999999999996</v>
      </c>
      <c r="K5976">
        <v>-1.84</v>
      </c>
      <c r="L5976" s="2">
        <f>_xlfn.RANK.EQ(I5976, INDEX(CFB!$I$2:$I$1048576, MATCH(W5976, CFB!$W$2:$W$1048576, 0)):INDEX(CFB!$I$2:$I$1048576, MATCH(W5976, CFB!$W$2:$W$1048576, 0) + COUNTIF(CFB!$W$2:$W$1048576, W5976) - 1), 0)</f>
        <v>92</v>
      </c>
      <c r="M5976" s="2">
        <f>_xlfn.RANK.EQ(J5976, INDEX(CFB!$J$2:$J$1048576, MATCH(W5976, CFB!$W$2:$W$1048576, 0)):INDEX(CFB!$J$2:$J$1048576, MATCH(W5976, CFB!$W$2:$W$1048576, 0) + COUNTIF(CFB!$W$2:$W$1048576, W5976) - 1))</f>
        <v>66</v>
      </c>
      <c r="N5976" s="2">
        <f>RANK(K5976, INDEX(CFB!$K$2:$K$1048576, MATCH(W5976, CFB!$W$2:$W$1048576, 0)):INDEX(CFB!$K$2:$K$1048576, MATCH(W5976, CFB!$W$2:$W$1048576, 0) + COUNTIF(CFB!$W$2:$W$1048576, W5976) - 1))</f>
        <v>81</v>
      </c>
      <c r="O5976">
        <v>26.26</v>
      </c>
      <c r="P5976">
        <v>9.1</v>
      </c>
      <c r="W5976">
        <v>1975</v>
      </c>
      <c r="X5976">
        <f t="shared" si="185"/>
        <v>0</v>
      </c>
    </row>
    <row r="5977" spans="1:24" ht="12.75" hidden="1" customHeight="1" x14ac:dyDescent="0.45">
      <c r="A5977">
        <v>82</v>
      </c>
      <c r="B5977" t="s">
        <v>77</v>
      </c>
      <c r="C5977" t="s">
        <v>204</v>
      </c>
      <c r="D5977" s="2" t="str">
        <f t="shared" si="184"/>
        <v>Louisiana1975</v>
      </c>
      <c r="F5977">
        <v>6</v>
      </c>
      <c r="G5977">
        <v>5</v>
      </c>
      <c r="H5977">
        <v>0</v>
      </c>
      <c r="I5977">
        <v>2.1</v>
      </c>
      <c r="J5977">
        <v>-4.0199999999999996</v>
      </c>
      <c r="K5977">
        <v>-1.92</v>
      </c>
      <c r="L5977" s="2">
        <f>_xlfn.RANK.EQ(I5977, INDEX(CFB!$I$2:$I$1048576, MATCH(W5977, CFB!$W$2:$W$1048576, 0)):INDEX(CFB!$I$2:$I$1048576, MATCH(W5977, CFB!$W$2:$W$1048576, 0) + COUNTIF(CFB!$W$2:$W$1048576, W5977) - 1), 0)</f>
        <v>53</v>
      </c>
      <c r="M5977" s="2">
        <f>_xlfn.RANK.EQ(J5977, INDEX(CFB!$J$2:$J$1048576, MATCH(W5977, CFB!$W$2:$W$1048576, 0)):INDEX(CFB!$J$2:$J$1048576, MATCH(W5977, CFB!$W$2:$W$1048576, 0) + COUNTIF(CFB!$W$2:$W$1048576, W5977) - 1))</f>
        <v>106</v>
      </c>
      <c r="N5977" s="2">
        <f>RANK(K5977, INDEX(CFB!$K$2:$K$1048576, MATCH(W5977, CFB!$W$2:$W$1048576, 0)):INDEX(CFB!$K$2:$K$1048576, MATCH(W5977, CFB!$W$2:$W$1048576, 0) + COUNTIF(CFB!$W$2:$W$1048576, W5977) - 1))</f>
        <v>82</v>
      </c>
      <c r="O5977">
        <v>27.37</v>
      </c>
      <c r="P5977">
        <v>16.350000000000001</v>
      </c>
      <c r="W5977">
        <v>1975</v>
      </c>
      <c r="X5977">
        <f t="shared" si="185"/>
        <v>0</v>
      </c>
    </row>
    <row r="5978" spans="1:24" ht="12.75" hidden="1" customHeight="1" x14ac:dyDescent="0.45">
      <c r="A5978">
        <v>83</v>
      </c>
      <c r="B5978" t="s">
        <v>221</v>
      </c>
      <c r="C5978" t="s">
        <v>212</v>
      </c>
      <c r="D5978" s="2" t="str">
        <f t="shared" si="184"/>
        <v>Brown1975</v>
      </c>
      <c r="F5978">
        <v>6</v>
      </c>
      <c r="G5978">
        <v>2</v>
      </c>
      <c r="H5978">
        <v>1</v>
      </c>
      <c r="I5978">
        <v>3.29</v>
      </c>
      <c r="J5978">
        <v>-5.66</v>
      </c>
      <c r="K5978">
        <v>-2.37</v>
      </c>
      <c r="L5978" s="2">
        <f>_xlfn.RANK.EQ(I5978, INDEX(CFB!$I$2:$I$1048576, MATCH(W5978, CFB!$W$2:$W$1048576, 0)):INDEX(CFB!$I$2:$I$1048576, MATCH(W5978, CFB!$W$2:$W$1048576, 0) + COUNTIF(CFB!$W$2:$W$1048576, W5978) - 1), 0)</f>
        <v>44</v>
      </c>
      <c r="M5978" s="2">
        <f>_xlfn.RANK.EQ(J5978, INDEX(CFB!$J$2:$J$1048576, MATCH(W5978, CFB!$W$2:$W$1048576, 0)):INDEX(CFB!$J$2:$J$1048576, MATCH(W5978, CFB!$W$2:$W$1048576, 0) + COUNTIF(CFB!$W$2:$W$1048576, W5978) - 1))</f>
        <v>113</v>
      </c>
      <c r="N5978" s="2">
        <f>RANK(K5978, INDEX(CFB!$K$2:$K$1048576, MATCH(W5978, CFB!$W$2:$W$1048576, 0)):INDEX(CFB!$K$2:$K$1048576, MATCH(W5978, CFB!$W$2:$W$1048576, 0) + COUNTIF(CFB!$W$2:$W$1048576, W5978) - 1))</f>
        <v>83</v>
      </c>
      <c r="O5978">
        <v>30.83</v>
      </c>
      <c r="P5978">
        <v>18.12</v>
      </c>
      <c r="W5978">
        <v>1975</v>
      </c>
      <c r="X5978">
        <f t="shared" si="185"/>
        <v>0</v>
      </c>
    </row>
    <row r="5979" spans="1:24" ht="12.75" hidden="1" customHeight="1" x14ac:dyDescent="0.45">
      <c r="A5979">
        <v>84</v>
      </c>
      <c r="B5979" t="s">
        <v>21</v>
      </c>
      <c r="C5979" t="s">
        <v>10</v>
      </c>
      <c r="D5979" s="2" t="str">
        <f t="shared" si="184"/>
        <v>Indiana1975</v>
      </c>
      <c r="F5979">
        <v>2</v>
      </c>
      <c r="G5979">
        <v>8</v>
      </c>
      <c r="H5979">
        <v>1</v>
      </c>
      <c r="I5979">
        <v>-5.8</v>
      </c>
      <c r="J5979">
        <v>3.26</v>
      </c>
      <c r="K5979">
        <v>-2.54</v>
      </c>
      <c r="L5979" s="2">
        <f>_xlfn.RANK.EQ(I5979, INDEX(CFB!$I$2:$I$1048576, MATCH(W5979, CFB!$W$2:$W$1048576, 0)):INDEX(CFB!$I$2:$I$1048576, MATCH(W5979, CFB!$W$2:$W$1048576, 0) + COUNTIF(CFB!$W$2:$W$1048576, W5979) - 1), 0)</f>
        <v>113</v>
      </c>
      <c r="M5979" s="2">
        <f>_xlfn.RANK.EQ(J5979, INDEX(CFB!$J$2:$J$1048576, MATCH(W5979, CFB!$W$2:$W$1048576, 0)):INDEX(CFB!$J$2:$J$1048576, MATCH(W5979, CFB!$W$2:$W$1048576, 0) + COUNTIF(CFB!$W$2:$W$1048576, W5979) - 1))</f>
        <v>44</v>
      </c>
      <c r="N5979" s="2">
        <f>RANK(K5979, INDEX(CFB!$K$2:$K$1048576, MATCH(W5979, CFB!$W$2:$W$1048576, 0)):INDEX(CFB!$K$2:$K$1048576, MATCH(W5979, CFB!$W$2:$W$1048576, 0) + COUNTIF(CFB!$W$2:$W$1048576, W5979) - 1))</f>
        <v>84</v>
      </c>
      <c r="O5979">
        <v>20.94</v>
      </c>
      <c r="P5979">
        <v>11.27</v>
      </c>
      <c r="W5979">
        <v>1975</v>
      </c>
      <c r="X5979">
        <f t="shared" si="185"/>
        <v>0</v>
      </c>
    </row>
    <row r="5980" spans="1:24" ht="12.75" hidden="1" customHeight="1" x14ac:dyDescent="0.45">
      <c r="A5980">
        <v>85</v>
      </c>
      <c r="B5980" t="s">
        <v>58</v>
      </c>
      <c r="C5980" t="s">
        <v>12</v>
      </c>
      <c r="D5980" s="2" t="str">
        <f t="shared" si="184"/>
        <v>Tulane1975</v>
      </c>
      <c r="F5980">
        <v>4</v>
      </c>
      <c r="G5980">
        <v>7</v>
      </c>
      <c r="H5980">
        <v>0</v>
      </c>
      <c r="I5980">
        <v>-4.8</v>
      </c>
      <c r="J5980">
        <v>2.25</v>
      </c>
      <c r="K5980">
        <v>-2.5499999999999998</v>
      </c>
      <c r="L5980" s="2">
        <f>_xlfn.RANK.EQ(I5980, INDEX(CFB!$I$2:$I$1048576, MATCH(W5980, CFB!$W$2:$W$1048576, 0)):INDEX(CFB!$I$2:$I$1048576, MATCH(W5980, CFB!$W$2:$W$1048576, 0) + COUNTIF(CFB!$W$2:$W$1048576, W5980) - 1), 0)</f>
        <v>105</v>
      </c>
      <c r="M5980" s="2">
        <f>_xlfn.RANK.EQ(J5980, INDEX(CFB!$J$2:$J$1048576, MATCH(W5980, CFB!$W$2:$W$1048576, 0)):INDEX(CFB!$J$2:$J$1048576, MATCH(W5980, CFB!$W$2:$W$1048576, 0) + COUNTIF(CFB!$W$2:$W$1048576, W5980) - 1))</f>
        <v>51</v>
      </c>
      <c r="N5980" s="2">
        <f>RANK(K5980, INDEX(CFB!$K$2:$K$1048576, MATCH(W5980, CFB!$W$2:$W$1048576, 0)):INDEX(CFB!$K$2:$K$1048576, MATCH(W5980, CFB!$W$2:$W$1048576, 0) + COUNTIF(CFB!$W$2:$W$1048576, W5980) - 1))</f>
        <v>85</v>
      </c>
      <c r="O5980">
        <v>21.54</v>
      </c>
      <c r="P5980">
        <v>8.98</v>
      </c>
      <c r="W5980">
        <v>1975</v>
      </c>
      <c r="X5980">
        <f t="shared" si="185"/>
        <v>0</v>
      </c>
    </row>
    <row r="5981" spans="1:24" ht="12.75" hidden="1" customHeight="1" x14ac:dyDescent="0.45">
      <c r="A5981">
        <v>86</v>
      </c>
      <c r="B5981" t="s">
        <v>203</v>
      </c>
      <c r="C5981" t="s">
        <v>204</v>
      </c>
      <c r="D5981" s="2" t="str">
        <f t="shared" si="184"/>
        <v>McNeese State1975</v>
      </c>
      <c r="F5981">
        <v>7</v>
      </c>
      <c r="G5981">
        <v>4</v>
      </c>
      <c r="H5981">
        <v>0</v>
      </c>
      <c r="I5981">
        <v>-0.9</v>
      </c>
      <c r="J5981">
        <v>-1.83</v>
      </c>
      <c r="K5981">
        <v>-2.73</v>
      </c>
      <c r="L5981" s="2">
        <f>_xlfn.RANK.EQ(I5981, INDEX(CFB!$I$2:$I$1048576, MATCH(W5981, CFB!$W$2:$W$1048576, 0)):INDEX(CFB!$I$2:$I$1048576, MATCH(W5981, CFB!$W$2:$W$1048576, 0) + COUNTIF(CFB!$W$2:$W$1048576, W5981) - 1), 0)</f>
        <v>78</v>
      </c>
      <c r="M5981" s="2">
        <f>_xlfn.RANK.EQ(J5981, INDEX(CFB!$J$2:$J$1048576, MATCH(W5981, CFB!$W$2:$W$1048576, 0)):INDEX(CFB!$J$2:$J$1048576, MATCH(W5981, CFB!$W$2:$W$1048576, 0) + COUNTIF(CFB!$W$2:$W$1048576, W5981) - 1))</f>
        <v>87</v>
      </c>
      <c r="N5981" s="2">
        <f>RANK(K5981, INDEX(CFB!$K$2:$K$1048576, MATCH(W5981, CFB!$W$2:$W$1048576, 0)):INDEX(CFB!$K$2:$K$1048576, MATCH(W5981, CFB!$W$2:$W$1048576, 0) + COUNTIF(CFB!$W$2:$W$1048576, W5981) - 1))</f>
        <v>86</v>
      </c>
      <c r="O5981">
        <v>24.57</v>
      </c>
      <c r="P5981">
        <v>13.97</v>
      </c>
      <c r="W5981">
        <v>1975</v>
      </c>
      <c r="X5981">
        <f t="shared" si="185"/>
        <v>0</v>
      </c>
    </row>
    <row r="5982" spans="1:24" ht="12.75" hidden="1" customHeight="1" x14ac:dyDescent="0.45">
      <c r="A5982">
        <v>87</v>
      </c>
      <c r="B5982" t="s">
        <v>131</v>
      </c>
      <c r="C5982" t="s">
        <v>12</v>
      </c>
      <c r="D5982" s="2" t="str">
        <f t="shared" si="184"/>
        <v>Air Force1975</v>
      </c>
      <c r="F5982">
        <v>2</v>
      </c>
      <c r="G5982">
        <v>8</v>
      </c>
      <c r="H5982">
        <v>1</v>
      </c>
      <c r="I5982">
        <v>-2.1</v>
      </c>
      <c r="J5982">
        <v>-0.83</v>
      </c>
      <c r="K5982">
        <v>-2.93</v>
      </c>
      <c r="L5982" s="2">
        <f>_xlfn.RANK.EQ(I5982, INDEX(CFB!$I$2:$I$1048576, MATCH(W5982, CFB!$W$2:$W$1048576, 0)):INDEX(CFB!$I$2:$I$1048576, MATCH(W5982, CFB!$W$2:$W$1048576, 0) + COUNTIF(CFB!$W$2:$W$1048576, W5982) - 1), 0)</f>
        <v>88</v>
      </c>
      <c r="M5982" s="2">
        <f>_xlfn.RANK.EQ(J5982, INDEX(CFB!$J$2:$J$1048576, MATCH(W5982, CFB!$W$2:$W$1048576, 0)):INDEX(CFB!$J$2:$J$1048576, MATCH(W5982, CFB!$W$2:$W$1048576, 0) + COUNTIF(CFB!$W$2:$W$1048576, W5982) - 1))</f>
        <v>77</v>
      </c>
      <c r="N5982" s="2">
        <f>RANK(K5982, INDEX(CFB!$K$2:$K$1048576, MATCH(W5982, CFB!$W$2:$W$1048576, 0)):INDEX(CFB!$K$2:$K$1048576, MATCH(W5982, CFB!$W$2:$W$1048576, 0) + COUNTIF(CFB!$W$2:$W$1048576, W5982) - 1))</f>
        <v>87</v>
      </c>
      <c r="O5982">
        <v>25.15</v>
      </c>
      <c r="P5982">
        <v>13.43</v>
      </c>
      <c r="W5982">
        <v>1975</v>
      </c>
      <c r="X5982">
        <f t="shared" si="185"/>
        <v>0</v>
      </c>
    </row>
    <row r="5983" spans="1:24" ht="12.75" hidden="1" customHeight="1" x14ac:dyDescent="0.45">
      <c r="A5983">
        <v>88</v>
      </c>
      <c r="B5983" t="s">
        <v>202</v>
      </c>
      <c r="C5983" t="s">
        <v>206</v>
      </c>
      <c r="D5983" s="2" t="str">
        <f t="shared" si="184"/>
        <v>Richmond1975</v>
      </c>
      <c r="F5983">
        <v>5</v>
      </c>
      <c r="G5983">
        <v>6</v>
      </c>
      <c r="H5983">
        <v>0</v>
      </c>
      <c r="I5983">
        <v>-0.56000000000000005</v>
      </c>
      <c r="J5983">
        <v>-2.98</v>
      </c>
      <c r="K5983">
        <v>-3.54</v>
      </c>
      <c r="L5983" s="2">
        <f>_xlfn.RANK.EQ(I5983, INDEX(CFB!$I$2:$I$1048576, MATCH(W5983, CFB!$W$2:$W$1048576, 0)):INDEX(CFB!$I$2:$I$1048576, MATCH(W5983, CFB!$W$2:$W$1048576, 0) + COUNTIF(CFB!$W$2:$W$1048576, W5983) - 1), 0)</f>
        <v>74</v>
      </c>
      <c r="M5983" s="2">
        <f>_xlfn.RANK.EQ(J5983, INDEX(CFB!$J$2:$J$1048576, MATCH(W5983, CFB!$W$2:$W$1048576, 0)):INDEX(CFB!$J$2:$J$1048576, MATCH(W5983, CFB!$W$2:$W$1048576, 0) + COUNTIF(CFB!$W$2:$W$1048576, W5983) - 1))</f>
        <v>97</v>
      </c>
      <c r="N5983" s="2">
        <f>RANK(K5983, INDEX(CFB!$K$2:$K$1048576, MATCH(W5983, CFB!$W$2:$W$1048576, 0)):INDEX(CFB!$K$2:$K$1048576, MATCH(W5983, CFB!$W$2:$W$1048576, 0) + COUNTIF(CFB!$W$2:$W$1048576, W5983) - 1))</f>
        <v>88</v>
      </c>
      <c r="O5983">
        <v>26.44</v>
      </c>
      <c r="P5983">
        <v>13.65</v>
      </c>
      <c r="W5983">
        <v>1975</v>
      </c>
      <c r="X5983">
        <f t="shared" si="185"/>
        <v>0</v>
      </c>
    </row>
    <row r="5984" spans="1:24" ht="12.75" hidden="1" customHeight="1" x14ac:dyDescent="0.45">
      <c r="A5984">
        <v>89</v>
      </c>
      <c r="B5984" t="s">
        <v>64</v>
      </c>
      <c r="C5984" t="s">
        <v>65</v>
      </c>
      <c r="D5984" s="2" t="str">
        <f t="shared" si="184"/>
        <v>Ohio1975</v>
      </c>
      <c r="F5984">
        <v>5</v>
      </c>
      <c r="G5984">
        <v>5</v>
      </c>
      <c r="H5984">
        <v>1</v>
      </c>
      <c r="I5984">
        <v>-6.4</v>
      </c>
      <c r="J5984">
        <v>2.8</v>
      </c>
      <c r="K5984">
        <v>-3.6</v>
      </c>
      <c r="L5984" s="2">
        <f>_xlfn.RANK.EQ(I5984, INDEX(CFB!$I$2:$I$1048576, MATCH(W5984, CFB!$W$2:$W$1048576, 0)):INDEX(CFB!$I$2:$I$1048576, MATCH(W5984, CFB!$W$2:$W$1048576, 0) + COUNTIF(CFB!$W$2:$W$1048576, W5984) - 1), 0)</f>
        <v>119</v>
      </c>
      <c r="M5984" s="2">
        <f>_xlfn.RANK.EQ(J5984, INDEX(CFB!$J$2:$J$1048576, MATCH(W5984, CFB!$W$2:$W$1048576, 0)):INDEX(CFB!$J$2:$J$1048576, MATCH(W5984, CFB!$W$2:$W$1048576, 0) + COUNTIF(CFB!$W$2:$W$1048576, W5984) - 1))</f>
        <v>50</v>
      </c>
      <c r="N5984" s="2">
        <f>RANK(K5984, INDEX(CFB!$K$2:$K$1048576, MATCH(W5984, CFB!$W$2:$W$1048576, 0)):INDEX(CFB!$K$2:$K$1048576, MATCH(W5984, CFB!$W$2:$W$1048576, 0) + COUNTIF(CFB!$W$2:$W$1048576, W5984) - 1))</f>
        <v>89</v>
      </c>
      <c r="O5984">
        <v>19.68</v>
      </c>
      <c r="P5984">
        <v>7.83</v>
      </c>
      <c r="W5984">
        <v>1975</v>
      </c>
      <c r="X5984">
        <f t="shared" si="185"/>
        <v>0</v>
      </c>
    </row>
    <row r="5985" spans="1:24" ht="12.75" hidden="1" customHeight="1" x14ac:dyDescent="0.45">
      <c r="A5985">
        <v>90</v>
      </c>
      <c r="B5985" t="s">
        <v>61</v>
      </c>
      <c r="C5985" t="s">
        <v>189</v>
      </c>
      <c r="D5985" s="2" t="str">
        <f t="shared" si="184"/>
        <v>Texas Christian1975</v>
      </c>
      <c r="F5985">
        <v>1</v>
      </c>
      <c r="G5985">
        <v>10</v>
      </c>
      <c r="H5985">
        <v>0</v>
      </c>
      <c r="I5985">
        <v>-4.0199999999999996</v>
      </c>
      <c r="J5985">
        <v>0.04</v>
      </c>
      <c r="K5985">
        <v>-3.98</v>
      </c>
      <c r="L5985" s="2">
        <f>_xlfn.RANK.EQ(I5985, INDEX(CFB!$I$2:$I$1048576, MATCH(W5985, CFB!$W$2:$W$1048576, 0)):INDEX(CFB!$I$2:$I$1048576, MATCH(W5985, CFB!$W$2:$W$1048576, 0) + COUNTIF(CFB!$W$2:$W$1048576, W5985) - 1), 0)</f>
        <v>100</v>
      </c>
      <c r="M5985" s="2">
        <f>_xlfn.RANK.EQ(J5985, INDEX(CFB!$J$2:$J$1048576, MATCH(W5985, CFB!$W$2:$W$1048576, 0)):INDEX(CFB!$J$2:$J$1048576, MATCH(W5985, CFB!$W$2:$W$1048576, 0) + COUNTIF(CFB!$W$2:$W$1048576, W5985) - 1))</f>
        <v>71</v>
      </c>
      <c r="N5985" s="2">
        <f>RANK(K5985, INDEX(CFB!$K$2:$K$1048576, MATCH(W5985, CFB!$W$2:$W$1048576, 0)):INDEX(CFB!$K$2:$K$1048576, MATCH(W5985, CFB!$W$2:$W$1048576, 0) + COUNTIF(CFB!$W$2:$W$1048576, W5985) - 1))</f>
        <v>90</v>
      </c>
      <c r="O5985">
        <v>24.24</v>
      </c>
      <c r="P5985">
        <v>13.05</v>
      </c>
      <c r="W5985">
        <v>1975</v>
      </c>
      <c r="X5985">
        <f t="shared" si="185"/>
        <v>0</v>
      </c>
    </row>
    <row r="5986" spans="1:24" ht="12.75" hidden="1" customHeight="1" x14ac:dyDescent="0.45">
      <c r="A5986">
        <v>91</v>
      </c>
      <c r="B5986" t="s">
        <v>75</v>
      </c>
      <c r="C5986" t="s">
        <v>23</v>
      </c>
      <c r="D5986" s="2" t="str">
        <f t="shared" si="184"/>
        <v>North Carolina1975</v>
      </c>
      <c r="F5986">
        <v>3</v>
      </c>
      <c r="G5986">
        <v>7</v>
      </c>
      <c r="H5986">
        <v>1</v>
      </c>
      <c r="I5986">
        <v>1.41</v>
      </c>
      <c r="J5986">
        <v>-5.53</v>
      </c>
      <c r="K5986">
        <v>-4.12</v>
      </c>
      <c r="L5986" s="2">
        <f>_xlfn.RANK.EQ(I5986, INDEX(CFB!$I$2:$I$1048576, MATCH(W5986, CFB!$W$2:$W$1048576, 0)):INDEX(CFB!$I$2:$I$1048576, MATCH(W5986, CFB!$W$2:$W$1048576, 0) + COUNTIF(CFB!$W$2:$W$1048576, W5986) - 1), 0)</f>
        <v>58</v>
      </c>
      <c r="M5986" s="2">
        <f>_xlfn.RANK.EQ(J5986, INDEX(CFB!$J$2:$J$1048576, MATCH(W5986, CFB!$W$2:$W$1048576, 0)):INDEX(CFB!$J$2:$J$1048576, MATCH(W5986, CFB!$W$2:$W$1048576, 0) + COUNTIF(CFB!$W$2:$W$1048576, W5986) - 1))</f>
        <v>112</v>
      </c>
      <c r="N5986" s="2">
        <f>RANK(K5986, INDEX(CFB!$K$2:$K$1048576, MATCH(W5986, CFB!$W$2:$W$1048576, 0)):INDEX(CFB!$K$2:$K$1048576, MATCH(W5986, CFB!$W$2:$W$1048576, 0) + COUNTIF(CFB!$W$2:$W$1048576, W5986) - 1))</f>
        <v>91</v>
      </c>
      <c r="O5986">
        <v>27.24</v>
      </c>
      <c r="P5986">
        <v>15.53</v>
      </c>
      <c r="W5986">
        <v>1975</v>
      </c>
      <c r="X5986">
        <f t="shared" si="185"/>
        <v>0</v>
      </c>
    </row>
    <row r="5987" spans="1:24" ht="12.75" hidden="1" customHeight="1" x14ac:dyDescent="0.45">
      <c r="A5987">
        <v>92</v>
      </c>
      <c r="B5987" t="s">
        <v>190</v>
      </c>
      <c r="C5987" t="s">
        <v>193</v>
      </c>
      <c r="D5987" s="2" t="str">
        <f t="shared" si="184"/>
        <v>Pacific1975</v>
      </c>
      <c r="F5987">
        <v>5</v>
      </c>
      <c r="G5987">
        <v>6</v>
      </c>
      <c r="H5987">
        <v>1</v>
      </c>
      <c r="I5987">
        <v>-1.88</v>
      </c>
      <c r="J5987">
        <v>-2.83</v>
      </c>
      <c r="K5987">
        <v>-4.71</v>
      </c>
      <c r="L5987" s="2">
        <f>_xlfn.RANK.EQ(I5987, INDEX(CFB!$I$2:$I$1048576, MATCH(W5987, CFB!$W$2:$W$1048576, 0)):INDEX(CFB!$I$2:$I$1048576, MATCH(W5987, CFB!$W$2:$W$1048576, 0) + COUNTIF(CFB!$W$2:$W$1048576, W5987) - 1), 0)</f>
        <v>87</v>
      </c>
      <c r="M5987" s="2">
        <f>_xlfn.RANK.EQ(J5987, INDEX(CFB!$J$2:$J$1048576, MATCH(W5987, CFB!$W$2:$W$1048576, 0)):INDEX(CFB!$J$2:$J$1048576, MATCH(W5987, CFB!$W$2:$W$1048576, 0) + COUNTIF(CFB!$W$2:$W$1048576, W5987) - 1))</f>
        <v>96</v>
      </c>
      <c r="N5987" s="2">
        <f>RANK(K5987, INDEX(CFB!$K$2:$K$1048576, MATCH(W5987, CFB!$W$2:$W$1048576, 0)):INDEX(CFB!$K$2:$K$1048576, MATCH(W5987, CFB!$W$2:$W$1048576, 0) + COUNTIF(CFB!$W$2:$W$1048576, W5987) - 1))</f>
        <v>92</v>
      </c>
      <c r="O5987">
        <v>23.98</v>
      </c>
      <c r="P5987">
        <v>16.940000000000001</v>
      </c>
      <c r="W5987">
        <v>1975</v>
      </c>
      <c r="X5987">
        <f t="shared" si="185"/>
        <v>0</v>
      </c>
    </row>
    <row r="5988" spans="1:24" ht="12.75" hidden="1" customHeight="1" x14ac:dyDescent="0.45">
      <c r="A5988">
        <v>93</v>
      </c>
      <c r="B5988" t="s">
        <v>138</v>
      </c>
      <c r="C5988" t="s">
        <v>178</v>
      </c>
      <c r="D5988" s="2" t="str">
        <f t="shared" si="184"/>
        <v>Wyoming1975</v>
      </c>
      <c r="F5988">
        <v>2</v>
      </c>
      <c r="G5988">
        <v>9</v>
      </c>
      <c r="H5988">
        <v>0</v>
      </c>
      <c r="I5988">
        <v>-3.55</v>
      </c>
      <c r="J5988">
        <v>-1.23</v>
      </c>
      <c r="K5988">
        <v>-4.79</v>
      </c>
      <c r="L5988" s="2">
        <f>_xlfn.RANK.EQ(I5988, INDEX(CFB!$I$2:$I$1048576, MATCH(W5988, CFB!$W$2:$W$1048576, 0)):INDEX(CFB!$I$2:$I$1048576, MATCH(W5988, CFB!$W$2:$W$1048576, 0) + COUNTIF(CFB!$W$2:$W$1048576, W5988) - 1), 0)</f>
        <v>97</v>
      </c>
      <c r="M5988" s="2">
        <f>_xlfn.RANK.EQ(J5988, INDEX(CFB!$J$2:$J$1048576, MATCH(W5988, CFB!$W$2:$W$1048576, 0)):INDEX(CFB!$J$2:$J$1048576, MATCH(W5988, CFB!$W$2:$W$1048576, 0) + COUNTIF(CFB!$W$2:$W$1048576, W5988) - 1))</f>
        <v>80</v>
      </c>
      <c r="N5988" s="2">
        <f>RANK(K5988, INDEX(CFB!$K$2:$K$1048576, MATCH(W5988, CFB!$W$2:$W$1048576, 0)):INDEX(CFB!$K$2:$K$1048576, MATCH(W5988, CFB!$W$2:$W$1048576, 0) + COUNTIF(CFB!$W$2:$W$1048576, W5988) - 1))</f>
        <v>93</v>
      </c>
      <c r="O5988">
        <v>22.79</v>
      </c>
      <c r="P5988">
        <v>11.53</v>
      </c>
      <c r="W5988">
        <v>1975</v>
      </c>
      <c r="X5988">
        <f t="shared" si="185"/>
        <v>0</v>
      </c>
    </row>
    <row r="5989" spans="1:24" ht="12.75" hidden="1" customHeight="1" x14ac:dyDescent="0.45">
      <c r="A5989">
        <v>94</v>
      </c>
      <c r="B5989" t="s">
        <v>207</v>
      </c>
      <c r="C5989" t="s">
        <v>206</v>
      </c>
      <c r="D5989" s="2" t="str">
        <f t="shared" si="184"/>
        <v>The Citadel1975</v>
      </c>
      <c r="F5989">
        <v>6</v>
      </c>
      <c r="G5989">
        <v>5</v>
      </c>
      <c r="H5989">
        <v>0</v>
      </c>
      <c r="I5989">
        <v>-10.83</v>
      </c>
      <c r="J5989">
        <v>5.68</v>
      </c>
      <c r="K5989">
        <v>-5.15</v>
      </c>
      <c r="L5989" s="2">
        <f>_xlfn.RANK.EQ(I5989, INDEX(CFB!$I$2:$I$1048576, MATCH(W5989, CFB!$W$2:$W$1048576, 0)):INDEX(CFB!$I$2:$I$1048576, MATCH(W5989, CFB!$W$2:$W$1048576, 0) + COUNTIF(CFB!$W$2:$W$1048576, W5989) - 1), 0)</f>
        <v>135</v>
      </c>
      <c r="M5989" s="2">
        <f>_xlfn.RANK.EQ(J5989, INDEX(CFB!$J$2:$J$1048576, MATCH(W5989, CFB!$W$2:$W$1048576, 0)):INDEX(CFB!$J$2:$J$1048576, MATCH(W5989, CFB!$W$2:$W$1048576, 0) + COUNTIF(CFB!$W$2:$W$1048576, W5989) - 1))</f>
        <v>26</v>
      </c>
      <c r="N5989" s="2">
        <f>RANK(K5989, INDEX(CFB!$K$2:$K$1048576, MATCH(W5989, CFB!$W$2:$W$1048576, 0)):INDEX(CFB!$K$2:$K$1048576, MATCH(W5989, CFB!$W$2:$W$1048576, 0) + COUNTIF(CFB!$W$2:$W$1048576, W5989) - 1))</f>
        <v>94</v>
      </c>
      <c r="O5989">
        <v>16.63</v>
      </c>
      <c r="P5989">
        <v>5.4</v>
      </c>
      <c r="W5989">
        <v>1975</v>
      </c>
      <c r="X5989">
        <f t="shared" si="185"/>
        <v>0</v>
      </c>
    </row>
    <row r="5990" spans="1:24" ht="12.75" hidden="1" customHeight="1" x14ac:dyDescent="0.45">
      <c r="A5990">
        <v>95</v>
      </c>
      <c r="B5990" t="s">
        <v>197</v>
      </c>
      <c r="C5990" t="s">
        <v>195</v>
      </c>
      <c r="D5990" s="2" t="str">
        <f t="shared" si="184"/>
        <v>West Texas State1975</v>
      </c>
      <c r="F5990">
        <v>5</v>
      </c>
      <c r="G5990">
        <v>6</v>
      </c>
      <c r="H5990">
        <v>0</v>
      </c>
      <c r="I5990">
        <v>-0.42</v>
      </c>
      <c r="J5990">
        <v>-4.92</v>
      </c>
      <c r="K5990">
        <v>-5.34</v>
      </c>
      <c r="L5990" s="2">
        <f>_xlfn.RANK.EQ(I5990, INDEX(CFB!$I$2:$I$1048576, MATCH(W5990, CFB!$W$2:$W$1048576, 0)):INDEX(CFB!$I$2:$I$1048576, MATCH(W5990, CFB!$W$2:$W$1048576, 0) + COUNTIF(CFB!$W$2:$W$1048576, W5990) - 1), 0)</f>
        <v>72</v>
      </c>
      <c r="M5990" s="2">
        <f>_xlfn.RANK.EQ(J5990, INDEX(CFB!$J$2:$J$1048576, MATCH(W5990, CFB!$W$2:$W$1048576, 0)):INDEX(CFB!$J$2:$J$1048576, MATCH(W5990, CFB!$W$2:$W$1048576, 0) + COUNTIF(CFB!$W$2:$W$1048576, W5990) - 1))</f>
        <v>109</v>
      </c>
      <c r="N5990" s="2">
        <f>RANK(K5990, INDEX(CFB!$K$2:$K$1048576, MATCH(W5990, CFB!$W$2:$W$1048576, 0)):INDEX(CFB!$K$2:$K$1048576, MATCH(W5990, CFB!$W$2:$W$1048576, 0) + COUNTIF(CFB!$W$2:$W$1048576, W5990) - 1))</f>
        <v>95</v>
      </c>
      <c r="O5990">
        <v>25.11</v>
      </c>
      <c r="P5990">
        <v>16.940000000000001</v>
      </c>
      <c r="W5990">
        <v>1975</v>
      </c>
      <c r="X5990">
        <f t="shared" si="185"/>
        <v>0</v>
      </c>
    </row>
    <row r="5991" spans="1:24" ht="12.75" hidden="1" customHeight="1" x14ac:dyDescent="0.45">
      <c r="A5991">
        <v>96</v>
      </c>
      <c r="B5991" t="s">
        <v>106</v>
      </c>
      <c r="C5991" t="s">
        <v>23</v>
      </c>
      <c r="D5991" s="2" t="str">
        <f t="shared" si="184"/>
        <v>Wake Forest1975</v>
      </c>
      <c r="F5991">
        <v>3</v>
      </c>
      <c r="G5991">
        <v>8</v>
      </c>
      <c r="H5991">
        <v>0</v>
      </c>
      <c r="I5991">
        <v>-2.12</v>
      </c>
      <c r="J5991">
        <v>-3.25</v>
      </c>
      <c r="K5991">
        <v>-5.37</v>
      </c>
      <c r="L5991" s="2">
        <f>_xlfn.RANK.EQ(I5991, INDEX(CFB!$I$2:$I$1048576, MATCH(W5991, CFB!$W$2:$W$1048576, 0)):INDEX(CFB!$I$2:$I$1048576, MATCH(W5991, CFB!$W$2:$W$1048576, 0) + COUNTIF(CFB!$W$2:$W$1048576, W5991) - 1), 0)</f>
        <v>89</v>
      </c>
      <c r="M5991" s="2">
        <f>_xlfn.RANK.EQ(J5991, INDEX(CFB!$J$2:$J$1048576, MATCH(W5991, CFB!$W$2:$W$1048576, 0)):INDEX(CFB!$J$2:$J$1048576, MATCH(W5991, CFB!$W$2:$W$1048576, 0) + COUNTIF(CFB!$W$2:$W$1048576, W5991) - 1))</f>
        <v>101</v>
      </c>
      <c r="N5991" s="2">
        <f>RANK(K5991, INDEX(CFB!$K$2:$K$1048576, MATCH(W5991, CFB!$W$2:$W$1048576, 0)):INDEX(CFB!$K$2:$K$1048576, MATCH(W5991, CFB!$W$2:$W$1048576, 0) + COUNTIF(CFB!$W$2:$W$1048576, W5991) - 1))</f>
        <v>96</v>
      </c>
      <c r="O5991">
        <v>26.47</v>
      </c>
      <c r="P5991">
        <v>14.25</v>
      </c>
      <c r="W5991">
        <v>1975</v>
      </c>
      <c r="X5991">
        <f t="shared" si="185"/>
        <v>0</v>
      </c>
    </row>
    <row r="5992" spans="1:24" ht="12.75" hidden="1" customHeight="1" x14ac:dyDescent="0.45">
      <c r="A5992">
        <v>97</v>
      </c>
      <c r="B5992" t="s">
        <v>103</v>
      </c>
      <c r="C5992" t="s">
        <v>10</v>
      </c>
      <c r="D5992" s="2" t="str">
        <f t="shared" si="184"/>
        <v>Northwestern1975</v>
      </c>
      <c r="F5992">
        <v>3</v>
      </c>
      <c r="G5992">
        <v>8</v>
      </c>
      <c r="H5992">
        <v>0</v>
      </c>
      <c r="I5992">
        <v>-2.89</v>
      </c>
      <c r="J5992">
        <v>-2.72</v>
      </c>
      <c r="K5992">
        <v>-5.6</v>
      </c>
      <c r="L5992" s="2">
        <f>_xlfn.RANK.EQ(I5992, INDEX(CFB!$I$2:$I$1048576, MATCH(W5992, CFB!$W$2:$W$1048576, 0)):INDEX(CFB!$I$2:$I$1048576, MATCH(W5992, CFB!$W$2:$W$1048576, 0) + COUNTIF(CFB!$W$2:$W$1048576, W5992) - 1), 0)</f>
        <v>94</v>
      </c>
      <c r="M5992" s="2">
        <f>_xlfn.RANK.EQ(J5992, INDEX(CFB!$J$2:$J$1048576, MATCH(W5992, CFB!$W$2:$W$1048576, 0)):INDEX(CFB!$J$2:$J$1048576, MATCH(W5992, CFB!$W$2:$W$1048576, 0) + COUNTIF(CFB!$W$2:$W$1048576, W5992) - 1))</f>
        <v>94</v>
      </c>
      <c r="N5992" s="2">
        <f>RANK(K5992, INDEX(CFB!$K$2:$K$1048576, MATCH(W5992, CFB!$W$2:$W$1048576, 0)):INDEX(CFB!$K$2:$K$1048576, MATCH(W5992, CFB!$W$2:$W$1048576, 0) + COUNTIF(CFB!$W$2:$W$1048576, W5992) - 1))</f>
        <v>97</v>
      </c>
      <c r="O5992">
        <v>24.25</v>
      </c>
      <c r="P5992">
        <v>19.38</v>
      </c>
      <c r="W5992">
        <v>1975</v>
      </c>
      <c r="X5992">
        <f t="shared" si="185"/>
        <v>0</v>
      </c>
    </row>
    <row r="5993" spans="1:24" ht="12.75" hidden="1" customHeight="1" x14ac:dyDescent="0.45">
      <c r="A5993">
        <v>98</v>
      </c>
      <c r="B5993" t="s">
        <v>218</v>
      </c>
      <c r="C5993" t="s">
        <v>212</v>
      </c>
      <c r="D5993" s="2" t="str">
        <f t="shared" si="184"/>
        <v>Dartmouth1975</v>
      </c>
      <c r="F5993">
        <v>5</v>
      </c>
      <c r="G5993">
        <v>3</v>
      </c>
      <c r="H5993">
        <v>1</v>
      </c>
      <c r="I5993">
        <v>-6.39</v>
      </c>
      <c r="J5993">
        <v>0.42</v>
      </c>
      <c r="K5993">
        <v>-5.97</v>
      </c>
      <c r="L5993" s="2">
        <f>_xlfn.RANK.EQ(I5993, INDEX(CFB!$I$2:$I$1048576, MATCH(W5993, CFB!$W$2:$W$1048576, 0)):INDEX(CFB!$I$2:$I$1048576, MATCH(W5993, CFB!$W$2:$W$1048576, 0) + COUNTIF(CFB!$W$2:$W$1048576, W5993) - 1), 0)</f>
        <v>118</v>
      </c>
      <c r="M5993" s="2">
        <f>_xlfn.RANK.EQ(J5993, INDEX(CFB!$J$2:$J$1048576, MATCH(W5993, CFB!$W$2:$W$1048576, 0)):INDEX(CFB!$J$2:$J$1048576, MATCH(W5993, CFB!$W$2:$W$1048576, 0) + COUNTIF(CFB!$W$2:$W$1048576, W5993) - 1))</f>
        <v>67</v>
      </c>
      <c r="N5993" s="2">
        <f>RANK(K5993, INDEX(CFB!$K$2:$K$1048576, MATCH(W5993, CFB!$W$2:$W$1048576, 0)):INDEX(CFB!$K$2:$K$1048576, MATCH(W5993, CFB!$W$2:$W$1048576, 0) + COUNTIF(CFB!$W$2:$W$1048576, W5993) - 1))</f>
        <v>98</v>
      </c>
      <c r="O5993">
        <v>19.22</v>
      </c>
      <c r="P5993">
        <v>11.6</v>
      </c>
      <c r="W5993">
        <v>1975</v>
      </c>
      <c r="X5993">
        <f t="shared" si="185"/>
        <v>0</v>
      </c>
    </row>
    <row r="5994" spans="1:24" ht="12.75" hidden="1" customHeight="1" x14ac:dyDescent="0.45">
      <c r="A5994">
        <v>99</v>
      </c>
      <c r="B5994" t="s">
        <v>205</v>
      </c>
      <c r="C5994" t="s">
        <v>206</v>
      </c>
      <c r="D5994" s="2" t="str">
        <f t="shared" si="184"/>
        <v>Furman1975</v>
      </c>
      <c r="F5994">
        <v>5</v>
      </c>
      <c r="G5994">
        <v>5</v>
      </c>
      <c r="H5994">
        <v>1</v>
      </c>
      <c r="I5994">
        <v>-5.0999999999999996</v>
      </c>
      <c r="J5994">
        <v>-0.93</v>
      </c>
      <c r="K5994">
        <v>-6.03</v>
      </c>
      <c r="L5994" s="2">
        <f>_xlfn.RANK.EQ(I5994, INDEX(CFB!$I$2:$I$1048576, MATCH(W5994, CFB!$W$2:$W$1048576, 0)):INDEX(CFB!$I$2:$I$1048576, MATCH(W5994, CFB!$W$2:$W$1048576, 0) + COUNTIF(CFB!$W$2:$W$1048576, W5994) - 1), 0)</f>
        <v>109</v>
      </c>
      <c r="M5994" s="2">
        <f>_xlfn.RANK.EQ(J5994, INDEX(CFB!$J$2:$J$1048576, MATCH(W5994, CFB!$W$2:$W$1048576, 0)):INDEX(CFB!$J$2:$J$1048576, MATCH(W5994, CFB!$W$2:$W$1048576, 0) + COUNTIF(CFB!$W$2:$W$1048576, W5994) - 1))</f>
        <v>78</v>
      </c>
      <c r="N5994" s="2">
        <f>RANK(K5994, INDEX(CFB!$K$2:$K$1048576, MATCH(W5994, CFB!$W$2:$W$1048576, 0)):INDEX(CFB!$K$2:$K$1048576, MATCH(W5994, CFB!$W$2:$W$1048576, 0) + COUNTIF(CFB!$W$2:$W$1048576, W5994) - 1))</f>
        <v>99</v>
      </c>
      <c r="O5994">
        <v>22.69</v>
      </c>
      <c r="P5994">
        <v>12.2</v>
      </c>
      <c r="W5994">
        <v>1975</v>
      </c>
      <c r="X5994">
        <f t="shared" si="185"/>
        <v>0</v>
      </c>
    </row>
    <row r="5995" spans="1:24" ht="12.75" hidden="1" customHeight="1" x14ac:dyDescent="0.45">
      <c r="A5995">
        <v>100</v>
      </c>
      <c r="B5995" t="s">
        <v>208</v>
      </c>
      <c r="C5995" t="s">
        <v>204</v>
      </c>
      <c r="D5995" s="2" t="str">
        <f t="shared" si="184"/>
        <v>Texas-Arlington1975</v>
      </c>
      <c r="F5995">
        <v>4</v>
      </c>
      <c r="G5995">
        <v>7</v>
      </c>
      <c r="H5995">
        <v>0</v>
      </c>
      <c r="I5995">
        <v>-0.59</v>
      </c>
      <c r="J5995">
        <v>-5.52</v>
      </c>
      <c r="K5995">
        <v>-6.11</v>
      </c>
      <c r="L5995" s="2">
        <f>_xlfn.RANK.EQ(I5995, INDEX(CFB!$I$2:$I$1048576, MATCH(W5995, CFB!$W$2:$W$1048576, 0)):INDEX(CFB!$I$2:$I$1048576, MATCH(W5995, CFB!$W$2:$W$1048576, 0) + COUNTIF(CFB!$W$2:$W$1048576, W5995) - 1), 0)</f>
        <v>75</v>
      </c>
      <c r="M5995" s="2">
        <f>_xlfn.RANK.EQ(J5995, INDEX(CFB!$J$2:$J$1048576, MATCH(W5995, CFB!$W$2:$W$1048576, 0)):INDEX(CFB!$J$2:$J$1048576, MATCH(W5995, CFB!$W$2:$W$1048576, 0) + COUNTIF(CFB!$W$2:$W$1048576, W5995) - 1))</f>
        <v>111</v>
      </c>
      <c r="N5995" s="2">
        <f>RANK(K5995, INDEX(CFB!$K$2:$K$1048576, MATCH(W5995, CFB!$W$2:$W$1048576, 0)):INDEX(CFB!$K$2:$K$1048576, MATCH(W5995, CFB!$W$2:$W$1048576, 0) + COUNTIF(CFB!$W$2:$W$1048576, W5995) - 1))</f>
        <v>100</v>
      </c>
      <c r="O5995">
        <v>26.19</v>
      </c>
      <c r="P5995">
        <v>19.29</v>
      </c>
      <c r="W5995">
        <v>1975</v>
      </c>
      <c r="X5995">
        <f t="shared" si="185"/>
        <v>0</v>
      </c>
    </row>
    <row r="5996" spans="1:24" ht="12.75" hidden="1" customHeight="1" x14ac:dyDescent="0.45">
      <c r="A5996">
        <v>101</v>
      </c>
      <c r="B5996" t="s">
        <v>209</v>
      </c>
      <c r="C5996" t="s">
        <v>12</v>
      </c>
      <c r="D5996" s="2" t="str">
        <f t="shared" si="184"/>
        <v>Chattanooga1975</v>
      </c>
      <c r="F5996">
        <v>5</v>
      </c>
      <c r="G5996">
        <v>5</v>
      </c>
      <c r="H5996">
        <v>1</v>
      </c>
      <c r="I5996">
        <v>-6.07</v>
      </c>
      <c r="J5996">
        <v>-0.17</v>
      </c>
      <c r="K5996">
        <v>-6.24</v>
      </c>
      <c r="L5996" s="2">
        <f>_xlfn.RANK.EQ(I5996, INDEX(CFB!$I$2:$I$1048576, MATCH(W5996, CFB!$W$2:$W$1048576, 0)):INDEX(CFB!$I$2:$I$1048576, MATCH(W5996, CFB!$W$2:$W$1048576, 0) + COUNTIF(CFB!$W$2:$W$1048576, W5996) - 1), 0)</f>
        <v>116</v>
      </c>
      <c r="M5996" s="2">
        <f>_xlfn.RANK.EQ(J5996, INDEX(CFB!$J$2:$J$1048576, MATCH(W5996, CFB!$W$2:$W$1048576, 0)):INDEX(CFB!$J$2:$J$1048576, MATCH(W5996, CFB!$W$2:$W$1048576, 0) + COUNTIF(CFB!$W$2:$W$1048576, W5996) - 1))</f>
        <v>74</v>
      </c>
      <c r="N5996" s="2">
        <f>RANK(K5996, INDEX(CFB!$K$2:$K$1048576, MATCH(W5996, CFB!$W$2:$W$1048576, 0)):INDEX(CFB!$K$2:$K$1048576, MATCH(W5996, CFB!$W$2:$W$1048576, 0) + COUNTIF(CFB!$W$2:$W$1048576, W5996) - 1))</f>
        <v>101</v>
      </c>
      <c r="O5996">
        <v>19.93</v>
      </c>
      <c r="P5996">
        <v>14.93</v>
      </c>
      <c r="W5996">
        <v>1975</v>
      </c>
      <c r="X5996">
        <f t="shared" si="185"/>
        <v>0</v>
      </c>
    </row>
    <row r="5997" spans="1:24" ht="12.75" hidden="1" customHeight="1" x14ac:dyDescent="0.45">
      <c r="A5997">
        <v>102</v>
      </c>
      <c r="B5997" t="s">
        <v>126</v>
      </c>
      <c r="C5997" t="s">
        <v>12</v>
      </c>
      <c r="D5997" s="2" t="str">
        <f t="shared" si="184"/>
        <v>Hawaii1975</v>
      </c>
      <c r="F5997">
        <v>6</v>
      </c>
      <c r="G5997">
        <v>5</v>
      </c>
      <c r="H5997">
        <v>0</v>
      </c>
      <c r="I5997">
        <v>-5.2</v>
      </c>
      <c r="J5997">
        <v>-1.39</v>
      </c>
      <c r="K5997">
        <v>-6.59</v>
      </c>
      <c r="L5997" s="2">
        <f>_xlfn.RANK.EQ(I5997, INDEX(CFB!$I$2:$I$1048576, MATCH(W5997, CFB!$W$2:$W$1048576, 0)):INDEX(CFB!$I$2:$I$1048576, MATCH(W5997, CFB!$W$2:$W$1048576, 0) + COUNTIF(CFB!$W$2:$W$1048576, W5997) - 1), 0)</f>
        <v>111</v>
      </c>
      <c r="M5997" s="2">
        <f>_xlfn.RANK.EQ(J5997, INDEX(CFB!$J$2:$J$1048576, MATCH(W5997, CFB!$W$2:$W$1048576, 0)):INDEX(CFB!$J$2:$J$1048576, MATCH(W5997, CFB!$W$2:$W$1048576, 0) + COUNTIF(CFB!$W$2:$W$1048576, W5997) - 1))</f>
        <v>84</v>
      </c>
      <c r="N5997" s="2">
        <f>RANK(K5997, INDEX(CFB!$K$2:$K$1048576, MATCH(W5997, CFB!$W$2:$W$1048576, 0)):INDEX(CFB!$K$2:$K$1048576, MATCH(W5997, CFB!$W$2:$W$1048576, 0) + COUNTIF(CFB!$W$2:$W$1048576, W5997) - 1))</f>
        <v>102</v>
      </c>
      <c r="O5997">
        <v>20.07</v>
      </c>
      <c r="P5997">
        <v>14.46</v>
      </c>
      <c r="W5997">
        <v>1975</v>
      </c>
      <c r="X5997">
        <f t="shared" si="185"/>
        <v>0</v>
      </c>
    </row>
    <row r="5998" spans="1:24" ht="12.75" hidden="1" customHeight="1" x14ac:dyDescent="0.45">
      <c r="A5998">
        <v>103</v>
      </c>
      <c r="B5998" t="s">
        <v>26</v>
      </c>
      <c r="C5998" t="s">
        <v>23</v>
      </c>
      <c r="D5998" s="2" t="str">
        <f t="shared" si="184"/>
        <v>Clemson1975</v>
      </c>
      <c r="F5998">
        <v>2</v>
      </c>
      <c r="G5998">
        <v>9</v>
      </c>
      <c r="H5998">
        <v>0</v>
      </c>
      <c r="I5998">
        <v>0.5</v>
      </c>
      <c r="J5998">
        <v>-7.24</v>
      </c>
      <c r="K5998">
        <v>-6.74</v>
      </c>
      <c r="L5998" s="2">
        <f>_xlfn.RANK.EQ(I5998, INDEX(CFB!$I$2:$I$1048576, MATCH(W5998, CFB!$W$2:$W$1048576, 0)):INDEX(CFB!$I$2:$I$1048576, MATCH(W5998, CFB!$W$2:$W$1048576, 0) + COUNTIF(CFB!$W$2:$W$1048576, W5998) - 1), 0)</f>
        <v>64</v>
      </c>
      <c r="M5998" s="2">
        <f>_xlfn.RANK.EQ(J5998, INDEX(CFB!$J$2:$J$1048576, MATCH(W5998, CFB!$W$2:$W$1048576, 0)):INDEX(CFB!$J$2:$J$1048576, MATCH(W5998, CFB!$W$2:$W$1048576, 0) + COUNTIF(CFB!$W$2:$W$1048576, W5998) - 1))</f>
        <v>120</v>
      </c>
      <c r="N5998" s="2">
        <f>RANK(K5998, INDEX(CFB!$K$2:$K$1048576, MATCH(W5998, CFB!$W$2:$W$1048576, 0)):INDEX(CFB!$K$2:$K$1048576, MATCH(W5998, CFB!$W$2:$W$1048576, 0) + COUNTIF(CFB!$W$2:$W$1048576, W5998) - 1))</f>
        <v>103</v>
      </c>
      <c r="O5998">
        <v>27.73</v>
      </c>
      <c r="P5998">
        <v>23.13</v>
      </c>
      <c r="W5998">
        <v>1975</v>
      </c>
      <c r="X5998">
        <f t="shared" si="185"/>
        <v>0</v>
      </c>
    </row>
    <row r="5999" spans="1:24" ht="12.75" hidden="1" customHeight="1" x14ac:dyDescent="0.45">
      <c r="A5999">
        <v>104</v>
      </c>
      <c r="B5999" t="s">
        <v>220</v>
      </c>
      <c r="C5999" t="s">
        <v>212</v>
      </c>
      <c r="D5999" s="2" t="str">
        <f t="shared" si="184"/>
        <v>Princeton1975</v>
      </c>
      <c r="F5999">
        <v>4</v>
      </c>
      <c r="G5999">
        <v>5</v>
      </c>
      <c r="H5999">
        <v>0</v>
      </c>
      <c r="I5999">
        <v>-4.03</v>
      </c>
      <c r="J5999">
        <v>-2.76</v>
      </c>
      <c r="K5999">
        <v>-6.79</v>
      </c>
      <c r="L5999" s="2">
        <f>_xlfn.RANK.EQ(I5999, INDEX(CFB!$I$2:$I$1048576, MATCH(W5999, CFB!$W$2:$W$1048576, 0)):INDEX(CFB!$I$2:$I$1048576, MATCH(W5999, CFB!$W$2:$W$1048576, 0) + COUNTIF(CFB!$W$2:$W$1048576, W5999) - 1), 0)</f>
        <v>101</v>
      </c>
      <c r="M5999" s="2">
        <f>_xlfn.RANK.EQ(J5999, INDEX(CFB!$J$2:$J$1048576, MATCH(W5999, CFB!$W$2:$W$1048576, 0)):INDEX(CFB!$J$2:$J$1048576, MATCH(W5999, CFB!$W$2:$W$1048576, 0) + COUNTIF(CFB!$W$2:$W$1048576, W5999) - 1))</f>
        <v>95</v>
      </c>
      <c r="N5999" s="2">
        <f>RANK(K5999, INDEX(CFB!$K$2:$K$1048576, MATCH(W5999, CFB!$W$2:$W$1048576, 0)):INDEX(CFB!$K$2:$K$1048576, MATCH(W5999, CFB!$W$2:$W$1048576, 0) + COUNTIF(CFB!$W$2:$W$1048576, W5999) - 1))</f>
        <v>104</v>
      </c>
      <c r="O5999">
        <v>21.27</v>
      </c>
      <c r="P5999">
        <v>13.13</v>
      </c>
      <c r="W5999">
        <v>1975</v>
      </c>
      <c r="X5999">
        <f t="shared" si="185"/>
        <v>0</v>
      </c>
    </row>
    <row r="6000" spans="1:24" ht="12.75" hidden="1" customHeight="1" x14ac:dyDescent="0.45">
      <c r="A6000">
        <v>105</v>
      </c>
      <c r="B6000" t="s">
        <v>107</v>
      </c>
      <c r="C6000" t="s">
        <v>12</v>
      </c>
      <c r="D6000" s="2" t="str">
        <f t="shared" si="184"/>
        <v>Houston1975</v>
      </c>
      <c r="F6000">
        <v>2</v>
      </c>
      <c r="G6000">
        <v>8</v>
      </c>
      <c r="H6000">
        <v>0</v>
      </c>
      <c r="I6000">
        <v>-0.51</v>
      </c>
      <c r="J6000">
        <v>-6.33</v>
      </c>
      <c r="K6000">
        <v>-6.84</v>
      </c>
      <c r="L6000" s="2">
        <f>_xlfn.RANK.EQ(I6000, INDEX(CFB!$I$2:$I$1048576, MATCH(W6000, CFB!$W$2:$W$1048576, 0)):INDEX(CFB!$I$2:$I$1048576, MATCH(W6000, CFB!$W$2:$W$1048576, 0) + COUNTIF(CFB!$W$2:$W$1048576, W6000) - 1), 0)</f>
        <v>73</v>
      </c>
      <c r="M6000" s="2">
        <f>_xlfn.RANK.EQ(J6000, INDEX(CFB!$J$2:$J$1048576, MATCH(W6000, CFB!$W$2:$W$1048576, 0)):INDEX(CFB!$J$2:$J$1048576, MATCH(W6000, CFB!$W$2:$W$1048576, 0) + COUNTIF(CFB!$W$2:$W$1048576, W6000) - 1))</f>
        <v>117</v>
      </c>
      <c r="N6000" s="2">
        <f>RANK(K6000, INDEX(CFB!$K$2:$K$1048576, MATCH(W6000, CFB!$W$2:$W$1048576, 0)):INDEX(CFB!$K$2:$K$1048576, MATCH(W6000, CFB!$W$2:$W$1048576, 0) + COUNTIF(CFB!$W$2:$W$1048576, W6000) - 1))</f>
        <v>105</v>
      </c>
      <c r="O6000">
        <v>27.67</v>
      </c>
      <c r="P6000">
        <v>17.05</v>
      </c>
      <c r="W6000">
        <v>1975</v>
      </c>
      <c r="X6000">
        <f t="shared" si="185"/>
        <v>0</v>
      </c>
    </row>
    <row r="6001" spans="1:24" ht="12.75" hidden="1" customHeight="1" x14ac:dyDescent="0.45">
      <c r="A6001">
        <v>106</v>
      </c>
      <c r="B6001" t="s">
        <v>236</v>
      </c>
      <c r="C6001" t="s">
        <v>12</v>
      </c>
      <c r="D6001" s="2" t="str">
        <f t="shared" si="184"/>
        <v>Dayton1975</v>
      </c>
      <c r="F6001">
        <v>5</v>
      </c>
      <c r="G6001">
        <v>6</v>
      </c>
      <c r="H6001">
        <v>0</v>
      </c>
      <c r="I6001">
        <v>-4.8</v>
      </c>
      <c r="J6001">
        <v>-2.39</v>
      </c>
      <c r="K6001">
        <v>-7.19</v>
      </c>
      <c r="L6001" s="2">
        <f>_xlfn.RANK.EQ(I6001, INDEX(CFB!$I$2:$I$1048576, MATCH(W6001, CFB!$W$2:$W$1048576, 0)):INDEX(CFB!$I$2:$I$1048576, MATCH(W6001, CFB!$W$2:$W$1048576, 0) + COUNTIF(CFB!$W$2:$W$1048576, W6001) - 1), 0)</f>
        <v>105</v>
      </c>
      <c r="M6001" s="2">
        <f>_xlfn.RANK.EQ(J6001, INDEX(CFB!$J$2:$J$1048576, MATCH(W6001, CFB!$W$2:$W$1048576, 0)):INDEX(CFB!$J$2:$J$1048576, MATCH(W6001, CFB!$W$2:$W$1048576, 0) + COUNTIF(CFB!$W$2:$W$1048576, W6001) - 1))</f>
        <v>91</v>
      </c>
      <c r="N6001" s="2">
        <f>RANK(K6001, INDEX(CFB!$K$2:$K$1048576, MATCH(W6001, CFB!$W$2:$W$1048576, 0)):INDEX(CFB!$K$2:$K$1048576, MATCH(W6001, CFB!$W$2:$W$1048576, 0) + COUNTIF(CFB!$W$2:$W$1048576, W6001) - 1))</f>
        <v>106</v>
      </c>
      <c r="O6001">
        <v>20.45</v>
      </c>
      <c r="P6001">
        <v>16.25</v>
      </c>
      <c r="W6001">
        <v>1975</v>
      </c>
      <c r="X6001">
        <f t="shared" si="185"/>
        <v>0</v>
      </c>
    </row>
    <row r="6002" spans="1:24" ht="12.75" hidden="1" customHeight="1" x14ac:dyDescent="0.45">
      <c r="A6002">
        <v>107</v>
      </c>
      <c r="B6002" t="s">
        <v>119</v>
      </c>
      <c r="C6002" t="s">
        <v>227</v>
      </c>
      <c r="D6002" s="2" t="str">
        <f t="shared" si="184"/>
        <v>Oregon State1975</v>
      </c>
      <c r="F6002">
        <v>1</v>
      </c>
      <c r="G6002">
        <v>10</v>
      </c>
      <c r="H6002">
        <v>0</v>
      </c>
      <c r="I6002">
        <v>-7.71</v>
      </c>
      <c r="J6002">
        <v>0.02</v>
      </c>
      <c r="K6002">
        <v>-7.69</v>
      </c>
      <c r="L6002" s="2">
        <f>_xlfn.RANK.EQ(I6002, INDEX(CFB!$I$2:$I$1048576, MATCH(W6002, CFB!$W$2:$W$1048576, 0)):INDEX(CFB!$I$2:$I$1048576, MATCH(W6002, CFB!$W$2:$W$1048576, 0) + COUNTIF(CFB!$W$2:$W$1048576, W6002) - 1), 0)</f>
        <v>124</v>
      </c>
      <c r="M6002" s="2">
        <f>_xlfn.RANK.EQ(J6002, INDEX(CFB!$J$2:$J$1048576, MATCH(W6002, CFB!$W$2:$W$1048576, 0)):INDEX(CFB!$J$2:$J$1048576, MATCH(W6002, CFB!$W$2:$W$1048576, 0) + COUNTIF(CFB!$W$2:$W$1048576, W6002) - 1))</f>
        <v>72</v>
      </c>
      <c r="N6002" s="2">
        <f>RANK(K6002, INDEX(CFB!$K$2:$K$1048576, MATCH(W6002, CFB!$W$2:$W$1048576, 0)):INDEX(CFB!$K$2:$K$1048576, MATCH(W6002, CFB!$W$2:$W$1048576, 0) + COUNTIF(CFB!$W$2:$W$1048576, W6002) - 1))</f>
        <v>107</v>
      </c>
      <c r="O6002">
        <v>19.54</v>
      </c>
      <c r="P6002">
        <v>11.45</v>
      </c>
      <c r="W6002">
        <v>1975</v>
      </c>
      <c r="X6002">
        <f t="shared" si="185"/>
        <v>0</v>
      </c>
    </row>
    <row r="6003" spans="1:24" ht="12.75" hidden="1" customHeight="1" x14ac:dyDescent="0.45">
      <c r="A6003">
        <v>108</v>
      </c>
      <c r="B6003" t="s">
        <v>127</v>
      </c>
      <c r="C6003" t="s">
        <v>12</v>
      </c>
      <c r="D6003" s="2" t="str">
        <f t="shared" si="184"/>
        <v>Akron1975</v>
      </c>
      <c r="F6003">
        <v>7</v>
      </c>
      <c r="G6003">
        <v>4</v>
      </c>
      <c r="H6003">
        <v>0</v>
      </c>
      <c r="I6003">
        <v>-6.44</v>
      </c>
      <c r="J6003">
        <v>-1.26</v>
      </c>
      <c r="K6003">
        <v>-7.7</v>
      </c>
      <c r="L6003" s="2">
        <f>_xlfn.RANK.EQ(I6003, INDEX(CFB!$I$2:$I$1048576, MATCH(W6003, CFB!$W$2:$W$1048576, 0)):INDEX(CFB!$I$2:$I$1048576, MATCH(W6003, CFB!$W$2:$W$1048576, 0) + COUNTIF(CFB!$W$2:$W$1048576, W6003) - 1), 0)</f>
        <v>120</v>
      </c>
      <c r="M6003" s="2">
        <f>_xlfn.RANK.EQ(J6003, INDEX(CFB!$J$2:$J$1048576, MATCH(W6003, CFB!$W$2:$W$1048576, 0)):INDEX(CFB!$J$2:$J$1048576, MATCH(W6003, CFB!$W$2:$W$1048576, 0) + COUNTIF(CFB!$W$2:$W$1048576, W6003) - 1))</f>
        <v>81</v>
      </c>
      <c r="N6003" s="2">
        <f>RANK(K6003, INDEX(CFB!$K$2:$K$1048576, MATCH(W6003, CFB!$W$2:$W$1048576, 0)):INDEX(CFB!$K$2:$K$1048576, MATCH(W6003, CFB!$W$2:$W$1048576, 0) + COUNTIF(CFB!$W$2:$W$1048576, W6003) - 1))</f>
        <v>108</v>
      </c>
      <c r="O6003">
        <v>17.5</v>
      </c>
      <c r="P6003">
        <v>13.4</v>
      </c>
      <c r="W6003">
        <v>1975</v>
      </c>
      <c r="X6003">
        <f t="shared" si="185"/>
        <v>0</v>
      </c>
    </row>
    <row r="6004" spans="1:24" ht="12.75" hidden="1" customHeight="1" x14ac:dyDescent="0.45">
      <c r="A6004">
        <v>109</v>
      </c>
      <c r="B6004" t="s">
        <v>94</v>
      </c>
      <c r="C6004" t="s">
        <v>65</v>
      </c>
      <c r="D6004" s="2" t="str">
        <f t="shared" si="184"/>
        <v>Toledo1975</v>
      </c>
      <c r="F6004">
        <v>5</v>
      </c>
      <c r="G6004">
        <v>6</v>
      </c>
      <c r="H6004">
        <v>0</v>
      </c>
      <c r="I6004">
        <v>2.75</v>
      </c>
      <c r="J6004">
        <v>-10.73</v>
      </c>
      <c r="K6004">
        <v>-7.99</v>
      </c>
      <c r="L6004" s="2">
        <f>_xlfn.RANK.EQ(I6004, INDEX(CFB!$I$2:$I$1048576, MATCH(W6004, CFB!$W$2:$W$1048576, 0)):INDEX(CFB!$I$2:$I$1048576, MATCH(W6004, CFB!$W$2:$W$1048576, 0) + COUNTIF(CFB!$W$2:$W$1048576, W6004) - 1), 0)</f>
        <v>48</v>
      </c>
      <c r="M6004" s="2">
        <f>_xlfn.RANK.EQ(J6004, INDEX(CFB!$J$2:$J$1048576, MATCH(W6004, CFB!$W$2:$W$1048576, 0)):INDEX(CFB!$J$2:$J$1048576, MATCH(W6004, CFB!$W$2:$W$1048576, 0) + COUNTIF(CFB!$W$2:$W$1048576, W6004) - 1))</f>
        <v>133</v>
      </c>
      <c r="N6004" s="2">
        <f>RANK(K6004, INDEX(CFB!$K$2:$K$1048576, MATCH(W6004, CFB!$W$2:$W$1048576, 0)):INDEX(CFB!$K$2:$K$1048576, MATCH(W6004, CFB!$W$2:$W$1048576, 0) + COUNTIF(CFB!$W$2:$W$1048576, W6004) - 1))</f>
        <v>109</v>
      </c>
      <c r="O6004">
        <v>27.27</v>
      </c>
      <c r="P6004">
        <v>22.67</v>
      </c>
      <c r="W6004">
        <v>1975</v>
      </c>
      <c r="X6004">
        <f t="shared" si="185"/>
        <v>0</v>
      </c>
    </row>
    <row r="6005" spans="1:24" ht="12.75" hidden="1" customHeight="1" x14ac:dyDescent="0.45">
      <c r="A6005">
        <v>110</v>
      </c>
      <c r="B6005" t="s">
        <v>134</v>
      </c>
      <c r="C6005" t="s">
        <v>12</v>
      </c>
      <c r="D6005" s="2" t="str">
        <f t="shared" si="184"/>
        <v>Eastern Michigan1975</v>
      </c>
      <c r="F6005">
        <v>4</v>
      </c>
      <c r="G6005">
        <v>6</v>
      </c>
      <c r="H6005">
        <v>0</v>
      </c>
      <c r="I6005">
        <v>-5.44</v>
      </c>
      <c r="J6005">
        <v>-3.77</v>
      </c>
      <c r="K6005">
        <v>-9.2100000000000009</v>
      </c>
      <c r="L6005" s="2">
        <f>_xlfn.RANK.EQ(I6005, INDEX(CFB!$I$2:$I$1048576, MATCH(W6005, CFB!$W$2:$W$1048576, 0)):INDEX(CFB!$I$2:$I$1048576, MATCH(W6005, CFB!$W$2:$W$1048576, 0) + COUNTIF(CFB!$W$2:$W$1048576, W6005) - 1), 0)</f>
        <v>112</v>
      </c>
      <c r="M6005" s="2">
        <f>_xlfn.RANK.EQ(J6005, INDEX(CFB!$J$2:$J$1048576, MATCH(W6005, CFB!$W$2:$W$1048576, 0)):INDEX(CFB!$J$2:$J$1048576, MATCH(W6005, CFB!$W$2:$W$1048576, 0) + COUNTIF(CFB!$W$2:$W$1048576, W6005) - 1))</f>
        <v>105</v>
      </c>
      <c r="N6005" s="2">
        <f>RANK(K6005, INDEX(CFB!$K$2:$K$1048576, MATCH(W6005, CFB!$W$2:$W$1048576, 0)):INDEX(CFB!$K$2:$K$1048576, MATCH(W6005, CFB!$W$2:$W$1048576, 0) + COUNTIF(CFB!$W$2:$W$1048576, W6005) - 1))</f>
        <v>110</v>
      </c>
      <c r="O6005">
        <v>20.54</v>
      </c>
      <c r="P6005">
        <v>15.22</v>
      </c>
      <c r="W6005">
        <v>1975</v>
      </c>
      <c r="X6005">
        <f t="shared" si="185"/>
        <v>0</v>
      </c>
    </row>
    <row r="6006" spans="1:24" ht="12.75" hidden="1" customHeight="1" x14ac:dyDescent="0.45">
      <c r="A6006">
        <v>111</v>
      </c>
      <c r="B6006" t="s">
        <v>200</v>
      </c>
      <c r="C6006" t="s">
        <v>12</v>
      </c>
      <c r="D6006" s="2" t="str">
        <f t="shared" si="184"/>
        <v>Indiana State1975</v>
      </c>
      <c r="F6006">
        <v>5</v>
      </c>
      <c r="G6006">
        <v>5</v>
      </c>
      <c r="H6006">
        <v>0</v>
      </c>
      <c r="I6006">
        <v>-4.2</v>
      </c>
      <c r="J6006">
        <v>-5.69</v>
      </c>
      <c r="K6006">
        <v>-9.89</v>
      </c>
      <c r="L6006" s="2">
        <f>_xlfn.RANK.EQ(I6006, INDEX(CFB!$I$2:$I$1048576, MATCH(W6006, CFB!$W$2:$W$1048576, 0)):INDEX(CFB!$I$2:$I$1048576, MATCH(W6006, CFB!$W$2:$W$1048576, 0) + COUNTIF(CFB!$W$2:$W$1048576, W6006) - 1), 0)</f>
        <v>102</v>
      </c>
      <c r="M6006" s="2">
        <f>_xlfn.RANK.EQ(J6006, INDEX(CFB!$J$2:$J$1048576, MATCH(W6006, CFB!$W$2:$W$1048576, 0)):INDEX(CFB!$J$2:$J$1048576, MATCH(W6006, CFB!$W$2:$W$1048576, 0) + COUNTIF(CFB!$W$2:$W$1048576, W6006) - 1))</f>
        <v>114</v>
      </c>
      <c r="N6006" s="2">
        <f>RANK(K6006, INDEX(CFB!$K$2:$K$1048576, MATCH(W6006, CFB!$W$2:$W$1048576, 0)):INDEX(CFB!$K$2:$K$1048576, MATCH(W6006, CFB!$W$2:$W$1048576, 0) + COUNTIF(CFB!$W$2:$W$1048576, W6006) - 1))</f>
        <v>111</v>
      </c>
      <c r="O6006">
        <v>22.84</v>
      </c>
      <c r="P6006">
        <v>22.25</v>
      </c>
      <c r="W6006">
        <v>1975</v>
      </c>
      <c r="X6006">
        <f t="shared" si="185"/>
        <v>0</v>
      </c>
    </row>
    <row r="6007" spans="1:24" ht="12.75" hidden="1" customHeight="1" x14ac:dyDescent="0.45">
      <c r="A6007">
        <v>112</v>
      </c>
      <c r="B6007" t="s">
        <v>210</v>
      </c>
      <c r="C6007" t="s">
        <v>12</v>
      </c>
      <c r="D6007" s="2" t="str">
        <f t="shared" si="184"/>
        <v>Colgate1975</v>
      </c>
      <c r="F6007">
        <v>6</v>
      </c>
      <c r="G6007">
        <v>4</v>
      </c>
      <c r="H6007">
        <v>0</v>
      </c>
      <c r="I6007">
        <v>-3.66</v>
      </c>
      <c r="J6007">
        <v>-6.36</v>
      </c>
      <c r="K6007">
        <v>-10.02</v>
      </c>
      <c r="L6007" s="2">
        <f>_xlfn.RANK.EQ(I6007, INDEX(CFB!$I$2:$I$1048576, MATCH(W6007, CFB!$W$2:$W$1048576, 0)):INDEX(CFB!$I$2:$I$1048576, MATCH(W6007, CFB!$W$2:$W$1048576, 0) + COUNTIF(CFB!$W$2:$W$1048576, W6007) - 1), 0)</f>
        <v>99</v>
      </c>
      <c r="M6007" s="2">
        <f>_xlfn.RANK.EQ(J6007, INDEX(CFB!$J$2:$J$1048576, MATCH(W6007, CFB!$W$2:$W$1048576, 0)):INDEX(CFB!$J$2:$J$1048576, MATCH(W6007, CFB!$W$2:$W$1048576, 0) + COUNTIF(CFB!$W$2:$W$1048576, W6007) - 1))</f>
        <v>118</v>
      </c>
      <c r="N6007" s="2">
        <f>RANK(K6007, INDEX(CFB!$K$2:$K$1048576, MATCH(W6007, CFB!$W$2:$W$1048576, 0)):INDEX(CFB!$K$2:$K$1048576, MATCH(W6007, CFB!$W$2:$W$1048576, 0) + COUNTIF(CFB!$W$2:$W$1048576, W6007) - 1))</f>
        <v>112</v>
      </c>
      <c r="O6007">
        <v>24.3</v>
      </c>
      <c r="P6007">
        <v>21.07</v>
      </c>
      <c r="W6007">
        <v>1975</v>
      </c>
      <c r="X6007">
        <f t="shared" si="185"/>
        <v>0</v>
      </c>
    </row>
    <row r="6008" spans="1:24" ht="12.75" hidden="1" customHeight="1" x14ac:dyDescent="0.45">
      <c r="A6008">
        <v>113</v>
      </c>
      <c r="B6008" t="s">
        <v>48</v>
      </c>
      <c r="C6008" t="s">
        <v>12</v>
      </c>
      <c r="D6008" s="2" t="str">
        <f t="shared" si="184"/>
        <v>Army1975</v>
      </c>
      <c r="F6008">
        <v>2</v>
      </c>
      <c r="G6008">
        <v>9</v>
      </c>
      <c r="H6008">
        <v>0</v>
      </c>
      <c r="I6008">
        <v>-3.32</v>
      </c>
      <c r="J6008">
        <v>-7.65</v>
      </c>
      <c r="K6008">
        <v>-10.97</v>
      </c>
      <c r="L6008" s="2">
        <f>_xlfn.RANK.EQ(I6008, INDEX(CFB!$I$2:$I$1048576, MATCH(W6008, CFB!$W$2:$W$1048576, 0)):INDEX(CFB!$I$2:$I$1048576, MATCH(W6008, CFB!$W$2:$W$1048576, 0) + COUNTIF(CFB!$W$2:$W$1048576, W6008) - 1), 0)</f>
        <v>96</v>
      </c>
      <c r="M6008" s="2">
        <f>_xlfn.RANK.EQ(J6008, INDEX(CFB!$J$2:$J$1048576, MATCH(W6008, CFB!$W$2:$W$1048576, 0)):INDEX(CFB!$J$2:$J$1048576, MATCH(W6008, CFB!$W$2:$W$1048576, 0) + COUNTIF(CFB!$W$2:$W$1048576, W6008) - 1))</f>
        <v>121</v>
      </c>
      <c r="N6008" s="2">
        <f>RANK(K6008, INDEX(CFB!$K$2:$K$1048576, MATCH(W6008, CFB!$W$2:$W$1048576, 0)):INDEX(CFB!$K$2:$K$1048576, MATCH(W6008, CFB!$W$2:$W$1048576, 0) + COUNTIF(CFB!$W$2:$W$1048576, W6008) - 1))</f>
        <v>113</v>
      </c>
      <c r="O6008">
        <v>24.77</v>
      </c>
      <c r="P6008">
        <v>24.37</v>
      </c>
      <c r="W6008">
        <v>1975</v>
      </c>
      <c r="X6008">
        <f t="shared" si="185"/>
        <v>0</v>
      </c>
    </row>
    <row r="6009" spans="1:24" ht="12.75" hidden="1" customHeight="1" x14ac:dyDescent="0.45">
      <c r="A6009">
        <v>114</v>
      </c>
      <c r="B6009" t="s">
        <v>213</v>
      </c>
      <c r="C6009" t="s">
        <v>206</v>
      </c>
      <c r="D6009" s="2" t="str">
        <f t="shared" si="184"/>
        <v>Virginia Military Institute1975</v>
      </c>
      <c r="F6009">
        <v>3</v>
      </c>
      <c r="G6009">
        <v>8</v>
      </c>
      <c r="H6009">
        <v>0</v>
      </c>
      <c r="I6009">
        <v>-9.51</v>
      </c>
      <c r="J6009">
        <v>-1.97</v>
      </c>
      <c r="K6009">
        <v>-11.47</v>
      </c>
      <c r="L6009" s="2">
        <f>_xlfn.RANK.EQ(I6009, INDEX(CFB!$I$2:$I$1048576, MATCH(W6009, CFB!$W$2:$W$1048576, 0)):INDEX(CFB!$I$2:$I$1048576, MATCH(W6009, CFB!$W$2:$W$1048576, 0) + COUNTIF(CFB!$W$2:$W$1048576, W6009) - 1), 0)</f>
        <v>131</v>
      </c>
      <c r="M6009" s="2">
        <f>_xlfn.RANK.EQ(J6009, INDEX(CFB!$J$2:$J$1048576, MATCH(W6009, CFB!$W$2:$W$1048576, 0)):INDEX(CFB!$J$2:$J$1048576, MATCH(W6009, CFB!$W$2:$W$1048576, 0) + COUNTIF(CFB!$W$2:$W$1048576, W6009) - 1))</f>
        <v>89</v>
      </c>
      <c r="N6009" s="2">
        <f>RANK(K6009, INDEX(CFB!$K$2:$K$1048576, MATCH(W6009, CFB!$W$2:$W$1048576, 0)):INDEX(CFB!$K$2:$K$1048576, MATCH(W6009, CFB!$W$2:$W$1048576, 0) + COUNTIF(CFB!$W$2:$W$1048576, W6009) - 1))</f>
        <v>114</v>
      </c>
      <c r="O6009">
        <v>19.39</v>
      </c>
      <c r="P6009">
        <v>13.09</v>
      </c>
      <c r="W6009">
        <v>1975</v>
      </c>
      <c r="X6009">
        <f t="shared" si="185"/>
        <v>0</v>
      </c>
    </row>
    <row r="6010" spans="1:24" ht="12.75" hidden="1" customHeight="1" x14ac:dyDescent="0.45">
      <c r="A6010">
        <v>115</v>
      </c>
      <c r="B6010" t="s">
        <v>153</v>
      </c>
      <c r="C6010" t="s">
        <v>65</v>
      </c>
      <c r="D6010" s="2" t="str">
        <f t="shared" si="184"/>
        <v>Kent State1975</v>
      </c>
      <c r="F6010">
        <v>4</v>
      </c>
      <c r="G6010">
        <v>7</v>
      </c>
      <c r="H6010">
        <v>0</v>
      </c>
      <c r="I6010">
        <v>-1.77</v>
      </c>
      <c r="J6010">
        <v>-10.199999999999999</v>
      </c>
      <c r="K6010">
        <v>-11.97</v>
      </c>
      <c r="L6010" s="2">
        <f>_xlfn.RANK.EQ(I6010, INDEX(CFB!$I$2:$I$1048576, MATCH(W6010, CFB!$W$2:$W$1048576, 0)):INDEX(CFB!$I$2:$I$1048576, MATCH(W6010, CFB!$W$2:$W$1048576, 0) + COUNTIF(CFB!$W$2:$W$1048576, W6010) - 1), 0)</f>
        <v>86</v>
      </c>
      <c r="M6010" s="2">
        <f>_xlfn.RANK.EQ(J6010, INDEX(CFB!$J$2:$J$1048576, MATCH(W6010, CFB!$W$2:$W$1048576, 0)):INDEX(CFB!$J$2:$J$1048576, MATCH(W6010, CFB!$W$2:$W$1048576, 0) + COUNTIF(CFB!$W$2:$W$1048576, W6010) - 1))</f>
        <v>129</v>
      </c>
      <c r="N6010" s="2">
        <f>RANK(K6010, INDEX(CFB!$K$2:$K$1048576, MATCH(W6010, CFB!$W$2:$W$1048576, 0)):INDEX(CFB!$K$2:$K$1048576, MATCH(W6010, CFB!$W$2:$W$1048576, 0) + COUNTIF(CFB!$W$2:$W$1048576, W6010) - 1))</f>
        <v>115</v>
      </c>
      <c r="O6010">
        <v>23.75</v>
      </c>
      <c r="P6010">
        <v>21.47</v>
      </c>
      <c r="W6010">
        <v>1975</v>
      </c>
      <c r="X6010">
        <f t="shared" si="185"/>
        <v>0</v>
      </c>
    </row>
    <row r="6011" spans="1:24" ht="12.75" hidden="1" customHeight="1" x14ac:dyDescent="0.45">
      <c r="A6011">
        <v>116</v>
      </c>
      <c r="B6011" t="s">
        <v>123</v>
      </c>
      <c r="C6011" t="s">
        <v>12</v>
      </c>
      <c r="D6011" s="2" t="str">
        <f t="shared" si="184"/>
        <v>Louisiana-Monroe1975</v>
      </c>
      <c r="F6011">
        <v>4</v>
      </c>
      <c r="G6011">
        <v>6</v>
      </c>
      <c r="H6011">
        <v>1</v>
      </c>
      <c r="I6011">
        <v>-1.72</v>
      </c>
      <c r="J6011">
        <v>-10.29</v>
      </c>
      <c r="K6011">
        <v>-12.01</v>
      </c>
      <c r="L6011" s="2">
        <f>_xlfn.RANK.EQ(I6011, INDEX(CFB!$I$2:$I$1048576, MATCH(W6011, CFB!$W$2:$W$1048576, 0)):INDEX(CFB!$I$2:$I$1048576, MATCH(W6011, CFB!$W$2:$W$1048576, 0) + COUNTIF(CFB!$W$2:$W$1048576, W6011) - 1), 0)</f>
        <v>85</v>
      </c>
      <c r="M6011" s="2">
        <f>_xlfn.RANK.EQ(J6011, INDEX(CFB!$J$2:$J$1048576, MATCH(W6011, CFB!$W$2:$W$1048576, 0)):INDEX(CFB!$J$2:$J$1048576, MATCH(W6011, CFB!$W$2:$W$1048576, 0) + COUNTIF(CFB!$W$2:$W$1048576, W6011) - 1))</f>
        <v>130</v>
      </c>
      <c r="N6011" s="2">
        <f>RANK(K6011, INDEX(CFB!$K$2:$K$1048576, MATCH(W6011, CFB!$W$2:$W$1048576, 0)):INDEX(CFB!$K$2:$K$1048576, MATCH(W6011, CFB!$W$2:$W$1048576, 0) + COUNTIF(CFB!$W$2:$W$1048576, W6011) - 1))</f>
        <v>116</v>
      </c>
      <c r="O6011">
        <v>24.3</v>
      </c>
      <c r="P6011">
        <v>22.63</v>
      </c>
      <c r="W6011">
        <v>1975</v>
      </c>
      <c r="X6011">
        <f t="shared" si="185"/>
        <v>0</v>
      </c>
    </row>
    <row r="6012" spans="1:24" ht="12.75" hidden="1" customHeight="1" x14ac:dyDescent="0.45">
      <c r="A6012">
        <v>117</v>
      </c>
      <c r="B6012" t="s">
        <v>87</v>
      </c>
      <c r="C6012" t="s">
        <v>65</v>
      </c>
      <c r="D6012" s="2" t="str">
        <f t="shared" si="184"/>
        <v>Northern Illinois1975</v>
      </c>
      <c r="F6012">
        <v>3</v>
      </c>
      <c r="G6012">
        <v>8</v>
      </c>
      <c r="H6012">
        <v>0</v>
      </c>
      <c r="I6012">
        <v>-8.92</v>
      </c>
      <c r="J6012">
        <v>-3.33</v>
      </c>
      <c r="K6012">
        <v>-12.25</v>
      </c>
      <c r="L6012" s="2">
        <f>_xlfn.RANK.EQ(I6012, INDEX(CFB!$I$2:$I$1048576, MATCH(W6012, CFB!$W$2:$W$1048576, 0)):INDEX(CFB!$I$2:$I$1048576, MATCH(W6012, CFB!$W$2:$W$1048576, 0) + COUNTIF(CFB!$W$2:$W$1048576, W6012) - 1), 0)</f>
        <v>127</v>
      </c>
      <c r="M6012" s="2">
        <f>_xlfn.RANK.EQ(J6012, INDEX(CFB!$J$2:$J$1048576, MATCH(W6012, CFB!$W$2:$W$1048576, 0)):INDEX(CFB!$J$2:$J$1048576, MATCH(W6012, CFB!$W$2:$W$1048576, 0) + COUNTIF(CFB!$W$2:$W$1048576, W6012) - 1))</f>
        <v>103</v>
      </c>
      <c r="N6012" s="2">
        <f>RANK(K6012, INDEX(CFB!$K$2:$K$1048576, MATCH(W6012, CFB!$W$2:$W$1048576, 0)):INDEX(CFB!$K$2:$K$1048576, MATCH(W6012, CFB!$W$2:$W$1048576, 0) + COUNTIF(CFB!$W$2:$W$1048576, W6012) - 1))</f>
        <v>117</v>
      </c>
      <c r="O6012">
        <v>17.29</v>
      </c>
      <c r="P6012">
        <v>18.079999999999998</v>
      </c>
      <c r="W6012">
        <v>1975</v>
      </c>
      <c r="X6012">
        <f t="shared" si="185"/>
        <v>0</v>
      </c>
    </row>
    <row r="6013" spans="1:24" ht="12.75" hidden="1" customHeight="1" x14ac:dyDescent="0.45">
      <c r="A6013">
        <v>118</v>
      </c>
      <c r="B6013" t="s">
        <v>224</v>
      </c>
      <c r="C6013" t="s">
        <v>212</v>
      </c>
      <c r="D6013" s="2" t="str">
        <f t="shared" si="184"/>
        <v>Pennsylvania1975</v>
      </c>
      <c r="F6013">
        <v>3</v>
      </c>
      <c r="G6013">
        <v>6</v>
      </c>
      <c r="H6013">
        <v>0</v>
      </c>
      <c r="I6013">
        <v>-6.71</v>
      </c>
      <c r="J6013">
        <v>-5.69</v>
      </c>
      <c r="K6013">
        <v>-12.39</v>
      </c>
      <c r="L6013" s="2">
        <f>_xlfn.RANK.EQ(I6013, INDEX(CFB!$I$2:$I$1048576, MATCH(W6013, CFB!$W$2:$W$1048576, 0)):INDEX(CFB!$I$2:$I$1048576, MATCH(W6013, CFB!$W$2:$W$1048576, 0) + COUNTIF(CFB!$W$2:$W$1048576, W6013) - 1), 0)</f>
        <v>121</v>
      </c>
      <c r="M6013" s="2">
        <f>_xlfn.RANK.EQ(J6013, INDEX(CFB!$J$2:$J$1048576, MATCH(W6013, CFB!$W$2:$W$1048576, 0)):INDEX(CFB!$J$2:$J$1048576, MATCH(W6013, CFB!$W$2:$W$1048576, 0) + COUNTIF(CFB!$W$2:$W$1048576, W6013) - 1))</f>
        <v>114</v>
      </c>
      <c r="N6013" s="2">
        <f>RANK(K6013, INDEX(CFB!$K$2:$K$1048576, MATCH(W6013, CFB!$W$2:$W$1048576, 0)):INDEX(CFB!$K$2:$K$1048576, MATCH(W6013, CFB!$W$2:$W$1048576, 0) + COUNTIF(CFB!$W$2:$W$1048576, W6013) - 1))</f>
        <v>118</v>
      </c>
      <c r="O6013">
        <v>19.170000000000002</v>
      </c>
      <c r="P6013">
        <v>17.93</v>
      </c>
      <c r="W6013">
        <v>1975</v>
      </c>
      <c r="X6013">
        <f t="shared" si="185"/>
        <v>0</v>
      </c>
    </row>
    <row r="6014" spans="1:24" ht="12.75" hidden="1" customHeight="1" x14ac:dyDescent="0.45">
      <c r="A6014">
        <v>119</v>
      </c>
      <c r="B6014" t="s">
        <v>84</v>
      </c>
      <c r="C6014" t="s">
        <v>178</v>
      </c>
      <c r="D6014" s="2" t="str">
        <f t="shared" si="184"/>
        <v>Utah1975</v>
      </c>
      <c r="F6014">
        <v>1</v>
      </c>
      <c r="G6014">
        <v>10</v>
      </c>
      <c r="H6014">
        <v>0</v>
      </c>
      <c r="I6014">
        <v>-5</v>
      </c>
      <c r="J6014">
        <v>-7.67</v>
      </c>
      <c r="K6014">
        <v>-12.67</v>
      </c>
      <c r="L6014" s="2">
        <f>_xlfn.RANK.EQ(I6014, INDEX(CFB!$I$2:$I$1048576, MATCH(W6014, CFB!$W$2:$W$1048576, 0)):INDEX(CFB!$I$2:$I$1048576, MATCH(W6014, CFB!$W$2:$W$1048576, 0) + COUNTIF(CFB!$W$2:$W$1048576, W6014) - 1), 0)</f>
        <v>108</v>
      </c>
      <c r="M6014" s="2">
        <f>_xlfn.RANK.EQ(J6014, INDEX(CFB!$J$2:$J$1048576, MATCH(W6014, CFB!$W$2:$W$1048576, 0)):INDEX(CFB!$J$2:$J$1048576, MATCH(W6014, CFB!$W$2:$W$1048576, 0) + COUNTIF(CFB!$W$2:$W$1048576, W6014) - 1))</f>
        <v>122</v>
      </c>
      <c r="N6014" s="2">
        <f>RANK(K6014, INDEX(CFB!$K$2:$K$1048576, MATCH(W6014, CFB!$W$2:$W$1048576, 0)):INDEX(CFB!$K$2:$K$1048576, MATCH(W6014, CFB!$W$2:$W$1048576, 0) + COUNTIF(CFB!$W$2:$W$1048576, W6014) - 1))</f>
        <v>119</v>
      </c>
      <c r="O6014">
        <v>21.21</v>
      </c>
      <c r="P6014">
        <v>20.63</v>
      </c>
      <c r="W6014">
        <v>1975</v>
      </c>
      <c r="X6014">
        <f t="shared" si="185"/>
        <v>0</v>
      </c>
    </row>
    <row r="6015" spans="1:24" ht="12.75" hidden="1" customHeight="1" x14ac:dyDescent="0.45">
      <c r="A6015">
        <v>120</v>
      </c>
      <c r="B6015" t="s">
        <v>149</v>
      </c>
      <c r="C6015" t="s">
        <v>195</v>
      </c>
      <c r="D6015" s="2" t="str">
        <f t="shared" si="184"/>
        <v>New Mexico State1975</v>
      </c>
      <c r="F6015">
        <v>5</v>
      </c>
      <c r="G6015">
        <v>6</v>
      </c>
      <c r="H6015">
        <v>0</v>
      </c>
      <c r="I6015">
        <v>-4.71</v>
      </c>
      <c r="J6015">
        <v>-8.01</v>
      </c>
      <c r="K6015">
        <v>-12.72</v>
      </c>
      <c r="L6015" s="2">
        <f>_xlfn.RANK.EQ(I6015, INDEX(CFB!$I$2:$I$1048576, MATCH(W6015, CFB!$W$2:$W$1048576, 0)):INDEX(CFB!$I$2:$I$1048576, MATCH(W6015, CFB!$W$2:$W$1048576, 0) + COUNTIF(CFB!$W$2:$W$1048576, W6015) - 1), 0)</f>
        <v>104</v>
      </c>
      <c r="M6015" s="2">
        <f>_xlfn.RANK.EQ(J6015, INDEX(CFB!$J$2:$J$1048576, MATCH(W6015, CFB!$W$2:$W$1048576, 0)):INDEX(CFB!$J$2:$J$1048576, MATCH(W6015, CFB!$W$2:$W$1048576, 0) + COUNTIF(CFB!$W$2:$W$1048576, W6015) - 1))</f>
        <v>123</v>
      </c>
      <c r="N6015" s="2">
        <f>RANK(K6015, INDEX(CFB!$K$2:$K$1048576, MATCH(W6015, CFB!$W$2:$W$1048576, 0)):INDEX(CFB!$K$2:$K$1048576, MATCH(W6015, CFB!$W$2:$W$1048576, 0) + COUNTIF(CFB!$W$2:$W$1048576, W6015) - 1))</f>
        <v>120</v>
      </c>
      <c r="O6015">
        <v>19.920000000000002</v>
      </c>
      <c r="P6015">
        <v>22.3</v>
      </c>
      <c r="W6015">
        <v>1975</v>
      </c>
      <c r="X6015">
        <f t="shared" si="185"/>
        <v>0</v>
      </c>
    </row>
    <row r="6016" spans="1:24" ht="12.75" hidden="1" customHeight="1" x14ac:dyDescent="0.45">
      <c r="A6016">
        <v>121</v>
      </c>
      <c r="B6016" t="s">
        <v>111</v>
      </c>
      <c r="C6016" t="s">
        <v>193</v>
      </c>
      <c r="D6016" s="2" t="str">
        <f t="shared" si="184"/>
        <v>Fresno State1975</v>
      </c>
      <c r="F6016">
        <v>3</v>
      </c>
      <c r="G6016">
        <v>8</v>
      </c>
      <c r="H6016">
        <v>0</v>
      </c>
      <c r="I6016">
        <v>-5.96</v>
      </c>
      <c r="J6016">
        <v>-6.78</v>
      </c>
      <c r="K6016">
        <v>-12.74</v>
      </c>
      <c r="L6016" s="2">
        <f>_xlfn.RANK.EQ(I6016, INDEX(CFB!$I$2:$I$1048576, MATCH(W6016, CFB!$W$2:$W$1048576, 0)):INDEX(CFB!$I$2:$I$1048576, MATCH(W6016, CFB!$W$2:$W$1048576, 0) + COUNTIF(CFB!$W$2:$W$1048576, W6016) - 1), 0)</f>
        <v>114</v>
      </c>
      <c r="M6016" s="2">
        <f>_xlfn.RANK.EQ(J6016, INDEX(CFB!$J$2:$J$1048576, MATCH(W6016, CFB!$W$2:$W$1048576, 0)):INDEX(CFB!$J$2:$J$1048576, MATCH(W6016, CFB!$W$2:$W$1048576, 0) + COUNTIF(CFB!$W$2:$W$1048576, W6016) - 1))</f>
        <v>119</v>
      </c>
      <c r="N6016" s="2">
        <f>RANK(K6016, INDEX(CFB!$K$2:$K$1048576, MATCH(W6016, CFB!$W$2:$W$1048576, 0)):INDEX(CFB!$K$2:$K$1048576, MATCH(W6016, CFB!$W$2:$W$1048576, 0) + COUNTIF(CFB!$W$2:$W$1048576, W6016) - 1))</f>
        <v>121</v>
      </c>
      <c r="O6016">
        <v>22.66</v>
      </c>
      <c r="P6016">
        <v>21.08</v>
      </c>
      <c r="W6016">
        <v>1975</v>
      </c>
      <c r="X6016">
        <f t="shared" si="185"/>
        <v>0</v>
      </c>
    </row>
    <row r="6017" spans="1:24" ht="12.75" hidden="1" customHeight="1" x14ac:dyDescent="0.45">
      <c r="A6017">
        <v>122</v>
      </c>
      <c r="B6017" t="s">
        <v>194</v>
      </c>
      <c r="C6017" t="s">
        <v>195</v>
      </c>
      <c r="D6017" s="2" t="str">
        <f t="shared" si="184"/>
        <v>Wichita State1975</v>
      </c>
      <c r="F6017">
        <v>3</v>
      </c>
      <c r="G6017">
        <v>8</v>
      </c>
      <c r="H6017">
        <v>0</v>
      </c>
      <c r="I6017">
        <v>-9.0299999999999994</v>
      </c>
      <c r="J6017">
        <v>-4.62</v>
      </c>
      <c r="K6017">
        <v>-13.66</v>
      </c>
      <c r="L6017" s="2">
        <f>_xlfn.RANK.EQ(I6017, INDEX(CFB!$I$2:$I$1048576, MATCH(W6017, CFB!$W$2:$W$1048576, 0)):INDEX(CFB!$I$2:$I$1048576, MATCH(W6017, CFB!$W$2:$W$1048576, 0) + COUNTIF(CFB!$W$2:$W$1048576, W6017) - 1), 0)</f>
        <v>128</v>
      </c>
      <c r="M6017" s="2">
        <f>_xlfn.RANK.EQ(J6017, INDEX(CFB!$J$2:$J$1048576, MATCH(W6017, CFB!$W$2:$W$1048576, 0)):INDEX(CFB!$J$2:$J$1048576, MATCH(W6017, CFB!$W$2:$W$1048576, 0) + COUNTIF(CFB!$W$2:$W$1048576, W6017) - 1))</f>
        <v>108</v>
      </c>
      <c r="N6017" s="2">
        <f>RANK(K6017, INDEX(CFB!$K$2:$K$1048576, MATCH(W6017, CFB!$W$2:$W$1048576, 0)):INDEX(CFB!$K$2:$K$1048576, MATCH(W6017, CFB!$W$2:$W$1048576, 0) + COUNTIF(CFB!$W$2:$W$1048576, W6017) - 1))</f>
        <v>122</v>
      </c>
      <c r="O6017">
        <v>16.690000000000001</v>
      </c>
      <c r="P6017">
        <v>19.5</v>
      </c>
      <c r="W6017">
        <v>1975</v>
      </c>
      <c r="X6017">
        <f t="shared" si="185"/>
        <v>0</v>
      </c>
    </row>
    <row r="6018" spans="1:24" ht="12.75" hidden="1" customHeight="1" x14ac:dyDescent="0.45">
      <c r="A6018">
        <v>123</v>
      </c>
      <c r="B6018" t="s">
        <v>148</v>
      </c>
      <c r="C6018" t="s">
        <v>178</v>
      </c>
      <c r="D6018" s="2" t="str">
        <f t="shared" si="184"/>
        <v>UTEP1975</v>
      </c>
      <c r="F6018">
        <v>1</v>
      </c>
      <c r="G6018">
        <v>10</v>
      </c>
      <c r="H6018">
        <v>0</v>
      </c>
      <c r="I6018">
        <v>-9.2899999999999991</v>
      </c>
      <c r="J6018">
        <v>-4.51</v>
      </c>
      <c r="K6018">
        <v>-13.8</v>
      </c>
      <c r="L6018" s="2">
        <f>_xlfn.RANK.EQ(I6018, INDEX(CFB!$I$2:$I$1048576, MATCH(W6018, CFB!$W$2:$W$1048576, 0)):INDEX(CFB!$I$2:$I$1048576, MATCH(W6018, CFB!$W$2:$W$1048576, 0) + COUNTIF(CFB!$W$2:$W$1048576, W6018) - 1), 0)</f>
        <v>129</v>
      </c>
      <c r="M6018" s="2">
        <f>_xlfn.RANK.EQ(J6018, INDEX(CFB!$J$2:$J$1048576, MATCH(W6018, CFB!$W$2:$W$1048576, 0)):INDEX(CFB!$J$2:$J$1048576, MATCH(W6018, CFB!$W$2:$W$1048576, 0) + COUNTIF(CFB!$W$2:$W$1048576, W6018) - 1))</f>
        <v>107</v>
      </c>
      <c r="N6018" s="2">
        <f>RANK(K6018, INDEX(CFB!$K$2:$K$1048576, MATCH(W6018, CFB!$W$2:$W$1048576, 0)):INDEX(CFB!$K$2:$K$1048576, MATCH(W6018, CFB!$W$2:$W$1048576, 0) + COUNTIF(CFB!$W$2:$W$1048576, W6018) - 1))</f>
        <v>123</v>
      </c>
      <c r="O6018">
        <v>16.690000000000001</v>
      </c>
      <c r="P6018">
        <v>18.059999999999999</v>
      </c>
      <c r="W6018">
        <v>1975</v>
      </c>
      <c r="X6018">
        <f t="shared" si="185"/>
        <v>0</v>
      </c>
    </row>
    <row r="6019" spans="1:24" ht="12.75" hidden="1" customHeight="1" x14ac:dyDescent="0.45">
      <c r="A6019">
        <v>124</v>
      </c>
      <c r="B6019" t="s">
        <v>225</v>
      </c>
      <c r="C6019" t="s">
        <v>12</v>
      </c>
      <c r="D6019" s="2" t="str">
        <f t="shared" ref="D6019:D6082" si="186">_xlfn.CONCAT(B6019, W6019)</f>
        <v>Villanova1975</v>
      </c>
      <c r="F6019">
        <v>4</v>
      </c>
      <c r="G6019">
        <v>7</v>
      </c>
      <c r="H6019">
        <v>0</v>
      </c>
      <c r="I6019">
        <v>-10.76</v>
      </c>
      <c r="J6019">
        <v>-3.05</v>
      </c>
      <c r="K6019">
        <v>-13.82</v>
      </c>
      <c r="L6019" s="2">
        <f>_xlfn.RANK.EQ(I6019, INDEX(CFB!$I$2:$I$1048576, MATCH(W6019, CFB!$W$2:$W$1048576, 0)):INDEX(CFB!$I$2:$I$1048576, MATCH(W6019, CFB!$W$2:$W$1048576, 0) + COUNTIF(CFB!$W$2:$W$1048576, W6019) - 1), 0)</f>
        <v>134</v>
      </c>
      <c r="M6019" s="2">
        <f>_xlfn.RANK.EQ(J6019, INDEX(CFB!$J$2:$J$1048576, MATCH(W6019, CFB!$W$2:$W$1048576, 0)):INDEX(CFB!$J$2:$J$1048576, MATCH(W6019, CFB!$W$2:$W$1048576, 0) + COUNTIF(CFB!$W$2:$W$1048576, W6019) - 1))</f>
        <v>98</v>
      </c>
      <c r="N6019" s="2">
        <f>RANK(K6019, INDEX(CFB!$K$2:$K$1048576, MATCH(W6019, CFB!$W$2:$W$1048576, 0)):INDEX(CFB!$K$2:$K$1048576, MATCH(W6019, CFB!$W$2:$W$1048576, 0) + COUNTIF(CFB!$W$2:$W$1048576, W6019) - 1))</f>
        <v>124</v>
      </c>
      <c r="O6019">
        <v>13.78</v>
      </c>
      <c r="P6019">
        <v>17.64</v>
      </c>
      <c r="W6019">
        <v>1975</v>
      </c>
      <c r="X6019">
        <f t="shared" ref="X6019:X6082" si="187">IF(E6019=1, 1,0)</f>
        <v>0</v>
      </c>
    </row>
    <row r="6020" spans="1:24" ht="12.75" hidden="1" customHeight="1" x14ac:dyDescent="0.45">
      <c r="A6020">
        <v>125</v>
      </c>
      <c r="B6020" t="s">
        <v>93</v>
      </c>
      <c r="C6020" t="s">
        <v>23</v>
      </c>
      <c r="D6020" s="2" t="str">
        <f t="shared" si="186"/>
        <v>Virginia1975</v>
      </c>
      <c r="F6020">
        <v>1</v>
      </c>
      <c r="G6020">
        <v>10</v>
      </c>
      <c r="H6020">
        <v>0</v>
      </c>
      <c r="I6020">
        <v>-0.65</v>
      </c>
      <c r="J6020">
        <v>-13.62</v>
      </c>
      <c r="K6020">
        <v>-14.27</v>
      </c>
      <c r="L6020" s="2">
        <f>_xlfn.RANK.EQ(I6020, INDEX(CFB!$I$2:$I$1048576, MATCH(W6020, CFB!$W$2:$W$1048576, 0)):INDEX(CFB!$I$2:$I$1048576, MATCH(W6020, CFB!$W$2:$W$1048576, 0) + COUNTIF(CFB!$W$2:$W$1048576, W6020) - 1), 0)</f>
        <v>76</v>
      </c>
      <c r="M6020" s="2">
        <f>_xlfn.RANK.EQ(J6020, INDEX(CFB!$J$2:$J$1048576, MATCH(W6020, CFB!$W$2:$W$1048576, 0)):INDEX(CFB!$J$2:$J$1048576, MATCH(W6020, CFB!$W$2:$W$1048576, 0) + COUNTIF(CFB!$W$2:$W$1048576, W6020) - 1))</f>
        <v>136</v>
      </c>
      <c r="N6020" s="2">
        <f>RANK(K6020, INDEX(CFB!$K$2:$K$1048576, MATCH(W6020, CFB!$W$2:$W$1048576, 0)):INDEX(CFB!$K$2:$K$1048576, MATCH(W6020, CFB!$W$2:$W$1048576, 0) + COUNTIF(CFB!$W$2:$W$1048576, W6020) - 1))</f>
        <v>125</v>
      </c>
      <c r="O6020">
        <v>26.41</v>
      </c>
      <c r="P6020">
        <v>31.42</v>
      </c>
      <c r="W6020">
        <v>1975</v>
      </c>
      <c r="X6020">
        <f t="shared" si="187"/>
        <v>0</v>
      </c>
    </row>
    <row r="6021" spans="1:24" ht="12.75" hidden="1" customHeight="1" x14ac:dyDescent="0.45">
      <c r="A6021">
        <v>126</v>
      </c>
      <c r="B6021" t="s">
        <v>201</v>
      </c>
      <c r="C6021" t="s">
        <v>206</v>
      </c>
      <c r="D6021" s="2" t="str">
        <f t="shared" si="186"/>
        <v>William &amp; Mary1975</v>
      </c>
      <c r="F6021">
        <v>2</v>
      </c>
      <c r="G6021">
        <v>9</v>
      </c>
      <c r="H6021">
        <v>0</v>
      </c>
      <c r="I6021">
        <v>-9.41</v>
      </c>
      <c r="J6021">
        <v>-5.45</v>
      </c>
      <c r="K6021">
        <v>-14.86</v>
      </c>
      <c r="L6021" s="2">
        <f>_xlfn.RANK.EQ(I6021, INDEX(CFB!$I$2:$I$1048576, MATCH(W6021, CFB!$W$2:$W$1048576, 0)):INDEX(CFB!$I$2:$I$1048576, MATCH(W6021, CFB!$W$2:$W$1048576, 0) + COUNTIF(CFB!$W$2:$W$1048576, W6021) - 1), 0)</f>
        <v>130</v>
      </c>
      <c r="M6021" s="2">
        <f>_xlfn.RANK.EQ(J6021, INDEX(CFB!$J$2:$J$1048576, MATCH(W6021, CFB!$W$2:$W$1048576, 0)):INDEX(CFB!$J$2:$J$1048576, MATCH(W6021, CFB!$W$2:$W$1048576, 0) + COUNTIF(CFB!$W$2:$W$1048576, W6021) - 1))</f>
        <v>110</v>
      </c>
      <c r="N6021" s="2">
        <f>RANK(K6021, INDEX(CFB!$K$2:$K$1048576, MATCH(W6021, CFB!$W$2:$W$1048576, 0)):INDEX(CFB!$K$2:$K$1048576, MATCH(W6021, CFB!$W$2:$W$1048576, 0) + COUNTIF(CFB!$W$2:$W$1048576, W6021) - 1))</f>
        <v>126</v>
      </c>
      <c r="O6021">
        <v>17.96</v>
      </c>
      <c r="P6021">
        <v>17.510000000000002</v>
      </c>
      <c r="W6021">
        <v>1975</v>
      </c>
      <c r="X6021">
        <f t="shared" si="187"/>
        <v>0</v>
      </c>
    </row>
    <row r="6022" spans="1:24" ht="12.75" hidden="1" customHeight="1" x14ac:dyDescent="0.45">
      <c r="A6022">
        <v>127</v>
      </c>
      <c r="B6022" t="s">
        <v>214</v>
      </c>
      <c r="C6022" t="s">
        <v>204</v>
      </c>
      <c r="D6022" s="2" t="str">
        <f t="shared" si="186"/>
        <v>Lamar1975</v>
      </c>
      <c r="F6022">
        <v>1</v>
      </c>
      <c r="G6022">
        <v>10</v>
      </c>
      <c r="H6022">
        <v>0</v>
      </c>
      <c r="I6022">
        <v>-11.79</v>
      </c>
      <c r="J6022">
        <v>-3.11</v>
      </c>
      <c r="K6022">
        <v>-14.9</v>
      </c>
      <c r="L6022" s="2">
        <f>_xlfn.RANK.EQ(I6022, INDEX(CFB!$I$2:$I$1048576, MATCH(W6022, CFB!$W$2:$W$1048576, 0)):INDEX(CFB!$I$2:$I$1048576, MATCH(W6022, CFB!$W$2:$W$1048576, 0) + COUNTIF(CFB!$W$2:$W$1048576, W6022) - 1), 0)</f>
        <v>137</v>
      </c>
      <c r="M6022" s="2">
        <f>_xlfn.RANK.EQ(J6022, INDEX(CFB!$J$2:$J$1048576, MATCH(W6022, CFB!$W$2:$W$1048576, 0)):INDEX(CFB!$J$2:$J$1048576, MATCH(W6022, CFB!$W$2:$W$1048576, 0) + COUNTIF(CFB!$W$2:$W$1048576, W6022) - 1))</f>
        <v>100</v>
      </c>
      <c r="N6022" s="2">
        <f>RANK(K6022, INDEX(CFB!$K$2:$K$1048576, MATCH(W6022, CFB!$W$2:$W$1048576, 0)):INDEX(CFB!$K$2:$K$1048576, MATCH(W6022, CFB!$W$2:$W$1048576, 0) + COUNTIF(CFB!$W$2:$W$1048576, W6022) - 1))</f>
        <v>127</v>
      </c>
      <c r="O6022">
        <v>14.37</v>
      </c>
      <c r="P6022">
        <v>15.75</v>
      </c>
      <c r="W6022">
        <v>1975</v>
      </c>
      <c r="X6022">
        <f t="shared" si="187"/>
        <v>0</v>
      </c>
    </row>
    <row r="6023" spans="1:24" ht="12.75" hidden="1" customHeight="1" x14ac:dyDescent="0.45">
      <c r="A6023">
        <v>128</v>
      </c>
      <c r="B6023" t="s">
        <v>199</v>
      </c>
      <c r="C6023" t="s">
        <v>195</v>
      </c>
      <c r="D6023" s="2" t="str">
        <f t="shared" si="186"/>
        <v>Drake1975</v>
      </c>
      <c r="F6023">
        <v>3</v>
      </c>
      <c r="G6023">
        <v>8</v>
      </c>
      <c r="H6023">
        <v>0</v>
      </c>
      <c r="I6023">
        <v>-7.22</v>
      </c>
      <c r="J6023">
        <v>-8.06</v>
      </c>
      <c r="K6023">
        <v>-15.28</v>
      </c>
      <c r="L6023" s="2">
        <f>_xlfn.RANK.EQ(I6023, INDEX(CFB!$I$2:$I$1048576, MATCH(W6023, CFB!$W$2:$W$1048576, 0)):INDEX(CFB!$I$2:$I$1048576, MATCH(W6023, CFB!$W$2:$W$1048576, 0) + COUNTIF(CFB!$W$2:$W$1048576, W6023) - 1), 0)</f>
        <v>122</v>
      </c>
      <c r="M6023" s="2">
        <f>_xlfn.RANK.EQ(J6023, INDEX(CFB!$J$2:$J$1048576, MATCH(W6023, CFB!$W$2:$W$1048576, 0)):INDEX(CFB!$J$2:$J$1048576, MATCH(W6023, CFB!$W$2:$W$1048576, 0) + COUNTIF(CFB!$W$2:$W$1048576, W6023) - 1))</f>
        <v>124</v>
      </c>
      <c r="N6023" s="2">
        <f>RANK(K6023, INDEX(CFB!$K$2:$K$1048576, MATCH(W6023, CFB!$W$2:$W$1048576, 0)):INDEX(CFB!$K$2:$K$1048576, MATCH(W6023, CFB!$W$2:$W$1048576, 0) + COUNTIF(CFB!$W$2:$W$1048576, W6023) - 1))</f>
        <v>128</v>
      </c>
      <c r="O6023">
        <v>17.89</v>
      </c>
      <c r="P6023">
        <v>23.99</v>
      </c>
      <c r="W6023">
        <v>1975</v>
      </c>
      <c r="X6023">
        <f t="shared" si="187"/>
        <v>0</v>
      </c>
    </row>
    <row r="6024" spans="1:24" ht="12.75" hidden="1" customHeight="1" x14ac:dyDescent="0.45">
      <c r="A6024">
        <v>129</v>
      </c>
      <c r="B6024" t="s">
        <v>223</v>
      </c>
      <c r="C6024" t="s">
        <v>212</v>
      </c>
      <c r="D6024" s="2" t="str">
        <f t="shared" si="186"/>
        <v>Columbia1975</v>
      </c>
      <c r="F6024">
        <v>2</v>
      </c>
      <c r="G6024">
        <v>7</v>
      </c>
      <c r="H6024">
        <v>0</v>
      </c>
      <c r="I6024">
        <v>-4.84</v>
      </c>
      <c r="J6024">
        <v>-10.65</v>
      </c>
      <c r="K6024">
        <v>-15.49</v>
      </c>
      <c r="L6024" s="2">
        <f>_xlfn.RANK.EQ(I6024, INDEX(CFB!$I$2:$I$1048576, MATCH(W6024, CFB!$W$2:$W$1048576, 0)):INDEX(CFB!$I$2:$I$1048576, MATCH(W6024, CFB!$W$2:$W$1048576, 0) + COUNTIF(CFB!$W$2:$W$1048576, W6024) - 1), 0)</f>
        <v>107</v>
      </c>
      <c r="M6024" s="2">
        <f>_xlfn.RANK.EQ(J6024, INDEX(CFB!$J$2:$J$1048576, MATCH(W6024, CFB!$W$2:$W$1048576, 0)):INDEX(CFB!$J$2:$J$1048576, MATCH(W6024, CFB!$W$2:$W$1048576, 0) + COUNTIF(CFB!$W$2:$W$1048576, W6024) - 1))</f>
        <v>131</v>
      </c>
      <c r="N6024" s="2">
        <f>RANK(K6024, INDEX(CFB!$K$2:$K$1048576, MATCH(W6024, CFB!$W$2:$W$1048576, 0)):INDEX(CFB!$K$2:$K$1048576, MATCH(W6024, CFB!$W$2:$W$1048576, 0) + COUNTIF(CFB!$W$2:$W$1048576, W6024) - 1))</f>
        <v>129</v>
      </c>
      <c r="O6024">
        <v>21.4</v>
      </c>
      <c r="P6024">
        <v>25.21</v>
      </c>
      <c r="W6024">
        <v>1975</v>
      </c>
      <c r="X6024">
        <f t="shared" si="187"/>
        <v>0</v>
      </c>
    </row>
    <row r="6025" spans="1:24" ht="12.75" hidden="1" customHeight="1" x14ac:dyDescent="0.45">
      <c r="A6025">
        <v>130</v>
      </c>
      <c r="B6025" t="s">
        <v>191</v>
      </c>
      <c r="C6025" t="s">
        <v>193</v>
      </c>
      <c r="D6025" s="2" t="str">
        <f t="shared" si="186"/>
        <v>Cal State Fullerton1975</v>
      </c>
      <c r="F6025">
        <v>2</v>
      </c>
      <c r="G6025">
        <v>9</v>
      </c>
      <c r="H6025">
        <v>0</v>
      </c>
      <c r="I6025">
        <v>-7.92</v>
      </c>
      <c r="J6025">
        <v>-9.41</v>
      </c>
      <c r="K6025">
        <v>-17.329999999999998</v>
      </c>
      <c r="L6025" s="2">
        <f>_xlfn.RANK.EQ(I6025, INDEX(CFB!$I$2:$I$1048576, MATCH(W6025, CFB!$W$2:$W$1048576, 0)):INDEX(CFB!$I$2:$I$1048576, MATCH(W6025, CFB!$W$2:$W$1048576, 0) + COUNTIF(CFB!$W$2:$W$1048576, W6025) - 1), 0)</f>
        <v>125</v>
      </c>
      <c r="M6025" s="2">
        <f>_xlfn.RANK.EQ(J6025, INDEX(CFB!$J$2:$J$1048576, MATCH(W6025, CFB!$W$2:$W$1048576, 0)):INDEX(CFB!$J$2:$J$1048576, MATCH(W6025, CFB!$W$2:$W$1048576, 0) + COUNTIF(CFB!$W$2:$W$1048576, W6025) - 1))</f>
        <v>127</v>
      </c>
      <c r="N6025" s="2">
        <f>RANK(K6025, INDEX(CFB!$K$2:$K$1048576, MATCH(W6025, CFB!$W$2:$W$1048576, 0)):INDEX(CFB!$K$2:$K$1048576, MATCH(W6025, CFB!$W$2:$W$1048576, 0) + COUNTIF(CFB!$W$2:$W$1048576, W6025) - 1))</f>
        <v>130</v>
      </c>
      <c r="O6025">
        <v>17.45</v>
      </c>
      <c r="P6025">
        <v>30.38</v>
      </c>
      <c r="W6025">
        <v>1975</v>
      </c>
      <c r="X6025">
        <f t="shared" si="187"/>
        <v>0</v>
      </c>
    </row>
    <row r="6026" spans="1:24" ht="12.75" hidden="1" customHeight="1" x14ac:dyDescent="0.45">
      <c r="A6026">
        <v>131</v>
      </c>
      <c r="B6026" t="s">
        <v>62</v>
      </c>
      <c r="C6026" t="s">
        <v>12</v>
      </c>
      <c r="D6026" s="2" t="str">
        <f t="shared" si="186"/>
        <v>Marshall1975</v>
      </c>
      <c r="F6026">
        <v>2</v>
      </c>
      <c r="G6026">
        <v>9</v>
      </c>
      <c r="H6026">
        <v>0</v>
      </c>
      <c r="I6026">
        <v>-8.8800000000000008</v>
      </c>
      <c r="J6026">
        <v>-9.7799999999999994</v>
      </c>
      <c r="K6026">
        <v>-18.66</v>
      </c>
      <c r="L6026" s="2">
        <f>_xlfn.RANK.EQ(I6026, INDEX(CFB!$I$2:$I$1048576, MATCH(W6026, CFB!$W$2:$W$1048576, 0)):INDEX(CFB!$I$2:$I$1048576, MATCH(W6026, CFB!$W$2:$W$1048576, 0) + COUNTIF(CFB!$W$2:$W$1048576, W6026) - 1), 0)</f>
        <v>126</v>
      </c>
      <c r="M6026" s="2">
        <f>_xlfn.RANK.EQ(J6026, INDEX(CFB!$J$2:$J$1048576, MATCH(W6026, CFB!$W$2:$W$1048576, 0)):INDEX(CFB!$J$2:$J$1048576, MATCH(W6026, CFB!$W$2:$W$1048576, 0) + COUNTIF(CFB!$W$2:$W$1048576, W6026) - 1))</f>
        <v>128</v>
      </c>
      <c r="N6026" s="2">
        <f>RANK(K6026, INDEX(CFB!$K$2:$K$1048576, MATCH(W6026, CFB!$W$2:$W$1048576, 0)):INDEX(CFB!$K$2:$K$1048576, MATCH(W6026, CFB!$W$2:$W$1048576, 0) + COUNTIF(CFB!$W$2:$W$1048576, W6026) - 1))</f>
        <v>131</v>
      </c>
      <c r="O6026">
        <v>17.16</v>
      </c>
      <c r="P6026">
        <v>25.86</v>
      </c>
      <c r="W6026">
        <v>1975</v>
      </c>
      <c r="X6026">
        <f t="shared" si="187"/>
        <v>0</v>
      </c>
    </row>
    <row r="6027" spans="1:24" ht="12.75" hidden="1" customHeight="1" x14ac:dyDescent="0.45">
      <c r="A6027">
        <v>132</v>
      </c>
      <c r="B6027" t="s">
        <v>222</v>
      </c>
      <c r="C6027" t="s">
        <v>212</v>
      </c>
      <c r="D6027" s="2" t="str">
        <f t="shared" si="186"/>
        <v>Cornell1975</v>
      </c>
      <c r="F6027">
        <v>1</v>
      </c>
      <c r="G6027">
        <v>8</v>
      </c>
      <c r="H6027">
        <v>0</v>
      </c>
      <c r="I6027">
        <v>-6.36</v>
      </c>
      <c r="J6027">
        <v>-12.63</v>
      </c>
      <c r="K6027">
        <v>-18.989999999999998</v>
      </c>
      <c r="L6027" s="2">
        <f>_xlfn.RANK.EQ(I6027, INDEX(CFB!$I$2:$I$1048576, MATCH(W6027, CFB!$W$2:$W$1048576, 0)):INDEX(CFB!$I$2:$I$1048576, MATCH(W6027, CFB!$W$2:$W$1048576, 0) + COUNTIF(CFB!$W$2:$W$1048576, W6027) - 1), 0)</f>
        <v>117</v>
      </c>
      <c r="M6027" s="2">
        <f>_xlfn.RANK.EQ(J6027, INDEX(CFB!$J$2:$J$1048576, MATCH(W6027, CFB!$W$2:$W$1048576, 0)):INDEX(CFB!$J$2:$J$1048576, MATCH(W6027, CFB!$W$2:$W$1048576, 0) + COUNTIF(CFB!$W$2:$W$1048576, W6027) - 1))</f>
        <v>135</v>
      </c>
      <c r="N6027" s="2">
        <f>RANK(K6027, INDEX(CFB!$K$2:$K$1048576, MATCH(W6027, CFB!$W$2:$W$1048576, 0)):INDEX(CFB!$K$2:$K$1048576, MATCH(W6027, CFB!$W$2:$W$1048576, 0) + COUNTIF(CFB!$W$2:$W$1048576, W6027) - 1))</f>
        <v>132</v>
      </c>
      <c r="O6027">
        <v>19.77</v>
      </c>
      <c r="P6027">
        <v>24.49</v>
      </c>
      <c r="W6027">
        <v>1975</v>
      </c>
      <c r="X6027">
        <f t="shared" si="187"/>
        <v>0</v>
      </c>
    </row>
    <row r="6028" spans="1:24" ht="12.75" hidden="1" customHeight="1" x14ac:dyDescent="0.45">
      <c r="A6028">
        <v>133</v>
      </c>
      <c r="B6028" t="s">
        <v>117</v>
      </c>
      <c r="C6028" t="s">
        <v>65</v>
      </c>
      <c r="D6028" s="2" t="str">
        <f t="shared" si="186"/>
        <v>Western Michigan1975</v>
      </c>
      <c r="F6028">
        <v>1</v>
      </c>
      <c r="G6028">
        <v>10</v>
      </c>
      <c r="H6028">
        <v>0</v>
      </c>
      <c r="I6028">
        <v>-10.3</v>
      </c>
      <c r="J6028">
        <v>-8.9499999999999993</v>
      </c>
      <c r="K6028">
        <v>-19.239999999999998</v>
      </c>
      <c r="L6028" s="2">
        <f>_xlfn.RANK.EQ(I6028, INDEX(CFB!$I$2:$I$1048576, MATCH(W6028, CFB!$W$2:$W$1048576, 0)):INDEX(CFB!$I$2:$I$1048576, MATCH(W6028, CFB!$W$2:$W$1048576, 0) + COUNTIF(CFB!$W$2:$W$1048576, W6028) - 1), 0)</f>
        <v>133</v>
      </c>
      <c r="M6028" s="2">
        <f>_xlfn.RANK.EQ(J6028, INDEX(CFB!$J$2:$J$1048576, MATCH(W6028, CFB!$W$2:$W$1048576, 0)):INDEX(CFB!$J$2:$J$1048576, MATCH(W6028, CFB!$W$2:$W$1048576, 0) + COUNTIF(CFB!$W$2:$W$1048576, W6028) - 1))</f>
        <v>126</v>
      </c>
      <c r="N6028" s="2">
        <f>RANK(K6028, INDEX(CFB!$K$2:$K$1048576, MATCH(W6028, CFB!$W$2:$W$1048576, 0)):INDEX(CFB!$K$2:$K$1048576, MATCH(W6028, CFB!$W$2:$W$1048576, 0) + COUNTIF(CFB!$W$2:$W$1048576, W6028) - 1))</f>
        <v>133</v>
      </c>
      <c r="O6028">
        <v>16.14</v>
      </c>
      <c r="P6028">
        <v>22.96</v>
      </c>
      <c r="W6028">
        <v>1975</v>
      </c>
      <c r="X6028">
        <f t="shared" si="187"/>
        <v>0</v>
      </c>
    </row>
    <row r="6029" spans="1:24" ht="12.75" hidden="1" customHeight="1" x14ac:dyDescent="0.45">
      <c r="A6029">
        <v>134</v>
      </c>
      <c r="B6029" t="s">
        <v>198</v>
      </c>
      <c r="C6029" t="s">
        <v>12</v>
      </c>
      <c r="D6029" s="2" t="str">
        <f t="shared" si="186"/>
        <v>Southern Illinois1975</v>
      </c>
      <c r="F6029">
        <v>1</v>
      </c>
      <c r="G6029">
        <v>9</v>
      </c>
      <c r="H6029">
        <v>1</v>
      </c>
      <c r="I6029">
        <v>-5.16</v>
      </c>
      <c r="J6029">
        <v>-14.37</v>
      </c>
      <c r="K6029">
        <v>-19.53</v>
      </c>
      <c r="L6029" s="2">
        <f>_xlfn.RANK.EQ(I6029, INDEX(CFB!$I$2:$I$1048576, MATCH(W6029, CFB!$W$2:$W$1048576, 0)):INDEX(CFB!$I$2:$I$1048576, MATCH(W6029, CFB!$W$2:$W$1048576, 0) + COUNTIF(CFB!$W$2:$W$1048576, W6029) - 1), 0)</f>
        <v>110</v>
      </c>
      <c r="M6029" s="2">
        <f>_xlfn.RANK.EQ(J6029, INDEX(CFB!$J$2:$J$1048576, MATCH(W6029, CFB!$W$2:$W$1048576, 0)):INDEX(CFB!$J$2:$J$1048576, MATCH(W6029, CFB!$W$2:$W$1048576, 0) + COUNTIF(CFB!$W$2:$W$1048576, W6029) - 1))</f>
        <v>137</v>
      </c>
      <c r="N6029" s="2">
        <f>RANK(K6029, INDEX(CFB!$K$2:$K$1048576, MATCH(W6029, CFB!$W$2:$W$1048576, 0)):INDEX(CFB!$K$2:$K$1048576, MATCH(W6029, CFB!$W$2:$W$1048576, 0) + COUNTIF(CFB!$W$2:$W$1048576, W6029) - 1))</f>
        <v>134</v>
      </c>
      <c r="O6029">
        <v>19.68</v>
      </c>
      <c r="P6029">
        <v>30.04</v>
      </c>
      <c r="W6029">
        <v>1975</v>
      </c>
      <c r="X6029">
        <f t="shared" si="187"/>
        <v>0</v>
      </c>
    </row>
    <row r="6030" spans="1:24" ht="12.75" hidden="1" customHeight="1" x14ac:dyDescent="0.45">
      <c r="A6030">
        <v>135</v>
      </c>
      <c r="B6030" t="s">
        <v>216</v>
      </c>
      <c r="C6030" t="s">
        <v>12</v>
      </c>
      <c r="D6030" s="2" t="str">
        <f t="shared" si="186"/>
        <v>Holy Cross1975</v>
      </c>
      <c r="F6030">
        <v>1</v>
      </c>
      <c r="G6030">
        <v>10</v>
      </c>
      <c r="H6030">
        <v>0</v>
      </c>
      <c r="I6030">
        <v>-11.26</v>
      </c>
      <c r="J6030">
        <v>-8.56</v>
      </c>
      <c r="K6030">
        <v>-19.82</v>
      </c>
      <c r="L6030" s="2">
        <f>_xlfn.RANK.EQ(I6030, INDEX(CFB!$I$2:$I$1048576, MATCH(W6030, CFB!$W$2:$W$1048576, 0)):INDEX(CFB!$I$2:$I$1048576, MATCH(W6030, CFB!$W$2:$W$1048576, 0) + COUNTIF(CFB!$W$2:$W$1048576, W6030) - 1), 0)</f>
        <v>136</v>
      </c>
      <c r="M6030" s="2">
        <f>_xlfn.RANK.EQ(J6030, INDEX(CFB!$J$2:$J$1048576, MATCH(W6030, CFB!$W$2:$W$1048576, 0)):INDEX(CFB!$J$2:$J$1048576, MATCH(W6030, CFB!$W$2:$W$1048576, 0) + COUNTIF(CFB!$W$2:$W$1048576, W6030) - 1))</f>
        <v>125</v>
      </c>
      <c r="N6030" s="2">
        <f>RANK(K6030, INDEX(CFB!$K$2:$K$1048576, MATCH(W6030, CFB!$W$2:$W$1048576, 0)):INDEX(CFB!$K$2:$K$1048576, MATCH(W6030, CFB!$W$2:$W$1048576, 0) + COUNTIF(CFB!$W$2:$W$1048576, W6030) - 1))</f>
        <v>135</v>
      </c>
      <c r="O6030">
        <v>13.77</v>
      </c>
      <c r="P6030">
        <v>22.11</v>
      </c>
      <c r="W6030">
        <v>1975</v>
      </c>
      <c r="X6030">
        <f t="shared" si="187"/>
        <v>0</v>
      </c>
    </row>
    <row r="6031" spans="1:24" ht="12.75" hidden="1" customHeight="1" x14ac:dyDescent="0.45">
      <c r="A6031">
        <v>136</v>
      </c>
      <c r="B6031" t="s">
        <v>25</v>
      </c>
      <c r="C6031" t="s">
        <v>12</v>
      </c>
      <c r="D6031" s="2" t="str">
        <f t="shared" si="186"/>
        <v>Louisville1975</v>
      </c>
      <c r="F6031">
        <v>1</v>
      </c>
      <c r="G6031">
        <v>10</v>
      </c>
      <c r="H6031">
        <v>0</v>
      </c>
      <c r="I6031">
        <v>-7.7</v>
      </c>
      <c r="J6031">
        <v>-12.44</v>
      </c>
      <c r="K6031">
        <v>-20.13</v>
      </c>
      <c r="L6031" s="2">
        <f>_xlfn.RANK.EQ(I6031, INDEX(CFB!$I$2:$I$1048576, MATCH(W6031, CFB!$W$2:$W$1048576, 0)):INDEX(CFB!$I$2:$I$1048576, MATCH(W6031, CFB!$W$2:$W$1048576, 0) + COUNTIF(CFB!$W$2:$W$1048576, W6031) - 1), 0)</f>
        <v>123</v>
      </c>
      <c r="M6031" s="2">
        <f>_xlfn.RANK.EQ(J6031, INDEX(CFB!$J$2:$J$1048576, MATCH(W6031, CFB!$W$2:$W$1048576, 0)):INDEX(CFB!$J$2:$J$1048576, MATCH(W6031, CFB!$W$2:$W$1048576, 0) + COUNTIF(CFB!$W$2:$W$1048576, W6031) - 1))</f>
        <v>134</v>
      </c>
      <c r="N6031" s="2">
        <f>RANK(K6031, INDEX(CFB!$K$2:$K$1048576, MATCH(W6031, CFB!$W$2:$W$1048576, 0)):INDEX(CFB!$K$2:$K$1048576, MATCH(W6031, CFB!$W$2:$W$1048576, 0) + COUNTIF(CFB!$W$2:$W$1048576, W6031) - 1))</f>
        <v>136</v>
      </c>
      <c r="O6031">
        <v>18.190000000000001</v>
      </c>
      <c r="P6031">
        <v>24.79</v>
      </c>
      <c r="W6031">
        <v>1975</v>
      </c>
      <c r="X6031">
        <f t="shared" si="187"/>
        <v>0</v>
      </c>
    </row>
    <row r="6032" spans="1:24" ht="12.75" hidden="1" customHeight="1" x14ac:dyDescent="0.45">
      <c r="A6032">
        <v>137</v>
      </c>
      <c r="B6032" t="s">
        <v>196</v>
      </c>
      <c r="C6032" t="s">
        <v>12</v>
      </c>
      <c r="D6032" s="2" t="str">
        <f t="shared" si="186"/>
        <v>Illinois State1975</v>
      </c>
      <c r="F6032">
        <v>2</v>
      </c>
      <c r="G6032">
        <v>7</v>
      </c>
      <c r="H6032">
        <v>1</v>
      </c>
      <c r="I6032">
        <v>-10.29</v>
      </c>
      <c r="J6032">
        <v>-10.69</v>
      </c>
      <c r="K6032">
        <v>-20.98</v>
      </c>
      <c r="L6032" s="2">
        <f>_xlfn.RANK.EQ(I6032, INDEX(CFB!$I$2:$I$1048576, MATCH(W6032, CFB!$W$2:$W$1048576, 0)):INDEX(CFB!$I$2:$I$1048576, MATCH(W6032, CFB!$W$2:$W$1048576, 0) + COUNTIF(CFB!$W$2:$W$1048576, W6032) - 1), 0)</f>
        <v>132</v>
      </c>
      <c r="M6032" s="2">
        <f>_xlfn.RANK.EQ(J6032, INDEX(CFB!$J$2:$J$1048576, MATCH(W6032, CFB!$W$2:$W$1048576, 0)):INDEX(CFB!$J$2:$J$1048576, MATCH(W6032, CFB!$W$2:$W$1048576, 0) + COUNTIF(CFB!$W$2:$W$1048576, W6032) - 1))</f>
        <v>132</v>
      </c>
      <c r="N6032" s="2">
        <f>RANK(K6032, INDEX(CFB!$K$2:$K$1048576, MATCH(W6032, CFB!$W$2:$W$1048576, 0)):INDEX(CFB!$K$2:$K$1048576, MATCH(W6032, CFB!$W$2:$W$1048576, 0) + COUNTIF(CFB!$W$2:$W$1048576, W6032) - 1))</f>
        <v>137</v>
      </c>
      <c r="O6032">
        <v>14.61</v>
      </c>
      <c r="P6032">
        <v>28.42</v>
      </c>
      <c r="W6032">
        <v>1975</v>
      </c>
      <c r="X6032">
        <f t="shared" si="187"/>
        <v>0</v>
      </c>
    </row>
    <row r="6033" spans="1:24" ht="12.75" hidden="1" customHeight="1" x14ac:dyDescent="0.45">
      <c r="A6033">
        <v>1</v>
      </c>
      <c r="B6033" t="s">
        <v>54</v>
      </c>
      <c r="C6033" t="s">
        <v>188</v>
      </c>
      <c r="D6033" s="2" t="str">
        <f t="shared" si="186"/>
        <v>Oklahoma1974</v>
      </c>
      <c r="E6033">
        <v>1</v>
      </c>
      <c r="F6033">
        <v>11</v>
      </c>
      <c r="G6033">
        <v>0</v>
      </c>
      <c r="H6033">
        <v>0</v>
      </c>
      <c r="I6033">
        <v>14.04</v>
      </c>
      <c r="J6033">
        <v>13.75</v>
      </c>
      <c r="K6033">
        <v>27.8</v>
      </c>
      <c r="L6033" s="2">
        <f>_xlfn.RANK.EQ(I6033, INDEX(CFB!$I$2:$I$1048576, MATCH(W6033, CFB!$W$2:$W$1048576, 0)):INDEX(CFB!$I$2:$I$1048576, MATCH(W6033, CFB!$W$2:$W$1048576, 0) + COUNTIF(CFB!$W$2:$W$1048576, W6033) - 1), 0)</f>
        <v>1</v>
      </c>
      <c r="M6033" s="2">
        <f>_xlfn.RANK.EQ(J6033, INDEX(CFB!$J$2:$J$1048576, MATCH(W6033, CFB!$W$2:$W$1048576, 0)):INDEX(CFB!$J$2:$J$1048576, MATCH(W6033, CFB!$W$2:$W$1048576, 0) + COUNTIF(CFB!$W$2:$W$1048576, W6033) - 1))</f>
        <v>2</v>
      </c>
      <c r="N6033" s="2">
        <f>RANK(K6033, INDEX(CFB!$K$2:$K$1048576, MATCH(W6033, CFB!$W$2:$W$1048576, 0)):INDEX(CFB!$K$2:$K$1048576, MATCH(W6033, CFB!$W$2:$W$1048576, 0) + COUNTIF(CFB!$W$2:$W$1048576, W6033) - 1))</f>
        <v>1</v>
      </c>
      <c r="O6033">
        <v>55.5</v>
      </c>
      <c r="P6033">
        <v>-3.35</v>
      </c>
      <c r="W6033">
        <v>1974</v>
      </c>
      <c r="X6033">
        <f t="shared" si="187"/>
        <v>1</v>
      </c>
    </row>
    <row r="6034" spans="1:24" ht="12.75" hidden="1" customHeight="1" x14ac:dyDescent="0.45">
      <c r="A6034">
        <v>2</v>
      </c>
      <c r="B6034" t="s">
        <v>18</v>
      </c>
      <c r="C6034" t="s">
        <v>15</v>
      </c>
      <c r="D6034" s="2" t="str">
        <f t="shared" si="186"/>
        <v>Alabama1974</v>
      </c>
      <c r="E6034">
        <v>5</v>
      </c>
      <c r="F6034">
        <v>11</v>
      </c>
      <c r="G6034">
        <v>1</v>
      </c>
      <c r="H6034">
        <v>0</v>
      </c>
      <c r="I6034">
        <v>9.89</v>
      </c>
      <c r="J6034">
        <v>12.66</v>
      </c>
      <c r="K6034">
        <v>22.55</v>
      </c>
      <c r="L6034" s="2">
        <f>_xlfn.RANK.EQ(I6034, INDEX(CFB!$I$2:$I$1048576, MATCH(W6034, CFB!$W$2:$W$1048576, 0)):INDEX(CFB!$I$2:$I$1048576, MATCH(W6034, CFB!$W$2:$W$1048576, 0) + COUNTIF(CFB!$W$2:$W$1048576, W6034) - 1), 0)</f>
        <v>10</v>
      </c>
      <c r="M6034" s="2">
        <f>_xlfn.RANK.EQ(J6034, INDEX(CFB!$J$2:$J$1048576, MATCH(W6034, CFB!$W$2:$W$1048576, 0)):INDEX(CFB!$J$2:$J$1048576, MATCH(W6034, CFB!$W$2:$W$1048576, 0) + COUNTIF(CFB!$W$2:$W$1048576, W6034) - 1))</f>
        <v>5</v>
      </c>
      <c r="N6034" s="2">
        <f>RANK(K6034, INDEX(CFB!$K$2:$K$1048576, MATCH(W6034, CFB!$W$2:$W$1048576, 0)):INDEX(CFB!$K$2:$K$1048576, MATCH(W6034, CFB!$W$2:$W$1048576, 0) + COUNTIF(CFB!$W$2:$W$1048576, W6034) - 1))</f>
        <v>2</v>
      </c>
      <c r="O6034">
        <v>40.03</v>
      </c>
      <c r="P6034">
        <v>-2.44</v>
      </c>
      <c r="W6034">
        <v>1974</v>
      </c>
      <c r="X6034">
        <f t="shared" si="187"/>
        <v>0</v>
      </c>
    </row>
    <row r="6035" spans="1:24" ht="12.75" hidden="1" customHeight="1" x14ac:dyDescent="0.45">
      <c r="A6035">
        <v>3</v>
      </c>
      <c r="B6035" t="s">
        <v>9</v>
      </c>
      <c r="C6035" t="s">
        <v>10</v>
      </c>
      <c r="D6035" s="2" t="str">
        <f t="shared" si="186"/>
        <v>Ohio State1974</v>
      </c>
      <c r="E6035">
        <v>4</v>
      </c>
      <c r="F6035">
        <v>10</v>
      </c>
      <c r="G6035">
        <v>2</v>
      </c>
      <c r="H6035">
        <v>0</v>
      </c>
      <c r="I6035">
        <v>11.13</v>
      </c>
      <c r="J6035">
        <v>10.88</v>
      </c>
      <c r="K6035">
        <v>22.02</v>
      </c>
      <c r="L6035" s="2">
        <f>_xlfn.RANK.EQ(I6035, INDEX(CFB!$I$2:$I$1048576, MATCH(W6035, CFB!$W$2:$W$1048576, 0)):INDEX(CFB!$I$2:$I$1048576, MATCH(W6035, CFB!$W$2:$W$1048576, 0) + COUNTIF(CFB!$W$2:$W$1048576, W6035) - 1), 0)</f>
        <v>5</v>
      </c>
      <c r="M6035" s="2">
        <f>_xlfn.RANK.EQ(J6035, INDEX(CFB!$J$2:$J$1048576, MATCH(W6035, CFB!$W$2:$W$1048576, 0)):INDEX(CFB!$J$2:$J$1048576, MATCH(W6035, CFB!$W$2:$W$1048576, 0) + COUNTIF(CFB!$W$2:$W$1048576, W6035) - 1))</f>
        <v>8</v>
      </c>
      <c r="N6035" s="2">
        <f>RANK(K6035, INDEX(CFB!$K$2:$K$1048576, MATCH(W6035, CFB!$W$2:$W$1048576, 0)):INDEX(CFB!$K$2:$K$1048576, MATCH(W6035, CFB!$W$2:$W$1048576, 0) + COUNTIF(CFB!$W$2:$W$1048576, W6035) - 1))</f>
        <v>3</v>
      </c>
      <c r="O6035">
        <v>45.87</v>
      </c>
      <c r="P6035">
        <v>-0.16</v>
      </c>
      <c r="W6035">
        <v>1974</v>
      </c>
      <c r="X6035">
        <f t="shared" si="187"/>
        <v>0</v>
      </c>
    </row>
    <row r="6036" spans="1:24" ht="12.75" hidden="1" customHeight="1" x14ac:dyDescent="0.45">
      <c r="A6036">
        <v>4</v>
      </c>
      <c r="B6036" t="s">
        <v>38</v>
      </c>
      <c r="C6036" t="s">
        <v>227</v>
      </c>
      <c r="D6036" s="2" t="str">
        <f t="shared" si="186"/>
        <v>USC1974</v>
      </c>
      <c r="E6036">
        <v>2</v>
      </c>
      <c r="F6036">
        <v>10</v>
      </c>
      <c r="G6036">
        <v>1</v>
      </c>
      <c r="H6036">
        <v>1</v>
      </c>
      <c r="I6036">
        <v>10.28</v>
      </c>
      <c r="J6036">
        <v>10.62</v>
      </c>
      <c r="K6036">
        <v>20.9</v>
      </c>
      <c r="L6036" s="2">
        <f>_xlfn.RANK.EQ(I6036, INDEX(CFB!$I$2:$I$1048576, MATCH(W6036, CFB!$W$2:$W$1048576, 0)):INDEX(CFB!$I$2:$I$1048576, MATCH(W6036, CFB!$W$2:$W$1048576, 0) + COUNTIF(CFB!$W$2:$W$1048576, W6036) - 1), 0)</f>
        <v>7</v>
      </c>
      <c r="M6036" s="2">
        <f>_xlfn.RANK.EQ(J6036, INDEX(CFB!$J$2:$J$1048576, MATCH(W6036, CFB!$W$2:$W$1048576, 0)):INDEX(CFB!$J$2:$J$1048576, MATCH(W6036, CFB!$W$2:$W$1048576, 0) + COUNTIF(CFB!$W$2:$W$1048576, W6036) - 1))</f>
        <v>9</v>
      </c>
      <c r="N6036" s="2">
        <f>RANK(K6036, INDEX(CFB!$K$2:$K$1048576, MATCH(W6036, CFB!$W$2:$W$1048576, 0)):INDEX(CFB!$K$2:$K$1048576, MATCH(W6036, CFB!$W$2:$W$1048576, 0) + COUNTIF(CFB!$W$2:$W$1048576, W6036) - 1))</f>
        <v>4</v>
      </c>
      <c r="O6036">
        <v>40.78</v>
      </c>
      <c r="P6036">
        <v>0.02</v>
      </c>
      <c r="W6036">
        <v>1974</v>
      </c>
      <c r="X6036">
        <f t="shared" si="187"/>
        <v>0</v>
      </c>
    </row>
    <row r="6037" spans="1:24" ht="12.75" hidden="1" customHeight="1" x14ac:dyDescent="0.45">
      <c r="A6037">
        <v>5</v>
      </c>
      <c r="B6037" t="s">
        <v>44</v>
      </c>
      <c r="C6037" t="s">
        <v>10</v>
      </c>
      <c r="D6037" s="2" t="str">
        <f t="shared" si="186"/>
        <v>Michigan1974</v>
      </c>
      <c r="E6037">
        <v>3</v>
      </c>
      <c r="F6037">
        <v>10</v>
      </c>
      <c r="G6037">
        <v>1</v>
      </c>
      <c r="H6037">
        <v>0</v>
      </c>
      <c r="I6037">
        <v>4.79</v>
      </c>
      <c r="J6037">
        <v>16.07</v>
      </c>
      <c r="K6037">
        <v>20.86</v>
      </c>
      <c r="L6037" s="2">
        <f>_xlfn.RANK.EQ(I6037, INDEX(CFB!$I$2:$I$1048576, MATCH(W6037, CFB!$W$2:$W$1048576, 0)):INDEX(CFB!$I$2:$I$1048576, MATCH(W6037, CFB!$W$2:$W$1048576, 0) + COUNTIF(CFB!$W$2:$W$1048576, W6037) - 1), 0)</f>
        <v>34</v>
      </c>
      <c r="M6037" s="2">
        <f>_xlfn.RANK.EQ(J6037, INDEX(CFB!$J$2:$J$1048576, MATCH(W6037, CFB!$W$2:$W$1048576, 0)):INDEX(CFB!$J$2:$J$1048576, MATCH(W6037, CFB!$W$2:$W$1048576, 0) + COUNTIF(CFB!$W$2:$W$1048576, W6037) - 1))</f>
        <v>1</v>
      </c>
      <c r="N6037" s="2">
        <f>RANK(K6037, INDEX(CFB!$K$2:$K$1048576, MATCH(W6037, CFB!$W$2:$W$1048576, 0)):INDEX(CFB!$K$2:$K$1048576, MATCH(W6037, CFB!$W$2:$W$1048576, 0) + COUNTIF(CFB!$W$2:$W$1048576, W6037) - 1))</f>
        <v>5</v>
      </c>
      <c r="O6037">
        <v>38.950000000000003</v>
      </c>
      <c r="P6037">
        <v>-4.72</v>
      </c>
      <c r="W6037">
        <v>1974</v>
      </c>
      <c r="X6037">
        <f t="shared" si="187"/>
        <v>0</v>
      </c>
    </row>
    <row r="6038" spans="1:24" ht="12.75" hidden="1" customHeight="1" x14ac:dyDescent="0.45">
      <c r="A6038">
        <v>6</v>
      </c>
      <c r="B6038" t="s">
        <v>67</v>
      </c>
      <c r="C6038" t="s">
        <v>15</v>
      </c>
      <c r="D6038" s="2" t="str">
        <f t="shared" si="186"/>
        <v>Auburn1974</v>
      </c>
      <c r="E6038">
        <v>8</v>
      </c>
      <c r="F6038">
        <v>10</v>
      </c>
      <c r="G6038">
        <v>2</v>
      </c>
      <c r="H6038">
        <v>0</v>
      </c>
      <c r="I6038">
        <v>6.48</v>
      </c>
      <c r="J6038">
        <v>13.01</v>
      </c>
      <c r="K6038">
        <v>19.489999999999998</v>
      </c>
      <c r="L6038" s="2">
        <f>_xlfn.RANK.EQ(I6038, INDEX(CFB!$I$2:$I$1048576, MATCH(W6038, CFB!$W$2:$W$1048576, 0)):INDEX(CFB!$I$2:$I$1048576, MATCH(W6038, CFB!$W$2:$W$1048576, 0) + COUNTIF(CFB!$W$2:$W$1048576, W6038) - 1), 0)</f>
        <v>21</v>
      </c>
      <c r="M6038" s="2">
        <f>_xlfn.RANK.EQ(J6038, INDEX(CFB!$J$2:$J$1048576, MATCH(W6038, CFB!$W$2:$W$1048576, 0)):INDEX(CFB!$J$2:$J$1048576, MATCH(W6038, CFB!$W$2:$W$1048576, 0) + COUNTIF(CFB!$W$2:$W$1048576, W6038) - 1))</f>
        <v>4</v>
      </c>
      <c r="N6038" s="2">
        <f>RANK(K6038, INDEX(CFB!$K$2:$K$1048576, MATCH(W6038, CFB!$W$2:$W$1048576, 0)):INDEX(CFB!$K$2:$K$1048576, MATCH(W6038, CFB!$W$2:$W$1048576, 0) + COUNTIF(CFB!$W$2:$W$1048576, W6038) - 1))</f>
        <v>6</v>
      </c>
      <c r="O6038">
        <v>36.049999999999997</v>
      </c>
      <c r="P6038">
        <v>-2.12</v>
      </c>
      <c r="W6038">
        <v>1974</v>
      </c>
      <c r="X6038">
        <f t="shared" si="187"/>
        <v>0</v>
      </c>
    </row>
    <row r="6039" spans="1:24" ht="12.75" hidden="1" customHeight="1" x14ac:dyDescent="0.45">
      <c r="A6039">
        <v>7</v>
      </c>
      <c r="B6039" t="s">
        <v>47</v>
      </c>
      <c r="C6039" t="s">
        <v>188</v>
      </c>
      <c r="D6039" s="2" t="str">
        <f t="shared" si="186"/>
        <v>Nebraska1974</v>
      </c>
      <c r="E6039">
        <v>9</v>
      </c>
      <c r="F6039">
        <v>9</v>
      </c>
      <c r="G6039">
        <v>3</v>
      </c>
      <c r="H6039">
        <v>0</v>
      </c>
      <c r="I6039">
        <v>6.14</v>
      </c>
      <c r="J6039">
        <v>11.36</v>
      </c>
      <c r="K6039">
        <v>17.5</v>
      </c>
      <c r="L6039" s="2">
        <f>_xlfn.RANK.EQ(I6039, INDEX(CFB!$I$2:$I$1048576, MATCH(W6039, CFB!$W$2:$W$1048576, 0)):INDEX(CFB!$I$2:$I$1048576, MATCH(W6039, CFB!$W$2:$W$1048576, 0) + COUNTIF(CFB!$W$2:$W$1048576, W6039) - 1), 0)</f>
        <v>23</v>
      </c>
      <c r="M6039" s="2">
        <f>_xlfn.RANK.EQ(J6039, INDEX(CFB!$J$2:$J$1048576, MATCH(W6039, CFB!$W$2:$W$1048576, 0)):INDEX(CFB!$J$2:$J$1048576, MATCH(W6039, CFB!$W$2:$W$1048576, 0) + COUNTIF(CFB!$W$2:$W$1048576, W6039) - 1))</f>
        <v>6</v>
      </c>
      <c r="N6039" s="2">
        <f>RANK(K6039, INDEX(CFB!$K$2:$K$1048576, MATCH(W6039, CFB!$W$2:$W$1048576, 0)):INDEX(CFB!$K$2:$K$1048576, MATCH(W6039, CFB!$W$2:$W$1048576, 0) + COUNTIF(CFB!$W$2:$W$1048576, W6039) - 1))</f>
        <v>7</v>
      </c>
      <c r="O6039">
        <v>41.44</v>
      </c>
      <c r="P6039">
        <v>-1.45</v>
      </c>
      <c r="W6039">
        <v>1974</v>
      </c>
      <c r="X6039">
        <f t="shared" si="187"/>
        <v>0</v>
      </c>
    </row>
    <row r="6040" spans="1:24" ht="12.75" hidden="1" customHeight="1" x14ac:dyDescent="0.45">
      <c r="A6040">
        <v>8</v>
      </c>
      <c r="B6040" t="s">
        <v>96</v>
      </c>
      <c r="C6040" t="s">
        <v>23</v>
      </c>
      <c r="D6040" s="2" t="str">
        <f t="shared" si="186"/>
        <v>Maryland1974</v>
      </c>
      <c r="E6040">
        <v>13</v>
      </c>
      <c r="F6040">
        <v>8</v>
      </c>
      <c r="G6040">
        <v>4</v>
      </c>
      <c r="H6040">
        <v>0</v>
      </c>
      <c r="I6040">
        <v>3.89</v>
      </c>
      <c r="J6040">
        <v>13.18</v>
      </c>
      <c r="K6040">
        <v>17.07</v>
      </c>
      <c r="L6040" s="2">
        <f>_xlfn.RANK.EQ(I6040, INDEX(CFB!$I$2:$I$1048576, MATCH(W6040, CFB!$W$2:$W$1048576, 0)):INDEX(CFB!$I$2:$I$1048576, MATCH(W6040, CFB!$W$2:$W$1048576, 0) + COUNTIF(CFB!$W$2:$W$1048576, W6040) - 1), 0)</f>
        <v>40</v>
      </c>
      <c r="M6040" s="2">
        <f>_xlfn.RANK.EQ(J6040, INDEX(CFB!$J$2:$J$1048576, MATCH(W6040, CFB!$W$2:$W$1048576, 0)):INDEX(CFB!$J$2:$J$1048576, MATCH(W6040, CFB!$W$2:$W$1048576, 0) + COUNTIF(CFB!$W$2:$W$1048576, W6040) - 1))</f>
        <v>3</v>
      </c>
      <c r="N6040" s="2">
        <f>RANK(K6040, INDEX(CFB!$K$2:$K$1048576, MATCH(W6040, CFB!$W$2:$W$1048576, 0)):INDEX(CFB!$K$2:$K$1048576, MATCH(W6040, CFB!$W$2:$W$1048576, 0) + COUNTIF(CFB!$W$2:$W$1048576, W6040) - 1))</f>
        <v>8</v>
      </c>
      <c r="O6040">
        <v>37</v>
      </c>
      <c r="P6040">
        <v>-1.23</v>
      </c>
      <c r="W6040">
        <v>1974</v>
      </c>
      <c r="X6040">
        <f t="shared" si="187"/>
        <v>0</v>
      </c>
    </row>
    <row r="6041" spans="1:24" ht="12.75" hidden="1" customHeight="1" x14ac:dyDescent="0.45">
      <c r="A6041">
        <v>9</v>
      </c>
      <c r="B6041" t="s">
        <v>14</v>
      </c>
      <c r="C6041" t="s">
        <v>189</v>
      </c>
      <c r="D6041" s="2" t="str">
        <f t="shared" si="186"/>
        <v>Texas1974</v>
      </c>
      <c r="E6041">
        <v>17</v>
      </c>
      <c r="F6041">
        <v>8</v>
      </c>
      <c r="G6041">
        <v>4</v>
      </c>
      <c r="H6041">
        <v>0</v>
      </c>
      <c r="I6041">
        <v>11.52</v>
      </c>
      <c r="J6041">
        <v>5.36</v>
      </c>
      <c r="K6041">
        <v>16.88</v>
      </c>
      <c r="L6041" s="2">
        <f>_xlfn.RANK.EQ(I6041, INDEX(CFB!$I$2:$I$1048576, MATCH(W6041, CFB!$W$2:$W$1048576, 0)):INDEX(CFB!$I$2:$I$1048576, MATCH(W6041, CFB!$W$2:$W$1048576, 0) + COUNTIF(CFB!$W$2:$W$1048576, W6041) - 1), 0)</f>
        <v>4</v>
      </c>
      <c r="M6041" s="2">
        <f>_xlfn.RANK.EQ(J6041, INDEX(CFB!$J$2:$J$1048576, MATCH(W6041, CFB!$W$2:$W$1048576, 0)):INDEX(CFB!$J$2:$J$1048576, MATCH(W6041, CFB!$W$2:$W$1048576, 0) + COUNTIF(CFB!$W$2:$W$1048576, W6041) - 1))</f>
        <v>24</v>
      </c>
      <c r="N6041" s="2">
        <f>RANK(K6041, INDEX(CFB!$K$2:$K$1048576, MATCH(W6041, CFB!$W$2:$W$1048576, 0)):INDEX(CFB!$K$2:$K$1048576, MATCH(W6041, CFB!$W$2:$W$1048576, 0) + COUNTIF(CFB!$W$2:$W$1048576, W6041) - 1))</f>
        <v>9</v>
      </c>
      <c r="O6041">
        <v>43.45</v>
      </c>
      <c r="P6041">
        <v>3.34</v>
      </c>
      <c r="W6041">
        <v>1974</v>
      </c>
      <c r="X6041">
        <f t="shared" si="187"/>
        <v>0</v>
      </c>
    </row>
    <row r="6042" spans="1:24" ht="12.75" hidden="1" customHeight="1" x14ac:dyDescent="0.45">
      <c r="A6042">
        <v>10</v>
      </c>
      <c r="B6042" t="s">
        <v>11</v>
      </c>
      <c r="C6042" t="s">
        <v>12</v>
      </c>
      <c r="D6042" s="2" t="str">
        <f t="shared" si="186"/>
        <v>Notre Dame1974</v>
      </c>
      <c r="E6042">
        <v>6</v>
      </c>
      <c r="F6042">
        <v>10</v>
      </c>
      <c r="G6042">
        <v>2</v>
      </c>
      <c r="H6042">
        <v>0</v>
      </c>
      <c r="I6042">
        <v>5.88</v>
      </c>
      <c r="J6042">
        <v>9.8800000000000008</v>
      </c>
      <c r="K6042">
        <v>15.77</v>
      </c>
      <c r="L6042" s="2">
        <f>_xlfn.RANK.EQ(I6042, INDEX(CFB!$I$2:$I$1048576, MATCH(W6042, CFB!$W$2:$W$1048576, 0)):INDEX(CFB!$I$2:$I$1048576, MATCH(W6042, CFB!$W$2:$W$1048576, 0) + COUNTIF(CFB!$W$2:$W$1048576, W6042) - 1), 0)</f>
        <v>26</v>
      </c>
      <c r="M6042" s="2">
        <f>_xlfn.RANK.EQ(J6042, INDEX(CFB!$J$2:$J$1048576, MATCH(W6042, CFB!$W$2:$W$1048576, 0)):INDEX(CFB!$J$2:$J$1048576, MATCH(W6042, CFB!$W$2:$W$1048576, 0) + COUNTIF(CFB!$W$2:$W$1048576, W6042) - 1))</f>
        <v>11</v>
      </c>
      <c r="N6042" s="2">
        <f>RANK(K6042, INDEX(CFB!$K$2:$K$1048576, MATCH(W6042, CFB!$W$2:$W$1048576, 0)):INDEX(CFB!$K$2:$K$1048576, MATCH(W6042, CFB!$W$2:$W$1048576, 0) + COUNTIF(CFB!$W$2:$W$1048576, W6042) - 1))</f>
        <v>10</v>
      </c>
      <c r="O6042">
        <v>37.409999999999997</v>
      </c>
      <c r="P6042">
        <v>2.68</v>
      </c>
      <c r="W6042">
        <v>1974</v>
      </c>
      <c r="X6042">
        <f t="shared" si="187"/>
        <v>0</v>
      </c>
    </row>
    <row r="6043" spans="1:24" ht="12.75" hidden="1" customHeight="1" x14ac:dyDescent="0.45">
      <c r="A6043">
        <v>11</v>
      </c>
      <c r="B6043" t="s">
        <v>35</v>
      </c>
      <c r="C6043" t="s">
        <v>15</v>
      </c>
      <c r="D6043" s="2" t="str">
        <f t="shared" si="186"/>
        <v>Florida1974</v>
      </c>
      <c r="E6043">
        <v>15</v>
      </c>
      <c r="F6043">
        <v>8</v>
      </c>
      <c r="G6043">
        <v>4</v>
      </c>
      <c r="H6043">
        <v>0</v>
      </c>
      <c r="I6043">
        <v>8.6999999999999993</v>
      </c>
      <c r="J6043">
        <v>6.81</v>
      </c>
      <c r="K6043">
        <v>15.51</v>
      </c>
      <c r="L6043" s="2">
        <f>_xlfn.RANK.EQ(I6043, INDEX(CFB!$I$2:$I$1048576, MATCH(W6043, CFB!$W$2:$W$1048576, 0)):INDEX(CFB!$I$2:$I$1048576, MATCH(W6043, CFB!$W$2:$W$1048576, 0) + COUNTIF(CFB!$W$2:$W$1048576, W6043) - 1), 0)</f>
        <v>12</v>
      </c>
      <c r="M6043" s="2">
        <f>_xlfn.RANK.EQ(J6043, INDEX(CFB!$J$2:$J$1048576, MATCH(W6043, CFB!$W$2:$W$1048576, 0)):INDEX(CFB!$J$2:$J$1048576, MATCH(W6043, CFB!$W$2:$W$1048576, 0) + COUNTIF(CFB!$W$2:$W$1048576, W6043) - 1))</f>
        <v>20</v>
      </c>
      <c r="N6043" s="2">
        <f>RANK(K6043, INDEX(CFB!$K$2:$K$1048576, MATCH(W6043, CFB!$W$2:$W$1048576, 0)):INDEX(CFB!$K$2:$K$1048576, MATCH(W6043, CFB!$W$2:$W$1048576, 0) + COUNTIF(CFB!$W$2:$W$1048576, W6043) - 1))</f>
        <v>11</v>
      </c>
      <c r="O6043">
        <v>35.83</v>
      </c>
      <c r="P6043">
        <v>2.4</v>
      </c>
      <c r="W6043">
        <v>1974</v>
      </c>
      <c r="X6043">
        <f t="shared" si="187"/>
        <v>0</v>
      </c>
    </row>
    <row r="6044" spans="1:24" ht="12.75" hidden="1" customHeight="1" x14ac:dyDescent="0.45">
      <c r="A6044">
        <v>12</v>
      </c>
      <c r="B6044" t="s">
        <v>16</v>
      </c>
      <c r="C6044" t="s">
        <v>12</v>
      </c>
      <c r="D6044" s="2" t="str">
        <f t="shared" si="186"/>
        <v>Penn State1974</v>
      </c>
      <c r="E6044">
        <v>7</v>
      </c>
      <c r="F6044">
        <v>10</v>
      </c>
      <c r="G6044">
        <v>2</v>
      </c>
      <c r="H6044">
        <v>0</v>
      </c>
      <c r="I6044">
        <v>7.36</v>
      </c>
      <c r="J6044">
        <v>7.69</v>
      </c>
      <c r="K6044">
        <v>15.05</v>
      </c>
      <c r="L6044" s="2">
        <f>_xlfn.RANK.EQ(I6044, INDEX(CFB!$I$2:$I$1048576, MATCH(W6044, CFB!$W$2:$W$1048576, 0)):INDEX(CFB!$I$2:$I$1048576, MATCH(W6044, CFB!$W$2:$W$1048576, 0) + COUNTIF(CFB!$W$2:$W$1048576, W6044) - 1), 0)</f>
        <v>17</v>
      </c>
      <c r="M6044" s="2">
        <f>_xlfn.RANK.EQ(J6044, INDEX(CFB!$J$2:$J$1048576, MATCH(W6044, CFB!$W$2:$W$1048576, 0)):INDEX(CFB!$J$2:$J$1048576, MATCH(W6044, CFB!$W$2:$W$1048576, 0) + COUNTIF(CFB!$W$2:$W$1048576, W6044) - 1))</f>
        <v>16</v>
      </c>
      <c r="N6044" s="2">
        <f>RANK(K6044, INDEX(CFB!$K$2:$K$1048576, MATCH(W6044, CFB!$W$2:$W$1048576, 0)):INDEX(CFB!$K$2:$K$1048576, MATCH(W6044, CFB!$W$2:$W$1048576, 0) + COUNTIF(CFB!$W$2:$W$1048576, W6044) - 1))</f>
        <v>12</v>
      </c>
      <c r="O6044">
        <v>36.26</v>
      </c>
      <c r="P6044">
        <v>3.65</v>
      </c>
      <c r="W6044">
        <v>1974</v>
      </c>
      <c r="X6044">
        <f t="shared" si="187"/>
        <v>0</v>
      </c>
    </row>
    <row r="6045" spans="1:24" ht="12.75" hidden="1" customHeight="1" x14ac:dyDescent="0.45">
      <c r="A6045">
        <v>13</v>
      </c>
      <c r="B6045" t="s">
        <v>34</v>
      </c>
      <c r="C6045" t="s">
        <v>189</v>
      </c>
      <c r="D6045" s="2" t="str">
        <f t="shared" si="186"/>
        <v>Texas A&amp;M1974</v>
      </c>
      <c r="E6045">
        <v>16</v>
      </c>
      <c r="F6045">
        <v>8</v>
      </c>
      <c r="G6045">
        <v>3</v>
      </c>
      <c r="H6045">
        <v>0</v>
      </c>
      <c r="I6045">
        <v>3.98</v>
      </c>
      <c r="J6045">
        <v>10.6</v>
      </c>
      <c r="K6045">
        <v>14.58</v>
      </c>
      <c r="L6045" s="2">
        <f>_xlfn.RANK.EQ(I6045, INDEX(CFB!$I$2:$I$1048576, MATCH(W6045, CFB!$W$2:$W$1048576, 0)):INDEX(CFB!$I$2:$I$1048576, MATCH(W6045, CFB!$W$2:$W$1048576, 0) + COUNTIF(CFB!$W$2:$W$1048576, W6045) - 1), 0)</f>
        <v>38</v>
      </c>
      <c r="M6045" s="2">
        <f>_xlfn.RANK.EQ(J6045, INDEX(CFB!$J$2:$J$1048576, MATCH(W6045, CFB!$W$2:$W$1048576, 0)):INDEX(CFB!$J$2:$J$1048576, MATCH(W6045, CFB!$W$2:$W$1048576, 0) + COUNTIF(CFB!$W$2:$W$1048576, W6045) - 1))</f>
        <v>10</v>
      </c>
      <c r="N6045" s="2">
        <f>RANK(K6045, INDEX(CFB!$K$2:$K$1048576, MATCH(W6045, CFB!$W$2:$W$1048576, 0)):INDEX(CFB!$K$2:$K$1048576, MATCH(W6045, CFB!$W$2:$W$1048576, 0) + COUNTIF(CFB!$W$2:$W$1048576, W6045) - 1))</f>
        <v>13</v>
      </c>
      <c r="O6045">
        <v>31.77</v>
      </c>
      <c r="P6045">
        <v>0.16</v>
      </c>
      <c r="W6045">
        <v>1974</v>
      </c>
      <c r="X6045">
        <f t="shared" si="187"/>
        <v>0</v>
      </c>
    </row>
    <row r="6046" spans="1:24" ht="12.75" hidden="1" customHeight="1" x14ac:dyDescent="0.45">
      <c r="A6046">
        <v>14</v>
      </c>
      <c r="B6046" t="s">
        <v>72</v>
      </c>
      <c r="C6046" t="s">
        <v>10</v>
      </c>
      <c r="D6046" s="2" t="str">
        <f t="shared" si="186"/>
        <v>Wisconsin1974</v>
      </c>
      <c r="F6046">
        <v>7</v>
      </c>
      <c r="G6046">
        <v>4</v>
      </c>
      <c r="H6046">
        <v>0</v>
      </c>
      <c r="I6046">
        <v>11.89</v>
      </c>
      <c r="J6046">
        <v>2.36</v>
      </c>
      <c r="K6046">
        <v>14.24</v>
      </c>
      <c r="L6046" s="2">
        <f>_xlfn.RANK.EQ(I6046, INDEX(CFB!$I$2:$I$1048576, MATCH(W6046, CFB!$W$2:$W$1048576, 0)):INDEX(CFB!$I$2:$I$1048576, MATCH(W6046, CFB!$W$2:$W$1048576, 0) + COUNTIF(CFB!$W$2:$W$1048576, W6046) - 1), 0)</f>
        <v>3</v>
      </c>
      <c r="M6046" s="2">
        <f>_xlfn.RANK.EQ(J6046, INDEX(CFB!$J$2:$J$1048576, MATCH(W6046, CFB!$W$2:$W$1048576, 0)):INDEX(CFB!$J$2:$J$1048576, MATCH(W6046, CFB!$W$2:$W$1048576, 0) + COUNTIF(CFB!$W$2:$W$1048576, W6046) - 1))</f>
        <v>45</v>
      </c>
      <c r="N6046" s="2">
        <f>RANK(K6046, INDEX(CFB!$K$2:$K$1048576, MATCH(W6046, CFB!$W$2:$W$1048576, 0)):INDEX(CFB!$K$2:$K$1048576, MATCH(W6046, CFB!$W$2:$W$1048576, 0) + COUNTIF(CFB!$W$2:$W$1048576, W6046) - 1))</f>
        <v>14</v>
      </c>
      <c r="O6046">
        <v>41.89</v>
      </c>
      <c r="P6046">
        <v>9.27</v>
      </c>
      <c r="W6046">
        <v>1974</v>
      </c>
      <c r="X6046">
        <f t="shared" si="187"/>
        <v>0</v>
      </c>
    </row>
    <row r="6047" spans="1:24" ht="12.75" hidden="1" customHeight="1" x14ac:dyDescent="0.45">
      <c r="A6047">
        <v>15</v>
      </c>
      <c r="B6047" t="s">
        <v>109</v>
      </c>
      <c r="C6047" t="s">
        <v>15</v>
      </c>
      <c r="D6047" s="2" t="str">
        <f t="shared" si="186"/>
        <v>Mississippi State1974</v>
      </c>
      <c r="E6047">
        <v>17</v>
      </c>
      <c r="F6047">
        <v>9</v>
      </c>
      <c r="G6047">
        <v>3</v>
      </c>
      <c r="H6047">
        <v>0</v>
      </c>
      <c r="I6047">
        <v>9.9600000000000009</v>
      </c>
      <c r="J6047">
        <v>3.9</v>
      </c>
      <c r="K6047">
        <v>13.86</v>
      </c>
      <c r="L6047" s="2">
        <f>_xlfn.RANK.EQ(I6047, INDEX(CFB!$I$2:$I$1048576, MATCH(W6047, CFB!$W$2:$W$1048576, 0)):INDEX(CFB!$I$2:$I$1048576, MATCH(W6047, CFB!$W$2:$W$1048576, 0) + COUNTIF(CFB!$W$2:$W$1048576, W6047) - 1), 0)</f>
        <v>9</v>
      </c>
      <c r="M6047" s="2">
        <f>_xlfn.RANK.EQ(J6047, INDEX(CFB!$J$2:$J$1048576, MATCH(W6047, CFB!$W$2:$W$1048576, 0)):INDEX(CFB!$J$2:$J$1048576, MATCH(W6047, CFB!$W$2:$W$1048576, 0) + COUNTIF(CFB!$W$2:$W$1048576, W6047) - 1))</f>
        <v>38</v>
      </c>
      <c r="N6047" s="2">
        <f>RANK(K6047, INDEX(CFB!$K$2:$K$1048576, MATCH(W6047, CFB!$W$2:$W$1048576, 0)):INDEX(CFB!$K$2:$K$1048576, MATCH(W6047, CFB!$W$2:$W$1048576, 0) + COUNTIF(CFB!$W$2:$W$1048576, W6047) - 1))</f>
        <v>15</v>
      </c>
      <c r="O6047">
        <v>38.67</v>
      </c>
      <c r="P6047">
        <v>8.56</v>
      </c>
      <c r="W6047">
        <v>1974</v>
      </c>
      <c r="X6047">
        <f t="shared" si="187"/>
        <v>0</v>
      </c>
    </row>
    <row r="6048" spans="1:24" ht="12.75" hidden="1" customHeight="1" x14ac:dyDescent="0.45">
      <c r="A6048">
        <v>16</v>
      </c>
      <c r="B6048" t="s">
        <v>95</v>
      </c>
      <c r="C6048" t="s">
        <v>10</v>
      </c>
      <c r="D6048" s="2" t="str">
        <f t="shared" si="186"/>
        <v>Michigan State1974</v>
      </c>
      <c r="E6048">
        <v>12</v>
      </c>
      <c r="F6048">
        <v>7</v>
      </c>
      <c r="G6048">
        <v>3</v>
      </c>
      <c r="H6048">
        <v>1</v>
      </c>
      <c r="I6048">
        <v>7.65</v>
      </c>
      <c r="J6048">
        <v>6.15</v>
      </c>
      <c r="K6048">
        <v>13.8</v>
      </c>
      <c r="L6048" s="2">
        <f>_xlfn.RANK.EQ(I6048, INDEX(CFB!$I$2:$I$1048576, MATCH(W6048, CFB!$W$2:$W$1048576, 0)):INDEX(CFB!$I$2:$I$1048576, MATCH(W6048, CFB!$W$2:$W$1048576, 0) + COUNTIF(CFB!$W$2:$W$1048576, W6048) - 1), 0)</f>
        <v>15</v>
      </c>
      <c r="M6048" s="2">
        <f>_xlfn.RANK.EQ(J6048, INDEX(CFB!$J$2:$J$1048576, MATCH(W6048, CFB!$W$2:$W$1048576, 0)):INDEX(CFB!$J$2:$J$1048576, MATCH(W6048, CFB!$W$2:$W$1048576, 0) + COUNTIF(CFB!$W$2:$W$1048576, W6048) - 1))</f>
        <v>21</v>
      </c>
      <c r="N6048" s="2">
        <f>RANK(K6048, INDEX(CFB!$K$2:$K$1048576, MATCH(W6048, CFB!$W$2:$W$1048576, 0)):INDEX(CFB!$K$2:$K$1048576, MATCH(W6048, CFB!$W$2:$W$1048576, 0) + COUNTIF(CFB!$W$2:$W$1048576, W6048) - 1))</f>
        <v>16</v>
      </c>
      <c r="O6048">
        <v>35.72</v>
      </c>
      <c r="P6048">
        <v>5.77</v>
      </c>
      <c r="W6048">
        <v>1974</v>
      </c>
      <c r="X6048">
        <f t="shared" si="187"/>
        <v>0</v>
      </c>
    </row>
    <row r="6049" spans="1:24" ht="12.75" hidden="1" customHeight="1" x14ac:dyDescent="0.45">
      <c r="A6049">
        <v>17</v>
      </c>
      <c r="B6049" t="s">
        <v>86</v>
      </c>
      <c r="C6049" t="s">
        <v>65</v>
      </c>
      <c r="D6049" s="2" t="str">
        <f t="shared" si="186"/>
        <v>Miami (OH)1974</v>
      </c>
      <c r="E6049">
        <v>10</v>
      </c>
      <c r="F6049">
        <v>10</v>
      </c>
      <c r="G6049">
        <v>0</v>
      </c>
      <c r="H6049">
        <v>1</v>
      </c>
      <c r="I6049">
        <v>2.65</v>
      </c>
      <c r="J6049">
        <v>11.04</v>
      </c>
      <c r="K6049">
        <v>13.69</v>
      </c>
      <c r="L6049" s="2">
        <f>_xlfn.RANK.EQ(I6049, INDEX(CFB!$I$2:$I$1048576, MATCH(W6049, CFB!$W$2:$W$1048576, 0)):INDEX(CFB!$I$2:$I$1048576, MATCH(W6049, CFB!$W$2:$W$1048576, 0) + COUNTIF(CFB!$W$2:$W$1048576, W6049) - 1), 0)</f>
        <v>49</v>
      </c>
      <c r="M6049" s="2">
        <f>_xlfn.RANK.EQ(J6049, INDEX(CFB!$J$2:$J$1048576, MATCH(W6049, CFB!$W$2:$W$1048576, 0)):INDEX(CFB!$J$2:$J$1048576, MATCH(W6049, CFB!$W$2:$W$1048576, 0) + COUNTIF(CFB!$W$2:$W$1048576, W6049) - 1))</f>
        <v>7</v>
      </c>
      <c r="N6049" s="2">
        <f>RANK(K6049, INDEX(CFB!$K$2:$K$1048576, MATCH(W6049, CFB!$W$2:$W$1048576, 0)):INDEX(CFB!$K$2:$K$1048576, MATCH(W6049, CFB!$W$2:$W$1048576, 0) + COUNTIF(CFB!$W$2:$W$1048576, W6049) - 1))</f>
        <v>17</v>
      </c>
      <c r="O6049">
        <v>32.46</v>
      </c>
      <c r="P6049">
        <v>1.1399999999999999</v>
      </c>
      <c r="W6049">
        <v>1974</v>
      </c>
      <c r="X6049">
        <f t="shared" si="187"/>
        <v>0</v>
      </c>
    </row>
    <row r="6050" spans="1:24" ht="12.75" hidden="1" customHeight="1" x14ac:dyDescent="0.45">
      <c r="A6050">
        <v>18</v>
      </c>
      <c r="B6050" t="s">
        <v>37</v>
      </c>
      <c r="C6050" t="s">
        <v>15</v>
      </c>
      <c r="D6050" s="2" t="str">
        <f t="shared" si="186"/>
        <v>Tennessee1974</v>
      </c>
      <c r="E6050">
        <v>20</v>
      </c>
      <c r="F6050">
        <v>7</v>
      </c>
      <c r="G6050">
        <v>3</v>
      </c>
      <c r="H6050">
        <v>2</v>
      </c>
      <c r="I6050">
        <v>5.29</v>
      </c>
      <c r="J6050">
        <v>8.14</v>
      </c>
      <c r="K6050">
        <v>13.43</v>
      </c>
      <c r="L6050" s="2">
        <f>_xlfn.RANK.EQ(I6050, INDEX(CFB!$I$2:$I$1048576, MATCH(W6050, CFB!$W$2:$W$1048576, 0)):INDEX(CFB!$I$2:$I$1048576, MATCH(W6050, CFB!$W$2:$W$1048576, 0) + COUNTIF(CFB!$W$2:$W$1048576, W6050) - 1), 0)</f>
        <v>29</v>
      </c>
      <c r="M6050" s="2">
        <f>_xlfn.RANK.EQ(J6050, INDEX(CFB!$J$2:$J$1048576, MATCH(W6050, CFB!$W$2:$W$1048576, 0)):INDEX(CFB!$J$2:$J$1048576, MATCH(W6050, CFB!$W$2:$W$1048576, 0) + COUNTIF(CFB!$W$2:$W$1048576, W6050) - 1))</f>
        <v>14</v>
      </c>
      <c r="N6050" s="2">
        <f>RANK(K6050, INDEX(CFB!$K$2:$K$1048576, MATCH(W6050, CFB!$W$2:$W$1048576, 0)):INDEX(CFB!$K$2:$K$1048576, MATCH(W6050, CFB!$W$2:$W$1048576, 0) + COUNTIF(CFB!$W$2:$W$1048576, W6050) - 1))</f>
        <v>18</v>
      </c>
      <c r="O6050">
        <v>31.67</v>
      </c>
      <c r="P6050">
        <v>2.5</v>
      </c>
      <c r="W6050">
        <v>1974</v>
      </c>
      <c r="X6050">
        <f t="shared" si="187"/>
        <v>0</v>
      </c>
    </row>
    <row r="6051" spans="1:24" ht="12.75" hidden="1" customHeight="1" x14ac:dyDescent="0.45">
      <c r="A6051">
        <v>19</v>
      </c>
      <c r="B6051" t="s">
        <v>69</v>
      </c>
      <c r="C6051" t="s">
        <v>189</v>
      </c>
      <c r="D6051" s="2" t="str">
        <f t="shared" si="186"/>
        <v>Arkansas1974</v>
      </c>
      <c r="F6051">
        <v>6</v>
      </c>
      <c r="G6051">
        <v>4</v>
      </c>
      <c r="H6051">
        <v>1</v>
      </c>
      <c r="I6051">
        <v>4.29</v>
      </c>
      <c r="J6051">
        <v>8.5500000000000007</v>
      </c>
      <c r="K6051">
        <v>12.84</v>
      </c>
      <c r="L6051" s="2">
        <f>_xlfn.RANK.EQ(I6051, INDEX(CFB!$I$2:$I$1048576, MATCH(W6051, CFB!$W$2:$W$1048576, 0)):INDEX(CFB!$I$2:$I$1048576, MATCH(W6051, CFB!$W$2:$W$1048576, 0) + COUNTIF(CFB!$W$2:$W$1048576, W6051) - 1), 0)</f>
        <v>37</v>
      </c>
      <c r="M6051" s="2">
        <f>_xlfn.RANK.EQ(J6051, INDEX(CFB!$J$2:$J$1048576, MATCH(W6051, CFB!$W$2:$W$1048576, 0)):INDEX(CFB!$J$2:$J$1048576, MATCH(W6051, CFB!$W$2:$W$1048576, 0) + COUNTIF(CFB!$W$2:$W$1048576, W6051) - 1))</f>
        <v>13</v>
      </c>
      <c r="N6051" s="2">
        <f>RANK(K6051, INDEX(CFB!$K$2:$K$1048576, MATCH(W6051, CFB!$W$2:$W$1048576, 0)):INDEX(CFB!$K$2:$K$1048576, MATCH(W6051, CFB!$W$2:$W$1048576, 0) + COUNTIF(CFB!$W$2:$W$1048576, W6051) - 1))</f>
        <v>19</v>
      </c>
      <c r="O6051">
        <v>38.28</v>
      </c>
      <c r="P6051">
        <v>2.58</v>
      </c>
      <c r="W6051">
        <v>1974</v>
      </c>
      <c r="X6051">
        <f t="shared" si="187"/>
        <v>0</v>
      </c>
    </row>
    <row r="6052" spans="1:24" ht="12.75" hidden="1" customHeight="1" x14ac:dyDescent="0.45">
      <c r="A6052">
        <v>20</v>
      </c>
      <c r="B6052" t="s">
        <v>121</v>
      </c>
      <c r="C6052" t="s">
        <v>188</v>
      </c>
      <c r="D6052" s="2" t="str">
        <f t="shared" si="186"/>
        <v>Oklahoma State1974</v>
      </c>
      <c r="F6052">
        <v>7</v>
      </c>
      <c r="G6052">
        <v>5</v>
      </c>
      <c r="H6052">
        <v>0</v>
      </c>
      <c r="I6052">
        <v>5.04</v>
      </c>
      <c r="J6052">
        <v>7.18</v>
      </c>
      <c r="K6052">
        <v>12.22</v>
      </c>
      <c r="L6052" s="2">
        <f>_xlfn.RANK.EQ(I6052, INDEX(CFB!$I$2:$I$1048576, MATCH(W6052, CFB!$W$2:$W$1048576, 0)):INDEX(CFB!$I$2:$I$1048576, MATCH(W6052, CFB!$W$2:$W$1048576, 0) + COUNTIF(CFB!$W$2:$W$1048576, W6052) - 1), 0)</f>
        <v>31</v>
      </c>
      <c r="M6052" s="2">
        <f>_xlfn.RANK.EQ(J6052, INDEX(CFB!$J$2:$J$1048576, MATCH(W6052, CFB!$W$2:$W$1048576, 0)):INDEX(CFB!$J$2:$J$1048576, MATCH(W6052, CFB!$W$2:$W$1048576, 0) + COUNTIF(CFB!$W$2:$W$1048576, W6052) - 1))</f>
        <v>17</v>
      </c>
      <c r="N6052" s="2">
        <f>RANK(K6052, INDEX(CFB!$K$2:$K$1048576, MATCH(W6052, CFB!$W$2:$W$1048576, 0)):INDEX(CFB!$K$2:$K$1048576, MATCH(W6052, CFB!$W$2:$W$1048576, 0) + COUNTIF(CFB!$W$2:$W$1048576, W6052) - 1))</f>
        <v>20</v>
      </c>
      <c r="O6052">
        <v>34.99</v>
      </c>
      <c r="P6052">
        <v>1.91</v>
      </c>
      <c r="W6052">
        <v>1974</v>
      </c>
      <c r="X6052">
        <f t="shared" si="187"/>
        <v>0</v>
      </c>
    </row>
    <row r="6053" spans="1:24" ht="12.75" hidden="1" customHeight="1" x14ac:dyDescent="0.45">
      <c r="A6053">
        <v>21</v>
      </c>
      <c r="B6053" t="s">
        <v>45</v>
      </c>
      <c r="C6053" t="s">
        <v>189</v>
      </c>
      <c r="D6053" s="2" t="str">
        <f t="shared" si="186"/>
        <v>Baylor1974</v>
      </c>
      <c r="E6053">
        <v>14</v>
      </c>
      <c r="F6053">
        <v>8</v>
      </c>
      <c r="G6053">
        <v>4</v>
      </c>
      <c r="H6053">
        <v>0</v>
      </c>
      <c r="I6053">
        <v>8.16</v>
      </c>
      <c r="J6053">
        <v>4.04</v>
      </c>
      <c r="K6053">
        <v>12.19</v>
      </c>
      <c r="L6053" s="2">
        <f>_xlfn.RANK.EQ(I6053, INDEX(CFB!$I$2:$I$1048576, MATCH(W6053, CFB!$W$2:$W$1048576, 0)):INDEX(CFB!$I$2:$I$1048576, MATCH(W6053, CFB!$W$2:$W$1048576, 0) + COUNTIF(CFB!$W$2:$W$1048576, W6053) - 1), 0)</f>
        <v>13</v>
      </c>
      <c r="M6053" s="2">
        <f>_xlfn.RANK.EQ(J6053, INDEX(CFB!$J$2:$J$1048576, MATCH(W6053, CFB!$W$2:$W$1048576, 0)):INDEX(CFB!$J$2:$J$1048576, MATCH(W6053, CFB!$W$2:$W$1048576, 0) + COUNTIF(CFB!$W$2:$W$1048576, W6053) - 1))</f>
        <v>34</v>
      </c>
      <c r="N6053" s="2">
        <f>RANK(K6053, INDEX(CFB!$K$2:$K$1048576, MATCH(W6053, CFB!$W$2:$W$1048576, 0)):INDEX(CFB!$K$2:$K$1048576, MATCH(W6053, CFB!$W$2:$W$1048576, 0) + COUNTIF(CFB!$W$2:$W$1048576, W6053) - 1))</f>
        <v>21</v>
      </c>
      <c r="O6053">
        <v>35.270000000000003</v>
      </c>
      <c r="P6053">
        <v>5.15</v>
      </c>
      <c r="W6053">
        <v>1974</v>
      </c>
      <c r="X6053">
        <f t="shared" si="187"/>
        <v>0</v>
      </c>
    </row>
    <row r="6054" spans="1:24" ht="12.75" hidden="1" customHeight="1" x14ac:dyDescent="0.45">
      <c r="A6054">
        <v>22</v>
      </c>
      <c r="B6054" t="s">
        <v>91</v>
      </c>
      <c r="C6054" t="s">
        <v>23</v>
      </c>
      <c r="D6054" s="2" t="str">
        <f t="shared" si="186"/>
        <v>North Carolina State1974</v>
      </c>
      <c r="E6054">
        <v>11</v>
      </c>
      <c r="F6054">
        <v>9</v>
      </c>
      <c r="G6054">
        <v>2</v>
      </c>
      <c r="H6054">
        <v>1</v>
      </c>
      <c r="I6054">
        <v>10.97</v>
      </c>
      <c r="J6054">
        <v>1.18</v>
      </c>
      <c r="K6054">
        <v>12.15</v>
      </c>
      <c r="L6054" s="2">
        <f>_xlfn.RANK.EQ(I6054, INDEX(CFB!$I$2:$I$1048576, MATCH(W6054, CFB!$W$2:$W$1048576, 0)):INDEX(CFB!$I$2:$I$1048576, MATCH(W6054, CFB!$W$2:$W$1048576, 0) + COUNTIF(CFB!$W$2:$W$1048576, W6054) - 1), 0)</f>
        <v>6</v>
      </c>
      <c r="M6054" s="2">
        <f>_xlfn.RANK.EQ(J6054, INDEX(CFB!$J$2:$J$1048576, MATCH(W6054, CFB!$W$2:$W$1048576, 0)):INDEX(CFB!$J$2:$J$1048576, MATCH(W6054, CFB!$W$2:$W$1048576, 0) + COUNTIF(CFB!$W$2:$W$1048576, W6054) - 1))</f>
        <v>58</v>
      </c>
      <c r="N6054" s="2">
        <f>RANK(K6054, INDEX(CFB!$K$2:$K$1048576, MATCH(W6054, CFB!$W$2:$W$1048576, 0)):INDEX(CFB!$K$2:$K$1048576, MATCH(W6054, CFB!$W$2:$W$1048576, 0) + COUNTIF(CFB!$W$2:$W$1048576, W6054) - 1))</f>
        <v>22</v>
      </c>
      <c r="O6054">
        <v>36.01</v>
      </c>
      <c r="P6054">
        <v>10.82</v>
      </c>
      <c r="W6054">
        <v>1974</v>
      </c>
      <c r="X6054">
        <f t="shared" si="187"/>
        <v>0</v>
      </c>
    </row>
    <row r="6055" spans="1:24" ht="12.75" hidden="1" customHeight="1" x14ac:dyDescent="0.45">
      <c r="A6055">
        <v>23</v>
      </c>
      <c r="B6055" t="s">
        <v>74</v>
      </c>
      <c r="C6055" t="s">
        <v>15</v>
      </c>
      <c r="D6055" s="2" t="str">
        <f t="shared" si="186"/>
        <v>Kentucky1974</v>
      </c>
      <c r="F6055">
        <v>6</v>
      </c>
      <c r="G6055">
        <v>5</v>
      </c>
      <c r="H6055">
        <v>0</v>
      </c>
      <c r="I6055">
        <v>6.95</v>
      </c>
      <c r="J6055">
        <v>5.01</v>
      </c>
      <c r="K6055">
        <v>11.97</v>
      </c>
      <c r="L6055" s="2">
        <f>_xlfn.RANK.EQ(I6055, INDEX(CFB!$I$2:$I$1048576, MATCH(W6055, CFB!$W$2:$W$1048576, 0)):INDEX(CFB!$I$2:$I$1048576, MATCH(W6055, CFB!$W$2:$W$1048576, 0) + COUNTIF(CFB!$W$2:$W$1048576, W6055) - 1), 0)</f>
        <v>19</v>
      </c>
      <c r="M6055" s="2">
        <f>_xlfn.RANK.EQ(J6055, INDEX(CFB!$J$2:$J$1048576, MATCH(W6055, CFB!$W$2:$W$1048576, 0)):INDEX(CFB!$J$2:$J$1048576, MATCH(W6055, CFB!$W$2:$W$1048576, 0) + COUNTIF(CFB!$W$2:$W$1048576, W6055) - 1))</f>
        <v>25</v>
      </c>
      <c r="N6055" s="2">
        <f>RANK(K6055, INDEX(CFB!$K$2:$K$1048576, MATCH(W6055, CFB!$W$2:$W$1048576, 0)):INDEX(CFB!$K$2:$K$1048576, MATCH(W6055, CFB!$W$2:$W$1048576, 0) + COUNTIF(CFB!$W$2:$W$1048576, W6055) - 1))</f>
        <v>23</v>
      </c>
      <c r="O6055">
        <v>35.409999999999997</v>
      </c>
      <c r="P6055">
        <v>5.45</v>
      </c>
      <c r="W6055">
        <v>1974</v>
      </c>
      <c r="X6055">
        <f t="shared" si="187"/>
        <v>0</v>
      </c>
    </row>
    <row r="6056" spans="1:24" ht="12.75" hidden="1" customHeight="1" x14ac:dyDescent="0.45">
      <c r="A6056">
        <v>24</v>
      </c>
      <c r="B6056" t="s">
        <v>59</v>
      </c>
      <c r="C6056" t="s">
        <v>15</v>
      </c>
      <c r="D6056" s="2" t="str">
        <f t="shared" si="186"/>
        <v>Vanderbilt1974</v>
      </c>
      <c r="F6056">
        <v>7</v>
      </c>
      <c r="G6056">
        <v>3</v>
      </c>
      <c r="H6056">
        <v>2</v>
      </c>
      <c r="I6056">
        <v>7.34</v>
      </c>
      <c r="J6056">
        <v>4.03</v>
      </c>
      <c r="K6056">
        <v>11.38</v>
      </c>
      <c r="L6056" s="2">
        <f>_xlfn.RANK.EQ(I6056, INDEX(CFB!$I$2:$I$1048576, MATCH(W6056, CFB!$W$2:$W$1048576, 0)):INDEX(CFB!$I$2:$I$1048576, MATCH(W6056, CFB!$W$2:$W$1048576, 0) + COUNTIF(CFB!$W$2:$W$1048576, W6056) - 1), 0)</f>
        <v>18</v>
      </c>
      <c r="M6056" s="2">
        <f>_xlfn.RANK.EQ(J6056, INDEX(CFB!$J$2:$J$1048576, MATCH(W6056, CFB!$W$2:$W$1048576, 0)):INDEX(CFB!$J$2:$J$1048576, MATCH(W6056, CFB!$W$2:$W$1048576, 0) + COUNTIF(CFB!$W$2:$W$1048576, W6056) - 1))</f>
        <v>35</v>
      </c>
      <c r="N6056" s="2">
        <f>RANK(K6056, INDEX(CFB!$K$2:$K$1048576, MATCH(W6056, CFB!$W$2:$W$1048576, 0)):INDEX(CFB!$K$2:$K$1048576, MATCH(W6056, CFB!$W$2:$W$1048576, 0) + COUNTIF(CFB!$W$2:$W$1048576, W6056) - 1))</f>
        <v>24</v>
      </c>
      <c r="O6056">
        <v>37.14</v>
      </c>
      <c r="P6056">
        <v>8.02</v>
      </c>
      <c r="W6056">
        <v>1974</v>
      </c>
      <c r="X6056">
        <f t="shared" si="187"/>
        <v>0</v>
      </c>
    </row>
    <row r="6057" spans="1:24" ht="12.75" hidden="1" customHeight="1" x14ac:dyDescent="0.45">
      <c r="A6057">
        <v>25</v>
      </c>
      <c r="B6057" t="s">
        <v>46</v>
      </c>
      <c r="C6057" t="s">
        <v>188</v>
      </c>
      <c r="D6057" s="2" t="str">
        <f t="shared" si="186"/>
        <v>Missouri1974</v>
      </c>
      <c r="F6057">
        <v>7</v>
      </c>
      <c r="G6057">
        <v>4</v>
      </c>
      <c r="H6057">
        <v>0</v>
      </c>
      <c r="I6057">
        <v>3.71</v>
      </c>
      <c r="J6057">
        <v>6.83</v>
      </c>
      <c r="K6057">
        <v>10.54</v>
      </c>
      <c r="L6057" s="2">
        <f>_xlfn.RANK.EQ(I6057, INDEX(CFB!$I$2:$I$1048576, MATCH(W6057, CFB!$W$2:$W$1048576, 0)):INDEX(CFB!$I$2:$I$1048576, MATCH(W6057, CFB!$W$2:$W$1048576, 0) + COUNTIF(CFB!$W$2:$W$1048576, W6057) - 1), 0)</f>
        <v>42</v>
      </c>
      <c r="M6057" s="2">
        <f>_xlfn.RANK.EQ(J6057, INDEX(CFB!$J$2:$J$1048576, MATCH(W6057, CFB!$W$2:$W$1048576, 0)):INDEX(CFB!$J$2:$J$1048576, MATCH(W6057, CFB!$W$2:$W$1048576, 0) + COUNTIF(CFB!$W$2:$W$1048576, W6057) - 1))</f>
        <v>19</v>
      </c>
      <c r="N6057" s="2">
        <f>RANK(K6057, INDEX(CFB!$K$2:$K$1048576, MATCH(W6057, CFB!$W$2:$W$1048576, 0)):INDEX(CFB!$K$2:$K$1048576, MATCH(W6057, CFB!$W$2:$W$1048576, 0) + COUNTIF(CFB!$W$2:$W$1048576, W6057) - 1))</f>
        <v>25</v>
      </c>
      <c r="O6057">
        <v>32.450000000000003</v>
      </c>
      <c r="P6057">
        <v>4.91</v>
      </c>
      <c r="W6057">
        <v>1974</v>
      </c>
      <c r="X6057">
        <f t="shared" si="187"/>
        <v>0</v>
      </c>
    </row>
    <row r="6058" spans="1:24" ht="12.75" hidden="1" customHeight="1" x14ac:dyDescent="0.45">
      <c r="A6058">
        <v>26</v>
      </c>
      <c r="B6058" t="s">
        <v>75</v>
      </c>
      <c r="C6058" t="s">
        <v>23</v>
      </c>
      <c r="D6058" s="2" t="str">
        <f t="shared" si="186"/>
        <v>North Carolina1974</v>
      </c>
      <c r="F6058">
        <v>7</v>
      </c>
      <c r="G6058">
        <v>5</v>
      </c>
      <c r="H6058">
        <v>0</v>
      </c>
      <c r="I6058">
        <v>12.32</v>
      </c>
      <c r="J6058">
        <v>-1.96</v>
      </c>
      <c r="K6058">
        <v>10.36</v>
      </c>
      <c r="L6058" s="2">
        <f>_xlfn.RANK.EQ(I6058, INDEX(CFB!$I$2:$I$1048576, MATCH(W6058, CFB!$W$2:$W$1048576, 0)):INDEX(CFB!$I$2:$I$1048576, MATCH(W6058, CFB!$W$2:$W$1048576, 0) + COUNTIF(CFB!$W$2:$W$1048576, W6058) - 1), 0)</f>
        <v>2</v>
      </c>
      <c r="M6058" s="2">
        <f>_xlfn.RANK.EQ(J6058, INDEX(CFB!$J$2:$J$1048576, MATCH(W6058, CFB!$W$2:$W$1048576, 0)):INDEX(CFB!$J$2:$J$1048576, MATCH(W6058, CFB!$W$2:$W$1048576, 0) + COUNTIF(CFB!$W$2:$W$1048576, W6058) - 1))</f>
        <v>85</v>
      </c>
      <c r="N6058" s="2">
        <f>RANK(K6058, INDEX(CFB!$K$2:$K$1048576, MATCH(W6058, CFB!$W$2:$W$1048576, 0)):INDEX(CFB!$K$2:$K$1048576, MATCH(W6058, CFB!$W$2:$W$1048576, 0) + COUNTIF(CFB!$W$2:$W$1048576, W6058) - 1))</f>
        <v>26</v>
      </c>
      <c r="O6058">
        <v>39.22</v>
      </c>
      <c r="P6058">
        <v>13.27</v>
      </c>
      <c r="W6058">
        <v>1974</v>
      </c>
      <c r="X6058">
        <f t="shared" si="187"/>
        <v>0</v>
      </c>
    </row>
    <row r="6059" spans="1:24" ht="12.75" hidden="1" customHeight="1" x14ac:dyDescent="0.45">
      <c r="A6059">
        <v>27</v>
      </c>
      <c r="B6059" t="s">
        <v>70</v>
      </c>
      <c r="C6059" t="s">
        <v>12</v>
      </c>
      <c r="D6059" s="2" t="str">
        <f t="shared" si="186"/>
        <v>Pitt1974</v>
      </c>
      <c r="F6059">
        <v>7</v>
      </c>
      <c r="G6059">
        <v>4</v>
      </c>
      <c r="H6059">
        <v>0</v>
      </c>
      <c r="I6059">
        <v>5.92</v>
      </c>
      <c r="J6059">
        <v>4.43</v>
      </c>
      <c r="K6059">
        <v>10.35</v>
      </c>
      <c r="L6059" s="2">
        <f>_xlfn.RANK.EQ(I6059, INDEX(CFB!$I$2:$I$1048576, MATCH(W6059, CFB!$W$2:$W$1048576, 0)):INDEX(CFB!$I$2:$I$1048576, MATCH(W6059, CFB!$W$2:$W$1048576, 0) + COUNTIF(CFB!$W$2:$W$1048576, W6059) - 1), 0)</f>
        <v>25</v>
      </c>
      <c r="M6059" s="2">
        <f>_xlfn.RANK.EQ(J6059, INDEX(CFB!$J$2:$J$1048576, MATCH(W6059, CFB!$W$2:$W$1048576, 0)):INDEX(CFB!$J$2:$J$1048576, MATCH(W6059, CFB!$W$2:$W$1048576, 0) + COUNTIF(CFB!$W$2:$W$1048576, W6059) - 1))</f>
        <v>32</v>
      </c>
      <c r="N6059" s="2">
        <f>RANK(K6059, INDEX(CFB!$K$2:$K$1048576, MATCH(W6059, CFB!$W$2:$W$1048576, 0)):INDEX(CFB!$K$2:$K$1048576, MATCH(W6059, CFB!$W$2:$W$1048576, 0) + COUNTIF(CFB!$W$2:$W$1048576, W6059) - 1))</f>
        <v>27</v>
      </c>
      <c r="O6059">
        <v>32.25</v>
      </c>
      <c r="P6059">
        <v>5.25</v>
      </c>
      <c r="W6059">
        <v>1974</v>
      </c>
      <c r="X6059">
        <f t="shared" si="187"/>
        <v>0</v>
      </c>
    </row>
    <row r="6060" spans="1:24" ht="12.75" hidden="1" customHeight="1" x14ac:dyDescent="0.45">
      <c r="A6060">
        <v>28</v>
      </c>
      <c r="B6060" t="s">
        <v>27</v>
      </c>
      <c r="C6060" t="s">
        <v>15</v>
      </c>
      <c r="D6060" s="2" t="str">
        <f t="shared" si="186"/>
        <v>LSU1974</v>
      </c>
      <c r="F6060">
        <v>5</v>
      </c>
      <c r="G6060">
        <v>5</v>
      </c>
      <c r="H6060">
        <v>1</v>
      </c>
      <c r="I6060">
        <v>3.11</v>
      </c>
      <c r="J6060">
        <v>7.18</v>
      </c>
      <c r="K6060">
        <v>10.29</v>
      </c>
      <c r="L6060" s="2">
        <f>_xlfn.RANK.EQ(I6060, INDEX(CFB!$I$2:$I$1048576, MATCH(W6060, CFB!$W$2:$W$1048576, 0)):INDEX(CFB!$I$2:$I$1048576, MATCH(W6060, CFB!$W$2:$W$1048576, 0) + COUNTIF(CFB!$W$2:$W$1048576, W6060) - 1), 0)</f>
        <v>46</v>
      </c>
      <c r="M6060" s="2">
        <f>_xlfn.RANK.EQ(J6060, INDEX(CFB!$J$2:$J$1048576, MATCH(W6060, CFB!$W$2:$W$1048576, 0)):INDEX(CFB!$J$2:$J$1048576, MATCH(W6060, CFB!$W$2:$W$1048576, 0) + COUNTIF(CFB!$W$2:$W$1048576, W6060) - 1))</f>
        <v>17</v>
      </c>
      <c r="N6060" s="2">
        <f>RANK(K6060, INDEX(CFB!$K$2:$K$1048576, MATCH(W6060, CFB!$W$2:$W$1048576, 0)):INDEX(CFB!$K$2:$K$1048576, MATCH(W6060, CFB!$W$2:$W$1048576, 0) + COUNTIF(CFB!$W$2:$W$1048576, W6060) - 1))</f>
        <v>28</v>
      </c>
      <c r="O6060">
        <v>30.73</v>
      </c>
      <c r="P6060">
        <v>4.46</v>
      </c>
      <c r="W6060">
        <v>1974</v>
      </c>
      <c r="X6060">
        <f t="shared" si="187"/>
        <v>0</v>
      </c>
    </row>
    <row r="6061" spans="1:24" ht="12.75" hidden="1" customHeight="1" x14ac:dyDescent="0.45">
      <c r="A6061">
        <v>29</v>
      </c>
      <c r="B6061" t="s">
        <v>52</v>
      </c>
      <c r="C6061" t="s">
        <v>12</v>
      </c>
      <c r="D6061" s="2" t="str">
        <f t="shared" si="186"/>
        <v>Georgia Tech1974</v>
      </c>
      <c r="F6061">
        <v>6</v>
      </c>
      <c r="G6061">
        <v>5</v>
      </c>
      <c r="H6061">
        <v>0</v>
      </c>
      <c r="I6061">
        <v>6.16</v>
      </c>
      <c r="J6061">
        <v>3.91</v>
      </c>
      <c r="K6061">
        <v>10.07</v>
      </c>
      <c r="L6061" s="2">
        <f>_xlfn.RANK.EQ(I6061, INDEX(CFB!$I$2:$I$1048576, MATCH(W6061, CFB!$W$2:$W$1048576, 0)):INDEX(CFB!$I$2:$I$1048576, MATCH(W6061, CFB!$W$2:$W$1048576, 0) + COUNTIF(CFB!$W$2:$W$1048576, W6061) - 1), 0)</f>
        <v>22</v>
      </c>
      <c r="M6061" s="2">
        <f>_xlfn.RANK.EQ(J6061, INDEX(CFB!$J$2:$J$1048576, MATCH(W6061, CFB!$W$2:$W$1048576, 0)):INDEX(CFB!$J$2:$J$1048576, MATCH(W6061, CFB!$W$2:$W$1048576, 0) + COUNTIF(CFB!$W$2:$W$1048576, W6061) - 1))</f>
        <v>37</v>
      </c>
      <c r="N6061" s="2">
        <f>RANK(K6061, INDEX(CFB!$K$2:$K$1048576, MATCH(W6061, CFB!$W$2:$W$1048576, 0)):INDEX(CFB!$K$2:$K$1048576, MATCH(W6061, CFB!$W$2:$W$1048576, 0) + COUNTIF(CFB!$W$2:$W$1048576, W6061) - 1))</f>
        <v>29</v>
      </c>
      <c r="O6061">
        <v>32.39</v>
      </c>
      <c r="P6061">
        <v>7.8</v>
      </c>
      <c r="W6061">
        <v>1974</v>
      </c>
      <c r="X6061">
        <f t="shared" si="187"/>
        <v>0</v>
      </c>
    </row>
    <row r="6062" spans="1:24" ht="12.75" hidden="1" customHeight="1" x14ac:dyDescent="0.45">
      <c r="A6062">
        <v>30</v>
      </c>
      <c r="B6062" t="s">
        <v>71</v>
      </c>
      <c r="C6062" t="s">
        <v>189</v>
      </c>
      <c r="D6062" s="2" t="str">
        <f t="shared" si="186"/>
        <v>Texas Tech1974</v>
      </c>
      <c r="F6062">
        <v>6</v>
      </c>
      <c r="G6062">
        <v>4</v>
      </c>
      <c r="H6062">
        <v>2</v>
      </c>
      <c r="I6062">
        <v>1.1200000000000001</v>
      </c>
      <c r="J6062">
        <v>8.91</v>
      </c>
      <c r="K6062">
        <v>10.029999999999999</v>
      </c>
      <c r="L6062" s="2">
        <f>_xlfn.RANK.EQ(I6062, INDEX(CFB!$I$2:$I$1048576, MATCH(W6062, CFB!$W$2:$W$1048576, 0)):INDEX(CFB!$I$2:$I$1048576, MATCH(W6062, CFB!$W$2:$W$1048576, 0) + COUNTIF(CFB!$W$2:$W$1048576, W6062) - 1), 0)</f>
        <v>61</v>
      </c>
      <c r="M6062" s="2">
        <f>_xlfn.RANK.EQ(J6062, INDEX(CFB!$J$2:$J$1048576, MATCH(W6062, CFB!$W$2:$W$1048576, 0)):INDEX(CFB!$J$2:$J$1048576, MATCH(W6062, CFB!$W$2:$W$1048576, 0) + COUNTIF(CFB!$W$2:$W$1048576, W6062) - 1))</f>
        <v>12</v>
      </c>
      <c r="N6062" s="2">
        <f>RANK(K6062, INDEX(CFB!$K$2:$K$1048576, MATCH(W6062, CFB!$W$2:$W$1048576, 0)):INDEX(CFB!$K$2:$K$1048576, MATCH(W6062, CFB!$W$2:$W$1048576, 0) + COUNTIF(CFB!$W$2:$W$1048576, W6062) - 1))</f>
        <v>30</v>
      </c>
      <c r="O6062">
        <v>28.4</v>
      </c>
      <c r="P6062">
        <v>1.6</v>
      </c>
      <c r="W6062">
        <v>1974</v>
      </c>
      <c r="X6062">
        <f t="shared" si="187"/>
        <v>0</v>
      </c>
    </row>
    <row r="6063" spans="1:24" ht="12.75" hidden="1" customHeight="1" x14ac:dyDescent="0.45">
      <c r="A6063">
        <v>31</v>
      </c>
      <c r="B6063" t="s">
        <v>17</v>
      </c>
      <c r="C6063" t="s">
        <v>15</v>
      </c>
      <c r="D6063" s="2" t="str">
        <f t="shared" si="186"/>
        <v>Georgia1974</v>
      </c>
      <c r="F6063">
        <v>6</v>
      </c>
      <c r="G6063">
        <v>6</v>
      </c>
      <c r="H6063">
        <v>0</v>
      </c>
      <c r="I6063">
        <v>9.98</v>
      </c>
      <c r="J6063">
        <v>0</v>
      </c>
      <c r="K6063">
        <v>9.98</v>
      </c>
      <c r="L6063" s="2">
        <f>_xlfn.RANK.EQ(I6063, INDEX(CFB!$I$2:$I$1048576, MATCH(W6063, CFB!$W$2:$W$1048576, 0)):INDEX(CFB!$I$2:$I$1048576, MATCH(W6063, CFB!$W$2:$W$1048576, 0) + COUNTIF(CFB!$W$2:$W$1048576, W6063) - 1), 0)</f>
        <v>8</v>
      </c>
      <c r="M6063" s="2">
        <f>_xlfn.RANK.EQ(J6063, INDEX(CFB!$J$2:$J$1048576, MATCH(W6063, CFB!$W$2:$W$1048576, 0)):INDEX(CFB!$J$2:$J$1048576, MATCH(W6063, CFB!$W$2:$W$1048576, 0) + COUNTIF(CFB!$W$2:$W$1048576, W6063) - 1))</f>
        <v>65</v>
      </c>
      <c r="N6063" s="2">
        <f>RANK(K6063, INDEX(CFB!$K$2:$K$1048576, MATCH(W6063, CFB!$W$2:$W$1048576, 0)):INDEX(CFB!$K$2:$K$1048576, MATCH(W6063, CFB!$W$2:$W$1048576, 0) + COUNTIF(CFB!$W$2:$W$1048576, W6063) - 1))</f>
        <v>31</v>
      </c>
      <c r="O6063">
        <v>39.520000000000003</v>
      </c>
      <c r="P6063">
        <v>10.88</v>
      </c>
      <c r="W6063">
        <v>1974</v>
      </c>
      <c r="X6063">
        <f t="shared" si="187"/>
        <v>0</v>
      </c>
    </row>
    <row r="6064" spans="1:24" ht="12.75" hidden="1" customHeight="1" x14ac:dyDescent="0.45">
      <c r="A6064">
        <v>32</v>
      </c>
      <c r="B6064" t="s">
        <v>83</v>
      </c>
      <c r="C6064" t="s">
        <v>227</v>
      </c>
      <c r="D6064" s="2" t="str">
        <f t="shared" si="186"/>
        <v>California1974</v>
      </c>
      <c r="F6064">
        <v>7</v>
      </c>
      <c r="G6064">
        <v>3</v>
      </c>
      <c r="H6064">
        <v>1</v>
      </c>
      <c r="I6064">
        <v>8.0299999999999994</v>
      </c>
      <c r="J6064">
        <v>1.46</v>
      </c>
      <c r="K6064">
        <v>9.49</v>
      </c>
      <c r="L6064" s="2">
        <f>_xlfn.RANK.EQ(I6064, INDEX(CFB!$I$2:$I$1048576, MATCH(W6064, CFB!$W$2:$W$1048576, 0)):INDEX(CFB!$I$2:$I$1048576, MATCH(W6064, CFB!$W$2:$W$1048576, 0) + COUNTIF(CFB!$W$2:$W$1048576, W6064) - 1), 0)</f>
        <v>14</v>
      </c>
      <c r="M6064" s="2">
        <f>_xlfn.RANK.EQ(J6064, INDEX(CFB!$J$2:$J$1048576, MATCH(W6064, CFB!$W$2:$W$1048576, 0)):INDEX(CFB!$J$2:$J$1048576, MATCH(W6064, CFB!$W$2:$W$1048576, 0) + COUNTIF(CFB!$W$2:$W$1048576, W6064) - 1))</f>
        <v>55</v>
      </c>
      <c r="N6064" s="2">
        <f>RANK(K6064, INDEX(CFB!$K$2:$K$1048576, MATCH(W6064, CFB!$W$2:$W$1048576, 0)):INDEX(CFB!$K$2:$K$1048576, MATCH(W6064, CFB!$W$2:$W$1048576, 0) + COUNTIF(CFB!$W$2:$W$1048576, W6064) - 1))</f>
        <v>32</v>
      </c>
      <c r="O6064">
        <v>34.020000000000003</v>
      </c>
      <c r="P6064">
        <v>9.74</v>
      </c>
      <c r="W6064">
        <v>1974</v>
      </c>
      <c r="X6064">
        <f t="shared" si="187"/>
        <v>0</v>
      </c>
    </row>
    <row r="6065" spans="1:24" ht="12.75" hidden="1" customHeight="1" x14ac:dyDescent="0.45">
      <c r="A6065">
        <v>33</v>
      </c>
      <c r="B6065" t="s">
        <v>57</v>
      </c>
      <c r="C6065" t="s">
        <v>12</v>
      </c>
      <c r="D6065" s="2" t="str">
        <f t="shared" si="186"/>
        <v>Boston College1974</v>
      </c>
      <c r="F6065">
        <v>8</v>
      </c>
      <c r="G6065">
        <v>3</v>
      </c>
      <c r="H6065">
        <v>0</v>
      </c>
      <c r="I6065">
        <v>5.13</v>
      </c>
      <c r="J6065">
        <v>4.1500000000000004</v>
      </c>
      <c r="K6065">
        <v>9.2799999999999994</v>
      </c>
      <c r="L6065" s="2">
        <f>_xlfn.RANK.EQ(I6065, INDEX(CFB!$I$2:$I$1048576, MATCH(W6065, CFB!$W$2:$W$1048576, 0)):INDEX(CFB!$I$2:$I$1048576, MATCH(W6065, CFB!$W$2:$W$1048576, 0) + COUNTIF(CFB!$W$2:$W$1048576, W6065) - 1), 0)</f>
        <v>30</v>
      </c>
      <c r="M6065" s="2">
        <f>_xlfn.RANK.EQ(J6065, INDEX(CFB!$J$2:$J$1048576, MATCH(W6065, CFB!$W$2:$W$1048576, 0)):INDEX(CFB!$J$2:$J$1048576, MATCH(W6065, CFB!$W$2:$W$1048576, 0) + COUNTIF(CFB!$W$2:$W$1048576, W6065) - 1))</f>
        <v>33</v>
      </c>
      <c r="N6065" s="2">
        <f>RANK(K6065, INDEX(CFB!$K$2:$K$1048576, MATCH(W6065, CFB!$W$2:$W$1048576, 0)):INDEX(CFB!$K$2:$K$1048576, MATCH(W6065, CFB!$W$2:$W$1048576, 0) + COUNTIF(CFB!$W$2:$W$1048576, W6065) - 1))</f>
        <v>33</v>
      </c>
      <c r="O6065">
        <v>40.9</v>
      </c>
      <c r="P6065">
        <v>7.71</v>
      </c>
      <c r="W6065">
        <v>1974</v>
      </c>
      <c r="X6065">
        <f t="shared" si="187"/>
        <v>0</v>
      </c>
    </row>
    <row r="6066" spans="1:24" ht="12.75" hidden="1" customHeight="1" x14ac:dyDescent="0.45">
      <c r="A6066">
        <v>34</v>
      </c>
      <c r="B6066" t="s">
        <v>26</v>
      </c>
      <c r="C6066" t="s">
        <v>23</v>
      </c>
      <c r="D6066" s="2" t="str">
        <f t="shared" si="186"/>
        <v>Clemson1974</v>
      </c>
      <c r="F6066">
        <v>7</v>
      </c>
      <c r="G6066">
        <v>4</v>
      </c>
      <c r="H6066">
        <v>0</v>
      </c>
      <c r="I6066">
        <v>7.4</v>
      </c>
      <c r="J6066">
        <v>1.82</v>
      </c>
      <c r="K6066">
        <v>9.2100000000000009</v>
      </c>
      <c r="L6066" s="2">
        <f>_xlfn.RANK.EQ(I6066, INDEX(CFB!$I$2:$I$1048576, MATCH(W6066, CFB!$W$2:$W$1048576, 0)):INDEX(CFB!$I$2:$I$1048576, MATCH(W6066, CFB!$W$2:$W$1048576, 0) + COUNTIF(CFB!$W$2:$W$1048576, W6066) - 1), 0)</f>
        <v>16</v>
      </c>
      <c r="M6066" s="2">
        <f>_xlfn.RANK.EQ(J6066, INDEX(CFB!$J$2:$J$1048576, MATCH(W6066, CFB!$W$2:$W$1048576, 0)):INDEX(CFB!$J$2:$J$1048576, MATCH(W6066, CFB!$W$2:$W$1048576, 0) + COUNTIF(CFB!$W$2:$W$1048576, W6066) - 1))</f>
        <v>52</v>
      </c>
      <c r="N6066" s="2">
        <f>RANK(K6066, INDEX(CFB!$K$2:$K$1048576, MATCH(W6066, CFB!$W$2:$W$1048576, 0)):INDEX(CFB!$K$2:$K$1048576, MATCH(W6066, CFB!$W$2:$W$1048576, 0) + COUNTIF(CFB!$W$2:$W$1048576, W6066) - 1))</f>
        <v>34</v>
      </c>
      <c r="O6066">
        <v>33</v>
      </c>
      <c r="P6066">
        <v>11.21</v>
      </c>
      <c r="W6066">
        <v>1974</v>
      </c>
      <c r="X6066">
        <f t="shared" si="187"/>
        <v>0</v>
      </c>
    </row>
    <row r="6067" spans="1:24" ht="12.75" hidden="1" customHeight="1" x14ac:dyDescent="0.45">
      <c r="A6067">
        <v>35</v>
      </c>
      <c r="B6067" t="s">
        <v>107</v>
      </c>
      <c r="C6067" t="s">
        <v>12</v>
      </c>
      <c r="D6067" s="2" t="str">
        <f t="shared" si="186"/>
        <v>Houston1974</v>
      </c>
      <c r="E6067">
        <v>19</v>
      </c>
      <c r="F6067">
        <v>8</v>
      </c>
      <c r="G6067">
        <v>3</v>
      </c>
      <c r="H6067">
        <v>1</v>
      </c>
      <c r="I6067">
        <v>3.61</v>
      </c>
      <c r="J6067">
        <v>4.95</v>
      </c>
      <c r="K6067">
        <v>8.56</v>
      </c>
      <c r="L6067" s="2">
        <f>_xlfn.RANK.EQ(I6067, INDEX(CFB!$I$2:$I$1048576, MATCH(W6067, CFB!$W$2:$W$1048576, 0)):INDEX(CFB!$I$2:$I$1048576, MATCH(W6067, CFB!$W$2:$W$1048576, 0) + COUNTIF(CFB!$W$2:$W$1048576, W6067) - 1), 0)</f>
        <v>43</v>
      </c>
      <c r="M6067" s="2">
        <f>_xlfn.RANK.EQ(J6067, INDEX(CFB!$J$2:$J$1048576, MATCH(W6067, CFB!$W$2:$W$1048576, 0)):INDEX(CFB!$J$2:$J$1048576, MATCH(W6067, CFB!$W$2:$W$1048576, 0) + COUNTIF(CFB!$W$2:$W$1048576, W6067) - 1))</f>
        <v>27</v>
      </c>
      <c r="N6067" s="2">
        <f>RANK(K6067, INDEX(CFB!$K$2:$K$1048576, MATCH(W6067, CFB!$W$2:$W$1048576, 0)):INDEX(CFB!$K$2:$K$1048576, MATCH(W6067, CFB!$W$2:$W$1048576, 0) + COUNTIF(CFB!$W$2:$W$1048576, W6067) - 1))</f>
        <v>35</v>
      </c>
      <c r="O6067">
        <v>31.62</v>
      </c>
      <c r="P6067">
        <v>7.12</v>
      </c>
      <c r="W6067">
        <v>1974</v>
      </c>
      <c r="X6067">
        <f t="shared" si="187"/>
        <v>0</v>
      </c>
    </row>
    <row r="6068" spans="1:24" ht="12.75" hidden="1" customHeight="1" x14ac:dyDescent="0.45">
      <c r="A6068">
        <v>36</v>
      </c>
      <c r="B6068" t="s">
        <v>73</v>
      </c>
      <c r="C6068" t="s">
        <v>227</v>
      </c>
      <c r="D6068" s="2" t="str">
        <f t="shared" si="186"/>
        <v>UCLA1974</v>
      </c>
      <c r="F6068">
        <v>6</v>
      </c>
      <c r="G6068">
        <v>3</v>
      </c>
      <c r="H6068">
        <v>2</v>
      </c>
      <c r="I6068">
        <v>2.3199999999999998</v>
      </c>
      <c r="J6068">
        <v>5.71</v>
      </c>
      <c r="K6068">
        <v>8.0399999999999991</v>
      </c>
      <c r="L6068" s="2">
        <f>_xlfn.RANK.EQ(I6068, INDEX(CFB!$I$2:$I$1048576, MATCH(W6068, CFB!$W$2:$W$1048576, 0)):INDEX(CFB!$I$2:$I$1048576, MATCH(W6068, CFB!$W$2:$W$1048576, 0) + COUNTIF(CFB!$W$2:$W$1048576, W6068) - 1), 0)</f>
        <v>51</v>
      </c>
      <c r="M6068" s="2">
        <f>_xlfn.RANK.EQ(J6068, INDEX(CFB!$J$2:$J$1048576, MATCH(W6068, CFB!$W$2:$W$1048576, 0)):INDEX(CFB!$J$2:$J$1048576, MATCH(W6068, CFB!$W$2:$W$1048576, 0) + COUNTIF(CFB!$W$2:$W$1048576, W6068) - 1))</f>
        <v>22</v>
      </c>
      <c r="N6068" s="2">
        <f>RANK(K6068, INDEX(CFB!$K$2:$K$1048576, MATCH(W6068, CFB!$W$2:$W$1048576, 0)):INDEX(CFB!$K$2:$K$1048576, MATCH(W6068, CFB!$W$2:$W$1048576, 0) + COUNTIF(CFB!$W$2:$W$1048576, W6068) - 1))</f>
        <v>36</v>
      </c>
      <c r="O6068">
        <v>30.02</v>
      </c>
      <c r="P6068">
        <v>6.38</v>
      </c>
      <c r="W6068">
        <v>1974</v>
      </c>
      <c r="X6068">
        <f t="shared" si="187"/>
        <v>0</v>
      </c>
    </row>
    <row r="6069" spans="1:24" ht="12.75" hidden="1" customHeight="1" x14ac:dyDescent="0.45">
      <c r="A6069">
        <v>37</v>
      </c>
      <c r="B6069" t="s">
        <v>211</v>
      </c>
      <c r="C6069" t="s">
        <v>212</v>
      </c>
      <c r="D6069" s="2" t="str">
        <f t="shared" si="186"/>
        <v>Yale1974</v>
      </c>
      <c r="F6069">
        <v>8</v>
      </c>
      <c r="G6069">
        <v>1</v>
      </c>
      <c r="H6069">
        <v>0</v>
      </c>
      <c r="I6069">
        <v>0.03</v>
      </c>
      <c r="J6069">
        <v>7.96</v>
      </c>
      <c r="K6069">
        <v>8</v>
      </c>
      <c r="L6069" s="2">
        <f>_xlfn.RANK.EQ(I6069, INDEX(CFB!$I$2:$I$1048576, MATCH(W6069, CFB!$W$2:$W$1048576, 0)):INDEX(CFB!$I$2:$I$1048576, MATCH(W6069, CFB!$W$2:$W$1048576, 0) + COUNTIF(CFB!$W$2:$W$1048576, W6069) - 1), 0)</f>
        <v>68</v>
      </c>
      <c r="M6069" s="2">
        <f>_xlfn.RANK.EQ(J6069, INDEX(CFB!$J$2:$J$1048576, MATCH(W6069, CFB!$W$2:$W$1048576, 0)):INDEX(CFB!$J$2:$J$1048576, MATCH(W6069, CFB!$W$2:$W$1048576, 0) + COUNTIF(CFB!$W$2:$W$1048576, W6069) - 1))</f>
        <v>15</v>
      </c>
      <c r="N6069" s="2">
        <f>RANK(K6069, INDEX(CFB!$K$2:$K$1048576, MATCH(W6069, CFB!$W$2:$W$1048576, 0)):INDEX(CFB!$K$2:$K$1048576, MATCH(W6069, CFB!$W$2:$W$1048576, 0) + COUNTIF(CFB!$W$2:$W$1048576, W6069) - 1))</f>
        <v>37</v>
      </c>
      <c r="O6069">
        <v>27.23</v>
      </c>
      <c r="P6069">
        <v>5.12</v>
      </c>
      <c r="W6069">
        <v>1974</v>
      </c>
      <c r="X6069">
        <f t="shared" si="187"/>
        <v>0</v>
      </c>
    </row>
    <row r="6070" spans="1:24" ht="12.75" hidden="1" customHeight="1" x14ac:dyDescent="0.45">
      <c r="A6070">
        <v>38</v>
      </c>
      <c r="B6070" t="s">
        <v>43</v>
      </c>
      <c r="C6070" t="s">
        <v>10</v>
      </c>
      <c r="D6070" s="2" t="str">
        <f t="shared" si="186"/>
        <v>Illinois1974</v>
      </c>
      <c r="F6070">
        <v>6</v>
      </c>
      <c r="G6070">
        <v>4</v>
      </c>
      <c r="H6070">
        <v>1</v>
      </c>
      <c r="I6070">
        <v>2.73</v>
      </c>
      <c r="J6070">
        <v>4.74</v>
      </c>
      <c r="K6070">
        <v>7.47</v>
      </c>
      <c r="L6070" s="2">
        <f>_xlfn.RANK.EQ(I6070, INDEX(CFB!$I$2:$I$1048576, MATCH(W6070, CFB!$W$2:$W$1048576, 0)):INDEX(CFB!$I$2:$I$1048576, MATCH(W6070, CFB!$W$2:$W$1048576, 0) + COUNTIF(CFB!$W$2:$W$1048576, W6070) - 1), 0)</f>
        <v>48</v>
      </c>
      <c r="M6070" s="2">
        <f>_xlfn.RANK.EQ(J6070, INDEX(CFB!$J$2:$J$1048576, MATCH(W6070, CFB!$W$2:$W$1048576, 0)):INDEX(CFB!$J$2:$J$1048576, MATCH(W6070, CFB!$W$2:$W$1048576, 0) + COUNTIF(CFB!$W$2:$W$1048576, W6070) - 1))</f>
        <v>28</v>
      </c>
      <c r="N6070" s="2">
        <f>RANK(K6070, INDEX(CFB!$K$2:$K$1048576, MATCH(W6070, CFB!$W$2:$W$1048576, 0)):INDEX(CFB!$K$2:$K$1048576, MATCH(W6070, CFB!$W$2:$W$1048576, 0) + COUNTIF(CFB!$W$2:$W$1048576, W6070) - 1))</f>
        <v>38</v>
      </c>
      <c r="O6070">
        <v>28.5</v>
      </c>
      <c r="P6070">
        <v>8</v>
      </c>
      <c r="W6070">
        <v>1974</v>
      </c>
      <c r="X6070">
        <f t="shared" si="187"/>
        <v>0</v>
      </c>
    </row>
    <row r="6071" spans="1:24" ht="12.75" hidden="1" customHeight="1" x14ac:dyDescent="0.45">
      <c r="A6071">
        <v>39</v>
      </c>
      <c r="B6071" t="s">
        <v>147</v>
      </c>
      <c r="C6071" t="s">
        <v>195</v>
      </c>
      <c r="D6071" s="2" t="str">
        <f t="shared" si="186"/>
        <v>Tulsa1974</v>
      </c>
      <c r="F6071">
        <v>8</v>
      </c>
      <c r="G6071">
        <v>3</v>
      </c>
      <c r="H6071">
        <v>0</v>
      </c>
      <c r="I6071">
        <v>4.99</v>
      </c>
      <c r="J6071">
        <v>2.06</v>
      </c>
      <c r="K6071">
        <v>7.06</v>
      </c>
      <c r="L6071" s="2">
        <f>_xlfn.RANK.EQ(I6071, INDEX(CFB!$I$2:$I$1048576, MATCH(W6071, CFB!$W$2:$W$1048576, 0)):INDEX(CFB!$I$2:$I$1048576, MATCH(W6071, CFB!$W$2:$W$1048576, 0) + COUNTIF(CFB!$W$2:$W$1048576, W6071) - 1), 0)</f>
        <v>32</v>
      </c>
      <c r="M6071" s="2">
        <f>_xlfn.RANK.EQ(J6071, INDEX(CFB!$J$2:$J$1048576, MATCH(W6071, CFB!$W$2:$W$1048576, 0)):INDEX(CFB!$J$2:$J$1048576, MATCH(W6071, CFB!$W$2:$W$1048576, 0) + COUNTIF(CFB!$W$2:$W$1048576, W6071) - 1))</f>
        <v>49</v>
      </c>
      <c r="N6071" s="2">
        <f>RANK(K6071, INDEX(CFB!$K$2:$K$1048576, MATCH(W6071, CFB!$W$2:$W$1048576, 0)):INDEX(CFB!$K$2:$K$1048576, MATCH(W6071, CFB!$W$2:$W$1048576, 0) + COUNTIF(CFB!$W$2:$W$1048576, W6071) - 1))</f>
        <v>39</v>
      </c>
      <c r="O6071">
        <v>31.93</v>
      </c>
      <c r="P6071">
        <v>13.66</v>
      </c>
      <c r="W6071">
        <v>1974</v>
      </c>
      <c r="X6071">
        <f t="shared" si="187"/>
        <v>0</v>
      </c>
    </row>
    <row r="6072" spans="1:24" ht="12.75" hidden="1" customHeight="1" x14ac:dyDescent="0.45">
      <c r="A6072">
        <v>40</v>
      </c>
      <c r="B6072" t="s">
        <v>144</v>
      </c>
      <c r="C6072" t="s">
        <v>12</v>
      </c>
      <c r="D6072" s="2" t="str">
        <f t="shared" si="186"/>
        <v>Temple1974</v>
      </c>
      <c r="F6072">
        <v>8</v>
      </c>
      <c r="G6072">
        <v>2</v>
      </c>
      <c r="H6072">
        <v>0</v>
      </c>
      <c r="I6072">
        <v>6.64</v>
      </c>
      <c r="J6072">
        <v>0.06</v>
      </c>
      <c r="K6072">
        <v>6.69</v>
      </c>
      <c r="L6072" s="2">
        <f>_xlfn.RANK.EQ(I6072, INDEX(CFB!$I$2:$I$1048576, MATCH(W6072, CFB!$W$2:$W$1048576, 0)):INDEX(CFB!$I$2:$I$1048576, MATCH(W6072, CFB!$W$2:$W$1048576, 0) + COUNTIF(CFB!$W$2:$W$1048576, W6072) - 1), 0)</f>
        <v>20</v>
      </c>
      <c r="M6072" s="2">
        <f>_xlfn.RANK.EQ(J6072, INDEX(CFB!$J$2:$J$1048576, MATCH(W6072, CFB!$W$2:$W$1048576, 0)):INDEX(CFB!$J$2:$J$1048576, MATCH(W6072, CFB!$W$2:$W$1048576, 0) + COUNTIF(CFB!$W$2:$W$1048576, W6072) - 1))</f>
        <v>63</v>
      </c>
      <c r="N6072" s="2">
        <f>RANK(K6072, INDEX(CFB!$K$2:$K$1048576, MATCH(W6072, CFB!$W$2:$W$1048576, 0)):INDEX(CFB!$K$2:$K$1048576, MATCH(W6072, CFB!$W$2:$W$1048576, 0) + COUNTIF(CFB!$W$2:$W$1048576, W6072) - 1))</f>
        <v>40</v>
      </c>
      <c r="O6072">
        <v>38.15</v>
      </c>
      <c r="P6072">
        <v>11.27</v>
      </c>
      <c r="W6072">
        <v>1974</v>
      </c>
      <c r="X6072">
        <f t="shared" si="187"/>
        <v>0</v>
      </c>
    </row>
    <row r="6073" spans="1:24" ht="12.75" hidden="1" customHeight="1" x14ac:dyDescent="0.45">
      <c r="A6073">
        <v>41</v>
      </c>
      <c r="B6073" t="s">
        <v>39</v>
      </c>
      <c r="C6073" t="s">
        <v>188</v>
      </c>
      <c r="D6073" s="2" t="str">
        <f t="shared" si="186"/>
        <v>Colorado1974</v>
      </c>
      <c r="F6073">
        <v>5</v>
      </c>
      <c r="G6073">
        <v>6</v>
      </c>
      <c r="H6073">
        <v>0</v>
      </c>
      <c r="I6073">
        <v>9.27</v>
      </c>
      <c r="J6073">
        <v>-2.63</v>
      </c>
      <c r="K6073">
        <v>6.64</v>
      </c>
      <c r="L6073" s="2">
        <f>_xlfn.RANK.EQ(I6073, INDEX(CFB!$I$2:$I$1048576, MATCH(W6073, CFB!$W$2:$W$1048576, 0)):INDEX(CFB!$I$2:$I$1048576, MATCH(W6073, CFB!$W$2:$W$1048576, 0) + COUNTIF(CFB!$W$2:$W$1048576, W6073) - 1), 0)</f>
        <v>11</v>
      </c>
      <c r="M6073" s="2">
        <f>_xlfn.RANK.EQ(J6073, INDEX(CFB!$J$2:$J$1048576, MATCH(W6073, CFB!$W$2:$W$1048576, 0)):INDEX(CFB!$J$2:$J$1048576, MATCH(W6073, CFB!$W$2:$W$1048576, 0) + COUNTIF(CFB!$W$2:$W$1048576, W6073) - 1))</f>
        <v>95</v>
      </c>
      <c r="N6073" s="2">
        <f>RANK(K6073, INDEX(CFB!$K$2:$K$1048576, MATCH(W6073, CFB!$W$2:$W$1048576, 0)):INDEX(CFB!$K$2:$K$1048576, MATCH(W6073, CFB!$W$2:$W$1048576, 0) + COUNTIF(CFB!$W$2:$W$1048576, W6073) - 1))</f>
        <v>41</v>
      </c>
      <c r="O6073">
        <v>35.97</v>
      </c>
      <c r="P6073">
        <v>12.91</v>
      </c>
      <c r="W6073">
        <v>1974</v>
      </c>
      <c r="X6073">
        <f t="shared" si="187"/>
        <v>0</v>
      </c>
    </row>
    <row r="6074" spans="1:24" ht="12.75" hidden="1" customHeight="1" x14ac:dyDescent="0.45">
      <c r="A6074">
        <v>42</v>
      </c>
      <c r="B6074" t="s">
        <v>60</v>
      </c>
      <c r="C6074" t="s">
        <v>23</v>
      </c>
      <c r="D6074" s="2" t="str">
        <f t="shared" si="186"/>
        <v>Duke1974</v>
      </c>
      <c r="F6074">
        <v>6</v>
      </c>
      <c r="G6074">
        <v>5</v>
      </c>
      <c r="H6074">
        <v>0</v>
      </c>
      <c r="I6074">
        <v>1.1499999999999999</v>
      </c>
      <c r="J6074">
        <v>5.49</v>
      </c>
      <c r="K6074">
        <v>6.64</v>
      </c>
      <c r="L6074" s="2">
        <f>_xlfn.RANK.EQ(I6074, INDEX(CFB!$I$2:$I$1048576, MATCH(W6074, CFB!$W$2:$W$1048576, 0)):INDEX(CFB!$I$2:$I$1048576, MATCH(W6074, CFB!$W$2:$W$1048576, 0) + COUNTIF(CFB!$W$2:$W$1048576, W6074) - 1), 0)</f>
        <v>60</v>
      </c>
      <c r="M6074" s="2">
        <f>_xlfn.RANK.EQ(J6074, INDEX(CFB!$J$2:$J$1048576, MATCH(W6074, CFB!$W$2:$W$1048576, 0)):INDEX(CFB!$J$2:$J$1048576, MATCH(W6074, CFB!$W$2:$W$1048576, 0) + COUNTIF(CFB!$W$2:$W$1048576, W6074) - 1))</f>
        <v>23</v>
      </c>
      <c r="N6074" s="2">
        <f>RANK(K6074, INDEX(CFB!$K$2:$K$1048576, MATCH(W6074, CFB!$W$2:$W$1048576, 0)):INDEX(CFB!$K$2:$K$1048576, MATCH(W6074, CFB!$W$2:$W$1048576, 0) + COUNTIF(CFB!$W$2:$W$1048576, W6074) - 1))</f>
        <v>41</v>
      </c>
      <c r="O6074">
        <v>26.76</v>
      </c>
      <c r="P6074">
        <v>7.94</v>
      </c>
      <c r="W6074">
        <v>1974</v>
      </c>
      <c r="X6074">
        <f t="shared" si="187"/>
        <v>0</v>
      </c>
    </row>
    <row r="6075" spans="1:24" ht="12.75" hidden="1" customHeight="1" x14ac:dyDescent="0.45">
      <c r="A6075">
        <v>43</v>
      </c>
      <c r="B6075" t="s">
        <v>146</v>
      </c>
      <c r="C6075" t="s">
        <v>193</v>
      </c>
      <c r="D6075" s="2" t="str">
        <f t="shared" si="186"/>
        <v>San Diego State1974</v>
      </c>
      <c r="F6075">
        <v>8</v>
      </c>
      <c r="G6075">
        <v>2</v>
      </c>
      <c r="H6075">
        <v>1</v>
      </c>
      <c r="I6075">
        <v>4.42</v>
      </c>
      <c r="J6075">
        <v>2</v>
      </c>
      <c r="K6075">
        <v>6.42</v>
      </c>
      <c r="L6075" s="2">
        <f>_xlfn.RANK.EQ(I6075, INDEX(CFB!$I$2:$I$1048576, MATCH(W6075, CFB!$W$2:$W$1048576, 0)):INDEX(CFB!$I$2:$I$1048576, MATCH(W6075, CFB!$W$2:$W$1048576, 0) + COUNTIF(CFB!$W$2:$W$1048576, W6075) - 1), 0)</f>
        <v>36</v>
      </c>
      <c r="M6075" s="2">
        <f>_xlfn.RANK.EQ(J6075, INDEX(CFB!$J$2:$J$1048576, MATCH(W6075, CFB!$W$2:$W$1048576, 0)):INDEX(CFB!$J$2:$J$1048576, MATCH(W6075, CFB!$W$2:$W$1048576, 0) + COUNTIF(CFB!$W$2:$W$1048576, W6075) - 1))</f>
        <v>50</v>
      </c>
      <c r="N6075" s="2">
        <f>RANK(K6075, INDEX(CFB!$K$2:$K$1048576, MATCH(W6075, CFB!$W$2:$W$1048576, 0)):INDEX(CFB!$K$2:$K$1048576, MATCH(W6075, CFB!$W$2:$W$1048576, 0) + COUNTIF(CFB!$W$2:$W$1048576, W6075) - 1))</f>
        <v>43</v>
      </c>
      <c r="O6075">
        <v>30.62</v>
      </c>
      <c r="P6075">
        <v>10.8</v>
      </c>
      <c r="W6075">
        <v>1974</v>
      </c>
      <c r="X6075">
        <f t="shared" si="187"/>
        <v>0</v>
      </c>
    </row>
    <row r="6076" spans="1:24" ht="12.75" hidden="1" customHeight="1" x14ac:dyDescent="0.45">
      <c r="A6076">
        <v>44</v>
      </c>
      <c r="B6076" t="s">
        <v>40</v>
      </c>
      <c r="C6076" t="s">
        <v>188</v>
      </c>
      <c r="D6076" s="2" t="str">
        <f t="shared" si="186"/>
        <v>Iowa State1974</v>
      </c>
      <c r="F6076">
        <v>4</v>
      </c>
      <c r="G6076">
        <v>7</v>
      </c>
      <c r="H6076">
        <v>0</v>
      </c>
      <c r="I6076">
        <v>1.84</v>
      </c>
      <c r="J6076">
        <v>4.5</v>
      </c>
      <c r="K6076">
        <v>6.34</v>
      </c>
      <c r="L6076" s="2">
        <f>_xlfn.RANK.EQ(I6076, INDEX(CFB!$I$2:$I$1048576, MATCH(W6076, CFB!$W$2:$W$1048576, 0)):INDEX(CFB!$I$2:$I$1048576, MATCH(W6076, CFB!$W$2:$W$1048576, 0) + COUNTIF(CFB!$W$2:$W$1048576, W6076) - 1), 0)</f>
        <v>54</v>
      </c>
      <c r="M6076" s="2">
        <f>_xlfn.RANK.EQ(J6076, INDEX(CFB!$J$2:$J$1048576, MATCH(W6076, CFB!$W$2:$W$1048576, 0)):INDEX(CFB!$J$2:$J$1048576, MATCH(W6076, CFB!$W$2:$W$1048576, 0) + COUNTIF(CFB!$W$2:$W$1048576, W6076) - 1))</f>
        <v>31</v>
      </c>
      <c r="N6076" s="2">
        <f>RANK(K6076, INDEX(CFB!$K$2:$K$1048576, MATCH(W6076, CFB!$W$2:$W$1048576, 0)):INDEX(CFB!$K$2:$K$1048576, MATCH(W6076, CFB!$W$2:$W$1048576, 0) + COUNTIF(CFB!$W$2:$W$1048576, W6076) - 1))</f>
        <v>44</v>
      </c>
      <c r="O6076">
        <v>29.43</v>
      </c>
      <c r="P6076">
        <v>3.63</v>
      </c>
      <c r="W6076">
        <v>1974</v>
      </c>
      <c r="X6076">
        <f t="shared" si="187"/>
        <v>0</v>
      </c>
    </row>
    <row r="6077" spans="1:24" ht="12.75" hidden="1" customHeight="1" x14ac:dyDescent="0.45">
      <c r="A6077">
        <v>45</v>
      </c>
      <c r="B6077" t="s">
        <v>112</v>
      </c>
      <c r="C6077" t="s">
        <v>227</v>
      </c>
      <c r="D6077" s="2" t="str">
        <f t="shared" si="186"/>
        <v>Stanford1974</v>
      </c>
      <c r="F6077">
        <v>5</v>
      </c>
      <c r="G6077">
        <v>4</v>
      </c>
      <c r="H6077">
        <v>2</v>
      </c>
      <c r="I6077">
        <v>3.49</v>
      </c>
      <c r="J6077">
        <v>2.29</v>
      </c>
      <c r="K6077">
        <v>5.77</v>
      </c>
      <c r="L6077" s="2">
        <f>_xlfn.RANK.EQ(I6077, INDEX(CFB!$I$2:$I$1048576, MATCH(W6077, CFB!$W$2:$W$1048576, 0)):INDEX(CFB!$I$2:$I$1048576, MATCH(W6077, CFB!$W$2:$W$1048576, 0) + COUNTIF(CFB!$W$2:$W$1048576, W6077) - 1), 0)</f>
        <v>44</v>
      </c>
      <c r="M6077" s="2">
        <f>_xlfn.RANK.EQ(J6077, INDEX(CFB!$J$2:$J$1048576, MATCH(W6077, CFB!$W$2:$W$1048576, 0)):INDEX(CFB!$J$2:$J$1048576, MATCH(W6077, CFB!$W$2:$W$1048576, 0) + COUNTIF(CFB!$W$2:$W$1048576, W6077) - 1))</f>
        <v>46</v>
      </c>
      <c r="N6077" s="2">
        <f>RANK(K6077, INDEX(CFB!$K$2:$K$1048576, MATCH(W6077, CFB!$W$2:$W$1048576, 0)):INDEX(CFB!$K$2:$K$1048576, MATCH(W6077, CFB!$W$2:$W$1048576, 0) + COUNTIF(CFB!$W$2:$W$1048576, W6077) - 1))</f>
        <v>45</v>
      </c>
      <c r="O6077">
        <v>28.81</v>
      </c>
      <c r="P6077">
        <v>9.1999999999999993</v>
      </c>
      <c r="W6077">
        <v>1974</v>
      </c>
      <c r="X6077">
        <f t="shared" si="187"/>
        <v>0</v>
      </c>
    </row>
    <row r="6078" spans="1:24" ht="12.75" hidden="1" customHeight="1" x14ac:dyDescent="0.45">
      <c r="A6078">
        <v>46</v>
      </c>
      <c r="B6078" t="s">
        <v>124</v>
      </c>
      <c r="C6078" t="s">
        <v>10</v>
      </c>
      <c r="D6078" s="2" t="str">
        <f t="shared" si="186"/>
        <v>Purdue1974</v>
      </c>
      <c r="F6078">
        <v>4</v>
      </c>
      <c r="G6078">
        <v>6</v>
      </c>
      <c r="H6078">
        <v>1</v>
      </c>
      <c r="I6078">
        <v>5.72</v>
      </c>
      <c r="J6078">
        <v>-0.16</v>
      </c>
      <c r="K6078">
        <v>5.57</v>
      </c>
      <c r="L6078" s="2">
        <f>_xlfn.RANK.EQ(I6078, INDEX(CFB!$I$2:$I$1048576, MATCH(W6078, CFB!$W$2:$W$1048576, 0)):INDEX(CFB!$I$2:$I$1048576, MATCH(W6078, CFB!$W$2:$W$1048576, 0) + COUNTIF(CFB!$W$2:$W$1048576, W6078) - 1), 0)</f>
        <v>28</v>
      </c>
      <c r="M6078" s="2">
        <f>_xlfn.RANK.EQ(J6078, INDEX(CFB!$J$2:$J$1048576, MATCH(W6078, CFB!$W$2:$W$1048576, 0)):INDEX(CFB!$J$2:$J$1048576, MATCH(W6078, CFB!$W$2:$W$1048576, 0) + COUNTIF(CFB!$W$2:$W$1048576, W6078) - 1))</f>
        <v>67</v>
      </c>
      <c r="N6078" s="2">
        <f>RANK(K6078, INDEX(CFB!$K$2:$K$1048576, MATCH(W6078, CFB!$W$2:$W$1048576, 0)):INDEX(CFB!$K$2:$K$1048576, MATCH(W6078, CFB!$W$2:$W$1048576, 0) + COUNTIF(CFB!$W$2:$W$1048576, W6078) - 1))</f>
        <v>46</v>
      </c>
      <c r="O6078">
        <v>31.16</v>
      </c>
      <c r="P6078">
        <v>12.71</v>
      </c>
      <c r="W6078">
        <v>1974</v>
      </c>
      <c r="X6078">
        <f t="shared" si="187"/>
        <v>0</v>
      </c>
    </row>
    <row r="6079" spans="1:24" ht="12.75" hidden="1" customHeight="1" x14ac:dyDescent="0.45">
      <c r="A6079">
        <v>47</v>
      </c>
      <c r="B6079" t="s">
        <v>24</v>
      </c>
      <c r="C6079" t="s">
        <v>189</v>
      </c>
      <c r="D6079" s="2" t="str">
        <f t="shared" si="186"/>
        <v>SMU1974</v>
      </c>
      <c r="F6079">
        <v>6</v>
      </c>
      <c r="G6079">
        <v>4</v>
      </c>
      <c r="H6079">
        <v>1</v>
      </c>
      <c r="I6079">
        <v>6.04</v>
      </c>
      <c r="J6079">
        <v>-0.63</v>
      </c>
      <c r="K6079">
        <v>5.41</v>
      </c>
      <c r="L6079" s="2">
        <f>_xlfn.RANK.EQ(I6079, INDEX(CFB!$I$2:$I$1048576, MATCH(W6079, CFB!$W$2:$W$1048576, 0)):INDEX(CFB!$I$2:$I$1048576, MATCH(W6079, CFB!$W$2:$W$1048576, 0) + COUNTIF(CFB!$W$2:$W$1048576, W6079) - 1), 0)</f>
        <v>24</v>
      </c>
      <c r="M6079" s="2">
        <f>_xlfn.RANK.EQ(J6079, INDEX(CFB!$J$2:$J$1048576, MATCH(W6079, CFB!$W$2:$W$1048576, 0)):INDEX(CFB!$J$2:$J$1048576, MATCH(W6079, CFB!$W$2:$W$1048576, 0) + COUNTIF(CFB!$W$2:$W$1048576, W6079) - 1))</f>
        <v>73</v>
      </c>
      <c r="N6079" s="2">
        <f>RANK(K6079, INDEX(CFB!$K$2:$K$1048576, MATCH(W6079, CFB!$W$2:$W$1048576, 0)):INDEX(CFB!$K$2:$K$1048576, MATCH(W6079, CFB!$W$2:$W$1048576, 0) + COUNTIF(CFB!$W$2:$W$1048576, W6079) - 1))</f>
        <v>47</v>
      </c>
      <c r="O6079">
        <v>31.79</v>
      </c>
      <c r="P6079">
        <v>10.42</v>
      </c>
      <c r="W6079">
        <v>1974</v>
      </c>
      <c r="X6079">
        <f t="shared" si="187"/>
        <v>0</v>
      </c>
    </row>
    <row r="6080" spans="1:24" ht="12.75" hidden="1" customHeight="1" x14ac:dyDescent="0.45">
      <c r="A6080">
        <v>48</v>
      </c>
      <c r="B6080" t="s">
        <v>22</v>
      </c>
      <c r="C6080" t="s">
        <v>12</v>
      </c>
      <c r="D6080" s="2" t="str">
        <f t="shared" si="186"/>
        <v>Miami (FL)1974</v>
      </c>
      <c r="F6080">
        <v>6</v>
      </c>
      <c r="G6080">
        <v>5</v>
      </c>
      <c r="H6080">
        <v>0</v>
      </c>
      <c r="I6080">
        <v>0.21</v>
      </c>
      <c r="J6080">
        <v>4.99</v>
      </c>
      <c r="K6080">
        <v>5.2</v>
      </c>
      <c r="L6080" s="2">
        <f>_xlfn.RANK.EQ(I6080, INDEX(CFB!$I$2:$I$1048576, MATCH(W6080, CFB!$W$2:$W$1048576, 0)):INDEX(CFB!$I$2:$I$1048576, MATCH(W6080, CFB!$W$2:$W$1048576, 0) + COUNTIF(CFB!$W$2:$W$1048576, W6080) - 1), 0)</f>
        <v>66</v>
      </c>
      <c r="M6080" s="2">
        <f>_xlfn.RANK.EQ(J6080, INDEX(CFB!$J$2:$J$1048576, MATCH(W6080, CFB!$W$2:$W$1048576, 0)):INDEX(CFB!$J$2:$J$1048576, MATCH(W6080, CFB!$W$2:$W$1048576, 0) + COUNTIF(CFB!$W$2:$W$1048576, W6080) - 1))</f>
        <v>26</v>
      </c>
      <c r="N6080" s="2">
        <f>RANK(K6080, INDEX(CFB!$K$2:$K$1048576, MATCH(W6080, CFB!$W$2:$W$1048576, 0)):INDEX(CFB!$K$2:$K$1048576, MATCH(W6080, CFB!$W$2:$W$1048576, 0) + COUNTIF(CFB!$W$2:$W$1048576, W6080) - 1))</f>
        <v>48</v>
      </c>
      <c r="O6080">
        <v>26.86</v>
      </c>
      <c r="P6080">
        <v>6.05</v>
      </c>
      <c r="W6080">
        <v>1974</v>
      </c>
      <c r="X6080">
        <f t="shared" si="187"/>
        <v>0</v>
      </c>
    </row>
    <row r="6081" spans="1:24" ht="12.75" hidden="1" customHeight="1" x14ac:dyDescent="0.45">
      <c r="A6081">
        <v>49</v>
      </c>
      <c r="B6081" t="s">
        <v>68</v>
      </c>
      <c r="C6081" t="s">
        <v>12</v>
      </c>
      <c r="D6081" s="2" t="str">
        <f t="shared" si="186"/>
        <v>Memphis1974</v>
      </c>
      <c r="F6081">
        <v>7</v>
      </c>
      <c r="G6081">
        <v>4</v>
      </c>
      <c r="H6081">
        <v>0</v>
      </c>
      <c r="I6081">
        <v>0.74</v>
      </c>
      <c r="J6081">
        <v>3.99</v>
      </c>
      <c r="K6081">
        <v>4.72</v>
      </c>
      <c r="L6081" s="2">
        <f>_xlfn.RANK.EQ(I6081, INDEX(CFB!$I$2:$I$1048576, MATCH(W6081, CFB!$W$2:$W$1048576, 0)):INDEX(CFB!$I$2:$I$1048576, MATCH(W6081, CFB!$W$2:$W$1048576, 0) + COUNTIF(CFB!$W$2:$W$1048576, W6081) - 1), 0)</f>
        <v>64</v>
      </c>
      <c r="M6081" s="2">
        <f>_xlfn.RANK.EQ(J6081, INDEX(CFB!$J$2:$J$1048576, MATCH(W6081, CFB!$W$2:$W$1048576, 0)):INDEX(CFB!$J$2:$J$1048576, MATCH(W6081, CFB!$W$2:$W$1048576, 0) + COUNTIF(CFB!$W$2:$W$1048576, W6081) - 1))</f>
        <v>36</v>
      </c>
      <c r="N6081" s="2">
        <f>RANK(K6081, INDEX(CFB!$K$2:$K$1048576, MATCH(W6081, CFB!$W$2:$W$1048576, 0)):INDEX(CFB!$K$2:$K$1048576, MATCH(W6081, CFB!$W$2:$W$1048576, 0) + COUNTIF(CFB!$W$2:$W$1048576, W6081) - 1))</f>
        <v>49</v>
      </c>
      <c r="O6081">
        <v>27.51</v>
      </c>
      <c r="P6081">
        <v>7.67</v>
      </c>
      <c r="W6081">
        <v>1974</v>
      </c>
      <c r="X6081">
        <f t="shared" si="187"/>
        <v>0</v>
      </c>
    </row>
    <row r="6082" spans="1:24" ht="12.75" hidden="1" customHeight="1" x14ac:dyDescent="0.45">
      <c r="A6082">
        <v>50</v>
      </c>
      <c r="B6082" t="s">
        <v>120</v>
      </c>
      <c r="C6082" t="s">
        <v>178</v>
      </c>
      <c r="D6082" s="2" t="str">
        <f t="shared" si="186"/>
        <v>Arizona1974</v>
      </c>
      <c r="F6082">
        <v>9</v>
      </c>
      <c r="G6082">
        <v>2</v>
      </c>
      <c r="H6082">
        <v>0</v>
      </c>
      <c r="I6082">
        <v>2.06</v>
      </c>
      <c r="J6082">
        <v>2.38</v>
      </c>
      <c r="K6082">
        <v>4.4400000000000004</v>
      </c>
      <c r="L6082" s="2">
        <f>_xlfn.RANK.EQ(I6082, INDEX(CFB!$I$2:$I$1048576, MATCH(W6082, CFB!$W$2:$W$1048576, 0)):INDEX(CFB!$I$2:$I$1048576, MATCH(W6082, CFB!$W$2:$W$1048576, 0) + COUNTIF(CFB!$W$2:$W$1048576, W6082) - 1), 0)</f>
        <v>53</v>
      </c>
      <c r="M6082" s="2">
        <f>_xlfn.RANK.EQ(J6082, INDEX(CFB!$J$2:$J$1048576, MATCH(W6082, CFB!$W$2:$W$1048576, 0)):INDEX(CFB!$J$2:$J$1048576, MATCH(W6082, CFB!$W$2:$W$1048576, 0) + COUNTIF(CFB!$W$2:$W$1048576, W6082) - 1))</f>
        <v>44</v>
      </c>
      <c r="N6082" s="2">
        <f>RANK(K6082, INDEX(CFB!$K$2:$K$1048576, MATCH(W6082, CFB!$W$2:$W$1048576, 0)):INDEX(CFB!$K$2:$K$1048576, MATCH(W6082, CFB!$W$2:$W$1048576, 0) + COUNTIF(CFB!$W$2:$W$1048576, W6082) - 1))</f>
        <v>50</v>
      </c>
      <c r="O6082">
        <v>29.46</v>
      </c>
      <c r="P6082">
        <v>9.7799999999999994</v>
      </c>
      <c r="W6082">
        <v>1974</v>
      </c>
      <c r="X6082">
        <f t="shared" si="187"/>
        <v>0</v>
      </c>
    </row>
    <row r="6083" spans="1:24" ht="12.75" hidden="1" customHeight="1" x14ac:dyDescent="0.45">
      <c r="A6083">
        <v>51</v>
      </c>
      <c r="B6083" t="s">
        <v>32</v>
      </c>
      <c r="C6083" t="s">
        <v>178</v>
      </c>
      <c r="D6083" s="2" t="str">
        <f t="shared" ref="D6083:D6146" si="188">_xlfn.CONCAT(B6083, W6083)</f>
        <v>BYU1974</v>
      </c>
      <c r="F6083">
        <v>7</v>
      </c>
      <c r="G6083">
        <v>4</v>
      </c>
      <c r="H6083">
        <v>1</v>
      </c>
      <c r="I6083">
        <v>3.88</v>
      </c>
      <c r="J6083">
        <v>0.4</v>
      </c>
      <c r="K6083">
        <v>4.28</v>
      </c>
      <c r="L6083" s="2">
        <f>_xlfn.RANK.EQ(I6083, INDEX(CFB!$I$2:$I$1048576, MATCH(W6083, CFB!$W$2:$W$1048576, 0)):INDEX(CFB!$I$2:$I$1048576, MATCH(W6083, CFB!$W$2:$W$1048576, 0) + COUNTIF(CFB!$W$2:$W$1048576, W6083) - 1), 0)</f>
        <v>41</v>
      </c>
      <c r="M6083" s="2">
        <f>_xlfn.RANK.EQ(J6083, INDEX(CFB!$J$2:$J$1048576, MATCH(W6083, CFB!$W$2:$W$1048576, 0)):INDEX(CFB!$J$2:$J$1048576, MATCH(W6083, CFB!$W$2:$W$1048576, 0) + COUNTIF(CFB!$W$2:$W$1048576, W6083) - 1))</f>
        <v>62</v>
      </c>
      <c r="N6083" s="2">
        <f>RANK(K6083, INDEX(CFB!$K$2:$K$1048576, MATCH(W6083, CFB!$W$2:$W$1048576, 0)):INDEX(CFB!$K$2:$K$1048576, MATCH(W6083, CFB!$W$2:$W$1048576, 0) + COUNTIF(CFB!$W$2:$W$1048576, W6083) - 1))</f>
        <v>51</v>
      </c>
      <c r="O6083">
        <v>31.57</v>
      </c>
      <c r="P6083">
        <v>11.16</v>
      </c>
      <c r="W6083">
        <v>1974</v>
      </c>
      <c r="X6083">
        <f t="shared" ref="X6083:X6146" si="189">IF(E6083=1, 1,0)</f>
        <v>0</v>
      </c>
    </row>
    <row r="6084" spans="1:24" ht="12.75" hidden="1" customHeight="1" x14ac:dyDescent="0.45">
      <c r="A6084">
        <v>52</v>
      </c>
      <c r="B6084" t="s">
        <v>28</v>
      </c>
      <c r="C6084" t="s">
        <v>178</v>
      </c>
      <c r="D6084" s="2" t="str">
        <f t="shared" si="188"/>
        <v>Arizona State1974</v>
      </c>
      <c r="F6084">
        <v>7</v>
      </c>
      <c r="G6084">
        <v>5</v>
      </c>
      <c r="H6084">
        <v>0</v>
      </c>
      <c r="I6084">
        <v>-0.46</v>
      </c>
      <c r="J6084">
        <v>4.6500000000000004</v>
      </c>
      <c r="K6084">
        <v>4.1900000000000004</v>
      </c>
      <c r="L6084" s="2">
        <f>_xlfn.RANK.EQ(I6084, INDEX(CFB!$I$2:$I$1048576, MATCH(W6084, CFB!$W$2:$W$1048576, 0)):INDEX(CFB!$I$2:$I$1048576, MATCH(W6084, CFB!$W$2:$W$1048576, 0) + COUNTIF(CFB!$W$2:$W$1048576, W6084) - 1), 0)</f>
        <v>72</v>
      </c>
      <c r="M6084" s="2">
        <f>_xlfn.RANK.EQ(J6084, INDEX(CFB!$J$2:$J$1048576, MATCH(W6084, CFB!$W$2:$W$1048576, 0)):INDEX(CFB!$J$2:$J$1048576, MATCH(W6084, CFB!$W$2:$W$1048576, 0) + COUNTIF(CFB!$W$2:$W$1048576, W6084) - 1))</f>
        <v>29</v>
      </c>
      <c r="N6084" s="2">
        <f>RANK(K6084, INDEX(CFB!$K$2:$K$1048576, MATCH(W6084, CFB!$W$2:$W$1048576, 0)):INDEX(CFB!$K$2:$K$1048576, MATCH(W6084, CFB!$W$2:$W$1048576, 0) + COUNTIF(CFB!$W$2:$W$1048576, W6084) - 1))</f>
        <v>52</v>
      </c>
      <c r="O6084">
        <v>27.14</v>
      </c>
      <c r="P6084">
        <v>6.86</v>
      </c>
      <c r="W6084">
        <v>1974</v>
      </c>
      <c r="X6084">
        <f t="shared" si="189"/>
        <v>0</v>
      </c>
    </row>
    <row r="6085" spans="1:24" ht="12.75" hidden="1" customHeight="1" x14ac:dyDescent="0.45">
      <c r="A6085">
        <v>53</v>
      </c>
      <c r="B6085" t="s">
        <v>219</v>
      </c>
      <c r="C6085" t="s">
        <v>212</v>
      </c>
      <c r="D6085" s="2" t="str">
        <f t="shared" si="188"/>
        <v>Harvard1974</v>
      </c>
      <c r="F6085">
        <v>7</v>
      </c>
      <c r="G6085">
        <v>2</v>
      </c>
      <c r="H6085">
        <v>0</v>
      </c>
      <c r="I6085">
        <v>4.59</v>
      </c>
      <c r="J6085">
        <v>-0.63</v>
      </c>
      <c r="K6085">
        <v>3.96</v>
      </c>
      <c r="L6085" s="2">
        <f>_xlfn.RANK.EQ(I6085, INDEX(CFB!$I$2:$I$1048576, MATCH(W6085, CFB!$W$2:$W$1048576, 0)):INDEX(CFB!$I$2:$I$1048576, MATCH(W6085, CFB!$W$2:$W$1048576, 0) + COUNTIF(CFB!$W$2:$W$1048576, W6085) - 1), 0)</f>
        <v>35</v>
      </c>
      <c r="M6085" s="2">
        <f>_xlfn.RANK.EQ(J6085, INDEX(CFB!$J$2:$J$1048576, MATCH(W6085, CFB!$W$2:$W$1048576, 0)):INDEX(CFB!$J$2:$J$1048576, MATCH(W6085, CFB!$W$2:$W$1048576, 0) + COUNTIF(CFB!$W$2:$W$1048576, W6085) - 1))</f>
        <v>73</v>
      </c>
      <c r="N6085" s="2">
        <f>RANK(K6085, INDEX(CFB!$K$2:$K$1048576, MATCH(W6085, CFB!$W$2:$W$1048576, 0)):INDEX(CFB!$K$2:$K$1048576, MATCH(W6085, CFB!$W$2:$W$1048576, 0) + COUNTIF(CFB!$W$2:$W$1048576, W6085) - 1))</f>
        <v>53</v>
      </c>
      <c r="O6085">
        <v>31.49</v>
      </c>
      <c r="P6085">
        <v>12.81</v>
      </c>
      <c r="W6085">
        <v>1974</v>
      </c>
      <c r="X6085">
        <f t="shared" si="189"/>
        <v>0</v>
      </c>
    </row>
    <row r="6086" spans="1:24" ht="12.75" hidden="1" customHeight="1" x14ac:dyDescent="0.45">
      <c r="A6086">
        <v>54</v>
      </c>
      <c r="B6086" t="s">
        <v>55</v>
      </c>
      <c r="C6086" t="s">
        <v>188</v>
      </c>
      <c r="D6086" s="2" t="str">
        <f t="shared" si="188"/>
        <v>Kansas1974</v>
      </c>
      <c r="F6086">
        <v>4</v>
      </c>
      <c r="G6086">
        <v>7</v>
      </c>
      <c r="H6086">
        <v>0</v>
      </c>
      <c r="I6086">
        <v>0.05</v>
      </c>
      <c r="J6086">
        <v>3.75</v>
      </c>
      <c r="K6086">
        <v>3.79</v>
      </c>
      <c r="L6086" s="2">
        <f>_xlfn.RANK.EQ(I6086, INDEX(CFB!$I$2:$I$1048576, MATCH(W6086, CFB!$W$2:$W$1048576, 0)):INDEX(CFB!$I$2:$I$1048576, MATCH(W6086, CFB!$W$2:$W$1048576, 0) + COUNTIF(CFB!$W$2:$W$1048576, W6086) - 1), 0)</f>
        <v>67</v>
      </c>
      <c r="M6086" s="2">
        <f>_xlfn.RANK.EQ(J6086, INDEX(CFB!$J$2:$J$1048576, MATCH(W6086, CFB!$W$2:$W$1048576, 0)):INDEX(CFB!$J$2:$J$1048576, MATCH(W6086, CFB!$W$2:$W$1048576, 0) + COUNTIF(CFB!$W$2:$W$1048576, W6086) - 1))</f>
        <v>39</v>
      </c>
      <c r="N6086" s="2">
        <f>RANK(K6086, INDEX(CFB!$K$2:$K$1048576, MATCH(W6086, CFB!$W$2:$W$1048576, 0)):INDEX(CFB!$K$2:$K$1048576, MATCH(W6086, CFB!$W$2:$W$1048576, 0) + COUNTIF(CFB!$W$2:$W$1048576, W6086) - 1))</f>
        <v>54</v>
      </c>
      <c r="O6086">
        <v>28.65</v>
      </c>
      <c r="P6086">
        <v>8.73</v>
      </c>
      <c r="W6086">
        <v>1974</v>
      </c>
      <c r="X6086">
        <f t="shared" si="189"/>
        <v>0</v>
      </c>
    </row>
    <row r="6087" spans="1:24" ht="12.75" hidden="1" customHeight="1" x14ac:dyDescent="0.45">
      <c r="A6087">
        <v>55</v>
      </c>
      <c r="B6087" t="s">
        <v>41</v>
      </c>
      <c r="C6087" t="s">
        <v>188</v>
      </c>
      <c r="D6087" s="2" t="str">
        <f t="shared" si="188"/>
        <v>Kansas State1974</v>
      </c>
      <c r="F6087">
        <v>4</v>
      </c>
      <c r="G6087">
        <v>7</v>
      </c>
      <c r="H6087">
        <v>0</v>
      </c>
      <c r="I6087">
        <v>1.65</v>
      </c>
      <c r="J6087">
        <v>1.84</v>
      </c>
      <c r="K6087">
        <v>3.49</v>
      </c>
      <c r="L6087" s="2">
        <f>_xlfn.RANK.EQ(I6087, INDEX(CFB!$I$2:$I$1048576, MATCH(W6087, CFB!$W$2:$W$1048576, 0)):INDEX(CFB!$I$2:$I$1048576, MATCH(W6087, CFB!$W$2:$W$1048576, 0) + COUNTIF(CFB!$W$2:$W$1048576, W6087) - 1), 0)</f>
        <v>55</v>
      </c>
      <c r="M6087" s="2">
        <f>_xlfn.RANK.EQ(J6087, INDEX(CFB!$J$2:$J$1048576, MATCH(W6087, CFB!$W$2:$W$1048576, 0)):INDEX(CFB!$J$2:$J$1048576, MATCH(W6087, CFB!$W$2:$W$1048576, 0) + COUNTIF(CFB!$W$2:$W$1048576, W6087) - 1))</f>
        <v>51</v>
      </c>
      <c r="N6087" s="2">
        <f>RANK(K6087, INDEX(CFB!$K$2:$K$1048576, MATCH(W6087, CFB!$W$2:$W$1048576, 0)):INDEX(CFB!$K$2:$K$1048576, MATCH(W6087, CFB!$W$2:$W$1048576, 0) + COUNTIF(CFB!$W$2:$W$1048576, W6087) - 1))</f>
        <v>55</v>
      </c>
      <c r="O6087">
        <v>29.15</v>
      </c>
      <c r="P6087">
        <v>12.27</v>
      </c>
      <c r="W6087">
        <v>1974</v>
      </c>
      <c r="X6087">
        <f t="shared" si="189"/>
        <v>0</v>
      </c>
    </row>
    <row r="6088" spans="1:24" ht="12.75" hidden="1" customHeight="1" x14ac:dyDescent="0.45">
      <c r="A6088">
        <v>56</v>
      </c>
      <c r="B6088" t="s">
        <v>66</v>
      </c>
      <c r="C6088" t="s">
        <v>227</v>
      </c>
      <c r="D6088" s="2" t="str">
        <f t="shared" si="188"/>
        <v>Washington1974</v>
      </c>
      <c r="F6088">
        <v>5</v>
      </c>
      <c r="G6088">
        <v>6</v>
      </c>
      <c r="H6088">
        <v>0</v>
      </c>
      <c r="I6088">
        <v>5.85</v>
      </c>
      <c r="J6088">
        <v>-2.78</v>
      </c>
      <c r="K6088">
        <v>3.07</v>
      </c>
      <c r="L6088" s="2">
        <f>_xlfn.RANK.EQ(I6088, INDEX(CFB!$I$2:$I$1048576, MATCH(W6088, CFB!$W$2:$W$1048576, 0)):INDEX(CFB!$I$2:$I$1048576, MATCH(W6088, CFB!$W$2:$W$1048576, 0) + COUNTIF(CFB!$W$2:$W$1048576, W6088) - 1), 0)</f>
        <v>27</v>
      </c>
      <c r="M6088" s="2">
        <f>_xlfn.RANK.EQ(J6088, INDEX(CFB!$J$2:$J$1048576, MATCH(W6088, CFB!$W$2:$W$1048576, 0)):INDEX(CFB!$J$2:$J$1048576, MATCH(W6088, CFB!$W$2:$W$1048576, 0) + COUNTIF(CFB!$W$2:$W$1048576, W6088) - 1))</f>
        <v>96</v>
      </c>
      <c r="N6088" s="2">
        <f>RANK(K6088, INDEX(CFB!$K$2:$K$1048576, MATCH(W6088, CFB!$W$2:$W$1048576, 0)):INDEX(CFB!$K$2:$K$1048576, MATCH(W6088, CFB!$W$2:$W$1048576, 0) + COUNTIF(CFB!$W$2:$W$1048576, W6088) - 1))</f>
        <v>56</v>
      </c>
      <c r="O6088">
        <v>36.479999999999997</v>
      </c>
      <c r="P6088">
        <v>15.18</v>
      </c>
      <c r="W6088">
        <v>1974</v>
      </c>
      <c r="X6088">
        <f t="shared" si="189"/>
        <v>0</v>
      </c>
    </row>
    <row r="6089" spans="1:24" ht="12.75" hidden="1" customHeight="1" x14ac:dyDescent="0.45">
      <c r="A6089">
        <v>57</v>
      </c>
      <c r="B6089" t="s">
        <v>81</v>
      </c>
      <c r="C6089" t="s">
        <v>12</v>
      </c>
      <c r="D6089" s="2" t="str">
        <f t="shared" si="188"/>
        <v>Cincinnati1974</v>
      </c>
      <c r="F6089">
        <v>7</v>
      </c>
      <c r="G6089">
        <v>4</v>
      </c>
      <c r="H6089">
        <v>0</v>
      </c>
      <c r="I6089">
        <v>1.32</v>
      </c>
      <c r="J6089">
        <v>1.32</v>
      </c>
      <c r="K6089">
        <v>2.64</v>
      </c>
      <c r="L6089" s="2">
        <f>_xlfn.RANK.EQ(I6089, INDEX(CFB!$I$2:$I$1048576, MATCH(W6089, CFB!$W$2:$W$1048576, 0)):INDEX(CFB!$I$2:$I$1048576, MATCH(W6089, CFB!$W$2:$W$1048576, 0) + COUNTIF(CFB!$W$2:$W$1048576, W6089) - 1), 0)</f>
        <v>58</v>
      </c>
      <c r="M6089" s="2">
        <f>_xlfn.RANK.EQ(J6089, INDEX(CFB!$J$2:$J$1048576, MATCH(W6089, CFB!$W$2:$W$1048576, 0)):INDEX(CFB!$J$2:$J$1048576, MATCH(W6089, CFB!$W$2:$W$1048576, 0) + COUNTIF(CFB!$W$2:$W$1048576, W6089) - 1))</f>
        <v>57</v>
      </c>
      <c r="N6089" s="2">
        <f>RANK(K6089, INDEX(CFB!$K$2:$K$1048576, MATCH(W6089, CFB!$W$2:$W$1048576, 0)):INDEX(CFB!$K$2:$K$1048576, MATCH(W6089, CFB!$W$2:$W$1048576, 0) + COUNTIF(CFB!$W$2:$W$1048576, W6089) - 1))</f>
        <v>57</v>
      </c>
      <c r="O6089">
        <v>27.69</v>
      </c>
      <c r="P6089">
        <v>9.42</v>
      </c>
      <c r="W6089">
        <v>1974</v>
      </c>
      <c r="X6089">
        <f t="shared" si="189"/>
        <v>0</v>
      </c>
    </row>
    <row r="6090" spans="1:24" ht="12.75" hidden="1" customHeight="1" x14ac:dyDescent="0.45">
      <c r="A6090">
        <v>58</v>
      </c>
      <c r="B6090" t="s">
        <v>89</v>
      </c>
      <c r="C6090" t="s">
        <v>12</v>
      </c>
      <c r="D6090" s="2" t="str">
        <f t="shared" si="188"/>
        <v>West Virginia1974</v>
      </c>
      <c r="F6090">
        <v>4</v>
      </c>
      <c r="G6090">
        <v>7</v>
      </c>
      <c r="H6090">
        <v>0</v>
      </c>
      <c r="I6090">
        <v>1.34</v>
      </c>
      <c r="J6090">
        <v>0.76</v>
      </c>
      <c r="K6090">
        <v>2.1</v>
      </c>
      <c r="L6090" s="2">
        <f>_xlfn.RANK.EQ(I6090, INDEX(CFB!$I$2:$I$1048576, MATCH(W6090, CFB!$W$2:$W$1048576, 0)):INDEX(CFB!$I$2:$I$1048576, MATCH(W6090, CFB!$W$2:$W$1048576, 0) + COUNTIF(CFB!$W$2:$W$1048576, W6090) - 1), 0)</f>
        <v>57</v>
      </c>
      <c r="M6090" s="2">
        <f>_xlfn.RANK.EQ(J6090, INDEX(CFB!$J$2:$J$1048576, MATCH(W6090, CFB!$W$2:$W$1048576, 0)):INDEX(CFB!$J$2:$J$1048576, MATCH(W6090, CFB!$W$2:$W$1048576, 0) + COUNTIF(CFB!$W$2:$W$1048576, W6090) - 1))</f>
        <v>61</v>
      </c>
      <c r="N6090" s="2">
        <f>RANK(K6090, INDEX(CFB!$K$2:$K$1048576, MATCH(W6090, CFB!$W$2:$W$1048576, 0)):INDEX(CFB!$K$2:$K$1048576, MATCH(W6090, CFB!$W$2:$W$1048576, 0) + COUNTIF(CFB!$W$2:$W$1048576, W6090) - 1))</f>
        <v>58</v>
      </c>
      <c r="O6090">
        <v>28.41</v>
      </c>
      <c r="P6090">
        <v>9.6199999999999992</v>
      </c>
      <c r="W6090">
        <v>1974</v>
      </c>
      <c r="X6090">
        <f t="shared" si="189"/>
        <v>0</v>
      </c>
    </row>
    <row r="6091" spans="1:24" ht="12.75" hidden="1" customHeight="1" x14ac:dyDescent="0.45">
      <c r="A6091">
        <v>59</v>
      </c>
      <c r="B6091" t="s">
        <v>114</v>
      </c>
      <c r="C6091" t="s">
        <v>193</v>
      </c>
      <c r="D6091" s="2" t="str">
        <f t="shared" si="188"/>
        <v>San Jose State1974</v>
      </c>
      <c r="F6091">
        <v>8</v>
      </c>
      <c r="G6091">
        <v>3</v>
      </c>
      <c r="H6091">
        <v>1</v>
      </c>
      <c r="I6091">
        <v>2.11</v>
      </c>
      <c r="J6091">
        <v>-0.64</v>
      </c>
      <c r="K6091">
        <v>1.47</v>
      </c>
      <c r="L6091" s="2">
        <f>_xlfn.RANK.EQ(I6091, INDEX(CFB!$I$2:$I$1048576, MATCH(W6091, CFB!$W$2:$W$1048576, 0)):INDEX(CFB!$I$2:$I$1048576, MATCH(W6091, CFB!$W$2:$W$1048576, 0) + COUNTIF(CFB!$W$2:$W$1048576, W6091) - 1), 0)</f>
        <v>52</v>
      </c>
      <c r="M6091" s="2">
        <f>_xlfn.RANK.EQ(J6091, INDEX(CFB!$J$2:$J$1048576, MATCH(W6091, CFB!$W$2:$W$1048576, 0)):INDEX(CFB!$J$2:$J$1048576, MATCH(W6091, CFB!$W$2:$W$1048576, 0) + COUNTIF(CFB!$W$2:$W$1048576, W6091) - 1))</f>
        <v>75</v>
      </c>
      <c r="N6091" s="2">
        <f>RANK(K6091, INDEX(CFB!$K$2:$K$1048576, MATCH(W6091, CFB!$W$2:$W$1048576, 0)):INDEX(CFB!$K$2:$K$1048576, MATCH(W6091, CFB!$W$2:$W$1048576, 0) + COUNTIF(CFB!$W$2:$W$1048576, W6091) - 1))</f>
        <v>59</v>
      </c>
      <c r="O6091">
        <v>29.7</v>
      </c>
      <c r="P6091">
        <v>13.01</v>
      </c>
      <c r="W6091">
        <v>1974</v>
      </c>
      <c r="X6091">
        <f t="shared" si="189"/>
        <v>0</v>
      </c>
    </row>
    <row r="6092" spans="1:24" ht="12.75" hidden="1" customHeight="1" x14ac:dyDescent="0.45">
      <c r="A6092">
        <v>60</v>
      </c>
      <c r="B6092" t="s">
        <v>93</v>
      </c>
      <c r="C6092" t="s">
        <v>23</v>
      </c>
      <c r="D6092" s="2" t="str">
        <f t="shared" si="188"/>
        <v>Virginia1974</v>
      </c>
      <c r="F6092">
        <v>4</v>
      </c>
      <c r="G6092">
        <v>7</v>
      </c>
      <c r="H6092">
        <v>0</v>
      </c>
      <c r="I6092">
        <v>2.33</v>
      </c>
      <c r="J6092">
        <v>-1.2</v>
      </c>
      <c r="K6092">
        <v>1.1299999999999999</v>
      </c>
      <c r="L6092" s="2">
        <f>_xlfn.RANK.EQ(I6092, INDEX(CFB!$I$2:$I$1048576, MATCH(W6092, CFB!$W$2:$W$1048576, 0)):INDEX(CFB!$I$2:$I$1048576, MATCH(W6092, CFB!$W$2:$W$1048576, 0) + COUNTIF(CFB!$W$2:$W$1048576, W6092) - 1), 0)</f>
        <v>50</v>
      </c>
      <c r="M6092" s="2">
        <f>_xlfn.RANK.EQ(J6092, INDEX(CFB!$J$2:$J$1048576, MATCH(W6092, CFB!$W$2:$W$1048576, 0)):INDEX(CFB!$J$2:$J$1048576, MATCH(W6092, CFB!$W$2:$W$1048576, 0) + COUNTIF(CFB!$W$2:$W$1048576, W6092) - 1))</f>
        <v>81</v>
      </c>
      <c r="N6092" s="2">
        <f>RANK(K6092, INDEX(CFB!$K$2:$K$1048576, MATCH(W6092, CFB!$W$2:$W$1048576, 0)):INDEX(CFB!$K$2:$K$1048576, MATCH(W6092, CFB!$W$2:$W$1048576, 0) + COUNTIF(CFB!$W$2:$W$1048576, W6092) - 1))</f>
        <v>60</v>
      </c>
      <c r="O6092">
        <v>27.39</v>
      </c>
      <c r="P6092">
        <v>12.39</v>
      </c>
      <c r="W6092">
        <v>1974</v>
      </c>
      <c r="X6092">
        <f t="shared" si="189"/>
        <v>0</v>
      </c>
    </row>
    <row r="6093" spans="1:24" ht="12.75" hidden="1" customHeight="1" x14ac:dyDescent="0.45">
      <c r="A6093">
        <v>61</v>
      </c>
      <c r="B6093" t="s">
        <v>119</v>
      </c>
      <c r="C6093" t="s">
        <v>227</v>
      </c>
      <c r="D6093" s="2" t="str">
        <f t="shared" si="188"/>
        <v>Oregon State1974</v>
      </c>
      <c r="F6093">
        <v>3</v>
      </c>
      <c r="G6093">
        <v>8</v>
      </c>
      <c r="H6093">
        <v>0</v>
      </c>
      <c r="I6093">
        <v>2.9</v>
      </c>
      <c r="J6093">
        <v>-2.02</v>
      </c>
      <c r="K6093">
        <v>0.89</v>
      </c>
      <c r="L6093" s="2">
        <f>_xlfn.RANK.EQ(I6093, INDEX(CFB!$I$2:$I$1048576, MATCH(W6093, CFB!$W$2:$W$1048576, 0)):INDEX(CFB!$I$2:$I$1048576, MATCH(W6093, CFB!$W$2:$W$1048576, 0) + COUNTIF(CFB!$W$2:$W$1048576, W6093) - 1), 0)</f>
        <v>47</v>
      </c>
      <c r="M6093" s="2">
        <f>_xlfn.RANK.EQ(J6093, INDEX(CFB!$J$2:$J$1048576, MATCH(W6093, CFB!$W$2:$W$1048576, 0)):INDEX(CFB!$J$2:$J$1048576, MATCH(W6093, CFB!$W$2:$W$1048576, 0) + COUNTIF(CFB!$W$2:$W$1048576, W6093) - 1))</f>
        <v>86</v>
      </c>
      <c r="N6093" s="2">
        <f>RANK(K6093, INDEX(CFB!$K$2:$K$1048576, MATCH(W6093, CFB!$W$2:$W$1048576, 0)):INDEX(CFB!$K$2:$K$1048576, MATCH(W6093, CFB!$W$2:$W$1048576, 0) + COUNTIF(CFB!$W$2:$W$1048576, W6093) - 1))</f>
        <v>61</v>
      </c>
      <c r="O6093">
        <v>29.78</v>
      </c>
      <c r="P6093">
        <v>13.83</v>
      </c>
      <c r="W6093">
        <v>1974</v>
      </c>
      <c r="X6093">
        <f t="shared" si="189"/>
        <v>0</v>
      </c>
    </row>
    <row r="6094" spans="1:24" ht="12.75" hidden="1" customHeight="1" x14ac:dyDescent="0.45">
      <c r="A6094">
        <v>62</v>
      </c>
      <c r="B6094" t="s">
        <v>133</v>
      </c>
      <c r="C6094" t="s">
        <v>12</v>
      </c>
      <c r="D6094" s="2" t="str">
        <f t="shared" si="188"/>
        <v>Utah State1974</v>
      </c>
      <c r="F6094">
        <v>8</v>
      </c>
      <c r="G6094">
        <v>3</v>
      </c>
      <c r="H6094">
        <v>0</v>
      </c>
      <c r="I6094">
        <v>-3.79</v>
      </c>
      <c r="J6094">
        <v>4.53</v>
      </c>
      <c r="K6094">
        <v>0.74</v>
      </c>
      <c r="L6094" s="2">
        <f>_xlfn.RANK.EQ(I6094, INDEX(CFB!$I$2:$I$1048576, MATCH(W6094, CFB!$W$2:$W$1048576, 0)):INDEX(CFB!$I$2:$I$1048576, MATCH(W6094, CFB!$W$2:$W$1048576, 0) + COUNTIF(CFB!$W$2:$W$1048576, W6094) - 1), 0)</f>
        <v>97</v>
      </c>
      <c r="M6094" s="2">
        <f>_xlfn.RANK.EQ(J6094, INDEX(CFB!$J$2:$J$1048576, MATCH(W6094, CFB!$W$2:$W$1048576, 0)):INDEX(CFB!$J$2:$J$1048576, MATCH(W6094, CFB!$W$2:$W$1048576, 0) + COUNTIF(CFB!$W$2:$W$1048576, W6094) - 1))</f>
        <v>30</v>
      </c>
      <c r="N6094" s="2">
        <f>RANK(K6094, INDEX(CFB!$K$2:$K$1048576, MATCH(W6094, CFB!$W$2:$W$1048576, 0)):INDEX(CFB!$K$2:$K$1048576, MATCH(W6094, CFB!$W$2:$W$1048576, 0) + COUNTIF(CFB!$W$2:$W$1048576, W6094) - 1))</f>
        <v>62</v>
      </c>
      <c r="O6094">
        <v>21.54</v>
      </c>
      <c r="P6094">
        <v>10.84</v>
      </c>
      <c r="W6094">
        <v>1974</v>
      </c>
      <c r="X6094">
        <f t="shared" si="189"/>
        <v>0</v>
      </c>
    </row>
    <row r="6095" spans="1:24" ht="12.75" hidden="1" customHeight="1" x14ac:dyDescent="0.45">
      <c r="A6095">
        <v>63</v>
      </c>
      <c r="B6095" t="s">
        <v>33</v>
      </c>
      <c r="C6095" t="s">
        <v>12</v>
      </c>
      <c r="D6095" s="2" t="str">
        <f t="shared" si="188"/>
        <v>Virginia Tech1974</v>
      </c>
      <c r="F6095">
        <v>4</v>
      </c>
      <c r="G6095">
        <v>7</v>
      </c>
      <c r="H6095">
        <v>0</v>
      </c>
      <c r="I6095">
        <v>3.94</v>
      </c>
      <c r="J6095">
        <v>-3.34</v>
      </c>
      <c r="K6095">
        <v>0.61</v>
      </c>
      <c r="L6095" s="2">
        <f>_xlfn.RANK.EQ(I6095, INDEX(CFB!$I$2:$I$1048576, MATCH(W6095, CFB!$W$2:$W$1048576, 0)):INDEX(CFB!$I$2:$I$1048576, MATCH(W6095, CFB!$W$2:$W$1048576, 0) + COUNTIF(CFB!$W$2:$W$1048576, W6095) - 1), 0)</f>
        <v>39</v>
      </c>
      <c r="M6095" s="2">
        <f>_xlfn.RANK.EQ(J6095, INDEX(CFB!$J$2:$J$1048576, MATCH(W6095, CFB!$W$2:$W$1048576, 0)):INDEX(CFB!$J$2:$J$1048576, MATCH(W6095, CFB!$W$2:$W$1048576, 0) + COUNTIF(CFB!$W$2:$W$1048576, W6095) - 1))</f>
        <v>98</v>
      </c>
      <c r="N6095" s="2">
        <f>RANK(K6095, INDEX(CFB!$K$2:$K$1048576, MATCH(W6095, CFB!$W$2:$W$1048576, 0)):INDEX(CFB!$K$2:$K$1048576, MATCH(W6095, CFB!$W$2:$W$1048576, 0) + COUNTIF(CFB!$W$2:$W$1048576, W6095) - 1))</f>
        <v>63</v>
      </c>
      <c r="O6095">
        <v>32.700000000000003</v>
      </c>
      <c r="P6095">
        <v>16.13</v>
      </c>
      <c r="W6095">
        <v>1974</v>
      </c>
      <c r="X6095">
        <f t="shared" si="189"/>
        <v>0</v>
      </c>
    </row>
    <row r="6096" spans="1:24" ht="12.75" hidden="1" customHeight="1" x14ac:dyDescent="0.45">
      <c r="A6096">
        <v>64</v>
      </c>
      <c r="B6096" t="s">
        <v>19</v>
      </c>
      <c r="C6096" t="s">
        <v>15</v>
      </c>
      <c r="D6096" s="2" t="str">
        <f t="shared" si="188"/>
        <v>Ole Miss1974</v>
      </c>
      <c r="F6096">
        <v>3</v>
      </c>
      <c r="G6096">
        <v>8</v>
      </c>
      <c r="H6096">
        <v>0</v>
      </c>
      <c r="I6096">
        <v>-2.71</v>
      </c>
      <c r="J6096">
        <v>3.3</v>
      </c>
      <c r="K6096">
        <v>0.59</v>
      </c>
      <c r="L6096" s="2">
        <f>_xlfn.RANK.EQ(I6096, INDEX(CFB!$I$2:$I$1048576, MATCH(W6096, CFB!$W$2:$W$1048576, 0)):INDEX(CFB!$I$2:$I$1048576, MATCH(W6096, CFB!$W$2:$W$1048576, 0) + COUNTIF(CFB!$W$2:$W$1048576, W6096) - 1), 0)</f>
        <v>89</v>
      </c>
      <c r="M6096" s="2">
        <f>_xlfn.RANK.EQ(J6096, INDEX(CFB!$J$2:$J$1048576, MATCH(W6096, CFB!$W$2:$W$1048576, 0)):INDEX(CFB!$J$2:$J$1048576, MATCH(W6096, CFB!$W$2:$W$1048576, 0) + COUNTIF(CFB!$W$2:$W$1048576, W6096) - 1))</f>
        <v>41</v>
      </c>
      <c r="N6096" s="2">
        <f>RANK(K6096, INDEX(CFB!$K$2:$K$1048576, MATCH(W6096, CFB!$W$2:$W$1048576, 0)):INDEX(CFB!$K$2:$K$1048576, MATCH(W6096, CFB!$W$2:$W$1048576, 0) + COUNTIF(CFB!$W$2:$W$1048576, W6096) - 1))</f>
        <v>64</v>
      </c>
      <c r="O6096">
        <v>24.19</v>
      </c>
      <c r="P6096">
        <v>9.99</v>
      </c>
      <c r="W6096">
        <v>1974</v>
      </c>
      <c r="X6096">
        <f t="shared" si="189"/>
        <v>0</v>
      </c>
    </row>
    <row r="6097" spans="1:24" ht="12.75" hidden="1" customHeight="1" x14ac:dyDescent="0.45">
      <c r="A6097">
        <v>65</v>
      </c>
      <c r="B6097" t="s">
        <v>36</v>
      </c>
      <c r="C6097" t="s">
        <v>10</v>
      </c>
      <c r="D6097" s="2" t="str">
        <f t="shared" si="188"/>
        <v>Iowa1974</v>
      </c>
      <c r="F6097">
        <v>3</v>
      </c>
      <c r="G6097">
        <v>8</v>
      </c>
      <c r="H6097">
        <v>0</v>
      </c>
      <c r="I6097">
        <v>0.89</v>
      </c>
      <c r="J6097">
        <v>-0.52</v>
      </c>
      <c r="K6097">
        <v>0.37</v>
      </c>
      <c r="L6097" s="2">
        <f>_xlfn.RANK.EQ(I6097, INDEX(CFB!$I$2:$I$1048576, MATCH(W6097, CFB!$W$2:$W$1048576, 0)):INDEX(CFB!$I$2:$I$1048576, MATCH(W6097, CFB!$W$2:$W$1048576, 0) + COUNTIF(CFB!$W$2:$W$1048576, W6097) - 1), 0)</f>
        <v>63</v>
      </c>
      <c r="M6097" s="2">
        <f>_xlfn.RANK.EQ(J6097, INDEX(CFB!$J$2:$J$1048576, MATCH(W6097, CFB!$W$2:$W$1048576, 0)):INDEX(CFB!$J$2:$J$1048576, MATCH(W6097, CFB!$W$2:$W$1048576, 0) + COUNTIF(CFB!$W$2:$W$1048576, W6097) - 1))</f>
        <v>70</v>
      </c>
      <c r="N6097" s="2">
        <f>RANK(K6097, INDEX(CFB!$K$2:$K$1048576, MATCH(W6097, CFB!$W$2:$W$1048576, 0)):INDEX(CFB!$K$2:$K$1048576, MATCH(W6097, CFB!$W$2:$W$1048576, 0) + COUNTIF(CFB!$W$2:$W$1048576, W6097) - 1))</f>
        <v>65</v>
      </c>
      <c r="O6097">
        <v>26.66</v>
      </c>
      <c r="P6097">
        <v>13.83</v>
      </c>
      <c r="W6097">
        <v>1974</v>
      </c>
      <c r="X6097">
        <f t="shared" si="189"/>
        <v>0</v>
      </c>
    </row>
    <row r="6098" spans="1:24" ht="12.75" hidden="1" customHeight="1" x14ac:dyDescent="0.45">
      <c r="A6098">
        <v>66</v>
      </c>
      <c r="B6098" t="s">
        <v>237</v>
      </c>
      <c r="C6098" t="s">
        <v>12</v>
      </c>
      <c r="D6098" s="2" t="str">
        <f t="shared" si="188"/>
        <v>Tampa1974</v>
      </c>
      <c r="F6098">
        <v>6</v>
      </c>
      <c r="G6098">
        <v>5</v>
      </c>
      <c r="H6098">
        <v>0</v>
      </c>
      <c r="I6098">
        <v>1.48</v>
      </c>
      <c r="J6098">
        <v>-1.45</v>
      </c>
      <c r="K6098">
        <v>0.04</v>
      </c>
      <c r="L6098" s="2">
        <f>_xlfn.RANK.EQ(I6098, INDEX(CFB!$I$2:$I$1048576, MATCH(W6098, CFB!$W$2:$W$1048576, 0)):INDEX(CFB!$I$2:$I$1048576, MATCH(W6098, CFB!$W$2:$W$1048576, 0) + COUNTIF(CFB!$W$2:$W$1048576, W6098) - 1), 0)</f>
        <v>56</v>
      </c>
      <c r="M6098" s="2">
        <f>_xlfn.RANK.EQ(J6098, INDEX(CFB!$J$2:$J$1048576, MATCH(W6098, CFB!$W$2:$W$1048576, 0)):INDEX(CFB!$J$2:$J$1048576, MATCH(W6098, CFB!$W$2:$W$1048576, 0) + COUNTIF(CFB!$W$2:$W$1048576, W6098) - 1))</f>
        <v>83</v>
      </c>
      <c r="N6098" s="2">
        <f>RANK(K6098, INDEX(CFB!$K$2:$K$1048576, MATCH(W6098, CFB!$W$2:$W$1048576, 0)):INDEX(CFB!$K$2:$K$1048576, MATCH(W6098, CFB!$W$2:$W$1048576, 0) + COUNTIF(CFB!$W$2:$W$1048576, W6098) - 1))</f>
        <v>66</v>
      </c>
      <c r="O6098">
        <v>28.44</v>
      </c>
      <c r="P6098">
        <v>12.96</v>
      </c>
      <c r="W6098">
        <v>1974</v>
      </c>
      <c r="X6098">
        <f t="shared" si="189"/>
        <v>0</v>
      </c>
    </row>
    <row r="6099" spans="1:24" ht="12.75" hidden="1" customHeight="1" x14ac:dyDescent="0.45">
      <c r="A6099">
        <v>67</v>
      </c>
      <c r="B6099" t="s">
        <v>129</v>
      </c>
      <c r="C6099" t="s">
        <v>189</v>
      </c>
      <c r="D6099" s="2" t="str">
        <f t="shared" si="188"/>
        <v>Rice1974</v>
      </c>
      <c r="F6099">
        <v>2</v>
      </c>
      <c r="G6099">
        <v>8</v>
      </c>
      <c r="H6099">
        <v>1</v>
      </c>
      <c r="I6099">
        <v>-3.11</v>
      </c>
      <c r="J6099">
        <v>2.93</v>
      </c>
      <c r="K6099">
        <v>-0.18</v>
      </c>
      <c r="L6099" s="2">
        <f>_xlfn.RANK.EQ(I6099, INDEX(CFB!$I$2:$I$1048576, MATCH(W6099, CFB!$W$2:$W$1048576, 0)):INDEX(CFB!$I$2:$I$1048576, MATCH(W6099, CFB!$W$2:$W$1048576, 0) + COUNTIF(CFB!$W$2:$W$1048576, W6099) - 1), 0)</f>
        <v>91</v>
      </c>
      <c r="M6099" s="2">
        <f>_xlfn.RANK.EQ(J6099, INDEX(CFB!$J$2:$J$1048576, MATCH(W6099, CFB!$W$2:$W$1048576, 0)):INDEX(CFB!$J$2:$J$1048576, MATCH(W6099, CFB!$W$2:$W$1048576, 0) + COUNTIF(CFB!$W$2:$W$1048576, W6099) - 1))</f>
        <v>43</v>
      </c>
      <c r="N6099" s="2">
        <f>RANK(K6099, INDEX(CFB!$K$2:$K$1048576, MATCH(W6099, CFB!$W$2:$W$1048576, 0)):INDEX(CFB!$K$2:$K$1048576, MATCH(W6099, CFB!$W$2:$W$1048576, 0) + COUNTIF(CFB!$W$2:$W$1048576, W6099) - 1))</f>
        <v>67</v>
      </c>
      <c r="O6099">
        <v>24.38</v>
      </c>
      <c r="P6099">
        <v>7.88</v>
      </c>
      <c r="W6099">
        <v>1974</v>
      </c>
      <c r="X6099">
        <f t="shared" si="189"/>
        <v>0</v>
      </c>
    </row>
    <row r="6100" spans="1:24" ht="12.75" hidden="1" customHeight="1" x14ac:dyDescent="0.45">
      <c r="A6100">
        <v>68</v>
      </c>
      <c r="B6100" t="s">
        <v>51</v>
      </c>
      <c r="C6100" t="s">
        <v>12</v>
      </c>
      <c r="D6100" s="2" t="str">
        <f t="shared" si="188"/>
        <v>Navy1974</v>
      </c>
      <c r="F6100">
        <v>4</v>
      </c>
      <c r="G6100">
        <v>7</v>
      </c>
      <c r="H6100">
        <v>0</v>
      </c>
      <c r="I6100">
        <v>-3.75</v>
      </c>
      <c r="J6100">
        <v>3.28</v>
      </c>
      <c r="K6100">
        <v>-0.47</v>
      </c>
      <c r="L6100" s="2">
        <f>_xlfn.RANK.EQ(I6100, INDEX(CFB!$I$2:$I$1048576, MATCH(W6100, CFB!$W$2:$W$1048576, 0)):INDEX(CFB!$I$2:$I$1048576, MATCH(W6100, CFB!$W$2:$W$1048576, 0) + COUNTIF(CFB!$W$2:$W$1048576, W6100) - 1), 0)</f>
        <v>95</v>
      </c>
      <c r="M6100" s="2">
        <f>_xlfn.RANK.EQ(J6100, INDEX(CFB!$J$2:$J$1048576, MATCH(W6100, CFB!$W$2:$W$1048576, 0)):INDEX(CFB!$J$2:$J$1048576, MATCH(W6100, CFB!$W$2:$W$1048576, 0) + COUNTIF(CFB!$W$2:$W$1048576, W6100) - 1))</f>
        <v>42</v>
      </c>
      <c r="N6100" s="2">
        <f>RANK(K6100, INDEX(CFB!$K$2:$K$1048576, MATCH(W6100, CFB!$W$2:$W$1048576, 0)):INDEX(CFB!$K$2:$K$1048576, MATCH(W6100, CFB!$W$2:$W$1048576, 0) + COUNTIF(CFB!$W$2:$W$1048576, W6100) - 1))</f>
        <v>68</v>
      </c>
      <c r="O6100">
        <v>22.72</v>
      </c>
      <c r="P6100">
        <v>10.1</v>
      </c>
      <c r="W6100">
        <v>1974</v>
      </c>
      <c r="X6100">
        <f t="shared" si="189"/>
        <v>0</v>
      </c>
    </row>
    <row r="6101" spans="1:24" ht="12.75" hidden="1" customHeight="1" x14ac:dyDescent="0.45">
      <c r="A6101">
        <v>69</v>
      </c>
      <c r="B6101" t="s">
        <v>153</v>
      </c>
      <c r="C6101" t="s">
        <v>65</v>
      </c>
      <c r="D6101" s="2" t="str">
        <f t="shared" si="188"/>
        <v>Kent State1974</v>
      </c>
      <c r="F6101">
        <v>7</v>
      </c>
      <c r="G6101">
        <v>4</v>
      </c>
      <c r="H6101">
        <v>0</v>
      </c>
      <c r="I6101">
        <v>-0.11</v>
      </c>
      <c r="J6101">
        <v>-0.43</v>
      </c>
      <c r="K6101">
        <v>-0.54</v>
      </c>
      <c r="L6101" s="2">
        <f>_xlfn.RANK.EQ(I6101, INDEX(CFB!$I$2:$I$1048576, MATCH(W6101, CFB!$W$2:$W$1048576, 0)):INDEX(CFB!$I$2:$I$1048576, MATCH(W6101, CFB!$W$2:$W$1048576, 0) + COUNTIF(CFB!$W$2:$W$1048576, W6101) - 1), 0)</f>
        <v>70</v>
      </c>
      <c r="M6101" s="2">
        <f>_xlfn.RANK.EQ(J6101, INDEX(CFB!$J$2:$J$1048576, MATCH(W6101, CFB!$W$2:$W$1048576, 0)):INDEX(CFB!$J$2:$J$1048576, MATCH(W6101, CFB!$W$2:$W$1048576, 0) + COUNTIF(CFB!$W$2:$W$1048576, W6101) - 1))</f>
        <v>68</v>
      </c>
      <c r="N6101" s="2">
        <f>RANK(K6101, INDEX(CFB!$K$2:$K$1048576, MATCH(W6101, CFB!$W$2:$W$1048576, 0)):INDEX(CFB!$K$2:$K$1048576, MATCH(W6101, CFB!$W$2:$W$1048576, 0) + COUNTIF(CFB!$W$2:$W$1048576, W6101) - 1))</f>
        <v>69</v>
      </c>
      <c r="O6101">
        <v>26.81</v>
      </c>
      <c r="P6101">
        <v>11.89</v>
      </c>
      <c r="W6101">
        <v>1974</v>
      </c>
      <c r="X6101">
        <f t="shared" si="189"/>
        <v>0</v>
      </c>
    </row>
    <row r="6102" spans="1:24" ht="12.75" hidden="1" customHeight="1" x14ac:dyDescent="0.45">
      <c r="A6102">
        <v>70</v>
      </c>
      <c r="B6102" t="s">
        <v>108</v>
      </c>
      <c r="C6102" t="s">
        <v>206</v>
      </c>
      <c r="D6102" s="2" t="str">
        <f t="shared" si="188"/>
        <v>East Carolina1974</v>
      </c>
      <c r="F6102">
        <v>7</v>
      </c>
      <c r="G6102">
        <v>4</v>
      </c>
      <c r="H6102">
        <v>0</v>
      </c>
      <c r="I6102">
        <v>-0.33</v>
      </c>
      <c r="J6102">
        <v>-0.81</v>
      </c>
      <c r="K6102">
        <v>-1.1399999999999999</v>
      </c>
      <c r="L6102" s="2">
        <f>_xlfn.RANK.EQ(I6102, INDEX(CFB!$I$2:$I$1048576, MATCH(W6102, CFB!$W$2:$W$1048576, 0)):INDEX(CFB!$I$2:$I$1048576, MATCH(W6102, CFB!$W$2:$W$1048576, 0) + COUNTIF(CFB!$W$2:$W$1048576, W6102) - 1), 0)</f>
        <v>71</v>
      </c>
      <c r="M6102" s="2">
        <f>_xlfn.RANK.EQ(J6102, INDEX(CFB!$J$2:$J$1048576, MATCH(W6102, CFB!$W$2:$W$1048576, 0)):INDEX(CFB!$J$2:$J$1048576, MATCH(W6102, CFB!$W$2:$W$1048576, 0) + COUNTIF(CFB!$W$2:$W$1048576, W6102) - 1))</f>
        <v>77</v>
      </c>
      <c r="N6102" s="2">
        <f>RANK(K6102, INDEX(CFB!$K$2:$K$1048576, MATCH(W6102, CFB!$W$2:$W$1048576, 0)):INDEX(CFB!$K$2:$K$1048576, MATCH(W6102, CFB!$W$2:$W$1048576, 0) + COUNTIF(CFB!$W$2:$W$1048576, W6102) - 1))</f>
        <v>70</v>
      </c>
      <c r="O6102">
        <v>24.57</v>
      </c>
      <c r="P6102">
        <v>13.41</v>
      </c>
      <c r="W6102">
        <v>1974</v>
      </c>
      <c r="X6102">
        <f t="shared" si="189"/>
        <v>0</v>
      </c>
    </row>
    <row r="6103" spans="1:24" ht="12.75" hidden="1" customHeight="1" x14ac:dyDescent="0.45">
      <c r="A6103">
        <v>71</v>
      </c>
      <c r="B6103" t="s">
        <v>64</v>
      </c>
      <c r="C6103" t="s">
        <v>65</v>
      </c>
      <c r="D6103" s="2" t="str">
        <f t="shared" si="188"/>
        <v>Ohio1974</v>
      </c>
      <c r="F6103">
        <v>6</v>
      </c>
      <c r="G6103">
        <v>5</v>
      </c>
      <c r="H6103">
        <v>0</v>
      </c>
      <c r="I6103">
        <v>-1.2</v>
      </c>
      <c r="J6103">
        <v>0</v>
      </c>
      <c r="K6103">
        <v>-1.2</v>
      </c>
      <c r="L6103" s="2">
        <f>_xlfn.RANK.EQ(I6103, INDEX(CFB!$I$2:$I$1048576, MATCH(W6103, CFB!$W$2:$W$1048576, 0)):INDEX(CFB!$I$2:$I$1048576, MATCH(W6103, CFB!$W$2:$W$1048576, 0) + COUNTIF(CFB!$W$2:$W$1048576, W6103) - 1), 0)</f>
        <v>79</v>
      </c>
      <c r="M6103" s="2">
        <f>_xlfn.RANK.EQ(J6103, INDEX(CFB!$J$2:$J$1048576, MATCH(W6103, CFB!$W$2:$W$1048576, 0)):INDEX(CFB!$J$2:$J$1048576, MATCH(W6103, CFB!$W$2:$W$1048576, 0) + COUNTIF(CFB!$W$2:$W$1048576, W6103) - 1))</f>
        <v>65</v>
      </c>
      <c r="N6103" s="2">
        <f>RANK(K6103, INDEX(CFB!$K$2:$K$1048576, MATCH(W6103, CFB!$W$2:$W$1048576, 0)):INDEX(CFB!$K$2:$K$1048576, MATCH(W6103, CFB!$W$2:$W$1048576, 0) + COUNTIF(CFB!$W$2:$W$1048576, W6103) - 1))</f>
        <v>71</v>
      </c>
      <c r="O6103">
        <v>27.67</v>
      </c>
      <c r="P6103">
        <v>13.41</v>
      </c>
      <c r="W6103">
        <v>1974</v>
      </c>
      <c r="X6103">
        <f t="shared" si="189"/>
        <v>0</v>
      </c>
    </row>
    <row r="6104" spans="1:24" ht="12.75" hidden="1" customHeight="1" x14ac:dyDescent="0.45">
      <c r="A6104">
        <v>72</v>
      </c>
      <c r="B6104" t="s">
        <v>80</v>
      </c>
      <c r="C6104" t="s">
        <v>65</v>
      </c>
      <c r="D6104" s="2" t="str">
        <f t="shared" si="188"/>
        <v>Bowling Green1974</v>
      </c>
      <c r="F6104">
        <v>6</v>
      </c>
      <c r="G6104">
        <v>4</v>
      </c>
      <c r="H6104">
        <v>1</v>
      </c>
      <c r="I6104">
        <v>1.07</v>
      </c>
      <c r="J6104">
        <v>-2.33</v>
      </c>
      <c r="K6104">
        <v>-1.26</v>
      </c>
      <c r="L6104" s="2">
        <f>_xlfn.RANK.EQ(I6104, INDEX(CFB!$I$2:$I$1048576, MATCH(W6104, CFB!$W$2:$W$1048576, 0)):INDEX(CFB!$I$2:$I$1048576, MATCH(W6104, CFB!$W$2:$W$1048576, 0) + COUNTIF(CFB!$W$2:$W$1048576, W6104) - 1), 0)</f>
        <v>62</v>
      </c>
      <c r="M6104" s="2">
        <f>_xlfn.RANK.EQ(J6104, INDEX(CFB!$J$2:$J$1048576, MATCH(W6104, CFB!$W$2:$W$1048576, 0)):INDEX(CFB!$J$2:$J$1048576, MATCH(W6104, CFB!$W$2:$W$1048576, 0) + COUNTIF(CFB!$W$2:$W$1048576, W6104) - 1))</f>
        <v>89</v>
      </c>
      <c r="N6104" s="2">
        <f>RANK(K6104, INDEX(CFB!$K$2:$K$1048576, MATCH(W6104, CFB!$W$2:$W$1048576, 0)):INDEX(CFB!$K$2:$K$1048576, MATCH(W6104, CFB!$W$2:$W$1048576, 0) + COUNTIF(CFB!$W$2:$W$1048576, W6104) - 1))</f>
        <v>72</v>
      </c>
      <c r="O6104">
        <v>26.88</v>
      </c>
      <c r="P6104">
        <v>14.8</v>
      </c>
      <c r="W6104">
        <v>1974</v>
      </c>
      <c r="X6104">
        <f t="shared" si="189"/>
        <v>0</v>
      </c>
    </row>
    <row r="6105" spans="1:24" ht="12.75" hidden="1" customHeight="1" x14ac:dyDescent="0.45">
      <c r="A6105">
        <v>73</v>
      </c>
      <c r="B6105" t="s">
        <v>20</v>
      </c>
      <c r="C6105" t="s">
        <v>12</v>
      </c>
      <c r="D6105" s="2" t="str">
        <f t="shared" si="188"/>
        <v>South Carolina1974</v>
      </c>
      <c r="F6105">
        <v>4</v>
      </c>
      <c r="G6105">
        <v>7</v>
      </c>
      <c r="H6105">
        <v>0</v>
      </c>
      <c r="I6105">
        <v>3.26</v>
      </c>
      <c r="J6105">
        <v>-4.7300000000000004</v>
      </c>
      <c r="K6105">
        <v>-1.47</v>
      </c>
      <c r="L6105" s="2">
        <f>_xlfn.RANK.EQ(I6105, INDEX(CFB!$I$2:$I$1048576, MATCH(W6105, CFB!$W$2:$W$1048576, 0)):INDEX(CFB!$I$2:$I$1048576, MATCH(W6105, CFB!$W$2:$W$1048576, 0) + COUNTIF(CFB!$W$2:$W$1048576, W6105) - 1), 0)</f>
        <v>45</v>
      </c>
      <c r="M6105" s="2">
        <f>_xlfn.RANK.EQ(J6105, INDEX(CFB!$J$2:$J$1048576, MATCH(W6105, CFB!$W$2:$W$1048576, 0)):INDEX(CFB!$J$2:$J$1048576, MATCH(W6105, CFB!$W$2:$W$1048576, 0) + COUNTIF(CFB!$W$2:$W$1048576, W6105) - 1))</f>
        <v>106</v>
      </c>
      <c r="N6105" s="2">
        <f>RANK(K6105, INDEX(CFB!$K$2:$K$1048576, MATCH(W6105, CFB!$W$2:$W$1048576, 0)):INDEX(CFB!$K$2:$K$1048576, MATCH(W6105, CFB!$W$2:$W$1048576, 0) + COUNTIF(CFB!$W$2:$W$1048576, W6105) - 1))</f>
        <v>73</v>
      </c>
      <c r="O6105">
        <v>28.45</v>
      </c>
      <c r="P6105">
        <v>18.239999999999998</v>
      </c>
      <c r="W6105">
        <v>1974</v>
      </c>
      <c r="X6105">
        <f t="shared" si="189"/>
        <v>0</v>
      </c>
    </row>
    <row r="6106" spans="1:24" ht="12.75" hidden="1" customHeight="1" x14ac:dyDescent="0.45">
      <c r="A6106">
        <v>74</v>
      </c>
      <c r="B6106" t="s">
        <v>197</v>
      </c>
      <c r="C6106" t="s">
        <v>195</v>
      </c>
      <c r="D6106" s="2" t="str">
        <f t="shared" si="188"/>
        <v>West Texas State1974</v>
      </c>
      <c r="F6106">
        <v>6</v>
      </c>
      <c r="G6106">
        <v>5</v>
      </c>
      <c r="H6106">
        <v>0</v>
      </c>
      <c r="I6106">
        <v>-3.21</v>
      </c>
      <c r="J6106">
        <v>1.62</v>
      </c>
      <c r="K6106">
        <v>-1.59</v>
      </c>
      <c r="L6106" s="2">
        <f>_xlfn.RANK.EQ(I6106, INDEX(CFB!$I$2:$I$1048576, MATCH(W6106, CFB!$W$2:$W$1048576, 0)):INDEX(CFB!$I$2:$I$1048576, MATCH(W6106, CFB!$W$2:$W$1048576, 0) + COUNTIF(CFB!$W$2:$W$1048576, W6106) - 1), 0)</f>
        <v>93</v>
      </c>
      <c r="M6106" s="2">
        <f>_xlfn.RANK.EQ(J6106, INDEX(CFB!$J$2:$J$1048576, MATCH(W6106, CFB!$W$2:$W$1048576, 0)):INDEX(CFB!$J$2:$J$1048576, MATCH(W6106, CFB!$W$2:$W$1048576, 0) + COUNTIF(CFB!$W$2:$W$1048576, W6106) - 1))</f>
        <v>53</v>
      </c>
      <c r="N6106" s="2">
        <f>RANK(K6106, INDEX(CFB!$K$2:$K$1048576, MATCH(W6106, CFB!$W$2:$W$1048576, 0)):INDEX(CFB!$K$2:$K$1048576, MATCH(W6106, CFB!$W$2:$W$1048576, 0) + COUNTIF(CFB!$W$2:$W$1048576, W6106) - 1))</f>
        <v>74</v>
      </c>
      <c r="O6106">
        <v>22.59</v>
      </c>
      <c r="P6106">
        <v>12.28</v>
      </c>
      <c r="W6106">
        <v>1974</v>
      </c>
      <c r="X6106">
        <f t="shared" si="189"/>
        <v>0</v>
      </c>
    </row>
    <row r="6107" spans="1:24" ht="12.75" hidden="1" customHeight="1" x14ac:dyDescent="0.45">
      <c r="A6107">
        <v>75</v>
      </c>
      <c r="B6107" t="s">
        <v>104</v>
      </c>
      <c r="C6107" t="s">
        <v>178</v>
      </c>
      <c r="D6107" s="2" t="str">
        <f t="shared" si="188"/>
        <v>Colorado State1974</v>
      </c>
      <c r="F6107">
        <v>4</v>
      </c>
      <c r="G6107">
        <v>6</v>
      </c>
      <c r="H6107">
        <v>1</v>
      </c>
      <c r="I6107">
        <v>4.87</v>
      </c>
      <c r="J6107">
        <v>-6.53</v>
      </c>
      <c r="K6107">
        <v>-1.66</v>
      </c>
      <c r="L6107" s="2">
        <f>_xlfn.RANK.EQ(I6107, INDEX(CFB!$I$2:$I$1048576, MATCH(W6107, CFB!$W$2:$W$1048576, 0)):INDEX(CFB!$I$2:$I$1048576, MATCH(W6107, CFB!$W$2:$W$1048576, 0) + COUNTIF(CFB!$W$2:$W$1048576, W6107) - 1), 0)</f>
        <v>33</v>
      </c>
      <c r="M6107" s="2">
        <f>_xlfn.RANK.EQ(J6107, INDEX(CFB!$J$2:$J$1048576, MATCH(W6107, CFB!$W$2:$W$1048576, 0)):INDEX(CFB!$J$2:$J$1048576, MATCH(W6107, CFB!$W$2:$W$1048576, 0) + COUNTIF(CFB!$W$2:$W$1048576, W6107) - 1))</f>
        <v>112</v>
      </c>
      <c r="N6107" s="2">
        <f>RANK(K6107, INDEX(CFB!$K$2:$K$1048576, MATCH(W6107, CFB!$W$2:$W$1048576, 0)):INDEX(CFB!$K$2:$K$1048576, MATCH(W6107, CFB!$W$2:$W$1048576, 0) + COUNTIF(CFB!$W$2:$W$1048576, W6107) - 1))</f>
        <v>75</v>
      </c>
      <c r="O6107">
        <v>33.979999999999997</v>
      </c>
      <c r="P6107">
        <v>17.88</v>
      </c>
      <c r="W6107">
        <v>1974</v>
      </c>
      <c r="X6107">
        <f t="shared" si="189"/>
        <v>0</v>
      </c>
    </row>
    <row r="6108" spans="1:24" ht="12.75" hidden="1" customHeight="1" x14ac:dyDescent="0.45">
      <c r="A6108">
        <v>76</v>
      </c>
      <c r="B6108" t="s">
        <v>58</v>
      </c>
      <c r="C6108" t="s">
        <v>12</v>
      </c>
      <c r="D6108" s="2" t="str">
        <f t="shared" si="188"/>
        <v>Tulane1974</v>
      </c>
      <c r="F6108">
        <v>5</v>
      </c>
      <c r="G6108">
        <v>6</v>
      </c>
      <c r="H6108">
        <v>0</v>
      </c>
      <c r="I6108">
        <v>-2.19</v>
      </c>
      <c r="J6108">
        <v>0.02</v>
      </c>
      <c r="K6108">
        <v>-2.17</v>
      </c>
      <c r="L6108" s="2">
        <f>_xlfn.RANK.EQ(I6108, INDEX(CFB!$I$2:$I$1048576, MATCH(W6108, CFB!$W$2:$W$1048576, 0)):INDEX(CFB!$I$2:$I$1048576, MATCH(W6108, CFB!$W$2:$W$1048576, 0) + COUNTIF(CFB!$W$2:$W$1048576, W6108) - 1), 0)</f>
        <v>84</v>
      </c>
      <c r="M6108" s="2">
        <f>_xlfn.RANK.EQ(J6108, INDEX(CFB!$J$2:$J$1048576, MATCH(W6108, CFB!$W$2:$W$1048576, 0)):INDEX(CFB!$J$2:$J$1048576, MATCH(W6108, CFB!$W$2:$W$1048576, 0) + COUNTIF(CFB!$W$2:$W$1048576, W6108) - 1))</f>
        <v>64</v>
      </c>
      <c r="N6108" s="2">
        <f>RANK(K6108, INDEX(CFB!$K$2:$K$1048576, MATCH(W6108, CFB!$W$2:$W$1048576, 0)):INDEX(CFB!$K$2:$K$1048576, MATCH(W6108, CFB!$W$2:$W$1048576, 0) + COUNTIF(CFB!$W$2:$W$1048576, W6108) - 1))</f>
        <v>76</v>
      </c>
      <c r="O6108">
        <v>23.97</v>
      </c>
      <c r="P6108">
        <v>10.81</v>
      </c>
      <c r="W6108">
        <v>1974</v>
      </c>
      <c r="X6108">
        <f t="shared" si="189"/>
        <v>0</v>
      </c>
    </row>
    <row r="6109" spans="1:24" ht="12.75" hidden="1" customHeight="1" x14ac:dyDescent="0.45">
      <c r="A6109">
        <v>77</v>
      </c>
      <c r="B6109" t="s">
        <v>56</v>
      </c>
      <c r="C6109" t="s">
        <v>12</v>
      </c>
      <c r="D6109" s="2" t="str">
        <f t="shared" si="188"/>
        <v>Rutgers1974</v>
      </c>
      <c r="F6109">
        <v>7</v>
      </c>
      <c r="G6109">
        <v>3</v>
      </c>
      <c r="H6109">
        <v>1</v>
      </c>
      <c r="I6109">
        <v>-3.8</v>
      </c>
      <c r="J6109">
        <v>1.61</v>
      </c>
      <c r="K6109">
        <v>-2.2000000000000002</v>
      </c>
      <c r="L6109" s="2">
        <f>_xlfn.RANK.EQ(I6109, INDEX(CFB!$I$2:$I$1048576, MATCH(W6109, CFB!$W$2:$W$1048576, 0)):INDEX(CFB!$I$2:$I$1048576, MATCH(W6109, CFB!$W$2:$W$1048576, 0) + COUNTIF(CFB!$W$2:$W$1048576, W6109) - 1), 0)</f>
        <v>98</v>
      </c>
      <c r="M6109" s="2">
        <f>_xlfn.RANK.EQ(J6109, INDEX(CFB!$J$2:$J$1048576, MATCH(W6109, CFB!$W$2:$W$1048576, 0)):INDEX(CFB!$J$2:$J$1048576, MATCH(W6109, CFB!$W$2:$W$1048576, 0) + COUNTIF(CFB!$W$2:$W$1048576, W6109) - 1))</f>
        <v>54</v>
      </c>
      <c r="N6109" s="2">
        <f>RANK(K6109, INDEX(CFB!$K$2:$K$1048576, MATCH(W6109, CFB!$W$2:$W$1048576, 0)):INDEX(CFB!$K$2:$K$1048576, MATCH(W6109, CFB!$W$2:$W$1048576, 0) + COUNTIF(CFB!$W$2:$W$1048576, W6109) - 1))</f>
        <v>77</v>
      </c>
      <c r="O6109">
        <v>23.57</v>
      </c>
      <c r="P6109">
        <v>10.59</v>
      </c>
      <c r="W6109">
        <v>1974</v>
      </c>
      <c r="X6109">
        <f t="shared" si="189"/>
        <v>0</v>
      </c>
    </row>
    <row r="6110" spans="1:24" ht="12.75" hidden="1" customHeight="1" x14ac:dyDescent="0.45">
      <c r="A6110">
        <v>78</v>
      </c>
      <c r="B6110" t="s">
        <v>213</v>
      </c>
      <c r="C6110" t="s">
        <v>206</v>
      </c>
      <c r="D6110" s="2" t="str">
        <f t="shared" si="188"/>
        <v>Virginia Military Institute1974</v>
      </c>
      <c r="F6110">
        <v>7</v>
      </c>
      <c r="G6110">
        <v>4</v>
      </c>
      <c r="H6110">
        <v>0</v>
      </c>
      <c r="I6110">
        <v>-4.74</v>
      </c>
      <c r="J6110">
        <v>2.27</v>
      </c>
      <c r="K6110">
        <v>-2.48</v>
      </c>
      <c r="L6110" s="2">
        <f>_xlfn.RANK.EQ(I6110, INDEX(CFB!$I$2:$I$1048576, MATCH(W6110, CFB!$W$2:$W$1048576, 0)):INDEX(CFB!$I$2:$I$1048576, MATCH(W6110, CFB!$W$2:$W$1048576, 0) + COUNTIF(CFB!$W$2:$W$1048576, W6110) - 1), 0)</f>
        <v>103</v>
      </c>
      <c r="M6110" s="2">
        <f>_xlfn.RANK.EQ(J6110, INDEX(CFB!$J$2:$J$1048576, MATCH(W6110, CFB!$W$2:$W$1048576, 0)):INDEX(CFB!$J$2:$J$1048576, MATCH(W6110, CFB!$W$2:$W$1048576, 0) + COUNTIF(CFB!$W$2:$W$1048576, W6110) - 1))</f>
        <v>48</v>
      </c>
      <c r="N6110" s="2">
        <f>RANK(K6110, INDEX(CFB!$K$2:$K$1048576, MATCH(W6110, CFB!$W$2:$W$1048576, 0)):INDEX(CFB!$K$2:$K$1048576, MATCH(W6110, CFB!$W$2:$W$1048576, 0) + COUNTIF(CFB!$W$2:$W$1048576, W6110) - 1))</f>
        <v>78</v>
      </c>
      <c r="O6110">
        <v>21.71</v>
      </c>
      <c r="P6110">
        <v>11.04</v>
      </c>
      <c r="W6110">
        <v>1974</v>
      </c>
      <c r="X6110">
        <f t="shared" si="189"/>
        <v>0</v>
      </c>
    </row>
    <row r="6111" spans="1:24" ht="12.75" hidden="1" customHeight="1" x14ac:dyDescent="0.45">
      <c r="A6111">
        <v>79</v>
      </c>
      <c r="B6111" t="s">
        <v>150</v>
      </c>
      <c r="C6111" t="s">
        <v>12</v>
      </c>
      <c r="D6111" s="2" t="str">
        <f t="shared" si="188"/>
        <v>Southern Mississippi1974</v>
      </c>
      <c r="F6111">
        <v>6</v>
      </c>
      <c r="G6111">
        <v>5</v>
      </c>
      <c r="H6111">
        <v>0</v>
      </c>
      <c r="I6111">
        <v>-4.03</v>
      </c>
      <c r="J6111">
        <v>1.4</v>
      </c>
      <c r="K6111">
        <v>-2.63</v>
      </c>
      <c r="L6111" s="2">
        <f>_xlfn.RANK.EQ(I6111, INDEX(CFB!$I$2:$I$1048576, MATCH(W6111, CFB!$W$2:$W$1048576, 0)):INDEX(CFB!$I$2:$I$1048576, MATCH(W6111, CFB!$W$2:$W$1048576, 0) + COUNTIF(CFB!$W$2:$W$1048576, W6111) - 1), 0)</f>
        <v>99</v>
      </c>
      <c r="M6111" s="2">
        <f>_xlfn.RANK.EQ(J6111, INDEX(CFB!$J$2:$J$1048576, MATCH(W6111, CFB!$W$2:$W$1048576, 0)):INDEX(CFB!$J$2:$J$1048576, MATCH(W6111, CFB!$W$2:$W$1048576, 0) + COUNTIF(CFB!$W$2:$W$1048576, W6111) - 1))</f>
        <v>56</v>
      </c>
      <c r="N6111" s="2">
        <f>RANK(K6111, INDEX(CFB!$K$2:$K$1048576, MATCH(W6111, CFB!$W$2:$W$1048576, 0)):INDEX(CFB!$K$2:$K$1048576, MATCH(W6111, CFB!$W$2:$W$1048576, 0) + COUNTIF(CFB!$W$2:$W$1048576, W6111) - 1))</f>
        <v>79</v>
      </c>
      <c r="O6111">
        <v>21.59</v>
      </c>
      <c r="P6111">
        <v>14.3</v>
      </c>
      <c r="W6111">
        <v>1974</v>
      </c>
      <c r="X6111">
        <f t="shared" si="189"/>
        <v>0</v>
      </c>
    </row>
    <row r="6112" spans="1:24" ht="12.75" hidden="1" customHeight="1" x14ac:dyDescent="0.45">
      <c r="A6112">
        <v>80</v>
      </c>
      <c r="B6112" t="s">
        <v>21</v>
      </c>
      <c r="C6112" t="s">
        <v>10</v>
      </c>
      <c r="D6112" s="2" t="str">
        <f t="shared" si="188"/>
        <v>Indiana1974</v>
      </c>
      <c r="F6112">
        <v>1</v>
      </c>
      <c r="G6112">
        <v>10</v>
      </c>
      <c r="H6112">
        <v>0</v>
      </c>
      <c r="I6112">
        <v>-0.74</v>
      </c>
      <c r="J6112">
        <v>-1.94</v>
      </c>
      <c r="K6112">
        <v>-2.68</v>
      </c>
      <c r="L6112" s="2">
        <f>_xlfn.RANK.EQ(I6112, INDEX(CFB!$I$2:$I$1048576, MATCH(W6112, CFB!$W$2:$W$1048576, 0)):INDEX(CFB!$I$2:$I$1048576, MATCH(W6112, CFB!$W$2:$W$1048576, 0) + COUNTIF(CFB!$W$2:$W$1048576, W6112) - 1), 0)</f>
        <v>74</v>
      </c>
      <c r="M6112" s="2">
        <f>_xlfn.RANK.EQ(J6112, INDEX(CFB!$J$2:$J$1048576, MATCH(W6112, CFB!$W$2:$W$1048576, 0)):INDEX(CFB!$J$2:$J$1048576, MATCH(W6112, CFB!$W$2:$W$1048576, 0) + COUNTIF(CFB!$W$2:$W$1048576, W6112) - 1))</f>
        <v>84</v>
      </c>
      <c r="N6112" s="2">
        <f>RANK(K6112, INDEX(CFB!$K$2:$K$1048576, MATCH(W6112, CFB!$W$2:$W$1048576, 0)):INDEX(CFB!$K$2:$K$1048576, MATCH(W6112, CFB!$W$2:$W$1048576, 0) + COUNTIF(CFB!$W$2:$W$1048576, W6112) - 1))</f>
        <v>80</v>
      </c>
      <c r="O6112">
        <v>26.14</v>
      </c>
      <c r="P6112">
        <v>13.63</v>
      </c>
      <c r="W6112">
        <v>1974</v>
      </c>
      <c r="X6112">
        <f t="shared" si="189"/>
        <v>0</v>
      </c>
    </row>
    <row r="6113" spans="1:24" ht="12.75" hidden="1" customHeight="1" x14ac:dyDescent="0.45">
      <c r="A6113">
        <v>81</v>
      </c>
      <c r="B6113" t="s">
        <v>85</v>
      </c>
      <c r="C6113" t="s">
        <v>227</v>
      </c>
      <c r="D6113" s="2" t="str">
        <f t="shared" si="188"/>
        <v>Washington State1974</v>
      </c>
      <c r="F6113">
        <v>2</v>
      </c>
      <c r="G6113">
        <v>9</v>
      </c>
      <c r="H6113">
        <v>0</v>
      </c>
      <c r="I6113">
        <v>-2.2200000000000002</v>
      </c>
      <c r="J6113">
        <v>-0.89</v>
      </c>
      <c r="K6113">
        <v>-3.12</v>
      </c>
      <c r="L6113" s="2">
        <f>_xlfn.RANK.EQ(I6113, INDEX(CFB!$I$2:$I$1048576, MATCH(W6113, CFB!$W$2:$W$1048576, 0)):INDEX(CFB!$I$2:$I$1048576, MATCH(W6113, CFB!$W$2:$W$1048576, 0) + COUNTIF(CFB!$W$2:$W$1048576, W6113) - 1), 0)</f>
        <v>86</v>
      </c>
      <c r="M6113" s="2">
        <f>_xlfn.RANK.EQ(J6113, INDEX(CFB!$J$2:$J$1048576, MATCH(W6113, CFB!$W$2:$W$1048576, 0)):INDEX(CFB!$J$2:$J$1048576, MATCH(W6113, CFB!$W$2:$W$1048576, 0) + COUNTIF(CFB!$W$2:$W$1048576, W6113) - 1))</f>
        <v>78</v>
      </c>
      <c r="N6113" s="2">
        <f>RANK(K6113, INDEX(CFB!$K$2:$K$1048576, MATCH(W6113, CFB!$W$2:$W$1048576, 0)):INDEX(CFB!$K$2:$K$1048576, MATCH(W6113, CFB!$W$2:$W$1048576, 0) + COUNTIF(CFB!$W$2:$W$1048576, W6113) - 1))</f>
        <v>81</v>
      </c>
      <c r="O6113">
        <v>24.02</v>
      </c>
      <c r="P6113">
        <v>13.66</v>
      </c>
      <c r="W6113">
        <v>1974</v>
      </c>
      <c r="X6113">
        <f t="shared" si="189"/>
        <v>0</v>
      </c>
    </row>
    <row r="6114" spans="1:24" ht="12.75" hidden="1" customHeight="1" x14ac:dyDescent="0.45">
      <c r="A6114">
        <v>82</v>
      </c>
      <c r="B6114" t="s">
        <v>53</v>
      </c>
      <c r="C6114" t="s">
        <v>12</v>
      </c>
      <c r="D6114" s="2" t="str">
        <f t="shared" si="188"/>
        <v>Syracuse1974</v>
      </c>
      <c r="F6114">
        <v>2</v>
      </c>
      <c r="G6114">
        <v>9</v>
      </c>
      <c r="H6114">
        <v>0</v>
      </c>
      <c r="I6114">
        <v>-4.08</v>
      </c>
      <c r="J6114">
        <v>0.89</v>
      </c>
      <c r="K6114">
        <v>-3.19</v>
      </c>
      <c r="L6114" s="2">
        <f>_xlfn.RANK.EQ(I6114, INDEX(CFB!$I$2:$I$1048576, MATCH(W6114, CFB!$W$2:$W$1048576, 0)):INDEX(CFB!$I$2:$I$1048576, MATCH(W6114, CFB!$W$2:$W$1048576, 0) + COUNTIF(CFB!$W$2:$W$1048576, W6114) - 1), 0)</f>
        <v>100</v>
      </c>
      <c r="M6114" s="2">
        <f>_xlfn.RANK.EQ(J6114, INDEX(CFB!$J$2:$J$1048576, MATCH(W6114, CFB!$W$2:$W$1048576, 0)):INDEX(CFB!$J$2:$J$1048576, MATCH(W6114, CFB!$W$2:$W$1048576, 0) + COUNTIF(CFB!$W$2:$W$1048576, W6114) - 1))</f>
        <v>60</v>
      </c>
      <c r="N6114" s="2">
        <f>RANK(K6114, INDEX(CFB!$K$2:$K$1048576, MATCH(W6114, CFB!$W$2:$W$1048576, 0)):INDEX(CFB!$K$2:$K$1048576, MATCH(W6114, CFB!$W$2:$W$1048576, 0) + COUNTIF(CFB!$W$2:$W$1048576, W6114) - 1))</f>
        <v>82</v>
      </c>
      <c r="O6114">
        <v>23.33</v>
      </c>
      <c r="P6114">
        <v>11.71</v>
      </c>
      <c r="W6114">
        <v>1974</v>
      </c>
      <c r="X6114">
        <f t="shared" si="189"/>
        <v>0</v>
      </c>
    </row>
    <row r="6115" spans="1:24" ht="12.75" hidden="1" customHeight="1" x14ac:dyDescent="0.45">
      <c r="A6115">
        <v>83</v>
      </c>
      <c r="B6115" t="s">
        <v>42</v>
      </c>
      <c r="C6115" t="s">
        <v>10</v>
      </c>
      <c r="D6115" s="2" t="str">
        <f t="shared" si="188"/>
        <v>Minnesota1974</v>
      </c>
      <c r="F6115">
        <v>4</v>
      </c>
      <c r="G6115">
        <v>7</v>
      </c>
      <c r="H6115">
        <v>0</v>
      </c>
      <c r="I6115">
        <v>-0.74</v>
      </c>
      <c r="J6115">
        <v>-2.54</v>
      </c>
      <c r="K6115">
        <v>-3.27</v>
      </c>
      <c r="L6115" s="2">
        <f>_xlfn.RANK.EQ(I6115, INDEX(CFB!$I$2:$I$1048576, MATCH(W6115, CFB!$W$2:$W$1048576, 0)):INDEX(CFB!$I$2:$I$1048576, MATCH(W6115, CFB!$W$2:$W$1048576, 0) + COUNTIF(CFB!$W$2:$W$1048576, W6115) - 1), 0)</f>
        <v>74</v>
      </c>
      <c r="M6115" s="2">
        <f>_xlfn.RANK.EQ(J6115, INDEX(CFB!$J$2:$J$1048576, MATCH(W6115, CFB!$W$2:$W$1048576, 0)):INDEX(CFB!$J$2:$J$1048576, MATCH(W6115, CFB!$W$2:$W$1048576, 0) + COUNTIF(CFB!$W$2:$W$1048576, W6115) - 1))</f>
        <v>92</v>
      </c>
      <c r="N6115" s="2">
        <f>RANK(K6115, INDEX(CFB!$K$2:$K$1048576, MATCH(W6115, CFB!$W$2:$W$1048576, 0)):INDEX(CFB!$K$2:$K$1048576, MATCH(W6115, CFB!$W$2:$W$1048576, 0) + COUNTIF(CFB!$W$2:$W$1048576, W6115) - 1))</f>
        <v>83</v>
      </c>
      <c r="O6115">
        <v>24.12</v>
      </c>
      <c r="P6115">
        <v>19.03</v>
      </c>
      <c r="W6115">
        <v>1974</v>
      </c>
      <c r="X6115">
        <f t="shared" si="189"/>
        <v>0</v>
      </c>
    </row>
    <row r="6116" spans="1:24" ht="12.75" hidden="1" customHeight="1" x14ac:dyDescent="0.45">
      <c r="A6116">
        <v>84</v>
      </c>
      <c r="B6116" t="s">
        <v>214</v>
      </c>
      <c r="C6116" t="s">
        <v>12</v>
      </c>
      <c r="D6116" s="2" t="str">
        <f t="shared" si="188"/>
        <v>Lamar1974</v>
      </c>
      <c r="F6116">
        <v>8</v>
      </c>
      <c r="G6116">
        <v>2</v>
      </c>
      <c r="H6116">
        <v>0</v>
      </c>
      <c r="I6116">
        <v>-6.84</v>
      </c>
      <c r="J6116">
        <v>3.37</v>
      </c>
      <c r="K6116">
        <v>-3.47</v>
      </c>
      <c r="L6116" s="2">
        <f>_xlfn.RANK.EQ(I6116, INDEX(CFB!$I$2:$I$1048576, MATCH(W6116, CFB!$W$2:$W$1048576, 0)):INDEX(CFB!$I$2:$I$1048576, MATCH(W6116, CFB!$W$2:$W$1048576, 0) + COUNTIF(CFB!$W$2:$W$1048576, W6116) - 1), 0)</f>
        <v>112</v>
      </c>
      <c r="M6116" s="2">
        <f>_xlfn.RANK.EQ(J6116, INDEX(CFB!$J$2:$J$1048576, MATCH(W6116, CFB!$W$2:$W$1048576, 0)):INDEX(CFB!$J$2:$J$1048576, MATCH(W6116, CFB!$W$2:$W$1048576, 0) + COUNTIF(CFB!$W$2:$W$1048576, W6116) - 1))</f>
        <v>40</v>
      </c>
      <c r="N6116" s="2">
        <f>RANK(K6116, INDEX(CFB!$K$2:$K$1048576, MATCH(W6116, CFB!$W$2:$W$1048576, 0)):INDEX(CFB!$K$2:$K$1048576, MATCH(W6116, CFB!$W$2:$W$1048576, 0) + COUNTIF(CFB!$W$2:$W$1048576, W6116) - 1))</f>
        <v>84</v>
      </c>
      <c r="O6116">
        <v>16.739999999999998</v>
      </c>
      <c r="P6116">
        <v>10.4</v>
      </c>
      <c r="W6116">
        <v>1974</v>
      </c>
      <c r="X6116">
        <f t="shared" si="189"/>
        <v>0</v>
      </c>
    </row>
    <row r="6117" spans="1:24" ht="12.75" hidden="1" customHeight="1" x14ac:dyDescent="0.45">
      <c r="A6117">
        <v>85</v>
      </c>
      <c r="B6117" t="s">
        <v>115</v>
      </c>
      <c r="C6117" t="s">
        <v>12</v>
      </c>
      <c r="D6117" s="2" t="str">
        <f t="shared" si="188"/>
        <v>Florida State1974</v>
      </c>
      <c r="F6117">
        <v>1</v>
      </c>
      <c r="G6117">
        <v>10</v>
      </c>
      <c r="H6117">
        <v>0</v>
      </c>
      <c r="I6117">
        <v>-2.77</v>
      </c>
      <c r="J6117">
        <v>-0.93</v>
      </c>
      <c r="K6117">
        <v>-3.7</v>
      </c>
      <c r="L6117" s="2">
        <f>_xlfn.RANK.EQ(I6117, INDEX(CFB!$I$2:$I$1048576, MATCH(W6117, CFB!$W$2:$W$1048576, 0)):INDEX(CFB!$I$2:$I$1048576, MATCH(W6117, CFB!$W$2:$W$1048576, 0) + COUNTIF(CFB!$W$2:$W$1048576, W6117) - 1), 0)</f>
        <v>90</v>
      </c>
      <c r="M6117" s="2">
        <f>_xlfn.RANK.EQ(J6117, INDEX(CFB!$J$2:$J$1048576, MATCH(W6117, CFB!$W$2:$W$1048576, 0)):INDEX(CFB!$J$2:$J$1048576, MATCH(W6117, CFB!$W$2:$W$1048576, 0) + COUNTIF(CFB!$W$2:$W$1048576, W6117) - 1))</f>
        <v>79</v>
      </c>
      <c r="N6117" s="2">
        <f>RANK(K6117, INDEX(CFB!$K$2:$K$1048576, MATCH(W6117, CFB!$W$2:$W$1048576, 0)):INDEX(CFB!$K$2:$K$1048576, MATCH(W6117, CFB!$W$2:$W$1048576, 0) + COUNTIF(CFB!$W$2:$W$1048576, W6117) - 1))</f>
        <v>85</v>
      </c>
      <c r="O6117">
        <v>25.2</v>
      </c>
      <c r="P6117">
        <v>13.53</v>
      </c>
      <c r="W6117">
        <v>1974</v>
      </c>
      <c r="X6117">
        <f t="shared" si="189"/>
        <v>0</v>
      </c>
    </row>
    <row r="6118" spans="1:24" ht="12.75" hidden="1" customHeight="1" x14ac:dyDescent="0.45">
      <c r="A6118">
        <v>86</v>
      </c>
      <c r="B6118" t="s">
        <v>220</v>
      </c>
      <c r="C6118" t="s">
        <v>212</v>
      </c>
      <c r="D6118" s="2" t="str">
        <f t="shared" si="188"/>
        <v>Princeton1974</v>
      </c>
      <c r="F6118">
        <v>4</v>
      </c>
      <c r="G6118">
        <v>4</v>
      </c>
      <c r="H6118">
        <v>1</v>
      </c>
      <c r="I6118">
        <v>-1.17</v>
      </c>
      <c r="J6118">
        <v>-2.6</v>
      </c>
      <c r="K6118">
        <v>-3.77</v>
      </c>
      <c r="L6118" s="2">
        <f>_xlfn.RANK.EQ(I6118, INDEX(CFB!$I$2:$I$1048576, MATCH(W6118, CFB!$W$2:$W$1048576, 0)):INDEX(CFB!$I$2:$I$1048576, MATCH(W6118, CFB!$W$2:$W$1048576, 0) + COUNTIF(CFB!$W$2:$W$1048576, W6118) - 1), 0)</f>
        <v>78</v>
      </c>
      <c r="M6118" s="2">
        <f>_xlfn.RANK.EQ(J6118, INDEX(CFB!$J$2:$J$1048576, MATCH(W6118, CFB!$W$2:$W$1048576, 0)):INDEX(CFB!$J$2:$J$1048576, MATCH(W6118, CFB!$W$2:$W$1048576, 0) + COUNTIF(CFB!$W$2:$W$1048576, W6118) - 1))</f>
        <v>94</v>
      </c>
      <c r="N6118" s="2">
        <f>RANK(K6118, INDEX(CFB!$K$2:$K$1048576, MATCH(W6118, CFB!$W$2:$W$1048576, 0)):INDEX(CFB!$K$2:$K$1048576, MATCH(W6118, CFB!$W$2:$W$1048576, 0) + COUNTIF(CFB!$W$2:$W$1048576, W6118) - 1))</f>
        <v>86</v>
      </c>
      <c r="O6118">
        <v>24.8</v>
      </c>
      <c r="P6118">
        <v>14.78</v>
      </c>
      <c r="W6118">
        <v>1974</v>
      </c>
      <c r="X6118">
        <f t="shared" si="189"/>
        <v>0</v>
      </c>
    </row>
    <row r="6119" spans="1:24" ht="12.75" hidden="1" customHeight="1" x14ac:dyDescent="0.45">
      <c r="A6119">
        <v>87</v>
      </c>
      <c r="B6119" t="s">
        <v>224</v>
      </c>
      <c r="C6119" t="s">
        <v>212</v>
      </c>
      <c r="D6119" s="2" t="str">
        <f t="shared" si="188"/>
        <v>Pennsylvania1974</v>
      </c>
      <c r="F6119">
        <v>6</v>
      </c>
      <c r="G6119">
        <v>2</v>
      </c>
      <c r="H6119">
        <v>1</v>
      </c>
      <c r="I6119">
        <v>-0.56000000000000005</v>
      </c>
      <c r="J6119">
        <v>-3.27</v>
      </c>
      <c r="K6119">
        <v>-3.83</v>
      </c>
      <c r="L6119" s="2">
        <f>_xlfn.RANK.EQ(I6119, INDEX(CFB!$I$2:$I$1048576, MATCH(W6119, CFB!$W$2:$W$1048576, 0)):INDEX(CFB!$I$2:$I$1048576, MATCH(W6119, CFB!$W$2:$W$1048576, 0) + COUNTIF(CFB!$W$2:$W$1048576, W6119) - 1), 0)</f>
        <v>73</v>
      </c>
      <c r="M6119" s="2">
        <f>_xlfn.RANK.EQ(J6119, INDEX(CFB!$J$2:$J$1048576, MATCH(W6119, CFB!$W$2:$W$1048576, 0)):INDEX(CFB!$J$2:$J$1048576, MATCH(W6119, CFB!$W$2:$W$1048576, 0) + COUNTIF(CFB!$W$2:$W$1048576, W6119) - 1))</f>
        <v>97</v>
      </c>
      <c r="N6119" s="2">
        <f>RANK(K6119, INDEX(CFB!$K$2:$K$1048576, MATCH(W6119, CFB!$W$2:$W$1048576, 0)):INDEX(CFB!$K$2:$K$1048576, MATCH(W6119, CFB!$W$2:$W$1048576, 0) + COUNTIF(CFB!$W$2:$W$1048576, W6119) - 1))</f>
        <v>87</v>
      </c>
      <c r="O6119">
        <v>25.07</v>
      </c>
      <c r="P6119">
        <v>18.05</v>
      </c>
      <c r="W6119">
        <v>1974</v>
      </c>
      <c r="X6119">
        <f t="shared" si="189"/>
        <v>0</v>
      </c>
    </row>
    <row r="6120" spans="1:24" ht="12.75" hidden="1" customHeight="1" x14ac:dyDescent="0.45">
      <c r="A6120">
        <v>88</v>
      </c>
      <c r="B6120" t="s">
        <v>125</v>
      </c>
      <c r="C6120" t="s">
        <v>12</v>
      </c>
      <c r="D6120" s="2" t="str">
        <f t="shared" si="188"/>
        <v>Arkansas State1974</v>
      </c>
      <c r="F6120">
        <v>7</v>
      </c>
      <c r="G6120">
        <v>3</v>
      </c>
      <c r="H6120">
        <v>0</v>
      </c>
      <c r="I6120">
        <v>-5.03</v>
      </c>
      <c r="J6120">
        <v>-0.49</v>
      </c>
      <c r="K6120">
        <v>-5.52</v>
      </c>
      <c r="L6120" s="2">
        <f>_xlfn.RANK.EQ(I6120, INDEX(CFB!$I$2:$I$1048576, MATCH(W6120, CFB!$W$2:$W$1048576, 0)):INDEX(CFB!$I$2:$I$1048576, MATCH(W6120, CFB!$W$2:$W$1048576, 0) + COUNTIF(CFB!$W$2:$W$1048576, W6120) - 1), 0)</f>
        <v>104</v>
      </c>
      <c r="M6120" s="2">
        <f>_xlfn.RANK.EQ(J6120, INDEX(CFB!$J$2:$J$1048576, MATCH(W6120, CFB!$W$2:$W$1048576, 0)):INDEX(CFB!$J$2:$J$1048576, MATCH(W6120, CFB!$W$2:$W$1048576, 0) + COUNTIF(CFB!$W$2:$W$1048576, W6120) - 1))</f>
        <v>69</v>
      </c>
      <c r="N6120" s="2">
        <f>RANK(K6120, INDEX(CFB!$K$2:$K$1048576, MATCH(W6120, CFB!$W$2:$W$1048576, 0)):INDEX(CFB!$K$2:$K$1048576, MATCH(W6120, CFB!$W$2:$W$1048576, 0) + COUNTIF(CFB!$W$2:$W$1048576, W6120) - 1))</f>
        <v>88</v>
      </c>
      <c r="O6120">
        <v>20.99</v>
      </c>
      <c r="P6120">
        <v>13.54</v>
      </c>
      <c r="W6120">
        <v>1974</v>
      </c>
      <c r="X6120">
        <f t="shared" si="189"/>
        <v>0</v>
      </c>
    </row>
    <row r="6121" spans="1:24" ht="12.75" hidden="1" customHeight="1" x14ac:dyDescent="0.45">
      <c r="A6121">
        <v>89</v>
      </c>
      <c r="B6121" t="s">
        <v>103</v>
      </c>
      <c r="C6121" t="s">
        <v>10</v>
      </c>
      <c r="D6121" s="2" t="str">
        <f t="shared" si="188"/>
        <v>Northwestern1974</v>
      </c>
      <c r="F6121">
        <v>3</v>
      </c>
      <c r="G6121">
        <v>8</v>
      </c>
      <c r="H6121">
        <v>0</v>
      </c>
      <c r="I6121">
        <v>-2.13</v>
      </c>
      <c r="J6121">
        <v>-3.5</v>
      </c>
      <c r="K6121">
        <v>-5.62</v>
      </c>
      <c r="L6121" s="2">
        <f>_xlfn.RANK.EQ(I6121, INDEX(CFB!$I$2:$I$1048576, MATCH(W6121, CFB!$W$2:$W$1048576, 0)):INDEX(CFB!$I$2:$I$1048576, MATCH(W6121, CFB!$W$2:$W$1048576, 0) + COUNTIF(CFB!$W$2:$W$1048576, W6121) - 1), 0)</f>
        <v>83</v>
      </c>
      <c r="M6121" s="2">
        <f>_xlfn.RANK.EQ(J6121, INDEX(CFB!$J$2:$J$1048576, MATCH(W6121, CFB!$W$2:$W$1048576, 0)):INDEX(CFB!$J$2:$J$1048576, MATCH(W6121, CFB!$W$2:$W$1048576, 0) + COUNTIF(CFB!$W$2:$W$1048576, W6121) - 1))</f>
        <v>99</v>
      </c>
      <c r="N6121" s="2">
        <f>RANK(K6121, INDEX(CFB!$K$2:$K$1048576, MATCH(W6121, CFB!$W$2:$W$1048576, 0)):INDEX(CFB!$K$2:$K$1048576, MATCH(W6121, CFB!$W$2:$W$1048576, 0) + COUNTIF(CFB!$W$2:$W$1048576, W6121) - 1))</f>
        <v>89</v>
      </c>
      <c r="O6121">
        <v>23.21</v>
      </c>
      <c r="P6121">
        <v>22.53</v>
      </c>
      <c r="W6121">
        <v>1974</v>
      </c>
      <c r="X6121">
        <f t="shared" si="189"/>
        <v>0</v>
      </c>
    </row>
    <row r="6122" spans="1:24" ht="12.75" hidden="1" customHeight="1" x14ac:dyDescent="0.45">
      <c r="A6122">
        <v>90</v>
      </c>
      <c r="B6122" t="s">
        <v>221</v>
      </c>
      <c r="C6122" t="s">
        <v>212</v>
      </c>
      <c r="D6122" s="2" t="str">
        <f t="shared" si="188"/>
        <v>Brown1974</v>
      </c>
      <c r="F6122">
        <v>5</v>
      </c>
      <c r="G6122">
        <v>4</v>
      </c>
      <c r="H6122">
        <v>0</v>
      </c>
      <c r="I6122">
        <v>-5.31</v>
      </c>
      <c r="J6122">
        <v>-1.1599999999999999</v>
      </c>
      <c r="K6122">
        <v>-6.47</v>
      </c>
      <c r="L6122" s="2">
        <f>_xlfn.RANK.EQ(I6122, INDEX(CFB!$I$2:$I$1048576, MATCH(W6122, CFB!$W$2:$W$1048576, 0)):INDEX(CFB!$I$2:$I$1048576, MATCH(W6122, CFB!$W$2:$W$1048576, 0) + COUNTIF(CFB!$W$2:$W$1048576, W6122) - 1), 0)</f>
        <v>105</v>
      </c>
      <c r="M6122" s="2">
        <f>_xlfn.RANK.EQ(J6122, INDEX(CFB!$J$2:$J$1048576, MATCH(W6122, CFB!$W$2:$W$1048576, 0)):INDEX(CFB!$J$2:$J$1048576, MATCH(W6122, CFB!$W$2:$W$1048576, 0) + COUNTIF(CFB!$W$2:$W$1048576, W6122) - 1))</f>
        <v>80</v>
      </c>
      <c r="N6122" s="2">
        <f>RANK(K6122, INDEX(CFB!$K$2:$K$1048576, MATCH(W6122, CFB!$W$2:$W$1048576, 0)):INDEX(CFB!$K$2:$K$1048576, MATCH(W6122, CFB!$W$2:$W$1048576, 0) + COUNTIF(CFB!$W$2:$W$1048576, W6122) - 1))</f>
        <v>90</v>
      </c>
      <c r="O6122">
        <v>20.07</v>
      </c>
      <c r="P6122">
        <v>14.5</v>
      </c>
      <c r="W6122">
        <v>1974</v>
      </c>
      <c r="X6122">
        <f t="shared" si="189"/>
        <v>0</v>
      </c>
    </row>
    <row r="6123" spans="1:24" ht="12.75" hidden="1" customHeight="1" x14ac:dyDescent="0.45">
      <c r="A6123">
        <v>91</v>
      </c>
      <c r="B6123" t="s">
        <v>190</v>
      </c>
      <c r="C6123" t="s">
        <v>193</v>
      </c>
      <c r="D6123" s="2" t="str">
        <f t="shared" si="188"/>
        <v>Pacific1974</v>
      </c>
      <c r="F6123">
        <v>6</v>
      </c>
      <c r="G6123">
        <v>5</v>
      </c>
      <c r="H6123">
        <v>0</v>
      </c>
      <c r="I6123">
        <v>-1.82</v>
      </c>
      <c r="J6123">
        <v>-4.6900000000000004</v>
      </c>
      <c r="K6123">
        <v>-6.5</v>
      </c>
      <c r="L6123" s="2">
        <f>_xlfn.RANK.EQ(I6123, INDEX(CFB!$I$2:$I$1048576, MATCH(W6123, CFB!$W$2:$W$1048576, 0)):INDEX(CFB!$I$2:$I$1048576, MATCH(W6123, CFB!$W$2:$W$1048576, 0) + COUNTIF(CFB!$W$2:$W$1048576, W6123) - 1), 0)</f>
        <v>80</v>
      </c>
      <c r="M6123" s="2">
        <f>_xlfn.RANK.EQ(J6123, INDEX(CFB!$J$2:$J$1048576, MATCH(W6123, CFB!$W$2:$W$1048576, 0)):INDEX(CFB!$J$2:$J$1048576, MATCH(W6123, CFB!$W$2:$W$1048576, 0) + COUNTIF(CFB!$W$2:$W$1048576, W6123) - 1))</f>
        <v>105</v>
      </c>
      <c r="N6123" s="2">
        <f>RANK(K6123, INDEX(CFB!$K$2:$K$1048576, MATCH(W6123, CFB!$W$2:$W$1048576, 0)):INDEX(CFB!$K$2:$K$1048576, MATCH(W6123, CFB!$W$2:$W$1048576, 0) + COUNTIF(CFB!$W$2:$W$1048576, W6123) - 1))</f>
        <v>91</v>
      </c>
      <c r="O6123">
        <v>24.96</v>
      </c>
      <c r="P6123">
        <v>19</v>
      </c>
      <c r="W6123">
        <v>1974</v>
      </c>
      <c r="X6123">
        <f t="shared" si="189"/>
        <v>0</v>
      </c>
    </row>
    <row r="6124" spans="1:24" ht="12.75" hidden="1" customHeight="1" x14ac:dyDescent="0.45">
      <c r="A6124">
        <v>92</v>
      </c>
      <c r="B6124" t="s">
        <v>141</v>
      </c>
      <c r="C6124" t="s">
        <v>178</v>
      </c>
      <c r="D6124" s="2" t="str">
        <f t="shared" si="188"/>
        <v>New Mexico1974</v>
      </c>
      <c r="F6124">
        <v>4</v>
      </c>
      <c r="G6124">
        <v>6</v>
      </c>
      <c r="H6124">
        <v>1</v>
      </c>
      <c r="I6124">
        <v>-2.4900000000000002</v>
      </c>
      <c r="J6124">
        <v>-4.09</v>
      </c>
      <c r="K6124">
        <v>-6.58</v>
      </c>
      <c r="L6124" s="2">
        <f>_xlfn.RANK.EQ(I6124, INDEX(CFB!$I$2:$I$1048576, MATCH(W6124, CFB!$W$2:$W$1048576, 0)):INDEX(CFB!$I$2:$I$1048576, MATCH(W6124, CFB!$W$2:$W$1048576, 0) + COUNTIF(CFB!$W$2:$W$1048576, W6124) - 1), 0)</f>
        <v>88</v>
      </c>
      <c r="M6124" s="2">
        <f>_xlfn.RANK.EQ(J6124, INDEX(CFB!$J$2:$J$1048576, MATCH(W6124, CFB!$W$2:$W$1048576, 0)):INDEX(CFB!$J$2:$J$1048576, MATCH(W6124, CFB!$W$2:$W$1048576, 0) + COUNTIF(CFB!$W$2:$W$1048576, W6124) - 1))</f>
        <v>101</v>
      </c>
      <c r="N6124" s="2">
        <f>RANK(K6124, INDEX(CFB!$K$2:$K$1048576, MATCH(W6124, CFB!$W$2:$W$1048576, 0)):INDEX(CFB!$K$2:$K$1048576, MATCH(W6124, CFB!$W$2:$W$1048576, 0) + COUNTIF(CFB!$W$2:$W$1048576, W6124) - 1))</f>
        <v>92</v>
      </c>
      <c r="O6124">
        <v>24.11</v>
      </c>
      <c r="P6124">
        <v>17.21</v>
      </c>
      <c r="W6124">
        <v>1974</v>
      </c>
      <c r="X6124">
        <f t="shared" si="189"/>
        <v>0</v>
      </c>
    </row>
    <row r="6125" spans="1:24" ht="12.75" hidden="1" customHeight="1" x14ac:dyDescent="0.45">
      <c r="A6125">
        <v>93</v>
      </c>
      <c r="B6125" t="s">
        <v>48</v>
      </c>
      <c r="C6125" t="s">
        <v>12</v>
      </c>
      <c r="D6125" s="2" t="str">
        <f t="shared" si="188"/>
        <v>Army1974</v>
      </c>
      <c r="F6125">
        <v>3</v>
      </c>
      <c r="G6125">
        <v>8</v>
      </c>
      <c r="H6125">
        <v>0</v>
      </c>
      <c r="I6125">
        <v>-2.06</v>
      </c>
      <c r="J6125">
        <v>-4.9000000000000004</v>
      </c>
      <c r="K6125">
        <v>-6.96</v>
      </c>
      <c r="L6125" s="2">
        <f>_xlfn.RANK.EQ(I6125, INDEX(CFB!$I$2:$I$1048576, MATCH(W6125, CFB!$W$2:$W$1048576, 0)):INDEX(CFB!$I$2:$I$1048576, MATCH(W6125, CFB!$W$2:$W$1048576, 0) + COUNTIF(CFB!$W$2:$W$1048576, W6125) - 1), 0)</f>
        <v>82</v>
      </c>
      <c r="M6125" s="2">
        <f>_xlfn.RANK.EQ(J6125, INDEX(CFB!$J$2:$J$1048576, MATCH(W6125, CFB!$W$2:$W$1048576, 0)):INDEX(CFB!$J$2:$J$1048576, MATCH(W6125, CFB!$W$2:$W$1048576, 0) + COUNTIF(CFB!$W$2:$W$1048576, W6125) - 1))</f>
        <v>109</v>
      </c>
      <c r="N6125" s="2">
        <f>RANK(K6125, INDEX(CFB!$K$2:$K$1048576, MATCH(W6125, CFB!$W$2:$W$1048576, 0)):INDEX(CFB!$K$2:$K$1048576, MATCH(W6125, CFB!$W$2:$W$1048576, 0) + COUNTIF(CFB!$W$2:$W$1048576, W6125) - 1))</f>
        <v>93</v>
      </c>
      <c r="O6125">
        <v>23.63</v>
      </c>
      <c r="P6125">
        <v>18.79</v>
      </c>
      <c r="W6125">
        <v>1974</v>
      </c>
      <c r="X6125">
        <f t="shared" si="189"/>
        <v>0</v>
      </c>
    </row>
    <row r="6126" spans="1:24" ht="12.75" hidden="1" customHeight="1" x14ac:dyDescent="0.45">
      <c r="A6126">
        <v>94</v>
      </c>
      <c r="B6126" t="s">
        <v>216</v>
      </c>
      <c r="C6126" t="s">
        <v>12</v>
      </c>
      <c r="D6126" s="2" t="str">
        <f t="shared" si="188"/>
        <v>Holy Cross1974</v>
      </c>
      <c r="F6126">
        <v>5</v>
      </c>
      <c r="G6126">
        <v>5</v>
      </c>
      <c r="H6126">
        <v>1</v>
      </c>
      <c r="I6126">
        <v>-6.32</v>
      </c>
      <c r="J6126">
        <v>-0.68</v>
      </c>
      <c r="K6126">
        <v>-7</v>
      </c>
      <c r="L6126" s="2">
        <f>_xlfn.RANK.EQ(I6126, INDEX(CFB!$I$2:$I$1048576, MATCH(W6126, CFB!$W$2:$W$1048576, 0)):INDEX(CFB!$I$2:$I$1048576, MATCH(W6126, CFB!$W$2:$W$1048576, 0) + COUNTIF(CFB!$W$2:$W$1048576, W6126) - 1), 0)</f>
        <v>108</v>
      </c>
      <c r="M6126" s="2">
        <f>_xlfn.RANK.EQ(J6126, INDEX(CFB!$J$2:$J$1048576, MATCH(W6126, CFB!$W$2:$W$1048576, 0)):INDEX(CFB!$J$2:$J$1048576, MATCH(W6126, CFB!$W$2:$W$1048576, 0) + COUNTIF(CFB!$W$2:$W$1048576, W6126) - 1))</f>
        <v>76</v>
      </c>
      <c r="N6126" s="2">
        <f>RANK(K6126, INDEX(CFB!$K$2:$K$1048576, MATCH(W6126, CFB!$W$2:$W$1048576, 0)):INDEX(CFB!$K$2:$K$1048576, MATCH(W6126, CFB!$W$2:$W$1048576, 0) + COUNTIF(CFB!$W$2:$W$1048576, W6126) - 1))</f>
        <v>94</v>
      </c>
      <c r="O6126">
        <v>19.89</v>
      </c>
      <c r="P6126">
        <v>15.49</v>
      </c>
      <c r="W6126">
        <v>1974</v>
      </c>
      <c r="X6126">
        <f t="shared" si="189"/>
        <v>0</v>
      </c>
    </row>
    <row r="6127" spans="1:24" ht="12.75" hidden="1" customHeight="1" x14ac:dyDescent="0.45">
      <c r="A6127">
        <v>95</v>
      </c>
      <c r="B6127" t="s">
        <v>131</v>
      </c>
      <c r="C6127" t="s">
        <v>12</v>
      </c>
      <c r="D6127" s="2" t="str">
        <f t="shared" si="188"/>
        <v>Air Force1974</v>
      </c>
      <c r="F6127">
        <v>2</v>
      </c>
      <c r="G6127">
        <v>9</v>
      </c>
      <c r="H6127">
        <v>0</v>
      </c>
      <c r="I6127">
        <v>-4.45</v>
      </c>
      <c r="J6127">
        <v>-2.57</v>
      </c>
      <c r="K6127">
        <v>-7.01</v>
      </c>
      <c r="L6127" s="2">
        <f>_xlfn.RANK.EQ(I6127, INDEX(CFB!$I$2:$I$1048576, MATCH(W6127, CFB!$W$2:$W$1048576, 0)):INDEX(CFB!$I$2:$I$1048576, MATCH(W6127, CFB!$W$2:$W$1048576, 0) + COUNTIF(CFB!$W$2:$W$1048576, W6127) - 1), 0)</f>
        <v>101</v>
      </c>
      <c r="M6127" s="2">
        <f>_xlfn.RANK.EQ(J6127, INDEX(CFB!$J$2:$J$1048576, MATCH(W6127, CFB!$W$2:$W$1048576, 0)):INDEX(CFB!$J$2:$J$1048576, MATCH(W6127, CFB!$W$2:$W$1048576, 0) + COUNTIF(CFB!$W$2:$W$1048576, W6127) - 1))</f>
        <v>93</v>
      </c>
      <c r="N6127" s="2">
        <f>RANK(K6127, INDEX(CFB!$K$2:$K$1048576, MATCH(W6127, CFB!$W$2:$W$1048576, 0)):INDEX(CFB!$K$2:$K$1048576, MATCH(W6127, CFB!$W$2:$W$1048576, 0) + COUNTIF(CFB!$W$2:$W$1048576, W6127) - 1))</f>
        <v>95</v>
      </c>
      <c r="O6127">
        <v>22.4</v>
      </c>
      <c r="P6127">
        <v>13.49</v>
      </c>
      <c r="W6127">
        <v>1974</v>
      </c>
      <c r="X6127">
        <f t="shared" si="189"/>
        <v>0</v>
      </c>
    </row>
    <row r="6128" spans="1:24" ht="12.75" hidden="1" customHeight="1" x14ac:dyDescent="0.45">
      <c r="A6128">
        <v>96</v>
      </c>
      <c r="B6128" t="s">
        <v>218</v>
      </c>
      <c r="C6128" t="s">
        <v>212</v>
      </c>
      <c r="D6128" s="2" t="str">
        <f t="shared" si="188"/>
        <v>Dartmouth1974</v>
      </c>
      <c r="F6128">
        <v>3</v>
      </c>
      <c r="G6128">
        <v>6</v>
      </c>
      <c r="H6128">
        <v>0</v>
      </c>
      <c r="I6128">
        <v>-9.36</v>
      </c>
      <c r="J6128">
        <v>2.29</v>
      </c>
      <c r="K6128">
        <v>-7.07</v>
      </c>
      <c r="L6128" s="2">
        <f>_xlfn.RANK.EQ(I6128, INDEX(CFB!$I$2:$I$1048576, MATCH(W6128, CFB!$W$2:$W$1048576, 0)):INDEX(CFB!$I$2:$I$1048576, MATCH(W6128, CFB!$W$2:$W$1048576, 0) + COUNTIF(CFB!$W$2:$W$1048576, W6128) - 1), 0)</f>
        <v>121</v>
      </c>
      <c r="M6128" s="2">
        <f>_xlfn.RANK.EQ(J6128, INDEX(CFB!$J$2:$J$1048576, MATCH(W6128, CFB!$W$2:$W$1048576, 0)):INDEX(CFB!$J$2:$J$1048576, MATCH(W6128, CFB!$W$2:$W$1048576, 0) + COUNTIF(CFB!$W$2:$W$1048576, W6128) - 1))</f>
        <v>46</v>
      </c>
      <c r="N6128" s="2">
        <f>RANK(K6128, INDEX(CFB!$K$2:$K$1048576, MATCH(W6128, CFB!$W$2:$W$1048576, 0)):INDEX(CFB!$K$2:$K$1048576, MATCH(W6128, CFB!$W$2:$W$1048576, 0) + COUNTIF(CFB!$W$2:$W$1048576, W6128) - 1))</f>
        <v>96</v>
      </c>
      <c r="O6128">
        <v>15.33</v>
      </c>
      <c r="P6128">
        <v>9.86</v>
      </c>
      <c r="W6128">
        <v>1974</v>
      </c>
      <c r="X6128">
        <f t="shared" si="189"/>
        <v>0</v>
      </c>
    </row>
    <row r="6129" spans="1:24" ht="12.75" hidden="1" customHeight="1" x14ac:dyDescent="0.45">
      <c r="A6129">
        <v>97</v>
      </c>
      <c r="B6129" t="s">
        <v>25</v>
      </c>
      <c r="C6129" t="s">
        <v>195</v>
      </c>
      <c r="D6129" s="2" t="str">
        <f t="shared" si="188"/>
        <v>Louisville1974</v>
      </c>
      <c r="F6129">
        <v>4</v>
      </c>
      <c r="G6129">
        <v>7</v>
      </c>
      <c r="H6129">
        <v>0</v>
      </c>
      <c r="I6129">
        <v>-6.55</v>
      </c>
      <c r="J6129">
        <v>-0.55000000000000004</v>
      </c>
      <c r="K6129">
        <v>-7.1</v>
      </c>
      <c r="L6129" s="2">
        <f>_xlfn.RANK.EQ(I6129, INDEX(CFB!$I$2:$I$1048576, MATCH(W6129, CFB!$W$2:$W$1048576, 0)):INDEX(CFB!$I$2:$I$1048576, MATCH(W6129, CFB!$W$2:$W$1048576, 0) + COUNTIF(CFB!$W$2:$W$1048576, W6129) - 1), 0)</f>
        <v>111</v>
      </c>
      <c r="M6129" s="2">
        <f>_xlfn.RANK.EQ(J6129, INDEX(CFB!$J$2:$J$1048576, MATCH(W6129, CFB!$W$2:$W$1048576, 0)):INDEX(CFB!$J$2:$J$1048576, MATCH(W6129, CFB!$W$2:$W$1048576, 0) + COUNTIF(CFB!$W$2:$W$1048576, W6129) - 1))</f>
        <v>71</v>
      </c>
      <c r="N6129" s="2">
        <f>RANK(K6129, INDEX(CFB!$K$2:$K$1048576, MATCH(W6129, CFB!$W$2:$W$1048576, 0)):INDEX(CFB!$K$2:$K$1048576, MATCH(W6129, CFB!$W$2:$W$1048576, 0) + COUNTIF(CFB!$W$2:$W$1048576, W6129) - 1))</f>
        <v>97</v>
      </c>
      <c r="O6129">
        <v>18.190000000000001</v>
      </c>
      <c r="P6129">
        <v>16.66</v>
      </c>
      <c r="W6129">
        <v>1974</v>
      </c>
      <c r="X6129">
        <f t="shared" si="189"/>
        <v>0</v>
      </c>
    </row>
    <row r="6130" spans="1:24" ht="12.75" hidden="1" customHeight="1" x14ac:dyDescent="0.45">
      <c r="A6130">
        <v>98</v>
      </c>
      <c r="B6130" t="s">
        <v>201</v>
      </c>
      <c r="C6130" t="s">
        <v>206</v>
      </c>
      <c r="D6130" s="2" t="str">
        <f t="shared" si="188"/>
        <v>William &amp; Mary1974</v>
      </c>
      <c r="F6130">
        <v>4</v>
      </c>
      <c r="G6130">
        <v>7</v>
      </c>
      <c r="H6130">
        <v>0</v>
      </c>
      <c r="I6130">
        <v>-2.21</v>
      </c>
      <c r="J6130">
        <v>-4.9000000000000004</v>
      </c>
      <c r="K6130">
        <v>-7.11</v>
      </c>
      <c r="L6130" s="2">
        <f>_xlfn.RANK.EQ(I6130, INDEX(CFB!$I$2:$I$1048576, MATCH(W6130, CFB!$W$2:$W$1048576, 0)):INDEX(CFB!$I$2:$I$1048576, MATCH(W6130, CFB!$W$2:$W$1048576, 0) + COUNTIF(CFB!$W$2:$W$1048576, W6130) - 1), 0)</f>
        <v>85</v>
      </c>
      <c r="M6130" s="2">
        <f>_xlfn.RANK.EQ(J6130, INDEX(CFB!$J$2:$J$1048576, MATCH(W6130, CFB!$W$2:$W$1048576, 0)):INDEX(CFB!$J$2:$J$1048576, MATCH(W6130, CFB!$W$2:$W$1048576, 0) + COUNTIF(CFB!$W$2:$W$1048576, W6130) - 1))</f>
        <v>109</v>
      </c>
      <c r="N6130" s="2">
        <f>RANK(K6130, INDEX(CFB!$K$2:$K$1048576, MATCH(W6130, CFB!$W$2:$W$1048576, 0)):INDEX(CFB!$K$2:$K$1048576, MATCH(W6130, CFB!$W$2:$W$1048576, 0) + COUNTIF(CFB!$W$2:$W$1048576, W6130) - 1))</f>
        <v>98</v>
      </c>
      <c r="O6130">
        <v>24.66</v>
      </c>
      <c r="P6130">
        <v>18.48</v>
      </c>
      <c r="W6130">
        <v>1974</v>
      </c>
      <c r="X6130">
        <f t="shared" si="189"/>
        <v>0</v>
      </c>
    </row>
    <row r="6131" spans="1:24" ht="12.75" hidden="1" customHeight="1" x14ac:dyDescent="0.45">
      <c r="A6131">
        <v>99</v>
      </c>
      <c r="B6131" t="s">
        <v>111</v>
      </c>
      <c r="C6131" t="s">
        <v>193</v>
      </c>
      <c r="D6131" s="2" t="str">
        <f t="shared" si="188"/>
        <v>Fresno State1974</v>
      </c>
      <c r="F6131">
        <v>5</v>
      </c>
      <c r="G6131">
        <v>7</v>
      </c>
      <c r="H6131">
        <v>0</v>
      </c>
      <c r="I6131">
        <v>-3.76</v>
      </c>
      <c r="J6131">
        <v>-3.6</v>
      </c>
      <c r="K6131">
        <v>-7.37</v>
      </c>
      <c r="L6131" s="2">
        <f>_xlfn.RANK.EQ(I6131, INDEX(CFB!$I$2:$I$1048576, MATCH(W6131, CFB!$W$2:$W$1048576, 0)):INDEX(CFB!$I$2:$I$1048576, MATCH(W6131, CFB!$W$2:$W$1048576, 0) + COUNTIF(CFB!$W$2:$W$1048576, W6131) - 1), 0)</f>
        <v>96</v>
      </c>
      <c r="M6131" s="2">
        <f>_xlfn.RANK.EQ(J6131, INDEX(CFB!$J$2:$J$1048576, MATCH(W6131, CFB!$W$2:$W$1048576, 0)):INDEX(CFB!$J$2:$J$1048576, MATCH(W6131, CFB!$W$2:$W$1048576, 0) + COUNTIF(CFB!$W$2:$W$1048576, W6131) - 1))</f>
        <v>100</v>
      </c>
      <c r="N6131" s="2">
        <f>RANK(K6131, INDEX(CFB!$K$2:$K$1048576, MATCH(W6131, CFB!$W$2:$W$1048576, 0)):INDEX(CFB!$K$2:$K$1048576, MATCH(W6131, CFB!$W$2:$W$1048576, 0) + COUNTIF(CFB!$W$2:$W$1048576, W6131) - 1))</f>
        <v>99</v>
      </c>
      <c r="O6131">
        <v>22.67</v>
      </c>
      <c r="P6131">
        <v>15.08</v>
      </c>
      <c r="W6131">
        <v>1974</v>
      </c>
      <c r="X6131">
        <f t="shared" si="189"/>
        <v>0</v>
      </c>
    </row>
    <row r="6132" spans="1:24" ht="12.75" hidden="1" customHeight="1" x14ac:dyDescent="0.45">
      <c r="A6132">
        <v>100</v>
      </c>
      <c r="B6132" t="s">
        <v>222</v>
      </c>
      <c r="C6132" t="s">
        <v>212</v>
      </c>
      <c r="D6132" s="2" t="str">
        <f t="shared" si="188"/>
        <v>Cornell1974</v>
      </c>
      <c r="F6132">
        <v>3</v>
      </c>
      <c r="G6132">
        <v>5</v>
      </c>
      <c r="H6132">
        <v>1</v>
      </c>
      <c r="I6132">
        <v>-1.91</v>
      </c>
      <c r="J6132">
        <v>-5.6</v>
      </c>
      <c r="K6132">
        <v>-7.5</v>
      </c>
      <c r="L6132" s="2">
        <f>_xlfn.RANK.EQ(I6132, INDEX(CFB!$I$2:$I$1048576, MATCH(W6132, CFB!$W$2:$W$1048576, 0)):INDEX(CFB!$I$2:$I$1048576, MATCH(W6132, CFB!$W$2:$W$1048576, 0) + COUNTIF(CFB!$W$2:$W$1048576, W6132) - 1), 0)</f>
        <v>81</v>
      </c>
      <c r="M6132" s="2">
        <f>_xlfn.RANK.EQ(J6132, INDEX(CFB!$J$2:$J$1048576, MATCH(W6132, CFB!$W$2:$W$1048576, 0)):INDEX(CFB!$J$2:$J$1048576, MATCH(W6132, CFB!$W$2:$W$1048576, 0) + COUNTIF(CFB!$W$2:$W$1048576, W6132) - 1))</f>
        <v>111</v>
      </c>
      <c r="N6132" s="2">
        <f>RANK(K6132, INDEX(CFB!$K$2:$K$1048576, MATCH(W6132, CFB!$W$2:$W$1048576, 0)):INDEX(CFB!$K$2:$K$1048576, MATCH(W6132, CFB!$W$2:$W$1048576, 0) + COUNTIF(CFB!$W$2:$W$1048576, W6132) - 1))</f>
        <v>100</v>
      </c>
      <c r="O6132">
        <v>23.63</v>
      </c>
      <c r="P6132">
        <v>18.72</v>
      </c>
      <c r="W6132">
        <v>1974</v>
      </c>
      <c r="X6132">
        <f t="shared" si="189"/>
        <v>0</v>
      </c>
    </row>
    <row r="6133" spans="1:24" ht="12.75" hidden="1" customHeight="1" x14ac:dyDescent="0.45">
      <c r="A6133">
        <v>101</v>
      </c>
      <c r="B6133" t="s">
        <v>192</v>
      </c>
      <c r="C6133" t="s">
        <v>193</v>
      </c>
      <c r="D6133" s="2" t="str">
        <f t="shared" si="188"/>
        <v>Long Beach State1974</v>
      </c>
      <c r="F6133">
        <v>6</v>
      </c>
      <c r="G6133">
        <v>5</v>
      </c>
      <c r="H6133">
        <v>0</v>
      </c>
      <c r="I6133">
        <v>-1.02</v>
      </c>
      <c r="J6133">
        <v>-6.68</v>
      </c>
      <c r="K6133">
        <v>-7.69</v>
      </c>
      <c r="L6133" s="2">
        <f>_xlfn.RANK.EQ(I6133, INDEX(CFB!$I$2:$I$1048576, MATCH(W6133, CFB!$W$2:$W$1048576, 0)):INDEX(CFB!$I$2:$I$1048576, MATCH(W6133, CFB!$W$2:$W$1048576, 0) + COUNTIF(CFB!$W$2:$W$1048576, W6133) - 1), 0)</f>
        <v>77</v>
      </c>
      <c r="M6133" s="2">
        <f>_xlfn.RANK.EQ(J6133, INDEX(CFB!$J$2:$J$1048576, MATCH(W6133, CFB!$W$2:$W$1048576, 0)):INDEX(CFB!$J$2:$J$1048576, MATCH(W6133, CFB!$W$2:$W$1048576, 0) + COUNTIF(CFB!$W$2:$W$1048576, W6133) - 1))</f>
        <v>113</v>
      </c>
      <c r="N6133" s="2">
        <f>RANK(K6133, INDEX(CFB!$K$2:$K$1048576, MATCH(W6133, CFB!$W$2:$W$1048576, 0)):INDEX(CFB!$K$2:$K$1048576, MATCH(W6133, CFB!$W$2:$W$1048576, 0) + COUNTIF(CFB!$W$2:$W$1048576, W6133) - 1))</f>
        <v>101</v>
      </c>
      <c r="O6133">
        <v>23.68</v>
      </c>
      <c r="P6133">
        <v>20.27</v>
      </c>
      <c r="W6133">
        <v>1974</v>
      </c>
      <c r="X6133">
        <f t="shared" si="189"/>
        <v>0</v>
      </c>
    </row>
    <row r="6134" spans="1:24" ht="12.75" hidden="1" customHeight="1" x14ac:dyDescent="0.45">
      <c r="A6134">
        <v>102</v>
      </c>
      <c r="B6134" t="s">
        <v>116</v>
      </c>
      <c r="C6134" t="s">
        <v>206</v>
      </c>
      <c r="D6134" s="2" t="str">
        <f t="shared" si="188"/>
        <v>Appalachian State1974</v>
      </c>
      <c r="F6134">
        <v>6</v>
      </c>
      <c r="G6134">
        <v>5</v>
      </c>
      <c r="H6134">
        <v>0</v>
      </c>
      <c r="I6134">
        <v>-5.5</v>
      </c>
      <c r="J6134">
        <v>-2.2799999999999998</v>
      </c>
      <c r="K6134">
        <v>-7.78</v>
      </c>
      <c r="L6134" s="2">
        <f>_xlfn.RANK.EQ(I6134, INDEX(CFB!$I$2:$I$1048576, MATCH(W6134, CFB!$W$2:$W$1048576, 0)):INDEX(CFB!$I$2:$I$1048576, MATCH(W6134, CFB!$W$2:$W$1048576, 0) + COUNTIF(CFB!$W$2:$W$1048576, W6134) - 1), 0)</f>
        <v>106</v>
      </c>
      <c r="M6134" s="2">
        <f>_xlfn.RANK.EQ(J6134, INDEX(CFB!$J$2:$J$1048576, MATCH(W6134, CFB!$W$2:$W$1048576, 0)):INDEX(CFB!$J$2:$J$1048576, MATCH(W6134, CFB!$W$2:$W$1048576, 0) + COUNTIF(CFB!$W$2:$W$1048576, W6134) - 1))</f>
        <v>88</v>
      </c>
      <c r="N6134" s="2">
        <f>RANK(K6134, INDEX(CFB!$K$2:$K$1048576, MATCH(W6134, CFB!$W$2:$W$1048576, 0)):INDEX(CFB!$K$2:$K$1048576, MATCH(W6134, CFB!$W$2:$W$1048576, 0) + COUNTIF(CFB!$W$2:$W$1048576, W6134) - 1))</f>
        <v>102</v>
      </c>
      <c r="O6134">
        <v>19.260000000000002</v>
      </c>
      <c r="P6134">
        <v>14.89</v>
      </c>
      <c r="W6134">
        <v>1974</v>
      </c>
      <c r="X6134">
        <f t="shared" si="189"/>
        <v>0</v>
      </c>
    </row>
    <row r="6135" spans="1:24" ht="12.75" hidden="1" customHeight="1" x14ac:dyDescent="0.45">
      <c r="A6135">
        <v>103</v>
      </c>
      <c r="B6135" t="s">
        <v>126</v>
      </c>
      <c r="C6135" t="s">
        <v>12</v>
      </c>
      <c r="D6135" s="2" t="str">
        <f t="shared" si="188"/>
        <v>Hawaii1974</v>
      </c>
      <c r="F6135">
        <v>6</v>
      </c>
      <c r="G6135">
        <v>5</v>
      </c>
      <c r="H6135">
        <v>0</v>
      </c>
      <c r="I6135">
        <v>-5.84</v>
      </c>
      <c r="J6135">
        <v>-2.34</v>
      </c>
      <c r="K6135">
        <v>-8.18</v>
      </c>
      <c r="L6135" s="2">
        <f>_xlfn.RANK.EQ(I6135, INDEX(CFB!$I$2:$I$1048576, MATCH(W6135, CFB!$W$2:$W$1048576, 0)):INDEX(CFB!$I$2:$I$1048576, MATCH(W6135, CFB!$W$2:$W$1048576, 0) + COUNTIF(CFB!$W$2:$W$1048576, W6135) - 1), 0)</f>
        <v>107</v>
      </c>
      <c r="M6135" s="2">
        <f>_xlfn.RANK.EQ(J6135, INDEX(CFB!$J$2:$J$1048576, MATCH(W6135, CFB!$W$2:$W$1048576, 0)):INDEX(CFB!$J$2:$J$1048576, MATCH(W6135, CFB!$W$2:$W$1048576, 0) + COUNTIF(CFB!$W$2:$W$1048576, W6135) - 1))</f>
        <v>90</v>
      </c>
      <c r="N6135" s="2">
        <f>RANK(K6135, INDEX(CFB!$K$2:$K$1048576, MATCH(W6135, CFB!$W$2:$W$1048576, 0)):INDEX(CFB!$K$2:$K$1048576, MATCH(W6135, CFB!$W$2:$W$1048576, 0) + COUNTIF(CFB!$W$2:$W$1048576, W6135) - 1))</f>
        <v>103</v>
      </c>
      <c r="O6135">
        <v>19.89</v>
      </c>
      <c r="P6135">
        <v>15.26</v>
      </c>
      <c r="W6135">
        <v>1974</v>
      </c>
      <c r="X6135">
        <f t="shared" si="189"/>
        <v>0</v>
      </c>
    </row>
    <row r="6136" spans="1:24" ht="12.75" hidden="1" customHeight="1" x14ac:dyDescent="0.45">
      <c r="A6136">
        <v>104</v>
      </c>
      <c r="B6136" t="s">
        <v>149</v>
      </c>
      <c r="C6136" t="s">
        <v>195</v>
      </c>
      <c r="D6136" s="2" t="str">
        <f t="shared" si="188"/>
        <v>New Mexico State1974</v>
      </c>
      <c r="F6136">
        <v>5</v>
      </c>
      <c r="G6136">
        <v>6</v>
      </c>
      <c r="H6136">
        <v>0</v>
      </c>
      <c r="I6136">
        <v>-3.43</v>
      </c>
      <c r="J6136">
        <v>-4.88</v>
      </c>
      <c r="K6136">
        <v>-8.3000000000000007</v>
      </c>
      <c r="L6136" s="2">
        <f>_xlfn.RANK.EQ(I6136, INDEX(CFB!$I$2:$I$1048576, MATCH(W6136, CFB!$W$2:$W$1048576, 0)):INDEX(CFB!$I$2:$I$1048576, MATCH(W6136, CFB!$W$2:$W$1048576, 0) + COUNTIF(CFB!$W$2:$W$1048576, W6136) - 1), 0)</f>
        <v>94</v>
      </c>
      <c r="M6136" s="2">
        <f>_xlfn.RANK.EQ(J6136, INDEX(CFB!$J$2:$J$1048576, MATCH(W6136, CFB!$W$2:$W$1048576, 0)):INDEX(CFB!$J$2:$J$1048576, MATCH(W6136, CFB!$W$2:$W$1048576, 0) + COUNTIF(CFB!$W$2:$W$1048576, W6136) - 1))</f>
        <v>107</v>
      </c>
      <c r="N6136" s="2">
        <f>RANK(K6136, INDEX(CFB!$K$2:$K$1048576, MATCH(W6136, CFB!$W$2:$W$1048576, 0)):INDEX(CFB!$K$2:$K$1048576, MATCH(W6136, CFB!$W$2:$W$1048576, 0) + COUNTIF(CFB!$W$2:$W$1048576, W6136) - 1))</f>
        <v>104</v>
      </c>
      <c r="O6136">
        <v>21.83</v>
      </c>
      <c r="P6136">
        <v>16.63</v>
      </c>
      <c r="W6136">
        <v>1974</v>
      </c>
      <c r="X6136">
        <f t="shared" si="189"/>
        <v>0</v>
      </c>
    </row>
    <row r="6137" spans="1:24" ht="12.75" hidden="1" customHeight="1" x14ac:dyDescent="0.45">
      <c r="A6137">
        <v>105</v>
      </c>
      <c r="B6137" t="s">
        <v>106</v>
      </c>
      <c r="C6137" t="s">
        <v>23</v>
      </c>
      <c r="D6137" s="2" t="str">
        <f t="shared" si="188"/>
        <v>Wake Forest1974</v>
      </c>
      <c r="F6137">
        <v>1</v>
      </c>
      <c r="G6137">
        <v>10</v>
      </c>
      <c r="H6137">
        <v>0</v>
      </c>
      <c r="I6137">
        <v>-9.57</v>
      </c>
      <c r="J6137">
        <v>0.99</v>
      </c>
      <c r="K6137">
        <v>-8.58</v>
      </c>
      <c r="L6137" s="2">
        <f>_xlfn.RANK.EQ(I6137, INDEX(CFB!$I$2:$I$1048576, MATCH(W6137, CFB!$W$2:$W$1048576, 0)):INDEX(CFB!$I$2:$I$1048576, MATCH(W6137, CFB!$W$2:$W$1048576, 0) + COUNTIF(CFB!$W$2:$W$1048576, W6137) - 1), 0)</f>
        <v>122</v>
      </c>
      <c r="M6137" s="2">
        <f>_xlfn.RANK.EQ(J6137, INDEX(CFB!$J$2:$J$1048576, MATCH(W6137, CFB!$W$2:$W$1048576, 0)):INDEX(CFB!$J$2:$J$1048576, MATCH(W6137, CFB!$W$2:$W$1048576, 0) + COUNTIF(CFB!$W$2:$W$1048576, W6137) - 1))</f>
        <v>59</v>
      </c>
      <c r="N6137" s="2">
        <f>RANK(K6137, INDEX(CFB!$K$2:$K$1048576, MATCH(W6137, CFB!$W$2:$W$1048576, 0)):INDEX(CFB!$K$2:$K$1048576, MATCH(W6137, CFB!$W$2:$W$1048576, 0) + COUNTIF(CFB!$W$2:$W$1048576, W6137) - 1))</f>
        <v>105</v>
      </c>
      <c r="O6137">
        <v>17.07</v>
      </c>
      <c r="P6137">
        <v>19.190000000000001</v>
      </c>
      <c r="W6137">
        <v>1974</v>
      </c>
      <c r="X6137">
        <f t="shared" si="189"/>
        <v>0</v>
      </c>
    </row>
    <row r="6138" spans="1:24" ht="12.75" hidden="1" customHeight="1" x14ac:dyDescent="0.45">
      <c r="A6138">
        <v>106</v>
      </c>
      <c r="B6138" t="s">
        <v>94</v>
      </c>
      <c r="C6138" t="s">
        <v>65</v>
      </c>
      <c r="D6138" s="2" t="str">
        <f t="shared" si="188"/>
        <v>Toledo1974</v>
      </c>
      <c r="F6138">
        <v>6</v>
      </c>
      <c r="G6138">
        <v>5</v>
      </c>
      <c r="H6138">
        <v>0</v>
      </c>
      <c r="I6138">
        <v>0.56999999999999995</v>
      </c>
      <c r="J6138">
        <v>-9.2200000000000006</v>
      </c>
      <c r="K6138">
        <v>-8.65</v>
      </c>
      <c r="L6138" s="2">
        <f>_xlfn.RANK.EQ(I6138, INDEX(CFB!$I$2:$I$1048576, MATCH(W6138, CFB!$W$2:$W$1048576, 0)):INDEX(CFB!$I$2:$I$1048576, MATCH(W6138, CFB!$W$2:$W$1048576, 0) + COUNTIF(CFB!$W$2:$W$1048576, W6138) - 1), 0)</f>
        <v>65</v>
      </c>
      <c r="M6138" s="2">
        <f>_xlfn.RANK.EQ(J6138, INDEX(CFB!$J$2:$J$1048576, MATCH(W6138, CFB!$W$2:$W$1048576, 0)):INDEX(CFB!$J$2:$J$1048576, MATCH(W6138, CFB!$W$2:$W$1048576, 0) + COUNTIF(CFB!$W$2:$W$1048576, W6138) - 1))</f>
        <v>117</v>
      </c>
      <c r="N6138" s="2">
        <f>RANK(K6138, INDEX(CFB!$K$2:$K$1048576, MATCH(W6138, CFB!$W$2:$W$1048576, 0)):INDEX(CFB!$K$2:$K$1048576, MATCH(W6138, CFB!$W$2:$W$1048576, 0) + COUNTIF(CFB!$W$2:$W$1048576, W6138) - 1))</f>
        <v>106</v>
      </c>
      <c r="O6138">
        <v>26.74</v>
      </c>
      <c r="P6138">
        <v>22.76</v>
      </c>
      <c r="W6138">
        <v>1974</v>
      </c>
      <c r="X6138">
        <f t="shared" si="189"/>
        <v>0</v>
      </c>
    </row>
    <row r="6139" spans="1:24" ht="12.75" hidden="1" customHeight="1" x14ac:dyDescent="0.45">
      <c r="A6139">
        <v>107</v>
      </c>
      <c r="B6139" t="s">
        <v>13</v>
      </c>
      <c r="C6139" t="s">
        <v>227</v>
      </c>
      <c r="D6139" s="2" t="str">
        <f t="shared" si="188"/>
        <v>Oregon1974</v>
      </c>
      <c r="F6139">
        <v>2</v>
      </c>
      <c r="G6139">
        <v>9</v>
      </c>
      <c r="H6139">
        <v>0</v>
      </c>
      <c r="I6139">
        <v>-7.26</v>
      </c>
      <c r="J6139">
        <v>-2.35</v>
      </c>
      <c r="K6139">
        <v>-9.61</v>
      </c>
      <c r="L6139" s="2">
        <f>_xlfn.RANK.EQ(I6139, INDEX(CFB!$I$2:$I$1048576, MATCH(W6139, CFB!$W$2:$W$1048576, 0)):INDEX(CFB!$I$2:$I$1048576, MATCH(W6139, CFB!$W$2:$W$1048576, 0) + COUNTIF(CFB!$W$2:$W$1048576, W6139) - 1), 0)</f>
        <v>115</v>
      </c>
      <c r="M6139" s="2">
        <f>_xlfn.RANK.EQ(J6139, INDEX(CFB!$J$2:$J$1048576, MATCH(W6139, CFB!$W$2:$W$1048576, 0)):INDEX(CFB!$J$2:$J$1048576, MATCH(W6139, CFB!$W$2:$W$1048576, 0) + COUNTIF(CFB!$W$2:$W$1048576, W6139) - 1))</f>
        <v>91</v>
      </c>
      <c r="N6139" s="2">
        <f>RANK(K6139, INDEX(CFB!$K$2:$K$1048576, MATCH(W6139, CFB!$W$2:$W$1048576, 0)):INDEX(CFB!$K$2:$K$1048576, MATCH(W6139, CFB!$W$2:$W$1048576, 0) + COUNTIF(CFB!$W$2:$W$1048576, W6139) - 1))</f>
        <v>107</v>
      </c>
      <c r="O6139">
        <v>18.87</v>
      </c>
      <c r="P6139">
        <v>20.190000000000001</v>
      </c>
      <c r="W6139">
        <v>1974</v>
      </c>
      <c r="X6139">
        <f t="shared" si="189"/>
        <v>0</v>
      </c>
    </row>
    <row r="6140" spans="1:24" ht="12.75" hidden="1" customHeight="1" x14ac:dyDescent="0.45">
      <c r="A6140">
        <v>108</v>
      </c>
      <c r="B6140" t="s">
        <v>148</v>
      </c>
      <c r="C6140" t="s">
        <v>178</v>
      </c>
      <c r="D6140" s="2" t="str">
        <f t="shared" si="188"/>
        <v>UTEP1974</v>
      </c>
      <c r="F6140">
        <v>4</v>
      </c>
      <c r="G6140">
        <v>7</v>
      </c>
      <c r="H6140">
        <v>0</v>
      </c>
      <c r="I6140">
        <v>-0.08</v>
      </c>
      <c r="J6140">
        <v>-9.7200000000000006</v>
      </c>
      <c r="K6140">
        <v>-9.8000000000000007</v>
      </c>
      <c r="L6140" s="2">
        <f>_xlfn.RANK.EQ(I6140, INDEX(CFB!$I$2:$I$1048576, MATCH(W6140, CFB!$W$2:$W$1048576, 0)):INDEX(CFB!$I$2:$I$1048576, MATCH(W6140, CFB!$W$2:$W$1048576, 0) + COUNTIF(CFB!$W$2:$W$1048576, W6140) - 1), 0)</f>
        <v>69</v>
      </c>
      <c r="M6140" s="2">
        <f>_xlfn.RANK.EQ(J6140, INDEX(CFB!$J$2:$J$1048576, MATCH(W6140, CFB!$W$2:$W$1048576, 0)):INDEX(CFB!$J$2:$J$1048576, MATCH(W6140, CFB!$W$2:$W$1048576, 0) + COUNTIF(CFB!$W$2:$W$1048576, W6140) - 1))</f>
        <v>119</v>
      </c>
      <c r="N6140" s="2">
        <f>RANK(K6140, INDEX(CFB!$K$2:$K$1048576, MATCH(W6140, CFB!$W$2:$W$1048576, 0)):INDEX(CFB!$K$2:$K$1048576, MATCH(W6140, CFB!$W$2:$W$1048576, 0) + COUNTIF(CFB!$W$2:$W$1048576, W6140) - 1))</f>
        <v>108</v>
      </c>
      <c r="O6140">
        <v>25.76</v>
      </c>
      <c r="P6140">
        <v>22.39</v>
      </c>
      <c r="W6140">
        <v>1974</v>
      </c>
      <c r="X6140">
        <f t="shared" si="189"/>
        <v>0</v>
      </c>
    </row>
    <row r="6141" spans="1:24" ht="12.75" hidden="1" customHeight="1" x14ac:dyDescent="0.45">
      <c r="A6141">
        <v>109</v>
      </c>
      <c r="B6141" t="s">
        <v>61</v>
      </c>
      <c r="C6141" t="s">
        <v>189</v>
      </c>
      <c r="D6141" s="2" t="str">
        <f t="shared" si="188"/>
        <v>Texas Christian1974</v>
      </c>
      <c r="F6141">
        <v>1</v>
      </c>
      <c r="G6141">
        <v>10</v>
      </c>
      <c r="H6141">
        <v>0</v>
      </c>
      <c r="I6141">
        <v>-8.0399999999999991</v>
      </c>
      <c r="J6141">
        <v>-2.1</v>
      </c>
      <c r="K6141">
        <v>-10.14</v>
      </c>
      <c r="L6141" s="2">
        <f>_xlfn.RANK.EQ(I6141, INDEX(CFB!$I$2:$I$1048576, MATCH(W6141, CFB!$W$2:$W$1048576, 0)):INDEX(CFB!$I$2:$I$1048576, MATCH(W6141, CFB!$W$2:$W$1048576, 0) + COUNTIF(CFB!$W$2:$W$1048576, W6141) - 1), 0)</f>
        <v>117</v>
      </c>
      <c r="M6141" s="2">
        <f>_xlfn.RANK.EQ(J6141, INDEX(CFB!$J$2:$J$1048576, MATCH(W6141, CFB!$W$2:$W$1048576, 0)):INDEX(CFB!$J$2:$J$1048576, MATCH(W6141, CFB!$W$2:$W$1048576, 0) + COUNTIF(CFB!$W$2:$W$1048576, W6141) - 1))</f>
        <v>87</v>
      </c>
      <c r="N6141" s="2">
        <f>RANK(K6141, INDEX(CFB!$K$2:$K$1048576, MATCH(W6141, CFB!$W$2:$W$1048576, 0)):INDEX(CFB!$K$2:$K$1048576, MATCH(W6141, CFB!$W$2:$W$1048576, 0) + COUNTIF(CFB!$W$2:$W$1048576, W6141) - 1))</f>
        <v>109</v>
      </c>
      <c r="O6141">
        <v>19.440000000000001</v>
      </c>
      <c r="P6141">
        <v>20.85</v>
      </c>
      <c r="W6141">
        <v>1974</v>
      </c>
      <c r="X6141">
        <f t="shared" si="189"/>
        <v>0</v>
      </c>
    </row>
    <row r="6142" spans="1:24" ht="12.75" hidden="1" customHeight="1" x14ac:dyDescent="0.45">
      <c r="A6142">
        <v>110</v>
      </c>
      <c r="B6142" t="s">
        <v>207</v>
      </c>
      <c r="C6142" t="s">
        <v>206</v>
      </c>
      <c r="D6142" s="2" t="str">
        <f t="shared" si="188"/>
        <v>The Citadel1974</v>
      </c>
      <c r="F6142">
        <v>4</v>
      </c>
      <c r="G6142">
        <v>7</v>
      </c>
      <c r="H6142">
        <v>0</v>
      </c>
      <c r="I6142">
        <v>-3.18</v>
      </c>
      <c r="J6142">
        <v>-7.36</v>
      </c>
      <c r="K6142">
        <v>-10.54</v>
      </c>
      <c r="L6142" s="2">
        <f>_xlfn.RANK.EQ(I6142, INDEX(CFB!$I$2:$I$1048576, MATCH(W6142, CFB!$W$2:$W$1048576, 0)):INDEX(CFB!$I$2:$I$1048576, MATCH(W6142, CFB!$W$2:$W$1048576, 0) + COUNTIF(CFB!$W$2:$W$1048576, W6142) - 1), 0)</f>
        <v>92</v>
      </c>
      <c r="M6142" s="2">
        <f>_xlfn.RANK.EQ(J6142, INDEX(CFB!$J$2:$J$1048576, MATCH(W6142, CFB!$W$2:$W$1048576, 0)):INDEX(CFB!$J$2:$J$1048576, MATCH(W6142, CFB!$W$2:$W$1048576, 0) + COUNTIF(CFB!$W$2:$W$1048576, W6142) - 1))</f>
        <v>114</v>
      </c>
      <c r="N6142" s="2">
        <f>RANK(K6142, INDEX(CFB!$K$2:$K$1048576, MATCH(W6142, CFB!$W$2:$W$1048576, 0)):INDEX(CFB!$K$2:$K$1048576, MATCH(W6142, CFB!$W$2:$W$1048576, 0) + COUNTIF(CFB!$W$2:$W$1048576, W6142) - 1))</f>
        <v>110</v>
      </c>
      <c r="O6142">
        <v>23.46</v>
      </c>
      <c r="P6142">
        <v>21.4</v>
      </c>
      <c r="W6142">
        <v>1974</v>
      </c>
      <c r="X6142">
        <f t="shared" si="189"/>
        <v>0</v>
      </c>
    </row>
    <row r="6143" spans="1:24" ht="12.75" hidden="1" customHeight="1" x14ac:dyDescent="0.45">
      <c r="A6143">
        <v>111</v>
      </c>
      <c r="B6143" t="s">
        <v>209</v>
      </c>
      <c r="C6143" t="s">
        <v>12</v>
      </c>
      <c r="D6143" s="2" t="str">
        <f t="shared" si="188"/>
        <v>Chattanooga1974</v>
      </c>
      <c r="F6143">
        <v>4</v>
      </c>
      <c r="G6143">
        <v>7</v>
      </c>
      <c r="H6143">
        <v>0</v>
      </c>
      <c r="I6143">
        <v>-6.53</v>
      </c>
      <c r="J6143">
        <v>-4.2699999999999996</v>
      </c>
      <c r="K6143">
        <v>-10.8</v>
      </c>
      <c r="L6143" s="2">
        <f>_xlfn.RANK.EQ(I6143, INDEX(CFB!$I$2:$I$1048576, MATCH(W6143, CFB!$W$2:$W$1048576, 0)):INDEX(CFB!$I$2:$I$1048576, MATCH(W6143, CFB!$W$2:$W$1048576, 0) + COUNTIF(CFB!$W$2:$W$1048576, W6143) - 1), 0)</f>
        <v>110</v>
      </c>
      <c r="M6143" s="2">
        <f>_xlfn.RANK.EQ(J6143, INDEX(CFB!$J$2:$J$1048576, MATCH(W6143, CFB!$W$2:$W$1048576, 0)):INDEX(CFB!$J$2:$J$1048576, MATCH(W6143, CFB!$W$2:$W$1048576, 0) + COUNTIF(CFB!$W$2:$W$1048576, W6143) - 1))</f>
        <v>103</v>
      </c>
      <c r="N6143" s="2">
        <f>RANK(K6143, INDEX(CFB!$K$2:$K$1048576, MATCH(W6143, CFB!$W$2:$W$1048576, 0)):INDEX(CFB!$K$2:$K$1048576, MATCH(W6143, CFB!$W$2:$W$1048576, 0) + COUNTIF(CFB!$W$2:$W$1048576, W6143) - 1))</f>
        <v>111</v>
      </c>
      <c r="O6143">
        <v>20.69</v>
      </c>
      <c r="P6143">
        <v>18.72</v>
      </c>
      <c r="W6143">
        <v>1974</v>
      </c>
      <c r="X6143">
        <f t="shared" si="189"/>
        <v>0</v>
      </c>
    </row>
    <row r="6144" spans="1:24" ht="12.75" hidden="1" customHeight="1" x14ac:dyDescent="0.45">
      <c r="A6144">
        <v>112</v>
      </c>
      <c r="B6144" t="s">
        <v>202</v>
      </c>
      <c r="C6144" t="s">
        <v>206</v>
      </c>
      <c r="D6144" s="2" t="str">
        <f t="shared" si="188"/>
        <v>Richmond1974</v>
      </c>
      <c r="F6144">
        <v>5</v>
      </c>
      <c r="G6144">
        <v>5</v>
      </c>
      <c r="H6144">
        <v>0</v>
      </c>
      <c r="I6144">
        <v>-0.98</v>
      </c>
      <c r="J6144">
        <v>-9.9700000000000006</v>
      </c>
      <c r="K6144">
        <v>-10.95</v>
      </c>
      <c r="L6144" s="2">
        <f>_xlfn.RANK.EQ(I6144, INDEX(CFB!$I$2:$I$1048576, MATCH(W6144, CFB!$W$2:$W$1048576, 0)):INDEX(CFB!$I$2:$I$1048576, MATCH(W6144, CFB!$W$2:$W$1048576, 0) + COUNTIF(CFB!$W$2:$W$1048576, W6144) - 1), 0)</f>
        <v>76</v>
      </c>
      <c r="M6144" s="2">
        <f>_xlfn.RANK.EQ(J6144, INDEX(CFB!$J$2:$J$1048576, MATCH(W6144, CFB!$W$2:$W$1048576, 0)):INDEX(CFB!$J$2:$J$1048576, MATCH(W6144, CFB!$W$2:$W$1048576, 0) + COUNTIF(CFB!$W$2:$W$1048576, W6144) - 1))</f>
        <v>121</v>
      </c>
      <c r="N6144" s="2">
        <f>RANK(K6144, INDEX(CFB!$K$2:$K$1048576, MATCH(W6144, CFB!$W$2:$W$1048576, 0)):INDEX(CFB!$K$2:$K$1048576, MATCH(W6144, CFB!$W$2:$W$1048576, 0) + COUNTIF(CFB!$W$2:$W$1048576, W6144) - 1))</f>
        <v>112</v>
      </c>
      <c r="O6144">
        <v>22.65</v>
      </c>
      <c r="P6144">
        <v>25.04</v>
      </c>
      <c r="W6144">
        <v>1974</v>
      </c>
      <c r="X6144">
        <f t="shared" si="189"/>
        <v>0</v>
      </c>
    </row>
    <row r="6145" spans="1:24" ht="12.75" hidden="1" customHeight="1" x14ac:dyDescent="0.45">
      <c r="A6145">
        <v>113</v>
      </c>
      <c r="B6145" t="s">
        <v>138</v>
      </c>
      <c r="C6145" t="s">
        <v>178</v>
      </c>
      <c r="D6145" s="2" t="str">
        <f t="shared" si="188"/>
        <v>Wyoming1974</v>
      </c>
      <c r="F6145">
        <v>2</v>
      </c>
      <c r="G6145">
        <v>9</v>
      </c>
      <c r="H6145">
        <v>0</v>
      </c>
      <c r="I6145">
        <v>-6.89</v>
      </c>
      <c r="J6145">
        <v>-4.8899999999999997</v>
      </c>
      <c r="K6145">
        <v>-11.78</v>
      </c>
      <c r="L6145" s="2">
        <f>_xlfn.RANK.EQ(I6145, INDEX(CFB!$I$2:$I$1048576, MATCH(W6145, CFB!$W$2:$W$1048576, 0)):INDEX(CFB!$I$2:$I$1048576, MATCH(W6145, CFB!$W$2:$W$1048576, 0) + COUNTIF(CFB!$W$2:$W$1048576, W6145) - 1), 0)</f>
        <v>113</v>
      </c>
      <c r="M6145" s="2">
        <f>_xlfn.RANK.EQ(J6145, INDEX(CFB!$J$2:$J$1048576, MATCH(W6145, CFB!$W$2:$W$1048576, 0)):INDEX(CFB!$J$2:$J$1048576, MATCH(W6145, CFB!$W$2:$W$1048576, 0) + COUNTIF(CFB!$W$2:$W$1048576, W6145) - 1))</f>
        <v>108</v>
      </c>
      <c r="N6145" s="2">
        <f>RANK(K6145, INDEX(CFB!$K$2:$K$1048576, MATCH(W6145, CFB!$W$2:$W$1048576, 0)):INDEX(CFB!$K$2:$K$1048576, MATCH(W6145, CFB!$W$2:$W$1048576, 0) + COUNTIF(CFB!$W$2:$W$1048576, W6145) - 1))</f>
        <v>113</v>
      </c>
      <c r="O6145">
        <v>19.32</v>
      </c>
      <c r="P6145">
        <v>18.329999999999998</v>
      </c>
      <c r="W6145">
        <v>1974</v>
      </c>
      <c r="X6145">
        <f t="shared" si="189"/>
        <v>0</v>
      </c>
    </row>
    <row r="6146" spans="1:24" ht="12.75" hidden="1" customHeight="1" x14ac:dyDescent="0.45">
      <c r="A6146">
        <v>114</v>
      </c>
      <c r="B6146" t="s">
        <v>205</v>
      </c>
      <c r="C6146" t="s">
        <v>206</v>
      </c>
      <c r="D6146" s="2" t="str">
        <f t="shared" si="188"/>
        <v>Furman1974</v>
      </c>
      <c r="F6146">
        <v>5</v>
      </c>
      <c r="G6146">
        <v>6</v>
      </c>
      <c r="H6146">
        <v>0</v>
      </c>
      <c r="I6146">
        <v>-10.85</v>
      </c>
      <c r="J6146">
        <v>-1.31</v>
      </c>
      <c r="K6146">
        <v>-12.16</v>
      </c>
      <c r="L6146" s="2">
        <f>_xlfn.RANK.EQ(I6146, INDEX(CFB!$I$2:$I$1048576, MATCH(W6146, CFB!$W$2:$W$1048576, 0)):INDEX(CFB!$I$2:$I$1048576, MATCH(W6146, CFB!$W$2:$W$1048576, 0) + COUNTIF(CFB!$W$2:$W$1048576, W6146) - 1), 0)</f>
        <v>123</v>
      </c>
      <c r="M6146" s="2">
        <f>_xlfn.RANK.EQ(J6146, INDEX(CFB!$J$2:$J$1048576, MATCH(W6146, CFB!$W$2:$W$1048576, 0)):INDEX(CFB!$J$2:$J$1048576, MATCH(W6146, CFB!$W$2:$W$1048576, 0) + COUNTIF(CFB!$W$2:$W$1048576, W6146) - 1))</f>
        <v>82</v>
      </c>
      <c r="N6146" s="2">
        <f>RANK(K6146, INDEX(CFB!$K$2:$K$1048576, MATCH(W6146, CFB!$W$2:$W$1048576, 0)):INDEX(CFB!$K$2:$K$1048576, MATCH(W6146, CFB!$W$2:$W$1048576, 0) + COUNTIF(CFB!$W$2:$W$1048576, W6146) - 1))</f>
        <v>114</v>
      </c>
      <c r="O6146">
        <v>13.21</v>
      </c>
      <c r="P6146">
        <v>13.89</v>
      </c>
      <c r="W6146">
        <v>1974</v>
      </c>
      <c r="X6146">
        <f t="shared" si="189"/>
        <v>0</v>
      </c>
    </row>
    <row r="6147" spans="1:24" ht="12.75" hidden="1" customHeight="1" x14ac:dyDescent="0.45">
      <c r="A6147">
        <v>115</v>
      </c>
      <c r="B6147" t="s">
        <v>113</v>
      </c>
      <c r="C6147" t="s">
        <v>195</v>
      </c>
      <c r="D6147" s="2" t="str">
        <f t="shared" ref="D6147:D6210" si="190">_xlfn.CONCAT(B6147, W6147)</f>
        <v>North Texas1974</v>
      </c>
      <c r="F6147">
        <v>2</v>
      </c>
      <c r="G6147">
        <v>7</v>
      </c>
      <c r="H6147">
        <v>2</v>
      </c>
      <c r="I6147">
        <v>-8.08</v>
      </c>
      <c r="J6147">
        <v>-4.1100000000000003</v>
      </c>
      <c r="K6147">
        <v>-12.19</v>
      </c>
      <c r="L6147" s="2">
        <f>_xlfn.RANK.EQ(I6147, INDEX(CFB!$I$2:$I$1048576, MATCH(W6147, CFB!$W$2:$W$1048576, 0)):INDEX(CFB!$I$2:$I$1048576, MATCH(W6147, CFB!$W$2:$W$1048576, 0) + COUNTIF(CFB!$W$2:$W$1048576, W6147) - 1), 0)</f>
        <v>118</v>
      </c>
      <c r="M6147" s="2">
        <f>_xlfn.RANK.EQ(J6147, INDEX(CFB!$J$2:$J$1048576, MATCH(W6147, CFB!$W$2:$W$1048576, 0)):INDEX(CFB!$J$2:$J$1048576, MATCH(W6147, CFB!$W$2:$W$1048576, 0) + COUNTIF(CFB!$W$2:$W$1048576, W6147) - 1))</f>
        <v>102</v>
      </c>
      <c r="N6147" s="2">
        <f>RANK(K6147, INDEX(CFB!$K$2:$K$1048576, MATCH(W6147, CFB!$W$2:$W$1048576, 0)):INDEX(CFB!$K$2:$K$1048576, MATCH(W6147, CFB!$W$2:$W$1048576, 0) + COUNTIF(CFB!$W$2:$W$1048576, W6147) - 1))</f>
        <v>115</v>
      </c>
      <c r="O6147">
        <v>16.670000000000002</v>
      </c>
      <c r="P6147">
        <v>18.89</v>
      </c>
      <c r="W6147">
        <v>1974</v>
      </c>
      <c r="X6147">
        <f t="shared" ref="X6147:X6210" si="191">IF(E6147=1, 1,0)</f>
        <v>0</v>
      </c>
    </row>
    <row r="6148" spans="1:24" ht="12.75" hidden="1" customHeight="1" x14ac:dyDescent="0.45">
      <c r="A6148">
        <v>116</v>
      </c>
      <c r="B6148" t="s">
        <v>225</v>
      </c>
      <c r="C6148" t="s">
        <v>12</v>
      </c>
      <c r="D6148" s="2" t="str">
        <f t="shared" si="190"/>
        <v>Villanova1974</v>
      </c>
      <c r="F6148">
        <v>3</v>
      </c>
      <c r="G6148">
        <v>8</v>
      </c>
      <c r="H6148">
        <v>0</v>
      </c>
      <c r="I6148">
        <v>-12.89</v>
      </c>
      <c r="J6148">
        <v>-0.57999999999999996</v>
      </c>
      <c r="K6148">
        <v>-13.47</v>
      </c>
      <c r="L6148" s="2">
        <f>_xlfn.RANK.EQ(I6148, INDEX(CFB!$I$2:$I$1048576, MATCH(W6148, CFB!$W$2:$W$1048576, 0)):INDEX(CFB!$I$2:$I$1048576, MATCH(W6148, CFB!$W$2:$W$1048576, 0) + COUNTIF(CFB!$W$2:$W$1048576, W6148) - 1), 0)</f>
        <v>127</v>
      </c>
      <c r="M6148" s="2">
        <f>_xlfn.RANK.EQ(J6148, INDEX(CFB!$J$2:$J$1048576, MATCH(W6148, CFB!$W$2:$W$1048576, 0)):INDEX(CFB!$J$2:$J$1048576, MATCH(W6148, CFB!$W$2:$W$1048576, 0) + COUNTIF(CFB!$W$2:$W$1048576, W6148) - 1))</f>
        <v>72</v>
      </c>
      <c r="N6148" s="2">
        <f>RANK(K6148, INDEX(CFB!$K$2:$K$1048576, MATCH(W6148, CFB!$W$2:$W$1048576, 0)):INDEX(CFB!$K$2:$K$1048576, MATCH(W6148, CFB!$W$2:$W$1048576, 0) + COUNTIF(CFB!$W$2:$W$1048576, W6148) - 1))</f>
        <v>116</v>
      </c>
      <c r="O6148">
        <v>12.73</v>
      </c>
      <c r="P6148">
        <v>18.39</v>
      </c>
      <c r="W6148">
        <v>1974</v>
      </c>
      <c r="X6148">
        <f t="shared" si="191"/>
        <v>0</v>
      </c>
    </row>
    <row r="6149" spans="1:24" ht="12.75" hidden="1" customHeight="1" x14ac:dyDescent="0.45">
      <c r="A6149">
        <v>117</v>
      </c>
      <c r="B6149" t="s">
        <v>210</v>
      </c>
      <c r="C6149" t="s">
        <v>12</v>
      </c>
      <c r="D6149" s="2" t="str">
        <f t="shared" si="190"/>
        <v>Colgate1974</v>
      </c>
      <c r="F6149">
        <v>4</v>
      </c>
      <c r="G6149">
        <v>6</v>
      </c>
      <c r="H6149">
        <v>0</v>
      </c>
      <c r="I6149">
        <v>1.17</v>
      </c>
      <c r="J6149">
        <v>-15.48</v>
      </c>
      <c r="K6149">
        <v>-14.31</v>
      </c>
      <c r="L6149" s="2">
        <f>_xlfn.RANK.EQ(I6149, INDEX(CFB!$I$2:$I$1048576, MATCH(W6149, CFB!$W$2:$W$1048576, 0)):INDEX(CFB!$I$2:$I$1048576, MATCH(W6149, CFB!$W$2:$W$1048576, 0) + COUNTIF(CFB!$W$2:$W$1048576, W6149) - 1), 0)</f>
        <v>59</v>
      </c>
      <c r="M6149" s="2">
        <f>_xlfn.RANK.EQ(J6149, INDEX(CFB!$J$2:$J$1048576, MATCH(W6149, CFB!$W$2:$W$1048576, 0)):INDEX(CFB!$J$2:$J$1048576, MATCH(W6149, CFB!$W$2:$W$1048576, 0) + COUNTIF(CFB!$W$2:$W$1048576, W6149) - 1))</f>
        <v>129</v>
      </c>
      <c r="N6149" s="2">
        <f>RANK(K6149, INDEX(CFB!$K$2:$K$1048576, MATCH(W6149, CFB!$W$2:$W$1048576, 0)):INDEX(CFB!$K$2:$K$1048576, MATCH(W6149, CFB!$W$2:$W$1048576, 0) + COUNTIF(CFB!$W$2:$W$1048576, W6149) - 1))</f>
        <v>117</v>
      </c>
      <c r="O6149">
        <v>26.43</v>
      </c>
      <c r="P6149">
        <v>29.72</v>
      </c>
      <c r="W6149">
        <v>1974</v>
      </c>
      <c r="X6149">
        <f t="shared" si="191"/>
        <v>0</v>
      </c>
    </row>
    <row r="6150" spans="1:24" ht="12.75" hidden="1" customHeight="1" x14ac:dyDescent="0.45">
      <c r="A6150">
        <v>118</v>
      </c>
      <c r="B6150" t="s">
        <v>117</v>
      </c>
      <c r="C6150" t="s">
        <v>65</v>
      </c>
      <c r="D6150" s="2" t="str">
        <f t="shared" si="190"/>
        <v>Western Michigan1974</v>
      </c>
      <c r="F6150">
        <v>3</v>
      </c>
      <c r="G6150">
        <v>8</v>
      </c>
      <c r="H6150">
        <v>0</v>
      </c>
      <c r="I6150">
        <v>-6.51</v>
      </c>
      <c r="J6150">
        <v>-8.94</v>
      </c>
      <c r="K6150">
        <v>-15.45</v>
      </c>
      <c r="L6150" s="2">
        <f>_xlfn.RANK.EQ(I6150, INDEX(CFB!$I$2:$I$1048576, MATCH(W6150, CFB!$W$2:$W$1048576, 0)):INDEX(CFB!$I$2:$I$1048576, MATCH(W6150, CFB!$W$2:$W$1048576, 0) + COUNTIF(CFB!$W$2:$W$1048576, W6150) - 1), 0)</f>
        <v>109</v>
      </c>
      <c r="M6150" s="2">
        <f>_xlfn.RANK.EQ(J6150, INDEX(CFB!$J$2:$J$1048576, MATCH(W6150, CFB!$W$2:$W$1048576, 0)):INDEX(CFB!$J$2:$J$1048576, MATCH(W6150, CFB!$W$2:$W$1048576, 0) + COUNTIF(CFB!$W$2:$W$1048576, W6150) - 1))</f>
        <v>116</v>
      </c>
      <c r="N6150" s="2">
        <f>RANK(K6150, INDEX(CFB!$K$2:$K$1048576, MATCH(W6150, CFB!$W$2:$W$1048576, 0)):INDEX(CFB!$K$2:$K$1048576, MATCH(W6150, CFB!$W$2:$W$1048576, 0) + COUNTIF(CFB!$W$2:$W$1048576, W6150) - 1))</f>
        <v>118</v>
      </c>
      <c r="O6150">
        <v>18.89</v>
      </c>
      <c r="P6150">
        <v>22.23</v>
      </c>
      <c r="W6150">
        <v>1974</v>
      </c>
      <c r="X6150">
        <f t="shared" si="191"/>
        <v>0</v>
      </c>
    </row>
    <row r="6151" spans="1:24" ht="12.75" hidden="1" customHeight="1" x14ac:dyDescent="0.45">
      <c r="A6151">
        <v>119</v>
      </c>
      <c r="B6151" t="s">
        <v>199</v>
      </c>
      <c r="C6151" t="s">
        <v>195</v>
      </c>
      <c r="D6151" s="2" t="str">
        <f t="shared" si="190"/>
        <v>Drake1974</v>
      </c>
      <c r="F6151">
        <v>3</v>
      </c>
      <c r="G6151">
        <v>7</v>
      </c>
      <c r="H6151">
        <v>1</v>
      </c>
      <c r="I6151">
        <v>-2.34</v>
      </c>
      <c r="J6151">
        <v>-13.4</v>
      </c>
      <c r="K6151">
        <v>-15.74</v>
      </c>
      <c r="L6151" s="2">
        <f>_xlfn.RANK.EQ(I6151, INDEX(CFB!$I$2:$I$1048576, MATCH(W6151, CFB!$W$2:$W$1048576, 0)):INDEX(CFB!$I$2:$I$1048576, MATCH(W6151, CFB!$W$2:$W$1048576, 0) + COUNTIF(CFB!$W$2:$W$1048576, W6151) - 1), 0)</f>
        <v>87</v>
      </c>
      <c r="M6151" s="2">
        <f>_xlfn.RANK.EQ(J6151, INDEX(CFB!$J$2:$J$1048576, MATCH(W6151, CFB!$W$2:$W$1048576, 0)):INDEX(CFB!$J$2:$J$1048576, MATCH(W6151, CFB!$W$2:$W$1048576, 0) + COUNTIF(CFB!$W$2:$W$1048576, W6151) - 1))</f>
        <v>127</v>
      </c>
      <c r="N6151" s="2">
        <f>RANK(K6151, INDEX(CFB!$K$2:$K$1048576, MATCH(W6151, CFB!$W$2:$W$1048576, 0)):INDEX(CFB!$K$2:$K$1048576, MATCH(W6151, CFB!$W$2:$W$1048576, 0) + COUNTIF(CFB!$W$2:$W$1048576, W6151) - 1))</f>
        <v>119</v>
      </c>
      <c r="O6151">
        <v>21.21</v>
      </c>
      <c r="P6151">
        <v>28.37</v>
      </c>
      <c r="W6151">
        <v>1974</v>
      </c>
      <c r="X6151">
        <f t="shared" si="191"/>
        <v>0</v>
      </c>
    </row>
    <row r="6152" spans="1:24" ht="12.75" hidden="1" customHeight="1" x14ac:dyDescent="0.45">
      <c r="A6152">
        <v>120</v>
      </c>
      <c r="B6152" t="s">
        <v>194</v>
      </c>
      <c r="C6152" t="s">
        <v>195</v>
      </c>
      <c r="D6152" s="2" t="str">
        <f t="shared" si="190"/>
        <v>Wichita State1974</v>
      </c>
      <c r="F6152">
        <v>1</v>
      </c>
      <c r="G6152">
        <v>9</v>
      </c>
      <c r="H6152">
        <v>1</v>
      </c>
      <c r="I6152">
        <v>-11.25</v>
      </c>
      <c r="J6152">
        <v>-4.58</v>
      </c>
      <c r="K6152">
        <v>-15.83</v>
      </c>
      <c r="L6152" s="2">
        <f>_xlfn.RANK.EQ(I6152, INDEX(CFB!$I$2:$I$1048576, MATCH(W6152, CFB!$W$2:$W$1048576, 0)):INDEX(CFB!$I$2:$I$1048576, MATCH(W6152, CFB!$W$2:$W$1048576, 0) + COUNTIF(CFB!$W$2:$W$1048576, W6152) - 1), 0)</f>
        <v>125</v>
      </c>
      <c r="M6152" s="2">
        <f>_xlfn.RANK.EQ(J6152, INDEX(CFB!$J$2:$J$1048576, MATCH(W6152, CFB!$W$2:$W$1048576, 0)):INDEX(CFB!$J$2:$J$1048576, MATCH(W6152, CFB!$W$2:$W$1048576, 0) + COUNTIF(CFB!$W$2:$W$1048576, W6152) - 1))</f>
        <v>104</v>
      </c>
      <c r="N6152" s="2">
        <f>RANK(K6152, INDEX(CFB!$K$2:$K$1048576, MATCH(W6152, CFB!$W$2:$W$1048576, 0)):INDEX(CFB!$K$2:$K$1048576, MATCH(W6152, CFB!$W$2:$W$1048576, 0) + COUNTIF(CFB!$W$2:$W$1048576, W6152) - 1))</f>
        <v>120</v>
      </c>
      <c r="O6152">
        <v>14.59</v>
      </c>
      <c r="P6152">
        <v>22.72</v>
      </c>
      <c r="W6152">
        <v>1974</v>
      </c>
      <c r="X6152">
        <f t="shared" si="191"/>
        <v>0</v>
      </c>
    </row>
    <row r="6153" spans="1:24" ht="12.75" hidden="1" customHeight="1" x14ac:dyDescent="0.45">
      <c r="A6153">
        <v>121</v>
      </c>
      <c r="B6153" t="s">
        <v>175</v>
      </c>
      <c r="C6153" t="s">
        <v>12</v>
      </c>
      <c r="D6153" s="2" t="str">
        <f t="shared" si="190"/>
        <v>Idaho1974</v>
      </c>
      <c r="F6153">
        <v>2</v>
      </c>
      <c r="G6153">
        <v>8</v>
      </c>
      <c r="H6153">
        <v>1</v>
      </c>
      <c r="I6153">
        <v>-4.59</v>
      </c>
      <c r="J6153">
        <v>-11.48</v>
      </c>
      <c r="K6153">
        <v>-16.07</v>
      </c>
      <c r="L6153" s="2">
        <f>_xlfn.RANK.EQ(I6153, INDEX(CFB!$I$2:$I$1048576, MATCH(W6153, CFB!$W$2:$W$1048576, 0)):INDEX(CFB!$I$2:$I$1048576, MATCH(W6153, CFB!$W$2:$W$1048576, 0) + COUNTIF(CFB!$W$2:$W$1048576, W6153) - 1), 0)</f>
        <v>102</v>
      </c>
      <c r="M6153" s="2">
        <f>_xlfn.RANK.EQ(J6153, INDEX(CFB!$J$2:$J$1048576, MATCH(W6153, CFB!$W$2:$W$1048576, 0)):INDEX(CFB!$J$2:$J$1048576, MATCH(W6153, CFB!$W$2:$W$1048576, 0) + COUNTIF(CFB!$W$2:$W$1048576, W6153) - 1))</f>
        <v>125</v>
      </c>
      <c r="N6153" s="2">
        <f>RANK(K6153, INDEX(CFB!$K$2:$K$1048576, MATCH(W6153, CFB!$W$2:$W$1048576, 0)):INDEX(CFB!$K$2:$K$1048576, MATCH(W6153, CFB!$W$2:$W$1048576, 0) + COUNTIF(CFB!$W$2:$W$1048576, W6153) - 1))</f>
        <v>121</v>
      </c>
      <c r="O6153">
        <v>20.52</v>
      </c>
      <c r="P6153">
        <v>25.55</v>
      </c>
      <c r="W6153">
        <v>1974</v>
      </c>
      <c r="X6153">
        <f t="shared" si="191"/>
        <v>0</v>
      </c>
    </row>
    <row r="6154" spans="1:24" ht="12.75" hidden="1" customHeight="1" x14ac:dyDescent="0.45">
      <c r="A6154">
        <v>122</v>
      </c>
      <c r="B6154" t="s">
        <v>84</v>
      </c>
      <c r="C6154" t="s">
        <v>178</v>
      </c>
      <c r="D6154" s="2" t="str">
        <f t="shared" si="190"/>
        <v>Utah1974</v>
      </c>
      <c r="F6154">
        <v>1</v>
      </c>
      <c r="G6154">
        <v>10</v>
      </c>
      <c r="H6154">
        <v>0</v>
      </c>
      <c r="I6154">
        <v>-8.2799999999999994</v>
      </c>
      <c r="J6154">
        <v>-9.3000000000000007</v>
      </c>
      <c r="K6154">
        <v>-17.579999999999998</v>
      </c>
      <c r="L6154" s="2">
        <f>_xlfn.RANK.EQ(I6154, INDEX(CFB!$I$2:$I$1048576, MATCH(W6154, CFB!$W$2:$W$1048576, 0)):INDEX(CFB!$I$2:$I$1048576, MATCH(W6154, CFB!$W$2:$W$1048576, 0) + COUNTIF(CFB!$W$2:$W$1048576, W6154) - 1), 0)</f>
        <v>119</v>
      </c>
      <c r="M6154" s="2">
        <f>_xlfn.RANK.EQ(J6154, INDEX(CFB!$J$2:$J$1048576, MATCH(W6154, CFB!$W$2:$W$1048576, 0)):INDEX(CFB!$J$2:$J$1048576, MATCH(W6154, CFB!$W$2:$W$1048576, 0) + COUNTIF(CFB!$W$2:$W$1048576, W6154) - 1))</f>
        <v>118</v>
      </c>
      <c r="N6154" s="2">
        <f>RANK(K6154, INDEX(CFB!$K$2:$K$1048576, MATCH(W6154, CFB!$W$2:$W$1048576, 0)):INDEX(CFB!$K$2:$K$1048576, MATCH(W6154, CFB!$W$2:$W$1048576, 0) + COUNTIF(CFB!$W$2:$W$1048576, W6154) - 1))</f>
        <v>122</v>
      </c>
      <c r="O6154">
        <v>17.59</v>
      </c>
      <c r="P6154">
        <v>24.66</v>
      </c>
      <c r="W6154">
        <v>1974</v>
      </c>
      <c r="X6154">
        <f t="shared" si="191"/>
        <v>0</v>
      </c>
    </row>
    <row r="6155" spans="1:24" ht="12.75" hidden="1" customHeight="1" x14ac:dyDescent="0.45">
      <c r="A6155">
        <v>123</v>
      </c>
      <c r="B6155" t="s">
        <v>87</v>
      </c>
      <c r="C6155" t="s">
        <v>12</v>
      </c>
      <c r="D6155" s="2" t="str">
        <f t="shared" si="190"/>
        <v>Northern Illinois1974</v>
      </c>
      <c r="F6155">
        <v>4</v>
      </c>
      <c r="G6155">
        <v>7</v>
      </c>
      <c r="H6155">
        <v>0</v>
      </c>
      <c r="I6155">
        <v>-8.31</v>
      </c>
      <c r="J6155">
        <v>-10.25</v>
      </c>
      <c r="K6155">
        <v>-18.559999999999999</v>
      </c>
      <c r="L6155" s="2">
        <f>_xlfn.RANK.EQ(I6155, INDEX(CFB!$I$2:$I$1048576, MATCH(W6155, CFB!$W$2:$W$1048576, 0)):INDEX(CFB!$I$2:$I$1048576, MATCH(W6155, CFB!$W$2:$W$1048576, 0) + COUNTIF(CFB!$W$2:$W$1048576, W6155) - 1), 0)</f>
        <v>120</v>
      </c>
      <c r="M6155" s="2">
        <f>_xlfn.RANK.EQ(J6155, INDEX(CFB!$J$2:$J$1048576, MATCH(W6155, CFB!$W$2:$W$1048576, 0)):INDEX(CFB!$J$2:$J$1048576, MATCH(W6155, CFB!$W$2:$W$1048576, 0) + COUNTIF(CFB!$W$2:$W$1048576, W6155) - 1))</f>
        <v>123</v>
      </c>
      <c r="N6155" s="2">
        <f>RANK(K6155, INDEX(CFB!$K$2:$K$1048576, MATCH(W6155, CFB!$W$2:$W$1048576, 0)):INDEX(CFB!$K$2:$K$1048576, MATCH(W6155, CFB!$W$2:$W$1048576, 0) + COUNTIF(CFB!$W$2:$W$1048576, W6155) - 1))</f>
        <v>123</v>
      </c>
      <c r="O6155">
        <v>15.85</v>
      </c>
      <c r="P6155">
        <v>23.27</v>
      </c>
      <c r="W6155">
        <v>1974</v>
      </c>
      <c r="X6155">
        <f t="shared" si="191"/>
        <v>0</v>
      </c>
    </row>
    <row r="6156" spans="1:24" ht="12.75" hidden="1" customHeight="1" x14ac:dyDescent="0.45">
      <c r="A6156">
        <v>124</v>
      </c>
      <c r="B6156" t="s">
        <v>77</v>
      </c>
      <c r="C6156" t="s">
        <v>12</v>
      </c>
      <c r="D6156" s="2" t="str">
        <f t="shared" si="190"/>
        <v>Louisiana1974</v>
      </c>
      <c r="F6156">
        <v>2</v>
      </c>
      <c r="G6156">
        <v>9</v>
      </c>
      <c r="H6156">
        <v>0</v>
      </c>
      <c r="I6156">
        <v>-7.64</v>
      </c>
      <c r="J6156">
        <v>-11.4</v>
      </c>
      <c r="K6156">
        <v>-19.04</v>
      </c>
      <c r="L6156" s="2">
        <f>_xlfn.RANK.EQ(I6156, INDEX(CFB!$I$2:$I$1048576, MATCH(W6156, CFB!$W$2:$W$1048576, 0)):INDEX(CFB!$I$2:$I$1048576, MATCH(W6156, CFB!$W$2:$W$1048576, 0) + COUNTIF(CFB!$W$2:$W$1048576, W6156) - 1), 0)</f>
        <v>116</v>
      </c>
      <c r="M6156" s="2">
        <f>_xlfn.RANK.EQ(J6156, INDEX(CFB!$J$2:$J$1048576, MATCH(W6156, CFB!$W$2:$W$1048576, 0)):INDEX(CFB!$J$2:$J$1048576, MATCH(W6156, CFB!$W$2:$W$1048576, 0) + COUNTIF(CFB!$W$2:$W$1048576, W6156) - 1))</f>
        <v>124</v>
      </c>
      <c r="N6156" s="2">
        <f>RANK(K6156, INDEX(CFB!$K$2:$K$1048576, MATCH(W6156, CFB!$W$2:$W$1048576, 0)):INDEX(CFB!$K$2:$K$1048576, MATCH(W6156, CFB!$W$2:$W$1048576, 0) + COUNTIF(CFB!$W$2:$W$1048576, W6156) - 1))</f>
        <v>124</v>
      </c>
      <c r="O6156">
        <v>16.87</v>
      </c>
      <c r="P6156">
        <v>24.85</v>
      </c>
      <c r="W6156">
        <v>1974</v>
      </c>
      <c r="X6156">
        <f t="shared" si="191"/>
        <v>0</v>
      </c>
    </row>
    <row r="6157" spans="1:24" ht="12.75" hidden="1" customHeight="1" x14ac:dyDescent="0.45">
      <c r="A6157">
        <v>125</v>
      </c>
      <c r="B6157" t="s">
        <v>236</v>
      </c>
      <c r="C6157" t="s">
        <v>12</v>
      </c>
      <c r="D6157" s="2" t="str">
        <f t="shared" si="190"/>
        <v>Dayton1974</v>
      </c>
      <c r="F6157">
        <v>3</v>
      </c>
      <c r="G6157">
        <v>8</v>
      </c>
      <c r="H6157">
        <v>0</v>
      </c>
      <c r="I6157">
        <v>-7.22</v>
      </c>
      <c r="J6157">
        <v>-13.69</v>
      </c>
      <c r="K6157">
        <v>-20.91</v>
      </c>
      <c r="L6157" s="2">
        <f>_xlfn.RANK.EQ(I6157, INDEX(CFB!$I$2:$I$1048576, MATCH(W6157, CFB!$W$2:$W$1048576, 0)):INDEX(CFB!$I$2:$I$1048576, MATCH(W6157, CFB!$W$2:$W$1048576, 0) + COUNTIF(CFB!$W$2:$W$1048576, W6157) - 1), 0)</f>
        <v>114</v>
      </c>
      <c r="M6157" s="2">
        <f>_xlfn.RANK.EQ(J6157, INDEX(CFB!$J$2:$J$1048576, MATCH(W6157, CFB!$W$2:$W$1048576, 0)):INDEX(CFB!$J$2:$J$1048576, MATCH(W6157, CFB!$W$2:$W$1048576, 0) + COUNTIF(CFB!$W$2:$W$1048576, W6157) - 1))</f>
        <v>128</v>
      </c>
      <c r="N6157" s="2">
        <f>RANK(K6157, INDEX(CFB!$K$2:$K$1048576, MATCH(W6157, CFB!$W$2:$W$1048576, 0)):INDEX(CFB!$K$2:$K$1048576, MATCH(W6157, CFB!$W$2:$W$1048576, 0) + COUNTIF(CFB!$W$2:$W$1048576, W6157) - 1))</f>
        <v>125</v>
      </c>
      <c r="O6157">
        <v>17.04</v>
      </c>
      <c r="P6157">
        <v>27.73</v>
      </c>
      <c r="W6157">
        <v>1974</v>
      </c>
      <c r="X6157">
        <f t="shared" si="191"/>
        <v>0</v>
      </c>
    </row>
    <row r="6158" spans="1:24" ht="12.75" hidden="1" customHeight="1" x14ac:dyDescent="0.45">
      <c r="A6158">
        <v>126</v>
      </c>
      <c r="B6158" t="s">
        <v>62</v>
      </c>
      <c r="C6158" t="s">
        <v>12</v>
      </c>
      <c r="D6158" s="2" t="str">
        <f t="shared" si="190"/>
        <v>Marshall1974</v>
      </c>
      <c r="F6158">
        <v>1</v>
      </c>
      <c r="G6158">
        <v>10</v>
      </c>
      <c r="H6158">
        <v>0</v>
      </c>
      <c r="I6158">
        <v>-13.09</v>
      </c>
      <c r="J6158">
        <v>-7.84</v>
      </c>
      <c r="K6158">
        <v>-20.93</v>
      </c>
      <c r="L6158" s="2">
        <f>_xlfn.RANK.EQ(I6158, INDEX(CFB!$I$2:$I$1048576, MATCH(W6158, CFB!$W$2:$W$1048576, 0)):INDEX(CFB!$I$2:$I$1048576, MATCH(W6158, CFB!$W$2:$W$1048576, 0) + COUNTIF(CFB!$W$2:$W$1048576, W6158) - 1), 0)</f>
        <v>129</v>
      </c>
      <c r="M6158" s="2">
        <f>_xlfn.RANK.EQ(J6158, INDEX(CFB!$J$2:$J$1048576, MATCH(W6158, CFB!$W$2:$W$1048576, 0)):INDEX(CFB!$J$2:$J$1048576, MATCH(W6158, CFB!$W$2:$W$1048576, 0) + COUNTIF(CFB!$W$2:$W$1048576, W6158) - 1))</f>
        <v>115</v>
      </c>
      <c r="N6158" s="2">
        <f>RANK(K6158, INDEX(CFB!$K$2:$K$1048576, MATCH(W6158, CFB!$W$2:$W$1048576, 0)):INDEX(CFB!$K$2:$K$1048576, MATCH(W6158, CFB!$W$2:$W$1048576, 0) + COUNTIF(CFB!$W$2:$W$1048576, W6158) - 1))</f>
        <v>126</v>
      </c>
      <c r="O6158">
        <v>12.94</v>
      </c>
      <c r="P6158">
        <v>21.87</v>
      </c>
      <c r="W6158">
        <v>1974</v>
      </c>
      <c r="X6158">
        <f t="shared" si="191"/>
        <v>0</v>
      </c>
    </row>
    <row r="6159" spans="1:24" ht="12.75" hidden="1" customHeight="1" x14ac:dyDescent="0.45">
      <c r="A6159">
        <v>127</v>
      </c>
      <c r="B6159" t="s">
        <v>198</v>
      </c>
      <c r="C6159" t="s">
        <v>12</v>
      </c>
      <c r="D6159" s="2" t="str">
        <f t="shared" si="190"/>
        <v>Southern Illinois1974</v>
      </c>
      <c r="F6159">
        <v>2</v>
      </c>
      <c r="G6159">
        <v>9</v>
      </c>
      <c r="H6159">
        <v>0</v>
      </c>
      <c r="I6159">
        <v>-11.01</v>
      </c>
      <c r="J6159">
        <v>-9.9600000000000009</v>
      </c>
      <c r="K6159">
        <v>-20.97</v>
      </c>
      <c r="L6159" s="2">
        <f>_xlfn.RANK.EQ(I6159, INDEX(CFB!$I$2:$I$1048576, MATCH(W6159, CFB!$W$2:$W$1048576, 0)):INDEX(CFB!$I$2:$I$1048576, MATCH(W6159, CFB!$W$2:$W$1048576, 0) + COUNTIF(CFB!$W$2:$W$1048576, W6159) - 1), 0)</f>
        <v>124</v>
      </c>
      <c r="M6159" s="2">
        <f>_xlfn.RANK.EQ(J6159, INDEX(CFB!$J$2:$J$1048576, MATCH(W6159, CFB!$W$2:$W$1048576, 0)):INDEX(CFB!$J$2:$J$1048576, MATCH(W6159, CFB!$W$2:$W$1048576, 0) + COUNTIF(CFB!$W$2:$W$1048576, W6159) - 1))</f>
        <v>120</v>
      </c>
      <c r="N6159" s="2">
        <f>RANK(K6159, INDEX(CFB!$K$2:$K$1048576, MATCH(W6159, CFB!$W$2:$W$1048576, 0)):INDEX(CFB!$K$2:$K$1048576, MATCH(W6159, CFB!$W$2:$W$1048576, 0) + COUNTIF(CFB!$W$2:$W$1048576, W6159) - 1))</f>
        <v>127</v>
      </c>
      <c r="O6159">
        <v>14.62</v>
      </c>
      <c r="P6159">
        <v>25.45</v>
      </c>
      <c r="W6159">
        <v>1974</v>
      </c>
      <c r="X6159">
        <f t="shared" si="191"/>
        <v>0</v>
      </c>
    </row>
    <row r="6160" spans="1:24" ht="12.75" hidden="1" customHeight="1" x14ac:dyDescent="0.45">
      <c r="A6160">
        <v>128</v>
      </c>
      <c r="B6160" t="s">
        <v>223</v>
      </c>
      <c r="C6160" t="s">
        <v>212</v>
      </c>
      <c r="D6160" s="2" t="str">
        <f t="shared" si="190"/>
        <v>Columbia1974</v>
      </c>
      <c r="F6160">
        <v>1</v>
      </c>
      <c r="G6160">
        <v>8</v>
      </c>
      <c r="H6160">
        <v>0</v>
      </c>
      <c r="I6160">
        <v>-11.47</v>
      </c>
      <c r="J6160">
        <v>-10.06</v>
      </c>
      <c r="K6160">
        <v>-21.53</v>
      </c>
      <c r="L6160" s="2">
        <f>_xlfn.RANK.EQ(I6160, INDEX(CFB!$I$2:$I$1048576, MATCH(W6160, CFB!$W$2:$W$1048576, 0)):INDEX(CFB!$I$2:$I$1048576, MATCH(W6160, CFB!$W$2:$W$1048576, 0) + COUNTIF(CFB!$W$2:$W$1048576, W6160) - 1), 0)</f>
        <v>126</v>
      </c>
      <c r="M6160" s="2">
        <f>_xlfn.RANK.EQ(J6160, INDEX(CFB!$J$2:$J$1048576, MATCH(W6160, CFB!$W$2:$W$1048576, 0)):INDEX(CFB!$J$2:$J$1048576, MATCH(W6160, CFB!$W$2:$W$1048576, 0) + COUNTIF(CFB!$W$2:$W$1048576, W6160) - 1))</f>
        <v>122</v>
      </c>
      <c r="N6160" s="2">
        <f>RANK(K6160, INDEX(CFB!$K$2:$K$1048576, MATCH(W6160, CFB!$W$2:$W$1048576, 0)):INDEX(CFB!$K$2:$K$1048576, MATCH(W6160, CFB!$W$2:$W$1048576, 0) + COUNTIF(CFB!$W$2:$W$1048576, W6160) - 1))</f>
        <v>128</v>
      </c>
      <c r="O6160">
        <v>14.13</v>
      </c>
      <c r="P6160">
        <v>25.61</v>
      </c>
      <c r="W6160">
        <v>1974</v>
      </c>
      <c r="X6160">
        <f t="shared" si="191"/>
        <v>0</v>
      </c>
    </row>
    <row r="6161" spans="1:24" ht="12.75" hidden="1" customHeight="1" x14ac:dyDescent="0.45">
      <c r="A6161">
        <v>129</v>
      </c>
      <c r="B6161" t="s">
        <v>208</v>
      </c>
      <c r="C6161" t="s">
        <v>12</v>
      </c>
      <c r="D6161" s="2" t="str">
        <f t="shared" si="190"/>
        <v>Texas-Arlington1974</v>
      </c>
      <c r="F6161">
        <v>1</v>
      </c>
      <c r="G6161">
        <v>10</v>
      </c>
      <c r="H6161">
        <v>0</v>
      </c>
      <c r="I6161">
        <v>-13.07</v>
      </c>
      <c r="J6161">
        <v>-12.66</v>
      </c>
      <c r="K6161">
        <v>-25.72</v>
      </c>
      <c r="L6161" s="2">
        <f>_xlfn.RANK.EQ(I6161, INDEX(CFB!$I$2:$I$1048576, MATCH(W6161, CFB!$W$2:$W$1048576, 0)):INDEX(CFB!$I$2:$I$1048576, MATCH(W6161, CFB!$W$2:$W$1048576, 0) + COUNTIF(CFB!$W$2:$W$1048576, W6161) - 1), 0)</f>
        <v>128</v>
      </c>
      <c r="M6161" s="2">
        <f>_xlfn.RANK.EQ(J6161, INDEX(CFB!$J$2:$J$1048576, MATCH(W6161, CFB!$W$2:$W$1048576, 0)):INDEX(CFB!$J$2:$J$1048576, MATCH(W6161, CFB!$W$2:$W$1048576, 0) + COUNTIF(CFB!$W$2:$W$1048576, W6161) - 1))</f>
        <v>126</v>
      </c>
      <c r="N6161" s="2">
        <f>RANK(K6161, INDEX(CFB!$K$2:$K$1048576, MATCH(W6161, CFB!$W$2:$W$1048576, 0)):INDEX(CFB!$K$2:$K$1048576, MATCH(W6161, CFB!$W$2:$W$1048576, 0) + COUNTIF(CFB!$W$2:$W$1048576, W6161) - 1))</f>
        <v>129</v>
      </c>
      <c r="O6161">
        <v>11.59</v>
      </c>
      <c r="P6161">
        <v>29.56</v>
      </c>
      <c r="W6161">
        <v>1974</v>
      </c>
      <c r="X6161">
        <f t="shared" si="191"/>
        <v>0</v>
      </c>
    </row>
    <row r="6162" spans="1:24" ht="12.75" hidden="1" customHeight="1" x14ac:dyDescent="0.45">
      <c r="A6162">
        <v>1</v>
      </c>
      <c r="B6162" t="s">
        <v>54</v>
      </c>
      <c r="C6162" t="s">
        <v>188</v>
      </c>
      <c r="D6162" s="2" t="str">
        <f t="shared" si="190"/>
        <v>Oklahoma1973</v>
      </c>
      <c r="E6162">
        <v>3</v>
      </c>
      <c r="F6162">
        <v>10</v>
      </c>
      <c r="G6162">
        <v>0</v>
      </c>
      <c r="H6162">
        <v>1</v>
      </c>
      <c r="I6162">
        <v>18.37</v>
      </c>
      <c r="J6162">
        <v>14.5</v>
      </c>
      <c r="K6162">
        <v>32.869999999999997</v>
      </c>
      <c r="L6162" s="2">
        <f>_xlfn.RANK.EQ(I6162, INDEX(CFB!$I$2:$I$1048576, MATCH(W6162, CFB!$W$2:$W$1048576, 0)):INDEX(CFB!$I$2:$I$1048576, MATCH(W6162, CFB!$W$2:$W$1048576, 0) + COUNTIF(CFB!$W$2:$W$1048576, W6162) - 1), 0)</f>
        <v>1</v>
      </c>
      <c r="M6162" s="2">
        <f>_xlfn.RANK.EQ(J6162, INDEX(CFB!$J$2:$J$1048576, MATCH(W6162, CFB!$W$2:$W$1048576, 0)):INDEX(CFB!$J$2:$J$1048576, MATCH(W6162, CFB!$W$2:$W$1048576, 0) + COUNTIF(CFB!$W$2:$W$1048576, W6162) - 1))</f>
        <v>4</v>
      </c>
      <c r="N6162" s="2">
        <f>RANK(K6162, INDEX(CFB!$K$2:$K$1048576, MATCH(W6162, CFB!$W$2:$W$1048576, 0)):INDEX(CFB!$K$2:$K$1048576, MATCH(W6162, CFB!$W$2:$W$1048576, 0) + COUNTIF(CFB!$W$2:$W$1048576, W6162) - 1))</f>
        <v>1</v>
      </c>
      <c r="O6162">
        <v>52.39</v>
      </c>
      <c r="P6162">
        <v>-3.49</v>
      </c>
      <c r="W6162">
        <v>1973</v>
      </c>
      <c r="X6162">
        <f t="shared" si="191"/>
        <v>0</v>
      </c>
    </row>
    <row r="6163" spans="1:24" ht="12.75" hidden="1" customHeight="1" x14ac:dyDescent="0.45">
      <c r="A6163">
        <v>2</v>
      </c>
      <c r="B6163" t="s">
        <v>9</v>
      </c>
      <c r="C6163" t="s">
        <v>10</v>
      </c>
      <c r="D6163" s="2" t="str">
        <f t="shared" si="190"/>
        <v>Ohio State1973</v>
      </c>
      <c r="E6163">
        <v>2</v>
      </c>
      <c r="F6163">
        <v>10</v>
      </c>
      <c r="G6163">
        <v>0</v>
      </c>
      <c r="H6163">
        <v>1</v>
      </c>
      <c r="I6163">
        <v>11.82</v>
      </c>
      <c r="J6163">
        <v>17.84</v>
      </c>
      <c r="K6163">
        <v>29.66</v>
      </c>
      <c r="L6163" s="2">
        <f>_xlfn.RANK.EQ(I6163, INDEX(CFB!$I$2:$I$1048576, MATCH(W6163, CFB!$W$2:$W$1048576, 0)):INDEX(CFB!$I$2:$I$1048576, MATCH(W6163, CFB!$W$2:$W$1048576, 0) + COUNTIF(CFB!$W$2:$W$1048576, W6163) - 1), 0)</f>
        <v>7</v>
      </c>
      <c r="M6163" s="2">
        <f>_xlfn.RANK.EQ(J6163, INDEX(CFB!$J$2:$J$1048576, MATCH(W6163, CFB!$W$2:$W$1048576, 0)):INDEX(CFB!$J$2:$J$1048576, MATCH(W6163, CFB!$W$2:$W$1048576, 0) + COUNTIF(CFB!$W$2:$W$1048576, W6163) - 1))</f>
        <v>1</v>
      </c>
      <c r="N6163" s="2">
        <f>RANK(K6163, INDEX(CFB!$K$2:$K$1048576, MATCH(W6163, CFB!$W$2:$W$1048576, 0)):INDEX(CFB!$K$2:$K$1048576, MATCH(W6163, CFB!$W$2:$W$1048576, 0) + COUNTIF(CFB!$W$2:$W$1048576, W6163) - 1))</f>
        <v>2</v>
      </c>
      <c r="O6163">
        <v>50.25</v>
      </c>
      <c r="P6163">
        <v>-5.51</v>
      </c>
      <c r="W6163">
        <v>1973</v>
      </c>
      <c r="X6163">
        <f t="shared" si="191"/>
        <v>0</v>
      </c>
    </row>
    <row r="6164" spans="1:24" ht="12.75" hidden="1" customHeight="1" x14ac:dyDescent="0.45">
      <c r="A6164">
        <v>3</v>
      </c>
      <c r="B6164" t="s">
        <v>44</v>
      </c>
      <c r="C6164" t="s">
        <v>10</v>
      </c>
      <c r="D6164" s="2" t="str">
        <f t="shared" si="190"/>
        <v>Michigan1973</v>
      </c>
      <c r="E6164">
        <v>6</v>
      </c>
      <c r="F6164">
        <v>10</v>
      </c>
      <c r="G6164">
        <v>0</v>
      </c>
      <c r="H6164">
        <v>1</v>
      </c>
      <c r="I6164">
        <v>11.54</v>
      </c>
      <c r="J6164">
        <v>16.54</v>
      </c>
      <c r="K6164">
        <v>28.08</v>
      </c>
      <c r="L6164" s="2">
        <f>_xlfn.RANK.EQ(I6164, INDEX(CFB!$I$2:$I$1048576, MATCH(W6164, CFB!$W$2:$W$1048576, 0)):INDEX(CFB!$I$2:$I$1048576, MATCH(W6164, CFB!$W$2:$W$1048576, 0) + COUNTIF(CFB!$W$2:$W$1048576, W6164) - 1), 0)</f>
        <v>9</v>
      </c>
      <c r="M6164" s="2">
        <f>_xlfn.RANK.EQ(J6164, INDEX(CFB!$J$2:$J$1048576, MATCH(W6164, CFB!$W$2:$W$1048576, 0)):INDEX(CFB!$J$2:$J$1048576, MATCH(W6164, CFB!$W$2:$W$1048576, 0) + COUNTIF(CFB!$W$2:$W$1048576, W6164) - 1))</f>
        <v>2</v>
      </c>
      <c r="N6164" s="2">
        <f>RANK(K6164, INDEX(CFB!$K$2:$K$1048576, MATCH(W6164, CFB!$W$2:$W$1048576, 0)):INDEX(CFB!$K$2:$K$1048576, MATCH(W6164, CFB!$W$2:$W$1048576, 0) + COUNTIF(CFB!$W$2:$W$1048576, W6164) - 1))</f>
        <v>3</v>
      </c>
      <c r="O6164">
        <v>43.49</v>
      </c>
      <c r="P6164">
        <v>-5.33</v>
      </c>
      <c r="W6164">
        <v>1973</v>
      </c>
      <c r="X6164">
        <f t="shared" si="191"/>
        <v>0</v>
      </c>
    </row>
    <row r="6165" spans="1:24" ht="12.75" hidden="1" customHeight="1" x14ac:dyDescent="0.45">
      <c r="A6165">
        <v>4</v>
      </c>
      <c r="B6165" t="s">
        <v>18</v>
      </c>
      <c r="C6165" t="s">
        <v>15</v>
      </c>
      <c r="D6165" s="2" t="str">
        <f t="shared" si="190"/>
        <v>Alabama1973</v>
      </c>
      <c r="E6165">
        <v>4</v>
      </c>
      <c r="F6165">
        <v>11</v>
      </c>
      <c r="G6165">
        <v>1</v>
      </c>
      <c r="H6165">
        <v>0</v>
      </c>
      <c r="I6165">
        <v>12.34</v>
      </c>
      <c r="J6165">
        <v>13.76</v>
      </c>
      <c r="K6165">
        <v>26.1</v>
      </c>
      <c r="L6165" s="2">
        <f>_xlfn.RANK.EQ(I6165, INDEX(CFB!$I$2:$I$1048576, MATCH(W6165, CFB!$W$2:$W$1048576, 0)):INDEX(CFB!$I$2:$I$1048576, MATCH(W6165, CFB!$W$2:$W$1048576, 0) + COUNTIF(CFB!$W$2:$W$1048576, W6165) - 1), 0)</f>
        <v>6</v>
      </c>
      <c r="M6165" s="2">
        <f>_xlfn.RANK.EQ(J6165, INDEX(CFB!$J$2:$J$1048576, MATCH(W6165, CFB!$W$2:$W$1048576, 0)):INDEX(CFB!$J$2:$J$1048576, MATCH(W6165, CFB!$W$2:$W$1048576, 0) + COUNTIF(CFB!$W$2:$W$1048576, W6165) - 1))</f>
        <v>6</v>
      </c>
      <c r="N6165" s="2">
        <f>RANK(K6165, INDEX(CFB!$K$2:$K$1048576, MATCH(W6165, CFB!$W$2:$W$1048576, 0)):INDEX(CFB!$K$2:$K$1048576, MATCH(W6165, CFB!$W$2:$W$1048576, 0) + COUNTIF(CFB!$W$2:$W$1048576, W6165) - 1))</f>
        <v>4</v>
      </c>
      <c r="O6165">
        <v>51.36</v>
      </c>
      <c r="P6165">
        <v>-1.82</v>
      </c>
      <c r="W6165">
        <v>1973</v>
      </c>
      <c r="X6165">
        <f t="shared" si="191"/>
        <v>0</v>
      </c>
    </row>
    <row r="6166" spans="1:24" ht="12.75" hidden="1" customHeight="1" x14ac:dyDescent="0.45">
      <c r="A6166">
        <v>5</v>
      </c>
      <c r="B6166" t="s">
        <v>47</v>
      </c>
      <c r="C6166" t="s">
        <v>188</v>
      </c>
      <c r="D6166" s="2" t="str">
        <f t="shared" si="190"/>
        <v>Nebraska1973</v>
      </c>
      <c r="E6166">
        <v>7</v>
      </c>
      <c r="F6166">
        <v>9</v>
      </c>
      <c r="G6166">
        <v>2</v>
      </c>
      <c r="H6166">
        <v>1</v>
      </c>
      <c r="I6166">
        <v>10.74</v>
      </c>
      <c r="J6166">
        <v>15.15</v>
      </c>
      <c r="K6166">
        <v>25.89</v>
      </c>
      <c r="L6166" s="2">
        <f>_xlfn.RANK.EQ(I6166, INDEX(CFB!$I$2:$I$1048576, MATCH(W6166, CFB!$W$2:$W$1048576, 0)):INDEX(CFB!$I$2:$I$1048576, MATCH(W6166, CFB!$W$2:$W$1048576, 0) + COUNTIF(CFB!$W$2:$W$1048576, W6166) - 1), 0)</f>
        <v>14</v>
      </c>
      <c r="M6166" s="2">
        <f>_xlfn.RANK.EQ(J6166, INDEX(CFB!$J$2:$J$1048576, MATCH(W6166, CFB!$W$2:$W$1048576, 0)):INDEX(CFB!$J$2:$J$1048576, MATCH(W6166, CFB!$W$2:$W$1048576, 0) + COUNTIF(CFB!$W$2:$W$1048576, W6166) - 1))</f>
        <v>3</v>
      </c>
      <c r="N6166" s="2">
        <f>RANK(K6166, INDEX(CFB!$K$2:$K$1048576, MATCH(W6166, CFB!$W$2:$W$1048576, 0)):INDEX(CFB!$K$2:$K$1048576, MATCH(W6166, CFB!$W$2:$W$1048576, 0) + COUNTIF(CFB!$W$2:$W$1048576, W6166) - 1))</f>
        <v>5</v>
      </c>
      <c r="O6166">
        <v>40.98</v>
      </c>
      <c r="P6166">
        <v>-5.8</v>
      </c>
      <c r="W6166">
        <v>1973</v>
      </c>
      <c r="X6166">
        <f t="shared" si="191"/>
        <v>0</v>
      </c>
    </row>
    <row r="6167" spans="1:24" ht="12.75" hidden="1" customHeight="1" x14ac:dyDescent="0.45">
      <c r="A6167">
        <v>6</v>
      </c>
      <c r="B6167" t="s">
        <v>11</v>
      </c>
      <c r="C6167" t="s">
        <v>12</v>
      </c>
      <c r="D6167" s="2" t="str">
        <f t="shared" si="190"/>
        <v>Notre Dame1973</v>
      </c>
      <c r="E6167">
        <v>1</v>
      </c>
      <c r="F6167">
        <v>11</v>
      </c>
      <c r="G6167">
        <v>0</v>
      </c>
      <c r="H6167">
        <v>0</v>
      </c>
      <c r="I6167">
        <v>11.44</v>
      </c>
      <c r="J6167">
        <v>14.23</v>
      </c>
      <c r="K6167">
        <v>25.67</v>
      </c>
      <c r="L6167" s="2">
        <f>_xlfn.RANK.EQ(I6167, INDEX(CFB!$I$2:$I$1048576, MATCH(W6167, CFB!$W$2:$W$1048576, 0)):INDEX(CFB!$I$2:$I$1048576, MATCH(W6167, CFB!$W$2:$W$1048576, 0) + COUNTIF(CFB!$W$2:$W$1048576, W6167) - 1), 0)</f>
        <v>11</v>
      </c>
      <c r="M6167" s="2">
        <f>_xlfn.RANK.EQ(J6167, INDEX(CFB!$J$2:$J$1048576, MATCH(W6167, CFB!$W$2:$W$1048576, 0)):INDEX(CFB!$J$2:$J$1048576, MATCH(W6167, CFB!$W$2:$W$1048576, 0) + COUNTIF(CFB!$W$2:$W$1048576, W6167) - 1))</f>
        <v>5</v>
      </c>
      <c r="N6167" s="2">
        <f>RANK(K6167, INDEX(CFB!$K$2:$K$1048576, MATCH(W6167, CFB!$W$2:$W$1048576, 0)):INDEX(CFB!$K$2:$K$1048576, MATCH(W6167, CFB!$W$2:$W$1048576, 0) + COUNTIF(CFB!$W$2:$W$1048576, W6167) - 1))</f>
        <v>6</v>
      </c>
      <c r="O6167">
        <v>47.14</v>
      </c>
      <c r="P6167">
        <v>-2.08</v>
      </c>
      <c r="W6167">
        <v>1973</v>
      </c>
      <c r="X6167">
        <f t="shared" si="191"/>
        <v>1</v>
      </c>
    </row>
    <row r="6168" spans="1:24" ht="12.75" hidden="1" customHeight="1" x14ac:dyDescent="0.45">
      <c r="A6168">
        <v>7</v>
      </c>
      <c r="B6168" t="s">
        <v>16</v>
      </c>
      <c r="C6168" t="s">
        <v>12</v>
      </c>
      <c r="D6168" s="2" t="str">
        <f t="shared" si="190"/>
        <v>Penn State1973</v>
      </c>
      <c r="E6168">
        <v>5</v>
      </c>
      <c r="F6168">
        <v>12</v>
      </c>
      <c r="G6168">
        <v>0</v>
      </c>
      <c r="H6168">
        <v>0</v>
      </c>
      <c r="I6168">
        <v>11.63</v>
      </c>
      <c r="J6168">
        <v>11.15</v>
      </c>
      <c r="K6168">
        <v>22.78</v>
      </c>
      <c r="L6168" s="2">
        <f>_xlfn.RANK.EQ(I6168, INDEX(CFB!$I$2:$I$1048576, MATCH(W6168, CFB!$W$2:$W$1048576, 0)):INDEX(CFB!$I$2:$I$1048576, MATCH(W6168, CFB!$W$2:$W$1048576, 0) + COUNTIF(CFB!$W$2:$W$1048576, W6168) - 1), 0)</f>
        <v>8</v>
      </c>
      <c r="M6168" s="2">
        <f>_xlfn.RANK.EQ(J6168, INDEX(CFB!$J$2:$J$1048576, MATCH(W6168, CFB!$W$2:$W$1048576, 0)):INDEX(CFB!$J$2:$J$1048576, MATCH(W6168, CFB!$W$2:$W$1048576, 0) + COUNTIF(CFB!$W$2:$W$1048576, W6168) - 1))</f>
        <v>9</v>
      </c>
      <c r="N6168" s="2">
        <f>RANK(K6168, INDEX(CFB!$K$2:$K$1048576, MATCH(W6168, CFB!$W$2:$W$1048576, 0)):INDEX(CFB!$K$2:$K$1048576, MATCH(W6168, CFB!$W$2:$W$1048576, 0) + COUNTIF(CFB!$W$2:$W$1048576, W6168) - 1))</f>
        <v>7</v>
      </c>
      <c r="O6168">
        <v>46.23</v>
      </c>
      <c r="P6168">
        <v>1.25</v>
      </c>
      <c r="W6168">
        <v>1973</v>
      </c>
      <c r="X6168">
        <f t="shared" si="191"/>
        <v>0</v>
      </c>
    </row>
    <row r="6169" spans="1:24" ht="12.75" hidden="1" customHeight="1" x14ac:dyDescent="0.45">
      <c r="A6169">
        <v>8</v>
      </c>
      <c r="B6169" t="s">
        <v>14</v>
      </c>
      <c r="C6169" t="s">
        <v>189</v>
      </c>
      <c r="D6169" s="2" t="str">
        <f t="shared" si="190"/>
        <v>Texas1973</v>
      </c>
      <c r="E6169">
        <v>14</v>
      </c>
      <c r="F6169">
        <v>8</v>
      </c>
      <c r="G6169">
        <v>3</v>
      </c>
      <c r="H6169">
        <v>0</v>
      </c>
      <c r="I6169">
        <v>11.21</v>
      </c>
      <c r="J6169">
        <v>9.26</v>
      </c>
      <c r="K6169">
        <v>20.47</v>
      </c>
      <c r="L6169" s="2">
        <f>_xlfn.RANK.EQ(I6169, INDEX(CFB!$I$2:$I$1048576, MATCH(W6169, CFB!$W$2:$W$1048576, 0)):INDEX(CFB!$I$2:$I$1048576, MATCH(W6169, CFB!$W$2:$W$1048576, 0) + COUNTIF(CFB!$W$2:$W$1048576, W6169) - 1), 0)</f>
        <v>12</v>
      </c>
      <c r="M6169" s="2">
        <f>_xlfn.RANK.EQ(J6169, INDEX(CFB!$J$2:$J$1048576, MATCH(W6169, CFB!$W$2:$W$1048576, 0)):INDEX(CFB!$J$2:$J$1048576, MATCH(W6169, CFB!$W$2:$W$1048576, 0) + COUNTIF(CFB!$W$2:$W$1048576, W6169) - 1))</f>
        <v>14</v>
      </c>
      <c r="N6169" s="2">
        <f>RANK(K6169, INDEX(CFB!$K$2:$K$1048576, MATCH(W6169, CFB!$W$2:$W$1048576, 0)):INDEX(CFB!$K$2:$K$1048576, MATCH(W6169, CFB!$W$2:$W$1048576, 0) + COUNTIF(CFB!$W$2:$W$1048576, W6169) - 1))</f>
        <v>8</v>
      </c>
      <c r="O6169">
        <v>46.61</v>
      </c>
      <c r="P6169">
        <v>3.64</v>
      </c>
      <c r="W6169">
        <v>1973</v>
      </c>
      <c r="X6169">
        <f t="shared" si="191"/>
        <v>0</v>
      </c>
    </row>
    <row r="6170" spans="1:24" ht="12.75" hidden="1" customHeight="1" x14ac:dyDescent="0.45">
      <c r="A6170">
        <v>9</v>
      </c>
      <c r="B6170" t="s">
        <v>38</v>
      </c>
      <c r="C6170" t="s">
        <v>227</v>
      </c>
      <c r="D6170" s="2" t="str">
        <f t="shared" si="190"/>
        <v>USC1973</v>
      </c>
      <c r="E6170">
        <v>8</v>
      </c>
      <c r="F6170">
        <v>9</v>
      </c>
      <c r="G6170">
        <v>2</v>
      </c>
      <c r="H6170">
        <v>1</v>
      </c>
      <c r="I6170">
        <v>11.52</v>
      </c>
      <c r="J6170">
        <v>8.1199999999999992</v>
      </c>
      <c r="K6170">
        <v>19.64</v>
      </c>
      <c r="L6170" s="2">
        <f>_xlfn.RANK.EQ(I6170, INDEX(CFB!$I$2:$I$1048576, MATCH(W6170, CFB!$W$2:$W$1048576, 0)):INDEX(CFB!$I$2:$I$1048576, MATCH(W6170, CFB!$W$2:$W$1048576, 0) + COUNTIF(CFB!$W$2:$W$1048576, W6170) - 1), 0)</f>
        <v>10</v>
      </c>
      <c r="M6170" s="2">
        <f>_xlfn.RANK.EQ(J6170, INDEX(CFB!$J$2:$J$1048576, MATCH(W6170, CFB!$W$2:$W$1048576, 0)):INDEX(CFB!$J$2:$J$1048576, MATCH(W6170, CFB!$W$2:$W$1048576, 0) + COUNTIF(CFB!$W$2:$W$1048576, W6170) - 1))</f>
        <v>19</v>
      </c>
      <c r="N6170" s="2">
        <f>RANK(K6170, INDEX(CFB!$K$2:$K$1048576, MATCH(W6170, CFB!$W$2:$W$1048576, 0)):INDEX(CFB!$K$2:$K$1048576, MATCH(W6170, CFB!$W$2:$W$1048576, 0) + COUNTIF(CFB!$W$2:$W$1048576, W6170) - 1))</f>
        <v>9</v>
      </c>
      <c r="O6170">
        <v>40.18</v>
      </c>
      <c r="P6170">
        <v>1.33</v>
      </c>
      <c r="W6170">
        <v>1973</v>
      </c>
      <c r="X6170">
        <f t="shared" si="191"/>
        <v>0</v>
      </c>
    </row>
    <row r="6171" spans="1:24" ht="12.75" hidden="1" customHeight="1" x14ac:dyDescent="0.45">
      <c r="A6171">
        <v>10</v>
      </c>
      <c r="B6171" t="s">
        <v>73</v>
      </c>
      <c r="C6171" t="s">
        <v>227</v>
      </c>
      <c r="D6171" s="2" t="str">
        <f t="shared" si="190"/>
        <v>UCLA1973</v>
      </c>
      <c r="E6171">
        <v>12</v>
      </c>
      <c r="F6171">
        <v>9</v>
      </c>
      <c r="G6171">
        <v>2</v>
      </c>
      <c r="H6171">
        <v>0</v>
      </c>
      <c r="I6171">
        <v>13.84</v>
      </c>
      <c r="J6171">
        <v>5.62</v>
      </c>
      <c r="K6171">
        <v>19.45</v>
      </c>
      <c r="L6171" s="2">
        <f>_xlfn.RANK.EQ(I6171, INDEX(CFB!$I$2:$I$1048576, MATCH(W6171, CFB!$W$2:$W$1048576, 0)):INDEX(CFB!$I$2:$I$1048576, MATCH(W6171, CFB!$W$2:$W$1048576, 0) + COUNTIF(CFB!$W$2:$W$1048576, W6171) - 1), 0)</f>
        <v>3</v>
      </c>
      <c r="M6171" s="2">
        <f>_xlfn.RANK.EQ(J6171, INDEX(CFB!$J$2:$J$1048576, MATCH(W6171, CFB!$W$2:$W$1048576, 0)):INDEX(CFB!$J$2:$J$1048576, MATCH(W6171, CFB!$W$2:$W$1048576, 0) + COUNTIF(CFB!$W$2:$W$1048576, W6171) - 1))</f>
        <v>28</v>
      </c>
      <c r="N6171" s="2">
        <f>RANK(K6171, INDEX(CFB!$K$2:$K$1048576, MATCH(W6171, CFB!$W$2:$W$1048576, 0)):INDEX(CFB!$K$2:$K$1048576, MATCH(W6171, CFB!$W$2:$W$1048576, 0) + COUNTIF(CFB!$W$2:$W$1048576, W6171) - 1))</f>
        <v>10</v>
      </c>
      <c r="O6171">
        <v>53.11</v>
      </c>
      <c r="P6171">
        <v>6.38</v>
      </c>
      <c r="W6171">
        <v>1973</v>
      </c>
      <c r="X6171">
        <f t="shared" si="191"/>
        <v>0</v>
      </c>
    </row>
    <row r="6172" spans="1:24" ht="12.75" hidden="1" customHeight="1" x14ac:dyDescent="0.45">
      <c r="A6172">
        <v>11</v>
      </c>
      <c r="B6172" t="s">
        <v>28</v>
      </c>
      <c r="C6172" t="s">
        <v>178</v>
      </c>
      <c r="D6172" s="2" t="str">
        <f t="shared" si="190"/>
        <v>Arizona State1973</v>
      </c>
      <c r="E6172">
        <v>9</v>
      </c>
      <c r="F6172">
        <v>11</v>
      </c>
      <c r="G6172">
        <v>1</v>
      </c>
      <c r="H6172">
        <v>0</v>
      </c>
      <c r="I6172">
        <v>12.66</v>
      </c>
      <c r="J6172">
        <v>5.76</v>
      </c>
      <c r="K6172">
        <v>18.420000000000002</v>
      </c>
      <c r="L6172" s="2">
        <f>_xlfn.RANK.EQ(I6172, INDEX(CFB!$I$2:$I$1048576, MATCH(W6172, CFB!$W$2:$W$1048576, 0)):INDEX(CFB!$I$2:$I$1048576, MATCH(W6172, CFB!$W$2:$W$1048576, 0) + COUNTIF(CFB!$W$2:$W$1048576, W6172) - 1), 0)</f>
        <v>4</v>
      </c>
      <c r="M6172" s="2">
        <f>_xlfn.RANK.EQ(J6172, INDEX(CFB!$J$2:$J$1048576, MATCH(W6172, CFB!$W$2:$W$1048576, 0)):INDEX(CFB!$J$2:$J$1048576, MATCH(W6172, CFB!$W$2:$W$1048576, 0) + COUNTIF(CFB!$W$2:$W$1048576, W6172) - 1))</f>
        <v>26</v>
      </c>
      <c r="N6172" s="2">
        <f>RANK(K6172, INDEX(CFB!$K$2:$K$1048576, MATCH(W6172, CFB!$W$2:$W$1048576, 0)):INDEX(CFB!$K$2:$K$1048576, MATCH(W6172, CFB!$W$2:$W$1048576, 0) + COUNTIF(CFB!$W$2:$W$1048576, W6172) - 1))</f>
        <v>11</v>
      </c>
      <c r="O6172">
        <v>49.62</v>
      </c>
      <c r="P6172">
        <v>6.53</v>
      </c>
      <c r="W6172">
        <v>1973</v>
      </c>
      <c r="X6172">
        <f t="shared" si="191"/>
        <v>0</v>
      </c>
    </row>
    <row r="6173" spans="1:24" ht="12.75" hidden="1" customHeight="1" x14ac:dyDescent="0.45">
      <c r="A6173">
        <v>12</v>
      </c>
      <c r="B6173" t="s">
        <v>27</v>
      </c>
      <c r="C6173" t="s">
        <v>15</v>
      </c>
      <c r="D6173" s="2" t="str">
        <f t="shared" si="190"/>
        <v>LSU1973</v>
      </c>
      <c r="E6173">
        <v>13</v>
      </c>
      <c r="F6173">
        <v>9</v>
      </c>
      <c r="G6173">
        <v>3</v>
      </c>
      <c r="H6173">
        <v>0</v>
      </c>
      <c r="I6173">
        <v>7.07</v>
      </c>
      <c r="J6173">
        <v>10.79</v>
      </c>
      <c r="K6173">
        <v>17.86</v>
      </c>
      <c r="L6173" s="2">
        <f>_xlfn.RANK.EQ(I6173, INDEX(CFB!$I$2:$I$1048576, MATCH(W6173, CFB!$W$2:$W$1048576, 0)):INDEX(CFB!$I$2:$I$1048576, MATCH(W6173, CFB!$W$2:$W$1048576, 0) + COUNTIF(CFB!$W$2:$W$1048576, W6173) - 1), 0)</f>
        <v>23</v>
      </c>
      <c r="M6173" s="2">
        <f>_xlfn.RANK.EQ(J6173, INDEX(CFB!$J$2:$J$1048576, MATCH(W6173, CFB!$W$2:$W$1048576, 0)):INDEX(CFB!$J$2:$J$1048576, MATCH(W6173, CFB!$W$2:$W$1048576, 0) + COUNTIF(CFB!$W$2:$W$1048576, W6173) - 1))</f>
        <v>10</v>
      </c>
      <c r="N6173" s="2">
        <f>RANK(K6173, INDEX(CFB!$K$2:$K$1048576, MATCH(W6173, CFB!$W$2:$W$1048576, 0)):INDEX(CFB!$K$2:$K$1048576, MATCH(W6173, CFB!$W$2:$W$1048576, 0) + COUNTIF(CFB!$W$2:$W$1048576, W6173) - 1))</f>
        <v>12</v>
      </c>
      <c r="O6173">
        <v>35.78</v>
      </c>
      <c r="P6173">
        <v>-0.04</v>
      </c>
      <c r="W6173">
        <v>1973</v>
      </c>
      <c r="X6173">
        <f t="shared" si="191"/>
        <v>0</v>
      </c>
    </row>
    <row r="6174" spans="1:24" ht="12.75" hidden="1" customHeight="1" x14ac:dyDescent="0.45">
      <c r="A6174">
        <v>13</v>
      </c>
      <c r="B6174" t="s">
        <v>71</v>
      </c>
      <c r="C6174" t="s">
        <v>189</v>
      </c>
      <c r="D6174" s="2" t="str">
        <f t="shared" si="190"/>
        <v>Texas Tech1973</v>
      </c>
      <c r="E6174">
        <v>11</v>
      </c>
      <c r="F6174">
        <v>11</v>
      </c>
      <c r="G6174">
        <v>1</v>
      </c>
      <c r="H6174">
        <v>0</v>
      </c>
      <c r="I6174">
        <v>9.6199999999999992</v>
      </c>
      <c r="J6174">
        <v>8.11</v>
      </c>
      <c r="K6174">
        <v>17.73</v>
      </c>
      <c r="L6174" s="2">
        <f>_xlfn.RANK.EQ(I6174, INDEX(CFB!$I$2:$I$1048576, MATCH(W6174, CFB!$W$2:$W$1048576, 0)):INDEX(CFB!$I$2:$I$1048576, MATCH(W6174, CFB!$W$2:$W$1048576, 0) + COUNTIF(CFB!$W$2:$W$1048576, W6174) - 1), 0)</f>
        <v>16</v>
      </c>
      <c r="M6174" s="2">
        <f>_xlfn.RANK.EQ(J6174, INDEX(CFB!$J$2:$J$1048576, MATCH(W6174, CFB!$W$2:$W$1048576, 0)):INDEX(CFB!$J$2:$J$1048576, MATCH(W6174, CFB!$W$2:$W$1048576, 0) + COUNTIF(CFB!$W$2:$W$1048576, W6174) - 1))</f>
        <v>20</v>
      </c>
      <c r="N6174" s="2">
        <f>RANK(K6174, INDEX(CFB!$K$2:$K$1048576, MATCH(W6174, CFB!$W$2:$W$1048576, 0)):INDEX(CFB!$K$2:$K$1048576, MATCH(W6174, CFB!$W$2:$W$1048576, 0) + COUNTIF(CFB!$W$2:$W$1048576, W6174) - 1))</f>
        <v>13</v>
      </c>
      <c r="O6174">
        <v>38.96</v>
      </c>
      <c r="P6174">
        <v>3</v>
      </c>
      <c r="W6174">
        <v>1973</v>
      </c>
      <c r="X6174">
        <f t="shared" si="191"/>
        <v>0</v>
      </c>
    </row>
    <row r="6175" spans="1:24" ht="12.75" hidden="1" customHeight="1" x14ac:dyDescent="0.45">
      <c r="A6175">
        <v>14</v>
      </c>
      <c r="B6175" t="s">
        <v>46</v>
      </c>
      <c r="C6175" t="s">
        <v>188</v>
      </c>
      <c r="D6175" s="2" t="str">
        <f t="shared" si="190"/>
        <v>Missouri1973</v>
      </c>
      <c r="E6175">
        <v>17</v>
      </c>
      <c r="F6175">
        <v>8</v>
      </c>
      <c r="G6175">
        <v>4</v>
      </c>
      <c r="H6175">
        <v>0</v>
      </c>
      <c r="I6175">
        <v>4.58</v>
      </c>
      <c r="J6175">
        <v>12.51</v>
      </c>
      <c r="K6175">
        <v>17.100000000000001</v>
      </c>
      <c r="L6175" s="2">
        <f>_xlfn.RANK.EQ(I6175, INDEX(CFB!$I$2:$I$1048576, MATCH(W6175, CFB!$W$2:$W$1048576, 0)):INDEX(CFB!$I$2:$I$1048576, MATCH(W6175, CFB!$W$2:$W$1048576, 0) + COUNTIF(CFB!$W$2:$W$1048576, W6175) - 1), 0)</f>
        <v>37</v>
      </c>
      <c r="M6175" s="2">
        <f>_xlfn.RANK.EQ(J6175, INDEX(CFB!$J$2:$J$1048576, MATCH(W6175, CFB!$W$2:$W$1048576, 0)):INDEX(CFB!$J$2:$J$1048576, MATCH(W6175, CFB!$W$2:$W$1048576, 0) + COUNTIF(CFB!$W$2:$W$1048576, W6175) - 1))</f>
        <v>8</v>
      </c>
      <c r="N6175" s="2">
        <f>RANK(K6175, INDEX(CFB!$K$2:$K$1048576, MATCH(W6175, CFB!$W$2:$W$1048576, 0)):INDEX(CFB!$K$2:$K$1048576, MATCH(W6175, CFB!$W$2:$W$1048576, 0) + COUNTIF(CFB!$W$2:$W$1048576, W6175) - 1))</f>
        <v>14</v>
      </c>
      <c r="O6175">
        <v>32.549999999999997</v>
      </c>
      <c r="P6175">
        <v>-1.96</v>
      </c>
      <c r="W6175">
        <v>1973</v>
      </c>
      <c r="X6175">
        <f t="shared" si="191"/>
        <v>0</v>
      </c>
    </row>
    <row r="6176" spans="1:24" ht="12.75" hidden="1" customHeight="1" x14ac:dyDescent="0.45">
      <c r="A6176">
        <v>15</v>
      </c>
      <c r="B6176" t="s">
        <v>107</v>
      </c>
      <c r="C6176" t="s">
        <v>12</v>
      </c>
      <c r="D6176" s="2" t="str">
        <f t="shared" si="190"/>
        <v>Houston1973</v>
      </c>
      <c r="E6176">
        <v>9</v>
      </c>
      <c r="F6176">
        <v>11</v>
      </c>
      <c r="G6176">
        <v>1</v>
      </c>
      <c r="H6176">
        <v>0</v>
      </c>
      <c r="I6176">
        <v>8.1999999999999993</v>
      </c>
      <c r="J6176">
        <v>8.7899999999999991</v>
      </c>
      <c r="K6176">
        <v>16.98</v>
      </c>
      <c r="L6176" s="2">
        <f>_xlfn.RANK.EQ(I6176, INDEX(CFB!$I$2:$I$1048576, MATCH(W6176, CFB!$W$2:$W$1048576, 0)):INDEX(CFB!$I$2:$I$1048576, MATCH(W6176, CFB!$W$2:$W$1048576, 0) + COUNTIF(CFB!$W$2:$W$1048576, W6176) - 1), 0)</f>
        <v>19</v>
      </c>
      <c r="M6176" s="2">
        <f>_xlfn.RANK.EQ(J6176, INDEX(CFB!$J$2:$J$1048576, MATCH(W6176, CFB!$W$2:$W$1048576, 0)):INDEX(CFB!$J$2:$J$1048576, MATCH(W6176, CFB!$W$2:$W$1048576, 0) + COUNTIF(CFB!$W$2:$W$1048576, W6176) - 1))</f>
        <v>16</v>
      </c>
      <c r="N6176" s="2">
        <f>RANK(K6176, INDEX(CFB!$K$2:$K$1048576, MATCH(W6176, CFB!$W$2:$W$1048576, 0)):INDEX(CFB!$K$2:$K$1048576, MATCH(W6176, CFB!$W$2:$W$1048576, 0) + COUNTIF(CFB!$W$2:$W$1048576, W6176) - 1))</f>
        <v>15</v>
      </c>
      <c r="O6176">
        <v>37.42</v>
      </c>
      <c r="P6176">
        <v>4.16</v>
      </c>
      <c r="W6176">
        <v>1973</v>
      </c>
      <c r="X6176">
        <f t="shared" si="191"/>
        <v>0</v>
      </c>
    </row>
    <row r="6177" spans="1:24" ht="12.75" hidden="1" customHeight="1" x14ac:dyDescent="0.45">
      <c r="A6177">
        <v>16</v>
      </c>
      <c r="B6177" t="s">
        <v>91</v>
      </c>
      <c r="C6177" t="s">
        <v>23</v>
      </c>
      <c r="D6177" s="2" t="str">
        <f t="shared" si="190"/>
        <v>North Carolina State1973</v>
      </c>
      <c r="E6177">
        <v>16</v>
      </c>
      <c r="F6177">
        <v>9</v>
      </c>
      <c r="G6177">
        <v>3</v>
      </c>
      <c r="H6177">
        <v>0</v>
      </c>
      <c r="I6177">
        <v>14.39</v>
      </c>
      <c r="J6177">
        <v>1.89</v>
      </c>
      <c r="K6177">
        <v>16.29</v>
      </c>
      <c r="L6177" s="2">
        <f>_xlfn.RANK.EQ(I6177, INDEX(CFB!$I$2:$I$1048576, MATCH(W6177, CFB!$W$2:$W$1048576, 0)):INDEX(CFB!$I$2:$I$1048576, MATCH(W6177, CFB!$W$2:$W$1048576, 0) + COUNTIF(CFB!$W$2:$W$1048576, W6177) - 1), 0)</f>
        <v>2</v>
      </c>
      <c r="M6177" s="2">
        <f>_xlfn.RANK.EQ(J6177, INDEX(CFB!$J$2:$J$1048576, MATCH(W6177, CFB!$W$2:$W$1048576, 0)):INDEX(CFB!$J$2:$J$1048576, MATCH(W6177, CFB!$W$2:$W$1048576, 0) + COUNTIF(CFB!$W$2:$W$1048576, W6177) - 1))</f>
        <v>52</v>
      </c>
      <c r="N6177" s="2">
        <f>RANK(K6177, INDEX(CFB!$K$2:$K$1048576, MATCH(W6177, CFB!$W$2:$W$1048576, 0)):INDEX(CFB!$K$2:$K$1048576, MATCH(W6177, CFB!$W$2:$W$1048576, 0) + COUNTIF(CFB!$W$2:$W$1048576, W6177) - 1))</f>
        <v>16</v>
      </c>
      <c r="O6177">
        <v>44.72</v>
      </c>
      <c r="P6177">
        <v>9.93</v>
      </c>
      <c r="W6177">
        <v>1973</v>
      </c>
      <c r="X6177">
        <f t="shared" si="191"/>
        <v>0</v>
      </c>
    </row>
    <row r="6178" spans="1:24" ht="12.75" hidden="1" customHeight="1" x14ac:dyDescent="0.45">
      <c r="A6178">
        <v>17</v>
      </c>
      <c r="B6178" t="s">
        <v>55</v>
      </c>
      <c r="C6178" t="s">
        <v>188</v>
      </c>
      <c r="D6178" s="2" t="str">
        <f t="shared" si="190"/>
        <v>Kansas1973</v>
      </c>
      <c r="E6178">
        <v>18</v>
      </c>
      <c r="F6178">
        <v>7</v>
      </c>
      <c r="G6178">
        <v>4</v>
      </c>
      <c r="H6178">
        <v>1</v>
      </c>
      <c r="I6178">
        <v>7.45</v>
      </c>
      <c r="J6178">
        <v>8.27</v>
      </c>
      <c r="K6178">
        <v>15.73</v>
      </c>
      <c r="L6178" s="2">
        <f>_xlfn.RANK.EQ(I6178, INDEX(CFB!$I$2:$I$1048576, MATCH(W6178, CFB!$W$2:$W$1048576, 0)):INDEX(CFB!$I$2:$I$1048576, MATCH(W6178, CFB!$W$2:$W$1048576, 0) + COUNTIF(CFB!$W$2:$W$1048576, W6178) - 1), 0)</f>
        <v>20</v>
      </c>
      <c r="M6178" s="2">
        <f>_xlfn.RANK.EQ(J6178, INDEX(CFB!$J$2:$J$1048576, MATCH(W6178, CFB!$W$2:$W$1048576, 0)):INDEX(CFB!$J$2:$J$1048576, MATCH(W6178, CFB!$W$2:$W$1048576, 0) + COUNTIF(CFB!$W$2:$W$1048576, W6178) - 1))</f>
        <v>17</v>
      </c>
      <c r="N6178" s="2">
        <f>RANK(K6178, INDEX(CFB!$K$2:$K$1048576, MATCH(W6178, CFB!$W$2:$W$1048576, 0)):INDEX(CFB!$K$2:$K$1048576, MATCH(W6178, CFB!$W$2:$W$1048576, 0) + COUNTIF(CFB!$W$2:$W$1048576, W6178) - 1))</f>
        <v>17</v>
      </c>
      <c r="O6178">
        <v>35.18</v>
      </c>
      <c r="P6178">
        <v>2.2200000000000002</v>
      </c>
      <c r="W6178">
        <v>1973</v>
      </c>
      <c r="X6178">
        <f t="shared" si="191"/>
        <v>0</v>
      </c>
    </row>
    <row r="6179" spans="1:24" ht="12.75" hidden="1" customHeight="1" x14ac:dyDescent="0.45">
      <c r="A6179">
        <v>18</v>
      </c>
      <c r="B6179" t="s">
        <v>121</v>
      </c>
      <c r="C6179" t="s">
        <v>188</v>
      </c>
      <c r="D6179" s="2" t="str">
        <f t="shared" si="190"/>
        <v>Oklahoma State1973</v>
      </c>
      <c r="F6179">
        <v>5</v>
      </c>
      <c r="G6179">
        <v>4</v>
      </c>
      <c r="H6179">
        <v>2</v>
      </c>
      <c r="I6179">
        <v>6.65</v>
      </c>
      <c r="J6179">
        <v>8.14</v>
      </c>
      <c r="K6179">
        <v>14.79</v>
      </c>
      <c r="L6179" s="2">
        <f>_xlfn.RANK.EQ(I6179, INDEX(CFB!$I$2:$I$1048576, MATCH(W6179, CFB!$W$2:$W$1048576, 0)):INDEX(CFB!$I$2:$I$1048576, MATCH(W6179, CFB!$W$2:$W$1048576, 0) + COUNTIF(CFB!$W$2:$W$1048576, W6179) - 1), 0)</f>
        <v>24</v>
      </c>
      <c r="M6179" s="2">
        <f>_xlfn.RANK.EQ(J6179, INDEX(CFB!$J$2:$J$1048576, MATCH(W6179, CFB!$W$2:$W$1048576, 0)):INDEX(CFB!$J$2:$J$1048576, MATCH(W6179, CFB!$W$2:$W$1048576, 0) + COUNTIF(CFB!$W$2:$W$1048576, W6179) - 1))</f>
        <v>18</v>
      </c>
      <c r="N6179" s="2">
        <f>RANK(K6179, INDEX(CFB!$K$2:$K$1048576, MATCH(W6179, CFB!$W$2:$W$1048576, 0)):INDEX(CFB!$K$2:$K$1048576, MATCH(W6179, CFB!$W$2:$W$1048576, 0) + COUNTIF(CFB!$W$2:$W$1048576, W6179) - 1))</f>
        <v>18</v>
      </c>
      <c r="O6179">
        <v>41.75</v>
      </c>
      <c r="P6179">
        <v>3.69</v>
      </c>
      <c r="W6179">
        <v>1973</v>
      </c>
      <c r="X6179">
        <f t="shared" si="191"/>
        <v>0</v>
      </c>
    </row>
    <row r="6180" spans="1:24" ht="12.75" hidden="1" customHeight="1" x14ac:dyDescent="0.45">
      <c r="A6180">
        <v>19</v>
      </c>
      <c r="B6180" t="s">
        <v>17</v>
      </c>
      <c r="C6180" t="s">
        <v>15</v>
      </c>
      <c r="D6180" s="2" t="str">
        <f t="shared" si="190"/>
        <v>Georgia1973</v>
      </c>
      <c r="F6180">
        <v>7</v>
      </c>
      <c r="G6180">
        <v>4</v>
      </c>
      <c r="H6180">
        <v>1</v>
      </c>
      <c r="I6180">
        <v>4.33</v>
      </c>
      <c r="J6180">
        <v>9.35</v>
      </c>
      <c r="K6180">
        <v>13.68</v>
      </c>
      <c r="L6180" s="2">
        <f>_xlfn.RANK.EQ(I6180, INDEX(CFB!$I$2:$I$1048576, MATCH(W6180, CFB!$W$2:$W$1048576, 0)):INDEX(CFB!$I$2:$I$1048576, MATCH(W6180, CFB!$W$2:$W$1048576, 0) + COUNTIF(CFB!$W$2:$W$1048576, W6180) - 1), 0)</f>
        <v>39</v>
      </c>
      <c r="M6180" s="2">
        <f>_xlfn.RANK.EQ(J6180, INDEX(CFB!$J$2:$J$1048576, MATCH(W6180, CFB!$W$2:$W$1048576, 0)):INDEX(CFB!$J$2:$J$1048576, MATCH(W6180, CFB!$W$2:$W$1048576, 0) + COUNTIF(CFB!$W$2:$W$1048576, W6180) - 1))</f>
        <v>13</v>
      </c>
      <c r="N6180" s="2">
        <f>RANK(K6180, INDEX(CFB!$K$2:$K$1048576, MATCH(W6180, CFB!$W$2:$W$1048576, 0)):INDEX(CFB!$K$2:$K$1048576, MATCH(W6180, CFB!$W$2:$W$1048576, 0) + COUNTIF(CFB!$W$2:$W$1048576, W6180) - 1))</f>
        <v>19</v>
      </c>
      <c r="O6180">
        <v>31.79</v>
      </c>
      <c r="P6180">
        <v>1.42</v>
      </c>
      <c r="W6180">
        <v>1973</v>
      </c>
      <c r="X6180">
        <f t="shared" si="191"/>
        <v>0</v>
      </c>
    </row>
    <row r="6181" spans="1:24" ht="12.75" hidden="1" customHeight="1" x14ac:dyDescent="0.45">
      <c r="A6181">
        <v>20</v>
      </c>
      <c r="B6181" t="s">
        <v>96</v>
      </c>
      <c r="C6181" t="s">
        <v>23</v>
      </c>
      <c r="D6181" s="2" t="str">
        <f t="shared" si="190"/>
        <v>Maryland1973</v>
      </c>
      <c r="E6181">
        <v>20</v>
      </c>
      <c r="F6181">
        <v>8</v>
      </c>
      <c r="G6181">
        <v>4</v>
      </c>
      <c r="H6181">
        <v>0</v>
      </c>
      <c r="I6181">
        <v>5.74</v>
      </c>
      <c r="J6181">
        <v>7.58</v>
      </c>
      <c r="K6181">
        <v>13.33</v>
      </c>
      <c r="L6181" s="2">
        <f>_xlfn.RANK.EQ(I6181, INDEX(CFB!$I$2:$I$1048576, MATCH(W6181, CFB!$W$2:$W$1048576, 0)):INDEX(CFB!$I$2:$I$1048576, MATCH(W6181, CFB!$W$2:$W$1048576, 0) + COUNTIF(CFB!$W$2:$W$1048576, W6181) - 1), 0)</f>
        <v>29</v>
      </c>
      <c r="M6181" s="2">
        <f>_xlfn.RANK.EQ(J6181, INDEX(CFB!$J$2:$J$1048576, MATCH(W6181, CFB!$W$2:$W$1048576, 0)):INDEX(CFB!$J$2:$J$1048576, MATCH(W6181, CFB!$W$2:$W$1048576, 0) + COUNTIF(CFB!$W$2:$W$1048576, W6181) - 1))</f>
        <v>22</v>
      </c>
      <c r="N6181" s="2">
        <f>RANK(K6181, INDEX(CFB!$K$2:$K$1048576, MATCH(W6181, CFB!$W$2:$W$1048576, 0)):INDEX(CFB!$K$2:$K$1048576, MATCH(W6181, CFB!$W$2:$W$1048576, 0) + COUNTIF(CFB!$W$2:$W$1048576, W6181) - 1))</f>
        <v>20</v>
      </c>
      <c r="O6181">
        <v>36.9</v>
      </c>
      <c r="P6181">
        <v>4.09</v>
      </c>
      <c r="W6181">
        <v>1973</v>
      </c>
      <c r="X6181">
        <f t="shared" si="191"/>
        <v>0</v>
      </c>
    </row>
    <row r="6182" spans="1:24" ht="12.75" hidden="1" customHeight="1" x14ac:dyDescent="0.45">
      <c r="A6182">
        <v>21</v>
      </c>
      <c r="B6182" t="s">
        <v>39</v>
      </c>
      <c r="C6182" t="s">
        <v>188</v>
      </c>
      <c r="D6182" s="2" t="str">
        <f t="shared" si="190"/>
        <v>Colorado1973</v>
      </c>
      <c r="F6182">
        <v>5</v>
      </c>
      <c r="G6182">
        <v>6</v>
      </c>
      <c r="H6182">
        <v>0</v>
      </c>
      <c r="I6182">
        <v>9.26</v>
      </c>
      <c r="J6182">
        <v>3.56</v>
      </c>
      <c r="K6182">
        <v>12.82</v>
      </c>
      <c r="L6182" s="2">
        <f>_xlfn.RANK.EQ(I6182, INDEX(CFB!$I$2:$I$1048576, MATCH(W6182, CFB!$W$2:$W$1048576, 0)):INDEX(CFB!$I$2:$I$1048576, MATCH(W6182, CFB!$W$2:$W$1048576, 0) + COUNTIF(CFB!$W$2:$W$1048576, W6182) - 1), 0)</f>
        <v>18</v>
      </c>
      <c r="M6182" s="2">
        <f>_xlfn.RANK.EQ(J6182, INDEX(CFB!$J$2:$J$1048576, MATCH(W6182, CFB!$W$2:$W$1048576, 0)):INDEX(CFB!$J$2:$J$1048576, MATCH(W6182, CFB!$W$2:$W$1048576, 0) + COUNTIF(CFB!$W$2:$W$1048576, W6182) - 1))</f>
        <v>41</v>
      </c>
      <c r="N6182" s="2">
        <f>RANK(K6182, INDEX(CFB!$K$2:$K$1048576, MATCH(W6182, CFB!$W$2:$W$1048576, 0)):INDEX(CFB!$K$2:$K$1048576, MATCH(W6182, CFB!$W$2:$W$1048576, 0) + COUNTIF(CFB!$W$2:$W$1048576, W6182) - 1))</f>
        <v>21</v>
      </c>
      <c r="O6182">
        <v>37.94</v>
      </c>
      <c r="P6182">
        <v>7.06</v>
      </c>
      <c r="W6182">
        <v>1973</v>
      </c>
      <c r="X6182">
        <f t="shared" si="191"/>
        <v>0</v>
      </c>
    </row>
    <row r="6183" spans="1:24" ht="12.75" hidden="1" customHeight="1" x14ac:dyDescent="0.45">
      <c r="A6183">
        <v>22</v>
      </c>
      <c r="B6183" t="s">
        <v>86</v>
      </c>
      <c r="C6183" t="s">
        <v>65</v>
      </c>
      <c r="D6183" s="2" t="str">
        <f t="shared" si="190"/>
        <v>Miami (OH)1973</v>
      </c>
      <c r="E6183">
        <v>15</v>
      </c>
      <c r="F6183">
        <v>11</v>
      </c>
      <c r="G6183">
        <v>0</v>
      </c>
      <c r="H6183">
        <v>0</v>
      </c>
      <c r="I6183">
        <v>-0.47</v>
      </c>
      <c r="J6183">
        <v>13.08</v>
      </c>
      <c r="K6183">
        <v>12.62</v>
      </c>
      <c r="L6183" s="2">
        <f>_xlfn.RANK.EQ(I6183, INDEX(CFB!$I$2:$I$1048576, MATCH(W6183, CFB!$W$2:$W$1048576, 0)):INDEX(CFB!$I$2:$I$1048576, MATCH(W6183, CFB!$W$2:$W$1048576, 0) + COUNTIF(CFB!$W$2:$W$1048576, W6183) - 1), 0)</f>
        <v>72</v>
      </c>
      <c r="M6183" s="2">
        <f>_xlfn.RANK.EQ(J6183, INDEX(CFB!$J$2:$J$1048576, MATCH(W6183, CFB!$W$2:$W$1048576, 0)):INDEX(CFB!$J$2:$J$1048576, MATCH(W6183, CFB!$W$2:$W$1048576, 0) + COUNTIF(CFB!$W$2:$W$1048576, W6183) - 1))</f>
        <v>7</v>
      </c>
      <c r="N6183" s="2">
        <f>RANK(K6183, INDEX(CFB!$K$2:$K$1048576, MATCH(W6183, CFB!$W$2:$W$1048576, 0)):INDEX(CFB!$K$2:$K$1048576, MATCH(W6183, CFB!$W$2:$W$1048576, 0) + COUNTIF(CFB!$W$2:$W$1048576, W6183) - 1))</f>
        <v>22</v>
      </c>
      <c r="O6183">
        <v>26.13</v>
      </c>
      <c r="P6183">
        <v>1.58</v>
      </c>
      <c r="W6183">
        <v>1973</v>
      </c>
      <c r="X6183">
        <f t="shared" si="191"/>
        <v>0</v>
      </c>
    </row>
    <row r="6184" spans="1:24" hidden="1" x14ac:dyDescent="0.45">
      <c r="A6184">
        <v>23</v>
      </c>
      <c r="B6184" t="s">
        <v>112</v>
      </c>
      <c r="C6184" t="s">
        <v>227</v>
      </c>
      <c r="D6184" s="2" t="str">
        <f t="shared" si="190"/>
        <v>Stanford1973</v>
      </c>
      <c r="F6184">
        <v>7</v>
      </c>
      <c r="G6184">
        <v>4</v>
      </c>
      <c r="H6184">
        <v>0</v>
      </c>
      <c r="I6184">
        <v>6.6</v>
      </c>
      <c r="J6184">
        <v>4.87</v>
      </c>
      <c r="K6184">
        <v>11.47</v>
      </c>
      <c r="L6184" s="2">
        <f>_xlfn.RANK.EQ(I6184, INDEX(CFB!$I$2:$I$1048576, MATCH(W6184, CFB!$W$2:$W$1048576, 0)):INDEX(CFB!$I$2:$I$1048576, MATCH(W6184, CFB!$W$2:$W$1048576, 0) + COUNTIF(CFB!$W$2:$W$1048576, W6184) - 1), 0)</f>
        <v>25</v>
      </c>
      <c r="M6184" s="2">
        <f>_xlfn.RANK.EQ(J6184, INDEX(CFB!$J$2:$J$1048576, MATCH(W6184, CFB!$W$2:$W$1048576, 0)):INDEX(CFB!$J$2:$J$1048576, MATCH(W6184, CFB!$W$2:$W$1048576, 0) + COUNTIF(CFB!$W$2:$W$1048576, W6184) - 1))</f>
        <v>34</v>
      </c>
      <c r="N6184" s="2">
        <f>RANK(K6184, INDEX(CFB!$K$2:$K$1048576, MATCH(W6184, CFB!$W$2:$W$1048576, 0)):INDEX(CFB!$K$2:$K$1048576, MATCH(W6184, CFB!$W$2:$W$1048576, 0) + COUNTIF(CFB!$W$2:$W$1048576, W6184) - 1))</f>
        <v>23</v>
      </c>
      <c r="O6184">
        <v>35.29</v>
      </c>
      <c r="P6184">
        <v>8.09</v>
      </c>
      <c r="W6184">
        <v>1973</v>
      </c>
      <c r="X6184">
        <f t="shared" si="191"/>
        <v>0</v>
      </c>
    </row>
    <row r="6185" spans="1:24" ht="12.75" hidden="1" customHeight="1" x14ac:dyDescent="0.45">
      <c r="A6185">
        <v>24</v>
      </c>
      <c r="B6185" t="s">
        <v>42</v>
      </c>
      <c r="C6185" t="s">
        <v>10</v>
      </c>
      <c r="D6185" s="2" t="str">
        <f t="shared" si="190"/>
        <v>Minnesota1973</v>
      </c>
      <c r="F6185">
        <v>7</v>
      </c>
      <c r="G6185">
        <v>4</v>
      </c>
      <c r="H6185">
        <v>0</v>
      </c>
      <c r="I6185">
        <v>10.18</v>
      </c>
      <c r="J6185">
        <v>1.22</v>
      </c>
      <c r="K6185">
        <v>11.41</v>
      </c>
      <c r="L6185" s="2">
        <f>_xlfn.RANK.EQ(I6185, INDEX(CFB!$I$2:$I$1048576, MATCH(W6185, CFB!$W$2:$W$1048576, 0)):INDEX(CFB!$I$2:$I$1048576, MATCH(W6185, CFB!$W$2:$W$1048576, 0) + COUNTIF(CFB!$W$2:$W$1048576, W6185) - 1), 0)</f>
        <v>15</v>
      </c>
      <c r="M6185" s="2">
        <f>_xlfn.RANK.EQ(J6185, INDEX(CFB!$J$2:$J$1048576, MATCH(W6185, CFB!$W$2:$W$1048576, 0)):INDEX(CFB!$J$2:$J$1048576, MATCH(W6185, CFB!$W$2:$W$1048576, 0) + COUNTIF(CFB!$W$2:$W$1048576, W6185) - 1))</f>
        <v>54</v>
      </c>
      <c r="N6185" s="2">
        <f>RANK(K6185, INDEX(CFB!$K$2:$K$1048576, MATCH(W6185, CFB!$W$2:$W$1048576, 0)):INDEX(CFB!$K$2:$K$1048576, MATCH(W6185, CFB!$W$2:$W$1048576, 0) + COUNTIF(CFB!$W$2:$W$1048576, W6185) - 1))</f>
        <v>24</v>
      </c>
      <c r="O6185">
        <v>38.06</v>
      </c>
      <c r="P6185">
        <v>14.05</v>
      </c>
      <c r="W6185">
        <v>1973</v>
      </c>
      <c r="X6185">
        <f t="shared" si="191"/>
        <v>0</v>
      </c>
    </row>
    <row r="6186" spans="1:24" ht="12.75" hidden="1" customHeight="1" x14ac:dyDescent="0.45">
      <c r="A6186">
        <v>25</v>
      </c>
      <c r="B6186" t="s">
        <v>37</v>
      </c>
      <c r="C6186" t="s">
        <v>15</v>
      </c>
      <c r="D6186" s="2" t="str">
        <f t="shared" si="190"/>
        <v>Tennessee1973</v>
      </c>
      <c r="E6186">
        <v>19</v>
      </c>
      <c r="F6186">
        <v>8</v>
      </c>
      <c r="G6186">
        <v>4</v>
      </c>
      <c r="H6186">
        <v>0</v>
      </c>
      <c r="I6186">
        <v>10.83</v>
      </c>
      <c r="J6186">
        <v>0.48</v>
      </c>
      <c r="K6186">
        <v>11.31</v>
      </c>
      <c r="L6186" s="2">
        <f>_xlfn.RANK.EQ(I6186, INDEX(CFB!$I$2:$I$1048576, MATCH(W6186, CFB!$W$2:$W$1048576, 0)):INDEX(CFB!$I$2:$I$1048576, MATCH(W6186, CFB!$W$2:$W$1048576, 0) + COUNTIF(CFB!$W$2:$W$1048576, W6186) - 1), 0)</f>
        <v>13</v>
      </c>
      <c r="M6186" s="2">
        <f>_xlfn.RANK.EQ(J6186, INDEX(CFB!$J$2:$J$1048576, MATCH(W6186, CFB!$W$2:$W$1048576, 0)):INDEX(CFB!$J$2:$J$1048576, MATCH(W6186, CFB!$W$2:$W$1048576, 0) + COUNTIF(CFB!$W$2:$W$1048576, W6186) - 1))</f>
        <v>60</v>
      </c>
      <c r="N6186" s="2">
        <f>RANK(K6186, INDEX(CFB!$K$2:$K$1048576, MATCH(W6186, CFB!$W$2:$W$1048576, 0)):INDEX(CFB!$K$2:$K$1048576, MATCH(W6186, CFB!$W$2:$W$1048576, 0) + COUNTIF(CFB!$W$2:$W$1048576, W6186) - 1))</f>
        <v>25</v>
      </c>
      <c r="O6186">
        <v>37.049999999999997</v>
      </c>
      <c r="P6186">
        <v>11.17</v>
      </c>
      <c r="W6186">
        <v>1973</v>
      </c>
      <c r="X6186">
        <f t="shared" si="191"/>
        <v>0</v>
      </c>
    </row>
    <row r="6187" spans="1:24" ht="12.75" hidden="1" customHeight="1" x14ac:dyDescent="0.45">
      <c r="A6187">
        <v>26</v>
      </c>
      <c r="B6187" t="s">
        <v>146</v>
      </c>
      <c r="C6187" t="s">
        <v>193</v>
      </c>
      <c r="D6187" s="2" t="str">
        <f t="shared" si="190"/>
        <v>San Diego State1973</v>
      </c>
      <c r="F6187">
        <v>9</v>
      </c>
      <c r="G6187">
        <v>1</v>
      </c>
      <c r="H6187">
        <v>1</v>
      </c>
      <c r="I6187">
        <v>5.55</v>
      </c>
      <c r="J6187">
        <v>5</v>
      </c>
      <c r="K6187">
        <v>10.54</v>
      </c>
      <c r="L6187" s="2">
        <f>_xlfn.RANK.EQ(I6187, INDEX(CFB!$I$2:$I$1048576, MATCH(W6187, CFB!$W$2:$W$1048576, 0)):INDEX(CFB!$I$2:$I$1048576, MATCH(W6187, CFB!$W$2:$W$1048576, 0) + COUNTIF(CFB!$W$2:$W$1048576, W6187) - 1), 0)</f>
        <v>31</v>
      </c>
      <c r="M6187" s="2">
        <f>_xlfn.RANK.EQ(J6187, INDEX(CFB!$J$2:$J$1048576, MATCH(W6187, CFB!$W$2:$W$1048576, 0)):INDEX(CFB!$J$2:$J$1048576, MATCH(W6187, CFB!$W$2:$W$1048576, 0) + COUNTIF(CFB!$W$2:$W$1048576, W6187) - 1))</f>
        <v>33</v>
      </c>
      <c r="N6187" s="2">
        <f>RANK(K6187, INDEX(CFB!$K$2:$K$1048576, MATCH(W6187, CFB!$W$2:$W$1048576, 0)):INDEX(CFB!$K$2:$K$1048576, MATCH(W6187, CFB!$W$2:$W$1048576, 0) + COUNTIF(CFB!$W$2:$W$1048576, W6187) - 1))</f>
        <v>26</v>
      </c>
      <c r="O6187">
        <v>35.409999999999997</v>
      </c>
      <c r="P6187">
        <v>8.4600000000000009</v>
      </c>
      <c r="W6187">
        <v>1973</v>
      </c>
      <c r="X6187">
        <f t="shared" si="191"/>
        <v>0</v>
      </c>
    </row>
    <row r="6188" spans="1:24" ht="12.75" hidden="1" customHeight="1" x14ac:dyDescent="0.45">
      <c r="A6188">
        <v>27</v>
      </c>
      <c r="B6188" t="s">
        <v>153</v>
      </c>
      <c r="C6188" t="s">
        <v>65</v>
      </c>
      <c r="D6188" s="2" t="str">
        <f t="shared" si="190"/>
        <v>Kent State1973</v>
      </c>
      <c r="F6188">
        <v>9</v>
      </c>
      <c r="G6188">
        <v>2</v>
      </c>
      <c r="H6188">
        <v>0</v>
      </c>
      <c r="I6188">
        <v>4.26</v>
      </c>
      <c r="J6188">
        <v>5.56</v>
      </c>
      <c r="K6188">
        <v>9.82</v>
      </c>
      <c r="L6188" s="2">
        <f>_xlfn.RANK.EQ(I6188, INDEX(CFB!$I$2:$I$1048576, MATCH(W6188, CFB!$W$2:$W$1048576, 0)):INDEX(CFB!$I$2:$I$1048576, MATCH(W6188, CFB!$W$2:$W$1048576, 0) + COUNTIF(CFB!$W$2:$W$1048576, W6188) - 1), 0)</f>
        <v>40</v>
      </c>
      <c r="M6188" s="2">
        <f>_xlfn.RANK.EQ(J6188, INDEX(CFB!$J$2:$J$1048576, MATCH(W6188, CFB!$W$2:$W$1048576, 0)):INDEX(CFB!$J$2:$J$1048576, MATCH(W6188, CFB!$W$2:$W$1048576, 0) + COUNTIF(CFB!$W$2:$W$1048576, W6188) - 1))</f>
        <v>30</v>
      </c>
      <c r="N6188" s="2">
        <f>RANK(K6188, INDEX(CFB!$K$2:$K$1048576, MATCH(W6188, CFB!$W$2:$W$1048576, 0)):INDEX(CFB!$K$2:$K$1048576, MATCH(W6188, CFB!$W$2:$W$1048576, 0) + COUNTIF(CFB!$W$2:$W$1048576, W6188) - 1))</f>
        <v>27</v>
      </c>
      <c r="O6188">
        <v>32.35</v>
      </c>
      <c r="P6188">
        <v>8.83</v>
      </c>
      <c r="W6188">
        <v>1973</v>
      </c>
      <c r="X6188">
        <f t="shared" si="191"/>
        <v>0</v>
      </c>
    </row>
    <row r="6189" spans="1:24" ht="12.75" hidden="1" customHeight="1" x14ac:dyDescent="0.45">
      <c r="A6189">
        <v>28</v>
      </c>
      <c r="B6189" t="s">
        <v>40</v>
      </c>
      <c r="C6189" t="s">
        <v>188</v>
      </c>
      <c r="D6189" s="2" t="str">
        <f t="shared" si="190"/>
        <v>Iowa State1973</v>
      </c>
      <c r="F6189">
        <v>4</v>
      </c>
      <c r="G6189">
        <v>7</v>
      </c>
      <c r="H6189">
        <v>0</v>
      </c>
      <c r="I6189">
        <v>7.2</v>
      </c>
      <c r="J6189">
        <v>2.4300000000000002</v>
      </c>
      <c r="K6189">
        <v>9.6300000000000008</v>
      </c>
      <c r="L6189" s="2">
        <f>_xlfn.RANK.EQ(I6189, INDEX(CFB!$I$2:$I$1048576, MATCH(W6189, CFB!$W$2:$W$1048576, 0)):INDEX(CFB!$I$2:$I$1048576, MATCH(W6189, CFB!$W$2:$W$1048576, 0) + COUNTIF(CFB!$W$2:$W$1048576, W6189) - 1), 0)</f>
        <v>22</v>
      </c>
      <c r="M6189" s="2">
        <f>_xlfn.RANK.EQ(J6189, INDEX(CFB!$J$2:$J$1048576, MATCH(W6189, CFB!$W$2:$W$1048576, 0)):INDEX(CFB!$J$2:$J$1048576, MATCH(W6189, CFB!$W$2:$W$1048576, 0) + COUNTIF(CFB!$W$2:$W$1048576, W6189) - 1))</f>
        <v>50</v>
      </c>
      <c r="N6189" s="2">
        <f>RANK(K6189, INDEX(CFB!$K$2:$K$1048576, MATCH(W6189, CFB!$W$2:$W$1048576, 0)):INDEX(CFB!$K$2:$K$1048576, MATCH(W6189, CFB!$W$2:$W$1048576, 0) + COUNTIF(CFB!$W$2:$W$1048576, W6189) - 1))</f>
        <v>28</v>
      </c>
      <c r="O6189">
        <v>37.71</v>
      </c>
      <c r="P6189">
        <v>7.01</v>
      </c>
      <c r="W6189">
        <v>1973</v>
      </c>
      <c r="X6189">
        <f t="shared" si="191"/>
        <v>0</v>
      </c>
    </row>
    <row r="6190" spans="1:24" ht="12.75" hidden="1" customHeight="1" x14ac:dyDescent="0.45">
      <c r="A6190">
        <v>29</v>
      </c>
      <c r="B6190" t="s">
        <v>58</v>
      </c>
      <c r="C6190" t="s">
        <v>12</v>
      </c>
      <c r="D6190" s="2" t="str">
        <f t="shared" si="190"/>
        <v>Tulane1973</v>
      </c>
      <c r="E6190">
        <v>20</v>
      </c>
      <c r="F6190">
        <v>9</v>
      </c>
      <c r="G6190">
        <v>3</v>
      </c>
      <c r="H6190">
        <v>0</v>
      </c>
      <c r="I6190">
        <v>1.91</v>
      </c>
      <c r="J6190">
        <v>7.35</v>
      </c>
      <c r="K6190">
        <v>9.26</v>
      </c>
      <c r="L6190" s="2">
        <f>_xlfn.RANK.EQ(I6190, INDEX(CFB!$I$2:$I$1048576, MATCH(W6190, CFB!$W$2:$W$1048576, 0)):INDEX(CFB!$I$2:$I$1048576, MATCH(W6190, CFB!$W$2:$W$1048576, 0) + COUNTIF(CFB!$W$2:$W$1048576, W6190) - 1), 0)</f>
        <v>56</v>
      </c>
      <c r="M6190" s="2">
        <f>_xlfn.RANK.EQ(J6190, INDEX(CFB!$J$2:$J$1048576, MATCH(W6190, CFB!$W$2:$W$1048576, 0)):INDEX(CFB!$J$2:$J$1048576, MATCH(W6190, CFB!$W$2:$W$1048576, 0) + COUNTIF(CFB!$W$2:$W$1048576, W6190) - 1))</f>
        <v>23</v>
      </c>
      <c r="N6190" s="2">
        <f>RANK(K6190, INDEX(CFB!$K$2:$K$1048576, MATCH(W6190, CFB!$W$2:$W$1048576, 0)):INDEX(CFB!$K$2:$K$1048576, MATCH(W6190, CFB!$W$2:$W$1048576, 0) + COUNTIF(CFB!$W$2:$W$1048576, W6190) - 1))</f>
        <v>29</v>
      </c>
      <c r="O6190">
        <v>30.6</v>
      </c>
      <c r="P6190">
        <v>7.43</v>
      </c>
      <c r="W6190">
        <v>1973</v>
      </c>
      <c r="X6190">
        <f t="shared" si="191"/>
        <v>0</v>
      </c>
    </row>
    <row r="6191" spans="1:24" ht="12.75" hidden="1" customHeight="1" x14ac:dyDescent="0.45">
      <c r="A6191">
        <v>30</v>
      </c>
      <c r="B6191" t="s">
        <v>74</v>
      </c>
      <c r="C6191" t="s">
        <v>15</v>
      </c>
      <c r="D6191" s="2" t="str">
        <f t="shared" si="190"/>
        <v>Kentucky1973</v>
      </c>
      <c r="F6191">
        <v>5</v>
      </c>
      <c r="G6191">
        <v>6</v>
      </c>
      <c r="H6191">
        <v>0</v>
      </c>
      <c r="I6191">
        <v>3.89</v>
      </c>
      <c r="J6191">
        <v>5.0199999999999996</v>
      </c>
      <c r="K6191">
        <v>8.91</v>
      </c>
      <c r="L6191" s="2">
        <f>_xlfn.RANK.EQ(I6191, INDEX(CFB!$I$2:$I$1048576, MATCH(W6191, CFB!$W$2:$W$1048576, 0)):INDEX(CFB!$I$2:$I$1048576, MATCH(W6191, CFB!$W$2:$W$1048576, 0) + COUNTIF(CFB!$W$2:$W$1048576, W6191) - 1), 0)</f>
        <v>43</v>
      </c>
      <c r="M6191" s="2">
        <f>_xlfn.RANK.EQ(J6191, INDEX(CFB!$J$2:$J$1048576, MATCH(W6191, CFB!$W$2:$W$1048576, 0)):INDEX(CFB!$J$2:$J$1048576, MATCH(W6191, CFB!$W$2:$W$1048576, 0) + COUNTIF(CFB!$W$2:$W$1048576, W6191) - 1))</f>
        <v>32</v>
      </c>
      <c r="N6191" s="2">
        <f>RANK(K6191, INDEX(CFB!$K$2:$K$1048576, MATCH(W6191, CFB!$W$2:$W$1048576, 0)):INDEX(CFB!$K$2:$K$1048576, MATCH(W6191, CFB!$W$2:$W$1048576, 0) + COUNTIF(CFB!$W$2:$W$1048576, W6191) - 1))</f>
        <v>30</v>
      </c>
      <c r="O6191">
        <v>31.84</v>
      </c>
      <c r="P6191">
        <v>6.01</v>
      </c>
      <c r="W6191">
        <v>1973</v>
      </c>
      <c r="X6191">
        <f t="shared" si="191"/>
        <v>0</v>
      </c>
    </row>
    <row r="6192" spans="1:24" ht="12.75" hidden="1" customHeight="1" x14ac:dyDescent="0.45">
      <c r="A6192">
        <v>31</v>
      </c>
      <c r="B6192" t="s">
        <v>19</v>
      </c>
      <c r="C6192" t="s">
        <v>15</v>
      </c>
      <c r="D6192" s="2" t="str">
        <f t="shared" si="190"/>
        <v>Ole Miss1973</v>
      </c>
      <c r="F6192">
        <v>6</v>
      </c>
      <c r="G6192">
        <v>5</v>
      </c>
      <c r="H6192">
        <v>0</v>
      </c>
      <c r="I6192">
        <v>1.66</v>
      </c>
      <c r="J6192">
        <v>6.79</v>
      </c>
      <c r="K6192">
        <v>8.4499999999999993</v>
      </c>
      <c r="L6192" s="2">
        <f>_xlfn.RANK.EQ(I6192, INDEX(CFB!$I$2:$I$1048576, MATCH(W6192, CFB!$W$2:$W$1048576, 0)):INDEX(CFB!$I$2:$I$1048576, MATCH(W6192, CFB!$W$2:$W$1048576, 0) + COUNTIF(CFB!$W$2:$W$1048576, W6192) - 1), 0)</f>
        <v>59</v>
      </c>
      <c r="M6192" s="2">
        <f>_xlfn.RANK.EQ(J6192, INDEX(CFB!$J$2:$J$1048576, MATCH(W6192, CFB!$W$2:$W$1048576, 0)):INDEX(CFB!$J$2:$J$1048576, MATCH(W6192, CFB!$W$2:$W$1048576, 0) + COUNTIF(CFB!$W$2:$W$1048576, W6192) - 1))</f>
        <v>24</v>
      </c>
      <c r="N6192" s="2">
        <f>RANK(K6192, INDEX(CFB!$K$2:$K$1048576, MATCH(W6192, CFB!$W$2:$W$1048576, 0)):INDEX(CFB!$K$2:$K$1048576, MATCH(W6192, CFB!$W$2:$W$1048576, 0) + COUNTIF(CFB!$W$2:$W$1048576, W6192) - 1))</f>
        <v>31</v>
      </c>
      <c r="O6192">
        <v>31.35</v>
      </c>
      <c r="P6192">
        <v>7.48</v>
      </c>
      <c r="W6192">
        <v>1973</v>
      </c>
      <c r="X6192">
        <f t="shared" si="191"/>
        <v>0</v>
      </c>
    </row>
    <row r="6193" spans="1:24" hidden="1" x14ac:dyDescent="0.45">
      <c r="A6193">
        <v>32</v>
      </c>
      <c r="B6193" t="s">
        <v>72</v>
      </c>
      <c r="C6193" t="s">
        <v>10</v>
      </c>
      <c r="D6193" s="2" t="str">
        <f t="shared" si="190"/>
        <v>Wisconsin1973</v>
      </c>
      <c r="F6193">
        <v>4</v>
      </c>
      <c r="G6193">
        <v>7</v>
      </c>
      <c r="H6193">
        <v>0</v>
      </c>
      <c r="I6193">
        <v>5.84</v>
      </c>
      <c r="J6193">
        <v>2.59</v>
      </c>
      <c r="K6193">
        <v>8.43</v>
      </c>
      <c r="L6193" s="2">
        <f>_xlfn.RANK.EQ(I6193, INDEX(CFB!$I$2:$I$1048576, MATCH(W6193, CFB!$W$2:$W$1048576, 0)):INDEX(CFB!$I$2:$I$1048576, MATCH(W6193, CFB!$W$2:$W$1048576, 0) + COUNTIF(CFB!$W$2:$W$1048576, W6193) - 1), 0)</f>
        <v>28</v>
      </c>
      <c r="M6193" s="2">
        <f>_xlfn.RANK.EQ(J6193, INDEX(CFB!$J$2:$J$1048576, MATCH(W6193, CFB!$W$2:$W$1048576, 0)):INDEX(CFB!$J$2:$J$1048576, MATCH(W6193, CFB!$W$2:$W$1048576, 0) + COUNTIF(CFB!$W$2:$W$1048576, W6193) - 1))</f>
        <v>48</v>
      </c>
      <c r="N6193" s="2">
        <f>RANK(K6193, INDEX(CFB!$K$2:$K$1048576, MATCH(W6193, CFB!$W$2:$W$1048576, 0)):INDEX(CFB!$K$2:$K$1048576, MATCH(W6193, CFB!$W$2:$W$1048576, 0) + COUNTIF(CFB!$W$2:$W$1048576, W6193) - 1))</f>
        <v>32</v>
      </c>
      <c r="O6193">
        <v>33.64</v>
      </c>
      <c r="P6193">
        <v>7.58</v>
      </c>
      <c r="W6193">
        <v>1973</v>
      </c>
      <c r="X6193">
        <f t="shared" si="191"/>
        <v>0</v>
      </c>
    </row>
    <row r="6194" spans="1:24" ht="12.75" hidden="1" customHeight="1" x14ac:dyDescent="0.45">
      <c r="A6194">
        <v>33</v>
      </c>
      <c r="B6194" t="s">
        <v>95</v>
      </c>
      <c r="C6194" t="s">
        <v>10</v>
      </c>
      <c r="D6194" s="2" t="str">
        <f t="shared" si="190"/>
        <v>Michigan State1973</v>
      </c>
      <c r="F6194">
        <v>5</v>
      </c>
      <c r="G6194">
        <v>6</v>
      </c>
      <c r="H6194">
        <v>0</v>
      </c>
      <c r="I6194">
        <v>-2.36</v>
      </c>
      <c r="J6194">
        <v>10.69</v>
      </c>
      <c r="K6194">
        <v>8.33</v>
      </c>
      <c r="L6194" s="2">
        <f>_xlfn.RANK.EQ(I6194, INDEX(CFB!$I$2:$I$1048576, MATCH(W6194, CFB!$W$2:$W$1048576, 0)):INDEX(CFB!$I$2:$I$1048576, MATCH(W6194, CFB!$W$2:$W$1048576, 0) + COUNTIF(CFB!$W$2:$W$1048576, W6194) - 1), 0)</f>
        <v>88</v>
      </c>
      <c r="M6194" s="2">
        <f>_xlfn.RANK.EQ(J6194, INDEX(CFB!$J$2:$J$1048576, MATCH(W6194, CFB!$W$2:$W$1048576, 0)):INDEX(CFB!$J$2:$J$1048576, MATCH(W6194, CFB!$W$2:$W$1048576, 0) + COUNTIF(CFB!$W$2:$W$1048576, W6194) - 1))</f>
        <v>11</v>
      </c>
      <c r="N6194" s="2">
        <f>RANK(K6194, INDEX(CFB!$K$2:$K$1048576, MATCH(W6194, CFB!$W$2:$W$1048576, 0)):INDEX(CFB!$K$2:$K$1048576, MATCH(W6194, CFB!$W$2:$W$1048576, 0) + COUNTIF(CFB!$W$2:$W$1048576, W6194) - 1))</f>
        <v>33</v>
      </c>
      <c r="O6194">
        <v>24.52</v>
      </c>
      <c r="P6194">
        <v>-0.19</v>
      </c>
      <c r="W6194">
        <v>1973</v>
      </c>
      <c r="X6194">
        <f t="shared" si="191"/>
        <v>0</v>
      </c>
    </row>
    <row r="6195" spans="1:24" ht="12.75" hidden="1" customHeight="1" x14ac:dyDescent="0.45">
      <c r="A6195">
        <v>34</v>
      </c>
      <c r="B6195" t="s">
        <v>57</v>
      </c>
      <c r="C6195" t="s">
        <v>12</v>
      </c>
      <c r="D6195" s="2" t="str">
        <f t="shared" si="190"/>
        <v>Boston College1973</v>
      </c>
      <c r="F6195">
        <v>7</v>
      </c>
      <c r="G6195">
        <v>4</v>
      </c>
      <c r="H6195">
        <v>0</v>
      </c>
      <c r="I6195">
        <v>4.75</v>
      </c>
      <c r="J6195">
        <v>3.43</v>
      </c>
      <c r="K6195">
        <v>8.18</v>
      </c>
      <c r="L6195" s="2">
        <f>_xlfn.RANK.EQ(I6195, INDEX(CFB!$I$2:$I$1048576, MATCH(W6195, CFB!$W$2:$W$1048576, 0)):INDEX(CFB!$I$2:$I$1048576, MATCH(W6195, CFB!$W$2:$W$1048576, 0) + COUNTIF(CFB!$W$2:$W$1048576, W6195) - 1), 0)</f>
        <v>34</v>
      </c>
      <c r="M6195" s="2">
        <f>_xlfn.RANK.EQ(J6195, INDEX(CFB!$J$2:$J$1048576, MATCH(W6195, CFB!$W$2:$W$1048576, 0)):INDEX(CFB!$J$2:$J$1048576, MATCH(W6195, CFB!$W$2:$W$1048576, 0) + COUNTIF(CFB!$W$2:$W$1048576, W6195) - 1))</f>
        <v>45</v>
      </c>
      <c r="N6195" s="2">
        <f>RANK(K6195, INDEX(CFB!$K$2:$K$1048576, MATCH(W6195, CFB!$W$2:$W$1048576, 0)):INDEX(CFB!$K$2:$K$1048576, MATCH(W6195, CFB!$W$2:$W$1048576, 0) + COUNTIF(CFB!$W$2:$W$1048576, W6195) - 1))</f>
        <v>34</v>
      </c>
      <c r="O6195">
        <v>36.659999999999997</v>
      </c>
      <c r="P6195">
        <v>8.89</v>
      </c>
      <c r="W6195">
        <v>1973</v>
      </c>
      <c r="X6195">
        <f t="shared" si="191"/>
        <v>0</v>
      </c>
    </row>
    <row r="6196" spans="1:24" ht="12.75" hidden="1" customHeight="1" x14ac:dyDescent="0.45">
      <c r="A6196">
        <v>35</v>
      </c>
      <c r="B6196" t="s">
        <v>120</v>
      </c>
      <c r="C6196" t="s">
        <v>178</v>
      </c>
      <c r="D6196" s="2" t="str">
        <f t="shared" si="190"/>
        <v>Arizona1973</v>
      </c>
      <c r="F6196">
        <v>8</v>
      </c>
      <c r="G6196">
        <v>3</v>
      </c>
      <c r="H6196">
        <v>0</v>
      </c>
      <c r="I6196">
        <v>4.43</v>
      </c>
      <c r="J6196">
        <v>3.62</v>
      </c>
      <c r="K6196">
        <v>8.0500000000000007</v>
      </c>
      <c r="L6196" s="2">
        <f>_xlfn.RANK.EQ(I6196, INDEX(CFB!$I$2:$I$1048576, MATCH(W6196, CFB!$W$2:$W$1048576, 0)):INDEX(CFB!$I$2:$I$1048576, MATCH(W6196, CFB!$W$2:$W$1048576, 0) + COUNTIF(CFB!$W$2:$W$1048576, W6196) - 1), 0)</f>
        <v>38</v>
      </c>
      <c r="M6196" s="2">
        <f>_xlfn.RANK.EQ(J6196, INDEX(CFB!$J$2:$J$1048576, MATCH(W6196, CFB!$W$2:$W$1048576, 0)):INDEX(CFB!$J$2:$J$1048576, MATCH(W6196, CFB!$W$2:$W$1048576, 0) + COUNTIF(CFB!$W$2:$W$1048576, W6196) - 1))</f>
        <v>40</v>
      </c>
      <c r="N6196" s="2">
        <f>RANK(K6196, INDEX(CFB!$K$2:$K$1048576, MATCH(W6196, CFB!$W$2:$W$1048576, 0)):INDEX(CFB!$K$2:$K$1048576, MATCH(W6196, CFB!$W$2:$W$1048576, 0) + COUNTIF(CFB!$W$2:$W$1048576, W6196) - 1))</f>
        <v>35</v>
      </c>
      <c r="O6196">
        <v>30.26</v>
      </c>
      <c r="P6196">
        <v>8.3800000000000008</v>
      </c>
      <c r="W6196">
        <v>1973</v>
      </c>
      <c r="X6196">
        <f t="shared" si="191"/>
        <v>0</v>
      </c>
    </row>
    <row r="6197" spans="1:24" ht="12.75" hidden="1" customHeight="1" x14ac:dyDescent="0.45">
      <c r="A6197">
        <v>36</v>
      </c>
      <c r="B6197" t="s">
        <v>43</v>
      </c>
      <c r="C6197" t="s">
        <v>10</v>
      </c>
      <c r="D6197" s="2" t="str">
        <f t="shared" si="190"/>
        <v>Illinois1973</v>
      </c>
      <c r="F6197">
        <v>5</v>
      </c>
      <c r="G6197">
        <v>6</v>
      </c>
      <c r="H6197">
        <v>0</v>
      </c>
      <c r="I6197">
        <v>-2.25</v>
      </c>
      <c r="J6197">
        <v>10.199999999999999</v>
      </c>
      <c r="K6197">
        <v>7.95</v>
      </c>
      <c r="L6197" s="2">
        <f>_xlfn.RANK.EQ(I6197, INDEX(CFB!$I$2:$I$1048576, MATCH(W6197, CFB!$W$2:$W$1048576, 0)):INDEX(CFB!$I$2:$I$1048576, MATCH(W6197, CFB!$W$2:$W$1048576, 0) + COUNTIF(CFB!$W$2:$W$1048576, W6197) - 1), 0)</f>
        <v>87</v>
      </c>
      <c r="M6197" s="2">
        <f>_xlfn.RANK.EQ(J6197, INDEX(CFB!$J$2:$J$1048576, MATCH(W6197, CFB!$W$2:$W$1048576, 0)):INDEX(CFB!$J$2:$J$1048576, MATCH(W6197, CFB!$W$2:$W$1048576, 0) + COUNTIF(CFB!$W$2:$W$1048576, W6197) - 1))</f>
        <v>12</v>
      </c>
      <c r="N6197" s="2">
        <f>RANK(K6197, INDEX(CFB!$K$2:$K$1048576, MATCH(W6197, CFB!$W$2:$W$1048576, 0)):INDEX(CFB!$K$2:$K$1048576, MATCH(W6197, CFB!$W$2:$W$1048576, 0) + COUNTIF(CFB!$W$2:$W$1048576, W6197) - 1))</f>
        <v>36</v>
      </c>
      <c r="O6197">
        <v>26.34</v>
      </c>
      <c r="P6197">
        <v>1.05</v>
      </c>
      <c r="W6197">
        <v>1973</v>
      </c>
      <c r="X6197">
        <f t="shared" si="191"/>
        <v>0</v>
      </c>
    </row>
    <row r="6198" spans="1:24" ht="12.75" hidden="1" customHeight="1" x14ac:dyDescent="0.45">
      <c r="A6198">
        <v>37</v>
      </c>
      <c r="B6198" t="s">
        <v>124</v>
      </c>
      <c r="C6198" t="s">
        <v>10</v>
      </c>
      <c r="D6198" s="2" t="str">
        <f t="shared" si="190"/>
        <v>Purdue1973</v>
      </c>
      <c r="F6198">
        <v>5</v>
      </c>
      <c r="G6198">
        <v>6</v>
      </c>
      <c r="H6198">
        <v>0</v>
      </c>
      <c r="I6198">
        <v>5.34</v>
      </c>
      <c r="J6198">
        <v>2.52</v>
      </c>
      <c r="K6198">
        <v>7.85</v>
      </c>
      <c r="L6198" s="2">
        <f>_xlfn.RANK.EQ(I6198, INDEX(CFB!$I$2:$I$1048576, MATCH(W6198, CFB!$W$2:$W$1048576, 0)):INDEX(CFB!$I$2:$I$1048576, MATCH(W6198, CFB!$W$2:$W$1048576, 0) + COUNTIF(CFB!$W$2:$W$1048576, W6198) - 1), 0)</f>
        <v>32</v>
      </c>
      <c r="M6198" s="2">
        <f>_xlfn.RANK.EQ(J6198, INDEX(CFB!$J$2:$J$1048576, MATCH(W6198, CFB!$W$2:$W$1048576, 0)):INDEX(CFB!$J$2:$J$1048576, MATCH(W6198, CFB!$W$2:$W$1048576, 0) + COUNTIF(CFB!$W$2:$W$1048576, W6198) - 1))</f>
        <v>49</v>
      </c>
      <c r="N6198" s="2">
        <f>RANK(K6198, INDEX(CFB!$K$2:$K$1048576, MATCH(W6198, CFB!$W$2:$W$1048576, 0)):INDEX(CFB!$K$2:$K$1048576, MATCH(W6198, CFB!$W$2:$W$1048576, 0) + COUNTIF(CFB!$W$2:$W$1048576, W6198) - 1))</f>
        <v>37</v>
      </c>
      <c r="O6198">
        <v>32.46</v>
      </c>
      <c r="P6198">
        <v>8.83</v>
      </c>
      <c r="W6198">
        <v>1973</v>
      </c>
      <c r="X6198">
        <f t="shared" si="191"/>
        <v>0</v>
      </c>
    </row>
    <row r="6199" spans="1:24" ht="12.75" hidden="1" customHeight="1" x14ac:dyDescent="0.45">
      <c r="A6199">
        <v>38</v>
      </c>
      <c r="B6199" t="s">
        <v>108</v>
      </c>
      <c r="C6199" t="s">
        <v>206</v>
      </c>
      <c r="D6199" s="2" t="str">
        <f t="shared" si="190"/>
        <v>East Carolina1973</v>
      </c>
      <c r="F6199">
        <v>9</v>
      </c>
      <c r="G6199">
        <v>2</v>
      </c>
      <c r="H6199">
        <v>0</v>
      </c>
      <c r="I6199">
        <v>2.17</v>
      </c>
      <c r="J6199">
        <v>5.6</v>
      </c>
      <c r="K6199">
        <v>7.77</v>
      </c>
      <c r="L6199" s="2">
        <f>_xlfn.RANK.EQ(I6199, INDEX(CFB!$I$2:$I$1048576, MATCH(W6199, CFB!$W$2:$W$1048576, 0)):INDEX(CFB!$I$2:$I$1048576, MATCH(W6199, CFB!$W$2:$W$1048576, 0) + COUNTIF(CFB!$W$2:$W$1048576, W6199) - 1), 0)</f>
        <v>53</v>
      </c>
      <c r="M6199" s="2">
        <f>_xlfn.RANK.EQ(J6199, INDEX(CFB!$J$2:$J$1048576, MATCH(W6199, CFB!$W$2:$W$1048576, 0)):INDEX(CFB!$J$2:$J$1048576, MATCH(W6199, CFB!$W$2:$W$1048576, 0) + COUNTIF(CFB!$W$2:$W$1048576, W6199) - 1))</f>
        <v>29</v>
      </c>
      <c r="N6199" s="2">
        <f>RANK(K6199, INDEX(CFB!$K$2:$K$1048576, MATCH(W6199, CFB!$W$2:$W$1048576, 0)):INDEX(CFB!$K$2:$K$1048576, MATCH(W6199, CFB!$W$2:$W$1048576, 0) + COUNTIF(CFB!$W$2:$W$1048576, W6199) - 1))</f>
        <v>38</v>
      </c>
      <c r="O6199">
        <v>34.200000000000003</v>
      </c>
      <c r="P6199">
        <v>10.06</v>
      </c>
      <c r="W6199">
        <v>1973</v>
      </c>
      <c r="X6199">
        <f t="shared" si="191"/>
        <v>0</v>
      </c>
    </row>
    <row r="6200" spans="1:24" ht="12.75" hidden="1" customHeight="1" x14ac:dyDescent="0.45">
      <c r="A6200">
        <v>39</v>
      </c>
      <c r="B6200" t="s">
        <v>41</v>
      </c>
      <c r="C6200" t="s">
        <v>188</v>
      </c>
      <c r="D6200" s="2" t="str">
        <f t="shared" si="190"/>
        <v>Kansas State1973</v>
      </c>
      <c r="F6200">
        <v>5</v>
      </c>
      <c r="G6200">
        <v>6</v>
      </c>
      <c r="H6200">
        <v>0</v>
      </c>
      <c r="I6200">
        <v>3.67</v>
      </c>
      <c r="J6200">
        <v>4.03</v>
      </c>
      <c r="K6200">
        <v>7.7</v>
      </c>
      <c r="L6200" s="2">
        <f>_xlfn.RANK.EQ(I6200, INDEX(CFB!$I$2:$I$1048576, MATCH(W6200, CFB!$W$2:$W$1048576, 0)):INDEX(CFB!$I$2:$I$1048576, MATCH(W6200, CFB!$W$2:$W$1048576, 0) + COUNTIF(CFB!$W$2:$W$1048576, W6200) - 1), 0)</f>
        <v>45</v>
      </c>
      <c r="M6200" s="2">
        <f>_xlfn.RANK.EQ(J6200, INDEX(CFB!$J$2:$J$1048576, MATCH(W6200, CFB!$W$2:$W$1048576, 0)):INDEX(CFB!$J$2:$J$1048576, MATCH(W6200, CFB!$W$2:$W$1048576, 0) + COUNTIF(CFB!$W$2:$W$1048576, W6200) - 1))</f>
        <v>37</v>
      </c>
      <c r="N6200" s="2">
        <f>RANK(K6200, INDEX(CFB!$K$2:$K$1048576, MATCH(W6200, CFB!$W$2:$W$1048576, 0)):INDEX(CFB!$K$2:$K$1048576, MATCH(W6200, CFB!$W$2:$W$1048576, 0) + COUNTIF(CFB!$W$2:$W$1048576, W6200) - 1))</f>
        <v>39</v>
      </c>
      <c r="O6200">
        <v>31.81</v>
      </c>
      <c r="P6200">
        <v>9.36</v>
      </c>
      <c r="W6200">
        <v>1973</v>
      </c>
      <c r="X6200">
        <f t="shared" si="191"/>
        <v>0</v>
      </c>
    </row>
    <row r="6201" spans="1:24" ht="12.75" hidden="1" customHeight="1" x14ac:dyDescent="0.45">
      <c r="A6201">
        <v>40</v>
      </c>
      <c r="B6201" t="s">
        <v>35</v>
      </c>
      <c r="C6201" t="s">
        <v>15</v>
      </c>
      <c r="D6201" s="2" t="str">
        <f t="shared" si="190"/>
        <v>Florida1973</v>
      </c>
      <c r="F6201">
        <v>7</v>
      </c>
      <c r="G6201">
        <v>5</v>
      </c>
      <c r="H6201">
        <v>0</v>
      </c>
      <c r="I6201">
        <v>1.62</v>
      </c>
      <c r="J6201">
        <v>5.87</v>
      </c>
      <c r="K6201">
        <v>7.5</v>
      </c>
      <c r="L6201" s="2">
        <f>_xlfn.RANK.EQ(I6201, INDEX(CFB!$I$2:$I$1048576, MATCH(W6201, CFB!$W$2:$W$1048576, 0)):INDEX(CFB!$I$2:$I$1048576, MATCH(W6201, CFB!$W$2:$W$1048576, 0) + COUNTIF(CFB!$W$2:$W$1048576, W6201) - 1), 0)</f>
        <v>60</v>
      </c>
      <c r="M6201" s="2">
        <f>_xlfn.RANK.EQ(J6201, INDEX(CFB!$J$2:$J$1048576, MATCH(W6201, CFB!$W$2:$W$1048576, 0)):INDEX(CFB!$J$2:$J$1048576, MATCH(W6201, CFB!$W$2:$W$1048576, 0) + COUNTIF(CFB!$W$2:$W$1048576, W6201) - 1))</f>
        <v>25</v>
      </c>
      <c r="N6201" s="2">
        <f>RANK(K6201, INDEX(CFB!$K$2:$K$1048576, MATCH(W6201, CFB!$W$2:$W$1048576, 0)):INDEX(CFB!$K$2:$K$1048576, MATCH(W6201, CFB!$W$2:$W$1048576, 0) + COUNTIF(CFB!$W$2:$W$1048576, W6201) - 1))</f>
        <v>40</v>
      </c>
      <c r="O6201">
        <v>29.61</v>
      </c>
      <c r="P6201">
        <v>5.82</v>
      </c>
      <c r="W6201">
        <v>1973</v>
      </c>
      <c r="X6201">
        <f t="shared" si="191"/>
        <v>0</v>
      </c>
    </row>
    <row r="6202" spans="1:24" ht="12.75" hidden="1" customHeight="1" x14ac:dyDescent="0.45">
      <c r="A6202">
        <v>41</v>
      </c>
      <c r="B6202" t="s">
        <v>70</v>
      </c>
      <c r="C6202" t="s">
        <v>12</v>
      </c>
      <c r="D6202" s="2" t="str">
        <f t="shared" si="190"/>
        <v>Pitt1973</v>
      </c>
      <c r="F6202">
        <v>6</v>
      </c>
      <c r="G6202">
        <v>5</v>
      </c>
      <c r="H6202">
        <v>1</v>
      </c>
      <c r="I6202">
        <v>1.99</v>
      </c>
      <c r="J6202">
        <v>5.47</v>
      </c>
      <c r="K6202">
        <v>7.46</v>
      </c>
      <c r="L6202" s="2">
        <f>_xlfn.RANK.EQ(I6202, INDEX(CFB!$I$2:$I$1048576, MATCH(W6202, CFB!$W$2:$W$1048576, 0)):INDEX(CFB!$I$2:$I$1048576, MATCH(W6202, CFB!$W$2:$W$1048576, 0) + COUNTIF(CFB!$W$2:$W$1048576, W6202) - 1), 0)</f>
        <v>54</v>
      </c>
      <c r="M6202" s="2">
        <f>_xlfn.RANK.EQ(J6202, INDEX(CFB!$J$2:$J$1048576, MATCH(W6202, CFB!$W$2:$W$1048576, 0)):INDEX(CFB!$J$2:$J$1048576, MATCH(W6202, CFB!$W$2:$W$1048576, 0) + COUNTIF(CFB!$W$2:$W$1048576, W6202) - 1))</f>
        <v>31</v>
      </c>
      <c r="N6202" s="2">
        <f>RANK(K6202, INDEX(CFB!$K$2:$K$1048576, MATCH(W6202, CFB!$W$2:$W$1048576, 0)):INDEX(CFB!$K$2:$K$1048576, MATCH(W6202, CFB!$W$2:$W$1048576, 0) + COUNTIF(CFB!$W$2:$W$1048576, W6202) - 1))</f>
        <v>41</v>
      </c>
      <c r="O6202">
        <v>29.2</v>
      </c>
      <c r="P6202">
        <v>4.79</v>
      </c>
      <c r="W6202">
        <v>1973</v>
      </c>
      <c r="X6202">
        <f t="shared" si="191"/>
        <v>0</v>
      </c>
    </row>
    <row r="6203" spans="1:24" ht="12.75" hidden="1" customHeight="1" x14ac:dyDescent="0.45">
      <c r="A6203">
        <v>42</v>
      </c>
      <c r="B6203" t="s">
        <v>20</v>
      </c>
      <c r="C6203" t="s">
        <v>12</v>
      </c>
      <c r="D6203" s="2" t="str">
        <f t="shared" si="190"/>
        <v>South Carolina1973</v>
      </c>
      <c r="F6203">
        <v>7</v>
      </c>
      <c r="G6203">
        <v>4</v>
      </c>
      <c r="H6203">
        <v>0</v>
      </c>
      <c r="I6203">
        <v>12.39</v>
      </c>
      <c r="J6203">
        <v>-5</v>
      </c>
      <c r="K6203">
        <v>7.4</v>
      </c>
      <c r="L6203" s="2">
        <f>_xlfn.RANK.EQ(I6203, INDEX(CFB!$I$2:$I$1048576, MATCH(W6203, CFB!$W$2:$W$1048576, 0)):INDEX(CFB!$I$2:$I$1048576, MATCH(W6203, CFB!$W$2:$W$1048576, 0) + COUNTIF(CFB!$W$2:$W$1048576, W6203) - 1), 0)</f>
        <v>5</v>
      </c>
      <c r="M6203" s="2">
        <f>_xlfn.RANK.EQ(J6203, INDEX(CFB!$J$2:$J$1048576, MATCH(W6203, CFB!$W$2:$W$1048576, 0)):INDEX(CFB!$J$2:$J$1048576, MATCH(W6203, CFB!$W$2:$W$1048576, 0) + COUNTIF(CFB!$W$2:$W$1048576, W6203) - 1))</f>
        <v>96</v>
      </c>
      <c r="N6203" s="2">
        <f>RANK(K6203, INDEX(CFB!$K$2:$K$1048576, MATCH(W6203, CFB!$W$2:$W$1048576, 0)):INDEX(CFB!$K$2:$K$1048576, MATCH(W6203, CFB!$W$2:$W$1048576, 0) + COUNTIF(CFB!$W$2:$W$1048576, W6203) - 1))</f>
        <v>42</v>
      </c>
      <c r="O6203">
        <v>39.549999999999997</v>
      </c>
      <c r="P6203">
        <v>17.760000000000002</v>
      </c>
      <c r="W6203">
        <v>1973</v>
      </c>
      <c r="X6203">
        <f t="shared" si="191"/>
        <v>0</v>
      </c>
    </row>
    <row r="6204" spans="1:24" ht="12.75" hidden="1" customHeight="1" x14ac:dyDescent="0.45">
      <c r="A6204">
        <v>43</v>
      </c>
      <c r="B6204" t="s">
        <v>34</v>
      </c>
      <c r="C6204" t="s">
        <v>189</v>
      </c>
      <c r="D6204" s="2" t="str">
        <f t="shared" si="190"/>
        <v>Texas A&amp;M1973</v>
      </c>
      <c r="F6204">
        <v>5</v>
      </c>
      <c r="G6204">
        <v>6</v>
      </c>
      <c r="H6204">
        <v>0</v>
      </c>
      <c r="I6204">
        <v>6.41</v>
      </c>
      <c r="J6204">
        <v>0.82</v>
      </c>
      <c r="K6204">
        <v>7.24</v>
      </c>
      <c r="L6204" s="2">
        <f>_xlfn.RANK.EQ(I6204, INDEX(CFB!$I$2:$I$1048576, MATCH(W6204, CFB!$W$2:$W$1048576, 0)):INDEX(CFB!$I$2:$I$1048576, MATCH(W6204, CFB!$W$2:$W$1048576, 0) + COUNTIF(CFB!$W$2:$W$1048576, W6204) - 1), 0)</f>
        <v>26</v>
      </c>
      <c r="M6204" s="2">
        <f>_xlfn.RANK.EQ(J6204, INDEX(CFB!$J$2:$J$1048576, MATCH(W6204, CFB!$W$2:$W$1048576, 0)):INDEX(CFB!$J$2:$J$1048576, MATCH(W6204, CFB!$W$2:$W$1048576, 0) + COUNTIF(CFB!$W$2:$W$1048576, W6204) - 1))</f>
        <v>55</v>
      </c>
      <c r="N6204" s="2">
        <f>RANK(K6204, INDEX(CFB!$K$2:$K$1048576, MATCH(W6204, CFB!$W$2:$W$1048576, 0)):INDEX(CFB!$K$2:$K$1048576, MATCH(W6204, CFB!$W$2:$W$1048576, 0) + COUNTIF(CFB!$W$2:$W$1048576, W6204) - 1))</f>
        <v>43</v>
      </c>
      <c r="O6204">
        <v>37.31</v>
      </c>
      <c r="P6204">
        <v>10.59</v>
      </c>
      <c r="W6204">
        <v>1973</v>
      </c>
      <c r="X6204">
        <f t="shared" si="191"/>
        <v>0</v>
      </c>
    </row>
    <row r="6205" spans="1:24" ht="12.75" hidden="1" customHeight="1" x14ac:dyDescent="0.45">
      <c r="A6205">
        <v>44</v>
      </c>
      <c r="B6205" t="s">
        <v>67</v>
      </c>
      <c r="C6205" t="s">
        <v>15</v>
      </c>
      <c r="D6205" s="2" t="str">
        <f t="shared" si="190"/>
        <v>Auburn1973</v>
      </c>
      <c r="F6205">
        <v>6</v>
      </c>
      <c r="G6205">
        <v>6</v>
      </c>
      <c r="H6205">
        <v>0</v>
      </c>
      <c r="I6205">
        <v>-0.9</v>
      </c>
      <c r="J6205">
        <v>7.84</v>
      </c>
      <c r="K6205">
        <v>6.94</v>
      </c>
      <c r="L6205" s="2">
        <f>_xlfn.RANK.EQ(I6205, INDEX(CFB!$I$2:$I$1048576, MATCH(W6205, CFB!$W$2:$W$1048576, 0)):INDEX(CFB!$I$2:$I$1048576, MATCH(W6205, CFB!$W$2:$W$1048576, 0) + COUNTIF(CFB!$W$2:$W$1048576, W6205) - 1), 0)</f>
        <v>76</v>
      </c>
      <c r="M6205" s="2">
        <f>_xlfn.RANK.EQ(J6205, INDEX(CFB!$J$2:$J$1048576, MATCH(W6205, CFB!$W$2:$W$1048576, 0)):INDEX(CFB!$J$2:$J$1048576, MATCH(W6205, CFB!$W$2:$W$1048576, 0) + COUNTIF(CFB!$W$2:$W$1048576, W6205) - 1))</f>
        <v>21</v>
      </c>
      <c r="N6205" s="2">
        <f>RANK(K6205, INDEX(CFB!$K$2:$K$1048576, MATCH(W6205, CFB!$W$2:$W$1048576, 0)):INDEX(CFB!$K$2:$K$1048576, MATCH(W6205, CFB!$W$2:$W$1048576, 0) + COUNTIF(CFB!$W$2:$W$1048576, W6205) - 1))</f>
        <v>44</v>
      </c>
      <c r="O6205">
        <v>27.92</v>
      </c>
      <c r="P6205">
        <v>5</v>
      </c>
      <c r="W6205">
        <v>1973</v>
      </c>
      <c r="X6205">
        <f t="shared" si="191"/>
        <v>0</v>
      </c>
    </row>
    <row r="6206" spans="1:24" ht="12.75" hidden="1" customHeight="1" x14ac:dyDescent="0.45">
      <c r="A6206">
        <v>45</v>
      </c>
      <c r="B6206" t="s">
        <v>24</v>
      </c>
      <c r="C6206" t="s">
        <v>189</v>
      </c>
      <c r="D6206" s="2" t="str">
        <f t="shared" si="190"/>
        <v>SMU1973</v>
      </c>
      <c r="F6206">
        <v>6</v>
      </c>
      <c r="G6206">
        <v>4</v>
      </c>
      <c r="H6206">
        <v>1</v>
      </c>
      <c r="I6206">
        <v>4.59</v>
      </c>
      <c r="J6206">
        <v>1.99</v>
      </c>
      <c r="K6206">
        <v>6.59</v>
      </c>
      <c r="L6206" s="2">
        <f>_xlfn.RANK.EQ(I6206, INDEX(CFB!$I$2:$I$1048576, MATCH(W6206, CFB!$W$2:$W$1048576, 0)):INDEX(CFB!$I$2:$I$1048576, MATCH(W6206, CFB!$W$2:$W$1048576, 0) + COUNTIF(CFB!$W$2:$W$1048576, W6206) - 1), 0)</f>
        <v>36</v>
      </c>
      <c r="M6206" s="2">
        <f>_xlfn.RANK.EQ(J6206, INDEX(CFB!$J$2:$J$1048576, MATCH(W6206, CFB!$W$2:$W$1048576, 0)):INDEX(CFB!$J$2:$J$1048576, MATCH(W6206, CFB!$W$2:$W$1048576, 0) + COUNTIF(CFB!$W$2:$W$1048576, W6206) - 1))</f>
        <v>51</v>
      </c>
      <c r="N6206" s="2">
        <f>RANK(K6206, INDEX(CFB!$K$2:$K$1048576, MATCH(W6206, CFB!$W$2:$W$1048576, 0)):INDEX(CFB!$K$2:$K$1048576, MATCH(W6206, CFB!$W$2:$W$1048576, 0) + COUNTIF(CFB!$W$2:$W$1048576, W6206) - 1))</f>
        <v>45</v>
      </c>
      <c r="O6206">
        <v>34.01</v>
      </c>
      <c r="P6206">
        <v>11.05</v>
      </c>
      <c r="W6206">
        <v>1973</v>
      </c>
      <c r="X6206">
        <f t="shared" si="191"/>
        <v>0</v>
      </c>
    </row>
    <row r="6207" spans="1:24" ht="12.75" hidden="1" customHeight="1" x14ac:dyDescent="0.45">
      <c r="A6207">
        <v>46</v>
      </c>
      <c r="B6207" t="s">
        <v>144</v>
      </c>
      <c r="C6207" t="s">
        <v>12</v>
      </c>
      <c r="D6207" s="2" t="str">
        <f t="shared" si="190"/>
        <v>Temple1973</v>
      </c>
      <c r="F6207">
        <v>9</v>
      </c>
      <c r="G6207">
        <v>1</v>
      </c>
      <c r="H6207">
        <v>0</v>
      </c>
      <c r="I6207">
        <v>7.31</v>
      </c>
      <c r="J6207">
        <v>-1.2</v>
      </c>
      <c r="K6207">
        <v>6.11</v>
      </c>
      <c r="L6207" s="2">
        <f>_xlfn.RANK.EQ(I6207, INDEX(CFB!$I$2:$I$1048576, MATCH(W6207, CFB!$W$2:$W$1048576, 0)):INDEX(CFB!$I$2:$I$1048576, MATCH(W6207, CFB!$W$2:$W$1048576, 0) + COUNTIF(CFB!$W$2:$W$1048576, W6207) - 1), 0)</f>
        <v>21</v>
      </c>
      <c r="M6207" s="2">
        <f>_xlfn.RANK.EQ(J6207, INDEX(CFB!$J$2:$J$1048576, MATCH(W6207, CFB!$W$2:$W$1048576, 0)):INDEX(CFB!$J$2:$J$1048576, MATCH(W6207, CFB!$W$2:$W$1048576, 0) + COUNTIF(CFB!$W$2:$W$1048576, W6207) - 1))</f>
        <v>77</v>
      </c>
      <c r="N6207" s="2">
        <f>RANK(K6207, INDEX(CFB!$K$2:$K$1048576, MATCH(W6207, CFB!$W$2:$W$1048576, 0)):INDEX(CFB!$K$2:$K$1048576, MATCH(W6207, CFB!$W$2:$W$1048576, 0) + COUNTIF(CFB!$W$2:$W$1048576, W6207) - 1))</f>
        <v>46</v>
      </c>
      <c r="O6207">
        <v>37.24</v>
      </c>
      <c r="P6207">
        <v>16.34</v>
      </c>
      <c r="W6207">
        <v>1973</v>
      </c>
      <c r="X6207">
        <f t="shared" si="191"/>
        <v>0</v>
      </c>
    </row>
    <row r="6208" spans="1:24" ht="12.75" hidden="1" customHeight="1" x14ac:dyDescent="0.45">
      <c r="A6208">
        <v>47</v>
      </c>
      <c r="B6208" t="s">
        <v>202</v>
      </c>
      <c r="C6208" t="s">
        <v>206</v>
      </c>
      <c r="D6208" s="2" t="str">
        <f t="shared" si="190"/>
        <v>Richmond1973</v>
      </c>
      <c r="F6208">
        <v>8</v>
      </c>
      <c r="G6208">
        <v>2</v>
      </c>
      <c r="H6208">
        <v>0</v>
      </c>
      <c r="I6208">
        <v>1.86</v>
      </c>
      <c r="J6208">
        <v>4.22</v>
      </c>
      <c r="K6208">
        <v>6.08</v>
      </c>
      <c r="L6208" s="2">
        <f>_xlfn.RANK.EQ(I6208, INDEX(CFB!$I$2:$I$1048576, MATCH(W6208, CFB!$W$2:$W$1048576, 0)):INDEX(CFB!$I$2:$I$1048576, MATCH(W6208, CFB!$W$2:$W$1048576, 0) + COUNTIF(CFB!$W$2:$W$1048576, W6208) - 1), 0)</f>
        <v>57</v>
      </c>
      <c r="M6208" s="2">
        <f>_xlfn.RANK.EQ(J6208, INDEX(CFB!$J$2:$J$1048576, MATCH(W6208, CFB!$W$2:$W$1048576, 0)):INDEX(CFB!$J$2:$J$1048576, MATCH(W6208, CFB!$W$2:$W$1048576, 0) + COUNTIF(CFB!$W$2:$W$1048576, W6208) - 1))</f>
        <v>36</v>
      </c>
      <c r="N6208" s="2">
        <f>RANK(K6208, INDEX(CFB!$K$2:$K$1048576, MATCH(W6208, CFB!$W$2:$W$1048576, 0)):INDEX(CFB!$K$2:$K$1048576, MATCH(W6208, CFB!$W$2:$W$1048576, 0) + COUNTIF(CFB!$W$2:$W$1048576, W6208) - 1))</f>
        <v>47</v>
      </c>
      <c r="O6208">
        <v>31.82</v>
      </c>
      <c r="P6208">
        <v>10.16</v>
      </c>
      <c r="W6208">
        <v>1973</v>
      </c>
      <c r="X6208">
        <f t="shared" si="191"/>
        <v>0</v>
      </c>
    </row>
    <row r="6209" spans="1:24" ht="12.75" hidden="1" customHeight="1" x14ac:dyDescent="0.45">
      <c r="A6209">
        <v>48</v>
      </c>
      <c r="B6209" t="s">
        <v>22</v>
      </c>
      <c r="C6209" t="s">
        <v>12</v>
      </c>
      <c r="D6209" s="2" t="str">
        <f t="shared" si="190"/>
        <v>Miami (FL)1973</v>
      </c>
      <c r="F6209">
        <v>5</v>
      </c>
      <c r="G6209">
        <v>6</v>
      </c>
      <c r="H6209">
        <v>0</v>
      </c>
      <c r="I6209">
        <v>1.68</v>
      </c>
      <c r="J6209">
        <v>3.95</v>
      </c>
      <c r="K6209">
        <v>5.63</v>
      </c>
      <c r="L6209" s="2">
        <f>_xlfn.RANK.EQ(I6209, INDEX(CFB!$I$2:$I$1048576, MATCH(W6209, CFB!$W$2:$W$1048576, 0)):INDEX(CFB!$I$2:$I$1048576, MATCH(W6209, CFB!$W$2:$W$1048576, 0) + COUNTIF(CFB!$W$2:$W$1048576, W6209) - 1), 0)</f>
        <v>58</v>
      </c>
      <c r="M6209" s="2">
        <f>_xlfn.RANK.EQ(J6209, INDEX(CFB!$J$2:$J$1048576, MATCH(W6209, CFB!$W$2:$W$1048576, 0)):INDEX(CFB!$J$2:$J$1048576, MATCH(W6209, CFB!$W$2:$W$1048576, 0) + COUNTIF(CFB!$W$2:$W$1048576, W6209) - 1))</f>
        <v>39</v>
      </c>
      <c r="N6209" s="2">
        <f>RANK(K6209, INDEX(CFB!$K$2:$K$1048576, MATCH(W6209, CFB!$W$2:$W$1048576, 0)):INDEX(CFB!$K$2:$K$1048576, MATCH(W6209, CFB!$W$2:$W$1048576, 0) + COUNTIF(CFB!$W$2:$W$1048576, W6209) - 1))</f>
        <v>48</v>
      </c>
      <c r="O6209">
        <v>27.39</v>
      </c>
      <c r="P6209">
        <v>7.51</v>
      </c>
      <c r="W6209">
        <v>1973</v>
      </c>
      <c r="X6209">
        <f t="shared" si="191"/>
        <v>0</v>
      </c>
    </row>
    <row r="6210" spans="1:24" ht="12.75" hidden="1" customHeight="1" x14ac:dyDescent="0.45">
      <c r="A6210">
        <v>49</v>
      </c>
      <c r="B6210" t="s">
        <v>85</v>
      </c>
      <c r="C6210" t="s">
        <v>227</v>
      </c>
      <c r="D6210" s="2" t="str">
        <f t="shared" si="190"/>
        <v>Washington State1973</v>
      </c>
      <c r="F6210">
        <v>5</v>
      </c>
      <c r="G6210">
        <v>6</v>
      </c>
      <c r="H6210">
        <v>0</v>
      </c>
      <c r="I6210">
        <v>5.87</v>
      </c>
      <c r="J6210">
        <v>-0.67</v>
      </c>
      <c r="K6210">
        <v>5.2</v>
      </c>
      <c r="L6210" s="2">
        <f>_xlfn.RANK.EQ(I6210, INDEX(CFB!$I$2:$I$1048576, MATCH(W6210, CFB!$W$2:$W$1048576, 0)):INDEX(CFB!$I$2:$I$1048576, MATCH(W6210, CFB!$W$2:$W$1048576, 0) + COUNTIF(CFB!$W$2:$W$1048576, W6210) - 1), 0)</f>
        <v>27</v>
      </c>
      <c r="M6210" s="2">
        <f>_xlfn.RANK.EQ(J6210, INDEX(CFB!$J$2:$J$1048576, MATCH(W6210, CFB!$W$2:$W$1048576, 0)):INDEX(CFB!$J$2:$J$1048576, MATCH(W6210, CFB!$W$2:$W$1048576, 0) + COUNTIF(CFB!$W$2:$W$1048576, W6210) - 1))</f>
        <v>72</v>
      </c>
      <c r="N6210" s="2">
        <f>RANK(K6210, INDEX(CFB!$K$2:$K$1048576, MATCH(W6210, CFB!$W$2:$W$1048576, 0)):INDEX(CFB!$K$2:$K$1048576, MATCH(W6210, CFB!$W$2:$W$1048576, 0) + COUNTIF(CFB!$W$2:$W$1048576, W6210) - 1))</f>
        <v>49</v>
      </c>
      <c r="O6210">
        <v>33.9</v>
      </c>
      <c r="P6210">
        <v>10.63</v>
      </c>
      <c r="W6210">
        <v>1973</v>
      </c>
      <c r="X6210">
        <f t="shared" si="191"/>
        <v>0</v>
      </c>
    </row>
    <row r="6211" spans="1:24" ht="12.75" hidden="1" customHeight="1" x14ac:dyDescent="0.45">
      <c r="A6211">
        <v>50</v>
      </c>
      <c r="B6211" t="s">
        <v>129</v>
      </c>
      <c r="C6211" t="s">
        <v>189</v>
      </c>
      <c r="D6211" s="2" t="str">
        <f t="shared" ref="D6211:D6274" si="192">_xlfn.CONCAT(B6211, W6211)</f>
        <v>Rice1973</v>
      </c>
      <c r="F6211">
        <v>5</v>
      </c>
      <c r="G6211">
        <v>6</v>
      </c>
      <c r="H6211">
        <v>0</v>
      </c>
      <c r="I6211">
        <v>-0.77</v>
      </c>
      <c r="J6211">
        <v>5.7</v>
      </c>
      <c r="K6211">
        <v>4.93</v>
      </c>
      <c r="L6211" s="2">
        <f>_xlfn.RANK.EQ(I6211, INDEX(CFB!$I$2:$I$1048576, MATCH(W6211, CFB!$W$2:$W$1048576, 0)):INDEX(CFB!$I$2:$I$1048576, MATCH(W6211, CFB!$W$2:$W$1048576, 0) + COUNTIF(CFB!$W$2:$W$1048576, W6211) - 1), 0)</f>
        <v>74</v>
      </c>
      <c r="M6211" s="2">
        <f>_xlfn.RANK.EQ(J6211, INDEX(CFB!$J$2:$J$1048576, MATCH(W6211, CFB!$W$2:$W$1048576, 0)):INDEX(CFB!$J$2:$J$1048576, MATCH(W6211, CFB!$W$2:$W$1048576, 0) + COUNTIF(CFB!$W$2:$W$1048576, W6211) - 1))</f>
        <v>27</v>
      </c>
      <c r="N6211" s="2">
        <f>RANK(K6211, INDEX(CFB!$K$2:$K$1048576, MATCH(W6211, CFB!$W$2:$W$1048576, 0)):INDEX(CFB!$K$2:$K$1048576, MATCH(W6211, CFB!$W$2:$W$1048576, 0) + COUNTIF(CFB!$W$2:$W$1048576, W6211) - 1))</f>
        <v>50</v>
      </c>
      <c r="O6211">
        <v>26.9</v>
      </c>
      <c r="P6211">
        <v>6.78</v>
      </c>
      <c r="W6211">
        <v>1973</v>
      </c>
      <c r="X6211">
        <f t="shared" ref="X6211:X6274" si="193">IF(E6211=1, 1,0)</f>
        <v>0</v>
      </c>
    </row>
    <row r="6212" spans="1:24" ht="12.75" hidden="1" customHeight="1" x14ac:dyDescent="0.45">
      <c r="A6212">
        <v>51</v>
      </c>
      <c r="B6212" t="s">
        <v>69</v>
      </c>
      <c r="C6212" t="s">
        <v>189</v>
      </c>
      <c r="D6212" s="2" t="str">
        <f t="shared" si="192"/>
        <v>Arkansas1973</v>
      </c>
      <c r="F6212">
        <v>5</v>
      </c>
      <c r="G6212">
        <v>5</v>
      </c>
      <c r="H6212">
        <v>1</v>
      </c>
      <c r="I6212">
        <v>-4.29</v>
      </c>
      <c r="J6212">
        <v>9.09</v>
      </c>
      <c r="K6212">
        <v>4.8</v>
      </c>
      <c r="L6212" s="2">
        <f>_xlfn.RANK.EQ(I6212, INDEX(CFB!$I$2:$I$1048576, MATCH(W6212, CFB!$W$2:$W$1048576, 0)):INDEX(CFB!$I$2:$I$1048576, MATCH(W6212, CFB!$W$2:$W$1048576, 0) + COUNTIF(CFB!$W$2:$W$1048576, W6212) - 1), 0)</f>
        <v>99</v>
      </c>
      <c r="M6212" s="2">
        <f>_xlfn.RANK.EQ(J6212, INDEX(CFB!$J$2:$J$1048576, MATCH(W6212, CFB!$W$2:$W$1048576, 0)):INDEX(CFB!$J$2:$J$1048576, MATCH(W6212, CFB!$W$2:$W$1048576, 0) + COUNTIF(CFB!$W$2:$W$1048576, W6212) - 1))</f>
        <v>15</v>
      </c>
      <c r="N6212" s="2">
        <f>RANK(K6212, INDEX(CFB!$K$2:$K$1048576, MATCH(W6212, CFB!$W$2:$W$1048576, 0)):INDEX(CFB!$K$2:$K$1048576, MATCH(W6212, CFB!$W$2:$W$1048576, 0) + COUNTIF(CFB!$W$2:$W$1048576, W6212) - 1))</f>
        <v>51</v>
      </c>
      <c r="O6212">
        <v>23.33</v>
      </c>
      <c r="P6212">
        <v>2.36</v>
      </c>
      <c r="W6212">
        <v>1973</v>
      </c>
      <c r="X6212">
        <f t="shared" si="193"/>
        <v>0</v>
      </c>
    </row>
    <row r="6213" spans="1:24" ht="12.75" hidden="1" customHeight="1" x14ac:dyDescent="0.45">
      <c r="A6213">
        <v>52</v>
      </c>
      <c r="B6213" t="s">
        <v>103</v>
      </c>
      <c r="C6213" t="s">
        <v>10</v>
      </c>
      <c r="D6213" s="2" t="str">
        <f t="shared" si="192"/>
        <v>Northwestern1973</v>
      </c>
      <c r="F6213">
        <v>4</v>
      </c>
      <c r="G6213">
        <v>7</v>
      </c>
      <c r="H6213">
        <v>0</v>
      </c>
      <c r="I6213">
        <v>4.22</v>
      </c>
      <c r="J6213">
        <v>0.3</v>
      </c>
      <c r="K6213">
        <v>4.5199999999999996</v>
      </c>
      <c r="L6213" s="2">
        <f>_xlfn.RANK.EQ(I6213, INDEX(CFB!$I$2:$I$1048576, MATCH(W6213, CFB!$W$2:$W$1048576, 0)):INDEX(CFB!$I$2:$I$1048576, MATCH(W6213, CFB!$W$2:$W$1048576, 0) + COUNTIF(CFB!$W$2:$W$1048576, W6213) - 1), 0)</f>
        <v>41</v>
      </c>
      <c r="M6213" s="2">
        <f>_xlfn.RANK.EQ(J6213, INDEX(CFB!$J$2:$J$1048576, MATCH(W6213, CFB!$W$2:$W$1048576, 0)):INDEX(CFB!$J$2:$J$1048576, MATCH(W6213, CFB!$W$2:$W$1048576, 0) + COUNTIF(CFB!$W$2:$W$1048576, W6213) - 1))</f>
        <v>63</v>
      </c>
      <c r="N6213" s="2">
        <f>RANK(K6213, INDEX(CFB!$K$2:$K$1048576, MATCH(W6213, CFB!$W$2:$W$1048576, 0)):INDEX(CFB!$K$2:$K$1048576, MATCH(W6213, CFB!$W$2:$W$1048576, 0) + COUNTIF(CFB!$W$2:$W$1048576, W6213) - 1))</f>
        <v>52</v>
      </c>
      <c r="O6213">
        <v>31.16</v>
      </c>
      <c r="P6213">
        <v>15.33</v>
      </c>
      <c r="W6213">
        <v>1973</v>
      </c>
      <c r="X6213">
        <f t="shared" si="193"/>
        <v>0</v>
      </c>
    </row>
    <row r="6214" spans="1:24" ht="12.75" hidden="1" customHeight="1" x14ac:dyDescent="0.45">
      <c r="A6214">
        <v>53</v>
      </c>
      <c r="B6214" t="s">
        <v>51</v>
      </c>
      <c r="C6214" t="s">
        <v>12</v>
      </c>
      <c r="D6214" s="2" t="str">
        <f t="shared" si="192"/>
        <v>Navy1973</v>
      </c>
      <c r="F6214">
        <v>4</v>
      </c>
      <c r="G6214">
        <v>7</v>
      </c>
      <c r="H6214">
        <v>0</v>
      </c>
      <c r="I6214">
        <v>1.03</v>
      </c>
      <c r="J6214">
        <v>3.45</v>
      </c>
      <c r="K6214">
        <v>4.4800000000000004</v>
      </c>
      <c r="L6214" s="2">
        <f>_xlfn.RANK.EQ(I6214, INDEX(CFB!$I$2:$I$1048576, MATCH(W6214, CFB!$W$2:$W$1048576, 0)):INDEX(CFB!$I$2:$I$1048576, MATCH(W6214, CFB!$W$2:$W$1048576, 0) + COUNTIF(CFB!$W$2:$W$1048576, W6214) - 1), 0)</f>
        <v>62</v>
      </c>
      <c r="M6214" s="2">
        <f>_xlfn.RANK.EQ(J6214, INDEX(CFB!$J$2:$J$1048576, MATCH(W6214, CFB!$W$2:$W$1048576, 0)):INDEX(CFB!$J$2:$J$1048576, MATCH(W6214, CFB!$W$2:$W$1048576, 0) + COUNTIF(CFB!$W$2:$W$1048576, W6214) - 1))</f>
        <v>44</v>
      </c>
      <c r="N6214" s="2">
        <f>RANK(K6214, INDEX(CFB!$K$2:$K$1048576, MATCH(W6214, CFB!$W$2:$W$1048576, 0)):INDEX(CFB!$K$2:$K$1048576, MATCH(W6214, CFB!$W$2:$W$1048576, 0) + COUNTIF(CFB!$W$2:$W$1048576, W6214) - 1))</f>
        <v>53</v>
      </c>
      <c r="O6214">
        <v>31.38</v>
      </c>
      <c r="P6214">
        <v>10.68</v>
      </c>
      <c r="W6214">
        <v>1973</v>
      </c>
      <c r="X6214">
        <f t="shared" si="193"/>
        <v>0</v>
      </c>
    </row>
    <row r="6215" spans="1:24" ht="12.75" hidden="1" customHeight="1" x14ac:dyDescent="0.45">
      <c r="A6215">
        <v>54</v>
      </c>
      <c r="B6215" t="s">
        <v>131</v>
      </c>
      <c r="C6215" t="s">
        <v>12</v>
      </c>
      <c r="D6215" s="2" t="str">
        <f t="shared" si="192"/>
        <v>Air Force1973</v>
      </c>
      <c r="F6215">
        <v>6</v>
      </c>
      <c r="G6215">
        <v>4</v>
      </c>
      <c r="H6215">
        <v>0</v>
      </c>
      <c r="I6215">
        <v>5.0199999999999996</v>
      </c>
      <c r="J6215">
        <v>-1.1299999999999999</v>
      </c>
      <c r="K6215">
        <v>3.88</v>
      </c>
      <c r="L6215" s="2">
        <f>_xlfn.RANK.EQ(I6215, INDEX(CFB!$I$2:$I$1048576, MATCH(W6215, CFB!$W$2:$W$1048576, 0)):INDEX(CFB!$I$2:$I$1048576, MATCH(W6215, CFB!$W$2:$W$1048576, 0) + COUNTIF(CFB!$W$2:$W$1048576, W6215) - 1), 0)</f>
        <v>33</v>
      </c>
      <c r="M6215" s="2">
        <f>_xlfn.RANK.EQ(J6215, INDEX(CFB!$J$2:$J$1048576, MATCH(W6215, CFB!$W$2:$W$1048576, 0)):INDEX(CFB!$J$2:$J$1048576, MATCH(W6215, CFB!$W$2:$W$1048576, 0) + COUNTIF(CFB!$W$2:$W$1048576, W6215) - 1))</f>
        <v>76</v>
      </c>
      <c r="N6215" s="2">
        <f>RANK(K6215, INDEX(CFB!$K$2:$K$1048576, MATCH(W6215, CFB!$W$2:$W$1048576, 0)):INDEX(CFB!$K$2:$K$1048576, MATCH(W6215, CFB!$W$2:$W$1048576, 0) + COUNTIF(CFB!$W$2:$W$1048576, W6215) - 1))</f>
        <v>54</v>
      </c>
      <c r="O6215">
        <v>31.21</v>
      </c>
      <c r="P6215">
        <v>14.4</v>
      </c>
      <c r="W6215">
        <v>1973</v>
      </c>
      <c r="X6215">
        <f t="shared" si="193"/>
        <v>0</v>
      </c>
    </row>
    <row r="6216" spans="1:24" ht="12.75" hidden="1" customHeight="1" x14ac:dyDescent="0.45">
      <c r="A6216">
        <v>55</v>
      </c>
      <c r="B6216" t="s">
        <v>68</v>
      </c>
      <c r="C6216" t="s">
        <v>12</v>
      </c>
      <c r="D6216" s="2" t="str">
        <f t="shared" si="192"/>
        <v>Memphis1973</v>
      </c>
      <c r="F6216">
        <v>8</v>
      </c>
      <c r="G6216">
        <v>3</v>
      </c>
      <c r="H6216">
        <v>0</v>
      </c>
      <c r="I6216">
        <v>3.32</v>
      </c>
      <c r="J6216">
        <v>0.42</v>
      </c>
      <c r="K6216">
        <v>3.74</v>
      </c>
      <c r="L6216" s="2">
        <f>_xlfn.RANK.EQ(I6216, INDEX(CFB!$I$2:$I$1048576, MATCH(W6216, CFB!$W$2:$W$1048576, 0)):INDEX(CFB!$I$2:$I$1048576, MATCH(W6216, CFB!$W$2:$W$1048576, 0) + COUNTIF(CFB!$W$2:$W$1048576, W6216) - 1), 0)</f>
        <v>48</v>
      </c>
      <c r="M6216" s="2">
        <f>_xlfn.RANK.EQ(J6216, INDEX(CFB!$J$2:$J$1048576, MATCH(W6216, CFB!$W$2:$W$1048576, 0)):INDEX(CFB!$J$2:$J$1048576, MATCH(W6216, CFB!$W$2:$W$1048576, 0) + COUNTIF(CFB!$W$2:$W$1048576, W6216) - 1))</f>
        <v>61</v>
      </c>
      <c r="N6216" s="2">
        <f>RANK(K6216, INDEX(CFB!$K$2:$K$1048576, MATCH(W6216, CFB!$W$2:$W$1048576, 0)):INDEX(CFB!$K$2:$K$1048576, MATCH(W6216, CFB!$W$2:$W$1048576, 0) + COUNTIF(CFB!$W$2:$W$1048576, W6216) - 1))</f>
        <v>55</v>
      </c>
      <c r="O6216">
        <v>29.78</v>
      </c>
      <c r="P6216">
        <v>12.45</v>
      </c>
      <c r="W6216">
        <v>1973</v>
      </c>
      <c r="X6216">
        <f t="shared" si="193"/>
        <v>0</v>
      </c>
    </row>
    <row r="6217" spans="1:24" ht="12.75" hidden="1" customHeight="1" x14ac:dyDescent="0.45">
      <c r="A6217">
        <v>56</v>
      </c>
      <c r="B6217" t="s">
        <v>84</v>
      </c>
      <c r="C6217" t="s">
        <v>178</v>
      </c>
      <c r="D6217" s="2" t="str">
        <f t="shared" si="192"/>
        <v>Utah1973</v>
      </c>
      <c r="F6217">
        <v>7</v>
      </c>
      <c r="G6217">
        <v>5</v>
      </c>
      <c r="H6217">
        <v>0</v>
      </c>
      <c r="I6217">
        <v>9.33</v>
      </c>
      <c r="J6217">
        <v>-5.73</v>
      </c>
      <c r="K6217">
        <v>3.59</v>
      </c>
      <c r="L6217" s="2">
        <f>_xlfn.RANK.EQ(I6217, INDEX(CFB!$I$2:$I$1048576, MATCH(W6217, CFB!$W$2:$W$1048576, 0)):INDEX(CFB!$I$2:$I$1048576, MATCH(W6217, CFB!$W$2:$W$1048576, 0) + COUNTIF(CFB!$W$2:$W$1048576, W6217) - 1), 0)</f>
        <v>17</v>
      </c>
      <c r="M6217" s="2">
        <f>_xlfn.RANK.EQ(J6217, INDEX(CFB!$J$2:$J$1048576, MATCH(W6217, CFB!$W$2:$W$1048576, 0)):INDEX(CFB!$J$2:$J$1048576, MATCH(W6217, CFB!$W$2:$W$1048576, 0) + COUNTIF(CFB!$W$2:$W$1048576, W6217) - 1))</f>
        <v>101</v>
      </c>
      <c r="N6217" s="2">
        <f>RANK(K6217, INDEX(CFB!$K$2:$K$1048576, MATCH(W6217, CFB!$W$2:$W$1048576, 0)):INDEX(CFB!$K$2:$K$1048576, MATCH(W6217, CFB!$W$2:$W$1048576, 0) + COUNTIF(CFB!$W$2:$W$1048576, W6217) - 1))</f>
        <v>56</v>
      </c>
      <c r="O6217">
        <v>39.96</v>
      </c>
      <c r="P6217">
        <v>18.260000000000002</v>
      </c>
      <c r="W6217">
        <v>1973</v>
      </c>
      <c r="X6217">
        <f t="shared" si="193"/>
        <v>0</v>
      </c>
    </row>
    <row r="6218" spans="1:24" ht="12.75" hidden="1" customHeight="1" x14ac:dyDescent="0.45">
      <c r="A6218">
        <v>57</v>
      </c>
      <c r="B6218" t="s">
        <v>32</v>
      </c>
      <c r="C6218" t="s">
        <v>178</v>
      </c>
      <c r="D6218" s="2" t="str">
        <f t="shared" si="192"/>
        <v>BYU1973</v>
      </c>
      <c r="F6218">
        <v>5</v>
      </c>
      <c r="G6218">
        <v>6</v>
      </c>
      <c r="H6218">
        <v>0</v>
      </c>
      <c r="I6218">
        <v>3.92</v>
      </c>
      <c r="J6218">
        <v>-0.96</v>
      </c>
      <c r="K6218">
        <v>2.96</v>
      </c>
      <c r="L6218" s="2">
        <f>_xlfn.RANK.EQ(I6218, INDEX(CFB!$I$2:$I$1048576, MATCH(W6218, CFB!$W$2:$W$1048576, 0)):INDEX(CFB!$I$2:$I$1048576, MATCH(W6218, CFB!$W$2:$W$1048576, 0) + COUNTIF(CFB!$W$2:$W$1048576, W6218) - 1), 0)</f>
        <v>42</v>
      </c>
      <c r="M6218" s="2">
        <f>_xlfn.RANK.EQ(J6218, INDEX(CFB!$J$2:$J$1048576, MATCH(W6218, CFB!$W$2:$W$1048576, 0)):INDEX(CFB!$J$2:$J$1048576, MATCH(W6218, CFB!$W$2:$W$1048576, 0) + COUNTIF(CFB!$W$2:$W$1048576, W6218) - 1))</f>
        <v>74</v>
      </c>
      <c r="N6218" s="2">
        <f>RANK(K6218, INDEX(CFB!$K$2:$K$1048576, MATCH(W6218, CFB!$W$2:$W$1048576, 0)):INDEX(CFB!$K$2:$K$1048576, MATCH(W6218, CFB!$W$2:$W$1048576, 0) + COUNTIF(CFB!$W$2:$W$1048576, W6218) - 1))</f>
        <v>57</v>
      </c>
      <c r="O6218">
        <v>34.94</v>
      </c>
      <c r="P6218">
        <v>13.77</v>
      </c>
      <c r="W6218">
        <v>1973</v>
      </c>
      <c r="X6218">
        <f t="shared" si="193"/>
        <v>0</v>
      </c>
    </row>
    <row r="6219" spans="1:24" ht="12.75" hidden="1" customHeight="1" x14ac:dyDescent="0.45">
      <c r="A6219">
        <v>58</v>
      </c>
      <c r="B6219" t="s">
        <v>89</v>
      </c>
      <c r="C6219" t="s">
        <v>12</v>
      </c>
      <c r="D6219" s="2" t="str">
        <f t="shared" si="192"/>
        <v>West Virginia1973</v>
      </c>
      <c r="F6219">
        <v>6</v>
      </c>
      <c r="G6219">
        <v>5</v>
      </c>
      <c r="H6219">
        <v>0</v>
      </c>
      <c r="I6219">
        <v>2.54</v>
      </c>
      <c r="J6219">
        <v>-0.09</v>
      </c>
      <c r="K6219">
        <v>2.4500000000000002</v>
      </c>
      <c r="L6219" s="2">
        <f>_xlfn.RANK.EQ(I6219, INDEX(CFB!$I$2:$I$1048576, MATCH(W6219, CFB!$W$2:$W$1048576, 0)):INDEX(CFB!$I$2:$I$1048576, MATCH(W6219, CFB!$W$2:$W$1048576, 0) + COUNTIF(CFB!$W$2:$W$1048576, W6219) - 1), 0)</f>
        <v>51</v>
      </c>
      <c r="M6219" s="2">
        <f>_xlfn.RANK.EQ(J6219, INDEX(CFB!$J$2:$J$1048576, MATCH(W6219, CFB!$W$2:$W$1048576, 0)):INDEX(CFB!$J$2:$J$1048576, MATCH(W6219, CFB!$W$2:$W$1048576, 0) + COUNTIF(CFB!$W$2:$W$1048576, W6219) - 1))</f>
        <v>68</v>
      </c>
      <c r="N6219" s="2">
        <f>RANK(K6219, INDEX(CFB!$K$2:$K$1048576, MATCH(W6219, CFB!$W$2:$W$1048576, 0)):INDEX(CFB!$K$2:$K$1048576, MATCH(W6219, CFB!$W$2:$W$1048576, 0) + COUNTIF(CFB!$W$2:$W$1048576, W6219) - 1))</f>
        <v>58</v>
      </c>
      <c r="O6219">
        <v>30.13</v>
      </c>
      <c r="P6219">
        <v>14.44</v>
      </c>
      <c r="W6219">
        <v>1973</v>
      </c>
      <c r="X6219">
        <f t="shared" si="193"/>
        <v>0</v>
      </c>
    </row>
    <row r="6220" spans="1:24" ht="12.75" hidden="1" customHeight="1" x14ac:dyDescent="0.45">
      <c r="A6220">
        <v>59</v>
      </c>
      <c r="B6220" t="s">
        <v>190</v>
      </c>
      <c r="C6220" t="s">
        <v>193</v>
      </c>
      <c r="D6220" s="2" t="str">
        <f t="shared" si="192"/>
        <v>Pacific1973</v>
      </c>
      <c r="F6220">
        <v>7</v>
      </c>
      <c r="G6220">
        <v>2</v>
      </c>
      <c r="H6220">
        <v>1</v>
      </c>
      <c r="I6220">
        <v>-1.08</v>
      </c>
      <c r="J6220">
        <v>3.51</v>
      </c>
      <c r="K6220">
        <v>2.4300000000000002</v>
      </c>
      <c r="L6220" s="2">
        <f>_xlfn.RANK.EQ(I6220, INDEX(CFB!$I$2:$I$1048576, MATCH(W6220, CFB!$W$2:$W$1048576, 0)):INDEX(CFB!$I$2:$I$1048576, MATCH(W6220, CFB!$W$2:$W$1048576, 0) + COUNTIF(CFB!$W$2:$W$1048576, W6220) - 1), 0)</f>
        <v>77</v>
      </c>
      <c r="M6220" s="2">
        <f>_xlfn.RANK.EQ(J6220, INDEX(CFB!$J$2:$J$1048576, MATCH(W6220, CFB!$W$2:$W$1048576, 0)):INDEX(CFB!$J$2:$J$1048576, MATCH(W6220, CFB!$W$2:$W$1048576, 0) + COUNTIF(CFB!$W$2:$W$1048576, W6220) - 1))</f>
        <v>43</v>
      </c>
      <c r="N6220" s="2">
        <f>RANK(K6220, INDEX(CFB!$K$2:$K$1048576, MATCH(W6220, CFB!$W$2:$W$1048576, 0)):INDEX(CFB!$K$2:$K$1048576, MATCH(W6220, CFB!$W$2:$W$1048576, 0) + COUNTIF(CFB!$W$2:$W$1048576, W6220) - 1))</f>
        <v>59</v>
      </c>
      <c r="O6220">
        <v>29.04</v>
      </c>
      <c r="P6220">
        <v>10.16</v>
      </c>
      <c r="W6220">
        <v>1973</v>
      </c>
      <c r="X6220">
        <f t="shared" si="193"/>
        <v>0</v>
      </c>
    </row>
    <row r="6221" spans="1:24" ht="12.75" hidden="1" customHeight="1" x14ac:dyDescent="0.45">
      <c r="A6221">
        <v>60</v>
      </c>
      <c r="B6221" t="s">
        <v>52</v>
      </c>
      <c r="C6221" t="s">
        <v>12</v>
      </c>
      <c r="D6221" s="2" t="str">
        <f t="shared" si="192"/>
        <v>Georgia Tech1973</v>
      </c>
      <c r="F6221">
        <v>5</v>
      </c>
      <c r="G6221">
        <v>6</v>
      </c>
      <c r="H6221">
        <v>0</v>
      </c>
      <c r="I6221">
        <v>0.72</v>
      </c>
      <c r="J6221">
        <v>1.71</v>
      </c>
      <c r="K6221">
        <v>2.42</v>
      </c>
      <c r="L6221" s="2">
        <f>_xlfn.RANK.EQ(I6221, INDEX(CFB!$I$2:$I$1048576, MATCH(W6221, CFB!$W$2:$W$1048576, 0)):INDEX(CFB!$I$2:$I$1048576, MATCH(W6221, CFB!$W$2:$W$1048576, 0) + COUNTIF(CFB!$W$2:$W$1048576, W6221) - 1), 0)</f>
        <v>65</v>
      </c>
      <c r="M6221" s="2">
        <f>_xlfn.RANK.EQ(J6221, INDEX(CFB!$J$2:$J$1048576, MATCH(W6221, CFB!$W$2:$W$1048576, 0)):INDEX(CFB!$J$2:$J$1048576, MATCH(W6221, CFB!$W$2:$W$1048576, 0) + COUNTIF(CFB!$W$2:$W$1048576, W6221) - 1))</f>
        <v>53</v>
      </c>
      <c r="N6221" s="2">
        <f>RANK(K6221, INDEX(CFB!$K$2:$K$1048576, MATCH(W6221, CFB!$W$2:$W$1048576, 0)):INDEX(CFB!$K$2:$K$1048576, MATCH(W6221, CFB!$W$2:$W$1048576, 0) + COUNTIF(CFB!$W$2:$W$1048576, W6221) - 1))</f>
        <v>60</v>
      </c>
      <c r="O6221">
        <v>26.66</v>
      </c>
      <c r="P6221">
        <v>11.19</v>
      </c>
      <c r="W6221">
        <v>1973</v>
      </c>
      <c r="X6221">
        <f t="shared" si="193"/>
        <v>0</v>
      </c>
    </row>
    <row r="6222" spans="1:24" ht="12.75" hidden="1" customHeight="1" x14ac:dyDescent="0.45">
      <c r="A6222">
        <v>61</v>
      </c>
      <c r="B6222" t="s">
        <v>150</v>
      </c>
      <c r="C6222" t="s">
        <v>12</v>
      </c>
      <c r="D6222" s="2" t="str">
        <f t="shared" si="192"/>
        <v>Southern Mississippi1973</v>
      </c>
      <c r="F6222">
        <v>6</v>
      </c>
      <c r="G6222">
        <v>4</v>
      </c>
      <c r="H6222">
        <v>1</v>
      </c>
      <c r="I6222">
        <v>-1.17</v>
      </c>
      <c r="J6222">
        <v>3.54</v>
      </c>
      <c r="K6222">
        <v>2.37</v>
      </c>
      <c r="L6222" s="2">
        <f>_xlfn.RANK.EQ(I6222, INDEX(CFB!$I$2:$I$1048576, MATCH(W6222, CFB!$W$2:$W$1048576, 0)):INDEX(CFB!$I$2:$I$1048576, MATCH(W6222, CFB!$W$2:$W$1048576, 0) + COUNTIF(CFB!$W$2:$W$1048576, W6222) - 1), 0)</f>
        <v>80</v>
      </c>
      <c r="M6222" s="2">
        <f>_xlfn.RANK.EQ(J6222, INDEX(CFB!$J$2:$J$1048576, MATCH(W6222, CFB!$W$2:$W$1048576, 0)):INDEX(CFB!$J$2:$J$1048576, MATCH(W6222, CFB!$W$2:$W$1048576, 0) + COUNTIF(CFB!$W$2:$W$1048576, W6222) - 1))</f>
        <v>42</v>
      </c>
      <c r="N6222" s="2">
        <f>RANK(K6222, INDEX(CFB!$K$2:$K$1048576, MATCH(W6222, CFB!$W$2:$W$1048576, 0)):INDEX(CFB!$K$2:$K$1048576, MATCH(W6222, CFB!$W$2:$W$1048576, 0) + COUNTIF(CFB!$W$2:$W$1048576, W6222) - 1))</f>
        <v>61</v>
      </c>
      <c r="O6222">
        <v>25.61</v>
      </c>
      <c r="P6222">
        <v>10.61</v>
      </c>
      <c r="W6222">
        <v>1973</v>
      </c>
      <c r="X6222">
        <f t="shared" si="193"/>
        <v>0</v>
      </c>
    </row>
    <row r="6223" spans="1:24" ht="12.75" hidden="1" customHeight="1" x14ac:dyDescent="0.45">
      <c r="A6223">
        <v>62</v>
      </c>
      <c r="B6223" t="s">
        <v>109</v>
      </c>
      <c r="C6223" t="s">
        <v>15</v>
      </c>
      <c r="D6223" s="2" t="str">
        <f t="shared" si="192"/>
        <v>Mississippi State1973</v>
      </c>
      <c r="F6223">
        <v>4</v>
      </c>
      <c r="G6223">
        <v>5</v>
      </c>
      <c r="H6223">
        <v>2</v>
      </c>
      <c r="I6223">
        <v>3.84</v>
      </c>
      <c r="J6223">
        <v>-1.87</v>
      </c>
      <c r="K6223">
        <v>1.97</v>
      </c>
      <c r="L6223" s="2">
        <f>_xlfn.RANK.EQ(I6223, INDEX(CFB!$I$2:$I$1048576, MATCH(W6223, CFB!$W$2:$W$1048576, 0)):INDEX(CFB!$I$2:$I$1048576, MATCH(W6223, CFB!$W$2:$W$1048576, 0) + COUNTIF(CFB!$W$2:$W$1048576, W6223) - 1), 0)</f>
        <v>44</v>
      </c>
      <c r="M6223" s="2">
        <f>_xlfn.RANK.EQ(J6223, INDEX(CFB!$J$2:$J$1048576, MATCH(W6223, CFB!$W$2:$W$1048576, 0)):INDEX(CFB!$J$2:$J$1048576, MATCH(W6223, CFB!$W$2:$W$1048576, 0) + COUNTIF(CFB!$W$2:$W$1048576, W6223) - 1))</f>
        <v>80</v>
      </c>
      <c r="N6223" s="2">
        <f>RANK(K6223, INDEX(CFB!$K$2:$K$1048576, MATCH(W6223, CFB!$W$2:$W$1048576, 0)):INDEX(CFB!$K$2:$K$1048576, MATCH(W6223, CFB!$W$2:$W$1048576, 0) + COUNTIF(CFB!$W$2:$W$1048576, W6223) - 1))</f>
        <v>62</v>
      </c>
      <c r="O6223">
        <v>31.62</v>
      </c>
      <c r="P6223">
        <v>15.51</v>
      </c>
      <c r="W6223">
        <v>1973</v>
      </c>
      <c r="X6223">
        <f t="shared" si="193"/>
        <v>0</v>
      </c>
    </row>
    <row r="6224" spans="1:24" ht="12.75" hidden="1" customHeight="1" x14ac:dyDescent="0.45">
      <c r="A6224">
        <v>63</v>
      </c>
      <c r="B6224" t="s">
        <v>13</v>
      </c>
      <c r="C6224" t="s">
        <v>227</v>
      </c>
      <c r="D6224" s="2" t="str">
        <f t="shared" si="192"/>
        <v>Oregon1973</v>
      </c>
      <c r="F6224">
        <v>2</v>
      </c>
      <c r="G6224">
        <v>9</v>
      </c>
      <c r="H6224">
        <v>0</v>
      </c>
      <c r="I6224">
        <v>-2.97</v>
      </c>
      <c r="J6224">
        <v>4.62</v>
      </c>
      <c r="K6224">
        <v>1.65</v>
      </c>
      <c r="L6224" s="2">
        <f>_xlfn.RANK.EQ(I6224, INDEX(CFB!$I$2:$I$1048576, MATCH(W6224, CFB!$W$2:$W$1048576, 0)):INDEX(CFB!$I$2:$I$1048576, MATCH(W6224, CFB!$W$2:$W$1048576, 0) + COUNTIF(CFB!$W$2:$W$1048576, W6224) - 1), 0)</f>
        <v>93</v>
      </c>
      <c r="M6224" s="2">
        <f>_xlfn.RANK.EQ(J6224, INDEX(CFB!$J$2:$J$1048576, MATCH(W6224, CFB!$W$2:$W$1048576, 0)):INDEX(CFB!$J$2:$J$1048576, MATCH(W6224, CFB!$W$2:$W$1048576, 0) + COUNTIF(CFB!$W$2:$W$1048576, W6224) - 1))</f>
        <v>35</v>
      </c>
      <c r="N6224" s="2">
        <f>RANK(K6224, INDEX(CFB!$K$2:$K$1048576, MATCH(W6224, CFB!$W$2:$W$1048576, 0)):INDEX(CFB!$K$2:$K$1048576, MATCH(W6224, CFB!$W$2:$W$1048576, 0) + COUNTIF(CFB!$W$2:$W$1048576, W6224) - 1))</f>
        <v>63</v>
      </c>
      <c r="O6224">
        <v>28.78</v>
      </c>
      <c r="P6224">
        <v>5.08</v>
      </c>
      <c r="W6224">
        <v>1973</v>
      </c>
      <c r="X6224">
        <f t="shared" si="193"/>
        <v>0</v>
      </c>
    </row>
    <row r="6225" spans="1:24" ht="12.75" hidden="1" customHeight="1" x14ac:dyDescent="0.45">
      <c r="A6225">
        <v>64</v>
      </c>
      <c r="B6225" t="s">
        <v>80</v>
      </c>
      <c r="C6225" t="s">
        <v>65</v>
      </c>
      <c r="D6225" s="2" t="str">
        <f t="shared" si="192"/>
        <v>Bowling Green1973</v>
      </c>
      <c r="F6225">
        <v>7</v>
      </c>
      <c r="G6225">
        <v>3</v>
      </c>
      <c r="H6225">
        <v>0</v>
      </c>
      <c r="I6225">
        <v>5.58</v>
      </c>
      <c r="J6225">
        <v>-4.34</v>
      </c>
      <c r="K6225">
        <v>1.24</v>
      </c>
      <c r="L6225" s="2">
        <f>_xlfn.RANK.EQ(I6225, INDEX(CFB!$I$2:$I$1048576, MATCH(W6225, CFB!$W$2:$W$1048576, 0)):INDEX(CFB!$I$2:$I$1048576, MATCH(W6225, CFB!$W$2:$W$1048576, 0) + COUNTIF(CFB!$W$2:$W$1048576, W6225) - 1), 0)</f>
        <v>30</v>
      </c>
      <c r="M6225" s="2">
        <f>_xlfn.RANK.EQ(J6225, INDEX(CFB!$J$2:$J$1048576, MATCH(W6225, CFB!$W$2:$W$1048576, 0)):INDEX(CFB!$J$2:$J$1048576, MATCH(W6225, CFB!$W$2:$W$1048576, 0) + COUNTIF(CFB!$W$2:$W$1048576, W6225) - 1))</f>
        <v>92</v>
      </c>
      <c r="N6225" s="2">
        <f>RANK(K6225, INDEX(CFB!$K$2:$K$1048576, MATCH(W6225, CFB!$W$2:$W$1048576, 0)):INDEX(CFB!$K$2:$K$1048576, MATCH(W6225, CFB!$W$2:$W$1048576, 0) + COUNTIF(CFB!$W$2:$W$1048576, W6225) - 1))</f>
        <v>64</v>
      </c>
      <c r="O6225">
        <v>30.67</v>
      </c>
      <c r="P6225">
        <v>18.61</v>
      </c>
      <c r="W6225">
        <v>1973</v>
      </c>
      <c r="X6225">
        <f t="shared" si="193"/>
        <v>0</v>
      </c>
    </row>
    <row r="6226" spans="1:24" ht="12.75" hidden="1" customHeight="1" x14ac:dyDescent="0.45">
      <c r="A6226">
        <v>65</v>
      </c>
      <c r="B6226" t="s">
        <v>114</v>
      </c>
      <c r="C6226" t="s">
        <v>193</v>
      </c>
      <c r="D6226" s="2" t="str">
        <f t="shared" si="192"/>
        <v>San Jose State1973</v>
      </c>
      <c r="F6226">
        <v>5</v>
      </c>
      <c r="G6226">
        <v>4</v>
      </c>
      <c r="H6226">
        <v>2</v>
      </c>
      <c r="I6226">
        <v>-3.05</v>
      </c>
      <c r="J6226">
        <v>3.97</v>
      </c>
      <c r="K6226">
        <v>0.92</v>
      </c>
      <c r="L6226" s="2">
        <f>_xlfn.RANK.EQ(I6226, INDEX(CFB!$I$2:$I$1048576, MATCH(W6226, CFB!$W$2:$W$1048576, 0)):INDEX(CFB!$I$2:$I$1048576, MATCH(W6226, CFB!$W$2:$W$1048576, 0) + COUNTIF(CFB!$W$2:$W$1048576, W6226) - 1), 0)</f>
        <v>94</v>
      </c>
      <c r="M6226" s="2">
        <f>_xlfn.RANK.EQ(J6226, INDEX(CFB!$J$2:$J$1048576, MATCH(W6226, CFB!$W$2:$W$1048576, 0)):INDEX(CFB!$J$2:$J$1048576, MATCH(W6226, CFB!$W$2:$W$1048576, 0) + COUNTIF(CFB!$W$2:$W$1048576, W6226) - 1))</f>
        <v>38</v>
      </c>
      <c r="N6226" s="2">
        <f>RANK(K6226, INDEX(CFB!$K$2:$K$1048576, MATCH(W6226, CFB!$W$2:$W$1048576, 0)):INDEX(CFB!$K$2:$K$1048576, MATCH(W6226, CFB!$W$2:$W$1048576, 0) + COUNTIF(CFB!$W$2:$W$1048576, W6226) - 1))</f>
        <v>65</v>
      </c>
      <c r="O6226">
        <v>22.71</v>
      </c>
      <c r="P6226">
        <v>7.32</v>
      </c>
      <c r="W6226">
        <v>1973</v>
      </c>
      <c r="X6226">
        <f t="shared" si="193"/>
        <v>0</v>
      </c>
    </row>
    <row r="6227" spans="1:24" ht="12.75" hidden="1" customHeight="1" x14ac:dyDescent="0.45">
      <c r="A6227">
        <v>66</v>
      </c>
      <c r="B6227" t="s">
        <v>21</v>
      </c>
      <c r="C6227" t="s">
        <v>10</v>
      </c>
      <c r="D6227" s="2" t="str">
        <f t="shared" si="192"/>
        <v>Indiana1973</v>
      </c>
      <c r="F6227">
        <v>2</v>
      </c>
      <c r="G6227">
        <v>9</v>
      </c>
      <c r="H6227">
        <v>0</v>
      </c>
      <c r="I6227">
        <v>0.53</v>
      </c>
      <c r="J6227">
        <v>0.34</v>
      </c>
      <c r="K6227">
        <v>0.87</v>
      </c>
      <c r="L6227" s="2">
        <f>_xlfn.RANK.EQ(I6227, INDEX(CFB!$I$2:$I$1048576, MATCH(W6227, CFB!$W$2:$W$1048576, 0)):INDEX(CFB!$I$2:$I$1048576, MATCH(W6227, CFB!$W$2:$W$1048576, 0) + COUNTIF(CFB!$W$2:$W$1048576, W6227) - 1), 0)</f>
        <v>67</v>
      </c>
      <c r="M6227" s="2">
        <f>_xlfn.RANK.EQ(J6227, INDEX(CFB!$J$2:$J$1048576, MATCH(W6227, CFB!$W$2:$W$1048576, 0)):INDEX(CFB!$J$2:$J$1048576, MATCH(W6227, CFB!$W$2:$W$1048576, 0) + COUNTIF(CFB!$W$2:$W$1048576, W6227) - 1))</f>
        <v>62</v>
      </c>
      <c r="N6227" s="2">
        <f>RANK(K6227, INDEX(CFB!$K$2:$K$1048576, MATCH(W6227, CFB!$W$2:$W$1048576, 0)):INDEX(CFB!$K$2:$K$1048576, MATCH(W6227, CFB!$W$2:$W$1048576, 0) + COUNTIF(CFB!$W$2:$W$1048576, W6227) - 1))</f>
        <v>66</v>
      </c>
      <c r="O6227">
        <v>28.78</v>
      </c>
      <c r="P6227">
        <v>11.88</v>
      </c>
      <c r="W6227">
        <v>1973</v>
      </c>
      <c r="X6227">
        <f t="shared" si="193"/>
        <v>0</v>
      </c>
    </row>
    <row r="6228" spans="1:24" ht="12.75" hidden="1" customHeight="1" x14ac:dyDescent="0.45">
      <c r="A6228">
        <v>67</v>
      </c>
      <c r="B6228" t="s">
        <v>138</v>
      </c>
      <c r="C6228" t="s">
        <v>178</v>
      </c>
      <c r="D6228" s="2" t="str">
        <f t="shared" si="192"/>
        <v>Wyoming1973</v>
      </c>
      <c r="F6228">
        <v>4</v>
      </c>
      <c r="G6228">
        <v>7</v>
      </c>
      <c r="H6228">
        <v>0</v>
      </c>
      <c r="I6228">
        <v>1.04</v>
      </c>
      <c r="J6228">
        <v>-0.44</v>
      </c>
      <c r="K6228">
        <v>0.6</v>
      </c>
      <c r="L6228" s="2">
        <f>_xlfn.RANK.EQ(I6228, INDEX(CFB!$I$2:$I$1048576, MATCH(W6228, CFB!$W$2:$W$1048576, 0)):INDEX(CFB!$I$2:$I$1048576, MATCH(W6228, CFB!$W$2:$W$1048576, 0) + COUNTIF(CFB!$W$2:$W$1048576, W6228) - 1), 0)</f>
        <v>61</v>
      </c>
      <c r="M6228" s="2">
        <f>_xlfn.RANK.EQ(J6228, INDEX(CFB!$J$2:$J$1048576, MATCH(W6228, CFB!$W$2:$W$1048576, 0)):INDEX(CFB!$J$2:$J$1048576, MATCH(W6228, CFB!$W$2:$W$1048576, 0) + COUNTIF(CFB!$W$2:$W$1048576, W6228) - 1))</f>
        <v>70</v>
      </c>
      <c r="N6228" s="2">
        <f>RANK(K6228, INDEX(CFB!$K$2:$K$1048576, MATCH(W6228, CFB!$W$2:$W$1048576, 0)):INDEX(CFB!$K$2:$K$1048576, MATCH(W6228, CFB!$W$2:$W$1048576, 0) + COUNTIF(CFB!$W$2:$W$1048576, W6228) - 1))</f>
        <v>67</v>
      </c>
      <c r="O6228">
        <v>28.88</v>
      </c>
      <c r="P6228">
        <v>15.59</v>
      </c>
      <c r="W6228">
        <v>1973</v>
      </c>
      <c r="X6228">
        <f t="shared" si="193"/>
        <v>0</v>
      </c>
    </row>
    <row r="6229" spans="1:24" ht="12.75" hidden="1" customHeight="1" x14ac:dyDescent="0.45">
      <c r="A6229">
        <v>68</v>
      </c>
      <c r="B6229" t="s">
        <v>59</v>
      </c>
      <c r="C6229" t="s">
        <v>15</v>
      </c>
      <c r="D6229" s="2" t="str">
        <f t="shared" si="192"/>
        <v>Vanderbilt1973</v>
      </c>
      <c r="F6229">
        <v>5</v>
      </c>
      <c r="G6229">
        <v>6</v>
      </c>
      <c r="H6229">
        <v>0</v>
      </c>
      <c r="I6229">
        <v>-0.23</v>
      </c>
      <c r="J6229">
        <v>0.59</v>
      </c>
      <c r="K6229">
        <v>0.36</v>
      </c>
      <c r="L6229" s="2">
        <f>_xlfn.RANK.EQ(I6229, INDEX(CFB!$I$2:$I$1048576, MATCH(W6229, CFB!$W$2:$W$1048576, 0)):INDEX(CFB!$I$2:$I$1048576, MATCH(W6229, CFB!$W$2:$W$1048576, 0) + COUNTIF(CFB!$W$2:$W$1048576, W6229) - 1), 0)</f>
        <v>70</v>
      </c>
      <c r="M6229" s="2">
        <f>_xlfn.RANK.EQ(J6229, INDEX(CFB!$J$2:$J$1048576, MATCH(W6229, CFB!$W$2:$W$1048576, 0)):INDEX(CFB!$J$2:$J$1048576, MATCH(W6229, CFB!$W$2:$W$1048576, 0) + COUNTIF(CFB!$W$2:$W$1048576, W6229) - 1))</f>
        <v>58</v>
      </c>
      <c r="N6229" s="2">
        <f>RANK(K6229, INDEX(CFB!$K$2:$K$1048576, MATCH(W6229, CFB!$W$2:$W$1048576, 0)):INDEX(CFB!$K$2:$K$1048576, MATCH(W6229, CFB!$W$2:$W$1048576, 0) + COUNTIF(CFB!$W$2:$W$1048576, W6229) - 1))</f>
        <v>68</v>
      </c>
      <c r="O6229">
        <v>25.95</v>
      </c>
      <c r="P6229">
        <v>14.26</v>
      </c>
      <c r="W6229">
        <v>1973</v>
      </c>
      <c r="X6229">
        <f t="shared" si="193"/>
        <v>0</v>
      </c>
    </row>
    <row r="6230" spans="1:24" ht="12.75" hidden="1" customHeight="1" x14ac:dyDescent="0.45">
      <c r="A6230">
        <v>69</v>
      </c>
      <c r="B6230" t="s">
        <v>75</v>
      </c>
      <c r="C6230" t="s">
        <v>23</v>
      </c>
      <c r="D6230" s="2" t="str">
        <f t="shared" si="192"/>
        <v>North Carolina1973</v>
      </c>
      <c r="F6230">
        <v>4</v>
      </c>
      <c r="G6230">
        <v>7</v>
      </c>
      <c r="H6230">
        <v>0</v>
      </c>
      <c r="I6230">
        <v>3.64</v>
      </c>
      <c r="J6230">
        <v>-3.82</v>
      </c>
      <c r="K6230">
        <v>-0.18</v>
      </c>
      <c r="L6230" s="2">
        <f>_xlfn.RANK.EQ(I6230, INDEX(CFB!$I$2:$I$1048576, MATCH(W6230, CFB!$W$2:$W$1048576, 0)):INDEX(CFB!$I$2:$I$1048576, MATCH(W6230, CFB!$W$2:$W$1048576, 0) + COUNTIF(CFB!$W$2:$W$1048576, W6230) - 1), 0)</f>
        <v>46</v>
      </c>
      <c r="M6230" s="2">
        <f>_xlfn.RANK.EQ(J6230, INDEX(CFB!$J$2:$J$1048576, MATCH(W6230, CFB!$W$2:$W$1048576, 0)):INDEX(CFB!$J$2:$J$1048576, MATCH(W6230, CFB!$W$2:$W$1048576, 0) + COUNTIF(CFB!$W$2:$W$1048576, W6230) - 1))</f>
        <v>90</v>
      </c>
      <c r="N6230" s="2">
        <f>RANK(K6230, INDEX(CFB!$K$2:$K$1048576, MATCH(W6230, CFB!$W$2:$W$1048576, 0)):INDEX(CFB!$K$2:$K$1048576, MATCH(W6230, CFB!$W$2:$W$1048576, 0) + COUNTIF(CFB!$W$2:$W$1048576, W6230) - 1))</f>
        <v>69</v>
      </c>
      <c r="O6230">
        <v>31.72</v>
      </c>
      <c r="P6230">
        <v>15.58</v>
      </c>
      <c r="W6230">
        <v>1973</v>
      </c>
      <c r="X6230">
        <f t="shared" si="193"/>
        <v>0</v>
      </c>
    </row>
    <row r="6231" spans="1:24" ht="12.75" hidden="1" customHeight="1" x14ac:dyDescent="0.45">
      <c r="A6231">
        <v>70</v>
      </c>
      <c r="B6231" t="s">
        <v>26</v>
      </c>
      <c r="C6231" t="s">
        <v>23</v>
      </c>
      <c r="D6231" s="2" t="str">
        <f t="shared" si="192"/>
        <v>Clemson1973</v>
      </c>
      <c r="F6231">
        <v>5</v>
      </c>
      <c r="G6231">
        <v>6</v>
      </c>
      <c r="H6231">
        <v>0</v>
      </c>
      <c r="I6231">
        <v>1.95</v>
      </c>
      <c r="J6231">
        <v>-2.85</v>
      </c>
      <c r="K6231">
        <v>-0.89</v>
      </c>
      <c r="L6231" s="2">
        <f>_xlfn.RANK.EQ(I6231, INDEX(CFB!$I$2:$I$1048576, MATCH(W6231, CFB!$W$2:$W$1048576, 0)):INDEX(CFB!$I$2:$I$1048576, MATCH(W6231, CFB!$W$2:$W$1048576, 0) + COUNTIF(CFB!$W$2:$W$1048576, W6231) - 1), 0)</f>
        <v>55</v>
      </c>
      <c r="M6231" s="2">
        <f>_xlfn.RANK.EQ(J6231, INDEX(CFB!$J$2:$J$1048576, MATCH(W6231, CFB!$W$2:$W$1048576, 0)):INDEX(CFB!$J$2:$J$1048576, MATCH(W6231, CFB!$W$2:$W$1048576, 0) + COUNTIF(CFB!$W$2:$W$1048576, W6231) - 1))</f>
        <v>84</v>
      </c>
      <c r="N6231" s="2">
        <f>RANK(K6231, INDEX(CFB!$K$2:$K$1048576, MATCH(W6231, CFB!$W$2:$W$1048576, 0)):INDEX(CFB!$K$2:$K$1048576, MATCH(W6231, CFB!$W$2:$W$1048576, 0) + COUNTIF(CFB!$W$2:$W$1048576, W6231) - 1))</f>
        <v>70</v>
      </c>
      <c r="O6231">
        <v>29.22</v>
      </c>
      <c r="P6231">
        <v>15.75</v>
      </c>
      <c r="W6231">
        <v>1973</v>
      </c>
      <c r="X6231">
        <f t="shared" si="193"/>
        <v>0</v>
      </c>
    </row>
    <row r="6232" spans="1:24" ht="12.75" hidden="1" customHeight="1" x14ac:dyDescent="0.45">
      <c r="A6232">
        <v>71</v>
      </c>
      <c r="B6232" t="s">
        <v>61</v>
      </c>
      <c r="C6232" t="s">
        <v>189</v>
      </c>
      <c r="D6232" s="2" t="str">
        <f t="shared" si="192"/>
        <v>Texas Christian1973</v>
      </c>
      <c r="F6232">
        <v>3</v>
      </c>
      <c r="G6232">
        <v>8</v>
      </c>
      <c r="H6232">
        <v>0</v>
      </c>
      <c r="I6232">
        <v>-1.1000000000000001</v>
      </c>
      <c r="J6232">
        <v>0.16</v>
      </c>
      <c r="K6232">
        <v>-0.94</v>
      </c>
      <c r="L6232" s="2">
        <f>_xlfn.RANK.EQ(I6232, INDEX(CFB!$I$2:$I$1048576, MATCH(W6232, CFB!$W$2:$W$1048576, 0)):INDEX(CFB!$I$2:$I$1048576, MATCH(W6232, CFB!$W$2:$W$1048576, 0) + COUNTIF(CFB!$W$2:$W$1048576, W6232) - 1), 0)</f>
        <v>78</v>
      </c>
      <c r="M6232" s="2">
        <f>_xlfn.RANK.EQ(J6232, INDEX(CFB!$J$2:$J$1048576, MATCH(W6232, CFB!$W$2:$W$1048576, 0)):INDEX(CFB!$J$2:$J$1048576, MATCH(W6232, CFB!$W$2:$W$1048576, 0) + COUNTIF(CFB!$W$2:$W$1048576, W6232) - 1))</f>
        <v>66</v>
      </c>
      <c r="N6232" s="2">
        <f>RANK(K6232, INDEX(CFB!$K$2:$K$1048576, MATCH(W6232, CFB!$W$2:$W$1048576, 0)):INDEX(CFB!$K$2:$K$1048576, MATCH(W6232, CFB!$W$2:$W$1048576, 0) + COUNTIF(CFB!$W$2:$W$1048576, W6232) - 1))</f>
        <v>71</v>
      </c>
      <c r="O6232">
        <v>27.43</v>
      </c>
      <c r="P6232">
        <v>13.78</v>
      </c>
      <c r="W6232">
        <v>1973</v>
      </c>
      <c r="X6232">
        <f t="shared" si="193"/>
        <v>0</v>
      </c>
    </row>
    <row r="6233" spans="1:24" ht="12.75" hidden="1" customHeight="1" x14ac:dyDescent="0.45">
      <c r="A6233">
        <v>72</v>
      </c>
      <c r="B6233" t="s">
        <v>83</v>
      </c>
      <c r="C6233" t="s">
        <v>227</v>
      </c>
      <c r="D6233" s="2" t="str">
        <f t="shared" si="192"/>
        <v>California1973</v>
      </c>
      <c r="F6233">
        <v>4</v>
      </c>
      <c r="G6233">
        <v>7</v>
      </c>
      <c r="H6233">
        <v>0</v>
      </c>
      <c r="I6233">
        <v>4.6100000000000003</v>
      </c>
      <c r="J6233">
        <v>-5.57</v>
      </c>
      <c r="K6233">
        <v>-0.97</v>
      </c>
      <c r="L6233" s="2">
        <f>_xlfn.RANK.EQ(I6233, INDEX(CFB!$I$2:$I$1048576, MATCH(W6233, CFB!$W$2:$W$1048576, 0)):INDEX(CFB!$I$2:$I$1048576, MATCH(W6233, CFB!$W$2:$W$1048576, 0) + COUNTIF(CFB!$W$2:$W$1048576, W6233) - 1), 0)</f>
        <v>35</v>
      </c>
      <c r="M6233" s="2">
        <f>_xlfn.RANK.EQ(J6233, INDEX(CFB!$J$2:$J$1048576, MATCH(W6233, CFB!$W$2:$W$1048576, 0)):INDEX(CFB!$J$2:$J$1048576, MATCH(W6233, CFB!$W$2:$W$1048576, 0) + COUNTIF(CFB!$W$2:$W$1048576, W6233) - 1))</f>
        <v>98</v>
      </c>
      <c r="N6233" s="2">
        <f>RANK(K6233, INDEX(CFB!$K$2:$K$1048576, MATCH(W6233, CFB!$W$2:$W$1048576, 0)):INDEX(CFB!$K$2:$K$1048576, MATCH(W6233, CFB!$W$2:$W$1048576, 0) + COUNTIF(CFB!$W$2:$W$1048576, W6233) - 1))</f>
        <v>72</v>
      </c>
      <c r="O6233">
        <v>34.130000000000003</v>
      </c>
      <c r="P6233">
        <v>22.57</v>
      </c>
      <c r="W6233">
        <v>1973</v>
      </c>
      <c r="X6233">
        <f t="shared" si="193"/>
        <v>0</v>
      </c>
    </row>
    <row r="6234" spans="1:24" ht="12.75" hidden="1" customHeight="1" x14ac:dyDescent="0.45">
      <c r="A6234">
        <v>73</v>
      </c>
      <c r="B6234" t="s">
        <v>237</v>
      </c>
      <c r="C6234" t="s">
        <v>12</v>
      </c>
      <c r="D6234" s="2" t="str">
        <f t="shared" si="192"/>
        <v>Tampa1973</v>
      </c>
      <c r="F6234">
        <v>8</v>
      </c>
      <c r="G6234">
        <v>3</v>
      </c>
      <c r="H6234">
        <v>0</v>
      </c>
      <c r="I6234">
        <v>-1.6</v>
      </c>
      <c r="J6234">
        <v>0.61</v>
      </c>
      <c r="K6234">
        <v>-0.99</v>
      </c>
      <c r="L6234" s="2">
        <f>_xlfn.RANK.EQ(I6234, INDEX(CFB!$I$2:$I$1048576, MATCH(W6234, CFB!$W$2:$W$1048576, 0)):INDEX(CFB!$I$2:$I$1048576, MATCH(W6234, CFB!$W$2:$W$1048576, 0) + COUNTIF(CFB!$W$2:$W$1048576, W6234) - 1), 0)</f>
        <v>83</v>
      </c>
      <c r="M6234" s="2">
        <f>_xlfn.RANK.EQ(J6234, INDEX(CFB!$J$2:$J$1048576, MATCH(W6234, CFB!$W$2:$W$1048576, 0)):INDEX(CFB!$J$2:$J$1048576, MATCH(W6234, CFB!$W$2:$W$1048576, 0) + COUNTIF(CFB!$W$2:$W$1048576, W6234) - 1))</f>
        <v>57</v>
      </c>
      <c r="N6234" s="2">
        <f>RANK(K6234, INDEX(CFB!$K$2:$K$1048576, MATCH(W6234, CFB!$W$2:$W$1048576, 0)):INDEX(CFB!$K$2:$K$1048576, MATCH(W6234, CFB!$W$2:$W$1048576, 0) + COUNTIF(CFB!$W$2:$W$1048576, W6234) - 1))</f>
        <v>73</v>
      </c>
      <c r="O6234">
        <v>23.15</v>
      </c>
      <c r="P6234">
        <v>12.52</v>
      </c>
      <c r="W6234">
        <v>1973</v>
      </c>
      <c r="X6234">
        <f t="shared" si="193"/>
        <v>0</v>
      </c>
    </row>
    <row r="6235" spans="1:24" ht="12.75" hidden="1" customHeight="1" x14ac:dyDescent="0.45">
      <c r="A6235">
        <v>74</v>
      </c>
      <c r="B6235" t="s">
        <v>133</v>
      </c>
      <c r="C6235" t="s">
        <v>12</v>
      </c>
      <c r="D6235" s="2" t="str">
        <f t="shared" si="192"/>
        <v>Utah State1973</v>
      </c>
      <c r="F6235">
        <v>7</v>
      </c>
      <c r="G6235">
        <v>4</v>
      </c>
      <c r="H6235">
        <v>0</v>
      </c>
      <c r="I6235">
        <v>-1.22</v>
      </c>
      <c r="J6235">
        <v>0.18</v>
      </c>
      <c r="K6235">
        <v>-1.04</v>
      </c>
      <c r="L6235" s="2">
        <f>_xlfn.RANK.EQ(I6235, INDEX(CFB!$I$2:$I$1048576, MATCH(W6235, CFB!$W$2:$W$1048576, 0)):INDEX(CFB!$I$2:$I$1048576, MATCH(W6235, CFB!$W$2:$W$1048576, 0) + COUNTIF(CFB!$W$2:$W$1048576, W6235) - 1), 0)</f>
        <v>81</v>
      </c>
      <c r="M6235" s="2">
        <f>_xlfn.RANK.EQ(J6235, INDEX(CFB!$J$2:$J$1048576, MATCH(W6235, CFB!$W$2:$W$1048576, 0)):INDEX(CFB!$J$2:$J$1048576, MATCH(W6235, CFB!$W$2:$W$1048576, 0) + COUNTIF(CFB!$W$2:$W$1048576, W6235) - 1))</f>
        <v>65</v>
      </c>
      <c r="N6235" s="2">
        <f>RANK(K6235, INDEX(CFB!$K$2:$K$1048576, MATCH(W6235, CFB!$W$2:$W$1048576, 0)):INDEX(CFB!$K$2:$K$1048576, MATCH(W6235, CFB!$W$2:$W$1048576, 0) + COUNTIF(CFB!$W$2:$W$1048576, W6235) - 1))</f>
        <v>74</v>
      </c>
      <c r="O6235">
        <v>23.94</v>
      </c>
      <c r="P6235">
        <v>12.26</v>
      </c>
      <c r="W6235">
        <v>1973</v>
      </c>
      <c r="X6235">
        <f t="shared" si="193"/>
        <v>0</v>
      </c>
    </row>
    <row r="6236" spans="1:24" ht="12.75" hidden="1" customHeight="1" x14ac:dyDescent="0.45">
      <c r="A6236">
        <v>75</v>
      </c>
      <c r="B6236" t="s">
        <v>64</v>
      </c>
      <c r="C6236" t="s">
        <v>65</v>
      </c>
      <c r="D6236" s="2" t="str">
        <f t="shared" si="192"/>
        <v>Ohio1973</v>
      </c>
      <c r="F6236">
        <v>5</v>
      </c>
      <c r="G6236">
        <v>5</v>
      </c>
      <c r="H6236">
        <v>0</v>
      </c>
      <c r="I6236">
        <v>-2.4</v>
      </c>
      <c r="J6236">
        <v>0.77</v>
      </c>
      <c r="K6236">
        <v>-1.64</v>
      </c>
      <c r="L6236" s="2">
        <f>_xlfn.RANK.EQ(I6236, INDEX(CFB!$I$2:$I$1048576, MATCH(W6236, CFB!$W$2:$W$1048576, 0)):INDEX(CFB!$I$2:$I$1048576, MATCH(W6236, CFB!$W$2:$W$1048576, 0) + COUNTIF(CFB!$W$2:$W$1048576, W6236) - 1), 0)</f>
        <v>89</v>
      </c>
      <c r="M6236" s="2">
        <f>_xlfn.RANK.EQ(J6236, INDEX(CFB!$J$2:$J$1048576, MATCH(W6236, CFB!$W$2:$W$1048576, 0)):INDEX(CFB!$J$2:$J$1048576, MATCH(W6236, CFB!$W$2:$W$1048576, 0) + COUNTIF(CFB!$W$2:$W$1048576, W6236) - 1))</f>
        <v>56</v>
      </c>
      <c r="N6236" s="2">
        <f>RANK(K6236, INDEX(CFB!$K$2:$K$1048576, MATCH(W6236, CFB!$W$2:$W$1048576, 0)):INDEX(CFB!$K$2:$K$1048576, MATCH(W6236, CFB!$W$2:$W$1048576, 0) + COUNTIF(CFB!$W$2:$W$1048576, W6236) - 1))</f>
        <v>75</v>
      </c>
      <c r="O6236">
        <v>22.86</v>
      </c>
      <c r="P6236">
        <v>14.75</v>
      </c>
      <c r="W6236">
        <v>1973</v>
      </c>
      <c r="X6236">
        <f t="shared" si="193"/>
        <v>0</v>
      </c>
    </row>
    <row r="6237" spans="1:24" ht="12.75" hidden="1" customHeight="1" x14ac:dyDescent="0.45">
      <c r="A6237">
        <v>76</v>
      </c>
      <c r="B6237" t="s">
        <v>119</v>
      </c>
      <c r="C6237" t="s">
        <v>227</v>
      </c>
      <c r="D6237" s="2" t="str">
        <f t="shared" si="192"/>
        <v>Oregon State1973</v>
      </c>
      <c r="F6237">
        <v>2</v>
      </c>
      <c r="G6237">
        <v>9</v>
      </c>
      <c r="H6237">
        <v>0</v>
      </c>
      <c r="I6237">
        <v>-2.0699999999999998</v>
      </c>
      <c r="J6237">
        <v>-0.03</v>
      </c>
      <c r="K6237">
        <v>-2.1</v>
      </c>
      <c r="L6237" s="2">
        <f>_xlfn.RANK.EQ(I6237, INDEX(CFB!$I$2:$I$1048576, MATCH(W6237, CFB!$W$2:$W$1048576, 0)):INDEX(CFB!$I$2:$I$1048576, MATCH(W6237, CFB!$W$2:$W$1048576, 0) + COUNTIF(CFB!$W$2:$W$1048576, W6237) - 1), 0)</f>
        <v>85</v>
      </c>
      <c r="M6237" s="2">
        <f>_xlfn.RANK.EQ(J6237, INDEX(CFB!$J$2:$J$1048576, MATCH(W6237, CFB!$W$2:$W$1048576, 0)):INDEX(CFB!$J$2:$J$1048576, MATCH(W6237, CFB!$W$2:$W$1048576, 0) + COUNTIF(CFB!$W$2:$W$1048576, W6237) - 1))</f>
        <v>67</v>
      </c>
      <c r="N6237" s="2">
        <f>RANK(K6237, INDEX(CFB!$K$2:$K$1048576, MATCH(W6237, CFB!$W$2:$W$1048576, 0)):INDEX(CFB!$K$2:$K$1048576, MATCH(W6237, CFB!$W$2:$W$1048576, 0) + COUNTIF(CFB!$W$2:$W$1048576, W6237) - 1))</f>
        <v>76</v>
      </c>
      <c r="O6237">
        <v>25.58</v>
      </c>
      <c r="P6237">
        <v>11.32</v>
      </c>
      <c r="W6237">
        <v>1973</v>
      </c>
      <c r="X6237">
        <f t="shared" si="193"/>
        <v>0</v>
      </c>
    </row>
    <row r="6238" spans="1:24" ht="12.75" hidden="1" customHeight="1" x14ac:dyDescent="0.45">
      <c r="A6238">
        <v>77</v>
      </c>
      <c r="B6238" t="s">
        <v>141</v>
      </c>
      <c r="C6238" t="s">
        <v>178</v>
      </c>
      <c r="D6238" s="2" t="str">
        <f t="shared" si="192"/>
        <v>New Mexico1973</v>
      </c>
      <c r="F6238">
        <v>4</v>
      </c>
      <c r="G6238">
        <v>7</v>
      </c>
      <c r="H6238">
        <v>0</v>
      </c>
      <c r="I6238">
        <v>-1.1399999999999999</v>
      </c>
      <c r="J6238">
        <v>-1.08</v>
      </c>
      <c r="K6238">
        <v>-2.2200000000000002</v>
      </c>
      <c r="L6238" s="2">
        <f>_xlfn.RANK.EQ(I6238, INDEX(CFB!$I$2:$I$1048576, MATCH(W6238, CFB!$W$2:$W$1048576, 0)):INDEX(CFB!$I$2:$I$1048576, MATCH(W6238, CFB!$W$2:$W$1048576, 0) + COUNTIF(CFB!$W$2:$W$1048576, W6238) - 1), 0)</f>
        <v>79</v>
      </c>
      <c r="M6238" s="2">
        <f>_xlfn.RANK.EQ(J6238, INDEX(CFB!$J$2:$J$1048576, MATCH(W6238, CFB!$W$2:$W$1048576, 0)):INDEX(CFB!$J$2:$J$1048576, MATCH(W6238, CFB!$W$2:$W$1048576, 0) + COUNTIF(CFB!$W$2:$W$1048576, W6238) - 1))</f>
        <v>75</v>
      </c>
      <c r="N6238" s="2">
        <f>RANK(K6238, INDEX(CFB!$K$2:$K$1048576, MATCH(W6238, CFB!$W$2:$W$1048576, 0)):INDEX(CFB!$K$2:$K$1048576, MATCH(W6238, CFB!$W$2:$W$1048576, 0) + COUNTIF(CFB!$W$2:$W$1048576, W6238) - 1))</f>
        <v>77</v>
      </c>
      <c r="O6238">
        <v>28.03</v>
      </c>
      <c r="P6238">
        <v>16.149999999999999</v>
      </c>
      <c r="W6238">
        <v>1973</v>
      </c>
      <c r="X6238">
        <f t="shared" si="193"/>
        <v>0</v>
      </c>
    </row>
    <row r="6239" spans="1:24" ht="12.75" hidden="1" customHeight="1" x14ac:dyDescent="0.45">
      <c r="A6239">
        <v>78</v>
      </c>
      <c r="B6239" t="s">
        <v>81</v>
      </c>
      <c r="C6239" t="s">
        <v>12</v>
      </c>
      <c r="D6239" s="2" t="str">
        <f t="shared" si="192"/>
        <v>Cincinnati1973</v>
      </c>
      <c r="F6239">
        <v>4</v>
      </c>
      <c r="G6239">
        <v>7</v>
      </c>
      <c r="H6239">
        <v>0</v>
      </c>
      <c r="I6239">
        <v>-6.28</v>
      </c>
      <c r="J6239">
        <v>3.41</v>
      </c>
      <c r="K6239">
        <v>-2.87</v>
      </c>
      <c r="L6239" s="2">
        <f>_xlfn.RANK.EQ(I6239, INDEX(CFB!$I$2:$I$1048576, MATCH(W6239, CFB!$W$2:$W$1048576, 0)):INDEX(CFB!$I$2:$I$1048576, MATCH(W6239, CFB!$W$2:$W$1048576, 0) + COUNTIF(CFB!$W$2:$W$1048576, W6239) - 1), 0)</f>
        <v>105</v>
      </c>
      <c r="M6239" s="2">
        <f>_xlfn.RANK.EQ(J6239, INDEX(CFB!$J$2:$J$1048576, MATCH(W6239, CFB!$W$2:$W$1048576, 0)):INDEX(CFB!$J$2:$J$1048576, MATCH(W6239, CFB!$W$2:$W$1048576, 0) + COUNTIF(CFB!$W$2:$W$1048576, W6239) - 1))</f>
        <v>46</v>
      </c>
      <c r="N6239" s="2">
        <f>RANK(K6239, INDEX(CFB!$K$2:$K$1048576, MATCH(W6239, CFB!$W$2:$W$1048576, 0)):INDEX(CFB!$K$2:$K$1048576, MATCH(W6239, CFB!$W$2:$W$1048576, 0) + COUNTIF(CFB!$W$2:$W$1048576, W6239) - 1))</f>
        <v>78</v>
      </c>
      <c r="O6239">
        <v>21.98</v>
      </c>
      <c r="P6239">
        <v>9.2799999999999994</v>
      </c>
      <c r="W6239">
        <v>1973</v>
      </c>
      <c r="X6239">
        <f t="shared" si="193"/>
        <v>0</v>
      </c>
    </row>
    <row r="6240" spans="1:24" ht="12.75" hidden="1" customHeight="1" x14ac:dyDescent="0.45">
      <c r="A6240">
        <v>79</v>
      </c>
      <c r="B6240" t="s">
        <v>45</v>
      </c>
      <c r="C6240" t="s">
        <v>189</v>
      </c>
      <c r="D6240" s="2" t="str">
        <f t="shared" si="192"/>
        <v>Baylor1973</v>
      </c>
      <c r="F6240">
        <v>2</v>
      </c>
      <c r="G6240">
        <v>9</v>
      </c>
      <c r="H6240">
        <v>0</v>
      </c>
      <c r="I6240">
        <v>2.95</v>
      </c>
      <c r="J6240">
        <v>-6.8</v>
      </c>
      <c r="K6240">
        <v>-3.85</v>
      </c>
      <c r="L6240" s="2">
        <f>_xlfn.RANK.EQ(I6240, INDEX(CFB!$I$2:$I$1048576, MATCH(W6240, CFB!$W$2:$W$1048576, 0)):INDEX(CFB!$I$2:$I$1048576, MATCH(W6240, CFB!$W$2:$W$1048576, 0) + COUNTIF(CFB!$W$2:$W$1048576, W6240) - 1), 0)</f>
        <v>49</v>
      </c>
      <c r="M6240" s="2">
        <f>_xlfn.RANK.EQ(J6240, INDEX(CFB!$J$2:$J$1048576, MATCH(W6240, CFB!$W$2:$W$1048576, 0)):INDEX(CFB!$J$2:$J$1048576, MATCH(W6240, CFB!$W$2:$W$1048576, 0) + COUNTIF(CFB!$W$2:$W$1048576, W6240) - 1))</f>
        <v>106</v>
      </c>
      <c r="N6240" s="2">
        <f>RANK(K6240, INDEX(CFB!$K$2:$K$1048576, MATCH(W6240, CFB!$W$2:$W$1048576, 0)):INDEX(CFB!$K$2:$K$1048576, MATCH(W6240, CFB!$W$2:$W$1048576, 0) + COUNTIF(CFB!$W$2:$W$1048576, W6240) - 1))</f>
        <v>79</v>
      </c>
      <c r="O6240">
        <v>31.12</v>
      </c>
      <c r="P6240">
        <v>19.940000000000001</v>
      </c>
      <c r="W6240">
        <v>1973</v>
      </c>
      <c r="X6240">
        <f t="shared" si="193"/>
        <v>0</v>
      </c>
    </row>
    <row r="6241" spans="1:24" ht="12.75" hidden="1" customHeight="1" x14ac:dyDescent="0.45">
      <c r="A6241">
        <v>80</v>
      </c>
      <c r="B6241" t="s">
        <v>36</v>
      </c>
      <c r="C6241" t="s">
        <v>10</v>
      </c>
      <c r="D6241" s="2" t="str">
        <f t="shared" si="192"/>
        <v>Iowa1973</v>
      </c>
      <c r="F6241">
        <v>0</v>
      </c>
      <c r="G6241">
        <v>11</v>
      </c>
      <c r="H6241">
        <v>0</v>
      </c>
      <c r="I6241">
        <v>0.61</v>
      </c>
      <c r="J6241">
        <v>-4.84</v>
      </c>
      <c r="K6241">
        <v>-4.2300000000000004</v>
      </c>
      <c r="L6241" s="2">
        <f>_xlfn.RANK.EQ(I6241, INDEX(CFB!$I$2:$I$1048576, MATCH(W6241, CFB!$W$2:$W$1048576, 0)):INDEX(CFB!$I$2:$I$1048576, MATCH(W6241, CFB!$W$2:$W$1048576, 0) + COUNTIF(CFB!$W$2:$W$1048576, W6241) - 1), 0)</f>
        <v>66</v>
      </c>
      <c r="M6241" s="2">
        <f>_xlfn.RANK.EQ(J6241, INDEX(CFB!$J$2:$J$1048576, MATCH(W6241, CFB!$W$2:$W$1048576, 0)):INDEX(CFB!$J$2:$J$1048576, MATCH(W6241, CFB!$W$2:$W$1048576, 0) + COUNTIF(CFB!$W$2:$W$1048576, W6241) - 1))</f>
        <v>95</v>
      </c>
      <c r="N6241" s="2">
        <f>RANK(K6241, INDEX(CFB!$K$2:$K$1048576, MATCH(W6241, CFB!$W$2:$W$1048576, 0)):INDEX(CFB!$K$2:$K$1048576, MATCH(W6241, CFB!$W$2:$W$1048576, 0) + COUNTIF(CFB!$W$2:$W$1048576, W6241) - 1))</f>
        <v>80</v>
      </c>
      <c r="O6241">
        <v>28.94</v>
      </c>
      <c r="P6241">
        <v>20.3</v>
      </c>
      <c r="W6241">
        <v>1973</v>
      </c>
      <c r="X6241">
        <f t="shared" si="193"/>
        <v>0</v>
      </c>
    </row>
    <row r="6242" spans="1:24" ht="12.75" hidden="1" customHeight="1" x14ac:dyDescent="0.45">
      <c r="A6242">
        <v>81</v>
      </c>
      <c r="B6242" t="s">
        <v>60</v>
      </c>
      <c r="C6242" t="s">
        <v>23</v>
      </c>
      <c r="D6242" s="2" t="str">
        <f t="shared" si="192"/>
        <v>Duke1973</v>
      </c>
      <c r="F6242">
        <v>2</v>
      </c>
      <c r="G6242">
        <v>8</v>
      </c>
      <c r="H6242">
        <v>1</v>
      </c>
      <c r="I6242">
        <v>-7.18</v>
      </c>
      <c r="J6242">
        <v>2.92</v>
      </c>
      <c r="K6242">
        <v>-4.26</v>
      </c>
      <c r="L6242" s="2">
        <f>_xlfn.RANK.EQ(I6242, INDEX(CFB!$I$2:$I$1048576, MATCH(W6242, CFB!$W$2:$W$1048576, 0)):INDEX(CFB!$I$2:$I$1048576, MATCH(W6242, CFB!$W$2:$W$1048576, 0) + COUNTIF(CFB!$W$2:$W$1048576, W6242) - 1), 0)</f>
        <v>108</v>
      </c>
      <c r="M6242" s="2">
        <f>_xlfn.RANK.EQ(J6242, INDEX(CFB!$J$2:$J$1048576, MATCH(W6242, CFB!$W$2:$W$1048576, 0)):INDEX(CFB!$J$2:$J$1048576, MATCH(W6242, CFB!$W$2:$W$1048576, 0) + COUNTIF(CFB!$W$2:$W$1048576, W6242) - 1))</f>
        <v>47</v>
      </c>
      <c r="N6242" s="2">
        <f>RANK(K6242, INDEX(CFB!$K$2:$K$1048576, MATCH(W6242, CFB!$W$2:$W$1048576, 0)):INDEX(CFB!$K$2:$K$1048576, MATCH(W6242, CFB!$W$2:$W$1048576, 0) + COUNTIF(CFB!$W$2:$W$1048576, W6242) - 1))</f>
        <v>81</v>
      </c>
      <c r="O6242">
        <v>19.5</v>
      </c>
      <c r="P6242">
        <v>8.9600000000000009</v>
      </c>
      <c r="W6242">
        <v>1973</v>
      </c>
      <c r="X6242">
        <f t="shared" si="193"/>
        <v>0</v>
      </c>
    </row>
    <row r="6243" spans="1:24" ht="12.75" hidden="1" customHeight="1" x14ac:dyDescent="0.45">
      <c r="A6243">
        <v>82</v>
      </c>
      <c r="B6243" t="s">
        <v>147</v>
      </c>
      <c r="C6243" t="s">
        <v>195</v>
      </c>
      <c r="D6243" s="2" t="str">
        <f t="shared" si="192"/>
        <v>Tulsa1973</v>
      </c>
      <c r="F6243">
        <v>6</v>
      </c>
      <c r="G6243">
        <v>5</v>
      </c>
      <c r="H6243">
        <v>0</v>
      </c>
      <c r="I6243">
        <v>-1.83</v>
      </c>
      <c r="J6243">
        <v>-2.54</v>
      </c>
      <c r="K6243">
        <v>-4.38</v>
      </c>
      <c r="L6243" s="2">
        <f>_xlfn.RANK.EQ(I6243, INDEX(CFB!$I$2:$I$1048576, MATCH(W6243, CFB!$W$2:$W$1048576, 0)):INDEX(CFB!$I$2:$I$1048576, MATCH(W6243, CFB!$W$2:$W$1048576, 0) + COUNTIF(CFB!$W$2:$W$1048576, W6243) - 1), 0)</f>
        <v>84</v>
      </c>
      <c r="M6243" s="2">
        <f>_xlfn.RANK.EQ(J6243, INDEX(CFB!$J$2:$J$1048576, MATCH(W6243, CFB!$W$2:$W$1048576, 0)):INDEX(CFB!$J$2:$J$1048576, MATCH(W6243, CFB!$W$2:$W$1048576, 0) + COUNTIF(CFB!$W$2:$W$1048576, W6243) - 1))</f>
        <v>83</v>
      </c>
      <c r="N6243" s="2">
        <f>RANK(K6243, INDEX(CFB!$K$2:$K$1048576, MATCH(W6243, CFB!$W$2:$W$1048576, 0)):INDEX(CFB!$K$2:$K$1048576, MATCH(W6243, CFB!$W$2:$W$1048576, 0) + COUNTIF(CFB!$W$2:$W$1048576, W6243) - 1))</f>
        <v>82</v>
      </c>
      <c r="O6243">
        <v>27.79</v>
      </c>
      <c r="P6243">
        <v>16.87</v>
      </c>
      <c r="W6243">
        <v>1973</v>
      </c>
      <c r="X6243">
        <f t="shared" si="193"/>
        <v>0</v>
      </c>
    </row>
    <row r="6244" spans="1:24" ht="12.75" hidden="1" customHeight="1" x14ac:dyDescent="0.45">
      <c r="A6244">
        <v>83</v>
      </c>
      <c r="B6244" t="s">
        <v>205</v>
      </c>
      <c r="C6244" t="s">
        <v>206</v>
      </c>
      <c r="D6244" s="2" t="str">
        <f t="shared" si="192"/>
        <v>Furman1973</v>
      </c>
      <c r="F6244">
        <v>7</v>
      </c>
      <c r="G6244">
        <v>4</v>
      </c>
      <c r="H6244">
        <v>0</v>
      </c>
      <c r="I6244">
        <v>-0.56000000000000005</v>
      </c>
      <c r="J6244">
        <v>-4.21</v>
      </c>
      <c r="K6244">
        <v>-4.7699999999999996</v>
      </c>
      <c r="L6244" s="2">
        <f>_xlfn.RANK.EQ(I6244, INDEX(CFB!$I$2:$I$1048576, MATCH(W6244, CFB!$W$2:$W$1048576, 0)):INDEX(CFB!$I$2:$I$1048576, MATCH(W6244, CFB!$W$2:$W$1048576, 0) + COUNTIF(CFB!$W$2:$W$1048576, W6244) - 1), 0)</f>
        <v>73</v>
      </c>
      <c r="M6244" s="2">
        <f>_xlfn.RANK.EQ(J6244, INDEX(CFB!$J$2:$J$1048576, MATCH(W6244, CFB!$W$2:$W$1048576, 0)):INDEX(CFB!$J$2:$J$1048576, MATCH(W6244, CFB!$W$2:$W$1048576, 0) + COUNTIF(CFB!$W$2:$W$1048576, W6244) - 1))</f>
        <v>91</v>
      </c>
      <c r="N6244" s="2">
        <f>RANK(K6244, INDEX(CFB!$K$2:$K$1048576, MATCH(W6244, CFB!$W$2:$W$1048576, 0)):INDEX(CFB!$K$2:$K$1048576, MATCH(W6244, CFB!$W$2:$W$1048576, 0) + COUNTIF(CFB!$W$2:$W$1048576, W6244) - 1))</f>
        <v>83</v>
      </c>
      <c r="O6244">
        <v>24.88</v>
      </c>
      <c r="P6244">
        <v>16.77</v>
      </c>
      <c r="W6244">
        <v>1973</v>
      </c>
      <c r="X6244">
        <f t="shared" si="193"/>
        <v>0</v>
      </c>
    </row>
    <row r="6245" spans="1:24" ht="12.75" hidden="1" customHeight="1" x14ac:dyDescent="0.45">
      <c r="A6245">
        <v>84</v>
      </c>
      <c r="B6245" t="s">
        <v>211</v>
      </c>
      <c r="C6245" t="s">
        <v>212</v>
      </c>
      <c r="D6245" s="2" t="str">
        <f t="shared" si="192"/>
        <v>Yale1973</v>
      </c>
      <c r="F6245">
        <v>6</v>
      </c>
      <c r="G6245">
        <v>3</v>
      </c>
      <c r="H6245">
        <v>0</v>
      </c>
      <c r="I6245">
        <v>-3.57</v>
      </c>
      <c r="J6245">
        <v>-1.36</v>
      </c>
      <c r="K6245">
        <v>-4.93</v>
      </c>
      <c r="L6245" s="2">
        <f>_xlfn.RANK.EQ(I6245, INDEX(CFB!$I$2:$I$1048576, MATCH(W6245, CFB!$W$2:$W$1048576, 0)):INDEX(CFB!$I$2:$I$1048576, MATCH(W6245, CFB!$W$2:$W$1048576, 0) + COUNTIF(CFB!$W$2:$W$1048576, W6245) - 1), 0)</f>
        <v>96</v>
      </c>
      <c r="M6245" s="2">
        <f>_xlfn.RANK.EQ(J6245, INDEX(CFB!$J$2:$J$1048576, MATCH(W6245, CFB!$W$2:$W$1048576, 0)):INDEX(CFB!$J$2:$J$1048576, MATCH(W6245, CFB!$W$2:$W$1048576, 0) + COUNTIF(CFB!$W$2:$W$1048576, W6245) - 1))</f>
        <v>78</v>
      </c>
      <c r="N6245" s="2">
        <f>RANK(K6245, INDEX(CFB!$K$2:$K$1048576, MATCH(W6245, CFB!$W$2:$W$1048576, 0)):INDEX(CFB!$K$2:$K$1048576, MATCH(W6245, CFB!$W$2:$W$1048576, 0) + COUNTIF(CFB!$W$2:$W$1048576, W6245) - 1))</f>
        <v>84</v>
      </c>
      <c r="O6245">
        <v>24.09</v>
      </c>
      <c r="P6245">
        <v>14.67</v>
      </c>
      <c r="W6245">
        <v>1973</v>
      </c>
      <c r="X6245">
        <f t="shared" si="193"/>
        <v>0</v>
      </c>
    </row>
    <row r="6246" spans="1:24" ht="12.75" hidden="1" customHeight="1" x14ac:dyDescent="0.45">
      <c r="A6246">
        <v>85</v>
      </c>
      <c r="B6246" t="s">
        <v>218</v>
      </c>
      <c r="C6246" t="s">
        <v>212</v>
      </c>
      <c r="D6246" s="2" t="str">
        <f t="shared" si="192"/>
        <v>Dartmouth1973</v>
      </c>
      <c r="F6246">
        <v>6</v>
      </c>
      <c r="G6246">
        <v>3</v>
      </c>
      <c r="H6246">
        <v>0</v>
      </c>
      <c r="I6246">
        <v>-4.79</v>
      </c>
      <c r="J6246">
        <v>-0.27</v>
      </c>
      <c r="K6246">
        <v>-5.0599999999999996</v>
      </c>
      <c r="L6246" s="2">
        <f>_xlfn.RANK.EQ(I6246, INDEX(CFB!$I$2:$I$1048576, MATCH(W6246, CFB!$W$2:$W$1048576, 0)):INDEX(CFB!$I$2:$I$1048576, MATCH(W6246, CFB!$W$2:$W$1048576, 0) + COUNTIF(CFB!$W$2:$W$1048576, W6246) - 1), 0)</f>
        <v>101</v>
      </c>
      <c r="M6246" s="2">
        <f>_xlfn.RANK.EQ(J6246, INDEX(CFB!$J$2:$J$1048576, MATCH(W6246, CFB!$W$2:$W$1048576, 0)):INDEX(CFB!$J$2:$J$1048576, MATCH(W6246, CFB!$W$2:$W$1048576, 0) + COUNTIF(CFB!$W$2:$W$1048576, W6246) - 1))</f>
        <v>69</v>
      </c>
      <c r="N6246" s="2">
        <f>RANK(K6246, INDEX(CFB!$K$2:$K$1048576, MATCH(W6246, CFB!$W$2:$W$1048576, 0)):INDEX(CFB!$K$2:$K$1048576, MATCH(W6246, CFB!$W$2:$W$1048576, 0) + COUNTIF(CFB!$W$2:$W$1048576, W6246) - 1))</f>
        <v>85</v>
      </c>
      <c r="O6246">
        <v>21.76</v>
      </c>
      <c r="P6246">
        <v>13.05</v>
      </c>
      <c r="W6246">
        <v>1973</v>
      </c>
      <c r="X6246">
        <f t="shared" si="193"/>
        <v>0</v>
      </c>
    </row>
    <row r="6247" spans="1:24" ht="12.75" hidden="1" customHeight="1" x14ac:dyDescent="0.45">
      <c r="A6247">
        <v>86</v>
      </c>
      <c r="B6247" t="s">
        <v>224</v>
      </c>
      <c r="C6247" t="s">
        <v>212</v>
      </c>
      <c r="D6247" s="2" t="str">
        <f t="shared" si="192"/>
        <v>Pennsylvania1973</v>
      </c>
      <c r="F6247">
        <v>6</v>
      </c>
      <c r="G6247">
        <v>3</v>
      </c>
      <c r="H6247">
        <v>0</v>
      </c>
      <c r="I6247">
        <v>1.02</v>
      </c>
      <c r="J6247">
        <v>-6.61</v>
      </c>
      <c r="K6247">
        <v>-5.59</v>
      </c>
      <c r="L6247" s="2">
        <f>_xlfn.RANK.EQ(I6247, INDEX(CFB!$I$2:$I$1048576, MATCH(W6247, CFB!$W$2:$W$1048576, 0)):INDEX(CFB!$I$2:$I$1048576, MATCH(W6247, CFB!$W$2:$W$1048576, 0) + COUNTIF(CFB!$W$2:$W$1048576, W6247) - 1), 0)</f>
        <v>63</v>
      </c>
      <c r="M6247" s="2">
        <f>_xlfn.RANK.EQ(J6247, INDEX(CFB!$J$2:$J$1048576, MATCH(W6247, CFB!$W$2:$W$1048576, 0)):INDEX(CFB!$J$2:$J$1048576, MATCH(W6247, CFB!$W$2:$W$1048576, 0) + COUNTIF(CFB!$W$2:$W$1048576, W6247) - 1))</f>
        <v>103</v>
      </c>
      <c r="N6247" s="2">
        <f>RANK(K6247, INDEX(CFB!$K$2:$K$1048576, MATCH(W6247, CFB!$W$2:$W$1048576, 0)):INDEX(CFB!$K$2:$K$1048576, MATCH(W6247, CFB!$W$2:$W$1048576, 0) + COUNTIF(CFB!$W$2:$W$1048576, W6247) - 1))</f>
        <v>86</v>
      </c>
      <c r="O6247">
        <v>27.93</v>
      </c>
      <c r="P6247">
        <v>18.420000000000002</v>
      </c>
      <c r="W6247">
        <v>1973</v>
      </c>
      <c r="X6247">
        <f t="shared" si="193"/>
        <v>0</v>
      </c>
    </row>
    <row r="6248" spans="1:24" ht="12.75" hidden="1" customHeight="1" x14ac:dyDescent="0.45">
      <c r="A6248">
        <v>87</v>
      </c>
      <c r="B6248" t="s">
        <v>53</v>
      </c>
      <c r="C6248" t="s">
        <v>12</v>
      </c>
      <c r="D6248" s="2" t="str">
        <f t="shared" si="192"/>
        <v>Syracuse1973</v>
      </c>
      <c r="F6248">
        <v>2</v>
      </c>
      <c r="G6248">
        <v>9</v>
      </c>
      <c r="H6248">
        <v>0</v>
      </c>
      <c r="I6248">
        <v>-4.9400000000000004</v>
      </c>
      <c r="J6248">
        <v>-0.65</v>
      </c>
      <c r="K6248">
        <v>-5.6</v>
      </c>
      <c r="L6248" s="2">
        <f>_xlfn.RANK.EQ(I6248, INDEX(CFB!$I$2:$I$1048576, MATCH(W6248, CFB!$W$2:$W$1048576, 0)):INDEX(CFB!$I$2:$I$1048576, MATCH(W6248, CFB!$W$2:$W$1048576, 0) + COUNTIF(CFB!$W$2:$W$1048576, W6248) - 1), 0)</f>
        <v>102</v>
      </c>
      <c r="M6248" s="2">
        <f>_xlfn.RANK.EQ(J6248, INDEX(CFB!$J$2:$J$1048576, MATCH(W6248, CFB!$W$2:$W$1048576, 0)):INDEX(CFB!$J$2:$J$1048576, MATCH(W6248, CFB!$W$2:$W$1048576, 0) + COUNTIF(CFB!$W$2:$W$1048576, W6248) - 1))</f>
        <v>71</v>
      </c>
      <c r="N6248" s="2">
        <f>RANK(K6248, INDEX(CFB!$K$2:$K$1048576, MATCH(W6248, CFB!$W$2:$W$1048576, 0)):INDEX(CFB!$K$2:$K$1048576, MATCH(W6248, CFB!$W$2:$W$1048576, 0) + COUNTIF(CFB!$W$2:$W$1048576, W6248) - 1))</f>
        <v>87</v>
      </c>
      <c r="O6248">
        <v>22.6</v>
      </c>
      <c r="P6248">
        <v>16</v>
      </c>
      <c r="W6248">
        <v>1973</v>
      </c>
      <c r="X6248">
        <f t="shared" si="193"/>
        <v>0</v>
      </c>
    </row>
    <row r="6249" spans="1:24" ht="12.75" hidden="1" customHeight="1" x14ac:dyDescent="0.45">
      <c r="A6249">
        <v>88</v>
      </c>
      <c r="B6249" t="s">
        <v>219</v>
      </c>
      <c r="C6249" t="s">
        <v>212</v>
      </c>
      <c r="D6249" s="2" t="str">
        <f t="shared" si="192"/>
        <v>Harvard1973</v>
      </c>
      <c r="F6249">
        <v>7</v>
      </c>
      <c r="G6249">
        <v>2</v>
      </c>
      <c r="H6249">
        <v>0</v>
      </c>
      <c r="I6249">
        <v>-2.56</v>
      </c>
      <c r="J6249">
        <v>-3.44</v>
      </c>
      <c r="K6249">
        <v>-5.99</v>
      </c>
      <c r="L6249" s="2">
        <f>_xlfn.RANK.EQ(I6249, INDEX(CFB!$I$2:$I$1048576, MATCH(W6249, CFB!$W$2:$W$1048576, 0)):INDEX(CFB!$I$2:$I$1048576, MATCH(W6249, CFB!$W$2:$W$1048576, 0) + COUNTIF(CFB!$W$2:$W$1048576, W6249) - 1), 0)</f>
        <v>91</v>
      </c>
      <c r="M6249" s="2">
        <f>_xlfn.RANK.EQ(J6249, INDEX(CFB!$J$2:$J$1048576, MATCH(W6249, CFB!$W$2:$W$1048576, 0)):INDEX(CFB!$J$2:$J$1048576, MATCH(W6249, CFB!$W$2:$W$1048576, 0) + COUNTIF(CFB!$W$2:$W$1048576, W6249) - 1))</f>
        <v>86</v>
      </c>
      <c r="N6249" s="2">
        <f>RANK(K6249, INDEX(CFB!$K$2:$K$1048576, MATCH(W6249, CFB!$W$2:$W$1048576, 0)):INDEX(CFB!$K$2:$K$1048576, MATCH(W6249, CFB!$W$2:$W$1048576, 0) + COUNTIF(CFB!$W$2:$W$1048576, W6249) - 1))</f>
        <v>88</v>
      </c>
      <c r="O6249">
        <v>26.2</v>
      </c>
      <c r="P6249">
        <v>17.899999999999999</v>
      </c>
      <c r="W6249">
        <v>1973</v>
      </c>
      <c r="X6249">
        <f t="shared" si="193"/>
        <v>0</v>
      </c>
    </row>
    <row r="6250" spans="1:24" ht="12.75" hidden="1" customHeight="1" x14ac:dyDescent="0.45">
      <c r="A6250">
        <v>89</v>
      </c>
      <c r="B6250" t="s">
        <v>25</v>
      </c>
      <c r="C6250" t="s">
        <v>195</v>
      </c>
      <c r="D6250" s="2" t="str">
        <f t="shared" si="192"/>
        <v>Louisville1973</v>
      </c>
      <c r="F6250">
        <v>5</v>
      </c>
      <c r="G6250">
        <v>6</v>
      </c>
      <c r="H6250">
        <v>0</v>
      </c>
      <c r="I6250">
        <v>-6.84</v>
      </c>
      <c r="J6250">
        <v>0.5</v>
      </c>
      <c r="K6250">
        <v>-6.34</v>
      </c>
      <c r="L6250" s="2">
        <f>_xlfn.RANK.EQ(I6250, INDEX(CFB!$I$2:$I$1048576, MATCH(W6250, CFB!$W$2:$W$1048576, 0)):INDEX(CFB!$I$2:$I$1048576, MATCH(W6250, CFB!$W$2:$W$1048576, 0) + COUNTIF(CFB!$W$2:$W$1048576, W6250) - 1), 0)</f>
        <v>106</v>
      </c>
      <c r="M6250" s="2">
        <f>_xlfn.RANK.EQ(J6250, INDEX(CFB!$J$2:$J$1048576, MATCH(W6250, CFB!$W$2:$W$1048576, 0)):INDEX(CFB!$J$2:$J$1048576, MATCH(W6250, CFB!$W$2:$W$1048576, 0) + COUNTIF(CFB!$W$2:$W$1048576, W6250) - 1))</f>
        <v>59</v>
      </c>
      <c r="N6250" s="2">
        <f>RANK(K6250, INDEX(CFB!$K$2:$K$1048576, MATCH(W6250, CFB!$W$2:$W$1048576, 0)):INDEX(CFB!$K$2:$K$1048576, MATCH(W6250, CFB!$W$2:$W$1048576, 0) + COUNTIF(CFB!$W$2:$W$1048576, W6250) - 1))</f>
        <v>89</v>
      </c>
      <c r="O6250">
        <v>18.27</v>
      </c>
      <c r="P6250">
        <v>12.83</v>
      </c>
      <c r="W6250">
        <v>1973</v>
      </c>
      <c r="X6250">
        <f t="shared" si="193"/>
        <v>0</v>
      </c>
    </row>
    <row r="6251" spans="1:24" ht="12.75" hidden="1" customHeight="1" x14ac:dyDescent="0.45">
      <c r="A6251">
        <v>90</v>
      </c>
      <c r="B6251" t="s">
        <v>33</v>
      </c>
      <c r="C6251" t="s">
        <v>12</v>
      </c>
      <c r="D6251" s="2" t="str">
        <f t="shared" si="192"/>
        <v>Virginia Tech1973</v>
      </c>
      <c r="F6251">
        <v>2</v>
      </c>
      <c r="G6251">
        <v>9</v>
      </c>
      <c r="H6251">
        <v>0</v>
      </c>
      <c r="I6251">
        <v>0.74</v>
      </c>
      <c r="J6251">
        <v>-7.41</v>
      </c>
      <c r="K6251">
        <v>-6.67</v>
      </c>
      <c r="L6251" s="2">
        <f>_xlfn.RANK.EQ(I6251, INDEX(CFB!$I$2:$I$1048576, MATCH(W6251, CFB!$W$2:$W$1048576, 0)):INDEX(CFB!$I$2:$I$1048576, MATCH(W6251, CFB!$W$2:$W$1048576, 0) + COUNTIF(CFB!$W$2:$W$1048576, W6251) - 1), 0)</f>
        <v>64</v>
      </c>
      <c r="M6251" s="2">
        <f>_xlfn.RANK.EQ(J6251, INDEX(CFB!$J$2:$J$1048576, MATCH(W6251, CFB!$W$2:$W$1048576, 0)):INDEX(CFB!$J$2:$J$1048576, MATCH(W6251, CFB!$W$2:$W$1048576, 0) + COUNTIF(CFB!$W$2:$W$1048576, W6251) - 1))</f>
        <v>108</v>
      </c>
      <c r="N6251" s="2">
        <f>RANK(K6251, INDEX(CFB!$K$2:$K$1048576, MATCH(W6251, CFB!$W$2:$W$1048576, 0)):INDEX(CFB!$K$2:$K$1048576, MATCH(W6251, CFB!$W$2:$W$1048576, 0) + COUNTIF(CFB!$W$2:$W$1048576, W6251) - 1))</f>
        <v>90</v>
      </c>
      <c r="O6251">
        <v>27.38</v>
      </c>
      <c r="P6251">
        <v>24.79</v>
      </c>
      <c r="W6251">
        <v>1973</v>
      </c>
      <c r="X6251">
        <f t="shared" si="193"/>
        <v>0</v>
      </c>
    </row>
    <row r="6252" spans="1:24" ht="12.75" hidden="1" customHeight="1" x14ac:dyDescent="0.45">
      <c r="A6252">
        <v>91</v>
      </c>
      <c r="B6252" t="s">
        <v>201</v>
      </c>
      <c r="C6252" t="s">
        <v>206</v>
      </c>
      <c r="D6252" s="2" t="str">
        <f t="shared" si="192"/>
        <v>William &amp; Mary1973</v>
      </c>
      <c r="F6252">
        <v>6</v>
      </c>
      <c r="G6252">
        <v>5</v>
      </c>
      <c r="H6252">
        <v>0</v>
      </c>
      <c r="I6252">
        <v>2.23</v>
      </c>
      <c r="J6252">
        <v>-8.9700000000000006</v>
      </c>
      <c r="K6252">
        <v>-6.74</v>
      </c>
      <c r="L6252" s="2">
        <f>_xlfn.RANK.EQ(I6252, INDEX(CFB!$I$2:$I$1048576, MATCH(W6252, CFB!$W$2:$W$1048576, 0)):INDEX(CFB!$I$2:$I$1048576, MATCH(W6252, CFB!$W$2:$W$1048576, 0) + COUNTIF(CFB!$W$2:$W$1048576, W6252) - 1), 0)</f>
        <v>52</v>
      </c>
      <c r="M6252" s="2">
        <f>_xlfn.RANK.EQ(J6252, INDEX(CFB!$J$2:$J$1048576, MATCH(W6252, CFB!$W$2:$W$1048576, 0)):INDEX(CFB!$J$2:$J$1048576, MATCH(W6252, CFB!$W$2:$W$1048576, 0) + COUNTIF(CFB!$W$2:$W$1048576, W6252) - 1))</f>
        <v>114</v>
      </c>
      <c r="N6252" s="2">
        <f>RANK(K6252, INDEX(CFB!$K$2:$K$1048576, MATCH(W6252, CFB!$W$2:$W$1048576, 0)):INDEX(CFB!$K$2:$K$1048576, MATCH(W6252, CFB!$W$2:$W$1048576, 0) + COUNTIF(CFB!$W$2:$W$1048576, W6252) - 1))</f>
        <v>91</v>
      </c>
      <c r="O6252">
        <v>27.43</v>
      </c>
      <c r="P6252">
        <v>23.75</v>
      </c>
      <c r="W6252">
        <v>1973</v>
      </c>
      <c r="X6252">
        <f t="shared" si="193"/>
        <v>0</v>
      </c>
    </row>
    <row r="6253" spans="1:24" ht="12.75" hidden="1" customHeight="1" x14ac:dyDescent="0.45">
      <c r="A6253">
        <v>92</v>
      </c>
      <c r="B6253" t="s">
        <v>104</v>
      </c>
      <c r="C6253" t="s">
        <v>178</v>
      </c>
      <c r="D6253" s="2" t="str">
        <f t="shared" si="192"/>
        <v>Colorado State1973</v>
      </c>
      <c r="F6253">
        <v>5</v>
      </c>
      <c r="G6253">
        <v>6</v>
      </c>
      <c r="H6253">
        <v>0</v>
      </c>
      <c r="I6253">
        <v>-1.24</v>
      </c>
      <c r="J6253">
        <v>-5.69</v>
      </c>
      <c r="K6253">
        <v>-6.93</v>
      </c>
      <c r="L6253" s="2">
        <f>_xlfn.RANK.EQ(I6253, INDEX(CFB!$I$2:$I$1048576, MATCH(W6253, CFB!$W$2:$W$1048576, 0)):INDEX(CFB!$I$2:$I$1048576, MATCH(W6253, CFB!$W$2:$W$1048576, 0) + COUNTIF(CFB!$W$2:$W$1048576, W6253) - 1), 0)</f>
        <v>82</v>
      </c>
      <c r="M6253" s="2">
        <f>_xlfn.RANK.EQ(J6253, INDEX(CFB!$J$2:$J$1048576, MATCH(W6253, CFB!$W$2:$W$1048576, 0)):INDEX(CFB!$J$2:$J$1048576, MATCH(W6253, CFB!$W$2:$W$1048576, 0) + COUNTIF(CFB!$W$2:$W$1048576, W6253) - 1))</f>
        <v>100</v>
      </c>
      <c r="N6253" s="2">
        <f>RANK(K6253, INDEX(CFB!$K$2:$K$1048576, MATCH(W6253, CFB!$W$2:$W$1048576, 0)):INDEX(CFB!$K$2:$K$1048576, MATCH(W6253, CFB!$W$2:$W$1048576, 0) + COUNTIF(CFB!$W$2:$W$1048576, W6253) - 1))</f>
        <v>92</v>
      </c>
      <c r="O6253">
        <v>25.94</v>
      </c>
      <c r="P6253">
        <v>22.2</v>
      </c>
      <c r="W6253">
        <v>1973</v>
      </c>
      <c r="X6253">
        <f t="shared" si="193"/>
        <v>0</v>
      </c>
    </row>
    <row r="6254" spans="1:24" ht="12.75" hidden="1" customHeight="1" x14ac:dyDescent="0.45">
      <c r="A6254">
        <v>93</v>
      </c>
      <c r="B6254" t="s">
        <v>56</v>
      </c>
      <c r="C6254" t="s">
        <v>12</v>
      </c>
      <c r="D6254" s="2" t="str">
        <f t="shared" si="192"/>
        <v>Rutgers1973</v>
      </c>
      <c r="F6254">
        <v>6</v>
      </c>
      <c r="G6254">
        <v>5</v>
      </c>
      <c r="H6254">
        <v>0</v>
      </c>
      <c r="I6254">
        <v>-3.5</v>
      </c>
      <c r="J6254">
        <v>-3.51</v>
      </c>
      <c r="K6254">
        <v>-7.01</v>
      </c>
      <c r="L6254" s="2">
        <f>_xlfn.RANK.EQ(I6254, INDEX(CFB!$I$2:$I$1048576, MATCH(W6254, CFB!$W$2:$W$1048576, 0)):INDEX(CFB!$I$2:$I$1048576, MATCH(W6254, CFB!$W$2:$W$1048576, 0) + COUNTIF(CFB!$W$2:$W$1048576, W6254) - 1), 0)</f>
        <v>95</v>
      </c>
      <c r="M6254" s="2">
        <f>_xlfn.RANK.EQ(J6254, INDEX(CFB!$J$2:$J$1048576, MATCH(W6254, CFB!$W$2:$W$1048576, 0)):INDEX(CFB!$J$2:$J$1048576, MATCH(W6254, CFB!$W$2:$W$1048576, 0) + COUNTIF(CFB!$W$2:$W$1048576, W6254) - 1))</f>
        <v>87</v>
      </c>
      <c r="N6254" s="2">
        <f>RANK(K6254, INDEX(CFB!$K$2:$K$1048576, MATCH(W6254, CFB!$W$2:$W$1048576, 0)):INDEX(CFB!$K$2:$K$1048576, MATCH(W6254, CFB!$W$2:$W$1048576, 0) + COUNTIF(CFB!$W$2:$W$1048576, W6254) - 1))</f>
        <v>93</v>
      </c>
      <c r="O6254">
        <v>22.66</v>
      </c>
      <c r="P6254">
        <v>18.329999999999998</v>
      </c>
      <c r="W6254">
        <v>1973</v>
      </c>
      <c r="X6254">
        <f t="shared" si="193"/>
        <v>0</v>
      </c>
    </row>
    <row r="6255" spans="1:24" ht="12.75" hidden="1" customHeight="1" x14ac:dyDescent="0.45">
      <c r="A6255">
        <v>94</v>
      </c>
      <c r="B6255" t="s">
        <v>93</v>
      </c>
      <c r="C6255" t="s">
        <v>23</v>
      </c>
      <c r="D6255" s="2" t="str">
        <f t="shared" si="192"/>
        <v>Virginia1973</v>
      </c>
      <c r="F6255">
        <v>4</v>
      </c>
      <c r="G6255">
        <v>7</v>
      </c>
      <c r="H6255">
        <v>0</v>
      </c>
      <c r="I6255">
        <v>-0.35</v>
      </c>
      <c r="J6255">
        <v>-6.71</v>
      </c>
      <c r="K6255">
        <v>-7.06</v>
      </c>
      <c r="L6255" s="2">
        <f>_xlfn.RANK.EQ(I6255, INDEX(CFB!$I$2:$I$1048576, MATCH(W6255, CFB!$W$2:$W$1048576, 0)):INDEX(CFB!$I$2:$I$1048576, MATCH(W6255, CFB!$W$2:$W$1048576, 0) + COUNTIF(CFB!$W$2:$W$1048576, W6255) - 1), 0)</f>
        <v>71</v>
      </c>
      <c r="M6255" s="2">
        <f>_xlfn.RANK.EQ(J6255, INDEX(CFB!$J$2:$J$1048576, MATCH(W6255, CFB!$W$2:$W$1048576, 0)):INDEX(CFB!$J$2:$J$1048576, MATCH(W6255, CFB!$W$2:$W$1048576, 0) + COUNTIF(CFB!$W$2:$W$1048576, W6255) - 1))</f>
        <v>104</v>
      </c>
      <c r="N6255" s="2">
        <f>RANK(K6255, INDEX(CFB!$K$2:$K$1048576, MATCH(W6255, CFB!$W$2:$W$1048576, 0)):INDEX(CFB!$K$2:$K$1048576, MATCH(W6255, CFB!$W$2:$W$1048576, 0) + COUNTIF(CFB!$W$2:$W$1048576, W6255) - 1))</f>
        <v>94</v>
      </c>
      <c r="O6255">
        <v>25.55</v>
      </c>
      <c r="P6255">
        <v>20.47</v>
      </c>
      <c r="W6255">
        <v>1973</v>
      </c>
      <c r="X6255">
        <f t="shared" si="193"/>
        <v>0</v>
      </c>
    </row>
    <row r="6256" spans="1:24" ht="12.75" hidden="1" customHeight="1" x14ac:dyDescent="0.45">
      <c r="A6256">
        <v>95</v>
      </c>
      <c r="B6256" t="s">
        <v>117</v>
      </c>
      <c r="C6256" t="s">
        <v>65</v>
      </c>
      <c r="D6256" s="2" t="str">
        <f t="shared" si="192"/>
        <v>Western Michigan1973</v>
      </c>
      <c r="F6256">
        <v>6</v>
      </c>
      <c r="G6256">
        <v>5</v>
      </c>
      <c r="H6256">
        <v>0</v>
      </c>
      <c r="I6256">
        <v>-5.12</v>
      </c>
      <c r="J6256">
        <v>-2.38</v>
      </c>
      <c r="K6256">
        <v>-7.5</v>
      </c>
      <c r="L6256" s="2">
        <f>_xlfn.RANK.EQ(I6256, INDEX(CFB!$I$2:$I$1048576, MATCH(W6256, CFB!$W$2:$W$1048576, 0)):INDEX(CFB!$I$2:$I$1048576, MATCH(W6256, CFB!$W$2:$W$1048576, 0) + COUNTIF(CFB!$W$2:$W$1048576, W6256) - 1), 0)</f>
        <v>103</v>
      </c>
      <c r="M6256" s="2">
        <f>_xlfn.RANK.EQ(J6256, INDEX(CFB!$J$2:$J$1048576, MATCH(W6256, CFB!$W$2:$W$1048576, 0)):INDEX(CFB!$J$2:$J$1048576, MATCH(W6256, CFB!$W$2:$W$1048576, 0) + COUNTIF(CFB!$W$2:$W$1048576, W6256) - 1))</f>
        <v>81</v>
      </c>
      <c r="N6256" s="2">
        <f>RANK(K6256, INDEX(CFB!$K$2:$K$1048576, MATCH(W6256, CFB!$W$2:$W$1048576, 0)):INDEX(CFB!$K$2:$K$1048576, MATCH(W6256, CFB!$W$2:$W$1048576, 0) + COUNTIF(CFB!$W$2:$W$1048576, W6256) - 1))</f>
        <v>95</v>
      </c>
      <c r="O6256">
        <v>19.62</v>
      </c>
      <c r="P6256">
        <v>17.010000000000002</v>
      </c>
      <c r="W6256">
        <v>1973</v>
      </c>
      <c r="X6256">
        <f t="shared" si="193"/>
        <v>0</v>
      </c>
    </row>
    <row r="6257" spans="1:24" ht="12.75" hidden="1" customHeight="1" x14ac:dyDescent="0.45">
      <c r="A6257">
        <v>96</v>
      </c>
      <c r="B6257" t="s">
        <v>225</v>
      </c>
      <c r="C6257" t="s">
        <v>12</v>
      </c>
      <c r="D6257" s="2" t="str">
        <f t="shared" si="192"/>
        <v>Villanova1973</v>
      </c>
      <c r="F6257">
        <v>3</v>
      </c>
      <c r="G6257">
        <v>8</v>
      </c>
      <c r="H6257">
        <v>0</v>
      </c>
      <c r="I6257">
        <v>-7.14</v>
      </c>
      <c r="J6257">
        <v>-0.69</v>
      </c>
      <c r="K6257">
        <v>-7.82</v>
      </c>
      <c r="L6257" s="2">
        <f>_xlfn.RANK.EQ(I6257, INDEX(CFB!$I$2:$I$1048576, MATCH(W6257, CFB!$W$2:$W$1048576, 0)):INDEX(CFB!$I$2:$I$1048576, MATCH(W6257, CFB!$W$2:$W$1048576, 0) + COUNTIF(CFB!$W$2:$W$1048576, W6257) - 1), 0)</f>
        <v>107</v>
      </c>
      <c r="M6257" s="2">
        <f>_xlfn.RANK.EQ(J6257, INDEX(CFB!$J$2:$J$1048576, MATCH(W6257, CFB!$W$2:$W$1048576, 0)):INDEX(CFB!$J$2:$J$1048576, MATCH(W6257, CFB!$W$2:$W$1048576, 0) + COUNTIF(CFB!$W$2:$W$1048576, W6257) - 1))</f>
        <v>73</v>
      </c>
      <c r="N6257" s="2">
        <f>RANK(K6257, INDEX(CFB!$K$2:$K$1048576, MATCH(W6257, CFB!$W$2:$W$1048576, 0)):INDEX(CFB!$K$2:$K$1048576, MATCH(W6257, CFB!$W$2:$W$1048576, 0) + COUNTIF(CFB!$W$2:$W$1048576, W6257) - 1))</f>
        <v>96</v>
      </c>
      <c r="O6257">
        <v>18.670000000000002</v>
      </c>
      <c r="P6257">
        <v>13.36</v>
      </c>
      <c r="W6257">
        <v>1973</v>
      </c>
      <c r="X6257">
        <f t="shared" si="193"/>
        <v>0</v>
      </c>
    </row>
    <row r="6258" spans="1:24" ht="12.75" hidden="1" customHeight="1" x14ac:dyDescent="0.45">
      <c r="A6258">
        <v>97</v>
      </c>
      <c r="B6258" t="s">
        <v>216</v>
      </c>
      <c r="C6258" t="s">
        <v>12</v>
      </c>
      <c r="D6258" s="2" t="str">
        <f t="shared" si="192"/>
        <v>Holy Cross1973</v>
      </c>
      <c r="F6258">
        <v>5</v>
      </c>
      <c r="G6258">
        <v>6</v>
      </c>
      <c r="H6258">
        <v>0</v>
      </c>
      <c r="I6258">
        <v>-2.7</v>
      </c>
      <c r="J6258">
        <v>-5.26</v>
      </c>
      <c r="K6258">
        <v>-7.96</v>
      </c>
      <c r="L6258" s="2">
        <f>_xlfn.RANK.EQ(I6258, INDEX(CFB!$I$2:$I$1048576, MATCH(W6258, CFB!$W$2:$W$1048576, 0)):INDEX(CFB!$I$2:$I$1048576, MATCH(W6258, CFB!$W$2:$W$1048576, 0) + COUNTIF(CFB!$W$2:$W$1048576, W6258) - 1), 0)</f>
        <v>92</v>
      </c>
      <c r="M6258" s="2">
        <f>_xlfn.RANK.EQ(J6258, INDEX(CFB!$J$2:$J$1048576, MATCH(W6258, CFB!$W$2:$W$1048576, 0)):INDEX(CFB!$J$2:$J$1048576, MATCH(W6258, CFB!$W$2:$W$1048576, 0) + COUNTIF(CFB!$W$2:$W$1048576, W6258) - 1))</f>
        <v>97</v>
      </c>
      <c r="N6258" s="2">
        <f>RANK(K6258, INDEX(CFB!$K$2:$K$1048576, MATCH(W6258, CFB!$W$2:$W$1048576, 0)):INDEX(CFB!$K$2:$K$1048576, MATCH(W6258, CFB!$W$2:$W$1048576, 0) + COUNTIF(CFB!$W$2:$W$1048576, W6258) - 1))</f>
        <v>97</v>
      </c>
      <c r="O6258">
        <v>22.14</v>
      </c>
      <c r="P6258">
        <v>16.23</v>
      </c>
      <c r="W6258">
        <v>1973</v>
      </c>
      <c r="X6258">
        <f t="shared" si="193"/>
        <v>0</v>
      </c>
    </row>
    <row r="6259" spans="1:24" ht="12.75" hidden="1" customHeight="1" x14ac:dyDescent="0.45">
      <c r="A6259">
        <v>98</v>
      </c>
      <c r="B6259" t="s">
        <v>66</v>
      </c>
      <c r="C6259" t="s">
        <v>227</v>
      </c>
      <c r="D6259" s="2" t="str">
        <f t="shared" si="192"/>
        <v>Washington1973</v>
      </c>
      <c r="F6259">
        <v>2</v>
      </c>
      <c r="G6259">
        <v>9</v>
      </c>
      <c r="H6259">
        <v>0</v>
      </c>
      <c r="I6259">
        <v>0.35</v>
      </c>
      <c r="J6259">
        <v>-8.81</v>
      </c>
      <c r="K6259">
        <v>-8.4600000000000009</v>
      </c>
      <c r="L6259" s="2">
        <f>_xlfn.RANK.EQ(I6259, INDEX(CFB!$I$2:$I$1048576, MATCH(W6259, CFB!$W$2:$W$1048576, 0)):INDEX(CFB!$I$2:$I$1048576, MATCH(W6259, CFB!$W$2:$W$1048576, 0) + COUNTIF(CFB!$W$2:$W$1048576, W6259) - 1), 0)</f>
        <v>68</v>
      </c>
      <c r="M6259" s="2">
        <f>_xlfn.RANK.EQ(J6259, INDEX(CFB!$J$2:$J$1048576, MATCH(W6259, CFB!$W$2:$W$1048576, 0)):INDEX(CFB!$J$2:$J$1048576, MATCH(W6259, CFB!$W$2:$W$1048576, 0) + COUNTIF(CFB!$W$2:$W$1048576, W6259) - 1))</f>
        <v>111</v>
      </c>
      <c r="N6259" s="2">
        <f>RANK(K6259, INDEX(CFB!$K$2:$K$1048576, MATCH(W6259, CFB!$W$2:$W$1048576, 0)):INDEX(CFB!$K$2:$K$1048576, MATCH(W6259, CFB!$W$2:$W$1048576, 0) + COUNTIF(CFB!$W$2:$W$1048576, W6259) - 1))</f>
        <v>98</v>
      </c>
      <c r="O6259">
        <v>28.37</v>
      </c>
      <c r="P6259">
        <v>24.48</v>
      </c>
      <c r="W6259">
        <v>1973</v>
      </c>
      <c r="X6259">
        <f t="shared" si="193"/>
        <v>0</v>
      </c>
    </row>
    <row r="6260" spans="1:24" ht="12.75" hidden="1" customHeight="1" x14ac:dyDescent="0.45">
      <c r="A6260">
        <v>99</v>
      </c>
      <c r="B6260" t="s">
        <v>221</v>
      </c>
      <c r="C6260" t="s">
        <v>212</v>
      </c>
      <c r="D6260" s="2" t="str">
        <f t="shared" si="192"/>
        <v>Brown1973</v>
      </c>
      <c r="F6260">
        <v>4</v>
      </c>
      <c r="G6260">
        <v>3</v>
      </c>
      <c r="H6260">
        <v>1</v>
      </c>
      <c r="I6260">
        <v>-0.81</v>
      </c>
      <c r="J6260">
        <v>-8.0399999999999991</v>
      </c>
      <c r="K6260">
        <v>-8.85</v>
      </c>
      <c r="L6260" s="2">
        <f>_xlfn.RANK.EQ(I6260, INDEX(CFB!$I$2:$I$1048576, MATCH(W6260, CFB!$W$2:$W$1048576, 0)):INDEX(CFB!$I$2:$I$1048576, MATCH(W6260, CFB!$W$2:$W$1048576, 0) + COUNTIF(CFB!$W$2:$W$1048576, W6260) - 1), 0)</f>
        <v>75</v>
      </c>
      <c r="M6260" s="2">
        <f>_xlfn.RANK.EQ(J6260, INDEX(CFB!$J$2:$J$1048576, MATCH(W6260, CFB!$W$2:$W$1048576, 0)):INDEX(CFB!$J$2:$J$1048576, MATCH(W6260, CFB!$W$2:$W$1048576, 0) + COUNTIF(CFB!$W$2:$W$1048576, W6260) - 1))</f>
        <v>109</v>
      </c>
      <c r="N6260" s="2">
        <f>RANK(K6260, INDEX(CFB!$K$2:$K$1048576, MATCH(W6260, CFB!$W$2:$W$1048576, 0)):INDEX(CFB!$K$2:$K$1048576, MATCH(W6260, CFB!$W$2:$W$1048576, 0) + COUNTIF(CFB!$W$2:$W$1048576, W6260) - 1))</f>
        <v>99</v>
      </c>
      <c r="O6260">
        <v>24.71</v>
      </c>
      <c r="P6260">
        <v>20.7</v>
      </c>
      <c r="W6260">
        <v>1973</v>
      </c>
      <c r="X6260">
        <f t="shared" si="193"/>
        <v>0</v>
      </c>
    </row>
    <row r="6261" spans="1:24" ht="12.75" hidden="1" customHeight="1" x14ac:dyDescent="0.45">
      <c r="A6261">
        <v>100</v>
      </c>
      <c r="B6261" t="s">
        <v>87</v>
      </c>
      <c r="C6261" t="s">
        <v>12</v>
      </c>
      <c r="D6261" s="2" t="str">
        <f t="shared" si="192"/>
        <v>Northern Illinois1973</v>
      </c>
      <c r="F6261">
        <v>6</v>
      </c>
      <c r="G6261">
        <v>5</v>
      </c>
      <c r="H6261">
        <v>0</v>
      </c>
      <c r="I6261">
        <v>3.35</v>
      </c>
      <c r="J6261">
        <v>-12.37</v>
      </c>
      <c r="K6261">
        <v>-9.01</v>
      </c>
      <c r="L6261" s="2">
        <f>_xlfn.RANK.EQ(I6261, INDEX(CFB!$I$2:$I$1048576, MATCH(W6261, CFB!$W$2:$W$1048576, 0)):INDEX(CFB!$I$2:$I$1048576, MATCH(W6261, CFB!$W$2:$W$1048576, 0) + COUNTIF(CFB!$W$2:$W$1048576, W6261) - 1), 0)</f>
        <v>47</v>
      </c>
      <c r="M6261" s="2">
        <f>_xlfn.RANK.EQ(J6261, INDEX(CFB!$J$2:$J$1048576, MATCH(W6261, CFB!$W$2:$W$1048576, 0)):INDEX(CFB!$J$2:$J$1048576, MATCH(W6261, CFB!$W$2:$W$1048576, 0) + COUNTIF(CFB!$W$2:$W$1048576, W6261) - 1))</f>
        <v>128</v>
      </c>
      <c r="N6261" s="2">
        <f>RANK(K6261, INDEX(CFB!$K$2:$K$1048576, MATCH(W6261, CFB!$W$2:$W$1048576, 0)):INDEX(CFB!$K$2:$K$1048576, MATCH(W6261, CFB!$W$2:$W$1048576, 0) + COUNTIF(CFB!$W$2:$W$1048576, W6261) - 1))</f>
        <v>100</v>
      </c>
      <c r="O6261">
        <v>27.58</v>
      </c>
      <c r="P6261">
        <v>24.7</v>
      </c>
      <c r="W6261">
        <v>1973</v>
      </c>
      <c r="X6261">
        <f t="shared" si="193"/>
        <v>0</v>
      </c>
    </row>
    <row r="6262" spans="1:24" ht="12.75" hidden="1" customHeight="1" x14ac:dyDescent="0.45">
      <c r="A6262">
        <v>101</v>
      </c>
      <c r="B6262" t="s">
        <v>94</v>
      </c>
      <c r="C6262" t="s">
        <v>65</v>
      </c>
      <c r="D6262" s="2" t="str">
        <f t="shared" si="192"/>
        <v>Toledo1973</v>
      </c>
      <c r="F6262">
        <v>3</v>
      </c>
      <c r="G6262">
        <v>8</v>
      </c>
      <c r="H6262">
        <v>0</v>
      </c>
      <c r="I6262">
        <v>-0.09</v>
      </c>
      <c r="J6262">
        <v>-8.9499999999999993</v>
      </c>
      <c r="K6262">
        <v>-9.0299999999999994</v>
      </c>
      <c r="L6262" s="2">
        <f>_xlfn.RANK.EQ(I6262, INDEX(CFB!$I$2:$I$1048576, MATCH(W6262, CFB!$W$2:$W$1048576, 0)):INDEX(CFB!$I$2:$I$1048576, MATCH(W6262, CFB!$W$2:$W$1048576, 0) + COUNTIF(CFB!$W$2:$W$1048576, W6262) - 1), 0)</f>
        <v>69</v>
      </c>
      <c r="M6262" s="2">
        <f>_xlfn.RANK.EQ(J6262, INDEX(CFB!$J$2:$J$1048576, MATCH(W6262, CFB!$W$2:$W$1048576, 0)):INDEX(CFB!$J$2:$J$1048576, MATCH(W6262, CFB!$W$2:$W$1048576, 0) + COUNTIF(CFB!$W$2:$W$1048576, W6262) - 1))</f>
        <v>113</v>
      </c>
      <c r="N6262" s="2">
        <f>RANK(K6262, INDEX(CFB!$K$2:$K$1048576, MATCH(W6262, CFB!$W$2:$W$1048576, 0)):INDEX(CFB!$K$2:$K$1048576, MATCH(W6262, CFB!$W$2:$W$1048576, 0) + COUNTIF(CFB!$W$2:$W$1048576, W6262) - 1))</f>
        <v>101</v>
      </c>
      <c r="O6262">
        <v>24.44</v>
      </c>
      <c r="P6262">
        <v>23.85</v>
      </c>
      <c r="W6262">
        <v>1973</v>
      </c>
      <c r="X6262">
        <f t="shared" si="193"/>
        <v>0</v>
      </c>
    </row>
    <row r="6263" spans="1:24" ht="12.75" hidden="1" customHeight="1" x14ac:dyDescent="0.45">
      <c r="A6263">
        <v>102</v>
      </c>
      <c r="B6263" t="s">
        <v>210</v>
      </c>
      <c r="C6263" t="s">
        <v>12</v>
      </c>
      <c r="D6263" s="2" t="str">
        <f t="shared" si="192"/>
        <v>Colgate1973</v>
      </c>
      <c r="F6263">
        <v>5</v>
      </c>
      <c r="G6263">
        <v>5</v>
      </c>
      <c r="H6263">
        <v>0</v>
      </c>
      <c r="I6263">
        <v>2.72</v>
      </c>
      <c r="J6263">
        <v>-12.36</v>
      </c>
      <c r="K6263">
        <v>-9.64</v>
      </c>
      <c r="L6263" s="2">
        <f>_xlfn.RANK.EQ(I6263, INDEX(CFB!$I$2:$I$1048576, MATCH(W6263, CFB!$W$2:$W$1048576, 0)):INDEX(CFB!$I$2:$I$1048576, MATCH(W6263, CFB!$W$2:$W$1048576, 0) + COUNTIF(CFB!$W$2:$W$1048576, W6263) - 1), 0)</f>
        <v>50</v>
      </c>
      <c r="M6263" s="2">
        <f>_xlfn.RANK.EQ(J6263, INDEX(CFB!$J$2:$J$1048576, MATCH(W6263, CFB!$W$2:$W$1048576, 0)):INDEX(CFB!$J$2:$J$1048576, MATCH(W6263, CFB!$W$2:$W$1048576, 0) + COUNTIF(CFB!$W$2:$W$1048576, W6263) - 1))</f>
        <v>127</v>
      </c>
      <c r="N6263" s="2">
        <f>RANK(K6263, INDEX(CFB!$K$2:$K$1048576, MATCH(W6263, CFB!$W$2:$W$1048576, 0)):INDEX(CFB!$K$2:$K$1048576, MATCH(W6263, CFB!$W$2:$W$1048576, 0) + COUNTIF(CFB!$W$2:$W$1048576, W6263) - 1))</f>
        <v>102</v>
      </c>
      <c r="O6263">
        <v>30.85</v>
      </c>
      <c r="P6263">
        <v>25.85</v>
      </c>
      <c r="W6263">
        <v>1973</v>
      </c>
      <c r="X6263">
        <f t="shared" si="193"/>
        <v>0</v>
      </c>
    </row>
    <row r="6264" spans="1:24" ht="12.75" hidden="1" customHeight="1" x14ac:dyDescent="0.45">
      <c r="A6264">
        <v>103</v>
      </c>
      <c r="B6264" t="s">
        <v>222</v>
      </c>
      <c r="C6264" t="s">
        <v>212</v>
      </c>
      <c r="D6264" s="2" t="str">
        <f t="shared" si="192"/>
        <v>Cornell1973</v>
      </c>
      <c r="F6264">
        <v>3</v>
      </c>
      <c r="G6264">
        <v>5</v>
      </c>
      <c r="H6264">
        <v>1</v>
      </c>
      <c r="I6264">
        <v>-8.4499999999999993</v>
      </c>
      <c r="J6264">
        <v>-2.48</v>
      </c>
      <c r="K6264">
        <v>-10.93</v>
      </c>
      <c r="L6264" s="2">
        <f>_xlfn.RANK.EQ(I6264, INDEX(CFB!$I$2:$I$1048576, MATCH(W6264, CFB!$W$2:$W$1048576, 0)):INDEX(CFB!$I$2:$I$1048576, MATCH(W6264, CFB!$W$2:$W$1048576, 0) + COUNTIF(CFB!$W$2:$W$1048576, W6264) - 1), 0)</f>
        <v>109</v>
      </c>
      <c r="M6264" s="2">
        <f>_xlfn.RANK.EQ(J6264, INDEX(CFB!$J$2:$J$1048576, MATCH(W6264, CFB!$W$2:$W$1048576, 0)):INDEX(CFB!$J$2:$J$1048576, MATCH(W6264, CFB!$W$2:$W$1048576, 0) + COUNTIF(CFB!$W$2:$W$1048576, W6264) - 1))</f>
        <v>82</v>
      </c>
      <c r="N6264" s="2">
        <f>RANK(K6264, INDEX(CFB!$K$2:$K$1048576, MATCH(W6264, CFB!$W$2:$W$1048576, 0)):INDEX(CFB!$K$2:$K$1048576, MATCH(W6264, CFB!$W$2:$W$1048576, 0) + COUNTIF(CFB!$W$2:$W$1048576, W6264) - 1))</f>
        <v>103</v>
      </c>
      <c r="O6264">
        <v>19.43</v>
      </c>
      <c r="P6264">
        <v>15.71</v>
      </c>
      <c r="W6264">
        <v>1973</v>
      </c>
      <c r="X6264">
        <f t="shared" si="193"/>
        <v>0</v>
      </c>
    </row>
    <row r="6265" spans="1:24" ht="12.75" hidden="1" customHeight="1" x14ac:dyDescent="0.45">
      <c r="A6265">
        <v>104</v>
      </c>
      <c r="B6265" t="s">
        <v>62</v>
      </c>
      <c r="C6265" t="s">
        <v>12</v>
      </c>
      <c r="D6265" s="2" t="str">
        <f t="shared" si="192"/>
        <v>Marshall1973</v>
      </c>
      <c r="F6265">
        <v>4</v>
      </c>
      <c r="G6265">
        <v>7</v>
      </c>
      <c r="H6265">
        <v>0</v>
      </c>
      <c r="I6265">
        <v>-2.42</v>
      </c>
      <c r="J6265">
        <v>-8.9</v>
      </c>
      <c r="K6265">
        <v>-11.31</v>
      </c>
      <c r="L6265" s="2">
        <f>_xlfn.RANK.EQ(I6265, INDEX(CFB!$I$2:$I$1048576, MATCH(W6265, CFB!$W$2:$W$1048576, 0)):INDEX(CFB!$I$2:$I$1048576, MATCH(W6265, CFB!$W$2:$W$1048576, 0) + COUNTIF(CFB!$W$2:$W$1048576, W6265) - 1), 0)</f>
        <v>90</v>
      </c>
      <c r="M6265" s="2">
        <f>_xlfn.RANK.EQ(J6265, INDEX(CFB!$J$2:$J$1048576, MATCH(W6265, CFB!$W$2:$W$1048576, 0)):INDEX(CFB!$J$2:$J$1048576, MATCH(W6265, CFB!$W$2:$W$1048576, 0) + COUNTIF(CFB!$W$2:$W$1048576, W6265) - 1))</f>
        <v>112</v>
      </c>
      <c r="N6265" s="2">
        <f>RANK(K6265, INDEX(CFB!$K$2:$K$1048576, MATCH(W6265, CFB!$W$2:$W$1048576, 0)):INDEX(CFB!$K$2:$K$1048576, MATCH(W6265, CFB!$W$2:$W$1048576, 0) + COUNTIF(CFB!$W$2:$W$1048576, W6265) - 1))</f>
        <v>104</v>
      </c>
      <c r="O6265">
        <v>21.89</v>
      </c>
      <c r="P6265">
        <v>23.65</v>
      </c>
      <c r="W6265">
        <v>1973</v>
      </c>
      <c r="X6265">
        <f t="shared" si="193"/>
        <v>0</v>
      </c>
    </row>
    <row r="6266" spans="1:24" ht="12.75" hidden="1" customHeight="1" x14ac:dyDescent="0.45">
      <c r="A6266">
        <v>105</v>
      </c>
      <c r="B6266" t="s">
        <v>48</v>
      </c>
      <c r="C6266" t="s">
        <v>12</v>
      </c>
      <c r="D6266" s="2" t="str">
        <f t="shared" si="192"/>
        <v>Army1973</v>
      </c>
      <c r="F6266">
        <v>0</v>
      </c>
      <c r="G6266">
        <v>10</v>
      </c>
      <c r="H6266">
        <v>0</v>
      </c>
      <c r="I6266">
        <v>-10.050000000000001</v>
      </c>
      <c r="J6266">
        <v>-1.38</v>
      </c>
      <c r="K6266">
        <v>-11.43</v>
      </c>
      <c r="L6266" s="2">
        <f>_xlfn.RANK.EQ(I6266, INDEX(CFB!$I$2:$I$1048576, MATCH(W6266, CFB!$W$2:$W$1048576, 0)):INDEX(CFB!$I$2:$I$1048576, MATCH(W6266, CFB!$W$2:$W$1048576, 0) + COUNTIF(CFB!$W$2:$W$1048576, W6266) - 1), 0)</f>
        <v>119</v>
      </c>
      <c r="M6266" s="2">
        <f>_xlfn.RANK.EQ(J6266, INDEX(CFB!$J$2:$J$1048576, MATCH(W6266, CFB!$W$2:$W$1048576, 0)):INDEX(CFB!$J$2:$J$1048576, MATCH(W6266, CFB!$W$2:$W$1048576, 0) + COUNTIF(CFB!$W$2:$W$1048576, W6266) - 1))</f>
        <v>79</v>
      </c>
      <c r="N6266" s="2">
        <f>RANK(K6266, INDEX(CFB!$K$2:$K$1048576, MATCH(W6266, CFB!$W$2:$W$1048576, 0)):INDEX(CFB!$K$2:$K$1048576, MATCH(W6266, CFB!$W$2:$W$1048576, 0) + COUNTIF(CFB!$W$2:$W$1048576, W6266) - 1))</f>
        <v>105</v>
      </c>
      <c r="O6266">
        <v>17.87</v>
      </c>
      <c r="P6266">
        <v>26.01</v>
      </c>
      <c r="W6266">
        <v>1973</v>
      </c>
      <c r="X6266">
        <f t="shared" si="193"/>
        <v>0</v>
      </c>
    </row>
    <row r="6267" spans="1:24" ht="12.75" hidden="1" customHeight="1" x14ac:dyDescent="0.45">
      <c r="A6267">
        <v>106</v>
      </c>
      <c r="B6267" t="s">
        <v>198</v>
      </c>
      <c r="C6267" t="s">
        <v>12</v>
      </c>
      <c r="D6267" s="2" t="str">
        <f t="shared" si="192"/>
        <v>Southern Illinois1973</v>
      </c>
      <c r="F6267">
        <v>3</v>
      </c>
      <c r="G6267">
        <v>7</v>
      </c>
      <c r="H6267">
        <v>1</v>
      </c>
      <c r="I6267">
        <v>-2.14</v>
      </c>
      <c r="J6267">
        <v>-9.4499999999999993</v>
      </c>
      <c r="K6267">
        <v>-11.6</v>
      </c>
      <c r="L6267" s="2">
        <f>_xlfn.RANK.EQ(I6267, INDEX(CFB!$I$2:$I$1048576, MATCH(W6267, CFB!$W$2:$W$1048576, 0)):INDEX(CFB!$I$2:$I$1048576, MATCH(W6267, CFB!$W$2:$W$1048576, 0) + COUNTIF(CFB!$W$2:$W$1048576, W6267) - 1), 0)</f>
        <v>86</v>
      </c>
      <c r="M6267" s="2">
        <f>_xlfn.RANK.EQ(J6267, INDEX(CFB!$J$2:$J$1048576, MATCH(W6267, CFB!$W$2:$W$1048576, 0)):INDEX(CFB!$J$2:$J$1048576, MATCH(W6267, CFB!$W$2:$W$1048576, 0) + COUNTIF(CFB!$W$2:$W$1048576, W6267) - 1))</f>
        <v>116</v>
      </c>
      <c r="N6267" s="2">
        <f>RANK(K6267, INDEX(CFB!$K$2:$K$1048576, MATCH(W6267, CFB!$W$2:$W$1048576, 0)):INDEX(CFB!$K$2:$K$1048576, MATCH(W6267, CFB!$W$2:$W$1048576, 0) + COUNTIF(CFB!$W$2:$W$1048576, W6267) - 1))</f>
        <v>106</v>
      </c>
      <c r="O6267">
        <v>26.03</v>
      </c>
      <c r="P6267">
        <v>24.68</v>
      </c>
      <c r="W6267">
        <v>1973</v>
      </c>
      <c r="X6267">
        <f t="shared" si="193"/>
        <v>0</v>
      </c>
    </row>
    <row r="6268" spans="1:24" ht="12.75" hidden="1" customHeight="1" x14ac:dyDescent="0.45">
      <c r="A6268">
        <v>107</v>
      </c>
      <c r="B6268" t="s">
        <v>236</v>
      </c>
      <c r="C6268" t="s">
        <v>12</v>
      </c>
      <c r="D6268" s="2" t="str">
        <f t="shared" si="192"/>
        <v>Dayton1973</v>
      </c>
      <c r="F6268">
        <v>5</v>
      </c>
      <c r="G6268">
        <v>5</v>
      </c>
      <c r="H6268">
        <v>1</v>
      </c>
      <c r="I6268">
        <v>-8.56</v>
      </c>
      <c r="J6268">
        <v>-3.13</v>
      </c>
      <c r="K6268">
        <v>-11.69</v>
      </c>
      <c r="L6268" s="2">
        <f>_xlfn.RANK.EQ(I6268, INDEX(CFB!$I$2:$I$1048576, MATCH(W6268, CFB!$W$2:$W$1048576, 0)):INDEX(CFB!$I$2:$I$1048576, MATCH(W6268, CFB!$W$2:$W$1048576, 0) + COUNTIF(CFB!$W$2:$W$1048576, W6268) - 1), 0)</f>
        <v>111</v>
      </c>
      <c r="M6268" s="2">
        <f>_xlfn.RANK.EQ(J6268, INDEX(CFB!$J$2:$J$1048576, MATCH(W6268, CFB!$W$2:$W$1048576, 0)):INDEX(CFB!$J$2:$J$1048576, MATCH(W6268, CFB!$W$2:$W$1048576, 0) + COUNTIF(CFB!$W$2:$W$1048576, W6268) - 1))</f>
        <v>85</v>
      </c>
      <c r="N6268" s="2">
        <f>RANK(K6268, INDEX(CFB!$K$2:$K$1048576, MATCH(W6268, CFB!$W$2:$W$1048576, 0)):INDEX(CFB!$K$2:$K$1048576, MATCH(W6268, CFB!$W$2:$W$1048576, 0) + COUNTIF(CFB!$W$2:$W$1048576, W6268) - 1))</f>
        <v>107</v>
      </c>
      <c r="O6268">
        <v>14.72</v>
      </c>
      <c r="P6268">
        <v>17.87</v>
      </c>
      <c r="W6268">
        <v>1973</v>
      </c>
      <c r="X6268">
        <f t="shared" si="193"/>
        <v>0</v>
      </c>
    </row>
    <row r="6269" spans="1:24" ht="12.75" hidden="1" customHeight="1" x14ac:dyDescent="0.45">
      <c r="A6269">
        <v>108</v>
      </c>
      <c r="B6269" t="s">
        <v>106</v>
      </c>
      <c r="C6269" t="s">
        <v>23</v>
      </c>
      <c r="D6269" s="2" t="str">
        <f t="shared" si="192"/>
        <v>Wake Forest1973</v>
      </c>
      <c r="F6269">
        <v>1</v>
      </c>
      <c r="G6269">
        <v>9</v>
      </c>
      <c r="H6269">
        <v>1</v>
      </c>
      <c r="I6269">
        <v>-12.97</v>
      </c>
      <c r="J6269">
        <v>0.26</v>
      </c>
      <c r="K6269">
        <v>-12.71</v>
      </c>
      <c r="L6269" s="2">
        <f>_xlfn.RANK.EQ(I6269, INDEX(CFB!$I$2:$I$1048576, MATCH(W6269, CFB!$W$2:$W$1048576, 0)):INDEX(CFB!$I$2:$I$1048576, MATCH(W6269, CFB!$W$2:$W$1048576, 0) + COUNTIF(CFB!$W$2:$W$1048576, W6269) - 1), 0)</f>
        <v>125</v>
      </c>
      <c r="M6269" s="2">
        <f>_xlfn.RANK.EQ(J6269, INDEX(CFB!$J$2:$J$1048576, MATCH(W6269, CFB!$W$2:$W$1048576, 0)):INDEX(CFB!$J$2:$J$1048576, MATCH(W6269, CFB!$W$2:$W$1048576, 0) + COUNTIF(CFB!$W$2:$W$1048576, W6269) - 1))</f>
        <v>64</v>
      </c>
      <c r="N6269" s="2">
        <f>RANK(K6269, INDEX(CFB!$K$2:$K$1048576, MATCH(W6269, CFB!$W$2:$W$1048576, 0)):INDEX(CFB!$K$2:$K$1048576, MATCH(W6269, CFB!$W$2:$W$1048576, 0) + COUNTIF(CFB!$W$2:$W$1048576, W6269) - 1))</f>
        <v>108</v>
      </c>
      <c r="O6269">
        <v>13.9</v>
      </c>
      <c r="P6269">
        <v>18.850000000000001</v>
      </c>
      <c r="W6269">
        <v>1973</v>
      </c>
      <c r="X6269">
        <f t="shared" si="193"/>
        <v>0</v>
      </c>
    </row>
    <row r="6270" spans="1:24" ht="12.75" hidden="1" customHeight="1" x14ac:dyDescent="0.45">
      <c r="A6270">
        <v>109</v>
      </c>
      <c r="B6270" t="s">
        <v>115</v>
      </c>
      <c r="C6270" t="s">
        <v>12</v>
      </c>
      <c r="D6270" s="2" t="str">
        <f t="shared" si="192"/>
        <v>Florida State1973</v>
      </c>
      <c r="F6270">
        <v>0</v>
      </c>
      <c r="G6270">
        <v>11</v>
      </c>
      <c r="H6270">
        <v>0</v>
      </c>
      <c r="I6270">
        <v>-9.65</v>
      </c>
      <c r="J6270">
        <v>-3.6</v>
      </c>
      <c r="K6270">
        <v>-13.25</v>
      </c>
      <c r="L6270" s="2">
        <f>_xlfn.RANK.EQ(I6270, INDEX(CFB!$I$2:$I$1048576, MATCH(W6270, CFB!$W$2:$W$1048576, 0)):INDEX(CFB!$I$2:$I$1048576, MATCH(W6270, CFB!$W$2:$W$1048576, 0) + COUNTIF(CFB!$W$2:$W$1048576, W6270) - 1), 0)</f>
        <v>117</v>
      </c>
      <c r="M6270" s="2">
        <f>_xlfn.RANK.EQ(J6270, INDEX(CFB!$J$2:$J$1048576, MATCH(W6270, CFB!$W$2:$W$1048576, 0)):INDEX(CFB!$J$2:$J$1048576, MATCH(W6270, CFB!$W$2:$W$1048576, 0) + COUNTIF(CFB!$W$2:$W$1048576, W6270) - 1))</f>
        <v>88</v>
      </c>
      <c r="N6270" s="2">
        <f>RANK(K6270, INDEX(CFB!$K$2:$K$1048576, MATCH(W6270, CFB!$W$2:$W$1048576, 0)):INDEX(CFB!$K$2:$K$1048576, MATCH(W6270, CFB!$W$2:$W$1048576, 0) + COUNTIF(CFB!$W$2:$W$1048576, W6270) - 1))</f>
        <v>109</v>
      </c>
      <c r="O6270">
        <v>17.350000000000001</v>
      </c>
      <c r="P6270">
        <v>20.399999999999999</v>
      </c>
      <c r="W6270">
        <v>1973</v>
      </c>
      <c r="X6270">
        <f t="shared" si="193"/>
        <v>0</v>
      </c>
    </row>
    <row r="6271" spans="1:24" ht="12.75" hidden="1" customHeight="1" x14ac:dyDescent="0.45">
      <c r="A6271">
        <v>110</v>
      </c>
      <c r="B6271" t="s">
        <v>113</v>
      </c>
      <c r="C6271" t="s">
        <v>195</v>
      </c>
      <c r="D6271" s="2" t="str">
        <f t="shared" si="192"/>
        <v>North Texas1973</v>
      </c>
      <c r="F6271">
        <v>5</v>
      </c>
      <c r="G6271">
        <v>5</v>
      </c>
      <c r="H6271">
        <v>1</v>
      </c>
      <c r="I6271">
        <v>-9.73</v>
      </c>
      <c r="J6271">
        <v>-3.61</v>
      </c>
      <c r="K6271">
        <v>-13.35</v>
      </c>
      <c r="L6271" s="2">
        <f>_xlfn.RANK.EQ(I6271, INDEX(CFB!$I$2:$I$1048576, MATCH(W6271, CFB!$W$2:$W$1048576, 0)):INDEX(CFB!$I$2:$I$1048576, MATCH(W6271, CFB!$W$2:$W$1048576, 0) + COUNTIF(CFB!$W$2:$W$1048576, W6271) - 1), 0)</f>
        <v>118</v>
      </c>
      <c r="M6271" s="2">
        <f>_xlfn.RANK.EQ(J6271, INDEX(CFB!$J$2:$J$1048576, MATCH(W6271, CFB!$W$2:$W$1048576, 0)):INDEX(CFB!$J$2:$J$1048576, MATCH(W6271, CFB!$W$2:$W$1048576, 0) + COUNTIF(CFB!$W$2:$W$1048576, W6271) - 1))</f>
        <v>89</v>
      </c>
      <c r="N6271" s="2">
        <f>RANK(K6271, INDEX(CFB!$K$2:$K$1048576, MATCH(W6271, CFB!$W$2:$W$1048576, 0)):INDEX(CFB!$K$2:$K$1048576, MATCH(W6271, CFB!$W$2:$W$1048576, 0) + COUNTIF(CFB!$W$2:$W$1048576, W6271) - 1))</f>
        <v>110</v>
      </c>
      <c r="O6271">
        <v>15.14</v>
      </c>
      <c r="P6271">
        <v>22.34</v>
      </c>
      <c r="W6271">
        <v>1973</v>
      </c>
      <c r="X6271">
        <f t="shared" si="193"/>
        <v>0</v>
      </c>
    </row>
    <row r="6272" spans="1:24" ht="12.75" hidden="1" customHeight="1" x14ac:dyDescent="0.45">
      <c r="A6272">
        <v>111</v>
      </c>
      <c r="B6272" t="s">
        <v>175</v>
      </c>
      <c r="C6272" t="s">
        <v>12</v>
      </c>
      <c r="D6272" s="2" t="str">
        <f t="shared" si="192"/>
        <v>Idaho1973</v>
      </c>
      <c r="F6272">
        <v>4</v>
      </c>
      <c r="G6272">
        <v>7</v>
      </c>
      <c r="H6272">
        <v>0</v>
      </c>
      <c r="I6272">
        <v>-3.79</v>
      </c>
      <c r="J6272">
        <v>-10.48</v>
      </c>
      <c r="K6272">
        <v>-14.27</v>
      </c>
      <c r="L6272" s="2">
        <f>_xlfn.RANK.EQ(I6272, INDEX(CFB!$I$2:$I$1048576, MATCH(W6272, CFB!$W$2:$W$1048576, 0)):INDEX(CFB!$I$2:$I$1048576, MATCH(W6272, CFB!$W$2:$W$1048576, 0) + COUNTIF(CFB!$W$2:$W$1048576, W6272) - 1), 0)</f>
        <v>97</v>
      </c>
      <c r="M6272" s="2">
        <f>_xlfn.RANK.EQ(J6272, INDEX(CFB!$J$2:$J$1048576, MATCH(W6272, CFB!$W$2:$W$1048576, 0)):INDEX(CFB!$J$2:$J$1048576, MATCH(W6272, CFB!$W$2:$W$1048576, 0) + COUNTIF(CFB!$W$2:$W$1048576, W6272) - 1))</f>
        <v>120</v>
      </c>
      <c r="N6272" s="2">
        <f>RANK(K6272, INDEX(CFB!$K$2:$K$1048576, MATCH(W6272, CFB!$W$2:$W$1048576, 0)):INDEX(CFB!$K$2:$K$1048576, MATCH(W6272, CFB!$W$2:$W$1048576, 0) + COUNTIF(CFB!$W$2:$W$1048576, W6272) - 1))</f>
        <v>111</v>
      </c>
      <c r="O6272">
        <v>24.28</v>
      </c>
      <c r="P6272">
        <v>24.99</v>
      </c>
      <c r="W6272">
        <v>1973</v>
      </c>
      <c r="X6272">
        <f t="shared" si="193"/>
        <v>0</v>
      </c>
    </row>
    <row r="6273" spans="1:24" ht="12.75" hidden="1" customHeight="1" x14ac:dyDescent="0.45">
      <c r="A6273">
        <v>112</v>
      </c>
      <c r="B6273" t="s">
        <v>149</v>
      </c>
      <c r="C6273" t="s">
        <v>195</v>
      </c>
      <c r="D6273" s="2" t="str">
        <f t="shared" si="192"/>
        <v>New Mexico State1973</v>
      </c>
      <c r="F6273">
        <v>5</v>
      </c>
      <c r="G6273">
        <v>6</v>
      </c>
      <c r="H6273">
        <v>0</v>
      </c>
      <c r="I6273">
        <v>-4.08</v>
      </c>
      <c r="J6273">
        <v>-10.48</v>
      </c>
      <c r="K6273">
        <v>-14.56</v>
      </c>
      <c r="L6273" s="2">
        <f>_xlfn.RANK.EQ(I6273, INDEX(CFB!$I$2:$I$1048576, MATCH(W6273, CFB!$W$2:$W$1048576, 0)):INDEX(CFB!$I$2:$I$1048576, MATCH(W6273, CFB!$W$2:$W$1048576, 0) + COUNTIF(CFB!$W$2:$W$1048576, W6273) - 1), 0)</f>
        <v>98</v>
      </c>
      <c r="M6273" s="2">
        <f>_xlfn.RANK.EQ(J6273, INDEX(CFB!$J$2:$J$1048576, MATCH(W6273, CFB!$W$2:$W$1048576, 0)):INDEX(CFB!$J$2:$J$1048576, MATCH(W6273, CFB!$W$2:$W$1048576, 0) + COUNTIF(CFB!$W$2:$W$1048576, W6273) - 1))</f>
        <v>120</v>
      </c>
      <c r="N6273" s="2">
        <f>RANK(K6273, INDEX(CFB!$K$2:$K$1048576, MATCH(W6273, CFB!$W$2:$W$1048576, 0)):INDEX(CFB!$K$2:$K$1048576, MATCH(W6273, CFB!$W$2:$W$1048576, 0) + COUNTIF(CFB!$W$2:$W$1048576, W6273) - 1))</f>
        <v>112</v>
      </c>
      <c r="O6273">
        <v>21.29</v>
      </c>
      <c r="P6273">
        <v>28.16</v>
      </c>
      <c r="W6273">
        <v>1973</v>
      </c>
      <c r="X6273">
        <f t="shared" si="193"/>
        <v>0</v>
      </c>
    </row>
    <row r="6274" spans="1:24" ht="12.75" hidden="1" customHeight="1" x14ac:dyDescent="0.45">
      <c r="A6274">
        <v>113</v>
      </c>
      <c r="B6274" t="s">
        <v>208</v>
      </c>
      <c r="C6274" t="s">
        <v>12</v>
      </c>
      <c r="D6274" s="2" t="str">
        <f t="shared" si="192"/>
        <v>Texas-Arlington1973</v>
      </c>
      <c r="F6274">
        <v>4</v>
      </c>
      <c r="G6274">
        <v>6</v>
      </c>
      <c r="H6274">
        <v>0</v>
      </c>
      <c r="I6274">
        <v>-4.47</v>
      </c>
      <c r="J6274">
        <v>-10.47</v>
      </c>
      <c r="K6274">
        <v>-14.94</v>
      </c>
      <c r="L6274" s="2">
        <f>_xlfn.RANK.EQ(I6274, INDEX(CFB!$I$2:$I$1048576, MATCH(W6274, CFB!$W$2:$W$1048576, 0)):INDEX(CFB!$I$2:$I$1048576, MATCH(W6274, CFB!$W$2:$W$1048576, 0) + COUNTIF(CFB!$W$2:$W$1048576, W6274) - 1), 0)</f>
        <v>100</v>
      </c>
      <c r="M6274" s="2">
        <f>_xlfn.RANK.EQ(J6274, INDEX(CFB!$J$2:$J$1048576, MATCH(W6274, CFB!$W$2:$W$1048576, 0)):INDEX(CFB!$J$2:$J$1048576, MATCH(W6274, CFB!$W$2:$W$1048576, 0) + COUNTIF(CFB!$W$2:$W$1048576, W6274) - 1))</f>
        <v>119</v>
      </c>
      <c r="N6274" s="2">
        <f>RANK(K6274, INDEX(CFB!$K$2:$K$1048576, MATCH(W6274, CFB!$W$2:$W$1048576, 0)):INDEX(CFB!$K$2:$K$1048576, MATCH(W6274, CFB!$W$2:$W$1048576, 0) + COUNTIF(CFB!$W$2:$W$1048576, W6274) - 1))</f>
        <v>113</v>
      </c>
      <c r="O6274">
        <v>20.18</v>
      </c>
      <c r="P6274">
        <v>29.79</v>
      </c>
      <c r="W6274">
        <v>1973</v>
      </c>
      <c r="X6274">
        <f t="shared" si="193"/>
        <v>0</v>
      </c>
    </row>
    <row r="6275" spans="1:24" ht="12.75" hidden="1" customHeight="1" x14ac:dyDescent="0.45">
      <c r="A6275">
        <v>114</v>
      </c>
      <c r="B6275" t="s">
        <v>213</v>
      </c>
      <c r="C6275" t="s">
        <v>206</v>
      </c>
      <c r="D6275" s="2" t="str">
        <f t="shared" ref="D6275:D6338" si="194">_xlfn.CONCAT(B6275, W6275)</f>
        <v>Virginia Military Institute1973</v>
      </c>
      <c r="F6275">
        <v>3</v>
      </c>
      <c r="G6275">
        <v>8</v>
      </c>
      <c r="H6275">
        <v>0</v>
      </c>
      <c r="I6275">
        <v>-10.63</v>
      </c>
      <c r="J6275">
        <v>-4.83</v>
      </c>
      <c r="K6275">
        <v>-15.46</v>
      </c>
      <c r="L6275" s="2">
        <f>_xlfn.RANK.EQ(I6275, INDEX(CFB!$I$2:$I$1048576, MATCH(W6275, CFB!$W$2:$W$1048576, 0)):INDEX(CFB!$I$2:$I$1048576, MATCH(W6275, CFB!$W$2:$W$1048576, 0) + COUNTIF(CFB!$W$2:$W$1048576, W6275) - 1), 0)</f>
        <v>120</v>
      </c>
      <c r="M6275" s="2">
        <f>_xlfn.RANK.EQ(J6275, INDEX(CFB!$J$2:$J$1048576, MATCH(W6275, CFB!$W$2:$W$1048576, 0)):INDEX(CFB!$J$2:$J$1048576, MATCH(W6275, CFB!$W$2:$W$1048576, 0) + COUNTIF(CFB!$W$2:$W$1048576, W6275) - 1))</f>
        <v>94</v>
      </c>
      <c r="N6275" s="2">
        <f>RANK(K6275, INDEX(CFB!$K$2:$K$1048576, MATCH(W6275, CFB!$W$2:$W$1048576, 0)):INDEX(CFB!$K$2:$K$1048576, MATCH(W6275, CFB!$W$2:$W$1048576, 0) + COUNTIF(CFB!$W$2:$W$1048576, W6275) - 1))</f>
        <v>114</v>
      </c>
      <c r="O6275">
        <v>14.61</v>
      </c>
      <c r="P6275">
        <v>23.5</v>
      </c>
      <c r="W6275">
        <v>1973</v>
      </c>
      <c r="X6275">
        <f t="shared" ref="X6275:X6338" si="195">IF(E6275=1, 1,0)</f>
        <v>0</v>
      </c>
    </row>
    <row r="6276" spans="1:24" ht="12.75" hidden="1" customHeight="1" x14ac:dyDescent="0.45">
      <c r="A6276">
        <v>115</v>
      </c>
      <c r="B6276" t="s">
        <v>116</v>
      </c>
      <c r="C6276" t="s">
        <v>206</v>
      </c>
      <c r="D6276" s="2" t="str">
        <f t="shared" si="194"/>
        <v>Appalachian State1973</v>
      </c>
      <c r="F6276">
        <v>3</v>
      </c>
      <c r="G6276">
        <v>7</v>
      </c>
      <c r="H6276">
        <v>1</v>
      </c>
      <c r="I6276">
        <v>-9.1300000000000008</v>
      </c>
      <c r="J6276">
        <v>-6.51</v>
      </c>
      <c r="K6276">
        <v>-15.64</v>
      </c>
      <c r="L6276" s="2">
        <f>_xlfn.RANK.EQ(I6276, INDEX(CFB!$I$2:$I$1048576, MATCH(W6276, CFB!$W$2:$W$1048576, 0)):INDEX(CFB!$I$2:$I$1048576, MATCH(W6276, CFB!$W$2:$W$1048576, 0) + COUNTIF(CFB!$W$2:$W$1048576, W6276) - 1), 0)</f>
        <v>112</v>
      </c>
      <c r="M6276" s="2">
        <f>_xlfn.RANK.EQ(J6276, INDEX(CFB!$J$2:$J$1048576, MATCH(W6276, CFB!$W$2:$W$1048576, 0)):INDEX(CFB!$J$2:$J$1048576, MATCH(W6276, CFB!$W$2:$W$1048576, 0) + COUNTIF(CFB!$W$2:$W$1048576, W6276) - 1))</f>
        <v>102</v>
      </c>
      <c r="N6276" s="2">
        <f>RANK(K6276, INDEX(CFB!$K$2:$K$1048576, MATCH(W6276, CFB!$W$2:$W$1048576, 0)):INDEX(CFB!$K$2:$K$1048576, MATCH(W6276, CFB!$W$2:$W$1048576, 0) + COUNTIF(CFB!$W$2:$W$1048576, W6276) - 1))</f>
        <v>115</v>
      </c>
      <c r="O6276">
        <v>15.8</v>
      </c>
      <c r="P6276">
        <v>21.13</v>
      </c>
      <c r="W6276">
        <v>1973</v>
      </c>
      <c r="X6276">
        <f t="shared" si="195"/>
        <v>0</v>
      </c>
    </row>
    <row r="6277" spans="1:24" ht="12.75" hidden="1" customHeight="1" x14ac:dyDescent="0.45">
      <c r="A6277">
        <v>116</v>
      </c>
      <c r="B6277" t="s">
        <v>209</v>
      </c>
      <c r="C6277" t="s">
        <v>12</v>
      </c>
      <c r="D6277" s="2" t="str">
        <f t="shared" si="194"/>
        <v>Chattanooga1973</v>
      </c>
      <c r="F6277">
        <v>4</v>
      </c>
      <c r="G6277">
        <v>7</v>
      </c>
      <c r="H6277">
        <v>0</v>
      </c>
      <c r="I6277">
        <v>-9.1999999999999993</v>
      </c>
      <c r="J6277">
        <v>-6.71</v>
      </c>
      <c r="K6277">
        <v>-15.92</v>
      </c>
      <c r="L6277" s="2">
        <f>_xlfn.RANK.EQ(I6277, INDEX(CFB!$I$2:$I$1048576, MATCH(W6277, CFB!$W$2:$W$1048576, 0)):INDEX(CFB!$I$2:$I$1048576, MATCH(W6277, CFB!$W$2:$W$1048576, 0) + COUNTIF(CFB!$W$2:$W$1048576, W6277) - 1), 0)</f>
        <v>114</v>
      </c>
      <c r="M6277" s="2">
        <f>_xlfn.RANK.EQ(J6277, INDEX(CFB!$J$2:$J$1048576, MATCH(W6277, CFB!$W$2:$W$1048576, 0)):INDEX(CFB!$J$2:$J$1048576, MATCH(W6277, CFB!$W$2:$W$1048576, 0) + COUNTIF(CFB!$W$2:$W$1048576, W6277) - 1))</f>
        <v>104</v>
      </c>
      <c r="N6277" s="2">
        <f>RANK(K6277, INDEX(CFB!$K$2:$K$1048576, MATCH(W6277, CFB!$W$2:$W$1048576, 0)):INDEX(CFB!$K$2:$K$1048576, MATCH(W6277, CFB!$W$2:$W$1048576, 0) + COUNTIF(CFB!$W$2:$W$1048576, W6277) - 1))</f>
        <v>116</v>
      </c>
      <c r="O6277">
        <v>14.97</v>
      </c>
      <c r="P6277">
        <v>22.1</v>
      </c>
      <c r="W6277">
        <v>1973</v>
      </c>
      <c r="X6277">
        <f t="shared" si="195"/>
        <v>0</v>
      </c>
    </row>
    <row r="6278" spans="1:24" ht="12.75" hidden="1" customHeight="1" x14ac:dyDescent="0.45">
      <c r="A6278">
        <v>117</v>
      </c>
      <c r="B6278" t="s">
        <v>238</v>
      </c>
      <c r="C6278" t="s">
        <v>12</v>
      </c>
      <c r="D6278" s="2" t="str">
        <f t="shared" si="194"/>
        <v>Xavier1973</v>
      </c>
      <c r="F6278">
        <v>5</v>
      </c>
      <c r="G6278">
        <v>5</v>
      </c>
      <c r="H6278">
        <v>1</v>
      </c>
      <c r="I6278">
        <v>-6.03</v>
      </c>
      <c r="J6278">
        <v>-10.7</v>
      </c>
      <c r="K6278">
        <v>-16.73</v>
      </c>
      <c r="L6278" s="2">
        <f>_xlfn.RANK.EQ(I6278, INDEX(CFB!$I$2:$I$1048576, MATCH(W6278, CFB!$W$2:$W$1048576, 0)):INDEX(CFB!$I$2:$I$1048576, MATCH(W6278, CFB!$W$2:$W$1048576, 0) + COUNTIF(CFB!$W$2:$W$1048576, W6278) - 1), 0)</f>
        <v>104</v>
      </c>
      <c r="M6278" s="2">
        <f>_xlfn.RANK.EQ(J6278, INDEX(CFB!$J$2:$J$1048576, MATCH(W6278, CFB!$W$2:$W$1048576, 0)):INDEX(CFB!$J$2:$J$1048576, MATCH(W6278, CFB!$W$2:$W$1048576, 0) + COUNTIF(CFB!$W$2:$W$1048576, W6278) - 1))</f>
        <v>122</v>
      </c>
      <c r="N6278" s="2">
        <f>RANK(K6278, INDEX(CFB!$K$2:$K$1048576, MATCH(W6278, CFB!$W$2:$W$1048576, 0)):INDEX(CFB!$K$2:$K$1048576, MATCH(W6278, CFB!$W$2:$W$1048576, 0) + COUNTIF(CFB!$W$2:$W$1048576, W6278) - 1))</f>
        <v>117</v>
      </c>
      <c r="O6278">
        <v>18.739999999999998</v>
      </c>
      <c r="P6278">
        <v>32.99</v>
      </c>
      <c r="W6278">
        <v>1973</v>
      </c>
      <c r="X6278">
        <f t="shared" si="195"/>
        <v>0</v>
      </c>
    </row>
    <row r="6279" spans="1:24" ht="12.75" hidden="1" customHeight="1" x14ac:dyDescent="0.45">
      <c r="A6279">
        <v>118</v>
      </c>
      <c r="B6279" t="s">
        <v>192</v>
      </c>
      <c r="C6279" t="s">
        <v>193</v>
      </c>
      <c r="D6279" s="2" t="str">
        <f t="shared" si="194"/>
        <v>Long Beach State1973</v>
      </c>
      <c r="F6279">
        <v>1</v>
      </c>
      <c r="G6279">
        <v>9</v>
      </c>
      <c r="H6279">
        <v>1</v>
      </c>
      <c r="I6279">
        <v>-11.14</v>
      </c>
      <c r="J6279">
        <v>-5.6</v>
      </c>
      <c r="K6279">
        <v>-16.739999999999998</v>
      </c>
      <c r="L6279" s="2">
        <f>_xlfn.RANK.EQ(I6279, INDEX(CFB!$I$2:$I$1048576, MATCH(W6279, CFB!$W$2:$W$1048576, 0)):INDEX(CFB!$I$2:$I$1048576, MATCH(W6279, CFB!$W$2:$W$1048576, 0) + COUNTIF(CFB!$W$2:$W$1048576, W6279) - 1), 0)</f>
        <v>123</v>
      </c>
      <c r="M6279" s="2">
        <f>_xlfn.RANK.EQ(J6279, INDEX(CFB!$J$2:$J$1048576, MATCH(W6279, CFB!$W$2:$W$1048576, 0)):INDEX(CFB!$J$2:$J$1048576, MATCH(W6279, CFB!$W$2:$W$1048576, 0) + COUNTIF(CFB!$W$2:$W$1048576, W6279) - 1))</f>
        <v>99</v>
      </c>
      <c r="N6279" s="2">
        <f>RANK(K6279, INDEX(CFB!$K$2:$K$1048576, MATCH(W6279, CFB!$W$2:$W$1048576, 0)):INDEX(CFB!$K$2:$K$1048576, MATCH(W6279, CFB!$W$2:$W$1048576, 0) + COUNTIF(CFB!$W$2:$W$1048576, W6279) - 1))</f>
        <v>118</v>
      </c>
      <c r="O6279">
        <v>14.06</v>
      </c>
      <c r="P6279">
        <v>17.440000000000001</v>
      </c>
      <c r="W6279">
        <v>1973</v>
      </c>
      <c r="X6279">
        <f t="shared" si="195"/>
        <v>0</v>
      </c>
    </row>
    <row r="6280" spans="1:24" ht="12.75" hidden="1" customHeight="1" x14ac:dyDescent="0.45">
      <c r="A6280">
        <v>119</v>
      </c>
      <c r="B6280" t="s">
        <v>111</v>
      </c>
      <c r="C6280" t="s">
        <v>193</v>
      </c>
      <c r="D6280" s="2" t="str">
        <f t="shared" si="194"/>
        <v>Fresno State1973</v>
      </c>
      <c r="F6280">
        <v>2</v>
      </c>
      <c r="G6280">
        <v>9</v>
      </c>
      <c r="H6280">
        <v>0</v>
      </c>
      <c r="I6280">
        <v>-9.3000000000000007</v>
      </c>
      <c r="J6280">
        <v>-8.56</v>
      </c>
      <c r="K6280">
        <v>-17.86</v>
      </c>
      <c r="L6280" s="2">
        <f>_xlfn.RANK.EQ(I6280, INDEX(CFB!$I$2:$I$1048576, MATCH(W6280, CFB!$W$2:$W$1048576, 0)):INDEX(CFB!$I$2:$I$1048576, MATCH(W6280, CFB!$W$2:$W$1048576, 0) + COUNTIF(CFB!$W$2:$W$1048576, W6280) - 1), 0)</f>
        <v>115</v>
      </c>
      <c r="M6280" s="2">
        <f>_xlfn.RANK.EQ(J6280, INDEX(CFB!$J$2:$J$1048576, MATCH(W6280, CFB!$W$2:$W$1048576, 0)):INDEX(CFB!$J$2:$J$1048576, MATCH(W6280, CFB!$W$2:$W$1048576, 0) + COUNTIF(CFB!$W$2:$W$1048576, W6280) - 1))</f>
        <v>110</v>
      </c>
      <c r="N6280" s="2">
        <f>RANK(K6280, INDEX(CFB!$K$2:$K$1048576, MATCH(W6280, CFB!$W$2:$W$1048576, 0)):INDEX(CFB!$K$2:$K$1048576, MATCH(W6280, CFB!$W$2:$W$1048576, 0) + COUNTIF(CFB!$W$2:$W$1048576, W6280) - 1))</f>
        <v>119</v>
      </c>
      <c r="O6280">
        <v>16.29</v>
      </c>
      <c r="P6280">
        <v>24.29</v>
      </c>
      <c r="W6280">
        <v>1973</v>
      </c>
      <c r="X6280">
        <f t="shared" si="195"/>
        <v>0</v>
      </c>
    </row>
    <row r="6281" spans="1:24" ht="12.75" hidden="1" customHeight="1" x14ac:dyDescent="0.45">
      <c r="A6281">
        <v>120</v>
      </c>
      <c r="B6281" t="s">
        <v>207</v>
      </c>
      <c r="C6281" t="s">
        <v>206</v>
      </c>
      <c r="D6281" s="2" t="str">
        <f t="shared" si="194"/>
        <v>The Citadel1973</v>
      </c>
      <c r="F6281">
        <v>3</v>
      </c>
      <c r="G6281">
        <v>8</v>
      </c>
      <c r="H6281">
        <v>0</v>
      </c>
      <c r="I6281">
        <v>-10.99</v>
      </c>
      <c r="J6281">
        <v>-6.92</v>
      </c>
      <c r="K6281">
        <v>-17.91</v>
      </c>
      <c r="L6281" s="2">
        <f>_xlfn.RANK.EQ(I6281, INDEX(CFB!$I$2:$I$1048576, MATCH(W6281, CFB!$W$2:$W$1048576, 0)):INDEX(CFB!$I$2:$I$1048576, MATCH(W6281, CFB!$W$2:$W$1048576, 0) + COUNTIF(CFB!$W$2:$W$1048576, W6281) - 1), 0)</f>
        <v>122</v>
      </c>
      <c r="M6281" s="2">
        <f>_xlfn.RANK.EQ(J6281, INDEX(CFB!$J$2:$J$1048576, MATCH(W6281, CFB!$W$2:$W$1048576, 0)):INDEX(CFB!$J$2:$J$1048576, MATCH(W6281, CFB!$W$2:$W$1048576, 0) + COUNTIF(CFB!$W$2:$W$1048576, W6281) - 1))</f>
        <v>107</v>
      </c>
      <c r="N6281" s="2">
        <f>RANK(K6281, INDEX(CFB!$K$2:$K$1048576, MATCH(W6281, CFB!$W$2:$W$1048576, 0)):INDEX(CFB!$K$2:$K$1048576, MATCH(W6281, CFB!$W$2:$W$1048576, 0) + COUNTIF(CFB!$W$2:$W$1048576, W6281) - 1))</f>
        <v>120</v>
      </c>
      <c r="O6281">
        <v>13.92</v>
      </c>
      <c r="P6281">
        <v>21.01</v>
      </c>
      <c r="W6281">
        <v>1973</v>
      </c>
      <c r="X6281">
        <f t="shared" si="195"/>
        <v>0</v>
      </c>
    </row>
    <row r="6282" spans="1:24" ht="12.75" hidden="1" customHeight="1" x14ac:dyDescent="0.45">
      <c r="A6282">
        <v>121</v>
      </c>
      <c r="B6282" t="s">
        <v>194</v>
      </c>
      <c r="C6282" t="s">
        <v>195</v>
      </c>
      <c r="D6282" s="2" t="str">
        <f t="shared" si="194"/>
        <v>Wichita State1973</v>
      </c>
      <c r="F6282">
        <v>4</v>
      </c>
      <c r="G6282">
        <v>7</v>
      </c>
      <c r="H6282">
        <v>0</v>
      </c>
      <c r="I6282">
        <v>-8.5399999999999991</v>
      </c>
      <c r="J6282">
        <v>-10.74</v>
      </c>
      <c r="K6282">
        <v>-19.28</v>
      </c>
      <c r="L6282" s="2">
        <f>_xlfn.RANK.EQ(I6282, INDEX(CFB!$I$2:$I$1048576, MATCH(W6282, CFB!$W$2:$W$1048576, 0)):INDEX(CFB!$I$2:$I$1048576, MATCH(W6282, CFB!$W$2:$W$1048576, 0) + COUNTIF(CFB!$W$2:$W$1048576, W6282) - 1), 0)</f>
        <v>110</v>
      </c>
      <c r="M6282" s="2">
        <f>_xlfn.RANK.EQ(J6282, INDEX(CFB!$J$2:$J$1048576, MATCH(W6282, CFB!$W$2:$W$1048576, 0)):INDEX(CFB!$J$2:$J$1048576, MATCH(W6282, CFB!$W$2:$W$1048576, 0) + COUNTIF(CFB!$W$2:$W$1048576, W6282) - 1))</f>
        <v>123</v>
      </c>
      <c r="N6282" s="2">
        <f>RANK(K6282, INDEX(CFB!$K$2:$K$1048576, MATCH(W6282, CFB!$W$2:$W$1048576, 0)):INDEX(CFB!$K$2:$K$1048576, MATCH(W6282, CFB!$W$2:$W$1048576, 0) + COUNTIF(CFB!$W$2:$W$1048576, W6282) - 1))</f>
        <v>121</v>
      </c>
      <c r="O6282">
        <v>16.170000000000002</v>
      </c>
      <c r="P6282">
        <v>26.77</v>
      </c>
      <c r="W6282">
        <v>1973</v>
      </c>
      <c r="X6282">
        <f t="shared" si="195"/>
        <v>0</v>
      </c>
    </row>
    <row r="6283" spans="1:24" ht="12.75" hidden="1" customHeight="1" x14ac:dyDescent="0.45">
      <c r="A6283">
        <v>122</v>
      </c>
      <c r="B6283" t="s">
        <v>214</v>
      </c>
      <c r="C6283" t="s">
        <v>12</v>
      </c>
      <c r="D6283" s="2" t="str">
        <f t="shared" si="194"/>
        <v>Lamar1973</v>
      </c>
      <c r="F6283">
        <v>5</v>
      </c>
      <c r="G6283">
        <v>5</v>
      </c>
      <c r="H6283">
        <v>0</v>
      </c>
      <c r="I6283">
        <v>-14.59</v>
      </c>
      <c r="J6283">
        <v>-4.82</v>
      </c>
      <c r="K6283">
        <v>-19.420000000000002</v>
      </c>
      <c r="L6283" s="2">
        <f>_xlfn.RANK.EQ(I6283, INDEX(CFB!$I$2:$I$1048576, MATCH(W6283, CFB!$W$2:$W$1048576, 0)):INDEX(CFB!$I$2:$I$1048576, MATCH(W6283, CFB!$W$2:$W$1048576, 0) + COUNTIF(CFB!$W$2:$W$1048576, W6283) - 1), 0)</f>
        <v>127</v>
      </c>
      <c r="M6283" s="2">
        <f>_xlfn.RANK.EQ(J6283, INDEX(CFB!$J$2:$J$1048576, MATCH(W6283, CFB!$W$2:$W$1048576, 0)):INDEX(CFB!$J$2:$J$1048576, MATCH(W6283, CFB!$W$2:$W$1048576, 0) + COUNTIF(CFB!$W$2:$W$1048576, W6283) - 1))</f>
        <v>93</v>
      </c>
      <c r="N6283" s="2">
        <f>RANK(K6283, INDEX(CFB!$K$2:$K$1048576, MATCH(W6283, CFB!$W$2:$W$1048576, 0)):INDEX(CFB!$K$2:$K$1048576, MATCH(W6283, CFB!$W$2:$W$1048576, 0) + COUNTIF(CFB!$W$2:$W$1048576, W6283) - 1))</f>
        <v>122</v>
      </c>
      <c r="O6283">
        <v>7.25</v>
      </c>
      <c r="P6283">
        <v>18.809999999999999</v>
      </c>
      <c r="W6283">
        <v>1973</v>
      </c>
      <c r="X6283">
        <f t="shared" si="195"/>
        <v>0</v>
      </c>
    </row>
    <row r="6284" spans="1:24" ht="12.75" hidden="1" customHeight="1" x14ac:dyDescent="0.45">
      <c r="A6284">
        <v>123</v>
      </c>
      <c r="B6284" t="s">
        <v>239</v>
      </c>
      <c r="C6284" t="s">
        <v>206</v>
      </c>
      <c r="D6284" s="2" t="str">
        <f t="shared" si="194"/>
        <v>Davidson1973</v>
      </c>
      <c r="F6284">
        <v>2</v>
      </c>
      <c r="G6284">
        <v>8</v>
      </c>
      <c r="H6284">
        <v>0</v>
      </c>
      <c r="I6284">
        <v>-9.43</v>
      </c>
      <c r="J6284">
        <v>-11.5</v>
      </c>
      <c r="K6284">
        <v>-20.93</v>
      </c>
      <c r="L6284" s="2">
        <f>_xlfn.RANK.EQ(I6284, INDEX(CFB!$I$2:$I$1048576, MATCH(W6284, CFB!$W$2:$W$1048576, 0)):INDEX(CFB!$I$2:$I$1048576, MATCH(W6284, CFB!$W$2:$W$1048576, 0) + COUNTIF(CFB!$W$2:$W$1048576, W6284) - 1), 0)</f>
        <v>116</v>
      </c>
      <c r="M6284" s="2">
        <f>_xlfn.RANK.EQ(J6284, INDEX(CFB!$J$2:$J$1048576, MATCH(W6284, CFB!$W$2:$W$1048576, 0)):INDEX(CFB!$J$2:$J$1048576, MATCH(W6284, CFB!$W$2:$W$1048576, 0) + COUNTIF(CFB!$W$2:$W$1048576, W6284) - 1))</f>
        <v>125</v>
      </c>
      <c r="N6284" s="2">
        <f>RANK(K6284, INDEX(CFB!$K$2:$K$1048576, MATCH(W6284, CFB!$W$2:$W$1048576, 0)):INDEX(CFB!$K$2:$K$1048576, MATCH(W6284, CFB!$W$2:$W$1048576, 0) + COUNTIF(CFB!$W$2:$W$1048576, W6284) - 1))</f>
        <v>123</v>
      </c>
      <c r="O6284">
        <v>15.21</v>
      </c>
      <c r="P6284">
        <v>29.54</v>
      </c>
      <c r="W6284">
        <v>1973</v>
      </c>
      <c r="X6284">
        <f t="shared" si="195"/>
        <v>0</v>
      </c>
    </row>
    <row r="6285" spans="1:24" ht="12.75" hidden="1" customHeight="1" x14ac:dyDescent="0.45">
      <c r="A6285">
        <v>124</v>
      </c>
      <c r="B6285" t="s">
        <v>220</v>
      </c>
      <c r="C6285" t="s">
        <v>212</v>
      </c>
      <c r="D6285" s="2" t="str">
        <f t="shared" si="194"/>
        <v>Princeton1973</v>
      </c>
      <c r="F6285">
        <v>1</v>
      </c>
      <c r="G6285">
        <v>8</v>
      </c>
      <c r="H6285">
        <v>0</v>
      </c>
      <c r="I6285">
        <v>-10.74</v>
      </c>
      <c r="J6285">
        <v>-11.07</v>
      </c>
      <c r="K6285">
        <v>-21.81</v>
      </c>
      <c r="L6285" s="2">
        <f>_xlfn.RANK.EQ(I6285, INDEX(CFB!$I$2:$I$1048576, MATCH(W6285, CFB!$W$2:$W$1048576, 0)):INDEX(CFB!$I$2:$I$1048576, MATCH(W6285, CFB!$W$2:$W$1048576, 0) + COUNTIF(CFB!$W$2:$W$1048576, W6285) - 1), 0)</f>
        <v>121</v>
      </c>
      <c r="M6285" s="2">
        <f>_xlfn.RANK.EQ(J6285, INDEX(CFB!$J$2:$J$1048576, MATCH(W6285, CFB!$W$2:$W$1048576, 0)):INDEX(CFB!$J$2:$J$1048576, MATCH(W6285, CFB!$W$2:$W$1048576, 0) + COUNTIF(CFB!$W$2:$W$1048576, W6285) - 1))</f>
        <v>124</v>
      </c>
      <c r="N6285" s="2">
        <f>RANK(K6285, INDEX(CFB!$K$2:$K$1048576, MATCH(W6285, CFB!$W$2:$W$1048576, 0)):INDEX(CFB!$K$2:$K$1048576, MATCH(W6285, CFB!$W$2:$W$1048576, 0) + COUNTIF(CFB!$W$2:$W$1048576, W6285) - 1))</f>
        <v>124</v>
      </c>
      <c r="O6285">
        <v>15.87</v>
      </c>
      <c r="P6285">
        <v>23.9</v>
      </c>
      <c r="W6285">
        <v>1973</v>
      </c>
      <c r="X6285">
        <f t="shared" si="195"/>
        <v>0</v>
      </c>
    </row>
    <row r="6286" spans="1:24" ht="12.75" hidden="1" customHeight="1" x14ac:dyDescent="0.45">
      <c r="A6286">
        <v>125</v>
      </c>
      <c r="B6286" t="s">
        <v>148</v>
      </c>
      <c r="C6286" t="s">
        <v>178</v>
      </c>
      <c r="D6286" s="2" t="str">
        <f t="shared" si="194"/>
        <v>UTEP1973</v>
      </c>
      <c r="F6286">
        <v>0</v>
      </c>
      <c r="G6286">
        <v>11</v>
      </c>
      <c r="H6286">
        <v>0</v>
      </c>
      <c r="I6286">
        <v>-9.1300000000000008</v>
      </c>
      <c r="J6286">
        <v>-13</v>
      </c>
      <c r="K6286">
        <v>-22.12</v>
      </c>
      <c r="L6286" s="2">
        <f>_xlfn.RANK.EQ(I6286, INDEX(CFB!$I$2:$I$1048576, MATCH(W6286, CFB!$W$2:$W$1048576, 0)):INDEX(CFB!$I$2:$I$1048576, MATCH(W6286, CFB!$W$2:$W$1048576, 0) + COUNTIF(CFB!$W$2:$W$1048576, W6286) - 1), 0)</f>
        <v>112</v>
      </c>
      <c r="M6286" s="2">
        <f>_xlfn.RANK.EQ(J6286, INDEX(CFB!$J$2:$J$1048576, MATCH(W6286, CFB!$W$2:$W$1048576, 0)):INDEX(CFB!$J$2:$J$1048576, MATCH(W6286, CFB!$W$2:$W$1048576, 0) + COUNTIF(CFB!$W$2:$W$1048576, W6286) - 1))</f>
        <v>129</v>
      </c>
      <c r="N6286" s="2">
        <f>RANK(K6286, INDEX(CFB!$K$2:$K$1048576, MATCH(W6286, CFB!$W$2:$W$1048576, 0)):INDEX(CFB!$K$2:$K$1048576, MATCH(W6286, CFB!$W$2:$W$1048576, 0) + COUNTIF(CFB!$W$2:$W$1048576, W6286) - 1))</f>
        <v>125</v>
      </c>
      <c r="O6286">
        <v>17.25</v>
      </c>
      <c r="P6286">
        <v>41.45</v>
      </c>
      <c r="W6286">
        <v>1973</v>
      </c>
      <c r="X6286">
        <f t="shared" si="195"/>
        <v>0</v>
      </c>
    </row>
    <row r="6287" spans="1:24" ht="12.75" hidden="1" customHeight="1" x14ac:dyDescent="0.45">
      <c r="A6287">
        <v>126</v>
      </c>
      <c r="B6287" t="s">
        <v>199</v>
      </c>
      <c r="C6287" t="s">
        <v>195</v>
      </c>
      <c r="D6287" s="2" t="str">
        <f t="shared" si="194"/>
        <v>Drake1973</v>
      </c>
      <c r="F6287">
        <v>2</v>
      </c>
      <c r="G6287">
        <v>9</v>
      </c>
      <c r="H6287">
        <v>0</v>
      </c>
      <c r="I6287">
        <v>-12.67</v>
      </c>
      <c r="J6287">
        <v>-9.9700000000000006</v>
      </c>
      <c r="K6287">
        <v>-22.64</v>
      </c>
      <c r="L6287" s="2">
        <f>_xlfn.RANK.EQ(I6287, INDEX(CFB!$I$2:$I$1048576, MATCH(W6287, CFB!$W$2:$W$1048576, 0)):INDEX(CFB!$I$2:$I$1048576, MATCH(W6287, CFB!$W$2:$W$1048576, 0) + COUNTIF(CFB!$W$2:$W$1048576, W6287) - 1), 0)</f>
        <v>124</v>
      </c>
      <c r="M6287" s="2">
        <f>_xlfn.RANK.EQ(J6287, INDEX(CFB!$J$2:$J$1048576, MATCH(W6287, CFB!$W$2:$W$1048576, 0)):INDEX(CFB!$J$2:$J$1048576, MATCH(W6287, CFB!$W$2:$W$1048576, 0) + COUNTIF(CFB!$W$2:$W$1048576, W6287) - 1))</f>
        <v>117</v>
      </c>
      <c r="N6287" s="2">
        <f>RANK(K6287, INDEX(CFB!$K$2:$K$1048576, MATCH(W6287, CFB!$W$2:$W$1048576, 0)):INDEX(CFB!$K$2:$K$1048576, MATCH(W6287, CFB!$W$2:$W$1048576, 0) + COUNTIF(CFB!$W$2:$W$1048576, W6287) - 1))</f>
        <v>126</v>
      </c>
      <c r="O6287">
        <v>11.62</v>
      </c>
      <c r="P6287">
        <v>25.74</v>
      </c>
      <c r="W6287">
        <v>1973</v>
      </c>
      <c r="X6287">
        <f t="shared" si="195"/>
        <v>0</v>
      </c>
    </row>
    <row r="6288" spans="1:24" ht="12.75" hidden="1" customHeight="1" x14ac:dyDescent="0.45">
      <c r="A6288">
        <v>127</v>
      </c>
      <c r="B6288" t="s">
        <v>197</v>
      </c>
      <c r="C6288" t="s">
        <v>195</v>
      </c>
      <c r="D6288" s="2" t="str">
        <f t="shared" si="194"/>
        <v>West Texas State1973</v>
      </c>
      <c r="F6288">
        <v>2</v>
      </c>
      <c r="G6288">
        <v>9</v>
      </c>
      <c r="H6288">
        <v>0</v>
      </c>
      <c r="I6288">
        <v>-13.3</v>
      </c>
      <c r="J6288">
        <v>-10.029999999999999</v>
      </c>
      <c r="K6288">
        <v>-23.33</v>
      </c>
      <c r="L6288" s="2">
        <f>_xlfn.RANK.EQ(I6288, INDEX(CFB!$I$2:$I$1048576, MATCH(W6288, CFB!$W$2:$W$1048576, 0)):INDEX(CFB!$I$2:$I$1048576, MATCH(W6288, CFB!$W$2:$W$1048576, 0) + COUNTIF(CFB!$W$2:$W$1048576, W6288) - 1), 0)</f>
        <v>126</v>
      </c>
      <c r="M6288" s="2">
        <f>_xlfn.RANK.EQ(J6288, INDEX(CFB!$J$2:$J$1048576, MATCH(W6288, CFB!$W$2:$W$1048576, 0)):INDEX(CFB!$J$2:$J$1048576, MATCH(W6288, CFB!$W$2:$W$1048576, 0) + COUNTIF(CFB!$W$2:$W$1048576, W6288) - 1))</f>
        <v>118</v>
      </c>
      <c r="N6288" s="2">
        <f>RANK(K6288, INDEX(CFB!$K$2:$K$1048576, MATCH(W6288, CFB!$W$2:$W$1048576, 0)):INDEX(CFB!$K$2:$K$1048576, MATCH(W6288, CFB!$W$2:$W$1048576, 0) + COUNTIF(CFB!$W$2:$W$1048576, W6288) - 1))</f>
        <v>127</v>
      </c>
      <c r="O6288">
        <v>12.2</v>
      </c>
      <c r="P6288">
        <v>29.42</v>
      </c>
      <c r="W6288">
        <v>1973</v>
      </c>
      <c r="X6288">
        <f t="shared" si="195"/>
        <v>0</v>
      </c>
    </row>
    <row r="6289" spans="1:24" ht="12.75" hidden="1" customHeight="1" x14ac:dyDescent="0.45">
      <c r="A6289">
        <v>128</v>
      </c>
      <c r="B6289" t="s">
        <v>223</v>
      </c>
      <c r="C6289" t="s">
        <v>212</v>
      </c>
      <c r="D6289" s="2" t="str">
        <f t="shared" si="194"/>
        <v>Columbia1973</v>
      </c>
      <c r="F6289">
        <v>1</v>
      </c>
      <c r="G6289">
        <v>7</v>
      </c>
      <c r="H6289">
        <v>1</v>
      </c>
      <c r="I6289">
        <v>-17.05</v>
      </c>
      <c r="J6289">
        <v>-9.2200000000000006</v>
      </c>
      <c r="K6289">
        <v>-26.27</v>
      </c>
      <c r="L6289" s="2">
        <f>_xlfn.RANK.EQ(I6289, INDEX(CFB!$I$2:$I$1048576, MATCH(W6289, CFB!$W$2:$W$1048576, 0)):INDEX(CFB!$I$2:$I$1048576, MATCH(W6289, CFB!$W$2:$W$1048576, 0) + COUNTIF(CFB!$W$2:$W$1048576, W6289) - 1), 0)</f>
        <v>129</v>
      </c>
      <c r="M6289" s="2">
        <f>_xlfn.RANK.EQ(J6289, INDEX(CFB!$J$2:$J$1048576, MATCH(W6289, CFB!$W$2:$W$1048576, 0)):INDEX(CFB!$J$2:$J$1048576, MATCH(W6289, CFB!$W$2:$W$1048576, 0) + COUNTIF(CFB!$W$2:$W$1048576, W6289) - 1))</f>
        <v>115</v>
      </c>
      <c r="N6289" s="2">
        <f>RANK(K6289, INDEX(CFB!$K$2:$K$1048576, MATCH(W6289, CFB!$W$2:$W$1048576, 0)):INDEX(CFB!$K$2:$K$1048576, MATCH(W6289, CFB!$W$2:$W$1048576, 0) + COUNTIF(CFB!$W$2:$W$1048576, W6289) - 1))</f>
        <v>128</v>
      </c>
      <c r="O6289">
        <v>9.2799999999999994</v>
      </c>
      <c r="P6289">
        <v>28.83</v>
      </c>
      <c r="W6289">
        <v>1973</v>
      </c>
      <c r="X6289">
        <f t="shared" si="195"/>
        <v>0</v>
      </c>
    </row>
    <row r="6290" spans="1:24" ht="12.75" hidden="1" customHeight="1" x14ac:dyDescent="0.45">
      <c r="A6290">
        <v>129</v>
      </c>
      <c r="B6290" t="s">
        <v>77</v>
      </c>
      <c r="C6290" t="s">
        <v>12</v>
      </c>
      <c r="D6290" s="2" t="str">
        <f t="shared" si="194"/>
        <v>Louisiana1973</v>
      </c>
      <c r="F6290">
        <v>0</v>
      </c>
      <c r="G6290">
        <v>10</v>
      </c>
      <c r="H6290">
        <v>0</v>
      </c>
      <c r="I6290">
        <v>-16.7</v>
      </c>
      <c r="J6290">
        <v>-11.82</v>
      </c>
      <c r="K6290">
        <v>-28.52</v>
      </c>
      <c r="L6290" s="2">
        <f>_xlfn.RANK.EQ(I6290, INDEX(CFB!$I$2:$I$1048576, MATCH(W6290, CFB!$W$2:$W$1048576, 0)):INDEX(CFB!$I$2:$I$1048576, MATCH(W6290, CFB!$W$2:$W$1048576, 0) + COUNTIF(CFB!$W$2:$W$1048576, W6290) - 1), 0)</f>
        <v>128</v>
      </c>
      <c r="M6290" s="2">
        <f>_xlfn.RANK.EQ(J6290, INDEX(CFB!$J$2:$J$1048576, MATCH(W6290, CFB!$W$2:$W$1048576, 0)):INDEX(CFB!$J$2:$J$1048576, MATCH(W6290, CFB!$W$2:$W$1048576, 0) + COUNTIF(CFB!$W$2:$W$1048576, W6290) - 1))</f>
        <v>126</v>
      </c>
      <c r="N6290" s="2">
        <f>RANK(K6290, INDEX(CFB!$K$2:$K$1048576, MATCH(W6290, CFB!$W$2:$W$1048576, 0)):INDEX(CFB!$K$2:$K$1048576, MATCH(W6290, CFB!$W$2:$W$1048576, 0) + COUNTIF(CFB!$W$2:$W$1048576, W6290) - 1))</f>
        <v>129</v>
      </c>
      <c r="O6290">
        <v>7.56</v>
      </c>
      <c r="P6290">
        <v>28.82</v>
      </c>
      <c r="W6290">
        <v>1973</v>
      </c>
      <c r="X6290">
        <f t="shared" si="195"/>
        <v>0</v>
      </c>
    </row>
    <row r="6291" spans="1:24" ht="12.75" hidden="1" customHeight="1" x14ac:dyDescent="0.45">
      <c r="A6291">
        <v>1</v>
      </c>
      <c r="B6291" t="s">
        <v>38</v>
      </c>
      <c r="C6291" t="s">
        <v>227</v>
      </c>
      <c r="D6291" s="2" t="str">
        <f t="shared" si="194"/>
        <v>USC1972</v>
      </c>
      <c r="E6291">
        <v>1</v>
      </c>
      <c r="F6291">
        <v>12</v>
      </c>
      <c r="G6291">
        <v>0</v>
      </c>
      <c r="H6291">
        <v>0</v>
      </c>
      <c r="I6291">
        <v>16.77</v>
      </c>
      <c r="J6291">
        <v>13.56</v>
      </c>
      <c r="K6291">
        <v>30.33</v>
      </c>
      <c r="L6291" s="2">
        <f>_xlfn.RANK.EQ(I6291, INDEX(CFB!$I$2:$I$1048576, MATCH(W6291, CFB!$W$2:$W$1048576, 0)):INDEX(CFB!$I$2:$I$1048576, MATCH(W6291, CFB!$W$2:$W$1048576, 0) + COUNTIF(CFB!$W$2:$W$1048576, W6291) - 1), 0)</f>
        <v>2</v>
      </c>
      <c r="M6291" s="2">
        <f>_xlfn.RANK.EQ(J6291, INDEX(CFB!$J$2:$J$1048576, MATCH(W6291, CFB!$W$2:$W$1048576, 0)):INDEX(CFB!$J$2:$J$1048576, MATCH(W6291, CFB!$W$2:$W$1048576, 0) + COUNTIF(CFB!$W$2:$W$1048576, W6291) - 1))</f>
        <v>6</v>
      </c>
      <c r="N6291" s="2">
        <f>RANK(K6291, INDEX(CFB!$K$2:$K$1048576, MATCH(W6291, CFB!$W$2:$W$1048576, 0)):INDEX(CFB!$K$2:$K$1048576, MATCH(W6291, CFB!$W$2:$W$1048576, 0) + COUNTIF(CFB!$W$2:$W$1048576, W6291) - 1))</f>
        <v>1</v>
      </c>
      <c r="O6291">
        <v>50.05</v>
      </c>
      <c r="P6291">
        <v>-0.53</v>
      </c>
      <c r="W6291">
        <v>1972</v>
      </c>
      <c r="X6291">
        <f t="shared" si="195"/>
        <v>1</v>
      </c>
    </row>
    <row r="6292" spans="1:24" ht="12.75" hidden="1" customHeight="1" x14ac:dyDescent="0.45">
      <c r="A6292">
        <v>2</v>
      </c>
      <c r="B6292" t="s">
        <v>54</v>
      </c>
      <c r="C6292" t="s">
        <v>188</v>
      </c>
      <c r="D6292" s="2" t="str">
        <f t="shared" si="194"/>
        <v>Oklahoma1972</v>
      </c>
      <c r="E6292">
        <v>2</v>
      </c>
      <c r="F6292">
        <v>11</v>
      </c>
      <c r="G6292">
        <v>1</v>
      </c>
      <c r="H6292">
        <v>0</v>
      </c>
      <c r="I6292">
        <v>8.4700000000000006</v>
      </c>
      <c r="J6292">
        <v>18.27</v>
      </c>
      <c r="K6292">
        <v>26.74</v>
      </c>
      <c r="L6292" s="2">
        <f>_xlfn.RANK.EQ(I6292, INDEX(CFB!$I$2:$I$1048576, MATCH(W6292, CFB!$W$2:$W$1048576, 0)):INDEX(CFB!$I$2:$I$1048576, MATCH(W6292, CFB!$W$2:$W$1048576, 0) + COUNTIF(CFB!$W$2:$W$1048576, W6292) - 1), 0)</f>
        <v>14</v>
      </c>
      <c r="M6292" s="2">
        <f>_xlfn.RANK.EQ(J6292, INDEX(CFB!$J$2:$J$1048576, MATCH(W6292, CFB!$W$2:$W$1048576, 0)):INDEX(CFB!$J$2:$J$1048576, MATCH(W6292, CFB!$W$2:$W$1048576, 0) + COUNTIF(CFB!$W$2:$W$1048576, W6292) - 1))</f>
        <v>1</v>
      </c>
      <c r="N6292" s="2">
        <f>RANK(K6292, INDEX(CFB!$K$2:$K$1048576, MATCH(W6292, CFB!$W$2:$W$1048576, 0)):INDEX(CFB!$K$2:$K$1048576, MATCH(W6292, CFB!$W$2:$W$1048576, 0) + COUNTIF(CFB!$W$2:$W$1048576, W6292) - 1))</f>
        <v>2</v>
      </c>
      <c r="O6292">
        <v>45.51</v>
      </c>
      <c r="P6292">
        <v>-7.71</v>
      </c>
      <c r="W6292">
        <v>1972</v>
      </c>
      <c r="X6292">
        <f t="shared" si="195"/>
        <v>0</v>
      </c>
    </row>
    <row r="6293" spans="1:24" ht="12.75" hidden="1" customHeight="1" x14ac:dyDescent="0.45">
      <c r="A6293">
        <v>3</v>
      </c>
      <c r="B6293" t="s">
        <v>18</v>
      </c>
      <c r="C6293" t="s">
        <v>15</v>
      </c>
      <c r="D6293" s="2" t="str">
        <f t="shared" si="194"/>
        <v>Alabama1972</v>
      </c>
      <c r="E6293">
        <v>7</v>
      </c>
      <c r="F6293">
        <v>10</v>
      </c>
      <c r="G6293">
        <v>2</v>
      </c>
      <c r="H6293">
        <v>0</v>
      </c>
      <c r="I6293">
        <v>16.2</v>
      </c>
      <c r="J6293">
        <v>9.41</v>
      </c>
      <c r="K6293">
        <v>25.6</v>
      </c>
      <c r="L6293" s="2">
        <f>_xlfn.RANK.EQ(I6293, INDEX(CFB!$I$2:$I$1048576, MATCH(W6293, CFB!$W$2:$W$1048576, 0)):INDEX(CFB!$I$2:$I$1048576, MATCH(W6293, CFB!$W$2:$W$1048576, 0) + COUNTIF(CFB!$W$2:$W$1048576, W6293) - 1), 0)</f>
        <v>3</v>
      </c>
      <c r="M6293" s="2">
        <f>_xlfn.RANK.EQ(J6293, INDEX(CFB!$J$2:$J$1048576, MATCH(W6293, CFB!$W$2:$W$1048576, 0)):INDEX(CFB!$J$2:$J$1048576, MATCH(W6293, CFB!$W$2:$W$1048576, 0) + COUNTIF(CFB!$W$2:$W$1048576, W6293) - 1))</f>
        <v>13</v>
      </c>
      <c r="N6293" s="2">
        <f>RANK(K6293, INDEX(CFB!$K$2:$K$1048576, MATCH(W6293, CFB!$W$2:$W$1048576, 0)):INDEX(CFB!$K$2:$K$1048576, MATCH(W6293, CFB!$W$2:$W$1048576, 0) + COUNTIF(CFB!$W$2:$W$1048576, W6293) - 1))</f>
        <v>3</v>
      </c>
      <c r="O6293">
        <v>49.03</v>
      </c>
      <c r="P6293">
        <v>2.37</v>
      </c>
      <c r="W6293">
        <v>1972</v>
      </c>
      <c r="X6293">
        <f t="shared" si="195"/>
        <v>0</v>
      </c>
    </row>
    <row r="6294" spans="1:24" ht="12.75" hidden="1" customHeight="1" x14ac:dyDescent="0.45">
      <c r="A6294">
        <v>4</v>
      </c>
      <c r="B6294" t="s">
        <v>47</v>
      </c>
      <c r="C6294" t="s">
        <v>188</v>
      </c>
      <c r="D6294" s="2" t="str">
        <f t="shared" si="194"/>
        <v>Nebraska1972</v>
      </c>
      <c r="E6294">
        <v>4</v>
      </c>
      <c r="F6294">
        <v>9</v>
      </c>
      <c r="G6294">
        <v>2</v>
      </c>
      <c r="H6294">
        <v>1</v>
      </c>
      <c r="I6294">
        <v>9.1</v>
      </c>
      <c r="J6294">
        <v>16.47</v>
      </c>
      <c r="K6294">
        <v>25.57</v>
      </c>
      <c r="L6294" s="2">
        <f>_xlfn.RANK.EQ(I6294, INDEX(CFB!$I$2:$I$1048576, MATCH(W6294, CFB!$W$2:$W$1048576, 0)):INDEX(CFB!$I$2:$I$1048576, MATCH(W6294, CFB!$W$2:$W$1048576, 0) + COUNTIF(CFB!$W$2:$W$1048576, W6294) - 1), 0)</f>
        <v>12</v>
      </c>
      <c r="M6294" s="2">
        <f>_xlfn.RANK.EQ(J6294, INDEX(CFB!$J$2:$J$1048576, MATCH(W6294, CFB!$W$2:$W$1048576, 0)):INDEX(CFB!$J$2:$J$1048576, MATCH(W6294, CFB!$W$2:$W$1048576, 0) + COUNTIF(CFB!$W$2:$W$1048576, W6294) - 1))</f>
        <v>3</v>
      </c>
      <c r="N6294" s="2">
        <f>RANK(K6294, INDEX(CFB!$K$2:$K$1048576, MATCH(W6294, CFB!$W$2:$W$1048576, 0)):INDEX(CFB!$K$2:$K$1048576, MATCH(W6294, CFB!$W$2:$W$1048576, 0) + COUNTIF(CFB!$W$2:$W$1048576, W6294) - 1))</f>
        <v>4</v>
      </c>
      <c r="O6294">
        <v>52.89</v>
      </c>
      <c r="P6294">
        <v>-5.74</v>
      </c>
      <c r="W6294">
        <v>1972</v>
      </c>
      <c r="X6294">
        <f t="shared" si="195"/>
        <v>0</v>
      </c>
    </row>
    <row r="6295" spans="1:24" ht="12.75" hidden="1" customHeight="1" x14ac:dyDescent="0.45">
      <c r="A6295">
        <v>5</v>
      </c>
      <c r="B6295" t="s">
        <v>14</v>
      </c>
      <c r="C6295" t="s">
        <v>189</v>
      </c>
      <c r="D6295" s="2" t="str">
        <f t="shared" si="194"/>
        <v>Texas1972</v>
      </c>
      <c r="E6295">
        <v>3</v>
      </c>
      <c r="F6295">
        <v>10</v>
      </c>
      <c r="G6295">
        <v>1</v>
      </c>
      <c r="H6295">
        <v>0</v>
      </c>
      <c r="I6295">
        <v>9.36</v>
      </c>
      <c r="J6295">
        <v>14.36</v>
      </c>
      <c r="K6295">
        <v>23.72</v>
      </c>
      <c r="L6295" s="2">
        <f>_xlfn.RANK.EQ(I6295, INDEX(CFB!$I$2:$I$1048576, MATCH(W6295, CFB!$W$2:$W$1048576, 0)):INDEX(CFB!$I$2:$I$1048576, MATCH(W6295, CFB!$W$2:$W$1048576, 0) + COUNTIF(CFB!$W$2:$W$1048576, W6295) - 1), 0)</f>
        <v>10</v>
      </c>
      <c r="M6295" s="2">
        <f>_xlfn.RANK.EQ(J6295, INDEX(CFB!$J$2:$J$1048576, MATCH(W6295, CFB!$W$2:$W$1048576, 0)):INDEX(CFB!$J$2:$J$1048576, MATCH(W6295, CFB!$W$2:$W$1048576, 0) + COUNTIF(CFB!$W$2:$W$1048576, W6295) - 1))</f>
        <v>5</v>
      </c>
      <c r="N6295" s="2">
        <f>RANK(K6295, INDEX(CFB!$K$2:$K$1048576, MATCH(W6295, CFB!$W$2:$W$1048576, 0)):INDEX(CFB!$K$2:$K$1048576, MATCH(W6295, CFB!$W$2:$W$1048576, 0) + COUNTIF(CFB!$W$2:$W$1048576, W6295) - 1))</f>
        <v>5</v>
      </c>
      <c r="O6295">
        <v>38.99</v>
      </c>
      <c r="P6295">
        <v>-3.06</v>
      </c>
      <c r="W6295">
        <v>1972</v>
      </c>
      <c r="X6295">
        <f t="shared" si="195"/>
        <v>0</v>
      </c>
    </row>
    <row r="6296" spans="1:24" ht="12.75" hidden="1" customHeight="1" x14ac:dyDescent="0.45">
      <c r="A6296">
        <v>6</v>
      </c>
      <c r="B6296" t="s">
        <v>44</v>
      </c>
      <c r="C6296" t="s">
        <v>10</v>
      </c>
      <c r="D6296" s="2" t="str">
        <f t="shared" si="194"/>
        <v>Michigan1972</v>
      </c>
      <c r="E6296">
        <v>6</v>
      </c>
      <c r="F6296">
        <v>10</v>
      </c>
      <c r="G6296">
        <v>1</v>
      </c>
      <c r="H6296">
        <v>0</v>
      </c>
      <c r="I6296">
        <v>4.1900000000000004</v>
      </c>
      <c r="J6296">
        <v>16.77</v>
      </c>
      <c r="K6296">
        <v>20.96</v>
      </c>
      <c r="L6296" s="2">
        <f>_xlfn.RANK.EQ(I6296, INDEX(CFB!$I$2:$I$1048576, MATCH(W6296, CFB!$W$2:$W$1048576, 0)):INDEX(CFB!$I$2:$I$1048576, MATCH(W6296, CFB!$W$2:$W$1048576, 0) + COUNTIF(CFB!$W$2:$W$1048576, W6296) - 1), 0)</f>
        <v>40</v>
      </c>
      <c r="M6296" s="2">
        <f>_xlfn.RANK.EQ(J6296, INDEX(CFB!$J$2:$J$1048576, MATCH(W6296, CFB!$W$2:$W$1048576, 0)):INDEX(CFB!$J$2:$J$1048576, MATCH(W6296, CFB!$W$2:$W$1048576, 0) + COUNTIF(CFB!$W$2:$W$1048576, W6296) - 1))</f>
        <v>2</v>
      </c>
      <c r="N6296" s="2">
        <f>RANK(K6296, INDEX(CFB!$K$2:$K$1048576, MATCH(W6296, CFB!$W$2:$W$1048576, 0)):INDEX(CFB!$K$2:$K$1048576, MATCH(W6296, CFB!$W$2:$W$1048576, 0) + COUNTIF(CFB!$W$2:$W$1048576, W6296) - 1))</f>
        <v>6</v>
      </c>
      <c r="O6296">
        <v>33.93</v>
      </c>
      <c r="P6296">
        <v>-4.17</v>
      </c>
      <c r="W6296">
        <v>1972</v>
      </c>
      <c r="X6296">
        <f t="shared" si="195"/>
        <v>0</v>
      </c>
    </row>
    <row r="6297" spans="1:24" ht="12.75" hidden="1" customHeight="1" x14ac:dyDescent="0.45">
      <c r="A6297">
        <v>7</v>
      </c>
      <c r="B6297" t="s">
        <v>37</v>
      </c>
      <c r="C6297" t="s">
        <v>15</v>
      </c>
      <c r="D6297" s="2" t="str">
        <f t="shared" si="194"/>
        <v>Tennessee1972</v>
      </c>
      <c r="E6297">
        <v>8</v>
      </c>
      <c r="F6297">
        <v>10</v>
      </c>
      <c r="G6297">
        <v>2</v>
      </c>
      <c r="H6297">
        <v>0</v>
      </c>
      <c r="I6297">
        <v>6.16</v>
      </c>
      <c r="J6297">
        <v>14.37</v>
      </c>
      <c r="K6297">
        <v>20.53</v>
      </c>
      <c r="L6297" s="2">
        <f>_xlfn.RANK.EQ(I6297, INDEX(CFB!$I$2:$I$1048576, MATCH(W6297, CFB!$W$2:$W$1048576, 0)):INDEX(CFB!$I$2:$I$1048576, MATCH(W6297, CFB!$W$2:$W$1048576, 0) + COUNTIF(CFB!$W$2:$W$1048576, W6297) - 1), 0)</f>
        <v>28</v>
      </c>
      <c r="M6297" s="2">
        <f>_xlfn.RANK.EQ(J6297, INDEX(CFB!$J$2:$J$1048576, MATCH(W6297, CFB!$W$2:$W$1048576, 0)):INDEX(CFB!$J$2:$J$1048576, MATCH(W6297, CFB!$W$2:$W$1048576, 0) + COUNTIF(CFB!$W$2:$W$1048576, W6297) - 1))</f>
        <v>4</v>
      </c>
      <c r="N6297" s="2">
        <f>RANK(K6297, INDEX(CFB!$K$2:$K$1048576, MATCH(W6297, CFB!$W$2:$W$1048576, 0)):INDEX(CFB!$K$2:$K$1048576, MATCH(W6297, CFB!$W$2:$W$1048576, 0) + COUNTIF(CFB!$W$2:$W$1048576, W6297) - 1))</f>
        <v>7</v>
      </c>
      <c r="O6297">
        <v>36.200000000000003</v>
      </c>
      <c r="P6297">
        <v>-2.1800000000000002</v>
      </c>
      <c r="W6297">
        <v>1972</v>
      </c>
      <c r="X6297">
        <f t="shared" si="195"/>
        <v>0</v>
      </c>
    </row>
    <row r="6298" spans="1:24" ht="12.75" hidden="1" customHeight="1" x14ac:dyDescent="0.45">
      <c r="A6298">
        <v>8</v>
      </c>
      <c r="B6298" t="s">
        <v>67</v>
      </c>
      <c r="C6298" t="s">
        <v>15</v>
      </c>
      <c r="D6298" s="2" t="str">
        <f t="shared" si="194"/>
        <v>Auburn1972</v>
      </c>
      <c r="E6298">
        <v>5</v>
      </c>
      <c r="F6298">
        <v>10</v>
      </c>
      <c r="G6298">
        <v>1</v>
      </c>
      <c r="H6298">
        <v>0</v>
      </c>
      <c r="I6298">
        <v>6.95</v>
      </c>
      <c r="J6298">
        <v>12.21</v>
      </c>
      <c r="K6298">
        <v>19.16</v>
      </c>
      <c r="L6298" s="2">
        <f>_xlfn.RANK.EQ(I6298, INDEX(CFB!$I$2:$I$1048576, MATCH(W6298, CFB!$W$2:$W$1048576, 0)):INDEX(CFB!$I$2:$I$1048576, MATCH(W6298, CFB!$W$2:$W$1048576, 0) + COUNTIF(CFB!$W$2:$W$1048576, W6298) - 1), 0)</f>
        <v>22</v>
      </c>
      <c r="M6298" s="2">
        <f>_xlfn.RANK.EQ(J6298, INDEX(CFB!$J$2:$J$1048576, MATCH(W6298, CFB!$W$2:$W$1048576, 0)):INDEX(CFB!$J$2:$J$1048576, MATCH(W6298, CFB!$W$2:$W$1048576, 0) + COUNTIF(CFB!$W$2:$W$1048576, W6298) - 1))</f>
        <v>7</v>
      </c>
      <c r="N6298" s="2">
        <f>RANK(K6298, INDEX(CFB!$K$2:$K$1048576, MATCH(W6298, CFB!$W$2:$W$1048576, 0)):INDEX(CFB!$K$2:$K$1048576, MATCH(W6298, CFB!$W$2:$W$1048576, 0) + COUNTIF(CFB!$W$2:$W$1048576, W6298) - 1))</f>
        <v>8</v>
      </c>
      <c r="O6298">
        <v>33.840000000000003</v>
      </c>
      <c r="P6298">
        <v>-0.23</v>
      </c>
      <c r="W6298">
        <v>1972</v>
      </c>
      <c r="X6298">
        <f t="shared" si="195"/>
        <v>0</v>
      </c>
    </row>
    <row r="6299" spans="1:24" ht="12.75" hidden="1" customHeight="1" x14ac:dyDescent="0.45">
      <c r="A6299">
        <v>9</v>
      </c>
      <c r="B6299" t="s">
        <v>27</v>
      </c>
      <c r="C6299" t="s">
        <v>15</v>
      </c>
      <c r="D6299" s="2" t="str">
        <f t="shared" si="194"/>
        <v>LSU1972</v>
      </c>
      <c r="E6299">
        <v>11</v>
      </c>
      <c r="F6299">
        <v>9</v>
      </c>
      <c r="G6299">
        <v>2</v>
      </c>
      <c r="H6299">
        <v>1</v>
      </c>
      <c r="I6299">
        <v>7.95</v>
      </c>
      <c r="J6299">
        <v>11.18</v>
      </c>
      <c r="K6299">
        <v>19.14</v>
      </c>
      <c r="L6299" s="2">
        <f>_xlfn.RANK.EQ(I6299, INDEX(CFB!$I$2:$I$1048576, MATCH(W6299, CFB!$W$2:$W$1048576, 0)):INDEX(CFB!$I$2:$I$1048576, MATCH(W6299, CFB!$W$2:$W$1048576, 0) + COUNTIF(CFB!$W$2:$W$1048576, W6299) - 1), 0)</f>
        <v>16</v>
      </c>
      <c r="M6299" s="2">
        <f>_xlfn.RANK.EQ(J6299, INDEX(CFB!$J$2:$J$1048576, MATCH(W6299, CFB!$W$2:$W$1048576, 0)):INDEX(CFB!$J$2:$J$1048576, MATCH(W6299, CFB!$W$2:$W$1048576, 0) + COUNTIF(CFB!$W$2:$W$1048576, W6299) - 1))</f>
        <v>10</v>
      </c>
      <c r="N6299" s="2">
        <f>RANK(K6299, INDEX(CFB!$K$2:$K$1048576, MATCH(W6299, CFB!$W$2:$W$1048576, 0)):INDEX(CFB!$K$2:$K$1048576, MATCH(W6299, CFB!$W$2:$W$1048576, 0) + COUNTIF(CFB!$W$2:$W$1048576, W6299) - 1))</f>
        <v>9</v>
      </c>
      <c r="O6299">
        <v>34.979999999999997</v>
      </c>
      <c r="P6299">
        <v>1.03</v>
      </c>
      <c r="W6299">
        <v>1972</v>
      </c>
      <c r="X6299">
        <f t="shared" si="195"/>
        <v>0</v>
      </c>
    </row>
    <row r="6300" spans="1:24" ht="12.75" hidden="1" customHeight="1" x14ac:dyDescent="0.45">
      <c r="A6300">
        <v>10</v>
      </c>
      <c r="B6300" t="s">
        <v>11</v>
      </c>
      <c r="C6300" t="s">
        <v>12</v>
      </c>
      <c r="D6300" s="2" t="str">
        <f t="shared" si="194"/>
        <v>Notre Dame1972</v>
      </c>
      <c r="E6300">
        <v>14</v>
      </c>
      <c r="F6300">
        <v>8</v>
      </c>
      <c r="G6300">
        <v>3</v>
      </c>
      <c r="H6300">
        <v>0</v>
      </c>
      <c r="I6300">
        <v>10.56</v>
      </c>
      <c r="J6300">
        <v>6.32</v>
      </c>
      <c r="K6300">
        <v>16.88</v>
      </c>
      <c r="L6300" s="2">
        <f>_xlfn.RANK.EQ(I6300, INDEX(CFB!$I$2:$I$1048576, MATCH(W6300, CFB!$W$2:$W$1048576, 0)):INDEX(CFB!$I$2:$I$1048576, MATCH(W6300, CFB!$W$2:$W$1048576, 0) + COUNTIF(CFB!$W$2:$W$1048576, W6300) - 1), 0)</f>
        <v>8</v>
      </c>
      <c r="M6300" s="2">
        <f>_xlfn.RANK.EQ(J6300, INDEX(CFB!$J$2:$J$1048576, MATCH(W6300, CFB!$W$2:$W$1048576, 0)):INDEX(CFB!$J$2:$J$1048576, MATCH(W6300, CFB!$W$2:$W$1048576, 0) + COUNTIF(CFB!$W$2:$W$1048576, W6300) - 1))</f>
        <v>24</v>
      </c>
      <c r="N6300" s="2">
        <f>RANK(K6300, INDEX(CFB!$K$2:$K$1048576, MATCH(W6300, CFB!$W$2:$W$1048576, 0)):INDEX(CFB!$K$2:$K$1048576, MATCH(W6300, CFB!$W$2:$W$1048576, 0) + COUNTIF(CFB!$W$2:$W$1048576, W6300) - 1))</f>
        <v>10</v>
      </c>
      <c r="O6300">
        <v>38.799999999999997</v>
      </c>
      <c r="P6300">
        <v>4.8</v>
      </c>
      <c r="W6300">
        <v>1972</v>
      </c>
      <c r="X6300">
        <f t="shared" si="195"/>
        <v>0</v>
      </c>
    </row>
    <row r="6301" spans="1:24" ht="12.75" hidden="1" customHeight="1" x14ac:dyDescent="0.45">
      <c r="A6301">
        <v>11</v>
      </c>
      <c r="B6301" t="s">
        <v>35</v>
      </c>
      <c r="C6301" t="s">
        <v>15</v>
      </c>
      <c r="D6301" s="2" t="str">
        <f t="shared" si="194"/>
        <v>Florida1972</v>
      </c>
      <c r="F6301">
        <v>5</v>
      </c>
      <c r="G6301">
        <v>5</v>
      </c>
      <c r="H6301">
        <v>1</v>
      </c>
      <c r="I6301">
        <v>5.14</v>
      </c>
      <c r="J6301">
        <v>11.72</v>
      </c>
      <c r="K6301">
        <v>16.86</v>
      </c>
      <c r="L6301" s="2">
        <f>_xlfn.RANK.EQ(I6301, INDEX(CFB!$I$2:$I$1048576, MATCH(W6301, CFB!$W$2:$W$1048576, 0)):INDEX(CFB!$I$2:$I$1048576, MATCH(W6301, CFB!$W$2:$W$1048576, 0) + COUNTIF(CFB!$W$2:$W$1048576, W6301) - 1), 0)</f>
        <v>31</v>
      </c>
      <c r="M6301" s="2">
        <f>_xlfn.RANK.EQ(J6301, INDEX(CFB!$J$2:$J$1048576, MATCH(W6301, CFB!$W$2:$W$1048576, 0)):INDEX(CFB!$J$2:$J$1048576, MATCH(W6301, CFB!$W$2:$W$1048576, 0) + COUNTIF(CFB!$W$2:$W$1048576, W6301) - 1))</f>
        <v>8</v>
      </c>
      <c r="N6301" s="2">
        <f>RANK(K6301, INDEX(CFB!$K$2:$K$1048576, MATCH(W6301, CFB!$W$2:$W$1048576, 0)):INDEX(CFB!$K$2:$K$1048576, MATCH(W6301, CFB!$W$2:$W$1048576, 0) + COUNTIF(CFB!$W$2:$W$1048576, W6301) - 1))</f>
        <v>11</v>
      </c>
      <c r="O6301">
        <v>34.659999999999997</v>
      </c>
      <c r="P6301">
        <v>-0.34</v>
      </c>
      <c r="W6301">
        <v>1972</v>
      </c>
      <c r="X6301">
        <f t="shared" si="195"/>
        <v>0</v>
      </c>
    </row>
    <row r="6302" spans="1:24" ht="12.75" hidden="1" customHeight="1" x14ac:dyDescent="0.45">
      <c r="A6302">
        <v>12</v>
      </c>
      <c r="B6302" t="s">
        <v>16</v>
      </c>
      <c r="C6302" t="s">
        <v>12</v>
      </c>
      <c r="D6302" s="2" t="str">
        <f t="shared" si="194"/>
        <v>Penn State1972</v>
      </c>
      <c r="E6302">
        <v>10</v>
      </c>
      <c r="F6302">
        <v>10</v>
      </c>
      <c r="G6302">
        <v>2</v>
      </c>
      <c r="H6302">
        <v>0</v>
      </c>
      <c r="I6302">
        <v>9.66</v>
      </c>
      <c r="J6302">
        <v>7.06</v>
      </c>
      <c r="K6302">
        <v>16.72</v>
      </c>
      <c r="L6302" s="2">
        <f>_xlfn.RANK.EQ(I6302, INDEX(CFB!$I$2:$I$1048576, MATCH(W6302, CFB!$W$2:$W$1048576, 0)):INDEX(CFB!$I$2:$I$1048576, MATCH(W6302, CFB!$W$2:$W$1048576, 0) + COUNTIF(CFB!$W$2:$W$1048576, W6302) - 1), 0)</f>
        <v>9</v>
      </c>
      <c r="M6302" s="2">
        <f>_xlfn.RANK.EQ(J6302, INDEX(CFB!$J$2:$J$1048576, MATCH(W6302, CFB!$W$2:$W$1048576, 0)):INDEX(CFB!$J$2:$J$1048576, MATCH(W6302, CFB!$W$2:$W$1048576, 0) + COUNTIF(CFB!$W$2:$W$1048576, W6302) - 1))</f>
        <v>19</v>
      </c>
      <c r="N6302" s="2">
        <f>RANK(K6302, INDEX(CFB!$K$2:$K$1048576, MATCH(W6302, CFB!$W$2:$W$1048576, 0)):INDEX(CFB!$K$2:$K$1048576, MATCH(W6302, CFB!$W$2:$W$1048576, 0) + COUNTIF(CFB!$W$2:$W$1048576, W6302) - 1))</f>
        <v>12</v>
      </c>
      <c r="O6302">
        <v>38.36</v>
      </c>
      <c r="P6302">
        <v>5.14</v>
      </c>
      <c r="W6302">
        <v>1972</v>
      </c>
      <c r="X6302">
        <f t="shared" si="195"/>
        <v>0</v>
      </c>
    </row>
    <row r="6303" spans="1:24" ht="12.75" hidden="1" customHeight="1" x14ac:dyDescent="0.45">
      <c r="A6303">
        <v>13</v>
      </c>
      <c r="B6303" t="s">
        <v>9</v>
      </c>
      <c r="C6303" t="s">
        <v>10</v>
      </c>
      <c r="D6303" s="2" t="str">
        <f t="shared" si="194"/>
        <v>Ohio State1972</v>
      </c>
      <c r="E6303">
        <v>9</v>
      </c>
      <c r="F6303">
        <v>9</v>
      </c>
      <c r="G6303">
        <v>2</v>
      </c>
      <c r="H6303">
        <v>0</v>
      </c>
      <c r="I6303">
        <v>8.74</v>
      </c>
      <c r="J6303">
        <v>7.72</v>
      </c>
      <c r="K6303">
        <v>16.46</v>
      </c>
      <c r="L6303" s="2">
        <f>_xlfn.RANK.EQ(I6303, INDEX(CFB!$I$2:$I$1048576, MATCH(W6303, CFB!$W$2:$W$1048576, 0)):INDEX(CFB!$I$2:$I$1048576, MATCH(W6303, CFB!$W$2:$W$1048576, 0) + COUNTIF(CFB!$W$2:$W$1048576, W6303) - 1), 0)</f>
        <v>13</v>
      </c>
      <c r="M6303" s="2">
        <f>_xlfn.RANK.EQ(J6303, INDEX(CFB!$J$2:$J$1048576, MATCH(W6303, CFB!$W$2:$W$1048576, 0)):INDEX(CFB!$J$2:$J$1048576, MATCH(W6303, CFB!$W$2:$W$1048576, 0) + COUNTIF(CFB!$W$2:$W$1048576, W6303) - 1))</f>
        <v>17</v>
      </c>
      <c r="N6303" s="2">
        <f>RANK(K6303, INDEX(CFB!$K$2:$K$1048576, MATCH(W6303, CFB!$W$2:$W$1048576, 0)):INDEX(CFB!$K$2:$K$1048576, MATCH(W6303, CFB!$W$2:$W$1048576, 0) + COUNTIF(CFB!$W$2:$W$1048576, W6303) - 1))</f>
        <v>13</v>
      </c>
      <c r="O6303">
        <v>35.64</v>
      </c>
      <c r="P6303">
        <v>5.36</v>
      </c>
      <c r="W6303">
        <v>1972</v>
      </c>
      <c r="X6303">
        <f t="shared" si="195"/>
        <v>0</v>
      </c>
    </row>
    <row r="6304" spans="1:24" ht="12.75" hidden="1" customHeight="1" x14ac:dyDescent="0.45">
      <c r="A6304">
        <v>14</v>
      </c>
      <c r="B6304" t="s">
        <v>73</v>
      </c>
      <c r="C6304" t="s">
        <v>227</v>
      </c>
      <c r="D6304" s="2" t="str">
        <f t="shared" si="194"/>
        <v>UCLA1972</v>
      </c>
      <c r="E6304">
        <v>15</v>
      </c>
      <c r="F6304">
        <v>8</v>
      </c>
      <c r="G6304">
        <v>3</v>
      </c>
      <c r="H6304">
        <v>0</v>
      </c>
      <c r="I6304">
        <v>14.32</v>
      </c>
      <c r="J6304">
        <v>2.02</v>
      </c>
      <c r="K6304">
        <v>16.34</v>
      </c>
      <c r="L6304" s="2">
        <f>_xlfn.RANK.EQ(I6304, INDEX(CFB!$I$2:$I$1048576, MATCH(W6304, CFB!$W$2:$W$1048576, 0)):INDEX(CFB!$I$2:$I$1048576, MATCH(W6304, CFB!$W$2:$W$1048576, 0) + COUNTIF(CFB!$W$2:$W$1048576, W6304) - 1), 0)</f>
        <v>5</v>
      </c>
      <c r="M6304" s="2">
        <f>_xlfn.RANK.EQ(J6304, INDEX(CFB!$J$2:$J$1048576, MATCH(W6304, CFB!$W$2:$W$1048576, 0)):INDEX(CFB!$J$2:$J$1048576, MATCH(W6304, CFB!$W$2:$W$1048576, 0) + COUNTIF(CFB!$W$2:$W$1048576, W6304) - 1))</f>
        <v>50</v>
      </c>
      <c r="N6304" s="2">
        <f>RANK(K6304, INDEX(CFB!$K$2:$K$1048576, MATCH(W6304, CFB!$W$2:$W$1048576, 0)):INDEX(CFB!$K$2:$K$1048576, MATCH(W6304, CFB!$W$2:$W$1048576, 0) + COUNTIF(CFB!$W$2:$W$1048576, W6304) - 1))</f>
        <v>14</v>
      </c>
      <c r="O6304">
        <v>43.94</v>
      </c>
      <c r="P6304">
        <v>9.17</v>
      </c>
      <c r="W6304">
        <v>1972</v>
      </c>
      <c r="X6304">
        <f t="shared" si="195"/>
        <v>0</v>
      </c>
    </row>
    <row r="6305" spans="1:24" ht="12.75" hidden="1" customHeight="1" x14ac:dyDescent="0.45">
      <c r="A6305">
        <v>15</v>
      </c>
      <c r="B6305" t="s">
        <v>91</v>
      </c>
      <c r="C6305" t="s">
        <v>23</v>
      </c>
      <c r="D6305" s="2" t="str">
        <f t="shared" si="194"/>
        <v>North Carolina State1972</v>
      </c>
      <c r="E6305">
        <v>17</v>
      </c>
      <c r="F6305">
        <v>8</v>
      </c>
      <c r="G6305">
        <v>3</v>
      </c>
      <c r="H6305">
        <v>1</v>
      </c>
      <c r="I6305">
        <v>14.81</v>
      </c>
      <c r="J6305">
        <v>0</v>
      </c>
      <c r="K6305">
        <v>14.81</v>
      </c>
      <c r="L6305" s="2">
        <f>_xlfn.RANK.EQ(I6305, INDEX(CFB!$I$2:$I$1048576, MATCH(W6305, CFB!$W$2:$W$1048576, 0)):INDEX(CFB!$I$2:$I$1048576, MATCH(W6305, CFB!$W$2:$W$1048576, 0) + COUNTIF(CFB!$W$2:$W$1048576, W6305) - 1), 0)</f>
        <v>4</v>
      </c>
      <c r="M6305" s="2">
        <f>_xlfn.RANK.EQ(J6305, INDEX(CFB!$J$2:$J$1048576, MATCH(W6305, CFB!$W$2:$W$1048576, 0)):INDEX(CFB!$J$2:$J$1048576, MATCH(W6305, CFB!$W$2:$W$1048576, 0) + COUNTIF(CFB!$W$2:$W$1048576, W6305) - 1))</f>
        <v>64</v>
      </c>
      <c r="N6305" s="2">
        <f>RANK(K6305, INDEX(CFB!$K$2:$K$1048576, MATCH(W6305, CFB!$W$2:$W$1048576, 0)):INDEX(CFB!$K$2:$K$1048576, MATCH(W6305, CFB!$W$2:$W$1048576, 0) + COUNTIF(CFB!$W$2:$W$1048576, W6305) - 1))</f>
        <v>15</v>
      </c>
      <c r="O6305">
        <v>42.47</v>
      </c>
      <c r="P6305">
        <v>12.94</v>
      </c>
      <c r="W6305">
        <v>1972</v>
      </c>
      <c r="X6305">
        <f t="shared" si="195"/>
        <v>0</v>
      </c>
    </row>
    <row r="6306" spans="1:24" ht="12.75" hidden="1" customHeight="1" x14ac:dyDescent="0.45">
      <c r="A6306">
        <v>16</v>
      </c>
      <c r="B6306" t="s">
        <v>17</v>
      </c>
      <c r="C6306" t="s">
        <v>15</v>
      </c>
      <c r="D6306" s="2" t="str">
        <f t="shared" si="194"/>
        <v>Georgia1972</v>
      </c>
      <c r="F6306">
        <v>7</v>
      </c>
      <c r="G6306">
        <v>4</v>
      </c>
      <c r="H6306">
        <v>0</v>
      </c>
      <c r="I6306">
        <v>4.32</v>
      </c>
      <c r="J6306">
        <v>10.26</v>
      </c>
      <c r="K6306">
        <v>14.58</v>
      </c>
      <c r="L6306" s="2">
        <f>_xlfn.RANK.EQ(I6306, INDEX(CFB!$I$2:$I$1048576, MATCH(W6306, CFB!$W$2:$W$1048576, 0)):INDEX(CFB!$I$2:$I$1048576, MATCH(W6306, CFB!$W$2:$W$1048576, 0) + COUNTIF(CFB!$W$2:$W$1048576, W6306) - 1), 0)</f>
        <v>36</v>
      </c>
      <c r="M6306" s="2">
        <f>_xlfn.RANK.EQ(J6306, INDEX(CFB!$J$2:$J$1048576, MATCH(W6306, CFB!$W$2:$W$1048576, 0)):INDEX(CFB!$J$2:$J$1048576, MATCH(W6306, CFB!$W$2:$W$1048576, 0) + COUNTIF(CFB!$W$2:$W$1048576, W6306) - 1))</f>
        <v>11</v>
      </c>
      <c r="N6306" s="2">
        <f>RANK(K6306, INDEX(CFB!$K$2:$K$1048576, MATCH(W6306, CFB!$W$2:$W$1048576, 0)):INDEX(CFB!$K$2:$K$1048576, MATCH(W6306, CFB!$W$2:$W$1048576, 0) + COUNTIF(CFB!$W$2:$W$1048576, W6306) - 1))</f>
        <v>16</v>
      </c>
      <c r="O6306">
        <v>31.06</v>
      </c>
      <c r="P6306">
        <v>1.36</v>
      </c>
      <c r="W6306">
        <v>1972</v>
      </c>
      <c r="X6306">
        <f t="shared" si="195"/>
        <v>0</v>
      </c>
    </row>
    <row r="6307" spans="1:24" ht="12.75" hidden="1" customHeight="1" x14ac:dyDescent="0.45">
      <c r="A6307">
        <v>17</v>
      </c>
      <c r="B6307" t="s">
        <v>75</v>
      </c>
      <c r="C6307" t="s">
        <v>23</v>
      </c>
      <c r="D6307" s="2" t="str">
        <f t="shared" si="194"/>
        <v>North Carolina1972</v>
      </c>
      <c r="E6307">
        <v>12</v>
      </c>
      <c r="F6307">
        <v>11</v>
      </c>
      <c r="G6307">
        <v>1</v>
      </c>
      <c r="H6307">
        <v>0</v>
      </c>
      <c r="I6307">
        <v>11.54</v>
      </c>
      <c r="J6307">
        <v>2.85</v>
      </c>
      <c r="K6307">
        <v>14.38</v>
      </c>
      <c r="L6307" s="2">
        <f>_xlfn.RANK.EQ(I6307, INDEX(CFB!$I$2:$I$1048576, MATCH(W6307, CFB!$W$2:$W$1048576, 0)):INDEX(CFB!$I$2:$I$1048576, MATCH(W6307, CFB!$W$2:$W$1048576, 0) + COUNTIF(CFB!$W$2:$W$1048576, W6307) - 1), 0)</f>
        <v>7</v>
      </c>
      <c r="M6307" s="2">
        <f>_xlfn.RANK.EQ(J6307, INDEX(CFB!$J$2:$J$1048576, MATCH(W6307, CFB!$W$2:$W$1048576, 0)):INDEX(CFB!$J$2:$J$1048576, MATCH(W6307, CFB!$W$2:$W$1048576, 0) + COUNTIF(CFB!$W$2:$W$1048576, W6307) - 1))</f>
        <v>42</v>
      </c>
      <c r="N6307" s="2">
        <f>RANK(K6307, INDEX(CFB!$K$2:$K$1048576, MATCH(W6307, CFB!$W$2:$W$1048576, 0)):INDEX(CFB!$K$2:$K$1048576, MATCH(W6307, CFB!$W$2:$W$1048576, 0) + COUNTIF(CFB!$W$2:$W$1048576, W6307) - 1))</f>
        <v>17</v>
      </c>
      <c r="O6307">
        <v>36.630000000000003</v>
      </c>
      <c r="P6307">
        <v>10.47</v>
      </c>
      <c r="W6307">
        <v>1972</v>
      </c>
      <c r="X6307">
        <f t="shared" si="195"/>
        <v>0</v>
      </c>
    </row>
    <row r="6308" spans="1:24" ht="12.75" hidden="1" customHeight="1" x14ac:dyDescent="0.45">
      <c r="A6308">
        <v>18</v>
      </c>
      <c r="B6308" t="s">
        <v>39</v>
      </c>
      <c r="C6308" t="s">
        <v>188</v>
      </c>
      <c r="D6308" s="2" t="str">
        <f t="shared" si="194"/>
        <v>Colorado1972</v>
      </c>
      <c r="E6308">
        <v>16</v>
      </c>
      <c r="F6308">
        <v>8</v>
      </c>
      <c r="G6308">
        <v>4</v>
      </c>
      <c r="H6308">
        <v>0</v>
      </c>
      <c r="I6308">
        <v>7.3</v>
      </c>
      <c r="J6308">
        <v>5.93</v>
      </c>
      <c r="K6308">
        <v>13.23</v>
      </c>
      <c r="L6308" s="2">
        <f>_xlfn.RANK.EQ(I6308, INDEX(CFB!$I$2:$I$1048576, MATCH(W6308, CFB!$W$2:$W$1048576, 0)):INDEX(CFB!$I$2:$I$1048576, MATCH(W6308, CFB!$W$2:$W$1048576, 0) + COUNTIF(CFB!$W$2:$W$1048576, W6308) - 1), 0)</f>
        <v>20</v>
      </c>
      <c r="M6308" s="2">
        <f>_xlfn.RANK.EQ(J6308, INDEX(CFB!$J$2:$J$1048576, MATCH(W6308, CFB!$W$2:$W$1048576, 0)):INDEX(CFB!$J$2:$J$1048576, MATCH(W6308, CFB!$W$2:$W$1048576, 0) + COUNTIF(CFB!$W$2:$W$1048576, W6308) - 1))</f>
        <v>25</v>
      </c>
      <c r="N6308" s="2">
        <f>RANK(K6308, INDEX(CFB!$K$2:$K$1048576, MATCH(W6308, CFB!$W$2:$W$1048576, 0)):INDEX(CFB!$K$2:$K$1048576, MATCH(W6308, CFB!$W$2:$W$1048576, 0) + COUNTIF(CFB!$W$2:$W$1048576, W6308) - 1))</f>
        <v>18</v>
      </c>
      <c r="O6308">
        <v>37.25</v>
      </c>
      <c r="P6308">
        <v>4.09</v>
      </c>
      <c r="W6308">
        <v>1972</v>
      </c>
      <c r="X6308">
        <f t="shared" si="195"/>
        <v>0</v>
      </c>
    </row>
    <row r="6309" spans="1:24" ht="12.75" hidden="1" customHeight="1" x14ac:dyDescent="0.45">
      <c r="A6309">
        <v>19</v>
      </c>
      <c r="B6309" t="s">
        <v>121</v>
      </c>
      <c r="C6309" t="s">
        <v>188</v>
      </c>
      <c r="D6309" s="2" t="str">
        <f t="shared" si="194"/>
        <v>Oklahoma State1972</v>
      </c>
      <c r="F6309">
        <v>6</v>
      </c>
      <c r="G6309">
        <v>5</v>
      </c>
      <c r="H6309">
        <v>0</v>
      </c>
      <c r="I6309">
        <v>7.5</v>
      </c>
      <c r="J6309">
        <v>4.8499999999999996</v>
      </c>
      <c r="K6309">
        <v>12.35</v>
      </c>
      <c r="L6309" s="2">
        <f>_xlfn.RANK.EQ(I6309, INDEX(CFB!$I$2:$I$1048576, MATCH(W6309, CFB!$W$2:$W$1048576, 0)):INDEX(CFB!$I$2:$I$1048576, MATCH(W6309, CFB!$W$2:$W$1048576, 0) + COUNTIF(CFB!$W$2:$W$1048576, W6309) - 1), 0)</f>
        <v>18</v>
      </c>
      <c r="M6309" s="2">
        <f>_xlfn.RANK.EQ(J6309, INDEX(CFB!$J$2:$J$1048576, MATCH(W6309, CFB!$W$2:$W$1048576, 0)):INDEX(CFB!$J$2:$J$1048576, MATCH(W6309, CFB!$W$2:$W$1048576, 0) + COUNTIF(CFB!$W$2:$W$1048576, W6309) - 1))</f>
        <v>29</v>
      </c>
      <c r="N6309" s="2">
        <f>RANK(K6309, INDEX(CFB!$K$2:$K$1048576, MATCH(W6309, CFB!$W$2:$W$1048576, 0)):INDEX(CFB!$K$2:$K$1048576, MATCH(W6309, CFB!$W$2:$W$1048576, 0) + COUNTIF(CFB!$W$2:$W$1048576, W6309) - 1))</f>
        <v>19</v>
      </c>
      <c r="O6309">
        <v>36.26</v>
      </c>
      <c r="P6309">
        <v>4.8099999999999996</v>
      </c>
      <c r="W6309">
        <v>1972</v>
      </c>
      <c r="X6309">
        <f t="shared" si="195"/>
        <v>0</v>
      </c>
    </row>
    <row r="6310" spans="1:24" ht="12.75" hidden="1" customHeight="1" x14ac:dyDescent="0.45">
      <c r="A6310">
        <v>20</v>
      </c>
      <c r="B6310" t="s">
        <v>52</v>
      </c>
      <c r="C6310" t="s">
        <v>12</v>
      </c>
      <c r="D6310" s="2" t="str">
        <f t="shared" si="194"/>
        <v>Georgia Tech1972</v>
      </c>
      <c r="E6310">
        <v>20</v>
      </c>
      <c r="F6310">
        <v>7</v>
      </c>
      <c r="G6310">
        <v>4</v>
      </c>
      <c r="H6310">
        <v>1</v>
      </c>
      <c r="I6310">
        <v>9.33</v>
      </c>
      <c r="J6310">
        <v>2.73</v>
      </c>
      <c r="K6310">
        <v>12.06</v>
      </c>
      <c r="L6310" s="2">
        <f>_xlfn.RANK.EQ(I6310, INDEX(CFB!$I$2:$I$1048576, MATCH(W6310, CFB!$W$2:$W$1048576, 0)):INDEX(CFB!$I$2:$I$1048576, MATCH(W6310, CFB!$W$2:$W$1048576, 0) + COUNTIF(CFB!$W$2:$W$1048576, W6310) - 1), 0)</f>
        <v>11</v>
      </c>
      <c r="M6310" s="2">
        <f>_xlfn.RANK.EQ(J6310, INDEX(CFB!$J$2:$J$1048576, MATCH(W6310, CFB!$W$2:$W$1048576, 0)):INDEX(CFB!$J$2:$J$1048576, MATCH(W6310, CFB!$W$2:$W$1048576, 0) + COUNTIF(CFB!$W$2:$W$1048576, W6310) - 1))</f>
        <v>43</v>
      </c>
      <c r="N6310" s="2">
        <f>RANK(K6310, INDEX(CFB!$K$2:$K$1048576, MATCH(W6310, CFB!$W$2:$W$1048576, 0)):INDEX(CFB!$K$2:$K$1048576, MATCH(W6310, CFB!$W$2:$W$1048576, 0) + COUNTIF(CFB!$W$2:$W$1048576, W6310) - 1))</f>
        <v>20</v>
      </c>
      <c r="O6310">
        <v>37.11</v>
      </c>
      <c r="P6310">
        <v>10.44</v>
      </c>
      <c r="W6310">
        <v>1972</v>
      </c>
      <c r="X6310">
        <f t="shared" si="195"/>
        <v>0</v>
      </c>
    </row>
    <row r="6311" spans="1:24" ht="12.75" hidden="1" customHeight="1" x14ac:dyDescent="0.45">
      <c r="A6311">
        <v>21</v>
      </c>
      <c r="B6311" t="s">
        <v>45</v>
      </c>
      <c r="C6311" t="s">
        <v>189</v>
      </c>
      <c r="D6311" s="2" t="str">
        <f t="shared" si="194"/>
        <v>Baylor1972</v>
      </c>
      <c r="F6311">
        <v>5</v>
      </c>
      <c r="G6311">
        <v>6</v>
      </c>
      <c r="H6311">
        <v>0</v>
      </c>
      <c r="I6311">
        <v>1.92</v>
      </c>
      <c r="J6311">
        <v>10.119999999999999</v>
      </c>
      <c r="K6311">
        <v>12.04</v>
      </c>
      <c r="L6311" s="2">
        <f>_xlfn.RANK.EQ(I6311, INDEX(CFB!$I$2:$I$1048576, MATCH(W6311, CFB!$W$2:$W$1048576, 0)):INDEX(CFB!$I$2:$I$1048576, MATCH(W6311, CFB!$W$2:$W$1048576, 0) + COUNTIF(CFB!$W$2:$W$1048576, W6311) - 1), 0)</f>
        <v>57</v>
      </c>
      <c r="M6311" s="2">
        <f>_xlfn.RANK.EQ(J6311, INDEX(CFB!$J$2:$J$1048576, MATCH(W6311, CFB!$W$2:$W$1048576, 0)):INDEX(CFB!$J$2:$J$1048576, MATCH(W6311, CFB!$W$2:$W$1048576, 0) + COUNTIF(CFB!$W$2:$W$1048576, W6311) - 1))</f>
        <v>12</v>
      </c>
      <c r="N6311" s="2">
        <f>RANK(K6311, INDEX(CFB!$K$2:$K$1048576, MATCH(W6311, CFB!$W$2:$W$1048576, 0)):INDEX(CFB!$K$2:$K$1048576, MATCH(W6311, CFB!$W$2:$W$1048576, 0) + COUNTIF(CFB!$W$2:$W$1048576, W6311) - 1))</f>
        <v>21</v>
      </c>
      <c r="O6311">
        <v>30.68</v>
      </c>
      <c r="P6311">
        <v>2.0299999999999998</v>
      </c>
      <c r="W6311">
        <v>1972</v>
      </c>
      <c r="X6311">
        <f t="shared" si="195"/>
        <v>0</v>
      </c>
    </row>
    <row r="6312" spans="1:24" ht="12.75" hidden="1" customHeight="1" x14ac:dyDescent="0.45">
      <c r="A6312">
        <v>22</v>
      </c>
      <c r="B6312" t="s">
        <v>124</v>
      </c>
      <c r="C6312" t="s">
        <v>10</v>
      </c>
      <c r="D6312" s="2" t="str">
        <f t="shared" si="194"/>
        <v>Purdue1972</v>
      </c>
      <c r="F6312">
        <v>6</v>
      </c>
      <c r="G6312">
        <v>5</v>
      </c>
      <c r="H6312">
        <v>0</v>
      </c>
      <c r="I6312">
        <v>4.29</v>
      </c>
      <c r="J6312">
        <v>7.49</v>
      </c>
      <c r="K6312">
        <v>11.78</v>
      </c>
      <c r="L6312" s="2">
        <f>_xlfn.RANK.EQ(I6312, INDEX(CFB!$I$2:$I$1048576, MATCH(W6312, CFB!$W$2:$W$1048576, 0)):INDEX(CFB!$I$2:$I$1048576, MATCH(W6312, CFB!$W$2:$W$1048576, 0) + COUNTIF(CFB!$W$2:$W$1048576, W6312) - 1), 0)</f>
        <v>37</v>
      </c>
      <c r="M6312" s="2">
        <f>_xlfn.RANK.EQ(J6312, INDEX(CFB!$J$2:$J$1048576, MATCH(W6312, CFB!$W$2:$W$1048576, 0)):INDEX(CFB!$J$2:$J$1048576, MATCH(W6312, CFB!$W$2:$W$1048576, 0) + COUNTIF(CFB!$W$2:$W$1048576, W6312) - 1))</f>
        <v>18</v>
      </c>
      <c r="N6312" s="2">
        <f>RANK(K6312, INDEX(CFB!$K$2:$K$1048576, MATCH(W6312, CFB!$W$2:$W$1048576, 0)):INDEX(CFB!$K$2:$K$1048576, MATCH(W6312, CFB!$W$2:$W$1048576, 0) + COUNTIF(CFB!$W$2:$W$1048576, W6312) - 1))</f>
        <v>22</v>
      </c>
      <c r="O6312">
        <v>32.76</v>
      </c>
      <c r="P6312">
        <v>4.58</v>
      </c>
      <c r="W6312">
        <v>1972</v>
      </c>
      <c r="X6312">
        <f t="shared" si="195"/>
        <v>0</v>
      </c>
    </row>
    <row r="6313" spans="1:24" ht="12.75" hidden="1" customHeight="1" x14ac:dyDescent="0.45">
      <c r="A6313">
        <v>23</v>
      </c>
      <c r="B6313" t="s">
        <v>24</v>
      </c>
      <c r="C6313" t="s">
        <v>189</v>
      </c>
      <c r="D6313" s="2" t="str">
        <f t="shared" si="194"/>
        <v>SMU1972</v>
      </c>
      <c r="F6313">
        <v>7</v>
      </c>
      <c r="G6313">
        <v>4</v>
      </c>
      <c r="H6313">
        <v>0</v>
      </c>
      <c r="I6313">
        <v>3.68</v>
      </c>
      <c r="J6313">
        <v>8.08</v>
      </c>
      <c r="K6313">
        <v>11.76</v>
      </c>
      <c r="L6313" s="2">
        <f>_xlfn.RANK.EQ(I6313, INDEX(CFB!$I$2:$I$1048576, MATCH(W6313, CFB!$W$2:$W$1048576, 0)):INDEX(CFB!$I$2:$I$1048576, MATCH(W6313, CFB!$W$2:$W$1048576, 0) + COUNTIF(CFB!$W$2:$W$1048576, W6313) - 1), 0)</f>
        <v>44</v>
      </c>
      <c r="M6313" s="2">
        <f>_xlfn.RANK.EQ(J6313, INDEX(CFB!$J$2:$J$1048576, MATCH(W6313, CFB!$W$2:$W$1048576, 0)):INDEX(CFB!$J$2:$J$1048576, MATCH(W6313, CFB!$W$2:$W$1048576, 0) + COUNTIF(CFB!$W$2:$W$1048576, W6313) - 1))</f>
        <v>15</v>
      </c>
      <c r="N6313" s="2">
        <f>RANK(K6313, INDEX(CFB!$K$2:$K$1048576, MATCH(W6313, CFB!$W$2:$W$1048576, 0)):INDEX(CFB!$K$2:$K$1048576, MATCH(W6313, CFB!$W$2:$W$1048576, 0) + COUNTIF(CFB!$W$2:$W$1048576, W6313) - 1))</f>
        <v>23</v>
      </c>
      <c r="O6313">
        <v>34.36</v>
      </c>
      <c r="P6313">
        <v>4.3600000000000003</v>
      </c>
      <c r="W6313">
        <v>1972</v>
      </c>
      <c r="X6313">
        <f t="shared" si="195"/>
        <v>0</v>
      </c>
    </row>
    <row r="6314" spans="1:24" ht="12.75" hidden="1" customHeight="1" x14ac:dyDescent="0.45">
      <c r="A6314">
        <v>24</v>
      </c>
      <c r="B6314" t="s">
        <v>71</v>
      </c>
      <c r="C6314" t="s">
        <v>189</v>
      </c>
      <c r="D6314" s="2" t="str">
        <f t="shared" si="194"/>
        <v>Texas Tech1972</v>
      </c>
      <c r="F6314">
        <v>8</v>
      </c>
      <c r="G6314">
        <v>4</v>
      </c>
      <c r="H6314">
        <v>0</v>
      </c>
      <c r="I6314">
        <v>4.83</v>
      </c>
      <c r="J6314">
        <v>6.89</v>
      </c>
      <c r="K6314">
        <v>11.72</v>
      </c>
      <c r="L6314" s="2">
        <f>_xlfn.RANK.EQ(I6314, INDEX(CFB!$I$2:$I$1048576, MATCH(W6314, CFB!$W$2:$W$1048576, 0)):INDEX(CFB!$I$2:$I$1048576, MATCH(W6314, CFB!$W$2:$W$1048576, 0) + COUNTIF(CFB!$W$2:$W$1048576, W6314) - 1), 0)</f>
        <v>33</v>
      </c>
      <c r="M6314" s="2">
        <f>_xlfn.RANK.EQ(J6314, INDEX(CFB!$J$2:$J$1048576, MATCH(W6314, CFB!$W$2:$W$1048576, 0)):INDEX(CFB!$J$2:$J$1048576, MATCH(W6314, CFB!$W$2:$W$1048576, 0) + COUNTIF(CFB!$W$2:$W$1048576, W6314) - 1))</f>
        <v>21</v>
      </c>
      <c r="N6314" s="2">
        <f>RANK(K6314, INDEX(CFB!$K$2:$K$1048576, MATCH(W6314, CFB!$W$2:$W$1048576, 0)):INDEX(CFB!$K$2:$K$1048576, MATCH(W6314, CFB!$W$2:$W$1048576, 0) + COUNTIF(CFB!$W$2:$W$1048576, W6314) - 1))</f>
        <v>24</v>
      </c>
      <c r="O6314">
        <v>32.82</v>
      </c>
      <c r="P6314">
        <v>5.72</v>
      </c>
      <c r="W6314">
        <v>1972</v>
      </c>
      <c r="X6314">
        <f t="shared" si="195"/>
        <v>0</v>
      </c>
    </row>
    <row r="6315" spans="1:24" ht="12.75" hidden="1" customHeight="1" x14ac:dyDescent="0.45">
      <c r="A6315">
        <v>25</v>
      </c>
      <c r="B6315" t="s">
        <v>19</v>
      </c>
      <c r="C6315" t="s">
        <v>15</v>
      </c>
      <c r="D6315" s="2" t="str">
        <f t="shared" si="194"/>
        <v>Ole Miss1972</v>
      </c>
      <c r="F6315">
        <v>5</v>
      </c>
      <c r="G6315">
        <v>5</v>
      </c>
      <c r="H6315">
        <v>0</v>
      </c>
      <c r="I6315">
        <v>4.29</v>
      </c>
      <c r="J6315">
        <v>6.68</v>
      </c>
      <c r="K6315">
        <v>10.97</v>
      </c>
      <c r="L6315" s="2">
        <f>_xlfn.RANK.EQ(I6315, INDEX(CFB!$I$2:$I$1048576, MATCH(W6315, CFB!$W$2:$W$1048576, 0)):INDEX(CFB!$I$2:$I$1048576, MATCH(W6315, CFB!$W$2:$W$1048576, 0) + COUNTIF(CFB!$W$2:$W$1048576, W6315) - 1), 0)</f>
        <v>37</v>
      </c>
      <c r="M6315" s="2">
        <f>_xlfn.RANK.EQ(J6315, INDEX(CFB!$J$2:$J$1048576, MATCH(W6315, CFB!$W$2:$W$1048576, 0)):INDEX(CFB!$J$2:$J$1048576, MATCH(W6315, CFB!$W$2:$W$1048576, 0) + COUNTIF(CFB!$W$2:$W$1048576, W6315) - 1))</f>
        <v>23</v>
      </c>
      <c r="N6315" s="2">
        <f>RANK(K6315, INDEX(CFB!$K$2:$K$1048576, MATCH(W6315, CFB!$W$2:$W$1048576, 0)):INDEX(CFB!$K$2:$K$1048576, MATCH(W6315, CFB!$W$2:$W$1048576, 0) + COUNTIF(CFB!$W$2:$W$1048576, W6315) - 1))</f>
        <v>25</v>
      </c>
      <c r="O6315">
        <v>32.65</v>
      </c>
      <c r="P6315">
        <v>4.4400000000000004</v>
      </c>
      <c r="W6315">
        <v>1972</v>
      </c>
      <c r="X6315">
        <f t="shared" si="195"/>
        <v>0</v>
      </c>
    </row>
    <row r="6316" spans="1:24" ht="12.75" hidden="1" customHeight="1" x14ac:dyDescent="0.45">
      <c r="A6316">
        <v>26</v>
      </c>
      <c r="B6316" t="s">
        <v>28</v>
      </c>
      <c r="C6316" t="s">
        <v>178</v>
      </c>
      <c r="D6316" s="2" t="str">
        <f t="shared" si="194"/>
        <v>Arizona State1972</v>
      </c>
      <c r="E6316">
        <v>13</v>
      </c>
      <c r="F6316">
        <v>10</v>
      </c>
      <c r="G6316">
        <v>2</v>
      </c>
      <c r="H6316">
        <v>0</v>
      </c>
      <c r="I6316">
        <v>17.579999999999998</v>
      </c>
      <c r="J6316">
        <v>-6.74</v>
      </c>
      <c r="K6316">
        <v>10.84</v>
      </c>
      <c r="L6316" s="2">
        <f>_xlfn.RANK.EQ(I6316, INDEX(CFB!$I$2:$I$1048576, MATCH(W6316, CFB!$W$2:$W$1048576, 0)):INDEX(CFB!$I$2:$I$1048576, MATCH(W6316, CFB!$W$2:$W$1048576, 0) + COUNTIF(CFB!$W$2:$W$1048576, W6316) - 1), 0)</f>
        <v>1</v>
      </c>
      <c r="M6316" s="2">
        <f>_xlfn.RANK.EQ(J6316, INDEX(CFB!$J$2:$J$1048576, MATCH(W6316, CFB!$W$2:$W$1048576, 0)):INDEX(CFB!$J$2:$J$1048576, MATCH(W6316, CFB!$W$2:$W$1048576, 0) + COUNTIF(CFB!$W$2:$W$1048576, W6316) - 1))</f>
        <v>109</v>
      </c>
      <c r="N6316" s="2">
        <f>RANK(K6316, INDEX(CFB!$K$2:$K$1048576, MATCH(W6316, CFB!$W$2:$W$1048576, 0)):INDEX(CFB!$K$2:$K$1048576, MATCH(W6316, CFB!$W$2:$W$1048576, 0) + COUNTIF(CFB!$W$2:$W$1048576, W6316) - 1))</f>
        <v>26</v>
      </c>
      <c r="O6316">
        <v>49.62</v>
      </c>
      <c r="P6316">
        <v>19.7</v>
      </c>
      <c r="W6316">
        <v>1972</v>
      </c>
      <c r="X6316">
        <f t="shared" si="195"/>
        <v>0</v>
      </c>
    </row>
    <row r="6317" spans="1:24" ht="12.75" hidden="1" customHeight="1" x14ac:dyDescent="0.45">
      <c r="A6317">
        <v>27</v>
      </c>
      <c r="B6317" t="s">
        <v>95</v>
      </c>
      <c r="C6317" t="s">
        <v>10</v>
      </c>
      <c r="D6317" s="2" t="str">
        <f t="shared" si="194"/>
        <v>Michigan State1972</v>
      </c>
      <c r="F6317">
        <v>5</v>
      </c>
      <c r="G6317">
        <v>5</v>
      </c>
      <c r="H6317">
        <v>1</v>
      </c>
      <c r="I6317">
        <v>-0.85</v>
      </c>
      <c r="J6317">
        <v>11.6</v>
      </c>
      <c r="K6317">
        <v>10.76</v>
      </c>
      <c r="L6317" s="2">
        <f>_xlfn.RANK.EQ(I6317, INDEX(CFB!$I$2:$I$1048576, MATCH(W6317, CFB!$W$2:$W$1048576, 0)):INDEX(CFB!$I$2:$I$1048576, MATCH(W6317, CFB!$W$2:$W$1048576, 0) + COUNTIF(CFB!$W$2:$W$1048576, W6317) - 1), 0)</f>
        <v>73</v>
      </c>
      <c r="M6317" s="2">
        <f>_xlfn.RANK.EQ(J6317, INDEX(CFB!$J$2:$J$1048576, MATCH(W6317, CFB!$W$2:$W$1048576, 0)):INDEX(CFB!$J$2:$J$1048576, MATCH(W6317, CFB!$W$2:$W$1048576, 0) + COUNTIF(CFB!$W$2:$W$1048576, W6317) - 1))</f>
        <v>9</v>
      </c>
      <c r="N6317" s="2">
        <f>RANK(K6317, INDEX(CFB!$K$2:$K$1048576, MATCH(W6317, CFB!$W$2:$W$1048576, 0)):INDEX(CFB!$K$2:$K$1048576, MATCH(W6317, CFB!$W$2:$W$1048576, 0) + COUNTIF(CFB!$W$2:$W$1048576, W6317) - 1))</f>
        <v>27</v>
      </c>
      <c r="O6317">
        <v>26.43</v>
      </c>
      <c r="P6317">
        <v>2.1800000000000002</v>
      </c>
      <c r="W6317">
        <v>1972</v>
      </c>
      <c r="X6317">
        <f t="shared" si="195"/>
        <v>0</v>
      </c>
    </row>
    <row r="6318" spans="1:24" ht="12.75" hidden="1" customHeight="1" x14ac:dyDescent="0.45">
      <c r="A6318">
        <v>28</v>
      </c>
      <c r="B6318" t="s">
        <v>112</v>
      </c>
      <c r="C6318" t="s">
        <v>227</v>
      </c>
      <c r="D6318" s="2" t="str">
        <f t="shared" si="194"/>
        <v>Stanford1972</v>
      </c>
      <c r="F6318">
        <v>6</v>
      </c>
      <c r="G6318">
        <v>5</v>
      </c>
      <c r="H6318">
        <v>0</v>
      </c>
      <c r="I6318">
        <v>4.59</v>
      </c>
      <c r="J6318">
        <v>5.8</v>
      </c>
      <c r="K6318">
        <v>10.39</v>
      </c>
      <c r="L6318" s="2">
        <f>_xlfn.RANK.EQ(I6318, INDEX(CFB!$I$2:$I$1048576, MATCH(W6318, CFB!$W$2:$W$1048576, 0)):INDEX(CFB!$I$2:$I$1048576, MATCH(W6318, CFB!$W$2:$W$1048576, 0) + COUNTIF(CFB!$W$2:$W$1048576, W6318) - 1), 0)</f>
        <v>35</v>
      </c>
      <c r="M6318" s="2">
        <f>_xlfn.RANK.EQ(J6318, INDEX(CFB!$J$2:$J$1048576, MATCH(W6318, CFB!$W$2:$W$1048576, 0)):INDEX(CFB!$J$2:$J$1048576, MATCH(W6318, CFB!$W$2:$W$1048576, 0) + COUNTIF(CFB!$W$2:$W$1048576, W6318) - 1))</f>
        <v>26</v>
      </c>
      <c r="N6318" s="2">
        <f>RANK(K6318, INDEX(CFB!$K$2:$K$1048576, MATCH(W6318, CFB!$W$2:$W$1048576, 0)):INDEX(CFB!$K$2:$K$1048576, MATCH(W6318, CFB!$W$2:$W$1048576, 0) + COUNTIF(CFB!$W$2:$W$1048576, W6318) - 1))</f>
        <v>28</v>
      </c>
      <c r="O6318">
        <v>32.71</v>
      </c>
      <c r="P6318">
        <v>5.89</v>
      </c>
      <c r="W6318">
        <v>1972</v>
      </c>
      <c r="X6318">
        <f t="shared" si="195"/>
        <v>0</v>
      </c>
    </row>
    <row r="6319" spans="1:24" ht="12.75" hidden="1" customHeight="1" x14ac:dyDescent="0.45">
      <c r="A6319">
        <v>29</v>
      </c>
      <c r="B6319" t="s">
        <v>22</v>
      </c>
      <c r="C6319" t="s">
        <v>12</v>
      </c>
      <c r="D6319" s="2" t="str">
        <f t="shared" si="194"/>
        <v>Miami (FL)1972</v>
      </c>
      <c r="F6319">
        <v>5</v>
      </c>
      <c r="G6319">
        <v>6</v>
      </c>
      <c r="H6319">
        <v>0</v>
      </c>
      <c r="I6319">
        <v>2.85</v>
      </c>
      <c r="J6319">
        <v>7.04</v>
      </c>
      <c r="K6319">
        <v>9.89</v>
      </c>
      <c r="L6319" s="2">
        <f>_xlfn.RANK.EQ(I6319, INDEX(CFB!$I$2:$I$1048576, MATCH(W6319, CFB!$W$2:$W$1048576, 0)):INDEX(CFB!$I$2:$I$1048576, MATCH(W6319, CFB!$W$2:$W$1048576, 0) + COUNTIF(CFB!$W$2:$W$1048576, W6319) - 1), 0)</f>
        <v>49</v>
      </c>
      <c r="M6319" s="2">
        <f>_xlfn.RANK.EQ(J6319, INDEX(CFB!$J$2:$J$1048576, MATCH(W6319, CFB!$W$2:$W$1048576, 0)):INDEX(CFB!$J$2:$J$1048576, MATCH(W6319, CFB!$W$2:$W$1048576, 0) + COUNTIF(CFB!$W$2:$W$1048576, W6319) - 1))</f>
        <v>20</v>
      </c>
      <c r="N6319" s="2">
        <f>RANK(K6319, INDEX(CFB!$K$2:$K$1048576, MATCH(W6319, CFB!$W$2:$W$1048576, 0)):INDEX(CFB!$K$2:$K$1048576, MATCH(W6319, CFB!$W$2:$W$1048576, 0) + COUNTIF(CFB!$W$2:$W$1048576, W6319) - 1))</f>
        <v>29</v>
      </c>
      <c r="O6319">
        <v>31.46</v>
      </c>
      <c r="P6319">
        <v>4.4800000000000004</v>
      </c>
      <c r="W6319">
        <v>1972</v>
      </c>
      <c r="X6319">
        <f t="shared" si="195"/>
        <v>0</v>
      </c>
    </row>
    <row r="6320" spans="1:24" ht="12.75" hidden="1" customHeight="1" x14ac:dyDescent="0.45">
      <c r="A6320">
        <v>30</v>
      </c>
      <c r="B6320" t="s">
        <v>66</v>
      </c>
      <c r="C6320" t="s">
        <v>227</v>
      </c>
      <c r="D6320" s="2" t="str">
        <f t="shared" si="194"/>
        <v>Washington1972</v>
      </c>
      <c r="F6320">
        <v>8</v>
      </c>
      <c r="G6320">
        <v>3</v>
      </c>
      <c r="H6320">
        <v>0</v>
      </c>
      <c r="I6320">
        <v>4.04</v>
      </c>
      <c r="J6320">
        <v>5.7</v>
      </c>
      <c r="K6320">
        <v>9.73</v>
      </c>
      <c r="L6320" s="2">
        <f>_xlfn.RANK.EQ(I6320, INDEX(CFB!$I$2:$I$1048576, MATCH(W6320, CFB!$W$2:$W$1048576, 0)):INDEX(CFB!$I$2:$I$1048576, MATCH(W6320, CFB!$W$2:$W$1048576, 0) + COUNTIF(CFB!$W$2:$W$1048576, W6320) - 1), 0)</f>
        <v>43</v>
      </c>
      <c r="M6320" s="2">
        <f>_xlfn.RANK.EQ(J6320, INDEX(CFB!$J$2:$J$1048576, MATCH(W6320, CFB!$W$2:$W$1048576, 0)):INDEX(CFB!$J$2:$J$1048576, MATCH(W6320, CFB!$W$2:$W$1048576, 0) + COUNTIF(CFB!$W$2:$W$1048576, W6320) - 1))</f>
        <v>27</v>
      </c>
      <c r="N6320" s="2">
        <f>RANK(K6320, INDEX(CFB!$K$2:$K$1048576, MATCH(W6320, CFB!$W$2:$W$1048576, 0)):INDEX(CFB!$K$2:$K$1048576, MATCH(W6320, CFB!$W$2:$W$1048576, 0) + COUNTIF(CFB!$W$2:$W$1048576, W6320) - 1))</f>
        <v>30</v>
      </c>
      <c r="O6320">
        <v>29.94</v>
      </c>
      <c r="P6320">
        <v>7.16</v>
      </c>
      <c r="W6320">
        <v>1972</v>
      </c>
      <c r="X6320">
        <f t="shared" si="195"/>
        <v>0</v>
      </c>
    </row>
    <row r="6321" spans="1:24" ht="12.75" hidden="1" customHeight="1" x14ac:dyDescent="0.45">
      <c r="A6321">
        <v>31</v>
      </c>
      <c r="B6321" t="s">
        <v>85</v>
      </c>
      <c r="C6321" t="s">
        <v>227</v>
      </c>
      <c r="D6321" s="2" t="str">
        <f t="shared" si="194"/>
        <v>Washington State1972</v>
      </c>
      <c r="E6321">
        <v>19</v>
      </c>
      <c r="F6321">
        <v>7</v>
      </c>
      <c r="G6321">
        <v>4</v>
      </c>
      <c r="H6321">
        <v>0</v>
      </c>
      <c r="I6321">
        <v>6.37</v>
      </c>
      <c r="J6321">
        <v>3.24</v>
      </c>
      <c r="K6321">
        <v>9.61</v>
      </c>
      <c r="L6321" s="2">
        <f>_xlfn.RANK.EQ(I6321, INDEX(CFB!$I$2:$I$1048576, MATCH(W6321, CFB!$W$2:$W$1048576, 0)):INDEX(CFB!$I$2:$I$1048576, MATCH(W6321, CFB!$W$2:$W$1048576, 0) + COUNTIF(CFB!$W$2:$W$1048576, W6321) - 1), 0)</f>
        <v>27</v>
      </c>
      <c r="M6321" s="2">
        <f>_xlfn.RANK.EQ(J6321, INDEX(CFB!$J$2:$J$1048576, MATCH(W6321, CFB!$W$2:$W$1048576, 0)):INDEX(CFB!$J$2:$J$1048576, MATCH(W6321, CFB!$W$2:$W$1048576, 0) + COUNTIF(CFB!$W$2:$W$1048576, W6321) - 1))</f>
        <v>37</v>
      </c>
      <c r="N6321" s="2">
        <f>RANK(K6321, INDEX(CFB!$K$2:$K$1048576, MATCH(W6321, CFB!$W$2:$W$1048576, 0)):INDEX(CFB!$K$2:$K$1048576, MATCH(W6321, CFB!$W$2:$W$1048576, 0) + COUNTIF(CFB!$W$2:$W$1048576, W6321) - 1))</f>
        <v>31</v>
      </c>
      <c r="O6321">
        <v>32.61</v>
      </c>
      <c r="P6321">
        <v>11.1</v>
      </c>
      <c r="W6321">
        <v>1972</v>
      </c>
      <c r="X6321">
        <f t="shared" si="195"/>
        <v>0</v>
      </c>
    </row>
    <row r="6322" spans="1:24" ht="12.75" hidden="1" customHeight="1" x14ac:dyDescent="0.45">
      <c r="A6322">
        <v>32</v>
      </c>
      <c r="B6322" t="s">
        <v>40</v>
      </c>
      <c r="C6322" t="s">
        <v>188</v>
      </c>
      <c r="D6322" s="2" t="str">
        <f t="shared" si="194"/>
        <v>Iowa State1972</v>
      </c>
      <c r="F6322">
        <v>5</v>
      </c>
      <c r="G6322">
        <v>6</v>
      </c>
      <c r="H6322">
        <v>1</v>
      </c>
      <c r="I6322">
        <v>6.57</v>
      </c>
      <c r="J6322">
        <v>2.71</v>
      </c>
      <c r="K6322">
        <v>9.27</v>
      </c>
      <c r="L6322" s="2">
        <f>_xlfn.RANK.EQ(I6322, INDEX(CFB!$I$2:$I$1048576, MATCH(W6322, CFB!$W$2:$W$1048576, 0)):INDEX(CFB!$I$2:$I$1048576, MATCH(W6322, CFB!$W$2:$W$1048576, 0) + COUNTIF(CFB!$W$2:$W$1048576, W6322) - 1), 0)</f>
        <v>25</v>
      </c>
      <c r="M6322" s="2">
        <f>_xlfn.RANK.EQ(J6322, INDEX(CFB!$J$2:$J$1048576, MATCH(W6322, CFB!$W$2:$W$1048576, 0)):INDEX(CFB!$J$2:$J$1048576, MATCH(W6322, CFB!$W$2:$W$1048576, 0) + COUNTIF(CFB!$W$2:$W$1048576, W6322) - 1))</f>
        <v>44</v>
      </c>
      <c r="N6322" s="2">
        <f>RANK(K6322, INDEX(CFB!$K$2:$K$1048576, MATCH(W6322, CFB!$W$2:$W$1048576, 0)):INDEX(CFB!$K$2:$K$1048576, MATCH(W6322, CFB!$W$2:$W$1048576, 0) + COUNTIF(CFB!$W$2:$W$1048576, W6322) - 1))</f>
        <v>32</v>
      </c>
      <c r="O6322">
        <v>35.729999999999997</v>
      </c>
      <c r="P6322">
        <v>7.18</v>
      </c>
      <c r="W6322">
        <v>1972</v>
      </c>
      <c r="X6322">
        <f t="shared" si="195"/>
        <v>0</v>
      </c>
    </row>
    <row r="6323" spans="1:24" ht="12.75" hidden="1" customHeight="1" x14ac:dyDescent="0.45">
      <c r="A6323">
        <v>33</v>
      </c>
      <c r="B6323" t="s">
        <v>211</v>
      </c>
      <c r="C6323" t="s">
        <v>212</v>
      </c>
      <c r="D6323" s="2" t="str">
        <f t="shared" si="194"/>
        <v>Yale1972</v>
      </c>
      <c r="F6323">
        <v>7</v>
      </c>
      <c r="G6323">
        <v>2</v>
      </c>
      <c r="H6323">
        <v>0</v>
      </c>
      <c r="I6323">
        <v>7.49</v>
      </c>
      <c r="J6323">
        <v>1.69</v>
      </c>
      <c r="K6323">
        <v>9.18</v>
      </c>
      <c r="L6323" s="2">
        <f>_xlfn.RANK.EQ(I6323, INDEX(CFB!$I$2:$I$1048576, MATCH(W6323, CFB!$W$2:$W$1048576, 0)):INDEX(CFB!$I$2:$I$1048576, MATCH(W6323, CFB!$W$2:$W$1048576, 0) + COUNTIF(CFB!$W$2:$W$1048576, W6323) - 1), 0)</f>
        <v>19</v>
      </c>
      <c r="M6323" s="2">
        <f>_xlfn.RANK.EQ(J6323, INDEX(CFB!$J$2:$J$1048576, MATCH(W6323, CFB!$W$2:$W$1048576, 0)):INDEX(CFB!$J$2:$J$1048576, MATCH(W6323, CFB!$W$2:$W$1048576, 0) + COUNTIF(CFB!$W$2:$W$1048576, W6323) - 1))</f>
        <v>53</v>
      </c>
      <c r="N6323" s="2">
        <f>RANK(K6323, INDEX(CFB!$K$2:$K$1048576, MATCH(W6323, CFB!$W$2:$W$1048576, 0)):INDEX(CFB!$K$2:$K$1048576, MATCH(W6323, CFB!$W$2:$W$1048576, 0) + COUNTIF(CFB!$W$2:$W$1048576, W6323) - 1))</f>
        <v>33</v>
      </c>
      <c r="O6323">
        <v>36.58</v>
      </c>
      <c r="P6323">
        <v>10.81</v>
      </c>
      <c r="W6323">
        <v>1972</v>
      </c>
      <c r="X6323">
        <f t="shared" si="195"/>
        <v>0</v>
      </c>
    </row>
    <row r="6324" spans="1:24" ht="12.75" hidden="1" customHeight="1" x14ac:dyDescent="0.45">
      <c r="A6324">
        <v>34</v>
      </c>
      <c r="B6324" t="s">
        <v>69</v>
      </c>
      <c r="C6324" t="s">
        <v>189</v>
      </c>
      <c r="D6324" s="2" t="str">
        <f t="shared" si="194"/>
        <v>Arkansas1972</v>
      </c>
      <c r="F6324">
        <v>6</v>
      </c>
      <c r="G6324">
        <v>5</v>
      </c>
      <c r="H6324">
        <v>0</v>
      </c>
      <c r="I6324">
        <v>6.43</v>
      </c>
      <c r="J6324">
        <v>2.2000000000000002</v>
      </c>
      <c r="K6324">
        <v>8.6300000000000008</v>
      </c>
      <c r="L6324" s="2">
        <f>_xlfn.RANK.EQ(I6324, INDEX(CFB!$I$2:$I$1048576, MATCH(W6324, CFB!$W$2:$W$1048576, 0)):INDEX(CFB!$I$2:$I$1048576, MATCH(W6324, CFB!$W$2:$W$1048576, 0) + COUNTIF(CFB!$W$2:$W$1048576, W6324) - 1), 0)</f>
        <v>26</v>
      </c>
      <c r="M6324" s="2">
        <f>_xlfn.RANK.EQ(J6324, INDEX(CFB!$J$2:$J$1048576, MATCH(W6324, CFB!$W$2:$W$1048576, 0)):INDEX(CFB!$J$2:$J$1048576, MATCH(W6324, CFB!$W$2:$W$1048576, 0) + COUNTIF(CFB!$W$2:$W$1048576, W6324) - 1))</f>
        <v>48</v>
      </c>
      <c r="N6324" s="2">
        <f>RANK(K6324, INDEX(CFB!$K$2:$K$1048576, MATCH(W6324, CFB!$W$2:$W$1048576, 0)):INDEX(CFB!$K$2:$K$1048576, MATCH(W6324, CFB!$W$2:$W$1048576, 0) + COUNTIF(CFB!$W$2:$W$1048576, W6324) - 1))</f>
        <v>34</v>
      </c>
      <c r="O6324">
        <v>32.950000000000003</v>
      </c>
      <c r="P6324">
        <v>9.17</v>
      </c>
      <c r="W6324">
        <v>1972</v>
      </c>
      <c r="X6324">
        <f t="shared" si="195"/>
        <v>0</v>
      </c>
    </row>
    <row r="6325" spans="1:24" ht="12.75" hidden="1" customHeight="1" x14ac:dyDescent="0.45">
      <c r="A6325">
        <v>35</v>
      </c>
      <c r="B6325" t="s">
        <v>129</v>
      </c>
      <c r="C6325" t="s">
        <v>189</v>
      </c>
      <c r="D6325" s="2" t="str">
        <f t="shared" si="194"/>
        <v>Rice1972</v>
      </c>
      <c r="F6325">
        <v>5</v>
      </c>
      <c r="G6325">
        <v>5</v>
      </c>
      <c r="H6325">
        <v>1</v>
      </c>
      <c r="I6325">
        <v>5.23</v>
      </c>
      <c r="J6325">
        <v>3.16</v>
      </c>
      <c r="K6325">
        <v>8.39</v>
      </c>
      <c r="L6325" s="2">
        <f>_xlfn.RANK.EQ(I6325, INDEX(CFB!$I$2:$I$1048576, MATCH(W6325, CFB!$W$2:$W$1048576, 0)):INDEX(CFB!$I$2:$I$1048576, MATCH(W6325, CFB!$W$2:$W$1048576, 0) + COUNTIF(CFB!$W$2:$W$1048576, W6325) - 1), 0)</f>
        <v>30</v>
      </c>
      <c r="M6325" s="2">
        <f>_xlfn.RANK.EQ(J6325, INDEX(CFB!$J$2:$J$1048576, MATCH(W6325, CFB!$W$2:$W$1048576, 0)):INDEX(CFB!$J$2:$J$1048576, MATCH(W6325, CFB!$W$2:$W$1048576, 0) + COUNTIF(CFB!$W$2:$W$1048576, W6325) - 1))</f>
        <v>39</v>
      </c>
      <c r="N6325" s="2">
        <f>RANK(K6325, INDEX(CFB!$K$2:$K$1048576, MATCH(W6325, CFB!$W$2:$W$1048576, 0)):INDEX(CFB!$K$2:$K$1048576, MATCH(W6325, CFB!$W$2:$W$1048576, 0) + COUNTIF(CFB!$W$2:$W$1048576, W6325) - 1))</f>
        <v>35</v>
      </c>
      <c r="O6325">
        <v>31.48</v>
      </c>
      <c r="P6325">
        <v>9.68</v>
      </c>
      <c r="W6325">
        <v>1972</v>
      </c>
      <c r="X6325">
        <f t="shared" si="195"/>
        <v>0</v>
      </c>
    </row>
    <row r="6326" spans="1:24" ht="12.75" hidden="1" customHeight="1" x14ac:dyDescent="0.45">
      <c r="A6326">
        <v>36</v>
      </c>
      <c r="B6326" t="s">
        <v>46</v>
      </c>
      <c r="C6326" t="s">
        <v>188</v>
      </c>
      <c r="D6326" s="2" t="str">
        <f t="shared" si="194"/>
        <v>Missouri1972</v>
      </c>
      <c r="F6326">
        <v>6</v>
      </c>
      <c r="G6326">
        <v>6</v>
      </c>
      <c r="H6326">
        <v>0</v>
      </c>
      <c r="I6326">
        <v>4.74</v>
      </c>
      <c r="J6326">
        <v>3.19</v>
      </c>
      <c r="K6326">
        <v>7.93</v>
      </c>
      <c r="L6326" s="2">
        <f>_xlfn.RANK.EQ(I6326, INDEX(CFB!$I$2:$I$1048576, MATCH(W6326, CFB!$W$2:$W$1048576, 0)):INDEX(CFB!$I$2:$I$1048576, MATCH(W6326, CFB!$W$2:$W$1048576, 0) + COUNTIF(CFB!$W$2:$W$1048576, W6326) - 1), 0)</f>
        <v>34</v>
      </c>
      <c r="M6326" s="2">
        <f>_xlfn.RANK.EQ(J6326, INDEX(CFB!$J$2:$J$1048576, MATCH(W6326, CFB!$W$2:$W$1048576, 0)):INDEX(CFB!$J$2:$J$1048576, MATCH(W6326, CFB!$W$2:$W$1048576, 0) + COUNTIF(CFB!$W$2:$W$1048576, W6326) - 1))</f>
        <v>38</v>
      </c>
      <c r="N6326" s="2">
        <f>RANK(K6326, INDEX(CFB!$K$2:$K$1048576, MATCH(W6326, CFB!$W$2:$W$1048576, 0)):INDEX(CFB!$K$2:$K$1048576, MATCH(W6326, CFB!$W$2:$W$1048576, 0) + COUNTIF(CFB!$W$2:$W$1048576, W6326) - 1))</f>
        <v>36</v>
      </c>
      <c r="O6326">
        <v>30.93</v>
      </c>
      <c r="P6326">
        <v>9.27</v>
      </c>
      <c r="W6326">
        <v>1972</v>
      </c>
      <c r="X6326">
        <f t="shared" si="195"/>
        <v>0</v>
      </c>
    </row>
    <row r="6327" spans="1:24" ht="12.75" hidden="1" customHeight="1" x14ac:dyDescent="0.45">
      <c r="A6327">
        <v>37</v>
      </c>
      <c r="B6327" t="s">
        <v>58</v>
      </c>
      <c r="C6327" t="s">
        <v>12</v>
      </c>
      <c r="D6327" s="2" t="str">
        <f t="shared" si="194"/>
        <v>Tulane1972</v>
      </c>
      <c r="F6327">
        <v>6</v>
      </c>
      <c r="G6327">
        <v>5</v>
      </c>
      <c r="H6327">
        <v>0</v>
      </c>
      <c r="I6327">
        <v>-0.43</v>
      </c>
      <c r="J6327">
        <v>8.0399999999999991</v>
      </c>
      <c r="K6327">
        <v>7.6</v>
      </c>
      <c r="L6327" s="2">
        <f>_xlfn.RANK.EQ(I6327, INDEX(CFB!$I$2:$I$1048576, MATCH(W6327, CFB!$W$2:$W$1048576, 0)):INDEX(CFB!$I$2:$I$1048576, MATCH(W6327, CFB!$W$2:$W$1048576, 0) + COUNTIF(CFB!$W$2:$W$1048576, W6327) - 1), 0)</f>
        <v>70</v>
      </c>
      <c r="M6327" s="2">
        <f>_xlfn.RANK.EQ(J6327, INDEX(CFB!$J$2:$J$1048576, MATCH(W6327, CFB!$W$2:$W$1048576, 0)):INDEX(CFB!$J$2:$J$1048576, MATCH(W6327, CFB!$W$2:$W$1048576, 0) + COUNTIF(CFB!$W$2:$W$1048576, W6327) - 1))</f>
        <v>16</v>
      </c>
      <c r="N6327" s="2">
        <f>RANK(K6327, INDEX(CFB!$K$2:$K$1048576, MATCH(W6327, CFB!$W$2:$W$1048576, 0)):INDEX(CFB!$K$2:$K$1048576, MATCH(W6327, CFB!$W$2:$W$1048576, 0) + COUNTIF(CFB!$W$2:$W$1048576, W6327) - 1))</f>
        <v>37</v>
      </c>
      <c r="O6327">
        <v>28.69</v>
      </c>
      <c r="P6327">
        <v>5.14</v>
      </c>
      <c r="W6327">
        <v>1972</v>
      </c>
      <c r="X6327">
        <f t="shared" si="195"/>
        <v>0</v>
      </c>
    </row>
    <row r="6328" spans="1:24" ht="12.75" hidden="1" customHeight="1" x14ac:dyDescent="0.45">
      <c r="A6328">
        <v>38</v>
      </c>
      <c r="B6328" t="s">
        <v>89</v>
      </c>
      <c r="C6328" t="s">
        <v>12</v>
      </c>
      <c r="D6328" s="2" t="str">
        <f t="shared" si="194"/>
        <v>West Virginia1972</v>
      </c>
      <c r="F6328">
        <v>8</v>
      </c>
      <c r="G6328">
        <v>4</v>
      </c>
      <c r="H6328">
        <v>0</v>
      </c>
      <c r="I6328">
        <v>12.88</v>
      </c>
      <c r="J6328">
        <v>-5.34</v>
      </c>
      <c r="K6328">
        <v>7.55</v>
      </c>
      <c r="L6328" s="2">
        <f>_xlfn.RANK.EQ(I6328, INDEX(CFB!$I$2:$I$1048576, MATCH(W6328, CFB!$W$2:$W$1048576, 0)):INDEX(CFB!$I$2:$I$1048576, MATCH(W6328, CFB!$W$2:$W$1048576, 0) + COUNTIF(CFB!$W$2:$W$1048576, W6328) - 1), 0)</f>
        <v>6</v>
      </c>
      <c r="M6328" s="2">
        <f>_xlfn.RANK.EQ(J6328, INDEX(CFB!$J$2:$J$1048576, MATCH(W6328, CFB!$W$2:$W$1048576, 0)):INDEX(CFB!$J$2:$J$1048576, MATCH(W6328, CFB!$W$2:$W$1048576, 0) + COUNTIF(CFB!$W$2:$W$1048576, W6328) - 1))</f>
        <v>105</v>
      </c>
      <c r="N6328" s="2">
        <f>RANK(K6328, INDEX(CFB!$K$2:$K$1048576, MATCH(W6328, CFB!$W$2:$W$1048576, 0)):INDEX(CFB!$K$2:$K$1048576, MATCH(W6328, CFB!$W$2:$W$1048576, 0) + COUNTIF(CFB!$W$2:$W$1048576, W6328) - 1))</f>
        <v>38</v>
      </c>
      <c r="O6328">
        <v>41.52</v>
      </c>
      <c r="P6328">
        <v>19.14</v>
      </c>
      <c r="W6328">
        <v>1972</v>
      </c>
      <c r="X6328">
        <f t="shared" si="195"/>
        <v>0</v>
      </c>
    </row>
    <row r="6329" spans="1:24" ht="12.75" hidden="1" customHeight="1" x14ac:dyDescent="0.45">
      <c r="A6329">
        <v>39</v>
      </c>
      <c r="B6329" t="s">
        <v>115</v>
      </c>
      <c r="C6329" t="s">
        <v>12</v>
      </c>
      <c r="D6329" s="2" t="str">
        <f t="shared" si="194"/>
        <v>Florida State1972</v>
      </c>
      <c r="F6329">
        <v>7</v>
      </c>
      <c r="G6329">
        <v>4</v>
      </c>
      <c r="H6329">
        <v>0</v>
      </c>
      <c r="I6329">
        <v>7</v>
      </c>
      <c r="J6329">
        <v>0.51</v>
      </c>
      <c r="K6329">
        <v>7.51</v>
      </c>
      <c r="L6329" s="2">
        <f>_xlfn.RANK.EQ(I6329, INDEX(CFB!$I$2:$I$1048576, MATCH(W6329, CFB!$W$2:$W$1048576, 0)):INDEX(CFB!$I$2:$I$1048576, MATCH(W6329, CFB!$W$2:$W$1048576, 0) + COUNTIF(CFB!$W$2:$W$1048576, W6329) - 1), 0)</f>
        <v>21</v>
      </c>
      <c r="M6329" s="2">
        <f>_xlfn.RANK.EQ(J6329, INDEX(CFB!$J$2:$J$1048576, MATCH(W6329, CFB!$W$2:$W$1048576, 0)):INDEX(CFB!$J$2:$J$1048576, MATCH(W6329, CFB!$W$2:$W$1048576, 0) + COUNTIF(CFB!$W$2:$W$1048576, W6329) - 1))</f>
        <v>59</v>
      </c>
      <c r="N6329" s="2">
        <f>RANK(K6329, INDEX(CFB!$K$2:$K$1048576, MATCH(W6329, CFB!$W$2:$W$1048576, 0)):INDEX(CFB!$K$2:$K$1048576, MATCH(W6329, CFB!$W$2:$W$1048576, 0) + COUNTIF(CFB!$W$2:$W$1048576, W6329) - 1))</f>
        <v>39</v>
      </c>
      <c r="O6329">
        <v>34.409999999999997</v>
      </c>
      <c r="P6329">
        <v>11.76</v>
      </c>
      <c r="W6329">
        <v>1972</v>
      </c>
      <c r="X6329">
        <f t="shared" si="195"/>
        <v>0</v>
      </c>
    </row>
    <row r="6330" spans="1:24" ht="12.75" hidden="1" customHeight="1" x14ac:dyDescent="0.45">
      <c r="A6330">
        <v>40</v>
      </c>
      <c r="B6330" t="s">
        <v>146</v>
      </c>
      <c r="C6330" t="s">
        <v>193</v>
      </c>
      <c r="D6330" s="2" t="str">
        <f t="shared" si="194"/>
        <v>San Diego State1972</v>
      </c>
      <c r="F6330">
        <v>10</v>
      </c>
      <c r="G6330">
        <v>1</v>
      </c>
      <c r="H6330">
        <v>0</v>
      </c>
      <c r="I6330">
        <v>2.09</v>
      </c>
      <c r="J6330">
        <v>5.26</v>
      </c>
      <c r="K6330">
        <v>7.35</v>
      </c>
      <c r="L6330" s="2">
        <f>_xlfn.RANK.EQ(I6330, INDEX(CFB!$I$2:$I$1048576, MATCH(W6330, CFB!$W$2:$W$1048576, 0)):INDEX(CFB!$I$2:$I$1048576, MATCH(W6330, CFB!$W$2:$W$1048576, 0) + COUNTIF(CFB!$W$2:$W$1048576, W6330) - 1), 0)</f>
        <v>52</v>
      </c>
      <c r="M6330" s="2">
        <f>_xlfn.RANK.EQ(J6330, INDEX(CFB!$J$2:$J$1048576, MATCH(W6330, CFB!$W$2:$W$1048576, 0)):INDEX(CFB!$J$2:$J$1048576, MATCH(W6330, CFB!$W$2:$W$1048576, 0) + COUNTIF(CFB!$W$2:$W$1048576, W6330) - 1))</f>
        <v>28</v>
      </c>
      <c r="N6330" s="2">
        <f>RANK(K6330, INDEX(CFB!$K$2:$K$1048576, MATCH(W6330, CFB!$W$2:$W$1048576, 0)):INDEX(CFB!$K$2:$K$1048576, MATCH(W6330, CFB!$W$2:$W$1048576, 0) + COUNTIF(CFB!$W$2:$W$1048576, W6330) - 1))</f>
        <v>40</v>
      </c>
      <c r="O6330">
        <v>28.82</v>
      </c>
      <c r="P6330">
        <v>9.65</v>
      </c>
      <c r="W6330">
        <v>1972</v>
      </c>
      <c r="X6330">
        <f t="shared" si="195"/>
        <v>0</v>
      </c>
    </row>
    <row r="6331" spans="1:24" ht="12.75" hidden="1" customHeight="1" x14ac:dyDescent="0.45">
      <c r="A6331">
        <v>41</v>
      </c>
      <c r="B6331" t="s">
        <v>218</v>
      </c>
      <c r="C6331" t="s">
        <v>212</v>
      </c>
      <c r="D6331" s="2" t="str">
        <f t="shared" si="194"/>
        <v>Dartmouth1972</v>
      </c>
      <c r="F6331">
        <v>7</v>
      </c>
      <c r="G6331">
        <v>1</v>
      </c>
      <c r="H6331">
        <v>1</v>
      </c>
      <c r="I6331">
        <v>6.65</v>
      </c>
      <c r="J6331">
        <v>0.66</v>
      </c>
      <c r="K6331">
        <v>7.3</v>
      </c>
      <c r="L6331" s="2">
        <f>_xlfn.RANK.EQ(I6331, INDEX(CFB!$I$2:$I$1048576, MATCH(W6331, CFB!$W$2:$W$1048576, 0)):INDEX(CFB!$I$2:$I$1048576, MATCH(W6331, CFB!$W$2:$W$1048576, 0) + COUNTIF(CFB!$W$2:$W$1048576, W6331) - 1), 0)</f>
        <v>24</v>
      </c>
      <c r="M6331" s="2">
        <f>_xlfn.RANK.EQ(J6331, INDEX(CFB!$J$2:$J$1048576, MATCH(W6331, CFB!$W$2:$W$1048576, 0)):INDEX(CFB!$J$2:$J$1048576, MATCH(W6331, CFB!$W$2:$W$1048576, 0) + COUNTIF(CFB!$W$2:$W$1048576, W6331) - 1))</f>
        <v>58</v>
      </c>
      <c r="N6331" s="2">
        <f>RANK(K6331, INDEX(CFB!$K$2:$K$1048576, MATCH(W6331, CFB!$W$2:$W$1048576, 0)):INDEX(CFB!$K$2:$K$1048576, MATCH(W6331, CFB!$W$2:$W$1048576, 0) + COUNTIF(CFB!$W$2:$W$1048576, W6331) - 1))</f>
        <v>41</v>
      </c>
      <c r="O6331">
        <v>35.33</v>
      </c>
      <c r="P6331">
        <v>12.61</v>
      </c>
      <c r="W6331">
        <v>1972</v>
      </c>
      <c r="X6331">
        <f t="shared" si="195"/>
        <v>0</v>
      </c>
    </row>
    <row r="6332" spans="1:24" ht="12.75" hidden="1" customHeight="1" x14ac:dyDescent="0.45">
      <c r="A6332">
        <v>42</v>
      </c>
      <c r="B6332" t="s">
        <v>33</v>
      </c>
      <c r="C6332" t="s">
        <v>12</v>
      </c>
      <c r="D6332" s="2" t="str">
        <f t="shared" si="194"/>
        <v>Virginia Tech1972</v>
      </c>
      <c r="F6332">
        <v>6</v>
      </c>
      <c r="G6332">
        <v>4</v>
      </c>
      <c r="H6332">
        <v>1</v>
      </c>
      <c r="I6332">
        <v>7.63</v>
      </c>
      <c r="J6332">
        <v>-1.64</v>
      </c>
      <c r="K6332">
        <v>5.99</v>
      </c>
      <c r="L6332" s="2">
        <f>_xlfn.RANK.EQ(I6332, INDEX(CFB!$I$2:$I$1048576, MATCH(W6332, CFB!$W$2:$W$1048576, 0)):INDEX(CFB!$I$2:$I$1048576, MATCH(W6332, CFB!$W$2:$W$1048576, 0) + COUNTIF(CFB!$W$2:$W$1048576, W6332) - 1), 0)</f>
        <v>17</v>
      </c>
      <c r="M6332" s="2">
        <f>_xlfn.RANK.EQ(J6332, INDEX(CFB!$J$2:$J$1048576, MATCH(W6332, CFB!$W$2:$W$1048576, 0)):INDEX(CFB!$J$2:$J$1048576, MATCH(W6332, CFB!$W$2:$W$1048576, 0) + COUNTIF(CFB!$W$2:$W$1048576, W6332) - 1))</f>
        <v>79</v>
      </c>
      <c r="N6332" s="2">
        <f>RANK(K6332, INDEX(CFB!$K$2:$K$1048576, MATCH(W6332, CFB!$W$2:$W$1048576, 0)):INDEX(CFB!$K$2:$K$1048576, MATCH(W6332, CFB!$W$2:$W$1048576, 0) + COUNTIF(CFB!$W$2:$W$1048576, W6332) - 1))</f>
        <v>42</v>
      </c>
      <c r="O6332">
        <v>35.5</v>
      </c>
      <c r="P6332">
        <v>14.28</v>
      </c>
      <c r="W6332">
        <v>1972</v>
      </c>
      <c r="X6332">
        <f t="shared" si="195"/>
        <v>0</v>
      </c>
    </row>
    <row r="6333" spans="1:24" ht="12.75" hidden="1" customHeight="1" x14ac:dyDescent="0.45">
      <c r="A6333">
        <v>43</v>
      </c>
      <c r="B6333" t="s">
        <v>107</v>
      </c>
      <c r="C6333" t="s">
        <v>12</v>
      </c>
      <c r="D6333" s="2" t="str">
        <f t="shared" si="194"/>
        <v>Houston1972</v>
      </c>
      <c r="F6333">
        <v>6</v>
      </c>
      <c r="G6333">
        <v>4</v>
      </c>
      <c r="H6333">
        <v>1</v>
      </c>
      <c r="I6333">
        <v>4.22</v>
      </c>
      <c r="J6333">
        <v>1.76</v>
      </c>
      <c r="K6333">
        <v>5.98</v>
      </c>
      <c r="L6333" s="2">
        <f>_xlfn.RANK.EQ(I6333, INDEX(CFB!$I$2:$I$1048576, MATCH(W6333, CFB!$W$2:$W$1048576, 0)):INDEX(CFB!$I$2:$I$1048576, MATCH(W6333, CFB!$W$2:$W$1048576, 0) + COUNTIF(CFB!$W$2:$W$1048576, W6333) - 1), 0)</f>
        <v>39</v>
      </c>
      <c r="M6333" s="2">
        <f>_xlfn.RANK.EQ(J6333, INDEX(CFB!$J$2:$J$1048576, MATCH(W6333, CFB!$W$2:$W$1048576, 0)):INDEX(CFB!$J$2:$J$1048576, MATCH(W6333, CFB!$W$2:$W$1048576, 0) + COUNTIF(CFB!$W$2:$W$1048576, W6333) - 1))</f>
        <v>52</v>
      </c>
      <c r="N6333" s="2">
        <f>RANK(K6333, INDEX(CFB!$K$2:$K$1048576, MATCH(W6333, CFB!$W$2:$W$1048576, 0)):INDEX(CFB!$K$2:$K$1048576, MATCH(W6333, CFB!$W$2:$W$1048576, 0) + COUNTIF(CFB!$W$2:$W$1048576, W6333) - 1))</f>
        <v>43</v>
      </c>
      <c r="O6333">
        <v>33.86</v>
      </c>
      <c r="P6333">
        <v>10.199999999999999</v>
      </c>
      <c r="W6333">
        <v>1972</v>
      </c>
      <c r="X6333">
        <f t="shared" si="195"/>
        <v>0</v>
      </c>
    </row>
    <row r="6334" spans="1:24" ht="12.75" hidden="1" customHeight="1" x14ac:dyDescent="0.45">
      <c r="A6334">
        <v>44</v>
      </c>
      <c r="B6334" t="s">
        <v>25</v>
      </c>
      <c r="C6334" t="s">
        <v>195</v>
      </c>
      <c r="D6334" s="2" t="str">
        <f t="shared" si="194"/>
        <v>Louisville1972</v>
      </c>
      <c r="E6334">
        <v>18</v>
      </c>
      <c r="F6334">
        <v>9</v>
      </c>
      <c r="G6334">
        <v>1</v>
      </c>
      <c r="H6334">
        <v>0</v>
      </c>
      <c r="I6334">
        <v>2.15</v>
      </c>
      <c r="J6334">
        <v>3.76</v>
      </c>
      <c r="K6334">
        <v>5.91</v>
      </c>
      <c r="L6334" s="2">
        <f>_xlfn.RANK.EQ(I6334, INDEX(CFB!$I$2:$I$1048576, MATCH(W6334, CFB!$W$2:$W$1048576, 0)):INDEX(CFB!$I$2:$I$1048576, MATCH(W6334, CFB!$W$2:$W$1048576, 0) + COUNTIF(CFB!$W$2:$W$1048576, W6334) - 1), 0)</f>
        <v>51</v>
      </c>
      <c r="M6334" s="2">
        <f>_xlfn.RANK.EQ(J6334, INDEX(CFB!$J$2:$J$1048576, MATCH(W6334, CFB!$W$2:$W$1048576, 0)):INDEX(CFB!$J$2:$J$1048576, MATCH(W6334, CFB!$W$2:$W$1048576, 0) + COUNTIF(CFB!$W$2:$W$1048576, W6334) - 1))</f>
        <v>34</v>
      </c>
      <c r="N6334" s="2">
        <f>RANK(K6334, INDEX(CFB!$K$2:$K$1048576, MATCH(W6334, CFB!$W$2:$W$1048576, 0)):INDEX(CFB!$K$2:$K$1048576, MATCH(W6334, CFB!$W$2:$W$1048576, 0) + COUNTIF(CFB!$W$2:$W$1048576, W6334) - 1))</f>
        <v>44</v>
      </c>
      <c r="O6334">
        <v>33.25</v>
      </c>
      <c r="P6334">
        <v>9.92</v>
      </c>
      <c r="W6334">
        <v>1972</v>
      </c>
      <c r="X6334">
        <f t="shared" si="195"/>
        <v>0</v>
      </c>
    </row>
    <row r="6335" spans="1:24" hidden="1" x14ac:dyDescent="0.45">
      <c r="A6335">
        <v>45</v>
      </c>
      <c r="B6335" t="s">
        <v>13</v>
      </c>
      <c r="C6335" t="s">
        <v>227</v>
      </c>
      <c r="D6335" s="2" t="str">
        <f t="shared" si="194"/>
        <v>Oregon1972</v>
      </c>
      <c r="F6335">
        <v>4</v>
      </c>
      <c r="G6335">
        <v>7</v>
      </c>
      <c r="H6335">
        <v>0</v>
      </c>
      <c r="I6335">
        <v>1.94</v>
      </c>
      <c r="J6335">
        <v>3.79</v>
      </c>
      <c r="K6335">
        <v>5.73</v>
      </c>
      <c r="L6335" s="2">
        <f>_xlfn.RANK.EQ(I6335, INDEX(CFB!$I$2:$I$1048576, MATCH(W6335, CFB!$W$2:$W$1048576, 0)):INDEX(CFB!$I$2:$I$1048576, MATCH(W6335, CFB!$W$2:$W$1048576, 0) + COUNTIF(CFB!$W$2:$W$1048576, W6335) - 1), 0)</f>
        <v>56</v>
      </c>
      <c r="M6335" s="2">
        <f>_xlfn.RANK.EQ(J6335, INDEX(CFB!$J$2:$J$1048576, MATCH(W6335, CFB!$W$2:$W$1048576, 0)):INDEX(CFB!$J$2:$J$1048576, MATCH(W6335, CFB!$W$2:$W$1048576, 0) + COUNTIF(CFB!$W$2:$W$1048576, W6335) - 1))</f>
        <v>33</v>
      </c>
      <c r="N6335" s="2">
        <f>RANK(K6335, INDEX(CFB!$K$2:$K$1048576, MATCH(W6335, CFB!$W$2:$W$1048576, 0)):INDEX(CFB!$K$2:$K$1048576, MATCH(W6335, CFB!$W$2:$W$1048576, 0) + COUNTIF(CFB!$W$2:$W$1048576, W6335) - 1))</f>
        <v>45</v>
      </c>
      <c r="O6335">
        <v>29.11</v>
      </c>
      <c r="P6335">
        <v>13.34</v>
      </c>
      <c r="W6335">
        <v>1972</v>
      </c>
      <c r="X6335">
        <f t="shared" si="195"/>
        <v>0</v>
      </c>
    </row>
    <row r="6336" spans="1:24" ht="12.75" hidden="1" customHeight="1" x14ac:dyDescent="0.45">
      <c r="A6336">
        <v>46</v>
      </c>
      <c r="B6336" t="s">
        <v>61</v>
      </c>
      <c r="C6336" t="s">
        <v>189</v>
      </c>
      <c r="D6336" s="2" t="str">
        <f t="shared" si="194"/>
        <v>Texas Christian1972</v>
      </c>
      <c r="F6336">
        <v>5</v>
      </c>
      <c r="G6336">
        <v>6</v>
      </c>
      <c r="H6336">
        <v>0</v>
      </c>
      <c r="I6336">
        <v>4.05</v>
      </c>
      <c r="J6336">
        <v>1.51</v>
      </c>
      <c r="K6336">
        <v>5.56</v>
      </c>
      <c r="L6336" s="2">
        <f>_xlfn.RANK.EQ(I6336, INDEX(CFB!$I$2:$I$1048576, MATCH(W6336, CFB!$W$2:$W$1048576, 0)):INDEX(CFB!$I$2:$I$1048576, MATCH(W6336, CFB!$W$2:$W$1048576, 0) + COUNTIF(CFB!$W$2:$W$1048576, W6336) - 1), 0)</f>
        <v>42</v>
      </c>
      <c r="M6336" s="2">
        <f>_xlfn.RANK.EQ(J6336, INDEX(CFB!$J$2:$J$1048576, MATCH(W6336, CFB!$W$2:$W$1048576, 0)):INDEX(CFB!$J$2:$J$1048576, MATCH(W6336, CFB!$W$2:$W$1048576, 0) + COUNTIF(CFB!$W$2:$W$1048576, W6336) - 1))</f>
        <v>54</v>
      </c>
      <c r="N6336" s="2">
        <f>RANK(K6336, INDEX(CFB!$K$2:$K$1048576, MATCH(W6336, CFB!$W$2:$W$1048576, 0)):INDEX(CFB!$K$2:$K$1048576, MATCH(W6336, CFB!$W$2:$W$1048576, 0) + COUNTIF(CFB!$W$2:$W$1048576, W6336) - 1))</f>
        <v>46</v>
      </c>
      <c r="O6336">
        <v>31.23</v>
      </c>
      <c r="P6336">
        <v>12.22</v>
      </c>
      <c r="W6336">
        <v>1972</v>
      </c>
      <c r="X6336">
        <f t="shared" si="195"/>
        <v>0</v>
      </c>
    </row>
    <row r="6337" spans="1:24" ht="12.75" hidden="1" customHeight="1" x14ac:dyDescent="0.45">
      <c r="A6337">
        <v>47</v>
      </c>
      <c r="B6337" t="s">
        <v>237</v>
      </c>
      <c r="C6337" t="s">
        <v>12</v>
      </c>
      <c r="D6337" s="2" t="str">
        <f t="shared" si="194"/>
        <v>Tampa1972</v>
      </c>
      <c r="F6337">
        <v>10</v>
      </c>
      <c r="G6337">
        <v>2</v>
      </c>
      <c r="H6337">
        <v>0</v>
      </c>
      <c r="I6337">
        <v>1.03</v>
      </c>
      <c r="J6337">
        <v>3.93</v>
      </c>
      <c r="K6337">
        <v>4.95</v>
      </c>
      <c r="L6337" s="2">
        <f>_xlfn.RANK.EQ(I6337, INDEX(CFB!$I$2:$I$1048576, MATCH(W6337, CFB!$W$2:$W$1048576, 0)):INDEX(CFB!$I$2:$I$1048576, MATCH(W6337, CFB!$W$2:$W$1048576, 0) + COUNTIF(CFB!$W$2:$W$1048576, W6337) - 1), 0)</f>
        <v>62</v>
      </c>
      <c r="M6337" s="2">
        <f>_xlfn.RANK.EQ(J6337, INDEX(CFB!$J$2:$J$1048576, MATCH(W6337, CFB!$W$2:$W$1048576, 0)):INDEX(CFB!$J$2:$J$1048576, MATCH(W6337, CFB!$W$2:$W$1048576, 0) + COUNTIF(CFB!$W$2:$W$1048576, W6337) - 1))</f>
        <v>32</v>
      </c>
      <c r="N6337" s="2">
        <f>RANK(K6337, INDEX(CFB!$K$2:$K$1048576, MATCH(W6337, CFB!$W$2:$W$1048576, 0)):INDEX(CFB!$K$2:$K$1048576, MATCH(W6337, CFB!$W$2:$W$1048576, 0) + COUNTIF(CFB!$W$2:$W$1048576, W6337) - 1))</f>
        <v>47</v>
      </c>
      <c r="O6337">
        <v>29.95</v>
      </c>
      <c r="P6337">
        <v>8.6999999999999993</v>
      </c>
      <c r="W6337">
        <v>1972</v>
      </c>
      <c r="X6337">
        <f t="shared" si="195"/>
        <v>0</v>
      </c>
    </row>
    <row r="6338" spans="1:24" ht="12.75" hidden="1" customHeight="1" x14ac:dyDescent="0.45">
      <c r="A6338">
        <v>48</v>
      </c>
      <c r="B6338" t="s">
        <v>133</v>
      </c>
      <c r="C6338" t="s">
        <v>12</v>
      </c>
      <c r="D6338" s="2" t="str">
        <f t="shared" si="194"/>
        <v>Utah State1972</v>
      </c>
      <c r="F6338">
        <v>8</v>
      </c>
      <c r="G6338">
        <v>3</v>
      </c>
      <c r="H6338">
        <v>0</v>
      </c>
      <c r="I6338">
        <v>5</v>
      </c>
      <c r="J6338">
        <v>-0.24</v>
      </c>
      <c r="K6338">
        <v>4.75</v>
      </c>
      <c r="L6338" s="2">
        <f>_xlfn.RANK.EQ(I6338, INDEX(CFB!$I$2:$I$1048576, MATCH(W6338, CFB!$W$2:$W$1048576, 0)):INDEX(CFB!$I$2:$I$1048576, MATCH(W6338, CFB!$W$2:$W$1048576, 0) + COUNTIF(CFB!$W$2:$W$1048576, W6338) - 1), 0)</f>
        <v>32</v>
      </c>
      <c r="M6338" s="2">
        <f>_xlfn.RANK.EQ(J6338, INDEX(CFB!$J$2:$J$1048576, MATCH(W6338, CFB!$W$2:$W$1048576, 0)):INDEX(CFB!$J$2:$J$1048576, MATCH(W6338, CFB!$W$2:$W$1048576, 0) + COUNTIF(CFB!$W$2:$W$1048576, W6338) - 1))</f>
        <v>65</v>
      </c>
      <c r="N6338" s="2">
        <f>RANK(K6338, INDEX(CFB!$K$2:$K$1048576, MATCH(W6338, CFB!$W$2:$W$1048576, 0)):INDEX(CFB!$K$2:$K$1048576, MATCH(W6338, CFB!$W$2:$W$1048576, 0) + COUNTIF(CFB!$W$2:$W$1048576, W6338) - 1))</f>
        <v>48</v>
      </c>
      <c r="O6338">
        <v>33.03</v>
      </c>
      <c r="P6338">
        <v>15.35</v>
      </c>
      <c r="W6338">
        <v>1972</v>
      </c>
      <c r="X6338">
        <f t="shared" si="195"/>
        <v>0</v>
      </c>
    </row>
    <row r="6339" spans="1:24" ht="12.75" hidden="1" customHeight="1" x14ac:dyDescent="0.45">
      <c r="A6339">
        <v>49</v>
      </c>
      <c r="B6339" t="s">
        <v>109</v>
      </c>
      <c r="C6339" t="s">
        <v>15</v>
      </c>
      <c r="D6339" s="2" t="str">
        <f t="shared" ref="D6339:D6402" si="196">_xlfn.CONCAT(B6339, W6339)</f>
        <v>Mississippi State1972</v>
      </c>
      <c r="F6339">
        <v>4</v>
      </c>
      <c r="G6339">
        <v>7</v>
      </c>
      <c r="H6339">
        <v>0</v>
      </c>
      <c r="I6339">
        <v>2.08</v>
      </c>
      <c r="J6339">
        <v>2.34</v>
      </c>
      <c r="K6339">
        <v>4.43</v>
      </c>
      <c r="L6339" s="2">
        <f>_xlfn.RANK.EQ(I6339, INDEX(CFB!$I$2:$I$1048576, MATCH(W6339, CFB!$W$2:$W$1048576, 0)):INDEX(CFB!$I$2:$I$1048576, MATCH(W6339, CFB!$W$2:$W$1048576, 0) + COUNTIF(CFB!$W$2:$W$1048576, W6339) - 1), 0)</f>
        <v>53</v>
      </c>
      <c r="M6339" s="2">
        <f>_xlfn.RANK.EQ(J6339, INDEX(CFB!$J$2:$J$1048576, MATCH(W6339, CFB!$W$2:$W$1048576, 0)):INDEX(CFB!$J$2:$J$1048576, MATCH(W6339, CFB!$W$2:$W$1048576, 0) + COUNTIF(CFB!$W$2:$W$1048576, W6339) - 1))</f>
        <v>47</v>
      </c>
      <c r="N6339" s="2">
        <f>RANK(K6339, INDEX(CFB!$K$2:$K$1048576, MATCH(W6339, CFB!$W$2:$W$1048576, 0)):INDEX(CFB!$K$2:$K$1048576, MATCH(W6339, CFB!$W$2:$W$1048576, 0) + COUNTIF(CFB!$W$2:$W$1048576, W6339) - 1))</f>
        <v>49</v>
      </c>
      <c r="O6339">
        <v>30.49</v>
      </c>
      <c r="P6339">
        <v>12.2</v>
      </c>
      <c r="W6339">
        <v>1972</v>
      </c>
      <c r="X6339">
        <f t="shared" ref="X6339:X6402" si="197">IF(E6339=1, 1,0)</f>
        <v>0</v>
      </c>
    </row>
    <row r="6340" spans="1:24" ht="12.75" hidden="1" customHeight="1" x14ac:dyDescent="0.45">
      <c r="A6340">
        <v>50</v>
      </c>
      <c r="B6340" t="s">
        <v>60</v>
      </c>
      <c r="C6340" t="s">
        <v>23</v>
      </c>
      <c r="D6340" s="2" t="str">
        <f t="shared" si="196"/>
        <v>Duke1972</v>
      </c>
      <c r="F6340">
        <v>5</v>
      </c>
      <c r="G6340">
        <v>6</v>
      </c>
      <c r="H6340">
        <v>0</v>
      </c>
      <c r="I6340">
        <v>-5.14</v>
      </c>
      <c r="J6340">
        <v>9.09</v>
      </c>
      <c r="K6340">
        <v>3.96</v>
      </c>
      <c r="L6340" s="2">
        <f>_xlfn.RANK.EQ(I6340, INDEX(CFB!$I$2:$I$1048576, MATCH(W6340, CFB!$W$2:$W$1048576, 0)):INDEX(CFB!$I$2:$I$1048576, MATCH(W6340, CFB!$W$2:$W$1048576, 0) + COUNTIF(CFB!$W$2:$W$1048576, W6340) - 1), 0)</f>
        <v>100</v>
      </c>
      <c r="M6340" s="2">
        <f>_xlfn.RANK.EQ(J6340, INDEX(CFB!$J$2:$J$1048576, MATCH(W6340, CFB!$W$2:$W$1048576, 0)):INDEX(CFB!$J$2:$J$1048576, MATCH(W6340, CFB!$W$2:$W$1048576, 0) + COUNTIF(CFB!$W$2:$W$1048576, W6340) - 1))</f>
        <v>14</v>
      </c>
      <c r="N6340" s="2">
        <f>RANK(K6340, INDEX(CFB!$K$2:$K$1048576, MATCH(W6340, CFB!$W$2:$W$1048576, 0)):INDEX(CFB!$K$2:$K$1048576, MATCH(W6340, CFB!$W$2:$W$1048576, 0) + COUNTIF(CFB!$W$2:$W$1048576, W6340) - 1))</f>
        <v>50</v>
      </c>
      <c r="O6340">
        <v>20.63</v>
      </c>
      <c r="P6340">
        <v>3.2</v>
      </c>
      <c r="W6340">
        <v>1972</v>
      </c>
      <c r="X6340">
        <f t="shared" si="197"/>
        <v>0</v>
      </c>
    </row>
    <row r="6341" spans="1:24" ht="12.75" hidden="1" customHeight="1" x14ac:dyDescent="0.45">
      <c r="A6341">
        <v>51</v>
      </c>
      <c r="B6341" t="s">
        <v>34</v>
      </c>
      <c r="C6341" t="s">
        <v>189</v>
      </c>
      <c r="D6341" s="2" t="str">
        <f t="shared" si="196"/>
        <v>Texas A&amp;M1972</v>
      </c>
      <c r="F6341">
        <v>3</v>
      </c>
      <c r="G6341">
        <v>8</v>
      </c>
      <c r="H6341">
        <v>0</v>
      </c>
      <c r="I6341">
        <v>2.08</v>
      </c>
      <c r="J6341">
        <v>1.8</v>
      </c>
      <c r="K6341">
        <v>3.89</v>
      </c>
      <c r="L6341" s="2">
        <f>_xlfn.RANK.EQ(I6341, INDEX(CFB!$I$2:$I$1048576, MATCH(W6341, CFB!$W$2:$W$1048576, 0)):INDEX(CFB!$I$2:$I$1048576, MATCH(W6341, CFB!$W$2:$W$1048576, 0) + COUNTIF(CFB!$W$2:$W$1048576, W6341) - 1), 0)</f>
        <v>53</v>
      </c>
      <c r="M6341" s="2">
        <f>_xlfn.RANK.EQ(J6341, INDEX(CFB!$J$2:$J$1048576, MATCH(W6341, CFB!$W$2:$W$1048576, 0)):INDEX(CFB!$J$2:$J$1048576, MATCH(W6341, CFB!$W$2:$W$1048576, 0) + COUNTIF(CFB!$W$2:$W$1048576, W6341) - 1))</f>
        <v>51</v>
      </c>
      <c r="N6341" s="2">
        <f>RANK(K6341, INDEX(CFB!$K$2:$K$1048576, MATCH(W6341, CFB!$W$2:$W$1048576, 0)):INDEX(CFB!$K$2:$K$1048576, MATCH(W6341, CFB!$W$2:$W$1048576, 0) + COUNTIF(CFB!$W$2:$W$1048576, W6341) - 1))</f>
        <v>51</v>
      </c>
      <c r="O6341">
        <v>28.75</v>
      </c>
      <c r="P6341">
        <v>9.81</v>
      </c>
      <c r="W6341">
        <v>1972</v>
      </c>
      <c r="X6341">
        <f t="shared" si="197"/>
        <v>0</v>
      </c>
    </row>
    <row r="6342" spans="1:24" ht="12.75" hidden="1" customHeight="1" x14ac:dyDescent="0.45">
      <c r="A6342">
        <v>52</v>
      </c>
      <c r="B6342" t="s">
        <v>222</v>
      </c>
      <c r="C6342" t="s">
        <v>212</v>
      </c>
      <c r="D6342" s="2" t="str">
        <f t="shared" si="196"/>
        <v>Cornell1972</v>
      </c>
      <c r="F6342">
        <v>6</v>
      </c>
      <c r="G6342">
        <v>3</v>
      </c>
      <c r="H6342">
        <v>0</v>
      </c>
      <c r="I6342">
        <v>3.59</v>
      </c>
      <c r="J6342">
        <v>0.21</v>
      </c>
      <c r="K6342">
        <v>3.79</v>
      </c>
      <c r="L6342" s="2">
        <f>_xlfn.RANK.EQ(I6342, INDEX(CFB!$I$2:$I$1048576, MATCH(W6342, CFB!$W$2:$W$1048576, 0)):INDEX(CFB!$I$2:$I$1048576, MATCH(W6342, CFB!$W$2:$W$1048576, 0) + COUNTIF(CFB!$W$2:$W$1048576, W6342) - 1), 0)</f>
        <v>46</v>
      </c>
      <c r="M6342" s="2">
        <f>_xlfn.RANK.EQ(J6342, INDEX(CFB!$J$2:$J$1048576, MATCH(W6342, CFB!$W$2:$W$1048576, 0)):INDEX(CFB!$J$2:$J$1048576, MATCH(W6342, CFB!$W$2:$W$1048576, 0) + COUNTIF(CFB!$W$2:$W$1048576, W6342) - 1))</f>
        <v>63</v>
      </c>
      <c r="N6342" s="2">
        <f>RANK(K6342, INDEX(CFB!$K$2:$K$1048576, MATCH(W6342, CFB!$W$2:$W$1048576, 0)):INDEX(CFB!$K$2:$K$1048576, MATCH(W6342, CFB!$W$2:$W$1048576, 0) + COUNTIF(CFB!$W$2:$W$1048576, W6342) - 1))</f>
        <v>52</v>
      </c>
      <c r="O6342">
        <v>31.39</v>
      </c>
      <c r="P6342">
        <v>12.04</v>
      </c>
      <c r="W6342">
        <v>1972</v>
      </c>
      <c r="X6342">
        <f t="shared" si="197"/>
        <v>0</v>
      </c>
    </row>
    <row r="6343" spans="1:24" ht="12.75" hidden="1" customHeight="1" x14ac:dyDescent="0.45">
      <c r="A6343">
        <v>53</v>
      </c>
      <c r="B6343" t="s">
        <v>83</v>
      </c>
      <c r="C6343" t="s">
        <v>227</v>
      </c>
      <c r="D6343" s="2" t="str">
        <f t="shared" si="196"/>
        <v>California1972</v>
      </c>
      <c r="F6343">
        <v>3</v>
      </c>
      <c r="G6343">
        <v>8</v>
      </c>
      <c r="H6343">
        <v>0</v>
      </c>
      <c r="I6343">
        <v>6.02</v>
      </c>
      <c r="J6343">
        <v>-2.34</v>
      </c>
      <c r="K6343">
        <v>3.69</v>
      </c>
      <c r="L6343" s="2">
        <f>_xlfn.RANK.EQ(I6343, INDEX(CFB!$I$2:$I$1048576, MATCH(W6343, CFB!$W$2:$W$1048576, 0)):INDEX(CFB!$I$2:$I$1048576, MATCH(W6343, CFB!$W$2:$W$1048576, 0) + COUNTIF(CFB!$W$2:$W$1048576, W6343) - 1), 0)</f>
        <v>29</v>
      </c>
      <c r="M6343" s="2">
        <f>_xlfn.RANK.EQ(J6343, INDEX(CFB!$J$2:$J$1048576, MATCH(W6343, CFB!$W$2:$W$1048576, 0)):INDEX(CFB!$J$2:$J$1048576, MATCH(W6343, CFB!$W$2:$W$1048576, 0) + COUNTIF(CFB!$W$2:$W$1048576, W6343) - 1))</f>
        <v>84</v>
      </c>
      <c r="N6343" s="2">
        <f>RANK(K6343, INDEX(CFB!$K$2:$K$1048576, MATCH(W6343, CFB!$W$2:$W$1048576, 0)):INDEX(CFB!$K$2:$K$1048576, MATCH(W6343, CFB!$W$2:$W$1048576, 0) + COUNTIF(CFB!$W$2:$W$1048576, W6343) - 1))</f>
        <v>53</v>
      </c>
      <c r="O6343">
        <v>32.35</v>
      </c>
      <c r="P6343">
        <v>15.85</v>
      </c>
      <c r="W6343">
        <v>1972</v>
      </c>
      <c r="X6343">
        <f t="shared" si="197"/>
        <v>0</v>
      </c>
    </row>
    <row r="6344" spans="1:24" ht="12.75" hidden="1" customHeight="1" x14ac:dyDescent="0.45">
      <c r="A6344">
        <v>54</v>
      </c>
      <c r="B6344" t="s">
        <v>131</v>
      </c>
      <c r="C6344" t="s">
        <v>12</v>
      </c>
      <c r="D6344" s="2" t="str">
        <f t="shared" si="196"/>
        <v>Air Force1972</v>
      </c>
      <c r="F6344">
        <v>6</v>
      </c>
      <c r="G6344">
        <v>4</v>
      </c>
      <c r="H6344">
        <v>0</v>
      </c>
      <c r="I6344">
        <v>0.54</v>
      </c>
      <c r="J6344">
        <v>3.12</v>
      </c>
      <c r="K6344">
        <v>3.66</v>
      </c>
      <c r="L6344" s="2">
        <f>_xlfn.RANK.EQ(I6344, INDEX(CFB!$I$2:$I$1048576, MATCH(W6344, CFB!$W$2:$W$1048576, 0)):INDEX(CFB!$I$2:$I$1048576, MATCH(W6344, CFB!$W$2:$W$1048576, 0) + COUNTIF(CFB!$W$2:$W$1048576, W6344) - 1), 0)</f>
        <v>64</v>
      </c>
      <c r="M6344" s="2">
        <f>_xlfn.RANK.EQ(J6344, INDEX(CFB!$J$2:$J$1048576, MATCH(W6344, CFB!$W$2:$W$1048576, 0)):INDEX(CFB!$J$2:$J$1048576, MATCH(W6344, CFB!$W$2:$W$1048576, 0) + COUNTIF(CFB!$W$2:$W$1048576, W6344) - 1))</f>
        <v>40</v>
      </c>
      <c r="N6344" s="2">
        <f>RANK(K6344, INDEX(CFB!$K$2:$K$1048576, MATCH(W6344, CFB!$W$2:$W$1048576, 0)):INDEX(CFB!$K$2:$K$1048576, MATCH(W6344, CFB!$W$2:$W$1048576, 0) + COUNTIF(CFB!$W$2:$W$1048576, W6344) - 1))</f>
        <v>54</v>
      </c>
      <c r="O6344">
        <v>32.51</v>
      </c>
      <c r="P6344">
        <v>9.7100000000000009</v>
      </c>
      <c r="W6344">
        <v>1972</v>
      </c>
      <c r="X6344">
        <f t="shared" si="197"/>
        <v>0</v>
      </c>
    </row>
    <row r="6345" spans="1:24" ht="12.75" hidden="1" customHeight="1" x14ac:dyDescent="0.45">
      <c r="A6345">
        <v>55</v>
      </c>
      <c r="B6345" t="s">
        <v>74</v>
      </c>
      <c r="C6345" t="s">
        <v>15</v>
      </c>
      <c r="D6345" s="2" t="str">
        <f t="shared" si="196"/>
        <v>Kentucky1972</v>
      </c>
      <c r="F6345">
        <v>3</v>
      </c>
      <c r="G6345">
        <v>8</v>
      </c>
      <c r="H6345">
        <v>0</v>
      </c>
      <c r="I6345">
        <v>-1.1599999999999999</v>
      </c>
      <c r="J6345">
        <v>4.1900000000000004</v>
      </c>
      <c r="K6345">
        <v>3.03</v>
      </c>
      <c r="L6345" s="2">
        <f>_xlfn.RANK.EQ(I6345, INDEX(CFB!$I$2:$I$1048576, MATCH(W6345, CFB!$W$2:$W$1048576, 0)):INDEX(CFB!$I$2:$I$1048576, MATCH(W6345, CFB!$W$2:$W$1048576, 0) + COUNTIF(CFB!$W$2:$W$1048576, W6345) - 1), 0)</f>
        <v>74</v>
      </c>
      <c r="M6345" s="2">
        <f>_xlfn.RANK.EQ(J6345, INDEX(CFB!$J$2:$J$1048576, MATCH(W6345, CFB!$W$2:$W$1048576, 0)):INDEX(CFB!$J$2:$J$1048576, MATCH(W6345, CFB!$W$2:$W$1048576, 0) + COUNTIF(CFB!$W$2:$W$1048576, W6345) - 1))</f>
        <v>31</v>
      </c>
      <c r="N6345" s="2">
        <f>RANK(K6345, INDEX(CFB!$K$2:$K$1048576, MATCH(W6345, CFB!$W$2:$W$1048576, 0)):INDEX(CFB!$K$2:$K$1048576, MATCH(W6345, CFB!$W$2:$W$1048576, 0) + COUNTIF(CFB!$W$2:$W$1048576, W6345) - 1))</f>
        <v>55</v>
      </c>
      <c r="O6345">
        <v>25.39</v>
      </c>
      <c r="P6345">
        <v>9.92</v>
      </c>
      <c r="W6345">
        <v>1972</v>
      </c>
      <c r="X6345">
        <f t="shared" si="197"/>
        <v>0</v>
      </c>
    </row>
    <row r="6346" spans="1:24" ht="12.75" hidden="1" customHeight="1" x14ac:dyDescent="0.45">
      <c r="A6346">
        <v>56</v>
      </c>
      <c r="B6346" t="s">
        <v>43</v>
      </c>
      <c r="C6346" t="s">
        <v>10</v>
      </c>
      <c r="D6346" s="2" t="str">
        <f t="shared" si="196"/>
        <v>Illinois1972</v>
      </c>
      <c r="F6346">
        <v>3</v>
      </c>
      <c r="G6346">
        <v>8</v>
      </c>
      <c r="H6346">
        <v>0</v>
      </c>
      <c r="I6346">
        <v>4.1900000000000004</v>
      </c>
      <c r="J6346">
        <v>-1.48</v>
      </c>
      <c r="K6346">
        <v>2.71</v>
      </c>
      <c r="L6346" s="2">
        <f>_xlfn.RANK.EQ(I6346, INDEX(CFB!$I$2:$I$1048576, MATCH(W6346, CFB!$W$2:$W$1048576, 0)):INDEX(CFB!$I$2:$I$1048576, MATCH(W6346, CFB!$W$2:$W$1048576, 0) + COUNTIF(CFB!$W$2:$W$1048576, W6346) - 1), 0)</f>
        <v>40</v>
      </c>
      <c r="M6346" s="2">
        <f>_xlfn.RANK.EQ(J6346, INDEX(CFB!$J$2:$J$1048576, MATCH(W6346, CFB!$W$2:$W$1048576, 0)):INDEX(CFB!$J$2:$J$1048576, MATCH(W6346, CFB!$W$2:$W$1048576, 0) + COUNTIF(CFB!$W$2:$W$1048576, W6346) - 1))</f>
        <v>78</v>
      </c>
      <c r="N6346" s="2">
        <f>RANK(K6346, INDEX(CFB!$K$2:$K$1048576, MATCH(W6346, CFB!$W$2:$W$1048576, 0)):INDEX(CFB!$K$2:$K$1048576, MATCH(W6346, CFB!$W$2:$W$1048576, 0) + COUNTIF(CFB!$W$2:$W$1048576, W6346) - 1))</f>
        <v>56</v>
      </c>
      <c r="O6346">
        <v>31.29</v>
      </c>
      <c r="P6346">
        <v>14.43</v>
      </c>
      <c r="W6346">
        <v>1972</v>
      </c>
      <c r="X6346">
        <f t="shared" si="197"/>
        <v>0</v>
      </c>
    </row>
    <row r="6347" spans="1:24" ht="12.75" hidden="1" customHeight="1" x14ac:dyDescent="0.45">
      <c r="A6347">
        <v>57</v>
      </c>
      <c r="B6347" t="s">
        <v>96</v>
      </c>
      <c r="C6347" t="s">
        <v>23</v>
      </c>
      <c r="D6347" s="2" t="str">
        <f t="shared" si="196"/>
        <v>Maryland1972</v>
      </c>
      <c r="F6347">
        <v>5</v>
      </c>
      <c r="G6347">
        <v>5</v>
      </c>
      <c r="H6347">
        <v>1</v>
      </c>
      <c r="I6347">
        <v>3.66</v>
      </c>
      <c r="J6347">
        <v>-1.2</v>
      </c>
      <c r="K6347">
        <v>2.4500000000000002</v>
      </c>
      <c r="L6347" s="2">
        <f>_xlfn.RANK.EQ(I6347, INDEX(CFB!$I$2:$I$1048576, MATCH(W6347, CFB!$W$2:$W$1048576, 0)):INDEX(CFB!$I$2:$I$1048576, MATCH(W6347, CFB!$W$2:$W$1048576, 0) + COUNTIF(CFB!$W$2:$W$1048576, W6347) - 1), 0)</f>
        <v>45</v>
      </c>
      <c r="M6347" s="2">
        <f>_xlfn.RANK.EQ(J6347, INDEX(CFB!$J$2:$J$1048576, MATCH(W6347, CFB!$W$2:$W$1048576, 0)):INDEX(CFB!$J$2:$J$1048576, MATCH(W6347, CFB!$W$2:$W$1048576, 0) + COUNTIF(CFB!$W$2:$W$1048576, W6347) - 1))</f>
        <v>72</v>
      </c>
      <c r="N6347" s="2">
        <f>RANK(K6347, INDEX(CFB!$K$2:$K$1048576, MATCH(W6347, CFB!$W$2:$W$1048576, 0)):INDEX(CFB!$K$2:$K$1048576, MATCH(W6347, CFB!$W$2:$W$1048576, 0) + COUNTIF(CFB!$W$2:$W$1048576, W6347) - 1))</f>
        <v>57</v>
      </c>
      <c r="O6347">
        <v>29.78</v>
      </c>
      <c r="P6347">
        <v>14.81</v>
      </c>
      <c r="W6347">
        <v>1972</v>
      </c>
      <c r="X6347">
        <f t="shared" si="197"/>
        <v>0</v>
      </c>
    </row>
    <row r="6348" spans="1:24" ht="12.75" hidden="1" customHeight="1" x14ac:dyDescent="0.45">
      <c r="A6348">
        <v>58</v>
      </c>
      <c r="B6348" t="s">
        <v>224</v>
      </c>
      <c r="C6348" t="s">
        <v>212</v>
      </c>
      <c r="D6348" s="2" t="str">
        <f t="shared" si="196"/>
        <v>Pennsylvania1972</v>
      </c>
      <c r="F6348">
        <v>6</v>
      </c>
      <c r="G6348">
        <v>3</v>
      </c>
      <c r="H6348">
        <v>0</v>
      </c>
      <c r="I6348">
        <v>6.86</v>
      </c>
      <c r="J6348">
        <v>-4.5</v>
      </c>
      <c r="K6348">
        <v>2.36</v>
      </c>
      <c r="L6348" s="2">
        <f>_xlfn.RANK.EQ(I6348, INDEX(CFB!$I$2:$I$1048576, MATCH(W6348, CFB!$W$2:$W$1048576, 0)):INDEX(CFB!$I$2:$I$1048576, MATCH(W6348, CFB!$W$2:$W$1048576, 0) + COUNTIF(CFB!$W$2:$W$1048576, W6348) - 1), 0)</f>
        <v>23</v>
      </c>
      <c r="M6348" s="2">
        <f>_xlfn.RANK.EQ(J6348, INDEX(CFB!$J$2:$J$1048576, MATCH(W6348, CFB!$W$2:$W$1048576, 0)):INDEX(CFB!$J$2:$J$1048576, MATCH(W6348, CFB!$W$2:$W$1048576, 0) + COUNTIF(CFB!$W$2:$W$1048576, W6348) - 1))</f>
        <v>99</v>
      </c>
      <c r="N6348" s="2">
        <f>RANK(K6348, INDEX(CFB!$K$2:$K$1048576, MATCH(W6348, CFB!$W$2:$W$1048576, 0)):INDEX(CFB!$K$2:$K$1048576, MATCH(W6348, CFB!$W$2:$W$1048576, 0) + COUNTIF(CFB!$W$2:$W$1048576, W6348) - 1))</f>
        <v>58</v>
      </c>
      <c r="O6348">
        <v>35.32</v>
      </c>
      <c r="P6348">
        <v>16.48</v>
      </c>
      <c r="W6348">
        <v>1972</v>
      </c>
      <c r="X6348">
        <f t="shared" si="197"/>
        <v>0</v>
      </c>
    </row>
    <row r="6349" spans="1:24" ht="12.75" hidden="1" customHeight="1" x14ac:dyDescent="0.45">
      <c r="A6349">
        <v>59</v>
      </c>
      <c r="B6349" t="s">
        <v>42</v>
      </c>
      <c r="C6349" t="s">
        <v>10</v>
      </c>
      <c r="D6349" s="2" t="str">
        <f t="shared" si="196"/>
        <v>Minnesota1972</v>
      </c>
      <c r="F6349">
        <v>4</v>
      </c>
      <c r="G6349">
        <v>7</v>
      </c>
      <c r="H6349">
        <v>0</v>
      </c>
      <c r="I6349">
        <v>3.12</v>
      </c>
      <c r="J6349">
        <v>-0.99</v>
      </c>
      <c r="K6349">
        <v>2.13</v>
      </c>
      <c r="L6349" s="2">
        <f>_xlfn.RANK.EQ(I6349, INDEX(CFB!$I$2:$I$1048576, MATCH(W6349, CFB!$W$2:$W$1048576, 0)):INDEX(CFB!$I$2:$I$1048576, MATCH(W6349, CFB!$W$2:$W$1048576, 0) + COUNTIF(CFB!$W$2:$W$1048576, W6349) - 1), 0)</f>
        <v>48</v>
      </c>
      <c r="M6349" s="2">
        <f>_xlfn.RANK.EQ(J6349, INDEX(CFB!$J$2:$J$1048576, MATCH(W6349, CFB!$W$2:$W$1048576, 0)):INDEX(CFB!$J$2:$J$1048576, MATCH(W6349, CFB!$W$2:$W$1048576, 0) + COUNTIF(CFB!$W$2:$W$1048576, W6349) - 1))</f>
        <v>70</v>
      </c>
      <c r="N6349" s="2">
        <f>RANK(K6349, INDEX(CFB!$K$2:$K$1048576, MATCH(W6349, CFB!$W$2:$W$1048576, 0)):INDEX(CFB!$K$2:$K$1048576, MATCH(W6349, CFB!$W$2:$W$1048576, 0) + COUNTIF(CFB!$W$2:$W$1048576, W6349) - 1))</f>
        <v>59</v>
      </c>
      <c r="O6349">
        <v>30.21</v>
      </c>
      <c r="P6349">
        <v>16.649999999999999</v>
      </c>
      <c r="W6349">
        <v>1972</v>
      </c>
      <c r="X6349">
        <f t="shared" si="197"/>
        <v>0</v>
      </c>
    </row>
    <row r="6350" spans="1:24" ht="12.75" hidden="1" customHeight="1" x14ac:dyDescent="0.45">
      <c r="A6350">
        <v>60</v>
      </c>
      <c r="B6350" t="s">
        <v>55</v>
      </c>
      <c r="C6350" t="s">
        <v>188</v>
      </c>
      <c r="D6350" s="2" t="str">
        <f t="shared" si="196"/>
        <v>Kansas1972</v>
      </c>
      <c r="F6350">
        <v>4</v>
      </c>
      <c r="G6350">
        <v>7</v>
      </c>
      <c r="H6350">
        <v>0</v>
      </c>
      <c r="I6350">
        <v>2.42</v>
      </c>
      <c r="J6350">
        <v>-0.89</v>
      </c>
      <c r="K6350">
        <v>1.53</v>
      </c>
      <c r="L6350" s="2">
        <f>_xlfn.RANK.EQ(I6350, INDEX(CFB!$I$2:$I$1048576, MATCH(W6350, CFB!$W$2:$W$1048576, 0)):INDEX(CFB!$I$2:$I$1048576, MATCH(W6350, CFB!$W$2:$W$1048576, 0) + COUNTIF(CFB!$W$2:$W$1048576, W6350) - 1), 0)</f>
        <v>50</v>
      </c>
      <c r="M6350" s="2">
        <f>_xlfn.RANK.EQ(J6350, INDEX(CFB!$J$2:$J$1048576, MATCH(W6350, CFB!$W$2:$W$1048576, 0)):INDEX(CFB!$J$2:$J$1048576, MATCH(W6350, CFB!$W$2:$W$1048576, 0) + COUNTIF(CFB!$W$2:$W$1048576, W6350) - 1))</f>
        <v>69</v>
      </c>
      <c r="N6350" s="2">
        <f>RANK(K6350, INDEX(CFB!$K$2:$K$1048576, MATCH(W6350, CFB!$W$2:$W$1048576, 0)):INDEX(CFB!$K$2:$K$1048576, MATCH(W6350, CFB!$W$2:$W$1048576, 0) + COUNTIF(CFB!$W$2:$W$1048576, W6350) - 1))</f>
        <v>60</v>
      </c>
      <c r="O6350">
        <v>30.77</v>
      </c>
      <c r="P6350">
        <v>13.33</v>
      </c>
      <c r="W6350">
        <v>1972</v>
      </c>
      <c r="X6350">
        <f t="shared" si="197"/>
        <v>0</v>
      </c>
    </row>
    <row r="6351" spans="1:24" ht="12.75" hidden="1" customHeight="1" x14ac:dyDescent="0.45">
      <c r="A6351">
        <v>61</v>
      </c>
      <c r="B6351" t="s">
        <v>21</v>
      </c>
      <c r="C6351" t="s">
        <v>10</v>
      </c>
      <c r="D6351" s="2" t="str">
        <f t="shared" si="196"/>
        <v>Indiana1972</v>
      </c>
      <c r="F6351">
        <v>5</v>
      </c>
      <c r="G6351">
        <v>6</v>
      </c>
      <c r="H6351">
        <v>0</v>
      </c>
      <c r="I6351">
        <v>3.46</v>
      </c>
      <c r="J6351">
        <v>-2.4</v>
      </c>
      <c r="K6351">
        <v>1.06</v>
      </c>
      <c r="L6351" s="2">
        <f>_xlfn.RANK.EQ(I6351, INDEX(CFB!$I$2:$I$1048576, MATCH(W6351, CFB!$W$2:$W$1048576, 0)):INDEX(CFB!$I$2:$I$1048576, MATCH(W6351, CFB!$W$2:$W$1048576, 0) + COUNTIF(CFB!$W$2:$W$1048576, W6351) - 1), 0)</f>
        <v>47</v>
      </c>
      <c r="M6351" s="2">
        <f>_xlfn.RANK.EQ(J6351, INDEX(CFB!$J$2:$J$1048576, MATCH(W6351, CFB!$W$2:$W$1048576, 0)):INDEX(CFB!$J$2:$J$1048576, MATCH(W6351, CFB!$W$2:$W$1048576, 0) + COUNTIF(CFB!$W$2:$W$1048576, W6351) - 1))</f>
        <v>85</v>
      </c>
      <c r="N6351" s="2">
        <f>RANK(K6351, INDEX(CFB!$K$2:$K$1048576, MATCH(W6351, CFB!$W$2:$W$1048576, 0)):INDEX(CFB!$K$2:$K$1048576, MATCH(W6351, CFB!$W$2:$W$1048576, 0) + COUNTIF(CFB!$W$2:$W$1048576, W6351) - 1))</f>
        <v>61</v>
      </c>
      <c r="O6351">
        <v>28.94</v>
      </c>
      <c r="P6351">
        <v>17.43</v>
      </c>
      <c r="W6351">
        <v>1972</v>
      </c>
      <c r="X6351">
        <f t="shared" si="197"/>
        <v>0</v>
      </c>
    </row>
    <row r="6352" spans="1:24" ht="12.75" hidden="1" customHeight="1" x14ac:dyDescent="0.45">
      <c r="A6352">
        <v>62</v>
      </c>
      <c r="B6352" t="s">
        <v>56</v>
      </c>
      <c r="C6352" t="s">
        <v>12</v>
      </c>
      <c r="D6352" s="2" t="str">
        <f t="shared" si="196"/>
        <v>Rutgers1972</v>
      </c>
      <c r="F6352">
        <v>7</v>
      </c>
      <c r="G6352">
        <v>4</v>
      </c>
      <c r="H6352">
        <v>0</v>
      </c>
      <c r="I6352">
        <v>1.91</v>
      </c>
      <c r="J6352">
        <v>-1.23</v>
      </c>
      <c r="K6352">
        <v>0.68</v>
      </c>
      <c r="L6352" s="2">
        <f>_xlfn.RANK.EQ(I6352, INDEX(CFB!$I$2:$I$1048576, MATCH(W6352, CFB!$W$2:$W$1048576, 0)):INDEX(CFB!$I$2:$I$1048576, MATCH(W6352, CFB!$W$2:$W$1048576, 0) + COUNTIF(CFB!$W$2:$W$1048576, W6352) - 1), 0)</f>
        <v>58</v>
      </c>
      <c r="M6352" s="2">
        <f>_xlfn.RANK.EQ(J6352, INDEX(CFB!$J$2:$J$1048576, MATCH(W6352, CFB!$W$2:$W$1048576, 0)):INDEX(CFB!$J$2:$J$1048576, MATCH(W6352, CFB!$W$2:$W$1048576, 0) + COUNTIF(CFB!$W$2:$W$1048576, W6352) - 1))</f>
        <v>74</v>
      </c>
      <c r="N6352" s="2">
        <f>RANK(K6352, INDEX(CFB!$K$2:$K$1048576, MATCH(W6352, CFB!$W$2:$W$1048576, 0)):INDEX(CFB!$K$2:$K$1048576, MATCH(W6352, CFB!$W$2:$W$1048576, 0) + COUNTIF(CFB!$W$2:$W$1048576, W6352) - 1))</f>
        <v>62</v>
      </c>
      <c r="O6352">
        <v>30.16</v>
      </c>
      <c r="P6352">
        <v>13.6</v>
      </c>
      <c r="W6352">
        <v>1972</v>
      </c>
      <c r="X6352">
        <f t="shared" si="197"/>
        <v>0</v>
      </c>
    </row>
    <row r="6353" spans="1:24" ht="12.75" hidden="1" customHeight="1" x14ac:dyDescent="0.45">
      <c r="A6353">
        <v>63</v>
      </c>
      <c r="B6353" t="s">
        <v>190</v>
      </c>
      <c r="C6353" t="s">
        <v>193</v>
      </c>
      <c r="D6353" s="2" t="str">
        <f t="shared" si="196"/>
        <v>Pacific1972</v>
      </c>
      <c r="F6353">
        <v>8</v>
      </c>
      <c r="G6353">
        <v>3</v>
      </c>
      <c r="H6353">
        <v>0</v>
      </c>
      <c r="I6353">
        <v>-0.46</v>
      </c>
      <c r="J6353">
        <v>0.94</v>
      </c>
      <c r="K6353">
        <v>0.47</v>
      </c>
      <c r="L6353" s="2">
        <f>_xlfn.RANK.EQ(I6353, INDEX(CFB!$I$2:$I$1048576, MATCH(W6353, CFB!$W$2:$W$1048576, 0)):INDEX(CFB!$I$2:$I$1048576, MATCH(W6353, CFB!$W$2:$W$1048576, 0) + COUNTIF(CFB!$W$2:$W$1048576, W6353) - 1), 0)</f>
        <v>71</v>
      </c>
      <c r="M6353" s="2">
        <f>_xlfn.RANK.EQ(J6353, INDEX(CFB!$J$2:$J$1048576, MATCH(W6353, CFB!$W$2:$W$1048576, 0)):INDEX(CFB!$J$2:$J$1048576, MATCH(W6353, CFB!$W$2:$W$1048576, 0) + COUNTIF(CFB!$W$2:$W$1048576, W6353) - 1))</f>
        <v>56</v>
      </c>
      <c r="N6353" s="2">
        <f>RANK(K6353, INDEX(CFB!$K$2:$K$1048576, MATCH(W6353, CFB!$W$2:$W$1048576, 0)):INDEX(CFB!$K$2:$K$1048576, MATCH(W6353, CFB!$W$2:$W$1048576, 0) + COUNTIF(CFB!$W$2:$W$1048576, W6353) - 1))</f>
        <v>63</v>
      </c>
      <c r="O6353">
        <v>24.55</v>
      </c>
      <c r="P6353">
        <v>13.24</v>
      </c>
      <c r="W6353">
        <v>1972</v>
      </c>
      <c r="X6353">
        <f t="shared" si="197"/>
        <v>0</v>
      </c>
    </row>
    <row r="6354" spans="1:24" ht="12.75" hidden="1" customHeight="1" x14ac:dyDescent="0.45">
      <c r="A6354">
        <v>64</v>
      </c>
      <c r="B6354" t="s">
        <v>108</v>
      </c>
      <c r="C6354" t="s">
        <v>206</v>
      </c>
      <c r="D6354" s="2" t="str">
        <f t="shared" si="196"/>
        <v>East Carolina1972</v>
      </c>
      <c r="F6354">
        <v>9</v>
      </c>
      <c r="G6354">
        <v>2</v>
      </c>
      <c r="H6354">
        <v>0</v>
      </c>
      <c r="I6354">
        <v>1.69</v>
      </c>
      <c r="J6354">
        <v>-1.47</v>
      </c>
      <c r="K6354">
        <v>0.23</v>
      </c>
      <c r="L6354" s="2">
        <f>_xlfn.RANK.EQ(I6354, INDEX(CFB!$I$2:$I$1048576, MATCH(W6354, CFB!$W$2:$W$1048576, 0)):INDEX(CFB!$I$2:$I$1048576, MATCH(W6354, CFB!$W$2:$W$1048576, 0) + COUNTIF(CFB!$W$2:$W$1048576, W6354) - 1), 0)</f>
        <v>59</v>
      </c>
      <c r="M6354" s="2">
        <f>_xlfn.RANK.EQ(J6354, INDEX(CFB!$J$2:$J$1048576, MATCH(W6354, CFB!$W$2:$W$1048576, 0)):INDEX(CFB!$J$2:$J$1048576, MATCH(W6354, CFB!$W$2:$W$1048576, 0) + COUNTIF(CFB!$W$2:$W$1048576, W6354) - 1))</f>
        <v>77</v>
      </c>
      <c r="N6354" s="2">
        <f>RANK(K6354, INDEX(CFB!$K$2:$K$1048576, MATCH(W6354, CFB!$W$2:$W$1048576, 0)):INDEX(CFB!$K$2:$K$1048576, MATCH(W6354, CFB!$W$2:$W$1048576, 0) + COUNTIF(CFB!$W$2:$W$1048576, W6354) - 1))</f>
        <v>64</v>
      </c>
      <c r="O6354">
        <v>27.93</v>
      </c>
      <c r="P6354">
        <v>15.31</v>
      </c>
      <c r="W6354">
        <v>1972</v>
      </c>
      <c r="X6354">
        <f t="shared" si="197"/>
        <v>0</v>
      </c>
    </row>
    <row r="6355" spans="1:24" ht="12.75" hidden="1" customHeight="1" x14ac:dyDescent="0.45">
      <c r="A6355">
        <v>65</v>
      </c>
      <c r="B6355" t="s">
        <v>84</v>
      </c>
      <c r="C6355" t="s">
        <v>178</v>
      </c>
      <c r="D6355" s="2" t="str">
        <f t="shared" si="196"/>
        <v>Utah1972</v>
      </c>
      <c r="F6355">
        <v>6</v>
      </c>
      <c r="G6355">
        <v>5</v>
      </c>
      <c r="H6355">
        <v>0</v>
      </c>
      <c r="I6355">
        <v>8.15</v>
      </c>
      <c r="J6355">
        <v>-8.44</v>
      </c>
      <c r="K6355">
        <v>-0.28999999999999998</v>
      </c>
      <c r="L6355" s="2">
        <f>_xlfn.RANK.EQ(I6355, INDEX(CFB!$I$2:$I$1048576, MATCH(W6355, CFB!$W$2:$W$1048576, 0)):INDEX(CFB!$I$2:$I$1048576, MATCH(W6355, CFB!$W$2:$W$1048576, 0) + COUNTIF(CFB!$W$2:$W$1048576, W6355) - 1), 0)</f>
        <v>15</v>
      </c>
      <c r="M6355" s="2">
        <f>_xlfn.RANK.EQ(J6355, INDEX(CFB!$J$2:$J$1048576, MATCH(W6355, CFB!$W$2:$W$1048576, 0)):INDEX(CFB!$J$2:$J$1048576, MATCH(W6355, CFB!$W$2:$W$1048576, 0) + COUNTIF(CFB!$W$2:$W$1048576, W6355) - 1))</f>
        <v>114</v>
      </c>
      <c r="N6355" s="2">
        <f>RANK(K6355, INDEX(CFB!$K$2:$K$1048576, MATCH(W6355, CFB!$W$2:$W$1048576, 0)):INDEX(CFB!$K$2:$K$1048576, MATCH(W6355, CFB!$W$2:$W$1048576, 0) + COUNTIF(CFB!$W$2:$W$1048576, W6355) - 1))</f>
        <v>65</v>
      </c>
      <c r="O6355">
        <v>35</v>
      </c>
      <c r="P6355">
        <v>23.72</v>
      </c>
      <c r="W6355">
        <v>1972</v>
      </c>
      <c r="X6355">
        <f t="shared" si="197"/>
        <v>0</v>
      </c>
    </row>
    <row r="6356" spans="1:24" ht="12.75" hidden="1" customHeight="1" x14ac:dyDescent="0.45">
      <c r="A6356">
        <v>66</v>
      </c>
      <c r="B6356" t="s">
        <v>80</v>
      </c>
      <c r="C6356" t="s">
        <v>65</v>
      </c>
      <c r="D6356" s="2" t="str">
        <f t="shared" si="196"/>
        <v>Bowling Green1972</v>
      </c>
      <c r="F6356">
        <v>6</v>
      </c>
      <c r="G6356">
        <v>3</v>
      </c>
      <c r="H6356">
        <v>1</v>
      </c>
      <c r="I6356">
        <v>-3.75</v>
      </c>
      <c r="J6356">
        <v>3.12</v>
      </c>
      <c r="K6356">
        <v>-0.63</v>
      </c>
      <c r="L6356" s="2">
        <f>_xlfn.RANK.EQ(I6356, INDEX(CFB!$I$2:$I$1048576, MATCH(W6356, CFB!$W$2:$W$1048576, 0)):INDEX(CFB!$I$2:$I$1048576, MATCH(W6356, CFB!$W$2:$W$1048576, 0) + COUNTIF(CFB!$W$2:$W$1048576, W6356) - 1), 0)</f>
        <v>91</v>
      </c>
      <c r="M6356" s="2">
        <f>_xlfn.RANK.EQ(J6356, INDEX(CFB!$J$2:$J$1048576, MATCH(W6356, CFB!$W$2:$W$1048576, 0)):INDEX(CFB!$J$2:$J$1048576, MATCH(W6356, CFB!$W$2:$W$1048576, 0) + COUNTIF(CFB!$W$2:$W$1048576, W6356) - 1))</f>
        <v>40</v>
      </c>
      <c r="N6356" s="2">
        <f>RANK(K6356, INDEX(CFB!$K$2:$K$1048576, MATCH(W6356, CFB!$W$2:$W$1048576, 0)):INDEX(CFB!$K$2:$K$1048576, MATCH(W6356, CFB!$W$2:$W$1048576, 0) + COUNTIF(CFB!$W$2:$W$1048576, W6356) - 1))</f>
        <v>66</v>
      </c>
      <c r="O6356">
        <v>22.85</v>
      </c>
      <c r="P6356">
        <v>10.56</v>
      </c>
      <c r="W6356">
        <v>1972</v>
      </c>
      <c r="X6356">
        <f t="shared" si="197"/>
        <v>0</v>
      </c>
    </row>
    <row r="6357" spans="1:24" ht="12.75" hidden="1" customHeight="1" x14ac:dyDescent="0.45">
      <c r="A6357">
        <v>67</v>
      </c>
      <c r="B6357" t="s">
        <v>48</v>
      </c>
      <c r="C6357" t="s">
        <v>12</v>
      </c>
      <c r="D6357" s="2" t="str">
        <f t="shared" si="196"/>
        <v>Army1972</v>
      </c>
      <c r="F6357">
        <v>6</v>
      </c>
      <c r="G6357">
        <v>4</v>
      </c>
      <c r="H6357">
        <v>0</v>
      </c>
      <c r="I6357">
        <v>0.56999999999999995</v>
      </c>
      <c r="J6357">
        <v>-1.34</v>
      </c>
      <c r="K6357">
        <v>-0.77</v>
      </c>
      <c r="L6357" s="2">
        <f>_xlfn.RANK.EQ(I6357, INDEX(CFB!$I$2:$I$1048576, MATCH(W6357, CFB!$W$2:$W$1048576, 0)):INDEX(CFB!$I$2:$I$1048576, MATCH(W6357, CFB!$W$2:$W$1048576, 0) + COUNTIF(CFB!$W$2:$W$1048576, W6357) - 1), 0)</f>
        <v>63</v>
      </c>
      <c r="M6357" s="2">
        <f>_xlfn.RANK.EQ(J6357, INDEX(CFB!$J$2:$J$1048576, MATCH(W6357, CFB!$W$2:$W$1048576, 0)):INDEX(CFB!$J$2:$J$1048576, MATCH(W6357, CFB!$W$2:$W$1048576, 0) + COUNTIF(CFB!$W$2:$W$1048576, W6357) - 1))</f>
        <v>76</v>
      </c>
      <c r="N6357" s="2">
        <f>RANK(K6357, INDEX(CFB!$K$2:$K$1048576, MATCH(W6357, CFB!$W$2:$W$1048576, 0)):INDEX(CFB!$K$2:$K$1048576, MATCH(W6357, CFB!$W$2:$W$1048576, 0) + COUNTIF(CFB!$W$2:$W$1048576, W6357) - 1))</f>
        <v>67</v>
      </c>
      <c r="O6357">
        <v>26.88</v>
      </c>
      <c r="P6357">
        <v>18.850000000000001</v>
      </c>
      <c r="W6357">
        <v>1972</v>
      </c>
      <c r="X6357">
        <f t="shared" si="197"/>
        <v>0</v>
      </c>
    </row>
    <row r="6358" spans="1:24" ht="12.75" hidden="1" customHeight="1" x14ac:dyDescent="0.45">
      <c r="A6358">
        <v>68</v>
      </c>
      <c r="B6358" t="s">
        <v>219</v>
      </c>
      <c r="C6358" t="s">
        <v>212</v>
      </c>
      <c r="D6358" s="2" t="str">
        <f t="shared" si="196"/>
        <v>Harvard1972</v>
      </c>
      <c r="F6358">
        <v>4</v>
      </c>
      <c r="G6358">
        <v>4</v>
      </c>
      <c r="H6358">
        <v>1</v>
      </c>
      <c r="I6358">
        <v>1.26</v>
      </c>
      <c r="J6358">
        <v>-2.1</v>
      </c>
      <c r="K6358">
        <v>-0.84</v>
      </c>
      <c r="L6358" s="2">
        <f>_xlfn.RANK.EQ(I6358, INDEX(CFB!$I$2:$I$1048576, MATCH(W6358, CFB!$W$2:$W$1048576, 0)):INDEX(CFB!$I$2:$I$1048576, MATCH(W6358, CFB!$W$2:$W$1048576, 0) + COUNTIF(CFB!$W$2:$W$1048576, W6358) - 1), 0)</f>
        <v>60</v>
      </c>
      <c r="M6358" s="2">
        <f>_xlfn.RANK.EQ(J6358, INDEX(CFB!$J$2:$J$1048576, MATCH(W6358, CFB!$W$2:$W$1048576, 0)):INDEX(CFB!$J$2:$J$1048576, MATCH(W6358, CFB!$W$2:$W$1048576, 0) + COUNTIF(CFB!$W$2:$W$1048576, W6358) - 1))</f>
        <v>82</v>
      </c>
      <c r="N6358" s="2">
        <f>RANK(K6358, INDEX(CFB!$K$2:$K$1048576, MATCH(W6358, CFB!$W$2:$W$1048576, 0)):INDEX(CFB!$K$2:$K$1048576, MATCH(W6358, CFB!$W$2:$W$1048576, 0) + COUNTIF(CFB!$W$2:$W$1048576, W6358) - 1))</f>
        <v>68</v>
      </c>
      <c r="O6358">
        <v>27.8</v>
      </c>
      <c r="P6358">
        <v>13.75</v>
      </c>
      <c r="W6358">
        <v>1972</v>
      </c>
      <c r="X6358">
        <f t="shared" si="197"/>
        <v>0</v>
      </c>
    </row>
    <row r="6359" spans="1:24" ht="12.75" hidden="1" customHeight="1" x14ac:dyDescent="0.45">
      <c r="A6359">
        <v>69</v>
      </c>
      <c r="B6359" t="s">
        <v>36</v>
      </c>
      <c r="C6359" t="s">
        <v>10</v>
      </c>
      <c r="D6359" s="2" t="str">
        <f t="shared" si="196"/>
        <v>Iowa1972</v>
      </c>
      <c r="F6359">
        <v>3</v>
      </c>
      <c r="G6359">
        <v>7</v>
      </c>
      <c r="H6359">
        <v>1</v>
      </c>
      <c r="I6359">
        <v>-4.79</v>
      </c>
      <c r="J6359">
        <v>3.6</v>
      </c>
      <c r="K6359">
        <v>-1.2</v>
      </c>
      <c r="L6359" s="2">
        <f>_xlfn.RANK.EQ(I6359, INDEX(CFB!$I$2:$I$1048576, MATCH(W6359, CFB!$W$2:$W$1048576, 0)):INDEX(CFB!$I$2:$I$1048576, MATCH(W6359, CFB!$W$2:$W$1048576, 0) + COUNTIF(CFB!$W$2:$W$1048576, W6359) - 1), 0)</f>
        <v>97</v>
      </c>
      <c r="M6359" s="2">
        <f>_xlfn.RANK.EQ(J6359, INDEX(CFB!$J$2:$J$1048576, MATCH(W6359, CFB!$W$2:$W$1048576, 0)):INDEX(CFB!$J$2:$J$1048576, MATCH(W6359, CFB!$W$2:$W$1048576, 0) + COUNTIF(CFB!$W$2:$W$1048576, W6359) - 1))</f>
        <v>36</v>
      </c>
      <c r="N6359" s="2">
        <f>RANK(K6359, INDEX(CFB!$K$2:$K$1048576, MATCH(W6359, CFB!$W$2:$W$1048576, 0)):INDEX(CFB!$K$2:$K$1048576, MATCH(W6359, CFB!$W$2:$W$1048576, 0) + COUNTIF(CFB!$W$2:$W$1048576, W6359) - 1))</f>
        <v>69</v>
      </c>
      <c r="O6359">
        <v>20.71</v>
      </c>
      <c r="P6359">
        <v>9.74</v>
      </c>
      <c r="W6359">
        <v>1972</v>
      </c>
      <c r="X6359">
        <f t="shared" si="197"/>
        <v>0</v>
      </c>
    </row>
    <row r="6360" spans="1:24" ht="12.75" hidden="1" customHeight="1" x14ac:dyDescent="0.45">
      <c r="A6360">
        <v>70</v>
      </c>
      <c r="B6360" t="s">
        <v>72</v>
      </c>
      <c r="C6360" t="s">
        <v>10</v>
      </c>
      <c r="D6360" s="2" t="str">
        <f t="shared" si="196"/>
        <v>Wisconsin1972</v>
      </c>
      <c r="F6360">
        <v>4</v>
      </c>
      <c r="G6360">
        <v>7</v>
      </c>
      <c r="H6360">
        <v>0</v>
      </c>
      <c r="I6360">
        <v>-1.65</v>
      </c>
      <c r="J6360">
        <v>0.39</v>
      </c>
      <c r="K6360">
        <v>-1.26</v>
      </c>
      <c r="L6360" s="2">
        <f>_xlfn.RANK.EQ(I6360, INDEX(CFB!$I$2:$I$1048576, MATCH(W6360, CFB!$W$2:$W$1048576, 0)):INDEX(CFB!$I$2:$I$1048576, MATCH(W6360, CFB!$W$2:$W$1048576, 0) + COUNTIF(CFB!$W$2:$W$1048576, W6360) - 1), 0)</f>
        <v>76</v>
      </c>
      <c r="M6360" s="2">
        <f>_xlfn.RANK.EQ(J6360, INDEX(CFB!$J$2:$J$1048576, MATCH(W6360, CFB!$W$2:$W$1048576, 0)):INDEX(CFB!$J$2:$J$1048576, MATCH(W6360, CFB!$W$2:$W$1048576, 0) + COUNTIF(CFB!$W$2:$W$1048576, W6360) - 1))</f>
        <v>60</v>
      </c>
      <c r="N6360" s="2">
        <f>RANK(K6360, INDEX(CFB!$K$2:$K$1048576, MATCH(W6360, CFB!$W$2:$W$1048576, 0)):INDEX(CFB!$K$2:$K$1048576, MATCH(W6360, CFB!$W$2:$W$1048576, 0) + COUNTIF(CFB!$W$2:$W$1048576, W6360) - 1))</f>
        <v>70</v>
      </c>
      <c r="O6360">
        <v>24.01</v>
      </c>
      <c r="P6360">
        <v>14.04</v>
      </c>
      <c r="W6360">
        <v>1972</v>
      </c>
      <c r="X6360">
        <f t="shared" si="197"/>
        <v>0</v>
      </c>
    </row>
    <row r="6361" spans="1:24" ht="12.75" hidden="1" customHeight="1" x14ac:dyDescent="0.45">
      <c r="A6361">
        <v>71</v>
      </c>
      <c r="B6361" t="s">
        <v>86</v>
      </c>
      <c r="C6361" t="s">
        <v>65</v>
      </c>
      <c r="D6361" s="2" t="str">
        <f t="shared" si="196"/>
        <v>Miami (OH)1972</v>
      </c>
      <c r="F6361">
        <v>7</v>
      </c>
      <c r="G6361">
        <v>3</v>
      </c>
      <c r="H6361">
        <v>0</v>
      </c>
      <c r="I6361">
        <v>-2.41</v>
      </c>
      <c r="J6361">
        <v>1.1000000000000001</v>
      </c>
      <c r="K6361">
        <v>-1.31</v>
      </c>
      <c r="L6361" s="2">
        <f>_xlfn.RANK.EQ(I6361, INDEX(CFB!$I$2:$I$1048576, MATCH(W6361, CFB!$W$2:$W$1048576, 0)):INDEX(CFB!$I$2:$I$1048576, MATCH(W6361, CFB!$W$2:$W$1048576, 0) + COUNTIF(CFB!$W$2:$W$1048576, W6361) - 1), 0)</f>
        <v>82</v>
      </c>
      <c r="M6361" s="2">
        <f>_xlfn.RANK.EQ(J6361, INDEX(CFB!$J$2:$J$1048576, MATCH(W6361, CFB!$W$2:$W$1048576, 0)):INDEX(CFB!$J$2:$J$1048576, MATCH(W6361, CFB!$W$2:$W$1048576, 0) + COUNTIF(CFB!$W$2:$W$1048576, W6361) - 1))</f>
        <v>55</v>
      </c>
      <c r="N6361" s="2">
        <f>RANK(K6361, INDEX(CFB!$K$2:$K$1048576, MATCH(W6361, CFB!$W$2:$W$1048576, 0)):INDEX(CFB!$K$2:$K$1048576, MATCH(W6361, CFB!$W$2:$W$1048576, 0) + COUNTIF(CFB!$W$2:$W$1048576, W6361) - 1))</f>
        <v>71</v>
      </c>
      <c r="O6361">
        <v>23.6</v>
      </c>
      <c r="P6361">
        <v>13.36</v>
      </c>
      <c r="W6361">
        <v>1972</v>
      </c>
      <c r="X6361">
        <f t="shared" si="197"/>
        <v>0</v>
      </c>
    </row>
    <row r="6362" spans="1:24" ht="12.75" hidden="1" customHeight="1" x14ac:dyDescent="0.45">
      <c r="A6362">
        <v>72</v>
      </c>
      <c r="B6362" t="s">
        <v>223</v>
      </c>
      <c r="C6362" t="s">
        <v>212</v>
      </c>
      <c r="D6362" s="2" t="str">
        <f t="shared" si="196"/>
        <v>Columbia1972</v>
      </c>
      <c r="F6362">
        <v>3</v>
      </c>
      <c r="G6362">
        <v>5</v>
      </c>
      <c r="H6362">
        <v>1</v>
      </c>
      <c r="I6362">
        <v>-8.1300000000000008</v>
      </c>
      <c r="J6362">
        <v>6.81</v>
      </c>
      <c r="K6362">
        <v>-1.33</v>
      </c>
      <c r="L6362" s="2">
        <f>_xlfn.RANK.EQ(I6362, INDEX(CFB!$I$2:$I$1048576, MATCH(W6362, CFB!$W$2:$W$1048576, 0)):INDEX(CFB!$I$2:$I$1048576, MATCH(W6362, CFB!$W$2:$W$1048576, 0) + COUNTIF(CFB!$W$2:$W$1048576, W6362) - 1), 0)</f>
        <v>111</v>
      </c>
      <c r="M6362" s="2">
        <f>_xlfn.RANK.EQ(J6362, INDEX(CFB!$J$2:$J$1048576, MATCH(W6362, CFB!$W$2:$W$1048576, 0)):INDEX(CFB!$J$2:$J$1048576, MATCH(W6362, CFB!$W$2:$W$1048576, 0) + COUNTIF(CFB!$W$2:$W$1048576, W6362) - 1))</f>
        <v>22</v>
      </c>
      <c r="N6362" s="2">
        <f>RANK(K6362, INDEX(CFB!$K$2:$K$1048576, MATCH(W6362, CFB!$W$2:$W$1048576, 0)):INDEX(CFB!$K$2:$K$1048576, MATCH(W6362, CFB!$W$2:$W$1048576, 0) + COUNTIF(CFB!$W$2:$W$1048576, W6362) - 1))</f>
        <v>72</v>
      </c>
      <c r="O6362">
        <v>21.51</v>
      </c>
      <c r="P6362">
        <v>5.09</v>
      </c>
      <c r="W6362">
        <v>1972</v>
      </c>
      <c r="X6362">
        <f t="shared" si="197"/>
        <v>0</v>
      </c>
    </row>
    <row r="6363" spans="1:24" ht="12.75" hidden="1" customHeight="1" x14ac:dyDescent="0.45">
      <c r="A6363">
        <v>73</v>
      </c>
      <c r="B6363" t="s">
        <v>51</v>
      </c>
      <c r="C6363" t="s">
        <v>12</v>
      </c>
      <c r="D6363" s="2" t="str">
        <f t="shared" si="196"/>
        <v>Navy1972</v>
      </c>
      <c r="F6363">
        <v>4</v>
      </c>
      <c r="G6363">
        <v>7</v>
      </c>
      <c r="H6363">
        <v>0</v>
      </c>
      <c r="I6363">
        <v>0.54</v>
      </c>
      <c r="J6363">
        <v>-2.17</v>
      </c>
      <c r="K6363">
        <v>-1.63</v>
      </c>
      <c r="L6363" s="2">
        <f>_xlfn.RANK.EQ(I6363, INDEX(CFB!$I$2:$I$1048576, MATCH(W6363, CFB!$W$2:$W$1048576, 0)):INDEX(CFB!$I$2:$I$1048576, MATCH(W6363, CFB!$W$2:$W$1048576, 0) + COUNTIF(CFB!$W$2:$W$1048576, W6363) - 1), 0)</f>
        <v>64</v>
      </c>
      <c r="M6363" s="2">
        <f>_xlfn.RANK.EQ(J6363, INDEX(CFB!$J$2:$J$1048576, MATCH(W6363, CFB!$W$2:$W$1048576, 0)):INDEX(CFB!$J$2:$J$1048576, MATCH(W6363, CFB!$W$2:$W$1048576, 0) + COUNTIF(CFB!$W$2:$W$1048576, W6363) - 1))</f>
        <v>83</v>
      </c>
      <c r="N6363" s="2">
        <f>RANK(K6363, INDEX(CFB!$K$2:$K$1048576, MATCH(W6363, CFB!$W$2:$W$1048576, 0)):INDEX(CFB!$K$2:$K$1048576, MATCH(W6363, CFB!$W$2:$W$1048576, 0) + COUNTIF(CFB!$W$2:$W$1048576, W6363) - 1))</f>
        <v>73</v>
      </c>
      <c r="O6363">
        <v>26.79</v>
      </c>
      <c r="P6363">
        <v>14.21</v>
      </c>
      <c r="W6363">
        <v>1972</v>
      </c>
      <c r="X6363">
        <f t="shared" si="197"/>
        <v>0</v>
      </c>
    </row>
    <row r="6364" spans="1:24" ht="12.75" hidden="1" customHeight="1" x14ac:dyDescent="0.45">
      <c r="A6364">
        <v>74</v>
      </c>
      <c r="B6364" t="s">
        <v>20</v>
      </c>
      <c r="C6364" t="s">
        <v>12</v>
      </c>
      <c r="D6364" s="2" t="str">
        <f t="shared" si="196"/>
        <v>South Carolina1972</v>
      </c>
      <c r="F6364">
        <v>4</v>
      </c>
      <c r="G6364">
        <v>7</v>
      </c>
      <c r="H6364">
        <v>0</v>
      </c>
      <c r="I6364">
        <v>-2.2400000000000002</v>
      </c>
      <c r="J6364">
        <v>0.36</v>
      </c>
      <c r="K6364">
        <v>-1.88</v>
      </c>
      <c r="L6364" s="2">
        <f>_xlfn.RANK.EQ(I6364, INDEX(CFB!$I$2:$I$1048576, MATCH(W6364, CFB!$W$2:$W$1048576, 0)):INDEX(CFB!$I$2:$I$1048576, MATCH(W6364, CFB!$W$2:$W$1048576, 0) + COUNTIF(CFB!$W$2:$W$1048576, W6364) - 1), 0)</f>
        <v>79</v>
      </c>
      <c r="M6364" s="2">
        <f>_xlfn.RANK.EQ(J6364, INDEX(CFB!$J$2:$J$1048576, MATCH(W6364, CFB!$W$2:$W$1048576, 0)):INDEX(CFB!$J$2:$J$1048576, MATCH(W6364, CFB!$W$2:$W$1048576, 0) + COUNTIF(CFB!$W$2:$W$1048576, W6364) - 1))</f>
        <v>61</v>
      </c>
      <c r="N6364" s="2">
        <f>RANK(K6364, INDEX(CFB!$K$2:$K$1048576, MATCH(W6364, CFB!$W$2:$W$1048576, 0)):INDEX(CFB!$K$2:$K$1048576, MATCH(W6364, CFB!$W$2:$W$1048576, 0) + COUNTIF(CFB!$W$2:$W$1048576, W6364) - 1))</f>
        <v>74</v>
      </c>
      <c r="O6364">
        <v>25.52</v>
      </c>
      <c r="P6364">
        <v>12.57</v>
      </c>
      <c r="W6364">
        <v>1972</v>
      </c>
      <c r="X6364">
        <f t="shared" si="197"/>
        <v>0</v>
      </c>
    </row>
    <row r="6365" spans="1:24" ht="12.75" hidden="1" customHeight="1" x14ac:dyDescent="0.45">
      <c r="A6365">
        <v>75</v>
      </c>
      <c r="B6365" t="s">
        <v>119</v>
      </c>
      <c r="C6365" t="s">
        <v>227</v>
      </c>
      <c r="D6365" s="2" t="str">
        <f t="shared" si="196"/>
        <v>Oregon State1972</v>
      </c>
      <c r="F6365">
        <v>2</v>
      </c>
      <c r="G6365">
        <v>9</v>
      </c>
      <c r="H6365">
        <v>0</v>
      </c>
      <c r="I6365">
        <v>-4.46</v>
      </c>
      <c r="J6365">
        <v>2.5</v>
      </c>
      <c r="K6365">
        <v>-1.96</v>
      </c>
      <c r="L6365" s="2">
        <f>_xlfn.RANK.EQ(I6365, INDEX(CFB!$I$2:$I$1048576, MATCH(W6365, CFB!$W$2:$W$1048576, 0)):INDEX(CFB!$I$2:$I$1048576, MATCH(W6365, CFB!$W$2:$W$1048576, 0) + COUNTIF(CFB!$W$2:$W$1048576, W6365) - 1), 0)</f>
        <v>95</v>
      </c>
      <c r="M6365" s="2">
        <f>_xlfn.RANK.EQ(J6365, INDEX(CFB!$J$2:$J$1048576, MATCH(W6365, CFB!$W$2:$W$1048576, 0)):INDEX(CFB!$J$2:$J$1048576, MATCH(W6365, CFB!$W$2:$W$1048576, 0) + COUNTIF(CFB!$W$2:$W$1048576, W6365) - 1))</f>
        <v>46</v>
      </c>
      <c r="N6365" s="2">
        <f>RANK(K6365, INDEX(CFB!$K$2:$K$1048576, MATCH(W6365, CFB!$W$2:$W$1048576, 0)):INDEX(CFB!$K$2:$K$1048576, MATCH(W6365, CFB!$W$2:$W$1048576, 0) + COUNTIF(CFB!$W$2:$W$1048576, W6365) - 1))</f>
        <v>75</v>
      </c>
      <c r="O6365">
        <v>21.82</v>
      </c>
      <c r="P6365">
        <v>13.65</v>
      </c>
      <c r="W6365">
        <v>1972</v>
      </c>
      <c r="X6365">
        <f t="shared" si="197"/>
        <v>0</v>
      </c>
    </row>
    <row r="6366" spans="1:24" ht="12.75" hidden="1" customHeight="1" x14ac:dyDescent="0.45">
      <c r="A6366">
        <v>76</v>
      </c>
      <c r="B6366" t="s">
        <v>26</v>
      </c>
      <c r="C6366" t="s">
        <v>23</v>
      </c>
      <c r="D6366" s="2" t="str">
        <f t="shared" si="196"/>
        <v>Clemson1972</v>
      </c>
      <c r="F6366">
        <v>4</v>
      </c>
      <c r="G6366">
        <v>7</v>
      </c>
      <c r="H6366">
        <v>0</v>
      </c>
      <c r="I6366">
        <v>-4.34</v>
      </c>
      <c r="J6366">
        <v>2.08</v>
      </c>
      <c r="K6366">
        <v>-2.25</v>
      </c>
      <c r="L6366" s="2">
        <f>_xlfn.RANK.EQ(I6366, INDEX(CFB!$I$2:$I$1048576, MATCH(W6366, CFB!$W$2:$W$1048576, 0)):INDEX(CFB!$I$2:$I$1048576, MATCH(W6366, CFB!$W$2:$W$1048576, 0) + COUNTIF(CFB!$W$2:$W$1048576, W6366) - 1), 0)</f>
        <v>94</v>
      </c>
      <c r="M6366" s="2">
        <f>_xlfn.RANK.EQ(J6366, INDEX(CFB!$J$2:$J$1048576, MATCH(W6366, CFB!$W$2:$W$1048576, 0)):INDEX(CFB!$J$2:$J$1048576, MATCH(W6366, CFB!$W$2:$W$1048576, 0) + COUNTIF(CFB!$W$2:$W$1048576, W6366) - 1))</f>
        <v>49</v>
      </c>
      <c r="N6366" s="2">
        <f>RANK(K6366, INDEX(CFB!$K$2:$K$1048576, MATCH(W6366, CFB!$W$2:$W$1048576, 0)):INDEX(CFB!$K$2:$K$1048576, MATCH(W6366, CFB!$W$2:$W$1048576, 0) + COUNTIF(CFB!$W$2:$W$1048576, W6366) - 1))</f>
        <v>76</v>
      </c>
      <c r="O6366">
        <v>22.4</v>
      </c>
      <c r="P6366">
        <v>13.08</v>
      </c>
      <c r="W6366">
        <v>1972</v>
      </c>
      <c r="X6366">
        <f t="shared" si="197"/>
        <v>0</v>
      </c>
    </row>
    <row r="6367" spans="1:24" ht="12.75" hidden="1" customHeight="1" x14ac:dyDescent="0.45">
      <c r="A6367">
        <v>77</v>
      </c>
      <c r="B6367" t="s">
        <v>111</v>
      </c>
      <c r="C6367" t="s">
        <v>193</v>
      </c>
      <c r="D6367" s="2" t="str">
        <f t="shared" si="196"/>
        <v>Fresno State1972</v>
      </c>
      <c r="F6367">
        <v>6</v>
      </c>
      <c r="G6367">
        <v>4</v>
      </c>
      <c r="H6367">
        <v>1</v>
      </c>
      <c r="I6367">
        <v>-3.22</v>
      </c>
      <c r="J6367">
        <v>0.68</v>
      </c>
      <c r="K6367">
        <v>-2.5499999999999998</v>
      </c>
      <c r="L6367" s="2">
        <f>_xlfn.RANK.EQ(I6367, INDEX(CFB!$I$2:$I$1048576, MATCH(W6367, CFB!$W$2:$W$1048576, 0)):INDEX(CFB!$I$2:$I$1048576, MATCH(W6367, CFB!$W$2:$W$1048576, 0) + COUNTIF(CFB!$W$2:$W$1048576, W6367) - 1), 0)</f>
        <v>85</v>
      </c>
      <c r="M6367" s="2">
        <f>_xlfn.RANK.EQ(J6367, INDEX(CFB!$J$2:$J$1048576, MATCH(W6367, CFB!$W$2:$W$1048576, 0)):INDEX(CFB!$J$2:$J$1048576, MATCH(W6367, CFB!$W$2:$W$1048576, 0) + COUNTIF(CFB!$W$2:$W$1048576, W6367) - 1))</f>
        <v>57</v>
      </c>
      <c r="N6367" s="2">
        <f>RANK(K6367, INDEX(CFB!$K$2:$K$1048576, MATCH(W6367, CFB!$W$2:$W$1048576, 0)):INDEX(CFB!$K$2:$K$1048576, MATCH(W6367, CFB!$W$2:$W$1048576, 0) + COUNTIF(CFB!$W$2:$W$1048576, W6367) - 1))</f>
        <v>77</v>
      </c>
      <c r="O6367">
        <v>22.49</v>
      </c>
      <c r="P6367">
        <v>12.98</v>
      </c>
      <c r="W6367">
        <v>1972</v>
      </c>
      <c r="X6367">
        <f t="shared" si="197"/>
        <v>0</v>
      </c>
    </row>
    <row r="6368" spans="1:24" ht="12.75" hidden="1" customHeight="1" x14ac:dyDescent="0.45">
      <c r="A6368">
        <v>78</v>
      </c>
      <c r="B6368" t="s">
        <v>68</v>
      </c>
      <c r="C6368" t="s">
        <v>195</v>
      </c>
      <c r="D6368" s="2" t="str">
        <f t="shared" si="196"/>
        <v>Memphis1972</v>
      </c>
      <c r="F6368">
        <v>5</v>
      </c>
      <c r="G6368">
        <v>5</v>
      </c>
      <c r="H6368">
        <v>1</v>
      </c>
      <c r="I6368">
        <v>1.95</v>
      </c>
      <c r="J6368">
        <v>-4.9000000000000004</v>
      </c>
      <c r="K6368">
        <v>-2.95</v>
      </c>
      <c r="L6368" s="2">
        <f>_xlfn.RANK.EQ(I6368, INDEX(CFB!$I$2:$I$1048576, MATCH(W6368, CFB!$W$2:$W$1048576, 0)):INDEX(CFB!$I$2:$I$1048576, MATCH(W6368, CFB!$W$2:$W$1048576, 0) + COUNTIF(CFB!$W$2:$W$1048576, W6368) - 1), 0)</f>
        <v>55</v>
      </c>
      <c r="M6368" s="2">
        <f>_xlfn.RANK.EQ(J6368, INDEX(CFB!$J$2:$J$1048576, MATCH(W6368, CFB!$W$2:$W$1048576, 0)):INDEX(CFB!$J$2:$J$1048576, MATCH(W6368, CFB!$W$2:$W$1048576, 0) + COUNTIF(CFB!$W$2:$W$1048576, W6368) - 1))</f>
        <v>101</v>
      </c>
      <c r="N6368" s="2">
        <f>RANK(K6368, INDEX(CFB!$K$2:$K$1048576, MATCH(W6368, CFB!$W$2:$W$1048576, 0)):INDEX(CFB!$K$2:$K$1048576, MATCH(W6368, CFB!$W$2:$W$1048576, 0) + COUNTIF(CFB!$W$2:$W$1048576, W6368) - 1))</f>
        <v>78</v>
      </c>
      <c r="O6368">
        <v>29.87</v>
      </c>
      <c r="P6368">
        <v>18.66</v>
      </c>
      <c r="W6368">
        <v>1972</v>
      </c>
      <c r="X6368">
        <f t="shared" si="197"/>
        <v>0</v>
      </c>
    </row>
    <row r="6369" spans="1:24" ht="12.75" hidden="1" customHeight="1" x14ac:dyDescent="0.45">
      <c r="A6369">
        <v>79</v>
      </c>
      <c r="B6369" t="s">
        <v>103</v>
      </c>
      <c r="C6369" t="s">
        <v>10</v>
      </c>
      <c r="D6369" s="2" t="str">
        <f t="shared" si="196"/>
        <v>Northwestern1972</v>
      </c>
      <c r="F6369">
        <v>2</v>
      </c>
      <c r="G6369">
        <v>9</v>
      </c>
      <c r="H6369">
        <v>0</v>
      </c>
      <c r="I6369">
        <v>-2.3199999999999998</v>
      </c>
      <c r="J6369">
        <v>-1.18</v>
      </c>
      <c r="K6369">
        <v>-3.5</v>
      </c>
      <c r="L6369" s="2">
        <f>_xlfn.RANK.EQ(I6369, INDEX(CFB!$I$2:$I$1048576, MATCH(W6369, CFB!$W$2:$W$1048576, 0)):INDEX(CFB!$I$2:$I$1048576, MATCH(W6369, CFB!$W$2:$W$1048576, 0) + COUNTIF(CFB!$W$2:$W$1048576, W6369) - 1), 0)</f>
        <v>81</v>
      </c>
      <c r="M6369" s="2">
        <f>_xlfn.RANK.EQ(J6369, INDEX(CFB!$J$2:$J$1048576, MATCH(W6369, CFB!$W$2:$W$1048576, 0)):INDEX(CFB!$J$2:$J$1048576, MATCH(W6369, CFB!$W$2:$W$1048576, 0) + COUNTIF(CFB!$W$2:$W$1048576, W6369) - 1))</f>
        <v>71</v>
      </c>
      <c r="N6369" s="2">
        <f>RANK(K6369, INDEX(CFB!$K$2:$K$1048576, MATCH(W6369, CFB!$W$2:$W$1048576, 0)):INDEX(CFB!$K$2:$K$1048576, MATCH(W6369, CFB!$W$2:$W$1048576, 0) + COUNTIF(CFB!$W$2:$W$1048576, W6369) - 1))</f>
        <v>79</v>
      </c>
      <c r="O6369">
        <v>24.19</v>
      </c>
      <c r="P6369">
        <v>17.03</v>
      </c>
      <c r="W6369">
        <v>1972</v>
      </c>
      <c r="X6369">
        <f t="shared" si="197"/>
        <v>0</v>
      </c>
    </row>
    <row r="6370" spans="1:24" ht="12.75" hidden="1" customHeight="1" x14ac:dyDescent="0.45">
      <c r="A6370">
        <v>80</v>
      </c>
      <c r="B6370" t="s">
        <v>41</v>
      </c>
      <c r="C6370" t="s">
        <v>188</v>
      </c>
      <c r="D6370" s="2" t="str">
        <f t="shared" si="196"/>
        <v>Kansas State1972</v>
      </c>
      <c r="F6370">
        <v>3</v>
      </c>
      <c r="G6370">
        <v>8</v>
      </c>
      <c r="H6370">
        <v>0</v>
      </c>
      <c r="I6370">
        <v>0.17</v>
      </c>
      <c r="J6370">
        <v>-3.85</v>
      </c>
      <c r="K6370">
        <v>-3.68</v>
      </c>
      <c r="L6370" s="2">
        <f>_xlfn.RANK.EQ(I6370, INDEX(CFB!$I$2:$I$1048576, MATCH(W6370, CFB!$W$2:$W$1048576, 0)):INDEX(CFB!$I$2:$I$1048576, MATCH(W6370, CFB!$W$2:$W$1048576, 0) + COUNTIF(CFB!$W$2:$W$1048576, W6370) - 1), 0)</f>
        <v>67</v>
      </c>
      <c r="M6370" s="2">
        <f>_xlfn.RANK.EQ(J6370, INDEX(CFB!$J$2:$J$1048576, MATCH(W6370, CFB!$W$2:$W$1048576, 0)):INDEX(CFB!$J$2:$J$1048576, MATCH(W6370, CFB!$W$2:$W$1048576, 0) + COUNTIF(CFB!$W$2:$W$1048576, W6370) - 1))</f>
        <v>96</v>
      </c>
      <c r="N6370" s="2">
        <f>RANK(K6370, INDEX(CFB!$K$2:$K$1048576, MATCH(W6370, CFB!$W$2:$W$1048576, 0)):INDEX(CFB!$K$2:$K$1048576, MATCH(W6370, CFB!$W$2:$W$1048576, 0) + COUNTIF(CFB!$W$2:$W$1048576, W6370) - 1))</f>
        <v>80</v>
      </c>
      <c r="O6370">
        <v>28.04</v>
      </c>
      <c r="P6370">
        <v>21.83</v>
      </c>
      <c r="W6370">
        <v>1972</v>
      </c>
      <c r="X6370">
        <f t="shared" si="197"/>
        <v>0</v>
      </c>
    </row>
    <row r="6371" spans="1:24" ht="12.75" hidden="1" customHeight="1" x14ac:dyDescent="0.45">
      <c r="A6371">
        <v>81</v>
      </c>
      <c r="B6371" t="s">
        <v>220</v>
      </c>
      <c r="C6371" t="s">
        <v>212</v>
      </c>
      <c r="D6371" s="2" t="str">
        <f t="shared" si="196"/>
        <v>Princeton1972</v>
      </c>
      <c r="F6371">
        <v>3</v>
      </c>
      <c r="G6371">
        <v>5</v>
      </c>
      <c r="H6371">
        <v>1</v>
      </c>
      <c r="I6371">
        <v>-7.35</v>
      </c>
      <c r="J6371">
        <v>3.64</v>
      </c>
      <c r="K6371">
        <v>-3.71</v>
      </c>
      <c r="L6371" s="2">
        <f>_xlfn.RANK.EQ(I6371, INDEX(CFB!$I$2:$I$1048576, MATCH(W6371, CFB!$W$2:$W$1048576, 0)):INDEX(CFB!$I$2:$I$1048576, MATCH(W6371, CFB!$W$2:$W$1048576, 0) + COUNTIF(CFB!$W$2:$W$1048576, W6371) - 1), 0)</f>
        <v>108</v>
      </c>
      <c r="M6371" s="2">
        <f>_xlfn.RANK.EQ(J6371, INDEX(CFB!$J$2:$J$1048576, MATCH(W6371, CFB!$W$2:$W$1048576, 0)):INDEX(CFB!$J$2:$J$1048576, MATCH(W6371, CFB!$W$2:$W$1048576, 0) + COUNTIF(CFB!$W$2:$W$1048576, W6371) - 1))</f>
        <v>35</v>
      </c>
      <c r="N6371" s="2">
        <f>RANK(K6371, INDEX(CFB!$K$2:$K$1048576, MATCH(W6371, CFB!$W$2:$W$1048576, 0)):INDEX(CFB!$K$2:$K$1048576, MATCH(W6371, CFB!$W$2:$W$1048576, 0) + COUNTIF(CFB!$W$2:$W$1048576, W6371) - 1))</f>
        <v>81</v>
      </c>
      <c r="O6371">
        <v>18.96</v>
      </c>
      <c r="P6371">
        <v>8.2200000000000006</v>
      </c>
      <c r="W6371">
        <v>1972</v>
      </c>
      <c r="X6371">
        <f t="shared" si="197"/>
        <v>0</v>
      </c>
    </row>
    <row r="6372" spans="1:24" ht="12.75" hidden="1" customHeight="1" x14ac:dyDescent="0.45">
      <c r="A6372">
        <v>82</v>
      </c>
      <c r="B6372" t="s">
        <v>57</v>
      </c>
      <c r="C6372" t="s">
        <v>12</v>
      </c>
      <c r="D6372" s="2" t="str">
        <f t="shared" si="196"/>
        <v>Boston College1972</v>
      </c>
      <c r="F6372">
        <v>4</v>
      </c>
      <c r="G6372">
        <v>7</v>
      </c>
      <c r="H6372">
        <v>0</v>
      </c>
      <c r="I6372">
        <v>1.1399999999999999</v>
      </c>
      <c r="J6372">
        <v>-4.9400000000000004</v>
      </c>
      <c r="K6372">
        <v>-3.8</v>
      </c>
      <c r="L6372" s="2">
        <f>_xlfn.RANK.EQ(I6372, INDEX(CFB!$I$2:$I$1048576, MATCH(W6372, CFB!$W$2:$W$1048576, 0)):INDEX(CFB!$I$2:$I$1048576, MATCH(W6372, CFB!$W$2:$W$1048576, 0) + COUNTIF(CFB!$W$2:$W$1048576, W6372) - 1), 0)</f>
        <v>61</v>
      </c>
      <c r="M6372" s="2">
        <f>_xlfn.RANK.EQ(J6372, INDEX(CFB!$J$2:$J$1048576, MATCH(W6372, CFB!$W$2:$W$1048576, 0)):INDEX(CFB!$J$2:$J$1048576, MATCH(W6372, CFB!$W$2:$W$1048576, 0) + COUNTIF(CFB!$W$2:$W$1048576, W6372) - 1))</f>
        <v>103</v>
      </c>
      <c r="N6372" s="2">
        <f>RANK(K6372, INDEX(CFB!$K$2:$K$1048576, MATCH(W6372, CFB!$W$2:$W$1048576, 0)):INDEX(CFB!$K$2:$K$1048576, MATCH(W6372, CFB!$W$2:$W$1048576, 0) + COUNTIF(CFB!$W$2:$W$1048576, W6372) - 1))</f>
        <v>82</v>
      </c>
      <c r="O6372">
        <v>29.18</v>
      </c>
      <c r="P6372">
        <v>18.27</v>
      </c>
      <c r="W6372">
        <v>1972</v>
      </c>
      <c r="X6372">
        <f t="shared" si="197"/>
        <v>0</v>
      </c>
    </row>
    <row r="6373" spans="1:24" ht="12.75" hidden="1" customHeight="1" x14ac:dyDescent="0.45">
      <c r="A6373">
        <v>83</v>
      </c>
      <c r="B6373" t="s">
        <v>201</v>
      </c>
      <c r="C6373" t="s">
        <v>206</v>
      </c>
      <c r="D6373" s="2" t="str">
        <f t="shared" si="196"/>
        <v>William &amp; Mary1972</v>
      </c>
      <c r="F6373">
        <v>5</v>
      </c>
      <c r="G6373">
        <v>6</v>
      </c>
      <c r="H6373">
        <v>0</v>
      </c>
      <c r="I6373">
        <v>-2.2400000000000002</v>
      </c>
      <c r="J6373">
        <v>-1.65</v>
      </c>
      <c r="K6373">
        <v>-3.89</v>
      </c>
      <c r="L6373" s="2">
        <f>_xlfn.RANK.EQ(I6373, INDEX(CFB!$I$2:$I$1048576, MATCH(W6373, CFB!$W$2:$W$1048576, 0)):INDEX(CFB!$I$2:$I$1048576, MATCH(W6373, CFB!$W$2:$W$1048576, 0) + COUNTIF(CFB!$W$2:$W$1048576, W6373) - 1), 0)</f>
        <v>79</v>
      </c>
      <c r="M6373" s="2">
        <f>_xlfn.RANK.EQ(J6373, INDEX(CFB!$J$2:$J$1048576, MATCH(W6373, CFB!$W$2:$W$1048576, 0)):INDEX(CFB!$J$2:$J$1048576, MATCH(W6373, CFB!$W$2:$W$1048576, 0) + COUNTIF(CFB!$W$2:$W$1048576, W6373) - 1))</f>
        <v>80</v>
      </c>
      <c r="N6373" s="2">
        <f>RANK(K6373, INDEX(CFB!$K$2:$K$1048576, MATCH(W6373, CFB!$W$2:$W$1048576, 0)):INDEX(CFB!$K$2:$K$1048576, MATCH(W6373, CFB!$W$2:$W$1048576, 0) + COUNTIF(CFB!$W$2:$W$1048576, W6373) - 1))</f>
        <v>83</v>
      </c>
      <c r="O6373">
        <v>25.71</v>
      </c>
      <c r="P6373">
        <v>14.42</v>
      </c>
      <c r="W6373">
        <v>1972</v>
      </c>
      <c r="X6373">
        <f t="shared" si="197"/>
        <v>0</v>
      </c>
    </row>
    <row r="6374" spans="1:24" ht="12.75" hidden="1" customHeight="1" x14ac:dyDescent="0.45">
      <c r="A6374">
        <v>84</v>
      </c>
      <c r="B6374" t="s">
        <v>53</v>
      </c>
      <c r="C6374" t="s">
        <v>12</v>
      </c>
      <c r="D6374" s="2" t="str">
        <f t="shared" si="196"/>
        <v>Syracuse1972</v>
      </c>
      <c r="F6374">
        <v>5</v>
      </c>
      <c r="G6374">
        <v>6</v>
      </c>
      <c r="H6374">
        <v>0</v>
      </c>
      <c r="I6374">
        <v>-8.26</v>
      </c>
      <c r="J6374">
        <v>4.25</v>
      </c>
      <c r="K6374">
        <v>-4</v>
      </c>
      <c r="L6374" s="2">
        <f>_xlfn.RANK.EQ(I6374, INDEX(CFB!$I$2:$I$1048576, MATCH(W6374, CFB!$W$2:$W$1048576, 0)):INDEX(CFB!$I$2:$I$1048576, MATCH(W6374, CFB!$W$2:$W$1048576, 0) + COUNTIF(CFB!$W$2:$W$1048576, W6374) - 1), 0)</f>
        <v>113</v>
      </c>
      <c r="M6374" s="2">
        <f>_xlfn.RANK.EQ(J6374, INDEX(CFB!$J$2:$J$1048576, MATCH(W6374, CFB!$W$2:$W$1048576, 0)):INDEX(CFB!$J$2:$J$1048576, MATCH(W6374, CFB!$W$2:$W$1048576, 0) + COUNTIF(CFB!$W$2:$W$1048576, W6374) - 1))</f>
        <v>30</v>
      </c>
      <c r="N6374" s="2">
        <f>RANK(K6374, INDEX(CFB!$K$2:$K$1048576, MATCH(W6374, CFB!$W$2:$W$1048576, 0)):INDEX(CFB!$K$2:$K$1048576, MATCH(W6374, CFB!$W$2:$W$1048576, 0) + COUNTIF(CFB!$W$2:$W$1048576, W6374) - 1))</f>
        <v>84</v>
      </c>
      <c r="O6374">
        <v>17.579999999999998</v>
      </c>
      <c r="P6374">
        <v>10.98</v>
      </c>
      <c r="W6374">
        <v>1972</v>
      </c>
      <c r="X6374">
        <f t="shared" si="197"/>
        <v>0</v>
      </c>
    </row>
    <row r="6375" spans="1:24" ht="12.75" hidden="1" customHeight="1" x14ac:dyDescent="0.45">
      <c r="A6375">
        <v>85</v>
      </c>
      <c r="B6375" t="s">
        <v>59</v>
      </c>
      <c r="C6375" t="s">
        <v>15</v>
      </c>
      <c r="D6375" s="2" t="str">
        <f t="shared" si="196"/>
        <v>Vanderbilt1972</v>
      </c>
      <c r="F6375">
        <v>3</v>
      </c>
      <c r="G6375">
        <v>8</v>
      </c>
      <c r="H6375">
        <v>0</v>
      </c>
      <c r="I6375">
        <v>-2.62</v>
      </c>
      <c r="J6375">
        <v>-1.67</v>
      </c>
      <c r="K6375">
        <v>-4.28</v>
      </c>
      <c r="L6375" s="2">
        <f>_xlfn.RANK.EQ(I6375, INDEX(CFB!$I$2:$I$1048576, MATCH(W6375, CFB!$W$2:$W$1048576, 0)):INDEX(CFB!$I$2:$I$1048576, MATCH(W6375, CFB!$W$2:$W$1048576, 0) + COUNTIF(CFB!$W$2:$W$1048576, W6375) - 1), 0)</f>
        <v>83</v>
      </c>
      <c r="M6375" s="2">
        <f>_xlfn.RANK.EQ(J6375, INDEX(CFB!$J$2:$J$1048576, MATCH(W6375, CFB!$W$2:$W$1048576, 0)):INDEX(CFB!$J$2:$J$1048576, MATCH(W6375, CFB!$W$2:$W$1048576, 0) + COUNTIF(CFB!$W$2:$W$1048576, W6375) - 1))</f>
        <v>81</v>
      </c>
      <c r="N6375" s="2">
        <f>RANK(K6375, INDEX(CFB!$K$2:$K$1048576, MATCH(W6375, CFB!$W$2:$W$1048576, 0)):INDEX(CFB!$K$2:$K$1048576, MATCH(W6375, CFB!$W$2:$W$1048576, 0) + COUNTIF(CFB!$W$2:$W$1048576, W6375) - 1))</f>
        <v>85</v>
      </c>
      <c r="O6375">
        <v>23.97</v>
      </c>
      <c r="P6375">
        <v>13.1</v>
      </c>
      <c r="W6375">
        <v>1972</v>
      </c>
      <c r="X6375">
        <f t="shared" si="197"/>
        <v>0</v>
      </c>
    </row>
    <row r="6376" spans="1:24" ht="12.75" hidden="1" customHeight="1" x14ac:dyDescent="0.45">
      <c r="A6376">
        <v>86</v>
      </c>
      <c r="B6376" t="s">
        <v>32</v>
      </c>
      <c r="C6376" t="s">
        <v>178</v>
      </c>
      <c r="D6376" s="2" t="str">
        <f t="shared" si="196"/>
        <v>BYU1972</v>
      </c>
      <c r="F6376">
        <v>7</v>
      </c>
      <c r="G6376">
        <v>4</v>
      </c>
      <c r="H6376">
        <v>0</v>
      </c>
      <c r="I6376">
        <v>-3.62</v>
      </c>
      <c r="J6376">
        <v>-0.73</v>
      </c>
      <c r="K6376">
        <v>-4.3499999999999996</v>
      </c>
      <c r="L6376" s="2">
        <f>_xlfn.RANK.EQ(I6376, INDEX(CFB!$I$2:$I$1048576, MATCH(W6376, CFB!$W$2:$W$1048576, 0)):INDEX(CFB!$I$2:$I$1048576, MATCH(W6376, CFB!$W$2:$W$1048576, 0) + COUNTIF(CFB!$W$2:$W$1048576, W6376) - 1), 0)</f>
        <v>89</v>
      </c>
      <c r="M6376" s="2">
        <f>_xlfn.RANK.EQ(J6376, INDEX(CFB!$J$2:$J$1048576, MATCH(W6376, CFB!$W$2:$W$1048576, 0)):INDEX(CFB!$J$2:$J$1048576, MATCH(W6376, CFB!$W$2:$W$1048576, 0) + COUNTIF(CFB!$W$2:$W$1048576, W6376) - 1))</f>
        <v>68</v>
      </c>
      <c r="N6376" s="2">
        <f>RANK(K6376, INDEX(CFB!$K$2:$K$1048576, MATCH(W6376, CFB!$W$2:$W$1048576, 0)):INDEX(CFB!$K$2:$K$1048576, MATCH(W6376, CFB!$W$2:$W$1048576, 0) + COUNTIF(CFB!$W$2:$W$1048576, W6376) - 1))</f>
        <v>86</v>
      </c>
      <c r="O6376">
        <v>21.67</v>
      </c>
      <c r="P6376">
        <v>15.13</v>
      </c>
      <c r="W6376">
        <v>1972</v>
      </c>
      <c r="X6376">
        <f t="shared" si="197"/>
        <v>0</v>
      </c>
    </row>
    <row r="6377" spans="1:24" ht="12.75" hidden="1" customHeight="1" x14ac:dyDescent="0.45">
      <c r="A6377">
        <v>87</v>
      </c>
      <c r="B6377" t="s">
        <v>202</v>
      </c>
      <c r="C6377" t="s">
        <v>206</v>
      </c>
      <c r="D6377" s="2" t="str">
        <f t="shared" si="196"/>
        <v>Richmond1972</v>
      </c>
      <c r="F6377">
        <v>6</v>
      </c>
      <c r="G6377">
        <v>4</v>
      </c>
      <c r="H6377">
        <v>0</v>
      </c>
      <c r="I6377">
        <v>-7.33</v>
      </c>
      <c r="J6377">
        <v>2.69</v>
      </c>
      <c r="K6377">
        <v>-4.6399999999999997</v>
      </c>
      <c r="L6377" s="2">
        <f>_xlfn.RANK.EQ(I6377, INDEX(CFB!$I$2:$I$1048576, MATCH(W6377, CFB!$W$2:$W$1048576, 0)):INDEX(CFB!$I$2:$I$1048576, MATCH(W6377, CFB!$W$2:$W$1048576, 0) + COUNTIF(CFB!$W$2:$W$1048576, W6377) - 1), 0)</f>
        <v>107</v>
      </c>
      <c r="M6377" s="2">
        <f>_xlfn.RANK.EQ(J6377, INDEX(CFB!$J$2:$J$1048576, MATCH(W6377, CFB!$W$2:$W$1048576, 0)):INDEX(CFB!$J$2:$J$1048576, MATCH(W6377, CFB!$W$2:$W$1048576, 0) + COUNTIF(CFB!$W$2:$W$1048576, W6377) - 1))</f>
        <v>45</v>
      </c>
      <c r="N6377" s="2">
        <f>RANK(K6377, INDEX(CFB!$K$2:$K$1048576, MATCH(W6377, CFB!$W$2:$W$1048576, 0)):INDEX(CFB!$K$2:$K$1048576, MATCH(W6377, CFB!$W$2:$W$1048576, 0) + COUNTIF(CFB!$W$2:$W$1048576, W6377) - 1))</f>
        <v>87</v>
      </c>
      <c r="O6377">
        <v>19.399999999999999</v>
      </c>
      <c r="P6377">
        <v>11.16</v>
      </c>
      <c r="W6377">
        <v>1972</v>
      </c>
      <c r="X6377">
        <f t="shared" si="197"/>
        <v>0</v>
      </c>
    </row>
    <row r="6378" spans="1:24" ht="12.75" hidden="1" customHeight="1" x14ac:dyDescent="0.45">
      <c r="A6378">
        <v>88</v>
      </c>
      <c r="B6378" t="s">
        <v>150</v>
      </c>
      <c r="C6378" t="s">
        <v>12</v>
      </c>
      <c r="D6378" s="2" t="str">
        <f t="shared" si="196"/>
        <v>Southern Mississippi1972</v>
      </c>
      <c r="F6378">
        <v>3</v>
      </c>
      <c r="G6378">
        <v>7</v>
      </c>
      <c r="H6378">
        <v>1</v>
      </c>
      <c r="I6378">
        <v>-3.56</v>
      </c>
      <c r="J6378">
        <v>-1.29</v>
      </c>
      <c r="K6378">
        <v>-4.84</v>
      </c>
      <c r="L6378" s="2">
        <f>_xlfn.RANK.EQ(I6378, INDEX(CFB!$I$2:$I$1048576, MATCH(W6378, CFB!$W$2:$W$1048576, 0)):INDEX(CFB!$I$2:$I$1048576, MATCH(W6378, CFB!$W$2:$W$1048576, 0) + COUNTIF(CFB!$W$2:$W$1048576, W6378) - 1), 0)</f>
        <v>88</v>
      </c>
      <c r="M6378" s="2">
        <f>_xlfn.RANK.EQ(J6378, INDEX(CFB!$J$2:$J$1048576, MATCH(W6378, CFB!$W$2:$W$1048576, 0)):INDEX(CFB!$J$2:$J$1048576, MATCH(W6378, CFB!$W$2:$W$1048576, 0) + COUNTIF(CFB!$W$2:$W$1048576, W6378) - 1))</f>
        <v>75</v>
      </c>
      <c r="N6378" s="2">
        <f>RANK(K6378, INDEX(CFB!$K$2:$K$1048576, MATCH(W6378, CFB!$W$2:$W$1048576, 0)):INDEX(CFB!$K$2:$K$1048576, MATCH(W6378, CFB!$W$2:$W$1048576, 0) + COUNTIF(CFB!$W$2:$W$1048576, W6378) - 1))</f>
        <v>88</v>
      </c>
      <c r="O6378">
        <v>23</v>
      </c>
      <c r="P6378">
        <v>14.23</v>
      </c>
      <c r="W6378">
        <v>1972</v>
      </c>
      <c r="X6378">
        <f t="shared" si="197"/>
        <v>0</v>
      </c>
    </row>
    <row r="6379" spans="1:24" ht="12.75" hidden="1" customHeight="1" x14ac:dyDescent="0.45">
      <c r="A6379">
        <v>89</v>
      </c>
      <c r="B6379" t="s">
        <v>120</v>
      </c>
      <c r="C6379" t="s">
        <v>178</v>
      </c>
      <c r="D6379" s="2" t="str">
        <f t="shared" si="196"/>
        <v>Arizona1972</v>
      </c>
      <c r="F6379">
        <v>4</v>
      </c>
      <c r="G6379">
        <v>7</v>
      </c>
      <c r="H6379">
        <v>0</v>
      </c>
      <c r="I6379">
        <v>-2.09</v>
      </c>
      <c r="J6379">
        <v>-3.45</v>
      </c>
      <c r="K6379">
        <v>-5.54</v>
      </c>
      <c r="L6379" s="2">
        <f>_xlfn.RANK.EQ(I6379, INDEX(CFB!$I$2:$I$1048576, MATCH(W6379, CFB!$W$2:$W$1048576, 0)):INDEX(CFB!$I$2:$I$1048576, MATCH(W6379, CFB!$W$2:$W$1048576, 0) + COUNTIF(CFB!$W$2:$W$1048576, W6379) - 1), 0)</f>
        <v>77</v>
      </c>
      <c r="M6379" s="2">
        <f>_xlfn.RANK.EQ(J6379, INDEX(CFB!$J$2:$J$1048576, MATCH(W6379, CFB!$W$2:$W$1048576, 0)):INDEX(CFB!$J$2:$J$1048576, MATCH(W6379, CFB!$W$2:$W$1048576, 0) + COUNTIF(CFB!$W$2:$W$1048576, W6379) - 1))</f>
        <v>90</v>
      </c>
      <c r="N6379" s="2">
        <f>RANK(K6379, INDEX(CFB!$K$2:$K$1048576, MATCH(W6379, CFB!$W$2:$W$1048576, 0)):INDEX(CFB!$K$2:$K$1048576, MATCH(W6379, CFB!$W$2:$W$1048576, 0) + COUNTIF(CFB!$W$2:$W$1048576, W6379) - 1))</f>
        <v>89</v>
      </c>
      <c r="O6379">
        <v>22.69</v>
      </c>
      <c r="P6379">
        <v>16.3</v>
      </c>
      <c r="W6379">
        <v>1972</v>
      </c>
      <c r="X6379">
        <f t="shared" si="197"/>
        <v>0</v>
      </c>
    </row>
    <row r="6380" spans="1:24" ht="12.75" hidden="1" customHeight="1" x14ac:dyDescent="0.45">
      <c r="A6380">
        <v>90</v>
      </c>
      <c r="B6380" t="s">
        <v>93</v>
      </c>
      <c r="C6380" t="s">
        <v>23</v>
      </c>
      <c r="D6380" s="2" t="str">
        <f t="shared" si="196"/>
        <v>Virginia1972</v>
      </c>
      <c r="F6380">
        <v>4</v>
      </c>
      <c r="G6380">
        <v>7</v>
      </c>
      <c r="H6380">
        <v>0</v>
      </c>
      <c r="I6380">
        <v>-2.12</v>
      </c>
      <c r="J6380">
        <v>-3.65</v>
      </c>
      <c r="K6380">
        <v>-5.77</v>
      </c>
      <c r="L6380" s="2">
        <f>_xlfn.RANK.EQ(I6380, INDEX(CFB!$I$2:$I$1048576, MATCH(W6380, CFB!$W$2:$W$1048576, 0)):INDEX(CFB!$I$2:$I$1048576, MATCH(W6380, CFB!$W$2:$W$1048576, 0) + COUNTIF(CFB!$W$2:$W$1048576, W6380) - 1), 0)</f>
        <v>78</v>
      </c>
      <c r="M6380" s="2">
        <f>_xlfn.RANK.EQ(J6380, INDEX(CFB!$J$2:$J$1048576, MATCH(W6380, CFB!$W$2:$W$1048576, 0)):INDEX(CFB!$J$2:$J$1048576, MATCH(W6380, CFB!$W$2:$W$1048576, 0) + COUNTIF(CFB!$W$2:$W$1048576, W6380) - 1))</f>
        <v>94</v>
      </c>
      <c r="N6380" s="2">
        <f>RANK(K6380, INDEX(CFB!$K$2:$K$1048576, MATCH(W6380, CFB!$W$2:$W$1048576, 0)):INDEX(CFB!$K$2:$K$1048576, MATCH(W6380, CFB!$W$2:$W$1048576, 0) + COUNTIF(CFB!$W$2:$W$1048576, W6380) - 1))</f>
        <v>90</v>
      </c>
      <c r="O6380">
        <v>24.02</v>
      </c>
      <c r="P6380">
        <v>17.440000000000001</v>
      </c>
      <c r="W6380">
        <v>1972</v>
      </c>
      <c r="X6380">
        <f t="shared" si="197"/>
        <v>0</v>
      </c>
    </row>
    <row r="6381" spans="1:24" ht="12.75" hidden="1" customHeight="1" x14ac:dyDescent="0.45">
      <c r="A6381">
        <v>91</v>
      </c>
      <c r="B6381" t="s">
        <v>216</v>
      </c>
      <c r="C6381" t="s">
        <v>12</v>
      </c>
      <c r="D6381" s="2" t="str">
        <f t="shared" si="196"/>
        <v>Holy Cross1972</v>
      </c>
      <c r="F6381">
        <v>5</v>
      </c>
      <c r="G6381">
        <v>4</v>
      </c>
      <c r="H6381">
        <v>1</v>
      </c>
      <c r="I6381">
        <v>-5.63</v>
      </c>
      <c r="J6381">
        <v>-0.38</v>
      </c>
      <c r="K6381">
        <v>-6.01</v>
      </c>
      <c r="L6381" s="2">
        <f>_xlfn.RANK.EQ(I6381, INDEX(CFB!$I$2:$I$1048576, MATCH(W6381, CFB!$W$2:$W$1048576, 0)):INDEX(CFB!$I$2:$I$1048576, MATCH(W6381, CFB!$W$2:$W$1048576, 0) + COUNTIF(CFB!$W$2:$W$1048576, W6381) - 1), 0)</f>
        <v>104</v>
      </c>
      <c r="M6381" s="2">
        <f>_xlfn.RANK.EQ(J6381, INDEX(CFB!$J$2:$J$1048576, MATCH(W6381, CFB!$W$2:$W$1048576, 0)):INDEX(CFB!$J$2:$J$1048576, MATCH(W6381, CFB!$W$2:$W$1048576, 0) + COUNTIF(CFB!$W$2:$W$1048576, W6381) - 1))</f>
        <v>67</v>
      </c>
      <c r="N6381" s="2">
        <f>RANK(K6381, INDEX(CFB!$K$2:$K$1048576, MATCH(W6381, CFB!$W$2:$W$1048576, 0)):INDEX(CFB!$K$2:$K$1048576, MATCH(W6381, CFB!$W$2:$W$1048576, 0) + COUNTIF(CFB!$W$2:$W$1048576, W6381) - 1))</f>
        <v>91</v>
      </c>
      <c r="O6381">
        <v>20.329999999999998</v>
      </c>
      <c r="P6381">
        <v>13.6</v>
      </c>
      <c r="W6381">
        <v>1972</v>
      </c>
      <c r="X6381">
        <f t="shared" si="197"/>
        <v>0</v>
      </c>
    </row>
    <row r="6382" spans="1:24" ht="12.75" hidden="1" customHeight="1" x14ac:dyDescent="0.45">
      <c r="A6382">
        <v>92</v>
      </c>
      <c r="B6382" t="s">
        <v>117</v>
      </c>
      <c r="C6382" t="s">
        <v>65</v>
      </c>
      <c r="D6382" s="2" t="str">
        <f t="shared" si="196"/>
        <v>Western Michigan1972</v>
      </c>
      <c r="F6382">
        <v>7</v>
      </c>
      <c r="G6382">
        <v>3</v>
      </c>
      <c r="H6382">
        <v>1</v>
      </c>
      <c r="I6382">
        <v>-2.83</v>
      </c>
      <c r="J6382">
        <v>-3.27</v>
      </c>
      <c r="K6382">
        <v>-6.1</v>
      </c>
      <c r="L6382" s="2">
        <f>_xlfn.RANK.EQ(I6382, INDEX(CFB!$I$2:$I$1048576, MATCH(W6382, CFB!$W$2:$W$1048576, 0)):INDEX(CFB!$I$2:$I$1048576, MATCH(W6382, CFB!$W$2:$W$1048576, 0) + COUNTIF(CFB!$W$2:$W$1048576, W6382) - 1), 0)</f>
        <v>84</v>
      </c>
      <c r="M6382" s="2">
        <f>_xlfn.RANK.EQ(J6382, INDEX(CFB!$J$2:$J$1048576, MATCH(W6382, CFB!$W$2:$W$1048576, 0)):INDEX(CFB!$J$2:$J$1048576, MATCH(W6382, CFB!$W$2:$W$1048576, 0) + COUNTIF(CFB!$W$2:$W$1048576, W6382) - 1))</f>
        <v>89</v>
      </c>
      <c r="N6382" s="2">
        <f>RANK(K6382, INDEX(CFB!$K$2:$K$1048576, MATCH(W6382, CFB!$W$2:$W$1048576, 0)):INDEX(CFB!$K$2:$K$1048576, MATCH(W6382, CFB!$W$2:$W$1048576, 0) + COUNTIF(CFB!$W$2:$W$1048576, W6382) - 1))</f>
        <v>92</v>
      </c>
      <c r="O6382">
        <v>22.63</v>
      </c>
      <c r="P6382">
        <v>18.829999999999998</v>
      </c>
      <c r="W6382">
        <v>1972</v>
      </c>
      <c r="X6382">
        <f t="shared" si="197"/>
        <v>0</v>
      </c>
    </row>
    <row r="6383" spans="1:24" ht="12.75" hidden="1" customHeight="1" x14ac:dyDescent="0.45">
      <c r="A6383">
        <v>93</v>
      </c>
      <c r="B6383" t="s">
        <v>87</v>
      </c>
      <c r="C6383" t="s">
        <v>12</v>
      </c>
      <c r="D6383" s="2" t="str">
        <f t="shared" si="196"/>
        <v>Northern Illinois1972</v>
      </c>
      <c r="F6383">
        <v>7</v>
      </c>
      <c r="G6383">
        <v>4</v>
      </c>
      <c r="H6383">
        <v>0</v>
      </c>
      <c r="I6383">
        <v>-6.49</v>
      </c>
      <c r="J6383">
        <v>0.31</v>
      </c>
      <c r="K6383">
        <v>-6.18</v>
      </c>
      <c r="L6383" s="2">
        <f>_xlfn.RANK.EQ(I6383, INDEX(CFB!$I$2:$I$1048576, MATCH(W6383, CFB!$W$2:$W$1048576, 0)):INDEX(CFB!$I$2:$I$1048576, MATCH(W6383, CFB!$W$2:$W$1048576, 0) + COUNTIF(CFB!$W$2:$W$1048576, W6383) - 1), 0)</f>
        <v>105</v>
      </c>
      <c r="M6383" s="2">
        <f>_xlfn.RANK.EQ(J6383, INDEX(CFB!$J$2:$J$1048576, MATCH(W6383, CFB!$W$2:$W$1048576, 0)):INDEX(CFB!$J$2:$J$1048576, MATCH(W6383, CFB!$W$2:$W$1048576, 0) + COUNTIF(CFB!$W$2:$W$1048576, W6383) - 1))</f>
        <v>62</v>
      </c>
      <c r="N6383" s="2">
        <f>RANK(K6383, INDEX(CFB!$K$2:$K$1048576, MATCH(W6383, CFB!$W$2:$W$1048576, 0)):INDEX(CFB!$K$2:$K$1048576, MATCH(W6383, CFB!$W$2:$W$1048576, 0) + COUNTIF(CFB!$W$2:$W$1048576, W6383) - 1))</f>
        <v>93</v>
      </c>
      <c r="O6383">
        <v>18.45</v>
      </c>
      <c r="P6383">
        <v>13.72</v>
      </c>
      <c r="W6383">
        <v>1972</v>
      </c>
      <c r="X6383">
        <f t="shared" si="197"/>
        <v>0</v>
      </c>
    </row>
    <row r="6384" spans="1:24" ht="12.75" hidden="1" customHeight="1" x14ac:dyDescent="0.45">
      <c r="A6384">
        <v>94</v>
      </c>
      <c r="B6384" t="s">
        <v>153</v>
      </c>
      <c r="C6384" t="s">
        <v>65</v>
      </c>
      <c r="D6384" s="2" t="str">
        <f t="shared" si="196"/>
        <v>Kent State1972</v>
      </c>
      <c r="F6384">
        <v>6</v>
      </c>
      <c r="G6384">
        <v>5</v>
      </c>
      <c r="H6384">
        <v>1</v>
      </c>
      <c r="I6384">
        <v>-5.24</v>
      </c>
      <c r="J6384">
        <v>-1.21</v>
      </c>
      <c r="K6384">
        <v>-6.45</v>
      </c>
      <c r="L6384" s="2">
        <f>_xlfn.RANK.EQ(I6384, INDEX(CFB!$I$2:$I$1048576, MATCH(W6384, CFB!$W$2:$W$1048576, 0)):INDEX(CFB!$I$2:$I$1048576, MATCH(W6384, CFB!$W$2:$W$1048576, 0) + COUNTIF(CFB!$W$2:$W$1048576, W6384) - 1), 0)</f>
        <v>101</v>
      </c>
      <c r="M6384" s="2">
        <f>_xlfn.RANK.EQ(J6384, INDEX(CFB!$J$2:$J$1048576, MATCH(W6384, CFB!$W$2:$W$1048576, 0)):INDEX(CFB!$J$2:$J$1048576, MATCH(W6384, CFB!$W$2:$W$1048576, 0) + COUNTIF(CFB!$W$2:$W$1048576, W6384) - 1))</f>
        <v>73</v>
      </c>
      <c r="N6384" s="2">
        <f>RANK(K6384, INDEX(CFB!$K$2:$K$1048576, MATCH(W6384, CFB!$W$2:$W$1048576, 0)):INDEX(CFB!$K$2:$K$1048576, MATCH(W6384, CFB!$W$2:$W$1048576, 0) + COUNTIF(CFB!$W$2:$W$1048576, W6384) - 1))</f>
        <v>94</v>
      </c>
      <c r="O6384">
        <v>19.28</v>
      </c>
      <c r="P6384">
        <v>14.82</v>
      </c>
      <c r="W6384">
        <v>1972</v>
      </c>
      <c r="X6384">
        <f t="shared" si="197"/>
        <v>0</v>
      </c>
    </row>
    <row r="6385" spans="1:24" ht="12.75" hidden="1" customHeight="1" x14ac:dyDescent="0.45">
      <c r="A6385">
        <v>95</v>
      </c>
      <c r="B6385" t="s">
        <v>199</v>
      </c>
      <c r="C6385" t="s">
        <v>195</v>
      </c>
      <c r="D6385" s="2" t="str">
        <f t="shared" si="196"/>
        <v>Drake1972</v>
      </c>
      <c r="F6385">
        <v>7</v>
      </c>
      <c r="G6385">
        <v>5</v>
      </c>
      <c r="H6385">
        <v>0</v>
      </c>
      <c r="I6385">
        <v>-3.73</v>
      </c>
      <c r="J6385">
        <v>-2.79</v>
      </c>
      <c r="K6385">
        <v>-6.52</v>
      </c>
      <c r="L6385" s="2">
        <f>_xlfn.RANK.EQ(I6385, INDEX(CFB!$I$2:$I$1048576, MATCH(W6385, CFB!$W$2:$W$1048576, 0)):INDEX(CFB!$I$2:$I$1048576, MATCH(W6385, CFB!$W$2:$W$1048576, 0) + COUNTIF(CFB!$W$2:$W$1048576, W6385) - 1), 0)</f>
        <v>90</v>
      </c>
      <c r="M6385" s="2">
        <f>_xlfn.RANK.EQ(J6385, INDEX(CFB!$J$2:$J$1048576, MATCH(W6385, CFB!$W$2:$W$1048576, 0)):INDEX(CFB!$J$2:$J$1048576, MATCH(W6385, CFB!$W$2:$W$1048576, 0) + COUNTIF(CFB!$W$2:$W$1048576, W6385) - 1))</f>
        <v>86</v>
      </c>
      <c r="N6385" s="2">
        <f>RANK(K6385, INDEX(CFB!$K$2:$K$1048576, MATCH(W6385, CFB!$W$2:$W$1048576, 0)):INDEX(CFB!$K$2:$K$1048576, MATCH(W6385, CFB!$W$2:$W$1048576, 0) + COUNTIF(CFB!$W$2:$W$1048576, W6385) - 1))</f>
        <v>95</v>
      </c>
      <c r="O6385">
        <v>23.74</v>
      </c>
      <c r="P6385">
        <v>15.4</v>
      </c>
      <c r="W6385">
        <v>1972</v>
      </c>
      <c r="X6385">
        <f t="shared" si="197"/>
        <v>0</v>
      </c>
    </row>
    <row r="6386" spans="1:24" ht="12.75" hidden="1" customHeight="1" x14ac:dyDescent="0.45">
      <c r="A6386">
        <v>96</v>
      </c>
      <c r="B6386" t="s">
        <v>147</v>
      </c>
      <c r="C6386" t="s">
        <v>195</v>
      </c>
      <c r="D6386" s="2" t="str">
        <f t="shared" si="196"/>
        <v>Tulsa1972</v>
      </c>
      <c r="F6386">
        <v>4</v>
      </c>
      <c r="G6386">
        <v>7</v>
      </c>
      <c r="H6386">
        <v>0</v>
      </c>
      <c r="I6386">
        <v>-1.62</v>
      </c>
      <c r="J6386">
        <v>-4.93</v>
      </c>
      <c r="K6386">
        <v>-6.55</v>
      </c>
      <c r="L6386" s="2">
        <f>_xlfn.RANK.EQ(I6386, INDEX(CFB!$I$2:$I$1048576, MATCH(W6386, CFB!$W$2:$W$1048576, 0)):INDEX(CFB!$I$2:$I$1048576, MATCH(W6386, CFB!$W$2:$W$1048576, 0) + COUNTIF(CFB!$W$2:$W$1048576, W6386) - 1), 0)</f>
        <v>75</v>
      </c>
      <c r="M6386" s="2">
        <f>_xlfn.RANK.EQ(J6386, INDEX(CFB!$J$2:$J$1048576, MATCH(W6386, CFB!$W$2:$W$1048576, 0)):INDEX(CFB!$J$2:$J$1048576, MATCH(W6386, CFB!$W$2:$W$1048576, 0) + COUNTIF(CFB!$W$2:$W$1048576, W6386) - 1))</f>
        <v>102</v>
      </c>
      <c r="N6386" s="2">
        <f>RANK(K6386, INDEX(CFB!$K$2:$K$1048576, MATCH(W6386, CFB!$W$2:$W$1048576, 0)):INDEX(CFB!$K$2:$K$1048576, MATCH(W6386, CFB!$W$2:$W$1048576, 0) + COUNTIF(CFB!$W$2:$W$1048576, W6386) - 1))</f>
        <v>96</v>
      </c>
      <c r="O6386">
        <v>22.91</v>
      </c>
      <c r="P6386">
        <v>17.170000000000002</v>
      </c>
      <c r="W6386">
        <v>1972</v>
      </c>
      <c r="X6386">
        <f t="shared" si="197"/>
        <v>0</v>
      </c>
    </row>
    <row r="6387" spans="1:24" ht="12.75" hidden="1" customHeight="1" x14ac:dyDescent="0.45">
      <c r="A6387">
        <v>97</v>
      </c>
      <c r="B6387" t="s">
        <v>114</v>
      </c>
      <c r="C6387" t="s">
        <v>193</v>
      </c>
      <c r="D6387" s="2" t="str">
        <f t="shared" si="196"/>
        <v>San Jose State1972</v>
      </c>
      <c r="F6387">
        <v>4</v>
      </c>
      <c r="G6387">
        <v>7</v>
      </c>
      <c r="H6387">
        <v>0</v>
      </c>
      <c r="I6387">
        <v>-3.28</v>
      </c>
      <c r="J6387">
        <v>-3.97</v>
      </c>
      <c r="K6387">
        <v>-7.25</v>
      </c>
      <c r="L6387" s="2">
        <f>_xlfn.RANK.EQ(I6387, INDEX(CFB!$I$2:$I$1048576, MATCH(W6387, CFB!$W$2:$W$1048576, 0)):INDEX(CFB!$I$2:$I$1048576, MATCH(W6387, CFB!$W$2:$W$1048576, 0) + COUNTIF(CFB!$W$2:$W$1048576, W6387) - 1), 0)</f>
        <v>86</v>
      </c>
      <c r="M6387" s="2">
        <f>_xlfn.RANK.EQ(J6387, INDEX(CFB!$J$2:$J$1048576, MATCH(W6387, CFB!$W$2:$W$1048576, 0)):INDEX(CFB!$J$2:$J$1048576, MATCH(W6387, CFB!$W$2:$W$1048576, 0) + COUNTIF(CFB!$W$2:$W$1048576, W6387) - 1))</f>
        <v>97</v>
      </c>
      <c r="N6387" s="2">
        <f>RANK(K6387, INDEX(CFB!$K$2:$K$1048576, MATCH(W6387, CFB!$W$2:$W$1048576, 0)):INDEX(CFB!$K$2:$K$1048576, MATCH(W6387, CFB!$W$2:$W$1048576, 0) + COUNTIF(CFB!$W$2:$W$1048576, W6387) - 1))</f>
        <v>97</v>
      </c>
      <c r="O6387">
        <v>22.28</v>
      </c>
      <c r="P6387">
        <v>18.940000000000001</v>
      </c>
      <c r="W6387">
        <v>1972</v>
      </c>
      <c r="X6387">
        <f t="shared" si="197"/>
        <v>0</v>
      </c>
    </row>
    <row r="6388" spans="1:24" ht="12.75" hidden="1" customHeight="1" x14ac:dyDescent="0.45">
      <c r="A6388">
        <v>98</v>
      </c>
      <c r="B6388" t="s">
        <v>70</v>
      </c>
      <c r="C6388" t="s">
        <v>12</v>
      </c>
      <c r="D6388" s="2" t="str">
        <f t="shared" si="196"/>
        <v>Pitt1972</v>
      </c>
      <c r="F6388">
        <v>1</v>
      </c>
      <c r="G6388">
        <v>10</v>
      </c>
      <c r="H6388">
        <v>0</v>
      </c>
      <c r="I6388">
        <v>-0.41</v>
      </c>
      <c r="J6388">
        <v>-7.29</v>
      </c>
      <c r="K6388">
        <v>-7.7</v>
      </c>
      <c r="L6388" s="2">
        <f>_xlfn.RANK.EQ(I6388, INDEX(CFB!$I$2:$I$1048576, MATCH(W6388, CFB!$W$2:$W$1048576, 0)):INDEX(CFB!$I$2:$I$1048576, MATCH(W6388, CFB!$W$2:$W$1048576, 0) + COUNTIF(CFB!$W$2:$W$1048576, W6388) - 1), 0)</f>
        <v>68</v>
      </c>
      <c r="M6388" s="2">
        <f>_xlfn.RANK.EQ(J6388, INDEX(CFB!$J$2:$J$1048576, MATCH(W6388, CFB!$W$2:$W$1048576, 0)):INDEX(CFB!$J$2:$J$1048576, MATCH(W6388, CFB!$W$2:$W$1048576, 0) + COUNTIF(CFB!$W$2:$W$1048576, W6388) - 1))</f>
        <v>111</v>
      </c>
      <c r="N6388" s="2">
        <f>RANK(K6388, INDEX(CFB!$K$2:$K$1048576, MATCH(W6388, CFB!$W$2:$W$1048576, 0)):INDEX(CFB!$K$2:$K$1048576, MATCH(W6388, CFB!$W$2:$W$1048576, 0) + COUNTIF(CFB!$W$2:$W$1048576, W6388) - 1))</f>
        <v>98</v>
      </c>
      <c r="O6388">
        <v>26.63</v>
      </c>
      <c r="P6388">
        <v>20.059999999999999</v>
      </c>
      <c r="W6388">
        <v>1972</v>
      </c>
      <c r="X6388">
        <f t="shared" si="197"/>
        <v>0</v>
      </c>
    </row>
    <row r="6389" spans="1:24" ht="12.75" hidden="1" customHeight="1" x14ac:dyDescent="0.45">
      <c r="A6389">
        <v>99</v>
      </c>
      <c r="B6389" t="s">
        <v>210</v>
      </c>
      <c r="C6389" t="s">
        <v>12</v>
      </c>
      <c r="D6389" s="2" t="str">
        <f t="shared" si="196"/>
        <v>Colgate1972</v>
      </c>
      <c r="F6389">
        <v>5</v>
      </c>
      <c r="G6389">
        <v>4</v>
      </c>
      <c r="H6389">
        <v>1</v>
      </c>
      <c r="I6389">
        <v>0.47</v>
      </c>
      <c r="J6389">
        <v>-8.7200000000000006</v>
      </c>
      <c r="K6389">
        <v>-8.25</v>
      </c>
      <c r="L6389" s="2">
        <f>_xlfn.RANK.EQ(I6389, INDEX(CFB!$I$2:$I$1048576, MATCH(W6389, CFB!$W$2:$W$1048576, 0)):INDEX(CFB!$I$2:$I$1048576, MATCH(W6389, CFB!$W$2:$W$1048576, 0) + COUNTIF(CFB!$W$2:$W$1048576, W6389) - 1), 0)</f>
        <v>66</v>
      </c>
      <c r="M6389" s="2">
        <f>_xlfn.RANK.EQ(J6389, INDEX(CFB!$J$2:$J$1048576, MATCH(W6389, CFB!$W$2:$W$1048576, 0)):INDEX(CFB!$J$2:$J$1048576, MATCH(W6389, CFB!$W$2:$W$1048576, 0) + COUNTIF(CFB!$W$2:$W$1048576, W6389) - 1))</f>
        <v>115</v>
      </c>
      <c r="N6389" s="2">
        <f>RANK(K6389, INDEX(CFB!$K$2:$K$1048576, MATCH(W6389, CFB!$W$2:$W$1048576, 0)):INDEX(CFB!$K$2:$K$1048576, MATCH(W6389, CFB!$W$2:$W$1048576, 0) + COUNTIF(CFB!$W$2:$W$1048576, W6389) - 1))</f>
        <v>99</v>
      </c>
      <c r="O6389">
        <v>26.75</v>
      </c>
      <c r="P6389">
        <v>23.7</v>
      </c>
      <c r="W6389">
        <v>1972</v>
      </c>
      <c r="X6389">
        <f t="shared" si="197"/>
        <v>0</v>
      </c>
    </row>
    <row r="6390" spans="1:24" ht="12.75" hidden="1" customHeight="1" x14ac:dyDescent="0.45">
      <c r="A6390">
        <v>100</v>
      </c>
      <c r="B6390" t="s">
        <v>94</v>
      </c>
      <c r="C6390" t="s">
        <v>65</v>
      </c>
      <c r="D6390" s="2" t="str">
        <f t="shared" si="196"/>
        <v>Toledo1972</v>
      </c>
      <c r="F6390">
        <v>6</v>
      </c>
      <c r="G6390">
        <v>5</v>
      </c>
      <c r="H6390">
        <v>0</v>
      </c>
      <c r="I6390">
        <v>-4.2300000000000004</v>
      </c>
      <c r="J6390">
        <v>-5.18</v>
      </c>
      <c r="K6390">
        <v>-9.42</v>
      </c>
      <c r="L6390" s="2">
        <f>_xlfn.RANK.EQ(I6390, INDEX(CFB!$I$2:$I$1048576, MATCH(W6390, CFB!$W$2:$W$1048576, 0)):INDEX(CFB!$I$2:$I$1048576, MATCH(W6390, CFB!$W$2:$W$1048576, 0) + COUNTIF(CFB!$W$2:$W$1048576, W6390) - 1), 0)</f>
        <v>93</v>
      </c>
      <c r="M6390" s="2">
        <f>_xlfn.RANK.EQ(J6390, INDEX(CFB!$J$2:$J$1048576, MATCH(W6390, CFB!$W$2:$W$1048576, 0)):INDEX(CFB!$J$2:$J$1048576, MATCH(W6390, CFB!$W$2:$W$1048576, 0) + COUNTIF(CFB!$W$2:$W$1048576, W6390) - 1))</f>
        <v>104</v>
      </c>
      <c r="N6390" s="2">
        <f>RANK(K6390, INDEX(CFB!$K$2:$K$1048576, MATCH(W6390, CFB!$W$2:$W$1048576, 0)):INDEX(CFB!$K$2:$K$1048576, MATCH(W6390, CFB!$W$2:$W$1048576, 0) + COUNTIF(CFB!$W$2:$W$1048576, W6390) - 1))</f>
        <v>100</v>
      </c>
      <c r="O6390">
        <v>21.11</v>
      </c>
      <c r="P6390">
        <v>19.399999999999999</v>
      </c>
      <c r="W6390">
        <v>1972</v>
      </c>
      <c r="X6390">
        <f t="shared" si="197"/>
        <v>0</v>
      </c>
    </row>
    <row r="6391" spans="1:24" ht="12.75" hidden="1" customHeight="1" x14ac:dyDescent="0.45">
      <c r="A6391">
        <v>101</v>
      </c>
      <c r="B6391" t="s">
        <v>144</v>
      </c>
      <c r="C6391" t="s">
        <v>12</v>
      </c>
      <c r="D6391" s="2" t="str">
        <f t="shared" si="196"/>
        <v>Temple1972</v>
      </c>
      <c r="F6391">
        <v>5</v>
      </c>
      <c r="G6391">
        <v>4</v>
      </c>
      <c r="H6391">
        <v>0</v>
      </c>
      <c r="I6391">
        <v>-4.09</v>
      </c>
      <c r="J6391">
        <v>-5.37</v>
      </c>
      <c r="K6391">
        <v>-9.4600000000000009</v>
      </c>
      <c r="L6391" s="2">
        <f>_xlfn.RANK.EQ(I6391, INDEX(CFB!$I$2:$I$1048576, MATCH(W6391, CFB!$W$2:$W$1048576, 0)):INDEX(CFB!$I$2:$I$1048576, MATCH(W6391, CFB!$W$2:$W$1048576, 0) + COUNTIF(CFB!$W$2:$W$1048576, W6391) - 1), 0)</f>
        <v>92</v>
      </c>
      <c r="M6391" s="2">
        <f>_xlfn.RANK.EQ(J6391, INDEX(CFB!$J$2:$J$1048576, MATCH(W6391, CFB!$W$2:$W$1048576, 0)):INDEX(CFB!$J$2:$J$1048576, MATCH(W6391, CFB!$W$2:$W$1048576, 0) + COUNTIF(CFB!$W$2:$W$1048576, W6391) - 1))</f>
        <v>106</v>
      </c>
      <c r="N6391" s="2">
        <f>RANK(K6391, INDEX(CFB!$K$2:$K$1048576, MATCH(W6391, CFB!$W$2:$W$1048576, 0)):INDEX(CFB!$K$2:$K$1048576, MATCH(W6391, CFB!$W$2:$W$1048576, 0) + COUNTIF(CFB!$W$2:$W$1048576, W6391) - 1))</f>
        <v>101</v>
      </c>
      <c r="O6391">
        <v>20.170000000000002</v>
      </c>
      <c r="P6391">
        <v>18.170000000000002</v>
      </c>
      <c r="W6391">
        <v>1972</v>
      </c>
      <c r="X6391">
        <f t="shared" si="197"/>
        <v>0</v>
      </c>
    </row>
    <row r="6392" spans="1:24" ht="12.75" hidden="1" customHeight="1" x14ac:dyDescent="0.45">
      <c r="A6392">
        <v>102</v>
      </c>
      <c r="B6392" t="s">
        <v>192</v>
      </c>
      <c r="C6392" t="s">
        <v>193</v>
      </c>
      <c r="D6392" s="2" t="str">
        <f t="shared" si="196"/>
        <v>Long Beach State1972</v>
      </c>
      <c r="F6392">
        <v>5</v>
      </c>
      <c r="G6392">
        <v>6</v>
      </c>
      <c r="H6392">
        <v>0</v>
      </c>
      <c r="I6392">
        <v>-0.84</v>
      </c>
      <c r="J6392">
        <v>-9.5399999999999991</v>
      </c>
      <c r="K6392">
        <v>-10.38</v>
      </c>
      <c r="L6392" s="2">
        <f>_xlfn.RANK.EQ(I6392, INDEX(CFB!$I$2:$I$1048576, MATCH(W6392, CFB!$W$2:$W$1048576, 0)):INDEX(CFB!$I$2:$I$1048576, MATCH(W6392, CFB!$W$2:$W$1048576, 0) + COUNTIF(CFB!$W$2:$W$1048576, W6392) - 1), 0)</f>
        <v>72</v>
      </c>
      <c r="M6392" s="2">
        <f>_xlfn.RANK.EQ(J6392, INDEX(CFB!$J$2:$J$1048576, MATCH(W6392, CFB!$W$2:$W$1048576, 0)):INDEX(CFB!$J$2:$J$1048576, MATCH(W6392, CFB!$W$2:$W$1048576, 0) + COUNTIF(CFB!$W$2:$W$1048576, W6392) - 1))</f>
        <v>117</v>
      </c>
      <c r="N6392" s="2">
        <f>RANK(K6392, INDEX(CFB!$K$2:$K$1048576, MATCH(W6392, CFB!$W$2:$W$1048576, 0)):INDEX(CFB!$K$2:$K$1048576, MATCH(W6392, CFB!$W$2:$W$1048576, 0) + COUNTIF(CFB!$W$2:$W$1048576, W6392) - 1))</f>
        <v>102</v>
      </c>
      <c r="O6392">
        <v>23.37</v>
      </c>
      <c r="P6392">
        <v>23.68</v>
      </c>
      <c r="W6392">
        <v>1972</v>
      </c>
      <c r="X6392">
        <f t="shared" si="197"/>
        <v>0</v>
      </c>
    </row>
    <row r="6393" spans="1:24" ht="12.75" hidden="1" customHeight="1" x14ac:dyDescent="0.45">
      <c r="A6393">
        <v>103</v>
      </c>
      <c r="B6393" t="s">
        <v>197</v>
      </c>
      <c r="C6393" t="s">
        <v>195</v>
      </c>
      <c r="D6393" s="2" t="str">
        <f t="shared" si="196"/>
        <v>West Texas State1972</v>
      </c>
      <c r="F6393">
        <v>5</v>
      </c>
      <c r="G6393">
        <v>5</v>
      </c>
      <c r="H6393">
        <v>0</v>
      </c>
      <c r="I6393">
        <v>-5.05</v>
      </c>
      <c r="J6393">
        <v>-5.4</v>
      </c>
      <c r="K6393">
        <v>-10.46</v>
      </c>
      <c r="L6393" s="2">
        <f>_xlfn.RANK.EQ(I6393, INDEX(CFB!$I$2:$I$1048576, MATCH(W6393, CFB!$W$2:$W$1048576, 0)):INDEX(CFB!$I$2:$I$1048576, MATCH(W6393, CFB!$W$2:$W$1048576, 0) + COUNTIF(CFB!$W$2:$W$1048576, W6393) - 1), 0)</f>
        <v>99</v>
      </c>
      <c r="M6393" s="2">
        <f>_xlfn.RANK.EQ(J6393, INDEX(CFB!$J$2:$J$1048576, MATCH(W6393, CFB!$W$2:$W$1048576, 0)):INDEX(CFB!$J$2:$J$1048576, MATCH(W6393, CFB!$W$2:$W$1048576, 0) + COUNTIF(CFB!$W$2:$W$1048576, W6393) - 1))</f>
        <v>107</v>
      </c>
      <c r="N6393" s="2">
        <f>RANK(K6393, INDEX(CFB!$K$2:$K$1048576, MATCH(W6393, CFB!$W$2:$W$1048576, 0)):INDEX(CFB!$K$2:$K$1048576, MATCH(W6393, CFB!$W$2:$W$1048576, 0) + COUNTIF(CFB!$W$2:$W$1048576, W6393) - 1))</f>
        <v>103</v>
      </c>
      <c r="O6393">
        <v>21.71</v>
      </c>
      <c r="P6393">
        <v>20.83</v>
      </c>
      <c r="W6393">
        <v>1972</v>
      </c>
      <c r="X6393">
        <f t="shared" si="197"/>
        <v>0</v>
      </c>
    </row>
    <row r="6394" spans="1:24" ht="12.75" hidden="1" customHeight="1" x14ac:dyDescent="0.45">
      <c r="A6394">
        <v>104</v>
      </c>
      <c r="B6394" t="s">
        <v>138</v>
      </c>
      <c r="C6394" t="s">
        <v>178</v>
      </c>
      <c r="D6394" s="2" t="str">
        <f t="shared" si="196"/>
        <v>Wyoming1972</v>
      </c>
      <c r="F6394">
        <v>4</v>
      </c>
      <c r="G6394">
        <v>7</v>
      </c>
      <c r="H6394">
        <v>0</v>
      </c>
      <c r="I6394">
        <v>-3.32</v>
      </c>
      <c r="J6394">
        <v>-7.46</v>
      </c>
      <c r="K6394">
        <v>-10.78</v>
      </c>
      <c r="L6394" s="2">
        <f>_xlfn.RANK.EQ(I6394, INDEX(CFB!$I$2:$I$1048576, MATCH(W6394, CFB!$W$2:$W$1048576, 0)):INDEX(CFB!$I$2:$I$1048576, MATCH(W6394, CFB!$W$2:$W$1048576, 0) + COUNTIF(CFB!$W$2:$W$1048576, W6394) - 1), 0)</f>
        <v>87</v>
      </c>
      <c r="M6394" s="2">
        <f>_xlfn.RANK.EQ(J6394, INDEX(CFB!$J$2:$J$1048576, MATCH(W6394, CFB!$W$2:$W$1048576, 0)):INDEX(CFB!$J$2:$J$1048576, MATCH(W6394, CFB!$W$2:$W$1048576, 0) + COUNTIF(CFB!$W$2:$W$1048576, W6394) - 1))</f>
        <v>112</v>
      </c>
      <c r="N6394" s="2">
        <f>RANK(K6394, INDEX(CFB!$K$2:$K$1048576, MATCH(W6394, CFB!$W$2:$W$1048576, 0)):INDEX(CFB!$K$2:$K$1048576, MATCH(W6394, CFB!$W$2:$W$1048576, 0) + COUNTIF(CFB!$W$2:$W$1048576, W6394) - 1))</f>
        <v>104</v>
      </c>
      <c r="O6394">
        <v>21.12</v>
      </c>
      <c r="P6394">
        <v>21.57</v>
      </c>
      <c r="W6394">
        <v>1972</v>
      </c>
      <c r="X6394">
        <f t="shared" si="197"/>
        <v>0</v>
      </c>
    </row>
    <row r="6395" spans="1:24" ht="12.75" hidden="1" customHeight="1" x14ac:dyDescent="0.45">
      <c r="A6395">
        <v>105</v>
      </c>
      <c r="B6395" t="s">
        <v>141</v>
      </c>
      <c r="C6395" t="s">
        <v>178</v>
      </c>
      <c r="D6395" s="2" t="str">
        <f t="shared" si="196"/>
        <v>New Mexico1972</v>
      </c>
      <c r="F6395">
        <v>3</v>
      </c>
      <c r="G6395">
        <v>8</v>
      </c>
      <c r="H6395">
        <v>0</v>
      </c>
      <c r="I6395">
        <v>-7.88</v>
      </c>
      <c r="J6395">
        <v>-3.47</v>
      </c>
      <c r="K6395">
        <v>-11.35</v>
      </c>
      <c r="L6395" s="2">
        <f>_xlfn.RANK.EQ(I6395, INDEX(CFB!$I$2:$I$1048576, MATCH(W6395, CFB!$W$2:$W$1048576, 0)):INDEX(CFB!$I$2:$I$1048576, MATCH(W6395, CFB!$W$2:$W$1048576, 0) + COUNTIF(CFB!$W$2:$W$1048576, W6395) - 1), 0)</f>
        <v>110</v>
      </c>
      <c r="M6395" s="2">
        <f>_xlfn.RANK.EQ(J6395, INDEX(CFB!$J$2:$J$1048576, MATCH(W6395, CFB!$W$2:$W$1048576, 0)):INDEX(CFB!$J$2:$J$1048576, MATCH(W6395, CFB!$W$2:$W$1048576, 0) + COUNTIF(CFB!$W$2:$W$1048576, W6395) - 1))</f>
        <v>92</v>
      </c>
      <c r="N6395" s="2">
        <f>RANK(K6395, INDEX(CFB!$K$2:$K$1048576, MATCH(W6395, CFB!$W$2:$W$1048576, 0)):INDEX(CFB!$K$2:$K$1048576, MATCH(W6395, CFB!$W$2:$W$1048576, 0) + COUNTIF(CFB!$W$2:$W$1048576, W6395) - 1))</f>
        <v>105</v>
      </c>
      <c r="O6395">
        <v>20.89</v>
      </c>
      <c r="P6395">
        <v>22.15</v>
      </c>
      <c r="W6395">
        <v>1972</v>
      </c>
      <c r="X6395">
        <f t="shared" si="197"/>
        <v>0</v>
      </c>
    </row>
    <row r="6396" spans="1:24" ht="12.75" hidden="1" customHeight="1" x14ac:dyDescent="0.45">
      <c r="A6396">
        <v>106</v>
      </c>
      <c r="B6396" t="s">
        <v>116</v>
      </c>
      <c r="C6396" t="s">
        <v>206</v>
      </c>
      <c r="D6396" s="2" t="str">
        <f t="shared" si="196"/>
        <v>Appalachian State1972</v>
      </c>
      <c r="F6396">
        <v>5</v>
      </c>
      <c r="G6396">
        <v>5</v>
      </c>
      <c r="H6396">
        <v>1</v>
      </c>
      <c r="I6396">
        <v>-5.0199999999999996</v>
      </c>
      <c r="J6396">
        <v>-6.51</v>
      </c>
      <c r="K6396">
        <v>-11.53</v>
      </c>
      <c r="L6396" s="2">
        <f>_xlfn.RANK.EQ(I6396, INDEX(CFB!$I$2:$I$1048576, MATCH(W6396, CFB!$W$2:$W$1048576, 0)):INDEX(CFB!$I$2:$I$1048576, MATCH(W6396, CFB!$W$2:$W$1048576, 0) + COUNTIF(CFB!$W$2:$W$1048576, W6396) - 1), 0)</f>
        <v>98</v>
      </c>
      <c r="M6396" s="2">
        <f>_xlfn.RANK.EQ(J6396, INDEX(CFB!$J$2:$J$1048576, MATCH(W6396, CFB!$W$2:$W$1048576, 0)):INDEX(CFB!$J$2:$J$1048576, MATCH(W6396, CFB!$W$2:$W$1048576, 0) + COUNTIF(CFB!$W$2:$W$1048576, W6396) - 1))</f>
        <v>108</v>
      </c>
      <c r="N6396" s="2">
        <f>RANK(K6396, INDEX(CFB!$K$2:$K$1048576, MATCH(W6396, CFB!$W$2:$W$1048576, 0)):INDEX(CFB!$K$2:$K$1048576, MATCH(W6396, CFB!$W$2:$W$1048576, 0) + COUNTIF(CFB!$W$2:$W$1048576, W6396) - 1))</f>
        <v>106</v>
      </c>
      <c r="O6396">
        <v>21.69</v>
      </c>
      <c r="P6396">
        <v>20.76</v>
      </c>
      <c r="W6396">
        <v>1972</v>
      </c>
      <c r="X6396">
        <f t="shared" si="197"/>
        <v>0</v>
      </c>
    </row>
    <row r="6397" spans="1:24" ht="12.75" hidden="1" customHeight="1" x14ac:dyDescent="0.45">
      <c r="A6397">
        <v>107</v>
      </c>
      <c r="B6397" t="s">
        <v>207</v>
      </c>
      <c r="C6397" t="s">
        <v>206</v>
      </c>
      <c r="D6397" s="2" t="str">
        <f t="shared" si="196"/>
        <v>The Citadel1972</v>
      </c>
      <c r="F6397">
        <v>5</v>
      </c>
      <c r="G6397">
        <v>6</v>
      </c>
      <c r="H6397">
        <v>0</v>
      </c>
      <c r="I6397">
        <v>-8.43</v>
      </c>
      <c r="J6397">
        <v>-3.26</v>
      </c>
      <c r="K6397">
        <v>-11.69</v>
      </c>
      <c r="L6397" s="2">
        <f>_xlfn.RANK.EQ(I6397, INDEX(CFB!$I$2:$I$1048576, MATCH(W6397, CFB!$W$2:$W$1048576, 0)):INDEX(CFB!$I$2:$I$1048576, MATCH(W6397, CFB!$W$2:$W$1048576, 0) + COUNTIF(CFB!$W$2:$W$1048576, W6397) - 1), 0)</f>
        <v>114</v>
      </c>
      <c r="M6397" s="2">
        <f>_xlfn.RANK.EQ(J6397, INDEX(CFB!$J$2:$J$1048576, MATCH(W6397, CFB!$W$2:$W$1048576, 0)):INDEX(CFB!$J$2:$J$1048576, MATCH(W6397, CFB!$W$2:$W$1048576, 0) + COUNTIF(CFB!$W$2:$W$1048576, W6397) - 1))</f>
        <v>88</v>
      </c>
      <c r="N6397" s="2">
        <f>RANK(K6397, INDEX(CFB!$K$2:$K$1048576, MATCH(W6397, CFB!$W$2:$W$1048576, 0)):INDEX(CFB!$K$2:$K$1048576, MATCH(W6397, CFB!$W$2:$W$1048576, 0) + COUNTIF(CFB!$W$2:$W$1048576, W6397) - 1))</f>
        <v>107</v>
      </c>
      <c r="O6397">
        <v>18.04</v>
      </c>
      <c r="P6397">
        <v>16.52</v>
      </c>
      <c r="W6397">
        <v>1972</v>
      </c>
      <c r="X6397">
        <f t="shared" si="197"/>
        <v>0</v>
      </c>
    </row>
    <row r="6398" spans="1:24" ht="12.75" hidden="1" customHeight="1" x14ac:dyDescent="0.45">
      <c r="A6398">
        <v>108</v>
      </c>
      <c r="B6398" t="s">
        <v>106</v>
      </c>
      <c r="C6398" t="s">
        <v>23</v>
      </c>
      <c r="D6398" s="2" t="str">
        <f t="shared" si="196"/>
        <v>Wake Forest1972</v>
      </c>
      <c r="F6398">
        <v>2</v>
      </c>
      <c r="G6398">
        <v>9</v>
      </c>
      <c r="H6398">
        <v>0</v>
      </c>
      <c r="I6398">
        <v>-9.42</v>
      </c>
      <c r="J6398">
        <v>-2.81</v>
      </c>
      <c r="K6398">
        <v>-12.23</v>
      </c>
      <c r="L6398" s="2">
        <f>_xlfn.RANK.EQ(I6398, INDEX(CFB!$I$2:$I$1048576, MATCH(W6398, CFB!$W$2:$W$1048576, 0)):INDEX(CFB!$I$2:$I$1048576, MATCH(W6398, CFB!$W$2:$W$1048576, 0) + COUNTIF(CFB!$W$2:$W$1048576, W6398) - 1), 0)</f>
        <v>116</v>
      </c>
      <c r="M6398" s="2">
        <f>_xlfn.RANK.EQ(J6398, INDEX(CFB!$J$2:$J$1048576, MATCH(W6398, CFB!$W$2:$W$1048576, 0)):INDEX(CFB!$J$2:$J$1048576, MATCH(W6398, CFB!$W$2:$W$1048576, 0) + COUNTIF(CFB!$W$2:$W$1048576, W6398) - 1))</f>
        <v>87</v>
      </c>
      <c r="N6398" s="2">
        <f>RANK(K6398, INDEX(CFB!$K$2:$K$1048576, MATCH(W6398, CFB!$W$2:$W$1048576, 0)):INDEX(CFB!$K$2:$K$1048576, MATCH(W6398, CFB!$W$2:$W$1048576, 0) + COUNTIF(CFB!$W$2:$W$1048576, W6398) - 1))</f>
        <v>108</v>
      </c>
      <c r="O6398">
        <v>16.48</v>
      </c>
      <c r="P6398">
        <v>21.64</v>
      </c>
      <c r="W6398">
        <v>1972</v>
      </c>
      <c r="X6398">
        <f t="shared" si="197"/>
        <v>0</v>
      </c>
    </row>
    <row r="6399" spans="1:24" ht="12.75" hidden="1" customHeight="1" x14ac:dyDescent="0.45">
      <c r="A6399">
        <v>109</v>
      </c>
      <c r="B6399" t="s">
        <v>236</v>
      </c>
      <c r="C6399" t="s">
        <v>12</v>
      </c>
      <c r="D6399" s="2" t="str">
        <f t="shared" si="196"/>
        <v>Dayton1972</v>
      </c>
      <c r="F6399">
        <v>4</v>
      </c>
      <c r="G6399">
        <v>6</v>
      </c>
      <c r="H6399">
        <v>1</v>
      </c>
      <c r="I6399">
        <v>-8.2100000000000009</v>
      </c>
      <c r="J6399">
        <v>-4.32</v>
      </c>
      <c r="K6399">
        <v>-12.53</v>
      </c>
      <c r="L6399" s="2">
        <f>_xlfn.RANK.EQ(I6399, INDEX(CFB!$I$2:$I$1048576, MATCH(W6399, CFB!$W$2:$W$1048576, 0)):INDEX(CFB!$I$2:$I$1048576, MATCH(W6399, CFB!$W$2:$W$1048576, 0) + COUNTIF(CFB!$W$2:$W$1048576, W6399) - 1), 0)</f>
        <v>112</v>
      </c>
      <c r="M6399" s="2">
        <f>_xlfn.RANK.EQ(J6399, INDEX(CFB!$J$2:$J$1048576, MATCH(W6399, CFB!$W$2:$W$1048576, 0)):INDEX(CFB!$J$2:$J$1048576, MATCH(W6399, CFB!$W$2:$W$1048576, 0) + COUNTIF(CFB!$W$2:$W$1048576, W6399) - 1))</f>
        <v>98</v>
      </c>
      <c r="N6399" s="2">
        <f>RANK(K6399, INDEX(CFB!$K$2:$K$1048576, MATCH(W6399, CFB!$W$2:$W$1048576, 0)):INDEX(CFB!$K$2:$K$1048576, MATCH(W6399, CFB!$W$2:$W$1048576, 0) + COUNTIF(CFB!$W$2:$W$1048576, W6399) - 1))</f>
        <v>109</v>
      </c>
      <c r="O6399">
        <v>17.760000000000002</v>
      </c>
      <c r="P6399">
        <v>17.14</v>
      </c>
      <c r="W6399">
        <v>1972</v>
      </c>
      <c r="X6399">
        <f t="shared" si="197"/>
        <v>0</v>
      </c>
    </row>
    <row r="6400" spans="1:24" ht="12.75" hidden="1" customHeight="1" x14ac:dyDescent="0.45">
      <c r="A6400">
        <v>110</v>
      </c>
      <c r="B6400" t="s">
        <v>194</v>
      </c>
      <c r="C6400" t="s">
        <v>195</v>
      </c>
      <c r="D6400" s="2" t="str">
        <f t="shared" si="196"/>
        <v>Wichita State1972</v>
      </c>
      <c r="F6400">
        <v>6</v>
      </c>
      <c r="G6400">
        <v>5</v>
      </c>
      <c r="H6400">
        <v>0</v>
      </c>
      <c r="I6400">
        <v>-9.5299999999999994</v>
      </c>
      <c r="J6400">
        <v>-3.48</v>
      </c>
      <c r="K6400">
        <v>-13.01</v>
      </c>
      <c r="L6400" s="2">
        <f>_xlfn.RANK.EQ(I6400, INDEX(CFB!$I$2:$I$1048576, MATCH(W6400, CFB!$W$2:$W$1048576, 0)):INDEX(CFB!$I$2:$I$1048576, MATCH(W6400, CFB!$W$2:$W$1048576, 0) + COUNTIF(CFB!$W$2:$W$1048576, W6400) - 1), 0)</f>
        <v>117</v>
      </c>
      <c r="M6400" s="2">
        <f>_xlfn.RANK.EQ(J6400, INDEX(CFB!$J$2:$J$1048576, MATCH(W6400, CFB!$W$2:$W$1048576, 0)):INDEX(CFB!$J$2:$J$1048576, MATCH(W6400, CFB!$W$2:$W$1048576, 0) + COUNTIF(CFB!$W$2:$W$1048576, W6400) - 1))</f>
        <v>93</v>
      </c>
      <c r="N6400" s="2">
        <f>RANK(K6400, INDEX(CFB!$K$2:$K$1048576, MATCH(W6400, CFB!$W$2:$W$1048576, 0)):INDEX(CFB!$K$2:$K$1048576, MATCH(W6400, CFB!$W$2:$W$1048576, 0) + COUNTIF(CFB!$W$2:$W$1048576, W6400) - 1))</f>
        <v>110</v>
      </c>
      <c r="O6400">
        <v>14.44</v>
      </c>
      <c r="P6400">
        <v>19.829999999999998</v>
      </c>
      <c r="W6400">
        <v>1972</v>
      </c>
      <c r="X6400">
        <f t="shared" si="197"/>
        <v>0</v>
      </c>
    </row>
    <row r="6401" spans="1:24" ht="12.75" hidden="1" customHeight="1" x14ac:dyDescent="0.45">
      <c r="A6401">
        <v>111</v>
      </c>
      <c r="B6401" t="s">
        <v>221</v>
      </c>
      <c r="C6401" t="s">
        <v>212</v>
      </c>
      <c r="D6401" s="2" t="str">
        <f t="shared" si="196"/>
        <v>Brown1972</v>
      </c>
      <c r="F6401">
        <v>1</v>
      </c>
      <c r="G6401">
        <v>8</v>
      </c>
      <c r="H6401">
        <v>0</v>
      </c>
      <c r="I6401">
        <v>-0.41</v>
      </c>
      <c r="J6401">
        <v>-12.89</v>
      </c>
      <c r="K6401">
        <v>-13.3</v>
      </c>
      <c r="L6401" s="2">
        <f>_xlfn.RANK.EQ(I6401, INDEX(CFB!$I$2:$I$1048576, MATCH(W6401, CFB!$W$2:$W$1048576, 0)):INDEX(CFB!$I$2:$I$1048576, MATCH(W6401, CFB!$W$2:$W$1048576, 0) + COUNTIF(CFB!$W$2:$W$1048576, W6401) - 1), 0)</f>
        <v>68</v>
      </c>
      <c r="M6401" s="2">
        <f>_xlfn.RANK.EQ(J6401, INDEX(CFB!$J$2:$J$1048576, MATCH(W6401, CFB!$W$2:$W$1048576, 0)):INDEX(CFB!$J$2:$J$1048576, MATCH(W6401, CFB!$W$2:$W$1048576, 0) + COUNTIF(CFB!$W$2:$W$1048576, W6401) - 1))</f>
        <v>126</v>
      </c>
      <c r="N6401" s="2">
        <f>RANK(K6401, INDEX(CFB!$K$2:$K$1048576, MATCH(W6401, CFB!$W$2:$W$1048576, 0)):INDEX(CFB!$K$2:$K$1048576, MATCH(W6401, CFB!$W$2:$W$1048576, 0) + COUNTIF(CFB!$W$2:$W$1048576, W6401) - 1))</f>
        <v>111</v>
      </c>
      <c r="O6401">
        <v>27.1</v>
      </c>
      <c r="P6401">
        <v>26.48</v>
      </c>
      <c r="W6401">
        <v>1972</v>
      </c>
      <c r="X6401">
        <f t="shared" si="197"/>
        <v>0</v>
      </c>
    </row>
    <row r="6402" spans="1:24" ht="12.75" hidden="1" customHeight="1" x14ac:dyDescent="0.45">
      <c r="A6402">
        <v>112</v>
      </c>
      <c r="B6402" t="s">
        <v>208</v>
      </c>
      <c r="C6402" t="s">
        <v>12</v>
      </c>
      <c r="D6402" s="2" t="str">
        <f t="shared" si="196"/>
        <v>Texas-Arlington1972</v>
      </c>
      <c r="F6402">
        <v>5</v>
      </c>
      <c r="G6402">
        <v>6</v>
      </c>
      <c r="H6402">
        <v>0</v>
      </c>
      <c r="I6402">
        <v>-8.57</v>
      </c>
      <c r="J6402">
        <v>-4.8099999999999996</v>
      </c>
      <c r="K6402">
        <v>-13.38</v>
      </c>
      <c r="L6402" s="2">
        <f>_xlfn.RANK.EQ(I6402, INDEX(CFB!$I$2:$I$1048576, MATCH(W6402, CFB!$W$2:$W$1048576, 0)):INDEX(CFB!$I$2:$I$1048576, MATCH(W6402, CFB!$W$2:$W$1048576, 0) + COUNTIF(CFB!$W$2:$W$1048576, W6402) - 1), 0)</f>
        <v>115</v>
      </c>
      <c r="M6402" s="2">
        <f>_xlfn.RANK.EQ(J6402, INDEX(CFB!$J$2:$J$1048576, MATCH(W6402, CFB!$W$2:$W$1048576, 0)):INDEX(CFB!$J$2:$J$1048576, MATCH(W6402, CFB!$W$2:$W$1048576, 0) + COUNTIF(CFB!$W$2:$W$1048576, W6402) - 1))</f>
        <v>100</v>
      </c>
      <c r="N6402" s="2">
        <f>RANK(K6402, INDEX(CFB!$K$2:$K$1048576, MATCH(W6402, CFB!$W$2:$W$1048576, 0)):INDEX(CFB!$K$2:$K$1048576, MATCH(W6402, CFB!$W$2:$W$1048576, 0) + COUNTIF(CFB!$W$2:$W$1048576, W6402) - 1))</f>
        <v>112</v>
      </c>
      <c r="O6402">
        <v>16.39</v>
      </c>
      <c r="P6402">
        <v>17.829999999999998</v>
      </c>
      <c r="W6402">
        <v>1972</v>
      </c>
      <c r="X6402">
        <f t="shared" si="197"/>
        <v>0</v>
      </c>
    </row>
    <row r="6403" spans="1:24" ht="12.75" hidden="1" customHeight="1" x14ac:dyDescent="0.45">
      <c r="A6403">
        <v>113</v>
      </c>
      <c r="B6403" t="s">
        <v>175</v>
      </c>
      <c r="C6403" t="s">
        <v>12</v>
      </c>
      <c r="D6403" s="2" t="str">
        <f t="shared" ref="D6403:D6466" si="198">_xlfn.CONCAT(B6403, W6403)</f>
        <v>Idaho1972</v>
      </c>
      <c r="F6403">
        <v>4</v>
      </c>
      <c r="G6403">
        <v>7</v>
      </c>
      <c r="H6403">
        <v>0</v>
      </c>
      <c r="I6403">
        <v>-7.24</v>
      </c>
      <c r="J6403">
        <v>-6.98</v>
      </c>
      <c r="K6403">
        <v>-14.22</v>
      </c>
      <c r="L6403" s="2">
        <f>_xlfn.RANK.EQ(I6403, INDEX(CFB!$I$2:$I$1048576, MATCH(W6403, CFB!$W$2:$W$1048576, 0)):INDEX(CFB!$I$2:$I$1048576, MATCH(W6403, CFB!$W$2:$W$1048576, 0) + COUNTIF(CFB!$W$2:$W$1048576, W6403) - 1), 0)</f>
        <v>106</v>
      </c>
      <c r="M6403" s="2">
        <f>_xlfn.RANK.EQ(J6403, INDEX(CFB!$J$2:$J$1048576, MATCH(W6403, CFB!$W$2:$W$1048576, 0)):INDEX(CFB!$J$2:$J$1048576, MATCH(W6403, CFB!$W$2:$W$1048576, 0) + COUNTIF(CFB!$W$2:$W$1048576, W6403) - 1))</f>
        <v>110</v>
      </c>
      <c r="N6403" s="2">
        <f>RANK(K6403, INDEX(CFB!$K$2:$K$1048576, MATCH(W6403, CFB!$W$2:$W$1048576, 0)):INDEX(CFB!$K$2:$K$1048576, MATCH(W6403, CFB!$W$2:$W$1048576, 0) + COUNTIF(CFB!$W$2:$W$1048576, W6403) - 1))</f>
        <v>113</v>
      </c>
      <c r="O6403">
        <v>17.07</v>
      </c>
      <c r="P6403">
        <v>22.76</v>
      </c>
      <c r="W6403">
        <v>1972</v>
      </c>
      <c r="X6403">
        <f t="shared" ref="X6403:X6466" si="199">IF(E6403=1, 1,0)</f>
        <v>0</v>
      </c>
    </row>
    <row r="6404" spans="1:24" ht="12.75" hidden="1" customHeight="1" x14ac:dyDescent="0.45">
      <c r="A6404">
        <v>114</v>
      </c>
      <c r="B6404" t="s">
        <v>225</v>
      </c>
      <c r="C6404" t="s">
        <v>12</v>
      </c>
      <c r="D6404" s="2" t="str">
        <f t="shared" si="198"/>
        <v>Villanova1972</v>
      </c>
      <c r="F6404">
        <v>2</v>
      </c>
      <c r="G6404">
        <v>9</v>
      </c>
      <c r="H6404">
        <v>0</v>
      </c>
      <c r="I6404">
        <v>-10.94</v>
      </c>
      <c r="J6404">
        <v>-3.65</v>
      </c>
      <c r="K6404">
        <v>-14.6</v>
      </c>
      <c r="L6404" s="2">
        <f>_xlfn.RANK.EQ(I6404, INDEX(CFB!$I$2:$I$1048576, MATCH(W6404, CFB!$W$2:$W$1048576, 0)):INDEX(CFB!$I$2:$I$1048576, MATCH(W6404, CFB!$W$2:$W$1048576, 0) + COUNTIF(CFB!$W$2:$W$1048576, W6404) - 1), 0)</f>
        <v>123</v>
      </c>
      <c r="M6404" s="2">
        <f>_xlfn.RANK.EQ(J6404, INDEX(CFB!$J$2:$J$1048576, MATCH(W6404, CFB!$W$2:$W$1048576, 0)):INDEX(CFB!$J$2:$J$1048576, MATCH(W6404, CFB!$W$2:$W$1048576, 0) + COUNTIF(CFB!$W$2:$W$1048576, W6404) - 1))</f>
        <v>94</v>
      </c>
      <c r="N6404" s="2">
        <f>RANK(K6404, INDEX(CFB!$K$2:$K$1048576, MATCH(W6404, CFB!$W$2:$W$1048576, 0)):INDEX(CFB!$K$2:$K$1048576, MATCH(W6404, CFB!$W$2:$W$1048576, 0) + COUNTIF(CFB!$W$2:$W$1048576, W6404) - 1))</f>
        <v>114</v>
      </c>
      <c r="O6404">
        <v>14.78</v>
      </c>
      <c r="P6404">
        <v>16.579999999999998</v>
      </c>
      <c r="W6404">
        <v>1972</v>
      </c>
      <c r="X6404">
        <f t="shared" si="199"/>
        <v>0</v>
      </c>
    </row>
    <row r="6405" spans="1:24" ht="12.75" hidden="1" customHeight="1" x14ac:dyDescent="0.45">
      <c r="A6405">
        <v>115</v>
      </c>
      <c r="B6405" t="s">
        <v>198</v>
      </c>
      <c r="C6405" t="s">
        <v>12</v>
      </c>
      <c r="D6405" s="2" t="str">
        <f t="shared" si="198"/>
        <v>Southern Illinois1972</v>
      </c>
      <c r="F6405">
        <v>1</v>
      </c>
      <c r="G6405">
        <v>8</v>
      </c>
      <c r="H6405">
        <v>1</v>
      </c>
      <c r="I6405">
        <v>-16.739999999999998</v>
      </c>
      <c r="J6405">
        <v>-0.34</v>
      </c>
      <c r="K6405">
        <v>-17.07</v>
      </c>
      <c r="L6405" s="2">
        <f>_xlfn.RANK.EQ(I6405, INDEX(CFB!$I$2:$I$1048576, MATCH(W6405, CFB!$W$2:$W$1048576, 0)):INDEX(CFB!$I$2:$I$1048576, MATCH(W6405, CFB!$W$2:$W$1048576, 0) + COUNTIF(CFB!$W$2:$W$1048576, W6405) - 1), 0)</f>
        <v>127</v>
      </c>
      <c r="M6405" s="2">
        <f>_xlfn.RANK.EQ(J6405, INDEX(CFB!$J$2:$J$1048576, MATCH(W6405, CFB!$W$2:$W$1048576, 0)):INDEX(CFB!$J$2:$J$1048576, MATCH(W6405, CFB!$W$2:$W$1048576, 0) + COUNTIF(CFB!$W$2:$W$1048576, W6405) - 1))</f>
        <v>66</v>
      </c>
      <c r="N6405" s="2">
        <f>RANK(K6405, INDEX(CFB!$K$2:$K$1048576, MATCH(W6405, CFB!$W$2:$W$1048576, 0)):INDEX(CFB!$K$2:$K$1048576, MATCH(W6405, CFB!$W$2:$W$1048576, 0) + COUNTIF(CFB!$W$2:$W$1048576, W6405) - 1))</f>
        <v>115</v>
      </c>
      <c r="O6405">
        <v>9.1</v>
      </c>
      <c r="P6405">
        <v>14.83</v>
      </c>
      <c r="W6405">
        <v>1972</v>
      </c>
      <c r="X6405">
        <f t="shared" si="199"/>
        <v>0</v>
      </c>
    </row>
    <row r="6406" spans="1:24" ht="12.75" hidden="1" customHeight="1" x14ac:dyDescent="0.45">
      <c r="A6406">
        <v>116</v>
      </c>
      <c r="B6406" t="s">
        <v>209</v>
      </c>
      <c r="C6406" t="s">
        <v>12</v>
      </c>
      <c r="D6406" s="2" t="str">
        <f t="shared" si="198"/>
        <v>Chattanooga1972</v>
      </c>
      <c r="F6406">
        <v>2</v>
      </c>
      <c r="G6406">
        <v>9</v>
      </c>
      <c r="H6406">
        <v>0</v>
      </c>
      <c r="I6406">
        <v>-13.68</v>
      </c>
      <c r="J6406">
        <v>-3.46</v>
      </c>
      <c r="K6406">
        <v>-17.14</v>
      </c>
      <c r="L6406" s="2">
        <f>_xlfn.RANK.EQ(I6406, INDEX(CFB!$I$2:$I$1048576, MATCH(W6406, CFB!$W$2:$W$1048576, 0)):INDEX(CFB!$I$2:$I$1048576, MATCH(W6406, CFB!$W$2:$W$1048576, 0) + COUNTIF(CFB!$W$2:$W$1048576, W6406) - 1), 0)</f>
        <v>126</v>
      </c>
      <c r="M6406" s="2">
        <f>_xlfn.RANK.EQ(J6406, INDEX(CFB!$J$2:$J$1048576, MATCH(W6406, CFB!$W$2:$W$1048576, 0)):INDEX(CFB!$J$2:$J$1048576, MATCH(W6406, CFB!$W$2:$W$1048576, 0) + COUNTIF(CFB!$W$2:$W$1048576, W6406) - 1))</f>
        <v>91</v>
      </c>
      <c r="N6406" s="2">
        <f>RANK(K6406, INDEX(CFB!$K$2:$K$1048576, MATCH(W6406, CFB!$W$2:$W$1048576, 0)):INDEX(CFB!$K$2:$K$1048576, MATCH(W6406, CFB!$W$2:$W$1048576, 0) + COUNTIF(CFB!$W$2:$W$1048576, W6406) - 1))</f>
        <v>116</v>
      </c>
      <c r="O6406">
        <v>12.1</v>
      </c>
      <c r="P6406">
        <v>17.09</v>
      </c>
      <c r="W6406">
        <v>1972</v>
      </c>
      <c r="X6406">
        <f t="shared" si="199"/>
        <v>0</v>
      </c>
    </row>
    <row r="6407" spans="1:24" ht="12.75" hidden="1" customHeight="1" x14ac:dyDescent="0.45">
      <c r="A6407">
        <v>117</v>
      </c>
      <c r="B6407" t="s">
        <v>239</v>
      </c>
      <c r="C6407" t="s">
        <v>206</v>
      </c>
      <c r="D6407" s="2" t="str">
        <f t="shared" si="198"/>
        <v>Davidson1972</v>
      </c>
      <c r="F6407">
        <v>3</v>
      </c>
      <c r="G6407">
        <v>7</v>
      </c>
      <c r="H6407">
        <v>1</v>
      </c>
      <c r="I6407">
        <v>-4.78</v>
      </c>
      <c r="J6407">
        <v>-12.75</v>
      </c>
      <c r="K6407">
        <v>-17.53</v>
      </c>
      <c r="L6407" s="2">
        <f>_xlfn.RANK.EQ(I6407, INDEX(CFB!$I$2:$I$1048576, MATCH(W6407, CFB!$W$2:$W$1048576, 0)):INDEX(CFB!$I$2:$I$1048576, MATCH(W6407, CFB!$W$2:$W$1048576, 0) + COUNTIF(CFB!$W$2:$W$1048576, W6407) - 1), 0)</f>
        <v>96</v>
      </c>
      <c r="M6407" s="2">
        <f>_xlfn.RANK.EQ(J6407, INDEX(CFB!$J$2:$J$1048576, MATCH(W6407, CFB!$W$2:$W$1048576, 0)):INDEX(CFB!$J$2:$J$1048576, MATCH(W6407, CFB!$W$2:$W$1048576, 0) + COUNTIF(CFB!$W$2:$W$1048576, W6407) - 1))</f>
        <v>125</v>
      </c>
      <c r="N6407" s="2">
        <f>RANK(K6407, INDEX(CFB!$K$2:$K$1048576, MATCH(W6407, CFB!$W$2:$W$1048576, 0)):INDEX(CFB!$K$2:$K$1048576, MATCH(W6407, CFB!$W$2:$W$1048576, 0) + COUNTIF(CFB!$W$2:$W$1048576, W6407) - 1))</f>
        <v>117</v>
      </c>
      <c r="O6407">
        <v>19.96</v>
      </c>
      <c r="P6407">
        <v>31.17</v>
      </c>
      <c r="W6407">
        <v>1972</v>
      </c>
      <c r="X6407">
        <f t="shared" si="199"/>
        <v>0</v>
      </c>
    </row>
    <row r="6408" spans="1:24" ht="12.75" hidden="1" customHeight="1" x14ac:dyDescent="0.45">
      <c r="A6408">
        <v>118</v>
      </c>
      <c r="B6408" t="s">
        <v>64</v>
      </c>
      <c r="C6408" t="s">
        <v>65</v>
      </c>
      <c r="D6408" s="2" t="str">
        <f t="shared" si="198"/>
        <v>Ohio1972</v>
      </c>
      <c r="F6408">
        <v>3</v>
      </c>
      <c r="G6408">
        <v>8</v>
      </c>
      <c r="H6408">
        <v>0</v>
      </c>
      <c r="I6408">
        <v>-5.31</v>
      </c>
      <c r="J6408">
        <v>-12.45</v>
      </c>
      <c r="K6408">
        <v>-17.760000000000002</v>
      </c>
      <c r="L6408" s="2">
        <f>_xlfn.RANK.EQ(I6408, INDEX(CFB!$I$2:$I$1048576, MATCH(W6408, CFB!$W$2:$W$1048576, 0)):INDEX(CFB!$I$2:$I$1048576, MATCH(W6408, CFB!$W$2:$W$1048576, 0) + COUNTIF(CFB!$W$2:$W$1048576, W6408) - 1), 0)</f>
        <v>102</v>
      </c>
      <c r="M6408" s="2">
        <f>_xlfn.RANK.EQ(J6408, INDEX(CFB!$J$2:$J$1048576, MATCH(W6408, CFB!$W$2:$W$1048576, 0)):INDEX(CFB!$J$2:$J$1048576, MATCH(W6408, CFB!$W$2:$W$1048576, 0) + COUNTIF(CFB!$W$2:$W$1048576, W6408) - 1))</f>
        <v>124</v>
      </c>
      <c r="N6408" s="2">
        <f>RANK(K6408, INDEX(CFB!$K$2:$K$1048576, MATCH(W6408, CFB!$W$2:$W$1048576, 0)):INDEX(CFB!$K$2:$K$1048576, MATCH(W6408, CFB!$W$2:$W$1048576, 0) + COUNTIF(CFB!$W$2:$W$1048576, W6408) - 1))</f>
        <v>118</v>
      </c>
      <c r="O6408">
        <v>19.84</v>
      </c>
      <c r="P6408">
        <v>28.13</v>
      </c>
      <c r="W6408">
        <v>1972</v>
      </c>
      <c r="X6408">
        <f t="shared" si="199"/>
        <v>0</v>
      </c>
    </row>
    <row r="6409" spans="1:24" ht="12.75" hidden="1" customHeight="1" x14ac:dyDescent="0.45">
      <c r="A6409">
        <v>119</v>
      </c>
      <c r="B6409" t="s">
        <v>213</v>
      </c>
      <c r="C6409" t="s">
        <v>206</v>
      </c>
      <c r="D6409" s="2" t="str">
        <f t="shared" si="198"/>
        <v>Virginia Military Institute1972</v>
      </c>
      <c r="F6409">
        <v>2</v>
      </c>
      <c r="G6409">
        <v>9</v>
      </c>
      <c r="H6409">
        <v>0</v>
      </c>
      <c r="I6409">
        <v>-10.09</v>
      </c>
      <c r="J6409">
        <v>-8.84</v>
      </c>
      <c r="K6409">
        <v>-18.93</v>
      </c>
      <c r="L6409" s="2">
        <f>_xlfn.RANK.EQ(I6409, INDEX(CFB!$I$2:$I$1048576, MATCH(W6409, CFB!$W$2:$W$1048576, 0)):INDEX(CFB!$I$2:$I$1048576, MATCH(W6409, CFB!$W$2:$W$1048576, 0) + COUNTIF(CFB!$W$2:$W$1048576, W6409) - 1), 0)</f>
        <v>120</v>
      </c>
      <c r="M6409" s="2">
        <f>_xlfn.RANK.EQ(J6409, INDEX(CFB!$J$2:$J$1048576, MATCH(W6409, CFB!$W$2:$W$1048576, 0)):INDEX(CFB!$J$2:$J$1048576, MATCH(W6409, CFB!$W$2:$W$1048576, 0) + COUNTIF(CFB!$W$2:$W$1048576, W6409) - 1))</f>
        <v>116</v>
      </c>
      <c r="N6409" s="2">
        <f>RANK(K6409, INDEX(CFB!$K$2:$K$1048576, MATCH(W6409, CFB!$W$2:$W$1048576, 0)):INDEX(CFB!$K$2:$K$1048576, MATCH(W6409, CFB!$W$2:$W$1048576, 0) + COUNTIF(CFB!$W$2:$W$1048576, W6409) - 1))</f>
        <v>119</v>
      </c>
      <c r="O6409">
        <v>15.83</v>
      </c>
      <c r="P6409">
        <v>24.91</v>
      </c>
      <c r="W6409">
        <v>1972</v>
      </c>
      <c r="X6409">
        <f t="shared" si="199"/>
        <v>0</v>
      </c>
    </row>
    <row r="6410" spans="1:24" ht="12.75" hidden="1" customHeight="1" x14ac:dyDescent="0.45">
      <c r="A6410">
        <v>120</v>
      </c>
      <c r="B6410" t="s">
        <v>148</v>
      </c>
      <c r="C6410" t="s">
        <v>178</v>
      </c>
      <c r="D6410" s="2" t="str">
        <f t="shared" si="198"/>
        <v>UTEP1972</v>
      </c>
      <c r="F6410">
        <v>2</v>
      </c>
      <c r="G6410">
        <v>8</v>
      </c>
      <c r="H6410">
        <v>0</v>
      </c>
      <c r="I6410">
        <v>-7.87</v>
      </c>
      <c r="J6410">
        <v>-12.41</v>
      </c>
      <c r="K6410">
        <v>-20.27</v>
      </c>
      <c r="L6410" s="2">
        <f>_xlfn.RANK.EQ(I6410, INDEX(CFB!$I$2:$I$1048576, MATCH(W6410, CFB!$W$2:$W$1048576, 0)):INDEX(CFB!$I$2:$I$1048576, MATCH(W6410, CFB!$W$2:$W$1048576, 0) + COUNTIF(CFB!$W$2:$W$1048576, W6410) - 1), 0)</f>
        <v>109</v>
      </c>
      <c r="M6410" s="2">
        <f>_xlfn.RANK.EQ(J6410, INDEX(CFB!$J$2:$J$1048576, MATCH(W6410, CFB!$W$2:$W$1048576, 0)):INDEX(CFB!$J$2:$J$1048576, MATCH(W6410, CFB!$W$2:$W$1048576, 0) + COUNTIF(CFB!$W$2:$W$1048576, W6410) - 1))</f>
        <v>123</v>
      </c>
      <c r="N6410" s="2">
        <f>RANK(K6410, INDEX(CFB!$K$2:$K$1048576, MATCH(W6410, CFB!$W$2:$W$1048576, 0)):INDEX(CFB!$K$2:$K$1048576, MATCH(W6410, CFB!$W$2:$W$1048576, 0) + COUNTIF(CFB!$W$2:$W$1048576, W6410) - 1))</f>
        <v>120</v>
      </c>
      <c r="O6410">
        <v>15.93</v>
      </c>
      <c r="P6410">
        <v>30</v>
      </c>
      <c r="W6410">
        <v>1972</v>
      </c>
      <c r="X6410">
        <f t="shared" si="199"/>
        <v>0</v>
      </c>
    </row>
    <row r="6411" spans="1:24" ht="12.75" hidden="1" customHeight="1" x14ac:dyDescent="0.45">
      <c r="A6411">
        <v>121</v>
      </c>
      <c r="B6411" t="s">
        <v>81</v>
      </c>
      <c r="C6411" t="s">
        <v>12</v>
      </c>
      <c r="D6411" s="2" t="str">
        <f t="shared" si="198"/>
        <v>Cincinnati1972</v>
      </c>
      <c r="F6411">
        <v>2</v>
      </c>
      <c r="G6411">
        <v>9</v>
      </c>
      <c r="H6411">
        <v>0</v>
      </c>
      <c r="I6411">
        <v>-10.19</v>
      </c>
      <c r="J6411">
        <v>-10.37</v>
      </c>
      <c r="K6411">
        <v>-20.56</v>
      </c>
      <c r="L6411" s="2">
        <f>_xlfn.RANK.EQ(I6411, INDEX(CFB!$I$2:$I$1048576, MATCH(W6411, CFB!$W$2:$W$1048576, 0)):INDEX(CFB!$I$2:$I$1048576, MATCH(W6411, CFB!$W$2:$W$1048576, 0) + COUNTIF(CFB!$W$2:$W$1048576, W6411) - 1), 0)</f>
        <v>121</v>
      </c>
      <c r="M6411" s="2">
        <f>_xlfn.RANK.EQ(J6411, INDEX(CFB!$J$2:$J$1048576, MATCH(W6411, CFB!$W$2:$W$1048576, 0)):INDEX(CFB!$J$2:$J$1048576, MATCH(W6411, CFB!$W$2:$W$1048576, 0) + COUNTIF(CFB!$W$2:$W$1048576, W6411) - 1))</f>
        <v>119</v>
      </c>
      <c r="N6411" s="2">
        <f>RANK(K6411, INDEX(CFB!$K$2:$K$1048576, MATCH(W6411, CFB!$W$2:$W$1048576, 0)):INDEX(CFB!$K$2:$K$1048576, MATCH(W6411, CFB!$W$2:$W$1048576, 0) + COUNTIF(CFB!$W$2:$W$1048576, W6411) - 1))</f>
        <v>121</v>
      </c>
      <c r="O6411">
        <v>15.16</v>
      </c>
      <c r="P6411">
        <v>26.74</v>
      </c>
      <c r="W6411">
        <v>1972</v>
      </c>
      <c r="X6411">
        <f t="shared" si="199"/>
        <v>0</v>
      </c>
    </row>
    <row r="6412" spans="1:24" ht="12.75" hidden="1" customHeight="1" x14ac:dyDescent="0.45">
      <c r="A6412">
        <v>122</v>
      </c>
      <c r="B6412" t="s">
        <v>104</v>
      </c>
      <c r="C6412" t="s">
        <v>178</v>
      </c>
      <c r="D6412" s="2" t="str">
        <f t="shared" si="198"/>
        <v>Colorado State1972</v>
      </c>
      <c r="F6412">
        <v>1</v>
      </c>
      <c r="G6412">
        <v>10</v>
      </c>
      <c r="H6412">
        <v>0</v>
      </c>
      <c r="I6412">
        <v>-10.66</v>
      </c>
      <c r="J6412">
        <v>-10.48</v>
      </c>
      <c r="K6412">
        <v>-21.14</v>
      </c>
      <c r="L6412" s="2">
        <f>_xlfn.RANK.EQ(I6412, INDEX(CFB!$I$2:$I$1048576, MATCH(W6412, CFB!$W$2:$W$1048576, 0)):INDEX(CFB!$I$2:$I$1048576, MATCH(W6412, CFB!$W$2:$W$1048576, 0) + COUNTIF(CFB!$W$2:$W$1048576, W6412) - 1), 0)</f>
        <v>122</v>
      </c>
      <c r="M6412" s="2">
        <f>_xlfn.RANK.EQ(J6412, INDEX(CFB!$J$2:$J$1048576, MATCH(W6412, CFB!$W$2:$W$1048576, 0)):INDEX(CFB!$J$2:$J$1048576, MATCH(W6412, CFB!$W$2:$W$1048576, 0) + COUNTIF(CFB!$W$2:$W$1048576, W6412) - 1))</f>
        <v>120</v>
      </c>
      <c r="N6412" s="2">
        <f>RANK(K6412, INDEX(CFB!$K$2:$K$1048576, MATCH(W6412, CFB!$W$2:$W$1048576, 0)):INDEX(CFB!$K$2:$K$1048576, MATCH(W6412, CFB!$W$2:$W$1048576, 0) + COUNTIF(CFB!$W$2:$W$1048576, W6412) - 1))</f>
        <v>122</v>
      </c>
      <c r="O6412">
        <v>15.61</v>
      </c>
      <c r="P6412">
        <v>30.17</v>
      </c>
      <c r="W6412">
        <v>1972</v>
      </c>
      <c r="X6412">
        <f t="shared" si="199"/>
        <v>0</v>
      </c>
    </row>
    <row r="6413" spans="1:24" ht="12.75" hidden="1" customHeight="1" x14ac:dyDescent="0.45">
      <c r="A6413">
        <v>123</v>
      </c>
      <c r="B6413" t="s">
        <v>149</v>
      </c>
      <c r="C6413" t="s">
        <v>195</v>
      </c>
      <c r="D6413" s="2" t="str">
        <f t="shared" si="198"/>
        <v>New Mexico State1972</v>
      </c>
      <c r="F6413">
        <v>2</v>
      </c>
      <c r="G6413">
        <v>9</v>
      </c>
      <c r="H6413">
        <v>0</v>
      </c>
      <c r="I6413">
        <v>-5.55</v>
      </c>
      <c r="J6413">
        <v>-15.6</v>
      </c>
      <c r="K6413">
        <v>-21.16</v>
      </c>
      <c r="L6413" s="2">
        <f>_xlfn.RANK.EQ(I6413, INDEX(CFB!$I$2:$I$1048576, MATCH(W6413, CFB!$W$2:$W$1048576, 0)):INDEX(CFB!$I$2:$I$1048576, MATCH(W6413, CFB!$W$2:$W$1048576, 0) + COUNTIF(CFB!$W$2:$W$1048576, W6413) - 1), 0)</f>
        <v>103</v>
      </c>
      <c r="M6413" s="2">
        <f>_xlfn.RANK.EQ(J6413, INDEX(CFB!$J$2:$J$1048576, MATCH(W6413, CFB!$W$2:$W$1048576, 0)):INDEX(CFB!$J$2:$J$1048576, MATCH(W6413, CFB!$W$2:$W$1048576, 0) + COUNTIF(CFB!$W$2:$W$1048576, W6413) - 1))</f>
        <v>127</v>
      </c>
      <c r="N6413" s="2">
        <f>RANK(K6413, INDEX(CFB!$K$2:$K$1048576, MATCH(W6413, CFB!$W$2:$W$1048576, 0)):INDEX(CFB!$K$2:$K$1048576, MATCH(W6413, CFB!$W$2:$W$1048576, 0) + COUNTIF(CFB!$W$2:$W$1048576, W6413) - 1))</f>
        <v>123</v>
      </c>
      <c r="O6413">
        <v>19.18</v>
      </c>
      <c r="P6413">
        <v>35.22</v>
      </c>
      <c r="W6413">
        <v>1972</v>
      </c>
      <c r="X6413">
        <f t="shared" si="199"/>
        <v>0</v>
      </c>
    </row>
    <row r="6414" spans="1:24" ht="12.75" hidden="1" customHeight="1" x14ac:dyDescent="0.45">
      <c r="A6414">
        <v>124</v>
      </c>
      <c r="B6414" t="s">
        <v>113</v>
      </c>
      <c r="C6414" t="s">
        <v>195</v>
      </c>
      <c r="D6414" s="2" t="str">
        <f t="shared" si="198"/>
        <v>North Texas1972</v>
      </c>
      <c r="F6414">
        <v>1</v>
      </c>
      <c r="G6414">
        <v>10</v>
      </c>
      <c r="H6414">
        <v>0</v>
      </c>
      <c r="I6414">
        <v>-9.82</v>
      </c>
      <c r="J6414">
        <v>-11.43</v>
      </c>
      <c r="K6414">
        <v>-21.24</v>
      </c>
      <c r="L6414" s="2">
        <f>_xlfn.RANK.EQ(I6414, INDEX(CFB!$I$2:$I$1048576, MATCH(W6414, CFB!$W$2:$W$1048576, 0)):INDEX(CFB!$I$2:$I$1048576, MATCH(W6414, CFB!$W$2:$W$1048576, 0) + COUNTIF(CFB!$W$2:$W$1048576, W6414) - 1), 0)</f>
        <v>118</v>
      </c>
      <c r="M6414" s="2">
        <f>_xlfn.RANK.EQ(J6414, INDEX(CFB!$J$2:$J$1048576, MATCH(W6414, CFB!$W$2:$W$1048576, 0)):INDEX(CFB!$J$2:$J$1048576, MATCH(W6414, CFB!$W$2:$W$1048576, 0) + COUNTIF(CFB!$W$2:$W$1048576, W6414) - 1))</f>
        <v>122</v>
      </c>
      <c r="N6414" s="2">
        <f>RANK(K6414, INDEX(CFB!$K$2:$K$1048576, MATCH(W6414, CFB!$W$2:$W$1048576, 0)):INDEX(CFB!$K$2:$K$1048576, MATCH(W6414, CFB!$W$2:$W$1048576, 0) + COUNTIF(CFB!$W$2:$W$1048576, W6414) - 1))</f>
        <v>124</v>
      </c>
      <c r="O6414">
        <v>15.23</v>
      </c>
      <c r="P6414">
        <v>28.63</v>
      </c>
      <c r="W6414">
        <v>1972</v>
      </c>
      <c r="X6414">
        <f t="shared" si="199"/>
        <v>0</v>
      </c>
    </row>
    <row r="6415" spans="1:24" ht="12.75" hidden="1" customHeight="1" x14ac:dyDescent="0.45">
      <c r="A6415">
        <v>125</v>
      </c>
      <c r="B6415" t="s">
        <v>205</v>
      </c>
      <c r="C6415" t="s">
        <v>206</v>
      </c>
      <c r="D6415" s="2" t="str">
        <f t="shared" si="198"/>
        <v>Furman1972</v>
      </c>
      <c r="F6415">
        <v>2</v>
      </c>
      <c r="G6415">
        <v>9</v>
      </c>
      <c r="H6415">
        <v>0</v>
      </c>
      <c r="I6415">
        <v>-9.94</v>
      </c>
      <c r="J6415">
        <v>-11.31</v>
      </c>
      <c r="K6415">
        <v>-21.25</v>
      </c>
      <c r="L6415" s="2">
        <f>_xlfn.RANK.EQ(I6415, INDEX(CFB!$I$2:$I$1048576, MATCH(W6415, CFB!$W$2:$W$1048576, 0)):INDEX(CFB!$I$2:$I$1048576, MATCH(W6415, CFB!$W$2:$W$1048576, 0) + COUNTIF(CFB!$W$2:$W$1048576, W6415) - 1), 0)</f>
        <v>119</v>
      </c>
      <c r="M6415" s="2">
        <f>_xlfn.RANK.EQ(J6415, INDEX(CFB!$J$2:$J$1048576, MATCH(W6415, CFB!$W$2:$W$1048576, 0)):INDEX(CFB!$J$2:$J$1048576, MATCH(W6415, CFB!$W$2:$W$1048576, 0) + COUNTIF(CFB!$W$2:$W$1048576, W6415) - 1))</f>
        <v>121</v>
      </c>
      <c r="N6415" s="2">
        <f>RANK(K6415, INDEX(CFB!$K$2:$K$1048576, MATCH(W6415, CFB!$W$2:$W$1048576, 0)):INDEX(CFB!$K$2:$K$1048576, MATCH(W6415, CFB!$W$2:$W$1048576, 0) + COUNTIF(CFB!$W$2:$W$1048576, W6415) - 1))</f>
        <v>125</v>
      </c>
      <c r="O6415">
        <v>15.04</v>
      </c>
      <c r="P6415">
        <v>27.5</v>
      </c>
      <c r="W6415">
        <v>1972</v>
      </c>
      <c r="X6415">
        <f t="shared" si="199"/>
        <v>0</v>
      </c>
    </row>
    <row r="6416" spans="1:24" ht="12.75" hidden="1" customHeight="1" x14ac:dyDescent="0.45">
      <c r="A6416">
        <v>126</v>
      </c>
      <c r="B6416" t="s">
        <v>62</v>
      </c>
      <c r="C6416" t="s">
        <v>12</v>
      </c>
      <c r="D6416" s="2" t="str">
        <f t="shared" si="198"/>
        <v>Marshall1972</v>
      </c>
      <c r="F6416">
        <v>2</v>
      </c>
      <c r="G6416">
        <v>8</v>
      </c>
      <c r="H6416">
        <v>0</v>
      </c>
      <c r="I6416">
        <v>-13.61</v>
      </c>
      <c r="J6416">
        <v>-8.17</v>
      </c>
      <c r="K6416">
        <v>-21.78</v>
      </c>
      <c r="L6416" s="2">
        <f>_xlfn.RANK.EQ(I6416, INDEX(CFB!$I$2:$I$1048576, MATCH(W6416, CFB!$W$2:$W$1048576, 0)):INDEX(CFB!$I$2:$I$1048576, MATCH(W6416, CFB!$W$2:$W$1048576, 0) + COUNTIF(CFB!$W$2:$W$1048576, W6416) - 1), 0)</f>
        <v>125</v>
      </c>
      <c r="M6416" s="2">
        <f>_xlfn.RANK.EQ(J6416, INDEX(CFB!$J$2:$J$1048576, MATCH(W6416, CFB!$W$2:$W$1048576, 0)):INDEX(CFB!$J$2:$J$1048576, MATCH(W6416, CFB!$W$2:$W$1048576, 0) + COUNTIF(CFB!$W$2:$W$1048576, W6416) - 1))</f>
        <v>113</v>
      </c>
      <c r="N6416" s="2">
        <f>RANK(K6416, INDEX(CFB!$K$2:$K$1048576, MATCH(W6416, CFB!$W$2:$W$1048576, 0)):INDEX(CFB!$K$2:$K$1048576, MATCH(W6416, CFB!$W$2:$W$1048576, 0) + COUNTIF(CFB!$W$2:$W$1048576, W6416) - 1))</f>
        <v>126</v>
      </c>
      <c r="O6416">
        <v>11.48</v>
      </c>
      <c r="P6416">
        <v>26.11</v>
      </c>
      <c r="W6416">
        <v>1972</v>
      </c>
      <c r="X6416">
        <f t="shared" si="199"/>
        <v>0</v>
      </c>
    </row>
    <row r="6417" spans="1:24" ht="12.75" hidden="1" customHeight="1" x14ac:dyDescent="0.45">
      <c r="A6417">
        <v>127</v>
      </c>
      <c r="B6417" t="s">
        <v>238</v>
      </c>
      <c r="C6417" t="s">
        <v>12</v>
      </c>
      <c r="D6417" s="2" t="str">
        <f t="shared" si="198"/>
        <v>Xavier1972</v>
      </c>
      <c r="F6417">
        <v>3</v>
      </c>
      <c r="G6417">
        <v>8</v>
      </c>
      <c r="H6417">
        <v>0</v>
      </c>
      <c r="I6417">
        <v>-13.05</v>
      </c>
      <c r="J6417">
        <v>-9.92</v>
      </c>
      <c r="K6417">
        <v>-22.98</v>
      </c>
      <c r="L6417" s="2">
        <f>_xlfn.RANK.EQ(I6417, INDEX(CFB!$I$2:$I$1048576, MATCH(W6417, CFB!$W$2:$W$1048576, 0)):INDEX(CFB!$I$2:$I$1048576, MATCH(W6417, CFB!$W$2:$W$1048576, 0) + COUNTIF(CFB!$W$2:$W$1048576, W6417) - 1), 0)</f>
        <v>124</v>
      </c>
      <c r="M6417" s="2">
        <f>_xlfn.RANK.EQ(J6417, INDEX(CFB!$J$2:$J$1048576, MATCH(W6417, CFB!$W$2:$W$1048576, 0)):INDEX(CFB!$J$2:$J$1048576, MATCH(W6417, CFB!$W$2:$W$1048576, 0) + COUNTIF(CFB!$W$2:$W$1048576, W6417) - 1))</f>
        <v>118</v>
      </c>
      <c r="N6417" s="2">
        <f>RANK(K6417, INDEX(CFB!$K$2:$K$1048576, MATCH(W6417, CFB!$W$2:$W$1048576, 0)):INDEX(CFB!$K$2:$K$1048576, MATCH(W6417, CFB!$W$2:$W$1048576, 0) + COUNTIF(CFB!$W$2:$W$1048576, W6417) - 1))</f>
        <v>127</v>
      </c>
      <c r="O6417">
        <v>12.57</v>
      </c>
      <c r="P6417">
        <v>26.99</v>
      </c>
      <c r="W6417">
        <v>1972</v>
      </c>
      <c r="X6417">
        <f t="shared" si="199"/>
        <v>0</v>
      </c>
    </row>
    <row r="6418" spans="1:24" ht="12.75" hidden="1" customHeight="1" x14ac:dyDescent="0.45">
      <c r="A6418">
        <v>1</v>
      </c>
      <c r="B6418" t="s">
        <v>47</v>
      </c>
      <c r="C6418" t="s">
        <v>188</v>
      </c>
      <c r="D6418" s="2" t="str">
        <f t="shared" si="198"/>
        <v>Nebraska1971</v>
      </c>
      <c r="E6418">
        <v>1</v>
      </c>
      <c r="F6418">
        <v>13</v>
      </c>
      <c r="G6418">
        <v>0</v>
      </c>
      <c r="H6418">
        <v>0</v>
      </c>
      <c r="I6418">
        <v>14.96</v>
      </c>
      <c r="J6418">
        <v>16.53</v>
      </c>
      <c r="K6418">
        <v>31.49</v>
      </c>
      <c r="L6418" s="2">
        <f>_xlfn.RANK.EQ(I6418, INDEX(CFB!$I$2:$I$1048576, MATCH(W6418, CFB!$W$2:$W$1048576, 0)):INDEX(CFB!$I$2:$I$1048576, MATCH(W6418, CFB!$W$2:$W$1048576, 0) + COUNTIF(CFB!$W$2:$W$1048576, W6418) - 1), 0)</f>
        <v>2</v>
      </c>
      <c r="M6418" s="2">
        <f>_xlfn.RANK.EQ(J6418, INDEX(CFB!$J$2:$J$1048576, MATCH(W6418, CFB!$W$2:$W$1048576, 0)):INDEX(CFB!$J$2:$J$1048576, MATCH(W6418, CFB!$W$2:$W$1048576, 0) + COUNTIF(CFB!$W$2:$W$1048576, W6418) - 1))</f>
        <v>1</v>
      </c>
      <c r="N6418" s="2">
        <f>RANK(K6418, INDEX(CFB!$K$2:$K$1048576, MATCH(W6418, CFB!$W$2:$W$1048576, 0)):INDEX(CFB!$K$2:$K$1048576, MATCH(W6418, CFB!$W$2:$W$1048576, 0) + COUNTIF(CFB!$W$2:$W$1048576, W6418) - 1))</f>
        <v>1</v>
      </c>
      <c r="O6418">
        <v>50.28</v>
      </c>
      <c r="P6418">
        <v>-5.37</v>
      </c>
      <c r="W6418">
        <v>1971</v>
      </c>
      <c r="X6418">
        <f t="shared" si="199"/>
        <v>1</v>
      </c>
    </row>
    <row r="6419" spans="1:24" ht="12.75" hidden="1" customHeight="1" x14ac:dyDescent="0.45">
      <c r="A6419">
        <v>2</v>
      </c>
      <c r="B6419" t="s">
        <v>54</v>
      </c>
      <c r="C6419" t="s">
        <v>188</v>
      </c>
      <c r="D6419" s="2" t="str">
        <f t="shared" si="198"/>
        <v>Oklahoma1971</v>
      </c>
      <c r="E6419">
        <v>2</v>
      </c>
      <c r="F6419">
        <v>11</v>
      </c>
      <c r="G6419">
        <v>1</v>
      </c>
      <c r="H6419">
        <v>0</v>
      </c>
      <c r="I6419">
        <v>22.6</v>
      </c>
      <c r="J6419">
        <v>6.64</v>
      </c>
      <c r="K6419">
        <v>29.24</v>
      </c>
      <c r="L6419" s="2">
        <f>_xlfn.RANK.EQ(I6419, INDEX(CFB!$I$2:$I$1048576, MATCH(W6419, CFB!$W$2:$W$1048576, 0)):INDEX(CFB!$I$2:$I$1048576, MATCH(W6419, CFB!$W$2:$W$1048576, 0) + COUNTIF(CFB!$W$2:$W$1048576, W6419) - 1), 0)</f>
        <v>1</v>
      </c>
      <c r="M6419" s="2">
        <f>_xlfn.RANK.EQ(J6419, INDEX(CFB!$J$2:$J$1048576, MATCH(W6419, CFB!$W$2:$W$1048576, 0)):INDEX(CFB!$J$2:$J$1048576, MATCH(W6419, CFB!$W$2:$W$1048576, 0) + COUNTIF(CFB!$W$2:$W$1048576, W6419) - 1))</f>
        <v>18</v>
      </c>
      <c r="N6419" s="2">
        <f>RANK(K6419, INDEX(CFB!$K$2:$K$1048576, MATCH(W6419, CFB!$W$2:$W$1048576, 0)):INDEX(CFB!$K$2:$K$1048576, MATCH(W6419, CFB!$W$2:$W$1048576, 0) + COUNTIF(CFB!$W$2:$W$1048576, W6419) - 1))</f>
        <v>2</v>
      </c>
      <c r="O6419">
        <v>56.73</v>
      </c>
      <c r="P6419">
        <v>4.18</v>
      </c>
      <c r="W6419">
        <v>1971</v>
      </c>
      <c r="X6419">
        <f t="shared" si="199"/>
        <v>0</v>
      </c>
    </row>
    <row r="6420" spans="1:24" ht="12.75" hidden="1" customHeight="1" x14ac:dyDescent="0.45">
      <c r="A6420">
        <v>3</v>
      </c>
      <c r="B6420" t="s">
        <v>18</v>
      </c>
      <c r="C6420" t="s">
        <v>15</v>
      </c>
      <c r="D6420" s="2" t="str">
        <f t="shared" si="198"/>
        <v>Alabama1971</v>
      </c>
      <c r="E6420">
        <v>4</v>
      </c>
      <c r="F6420">
        <v>11</v>
      </c>
      <c r="G6420">
        <v>1</v>
      </c>
      <c r="H6420">
        <v>0</v>
      </c>
      <c r="I6420">
        <v>12.22</v>
      </c>
      <c r="J6420">
        <v>15.44</v>
      </c>
      <c r="K6420">
        <v>27.66</v>
      </c>
      <c r="L6420" s="2">
        <f>_xlfn.RANK.EQ(I6420, INDEX(CFB!$I$2:$I$1048576, MATCH(W6420, CFB!$W$2:$W$1048576, 0)):INDEX(CFB!$I$2:$I$1048576, MATCH(W6420, CFB!$W$2:$W$1048576, 0) + COUNTIF(CFB!$W$2:$W$1048576, W6420) - 1), 0)</f>
        <v>5</v>
      </c>
      <c r="M6420" s="2">
        <f>_xlfn.RANK.EQ(J6420, INDEX(CFB!$J$2:$J$1048576, MATCH(W6420, CFB!$W$2:$W$1048576, 0)):INDEX(CFB!$J$2:$J$1048576, MATCH(W6420, CFB!$W$2:$W$1048576, 0) + COUNTIF(CFB!$W$2:$W$1048576, W6420) - 1))</f>
        <v>2</v>
      </c>
      <c r="N6420" s="2">
        <f>RANK(K6420, INDEX(CFB!$K$2:$K$1048576, MATCH(W6420, CFB!$W$2:$W$1048576, 0)):INDEX(CFB!$K$2:$K$1048576, MATCH(W6420, CFB!$W$2:$W$1048576, 0) + COUNTIF(CFB!$W$2:$W$1048576, W6420) - 1))</f>
        <v>3</v>
      </c>
      <c r="O6420">
        <v>45.23</v>
      </c>
      <c r="P6420">
        <v>-3.98</v>
      </c>
      <c r="W6420">
        <v>1971</v>
      </c>
      <c r="X6420">
        <f t="shared" si="199"/>
        <v>0</v>
      </c>
    </row>
    <row r="6421" spans="1:24" ht="12.75" hidden="1" customHeight="1" x14ac:dyDescent="0.45">
      <c r="A6421">
        <v>4</v>
      </c>
      <c r="B6421" t="s">
        <v>17</v>
      </c>
      <c r="C6421" t="s">
        <v>15</v>
      </c>
      <c r="D6421" s="2" t="str">
        <f t="shared" si="198"/>
        <v>Georgia1971</v>
      </c>
      <c r="E6421">
        <v>7</v>
      </c>
      <c r="F6421">
        <v>11</v>
      </c>
      <c r="G6421">
        <v>1</v>
      </c>
      <c r="H6421">
        <v>0</v>
      </c>
      <c r="I6421">
        <v>9.5</v>
      </c>
      <c r="J6421">
        <v>12.72</v>
      </c>
      <c r="K6421">
        <v>22.22</v>
      </c>
      <c r="L6421" s="2">
        <f>_xlfn.RANK.EQ(I6421, INDEX(CFB!$I$2:$I$1048576, MATCH(W6421, CFB!$W$2:$W$1048576, 0)):INDEX(CFB!$I$2:$I$1048576, MATCH(W6421, CFB!$W$2:$W$1048576, 0) + COUNTIF(CFB!$W$2:$W$1048576, W6421) - 1), 0)</f>
        <v>13</v>
      </c>
      <c r="M6421" s="2">
        <f>_xlfn.RANK.EQ(J6421, INDEX(CFB!$J$2:$J$1048576, MATCH(W6421, CFB!$W$2:$W$1048576, 0)):INDEX(CFB!$J$2:$J$1048576, MATCH(W6421, CFB!$W$2:$W$1048576, 0) + COUNTIF(CFB!$W$2:$W$1048576, W6421) - 1))</f>
        <v>5</v>
      </c>
      <c r="N6421" s="2">
        <f>RANK(K6421, INDEX(CFB!$K$2:$K$1048576, MATCH(W6421, CFB!$W$2:$W$1048576, 0)):INDEX(CFB!$K$2:$K$1048576, MATCH(W6421, CFB!$W$2:$W$1048576, 0) + COUNTIF(CFB!$W$2:$W$1048576, W6421) - 1))</f>
        <v>4</v>
      </c>
      <c r="O6421">
        <v>40.24</v>
      </c>
      <c r="P6421">
        <v>-0.61</v>
      </c>
      <c r="W6421">
        <v>1971</v>
      </c>
      <c r="X6421">
        <f t="shared" si="199"/>
        <v>0</v>
      </c>
    </row>
    <row r="6422" spans="1:24" ht="12.75" hidden="1" customHeight="1" x14ac:dyDescent="0.45">
      <c r="A6422">
        <v>5</v>
      </c>
      <c r="B6422" t="s">
        <v>39</v>
      </c>
      <c r="C6422" t="s">
        <v>188</v>
      </c>
      <c r="D6422" s="2" t="str">
        <f t="shared" si="198"/>
        <v>Colorado1971</v>
      </c>
      <c r="E6422">
        <v>3</v>
      </c>
      <c r="F6422">
        <v>10</v>
      </c>
      <c r="G6422">
        <v>2</v>
      </c>
      <c r="H6422">
        <v>0</v>
      </c>
      <c r="I6422">
        <v>13.51</v>
      </c>
      <c r="J6422">
        <v>7.75</v>
      </c>
      <c r="K6422">
        <v>21.25</v>
      </c>
      <c r="L6422" s="2">
        <f>_xlfn.RANK.EQ(I6422, INDEX(CFB!$I$2:$I$1048576, MATCH(W6422, CFB!$W$2:$W$1048576, 0)):INDEX(CFB!$I$2:$I$1048576, MATCH(W6422, CFB!$W$2:$W$1048576, 0) + COUNTIF(CFB!$W$2:$W$1048576, W6422) - 1), 0)</f>
        <v>4</v>
      </c>
      <c r="M6422" s="2">
        <f>_xlfn.RANK.EQ(J6422, INDEX(CFB!$J$2:$J$1048576, MATCH(W6422, CFB!$W$2:$W$1048576, 0)):INDEX(CFB!$J$2:$J$1048576, MATCH(W6422, CFB!$W$2:$W$1048576, 0) + COUNTIF(CFB!$W$2:$W$1048576, W6422) - 1))</f>
        <v>12</v>
      </c>
      <c r="N6422" s="2">
        <f>RANK(K6422, INDEX(CFB!$K$2:$K$1048576, MATCH(W6422, CFB!$W$2:$W$1048576, 0)):INDEX(CFB!$K$2:$K$1048576, MATCH(W6422, CFB!$W$2:$W$1048576, 0) + COUNTIF(CFB!$W$2:$W$1048576, W6422) - 1))</f>
        <v>5</v>
      </c>
      <c r="O6422">
        <v>43.99</v>
      </c>
      <c r="P6422">
        <v>3.4</v>
      </c>
      <c r="W6422">
        <v>1971</v>
      </c>
      <c r="X6422">
        <f t="shared" si="199"/>
        <v>0</v>
      </c>
    </row>
    <row r="6423" spans="1:24" ht="12.75" hidden="1" customHeight="1" x14ac:dyDescent="0.45">
      <c r="A6423">
        <v>6</v>
      </c>
      <c r="B6423" t="s">
        <v>27</v>
      </c>
      <c r="C6423" t="s">
        <v>15</v>
      </c>
      <c r="D6423" s="2" t="str">
        <f t="shared" si="198"/>
        <v>LSU1971</v>
      </c>
      <c r="E6423">
        <v>11</v>
      </c>
      <c r="F6423">
        <v>9</v>
      </c>
      <c r="G6423">
        <v>3</v>
      </c>
      <c r="H6423">
        <v>0</v>
      </c>
      <c r="I6423">
        <v>10.85</v>
      </c>
      <c r="J6423">
        <v>10.029999999999999</v>
      </c>
      <c r="K6423">
        <v>20.87</v>
      </c>
      <c r="L6423" s="2">
        <f>_xlfn.RANK.EQ(I6423, INDEX(CFB!$I$2:$I$1048576, MATCH(W6423, CFB!$W$2:$W$1048576, 0)):INDEX(CFB!$I$2:$I$1048576, MATCH(W6423, CFB!$W$2:$W$1048576, 0) + COUNTIF(CFB!$W$2:$W$1048576, W6423) - 1), 0)</f>
        <v>8</v>
      </c>
      <c r="M6423" s="2">
        <f>_xlfn.RANK.EQ(J6423, INDEX(CFB!$J$2:$J$1048576, MATCH(W6423, CFB!$W$2:$W$1048576, 0)):INDEX(CFB!$J$2:$J$1048576, MATCH(W6423, CFB!$W$2:$W$1048576, 0) + COUNTIF(CFB!$W$2:$W$1048576, W6423) - 1))</f>
        <v>9</v>
      </c>
      <c r="N6423" s="2">
        <f>RANK(K6423, INDEX(CFB!$K$2:$K$1048576, MATCH(W6423, CFB!$W$2:$W$1048576, 0)):INDEX(CFB!$K$2:$K$1048576, MATCH(W6423, CFB!$W$2:$W$1048576, 0) + COUNTIF(CFB!$W$2:$W$1048576, W6423) - 1))</f>
        <v>6</v>
      </c>
      <c r="O6423">
        <v>41.6</v>
      </c>
      <c r="P6423">
        <v>0.51</v>
      </c>
      <c r="W6423">
        <v>1971</v>
      </c>
      <c r="X6423">
        <f t="shared" si="199"/>
        <v>0</v>
      </c>
    </row>
    <row r="6424" spans="1:24" ht="12.75" hidden="1" customHeight="1" x14ac:dyDescent="0.45">
      <c r="A6424">
        <v>7</v>
      </c>
      <c r="B6424" t="s">
        <v>44</v>
      </c>
      <c r="C6424" t="s">
        <v>10</v>
      </c>
      <c r="D6424" s="2" t="str">
        <f t="shared" si="198"/>
        <v>Michigan1971</v>
      </c>
      <c r="E6424">
        <v>6</v>
      </c>
      <c r="F6424">
        <v>11</v>
      </c>
      <c r="G6424">
        <v>1</v>
      </c>
      <c r="H6424">
        <v>0</v>
      </c>
      <c r="I6424">
        <v>6.57</v>
      </c>
      <c r="J6424">
        <v>12.97</v>
      </c>
      <c r="K6424">
        <v>19.54</v>
      </c>
      <c r="L6424" s="2">
        <f>_xlfn.RANK.EQ(I6424, INDEX(CFB!$I$2:$I$1048576, MATCH(W6424, CFB!$W$2:$W$1048576, 0)):INDEX(CFB!$I$2:$I$1048576, MATCH(W6424, CFB!$W$2:$W$1048576, 0) + COUNTIF(CFB!$W$2:$W$1048576, W6424) - 1), 0)</f>
        <v>19</v>
      </c>
      <c r="M6424" s="2">
        <f>_xlfn.RANK.EQ(J6424, INDEX(CFB!$J$2:$J$1048576, MATCH(W6424, CFB!$W$2:$W$1048576, 0)):INDEX(CFB!$J$2:$J$1048576, MATCH(W6424, CFB!$W$2:$W$1048576, 0) + COUNTIF(CFB!$W$2:$W$1048576, W6424) - 1))</f>
        <v>4</v>
      </c>
      <c r="N6424" s="2">
        <f>RANK(K6424, INDEX(CFB!$K$2:$K$1048576, MATCH(W6424, CFB!$W$2:$W$1048576, 0)):INDEX(CFB!$K$2:$K$1048576, MATCH(W6424, CFB!$W$2:$W$1048576, 0) + COUNTIF(CFB!$W$2:$W$1048576, W6424) - 1))</f>
        <v>7</v>
      </c>
      <c r="O6424">
        <v>44.83</v>
      </c>
      <c r="P6424">
        <v>-1.26</v>
      </c>
      <c r="W6424">
        <v>1971</v>
      </c>
      <c r="X6424">
        <f t="shared" si="199"/>
        <v>0</v>
      </c>
    </row>
    <row r="6425" spans="1:24" ht="12.75" hidden="1" customHeight="1" x14ac:dyDescent="0.45">
      <c r="A6425">
        <v>8</v>
      </c>
      <c r="B6425" t="s">
        <v>16</v>
      </c>
      <c r="C6425" t="s">
        <v>12</v>
      </c>
      <c r="D6425" s="2" t="str">
        <f t="shared" si="198"/>
        <v>Penn State1971</v>
      </c>
      <c r="E6425">
        <v>5</v>
      </c>
      <c r="F6425">
        <v>11</v>
      </c>
      <c r="G6425">
        <v>1</v>
      </c>
      <c r="H6425">
        <v>0</v>
      </c>
      <c r="I6425">
        <v>10.67</v>
      </c>
      <c r="J6425">
        <v>8.83</v>
      </c>
      <c r="K6425">
        <v>19.510000000000002</v>
      </c>
      <c r="L6425" s="2">
        <f>_xlfn.RANK.EQ(I6425, INDEX(CFB!$I$2:$I$1048576, MATCH(W6425, CFB!$W$2:$W$1048576, 0)):INDEX(CFB!$I$2:$I$1048576, MATCH(W6425, CFB!$W$2:$W$1048576, 0) + COUNTIF(CFB!$W$2:$W$1048576, W6425) - 1), 0)</f>
        <v>10</v>
      </c>
      <c r="M6425" s="2">
        <f>_xlfn.RANK.EQ(J6425, INDEX(CFB!$J$2:$J$1048576, MATCH(W6425, CFB!$W$2:$W$1048576, 0)):INDEX(CFB!$J$2:$J$1048576, MATCH(W6425, CFB!$W$2:$W$1048576, 0) + COUNTIF(CFB!$W$2:$W$1048576, W6425) - 1))</f>
        <v>11</v>
      </c>
      <c r="N6425" s="2">
        <f>RANK(K6425, INDEX(CFB!$K$2:$K$1048576, MATCH(W6425, CFB!$W$2:$W$1048576, 0)):INDEX(CFB!$K$2:$K$1048576, MATCH(W6425, CFB!$W$2:$W$1048576, 0) + COUNTIF(CFB!$W$2:$W$1048576, W6425) - 1))</f>
        <v>8</v>
      </c>
      <c r="O6425">
        <v>47.08</v>
      </c>
      <c r="P6425">
        <v>3.81</v>
      </c>
      <c r="W6425">
        <v>1971</v>
      </c>
      <c r="X6425">
        <f t="shared" si="199"/>
        <v>0</v>
      </c>
    </row>
    <row r="6426" spans="1:24" ht="12.75" hidden="1" customHeight="1" x14ac:dyDescent="0.45">
      <c r="A6426">
        <v>9</v>
      </c>
      <c r="B6426" t="s">
        <v>28</v>
      </c>
      <c r="C6426" t="s">
        <v>178</v>
      </c>
      <c r="D6426" s="2" t="str">
        <f t="shared" si="198"/>
        <v>Arizona State1971</v>
      </c>
      <c r="E6426">
        <v>8</v>
      </c>
      <c r="F6426">
        <v>11</v>
      </c>
      <c r="G6426">
        <v>1</v>
      </c>
      <c r="H6426">
        <v>0</v>
      </c>
      <c r="I6426">
        <v>14.38</v>
      </c>
      <c r="J6426">
        <v>4.7300000000000004</v>
      </c>
      <c r="K6426">
        <v>19.11</v>
      </c>
      <c r="L6426" s="2">
        <f>_xlfn.RANK.EQ(I6426, INDEX(CFB!$I$2:$I$1048576, MATCH(W6426, CFB!$W$2:$W$1048576, 0)):INDEX(CFB!$I$2:$I$1048576, MATCH(W6426, CFB!$W$2:$W$1048576, 0) + COUNTIF(CFB!$W$2:$W$1048576, W6426) - 1), 0)</f>
        <v>3</v>
      </c>
      <c r="M6426" s="2">
        <f>_xlfn.RANK.EQ(J6426, INDEX(CFB!$J$2:$J$1048576, MATCH(W6426, CFB!$W$2:$W$1048576, 0)):INDEX(CFB!$J$2:$J$1048576, MATCH(W6426, CFB!$W$2:$W$1048576, 0) + COUNTIF(CFB!$W$2:$W$1048576, W6426) - 1))</f>
        <v>29</v>
      </c>
      <c r="N6426" s="2">
        <f>RANK(K6426, INDEX(CFB!$K$2:$K$1048576, MATCH(W6426, CFB!$W$2:$W$1048576, 0)):INDEX(CFB!$K$2:$K$1048576, MATCH(W6426, CFB!$W$2:$W$1048576, 0) + COUNTIF(CFB!$W$2:$W$1048576, W6426) - 1))</f>
        <v>9</v>
      </c>
      <c r="O6426">
        <v>45.77</v>
      </c>
      <c r="P6426">
        <v>7.77</v>
      </c>
      <c r="W6426">
        <v>1971</v>
      </c>
      <c r="X6426">
        <f t="shared" si="199"/>
        <v>0</v>
      </c>
    </row>
    <row r="6427" spans="1:24" ht="12.75" hidden="1" customHeight="1" x14ac:dyDescent="0.45">
      <c r="A6427">
        <v>10</v>
      </c>
      <c r="B6427" t="s">
        <v>67</v>
      </c>
      <c r="C6427" t="s">
        <v>15</v>
      </c>
      <c r="D6427" s="2" t="str">
        <f t="shared" si="198"/>
        <v>Auburn1971</v>
      </c>
      <c r="E6427">
        <v>12</v>
      </c>
      <c r="F6427">
        <v>9</v>
      </c>
      <c r="G6427">
        <v>2</v>
      </c>
      <c r="H6427">
        <v>0</v>
      </c>
      <c r="I6427">
        <v>11.87</v>
      </c>
      <c r="J6427">
        <v>6.82</v>
      </c>
      <c r="K6427">
        <v>18.690000000000001</v>
      </c>
      <c r="L6427" s="2">
        <f>_xlfn.RANK.EQ(I6427, INDEX(CFB!$I$2:$I$1048576, MATCH(W6427, CFB!$W$2:$W$1048576, 0)):INDEX(CFB!$I$2:$I$1048576, MATCH(W6427, CFB!$W$2:$W$1048576, 0) + COUNTIF(CFB!$W$2:$W$1048576, W6427) - 1), 0)</f>
        <v>6</v>
      </c>
      <c r="M6427" s="2">
        <f>_xlfn.RANK.EQ(J6427, INDEX(CFB!$J$2:$J$1048576, MATCH(W6427, CFB!$W$2:$W$1048576, 0)):INDEX(CFB!$J$2:$J$1048576, MATCH(W6427, CFB!$W$2:$W$1048576, 0) + COUNTIF(CFB!$W$2:$W$1048576, W6427) - 1))</f>
        <v>17</v>
      </c>
      <c r="N6427" s="2">
        <f>RANK(K6427, INDEX(CFB!$K$2:$K$1048576, MATCH(W6427, CFB!$W$2:$W$1048576, 0)):INDEX(CFB!$K$2:$K$1048576, MATCH(W6427, CFB!$W$2:$W$1048576, 0) + COUNTIF(CFB!$W$2:$W$1048576, W6427) - 1))</f>
        <v>10</v>
      </c>
      <c r="O6427">
        <v>42.5</v>
      </c>
      <c r="P6427">
        <v>4.2300000000000004</v>
      </c>
      <c r="W6427">
        <v>1971</v>
      </c>
      <c r="X6427">
        <f t="shared" si="199"/>
        <v>0</v>
      </c>
    </row>
    <row r="6428" spans="1:24" ht="12.75" hidden="1" customHeight="1" x14ac:dyDescent="0.45">
      <c r="A6428">
        <v>11</v>
      </c>
      <c r="B6428" t="s">
        <v>107</v>
      </c>
      <c r="C6428" t="s">
        <v>12</v>
      </c>
      <c r="D6428" s="2" t="str">
        <f t="shared" si="198"/>
        <v>Houston1971</v>
      </c>
      <c r="E6428">
        <v>17</v>
      </c>
      <c r="F6428">
        <v>9</v>
      </c>
      <c r="G6428">
        <v>3</v>
      </c>
      <c r="H6428">
        <v>0</v>
      </c>
      <c r="I6428">
        <v>10.31</v>
      </c>
      <c r="J6428">
        <v>6.46</v>
      </c>
      <c r="K6428">
        <v>16.77</v>
      </c>
      <c r="L6428" s="2">
        <f>_xlfn.RANK.EQ(I6428, INDEX(CFB!$I$2:$I$1048576, MATCH(W6428, CFB!$W$2:$W$1048576, 0)):INDEX(CFB!$I$2:$I$1048576, MATCH(W6428, CFB!$W$2:$W$1048576, 0) + COUNTIF(CFB!$W$2:$W$1048576, W6428) - 1), 0)</f>
        <v>12</v>
      </c>
      <c r="M6428" s="2">
        <f>_xlfn.RANK.EQ(J6428, INDEX(CFB!$J$2:$J$1048576, MATCH(W6428, CFB!$W$2:$W$1048576, 0)):INDEX(CFB!$J$2:$J$1048576, MATCH(W6428, CFB!$W$2:$W$1048576, 0) + COUNTIF(CFB!$W$2:$W$1048576, W6428) - 1))</f>
        <v>20</v>
      </c>
      <c r="N6428" s="2">
        <f>RANK(K6428, INDEX(CFB!$K$2:$K$1048576, MATCH(W6428, CFB!$W$2:$W$1048576, 0)):INDEX(CFB!$K$2:$K$1048576, MATCH(W6428, CFB!$W$2:$W$1048576, 0) + COUNTIF(CFB!$W$2:$W$1048576, W6428) - 1))</f>
        <v>11</v>
      </c>
      <c r="O6428">
        <v>38.75</v>
      </c>
      <c r="P6428">
        <v>4.13</v>
      </c>
      <c r="W6428">
        <v>1971</v>
      </c>
      <c r="X6428">
        <f t="shared" si="199"/>
        <v>0</v>
      </c>
    </row>
    <row r="6429" spans="1:24" ht="12.75" hidden="1" customHeight="1" x14ac:dyDescent="0.45">
      <c r="A6429">
        <v>12</v>
      </c>
      <c r="B6429" t="s">
        <v>38</v>
      </c>
      <c r="C6429" t="s">
        <v>227</v>
      </c>
      <c r="D6429" s="2" t="str">
        <f t="shared" si="198"/>
        <v>USC1971</v>
      </c>
      <c r="E6429">
        <v>20</v>
      </c>
      <c r="F6429">
        <v>6</v>
      </c>
      <c r="G6429">
        <v>4</v>
      </c>
      <c r="H6429">
        <v>1</v>
      </c>
      <c r="I6429">
        <v>6.55</v>
      </c>
      <c r="J6429">
        <v>10.08</v>
      </c>
      <c r="K6429">
        <v>16.63</v>
      </c>
      <c r="L6429" s="2">
        <f>_xlfn.RANK.EQ(I6429, INDEX(CFB!$I$2:$I$1048576, MATCH(W6429, CFB!$W$2:$W$1048576, 0)):INDEX(CFB!$I$2:$I$1048576, MATCH(W6429, CFB!$W$2:$W$1048576, 0) + COUNTIF(CFB!$W$2:$W$1048576, W6429) - 1), 0)</f>
        <v>20</v>
      </c>
      <c r="M6429" s="2">
        <f>_xlfn.RANK.EQ(J6429, INDEX(CFB!$J$2:$J$1048576, MATCH(W6429, CFB!$W$2:$W$1048576, 0)):INDEX(CFB!$J$2:$J$1048576, MATCH(W6429, CFB!$W$2:$W$1048576, 0) + COUNTIF(CFB!$W$2:$W$1048576, W6429) - 1))</f>
        <v>7</v>
      </c>
      <c r="N6429" s="2">
        <f>RANK(K6429, INDEX(CFB!$K$2:$K$1048576, MATCH(W6429, CFB!$W$2:$W$1048576, 0)):INDEX(CFB!$K$2:$K$1048576, MATCH(W6429, CFB!$W$2:$W$1048576, 0) + COUNTIF(CFB!$W$2:$W$1048576, W6429) - 1))</f>
        <v>12</v>
      </c>
      <c r="O6429">
        <v>34.54</v>
      </c>
      <c r="P6429">
        <v>0.21</v>
      </c>
      <c r="W6429">
        <v>1971</v>
      </c>
      <c r="X6429">
        <f t="shared" si="199"/>
        <v>0</v>
      </c>
    </row>
    <row r="6430" spans="1:24" ht="12.75" hidden="1" customHeight="1" x14ac:dyDescent="0.45">
      <c r="A6430">
        <v>13</v>
      </c>
      <c r="B6430" t="s">
        <v>11</v>
      </c>
      <c r="C6430" t="s">
        <v>12</v>
      </c>
      <c r="D6430" s="2" t="str">
        <f t="shared" si="198"/>
        <v>Notre Dame1971</v>
      </c>
      <c r="E6430">
        <v>13</v>
      </c>
      <c r="F6430">
        <v>8</v>
      </c>
      <c r="G6430">
        <v>2</v>
      </c>
      <c r="H6430">
        <v>0</v>
      </c>
      <c r="I6430">
        <v>1.95</v>
      </c>
      <c r="J6430">
        <v>14.65</v>
      </c>
      <c r="K6430">
        <v>16.600000000000001</v>
      </c>
      <c r="L6430" s="2">
        <f>_xlfn.RANK.EQ(I6430, INDEX(CFB!$I$2:$I$1048576, MATCH(W6430, CFB!$W$2:$W$1048576, 0)):INDEX(CFB!$I$2:$I$1048576, MATCH(W6430, CFB!$W$2:$W$1048576, 0) + COUNTIF(CFB!$W$2:$W$1048576, W6430) - 1), 0)</f>
        <v>50</v>
      </c>
      <c r="M6430" s="2">
        <f>_xlfn.RANK.EQ(J6430, INDEX(CFB!$J$2:$J$1048576, MATCH(W6430, CFB!$W$2:$W$1048576, 0)):INDEX(CFB!$J$2:$J$1048576, MATCH(W6430, CFB!$W$2:$W$1048576, 0) + COUNTIF(CFB!$W$2:$W$1048576, W6430) - 1))</f>
        <v>3</v>
      </c>
      <c r="N6430" s="2">
        <f>RANK(K6430, INDEX(CFB!$K$2:$K$1048576, MATCH(W6430, CFB!$W$2:$W$1048576, 0)):INDEX(CFB!$K$2:$K$1048576, MATCH(W6430, CFB!$W$2:$W$1048576, 0) + COUNTIF(CFB!$W$2:$W$1048576, W6430) - 1))</f>
        <v>13</v>
      </c>
      <c r="O6430">
        <v>33.58</v>
      </c>
      <c r="P6430">
        <v>-2.73</v>
      </c>
      <c r="W6430">
        <v>1971</v>
      </c>
      <c r="X6430">
        <f t="shared" si="199"/>
        <v>0</v>
      </c>
    </row>
    <row r="6431" spans="1:24" ht="12.75" hidden="1" customHeight="1" x14ac:dyDescent="0.45">
      <c r="A6431">
        <v>14</v>
      </c>
      <c r="B6431" t="s">
        <v>19</v>
      </c>
      <c r="C6431" t="s">
        <v>15</v>
      </c>
      <c r="D6431" s="2" t="str">
        <f t="shared" si="198"/>
        <v>Ole Miss1971</v>
      </c>
      <c r="E6431">
        <v>15</v>
      </c>
      <c r="F6431">
        <v>10</v>
      </c>
      <c r="G6431">
        <v>2</v>
      </c>
      <c r="H6431">
        <v>0</v>
      </c>
      <c r="I6431">
        <v>11.42</v>
      </c>
      <c r="J6431">
        <v>5.15</v>
      </c>
      <c r="K6431">
        <v>16.57</v>
      </c>
      <c r="L6431" s="2">
        <f>_xlfn.RANK.EQ(I6431, INDEX(CFB!$I$2:$I$1048576, MATCH(W6431, CFB!$W$2:$W$1048576, 0)):INDEX(CFB!$I$2:$I$1048576, MATCH(W6431, CFB!$W$2:$W$1048576, 0) + COUNTIF(CFB!$W$2:$W$1048576, W6431) - 1), 0)</f>
        <v>7</v>
      </c>
      <c r="M6431" s="2">
        <f>_xlfn.RANK.EQ(J6431, INDEX(CFB!$J$2:$J$1048576, MATCH(W6431, CFB!$W$2:$W$1048576, 0)):INDEX(CFB!$J$2:$J$1048576, MATCH(W6431, CFB!$W$2:$W$1048576, 0) + COUNTIF(CFB!$W$2:$W$1048576, W6431) - 1))</f>
        <v>28</v>
      </c>
      <c r="N6431" s="2">
        <f>RANK(K6431, INDEX(CFB!$K$2:$K$1048576, MATCH(W6431, CFB!$W$2:$W$1048576, 0)):INDEX(CFB!$K$2:$K$1048576, MATCH(W6431, CFB!$W$2:$W$1048576, 0) + COUNTIF(CFB!$W$2:$W$1048576, W6431) - 1))</f>
        <v>14</v>
      </c>
      <c r="O6431">
        <v>41.33</v>
      </c>
      <c r="P6431">
        <v>7.25</v>
      </c>
      <c r="W6431">
        <v>1971</v>
      </c>
      <c r="X6431">
        <f t="shared" si="199"/>
        <v>0</v>
      </c>
    </row>
    <row r="6432" spans="1:24" ht="12.75" hidden="1" customHeight="1" x14ac:dyDescent="0.45">
      <c r="A6432">
        <v>15</v>
      </c>
      <c r="B6432" t="s">
        <v>37</v>
      </c>
      <c r="C6432" t="s">
        <v>15</v>
      </c>
      <c r="D6432" s="2" t="str">
        <f t="shared" si="198"/>
        <v>Tennessee1971</v>
      </c>
      <c r="E6432">
        <v>9</v>
      </c>
      <c r="F6432">
        <v>10</v>
      </c>
      <c r="G6432">
        <v>2</v>
      </c>
      <c r="H6432">
        <v>0</v>
      </c>
      <c r="I6432">
        <v>4.57</v>
      </c>
      <c r="J6432">
        <v>11.75</v>
      </c>
      <c r="K6432">
        <v>16.329999999999998</v>
      </c>
      <c r="L6432" s="2">
        <f>_xlfn.RANK.EQ(I6432, INDEX(CFB!$I$2:$I$1048576, MATCH(W6432, CFB!$W$2:$W$1048576, 0)):INDEX(CFB!$I$2:$I$1048576, MATCH(W6432, CFB!$W$2:$W$1048576, 0) + COUNTIF(CFB!$W$2:$W$1048576, W6432) - 1), 0)</f>
        <v>34</v>
      </c>
      <c r="M6432" s="2">
        <f>_xlfn.RANK.EQ(J6432, INDEX(CFB!$J$2:$J$1048576, MATCH(W6432, CFB!$W$2:$W$1048576, 0)):INDEX(CFB!$J$2:$J$1048576, MATCH(W6432, CFB!$W$2:$W$1048576, 0) + COUNTIF(CFB!$W$2:$W$1048576, W6432) - 1))</f>
        <v>6</v>
      </c>
      <c r="N6432" s="2">
        <f>RANK(K6432, INDEX(CFB!$K$2:$K$1048576, MATCH(W6432, CFB!$W$2:$W$1048576, 0)):INDEX(CFB!$K$2:$K$1048576, MATCH(W6432, CFB!$W$2:$W$1048576, 0) + COUNTIF(CFB!$W$2:$W$1048576, W6432) - 1))</f>
        <v>15</v>
      </c>
      <c r="O6432">
        <v>32.58</v>
      </c>
      <c r="P6432">
        <v>-1.25</v>
      </c>
      <c r="W6432">
        <v>1971</v>
      </c>
      <c r="X6432">
        <f t="shared" si="199"/>
        <v>0</v>
      </c>
    </row>
    <row r="6433" spans="1:24" ht="12.75" hidden="1" customHeight="1" x14ac:dyDescent="0.45">
      <c r="A6433">
        <v>16</v>
      </c>
      <c r="B6433" t="s">
        <v>112</v>
      </c>
      <c r="C6433" t="s">
        <v>227</v>
      </c>
      <c r="D6433" s="2" t="str">
        <f t="shared" si="198"/>
        <v>Stanford1971</v>
      </c>
      <c r="E6433">
        <v>10</v>
      </c>
      <c r="F6433">
        <v>9</v>
      </c>
      <c r="G6433">
        <v>3</v>
      </c>
      <c r="H6433">
        <v>0</v>
      </c>
      <c r="I6433">
        <v>5.04</v>
      </c>
      <c r="J6433">
        <v>10.050000000000001</v>
      </c>
      <c r="K6433">
        <v>15.09</v>
      </c>
      <c r="L6433" s="2">
        <f>_xlfn.RANK.EQ(I6433, INDEX(CFB!$I$2:$I$1048576, MATCH(W6433, CFB!$W$2:$W$1048576, 0)):INDEX(CFB!$I$2:$I$1048576, MATCH(W6433, CFB!$W$2:$W$1048576, 0) + COUNTIF(CFB!$W$2:$W$1048576, W6433) - 1), 0)</f>
        <v>30</v>
      </c>
      <c r="M6433" s="2">
        <f>_xlfn.RANK.EQ(J6433, INDEX(CFB!$J$2:$J$1048576, MATCH(W6433, CFB!$W$2:$W$1048576, 0)):INDEX(CFB!$J$2:$J$1048576, MATCH(W6433, CFB!$W$2:$W$1048576, 0) + COUNTIF(CFB!$W$2:$W$1048576, W6433) - 1))</f>
        <v>8</v>
      </c>
      <c r="N6433" s="2">
        <f>RANK(K6433, INDEX(CFB!$K$2:$K$1048576, MATCH(W6433, CFB!$W$2:$W$1048576, 0)):INDEX(CFB!$K$2:$K$1048576, MATCH(W6433, CFB!$W$2:$W$1048576, 0) + COUNTIF(CFB!$W$2:$W$1048576, W6433) - 1))</f>
        <v>16</v>
      </c>
      <c r="O6433">
        <v>32.71</v>
      </c>
      <c r="P6433">
        <v>0.11</v>
      </c>
      <c r="W6433">
        <v>1971</v>
      </c>
      <c r="X6433">
        <f t="shared" si="199"/>
        <v>0</v>
      </c>
    </row>
    <row r="6434" spans="1:24" ht="12.75" hidden="1" customHeight="1" x14ac:dyDescent="0.45">
      <c r="A6434">
        <v>17</v>
      </c>
      <c r="B6434" t="s">
        <v>40</v>
      </c>
      <c r="C6434" t="s">
        <v>188</v>
      </c>
      <c r="D6434" s="2" t="str">
        <f t="shared" si="198"/>
        <v>Iowa State1971</v>
      </c>
      <c r="F6434">
        <v>8</v>
      </c>
      <c r="G6434">
        <v>4</v>
      </c>
      <c r="H6434">
        <v>0</v>
      </c>
      <c r="I6434">
        <v>9.14</v>
      </c>
      <c r="J6434">
        <v>5.81</v>
      </c>
      <c r="K6434">
        <v>14.95</v>
      </c>
      <c r="L6434" s="2">
        <f>_xlfn.RANK.EQ(I6434, INDEX(CFB!$I$2:$I$1048576, MATCH(W6434, CFB!$W$2:$W$1048576, 0)):INDEX(CFB!$I$2:$I$1048576, MATCH(W6434, CFB!$W$2:$W$1048576, 0) + COUNTIF(CFB!$W$2:$W$1048576, W6434) - 1), 0)</f>
        <v>14</v>
      </c>
      <c r="M6434" s="2">
        <f>_xlfn.RANK.EQ(J6434, INDEX(CFB!$J$2:$J$1048576, MATCH(W6434, CFB!$W$2:$W$1048576, 0)):INDEX(CFB!$J$2:$J$1048576, MATCH(W6434, CFB!$W$2:$W$1048576, 0) + COUNTIF(CFB!$W$2:$W$1048576, W6434) - 1))</f>
        <v>24</v>
      </c>
      <c r="N6434" s="2">
        <f>RANK(K6434, INDEX(CFB!$K$2:$K$1048576, MATCH(W6434, CFB!$W$2:$W$1048576, 0)):INDEX(CFB!$K$2:$K$1048576, MATCH(W6434, CFB!$W$2:$W$1048576, 0) + COUNTIF(CFB!$W$2:$W$1048576, W6434) - 1))</f>
        <v>17</v>
      </c>
      <c r="O6434">
        <v>38.36</v>
      </c>
      <c r="P6434">
        <v>6.6</v>
      </c>
      <c r="W6434">
        <v>1971</v>
      </c>
      <c r="X6434">
        <f t="shared" si="199"/>
        <v>0</v>
      </c>
    </row>
    <row r="6435" spans="1:24" ht="12.75" hidden="1" customHeight="1" x14ac:dyDescent="0.45">
      <c r="A6435">
        <v>18</v>
      </c>
      <c r="B6435" t="s">
        <v>66</v>
      </c>
      <c r="C6435" t="s">
        <v>227</v>
      </c>
      <c r="D6435" s="2" t="str">
        <f t="shared" si="198"/>
        <v>Washington1971</v>
      </c>
      <c r="E6435">
        <v>19</v>
      </c>
      <c r="F6435">
        <v>8</v>
      </c>
      <c r="G6435">
        <v>3</v>
      </c>
      <c r="H6435">
        <v>0</v>
      </c>
      <c r="I6435">
        <v>10.34</v>
      </c>
      <c r="J6435">
        <v>4.3499999999999996</v>
      </c>
      <c r="K6435">
        <v>14.69</v>
      </c>
      <c r="L6435" s="2">
        <f>_xlfn.RANK.EQ(I6435, INDEX(CFB!$I$2:$I$1048576, MATCH(W6435, CFB!$W$2:$W$1048576, 0)):INDEX(CFB!$I$2:$I$1048576, MATCH(W6435, CFB!$W$2:$W$1048576, 0) + COUNTIF(CFB!$W$2:$W$1048576, W6435) - 1), 0)</f>
        <v>11</v>
      </c>
      <c r="M6435" s="2">
        <f>_xlfn.RANK.EQ(J6435, INDEX(CFB!$J$2:$J$1048576, MATCH(W6435, CFB!$W$2:$W$1048576, 0)):INDEX(CFB!$J$2:$J$1048576, MATCH(W6435, CFB!$W$2:$W$1048576, 0) + COUNTIF(CFB!$W$2:$W$1048576, W6435) - 1))</f>
        <v>32</v>
      </c>
      <c r="N6435" s="2">
        <f>RANK(K6435, INDEX(CFB!$K$2:$K$1048576, MATCH(W6435, CFB!$W$2:$W$1048576, 0)):INDEX(CFB!$K$2:$K$1048576, MATCH(W6435, CFB!$W$2:$W$1048576, 0) + COUNTIF(CFB!$W$2:$W$1048576, W6435) - 1))</f>
        <v>18</v>
      </c>
      <c r="O6435">
        <v>41.5</v>
      </c>
      <c r="P6435">
        <v>6.94</v>
      </c>
      <c r="W6435">
        <v>1971</v>
      </c>
      <c r="X6435">
        <f t="shared" si="199"/>
        <v>0</v>
      </c>
    </row>
    <row r="6436" spans="1:24" ht="12.75" hidden="1" customHeight="1" x14ac:dyDescent="0.45">
      <c r="A6436">
        <v>19</v>
      </c>
      <c r="B6436" t="s">
        <v>9</v>
      </c>
      <c r="C6436" t="s">
        <v>10</v>
      </c>
      <c r="D6436" s="2" t="str">
        <f t="shared" si="198"/>
        <v>Ohio State1971</v>
      </c>
      <c r="F6436">
        <v>6</v>
      </c>
      <c r="G6436">
        <v>4</v>
      </c>
      <c r="H6436">
        <v>0</v>
      </c>
      <c r="I6436">
        <v>4.8499999999999996</v>
      </c>
      <c r="J6436">
        <v>9.35</v>
      </c>
      <c r="K6436">
        <v>14.2</v>
      </c>
      <c r="L6436" s="2">
        <f>_xlfn.RANK.EQ(I6436, INDEX(CFB!$I$2:$I$1048576, MATCH(W6436, CFB!$W$2:$W$1048576, 0)):INDEX(CFB!$I$2:$I$1048576, MATCH(W6436, CFB!$W$2:$W$1048576, 0) + COUNTIF(CFB!$W$2:$W$1048576, W6436) - 1), 0)</f>
        <v>32</v>
      </c>
      <c r="M6436" s="2">
        <f>_xlfn.RANK.EQ(J6436, INDEX(CFB!$J$2:$J$1048576, MATCH(W6436, CFB!$W$2:$W$1048576, 0)):INDEX(CFB!$J$2:$J$1048576, MATCH(W6436, CFB!$W$2:$W$1048576, 0) + COUNTIF(CFB!$W$2:$W$1048576, W6436) - 1))</f>
        <v>10</v>
      </c>
      <c r="N6436" s="2">
        <f>RANK(K6436, INDEX(CFB!$K$2:$K$1048576, MATCH(W6436, CFB!$W$2:$W$1048576, 0)):INDEX(CFB!$K$2:$K$1048576, MATCH(W6436, CFB!$W$2:$W$1048576, 0) + COUNTIF(CFB!$W$2:$W$1048576, W6436) - 1))</f>
        <v>19</v>
      </c>
      <c r="O6436">
        <v>33.270000000000003</v>
      </c>
      <c r="P6436">
        <v>0.44</v>
      </c>
      <c r="W6436">
        <v>1971</v>
      </c>
      <c r="X6436">
        <f t="shared" si="199"/>
        <v>0</v>
      </c>
    </row>
    <row r="6437" spans="1:24" ht="12.75" hidden="1" customHeight="1" x14ac:dyDescent="0.45">
      <c r="A6437">
        <v>20</v>
      </c>
      <c r="B6437" t="s">
        <v>14</v>
      </c>
      <c r="C6437" t="s">
        <v>189</v>
      </c>
      <c r="D6437" s="2" t="str">
        <f t="shared" si="198"/>
        <v>Texas1971</v>
      </c>
      <c r="E6437">
        <v>18</v>
      </c>
      <c r="F6437">
        <v>8</v>
      </c>
      <c r="G6437">
        <v>3</v>
      </c>
      <c r="H6437">
        <v>0</v>
      </c>
      <c r="I6437">
        <v>6.83</v>
      </c>
      <c r="J6437">
        <v>6.59</v>
      </c>
      <c r="K6437">
        <v>13.42</v>
      </c>
      <c r="L6437" s="2">
        <f>_xlfn.RANK.EQ(I6437, INDEX(CFB!$I$2:$I$1048576, MATCH(W6437, CFB!$W$2:$W$1048576, 0)):INDEX(CFB!$I$2:$I$1048576, MATCH(W6437, CFB!$W$2:$W$1048576, 0) + COUNTIF(CFB!$W$2:$W$1048576, W6437) - 1), 0)</f>
        <v>18</v>
      </c>
      <c r="M6437" s="2">
        <f>_xlfn.RANK.EQ(J6437, INDEX(CFB!$J$2:$J$1048576, MATCH(W6437, CFB!$W$2:$W$1048576, 0)):INDEX(CFB!$J$2:$J$1048576, MATCH(W6437, CFB!$W$2:$W$1048576, 0) + COUNTIF(CFB!$W$2:$W$1048576, W6437) - 1))</f>
        <v>19</v>
      </c>
      <c r="N6437" s="2">
        <f>RANK(K6437, INDEX(CFB!$K$2:$K$1048576, MATCH(W6437, CFB!$W$2:$W$1048576, 0)):INDEX(CFB!$K$2:$K$1048576, MATCH(W6437, CFB!$W$2:$W$1048576, 0) + COUNTIF(CFB!$W$2:$W$1048576, W6437) - 1))</f>
        <v>20</v>
      </c>
      <c r="O6437">
        <v>35.82</v>
      </c>
      <c r="P6437">
        <v>4.29</v>
      </c>
      <c r="W6437">
        <v>1971</v>
      </c>
      <c r="X6437">
        <f t="shared" si="199"/>
        <v>0</v>
      </c>
    </row>
    <row r="6438" spans="1:24" ht="12.75" hidden="1" customHeight="1" x14ac:dyDescent="0.45">
      <c r="A6438">
        <v>21</v>
      </c>
      <c r="B6438" t="s">
        <v>115</v>
      </c>
      <c r="C6438" t="s">
        <v>12</v>
      </c>
      <c r="D6438" s="2" t="str">
        <f t="shared" si="198"/>
        <v>Florida State1971</v>
      </c>
      <c r="F6438">
        <v>8</v>
      </c>
      <c r="G6438">
        <v>4</v>
      </c>
      <c r="H6438">
        <v>0</v>
      </c>
      <c r="I6438">
        <v>5.99</v>
      </c>
      <c r="J6438">
        <v>7.26</v>
      </c>
      <c r="K6438">
        <v>13.25</v>
      </c>
      <c r="L6438" s="2">
        <f>_xlfn.RANK.EQ(I6438, INDEX(CFB!$I$2:$I$1048576, MATCH(W6438, CFB!$W$2:$W$1048576, 0)):INDEX(CFB!$I$2:$I$1048576, MATCH(W6438, CFB!$W$2:$W$1048576, 0) + COUNTIF(CFB!$W$2:$W$1048576, W6438) - 1), 0)</f>
        <v>23</v>
      </c>
      <c r="M6438" s="2">
        <f>_xlfn.RANK.EQ(J6438, INDEX(CFB!$J$2:$J$1048576, MATCH(W6438, CFB!$W$2:$W$1048576, 0)):INDEX(CFB!$J$2:$J$1048576, MATCH(W6438, CFB!$W$2:$W$1048576, 0) + COUNTIF(CFB!$W$2:$W$1048576, W6438) - 1))</f>
        <v>14</v>
      </c>
      <c r="N6438" s="2">
        <f>RANK(K6438, INDEX(CFB!$K$2:$K$1048576, MATCH(W6438, CFB!$W$2:$W$1048576, 0)):INDEX(CFB!$K$2:$K$1048576, MATCH(W6438, CFB!$W$2:$W$1048576, 0) + COUNTIF(CFB!$W$2:$W$1048576, W6438) - 1))</f>
        <v>21</v>
      </c>
      <c r="O6438">
        <v>33.409999999999997</v>
      </c>
      <c r="P6438">
        <v>4.2300000000000004</v>
      </c>
      <c r="W6438">
        <v>1971</v>
      </c>
      <c r="X6438">
        <f t="shared" si="199"/>
        <v>0</v>
      </c>
    </row>
    <row r="6439" spans="1:24" ht="12.75" hidden="1" customHeight="1" x14ac:dyDescent="0.45">
      <c r="A6439">
        <v>22</v>
      </c>
      <c r="B6439" t="s">
        <v>69</v>
      </c>
      <c r="C6439" t="s">
        <v>189</v>
      </c>
      <c r="D6439" s="2" t="str">
        <f t="shared" si="198"/>
        <v>Arkansas1971</v>
      </c>
      <c r="E6439">
        <v>16</v>
      </c>
      <c r="F6439">
        <v>8</v>
      </c>
      <c r="G6439">
        <v>3</v>
      </c>
      <c r="H6439">
        <v>1</v>
      </c>
      <c r="I6439">
        <v>8.81</v>
      </c>
      <c r="J6439">
        <v>2.88</v>
      </c>
      <c r="K6439">
        <v>11.68</v>
      </c>
      <c r="L6439" s="2">
        <f>_xlfn.RANK.EQ(I6439, INDEX(CFB!$I$2:$I$1048576, MATCH(W6439, CFB!$W$2:$W$1048576, 0)):INDEX(CFB!$I$2:$I$1048576, MATCH(W6439, CFB!$W$2:$W$1048576, 0) + COUNTIF(CFB!$W$2:$W$1048576, W6439) - 1), 0)</f>
        <v>16</v>
      </c>
      <c r="M6439" s="2">
        <f>_xlfn.RANK.EQ(J6439, INDEX(CFB!$J$2:$J$1048576, MATCH(W6439, CFB!$W$2:$W$1048576, 0)):INDEX(CFB!$J$2:$J$1048576, MATCH(W6439, CFB!$W$2:$W$1048576, 0) + COUNTIF(CFB!$W$2:$W$1048576, W6439) - 1))</f>
        <v>43</v>
      </c>
      <c r="N6439" s="2">
        <f>RANK(K6439, INDEX(CFB!$K$2:$K$1048576, MATCH(W6439, CFB!$W$2:$W$1048576, 0)):INDEX(CFB!$K$2:$K$1048576, MATCH(W6439, CFB!$W$2:$W$1048576, 0) + COUNTIF(CFB!$W$2:$W$1048576, W6439) - 1))</f>
        <v>22</v>
      </c>
      <c r="O6439">
        <v>38.06</v>
      </c>
      <c r="P6439">
        <v>8.6199999999999992</v>
      </c>
      <c r="W6439">
        <v>1971</v>
      </c>
      <c r="X6439">
        <f t="shared" si="199"/>
        <v>0</v>
      </c>
    </row>
    <row r="6440" spans="1:24" ht="12.75" hidden="1" customHeight="1" x14ac:dyDescent="0.45">
      <c r="A6440">
        <v>23</v>
      </c>
      <c r="B6440" t="s">
        <v>94</v>
      </c>
      <c r="C6440" t="s">
        <v>65</v>
      </c>
      <c r="D6440" s="2" t="str">
        <f t="shared" si="198"/>
        <v>Toledo1971</v>
      </c>
      <c r="E6440">
        <v>14</v>
      </c>
      <c r="F6440">
        <v>12</v>
      </c>
      <c r="G6440">
        <v>0</v>
      </c>
      <c r="H6440">
        <v>0</v>
      </c>
      <c r="I6440">
        <v>4.66</v>
      </c>
      <c r="J6440">
        <v>6.3</v>
      </c>
      <c r="K6440">
        <v>10.95</v>
      </c>
      <c r="L6440" s="2">
        <f>_xlfn.RANK.EQ(I6440, INDEX(CFB!$I$2:$I$1048576, MATCH(W6440, CFB!$W$2:$W$1048576, 0)):INDEX(CFB!$I$2:$I$1048576, MATCH(W6440, CFB!$W$2:$W$1048576, 0) + COUNTIF(CFB!$W$2:$W$1048576, W6440) - 1), 0)</f>
        <v>33</v>
      </c>
      <c r="M6440" s="2">
        <f>_xlfn.RANK.EQ(J6440, INDEX(CFB!$J$2:$J$1048576, MATCH(W6440, CFB!$W$2:$W$1048576, 0)):INDEX(CFB!$J$2:$J$1048576, MATCH(W6440, CFB!$W$2:$W$1048576, 0) + COUNTIF(CFB!$W$2:$W$1048576, W6440) - 1))</f>
        <v>22</v>
      </c>
      <c r="N6440" s="2">
        <f>RANK(K6440, INDEX(CFB!$K$2:$K$1048576, MATCH(W6440, CFB!$W$2:$W$1048576, 0)):INDEX(CFB!$K$2:$K$1048576, MATCH(W6440, CFB!$W$2:$W$1048576, 0) + COUNTIF(CFB!$W$2:$W$1048576, W6440) - 1))</f>
        <v>23</v>
      </c>
      <c r="O6440">
        <v>35.9</v>
      </c>
      <c r="P6440">
        <v>6.59</v>
      </c>
      <c r="W6440">
        <v>1971</v>
      </c>
      <c r="X6440">
        <f t="shared" si="199"/>
        <v>0</v>
      </c>
    </row>
    <row r="6441" spans="1:24" ht="12.75" hidden="1" customHeight="1" x14ac:dyDescent="0.45">
      <c r="A6441">
        <v>24</v>
      </c>
      <c r="B6441" t="s">
        <v>75</v>
      </c>
      <c r="C6441" t="s">
        <v>23</v>
      </c>
      <c r="D6441" s="2" t="str">
        <f t="shared" si="198"/>
        <v>North Carolina1971</v>
      </c>
      <c r="F6441">
        <v>9</v>
      </c>
      <c r="G6441">
        <v>3</v>
      </c>
      <c r="H6441">
        <v>0</v>
      </c>
      <c r="I6441">
        <v>5.62</v>
      </c>
      <c r="J6441">
        <v>5.29</v>
      </c>
      <c r="K6441">
        <v>10.91</v>
      </c>
      <c r="L6441" s="2">
        <f>_xlfn.RANK.EQ(I6441, INDEX(CFB!$I$2:$I$1048576, MATCH(W6441, CFB!$W$2:$W$1048576, 0)):INDEX(CFB!$I$2:$I$1048576, MATCH(W6441, CFB!$W$2:$W$1048576, 0) + COUNTIF(CFB!$W$2:$W$1048576, W6441) - 1), 0)</f>
        <v>26</v>
      </c>
      <c r="M6441" s="2">
        <f>_xlfn.RANK.EQ(J6441, INDEX(CFB!$J$2:$J$1048576, MATCH(W6441, CFB!$W$2:$W$1048576, 0)):INDEX(CFB!$J$2:$J$1048576, MATCH(W6441, CFB!$W$2:$W$1048576, 0) + COUNTIF(CFB!$W$2:$W$1048576, W6441) - 1))</f>
        <v>27</v>
      </c>
      <c r="N6441" s="2">
        <f>RANK(K6441, INDEX(CFB!$K$2:$K$1048576, MATCH(W6441, CFB!$W$2:$W$1048576, 0)):INDEX(CFB!$K$2:$K$1048576, MATCH(W6441, CFB!$W$2:$W$1048576, 0) + COUNTIF(CFB!$W$2:$W$1048576, W6441) - 1))</f>
        <v>24</v>
      </c>
      <c r="O6441">
        <v>33.85</v>
      </c>
      <c r="P6441">
        <v>6.55</v>
      </c>
      <c r="W6441">
        <v>1971</v>
      </c>
      <c r="X6441">
        <f t="shared" si="199"/>
        <v>0</v>
      </c>
    </row>
    <row r="6442" spans="1:24" ht="12.75" hidden="1" customHeight="1" x14ac:dyDescent="0.45">
      <c r="A6442">
        <v>25</v>
      </c>
      <c r="B6442" t="s">
        <v>95</v>
      </c>
      <c r="C6442" t="s">
        <v>10</v>
      </c>
      <c r="D6442" s="2" t="str">
        <f t="shared" si="198"/>
        <v>Michigan State1971</v>
      </c>
      <c r="F6442">
        <v>6</v>
      </c>
      <c r="G6442">
        <v>5</v>
      </c>
      <c r="H6442">
        <v>0</v>
      </c>
      <c r="I6442">
        <v>2.73</v>
      </c>
      <c r="J6442">
        <v>7.14</v>
      </c>
      <c r="K6442">
        <v>9.8800000000000008</v>
      </c>
      <c r="L6442" s="2">
        <f>_xlfn.RANK.EQ(I6442, INDEX(CFB!$I$2:$I$1048576, MATCH(W6442, CFB!$W$2:$W$1048576, 0)):INDEX(CFB!$I$2:$I$1048576, MATCH(W6442, CFB!$W$2:$W$1048576, 0) + COUNTIF(CFB!$W$2:$W$1048576, W6442) - 1), 0)</f>
        <v>45</v>
      </c>
      <c r="M6442" s="2">
        <f>_xlfn.RANK.EQ(J6442, INDEX(CFB!$J$2:$J$1048576, MATCH(W6442, CFB!$W$2:$W$1048576, 0)):INDEX(CFB!$J$2:$J$1048576, MATCH(W6442, CFB!$W$2:$W$1048576, 0) + COUNTIF(CFB!$W$2:$W$1048576, W6442) - 1))</f>
        <v>15</v>
      </c>
      <c r="N6442" s="2">
        <f>RANK(K6442, INDEX(CFB!$K$2:$K$1048576, MATCH(W6442, CFB!$W$2:$W$1048576, 0)):INDEX(CFB!$K$2:$K$1048576, MATCH(W6442, CFB!$W$2:$W$1048576, 0) + COUNTIF(CFB!$W$2:$W$1048576, W6442) - 1))</f>
        <v>25</v>
      </c>
      <c r="O6442">
        <v>32.19</v>
      </c>
      <c r="P6442">
        <v>3.32</v>
      </c>
      <c r="W6442">
        <v>1971</v>
      </c>
      <c r="X6442">
        <f t="shared" si="199"/>
        <v>0</v>
      </c>
    </row>
    <row r="6443" spans="1:24" ht="12.75" hidden="1" customHeight="1" x14ac:dyDescent="0.45">
      <c r="A6443">
        <v>26</v>
      </c>
      <c r="B6443" t="s">
        <v>103</v>
      </c>
      <c r="C6443" t="s">
        <v>10</v>
      </c>
      <c r="D6443" s="2" t="str">
        <f t="shared" si="198"/>
        <v>Northwestern1971</v>
      </c>
      <c r="F6443">
        <v>7</v>
      </c>
      <c r="G6443">
        <v>4</v>
      </c>
      <c r="H6443">
        <v>0</v>
      </c>
      <c r="I6443">
        <v>3.79</v>
      </c>
      <c r="J6443">
        <v>5.51</v>
      </c>
      <c r="K6443">
        <v>9.3000000000000007</v>
      </c>
      <c r="L6443" s="2">
        <f>_xlfn.RANK.EQ(I6443, INDEX(CFB!$I$2:$I$1048576, MATCH(W6443, CFB!$W$2:$W$1048576, 0)):INDEX(CFB!$I$2:$I$1048576, MATCH(W6443, CFB!$W$2:$W$1048576, 0) + COUNTIF(CFB!$W$2:$W$1048576, W6443) - 1), 0)</f>
        <v>37</v>
      </c>
      <c r="M6443" s="2">
        <f>_xlfn.RANK.EQ(J6443, INDEX(CFB!$J$2:$J$1048576, MATCH(W6443, CFB!$W$2:$W$1048576, 0)):INDEX(CFB!$J$2:$J$1048576, MATCH(W6443, CFB!$W$2:$W$1048576, 0) + COUNTIF(CFB!$W$2:$W$1048576, W6443) - 1))</f>
        <v>26</v>
      </c>
      <c r="N6443" s="2">
        <f>RANK(K6443, INDEX(CFB!$K$2:$K$1048576, MATCH(W6443, CFB!$W$2:$W$1048576, 0)):INDEX(CFB!$K$2:$K$1048576, MATCH(W6443, CFB!$W$2:$W$1048576, 0) + COUNTIF(CFB!$W$2:$W$1048576, W6443) - 1))</f>
        <v>26</v>
      </c>
      <c r="O6443">
        <v>31.34</v>
      </c>
      <c r="P6443">
        <v>6.14</v>
      </c>
      <c r="W6443">
        <v>1971</v>
      </c>
      <c r="X6443">
        <f t="shared" si="199"/>
        <v>0</v>
      </c>
    </row>
    <row r="6444" spans="1:24" ht="12.75" hidden="1" customHeight="1" x14ac:dyDescent="0.45">
      <c r="A6444">
        <v>27</v>
      </c>
      <c r="B6444" t="s">
        <v>52</v>
      </c>
      <c r="C6444" t="s">
        <v>12</v>
      </c>
      <c r="D6444" s="2" t="str">
        <f t="shared" si="198"/>
        <v>Georgia Tech1971</v>
      </c>
      <c r="F6444">
        <v>6</v>
      </c>
      <c r="G6444">
        <v>6</v>
      </c>
      <c r="H6444">
        <v>0</v>
      </c>
      <c r="I6444">
        <v>3.35</v>
      </c>
      <c r="J6444">
        <v>4.45</v>
      </c>
      <c r="K6444">
        <v>7.8</v>
      </c>
      <c r="L6444" s="2">
        <f>_xlfn.RANK.EQ(I6444, INDEX(CFB!$I$2:$I$1048576, MATCH(W6444, CFB!$W$2:$W$1048576, 0)):INDEX(CFB!$I$2:$I$1048576, MATCH(W6444, CFB!$W$2:$W$1048576, 0) + COUNTIF(CFB!$W$2:$W$1048576, W6444) - 1), 0)</f>
        <v>39</v>
      </c>
      <c r="M6444" s="2">
        <f>_xlfn.RANK.EQ(J6444, INDEX(CFB!$J$2:$J$1048576, MATCH(W6444, CFB!$W$2:$W$1048576, 0)):INDEX(CFB!$J$2:$J$1048576, MATCH(W6444, CFB!$W$2:$W$1048576, 0) + COUNTIF(CFB!$W$2:$W$1048576, W6444) - 1))</f>
        <v>30</v>
      </c>
      <c r="N6444" s="2">
        <f>RANK(K6444, INDEX(CFB!$K$2:$K$1048576, MATCH(W6444, CFB!$W$2:$W$1048576, 0)):INDEX(CFB!$K$2:$K$1048576, MATCH(W6444, CFB!$W$2:$W$1048576, 0) + COUNTIF(CFB!$W$2:$W$1048576, W6444) - 1))</f>
        <v>27</v>
      </c>
      <c r="O6444">
        <v>30.43</v>
      </c>
      <c r="P6444">
        <v>6.46</v>
      </c>
      <c r="W6444">
        <v>1971</v>
      </c>
      <c r="X6444">
        <f t="shared" si="199"/>
        <v>0</v>
      </c>
    </row>
    <row r="6445" spans="1:24" ht="12.75" hidden="1" customHeight="1" x14ac:dyDescent="0.45">
      <c r="A6445">
        <v>28</v>
      </c>
      <c r="B6445" t="s">
        <v>57</v>
      </c>
      <c r="C6445" t="s">
        <v>12</v>
      </c>
      <c r="D6445" s="2" t="str">
        <f t="shared" si="198"/>
        <v>Boston College1971</v>
      </c>
      <c r="F6445">
        <v>9</v>
      </c>
      <c r="G6445">
        <v>2</v>
      </c>
      <c r="H6445">
        <v>0</v>
      </c>
      <c r="I6445">
        <v>0.02</v>
      </c>
      <c r="J6445">
        <v>7.27</v>
      </c>
      <c r="K6445">
        <v>7.29</v>
      </c>
      <c r="L6445" s="2">
        <f>_xlfn.RANK.EQ(I6445, INDEX(CFB!$I$2:$I$1048576, MATCH(W6445, CFB!$W$2:$W$1048576, 0)):INDEX(CFB!$I$2:$I$1048576, MATCH(W6445, CFB!$W$2:$W$1048576, 0) + COUNTIF(CFB!$W$2:$W$1048576, W6445) - 1), 0)</f>
        <v>65</v>
      </c>
      <c r="M6445" s="2">
        <f>_xlfn.RANK.EQ(J6445, INDEX(CFB!$J$2:$J$1048576, MATCH(W6445, CFB!$W$2:$W$1048576, 0)):INDEX(CFB!$J$2:$J$1048576, MATCH(W6445, CFB!$W$2:$W$1048576, 0) + COUNTIF(CFB!$W$2:$W$1048576, W6445) - 1))</f>
        <v>13</v>
      </c>
      <c r="N6445" s="2">
        <f>RANK(K6445, INDEX(CFB!$K$2:$K$1048576, MATCH(W6445, CFB!$W$2:$W$1048576, 0)):INDEX(CFB!$K$2:$K$1048576, MATCH(W6445, CFB!$W$2:$W$1048576, 0) + COUNTIF(CFB!$W$2:$W$1048576, W6445) - 1))</f>
        <v>28</v>
      </c>
      <c r="O6445">
        <v>29.55</v>
      </c>
      <c r="P6445">
        <v>6.06</v>
      </c>
      <c r="W6445">
        <v>1971</v>
      </c>
      <c r="X6445">
        <f t="shared" si="199"/>
        <v>0</v>
      </c>
    </row>
    <row r="6446" spans="1:24" ht="12.75" hidden="1" customHeight="1" x14ac:dyDescent="0.45">
      <c r="A6446">
        <v>29</v>
      </c>
      <c r="B6446" t="s">
        <v>133</v>
      </c>
      <c r="C6446" t="s">
        <v>12</v>
      </c>
      <c r="D6446" s="2" t="str">
        <f t="shared" si="198"/>
        <v>Utah State1971</v>
      </c>
      <c r="F6446">
        <v>8</v>
      </c>
      <c r="G6446">
        <v>3</v>
      </c>
      <c r="H6446">
        <v>0</v>
      </c>
      <c r="I6446">
        <v>2.67</v>
      </c>
      <c r="J6446">
        <v>4.2</v>
      </c>
      <c r="K6446">
        <v>6.87</v>
      </c>
      <c r="L6446" s="2">
        <f>_xlfn.RANK.EQ(I6446, INDEX(CFB!$I$2:$I$1048576, MATCH(W6446, CFB!$W$2:$W$1048576, 0)):INDEX(CFB!$I$2:$I$1048576, MATCH(W6446, CFB!$W$2:$W$1048576, 0) + COUNTIF(CFB!$W$2:$W$1048576, W6446) - 1), 0)</f>
        <v>47</v>
      </c>
      <c r="M6446" s="2">
        <f>_xlfn.RANK.EQ(J6446, INDEX(CFB!$J$2:$J$1048576, MATCH(W6446, CFB!$W$2:$W$1048576, 0)):INDEX(CFB!$J$2:$J$1048576, MATCH(W6446, CFB!$W$2:$W$1048576, 0) + COUNTIF(CFB!$W$2:$W$1048576, W6446) - 1))</f>
        <v>34</v>
      </c>
      <c r="N6446" s="2">
        <f>RANK(K6446, INDEX(CFB!$K$2:$K$1048576, MATCH(W6446, CFB!$W$2:$W$1048576, 0)):INDEX(CFB!$K$2:$K$1048576, MATCH(W6446, CFB!$W$2:$W$1048576, 0) + COUNTIF(CFB!$W$2:$W$1048576, W6446) - 1))</f>
        <v>29</v>
      </c>
      <c r="O6446">
        <v>28.62</v>
      </c>
      <c r="P6446">
        <v>8.51</v>
      </c>
      <c r="W6446">
        <v>1971</v>
      </c>
      <c r="X6446">
        <f t="shared" si="199"/>
        <v>0</v>
      </c>
    </row>
    <row r="6447" spans="1:24" ht="12.75" hidden="1" customHeight="1" x14ac:dyDescent="0.45">
      <c r="A6447">
        <v>30</v>
      </c>
      <c r="B6447" t="s">
        <v>13</v>
      </c>
      <c r="C6447" t="s">
        <v>227</v>
      </c>
      <c r="D6447" s="2" t="str">
        <f t="shared" si="198"/>
        <v>Oregon1971</v>
      </c>
      <c r="F6447">
        <v>5</v>
      </c>
      <c r="G6447">
        <v>6</v>
      </c>
      <c r="H6447">
        <v>0</v>
      </c>
      <c r="I6447">
        <v>6.46</v>
      </c>
      <c r="J6447">
        <v>-0.65</v>
      </c>
      <c r="K6447">
        <v>5.81</v>
      </c>
      <c r="L6447" s="2">
        <f>_xlfn.RANK.EQ(I6447, INDEX(CFB!$I$2:$I$1048576, MATCH(W6447, CFB!$W$2:$W$1048576, 0)):INDEX(CFB!$I$2:$I$1048576, MATCH(W6447, CFB!$W$2:$W$1048576, 0) + COUNTIF(CFB!$W$2:$W$1048576, W6447) - 1), 0)</f>
        <v>21</v>
      </c>
      <c r="M6447" s="2">
        <f>_xlfn.RANK.EQ(J6447, INDEX(CFB!$J$2:$J$1048576, MATCH(W6447, CFB!$W$2:$W$1048576, 0)):INDEX(CFB!$J$2:$J$1048576, MATCH(W6447, CFB!$W$2:$W$1048576, 0) + COUNTIF(CFB!$W$2:$W$1048576, W6447) - 1))</f>
        <v>71</v>
      </c>
      <c r="N6447" s="2">
        <f>RANK(K6447, INDEX(CFB!$K$2:$K$1048576, MATCH(W6447, CFB!$W$2:$W$1048576, 0)):INDEX(CFB!$K$2:$K$1048576, MATCH(W6447, CFB!$W$2:$W$1048576, 0) + COUNTIF(CFB!$W$2:$W$1048576, W6447) - 1))</f>
        <v>30</v>
      </c>
      <c r="O6447">
        <v>33.67</v>
      </c>
      <c r="P6447">
        <v>11.98</v>
      </c>
      <c r="W6447">
        <v>1971</v>
      </c>
      <c r="X6447">
        <f t="shared" si="199"/>
        <v>0</v>
      </c>
    </row>
    <row r="6448" spans="1:24" ht="12.75" hidden="1" customHeight="1" x14ac:dyDescent="0.45">
      <c r="A6448">
        <v>31</v>
      </c>
      <c r="B6448" t="s">
        <v>131</v>
      </c>
      <c r="C6448" t="s">
        <v>12</v>
      </c>
      <c r="D6448" s="2" t="str">
        <f t="shared" si="198"/>
        <v>Air Force1971</v>
      </c>
      <c r="F6448">
        <v>6</v>
      </c>
      <c r="G6448">
        <v>4</v>
      </c>
      <c r="H6448">
        <v>0</v>
      </c>
      <c r="I6448">
        <v>1.1299999999999999</v>
      </c>
      <c r="J6448">
        <v>4.37</v>
      </c>
      <c r="K6448">
        <v>5.5</v>
      </c>
      <c r="L6448" s="2">
        <f>_xlfn.RANK.EQ(I6448, INDEX(CFB!$I$2:$I$1048576, MATCH(W6448, CFB!$W$2:$W$1048576, 0)):INDEX(CFB!$I$2:$I$1048576, MATCH(W6448, CFB!$W$2:$W$1048576, 0) + COUNTIF(CFB!$W$2:$W$1048576, W6448) - 1), 0)</f>
        <v>56</v>
      </c>
      <c r="M6448" s="2">
        <f>_xlfn.RANK.EQ(J6448, INDEX(CFB!$J$2:$J$1048576, MATCH(W6448, CFB!$W$2:$W$1048576, 0)):INDEX(CFB!$J$2:$J$1048576, MATCH(W6448, CFB!$W$2:$W$1048576, 0) + COUNTIF(CFB!$W$2:$W$1048576, W6448) - 1))</f>
        <v>31</v>
      </c>
      <c r="N6448" s="2">
        <f>RANK(K6448, INDEX(CFB!$K$2:$K$1048576, MATCH(W6448, CFB!$W$2:$W$1048576, 0)):INDEX(CFB!$K$2:$K$1048576, MATCH(W6448, CFB!$W$2:$W$1048576, 0) + COUNTIF(CFB!$W$2:$W$1048576, W6448) - 1))</f>
        <v>31</v>
      </c>
      <c r="O6448">
        <v>26.94</v>
      </c>
      <c r="P6448">
        <v>7.74</v>
      </c>
      <c r="W6448">
        <v>1971</v>
      </c>
      <c r="X6448">
        <f t="shared" si="199"/>
        <v>0</v>
      </c>
    </row>
    <row r="6449" spans="1:24" ht="12.75" hidden="1" customHeight="1" x14ac:dyDescent="0.45">
      <c r="A6449">
        <v>32</v>
      </c>
      <c r="B6449" t="s">
        <v>141</v>
      </c>
      <c r="C6449" t="s">
        <v>178</v>
      </c>
      <c r="D6449" s="2" t="str">
        <f t="shared" si="198"/>
        <v>New Mexico1971</v>
      </c>
      <c r="F6449">
        <v>6</v>
      </c>
      <c r="G6449">
        <v>3</v>
      </c>
      <c r="H6449">
        <v>2</v>
      </c>
      <c r="I6449">
        <v>10.68</v>
      </c>
      <c r="J6449">
        <v>-5.79</v>
      </c>
      <c r="K6449">
        <v>4.9000000000000004</v>
      </c>
      <c r="L6449" s="2">
        <f>_xlfn.RANK.EQ(I6449, INDEX(CFB!$I$2:$I$1048576, MATCH(W6449, CFB!$W$2:$W$1048576, 0)):INDEX(CFB!$I$2:$I$1048576, MATCH(W6449, CFB!$W$2:$W$1048576, 0) + COUNTIF(CFB!$W$2:$W$1048576, W6449) - 1), 0)</f>
        <v>9</v>
      </c>
      <c r="M6449" s="2">
        <f>_xlfn.RANK.EQ(J6449, INDEX(CFB!$J$2:$J$1048576, MATCH(W6449, CFB!$W$2:$W$1048576, 0)):INDEX(CFB!$J$2:$J$1048576, MATCH(W6449, CFB!$W$2:$W$1048576, 0) + COUNTIF(CFB!$W$2:$W$1048576, W6449) - 1))</f>
        <v>107</v>
      </c>
      <c r="N6449" s="2">
        <f>RANK(K6449, INDEX(CFB!$K$2:$K$1048576, MATCH(W6449, CFB!$W$2:$W$1048576, 0)):INDEX(CFB!$K$2:$K$1048576, MATCH(W6449, CFB!$W$2:$W$1048576, 0) + COUNTIF(CFB!$W$2:$W$1048576, W6449) - 1))</f>
        <v>32</v>
      </c>
      <c r="O6449">
        <v>38.869999999999997</v>
      </c>
      <c r="P6449">
        <v>18.61</v>
      </c>
      <c r="W6449">
        <v>1971</v>
      </c>
      <c r="X6449">
        <f t="shared" si="199"/>
        <v>0</v>
      </c>
    </row>
    <row r="6450" spans="1:24" ht="12.75" hidden="1" customHeight="1" x14ac:dyDescent="0.45">
      <c r="A6450">
        <v>33</v>
      </c>
      <c r="B6450" t="s">
        <v>41</v>
      </c>
      <c r="C6450" t="s">
        <v>188</v>
      </c>
      <c r="D6450" s="2" t="str">
        <f t="shared" si="198"/>
        <v>Kansas State1971</v>
      </c>
      <c r="F6450">
        <v>5</v>
      </c>
      <c r="G6450">
        <v>6</v>
      </c>
      <c r="H6450">
        <v>0</v>
      </c>
      <c r="I6450">
        <v>4.99</v>
      </c>
      <c r="J6450">
        <v>-0.15</v>
      </c>
      <c r="K6450">
        <v>4.84</v>
      </c>
      <c r="L6450" s="2">
        <f>_xlfn.RANK.EQ(I6450, INDEX(CFB!$I$2:$I$1048576, MATCH(W6450, CFB!$W$2:$W$1048576, 0)):INDEX(CFB!$I$2:$I$1048576, MATCH(W6450, CFB!$W$2:$W$1048576, 0) + COUNTIF(CFB!$W$2:$W$1048576, W6450) - 1), 0)</f>
        <v>31</v>
      </c>
      <c r="M6450" s="2">
        <f>_xlfn.RANK.EQ(J6450, INDEX(CFB!$J$2:$J$1048576, MATCH(W6450, CFB!$W$2:$W$1048576, 0)):INDEX(CFB!$J$2:$J$1048576, MATCH(W6450, CFB!$W$2:$W$1048576, 0) + COUNTIF(CFB!$W$2:$W$1048576, W6450) - 1))</f>
        <v>69</v>
      </c>
      <c r="N6450" s="2">
        <f>RANK(K6450, INDEX(CFB!$K$2:$K$1048576, MATCH(W6450, CFB!$W$2:$W$1048576, 0)):INDEX(CFB!$K$2:$K$1048576, MATCH(W6450, CFB!$W$2:$W$1048576, 0) + COUNTIF(CFB!$W$2:$W$1048576, W6450) - 1))</f>
        <v>33</v>
      </c>
      <c r="O6450">
        <v>31.71</v>
      </c>
      <c r="P6450">
        <v>12.99</v>
      </c>
      <c r="W6450">
        <v>1971</v>
      </c>
      <c r="X6450">
        <f t="shared" si="199"/>
        <v>0</v>
      </c>
    </row>
    <row r="6451" spans="1:24" ht="12.75" hidden="1" customHeight="1" x14ac:dyDescent="0.45">
      <c r="A6451">
        <v>34</v>
      </c>
      <c r="B6451" t="s">
        <v>55</v>
      </c>
      <c r="C6451" t="s">
        <v>188</v>
      </c>
      <c r="D6451" s="2" t="str">
        <f t="shared" si="198"/>
        <v>Kansas1971</v>
      </c>
      <c r="F6451">
        <v>4</v>
      </c>
      <c r="G6451">
        <v>7</v>
      </c>
      <c r="H6451">
        <v>0</v>
      </c>
      <c r="I6451">
        <v>0.42</v>
      </c>
      <c r="J6451">
        <v>4.24</v>
      </c>
      <c r="K6451">
        <v>4.66</v>
      </c>
      <c r="L6451" s="2">
        <f>_xlfn.RANK.EQ(I6451, INDEX(CFB!$I$2:$I$1048576, MATCH(W6451, CFB!$W$2:$W$1048576, 0)):INDEX(CFB!$I$2:$I$1048576, MATCH(W6451, CFB!$W$2:$W$1048576, 0) + COUNTIF(CFB!$W$2:$W$1048576, W6451) - 1), 0)</f>
        <v>63</v>
      </c>
      <c r="M6451" s="2">
        <f>_xlfn.RANK.EQ(J6451, INDEX(CFB!$J$2:$J$1048576, MATCH(W6451, CFB!$W$2:$W$1048576, 0)):INDEX(CFB!$J$2:$J$1048576, MATCH(W6451, CFB!$W$2:$W$1048576, 0) + COUNTIF(CFB!$W$2:$W$1048576, W6451) - 1))</f>
        <v>33</v>
      </c>
      <c r="N6451" s="2">
        <f>RANK(K6451, INDEX(CFB!$K$2:$K$1048576, MATCH(W6451, CFB!$W$2:$W$1048576, 0)):INDEX(CFB!$K$2:$K$1048576, MATCH(W6451, CFB!$W$2:$W$1048576, 0) + COUNTIF(CFB!$W$2:$W$1048576, W6451) - 1))</f>
        <v>34</v>
      </c>
      <c r="O6451">
        <v>28.81</v>
      </c>
      <c r="P6451">
        <v>11.39</v>
      </c>
      <c r="W6451">
        <v>1971</v>
      </c>
      <c r="X6451">
        <f t="shared" si="199"/>
        <v>0</v>
      </c>
    </row>
    <row r="6452" spans="1:24" ht="12.75" hidden="1" customHeight="1" x14ac:dyDescent="0.45">
      <c r="A6452">
        <v>35</v>
      </c>
      <c r="B6452" t="s">
        <v>68</v>
      </c>
      <c r="C6452" t="s">
        <v>195</v>
      </c>
      <c r="D6452" s="2" t="str">
        <f t="shared" si="198"/>
        <v>Memphis1971</v>
      </c>
      <c r="F6452">
        <v>5</v>
      </c>
      <c r="G6452">
        <v>6</v>
      </c>
      <c r="H6452">
        <v>0</v>
      </c>
      <c r="I6452">
        <v>2.83</v>
      </c>
      <c r="J6452">
        <v>1.57</v>
      </c>
      <c r="K6452">
        <v>4.41</v>
      </c>
      <c r="L6452" s="2">
        <f>_xlfn.RANK.EQ(I6452, INDEX(CFB!$I$2:$I$1048576, MATCH(W6452, CFB!$W$2:$W$1048576, 0)):INDEX(CFB!$I$2:$I$1048576, MATCH(W6452, CFB!$W$2:$W$1048576, 0) + COUNTIF(CFB!$W$2:$W$1048576, W6452) - 1), 0)</f>
        <v>43</v>
      </c>
      <c r="M6452" s="2">
        <f>_xlfn.RANK.EQ(J6452, INDEX(CFB!$J$2:$J$1048576, MATCH(W6452, CFB!$W$2:$W$1048576, 0)):INDEX(CFB!$J$2:$J$1048576, MATCH(W6452, CFB!$W$2:$W$1048576, 0) + COUNTIF(CFB!$W$2:$W$1048576, W6452) - 1))</f>
        <v>55</v>
      </c>
      <c r="N6452" s="2">
        <f>RANK(K6452, INDEX(CFB!$K$2:$K$1048576, MATCH(W6452, CFB!$W$2:$W$1048576, 0)):INDEX(CFB!$K$2:$K$1048576, MATCH(W6452, CFB!$W$2:$W$1048576, 0) + COUNTIF(CFB!$W$2:$W$1048576, W6452) - 1))</f>
        <v>35</v>
      </c>
      <c r="O6452">
        <v>31.29</v>
      </c>
      <c r="P6452">
        <v>10.46</v>
      </c>
      <c r="W6452">
        <v>1971</v>
      </c>
      <c r="X6452">
        <f t="shared" si="199"/>
        <v>0</v>
      </c>
    </row>
    <row r="6453" spans="1:24" ht="12.75" hidden="1" customHeight="1" x14ac:dyDescent="0.45">
      <c r="A6453">
        <v>36</v>
      </c>
      <c r="B6453" t="s">
        <v>20</v>
      </c>
      <c r="C6453" t="s">
        <v>12</v>
      </c>
      <c r="D6453" s="2" t="str">
        <f t="shared" si="198"/>
        <v>South Carolina1971</v>
      </c>
      <c r="F6453">
        <v>6</v>
      </c>
      <c r="G6453">
        <v>5</v>
      </c>
      <c r="H6453">
        <v>0</v>
      </c>
      <c r="I6453">
        <v>0.8</v>
      </c>
      <c r="J6453">
        <v>3.55</v>
      </c>
      <c r="K6453">
        <v>4.3499999999999996</v>
      </c>
      <c r="L6453" s="2">
        <f>_xlfn.RANK.EQ(I6453, INDEX(CFB!$I$2:$I$1048576, MATCH(W6453, CFB!$W$2:$W$1048576, 0)):INDEX(CFB!$I$2:$I$1048576, MATCH(W6453, CFB!$W$2:$W$1048576, 0) + COUNTIF(CFB!$W$2:$W$1048576, W6453) - 1), 0)</f>
        <v>59</v>
      </c>
      <c r="M6453" s="2">
        <f>_xlfn.RANK.EQ(J6453, INDEX(CFB!$J$2:$J$1048576, MATCH(W6453, CFB!$W$2:$W$1048576, 0)):INDEX(CFB!$J$2:$J$1048576, MATCH(W6453, CFB!$W$2:$W$1048576, 0) + COUNTIF(CFB!$W$2:$W$1048576, W6453) - 1))</f>
        <v>39</v>
      </c>
      <c r="N6453" s="2">
        <f>RANK(K6453, INDEX(CFB!$K$2:$K$1048576, MATCH(W6453, CFB!$W$2:$W$1048576, 0)):INDEX(CFB!$K$2:$K$1048576, MATCH(W6453, CFB!$W$2:$W$1048576, 0) + COUNTIF(CFB!$W$2:$W$1048576, W6453) - 1))</f>
        <v>36</v>
      </c>
      <c r="O6453">
        <v>28.44</v>
      </c>
      <c r="P6453">
        <v>9.7799999999999994</v>
      </c>
      <c r="W6453">
        <v>1971</v>
      </c>
      <c r="X6453">
        <f t="shared" si="199"/>
        <v>0</v>
      </c>
    </row>
    <row r="6454" spans="1:24" ht="12.75" hidden="1" customHeight="1" x14ac:dyDescent="0.45">
      <c r="A6454">
        <v>37</v>
      </c>
      <c r="B6454" t="s">
        <v>119</v>
      </c>
      <c r="C6454" t="s">
        <v>227</v>
      </c>
      <c r="D6454" s="2" t="str">
        <f t="shared" si="198"/>
        <v>Oregon State1971</v>
      </c>
      <c r="F6454">
        <v>5</v>
      </c>
      <c r="G6454">
        <v>6</v>
      </c>
      <c r="H6454">
        <v>0</v>
      </c>
      <c r="I6454">
        <v>9.0500000000000007</v>
      </c>
      <c r="J6454">
        <v>-4.8099999999999996</v>
      </c>
      <c r="K6454">
        <v>4.24</v>
      </c>
      <c r="L6454" s="2">
        <f>_xlfn.RANK.EQ(I6454, INDEX(CFB!$I$2:$I$1048576, MATCH(W6454, CFB!$W$2:$W$1048576, 0)):INDEX(CFB!$I$2:$I$1048576, MATCH(W6454, CFB!$W$2:$W$1048576, 0) + COUNTIF(CFB!$W$2:$W$1048576, W6454) - 1), 0)</f>
        <v>15</v>
      </c>
      <c r="M6454" s="2">
        <f>_xlfn.RANK.EQ(J6454, INDEX(CFB!$J$2:$J$1048576, MATCH(W6454, CFB!$W$2:$W$1048576, 0)):INDEX(CFB!$J$2:$J$1048576, MATCH(W6454, CFB!$W$2:$W$1048576, 0) + COUNTIF(CFB!$W$2:$W$1048576, W6454) - 1))</f>
        <v>101</v>
      </c>
      <c r="N6454" s="2">
        <f>RANK(K6454, INDEX(CFB!$K$2:$K$1048576, MATCH(W6454, CFB!$W$2:$W$1048576, 0)):INDEX(CFB!$K$2:$K$1048576, MATCH(W6454, CFB!$W$2:$W$1048576, 0) + COUNTIF(CFB!$W$2:$W$1048576, W6454) - 1))</f>
        <v>37</v>
      </c>
      <c r="O6454">
        <v>35.729999999999997</v>
      </c>
      <c r="P6454">
        <v>16.23</v>
      </c>
      <c r="W6454">
        <v>1971</v>
      </c>
      <c r="X6454">
        <f t="shared" si="199"/>
        <v>0</v>
      </c>
    </row>
    <row r="6455" spans="1:24" ht="12.75" hidden="1" customHeight="1" x14ac:dyDescent="0.45">
      <c r="A6455">
        <v>38</v>
      </c>
      <c r="B6455" t="s">
        <v>83</v>
      </c>
      <c r="C6455" t="s">
        <v>227</v>
      </c>
      <c r="D6455" s="2" t="str">
        <f t="shared" si="198"/>
        <v>California1971</v>
      </c>
      <c r="F6455">
        <v>6</v>
      </c>
      <c r="G6455">
        <v>5</v>
      </c>
      <c r="H6455">
        <v>0</v>
      </c>
      <c r="I6455">
        <v>1.06</v>
      </c>
      <c r="J6455">
        <v>3.12</v>
      </c>
      <c r="K6455">
        <v>4.18</v>
      </c>
      <c r="L6455" s="2">
        <f>_xlfn.RANK.EQ(I6455, INDEX(CFB!$I$2:$I$1048576, MATCH(W6455, CFB!$W$2:$W$1048576, 0)):INDEX(CFB!$I$2:$I$1048576, MATCH(W6455, CFB!$W$2:$W$1048576, 0) + COUNTIF(CFB!$W$2:$W$1048576, W6455) - 1), 0)</f>
        <v>57</v>
      </c>
      <c r="M6455" s="2">
        <f>_xlfn.RANK.EQ(J6455, INDEX(CFB!$J$2:$J$1048576, MATCH(W6455, CFB!$W$2:$W$1048576, 0)):INDEX(CFB!$J$2:$J$1048576, MATCH(W6455, CFB!$W$2:$W$1048576, 0) + COUNTIF(CFB!$W$2:$W$1048576, W6455) - 1))</f>
        <v>40</v>
      </c>
      <c r="N6455" s="2">
        <f>RANK(K6455, INDEX(CFB!$K$2:$K$1048576, MATCH(W6455, CFB!$W$2:$W$1048576, 0)):INDEX(CFB!$K$2:$K$1048576, MATCH(W6455, CFB!$W$2:$W$1048576, 0) + COUNTIF(CFB!$W$2:$W$1048576, W6455) - 1))</f>
        <v>38</v>
      </c>
      <c r="O6455">
        <v>28.31</v>
      </c>
      <c r="P6455">
        <v>10.23</v>
      </c>
      <c r="W6455">
        <v>1971</v>
      </c>
      <c r="X6455">
        <f t="shared" si="199"/>
        <v>0</v>
      </c>
    </row>
    <row r="6456" spans="1:24" ht="12.75" hidden="1" customHeight="1" x14ac:dyDescent="0.45">
      <c r="A6456">
        <v>39</v>
      </c>
      <c r="B6456" t="s">
        <v>35</v>
      </c>
      <c r="C6456" t="s">
        <v>15</v>
      </c>
      <c r="D6456" s="2" t="str">
        <f t="shared" si="198"/>
        <v>Florida1971</v>
      </c>
      <c r="F6456">
        <v>4</v>
      </c>
      <c r="G6456">
        <v>7</v>
      </c>
      <c r="H6456">
        <v>0</v>
      </c>
      <c r="I6456">
        <v>2.48</v>
      </c>
      <c r="J6456">
        <v>1.65</v>
      </c>
      <c r="K6456">
        <v>4.13</v>
      </c>
      <c r="L6456" s="2">
        <f>_xlfn.RANK.EQ(I6456, INDEX(CFB!$I$2:$I$1048576, MATCH(W6456, CFB!$W$2:$W$1048576, 0)):INDEX(CFB!$I$2:$I$1048576, MATCH(W6456, CFB!$W$2:$W$1048576, 0) + COUNTIF(CFB!$W$2:$W$1048576, W6456) - 1), 0)</f>
        <v>48</v>
      </c>
      <c r="M6456" s="2">
        <f>_xlfn.RANK.EQ(J6456, INDEX(CFB!$J$2:$J$1048576, MATCH(W6456, CFB!$W$2:$W$1048576, 0)):INDEX(CFB!$J$2:$J$1048576, MATCH(W6456, CFB!$W$2:$W$1048576, 0) + COUNTIF(CFB!$W$2:$W$1048576, W6456) - 1))</f>
        <v>53</v>
      </c>
      <c r="N6456" s="2">
        <f>RANK(K6456, INDEX(CFB!$K$2:$K$1048576, MATCH(W6456, CFB!$W$2:$W$1048576, 0)):INDEX(CFB!$K$2:$K$1048576, MATCH(W6456, CFB!$W$2:$W$1048576, 0) + COUNTIF(CFB!$W$2:$W$1048576, W6456) - 1))</f>
        <v>39</v>
      </c>
      <c r="O6456">
        <v>29.78</v>
      </c>
      <c r="P6456">
        <v>14.12</v>
      </c>
      <c r="W6456">
        <v>1971</v>
      </c>
      <c r="X6456">
        <f t="shared" si="199"/>
        <v>0</v>
      </c>
    </row>
    <row r="6457" spans="1:24" ht="12.75" hidden="1" customHeight="1" x14ac:dyDescent="0.45">
      <c r="A6457">
        <v>40</v>
      </c>
      <c r="B6457" t="s">
        <v>89</v>
      </c>
      <c r="C6457" t="s">
        <v>12</v>
      </c>
      <c r="D6457" s="2" t="str">
        <f t="shared" si="198"/>
        <v>West Virginia1971</v>
      </c>
      <c r="F6457">
        <v>7</v>
      </c>
      <c r="G6457">
        <v>4</v>
      </c>
      <c r="H6457">
        <v>0</v>
      </c>
      <c r="I6457">
        <v>6.2</v>
      </c>
      <c r="J6457">
        <v>-2.0699999999999998</v>
      </c>
      <c r="K6457">
        <v>4.12</v>
      </c>
      <c r="L6457" s="2">
        <f>_xlfn.RANK.EQ(I6457, INDEX(CFB!$I$2:$I$1048576, MATCH(W6457, CFB!$W$2:$W$1048576, 0)):INDEX(CFB!$I$2:$I$1048576, MATCH(W6457, CFB!$W$2:$W$1048576, 0) + COUNTIF(CFB!$W$2:$W$1048576, W6457) - 1), 0)</f>
        <v>22</v>
      </c>
      <c r="M6457" s="2">
        <f>_xlfn.RANK.EQ(J6457, INDEX(CFB!$J$2:$J$1048576, MATCH(W6457, CFB!$W$2:$W$1048576, 0)):INDEX(CFB!$J$2:$J$1048576, MATCH(W6457, CFB!$W$2:$W$1048576, 0) + COUNTIF(CFB!$W$2:$W$1048576, W6457) - 1))</f>
        <v>83</v>
      </c>
      <c r="N6457" s="2">
        <f>RANK(K6457, INDEX(CFB!$K$2:$K$1048576, MATCH(W6457, CFB!$W$2:$W$1048576, 0)):INDEX(CFB!$K$2:$K$1048576, MATCH(W6457, CFB!$W$2:$W$1048576, 0) + COUNTIF(CFB!$W$2:$W$1048576, W6457) - 1))</f>
        <v>40</v>
      </c>
      <c r="O6457">
        <v>33.15</v>
      </c>
      <c r="P6457">
        <v>13.63</v>
      </c>
      <c r="W6457">
        <v>1971</v>
      </c>
      <c r="X6457">
        <f t="shared" si="199"/>
        <v>0</v>
      </c>
    </row>
    <row r="6458" spans="1:24" ht="12.75" hidden="1" customHeight="1" x14ac:dyDescent="0.45">
      <c r="A6458">
        <v>41</v>
      </c>
      <c r="B6458" t="s">
        <v>60</v>
      </c>
      <c r="C6458" t="s">
        <v>23</v>
      </c>
      <c r="D6458" s="2" t="str">
        <f t="shared" si="198"/>
        <v>Duke1971</v>
      </c>
      <c r="F6458">
        <v>6</v>
      </c>
      <c r="G6458">
        <v>5</v>
      </c>
      <c r="H6458">
        <v>0</v>
      </c>
      <c r="I6458">
        <v>-3.14</v>
      </c>
      <c r="J6458">
        <v>7.01</v>
      </c>
      <c r="K6458">
        <v>3.87</v>
      </c>
      <c r="L6458" s="2">
        <f>_xlfn.RANK.EQ(I6458, INDEX(CFB!$I$2:$I$1048576, MATCH(W6458, CFB!$W$2:$W$1048576, 0)):INDEX(CFB!$I$2:$I$1048576, MATCH(W6458, CFB!$W$2:$W$1048576, 0) + COUNTIF(CFB!$W$2:$W$1048576, W6458) - 1), 0)</f>
        <v>88</v>
      </c>
      <c r="M6458" s="2">
        <f>_xlfn.RANK.EQ(J6458, INDEX(CFB!$J$2:$J$1048576, MATCH(W6458, CFB!$W$2:$W$1048576, 0)):INDEX(CFB!$J$2:$J$1048576, MATCH(W6458, CFB!$W$2:$W$1048576, 0) + COUNTIF(CFB!$W$2:$W$1048576, W6458) - 1))</f>
        <v>16</v>
      </c>
      <c r="N6458" s="2">
        <f>RANK(K6458, INDEX(CFB!$K$2:$K$1048576, MATCH(W6458, CFB!$W$2:$W$1048576, 0)):INDEX(CFB!$K$2:$K$1048576, MATCH(W6458, CFB!$W$2:$W$1048576, 0) + COUNTIF(CFB!$W$2:$W$1048576, W6458) - 1))</f>
        <v>41</v>
      </c>
      <c r="O6458">
        <v>24.24</v>
      </c>
      <c r="P6458">
        <v>6.23</v>
      </c>
      <c r="W6458">
        <v>1971</v>
      </c>
      <c r="X6458">
        <f t="shared" si="199"/>
        <v>0</v>
      </c>
    </row>
    <row r="6459" spans="1:24" ht="12.75" hidden="1" customHeight="1" x14ac:dyDescent="0.45">
      <c r="A6459">
        <v>42</v>
      </c>
      <c r="B6459" t="s">
        <v>222</v>
      </c>
      <c r="C6459" t="s">
        <v>212</v>
      </c>
      <c r="D6459" s="2" t="str">
        <f t="shared" si="198"/>
        <v>Cornell1971</v>
      </c>
      <c r="F6459">
        <v>8</v>
      </c>
      <c r="G6459">
        <v>1</v>
      </c>
      <c r="H6459">
        <v>0</v>
      </c>
      <c r="I6459">
        <v>2.91</v>
      </c>
      <c r="J6459">
        <v>0.71</v>
      </c>
      <c r="K6459">
        <v>3.62</v>
      </c>
      <c r="L6459" s="2">
        <f>_xlfn.RANK.EQ(I6459, INDEX(CFB!$I$2:$I$1048576, MATCH(W6459, CFB!$W$2:$W$1048576, 0)):INDEX(CFB!$I$2:$I$1048576, MATCH(W6459, CFB!$W$2:$W$1048576, 0) + COUNTIF(CFB!$W$2:$W$1048576, W6459) - 1), 0)</f>
        <v>41</v>
      </c>
      <c r="M6459" s="2">
        <f>_xlfn.RANK.EQ(J6459, INDEX(CFB!$J$2:$J$1048576, MATCH(W6459, CFB!$W$2:$W$1048576, 0)):INDEX(CFB!$J$2:$J$1048576, MATCH(W6459, CFB!$W$2:$W$1048576, 0) + COUNTIF(CFB!$W$2:$W$1048576, W6459) - 1))</f>
        <v>62</v>
      </c>
      <c r="N6459" s="2">
        <f>RANK(K6459, INDEX(CFB!$K$2:$K$1048576, MATCH(W6459, CFB!$W$2:$W$1048576, 0)):INDEX(CFB!$K$2:$K$1048576, MATCH(W6459, CFB!$W$2:$W$1048576, 0) + COUNTIF(CFB!$W$2:$W$1048576, W6459) - 1))</f>
        <v>42</v>
      </c>
      <c r="O6459">
        <v>29.77</v>
      </c>
      <c r="P6459">
        <v>12.71</v>
      </c>
      <c r="W6459">
        <v>1971</v>
      </c>
      <c r="X6459">
        <f t="shared" si="199"/>
        <v>0</v>
      </c>
    </row>
    <row r="6460" spans="1:24" ht="12.75" hidden="1" customHeight="1" x14ac:dyDescent="0.45">
      <c r="A6460">
        <v>43</v>
      </c>
      <c r="B6460" t="s">
        <v>124</v>
      </c>
      <c r="C6460" t="s">
        <v>10</v>
      </c>
      <c r="D6460" s="2" t="str">
        <f t="shared" si="198"/>
        <v>Purdue1971</v>
      </c>
      <c r="F6460">
        <v>3</v>
      </c>
      <c r="G6460">
        <v>7</v>
      </c>
      <c r="H6460">
        <v>0</v>
      </c>
      <c r="I6460">
        <v>5.16</v>
      </c>
      <c r="J6460">
        <v>-1.68</v>
      </c>
      <c r="K6460">
        <v>3.49</v>
      </c>
      <c r="L6460" s="2">
        <f>_xlfn.RANK.EQ(I6460, INDEX(CFB!$I$2:$I$1048576, MATCH(W6460, CFB!$W$2:$W$1048576, 0)):INDEX(CFB!$I$2:$I$1048576, MATCH(W6460, CFB!$W$2:$W$1048576, 0) + COUNTIF(CFB!$W$2:$W$1048576, W6460) - 1), 0)</f>
        <v>28</v>
      </c>
      <c r="M6460" s="2">
        <f>_xlfn.RANK.EQ(J6460, INDEX(CFB!$J$2:$J$1048576, MATCH(W6460, CFB!$W$2:$W$1048576, 0)):INDEX(CFB!$J$2:$J$1048576, MATCH(W6460, CFB!$W$2:$W$1048576, 0) + COUNTIF(CFB!$W$2:$W$1048576, W6460) - 1))</f>
        <v>79</v>
      </c>
      <c r="N6460" s="2">
        <f>RANK(K6460, INDEX(CFB!$K$2:$K$1048576, MATCH(W6460, CFB!$W$2:$W$1048576, 0)):INDEX(CFB!$K$2:$K$1048576, MATCH(W6460, CFB!$W$2:$W$1048576, 0) + COUNTIF(CFB!$W$2:$W$1048576, W6460) - 1))</f>
        <v>43</v>
      </c>
      <c r="O6460">
        <v>32.81</v>
      </c>
      <c r="P6460">
        <v>10.96</v>
      </c>
      <c r="W6460">
        <v>1971</v>
      </c>
      <c r="X6460">
        <f t="shared" si="199"/>
        <v>0</v>
      </c>
    </row>
    <row r="6461" spans="1:24" ht="12.75" hidden="1" customHeight="1" x14ac:dyDescent="0.45">
      <c r="A6461">
        <v>44</v>
      </c>
      <c r="B6461" t="s">
        <v>218</v>
      </c>
      <c r="C6461" t="s">
        <v>212</v>
      </c>
      <c r="D6461" s="2" t="str">
        <f t="shared" si="198"/>
        <v>Dartmouth1971</v>
      </c>
      <c r="F6461">
        <v>8</v>
      </c>
      <c r="G6461">
        <v>1</v>
      </c>
      <c r="H6461">
        <v>0</v>
      </c>
      <c r="I6461">
        <v>0.5</v>
      </c>
      <c r="J6461">
        <v>2.94</v>
      </c>
      <c r="K6461">
        <v>3.44</v>
      </c>
      <c r="L6461" s="2">
        <f>_xlfn.RANK.EQ(I6461, INDEX(CFB!$I$2:$I$1048576, MATCH(W6461, CFB!$W$2:$W$1048576, 0)):INDEX(CFB!$I$2:$I$1048576, MATCH(W6461, CFB!$W$2:$W$1048576, 0) + COUNTIF(CFB!$W$2:$W$1048576, W6461) - 1), 0)</f>
        <v>62</v>
      </c>
      <c r="M6461" s="2">
        <f>_xlfn.RANK.EQ(J6461, INDEX(CFB!$J$2:$J$1048576, MATCH(W6461, CFB!$W$2:$W$1048576, 0)):INDEX(CFB!$J$2:$J$1048576, MATCH(W6461, CFB!$W$2:$W$1048576, 0) + COUNTIF(CFB!$W$2:$W$1048576, W6461) - 1))</f>
        <v>42</v>
      </c>
      <c r="N6461" s="2">
        <f>RANK(K6461, INDEX(CFB!$K$2:$K$1048576, MATCH(W6461, CFB!$W$2:$W$1048576, 0)):INDEX(CFB!$K$2:$K$1048576, MATCH(W6461, CFB!$W$2:$W$1048576, 0) + COUNTIF(CFB!$W$2:$W$1048576, W6461) - 1))</f>
        <v>44</v>
      </c>
      <c r="O6461">
        <v>26.1</v>
      </c>
      <c r="P6461">
        <v>9.77</v>
      </c>
      <c r="W6461">
        <v>1971</v>
      </c>
      <c r="X6461">
        <f t="shared" si="199"/>
        <v>0</v>
      </c>
    </row>
    <row r="6462" spans="1:24" ht="12.75" hidden="1" customHeight="1" x14ac:dyDescent="0.45">
      <c r="A6462">
        <v>45</v>
      </c>
      <c r="B6462" t="s">
        <v>121</v>
      </c>
      <c r="C6462" t="s">
        <v>188</v>
      </c>
      <c r="D6462" s="2" t="str">
        <f t="shared" si="198"/>
        <v>Oklahoma State1971</v>
      </c>
      <c r="F6462">
        <v>4</v>
      </c>
      <c r="G6462">
        <v>6</v>
      </c>
      <c r="H6462">
        <v>1</v>
      </c>
      <c r="I6462">
        <v>0.88</v>
      </c>
      <c r="J6462">
        <v>2.46</v>
      </c>
      <c r="K6462">
        <v>3.34</v>
      </c>
      <c r="L6462" s="2">
        <f>_xlfn.RANK.EQ(I6462, INDEX(CFB!$I$2:$I$1048576, MATCH(W6462, CFB!$W$2:$W$1048576, 0)):INDEX(CFB!$I$2:$I$1048576, MATCH(W6462, CFB!$W$2:$W$1048576, 0) + COUNTIF(CFB!$W$2:$W$1048576, W6462) - 1), 0)</f>
        <v>58</v>
      </c>
      <c r="M6462" s="2">
        <f>_xlfn.RANK.EQ(J6462, INDEX(CFB!$J$2:$J$1048576, MATCH(W6462, CFB!$W$2:$W$1048576, 0)):INDEX(CFB!$J$2:$J$1048576, MATCH(W6462, CFB!$W$2:$W$1048576, 0) + COUNTIF(CFB!$W$2:$W$1048576, W6462) - 1))</f>
        <v>49</v>
      </c>
      <c r="N6462" s="2">
        <f>RANK(K6462, INDEX(CFB!$K$2:$K$1048576, MATCH(W6462, CFB!$W$2:$W$1048576, 0)):INDEX(CFB!$K$2:$K$1048576, MATCH(W6462, CFB!$W$2:$W$1048576, 0) + COUNTIF(CFB!$W$2:$W$1048576, W6462) - 1))</f>
        <v>45</v>
      </c>
      <c r="O6462">
        <v>27.77</v>
      </c>
      <c r="P6462">
        <v>13.81</v>
      </c>
      <c r="W6462">
        <v>1971</v>
      </c>
      <c r="X6462">
        <f t="shared" si="199"/>
        <v>0</v>
      </c>
    </row>
    <row r="6463" spans="1:24" ht="12.75" hidden="1" customHeight="1" x14ac:dyDescent="0.45">
      <c r="A6463">
        <v>46</v>
      </c>
      <c r="B6463" t="s">
        <v>43</v>
      </c>
      <c r="C6463" t="s">
        <v>10</v>
      </c>
      <c r="D6463" s="2" t="str">
        <f t="shared" si="198"/>
        <v>Illinois1971</v>
      </c>
      <c r="F6463">
        <v>5</v>
      </c>
      <c r="G6463">
        <v>6</v>
      </c>
      <c r="H6463">
        <v>0</v>
      </c>
      <c r="I6463">
        <v>-0.67</v>
      </c>
      <c r="J6463">
        <v>3.96</v>
      </c>
      <c r="K6463">
        <v>3.28</v>
      </c>
      <c r="L6463" s="2">
        <f>_xlfn.RANK.EQ(I6463, INDEX(CFB!$I$2:$I$1048576, MATCH(W6463, CFB!$W$2:$W$1048576, 0)):INDEX(CFB!$I$2:$I$1048576, MATCH(W6463, CFB!$W$2:$W$1048576, 0) + COUNTIF(CFB!$W$2:$W$1048576, W6463) - 1), 0)</f>
        <v>67</v>
      </c>
      <c r="M6463" s="2">
        <f>_xlfn.RANK.EQ(J6463, INDEX(CFB!$J$2:$J$1048576, MATCH(W6463, CFB!$W$2:$W$1048576, 0)):INDEX(CFB!$J$2:$J$1048576, MATCH(W6463, CFB!$W$2:$W$1048576, 0) + COUNTIF(CFB!$W$2:$W$1048576, W6463) - 1))</f>
        <v>36</v>
      </c>
      <c r="N6463" s="2">
        <f>RANK(K6463, INDEX(CFB!$K$2:$K$1048576, MATCH(W6463, CFB!$W$2:$W$1048576, 0)):INDEX(CFB!$K$2:$K$1048576, MATCH(W6463, CFB!$W$2:$W$1048576, 0) + COUNTIF(CFB!$W$2:$W$1048576, W6463) - 1))</f>
        <v>46</v>
      </c>
      <c r="O6463">
        <v>27.42</v>
      </c>
      <c r="P6463">
        <v>8.89</v>
      </c>
      <c r="W6463">
        <v>1971</v>
      </c>
      <c r="X6463">
        <f t="shared" si="199"/>
        <v>0</v>
      </c>
    </row>
    <row r="6464" spans="1:24" ht="12.75" hidden="1" customHeight="1" x14ac:dyDescent="0.45">
      <c r="A6464">
        <v>47</v>
      </c>
      <c r="B6464" t="s">
        <v>85</v>
      </c>
      <c r="C6464" t="s">
        <v>227</v>
      </c>
      <c r="D6464" s="2" t="str">
        <f t="shared" si="198"/>
        <v>Washington State1971</v>
      </c>
      <c r="F6464">
        <v>4</v>
      </c>
      <c r="G6464">
        <v>7</v>
      </c>
      <c r="H6464">
        <v>0</v>
      </c>
      <c r="I6464">
        <v>5.49</v>
      </c>
      <c r="J6464">
        <v>-2.23</v>
      </c>
      <c r="K6464">
        <v>3.25</v>
      </c>
      <c r="L6464" s="2">
        <f>_xlfn.RANK.EQ(I6464, INDEX(CFB!$I$2:$I$1048576, MATCH(W6464, CFB!$W$2:$W$1048576, 0)):INDEX(CFB!$I$2:$I$1048576, MATCH(W6464, CFB!$W$2:$W$1048576, 0) + COUNTIF(CFB!$W$2:$W$1048576, W6464) - 1), 0)</f>
        <v>27</v>
      </c>
      <c r="M6464" s="2">
        <f>_xlfn.RANK.EQ(J6464, INDEX(CFB!$J$2:$J$1048576, MATCH(W6464, CFB!$W$2:$W$1048576, 0)):INDEX(CFB!$J$2:$J$1048576, MATCH(W6464, CFB!$W$2:$W$1048576, 0) + COUNTIF(CFB!$W$2:$W$1048576, W6464) - 1))</f>
        <v>84</v>
      </c>
      <c r="N6464" s="2">
        <f>RANK(K6464, INDEX(CFB!$K$2:$K$1048576, MATCH(W6464, CFB!$W$2:$W$1048576, 0)):INDEX(CFB!$K$2:$K$1048576, MATCH(W6464, CFB!$W$2:$W$1048576, 0) + COUNTIF(CFB!$W$2:$W$1048576, W6464) - 1))</f>
        <v>47</v>
      </c>
      <c r="O6464">
        <v>32.6</v>
      </c>
      <c r="P6464">
        <v>14.65</v>
      </c>
      <c r="W6464">
        <v>1971</v>
      </c>
      <c r="X6464">
        <f t="shared" si="199"/>
        <v>0</v>
      </c>
    </row>
    <row r="6465" spans="1:24" ht="12.75" hidden="1" customHeight="1" x14ac:dyDescent="0.45">
      <c r="A6465">
        <v>48</v>
      </c>
      <c r="B6465" t="s">
        <v>144</v>
      </c>
      <c r="C6465" t="s">
        <v>12</v>
      </c>
      <c r="D6465" s="2" t="str">
        <f t="shared" si="198"/>
        <v>Temple1971</v>
      </c>
      <c r="F6465">
        <v>6</v>
      </c>
      <c r="G6465">
        <v>2</v>
      </c>
      <c r="H6465">
        <v>1</v>
      </c>
      <c r="I6465">
        <v>1.67</v>
      </c>
      <c r="J6465">
        <v>0.94</v>
      </c>
      <c r="K6465">
        <v>2.61</v>
      </c>
      <c r="L6465" s="2">
        <f>_xlfn.RANK.EQ(I6465, INDEX(CFB!$I$2:$I$1048576, MATCH(W6465, CFB!$W$2:$W$1048576, 0)):INDEX(CFB!$I$2:$I$1048576, MATCH(W6465, CFB!$W$2:$W$1048576, 0) + COUNTIF(CFB!$W$2:$W$1048576, W6465) - 1), 0)</f>
        <v>52</v>
      </c>
      <c r="M6465" s="2">
        <f>_xlfn.RANK.EQ(J6465, INDEX(CFB!$J$2:$J$1048576, MATCH(W6465, CFB!$W$2:$W$1048576, 0)):INDEX(CFB!$J$2:$J$1048576, MATCH(W6465, CFB!$W$2:$W$1048576, 0) + COUNTIF(CFB!$W$2:$W$1048576, W6465) - 1))</f>
        <v>60</v>
      </c>
      <c r="N6465" s="2">
        <f>RANK(K6465, INDEX(CFB!$K$2:$K$1048576, MATCH(W6465, CFB!$W$2:$W$1048576, 0)):INDEX(CFB!$K$2:$K$1048576, MATCH(W6465, CFB!$W$2:$W$1048576, 0) + COUNTIF(CFB!$W$2:$W$1048576, W6465) - 1))</f>
        <v>48</v>
      </c>
      <c r="O6465">
        <v>31.32</v>
      </c>
      <c r="P6465">
        <v>11.43</v>
      </c>
      <c r="W6465">
        <v>1971</v>
      </c>
      <c r="X6465">
        <f t="shared" si="199"/>
        <v>0</v>
      </c>
    </row>
    <row r="6466" spans="1:24" ht="12.75" hidden="1" customHeight="1" x14ac:dyDescent="0.45">
      <c r="A6466">
        <v>49</v>
      </c>
      <c r="B6466" t="s">
        <v>64</v>
      </c>
      <c r="C6466" t="s">
        <v>65</v>
      </c>
      <c r="D6466" s="2" t="str">
        <f t="shared" si="198"/>
        <v>Ohio1971</v>
      </c>
      <c r="F6466">
        <v>5</v>
      </c>
      <c r="G6466">
        <v>5</v>
      </c>
      <c r="H6466">
        <v>0</v>
      </c>
      <c r="I6466">
        <v>3.11</v>
      </c>
      <c r="J6466">
        <v>-0.85</v>
      </c>
      <c r="K6466">
        <v>2.2599999999999998</v>
      </c>
      <c r="L6466" s="2">
        <f>_xlfn.RANK.EQ(I6466, INDEX(CFB!$I$2:$I$1048576, MATCH(W6466, CFB!$W$2:$W$1048576, 0)):INDEX(CFB!$I$2:$I$1048576, MATCH(W6466, CFB!$W$2:$W$1048576, 0) + COUNTIF(CFB!$W$2:$W$1048576, W6466) - 1), 0)</f>
        <v>40</v>
      </c>
      <c r="M6466" s="2">
        <f>_xlfn.RANK.EQ(J6466, INDEX(CFB!$J$2:$J$1048576, MATCH(W6466, CFB!$W$2:$W$1048576, 0)):INDEX(CFB!$J$2:$J$1048576, MATCH(W6466, CFB!$W$2:$W$1048576, 0) + COUNTIF(CFB!$W$2:$W$1048576, W6466) - 1))</f>
        <v>73</v>
      </c>
      <c r="N6466" s="2">
        <f>RANK(K6466, INDEX(CFB!$K$2:$K$1048576, MATCH(W6466, CFB!$W$2:$W$1048576, 0)):INDEX(CFB!$K$2:$K$1048576, MATCH(W6466, CFB!$W$2:$W$1048576, 0) + COUNTIF(CFB!$W$2:$W$1048576, W6466) - 1))</f>
        <v>49</v>
      </c>
      <c r="O6466">
        <v>29.81</v>
      </c>
      <c r="P6466">
        <v>11.87</v>
      </c>
      <c r="W6466">
        <v>1971</v>
      </c>
      <c r="X6466">
        <f t="shared" si="199"/>
        <v>0</v>
      </c>
    </row>
    <row r="6467" spans="1:24" ht="12.75" hidden="1" customHeight="1" x14ac:dyDescent="0.45">
      <c r="A6467">
        <v>50</v>
      </c>
      <c r="B6467" t="s">
        <v>192</v>
      </c>
      <c r="C6467" t="s">
        <v>193</v>
      </c>
      <c r="D6467" s="2" t="str">
        <f t="shared" ref="D6467:D6530" si="200">_xlfn.CONCAT(B6467, W6467)</f>
        <v>Long Beach State1971</v>
      </c>
      <c r="F6467">
        <v>8</v>
      </c>
      <c r="G6467">
        <v>4</v>
      </c>
      <c r="H6467">
        <v>0</v>
      </c>
      <c r="I6467">
        <v>5.95</v>
      </c>
      <c r="J6467">
        <v>-3.75</v>
      </c>
      <c r="K6467">
        <v>2.2000000000000002</v>
      </c>
      <c r="L6467" s="2">
        <f>_xlfn.RANK.EQ(I6467, INDEX(CFB!$I$2:$I$1048576, MATCH(W6467, CFB!$W$2:$W$1048576, 0)):INDEX(CFB!$I$2:$I$1048576, MATCH(W6467, CFB!$W$2:$W$1048576, 0) + COUNTIF(CFB!$W$2:$W$1048576, W6467) - 1), 0)</f>
        <v>24</v>
      </c>
      <c r="M6467" s="2">
        <f>_xlfn.RANK.EQ(J6467, INDEX(CFB!$J$2:$J$1048576, MATCH(W6467, CFB!$W$2:$W$1048576, 0)):INDEX(CFB!$J$2:$J$1048576, MATCH(W6467, CFB!$W$2:$W$1048576, 0) + COUNTIF(CFB!$W$2:$W$1048576, W6467) - 1))</f>
        <v>94</v>
      </c>
      <c r="N6467" s="2">
        <f>RANK(K6467, INDEX(CFB!$K$2:$K$1048576, MATCH(W6467, CFB!$W$2:$W$1048576, 0)):INDEX(CFB!$K$2:$K$1048576, MATCH(W6467, CFB!$W$2:$W$1048576, 0) + COUNTIF(CFB!$W$2:$W$1048576, W6467) - 1))</f>
        <v>50</v>
      </c>
      <c r="O6467">
        <v>32.01</v>
      </c>
      <c r="P6467">
        <v>15.94</v>
      </c>
      <c r="W6467">
        <v>1971</v>
      </c>
      <c r="X6467">
        <f t="shared" ref="X6467:X6530" si="201">IF(E6467=1, 1,0)</f>
        <v>0</v>
      </c>
    </row>
    <row r="6468" spans="1:24" ht="12.75" hidden="1" customHeight="1" x14ac:dyDescent="0.45">
      <c r="A6468">
        <v>51</v>
      </c>
      <c r="B6468" t="s">
        <v>42</v>
      </c>
      <c r="C6468" t="s">
        <v>10</v>
      </c>
      <c r="D6468" s="2" t="str">
        <f t="shared" si="200"/>
        <v>Minnesota1971</v>
      </c>
      <c r="F6468">
        <v>4</v>
      </c>
      <c r="G6468">
        <v>7</v>
      </c>
      <c r="H6468">
        <v>0</v>
      </c>
      <c r="I6468">
        <v>4.04</v>
      </c>
      <c r="J6468">
        <v>-1.92</v>
      </c>
      <c r="K6468">
        <v>2.12</v>
      </c>
      <c r="L6468" s="2">
        <f>_xlfn.RANK.EQ(I6468, INDEX(CFB!$I$2:$I$1048576, MATCH(W6468, CFB!$W$2:$W$1048576, 0)):INDEX(CFB!$I$2:$I$1048576, MATCH(W6468, CFB!$W$2:$W$1048576, 0) + COUNTIF(CFB!$W$2:$W$1048576, W6468) - 1), 0)</f>
        <v>36</v>
      </c>
      <c r="M6468" s="2">
        <f>_xlfn.RANK.EQ(J6468, INDEX(CFB!$J$2:$J$1048576, MATCH(W6468, CFB!$W$2:$W$1048576, 0)):INDEX(CFB!$J$2:$J$1048576, MATCH(W6468, CFB!$W$2:$W$1048576, 0) + COUNTIF(CFB!$W$2:$W$1048576, W6468) - 1))</f>
        <v>81</v>
      </c>
      <c r="N6468" s="2">
        <f>RANK(K6468, INDEX(CFB!$K$2:$K$1048576, MATCH(W6468, CFB!$W$2:$W$1048576, 0)):INDEX(CFB!$K$2:$K$1048576, MATCH(W6468, CFB!$W$2:$W$1048576, 0) + COUNTIF(CFB!$W$2:$W$1048576, W6468) - 1))</f>
        <v>51</v>
      </c>
      <c r="O6468">
        <v>31.24</v>
      </c>
      <c r="P6468">
        <v>12.36</v>
      </c>
      <c r="W6468">
        <v>1971</v>
      </c>
      <c r="X6468">
        <f t="shared" si="201"/>
        <v>0</v>
      </c>
    </row>
    <row r="6469" spans="1:24" ht="12.75" hidden="1" customHeight="1" x14ac:dyDescent="0.45">
      <c r="A6469">
        <v>52</v>
      </c>
      <c r="B6469" t="s">
        <v>73</v>
      </c>
      <c r="C6469" t="s">
        <v>227</v>
      </c>
      <c r="D6469" s="2" t="str">
        <f t="shared" si="200"/>
        <v>UCLA1971</v>
      </c>
      <c r="F6469">
        <v>2</v>
      </c>
      <c r="G6469">
        <v>7</v>
      </c>
      <c r="H6469">
        <v>1</v>
      </c>
      <c r="I6469">
        <v>0.51</v>
      </c>
      <c r="J6469">
        <v>1.58</v>
      </c>
      <c r="K6469">
        <v>2.09</v>
      </c>
      <c r="L6469" s="2">
        <f>_xlfn.RANK.EQ(I6469, INDEX(CFB!$I$2:$I$1048576, MATCH(W6469, CFB!$W$2:$W$1048576, 0)):INDEX(CFB!$I$2:$I$1048576, MATCH(W6469, CFB!$W$2:$W$1048576, 0) + COUNTIF(CFB!$W$2:$W$1048576, W6469) - 1), 0)</f>
        <v>61</v>
      </c>
      <c r="M6469" s="2">
        <f>_xlfn.RANK.EQ(J6469, INDEX(CFB!$J$2:$J$1048576, MATCH(W6469, CFB!$W$2:$W$1048576, 0)):INDEX(CFB!$J$2:$J$1048576, MATCH(W6469, CFB!$W$2:$W$1048576, 0) + COUNTIF(CFB!$W$2:$W$1048576, W6469) - 1))</f>
        <v>54</v>
      </c>
      <c r="N6469" s="2">
        <f>RANK(K6469, INDEX(CFB!$K$2:$K$1048576, MATCH(W6469, CFB!$W$2:$W$1048576, 0)):INDEX(CFB!$K$2:$K$1048576, MATCH(W6469, CFB!$W$2:$W$1048576, 0) + COUNTIF(CFB!$W$2:$W$1048576, W6469) - 1))</f>
        <v>52</v>
      </c>
      <c r="O6469">
        <v>28.24</v>
      </c>
      <c r="P6469">
        <v>10.45</v>
      </c>
      <c r="W6469">
        <v>1971</v>
      </c>
      <c r="X6469">
        <f t="shared" si="201"/>
        <v>0</v>
      </c>
    </row>
    <row r="6470" spans="1:24" ht="12.75" hidden="1" customHeight="1" x14ac:dyDescent="0.45">
      <c r="A6470">
        <v>53</v>
      </c>
      <c r="B6470" t="s">
        <v>237</v>
      </c>
      <c r="C6470" t="s">
        <v>12</v>
      </c>
      <c r="D6470" s="2" t="str">
        <f t="shared" si="200"/>
        <v>Tampa1971</v>
      </c>
      <c r="F6470">
        <v>6</v>
      </c>
      <c r="G6470">
        <v>5</v>
      </c>
      <c r="H6470">
        <v>0</v>
      </c>
      <c r="I6470">
        <v>1.19</v>
      </c>
      <c r="J6470">
        <v>0.61</v>
      </c>
      <c r="K6470">
        <v>1.8</v>
      </c>
      <c r="L6470" s="2">
        <f>_xlfn.RANK.EQ(I6470, INDEX(CFB!$I$2:$I$1048576, MATCH(W6470, CFB!$W$2:$W$1048576, 0)):INDEX(CFB!$I$2:$I$1048576, MATCH(W6470, CFB!$W$2:$W$1048576, 0) + COUNTIF(CFB!$W$2:$W$1048576, W6470) - 1), 0)</f>
        <v>55</v>
      </c>
      <c r="M6470" s="2">
        <f>_xlfn.RANK.EQ(J6470, INDEX(CFB!$J$2:$J$1048576, MATCH(W6470, CFB!$W$2:$W$1048576, 0)):INDEX(CFB!$J$2:$J$1048576, MATCH(W6470, CFB!$W$2:$W$1048576, 0) + COUNTIF(CFB!$W$2:$W$1048576, W6470) - 1))</f>
        <v>63</v>
      </c>
      <c r="N6470" s="2">
        <f>RANK(K6470, INDEX(CFB!$K$2:$K$1048576, MATCH(W6470, CFB!$W$2:$W$1048576, 0)):INDEX(CFB!$K$2:$K$1048576, MATCH(W6470, CFB!$W$2:$W$1048576, 0) + COUNTIF(CFB!$W$2:$W$1048576, W6470) - 1))</f>
        <v>53</v>
      </c>
      <c r="O6470">
        <v>34.35</v>
      </c>
      <c r="P6470">
        <v>10.93</v>
      </c>
      <c r="W6470">
        <v>1971</v>
      </c>
      <c r="X6470">
        <f t="shared" si="201"/>
        <v>0</v>
      </c>
    </row>
    <row r="6471" spans="1:24" ht="12.75" hidden="1" customHeight="1" x14ac:dyDescent="0.45">
      <c r="A6471">
        <v>54</v>
      </c>
      <c r="B6471" t="s">
        <v>72</v>
      </c>
      <c r="C6471" t="s">
        <v>10</v>
      </c>
      <c r="D6471" s="2" t="str">
        <f t="shared" si="200"/>
        <v>Wisconsin1971</v>
      </c>
      <c r="F6471">
        <v>4</v>
      </c>
      <c r="G6471">
        <v>6</v>
      </c>
      <c r="H6471">
        <v>1</v>
      </c>
      <c r="I6471">
        <v>5.12</v>
      </c>
      <c r="J6471">
        <v>-3.33</v>
      </c>
      <c r="K6471">
        <v>1.79</v>
      </c>
      <c r="L6471" s="2">
        <f>_xlfn.RANK.EQ(I6471, INDEX(CFB!$I$2:$I$1048576, MATCH(W6471, CFB!$W$2:$W$1048576, 0)):INDEX(CFB!$I$2:$I$1048576, MATCH(W6471, CFB!$W$2:$W$1048576, 0) + COUNTIF(CFB!$W$2:$W$1048576, W6471) - 1), 0)</f>
        <v>29</v>
      </c>
      <c r="M6471" s="2">
        <f>_xlfn.RANK.EQ(J6471, INDEX(CFB!$J$2:$J$1048576, MATCH(W6471, CFB!$W$2:$W$1048576, 0)):INDEX(CFB!$J$2:$J$1048576, MATCH(W6471, CFB!$W$2:$W$1048576, 0) + COUNTIF(CFB!$W$2:$W$1048576, W6471) - 1))</f>
        <v>89</v>
      </c>
      <c r="N6471" s="2">
        <f>RANK(K6471, INDEX(CFB!$K$2:$K$1048576, MATCH(W6471, CFB!$W$2:$W$1048576, 0)):INDEX(CFB!$K$2:$K$1048576, MATCH(W6471, CFB!$W$2:$W$1048576, 0) + COUNTIF(CFB!$W$2:$W$1048576, W6471) - 1))</f>
        <v>54</v>
      </c>
      <c r="O6471">
        <v>32.81</v>
      </c>
      <c r="P6471">
        <v>14.41</v>
      </c>
      <c r="W6471">
        <v>1971</v>
      </c>
      <c r="X6471">
        <f t="shared" si="201"/>
        <v>0</v>
      </c>
    </row>
    <row r="6472" spans="1:24" ht="12.75" hidden="1" customHeight="1" x14ac:dyDescent="0.45">
      <c r="A6472">
        <v>55</v>
      </c>
      <c r="B6472" t="s">
        <v>53</v>
      </c>
      <c r="C6472" t="s">
        <v>12</v>
      </c>
      <c r="D6472" s="2" t="str">
        <f t="shared" si="200"/>
        <v>Syracuse1971</v>
      </c>
      <c r="F6472">
        <v>5</v>
      </c>
      <c r="G6472">
        <v>5</v>
      </c>
      <c r="H6472">
        <v>1</v>
      </c>
      <c r="I6472">
        <v>-3.92</v>
      </c>
      <c r="J6472">
        <v>5.61</v>
      </c>
      <c r="K6472">
        <v>1.69</v>
      </c>
      <c r="L6472" s="2">
        <f>_xlfn.RANK.EQ(I6472, INDEX(CFB!$I$2:$I$1048576, MATCH(W6472, CFB!$W$2:$W$1048576, 0)):INDEX(CFB!$I$2:$I$1048576, MATCH(W6472, CFB!$W$2:$W$1048576, 0) + COUNTIF(CFB!$W$2:$W$1048576, W6472) - 1), 0)</f>
        <v>98</v>
      </c>
      <c r="M6472" s="2">
        <f>_xlfn.RANK.EQ(J6472, INDEX(CFB!$J$2:$J$1048576, MATCH(W6472, CFB!$W$2:$W$1048576, 0)):INDEX(CFB!$J$2:$J$1048576, MATCH(W6472, CFB!$W$2:$W$1048576, 0) + COUNTIF(CFB!$W$2:$W$1048576, W6472) - 1))</f>
        <v>25</v>
      </c>
      <c r="N6472" s="2">
        <f>RANK(K6472, INDEX(CFB!$K$2:$K$1048576, MATCH(W6472, CFB!$W$2:$W$1048576, 0)):INDEX(CFB!$K$2:$K$1048576, MATCH(W6472, CFB!$W$2:$W$1048576, 0) + COUNTIF(CFB!$W$2:$W$1048576, W6472) - 1))</f>
        <v>55</v>
      </c>
      <c r="O6472">
        <v>24.15</v>
      </c>
      <c r="P6472">
        <v>6.21</v>
      </c>
      <c r="W6472">
        <v>1971</v>
      </c>
      <c r="X6472">
        <f t="shared" si="201"/>
        <v>0</v>
      </c>
    </row>
    <row r="6473" spans="1:24" ht="12.75" hidden="1" customHeight="1" x14ac:dyDescent="0.45">
      <c r="A6473">
        <v>56</v>
      </c>
      <c r="B6473" t="s">
        <v>117</v>
      </c>
      <c r="C6473" t="s">
        <v>65</v>
      </c>
      <c r="D6473" s="2" t="str">
        <f t="shared" si="200"/>
        <v>Western Michigan1971</v>
      </c>
      <c r="F6473">
        <v>7</v>
      </c>
      <c r="G6473">
        <v>3</v>
      </c>
      <c r="H6473">
        <v>0</v>
      </c>
      <c r="I6473">
        <v>-1.52</v>
      </c>
      <c r="J6473">
        <v>3.07</v>
      </c>
      <c r="K6473">
        <v>1.54</v>
      </c>
      <c r="L6473" s="2">
        <f>_xlfn.RANK.EQ(I6473, INDEX(CFB!$I$2:$I$1048576, MATCH(W6473, CFB!$W$2:$W$1048576, 0)):INDEX(CFB!$I$2:$I$1048576, MATCH(W6473, CFB!$W$2:$W$1048576, 0) + COUNTIF(CFB!$W$2:$W$1048576, W6473) - 1), 0)</f>
        <v>72</v>
      </c>
      <c r="M6473" s="2">
        <f>_xlfn.RANK.EQ(J6473, INDEX(CFB!$J$2:$J$1048576, MATCH(W6473, CFB!$W$2:$W$1048576, 0)):INDEX(CFB!$J$2:$J$1048576, MATCH(W6473, CFB!$W$2:$W$1048576, 0) + COUNTIF(CFB!$W$2:$W$1048576, W6473) - 1))</f>
        <v>41</v>
      </c>
      <c r="N6473" s="2">
        <f>RANK(K6473, INDEX(CFB!$K$2:$K$1048576, MATCH(W6473, CFB!$W$2:$W$1048576, 0)):INDEX(CFB!$K$2:$K$1048576, MATCH(W6473, CFB!$W$2:$W$1048576, 0) + COUNTIF(CFB!$W$2:$W$1048576, W6473) - 1))</f>
        <v>56</v>
      </c>
      <c r="O6473">
        <v>26.68</v>
      </c>
      <c r="P6473">
        <v>8.9499999999999993</v>
      </c>
      <c r="W6473">
        <v>1971</v>
      </c>
      <c r="X6473">
        <f t="shared" si="201"/>
        <v>0</v>
      </c>
    </row>
    <row r="6474" spans="1:24" ht="12.75" hidden="1" customHeight="1" x14ac:dyDescent="0.45">
      <c r="A6474">
        <v>57</v>
      </c>
      <c r="B6474" t="s">
        <v>150</v>
      </c>
      <c r="C6474" t="s">
        <v>12</v>
      </c>
      <c r="D6474" s="2" t="str">
        <f t="shared" si="200"/>
        <v>Southern Mississippi1971</v>
      </c>
      <c r="F6474">
        <v>6</v>
      </c>
      <c r="G6474">
        <v>5</v>
      </c>
      <c r="H6474">
        <v>0</v>
      </c>
      <c r="I6474">
        <v>-2.04</v>
      </c>
      <c r="J6474">
        <v>3.56</v>
      </c>
      <c r="K6474">
        <v>1.52</v>
      </c>
      <c r="L6474" s="2">
        <f>_xlfn.RANK.EQ(I6474, INDEX(CFB!$I$2:$I$1048576, MATCH(W6474, CFB!$W$2:$W$1048576, 0)):INDEX(CFB!$I$2:$I$1048576, MATCH(W6474, CFB!$W$2:$W$1048576, 0) + COUNTIF(CFB!$W$2:$W$1048576, W6474) - 1), 0)</f>
        <v>79</v>
      </c>
      <c r="M6474" s="2">
        <f>_xlfn.RANK.EQ(J6474, INDEX(CFB!$J$2:$J$1048576, MATCH(W6474, CFB!$W$2:$W$1048576, 0)):INDEX(CFB!$J$2:$J$1048576, MATCH(W6474, CFB!$W$2:$W$1048576, 0) + COUNTIF(CFB!$W$2:$W$1048576, W6474) - 1))</f>
        <v>38</v>
      </c>
      <c r="N6474" s="2">
        <f>RANK(K6474, INDEX(CFB!$K$2:$K$1048576, MATCH(W6474, CFB!$W$2:$W$1048576, 0)):INDEX(CFB!$K$2:$K$1048576, MATCH(W6474, CFB!$W$2:$W$1048576, 0) + COUNTIF(CFB!$W$2:$W$1048576, W6474) - 1))</f>
        <v>57</v>
      </c>
      <c r="O6474">
        <v>26.79</v>
      </c>
      <c r="P6474">
        <v>9.14</v>
      </c>
      <c r="W6474">
        <v>1971</v>
      </c>
      <c r="X6474">
        <f t="shared" si="201"/>
        <v>0</v>
      </c>
    </row>
    <row r="6475" spans="1:24" ht="12.75" hidden="1" customHeight="1" x14ac:dyDescent="0.45">
      <c r="A6475">
        <v>58</v>
      </c>
      <c r="B6475" t="s">
        <v>114</v>
      </c>
      <c r="C6475" t="s">
        <v>193</v>
      </c>
      <c r="D6475" s="2" t="str">
        <f t="shared" si="200"/>
        <v>San Jose State1971</v>
      </c>
      <c r="F6475">
        <v>5</v>
      </c>
      <c r="G6475">
        <v>6</v>
      </c>
      <c r="H6475">
        <v>1</v>
      </c>
      <c r="I6475">
        <v>0.69</v>
      </c>
      <c r="J6475">
        <v>0.48</v>
      </c>
      <c r="K6475">
        <v>1.17</v>
      </c>
      <c r="L6475" s="2">
        <f>_xlfn.RANK.EQ(I6475, INDEX(CFB!$I$2:$I$1048576, MATCH(W6475, CFB!$W$2:$W$1048576, 0)):INDEX(CFB!$I$2:$I$1048576, MATCH(W6475, CFB!$W$2:$W$1048576, 0) + COUNTIF(CFB!$W$2:$W$1048576, W6475) - 1), 0)</f>
        <v>60</v>
      </c>
      <c r="M6475" s="2">
        <f>_xlfn.RANK.EQ(J6475, INDEX(CFB!$J$2:$J$1048576, MATCH(W6475, CFB!$W$2:$W$1048576, 0)):INDEX(CFB!$J$2:$J$1048576, MATCH(W6475, CFB!$W$2:$W$1048576, 0) + COUNTIF(CFB!$W$2:$W$1048576, W6475) - 1))</f>
        <v>66</v>
      </c>
      <c r="N6475" s="2">
        <f>RANK(K6475, INDEX(CFB!$K$2:$K$1048576, MATCH(W6475, CFB!$W$2:$W$1048576, 0)):INDEX(CFB!$K$2:$K$1048576, MATCH(W6475, CFB!$W$2:$W$1048576, 0) + COUNTIF(CFB!$W$2:$W$1048576, W6475) - 1))</f>
        <v>58</v>
      </c>
      <c r="O6475">
        <v>29.87</v>
      </c>
      <c r="P6475">
        <v>13.28</v>
      </c>
      <c r="W6475">
        <v>1971</v>
      </c>
      <c r="X6475">
        <f t="shared" si="201"/>
        <v>0</v>
      </c>
    </row>
    <row r="6476" spans="1:24" ht="12.75" hidden="1" customHeight="1" x14ac:dyDescent="0.45">
      <c r="A6476">
        <v>59</v>
      </c>
      <c r="B6476" t="s">
        <v>59</v>
      </c>
      <c r="C6476" t="s">
        <v>15</v>
      </c>
      <c r="D6476" s="2" t="str">
        <f t="shared" si="200"/>
        <v>Vanderbilt1971</v>
      </c>
      <c r="F6476">
        <v>4</v>
      </c>
      <c r="G6476">
        <v>6</v>
      </c>
      <c r="H6476">
        <v>1</v>
      </c>
      <c r="I6476">
        <v>-2.76</v>
      </c>
      <c r="J6476">
        <v>3.83</v>
      </c>
      <c r="K6476">
        <v>1.07</v>
      </c>
      <c r="L6476" s="2">
        <f>_xlfn.RANK.EQ(I6476, INDEX(CFB!$I$2:$I$1048576, MATCH(W6476, CFB!$W$2:$W$1048576, 0)):INDEX(CFB!$I$2:$I$1048576, MATCH(W6476, CFB!$W$2:$W$1048576, 0) + COUNTIF(CFB!$W$2:$W$1048576, W6476) - 1), 0)</f>
        <v>85</v>
      </c>
      <c r="M6476" s="2">
        <f>_xlfn.RANK.EQ(J6476, INDEX(CFB!$J$2:$J$1048576, MATCH(W6476, CFB!$W$2:$W$1048576, 0)):INDEX(CFB!$J$2:$J$1048576, MATCH(W6476, CFB!$W$2:$W$1048576, 0) + COUNTIF(CFB!$W$2:$W$1048576, W6476) - 1))</f>
        <v>37</v>
      </c>
      <c r="N6476" s="2">
        <f>RANK(K6476, INDEX(CFB!$K$2:$K$1048576, MATCH(W6476, CFB!$W$2:$W$1048576, 0)):INDEX(CFB!$K$2:$K$1048576, MATCH(W6476, CFB!$W$2:$W$1048576, 0) + COUNTIF(CFB!$W$2:$W$1048576, W6476) - 1))</f>
        <v>59</v>
      </c>
      <c r="O6476">
        <v>23.7</v>
      </c>
      <c r="P6476">
        <v>8.6199999999999992</v>
      </c>
      <c r="W6476">
        <v>1971</v>
      </c>
      <c r="X6476">
        <f t="shared" si="201"/>
        <v>0</v>
      </c>
    </row>
    <row r="6477" spans="1:24" hidden="1" x14ac:dyDescent="0.45">
      <c r="A6477">
        <v>60</v>
      </c>
      <c r="B6477" t="s">
        <v>58</v>
      </c>
      <c r="C6477" t="s">
        <v>12</v>
      </c>
      <c r="D6477" s="2" t="str">
        <f t="shared" si="200"/>
        <v>Tulane1971</v>
      </c>
      <c r="F6477">
        <v>3</v>
      </c>
      <c r="G6477">
        <v>8</v>
      </c>
      <c r="H6477">
        <v>0</v>
      </c>
      <c r="I6477">
        <v>-1.68</v>
      </c>
      <c r="J6477">
        <v>2.62</v>
      </c>
      <c r="K6477">
        <v>0.94</v>
      </c>
      <c r="L6477" s="2">
        <f>_xlfn.RANK.EQ(I6477, INDEX(CFB!$I$2:$I$1048576, MATCH(W6477, CFB!$W$2:$W$1048576, 0)):INDEX(CFB!$I$2:$I$1048576, MATCH(W6477, CFB!$W$2:$W$1048576, 0) + COUNTIF(CFB!$W$2:$W$1048576, W6477) - 1), 0)</f>
        <v>75</v>
      </c>
      <c r="M6477" s="2">
        <f>_xlfn.RANK.EQ(J6477, INDEX(CFB!$J$2:$J$1048576, MATCH(W6477, CFB!$W$2:$W$1048576, 0)):INDEX(CFB!$J$2:$J$1048576, MATCH(W6477, CFB!$W$2:$W$1048576, 0) + COUNTIF(CFB!$W$2:$W$1048576, W6477) - 1))</f>
        <v>47</v>
      </c>
      <c r="N6477" s="2">
        <f>RANK(K6477, INDEX(CFB!$K$2:$K$1048576, MATCH(W6477, CFB!$W$2:$W$1048576, 0)):INDEX(CFB!$K$2:$K$1048576, MATCH(W6477, CFB!$W$2:$W$1048576, 0) + COUNTIF(CFB!$W$2:$W$1048576, W6477) - 1))</f>
        <v>60</v>
      </c>
      <c r="O6477">
        <v>26.23</v>
      </c>
      <c r="P6477">
        <v>8.89</v>
      </c>
      <c r="W6477">
        <v>1971</v>
      </c>
      <c r="X6477">
        <f t="shared" si="201"/>
        <v>0</v>
      </c>
    </row>
    <row r="6478" spans="1:24" ht="12.75" hidden="1" customHeight="1" x14ac:dyDescent="0.45">
      <c r="A6478">
        <v>61</v>
      </c>
      <c r="B6478" t="s">
        <v>146</v>
      </c>
      <c r="C6478" t="s">
        <v>193</v>
      </c>
      <c r="D6478" s="2" t="str">
        <f t="shared" si="200"/>
        <v>San Diego State1971</v>
      </c>
      <c r="F6478">
        <v>6</v>
      </c>
      <c r="G6478">
        <v>5</v>
      </c>
      <c r="H6478">
        <v>0</v>
      </c>
      <c r="I6478">
        <v>2.11</v>
      </c>
      <c r="J6478">
        <v>-1.51</v>
      </c>
      <c r="K6478">
        <v>0.6</v>
      </c>
      <c r="L6478" s="2">
        <f>_xlfn.RANK.EQ(I6478, INDEX(CFB!$I$2:$I$1048576, MATCH(W6478, CFB!$W$2:$W$1048576, 0)):INDEX(CFB!$I$2:$I$1048576, MATCH(W6478, CFB!$W$2:$W$1048576, 0) + COUNTIF(CFB!$W$2:$W$1048576, W6478) - 1), 0)</f>
        <v>49</v>
      </c>
      <c r="M6478" s="2">
        <f>_xlfn.RANK.EQ(J6478, INDEX(CFB!$J$2:$J$1048576, MATCH(W6478, CFB!$W$2:$W$1048576, 0)):INDEX(CFB!$J$2:$J$1048576, MATCH(W6478, CFB!$W$2:$W$1048576, 0) + COUNTIF(CFB!$W$2:$W$1048576, W6478) - 1))</f>
        <v>76</v>
      </c>
      <c r="N6478" s="2">
        <f>RANK(K6478, INDEX(CFB!$K$2:$K$1048576, MATCH(W6478, CFB!$W$2:$W$1048576, 0)):INDEX(CFB!$K$2:$K$1048576, MATCH(W6478, CFB!$W$2:$W$1048576, 0) + COUNTIF(CFB!$W$2:$W$1048576, W6478) - 1))</f>
        <v>61</v>
      </c>
      <c r="O6478">
        <v>28.58</v>
      </c>
      <c r="P6478">
        <v>15.27</v>
      </c>
      <c r="W6478">
        <v>1971</v>
      </c>
      <c r="X6478">
        <f t="shared" si="201"/>
        <v>0</v>
      </c>
    </row>
    <row r="6479" spans="1:24" ht="12.75" hidden="1" customHeight="1" x14ac:dyDescent="0.45">
      <c r="A6479">
        <v>62</v>
      </c>
      <c r="B6479" t="s">
        <v>22</v>
      </c>
      <c r="C6479" t="s">
        <v>12</v>
      </c>
      <c r="D6479" s="2" t="str">
        <f t="shared" si="200"/>
        <v>Miami (FL)1971</v>
      </c>
      <c r="F6479">
        <v>4</v>
      </c>
      <c r="G6479">
        <v>7</v>
      </c>
      <c r="H6479">
        <v>0</v>
      </c>
      <c r="I6479">
        <v>0.06</v>
      </c>
      <c r="J6479">
        <v>0.49</v>
      </c>
      <c r="K6479">
        <v>0.54</v>
      </c>
      <c r="L6479" s="2">
        <f>_xlfn.RANK.EQ(I6479, INDEX(CFB!$I$2:$I$1048576, MATCH(W6479, CFB!$W$2:$W$1048576, 0)):INDEX(CFB!$I$2:$I$1048576, MATCH(W6479, CFB!$W$2:$W$1048576, 0) + COUNTIF(CFB!$W$2:$W$1048576, W6479) - 1), 0)</f>
        <v>64</v>
      </c>
      <c r="M6479" s="2">
        <f>_xlfn.RANK.EQ(J6479, INDEX(CFB!$J$2:$J$1048576, MATCH(W6479, CFB!$W$2:$W$1048576, 0)):INDEX(CFB!$J$2:$J$1048576, MATCH(W6479, CFB!$W$2:$W$1048576, 0) + COUNTIF(CFB!$W$2:$W$1048576, W6479) - 1))</f>
        <v>65</v>
      </c>
      <c r="N6479" s="2">
        <f>RANK(K6479, INDEX(CFB!$K$2:$K$1048576, MATCH(W6479, CFB!$W$2:$W$1048576, 0)):INDEX(CFB!$K$2:$K$1048576, MATCH(W6479, CFB!$W$2:$W$1048576, 0) + COUNTIF(CFB!$W$2:$W$1048576, W6479) - 1))</f>
        <v>62</v>
      </c>
      <c r="O6479">
        <v>27.01</v>
      </c>
      <c r="P6479">
        <v>11.7</v>
      </c>
      <c r="W6479">
        <v>1971</v>
      </c>
      <c r="X6479">
        <f t="shared" si="201"/>
        <v>0</v>
      </c>
    </row>
    <row r="6480" spans="1:24" ht="12.75" hidden="1" customHeight="1" x14ac:dyDescent="0.45">
      <c r="A6480">
        <v>63</v>
      </c>
      <c r="B6480" t="s">
        <v>26</v>
      </c>
      <c r="C6480" t="s">
        <v>23</v>
      </c>
      <c r="D6480" s="2" t="str">
        <f t="shared" si="200"/>
        <v>Clemson1971</v>
      </c>
      <c r="F6480">
        <v>5</v>
      </c>
      <c r="G6480">
        <v>6</v>
      </c>
      <c r="H6480">
        <v>0</v>
      </c>
      <c r="I6480">
        <v>-1.98</v>
      </c>
      <c r="J6480">
        <v>2.39</v>
      </c>
      <c r="K6480">
        <v>0.42</v>
      </c>
      <c r="L6480" s="2">
        <f>_xlfn.RANK.EQ(I6480, INDEX(CFB!$I$2:$I$1048576, MATCH(W6480, CFB!$W$2:$W$1048576, 0)):INDEX(CFB!$I$2:$I$1048576, MATCH(W6480, CFB!$W$2:$W$1048576, 0) + COUNTIF(CFB!$W$2:$W$1048576, W6480) - 1), 0)</f>
        <v>77</v>
      </c>
      <c r="M6480" s="2">
        <f>_xlfn.RANK.EQ(J6480, INDEX(CFB!$J$2:$J$1048576, MATCH(W6480, CFB!$W$2:$W$1048576, 0)):INDEX(CFB!$J$2:$J$1048576, MATCH(W6480, CFB!$W$2:$W$1048576, 0) + COUNTIF(CFB!$W$2:$W$1048576, W6480) - 1))</f>
        <v>50</v>
      </c>
      <c r="N6480" s="2">
        <f>RANK(K6480, INDEX(CFB!$K$2:$K$1048576, MATCH(W6480, CFB!$W$2:$W$1048576, 0)):INDEX(CFB!$K$2:$K$1048576, MATCH(W6480, CFB!$W$2:$W$1048576, 0) + COUNTIF(CFB!$W$2:$W$1048576, W6480) - 1))</f>
        <v>63</v>
      </c>
      <c r="O6480">
        <v>24.17</v>
      </c>
      <c r="P6480">
        <v>9.5399999999999991</v>
      </c>
      <c r="W6480">
        <v>1971</v>
      </c>
      <c r="X6480">
        <f t="shared" si="201"/>
        <v>0</v>
      </c>
    </row>
    <row r="6481" spans="1:24" ht="12.75" hidden="1" customHeight="1" x14ac:dyDescent="0.45">
      <c r="A6481">
        <v>64</v>
      </c>
      <c r="B6481" t="s">
        <v>48</v>
      </c>
      <c r="C6481" t="s">
        <v>12</v>
      </c>
      <c r="D6481" s="2" t="str">
        <f t="shared" si="200"/>
        <v>Army1971</v>
      </c>
      <c r="F6481">
        <v>6</v>
      </c>
      <c r="G6481">
        <v>4</v>
      </c>
      <c r="H6481">
        <v>0</v>
      </c>
      <c r="I6481">
        <v>-2.25</v>
      </c>
      <c r="J6481">
        <v>2.65</v>
      </c>
      <c r="K6481">
        <v>0.39</v>
      </c>
      <c r="L6481" s="2">
        <f>_xlfn.RANK.EQ(I6481, INDEX(CFB!$I$2:$I$1048576, MATCH(W6481, CFB!$W$2:$W$1048576, 0)):INDEX(CFB!$I$2:$I$1048576, MATCH(W6481, CFB!$W$2:$W$1048576, 0) + COUNTIF(CFB!$W$2:$W$1048576, W6481) - 1), 0)</f>
        <v>81</v>
      </c>
      <c r="M6481" s="2">
        <f>_xlfn.RANK.EQ(J6481, INDEX(CFB!$J$2:$J$1048576, MATCH(W6481, CFB!$W$2:$W$1048576, 0)):INDEX(CFB!$J$2:$J$1048576, MATCH(W6481, CFB!$W$2:$W$1048576, 0) + COUNTIF(CFB!$W$2:$W$1048576, W6481) - 1))</f>
        <v>46</v>
      </c>
      <c r="N6481" s="2">
        <f>RANK(K6481, INDEX(CFB!$K$2:$K$1048576, MATCH(W6481, CFB!$W$2:$W$1048576, 0)):INDEX(CFB!$K$2:$K$1048576, MATCH(W6481, CFB!$W$2:$W$1048576, 0) + COUNTIF(CFB!$W$2:$W$1048576, W6481) - 1))</f>
        <v>64</v>
      </c>
      <c r="O6481">
        <v>23.01</v>
      </c>
      <c r="P6481">
        <v>12.62</v>
      </c>
      <c r="W6481">
        <v>1971</v>
      </c>
      <c r="X6481">
        <f t="shared" si="201"/>
        <v>0</v>
      </c>
    </row>
    <row r="6482" spans="1:24" ht="12.75" hidden="1" customHeight="1" x14ac:dyDescent="0.45">
      <c r="A6482">
        <v>65</v>
      </c>
      <c r="B6482" t="s">
        <v>25</v>
      </c>
      <c r="C6482" t="s">
        <v>195</v>
      </c>
      <c r="D6482" s="2" t="str">
        <f t="shared" si="200"/>
        <v>Louisville1971</v>
      </c>
      <c r="F6482">
        <v>6</v>
      </c>
      <c r="G6482">
        <v>3</v>
      </c>
      <c r="H6482">
        <v>1</v>
      </c>
      <c r="I6482">
        <v>-3.6</v>
      </c>
      <c r="J6482">
        <v>3.97</v>
      </c>
      <c r="K6482">
        <v>0.37</v>
      </c>
      <c r="L6482" s="2">
        <f>_xlfn.RANK.EQ(I6482, INDEX(CFB!$I$2:$I$1048576, MATCH(W6482, CFB!$W$2:$W$1048576, 0)):INDEX(CFB!$I$2:$I$1048576, MATCH(W6482, CFB!$W$2:$W$1048576, 0) + COUNTIF(CFB!$W$2:$W$1048576, W6482) - 1), 0)</f>
        <v>93</v>
      </c>
      <c r="M6482" s="2">
        <f>_xlfn.RANK.EQ(J6482, INDEX(CFB!$J$2:$J$1048576, MATCH(W6482, CFB!$W$2:$W$1048576, 0)):INDEX(CFB!$J$2:$J$1048576, MATCH(W6482, CFB!$W$2:$W$1048576, 0) + COUNTIF(CFB!$W$2:$W$1048576, W6482) - 1))</f>
        <v>35</v>
      </c>
      <c r="N6482" s="2">
        <f>RANK(K6482, INDEX(CFB!$K$2:$K$1048576, MATCH(W6482, CFB!$W$2:$W$1048576, 0)):INDEX(CFB!$K$2:$K$1048576, MATCH(W6482, CFB!$W$2:$W$1048576, 0) + COUNTIF(CFB!$W$2:$W$1048576, W6482) - 1))</f>
        <v>65</v>
      </c>
      <c r="O6482">
        <v>22.88</v>
      </c>
      <c r="P6482">
        <v>7.13</v>
      </c>
      <c r="W6482">
        <v>1971</v>
      </c>
      <c r="X6482">
        <f t="shared" si="201"/>
        <v>0</v>
      </c>
    </row>
    <row r="6483" spans="1:24" ht="12.75" hidden="1" customHeight="1" x14ac:dyDescent="0.45">
      <c r="A6483">
        <v>66</v>
      </c>
      <c r="B6483" t="s">
        <v>71</v>
      </c>
      <c r="C6483" t="s">
        <v>189</v>
      </c>
      <c r="D6483" s="2" t="str">
        <f t="shared" si="200"/>
        <v>Texas Tech1971</v>
      </c>
      <c r="F6483">
        <v>4</v>
      </c>
      <c r="G6483">
        <v>7</v>
      </c>
      <c r="H6483">
        <v>0</v>
      </c>
      <c r="I6483">
        <v>-6.1</v>
      </c>
      <c r="J6483">
        <v>6.32</v>
      </c>
      <c r="K6483">
        <v>0.22</v>
      </c>
      <c r="L6483" s="2">
        <f>_xlfn.RANK.EQ(I6483, INDEX(CFB!$I$2:$I$1048576, MATCH(W6483, CFB!$W$2:$W$1048576, 0)):INDEX(CFB!$I$2:$I$1048576, MATCH(W6483, CFB!$W$2:$W$1048576, 0) + COUNTIF(CFB!$W$2:$W$1048576, W6483) - 1), 0)</f>
        <v>110</v>
      </c>
      <c r="M6483" s="2">
        <f>_xlfn.RANK.EQ(J6483, INDEX(CFB!$J$2:$J$1048576, MATCH(W6483, CFB!$W$2:$W$1048576, 0)):INDEX(CFB!$J$2:$J$1048576, MATCH(W6483, CFB!$W$2:$W$1048576, 0) + COUNTIF(CFB!$W$2:$W$1048576, W6483) - 1))</f>
        <v>21</v>
      </c>
      <c r="N6483" s="2">
        <f>RANK(K6483, INDEX(CFB!$K$2:$K$1048576, MATCH(W6483, CFB!$W$2:$W$1048576, 0)):INDEX(CFB!$K$2:$K$1048576, MATCH(W6483, CFB!$W$2:$W$1048576, 0) + COUNTIF(CFB!$W$2:$W$1048576, W6483) - 1))</f>
        <v>66</v>
      </c>
      <c r="O6483">
        <v>20.9</v>
      </c>
      <c r="P6483">
        <v>4.46</v>
      </c>
      <c r="W6483">
        <v>1971</v>
      </c>
      <c r="X6483">
        <f t="shared" si="201"/>
        <v>0</v>
      </c>
    </row>
    <row r="6484" spans="1:24" ht="12.75" hidden="1" customHeight="1" x14ac:dyDescent="0.45">
      <c r="A6484">
        <v>67</v>
      </c>
      <c r="B6484" t="s">
        <v>86</v>
      </c>
      <c r="C6484" t="s">
        <v>65</v>
      </c>
      <c r="D6484" s="2" t="str">
        <f t="shared" si="200"/>
        <v>Miami (OH)1971</v>
      </c>
      <c r="F6484">
        <v>7</v>
      </c>
      <c r="G6484">
        <v>3</v>
      </c>
      <c r="H6484">
        <v>0</v>
      </c>
      <c r="I6484">
        <v>-6.17</v>
      </c>
      <c r="J6484">
        <v>6.29</v>
      </c>
      <c r="K6484">
        <v>0.13</v>
      </c>
      <c r="L6484" s="2">
        <f>_xlfn.RANK.EQ(I6484, INDEX(CFB!$I$2:$I$1048576, MATCH(W6484, CFB!$W$2:$W$1048576, 0)):INDEX(CFB!$I$2:$I$1048576, MATCH(W6484, CFB!$W$2:$W$1048576, 0) + COUNTIF(CFB!$W$2:$W$1048576, W6484) - 1), 0)</f>
        <v>111</v>
      </c>
      <c r="M6484" s="2">
        <f>_xlfn.RANK.EQ(J6484, INDEX(CFB!$J$2:$J$1048576, MATCH(W6484, CFB!$W$2:$W$1048576, 0)):INDEX(CFB!$J$2:$J$1048576, MATCH(W6484, CFB!$W$2:$W$1048576, 0) + COUNTIF(CFB!$W$2:$W$1048576, W6484) - 1))</f>
        <v>23</v>
      </c>
      <c r="N6484" s="2">
        <f>RANK(K6484, INDEX(CFB!$K$2:$K$1048576, MATCH(W6484, CFB!$W$2:$W$1048576, 0)):INDEX(CFB!$K$2:$K$1048576, MATCH(W6484, CFB!$W$2:$W$1048576, 0) + COUNTIF(CFB!$W$2:$W$1048576, W6484) - 1))</f>
        <v>67</v>
      </c>
      <c r="O6484">
        <v>25.04</v>
      </c>
      <c r="P6484">
        <v>7.95</v>
      </c>
      <c r="W6484">
        <v>1971</v>
      </c>
      <c r="X6484">
        <f t="shared" si="201"/>
        <v>0</v>
      </c>
    </row>
    <row r="6485" spans="1:24" ht="12.75" hidden="1" customHeight="1" x14ac:dyDescent="0.45">
      <c r="A6485">
        <v>68</v>
      </c>
      <c r="B6485" t="s">
        <v>61</v>
      </c>
      <c r="C6485" t="s">
        <v>189</v>
      </c>
      <c r="D6485" s="2" t="str">
        <f t="shared" si="200"/>
        <v>Texas Christian1971</v>
      </c>
      <c r="F6485">
        <v>6</v>
      </c>
      <c r="G6485">
        <v>4</v>
      </c>
      <c r="H6485">
        <v>1</v>
      </c>
      <c r="I6485">
        <v>1.7</v>
      </c>
      <c r="J6485">
        <v>-1.59</v>
      </c>
      <c r="K6485">
        <v>0.11</v>
      </c>
      <c r="L6485" s="2">
        <f>_xlfn.RANK.EQ(I6485, INDEX(CFB!$I$2:$I$1048576, MATCH(W6485, CFB!$W$2:$W$1048576, 0)):INDEX(CFB!$I$2:$I$1048576, MATCH(W6485, CFB!$W$2:$W$1048576, 0) + COUNTIF(CFB!$W$2:$W$1048576, W6485) - 1), 0)</f>
        <v>51</v>
      </c>
      <c r="M6485" s="2">
        <f>_xlfn.RANK.EQ(J6485, INDEX(CFB!$J$2:$J$1048576, MATCH(W6485, CFB!$W$2:$W$1048576, 0)):INDEX(CFB!$J$2:$J$1048576, MATCH(W6485, CFB!$W$2:$W$1048576, 0) + COUNTIF(CFB!$W$2:$W$1048576, W6485) - 1))</f>
        <v>77</v>
      </c>
      <c r="N6485" s="2">
        <f>RANK(K6485, INDEX(CFB!$K$2:$K$1048576, MATCH(W6485, CFB!$W$2:$W$1048576, 0)):INDEX(CFB!$K$2:$K$1048576, MATCH(W6485, CFB!$W$2:$W$1048576, 0) + COUNTIF(CFB!$W$2:$W$1048576, W6485) - 1))</f>
        <v>68</v>
      </c>
      <c r="O6485">
        <v>29.46</v>
      </c>
      <c r="P6485">
        <v>16.920000000000002</v>
      </c>
      <c r="W6485">
        <v>1971</v>
      </c>
      <c r="X6485">
        <f t="shared" si="201"/>
        <v>0</v>
      </c>
    </row>
    <row r="6486" spans="1:24" ht="12.75" hidden="1" customHeight="1" x14ac:dyDescent="0.45">
      <c r="A6486">
        <v>69</v>
      </c>
      <c r="B6486" t="s">
        <v>129</v>
      </c>
      <c r="C6486" t="s">
        <v>189</v>
      </c>
      <c r="D6486" s="2" t="str">
        <f t="shared" si="200"/>
        <v>Rice1971</v>
      </c>
      <c r="F6486">
        <v>3</v>
      </c>
      <c r="G6486">
        <v>7</v>
      </c>
      <c r="H6486">
        <v>1</v>
      </c>
      <c r="I6486">
        <v>-1.46</v>
      </c>
      <c r="J6486">
        <v>1.51</v>
      </c>
      <c r="K6486">
        <v>0.05</v>
      </c>
      <c r="L6486" s="2">
        <f>_xlfn.RANK.EQ(I6486, INDEX(CFB!$I$2:$I$1048576, MATCH(W6486, CFB!$W$2:$W$1048576, 0)):INDEX(CFB!$I$2:$I$1048576, MATCH(W6486, CFB!$W$2:$W$1048576, 0) + COUNTIF(CFB!$W$2:$W$1048576, W6486) - 1), 0)</f>
        <v>70</v>
      </c>
      <c r="M6486" s="2">
        <f>_xlfn.RANK.EQ(J6486, INDEX(CFB!$J$2:$J$1048576, MATCH(W6486, CFB!$W$2:$W$1048576, 0)):INDEX(CFB!$J$2:$J$1048576, MATCH(W6486, CFB!$W$2:$W$1048576, 0) + COUNTIF(CFB!$W$2:$W$1048576, W6486) - 1))</f>
        <v>56</v>
      </c>
      <c r="N6486" s="2">
        <f>RANK(K6486, INDEX(CFB!$K$2:$K$1048576, MATCH(W6486, CFB!$W$2:$W$1048576, 0)):INDEX(CFB!$K$2:$K$1048576, MATCH(W6486, CFB!$W$2:$W$1048576, 0) + COUNTIF(CFB!$W$2:$W$1048576, W6486) - 1))</f>
        <v>69</v>
      </c>
      <c r="O6486">
        <v>25.61</v>
      </c>
      <c r="P6486">
        <v>10.32</v>
      </c>
      <c r="W6486">
        <v>1971</v>
      </c>
      <c r="X6486">
        <f t="shared" si="201"/>
        <v>0</v>
      </c>
    </row>
    <row r="6487" spans="1:24" ht="12.75" hidden="1" customHeight="1" x14ac:dyDescent="0.45">
      <c r="A6487">
        <v>70</v>
      </c>
      <c r="B6487" t="s">
        <v>32</v>
      </c>
      <c r="C6487" t="s">
        <v>178</v>
      </c>
      <c r="D6487" s="2" t="str">
        <f t="shared" si="200"/>
        <v>BYU1971</v>
      </c>
      <c r="F6487">
        <v>5</v>
      </c>
      <c r="G6487">
        <v>6</v>
      </c>
      <c r="H6487">
        <v>0</v>
      </c>
      <c r="I6487">
        <v>-2.4500000000000002</v>
      </c>
      <c r="J6487">
        <v>2.27</v>
      </c>
      <c r="K6487">
        <v>-0.18</v>
      </c>
      <c r="L6487" s="2">
        <f>_xlfn.RANK.EQ(I6487, INDEX(CFB!$I$2:$I$1048576, MATCH(W6487, CFB!$W$2:$W$1048576, 0)):INDEX(CFB!$I$2:$I$1048576, MATCH(W6487, CFB!$W$2:$W$1048576, 0) + COUNTIF(CFB!$W$2:$W$1048576, W6487) - 1), 0)</f>
        <v>84</v>
      </c>
      <c r="M6487" s="2">
        <f>_xlfn.RANK.EQ(J6487, INDEX(CFB!$J$2:$J$1048576, MATCH(W6487, CFB!$W$2:$W$1048576, 0)):INDEX(CFB!$J$2:$J$1048576, MATCH(W6487, CFB!$W$2:$W$1048576, 0) + COUNTIF(CFB!$W$2:$W$1048576, W6487) - 1))</f>
        <v>51</v>
      </c>
      <c r="N6487" s="2">
        <f>RANK(K6487, INDEX(CFB!$K$2:$K$1048576, MATCH(W6487, CFB!$W$2:$W$1048576, 0)):INDEX(CFB!$K$2:$K$1048576, MATCH(W6487, CFB!$W$2:$W$1048576, 0) + COUNTIF(CFB!$W$2:$W$1048576, W6487) - 1))</f>
        <v>70</v>
      </c>
      <c r="O6487">
        <v>25.09</v>
      </c>
      <c r="P6487">
        <v>10.02</v>
      </c>
      <c r="W6487">
        <v>1971</v>
      </c>
      <c r="X6487">
        <f t="shared" si="201"/>
        <v>0</v>
      </c>
    </row>
    <row r="6488" spans="1:24" ht="12.75" hidden="1" customHeight="1" x14ac:dyDescent="0.45">
      <c r="A6488">
        <v>71</v>
      </c>
      <c r="B6488" t="s">
        <v>81</v>
      </c>
      <c r="C6488" t="s">
        <v>12</v>
      </c>
      <c r="D6488" s="2" t="str">
        <f t="shared" si="200"/>
        <v>Cincinnati1971</v>
      </c>
      <c r="F6488">
        <v>7</v>
      </c>
      <c r="G6488">
        <v>4</v>
      </c>
      <c r="H6488">
        <v>0</v>
      </c>
      <c r="I6488">
        <v>-0.98</v>
      </c>
      <c r="J6488">
        <v>0.55000000000000004</v>
      </c>
      <c r="K6488">
        <v>-0.43</v>
      </c>
      <c r="L6488" s="2">
        <f>_xlfn.RANK.EQ(I6488, INDEX(CFB!$I$2:$I$1048576, MATCH(W6488, CFB!$W$2:$W$1048576, 0)):INDEX(CFB!$I$2:$I$1048576, MATCH(W6488, CFB!$W$2:$W$1048576, 0) + COUNTIF(CFB!$W$2:$W$1048576, W6488) - 1), 0)</f>
        <v>69</v>
      </c>
      <c r="M6488" s="2">
        <f>_xlfn.RANK.EQ(J6488, INDEX(CFB!$J$2:$J$1048576, MATCH(W6488, CFB!$W$2:$W$1048576, 0)):INDEX(CFB!$J$2:$J$1048576, MATCH(W6488, CFB!$W$2:$W$1048576, 0) + COUNTIF(CFB!$W$2:$W$1048576, W6488) - 1))</f>
        <v>64</v>
      </c>
      <c r="N6488" s="2">
        <f>RANK(K6488, INDEX(CFB!$K$2:$K$1048576, MATCH(W6488, CFB!$W$2:$W$1048576, 0)):INDEX(CFB!$K$2:$K$1048576, MATCH(W6488, CFB!$W$2:$W$1048576, 0) + COUNTIF(CFB!$W$2:$W$1048576, W6488) - 1))</f>
        <v>71</v>
      </c>
      <c r="O6488">
        <v>26.18</v>
      </c>
      <c r="P6488">
        <v>13.15</v>
      </c>
      <c r="W6488">
        <v>1971</v>
      </c>
      <c r="X6488">
        <f t="shared" si="201"/>
        <v>0</v>
      </c>
    </row>
    <row r="6489" spans="1:24" ht="12.75" hidden="1" customHeight="1" x14ac:dyDescent="0.45">
      <c r="A6489">
        <v>72</v>
      </c>
      <c r="B6489" t="s">
        <v>106</v>
      </c>
      <c r="C6489" t="s">
        <v>23</v>
      </c>
      <c r="D6489" s="2" t="str">
        <f t="shared" si="200"/>
        <v>Wake Forest1971</v>
      </c>
      <c r="F6489">
        <v>6</v>
      </c>
      <c r="G6489">
        <v>5</v>
      </c>
      <c r="H6489">
        <v>0</v>
      </c>
      <c r="I6489">
        <v>-2.0299999999999998</v>
      </c>
      <c r="J6489">
        <v>1.28</v>
      </c>
      <c r="K6489">
        <v>-0.75</v>
      </c>
      <c r="L6489" s="2">
        <f>_xlfn.RANK.EQ(I6489, INDEX(CFB!$I$2:$I$1048576, MATCH(W6489, CFB!$W$2:$W$1048576, 0)):INDEX(CFB!$I$2:$I$1048576, MATCH(W6489, CFB!$W$2:$W$1048576, 0) + COUNTIF(CFB!$W$2:$W$1048576, W6489) - 1), 0)</f>
        <v>78</v>
      </c>
      <c r="M6489" s="2">
        <f>_xlfn.RANK.EQ(J6489, INDEX(CFB!$J$2:$J$1048576, MATCH(W6489, CFB!$W$2:$W$1048576, 0)):INDEX(CFB!$J$2:$J$1048576, MATCH(W6489, CFB!$W$2:$W$1048576, 0) + COUNTIF(CFB!$W$2:$W$1048576, W6489) - 1))</f>
        <v>57</v>
      </c>
      <c r="N6489" s="2">
        <f>RANK(K6489, INDEX(CFB!$K$2:$K$1048576, MATCH(W6489, CFB!$W$2:$W$1048576, 0)):INDEX(CFB!$K$2:$K$1048576, MATCH(W6489, CFB!$W$2:$W$1048576, 0) + COUNTIF(CFB!$W$2:$W$1048576, W6489) - 1))</f>
        <v>72</v>
      </c>
      <c r="O6489">
        <v>25</v>
      </c>
      <c r="P6489">
        <v>10.53</v>
      </c>
      <c r="W6489">
        <v>1971</v>
      </c>
      <c r="X6489">
        <f t="shared" si="201"/>
        <v>0</v>
      </c>
    </row>
    <row r="6490" spans="1:24" ht="12.75" hidden="1" customHeight="1" x14ac:dyDescent="0.45">
      <c r="A6490">
        <v>73</v>
      </c>
      <c r="B6490" t="s">
        <v>120</v>
      </c>
      <c r="C6490" t="s">
        <v>178</v>
      </c>
      <c r="D6490" s="2" t="str">
        <f t="shared" si="200"/>
        <v>Arizona1971</v>
      </c>
      <c r="F6490">
        <v>5</v>
      </c>
      <c r="G6490">
        <v>6</v>
      </c>
      <c r="H6490">
        <v>0</v>
      </c>
      <c r="I6490">
        <v>-2.76</v>
      </c>
      <c r="J6490">
        <v>1.82</v>
      </c>
      <c r="K6490">
        <v>-0.94</v>
      </c>
      <c r="L6490" s="2">
        <f>_xlfn.RANK.EQ(I6490, INDEX(CFB!$I$2:$I$1048576, MATCH(W6490, CFB!$W$2:$W$1048576, 0)):INDEX(CFB!$I$2:$I$1048576, MATCH(W6490, CFB!$W$2:$W$1048576, 0) + COUNTIF(CFB!$W$2:$W$1048576, W6490) - 1), 0)</f>
        <v>85</v>
      </c>
      <c r="M6490" s="2">
        <f>_xlfn.RANK.EQ(J6490, INDEX(CFB!$J$2:$J$1048576, MATCH(W6490, CFB!$W$2:$W$1048576, 0)):INDEX(CFB!$J$2:$J$1048576, MATCH(W6490, CFB!$W$2:$W$1048576, 0) + COUNTIF(CFB!$W$2:$W$1048576, W6490) - 1))</f>
        <v>52</v>
      </c>
      <c r="N6490" s="2">
        <f>RANK(K6490, INDEX(CFB!$K$2:$K$1048576, MATCH(W6490, CFB!$W$2:$W$1048576, 0)):INDEX(CFB!$K$2:$K$1048576, MATCH(W6490, CFB!$W$2:$W$1048576, 0) + COUNTIF(CFB!$W$2:$W$1048576, W6490) - 1))</f>
        <v>73</v>
      </c>
      <c r="O6490">
        <v>24.16</v>
      </c>
      <c r="P6490">
        <v>11.16</v>
      </c>
      <c r="W6490">
        <v>1971</v>
      </c>
      <c r="X6490">
        <f t="shared" si="201"/>
        <v>0</v>
      </c>
    </row>
    <row r="6491" spans="1:24" ht="12.75" hidden="1" customHeight="1" x14ac:dyDescent="0.45">
      <c r="A6491">
        <v>74</v>
      </c>
      <c r="B6491" t="s">
        <v>34</v>
      </c>
      <c r="C6491" t="s">
        <v>189</v>
      </c>
      <c r="D6491" s="2" t="str">
        <f t="shared" si="200"/>
        <v>Texas A&amp;M1971</v>
      </c>
      <c r="F6491">
        <v>5</v>
      </c>
      <c r="G6491">
        <v>6</v>
      </c>
      <c r="H6491">
        <v>0</v>
      </c>
      <c r="I6491">
        <v>-3.81</v>
      </c>
      <c r="J6491">
        <v>2.8</v>
      </c>
      <c r="K6491">
        <v>-1.01</v>
      </c>
      <c r="L6491" s="2">
        <f>_xlfn.RANK.EQ(I6491, INDEX(CFB!$I$2:$I$1048576, MATCH(W6491, CFB!$W$2:$W$1048576, 0)):INDEX(CFB!$I$2:$I$1048576, MATCH(W6491, CFB!$W$2:$W$1048576, 0) + COUNTIF(CFB!$W$2:$W$1048576, W6491) - 1), 0)</f>
        <v>97</v>
      </c>
      <c r="M6491" s="2">
        <f>_xlfn.RANK.EQ(J6491, INDEX(CFB!$J$2:$J$1048576, MATCH(W6491, CFB!$W$2:$W$1048576, 0)):INDEX(CFB!$J$2:$J$1048576, MATCH(W6491, CFB!$W$2:$W$1048576, 0) + COUNTIF(CFB!$W$2:$W$1048576, W6491) - 1))</f>
        <v>44</v>
      </c>
      <c r="N6491" s="2">
        <f>RANK(K6491, INDEX(CFB!$K$2:$K$1048576, MATCH(W6491, CFB!$W$2:$W$1048576, 0)):INDEX(CFB!$K$2:$K$1048576, MATCH(W6491, CFB!$W$2:$W$1048576, 0) + COUNTIF(CFB!$W$2:$W$1048576, W6491) - 1))</f>
        <v>74</v>
      </c>
      <c r="O6491">
        <v>23.82</v>
      </c>
      <c r="P6491">
        <v>10.07</v>
      </c>
      <c r="W6491">
        <v>1971</v>
      </c>
      <c r="X6491">
        <f t="shared" si="201"/>
        <v>0</v>
      </c>
    </row>
    <row r="6492" spans="1:24" ht="12.75" hidden="1" customHeight="1" x14ac:dyDescent="0.45">
      <c r="A6492">
        <v>75</v>
      </c>
      <c r="B6492" t="s">
        <v>225</v>
      </c>
      <c r="C6492" t="s">
        <v>12</v>
      </c>
      <c r="D6492" s="2" t="str">
        <f t="shared" si="200"/>
        <v>Villanova1971</v>
      </c>
      <c r="F6492">
        <v>6</v>
      </c>
      <c r="G6492">
        <v>4</v>
      </c>
      <c r="H6492">
        <v>1</v>
      </c>
      <c r="I6492">
        <v>-3.61</v>
      </c>
      <c r="J6492">
        <v>2.59</v>
      </c>
      <c r="K6492">
        <v>-1.02</v>
      </c>
      <c r="L6492" s="2">
        <f>_xlfn.RANK.EQ(I6492, INDEX(CFB!$I$2:$I$1048576, MATCH(W6492, CFB!$W$2:$W$1048576, 0)):INDEX(CFB!$I$2:$I$1048576, MATCH(W6492, CFB!$W$2:$W$1048576, 0) + COUNTIF(CFB!$W$2:$W$1048576, W6492) - 1), 0)</f>
        <v>94</v>
      </c>
      <c r="M6492" s="2">
        <f>_xlfn.RANK.EQ(J6492, INDEX(CFB!$J$2:$J$1048576, MATCH(W6492, CFB!$W$2:$W$1048576, 0)):INDEX(CFB!$J$2:$J$1048576, MATCH(W6492, CFB!$W$2:$W$1048576, 0) + COUNTIF(CFB!$W$2:$W$1048576, W6492) - 1))</f>
        <v>48</v>
      </c>
      <c r="N6492" s="2">
        <f>RANK(K6492, INDEX(CFB!$K$2:$K$1048576, MATCH(W6492, CFB!$W$2:$W$1048576, 0)):INDEX(CFB!$K$2:$K$1048576, MATCH(W6492, CFB!$W$2:$W$1048576, 0) + COUNTIF(CFB!$W$2:$W$1048576, W6492) - 1))</f>
        <v>75</v>
      </c>
      <c r="O6492">
        <v>25.21</v>
      </c>
      <c r="P6492">
        <v>9.08</v>
      </c>
      <c r="W6492">
        <v>1971</v>
      </c>
      <c r="X6492">
        <f t="shared" si="201"/>
        <v>0</v>
      </c>
    </row>
    <row r="6493" spans="1:24" ht="12.75" hidden="1" customHeight="1" x14ac:dyDescent="0.45">
      <c r="A6493">
        <v>76</v>
      </c>
      <c r="B6493" t="s">
        <v>109</v>
      </c>
      <c r="C6493" t="s">
        <v>15</v>
      </c>
      <c r="D6493" s="2" t="str">
        <f t="shared" si="200"/>
        <v>Mississippi State1971</v>
      </c>
      <c r="F6493">
        <v>2</v>
      </c>
      <c r="G6493">
        <v>9</v>
      </c>
      <c r="H6493">
        <v>0</v>
      </c>
      <c r="I6493">
        <v>-1.7</v>
      </c>
      <c r="J6493">
        <v>0.06</v>
      </c>
      <c r="K6493">
        <v>-1.65</v>
      </c>
      <c r="L6493" s="2">
        <f>_xlfn.RANK.EQ(I6493, INDEX(CFB!$I$2:$I$1048576, MATCH(W6493, CFB!$W$2:$W$1048576, 0)):INDEX(CFB!$I$2:$I$1048576, MATCH(W6493, CFB!$W$2:$W$1048576, 0) + COUNTIF(CFB!$W$2:$W$1048576, W6493) - 1), 0)</f>
        <v>76</v>
      </c>
      <c r="M6493" s="2">
        <f>_xlfn.RANK.EQ(J6493, INDEX(CFB!$J$2:$J$1048576, MATCH(W6493, CFB!$W$2:$W$1048576, 0)):INDEX(CFB!$J$2:$J$1048576, MATCH(W6493, CFB!$W$2:$W$1048576, 0) + COUNTIF(CFB!$W$2:$W$1048576, W6493) - 1))</f>
        <v>67</v>
      </c>
      <c r="N6493" s="2">
        <f>RANK(K6493, INDEX(CFB!$K$2:$K$1048576, MATCH(W6493, CFB!$W$2:$W$1048576, 0)):INDEX(CFB!$K$2:$K$1048576, MATCH(W6493, CFB!$W$2:$W$1048576, 0) + COUNTIF(CFB!$W$2:$W$1048576, W6493) - 1))</f>
        <v>76</v>
      </c>
      <c r="O6493">
        <v>24.99</v>
      </c>
      <c r="P6493">
        <v>14.22</v>
      </c>
      <c r="W6493">
        <v>1971</v>
      </c>
      <c r="X6493">
        <f t="shared" si="201"/>
        <v>0</v>
      </c>
    </row>
    <row r="6494" spans="1:24" ht="12.75" hidden="1" customHeight="1" x14ac:dyDescent="0.45">
      <c r="A6494">
        <v>77</v>
      </c>
      <c r="B6494" t="s">
        <v>74</v>
      </c>
      <c r="C6494" t="s">
        <v>15</v>
      </c>
      <c r="D6494" s="2" t="str">
        <f t="shared" si="200"/>
        <v>Kentucky1971</v>
      </c>
      <c r="F6494">
        <v>3</v>
      </c>
      <c r="G6494">
        <v>8</v>
      </c>
      <c r="H6494">
        <v>0</v>
      </c>
      <c r="I6494">
        <v>-1.6</v>
      </c>
      <c r="J6494">
        <v>-0.23</v>
      </c>
      <c r="K6494">
        <v>-1.83</v>
      </c>
      <c r="L6494" s="2">
        <f>_xlfn.RANK.EQ(I6494, INDEX(CFB!$I$2:$I$1048576, MATCH(W6494, CFB!$W$2:$W$1048576, 0)):INDEX(CFB!$I$2:$I$1048576, MATCH(W6494, CFB!$W$2:$W$1048576, 0) + COUNTIF(CFB!$W$2:$W$1048576, W6494) - 1), 0)</f>
        <v>74</v>
      </c>
      <c r="M6494" s="2">
        <f>_xlfn.RANK.EQ(J6494, INDEX(CFB!$J$2:$J$1048576, MATCH(W6494, CFB!$W$2:$W$1048576, 0)):INDEX(CFB!$J$2:$J$1048576, MATCH(W6494, CFB!$W$2:$W$1048576, 0) + COUNTIF(CFB!$W$2:$W$1048576, W6494) - 1))</f>
        <v>70</v>
      </c>
      <c r="N6494" s="2">
        <f>RANK(K6494, INDEX(CFB!$K$2:$K$1048576, MATCH(W6494, CFB!$W$2:$W$1048576, 0)):INDEX(CFB!$K$2:$K$1048576, MATCH(W6494, CFB!$W$2:$W$1048576, 0) + COUNTIF(CFB!$W$2:$W$1048576, W6494) - 1))</f>
        <v>77</v>
      </c>
      <c r="O6494">
        <v>25.33</v>
      </c>
      <c r="P6494">
        <v>13.45</v>
      </c>
      <c r="W6494">
        <v>1971</v>
      </c>
      <c r="X6494">
        <f t="shared" si="201"/>
        <v>0</v>
      </c>
    </row>
    <row r="6495" spans="1:24" ht="12.75" hidden="1" customHeight="1" x14ac:dyDescent="0.45">
      <c r="A6495">
        <v>78</v>
      </c>
      <c r="B6495" t="s">
        <v>138</v>
      </c>
      <c r="C6495" t="s">
        <v>178</v>
      </c>
      <c r="D6495" s="2" t="str">
        <f t="shared" si="200"/>
        <v>Wyoming1971</v>
      </c>
      <c r="F6495">
        <v>5</v>
      </c>
      <c r="G6495">
        <v>6</v>
      </c>
      <c r="H6495">
        <v>0</v>
      </c>
      <c r="I6495">
        <v>1.58</v>
      </c>
      <c r="J6495">
        <v>-3.59</v>
      </c>
      <c r="K6495">
        <v>-2.0099999999999998</v>
      </c>
      <c r="L6495" s="2">
        <f>_xlfn.RANK.EQ(I6495, INDEX(CFB!$I$2:$I$1048576, MATCH(W6495, CFB!$W$2:$W$1048576, 0)):INDEX(CFB!$I$2:$I$1048576, MATCH(W6495, CFB!$W$2:$W$1048576, 0) + COUNTIF(CFB!$W$2:$W$1048576, W6495) - 1), 0)</f>
        <v>53</v>
      </c>
      <c r="M6495" s="2">
        <f>_xlfn.RANK.EQ(J6495, INDEX(CFB!$J$2:$J$1048576, MATCH(W6495, CFB!$W$2:$W$1048576, 0)):INDEX(CFB!$J$2:$J$1048576, MATCH(W6495, CFB!$W$2:$W$1048576, 0) + COUNTIF(CFB!$W$2:$W$1048576, W6495) - 1))</f>
        <v>91</v>
      </c>
      <c r="N6495" s="2">
        <f>RANK(K6495, INDEX(CFB!$K$2:$K$1048576, MATCH(W6495, CFB!$W$2:$W$1048576, 0)):INDEX(CFB!$K$2:$K$1048576, MATCH(W6495, CFB!$W$2:$W$1048576, 0) + COUNTIF(CFB!$W$2:$W$1048576, W6495) - 1))</f>
        <v>78</v>
      </c>
      <c r="O6495">
        <v>27.82</v>
      </c>
      <c r="P6495">
        <v>18.89</v>
      </c>
      <c r="W6495">
        <v>1971</v>
      </c>
      <c r="X6495">
        <f t="shared" si="201"/>
        <v>0</v>
      </c>
    </row>
    <row r="6496" spans="1:24" ht="12.75" hidden="1" customHeight="1" x14ac:dyDescent="0.45">
      <c r="A6496">
        <v>79</v>
      </c>
      <c r="B6496" t="s">
        <v>24</v>
      </c>
      <c r="C6496" t="s">
        <v>189</v>
      </c>
      <c r="D6496" s="2" t="str">
        <f t="shared" si="200"/>
        <v>SMU1971</v>
      </c>
      <c r="F6496">
        <v>4</v>
      </c>
      <c r="G6496">
        <v>7</v>
      </c>
      <c r="H6496">
        <v>0</v>
      </c>
      <c r="I6496">
        <v>-2.4</v>
      </c>
      <c r="J6496">
        <v>-0.02</v>
      </c>
      <c r="K6496">
        <v>-2.42</v>
      </c>
      <c r="L6496" s="2">
        <f>_xlfn.RANK.EQ(I6496, INDEX(CFB!$I$2:$I$1048576, MATCH(W6496, CFB!$W$2:$W$1048576, 0)):INDEX(CFB!$I$2:$I$1048576, MATCH(W6496, CFB!$W$2:$W$1048576, 0) + COUNTIF(CFB!$W$2:$W$1048576, W6496) - 1), 0)</f>
        <v>83</v>
      </c>
      <c r="M6496" s="2">
        <f>_xlfn.RANK.EQ(J6496, INDEX(CFB!$J$2:$J$1048576, MATCH(W6496, CFB!$W$2:$W$1048576, 0)):INDEX(CFB!$J$2:$J$1048576, MATCH(W6496, CFB!$W$2:$W$1048576, 0) + COUNTIF(CFB!$W$2:$W$1048576, W6496) - 1))</f>
        <v>68</v>
      </c>
      <c r="N6496" s="2">
        <f>RANK(K6496, INDEX(CFB!$K$2:$K$1048576, MATCH(W6496, CFB!$W$2:$W$1048576, 0)):INDEX(CFB!$K$2:$K$1048576, MATCH(W6496, CFB!$W$2:$W$1048576, 0) + COUNTIF(CFB!$W$2:$W$1048576, W6496) - 1))</f>
        <v>79</v>
      </c>
      <c r="O6496">
        <v>24.03</v>
      </c>
      <c r="P6496">
        <v>12.02</v>
      </c>
      <c r="W6496">
        <v>1971</v>
      </c>
      <c r="X6496">
        <f t="shared" si="201"/>
        <v>0</v>
      </c>
    </row>
    <row r="6497" spans="1:24" ht="12.75" hidden="1" customHeight="1" x14ac:dyDescent="0.45">
      <c r="A6497">
        <v>80</v>
      </c>
      <c r="B6497" t="s">
        <v>126</v>
      </c>
      <c r="C6497" t="s">
        <v>12</v>
      </c>
      <c r="D6497" s="2" t="str">
        <f t="shared" si="200"/>
        <v>Hawaii1971</v>
      </c>
      <c r="F6497">
        <v>7</v>
      </c>
      <c r="G6497">
        <v>4</v>
      </c>
      <c r="H6497">
        <v>0</v>
      </c>
      <c r="I6497">
        <v>-0.93</v>
      </c>
      <c r="J6497">
        <v>-1.67</v>
      </c>
      <c r="K6497">
        <v>-2.6</v>
      </c>
      <c r="L6497" s="2">
        <f>_xlfn.RANK.EQ(I6497, INDEX(CFB!$I$2:$I$1048576, MATCH(W6497, CFB!$W$2:$W$1048576, 0)):INDEX(CFB!$I$2:$I$1048576, MATCH(W6497, CFB!$W$2:$W$1048576, 0) + COUNTIF(CFB!$W$2:$W$1048576, W6497) - 1), 0)</f>
        <v>68</v>
      </c>
      <c r="M6497" s="2">
        <f>_xlfn.RANK.EQ(J6497, INDEX(CFB!$J$2:$J$1048576, MATCH(W6497, CFB!$W$2:$W$1048576, 0)):INDEX(CFB!$J$2:$J$1048576, MATCH(W6497, CFB!$W$2:$W$1048576, 0) + COUNTIF(CFB!$W$2:$W$1048576, W6497) - 1))</f>
        <v>78</v>
      </c>
      <c r="N6497" s="2">
        <f>RANK(K6497, INDEX(CFB!$K$2:$K$1048576, MATCH(W6497, CFB!$W$2:$W$1048576, 0)):INDEX(CFB!$K$2:$K$1048576, MATCH(W6497, CFB!$W$2:$W$1048576, 0) + COUNTIF(CFB!$W$2:$W$1048576, W6497) - 1))</f>
        <v>80</v>
      </c>
      <c r="O6497">
        <v>26.82</v>
      </c>
      <c r="P6497">
        <v>15.61</v>
      </c>
      <c r="W6497">
        <v>1971</v>
      </c>
      <c r="X6497">
        <f t="shared" si="201"/>
        <v>0</v>
      </c>
    </row>
    <row r="6498" spans="1:24" ht="12.75" hidden="1" customHeight="1" x14ac:dyDescent="0.45">
      <c r="A6498">
        <v>81</v>
      </c>
      <c r="B6498" t="s">
        <v>80</v>
      </c>
      <c r="C6498" t="s">
        <v>65</v>
      </c>
      <c r="D6498" s="2" t="str">
        <f t="shared" si="200"/>
        <v>Bowling Green1971</v>
      </c>
      <c r="F6498">
        <v>6</v>
      </c>
      <c r="G6498">
        <v>4</v>
      </c>
      <c r="H6498">
        <v>0</v>
      </c>
      <c r="I6498">
        <v>4.49</v>
      </c>
      <c r="J6498">
        <v>-7.11</v>
      </c>
      <c r="K6498">
        <v>-2.63</v>
      </c>
      <c r="L6498" s="2">
        <f>_xlfn.RANK.EQ(I6498, INDEX(CFB!$I$2:$I$1048576, MATCH(W6498, CFB!$W$2:$W$1048576, 0)):INDEX(CFB!$I$2:$I$1048576, MATCH(W6498, CFB!$W$2:$W$1048576, 0) + COUNTIF(CFB!$W$2:$W$1048576, W6498) - 1), 0)</f>
        <v>35</v>
      </c>
      <c r="M6498" s="2">
        <f>_xlfn.RANK.EQ(J6498, INDEX(CFB!$J$2:$J$1048576, MATCH(W6498, CFB!$W$2:$W$1048576, 0)):INDEX(CFB!$J$2:$J$1048576, MATCH(W6498, CFB!$W$2:$W$1048576, 0) + COUNTIF(CFB!$W$2:$W$1048576, W6498) - 1))</f>
        <v>114</v>
      </c>
      <c r="N6498" s="2">
        <f>RANK(K6498, INDEX(CFB!$K$2:$K$1048576, MATCH(W6498, CFB!$W$2:$W$1048576, 0)):INDEX(CFB!$K$2:$K$1048576, MATCH(W6498, CFB!$W$2:$W$1048576, 0) + COUNTIF(CFB!$W$2:$W$1048576, W6498) - 1))</f>
        <v>81</v>
      </c>
      <c r="O6498">
        <v>29.87</v>
      </c>
      <c r="P6498">
        <v>18.989999999999998</v>
      </c>
      <c r="W6498">
        <v>1971</v>
      </c>
      <c r="X6498">
        <f t="shared" si="201"/>
        <v>0</v>
      </c>
    </row>
    <row r="6499" spans="1:24" ht="12.75" hidden="1" customHeight="1" x14ac:dyDescent="0.45">
      <c r="A6499">
        <v>82</v>
      </c>
      <c r="B6499" t="s">
        <v>84</v>
      </c>
      <c r="C6499" t="s">
        <v>178</v>
      </c>
      <c r="D6499" s="2" t="str">
        <f t="shared" si="200"/>
        <v>Utah1971</v>
      </c>
      <c r="F6499">
        <v>3</v>
      </c>
      <c r="G6499">
        <v>8</v>
      </c>
      <c r="H6499">
        <v>0</v>
      </c>
      <c r="I6499">
        <v>3.44</v>
      </c>
      <c r="J6499">
        <v>-6.18</v>
      </c>
      <c r="K6499">
        <v>-2.74</v>
      </c>
      <c r="L6499" s="2">
        <f>_xlfn.RANK.EQ(I6499, INDEX(CFB!$I$2:$I$1048576, MATCH(W6499, CFB!$W$2:$W$1048576, 0)):INDEX(CFB!$I$2:$I$1048576, MATCH(W6499, CFB!$W$2:$W$1048576, 0) + COUNTIF(CFB!$W$2:$W$1048576, W6499) - 1), 0)</f>
        <v>38</v>
      </c>
      <c r="M6499" s="2">
        <f>_xlfn.RANK.EQ(J6499, INDEX(CFB!$J$2:$J$1048576, MATCH(W6499, CFB!$W$2:$W$1048576, 0)):INDEX(CFB!$J$2:$J$1048576, MATCH(W6499, CFB!$W$2:$W$1048576, 0) + COUNTIF(CFB!$W$2:$W$1048576, W6499) - 1))</f>
        <v>109</v>
      </c>
      <c r="N6499" s="2">
        <f>RANK(K6499, INDEX(CFB!$K$2:$K$1048576, MATCH(W6499, CFB!$W$2:$W$1048576, 0)):INDEX(CFB!$K$2:$K$1048576, MATCH(W6499, CFB!$W$2:$W$1048576, 0) + COUNTIF(CFB!$W$2:$W$1048576, W6499) - 1))</f>
        <v>82</v>
      </c>
      <c r="O6499">
        <v>29.82</v>
      </c>
      <c r="P6499">
        <v>18.37</v>
      </c>
      <c r="W6499">
        <v>1971</v>
      </c>
      <c r="X6499">
        <f t="shared" si="201"/>
        <v>0</v>
      </c>
    </row>
    <row r="6500" spans="1:24" ht="12.75" hidden="1" customHeight="1" x14ac:dyDescent="0.45">
      <c r="A6500">
        <v>83</v>
      </c>
      <c r="B6500" t="s">
        <v>46</v>
      </c>
      <c r="C6500" t="s">
        <v>188</v>
      </c>
      <c r="D6500" s="2" t="str">
        <f t="shared" si="200"/>
        <v>Missouri1971</v>
      </c>
      <c r="F6500">
        <v>1</v>
      </c>
      <c r="G6500">
        <v>10</v>
      </c>
      <c r="H6500">
        <v>0</v>
      </c>
      <c r="I6500">
        <v>-5.46</v>
      </c>
      <c r="J6500">
        <v>2.67</v>
      </c>
      <c r="K6500">
        <v>-2.79</v>
      </c>
      <c r="L6500" s="2">
        <f>_xlfn.RANK.EQ(I6500, INDEX(CFB!$I$2:$I$1048576, MATCH(W6500, CFB!$W$2:$W$1048576, 0)):INDEX(CFB!$I$2:$I$1048576, MATCH(W6500, CFB!$W$2:$W$1048576, 0) + COUNTIF(CFB!$W$2:$W$1048576, W6500) - 1), 0)</f>
        <v>105</v>
      </c>
      <c r="M6500" s="2">
        <f>_xlfn.RANK.EQ(J6500, INDEX(CFB!$J$2:$J$1048576, MATCH(W6500, CFB!$W$2:$W$1048576, 0)):INDEX(CFB!$J$2:$J$1048576, MATCH(W6500, CFB!$W$2:$W$1048576, 0) + COUNTIF(CFB!$W$2:$W$1048576, W6500) - 1))</f>
        <v>45</v>
      </c>
      <c r="N6500" s="2">
        <f>RANK(K6500, INDEX(CFB!$K$2:$K$1048576, MATCH(W6500, CFB!$W$2:$W$1048576, 0)):INDEX(CFB!$K$2:$K$1048576, MATCH(W6500, CFB!$W$2:$W$1048576, 0) + COUNTIF(CFB!$W$2:$W$1048576, W6500) - 1))</f>
        <v>83</v>
      </c>
      <c r="O6500">
        <v>21.41</v>
      </c>
      <c r="P6500">
        <v>9.0500000000000007</v>
      </c>
      <c r="W6500">
        <v>1971</v>
      </c>
      <c r="X6500">
        <f t="shared" si="201"/>
        <v>0</v>
      </c>
    </row>
    <row r="6501" spans="1:24" ht="12.75" hidden="1" customHeight="1" x14ac:dyDescent="0.45">
      <c r="A6501">
        <v>84</v>
      </c>
      <c r="B6501" t="s">
        <v>33</v>
      </c>
      <c r="C6501" t="s">
        <v>12</v>
      </c>
      <c r="D6501" s="2" t="str">
        <f t="shared" si="200"/>
        <v>Virginia Tech1971</v>
      </c>
      <c r="F6501">
        <v>4</v>
      </c>
      <c r="G6501">
        <v>7</v>
      </c>
      <c r="H6501">
        <v>0</v>
      </c>
      <c r="I6501">
        <v>2.72</v>
      </c>
      <c r="J6501">
        <v>-5.78</v>
      </c>
      <c r="K6501">
        <v>-3.06</v>
      </c>
      <c r="L6501" s="2">
        <f>_xlfn.RANK.EQ(I6501, INDEX(CFB!$I$2:$I$1048576, MATCH(W6501, CFB!$W$2:$W$1048576, 0)):INDEX(CFB!$I$2:$I$1048576, MATCH(W6501, CFB!$W$2:$W$1048576, 0) + COUNTIF(CFB!$W$2:$W$1048576, W6501) - 1), 0)</f>
        <v>46</v>
      </c>
      <c r="M6501" s="2">
        <f>_xlfn.RANK.EQ(J6501, INDEX(CFB!$J$2:$J$1048576, MATCH(W6501, CFB!$W$2:$W$1048576, 0)):INDEX(CFB!$J$2:$J$1048576, MATCH(W6501, CFB!$W$2:$W$1048576, 0) + COUNTIF(CFB!$W$2:$W$1048576, W6501) - 1))</f>
        <v>106</v>
      </c>
      <c r="N6501" s="2">
        <f>RANK(K6501, INDEX(CFB!$K$2:$K$1048576, MATCH(W6501, CFB!$W$2:$W$1048576, 0)):INDEX(CFB!$K$2:$K$1048576, MATCH(W6501, CFB!$W$2:$W$1048576, 0) + COUNTIF(CFB!$W$2:$W$1048576, W6501) - 1))</f>
        <v>84</v>
      </c>
      <c r="O6501">
        <v>30.1</v>
      </c>
      <c r="P6501">
        <v>18.59</v>
      </c>
      <c r="W6501">
        <v>1971</v>
      </c>
      <c r="X6501">
        <f t="shared" si="201"/>
        <v>0</v>
      </c>
    </row>
    <row r="6502" spans="1:24" ht="12.75" hidden="1" customHeight="1" x14ac:dyDescent="0.45">
      <c r="A6502">
        <v>85</v>
      </c>
      <c r="B6502" t="s">
        <v>70</v>
      </c>
      <c r="C6502" t="s">
        <v>12</v>
      </c>
      <c r="D6502" s="2" t="str">
        <f t="shared" si="200"/>
        <v>Pitt1971</v>
      </c>
      <c r="F6502">
        <v>3</v>
      </c>
      <c r="G6502">
        <v>8</v>
      </c>
      <c r="H6502">
        <v>0</v>
      </c>
      <c r="I6502">
        <v>5.69</v>
      </c>
      <c r="J6502">
        <v>-8.89</v>
      </c>
      <c r="K6502">
        <v>-3.2</v>
      </c>
      <c r="L6502" s="2">
        <f>_xlfn.RANK.EQ(I6502, INDEX(CFB!$I$2:$I$1048576, MATCH(W6502, CFB!$W$2:$W$1048576, 0)):INDEX(CFB!$I$2:$I$1048576, MATCH(W6502, CFB!$W$2:$W$1048576, 0) + COUNTIF(CFB!$W$2:$W$1048576, W6502) - 1), 0)</f>
        <v>25</v>
      </c>
      <c r="M6502" s="2">
        <f>_xlfn.RANK.EQ(J6502, INDEX(CFB!$J$2:$J$1048576, MATCH(W6502, CFB!$W$2:$W$1048576, 0)):INDEX(CFB!$J$2:$J$1048576, MATCH(W6502, CFB!$W$2:$W$1048576, 0) + COUNTIF(CFB!$W$2:$W$1048576, W6502) - 1))</f>
        <v>120</v>
      </c>
      <c r="N6502" s="2">
        <f>RANK(K6502, INDEX(CFB!$K$2:$K$1048576, MATCH(W6502, CFB!$W$2:$W$1048576, 0)):INDEX(CFB!$K$2:$K$1048576, MATCH(W6502, CFB!$W$2:$W$1048576, 0) + COUNTIF(CFB!$W$2:$W$1048576, W6502) - 1))</f>
        <v>85</v>
      </c>
      <c r="O6502">
        <v>31.9</v>
      </c>
      <c r="P6502">
        <v>22.85</v>
      </c>
      <c r="W6502">
        <v>1971</v>
      </c>
      <c r="X6502">
        <f t="shared" si="201"/>
        <v>0</v>
      </c>
    </row>
    <row r="6503" spans="1:24" ht="12.75" hidden="1" customHeight="1" x14ac:dyDescent="0.45">
      <c r="A6503">
        <v>86</v>
      </c>
      <c r="B6503" t="s">
        <v>175</v>
      </c>
      <c r="C6503" t="s">
        <v>12</v>
      </c>
      <c r="D6503" s="2" t="str">
        <f t="shared" si="200"/>
        <v>Idaho1971</v>
      </c>
      <c r="F6503">
        <v>8</v>
      </c>
      <c r="G6503">
        <v>3</v>
      </c>
      <c r="H6503">
        <v>0</v>
      </c>
      <c r="I6503">
        <v>-4.2300000000000004</v>
      </c>
      <c r="J6503">
        <v>0.8</v>
      </c>
      <c r="K6503">
        <v>-3.43</v>
      </c>
      <c r="L6503" s="2">
        <f>_xlfn.RANK.EQ(I6503, INDEX(CFB!$I$2:$I$1048576, MATCH(W6503, CFB!$W$2:$W$1048576, 0)):INDEX(CFB!$I$2:$I$1048576, MATCH(W6503, CFB!$W$2:$W$1048576, 0) + COUNTIF(CFB!$W$2:$W$1048576, W6503) - 1), 0)</f>
        <v>99</v>
      </c>
      <c r="M6503" s="2">
        <f>_xlfn.RANK.EQ(J6503, INDEX(CFB!$J$2:$J$1048576, MATCH(W6503, CFB!$W$2:$W$1048576, 0)):INDEX(CFB!$J$2:$J$1048576, MATCH(W6503, CFB!$W$2:$W$1048576, 0) + COUNTIF(CFB!$W$2:$W$1048576, W6503) - 1))</f>
        <v>61</v>
      </c>
      <c r="N6503" s="2">
        <f>RANK(K6503, INDEX(CFB!$K$2:$K$1048576, MATCH(W6503, CFB!$W$2:$W$1048576, 0)):INDEX(CFB!$K$2:$K$1048576, MATCH(W6503, CFB!$W$2:$W$1048576, 0) + COUNTIF(CFB!$W$2:$W$1048576, W6503) - 1))</f>
        <v>86</v>
      </c>
      <c r="O6503">
        <v>23.61</v>
      </c>
      <c r="P6503">
        <v>13.03</v>
      </c>
      <c r="W6503">
        <v>1971</v>
      </c>
      <c r="X6503">
        <f t="shared" si="201"/>
        <v>0</v>
      </c>
    </row>
    <row r="6504" spans="1:24" ht="12.75" hidden="1" customHeight="1" x14ac:dyDescent="0.45">
      <c r="A6504">
        <v>87</v>
      </c>
      <c r="B6504" t="s">
        <v>201</v>
      </c>
      <c r="C6504" t="s">
        <v>206</v>
      </c>
      <c r="D6504" s="2" t="str">
        <f t="shared" si="200"/>
        <v>William &amp; Mary1971</v>
      </c>
      <c r="F6504">
        <v>5</v>
      </c>
      <c r="G6504">
        <v>6</v>
      </c>
      <c r="H6504">
        <v>0</v>
      </c>
      <c r="I6504">
        <v>2.75</v>
      </c>
      <c r="J6504">
        <v>-6.23</v>
      </c>
      <c r="K6504">
        <v>-3.47</v>
      </c>
      <c r="L6504" s="2">
        <f>_xlfn.RANK.EQ(I6504, INDEX(CFB!$I$2:$I$1048576, MATCH(W6504, CFB!$W$2:$W$1048576, 0)):INDEX(CFB!$I$2:$I$1048576, MATCH(W6504, CFB!$W$2:$W$1048576, 0) + COUNTIF(CFB!$W$2:$W$1048576, W6504) - 1), 0)</f>
        <v>44</v>
      </c>
      <c r="M6504" s="2">
        <f>_xlfn.RANK.EQ(J6504, INDEX(CFB!$J$2:$J$1048576, MATCH(W6504, CFB!$W$2:$W$1048576, 0)):INDEX(CFB!$J$2:$J$1048576, MATCH(W6504, CFB!$W$2:$W$1048576, 0) + COUNTIF(CFB!$W$2:$W$1048576, W6504) - 1))</f>
        <v>110</v>
      </c>
      <c r="N6504" s="2">
        <f>RANK(K6504, INDEX(CFB!$K$2:$K$1048576, MATCH(W6504, CFB!$W$2:$W$1048576, 0)):INDEX(CFB!$K$2:$K$1048576, MATCH(W6504, CFB!$W$2:$W$1048576, 0) + COUNTIF(CFB!$W$2:$W$1048576, W6504) - 1))</f>
        <v>87</v>
      </c>
      <c r="O6504">
        <v>29.44</v>
      </c>
      <c r="P6504">
        <v>17.260000000000002</v>
      </c>
      <c r="W6504">
        <v>1971</v>
      </c>
      <c r="X6504">
        <f t="shared" si="201"/>
        <v>0</v>
      </c>
    </row>
    <row r="6505" spans="1:24" ht="12.75" hidden="1" customHeight="1" x14ac:dyDescent="0.45">
      <c r="A6505">
        <v>88</v>
      </c>
      <c r="B6505" t="s">
        <v>223</v>
      </c>
      <c r="C6505" t="s">
        <v>212</v>
      </c>
      <c r="D6505" s="2" t="str">
        <f t="shared" si="200"/>
        <v>Columbia1971</v>
      </c>
      <c r="F6505">
        <v>6</v>
      </c>
      <c r="G6505">
        <v>3</v>
      </c>
      <c r="H6505">
        <v>0</v>
      </c>
      <c r="I6505">
        <v>-2.27</v>
      </c>
      <c r="J6505">
        <v>-1.23</v>
      </c>
      <c r="K6505">
        <v>-3.5</v>
      </c>
      <c r="L6505" s="2">
        <f>_xlfn.RANK.EQ(I6505, INDEX(CFB!$I$2:$I$1048576, MATCH(W6505, CFB!$W$2:$W$1048576, 0)):INDEX(CFB!$I$2:$I$1048576, MATCH(W6505, CFB!$W$2:$W$1048576, 0) + COUNTIF(CFB!$W$2:$W$1048576, W6505) - 1), 0)</f>
        <v>82</v>
      </c>
      <c r="M6505" s="2">
        <f>_xlfn.RANK.EQ(J6505, INDEX(CFB!$J$2:$J$1048576, MATCH(W6505, CFB!$W$2:$W$1048576, 0)):INDEX(CFB!$J$2:$J$1048576, MATCH(W6505, CFB!$W$2:$W$1048576, 0) + COUNTIF(CFB!$W$2:$W$1048576, W6505) - 1))</f>
        <v>75</v>
      </c>
      <c r="N6505" s="2">
        <f>RANK(K6505, INDEX(CFB!$K$2:$K$1048576, MATCH(W6505, CFB!$W$2:$W$1048576, 0)):INDEX(CFB!$K$2:$K$1048576, MATCH(W6505, CFB!$W$2:$W$1048576, 0) + COUNTIF(CFB!$W$2:$W$1048576, W6505) - 1))</f>
        <v>88</v>
      </c>
      <c r="O6505">
        <v>22.06</v>
      </c>
      <c r="P6505">
        <v>12.99</v>
      </c>
      <c r="W6505">
        <v>1971</v>
      </c>
      <c r="X6505">
        <f t="shared" si="201"/>
        <v>0</v>
      </c>
    </row>
    <row r="6506" spans="1:24" ht="12.75" hidden="1" customHeight="1" x14ac:dyDescent="0.45">
      <c r="A6506">
        <v>89</v>
      </c>
      <c r="B6506" t="s">
        <v>51</v>
      </c>
      <c r="C6506" t="s">
        <v>12</v>
      </c>
      <c r="D6506" s="2" t="str">
        <f t="shared" si="200"/>
        <v>Navy1971</v>
      </c>
      <c r="F6506">
        <v>3</v>
      </c>
      <c r="G6506">
        <v>8</v>
      </c>
      <c r="H6506">
        <v>0</v>
      </c>
      <c r="I6506">
        <v>-0.17</v>
      </c>
      <c r="J6506">
        <v>-4.1399999999999997</v>
      </c>
      <c r="K6506">
        <v>-4.3099999999999996</v>
      </c>
      <c r="L6506" s="2">
        <f>_xlfn.RANK.EQ(I6506, INDEX(CFB!$I$2:$I$1048576, MATCH(W6506, CFB!$W$2:$W$1048576, 0)):INDEX(CFB!$I$2:$I$1048576, MATCH(W6506, CFB!$W$2:$W$1048576, 0) + COUNTIF(CFB!$W$2:$W$1048576, W6506) - 1), 0)</f>
        <v>66</v>
      </c>
      <c r="M6506" s="2">
        <f>_xlfn.RANK.EQ(J6506, INDEX(CFB!$J$2:$J$1048576, MATCH(W6506, CFB!$W$2:$W$1048576, 0)):INDEX(CFB!$J$2:$J$1048576, MATCH(W6506, CFB!$W$2:$W$1048576, 0) + COUNTIF(CFB!$W$2:$W$1048576, W6506) - 1))</f>
        <v>97</v>
      </c>
      <c r="N6506" s="2">
        <f>RANK(K6506, INDEX(CFB!$K$2:$K$1048576, MATCH(W6506, CFB!$W$2:$W$1048576, 0)):INDEX(CFB!$K$2:$K$1048576, MATCH(W6506, CFB!$W$2:$W$1048576, 0) + COUNTIF(CFB!$W$2:$W$1048576, W6506) - 1))</f>
        <v>89</v>
      </c>
      <c r="O6506">
        <v>25.36</v>
      </c>
      <c r="P6506">
        <v>19.850000000000001</v>
      </c>
      <c r="W6506">
        <v>1971</v>
      </c>
      <c r="X6506">
        <f t="shared" si="201"/>
        <v>0</v>
      </c>
    </row>
    <row r="6507" spans="1:24" ht="12.75" hidden="1" customHeight="1" x14ac:dyDescent="0.45">
      <c r="A6507">
        <v>90</v>
      </c>
      <c r="B6507" t="s">
        <v>199</v>
      </c>
      <c r="C6507" t="s">
        <v>195</v>
      </c>
      <c r="D6507" s="2" t="str">
        <f t="shared" si="200"/>
        <v>Drake1971</v>
      </c>
      <c r="F6507">
        <v>7</v>
      </c>
      <c r="G6507">
        <v>4</v>
      </c>
      <c r="H6507">
        <v>0</v>
      </c>
      <c r="I6507">
        <v>-1.56</v>
      </c>
      <c r="J6507">
        <v>-2.89</v>
      </c>
      <c r="K6507">
        <v>-4.45</v>
      </c>
      <c r="L6507" s="2">
        <f>_xlfn.RANK.EQ(I6507, INDEX(CFB!$I$2:$I$1048576, MATCH(W6507, CFB!$W$2:$W$1048576, 0)):INDEX(CFB!$I$2:$I$1048576, MATCH(W6507, CFB!$W$2:$W$1048576, 0) + COUNTIF(CFB!$W$2:$W$1048576, W6507) - 1), 0)</f>
        <v>73</v>
      </c>
      <c r="M6507" s="2">
        <f>_xlfn.RANK.EQ(J6507, INDEX(CFB!$J$2:$J$1048576, MATCH(W6507, CFB!$W$2:$W$1048576, 0)):INDEX(CFB!$J$2:$J$1048576, MATCH(W6507, CFB!$W$2:$W$1048576, 0) + COUNTIF(CFB!$W$2:$W$1048576, W6507) - 1))</f>
        <v>87</v>
      </c>
      <c r="N6507" s="2">
        <f>RANK(K6507, INDEX(CFB!$K$2:$K$1048576, MATCH(W6507, CFB!$W$2:$W$1048576, 0)):INDEX(CFB!$K$2:$K$1048576, MATCH(W6507, CFB!$W$2:$W$1048576, 0) + COUNTIF(CFB!$W$2:$W$1048576, W6507) - 1))</f>
        <v>90</v>
      </c>
      <c r="O6507">
        <v>25.95</v>
      </c>
      <c r="P6507">
        <v>15.51</v>
      </c>
      <c r="W6507">
        <v>1971</v>
      </c>
      <c r="X6507">
        <f t="shared" si="201"/>
        <v>0</v>
      </c>
    </row>
    <row r="6508" spans="1:24" ht="12.75" hidden="1" customHeight="1" x14ac:dyDescent="0.45">
      <c r="A6508">
        <v>91</v>
      </c>
      <c r="B6508" t="s">
        <v>21</v>
      </c>
      <c r="C6508" t="s">
        <v>10</v>
      </c>
      <c r="D6508" s="2" t="str">
        <f t="shared" si="200"/>
        <v>Indiana1971</v>
      </c>
      <c r="F6508">
        <v>3</v>
      </c>
      <c r="G6508">
        <v>8</v>
      </c>
      <c r="H6508">
        <v>0</v>
      </c>
      <c r="I6508">
        <v>-3.61</v>
      </c>
      <c r="J6508">
        <v>-1.01</v>
      </c>
      <c r="K6508">
        <v>-4.62</v>
      </c>
      <c r="L6508" s="2">
        <f>_xlfn.RANK.EQ(I6508, INDEX(CFB!$I$2:$I$1048576, MATCH(W6508, CFB!$W$2:$W$1048576, 0)):INDEX(CFB!$I$2:$I$1048576, MATCH(W6508, CFB!$W$2:$W$1048576, 0) + COUNTIF(CFB!$W$2:$W$1048576, W6508) - 1), 0)</f>
        <v>94</v>
      </c>
      <c r="M6508" s="2">
        <f>_xlfn.RANK.EQ(J6508, INDEX(CFB!$J$2:$J$1048576, MATCH(W6508, CFB!$W$2:$W$1048576, 0)):INDEX(CFB!$J$2:$J$1048576, MATCH(W6508, CFB!$W$2:$W$1048576, 0) + COUNTIF(CFB!$W$2:$W$1048576, W6508) - 1))</f>
        <v>74</v>
      </c>
      <c r="N6508" s="2">
        <f>RANK(K6508, INDEX(CFB!$K$2:$K$1048576, MATCH(W6508, CFB!$W$2:$W$1048576, 0)):INDEX(CFB!$K$2:$K$1048576, MATCH(W6508, CFB!$W$2:$W$1048576, 0) + COUNTIF(CFB!$W$2:$W$1048576, W6508) - 1))</f>
        <v>91</v>
      </c>
      <c r="O6508">
        <v>24.11</v>
      </c>
      <c r="P6508">
        <v>14.6</v>
      </c>
      <c r="W6508">
        <v>1971</v>
      </c>
      <c r="X6508">
        <f t="shared" si="201"/>
        <v>0</v>
      </c>
    </row>
    <row r="6509" spans="1:24" ht="12.75" hidden="1" customHeight="1" x14ac:dyDescent="0.45">
      <c r="A6509">
        <v>92</v>
      </c>
      <c r="B6509" t="s">
        <v>220</v>
      </c>
      <c r="C6509" t="s">
        <v>212</v>
      </c>
      <c r="D6509" s="2" t="str">
        <f t="shared" si="200"/>
        <v>Princeton1971</v>
      </c>
      <c r="F6509">
        <v>4</v>
      </c>
      <c r="G6509">
        <v>5</v>
      </c>
      <c r="H6509">
        <v>0</v>
      </c>
      <c r="I6509">
        <v>-3.24</v>
      </c>
      <c r="J6509">
        <v>-1.94</v>
      </c>
      <c r="K6509">
        <v>-5.18</v>
      </c>
      <c r="L6509" s="2">
        <f>_xlfn.RANK.EQ(I6509, INDEX(CFB!$I$2:$I$1048576, MATCH(W6509, CFB!$W$2:$W$1048576, 0)):INDEX(CFB!$I$2:$I$1048576, MATCH(W6509, CFB!$W$2:$W$1048576, 0) + COUNTIF(CFB!$W$2:$W$1048576, W6509) - 1), 0)</f>
        <v>90</v>
      </c>
      <c r="M6509" s="2">
        <f>_xlfn.RANK.EQ(J6509, INDEX(CFB!$J$2:$J$1048576, MATCH(W6509, CFB!$W$2:$W$1048576, 0)):INDEX(CFB!$J$2:$J$1048576, MATCH(W6509, CFB!$W$2:$W$1048576, 0) + COUNTIF(CFB!$W$2:$W$1048576, W6509) - 1))</f>
        <v>82</v>
      </c>
      <c r="N6509" s="2">
        <f>RANK(K6509, INDEX(CFB!$K$2:$K$1048576, MATCH(W6509, CFB!$W$2:$W$1048576, 0)):INDEX(CFB!$K$2:$K$1048576, MATCH(W6509, CFB!$W$2:$W$1048576, 0) + COUNTIF(CFB!$W$2:$W$1048576, W6509) - 1))</f>
        <v>92</v>
      </c>
      <c r="O6509">
        <v>25.01</v>
      </c>
      <c r="P6509">
        <v>14.84</v>
      </c>
      <c r="W6509">
        <v>1971</v>
      </c>
      <c r="X6509">
        <f t="shared" si="201"/>
        <v>0</v>
      </c>
    </row>
    <row r="6510" spans="1:24" ht="12.75" hidden="1" customHeight="1" x14ac:dyDescent="0.45">
      <c r="A6510">
        <v>93</v>
      </c>
      <c r="B6510" t="s">
        <v>219</v>
      </c>
      <c r="C6510" t="s">
        <v>212</v>
      </c>
      <c r="D6510" s="2" t="str">
        <f t="shared" si="200"/>
        <v>Harvard1971</v>
      </c>
      <c r="F6510">
        <v>5</v>
      </c>
      <c r="G6510">
        <v>4</v>
      </c>
      <c r="H6510">
        <v>0</v>
      </c>
      <c r="I6510">
        <v>-1.51</v>
      </c>
      <c r="J6510">
        <v>-3.95</v>
      </c>
      <c r="K6510">
        <v>-5.46</v>
      </c>
      <c r="L6510" s="2">
        <f>_xlfn.RANK.EQ(I6510, INDEX(CFB!$I$2:$I$1048576, MATCH(W6510, CFB!$W$2:$W$1048576, 0)):INDEX(CFB!$I$2:$I$1048576, MATCH(W6510, CFB!$W$2:$W$1048576, 0) + COUNTIF(CFB!$W$2:$W$1048576, W6510) - 1), 0)</f>
        <v>71</v>
      </c>
      <c r="M6510" s="2">
        <f>_xlfn.RANK.EQ(J6510, INDEX(CFB!$J$2:$J$1048576, MATCH(W6510, CFB!$W$2:$W$1048576, 0)):INDEX(CFB!$J$2:$J$1048576, MATCH(W6510, CFB!$W$2:$W$1048576, 0) + COUNTIF(CFB!$W$2:$W$1048576, W6510) - 1))</f>
        <v>96</v>
      </c>
      <c r="N6510" s="2">
        <f>RANK(K6510, INDEX(CFB!$K$2:$K$1048576, MATCH(W6510, CFB!$W$2:$W$1048576, 0)):INDEX(CFB!$K$2:$K$1048576, MATCH(W6510, CFB!$W$2:$W$1048576, 0) + COUNTIF(CFB!$W$2:$W$1048576, W6510) - 1))</f>
        <v>93</v>
      </c>
      <c r="O6510">
        <v>23.82</v>
      </c>
      <c r="P6510">
        <v>16.29</v>
      </c>
      <c r="W6510">
        <v>1971</v>
      </c>
      <c r="X6510">
        <f t="shared" si="201"/>
        <v>0</v>
      </c>
    </row>
    <row r="6511" spans="1:24" ht="12.75" hidden="1" customHeight="1" x14ac:dyDescent="0.45">
      <c r="A6511">
        <v>94</v>
      </c>
      <c r="B6511" t="s">
        <v>148</v>
      </c>
      <c r="C6511" t="s">
        <v>178</v>
      </c>
      <c r="D6511" s="2" t="str">
        <f t="shared" si="200"/>
        <v>UTEP1971</v>
      </c>
      <c r="F6511">
        <v>5</v>
      </c>
      <c r="G6511">
        <v>6</v>
      </c>
      <c r="H6511">
        <v>0</v>
      </c>
      <c r="I6511">
        <v>-7</v>
      </c>
      <c r="J6511">
        <v>1.22</v>
      </c>
      <c r="K6511">
        <v>-5.78</v>
      </c>
      <c r="L6511" s="2">
        <f>_xlfn.RANK.EQ(I6511, INDEX(CFB!$I$2:$I$1048576, MATCH(W6511, CFB!$W$2:$W$1048576, 0)):INDEX(CFB!$I$2:$I$1048576, MATCH(W6511, CFB!$W$2:$W$1048576, 0) + COUNTIF(CFB!$W$2:$W$1048576, W6511) - 1), 0)</f>
        <v>115</v>
      </c>
      <c r="M6511" s="2">
        <f>_xlfn.RANK.EQ(J6511, INDEX(CFB!$J$2:$J$1048576, MATCH(W6511, CFB!$W$2:$W$1048576, 0)):INDEX(CFB!$J$2:$J$1048576, MATCH(W6511, CFB!$W$2:$W$1048576, 0) + COUNTIF(CFB!$W$2:$W$1048576, W6511) - 1))</f>
        <v>58</v>
      </c>
      <c r="N6511" s="2">
        <f>RANK(K6511, INDEX(CFB!$K$2:$K$1048576, MATCH(W6511, CFB!$W$2:$W$1048576, 0)):INDEX(CFB!$K$2:$K$1048576, MATCH(W6511, CFB!$W$2:$W$1048576, 0) + COUNTIF(CFB!$W$2:$W$1048576, W6511) - 1))</f>
        <v>94</v>
      </c>
      <c r="O6511">
        <v>19.649999999999999</v>
      </c>
      <c r="P6511">
        <v>12.7</v>
      </c>
      <c r="W6511">
        <v>1971</v>
      </c>
      <c r="X6511">
        <f t="shared" si="201"/>
        <v>0</v>
      </c>
    </row>
    <row r="6512" spans="1:24" ht="12.75" hidden="1" customHeight="1" x14ac:dyDescent="0.45">
      <c r="A6512">
        <v>95</v>
      </c>
      <c r="B6512" t="s">
        <v>190</v>
      </c>
      <c r="C6512" t="s">
        <v>193</v>
      </c>
      <c r="D6512" s="2" t="str">
        <f t="shared" si="200"/>
        <v>Pacific1971</v>
      </c>
      <c r="F6512">
        <v>3</v>
      </c>
      <c r="G6512">
        <v>8</v>
      </c>
      <c r="H6512">
        <v>0</v>
      </c>
      <c r="I6512">
        <v>-3.4</v>
      </c>
      <c r="J6512">
        <v>-2.72</v>
      </c>
      <c r="K6512">
        <v>-6.11</v>
      </c>
      <c r="L6512" s="2">
        <f>_xlfn.RANK.EQ(I6512, INDEX(CFB!$I$2:$I$1048576, MATCH(W6512, CFB!$W$2:$W$1048576, 0)):INDEX(CFB!$I$2:$I$1048576, MATCH(W6512, CFB!$W$2:$W$1048576, 0) + COUNTIF(CFB!$W$2:$W$1048576, W6512) - 1), 0)</f>
        <v>91</v>
      </c>
      <c r="M6512" s="2">
        <f>_xlfn.RANK.EQ(J6512, INDEX(CFB!$J$2:$J$1048576, MATCH(W6512, CFB!$W$2:$W$1048576, 0)):INDEX(CFB!$J$2:$J$1048576, MATCH(W6512, CFB!$W$2:$W$1048576, 0) + COUNTIF(CFB!$W$2:$W$1048576, W6512) - 1))</f>
        <v>86</v>
      </c>
      <c r="N6512" s="2">
        <f>RANK(K6512, INDEX(CFB!$K$2:$K$1048576, MATCH(W6512, CFB!$W$2:$W$1048576, 0)):INDEX(CFB!$K$2:$K$1048576, MATCH(W6512, CFB!$W$2:$W$1048576, 0) + COUNTIF(CFB!$W$2:$W$1048576, W6512) - 1))</f>
        <v>95</v>
      </c>
      <c r="O6512">
        <v>21.96</v>
      </c>
      <c r="P6512">
        <v>13.37</v>
      </c>
      <c r="W6512">
        <v>1971</v>
      </c>
      <c r="X6512">
        <f t="shared" si="201"/>
        <v>0</v>
      </c>
    </row>
    <row r="6513" spans="1:24" ht="12.75" hidden="1" customHeight="1" x14ac:dyDescent="0.45">
      <c r="A6513">
        <v>96</v>
      </c>
      <c r="B6513" t="s">
        <v>207</v>
      </c>
      <c r="C6513" t="s">
        <v>206</v>
      </c>
      <c r="D6513" s="2" t="str">
        <f t="shared" si="200"/>
        <v>The Citadel1971</v>
      </c>
      <c r="F6513">
        <v>8</v>
      </c>
      <c r="G6513">
        <v>3</v>
      </c>
      <c r="H6513">
        <v>0</v>
      </c>
      <c r="I6513">
        <v>7.09</v>
      </c>
      <c r="J6513">
        <v>-13.39</v>
      </c>
      <c r="K6513">
        <v>-6.31</v>
      </c>
      <c r="L6513" s="2">
        <f>_xlfn.RANK.EQ(I6513, INDEX(CFB!$I$2:$I$1048576, MATCH(W6513, CFB!$W$2:$W$1048576, 0)):INDEX(CFB!$I$2:$I$1048576, MATCH(W6513, CFB!$W$2:$W$1048576, 0) + COUNTIF(CFB!$W$2:$W$1048576, W6513) - 1), 0)</f>
        <v>17</v>
      </c>
      <c r="M6513" s="2">
        <f>_xlfn.RANK.EQ(J6513, INDEX(CFB!$J$2:$J$1048576, MATCH(W6513, CFB!$W$2:$W$1048576, 0)):INDEX(CFB!$J$2:$J$1048576, MATCH(W6513, CFB!$W$2:$W$1048576, 0) + COUNTIF(CFB!$W$2:$W$1048576, W6513) - 1))</f>
        <v>128</v>
      </c>
      <c r="N6513" s="2">
        <f>RANK(K6513, INDEX(CFB!$K$2:$K$1048576, MATCH(W6513, CFB!$W$2:$W$1048576, 0)):INDEX(CFB!$K$2:$K$1048576, MATCH(W6513, CFB!$W$2:$W$1048576, 0) + COUNTIF(CFB!$W$2:$W$1048576, W6513) - 1))</f>
        <v>96</v>
      </c>
      <c r="O6513">
        <v>33.369999999999997</v>
      </c>
      <c r="P6513">
        <v>25.67</v>
      </c>
      <c r="W6513">
        <v>1971</v>
      </c>
      <c r="X6513">
        <f t="shared" si="201"/>
        <v>0</v>
      </c>
    </row>
    <row r="6514" spans="1:24" ht="12.75" hidden="1" customHeight="1" x14ac:dyDescent="0.45">
      <c r="A6514">
        <v>97</v>
      </c>
      <c r="B6514" t="s">
        <v>149</v>
      </c>
      <c r="C6514" t="s">
        <v>12</v>
      </c>
      <c r="D6514" s="2" t="str">
        <f t="shared" si="200"/>
        <v>New Mexico State1971</v>
      </c>
      <c r="F6514">
        <v>5</v>
      </c>
      <c r="G6514">
        <v>5</v>
      </c>
      <c r="H6514">
        <v>1</v>
      </c>
      <c r="I6514">
        <v>-2.97</v>
      </c>
      <c r="J6514">
        <v>-3.38</v>
      </c>
      <c r="K6514">
        <v>-6.35</v>
      </c>
      <c r="L6514" s="2">
        <f>_xlfn.RANK.EQ(I6514, INDEX(CFB!$I$2:$I$1048576, MATCH(W6514, CFB!$W$2:$W$1048576, 0)):INDEX(CFB!$I$2:$I$1048576, MATCH(W6514, CFB!$W$2:$W$1048576, 0) + COUNTIF(CFB!$W$2:$W$1048576, W6514) - 1), 0)</f>
        <v>87</v>
      </c>
      <c r="M6514" s="2">
        <f>_xlfn.RANK.EQ(J6514, INDEX(CFB!$J$2:$J$1048576, MATCH(W6514, CFB!$W$2:$W$1048576, 0)):INDEX(CFB!$J$2:$J$1048576, MATCH(W6514, CFB!$W$2:$W$1048576, 0) + COUNTIF(CFB!$W$2:$W$1048576, W6514) - 1))</f>
        <v>90</v>
      </c>
      <c r="N6514" s="2">
        <f>RANK(K6514, INDEX(CFB!$K$2:$K$1048576, MATCH(W6514, CFB!$W$2:$W$1048576, 0)):INDEX(CFB!$K$2:$K$1048576, MATCH(W6514, CFB!$W$2:$W$1048576, 0) + COUNTIF(CFB!$W$2:$W$1048576, W6514) - 1))</f>
        <v>97</v>
      </c>
      <c r="O6514">
        <v>22.77</v>
      </c>
      <c r="P6514">
        <v>16.89</v>
      </c>
      <c r="W6514">
        <v>1971</v>
      </c>
      <c r="X6514">
        <f t="shared" si="201"/>
        <v>0</v>
      </c>
    </row>
    <row r="6515" spans="1:24" ht="12.75" hidden="1" customHeight="1" x14ac:dyDescent="0.45">
      <c r="A6515">
        <v>98</v>
      </c>
      <c r="B6515" t="s">
        <v>111</v>
      </c>
      <c r="C6515" t="s">
        <v>193</v>
      </c>
      <c r="D6515" s="2" t="str">
        <f t="shared" si="200"/>
        <v>Fresno State1971</v>
      </c>
      <c r="F6515">
        <v>6</v>
      </c>
      <c r="G6515">
        <v>5</v>
      </c>
      <c r="H6515">
        <v>0</v>
      </c>
      <c r="I6515">
        <v>-5.6</v>
      </c>
      <c r="J6515">
        <v>-0.77</v>
      </c>
      <c r="K6515">
        <v>-6.37</v>
      </c>
      <c r="L6515" s="2">
        <f>_xlfn.RANK.EQ(I6515, INDEX(CFB!$I$2:$I$1048576, MATCH(W6515, CFB!$W$2:$W$1048576, 0)):INDEX(CFB!$I$2:$I$1048576, MATCH(W6515, CFB!$W$2:$W$1048576, 0) + COUNTIF(CFB!$W$2:$W$1048576, W6515) - 1), 0)</f>
        <v>106</v>
      </c>
      <c r="M6515" s="2">
        <f>_xlfn.RANK.EQ(J6515, INDEX(CFB!$J$2:$J$1048576, MATCH(W6515, CFB!$W$2:$W$1048576, 0)):INDEX(CFB!$J$2:$J$1048576, MATCH(W6515, CFB!$W$2:$W$1048576, 0) + COUNTIF(CFB!$W$2:$W$1048576, W6515) - 1))</f>
        <v>72</v>
      </c>
      <c r="N6515" s="2">
        <f>RANK(K6515, INDEX(CFB!$K$2:$K$1048576, MATCH(W6515, CFB!$W$2:$W$1048576, 0)):INDEX(CFB!$K$2:$K$1048576, MATCH(W6515, CFB!$W$2:$W$1048576, 0) + COUNTIF(CFB!$W$2:$W$1048576, W6515) - 1))</f>
        <v>98</v>
      </c>
      <c r="O6515">
        <v>21.65</v>
      </c>
      <c r="P6515">
        <v>12.45</v>
      </c>
      <c r="W6515">
        <v>1971</v>
      </c>
      <c r="X6515">
        <f t="shared" si="201"/>
        <v>0</v>
      </c>
    </row>
    <row r="6516" spans="1:24" ht="12.75" hidden="1" customHeight="1" x14ac:dyDescent="0.45">
      <c r="A6516">
        <v>99</v>
      </c>
      <c r="B6516" t="s">
        <v>96</v>
      </c>
      <c r="C6516" t="s">
        <v>23</v>
      </c>
      <c r="D6516" s="2" t="str">
        <f t="shared" si="200"/>
        <v>Maryland1971</v>
      </c>
      <c r="F6516">
        <v>2</v>
      </c>
      <c r="G6516">
        <v>9</v>
      </c>
      <c r="H6516">
        <v>0</v>
      </c>
      <c r="I6516">
        <v>1.2</v>
      </c>
      <c r="J6516">
        <v>-7.69</v>
      </c>
      <c r="K6516">
        <v>-6.49</v>
      </c>
      <c r="L6516" s="2">
        <f>_xlfn.RANK.EQ(I6516, INDEX(CFB!$I$2:$I$1048576, MATCH(W6516, CFB!$W$2:$W$1048576, 0)):INDEX(CFB!$I$2:$I$1048576, MATCH(W6516, CFB!$W$2:$W$1048576, 0) + COUNTIF(CFB!$W$2:$W$1048576, W6516) - 1), 0)</f>
        <v>54</v>
      </c>
      <c r="M6516" s="2">
        <f>_xlfn.RANK.EQ(J6516, INDEX(CFB!$J$2:$J$1048576, MATCH(W6516, CFB!$W$2:$W$1048576, 0)):INDEX(CFB!$J$2:$J$1048576, MATCH(W6516, CFB!$W$2:$W$1048576, 0) + COUNTIF(CFB!$W$2:$W$1048576, W6516) - 1))</f>
        <v>115</v>
      </c>
      <c r="N6516" s="2">
        <f>RANK(K6516, INDEX(CFB!$K$2:$K$1048576, MATCH(W6516, CFB!$W$2:$W$1048576, 0)):INDEX(CFB!$K$2:$K$1048576, MATCH(W6516, CFB!$W$2:$W$1048576, 0) + COUNTIF(CFB!$W$2:$W$1048576, W6516) - 1))</f>
        <v>99</v>
      </c>
      <c r="O6516">
        <v>29.4</v>
      </c>
      <c r="P6516">
        <v>19.82</v>
      </c>
      <c r="W6516">
        <v>1971</v>
      </c>
      <c r="X6516">
        <f t="shared" si="201"/>
        <v>0</v>
      </c>
    </row>
    <row r="6517" spans="1:24" ht="12.75" hidden="1" customHeight="1" x14ac:dyDescent="0.45">
      <c r="A6517">
        <v>100</v>
      </c>
      <c r="B6517" t="s">
        <v>87</v>
      </c>
      <c r="C6517" t="s">
        <v>12</v>
      </c>
      <c r="D6517" s="2" t="str">
        <f t="shared" si="200"/>
        <v>Northern Illinois1971</v>
      </c>
      <c r="F6517">
        <v>5</v>
      </c>
      <c r="G6517">
        <v>5</v>
      </c>
      <c r="H6517">
        <v>1</v>
      </c>
      <c r="I6517">
        <v>-3.19</v>
      </c>
      <c r="J6517">
        <v>-3.59</v>
      </c>
      <c r="K6517">
        <v>-6.78</v>
      </c>
      <c r="L6517" s="2">
        <f>_xlfn.RANK.EQ(I6517, INDEX(CFB!$I$2:$I$1048576, MATCH(W6517, CFB!$W$2:$W$1048576, 0)):INDEX(CFB!$I$2:$I$1048576, MATCH(W6517, CFB!$W$2:$W$1048576, 0) + COUNTIF(CFB!$W$2:$W$1048576, W6517) - 1), 0)</f>
        <v>89</v>
      </c>
      <c r="M6517" s="2">
        <f>_xlfn.RANK.EQ(J6517, INDEX(CFB!$J$2:$J$1048576, MATCH(W6517, CFB!$W$2:$W$1048576, 0)):INDEX(CFB!$J$2:$J$1048576, MATCH(W6517, CFB!$W$2:$W$1048576, 0) + COUNTIF(CFB!$W$2:$W$1048576, W6517) - 1))</f>
        <v>91</v>
      </c>
      <c r="N6517" s="2">
        <f>RANK(K6517, INDEX(CFB!$K$2:$K$1048576, MATCH(W6517, CFB!$W$2:$W$1048576, 0)):INDEX(CFB!$K$2:$K$1048576, MATCH(W6517, CFB!$W$2:$W$1048576, 0) + COUNTIF(CFB!$W$2:$W$1048576, W6517) - 1))</f>
        <v>100</v>
      </c>
      <c r="O6517">
        <v>22.26</v>
      </c>
      <c r="P6517">
        <v>16.71</v>
      </c>
      <c r="W6517">
        <v>1971</v>
      </c>
      <c r="X6517">
        <f t="shared" si="201"/>
        <v>0</v>
      </c>
    </row>
    <row r="6518" spans="1:24" ht="12.75" hidden="1" customHeight="1" x14ac:dyDescent="0.45">
      <c r="A6518">
        <v>101</v>
      </c>
      <c r="B6518" t="s">
        <v>147</v>
      </c>
      <c r="C6518" t="s">
        <v>195</v>
      </c>
      <c r="D6518" s="2" t="str">
        <f t="shared" si="200"/>
        <v>Tulsa1971</v>
      </c>
      <c r="F6518">
        <v>4</v>
      </c>
      <c r="G6518">
        <v>7</v>
      </c>
      <c r="H6518">
        <v>0</v>
      </c>
      <c r="I6518">
        <v>-2.0499999999999998</v>
      </c>
      <c r="J6518">
        <v>-4.92</v>
      </c>
      <c r="K6518">
        <v>-6.97</v>
      </c>
      <c r="L6518" s="2">
        <f>_xlfn.RANK.EQ(I6518, INDEX(CFB!$I$2:$I$1048576, MATCH(W6518, CFB!$W$2:$W$1048576, 0)):INDEX(CFB!$I$2:$I$1048576, MATCH(W6518, CFB!$W$2:$W$1048576, 0) + COUNTIF(CFB!$W$2:$W$1048576, W6518) - 1), 0)</f>
        <v>80</v>
      </c>
      <c r="M6518" s="2">
        <f>_xlfn.RANK.EQ(J6518, INDEX(CFB!$J$2:$J$1048576, MATCH(W6518, CFB!$W$2:$W$1048576, 0)):INDEX(CFB!$J$2:$J$1048576, MATCH(W6518, CFB!$W$2:$W$1048576, 0) + COUNTIF(CFB!$W$2:$W$1048576, W6518) - 1))</f>
        <v>103</v>
      </c>
      <c r="N6518" s="2">
        <f>RANK(K6518, INDEX(CFB!$K$2:$K$1048576, MATCH(W6518, CFB!$W$2:$W$1048576, 0)):INDEX(CFB!$K$2:$K$1048576, MATCH(W6518, CFB!$W$2:$W$1048576, 0) + COUNTIF(CFB!$W$2:$W$1048576, W6518) - 1))</f>
        <v>101</v>
      </c>
      <c r="O6518">
        <v>24.57</v>
      </c>
      <c r="P6518">
        <v>20.239999999999998</v>
      </c>
      <c r="W6518">
        <v>1971</v>
      </c>
      <c r="X6518">
        <f t="shared" si="201"/>
        <v>0</v>
      </c>
    </row>
    <row r="6519" spans="1:24" ht="12.75" hidden="1" customHeight="1" x14ac:dyDescent="0.45">
      <c r="A6519">
        <v>102</v>
      </c>
      <c r="B6519" t="s">
        <v>93</v>
      </c>
      <c r="C6519" t="s">
        <v>23</v>
      </c>
      <c r="D6519" s="2" t="str">
        <f t="shared" si="200"/>
        <v>Virginia1971</v>
      </c>
      <c r="F6519">
        <v>3</v>
      </c>
      <c r="G6519">
        <v>8</v>
      </c>
      <c r="H6519">
        <v>0</v>
      </c>
      <c r="I6519">
        <v>-4.8499999999999996</v>
      </c>
      <c r="J6519">
        <v>-2.5299999999999998</v>
      </c>
      <c r="K6519">
        <v>-7.37</v>
      </c>
      <c r="L6519" s="2">
        <f>_xlfn.RANK.EQ(I6519, INDEX(CFB!$I$2:$I$1048576, MATCH(W6519, CFB!$W$2:$W$1048576, 0)):INDEX(CFB!$I$2:$I$1048576, MATCH(W6519, CFB!$W$2:$W$1048576, 0) + COUNTIF(CFB!$W$2:$W$1048576, W6519) - 1), 0)</f>
        <v>102</v>
      </c>
      <c r="M6519" s="2">
        <f>_xlfn.RANK.EQ(J6519, INDEX(CFB!$J$2:$J$1048576, MATCH(W6519, CFB!$W$2:$W$1048576, 0)):INDEX(CFB!$J$2:$J$1048576, MATCH(W6519, CFB!$W$2:$W$1048576, 0) + COUNTIF(CFB!$W$2:$W$1048576, W6519) - 1))</f>
        <v>85</v>
      </c>
      <c r="N6519" s="2">
        <f>RANK(K6519, INDEX(CFB!$K$2:$K$1048576, MATCH(W6519, CFB!$W$2:$W$1048576, 0)):INDEX(CFB!$K$2:$K$1048576, MATCH(W6519, CFB!$W$2:$W$1048576, 0) + COUNTIF(CFB!$W$2:$W$1048576, W6519) - 1))</f>
        <v>102</v>
      </c>
      <c r="O6519">
        <v>20.73</v>
      </c>
      <c r="P6519">
        <v>17.09</v>
      </c>
      <c r="W6519">
        <v>1971</v>
      </c>
      <c r="X6519">
        <f t="shared" si="201"/>
        <v>0</v>
      </c>
    </row>
    <row r="6520" spans="1:24" ht="12.75" hidden="1" customHeight="1" x14ac:dyDescent="0.45">
      <c r="A6520">
        <v>103</v>
      </c>
      <c r="B6520" t="s">
        <v>211</v>
      </c>
      <c r="C6520" t="s">
        <v>212</v>
      </c>
      <c r="D6520" s="2" t="str">
        <f t="shared" si="200"/>
        <v>Yale1971</v>
      </c>
      <c r="F6520">
        <v>4</v>
      </c>
      <c r="G6520">
        <v>5</v>
      </c>
      <c r="H6520">
        <v>0</v>
      </c>
      <c r="I6520">
        <v>-6.77</v>
      </c>
      <c r="J6520">
        <v>-1.75</v>
      </c>
      <c r="K6520">
        <v>-8.52</v>
      </c>
      <c r="L6520" s="2">
        <f>_xlfn.RANK.EQ(I6520, INDEX(CFB!$I$2:$I$1048576, MATCH(W6520, CFB!$W$2:$W$1048576, 0)):INDEX(CFB!$I$2:$I$1048576, MATCH(W6520, CFB!$W$2:$W$1048576, 0) + COUNTIF(CFB!$W$2:$W$1048576, W6520) - 1), 0)</f>
        <v>113</v>
      </c>
      <c r="M6520" s="2">
        <f>_xlfn.RANK.EQ(J6520, INDEX(CFB!$J$2:$J$1048576, MATCH(W6520, CFB!$W$2:$W$1048576, 0)):INDEX(CFB!$J$2:$J$1048576, MATCH(W6520, CFB!$W$2:$W$1048576, 0) + COUNTIF(CFB!$W$2:$W$1048576, W6520) - 1))</f>
        <v>80</v>
      </c>
      <c r="N6520" s="2">
        <f>RANK(K6520, INDEX(CFB!$K$2:$K$1048576, MATCH(W6520, CFB!$W$2:$W$1048576, 0)):INDEX(CFB!$K$2:$K$1048576, MATCH(W6520, CFB!$W$2:$W$1048576, 0) + COUNTIF(CFB!$W$2:$W$1048576, W6520) - 1))</f>
        <v>103</v>
      </c>
      <c r="O6520">
        <v>19.760000000000002</v>
      </c>
      <c r="P6520">
        <v>13.76</v>
      </c>
      <c r="W6520">
        <v>1971</v>
      </c>
      <c r="X6520">
        <f t="shared" si="201"/>
        <v>0</v>
      </c>
    </row>
    <row r="6521" spans="1:24" ht="12.75" hidden="1" customHeight="1" x14ac:dyDescent="0.45">
      <c r="A6521">
        <v>104</v>
      </c>
      <c r="B6521" t="s">
        <v>202</v>
      </c>
      <c r="C6521" t="s">
        <v>206</v>
      </c>
      <c r="D6521" s="2" t="str">
        <f t="shared" si="200"/>
        <v>Richmond1971</v>
      </c>
      <c r="F6521">
        <v>5</v>
      </c>
      <c r="G6521">
        <v>6</v>
      </c>
      <c r="H6521">
        <v>0</v>
      </c>
      <c r="I6521">
        <v>-9.6199999999999992</v>
      </c>
      <c r="J6521">
        <v>1.05</v>
      </c>
      <c r="K6521">
        <v>-8.57</v>
      </c>
      <c r="L6521" s="2">
        <f>_xlfn.RANK.EQ(I6521, INDEX(CFB!$I$2:$I$1048576, MATCH(W6521, CFB!$W$2:$W$1048576, 0)):INDEX(CFB!$I$2:$I$1048576, MATCH(W6521, CFB!$W$2:$W$1048576, 0) + COUNTIF(CFB!$W$2:$W$1048576, W6521) - 1), 0)</f>
        <v>121</v>
      </c>
      <c r="M6521" s="2">
        <f>_xlfn.RANK.EQ(J6521, INDEX(CFB!$J$2:$J$1048576, MATCH(W6521, CFB!$W$2:$W$1048576, 0)):INDEX(CFB!$J$2:$J$1048576, MATCH(W6521, CFB!$W$2:$W$1048576, 0) + COUNTIF(CFB!$W$2:$W$1048576, W6521) - 1))</f>
        <v>59</v>
      </c>
      <c r="N6521" s="2">
        <f>RANK(K6521, INDEX(CFB!$K$2:$K$1048576, MATCH(W6521, CFB!$W$2:$W$1048576, 0)):INDEX(CFB!$K$2:$K$1048576, MATCH(W6521, CFB!$W$2:$W$1048576, 0) + COUNTIF(CFB!$W$2:$W$1048576, W6521) - 1))</f>
        <v>104</v>
      </c>
      <c r="O6521">
        <v>16.47</v>
      </c>
      <c r="P6521">
        <v>11.4</v>
      </c>
      <c r="W6521">
        <v>1971</v>
      </c>
      <c r="X6521">
        <f t="shared" si="201"/>
        <v>0</v>
      </c>
    </row>
    <row r="6522" spans="1:24" ht="12.75" hidden="1" customHeight="1" x14ac:dyDescent="0.45">
      <c r="A6522">
        <v>105</v>
      </c>
      <c r="B6522" t="s">
        <v>104</v>
      </c>
      <c r="C6522" t="s">
        <v>178</v>
      </c>
      <c r="D6522" s="2" t="str">
        <f t="shared" si="200"/>
        <v>Colorado State1971</v>
      </c>
      <c r="F6522">
        <v>3</v>
      </c>
      <c r="G6522">
        <v>8</v>
      </c>
      <c r="H6522">
        <v>0</v>
      </c>
      <c r="I6522">
        <v>-4.63</v>
      </c>
      <c r="J6522">
        <v>-4.25</v>
      </c>
      <c r="K6522">
        <v>-8.8699999999999992</v>
      </c>
      <c r="L6522" s="2">
        <f>_xlfn.RANK.EQ(I6522, INDEX(CFB!$I$2:$I$1048576, MATCH(W6522, CFB!$W$2:$W$1048576, 0)):INDEX(CFB!$I$2:$I$1048576, MATCH(W6522, CFB!$W$2:$W$1048576, 0) + COUNTIF(CFB!$W$2:$W$1048576, W6522) - 1), 0)</f>
        <v>101</v>
      </c>
      <c r="M6522" s="2">
        <f>_xlfn.RANK.EQ(J6522, INDEX(CFB!$J$2:$J$1048576, MATCH(W6522, CFB!$W$2:$W$1048576, 0)):INDEX(CFB!$J$2:$J$1048576, MATCH(W6522, CFB!$W$2:$W$1048576, 0) + COUNTIF(CFB!$W$2:$W$1048576, W6522) - 1))</f>
        <v>99</v>
      </c>
      <c r="N6522" s="2">
        <f>RANK(K6522, INDEX(CFB!$K$2:$K$1048576, MATCH(W6522, CFB!$W$2:$W$1048576, 0)):INDEX(CFB!$K$2:$K$1048576, MATCH(W6522, CFB!$W$2:$W$1048576, 0) + COUNTIF(CFB!$W$2:$W$1048576, W6522) - 1))</f>
        <v>105</v>
      </c>
      <c r="O6522">
        <v>21.74</v>
      </c>
      <c r="P6522">
        <v>19.739999999999998</v>
      </c>
      <c r="W6522">
        <v>1971</v>
      </c>
      <c r="X6522">
        <f t="shared" si="201"/>
        <v>0</v>
      </c>
    </row>
    <row r="6523" spans="1:24" ht="12.75" hidden="1" customHeight="1" x14ac:dyDescent="0.45">
      <c r="A6523">
        <v>106</v>
      </c>
      <c r="B6523" t="s">
        <v>210</v>
      </c>
      <c r="C6523" t="s">
        <v>12</v>
      </c>
      <c r="D6523" s="2" t="str">
        <f t="shared" si="200"/>
        <v>Colgate1971</v>
      </c>
      <c r="F6523">
        <v>6</v>
      </c>
      <c r="G6523">
        <v>4</v>
      </c>
      <c r="H6523">
        <v>0</v>
      </c>
      <c r="I6523">
        <v>2.91</v>
      </c>
      <c r="J6523">
        <v>-11.89</v>
      </c>
      <c r="K6523">
        <v>-8.99</v>
      </c>
      <c r="L6523" s="2">
        <f>_xlfn.RANK.EQ(I6523, INDEX(CFB!$I$2:$I$1048576, MATCH(W6523, CFB!$W$2:$W$1048576, 0)):INDEX(CFB!$I$2:$I$1048576, MATCH(W6523, CFB!$W$2:$W$1048576, 0) + COUNTIF(CFB!$W$2:$W$1048576, W6523) - 1), 0)</f>
        <v>41</v>
      </c>
      <c r="M6523" s="2">
        <f>_xlfn.RANK.EQ(J6523, INDEX(CFB!$J$2:$J$1048576, MATCH(W6523, CFB!$W$2:$W$1048576, 0)):INDEX(CFB!$J$2:$J$1048576, MATCH(W6523, CFB!$W$2:$W$1048576, 0) + COUNTIF(CFB!$W$2:$W$1048576, W6523) - 1))</f>
        <v>126</v>
      </c>
      <c r="N6523" s="2">
        <f>RANK(K6523, INDEX(CFB!$K$2:$K$1048576, MATCH(W6523, CFB!$W$2:$W$1048576, 0)):INDEX(CFB!$K$2:$K$1048576, MATCH(W6523, CFB!$W$2:$W$1048576, 0) + COUNTIF(CFB!$W$2:$W$1048576, W6523) - 1))</f>
        <v>106</v>
      </c>
      <c r="O6523">
        <v>30.47</v>
      </c>
      <c r="P6523">
        <v>24.72</v>
      </c>
      <c r="W6523">
        <v>1971</v>
      </c>
      <c r="X6523">
        <f t="shared" si="201"/>
        <v>0</v>
      </c>
    </row>
    <row r="6524" spans="1:24" ht="12.75" hidden="1" customHeight="1" x14ac:dyDescent="0.45">
      <c r="A6524">
        <v>107</v>
      </c>
      <c r="B6524" t="s">
        <v>36</v>
      </c>
      <c r="C6524" t="s">
        <v>10</v>
      </c>
      <c r="D6524" s="2" t="str">
        <f t="shared" si="200"/>
        <v>Iowa1971</v>
      </c>
      <c r="F6524">
        <v>1</v>
      </c>
      <c r="G6524">
        <v>10</v>
      </c>
      <c r="H6524">
        <v>0</v>
      </c>
      <c r="I6524">
        <v>-4.9400000000000004</v>
      </c>
      <c r="J6524">
        <v>-4.7300000000000004</v>
      </c>
      <c r="K6524">
        <v>-9.67</v>
      </c>
      <c r="L6524" s="2">
        <f>_xlfn.RANK.EQ(I6524, INDEX(CFB!$I$2:$I$1048576, MATCH(W6524, CFB!$W$2:$W$1048576, 0)):INDEX(CFB!$I$2:$I$1048576, MATCH(W6524, CFB!$W$2:$W$1048576, 0) + COUNTIF(CFB!$W$2:$W$1048576, W6524) - 1), 0)</f>
        <v>103</v>
      </c>
      <c r="M6524" s="2">
        <f>_xlfn.RANK.EQ(J6524, INDEX(CFB!$J$2:$J$1048576, MATCH(W6524, CFB!$W$2:$W$1048576, 0)):INDEX(CFB!$J$2:$J$1048576, MATCH(W6524, CFB!$W$2:$W$1048576, 0) + COUNTIF(CFB!$W$2:$W$1048576, W6524) - 1))</f>
        <v>100</v>
      </c>
      <c r="N6524" s="2">
        <f>RANK(K6524, INDEX(CFB!$K$2:$K$1048576, MATCH(W6524, CFB!$W$2:$W$1048576, 0)):INDEX(CFB!$K$2:$K$1048576, MATCH(W6524, CFB!$W$2:$W$1048576, 0) + COUNTIF(CFB!$W$2:$W$1048576, W6524) - 1))</f>
        <v>107</v>
      </c>
      <c r="O6524">
        <v>23</v>
      </c>
      <c r="P6524">
        <v>20.92</v>
      </c>
      <c r="W6524">
        <v>1971</v>
      </c>
      <c r="X6524">
        <f t="shared" si="201"/>
        <v>0</v>
      </c>
    </row>
    <row r="6525" spans="1:24" ht="12.75" hidden="1" customHeight="1" x14ac:dyDescent="0.45">
      <c r="A6525">
        <v>108</v>
      </c>
      <c r="B6525" t="s">
        <v>236</v>
      </c>
      <c r="C6525" t="s">
        <v>12</v>
      </c>
      <c r="D6525" s="2" t="str">
        <f t="shared" si="200"/>
        <v>Dayton1971</v>
      </c>
      <c r="F6525">
        <v>5</v>
      </c>
      <c r="G6525">
        <v>6</v>
      </c>
      <c r="H6525">
        <v>0</v>
      </c>
      <c r="I6525">
        <v>-5.61</v>
      </c>
      <c r="J6525">
        <v>-4.1500000000000004</v>
      </c>
      <c r="K6525">
        <v>-9.75</v>
      </c>
      <c r="L6525" s="2">
        <f>_xlfn.RANK.EQ(I6525, INDEX(CFB!$I$2:$I$1048576, MATCH(W6525, CFB!$W$2:$W$1048576, 0)):INDEX(CFB!$I$2:$I$1048576, MATCH(W6525, CFB!$W$2:$W$1048576, 0) + COUNTIF(CFB!$W$2:$W$1048576, W6525) - 1), 0)</f>
        <v>107</v>
      </c>
      <c r="M6525" s="2">
        <f>_xlfn.RANK.EQ(J6525, INDEX(CFB!$J$2:$J$1048576, MATCH(W6525, CFB!$W$2:$W$1048576, 0)):INDEX(CFB!$J$2:$J$1048576, MATCH(W6525, CFB!$W$2:$W$1048576, 0) + COUNTIF(CFB!$W$2:$W$1048576, W6525) - 1))</f>
        <v>98</v>
      </c>
      <c r="N6525" s="2">
        <f>RANK(K6525, INDEX(CFB!$K$2:$K$1048576, MATCH(W6525, CFB!$W$2:$W$1048576, 0)):INDEX(CFB!$K$2:$K$1048576, MATCH(W6525, CFB!$W$2:$W$1048576, 0) + COUNTIF(CFB!$W$2:$W$1048576, W6525) - 1))</f>
        <v>108</v>
      </c>
      <c r="O6525">
        <v>20.62</v>
      </c>
      <c r="P6525">
        <v>17.3</v>
      </c>
      <c r="W6525">
        <v>1971</v>
      </c>
      <c r="X6525">
        <f t="shared" si="201"/>
        <v>0</v>
      </c>
    </row>
    <row r="6526" spans="1:24" ht="12.75" hidden="1" customHeight="1" x14ac:dyDescent="0.45">
      <c r="A6526">
        <v>109</v>
      </c>
      <c r="B6526" t="s">
        <v>216</v>
      </c>
      <c r="C6526" t="s">
        <v>12</v>
      </c>
      <c r="D6526" s="2" t="str">
        <f t="shared" si="200"/>
        <v>Holy Cross1971</v>
      </c>
      <c r="F6526">
        <v>4</v>
      </c>
      <c r="G6526">
        <v>6</v>
      </c>
      <c r="H6526">
        <v>0</v>
      </c>
      <c r="I6526">
        <v>-3.57</v>
      </c>
      <c r="J6526">
        <v>-6.79</v>
      </c>
      <c r="K6526">
        <v>-10.36</v>
      </c>
      <c r="L6526" s="2">
        <f>_xlfn.RANK.EQ(I6526, INDEX(CFB!$I$2:$I$1048576, MATCH(W6526, CFB!$W$2:$W$1048576, 0)):INDEX(CFB!$I$2:$I$1048576, MATCH(W6526, CFB!$W$2:$W$1048576, 0) + COUNTIF(CFB!$W$2:$W$1048576, W6526) - 1), 0)</f>
        <v>92</v>
      </c>
      <c r="M6526" s="2">
        <f>_xlfn.RANK.EQ(J6526, INDEX(CFB!$J$2:$J$1048576, MATCH(W6526, CFB!$W$2:$W$1048576, 0)):INDEX(CFB!$J$2:$J$1048576, MATCH(W6526, CFB!$W$2:$W$1048576, 0) + COUNTIF(CFB!$W$2:$W$1048576, W6526) - 1))</f>
        <v>111</v>
      </c>
      <c r="N6526" s="2">
        <f>RANK(K6526, INDEX(CFB!$K$2:$K$1048576, MATCH(W6526, CFB!$W$2:$W$1048576, 0)):INDEX(CFB!$K$2:$K$1048576, MATCH(W6526, CFB!$W$2:$W$1048576, 0) + COUNTIF(CFB!$W$2:$W$1048576, W6526) - 1))</f>
        <v>109</v>
      </c>
      <c r="O6526">
        <v>22.74</v>
      </c>
      <c r="P6526">
        <v>20.7</v>
      </c>
      <c r="W6526">
        <v>1971</v>
      </c>
      <c r="X6526">
        <f t="shared" si="201"/>
        <v>0</v>
      </c>
    </row>
    <row r="6527" spans="1:24" ht="12.75" hidden="1" customHeight="1" x14ac:dyDescent="0.45">
      <c r="A6527">
        <v>110</v>
      </c>
      <c r="B6527" t="s">
        <v>240</v>
      </c>
      <c r="C6527" t="s">
        <v>193</v>
      </c>
      <c r="D6527" s="2" t="str">
        <f t="shared" si="200"/>
        <v>California-Santa Barbara1971</v>
      </c>
      <c r="F6527">
        <v>3</v>
      </c>
      <c r="G6527">
        <v>8</v>
      </c>
      <c r="H6527">
        <v>0</v>
      </c>
      <c r="I6527">
        <v>-6.78</v>
      </c>
      <c r="J6527">
        <v>-3.74</v>
      </c>
      <c r="K6527">
        <v>-10.52</v>
      </c>
      <c r="L6527" s="2">
        <f>_xlfn.RANK.EQ(I6527, INDEX(CFB!$I$2:$I$1048576, MATCH(W6527, CFB!$W$2:$W$1048576, 0)):INDEX(CFB!$I$2:$I$1048576, MATCH(W6527, CFB!$W$2:$W$1048576, 0) + COUNTIF(CFB!$W$2:$W$1048576, W6527) - 1), 0)</f>
        <v>114</v>
      </c>
      <c r="M6527" s="2">
        <f>_xlfn.RANK.EQ(J6527, INDEX(CFB!$J$2:$J$1048576, MATCH(W6527, CFB!$W$2:$W$1048576, 0)):INDEX(CFB!$J$2:$J$1048576, MATCH(W6527, CFB!$W$2:$W$1048576, 0) + COUNTIF(CFB!$W$2:$W$1048576, W6527) - 1))</f>
        <v>93</v>
      </c>
      <c r="N6527" s="2">
        <f>RANK(K6527, INDEX(CFB!$K$2:$K$1048576, MATCH(W6527, CFB!$W$2:$W$1048576, 0)):INDEX(CFB!$K$2:$K$1048576, MATCH(W6527, CFB!$W$2:$W$1048576, 0) + COUNTIF(CFB!$W$2:$W$1048576, W6527) - 1))</f>
        <v>110</v>
      </c>
      <c r="O6527">
        <v>19.98</v>
      </c>
      <c r="P6527">
        <v>21.88</v>
      </c>
      <c r="W6527">
        <v>1971</v>
      </c>
      <c r="X6527">
        <f t="shared" si="201"/>
        <v>0</v>
      </c>
    </row>
    <row r="6528" spans="1:24" ht="12.75" hidden="1" customHeight="1" x14ac:dyDescent="0.45">
      <c r="A6528">
        <v>111</v>
      </c>
      <c r="B6528" t="s">
        <v>91</v>
      </c>
      <c r="C6528" t="s">
        <v>23</v>
      </c>
      <c r="D6528" s="2" t="str">
        <f t="shared" si="200"/>
        <v>North Carolina State1971</v>
      </c>
      <c r="F6528">
        <v>3</v>
      </c>
      <c r="G6528">
        <v>8</v>
      </c>
      <c r="H6528">
        <v>0</v>
      </c>
      <c r="I6528">
        <v>-5.74</v>
      </c>
      <c r="J6528">
        <v>-5.0599999999999996</v>
      </c>
      <c r="K6528">
        <v>-10.79</v>
      </c>
      <c r="L6528" s="2">
        <f>_xlfn.RANK.EQ(I6528, INDEX(CFB!$I$2:$I$1048576, MATCH(W6528, CFB!$W$2:$W$1048576, 0)):INDEX(CFB!$I$2:$I$1048576, MATCH(W6528, CFB!$W$2:$W$1048576, 0) + COUNTIF(CFB!$W$2:$W$1048576, W6528) - 1), 0)</f>
        <v>108</v>
      </c>
      <c r="M6528" s="2">
        <f>_xlfn.RANK.EQ(J6528, INDEX(CFB!$J$2:$J$1048576, MATCH(W6528, CFB!$W$2:$W$1048576, 0)):INDEX(CFB!$J$2:$J$1048576, MATCH(W6528, CFB!$W$2:$W$1048576, 0) + COUNTIF(CFB!$W$2:$W$1048576, W6528) - 1))</f>
        <v>104</v>
      </c>
      <c r="N6528" s="2">
        <f>RANK(K6528, INDEX(CFB!$K$2:$K$1048576, MATCH(W6528, CFB!$W$2:$W$1048576, 0)):INDEX(CFB!$K$2:$K$1048576, MATCH(W6528, CFB!$W$2:$W$1048576, 0) + COUNTIF(CFB!$W$2:$W$1048576, W6528) - 1))</f>
        <v>111</v>
      </c>
      <c r="O6528">
        <v>20.73</v>
      </c>
      <c r="P6528">
        <v>17.71</v>
      </c>
      <c r="W6528">
        <v>1971</v>
      </c>
      <c r="X6528">
        <f t="shared" si="201"/>
        <v>0</v>
      </c>
    </row>
    <row r="6529" spans="1:24" ht="12.75" hidden="1" customHeight="1" x14ac:dyDescent="0.45">
      <c r="A6529">
        <v>112</v>
      </c>
      <c r="B6529" t="s">
        <v>56</v>
      </c>
      <c r="C6529" t="s">
        <v>12</v>
      </c>
      <c r="D6529" s="2" t="str">
        <f t="shared" si="200"/>
        <v>Rutgers1971</v>
      </c>
      <c r="F6529">
        <v>4</v>
      </c>
      <c r="G6529">
        <v>7</v>
      </c>
      <c r="H6529">
        <v>0</v>
      </c>
      <c r="I6529">
        <v>-5.92</v>
      </c>
      <c r="J6529">
        <v>-5.9</v>
      </c>
      <c r="K6529">
        <v>-11.82</v>
      </c>
      <c r="L6529" s="2">
        <f>_xlfn.RANK.EQ(I6529, INDEX(CFB!$I$2:$I$1048576, MATCH(W6529, CFB!$W$2:$W$1048576, 0)):INDEX(CFB!$I$2:$I$1048576, MATCH(W6529, CFB!$W$2:$W$1048576, 0) + COUNTIF(CFB!$W$2:$W$1048576, W6529) - 1), 0)</f>
        <v>109</v>
      </c>
      <c r="M6529" s="2">
        <f>_xlfn.RANK.EQ(J6529, INDEX(CFB!$J$2:$J$1048576, MATCH(W6529, CFB!$W$2:$W$1048576, 0)):INDEX(CFB!$J$2:$J$1048576, MATCH(W6529, CFB!$W$2:$W$1048576, 0) + COUNTIF(CFB!$W$2:$W$1048576, W6529) - 1))</f>
        <v>108</v>
      </c>
      <c r="N6529" s="2">
        <f>RANK(K6529, INDEX(CFB!$K$2:$K$1048576, MATCH(W6529, CFB!$W$2:$W$1048576, 0)):INDEX(CFB!$K$2:$K$1048576, MATCH(W6529, CFB!$W$2:$W$1048576, 0) + COUNTIF(CFB!$W$2:$W$1048576, W6529) - 1))</f>
        <v>112</v>
      </c>
      <c r="O6529">
        <v>19.64</v>
      </c>
      <c r="P6529">
        <v>19.239999999999998</v>
      </c>
      <c r="W6529">
        <v>1971</v>
      </c>
      <c r="X6529">
        <f t="shared" si="201"/>
        <v>0</v>
      </c>
    </row>
    <row r="6530" spans="1:24" ht="12.75" hidden="1" customHeight="1" x14ac:dyDescent="0.45">
      <c r="A6530">
        <v>113</v>
      </c>
      <c r="B6530" t="s">
        <v>153</v>
      </c>
      <c r="C6530" t="s">
        <v>65</v>
      </c>
      <c r="D6530" s="2" t="str">
        <f t="shared" si="200"/>
        <v>Kent State1971</v>
      </c>
      <c r="F6530">
        <v>3</v>
      </c>
      <c r="G6530">
        <v>8</v>
      </c>
      <c r="H6530">
        <v>0</v>
      </c>
      <c r="I6530">
        <v>-4.32</v>
      </c>
      <c r="J6530">
        <v>-8.2100000000000009</v>
      </c>
      <c r="K6530">
        <v>-12.53</v>
      </c>
      <c r="L6530" s="2">
        <f>_xlfn.RANK.EQ(I6530, INDEX(CFB!$I$2:$I$1048576, MATCH(W6530, CFB!$W$2:$W$1048576, 0)):INDEX(CFB!$I$2:$I$1048576, MATCH(W6530, CFB!$W$2:$W$1048576, 0) + COUNTIF(CFB!$W$2:$W$1048576, W6530) - 1), 0)</f>
        <v>100</v>
      </c>
      <c r="M6530" s="2">
        <f>_xlfn.RANK.EQ(J6530, INDEX(CFB!$J$2:$J$1048576, MATCH(W6530, CFB!$W$2:$W$1048576, 0)):INDEX(CFB!$J$2:$J$1048576, MATCH(W6530, CFB!$W$2:$W$1048576, 0) + COUNTIF(CFB!$W$2:$W$1048576, W6530) - 1))</f>
        <v>119</v>
      </c>
      <c r="N6530" s="2">
        <f>RANK(K6530, INDEX(CFB!$K$2:$K$1048576, MATCH(W6530, CFB!$W$2:$W$1048576, 0)):INDEX(CFB!$K$2:$K$1048576, MATCH(W6530, CFB!$W$2:$W$1048576, 0) + COUNTIF(CFB!$W$2:$W$1048576, W6530) - 1))</f>
        <v>113</v>
      </c>
      <c r="O6530">
        <v>21.5</v>
      </c>
      <c r="P6530">
        <v>22.24</v>
      </c>
      <c r="W6530">
        <v>1971</v>
      </c>
      <c r="X6530">
        <f t="shared" si="201"/>
        <v>0</v>
      </c>
    </row>
    <row r="6531" spans="1:24" ht="12.75" hidden="1" customHeight="1" x14ac:dyDescent="0.45">
      <c r="A6531">
        <v>114</v>
      </c>
      <c r="B6531" t="s">
        <v>108</v>
      </c>
      <c r="C6531" t="s">
        <v>206</v>
      </c>
      <c r="D6531" s="2" t="str">
        <f t="shared" ref="D6531:D6594" si="202">_xlfn.CONCAT(B6531, W6531)</f>
        <v>East Carolina1971</v>
      </c>
      <c r="F6531">
        <v>4</v>
      </c>
      <c r="G6531">
        <v>6</v>
      </c>
      <c r="H6531">
        <v>0</v>
      </c>
      <c r="I6531">
        <v>-4.9800000000000004</v>
      </c>
      <c r="J6531">
        <v>-8.19</v>
      </c>
      <c r="K6531">
        <v>-13.16</v>
      </c>
      <c r="L6531" s="2">
        <f>_xlfn.RANK.EQ(I6531, INDEX(CFB!$I$2:$I$1048576, MATCH(W6531, CFB!$W$2:$W$1048576, 0)):INDEX(CFB!$I$2:$I$1048576, MATCH(W6531, CFB!$W$2:$W$1048576, 0) + COUNTIF(CFB!$W$2:$W$1048576, W6531) - 1), 0)</f>
        <v>104</v>
      </c>
      <c r="M6531" s="2">
        <f>_xlfn.RANK.EQ(J6531, INDEX(CFB!$J$2:$J$1048576, MATCH(W6531, CFB!$W$2:$W$1048576, 0)):INDEX(CFB!$J$2:$J$1048576, MATCH(W6531, CFB!$W$2:$W$1048576, 0) + COUNTIF(CFB!$W$2:$W$1048576, W6531) - 1))</f>
        <v>118</v>
      </c>
      <c r="N6531" s="2">
        <f>RANK(K6531, INDEX(CFB!$K$2:$K$1048576, MATCH(W6531, CFB!$W$2:$W$1048576, 0)):INDEX(CFB!$K$2:$K$1048576, MATCH(W6531, CFB!$W$2:$W$1048576, 0) + COUNTIF(CFB!$W$2:$W$1048576, W6531) - 1))</f>
        <v>114</v>
      </c>
      <c r="O6531">
        <v>21.59</v>
      </c>
      <c r="P6531">
        <v>23.81</v>
      </c>
      <c r="W6531">
        <v>1971</v>
      </c>
      <c r="X6531">
        <f t="shared" ref="X6531:X6594" si="203">IF(E6531=1, 1,0)</f>
        <v>0</v>
      </c>
    </row>
    <row r="6532" spans="1:24" ht="12.75" hidden="1" customHeight="1" x14ac:dyDescent="0.45">
      <c r="A6532">
        <v>115</v>
      </c>
      <c r="B6532" t="s">
        <v>209</v>
      </c>
      <c r="C6532" t="s">
        <v>12</v>
      </c>
      <c r="D6532" s="2" t="str">
        <f t="shared" si="202"/>
        <v>Chattanooga1971</v>
      </c>
      <c r="F6532">
        <v>2</v>
      </c>
      <c r="G6532">
        <v>9</v>
      </c>
      <c r="H6532">
        <v>0</v>
      </c>
      <c r="I6532">
        <v>-3.7</v>
      </c>
      <c r="J6532">
        <v>-9.5399999999999991</v>
      </c>
      <c r="K6532">
        <v>-13.24</v>
      </c>
      <c r="L6532" s="2">
        <f>_xlfn.RANK.EQ(I6532, INDEX(CFB!$I$2:$I$1048576, MATCH(W6532, CFB!$W$2:$W$1048576, 0)):INDEX(CFB!$I$2:$I$1048576, MATCH(W6532, CFB!$W$2:$W$1048576, 0) + COUNTIF(CFB!$W$2:$W$1048576, W6532) - 1), 0)</f>
        <v>96</v>
      </c>
      <c r="M6532" s="2">
        <f>_xlfn.RANK.EQ(J6532, INDEX(CFB!$J$2:$J$1048576, MATCH(W6532, CFB!$W$2:$W$1048576, 0)):INDEX(CFB!$J$2:$J$1048576, MATCH(W6532, CFB!$W$2:$W$1048576, 0) + COUNTIF(CFB!$W$2:$W$1048576, W6532) - 1))</f>
        <v>122</v>
      </c>
      <c r="N6532" s="2">
        <f>RANK(K6532, INDEX(CFB!$K$2:$K$1048576, MATCH(W6532, CFB!$W$2:$W$1048576, 0)):INDEX(CFB!$K$2:$K$1048576, MATCH(W6532, CFB!$W$2:$W$1048576, 0) + COUNTIF(CFB!$W$2:$W$1048576, W6532) - 1))</f>
        <v>115</v>
      </c>
      <c r="O6532">
        <v>22.85</v>
      </c>
      <c r="P6532">
        <v>24.55</v>
      </c>
      <c r="W6532">
        <v>1971</v>
      </c>
      <c r="X6532">
        <f t="shared" si="203"/>
        <v>0</v>
      </c>
    </row>
    <row r="6533" spans="1:24" ht="12.75" hidden="1" customHeight="1" x14ac:dyDescent="0.45">
      <c r="A6533">
        <v>116</v>
      </c>
      <c r="B6533" t="s">
        <v>45</v>
      </c>
      <c r="C6533" t="s">
        <v>189</v>
      </c>
      <c r="D6533" s="2" t="str">
        <f t="shared" si="202"/>
        <v>Baylor1971</v>
      </c>
      <c r="F6533">
        <v>1</v>
      </c>
      <c r="G6533">
        <v>9</v>
      </c>
      <c r="H6533">
        <v>0</v>
      </c>
      <c r="I6533">
        <v>-9.77</v>
      </c>
      <c r="J6533">
        <v>-3.86</v>
      </c>
      <c r="K6533">
        <v>-13.64</v>
      </c>
      <c r="L6533" s="2">
        <f>_xlfn.RANK.EQ(I6533, INDEX(CFB!$I$2:$I$1048576, MATCH(W6533, CFB!$W$2:$W$1048576, 0)):INDEX(CFB!$I$2:$I$1048576, MATCH(W6533, CFB!$W$2:$W$1048576, 0) + COUNTIF(CFB!$W$2:$W$1048576, W6533) - 1), 0)</f>
        <v>123</v>
      </c>
      <c r="M6533" s="2">
        <f>_xlfn.RANK.EQ(J6533, INDEX(CFB!$J$2:$J$1048576, MATCH(W6533, CFB!$W$2:$W$1048576, 0)):INDEX(CFB!$J$2:$J$1048576, MATCH(W6533, CFB!$W$2:$W$1048576, 0) + COUNTIF(CFB!$W$2:$W$1048576, W6533) - 1))</f>
        <v>95</v>
      </c>
      <c r="N6533" s="2">
        <f>RANK(K6533, INDEX(CFB!$K$2:$K$1048576, MATCH(W6533, CFB!$W$2:$W$1048576, 0)):INDEX(CFB!$K$2:$K$1048576, MATCH(W6533, CFB!$W$2:$W$1048576, 0) + COUNTIF(CFB!$W$2:$W$1048576, W6533) - 1))</f>
        <v>116</v>
      </c>
      <c r="O6533">
        <v>17.14</v>
      </c>
      <c r="P6533">
        <v>16.190000000000001</v>
      </c>
      <c r="W6533">
        <v>1971</v>
      </c>
      <c r="X6533">
        <f t="shared" si="203"/>
        <v>0</v>
      </c>
    </row>
    <row r="6534" spans="1:24" ht="12.75" hidden="1" customHeight="1" x14ac:dyDescent="0.45">
      <c r="A6534">
        <v>117</v>
      </c>
      <c r="B6534" t="s">
        <v>205</v>
      </c>
      <c r="C6534" t="s">
        <v>206</v>
      </c>
      <c r="D6534" s="2" t="str">
        <f t="shared" si="202"/>
        <v>Furman1971</v>
      </c>
      <c r="F6534">
        <v>5</v>
      </c>
      <c r="G6534">
        <v>5</v>
      </c>
      <c r="H6534">
        <v>1</v>
      </c>
      <c r="I6534">
        <v>-9.34</v>
      </c>
      <c r="J6534">
        <v>-4.8600000000000003</v>
      </c>
      <c r="K6534">
        <v>-14.2</v>
      </c>
      <c r="L6534" s="2">
        <f>_xlfn.RANK.EQ(I6534, INDEX(CFB!$I$2:$I$1048576, MATCH(W6534, CFB!$W$2:$W$1048576, 0)):INDEX(CFB!$I$2:$I$1048576, MATCH(W6534, CFB!$W$2:$W$1048576, 0) + COUNTIF(CFB!$W$2:$W$1048576, W6534) - 1), 0)</f>
        <v>120</v>
      </c>
      <c r="M6534" s="2">
        <f>_xlfn.RANK.EQ(J6534, INDEX(CFB!$J$2:$J$1048576, MATCH(W6534, CFB!$W$2:$W$1048576, 0)):INDEX(CFB!$J$2:$J$1048576, MATCH(W6534, CFB!$W$2:$W$1048576, 0) + COUNTIF(CFB!$W$2:$W$1048576, W6534) - 1))</f>
        <v>102</v>
      </c>
      <c r="N6534" s="2">
        <f>RANK(K6534, INDEX(CFB!$K$2:$K$1048576, MATCH(W6534, CFB!$W$2:$W$1048576, 0)):INDEX(CFB!$K$2:$K$1048576, MATCH(W6534, CFB!$W$2:$W$1048576, 0) + COUNTIF(CFB!$W$2:$W$1048576, W6534) - 1))</f>
        <v>117</v>
      </c>
      <c r="O6534">
        <v>17.75</v>
      </c>
      <c r="P6534">
        <v>17.600000000000001</v>
      </c>
      <c r="W6534">
        <v>1971</v>
      </c>
      <c r="X6534">
        <f t="shared" si="203"/>
        <v>0</v>
      </c>
    </row>
    <row r="6535" spans="1:24" ht="12.75" hidden="1" customHeight="1" x14ac:dyDescent="0.45">
      <c r="A6535">
        <v>118</v>
      </c>
      <c r="B6535" t="s">
        <v>113</v>
      </c>
      <c r="C6535" t="s">
        <v>195</v>
      </c>
      <c r="D6535" s="2" t="str">
        <f t="shared" si="202"/>
        <v>North Texas1971</v>
      </c>
      <c r="F6535">
        <v>3</v>
      </c>
      <c r="G6535">
        <v>8</v>
      </c>
      <c r="H6535">
        <v>0</v>
      </c>
      <c r="I6535">
        <v>-6.66</v>
      </c>
      <c r="J6535">
        <v>-7.72</v>
      </c>
      <c r="K6535">
        <v>-14.38</v>
      </c>
      <c r="L6535" s="2">
        <f>_xlfn.RANK.EQ(I6535, INDEX(CFB!$I$2:$I$1048576, MATCH(W6535, CFB!$W$2:$W$1048576, 0)):INDEX(CFB!$I$2:$I$1048576, MATCH(W6535, CFB!$W$2:$W$1048576, 0) + COUNTIF(CFB!$W$2:$W$1048576, W6535) - 1), 0)</f>
        <v>112</v>
      </c>
      <c r="M6535" s="2">
        <f>_xlfn.RANK.EQ(J6535, INDEX(CFB!$J$2:$J$1048576, MATCH(W6535, CFB!$W$2:$W$1048576, 0)):INDEX(CFB!$J$2:$J$1048576, MATCH(W6535, CFB!$W$2:$W$1048576, 0) + COUNTIF(CFB!$W$2:$W$1048576, W6535) - 1))</f>
        <v>116</v>
      </c>
      <c r="N6535" s="2">
        <f>RANK(K6535, INDEX(CFB!$K$2:$K$1048576, MATCH(W6535, CFB!$W$2:$W$1048576, 0)):INDEX(CFB!$K$2:$K$1048576, MATCH(W6535, CFB!$W$2:$W$1048576, 0) + COUNTIF(CFB!$W$2:$W$1048576, W6535) - 1))</f>
        <v>118</v>
      </c>
      <c r="O6535">
        <v>19.73</v>
      </c>
      <c r="P6535">
        <v>24.28</v>
      </c>
      <c r="W6535">
        <v>1971</v>
      </c>
      <c r="X6535">
        <f t="shared" si="203"/>
        <v>0</v>
      </c>
    </row>
    <row r="6536" spans="1:24" ht="12.75" hidden="1" customHeight="1" x14ac:dyDescent="0.45">
      <c r="A6536">
        <v>119</v>
      </c>
      <c r="B6536" t="s">
        <v>224</v>
      </c>
      <c r="C6536" t="s">
        <v>212</v>
      </c>
      <c r="D6536" s="2" t="str">
        <f t="shared" si="202"/>
        <v>Pennsylvania1971</v>
      </c>
      <c r="F6536">
        <v>2</v>
      </c>
      <c r="G6536">
        <v>7</v>
      </c>
      <c r="H6536">
        <v>0</v>
      </c>
      <c r="I6536">
        <v>-8.57</v>
      </c>
      <c r="J6536">
        <v>-7.07</v>
      </c>
      <c r="K6536">
        <v>-15.64</v>
      </c>
      <c r="L6536" s="2">
        <f>_xlfn.RANK.EQ(I6536, INDEX(CFB!$I$2:$I$1048576, MATCH(W6536, CFB!$W$2:$W$1048576, 0)):INDEX(CFB!$I$2:$I$1048576, MATCH(W6536, CFB!$W$2:$W$1048576, 0) + COUNTIF(CFB!$W$2:$W$1048576, W6536) - 1), 0)</f>
        <v>118</v>
      </c>
      <c r="M6536" s="2">
        <f>_xlfn.RANK.EQ(J6536, INDEX(CFB!$J$2:$J$1048576, MATCH(W6536, CFB!$W$2:$W$1048576, 0)):INDEX(CFB!$J$2:$J$1048576, MATCH(W6536, CFB!$W$2:$W$1048576, 0) + COUNTIF(CFB!$W$2:$W$1048576, W6536) - 1))</f>
        <v>113</v>
      </c>
      <c r="N6536" s="2">
        <f>RANK(K6536, INDEX(CFB!$K$2:$K$1048576, MATCH(W6536, CFB!$W$2:$W$1048576, 0)):INDEX(CFB!$K$2:$K$1048576, MATCH(W6536, CFB!$W$2:$W$1048576, 0) + COUNTIF(CFB!$W$2:$W$1048576, W6536) - 1))</f>
        <v>119</v>
      </c>
      <c r="O6536">
        <v>17.64</v>
      </c>
      <c r="P6536">
        <v>20.329999999999998</v>
      </c>
      <c r="W6536">
        <v>1971</v>
      </c>
      <c r="X6536">
        <f t="shared" si="203"/>
        <v>0</v>
      </c>
    </row>
    <row r="6537" spans="1:24" ht="12.75" hidden="1" customHeight="1" x14ac:dyDescent="0.45">
      <c r="A6537">
        <v>120</v>
      </c>
      <c r="B6537" t="s">
        <v>238</v>
      </c>
      <c r="C6537" t="s">
        <v>12</v>
      </c>
      <c r="D6537" s="2" t="str">
        <f t="shared" si="202"/>
        <v>Xavier1971</v>
      </c>
      <c r="F6537">
        <v>1</v>
      </c>
      <c r="G6537">
        <v>9</v>
      </c>
      <c r="H6537">
        <v>0</v>
      </c>
      <c r="I6537">
        <v>-8.4600000000000009</v>
      </c>
      <c r="J6537">
        <v>-8.15</v>
      </c>
      <c r="K6537">
        <v>-16.61</v>
      </c>
      <c r="L6537" s="2">
        <f>_xlfn.RANK.EQ(I6537, INDEX(CFB!$I$2:$I$1048576, MATCH(W6537, CFB!$W$2:$W$1048576, 0)):INDEX(CFB!$I$2:$I$1048576, MATCH(W6537, CFB!$W$2:$W$1048576, 0) + COUNTIF(CFB!$W$2:$W$1048576, W6537) - 1), 0)</f>
        <v>117</v>
      </c>
      <c r="M6537" s="2">
        <f>_xlfn.RANK.EQ(J6537, INDEX(CFB!$J$2:$J$1048576, MATCH(W6537, CFB!$W$2:$W$1048576, 0)):INDEX(CFB!$J$2:$J$1048576, MATCH(W6537, CFB!$W$2:$W$1048576, 0) + COUNTIF(CFB!$W$2:$W$1048576, W6537) - 1))</f>
        <v>117</v>
      </c>
      <c r="N6537" s="2">
        <f>RANK(K6537, INDEX(CFB!$K$2:$K$1048576, MATCH(W6537, CFB!$W$2:$W$1048576, 0)):INDEX(CFB!$K$2:$K$1048576, MATCH(W6537, CFB!$W$2:$W$1048576, 0) + COUNTIF(CFB!$W$2:$W$1048576, W6537) - 1))</f>
        <v>120</v>
      </c>
      <c r="O6537">
        <v>17.41</v>
      </c>
      <c r="P6537">
        <v>21.2</v>
      </c>
      <c r="W6537">
        <v>1971</v>
      </c>
      <c r="X6537">
        <f t="shared" si="203"/>
        <v>0</v>
      </c>
    </row>
    <row r="6538" spans="1:24" ht="12.75" hidden="1" customHeight="1" x14ac:dyDescent="0.45">
      <c r="A6538">
        <v>121</v>
      </c>
      <c r="B6538" t="s">
        <v>221</v>
      </c>
      <c r="C6538" t="s">
        <v>212</v>
      </c>
      <c r="D6538" s="2" t="str">
        <f t="shared" si="202"/>
        <v>Brown1971</v>
      </c>
      <c r="F6538">
        <v>0</v>
      </c>
      <c r="G6538">
        <v>9</v>
      </c>
      <c r="H6538">
        <v>0</v>
      </c>
      <c r="I6538">
        <v>-7.35</v>
      </c>
      <c r="J6538">
        <v>-10.47</v>
      </c>
      <c r="K6538">
        <v>-17.82</v>
      </c>
      <c r="L6538" s="2">
        <f>_xlfn.RANK.EQ(I6538, INDEX(CFB!$I$2:$I$1048576, MATCH(W6538, CFB!$W$2:$W$1048576, 0)):INDEX(CFB!$I$2:$I$1048576, MATCH(W6538, CFB!$W$2:$W$1048576, 0) + COUNTIF(CFB!$W$2:$W$1048576, W6538) - 1), 0)</f>
        <v>116</v>
      </c>
      <c r="M6538" s="2">
        <f>_xlfn.RANK.EQ(J6538, INDEX(CFB!$J$2:$J$1048576, MATCH(W6538, CFB!$W$2:$W$1048576, 0)):INDEX(CFB!$J$2:$J$1048576, MATCH(W6538, CFB!$W$2:$W$1048576, 0) + COUNTIF(CFB!$W$2:$W$1048576, W6538) - 1))</f>
        <v>125</v>
      </c>
      <c r="N6538" s="2">
        <f>RANK(K6538, INDEX(CFB!$K$2:$K$1048576, MATCH(W6538, CFB!$W$2:$W$1048576, 0)):INDEX(CFB!$K$2:$K$1048576, MATCH(W6538, CFB!$W$2:$W$1048576, 0) + COUNTIF(CFB!$W$2:$W$1048576, W6538) - 1))</f>
        <v>121</v>
      </c>
      <c r="O6538">
        <v>19.55</v>
      </c>
      <c r="P6538">
        <v>22.84</v>
      </c>
      <c r="W6538">
        <v>1971</v>
      </c>
      <c r="X6538">
        <f t="shared" si="203"/>
        <v>0</v>
      </c>
    </row>
    <row r="6539" spans="1:24" ht="12.75" hidden="1" customHeight="1" x14ac:dyDescent="0.45">
      <c r="A6539">
        <v>122</v>
      </c>
      <c r="B6539" t="s">
        <v>194</v>
      </c>
      <c r="C6539" t="s">
        <v>195</v>
      </c>
      <c r="D6539" s="2" t="str">
        <f t="shared" si="202"/>
        <v>Wichita State1971</v>
      </c>
      <c r="F6539">
        <v>3</v>
      </c>
      <c r="G6539">
        <v>8</v>
      </c>
      <c r="H6539">
        <v>0</v>
      </c>
      <c r="I6539">
        <v>-8.93</v>
      </c>
      <c r="J6539">
        <v>-9.48</v>
      </c>
      <c r="K6539">
        <v>-18.399999999999999</v>
      </c>
      <c r="L6539" s="2">
        <f>_xlfn.RANK.EQ(I6539, INDEX(CFB!$I$2:$I$1048576, MATCH(W6539, CFB!$W$2:$W$1048576, 0)):INDEX(CFB!$I$2:$I$1048576, MATCH(W6539, CFB!$W$2:$W$1048576, 0) + COUNTIF(CFB!$W$2:$W$1048576, W6539) - 1), 0)</f>
        <v>119</v>
      </c>
      <c r="M6539" s="2">
        <f>_xlfn.RANK.EQ(J6539, INDEX(CFB!$J$2:$J$1048576, MATCH(W6539, CFB!$W$2:$W$1048576, 0)):INDEX(CFB!$J$2:$J$1048576, MATCH(W6539, CFB!$W$2:$W$1048576, 0) + COUNTIF(CFB!$W$2:$W$1048576, W6539) - 1))</f>
        <v>121</v>
      </c>
      <c r="N6539" s="2">
        <f>RANK(K6539, INDEX(CFB!$K$2:$K$1048576, MATCH(W6539, CFB!$W$2:$W$1048576, 0)):INDEX(CFB!$K$2:$K$1048576, MATCH(W6539, CFB!$W$2:$W$1048576, 0) + COUNTIF(CFB!$W$2:$W$1048576, W6539) - 1))</f>
        <v>122</v>
      </c>
      <c r="O6539">
        <v>15.97</v>
      </c>
      <c r="P6539">
        <v>22.97</v>
      </c>
      <c r="W6539">
        <v>1971</v>
      </c>
      <c r="X6539">
        <f t="shared" si="203"/>
        <v>0</v>
      </c>
    </row>
    <row r="6540" spans="1:24" ht="12.75" hidden="1" customHeight="1" x14ac:dyDescent="0.45">
      <c r="A6540">
        <v>123</v>
      </c>
      <c r="B6540" t="s">
        <v>197</v>
      </c>
      <c r="C6540" t="s">
        <v>195</v>
      </c>
      <c r="D6540" s="2" t="str">
        <f t="shared" si="202"/>
        <v>West Texas State1971</v>
      </c>
      <c r="F6540">
        <v>2</v>
      </c>
      <c r="G6540">
        <v>9</v>
      </c>
      <c r="H6540">
        <v>0</v>
      </c>
      <c r="I6540">
        <v>-9.66</v>
      </c>
      <c r="J6540">
        <v>-9.5399999999999991</v>
      </c>
      <c r="K6540">
        <v>-19.2</v>
      </c>
      <c r="L6540" s="2">
        <f>_xlfn.RANK.EQ(I6540, INDEX(CFB!$I$2:$I$1048576, MATCH(W6540, CFB!$W$2:$W$1048576, 0)):INDEX(CFB!$I$2:$I$1048576, MATCH(W6540, CFB!$W$2:$W$1048576, 0) + COUNTIF(CFB!$W$2:$W$1048576, W6540) - 1), 0)</f>
        <v>122</v>
      </c>
      <c r="M6540" s="2">
        <f>_xlfn.RANK.EQ(J6540, INDEX(CFB!$J$2:$J$1048576, MATCH(W6540, CFB!$W$2:$W$1048576, 0)):INDEX(CFB!$J$2:$J$1048576, MATCH(W6540, CFB!$W$2:$W$1048576, 0) + COUNTIF(CFB!$W$2:$W$1048576, W6540) - 1))</f>
        <v>122</v>
      </c>
      <c r="N6540" s="2">
        <f>RANK(K6540, INDEX(CFB!$K$2:$K$1048576, MATCH(W6540, CFB!$W$2:$W$1048576, 0)):INDEX(CFB!$K$2:$K$1048576, MATCH(W6540, CFB!$W$2:$W$1048576, 0) + COUNTIF(CFB!$W$2:$W$1048576, W6540) - 1))</f>
        <v>123</v>
      </c>
      <c r="O6540">
        <v>16.309999999999999</v>
      </c>
      <c r="P6540">
        <v>23.46</v>
      </c>
      <c r="W6540">
        <v>1971</v>
      </c>
      <c r="X6540">
        <f t="shared" si="203"/>
        <v>0</v>
      </c>
    </row>
    <row r="6541" spans="1:24" ht="12.75" hidden="1" customHeight="1" x14ac:dyDescent="0.45">
      <c r="A6541">
        <v>124</v>
      </c>
      <c r="B6541" t="s">
        <v>213</v>
      </c>
      <c r="C6541" t="s">
        <v>206</v>
      </c>
      <c r="D6541" s="2" t="str">
        <f t="shared" si="202"/>
        <v>Virginia Military Institute1971</v>
      </c>
      <c r="F6541">
        <v>1</v>
      </c>
      <c r="G6541">
        <v>10</v>
      </c>
      <c r="H6541">
        <v>0</v>
      </c>
      <c r="I6541">
        <v>-17.34</v>
      </c>
      <c r="J6541">
        <v>-3.04</v>
      </c>
      <c r="K6541">
        <v>-20.39</v>
      </c>
      <c r="L6541" s="2">
        <f>_xlfn.RANK.EQ(I6541, INDEX(CFB!$I$2:$I$1048576, MATCH(W6541, CFB!$W$2:$W$1048576, 0)):INDEX(CFB!$I$2:$I$1048576, MATCH(W6541, CFB!$W$2:$W$1048576, 0) + COUNTIF(CFB!$W$2:$W$1048576, W6541) - 1), 0)</f>
        <v>128</v>
      </c>
      <c r="M6541" s="2">
        <f>_xlfn.RANK.EQ(J6541, INDEX(CFB!$J$2:$J$1048576, MATCH(W6541, CFB!$W$2:$W$1048576, 0)):INDEX(CFB!$J$2:$J$1048576, MATCH(W6541, CFB!$W$2:$W$1048576, 0) + COUNTIF(CFB!$W$2:$W$1048576, W6541) - 1))</f>
        <v>88</v>
      </c>
      <c r="N6541" s="2">
        <f>RANK(K6541, INDEX(CFB!$K$2:$K$1048576, MATCH(W6541, CFB!$W$2:$W$1048576, 0)):INDEX(CFB!$K$2:$K$1048576, MATCH(W6541, CFB!$W$2:$W$1048576, 0) + COUNTIF(CFB!$W$2:$W$1048576, W6541) - 1))</f>
        <v>124</v>
      </c>
      <c r="O6541">
        <v>9.66</v>
      </c>
      <c r="P6541">
        <v>18.350000000000001</v>
      </c>
      <c r="W6541">
        <v>1971</v>
      </c>
      <c r="X6541">
        <f t="shared" si="203"/>
        <v>0</v>
      </c>
    </row>
    <row r="6542" spans="1:24" ht="12.75" hidden="1" customHeight="1" x14ac:dyDescent="0.45">
      <c r="A6542">
        <v>125</v>
      </c>
      <c r="B6542" t="s">
        <v>62</v>
      </c>
      <c r="C6542" t="s">
        <v>12</v>
      </c>
      <c r="D6542" s="2" t="str">
        <f t="shared" si="202"/>
        <v>Marshall1971</v>
      </c>
      <c r="F6542">
        <v>2</v>
      </c>
      <c r="G6542">
        <v>8</v>
      </c>
      <c r="H6542">
        <v>0</v>
      </c>
      <c r="I6542">
        <v>-14.98</v>
      </c>
      <c r="J6542">
        <v>-5.48</v>
      </c>
      <c r="K6542">
        <v>-20.46</v>
      </c>
      <c r="L6542" s="2">
        <f>_xlfn.RANK.EQ(I6542, INDEX(CFB!$I$2:$I$1048576, MATCH(W6542, CFB!$W$2:$W$1048576, 0)):INDEX(CFB!$I$2:$I$1048576, MATCH(W6542, CFB!$W$2:$W$1048576, 0) + COUNTIF(CFB!$W$2:$W$1048576, W6542) - 1), 0)</f>
        <v>127</v>
      </c>
      <c r="M6542" s="2">
        <f>_xlfn.RANK.EQ(J6542, INDEX(CFB!$J$2:$J$1048576, MATCH(W6542, CFB!$W$2:$W$1048576, 0)):INDEX(CFB!$J$2:$J$1048576, MATCH(W6542, CFB!$W$2:$W$1048576, 0) + COUNTIF(CFB!$W$2:$W$1048576, W6542) - 1))</f>
        <v>105</v>
      </c>
      <c r="N6542" s="2">
        <f>RANK(K6542, INDEX(CFB!$K$2:$K$1048576, MATCH(W6542, CFB!$W$2:$W$1048576, 0)):INDEX(CFB!$K$2:$K$1048576, MATCH(W6542, CFB!$W$2:$W$1048576, 0) + COUNTIF(CFB!$W$2:$W$1048576, W6542) - 1))</f>
        <v>125</v>
      </c>
      <c r="O6542">
        <v>10.73</v>
      </c>
      <c r="P6542">
        <v>25.28</v>
      </c>
      <c r="W6542">
        <v>1971</v>
      </c>
      <c r="X6542">
        <f t="shared" si="203"/>
        <v>0</v>
      </c>
    </row>
    <row r="6543" spans="1:24" ht="12.75" hidden="1" customHeight="1" x14ac:dyDescent="0.45">
      <c r="A6543">
        <v>126</v>
      </c>
      <c r="B6543" t="s">
        <v>208</v>
      </c>
      <c r="C6543" t="s">
        <v>12</v>
      </c>
      <c r="D6543" s="2" t="str">
        <f t="shared" si="202"/>
        <v>Texas-Arlington1971</v>
      </c>
      <c r="F6543">
        <v>2</v>
      </c>
      <c r="G6543">
        <v>9</v>
      </c>
      <c r="H6543">
        <v>0</v>
      </c>
      <c r="I6543">
        <v>-14.8</v>
      </c>
      <c r="J6543">
        <v>-6.83</v>
      </c>
      <c r="K6543">
        <v>-21.63</v>
      </c>
      <c r="L6543" s="2">
        <f>_xlfn.RANK.EQ(I6543, INDEX(CFB!$I$2:$I$1048576, MATCH(W6543, CFB!$W$2:$W$1048576, 0)):INDEX(CFB!$I$2:$I$1048576, MATCH(W6543, CFB!$W$2:$W$1048576, 0) + COUNTIF(CFB!$W$2:$W$1048576, W6543) - 1), 0)</f>
        <v>126</v>
      </c>
      <c r="M6543" s="2">
        <f>_xlfn.RANK.EQ(J6543, INDEX(CFB!$J$2:$J$1048576, MATCH(W6543, CFB!$W$2:$W$1048576, 0)):INDEX(CFB!$J$2:$J$1048576, MATCH(W6543, CFB!$W$2:$W$1048576, 0) + COUNTIF(CFB!$W$2:$W$1048576, W6543) - 1))</f>
        <v>112</v>
      </c>
      <c r="N6543" s="2">
        <f>RANK(K6543, INDEX(CFB!$K$2:$K$1048576, MATCH(W6543, CFB!$W$2:$W$1048576, 0)):INDEX(CFB!$K$2:$K$1048576, MATCH(W6543, CFB!$W$2:$W$1048576, 0) + COUNTIF(CFB!$W$2:$W$1048576, W6543) - 1))</f>
        <v>126</v>
      </c>
      <c r="O6543">
        <v>10.88</v>
      </c>
      <c r="P6543">
        <v>21.56</v>
      </c>
      <c r="W6543">
        <v>1971</v>
      </c>
      <c r="X6543">
        <f t="shared" si="203"/>
        <v>0</v>
      </c>
    </row>
    <row r="6544" spans="1:24" ht="12.75" hidden="1" customHeight="1" x14ac:dyDescent="0.45">
      <c r="A6544">
        <v>127</v>
      </c>
      <c r="B6544" t="s">
        <v>241</v>
      </c>
      <c r="C6544" t="s">
        <v>193</v>
      </c>
      <c r="D6544" s="2" t="str">
        <f t="shared" si="202"/>
        <v>Cal State Los Angeles1971</v>
      </c>
      <c r="F6544">
        <v>2</v>
      </c>
      <c r="G6544">
        <v>8</v>
      </c>
      <c r="H6544">
        <v>0</v>
      </c>
      <c r="I6544">
        <v>-14.57</v>
      </c>
      <c r="J6544">
        <v>-9.7899999999999991</v>
      </c>
      <c r="K6544">
        <v>-24.35</v>
      </c>
      <c r="L6544" s="2">
        <f>_xlfn.RANK.EQ(I6544, INDEX(CFB!$I$2:$I$1048576, MATCH(W6544, CFB!$W$2:$W$1048576, 0)):INDEX(CFB!$I$2:$I$1048576, MATCH(W6544, CFB!$W$2:$W$1048576, 0) + COUNTIF(CFB!$W$2:$W$1048576, W6544) - 1), 0)</f>
        <v>125</v>
      </c>
      <c r="M6544" s="2">
        <f>_xlfn.RANK.EQ(J6544, INDEX(CFB!$J$2:$J$1048576, MATCH(W6544, CFB!$W$2:$W$1048576, 0)):INDEX(CFB!$J$2:$J$1048576, MATCH(W6544, CFB!$W$2:$W$1048576, 0) + COUNTIF(CFB!$W$2:$W$1048576, W6544) - 1))</f>
        <v>124</v>
      </c>
      <c r="N6544" s="2">
        <f>RANK(K6544, INDEX(CFB!$K$2:$K$1048576, MATCH(W6544, CFB!$W$2:$W$1048576, 0)):INDEX(CFB!$K$2:$K$1048576, MATCH(W6544, CFB!$W$2:$W$1048576, 0) + COUNTIF(CFB!$W$2:$W$1048576, W6544) - 1))</f>
        <v>127</v>
      </c>
      <c r="O6544">
        <v>10.53</v>
      </c>
      <c r="P6544">
        <v>24.96</v>
      </c>
      <c r="W6544">
        <v>1971</v>
      </c>
      <c r="X6544">
        <f t="shared" si="203"/>
        <v>0</v>
      </c>
    </row>
    <row r="6545" spans="1:24" ht="12.75" hidden="1" customHeight="1" x14ac:dyDescent="0.45">
      <c r="A6545">
        <v>128</v>
      </c>
      <c r="B6545" t="s">
        <v>239</v>
      </c>
      <c r="C6545" t="s">
        <v>206</v>
      </c>
      <c r="D6545" s="2" t="str">
        <f t="shared" si="202"/>
        <v>Davidson1971</v>
      </c>
      <c r="F6545">
        <v>1</v>
      </c>
      <c r="G6545">
        <v>9</v>
      </c>
      <c r="H6545">
        <v>0</v>
      </c>
      <c r="I6545">
        <v>-12.47</v>
      </c>
      <c r="J6545">
        <v>-13.08</v>
      </c>
      <c r="K6545">
        <v>-25.55</v>
      </c>
      <c r="L6545" s="2">
        <f>_xlfn.RANK.EQ(I6545, INDEX(CFB!$I$2:$I$1048576, MATCH(W6545, CFB!$W$2:$W$1048576, 0)):INDEX(CFB!$I$2:$I$1048576, MATCH(W6545, CFB!$W$2:$W$1048576, 0) + COUNTIF(CFB!$W$2:$W$1048576, W6545) - 1), 0)</f>
        <v>124</v>
      </c>
      <c r="M6545" s="2">
        <f>_xlfn.RANK.EQ(J6545, INDEX(CFB!$J$2:$J$1048576, MATCH(W6545, CFB!$W$2:$W$1048576, 0)):INDEX(CFB!$J$2:$J$1048576, MATCH(W6545, CFB!$W$2:$W$1048576, 0) + COUNTIF(CFB!$W$2:$W$1048576, W6545) - 1))</f>
        <v>127</v>
      </c>
      <c r="N6545" s="2">
        <f>RANK(K6545, INDEX(CFB!$K$2:$K$1048576, MATCH(W6545, CFB!$W$2:$W$1048576, 0)):INDEX(CFB!$K$2:$K$1048576, MATCH(W6545, CFB!$W$2:$W$1048576, 0) + COUNTIF(CFB!$W$2:$W$1048576, W6545) - 1))</f>
        <v>128</v>
      </c>
      <c r="O6545">
        <v>13.91</v>
      </c>
      <c r="P6545">
        <v>27.79</v>
      </c>
      <c r="W6545">
        <v>1971</v>
      </c>
      <c r="X6545">
        <f t="shared" si="203"/>
        <v>0</v>
      </c>
    </row>
    <row r="6546" spans="1:24" ht="12.75" hidden="1" customHeight="1" x14ac:dyDescent="0.45">
      <c r="A6546">
        <v>1</v>
      </c>
      <c r="B6546" t="s">
        <v>14</v>
      </c>
      <c r="C6546" t="s">
        <v>189</v>
      </c>
      <c r="D6546" s="2" t="str">
        <f t="shared" si="202"/>
        <v>Texas1970</v>
      </c>
      <c r="E6546">
        <v>3</v>
      </c>
      <c r="F6546">
        <v>10</v>
      </c>
      <c r="G6546">
        <v>1</v>
      </c>
      <c r="H6546">
        <v>0</v>
      </c>
      <c r="I6546">
        <v>17.23</v>
      </c>
      <c r="J6546">
        <v>11.06</v>
      </c>
      <c r="K6546">
        <v>28.29</v>
      </c>
      <c r="L6546" s="2">
        <f>_xlfn.RANK.EQ(I6546, INDEX(CFB!$I$2:$I$1048576, MATCH(W6546, CFB!$W$2:$W$1048576, 0)):INDEX(CFB!$I$2:$I$1048576, MATCH(W6546, CFB!$W$2:$W$1048576, 0) + COUNTIF(CFB!$W$2:$W$1048576, W6546) - 1), 0)</f>
        <v>2</v>
      </c>
      <c r="M6546" s="2">
        <f>_xlfn.RANK.EQ(J6546, INDEX(CFB!$J$2:$J$1048576, MATCH(W6546, CFB!$W$2:$W$1048576, 0)):INDEX(CFB!$J$2:$J$1048576, MATCH(W6546, CFB!$W$2:$W$1048576, 0) + COUNTIF(CFB!$W$2:$W$1048576, W6546) - 1))</f>
        <v>7</v>
      </c>
      <c r="N6546" s="2">
        <f>RANK(K6546, INDEX(CFB!$K$2:$K$1048576, MATCH(W6546, CFB!$W$2:$W$1048576, 0)):INDEX(CFB!$K$2:$K$1048576, MATCH(W6546, CFB!$W$2:$W$1048576, 0) + COUNTIF(CFB!$W$2:$W$1048576, W6546) - 1))</f>
        <v>1</v>
      </c>
      <c r="O6546">
        <v>54.85</v>
      </c>
      <c r="P6546">
        <v>-1.42</v>
      </c>
      <c r="W6546">
        <v>1970</v>
      </c>
      <c r="X6546">
        <f t="shared" si="203"/>
        <v>0</v>
      </c>
    </row>
    <row r="6547" spans="1:24" ht="12.75" hidden="1" customHeight="1" x14ac:dyDescent="0.45">
      <c r="A6547">
        <v>2</v>
      </c>
      <c r="B6547" t="s">
        <v>47</v>
      </c>
      <c r="C6547" t="s">
        <v>188</v>
      </c>
      <c r="D6547" s="2" t="str">
        <f t="shared" si="202"/>
        <v>Nebraska1970</v>
      </c>
      <c r="E6547">
        <v>1</v>
      </c>
      <c r="F6547">
        <v>11</v>
      </c>
      <c r="G6547">
        <v>0</v>
      </c>
      <c r="H6547">
        <v>1</v>
      </c>
      <c r="I6547">
        <v>18.059999999999999</v>
      </c>
      <c r="J6547">
        <v>9.56</v>
      </c>
      <c r="K6547">
        <v>27.63</v>
      </c>
      <c r="L6547" s="2">
        <f>_xlfn.RANK.EQ(I6547, INDEX(CFB!$I$2:$I$1048576, MATCH(W6547, CFB!$W$2:$W$1048576, 0)):INDEX(CFB!$I$2:$I$1048576, MATCH(W6547, CFB!$W$2:$W$1048576, 0) + COUNTIF(CFB!$W$2:$W$1048576, W6547) - 1), 0)</f>
        <v>1</v>
      </c>
      <c r="M6547" s="2">
        <f>_xlfn.RANK.EQ(J6547, INDEX(CFB!$J$2:$J$1048576, MATCH(W6547, CFB!$W$2:$W$1048576, 0)):INDEX(CFB!$J$2:$J$1048576, MATCH(W6547, CFB!$W$2:$W$1048576, 0) + COUNTIF(CFB!$W$2:$W$1048576, W6547) - 1))</f>
        <v>11</v>
      </c>
      <c r="N6547" s="2">
        <f>RANK(K6547, INDEX(CFB!$K$2:$K$1048576, MATCH(W6547, CFB!$W$2:$W$1048576, 0)):INDEX(CFB!$K$2:$K$1048576, MATCH(W6547, CFB!$W$2:$W$1048576, 0) + COUNTIF(CFB!$W$2:$W$1048576, W6547) - 1))</f>
        <v>2</v>
      </c>
      <c r="O6547">
        <v>50.36</v>
      </c>
      <c r="P6547">
        <v>1.04</v>
      </c>
      <c r="W6547">
        <v>1970</v>
      </c>
      <c r="X6547">
        <f t="shared" si="203"/>
        <v>1</v>
      </c>
    </row>
    <row r="6548" spans="1:24" ht="12.75" hidden="1" customHeight="1" x14ac:dyDescent="0.45">
      <c r="A6548">
        <v>3</v>
      </c>
      <c r="B6548" t="s">
        <v>11</v>
      </c>
      <c r="C6548" t="s">
        <v>12</v>
      </c>
      <c r="D6548" s="2" t="str">
        <f t="shared" si="202"/>
        <v>Notre Dame1970</v>
      </c>
      <c r="E6548">
        <v>2</v>
      </c>
      <c r="F6548">
        <v>10</v>
      </c>
      <c r="G6548">
        <v>1</v>
      </c>
      <c r="H6548">
        <v>0</v>
      </c>
      <c r="I6548">
        <v>11.63</v>
      </c>
      <c r="J6548">
        <v>14.69</v>
      </c>
      <c r="K6548">
        <v>26.32</v>
      </c>
      <c r="L6548" s="2">
        <f>_xlfn.RANK.EQ(I6548, INDEX(CFB!$I$2:$I$1048576, MATCH(W6548, CFB!$W$2:$W$1048576, 0)):INDEX(CFB!$I$2:$I$1048576, MATCH(W6548, CFB!$W$2:$W$1048576, 0) + COUNTIF(CFB!$W$2:$W$1048576, W6548) - 1), 0)</f>
        <v>9</v>
      </c>
      <c r="M6548" s="2">
        <f>_xlfn.RANK.EQ(J6548, INDEX(CFB!$J$2:$J$1048576, MATCH(W6548, CFB!$W$2:$W$1048576, 0)):INDEX(CFB!$J$2:$J$1048576, MATCH(W6548, CFB!$W$2:$W$1048576, 0) + COUNTIF(CFB!$W$2:$W$1048576, W6548) - 1))</f>
        <v>3</v>
      </c>
      <c r="N6548" s="2">
        <f>RANK(K6548, INDEX(CFB!$K$2:$K$1048576, MATCH(W6548, CFB!$W$2:$W$1048576, 0)):INDEX(CFB!$K$2:$K$1048576, MATCH(W6548, CFB!$W$2:$W$1048576, 0) + COUNTIF(CFB!$W$2:$W$1048576, W6548) - 1))</f>
        <v>3</v>
      </c>
      <c r="O6548">
        <v>48.37</v>
      </c>
      <c r="P6548">
        <v>-4.38</v>
      </c>
      <c r="W6548">
        <v>1970</v>
      </c>
      <c r="X6548">
        <f t="shared" si="203"/>
        <v>0</v>
      </c>
    </row>
    <row r="6549" spans="1:24" ht="12.75" hidden="1" customHeight="1" x14ac:dyDescent="0.45">
      <c r="A6549">
        <v>4</v>
      </c>
      <c r="B6549" t="s">
        <v>37</v>
      </c>
      <c r="C6549" t="s">
        <v>15</v>
      </c>
      <c r="D6549" s="2" t="str">
        <f t="shared" si="202"/>
        <v>Tennessee1970</v>
      </c>
      <c r="E6549">
        <v>4</v>
      </c>
      <c r="F6549">
        <v>11</v>
      </c>
      <c r="G6549">
        <v>1</v>
      </c>
      <c r="H6549">
        <v>0</v>
      </c>
      <c r="I6549">
        <v>9.7899999999999991</v>
      </c>
      <c r="J6549">
        <v>14.91</v>
      </c>
      <c r="K6549">
        <v>24.7</v>
      </c>
      <c r="L6549" s="2">
        <f>_xlfn.RANK.EQ(I6549, INDEX(CFB!$I$2:$I$1048576, MATCH(W6549, CFB!$W$2:$W$1048576, 0)):INDEX(CFB!$I$2:$I$1048576, MATCH(W6549, CFB!$W$2:$W$1048576, 0) + COUNTIF(CFB!$W$2:$W$1048576, W6549) - 1), 0)</f>
        <v>13</v>
      </c>
      <c r="M6549" s="2">
        <f>_xlfn.RANK.EQ(J6549, INDEX(CFB!$J$2:$J$1048576, MATCH(W6549, CFB!$W$2:$W$1048576, 0)):INDEX(CFB!$J$2:$J$1048576, MATCH(W6549, CFB!$W$2:$W$1048576, 0) + COUNTIF(CFB!$W$2:$W$1048576, W6549) - 1))</f>
        <v>1</v>
      </c>
      <c r="N6549" s="2">
        <f>RANK(K6549, INDEX(CFB!$K$2:$K$1048576, MATCH(W6549, CFB!$W$2:$W$1048576, 0)):INDEX(CFB!$K$2:$K$1048576, MATCH(W6549, CFB!$W$2:$W$1048576, 0) + COUNTIF(CFB!$W$2:$W$1048576, W6549) - 1))</f>
        <v>4</v>
      </c>
      <c r="O6549">
        <v>44.34</v>
      </c>
      <c r="P6549">
        <v>-3.81</v>
      </c>
      <c r="W6549">
        <v>1970</v>
      </c>
      <c r="X6549">
        <f t="shared" si="203"/>
        <v>0</v>
      </c>
    </row>
    <row r="6550" spans="1:24" ht="12.75" hidden="1" customHeight="1" x14ac:dyDescent="0.45">
      <c r="A6550">
        <v>5</v>
      </c>
      <c r="B6550" t="s">
        <v>9</v>
      </c>
      <c r="C6550" t="s">
        <v>10</v>
      </c>
      <c r="D6550" s="2" t="str">
        <f t="shared" si="202"/>
        <v>Ohio State1970</v>
      </c>
      <c r="E6550">
        <v>5</v>
      </c>
      <c r="F6550">
        <v>9</v>
      </c>
      <c r="G6550">
        <v>1</v>
      </c>
      <c r="H6550">
        <v>0</v>
      </c>
      <c r="I6550">
        <v>11.69</v>
      </c>
      <c r="J6550">
        <v>12.35</v>
      </c>
      <c r="K6550">
        <v>24.04</v>
      </c>
      <c r="L6550" s="2">
        <f>_xlfn.RANK.EQ(I6550, INDEX(CFB!$I$2:$I$1048576, MATCH(W6550, CFB!$W$2:$W$1048576, 0)):INDEX(CFB!$I$2:$I$1048576, MATCH(W6550, CFB!$W$2:$W$1048576, 0) + COUNTIF(CFB!$W$2:$W$1048576, W6550) - 1), 0)</f>
        <v>8</v>
      </c>
      <c r="M6550" s="2">
        <f>_xlfn.RANK.EQ(J6550, INDEX(CFB!$J$2:$J$1048576, MATCH(W6550, CFB!$W$2:$W$1048576, 0)):INDEX(CFB!$J$2:$J$1048576, MATCH(W6550, CFB!$W$2:$W$1048576, 0) + COUNTIF(CFB!$W$2:$W$1048576, W6550) - 1))</f>
        <v>6</v>
      </c>
      <c r="N6550" s="2">
        <f>RANK(K6550, INDEX(CFB!$K$2:$K$1048576, MATCH(W6550, CFB!$W$2:$W$1048576, 0)):INDEX(CFB!$K$2:$K$1048576, MATCH(W6550, CFB!$W$2:$W$1048576, 0) + COUNTIF(CFB!$W$2:$W$1048576, W6550) - 1))</f>
        <v>5</v>
      </c>
      <c r="O6550">
        <v>43.62</v>
      </c>
      <c r="P6550">
        <v>-1.53</v>
      </c>
      <c r="W6550">
        <v>1970</v>
      </c>
      <c r="X6550">
        <f t="shared" si="203"/>
        <v>0</v>
      </c>
    </row>
    <row r="6551" spans="1:24" ht="12.75" hidden="1" customHeight="1" x14ac:dyDescent="0.45">
      <c r="A6551">
        <v>6</v>
      </c>
      <c r="B6551" t="s">
        <v>44</v>
      </c>
      <c r="C6551" t="s">
        <v>10</v>
      </c>
      <c r="D6551" s="2" t="str">
        <f t="shared" si="202"/>
        <v>Michigan1970</v>
      </c>
      <c r="E6551">
        <v>9</v>
      </c>
      <c r="F6551">
        <v>9</v>
      </c>
      <c r="G6551">
        <v>1</v>
      </c>
      <c r="H6551">
        <v>0</v>
      </c>
      <c r="I6551">
        <v>7.25</v>
      </c>
      <c r="J6551">
        <v>14.86</v>
      </c>
      <c r="K6551">
        <v>22.12</v>
      </c>
      <c r="L6551" s="2">
        <f>_xlfn.RANK.EQ(I6551, INDEX(CFB!$I$2:$I$1048576, MATCH(W6551, CFB!$W$2:$W$1048576, 0)):INDEX(CFB!$I$2:$I$1048576, MATCH(W6551, CFB!$W$2:$W$1048576, 0) + COUNTIF(CFB!$W$2:$W$1048576, W6551) - 1), 0)</f>
        <v>23</v>
      </c>
      <c r="M6551" s="2">
        <f>_xlfn.RANK.EQ(J6551, INDEX(CFB!$J$2:$J$1048576, MATCH(W6551, CFB!$W$2:$W$1048576, 0)):INDEX(CFB!$J$2:$J$1048576, MATCH(W6551, CFB!$W$2:$W$1048576, 0) + COUNTIF(CFB!$W$2:$W$1048576, W6551) - 1))</f>
        <v>2</v>
      </c>
      <c r="N6551" s="2">
        <f>RANK(K6551, INDEX(CFB!$K$2:$K$1048576, MATCH(W6551, CFB!$W$2:$W$1048576, 0)):INDEX(CFB!$K$2:$K$1048576, MATCH(W6551, CFB!$W$2:$W$1048576, 0) + COUNTIF(CFB!$W$2:$W$1048576, W6551) - 1))</f>
        <v>6</v>
      </c>
      <c r="O6551">
        <v>41.85</v>
      </c>
      <c r="P6551">
        <v>-3.65</v>
      </c>
      <c r="W6551">
        <v>1970</v>
      </c>
      <c r="X6551">
        <f t="shared" si="203"/>
        <v>0</v>
      </c>
    </row>
    <row r="6552" spans="1:24" ht="12.75" hidden="1" customHeight="1" x14ac:dyDescent="0.45">
      <c r="A6552">
        <v>7</v>
      </c>
      <c r="B6552" t="s">
        <v>67</v>
      </c>
      <c r="C6552" t="s">
        <v>15</v>
      </c>
      <c r="D6552" s="2" t="str">
        <f t="shared" si="202"/>
        <v>Auburn1970</v>
      </c>
      <c r="E6552">
        <v>10</v>
      </c>
      <c r="F6552">
        <v>9</v>
      </c>
      <c r="G6552">
        <v>2</v>
      </c>
      <c r="H6552">
        <v>0</v>
      </c>
      <c r="I6552">
        <v>13.44</v>
      </c>
      <c r="J6552">
        <v>7.87</v>
      </c>
      <c r="K6552">
        <v>21.31</v>
      </c>
      <c r="L6552" s="2">
        <f>_xlfn.RANK.EQ(I6552, INDEX(CFB!$I$2:$I$1048576, MATCH(W6552, CFB!$W$2:$W$1048576, 0)):INDEX(CFB!$I$2:$I$1048576, MATCH(W6552, CFB!$W$2:$W$1048576, 0) + COUNTIF(CFB!$W$2:$W$1048576, W6552) - 1), 0)</f>
        <v>4</v>
      </c>
      <c r="M6552" s="2">
        <f>_xlfn.RANK.EQ(J6552, INDEX(CFB!$J$2:$J$1048576, MATCH(W6552, CFB!$W$2:$W$1048576, 0)):INDEX(CFB!$J$2:$J$1048576, MATCH(W6552, CFB!$W$2:$W$1048576, 0) + COUNTIF(CFB!$W$2:$W$1048576, W6552) - 1))</f>
        <v>17</v>
      </c>
      <c r="N6552" s="2">
        <f>RANK(K6552, INDEX(CFB!$K$2:$K$1048576, MATCH(W6552, CFB!$W$2:$W$1048576, 0)):INDEX(CFB!$K$2:$K$1048576, MATCH(W6552, CFB!$W$2:$W$1048576, 0) + COUNTIF(CFB!$W$2:$W$1048576, W6552) - 1))</f>
        <v>7</v>
      </c>
      <c r="O6552">
        <v>49.43</v>
      </c>
      <c r="P6552">
        <v>3.15</v>
      </c>
      <c r="W6552">
        <v>1970</v>
      </c>
      <c r="X6552">
        <f t="shared" si="203"/>
        <v>0</v>
      </c>
    </row>
    <row r="6553" spans="1:24" ht="12.75" hidden="1" customHeight="1" x14ac:dyDescent="0.45">
      <c r="A6553">
        <v>8</v>
      </c>
      <c r="B6553" t="s">
        <v>69</v>
      </c>
      <c r="C6553" t="s">
        <v>189</v>
      </c>
      <c r="D6553" s="2" t="str">
        <f t="shared" si="202"/>
        <v>Arkansas1970</v>
      </c>
      <c r="E6553">
        <v>11</v>
      </c>
      <c r="F6553">
        <v>9</v>
      </c>
      <c r="G6553">
        <v>2</v>
      </c>
      <c r="H6553">
        <v>0</v>
      </c>
      <c r="I6553">
        <v>10.47</v>
      </c>
      <c r="J6553">
        <v>10.210000000000001</v>
      </c>
      <c r="K6553">
        <v>20.68</v>
      </c>
      <c r="L6553" s="2">
        <f>_xlfn.RANK.EQ(I6553, INDEX(CFB!$I$2:$I$1048576, MATCH(W6553, CFB!$W$2:$W$1048576, 0)):INDEX(CFB!$I$2:$I$1048576, MATCH(W6553, CFB!$W$2:$W$1048576, 0) + COUNTIF(CFB!$W$2:$W$1048576, W6553) - 1), 0)</f>
        <v>11</v>
      </c>
      <c r="M6553" s="2">
        <f>_xlfn.RANK.EQ(J6553, INDEX(CFB!$J$2:$J$1048576, MATCH(W6553, CFB!$W$2:$W$1048576, 0)):INDEX(CFB!$J$2:$J$1048576, MATCH(W6553, CFB!$W$2:$W$1048576, 0) + COUNTIF(CFB!$W$2:$W$1048576, W6553) - 1))</f>
        <v>9</v>
      </c>
      <c r="N6553" s="2">
        <f>RANK(K6553, INDEX(CFB!$K$2:$K$1048576, MATCH(W6553, CFB!$W$2:$W$1048576, 0)):INDEX(CFB!$K$2:$K$1048576, MATCH(W6553, CFB!$W$2:$W$1048576, 0) + COUNTIF(CFB!$W$2:$W$1048576, W6553) - 1))</f>
        <v>8</v>
      </c>
      <c r="O6553">
        <v>48.31</v>
      </c>
      <c r="P6553">
        <v>1.77</v>
      </c>
      <c r="W6553">
        <v>1970</v>
      </c>
      <c r="X6553">
        <f t="shared" si="203"/>
        <v>0</v>
      </c>
    </row>
    <row r="6554" spans="1:24" ht="12.75" hidden="1" customHeight="1" x14ac:dyDescent="0.45">
      <c r="A6554">
        <v>9</v>
      </c>
      <c r="B6554" t="s">
        <v>27</v>
      </c>
      <c r="C6554" t="s">
        <v>15</v>
      </c>
      <c r="D6554" s="2" t="str">
        <f t="shared" si="202"/>
        <v>LSU1970</v>
      </c>
      <c r="E6554">
        <v>7</v>
      </c>
      <c r="F6554">
        <v>9</v>
      </c>
      <c r="G6554">
        <v>3</v>
      </c>
      <c r="H6554">
        <v>0</v>
      </c>
      <c r="I6554">
        <v>6.15</v>
      </c>
      <c r="J6554">
        <v>14.45</v>
      </c>
      <c r="K6554">
        <v>20.61</v>
      </c>
      <c r="L6554" s="2">
        <f>_xlfn.RANK.EQ(I6554, INDEX(CFB!$I$2:$I$1048576, MATCH(W6554, CFB!$W$2:$W$1048576, 0)):INDEX(CFB!$I$2:$I$1048576, MATCH(W6554, CFB!$W$2:$W$1048576, 0) + COUNTIF(CFB!$W$2:$W$1048576, W6554) - 1), 0)</f>
        <v>25</v>
      </c>
      <c r="M6554" s="2">
        <f>_xlfn.RANK.EQ(J6554, INDEX(CFB!$J$2:$J$1048576, MATCH(W6554, CFB!$W$2:$W$1048576, 0)):INDEX(CFB!$J$2:$J$1048576, MATCH(W6554, CFB!$W$2:$W$1048576, 0) + COUNTIF(CFB!$W$2:$W$1048576, W6554) - 1))</f>
        <v>4</v>
      </c>
      <c r="N6554" s="2">
        <f>RANK(K6554, INDEX(CFB!$K$2:$K$1048576, MATCH(W6554, CFB!$W$2:$W$1048576, 0)):INDEX(CFB!$K$2:$K$1048576, MATCH(W6554, CFB!$W$2:$W$1048576, 0) + COUNTIF(CFB!$W$2:$W$1048576, W6554) - 1))</f>
        <v>9</v>
      </c>
      <c r="O6554">
        <v>38.729999999999997</v>
      </c>
      <c r="P6554">
        <v>-4.91</v>
      </c>
      <c r="W6554">
        <v>1970</v>
      </c>
      <c r="X6554">
        <f t="shared" si="203"/>
        <v>0</v>
      </c>
    </row>
    <row r="6555" spans="1:24" ht="12.75" hidden="1" customHeight="1" x14ac:dyDescent="0.45">
      <c r="A6555">
        <v>10</v>
      </c>
      <c r="B6555" t="s">
        <v>112</v>
      </c>
      <c r="C6555" t="s">
        <v>227</v>
      </c>
      <c r="D6555" s="2" t="str">
        <f t="shared" si="202"/>
        <v>Stanford1970</v>
      </c>
      <c r="E6555">
        <v>8</v>
      </c>
      <c r="F6555">
        <v>9</v>
      </c>
      <c r="G6555">
        <v>3</v>
      </c>
      <c r="H6555">
        <v>0</v>
      </c>
      <c r="I6555">
        <v>9.76</v>
      </c>
      <c r="J6555">
        <v>10.68</v>
      </c>
      <c r="K6555">
        <v>20.440000000000001</v>
      </c>
      <c r="L6555" s="2">
        <f>_xlfn.RANK.EQ(I6555, INDEX(CFB!$I$2:$I$1048576, MATCH(W6555, CFB!$W$2:$W$1048576, 0)):INDEX(CFB!$I$2:$I$1048576, MATCH(W6555, CFB!$W$2:$W$1048576, 0) + COUNTIF(CFB!$W$2:$W$1048576, W6555) - 1), 0)</f>
        <v>14</v>
      </c>
      <c r="M6555" s="2">
        <f>_xlfn.RANK.EQ(J6555, INDEX(CFB!$J$2:$J$1048576, MATCH(W6555, CFB!$W$2:$W$1048576, 0)):INDEX(CFB!$J$2:$J$1048576, MATCH(W6555, CFB!$W$2:$W$1048576, 0) + COUNTIF(CFB!$W$2:$W$1048576, W6555) - 1))</f>
        <v>8</v>
      </c>
      <c r="N6555" s="2">
        <f>RANK(K6555, INDEX(CFB!$K$2:$K$1048576, MATCH(W6555, CFB!$W$2:$W$1048576, 0)):INDEX(CFB!$K$2:$K$1048576, MATCH(W6555, CFB!$W$2:$W$1048576, 0) + COUNTIF(CFB!$W$2:$W$1048576, W6555) - 1))</f>
        <v>10</v>
      </c>
      <c r="O6555">
        <v>42.92</v>
      </c>
      <c r="P6555">
        <v>-1.1599999999999999</v>
      </c>
      <c r="W6555">
        <v>1970</v>
      </c>
      <c r="X6555">
        <f t="shared" si="203"/>
        <v>0</v>
      </c>
    </row>
    <row r="6556" spans="1:24" ht="12.75" hidden="1" customHeight="1" x14ac:dyDescent="0.45">
      <c r="A6556">
        <v>11</v>
      </c>
      <c r="B6556" t="s">
        <v>38</v>
      </c>
      <c r="C6556" t="s">
        <v>227</v>
      </c>
      <c r="D6556" s="2" t="str">
        <f t="shared" si="202"/>
        <v>USC1970</v>
      </c>
      <c r="E6556">
        <v>15</v>
      </c>
      <c r="F6556">
        <v>6</v>
      </c>
      <c r="G6556">
        <v>4</v>
      </c>
      <c r="H6556">
        <v>1</v>
      </c>
      <c r="I6556">
        <v>12.86</v>
      </c>
      <c r="J6556">
        <v>6.73</v>
      </c>
      <c r="K6556">
        <v>19.600000000000001</v>
      </c>
      <c r="L6556" s="2">
        <f>_xlfn.RANK.EQ(I6556, INDEX(CFB!$I$2:$I$1048576, MATCH(W6556, CFB!$W$2:$W$1048576, 0)):INDEX(CFB!$I$2:$I$1048576, MATCH(W6556, CFB!$W$2:$W$1048576, 0) + COUNTIF(CFB!$W$2:$W$1048576, W6556) - 1), 0)</f>
        <v>5</v>
      </c>
      <c r="M6556" s="2">
        <f>_xlfn.RANK.EQ(J6556, INDEX(CFB!$J$2:$J$1048576, MATCH(W6556, CFB!$W$2:$W$1048576, 0)):INDEX(CFB!$J$2:$J$1048576, MATCH(W6556, CFB!$W$2:$W$1048576, 0) + COUNTIF(CFB!$W$2:$W$1048576, W6556) - 1))</f>
        <v>27</v>
      </c>
      <c r="N6556" s="2">
        <f>RANK(K6556, INDEX(CFB!$K$2:$K$1048576, MATCH(W6556, CFB!$W$2:$W$1048576, 0)):INDEX(CFB!$K$2:$K$1048576, MATCH(W6556, CFB!$W$2:$W$1048576, 0) + COUNTIF(CFB!$W$2:$W$1048576, W6556) - 1))</f>
        <v>11</v>
      </c>
      <c r="O6556">
        <v>46.32</v>
      </c>
      <c r="P6556">
        <v>2.02</v>
      </c>
      <c r="W6556">
        <v>1970</v>
      </c>
      <c r="X6556">
        <f t="shared" si="203"/>
        <v>0</v>
      </c>
    </row>
    <row r="6557" spans="1:24" ht="12.75" hidden="1" customHeight="1" x14ac:dyDescent="0.45">
      <c r="A6557">
        <v>12</v>
      </c>
      <c r="B6557" t="s">
        <v>28</v>
      </c>
      <c r="C6557" t="s">
        <v>178</v>
      </c>
      <c r="D6557" s="2" t="str">
        <f t="shared" si="202"/>
        <v>Arizona State1970</v>
      </c>
      <c r="E6557">
        <v>6</v>
      </c>
      <c r="F6557">
        <v>11</v>
      </c>
      <c r="G6557">
        <v>0</v>
      </c>
      <c r="H6557">
        <v>0</v>
      </c>
      <c r="I6557">
        <v>11.82</v>
      </c>
      <c r="J6557">
        <v>7.15</v>
      </c>
      <c r="K6557">
        <v>18.97</v>
      </c>
      <c r="L6557" s="2">
        <f>_xlfn.RANK.EQ(I6557, INDEX(CFB!$I$2:$I$1048576, MATCH(W6557, CFB!$W$2:$W$1048576, 0)):INDEX(CFB!$I$2:$I$1048576, MATCH(W6557, CFB!$W$2:$W$1048576, 0) + COUNTIF(CFB!$W$2:$W$1048576, W6557) - 1), 0)</f>
        <v>7</v>
      </c>
      <c r="M6557" s="2">
        <f>_xlfn.RANK.EQ(J6557, INDEX(CFB!$J$2:$J$1048576, MATCH(W6557, CFB!$W$2:$W$1048576, 0)):INDEX(CFB!$J$2:$J$1048576, MATCH(W6557, CFB!$W$2:$W$1048576, 0) + COUNTIF(CFB!$W$2:$W$1048576, W6557) - 1))</f>
        <v>21</v>
      </c>
      <c r="N6557" s="2">
        <f>RANK(K6557, INDEX(CFB!$K$2:$K$1048576, MATCH(W6557, CFB!$W$2:$W$1048576, 0)):INDEX(CFB!$K$2:$K$1048576, MATCH(W6557, CFB!$W$2:$W$1048576, 0) + COUNTIF(CFB!$W$2:$W$1048576, W6557) - 1))</f>
        <v>12</v>
      </c>
      <c r="O6557">
        <v>44.22</v>
      </c>
      <c r="P6557">
        <v>4.82</v>
      </c>
      <c r="W6557">
        <v>1970</v>
      </c>
      <c r="X6557">
        <f t="shared" si="203"/>
        <v>0</v>
      </c>
    </row>
    <row r="6558" spans="1:24" ht="12.75" hidden="1" customHeight="1" x14ac:dyDescent="0.45">
      <c r="A6558">
        <v>13</v>
      </c>
      <c r="B6558" t="s">
        <v>66</v>
      </c>
      <c r="C6558" t="s">
        <v>227</v>
      </c>
      <c r="D6558" s="2" t="str">
        <f t="shared" si="202"/>
        <v>Washington1970</v>
      </c>
      <c r="F6558">
        <v>6</v>
      </c>
      <c r="G6558">
        <v>4</v>
      </c>
      <c r="H6558">
        <v>0</v>
      </c>
      <c r="I6558">
        <v>14.6</v>
      </c>
      <c r="J6558">
        <v>3.44</v>
      </c>
      <c r="K6558">
        <v>18.04</v>
      </c>
      <c r="L6558" s="2">
        <f>_xlfn.RANK.EQ(I6558, INDEX(CFB!$I$2:$I$1048576, MATCH(W6558, CFB!$W$2:$W$1048576, 0)):INDEX(CFB!$I$2:$I$1048576, MATCH(W6558, CFB!$W$2:$W$1048576, 0) + COUNTIF(CFB!$W$2:$W$1048576, W6558) - 1), 0)</f>
        <v>3</v>
      </c>
      <c r="M6558" s="2">
        <f>_xlfn.RANK.EQ(J6558, INDEX(CFB!$J$2:$J$1048576, MATCH(W6558, CFB!$W$2:$W$1048576, 0)):INDEX(CFB!$J$2:$J$1048576, MATCH(W6558, CFB!$W$2:$W$1048576, 0) + COUNTIF(CFB!$W$2:$W$1048576, W6558) - 1))</f>
        <v>41</v>
      </c>
      <c r="N6558" s="2">
        <f>RANK(K6558, INDEX(CFB!$K$2:$K$1048576, MATCH(W6558, CFB!$W$2:$W$1048576, 0)):INDEX(CFB!$K$2:$K$1048576, MATCH(W6558, CFB!$W$2:$W$1048576, 0) + COUNTIF(CFB!$W$2:$W$1048576, W6558) - 1))</f>
        <v>13</v>
      </c>
      <c r="O6558">
        <v>48.16</v>
      </c>
      <c r="P6558">
        <v>5.56</v>
      </c>
      <c r="W6558">
        <v>1970</v>
      </c>
      <c r="X6558">
        <f t="shared" si="203"/>
        <v>0</v>
      </c>
    </row>
    <row r="6559" spans="1:24" ht="12.75" hidden="1" customHeight="1" x14ac:dyDescent="0.45">
      <c r="A6559">
        <v>14</v>
      </c>
      <c r="B6559" t="s">
        <v>218</v>
      </c>
      <c r="C6559" t="s">
        <v>212</v>
      </c>
      <c r="D6559" s="2" t="str">
        <f t="shared" si="202"/>
        <v>Dartmouth1970</v>
      </c>
      <c r="E6559">
        <v>14</v>
      </c>
      <c r="F6559">
        <v>9</v>
      </c>
      <c r="G6559">
        <v>0</v>
      </c>
      <c r="H6559">
        <v>0</v>
      </c>
      <c r="I6559">
        <v>4.2699999999999996</v>
      </c>
      <c r="J6559">
        <v>12.85</v>
      </c>
      <c r="K6559">
        <v>17.12</v>
      </c>
      <c r="L6559" s="2">
        <f>_xlfn.RANK.EQ(I6559, INDEX(CFB!$I$2:$I$1048576, MATCH(W6559, CFB!$W$2:$W$1048576, 0)):INDEX(CFB!$I$2:$I$1048576, MATCH(W6559, CFB!$W$2:$W$1048576, 0) + COUNTIF(CFB!$W$2:$W$1048576, W6559) - 1), 0)</f>
        <v>37</v>
      </c>
      <c r="M6559" s="2">
        <f>_xlfn.RANK.EQ(J6559, INDEX(CFB!$J$2:$J$1048576, MATCH(W6559, CFB!$W$2:$W$1048576, 0)):INDEX(CFB!$J$2:$J$1048576, MATCH(W6559, CFB!$W$2:$W$1048576, 0) + COUNTIF(CFB!$W$2:$W$1048576, W6559) - 1))</f>
        <v>5</v>
      </c>
      <c r="N6559" s="2">
        <f>RANK(K6559, INDEX(CFB!$K$2:$K$1048576, MATCH(W6559, CFB!$W$2:$W$1048576, 0)):INDEX(CFB!$K$2:$K$1048576, MATCH(W6559, CFB!$W$2:$W$1048576, 0) + COUNTIF(CFB!$W$2:$W$1048576, W6559) - 1))</f>
        <v>14</v>
      </c>
      <c r="O6559">
        <v>39.99</v>
      </c>
      <c r="P6559">
        <v>0.12</v>
      </c>
      <c r="W6559">
        <v>1970</v>
      </c>
      <c r="X6559">
        <f t="shared" si="203"/>
        <v>0</v>
      </c>
    </row>
    <row r="6560" spans="1:24" ht="12.75" hidden="1" customHeight="1" x14ac:dyDescent="0.45">
      <c r="A6560">
        <v>15</v>
      </c>
      <c r="B6560" t="s">
        <v>54</v>
      </c>
      <c r="C6560" t="s">
        <v>188</v>
      </c>
      <c r="D6560" s="2" t="str">
        <f t="shared" si="202"/>
        <v>Oklahoma1970</v>
      </c>
      <c r="E6560">
        <v>20</v>
      </c>
      <c r="F6560">
        <v>7</v>
      </c>
      <c r="G6560">
        <v>4</v>
      </c>
      <c r="H6560">
        <v>1</v>
      </c>
      <c r="I6560">
        <v>8.6300000000000008</v>
      </c>
      <c r="J6560">
        <v>8.36</v>
      </c>
      <c r="K6560">
        <v>16.98</v>
      </c>
      <c r="L6560" s="2">
        <f>_xlfn.RANK.EQ(I6560, INDEX(CFB!$I$2:$I$1048576, MATCH(W6560, CFB!$W$2:$W$1048576, 0)):INDEX(CFB!$I$2:$I$1048576, MATCH(W6560, CFB!$W$2:$W$1048576, 0) + COUNTIF(CFB!$W$2:$W$1048576, W6560) - 1), 0)</f>
        <v>17</v>
      </c>
      <c r="M6560" s="2">
        <f>_xlfn.RANK.EQ(J6560, INDEX(CFB!$J$2:$J$1048576, MATCH(W6560, CFB!$W$2:$W$1048576, 0)):INDEX(CFB!$J$2:$J$1048576, MATCH(W6560, CFB!$W$2:$W$1048576, 0) + COUNTIF(CFB!$W$2:$W$1048576, W6560) - 1))</f>
        <v>15</v>
      </c>
      <c r="N6560" s="2">
        <f>RANK(K6560, INDEX(CFB!$K$2:$K$1048576, MATCH(W6560, CFB!$W$2:$W$1048576, 0)):INDEX(CFB!$K$2:$K$1048576, MATCH(W6560, CFB!$W$2:$W$1048576, 0) + COUNTIF(CFB!$W$2:$W$1048576, W6560) - 1))</f>
        <v>15</v>
      </c>
      <c r="O6560">
        <v>41.15</v>
      </c>
      <c r="P6560">
        <v>2.64</v>
      </c>
      <c r="W6560">
        <v>1970</v>
      </c>
      <c r="X6560">
        <f t="shared" si="203"/>
        <v>0</v>
      </c>
    </row>
    <row r="6561" spans="1:24" ht="12.75" hidden="1" customHeight="1" x14ac:dyDescent="0.45">
      <c r="A6561">
        <v>16</v>
      </c>
      <c r="B6561" t="s">
        <v>39</v>
      </c>
      <c r="C6561" t="s">
        <v>188</v>
      </c>
      <c r="D6561" s="2" t="str">
        <f t="shared" si="202"/>
        <v>Colorado1970</v>
      </c>
      <c r="F6561">
        <v>6</v>
      </c>
      <c r="G6561">
        <v>5</v>
      </c>
      <c r="H6561">
        <v>0</v>
      </c>
      <c r="I6561">
        <v>9.14</v>
      </c>
      <c r="J6561">
        <v>6.97</v>
      </c>
      <c r="K6561">
        <v>16.11</v>
      </c>
      <c r="L6561" s="2">
        <f>_xlfn.RANK.EQ(I6561, INDEX(CFB!$I$2:$I$1048576, MATCH(W6561, CFB!$W$2:$W$1048576, 0)):INDEX(CFB!$I$2:$I$1048576, MATCH(W6561, CFB!$W$2:$W$1048576, 0) + COUNTIF(CFB!$W$2:$W$1048576, W6561) - 1), 0)</f>
        <v>15</v>
      </c>
      <c r="M6561" s="2">
        <f>_xlfn.RANK.EQ(J6561, INDEX(CFB!$J$2:$J$1048576, MATCH(W6561, CFB!$W$2:$W$1048576, 0)):INDEX(CFB!$J$2:$J$1048576, MATCH(W6561, CFB!$W$2:$W$1048576, 0) + COUNTIF(CFB!$W$2:$W$1048576, W6561) - 1))</f>
        <v>23</v>
      </c>
      <c r="N6561" s="2">
        <f>RANK(K6561, INDEX(CFB!$K$2:$K$1048576, MATCH(W6561, CFB!$W$2:$W$1048576, 0)):INDEX(CFB!$K$2:$K$1048576, MATCH(W6561, CFB!$W$2:$W$1048576, 0) + COUNTIF(CFB!$W$2:$W$1048576, W6561) - 1))</f>
        <v>16</v>
      </c>
      <c r="O6561">
        <v>41.97</v>
      </c>
      <c r="P6561">
        <v>3.32</v>
      </c>
      <c r="W6561">
        <v>1970</v>
      </c>
      <c r="X6561">
        <f t="shared" si="203"/>
        <v>0</v>
      </c>
    </row>
    <row r="6562" spans="1:24" ht="12.75" hidden="1" customHeight="1" x14ac:dyDescent="0.45">
      <c r="A6562">
        <v>17</v>
      </c>
      <c r="B6562" t="s">
        <v>73</v>
      </c>
      <c r="C6562" t="s">
        <v>227</v>
      </c>
      <c r="D6562" s="2" t="str">
        <f t="shared" si="202"/>
        <v>UCLA1970</v>
      </c>
      <c r="F6562">
        <v>6</v>
      </c>
      <c r="G6562">
        <v>5</v>
      </c>
      <c r="H6562">
        <v>0</v>
      </c>
      <c r="I6562">
        <v>9.01</v>
      </c>
      <c r="J6562">
        <v>6.96</v>
      </c>
      <c r="K6562">
        <v>15.97</v>
      </c>
      <c r="L6562" s="2">
        <f>_xlfn.RANK.EQ(I6562, INDEX(CFB!$I$2:$I$1048576, MATCH(W6562, CFB!$W$2:$W$1048576, 0)):INDEX(CFB!$I$2:$I$1048576, MATCH(W6562, CFB!$W$2:$W$1048576, 0) + COUNTIF(CFB!$W$2:$W$1048576, W6562) - 1), 0)</f>
        <v>16</v>
      </c>
      <c r="M6562" s="2">
        <f>_xlfn.RANK.EQ(J6562, INDEX(CFB!$J$2:$J$1048576, MATCH(W6562, CFB!$W$2:$W$1048576, 0)):INDEX(CFB!$J$2:$J$1048576, MATCH(W6562, CFB!$W$2:$W$1048576, 0) + COUNTIF(CFB!$W$2:$W$1048576, W6562) - 1))</f>
        <v>24</v>
      </c>
      <c r="N6562" s="2">
        <f>RANK(K6562, INDEX(CFB!$K$2:$K$1048576, MATCH(W6562, CFB!$W$2:$W$1048576, 0)):INDEX(CFB!$K$2:$K$1048576, MATCH(W6562, CFB!$W$2:$W$1048576, 0) + COUNTIF(CFB!$W$2:$W$1048576, W6562) - 1))</f>
        <v>17</v>
      </c>
      <c r="O6562">
        <v>40.65</v>
      </c>
      <c r="P6562">
        <v>2.34</v>
      </c>
      <c r="W6562">
        <v>1970</v>
      </c>
      <c r="X6562">
        <f t="shared" si="203"/>
        <v>0</v>
      </c>
    </row>
    <row r="6563" spans="1:24" ht="12.75" hidden="1" customHeight="1" x14ac:dyDescent="0.45">
      <c r="A6563">
        <v>18</v>
      </c>
      <c r="B6563" t="s">
        <v>107</v>
      </c>
      <c r="C6563" t="s">
        <v>12</v>
      </c>
      <c r="D6563" s="2" t="str">
        <f t="shared" si="202"/>
        <v>Houston1970</v>
      </c>
      <c r="E6563">
        <v>19</v>
      </c>
      <c r="F6563">
        <v>8</v>
      </c>
      <c r="G6563">
        <v>3</v>
      </c>
      <c r="H6563">
        <v>0</v>
      </c>
      <c r="I6563">
        <v>7.58</v>
      </c>
      <c r="J6563">
        <v>7.9</v>
      </c>
      <c r="K6563">
        <v>15.48</v>
      </c>
      <c r="L6563" s="2">
        <f>_xlfn.RANK.EQ(I6563, INDEX(CFB!$I$2:$I$1048576, MATCH(W6563, CFB!$W$2:$W$1048576, 0)):INDEX(CFB!$I$2:$I$1048576, MATCH(W6563, CFB!$W$2:$W$1048576, 0) + COUNTIF(CFB!$W$2:$W$1048576, W6563) - 1), 0)</f>
        <v>22</v>
      </c>
      <c r="M6563" s="2">
        <f>_xlfn.RANK.EQ(J6563, INDEX(CFB!$J$2:$J$1048576, MATCH(W6563, CFB!$W$2:$W$1048576, 0)):INDEX(CFB!$J$2:$J$1048576, MATCH(W6563, CFB!$W$2:$W$1048576, 0) + COUNTIF(CFB!$W$2:$W$1048576, W6563) - 1))</f>
        <v>16</v>
      </c>
      <c r="N6563" s="2">
        <f>RANK(K6563, INDEX(CFB!$K$2:$K$1048576, MATCH(W6563, CFB!$W$2:$W$1048576, 0)):INDEX(CFB!$K$2:$K$1048576, MATCH(W6563, CFB!$W$2:$W$1048576, 0) + COUNTIF(CFB!$W$2:$W$1048576, W6563) - 1))</f>
        <v>18</v>
      </c>
      <c r="O6563">
        <v>37.380000000000003</v>
      </c>
      <c r="P6563">
        <v>4.29</v>
      </c>
      <c r="W6563">
        <v>1970</v>
      </c>
      <c r="X6563">
        <f t="shared" si="203"/>
        <v>0</v>
      </c>
    </row>
    <row r="6564" spans="1:24" ht="12.75" hidden="1" customHeight="1" x14ac:dyDescent="0.45">
      <c r="A6564">
        <v>19</v>
      </c>
      <c r="B6564" t="s">
        <v>131</v>
      </c>
      <c r="C6564" t="s">
        <v>12</v>
      </c>
      <c r="D6564" s="2" t="str">
        <f t="shared" si="202"/>
        <v>Air Force1970</v>
      </c>
      <c r="E6564">
        <v>16</v>
      </c>
      <c r="F6564">
        <v>9</v>
      </c>
      <c r="G6564">
        <v>3</v>
      </c>
      <c r="H6564">
        <v>0</v>
      </c>
      <c r="I6564">
        <v>12.85</v>
      </c>
      <c r="J6564">
        <v>2.34</v>
      </c>
      <c r="K6564">
        <v>15.2</v>
      </c>
      <c r="L6564" s="2">
        <f>_xlfn.RANK.EQ(I6564, INDEX(CFB!$I$2:$I$1048576, MATCH(W6564, CFB!$W$2:$W$1048576, 0)):INDEX(CFB!$I$2:$I$1048576, MATCH(W6564, CFB!$W$2:$W$1048576, 0) + COUNTIF(CFB!$W$2:$W$1048576, W6564) - 1), 0)</f>
        <v>6</v>
      </c>
      <c r="M6564" s="2">
        <f>_xlfn.RANK.EQ(J6564, INDEX(CFB!$J$2:$J$1048576, MATCH(W6564, CFB!$W$2:$W$1048576, 0)):INDEX(CFB!$J$2:$J$1048576, MATCH(W6564, CFB!$W$2:$W$1048576, 0) + COUNTIF(CFB!$W$2:$W$1048576, W6564) - 1))</f>
        <v>50</v>
      </c>
      <c r="N6564" s="2">
        <f>RANK(K6564, INDEX(CFB!$K$2:$K$1048576, MATCH(W6564, CFB!$W$2:$W$1048576, 0)):INDEX(CFB!$K$2:$K$1048576, MATCH(W6564, CFB!$W$2:$W$1048576, 0) + COUNTIF(CFB!$W$2:$W$1048576, W6564) - 1))</f>
        <v>19</v>
      </c>
      <c r="O6564">
        <v>42.9</v>
      </c>
      <c r="P6564">
        <v>8.7899999999999991</v>
      </c>
      <c r="W6564">
        <v>1970</v>
      </c>
      <c r="X6564">
        <f t="shared" si="203"/>
        <v>0</v>
      </c>
    </row>
    <row r="6565" spans="1:24" ht="12.75" hidden="1" customHeight="1" x14ac:dyDescent="0.45">
      <c r="A6565">
        <v>20</v>
      </c>
      <c r="B6565" t="s">
        <v>18</v>
      </c>
      <c r="C6565" t="s">
        <v>15</v>
      </c>
      <c r="D6565" s="2" t="str">
        <f t="shared" si="202"/>
        <v>Alabama1970</v>
      </c>
      <c r="F6565">
        <v>6</v>
      </c>
      <c r="G6565">
        <v>5</v>
      </c>
      <c r="H6565">
        <v>1</v>
      </c>
      <c r="I6565">
        <v>11.49</v>
      </c>
      <c r="J6565">
        <v>2.96</v>
      </c>
      <c r="K6565">
        <v>14.45</v>
      </c>
      <c r="L6565" s="2">
        <f>_xlfn.RANK.EQ(I6565, INDEX(CFB!$I$2:$I$1048576, MATCH(W6565, CFB!$W$2:$W$1048576, 0)):INDEX(CFB!$I$2:$I$1048576, MATCH(W6565, CFB!$W$2:$W$1048576, 0) + COUNTIF(CFB!$W$2:$W$1048576, W6565) - 1), 0)</f>
        <v>10</v>
      </c>
      <c r="M6565" s="2">
        <f>_xlfn.RANK.EQ(J6565, INDEX(CFB!$J$2:$J$1048576, MATCH(W6565, CFB!$W$2:$W$1048576, 0)):INDEX(CFB!$J$2:$J$1048576, MATCH(W6565, CFB!$W$2:$W$1048576, 0) + COUNTIF(CFB!$W$2:$W$1048576, W6565) - 1))</f>
        <v>46</v>
      </c>
      <c r="N6565" s="2">
        <f>RANK(K6565, INDEX(CFB!$K$2:$K$1048576, MATCH(W6565, CFB!$W$2:$W$1048576, 0)):INDEX(CFB!$K$2:$K$1048576, MATCH(W6565, CFB!$W$2:$W$1048576, 0) + COUNTIF(CFB!$W$2:$W$1048576, W6565) - 1))</f>
        <v>20</v>
      </c>
      <c r="O6565">
        <v>42.38</v>
      </c>
      <c r="P6565">
        <v>6.85</v>
      </c>
      <c r="W6565">
        <v>1970</v>
      </c>
      <c r="X6565">
        <f t="shared" si="203"/>
        <v>0</v>
      </c>
    </row>
    <row r="6566" spans="1:24" ht="12.75" hidden="1" customHeight="1" x14ac:dyDescent="0.45">
      <c r="A6566">
        <v>21</v>
      </c>
      <c r="B6566" t="s">
        <v>52</v>
      </c>
      <c r="C6566" t="s">
        <v>12</v>
      </c>
      <c r="D6566" s="2" t="str">
        <f t="shared" si="202"/>
        <v>Georgia Tech1970</v>
      </c>
      <c r="E6566">
        <v>13</v>
      </c>
      <c r="F6566">
        <v>9</v>
      </c>
      <c r="G6566">
        <v>3</v>
      </c>
      <c r="H6566">
        <v>0</v>
      </c>
      <c r="I6566">
        <v>4.0999999999999996</v>
      </c>
      <c r="J6566">
        <v>9.81</v>
      </c>
      <c r="K6566">
        <v>13.91</v>
      </c>
      <c r="L6566" s="2">
        <f>_xlfn.RANK.EQ(I6566, INDEX(CFB!$I$2:$I$1048576, MATCH(W6566, CFB!$W$2:$W$1048576, 0)):INDEX(CFB!$I$2:$I$1048576, MATCH(W6566, CFB!$W$2:$W$1048576, 0) + COUNTIF(CFB!$W$2:$W$1048576, W6566) - 1), 0)</f>
        <v>38</v>
      </c>
      <c r="M6566" s="2">
        <f>_xlfn.RANK.EQ(J6566, INDEX(CFB!$J$2:$J$1048576, MATCH(W6566, CFB!$W$2:$W$1048576, 0)):INDEX(CFB!$J$2:$J$1048576, MATCH(W6566, CFB!$W$2:$W$1048576, 0) + COUNTIF(CFB!$W$2:$W$1048576, W6566) - 1))</f>
        <v>10</v>
      </c>
      <c r="N6566" s="2">
        <f>RANK(K6566, INDEX(CFB!$K$2:$K$1048576, MATCH(W6566, CFB!$W$2:$W$1048576, 0)):INDEX(CFB!$K$2:$K$1048576, MATCH(W6566, CFB!$W$2:$W$1048576, 0) + COUNTIF(CFB!$W$2:$W$1048576, W6566) - 1))</f>
        <v>21</v>
      </c>
      <c r="O6566">
        <v>32.72</v>
      </c>
      <c r="P6566">
        <v>0.33</v>
      </c>
      <c r="W6566">
        <v>1970</v>
      </c>
      <c r="X6566">
        <f t="shared" si="203"/>
        <v>0</v>
      </c>
    </row>
    <row r="6567" spans="1:24" ht="12.75" hidden="1" customHeight="1" x14ac:dyDescent="0.45">
      <c r="A6567">
        <v>22</v>
      </c>
      <c r="B6567" t="s">
        <v>103</v>
      </c>
      <c r="C6567" t="s">
        <v>10</v>
      </c>
      <c r="D6567" s="2" t="str">
        <f t="shared" si="202"/>
        <v>Northwestern1970</v>
      </c>
      <c r="F6567">
        <v>6</v>
      </c>
      <c r="G6567">
        <v>4</v>
      </c>
      <c r="H6567">
        <v>0</v>
      </c>
      <c r="I6567">
        <v>6.71</v>
      </c>
      <c r="J6567">
        <v>7.19</v>
      </c>
      <c r="K6567">
        <v>13.9</v>
      </c>
      <c r="L6567" s="2">
        <f>_xlfn.RANK.EQ(I6567, INDEX(CFB!$I$2:$I$1048576, MATCH(W6567, CFB!$W$2:$W$1048576, 0)):INDEX(CFB!$I$2:$I$1048576, MATCH(W6567, CFB!$W$2:$W$1048576, 0) + COUNTIF(CFB!$W$2:$W$1048576, W6567) - 1), 0)</f>
        <v>24</v>
      </c>
      <c r="M6567" s="2">
        <f>_xlfn.RANK.EQ(J6567, INDEX(CFB!$J$2:$J$1048576, MATCH(W6567, CFB!$W$2:$W$1048576, 0)):INDEX(CFB!$J$2:$J$1048576, MATCH(W6567, CFB!$W$2:$W$1048576, 0) + COUNTIF(CFB!$W$2:$W$1048576, W6567) - 1))</f>
        <v>20</v>
      </c>
      <c r="N6567" s="2">
        <f>RANK(K6567, INDEX(CFB!$K$2:$K$1048576, MATCH(W6567, CFB!$W$2:$W$1048576, 0)):INDEX(CFB!$K$2:$K$1048576, MATCH(W6567, CFB!$W$2:$W$1048576, 0) + COUNTIF(CFB!$W$2:$W$1048576, W6567) - 1))</f>
        <v>22</v>
      </c>
      <c r="O6567">
        <v>38.590000000000003</v>
      </c>
      <c r="P6567">
        <v>2.64</v>
      </c>
      <c r="W6567">
        <v>1970</v>
      </c>
      <c r="X6567">
        <f t="shared" si="203"/>
        <v>0</v>
      </c>
    </row>
    <row r="6568" spans="1:24" ht="12.75" hidden="1" customHeight="1" x14ac:dyDescent="0.45">
      <c r="A6568">
        <v>23</v>
      </c>
      <c r="B6568" t="s">
        <v>46</v>
      </c>
      <c r="C6568" t="s">
        <v>188</v>
      </c>
      <c r="D6568" s="2" t="str">
        <f t="shared" si="202"/>
        <v>Missouri1970</v>
      </c>
      <c r="F6568">
        <v>5</v>
      </c>
      <c r="G6568">
        <v>6</v>
      </c>
      <c r="H6568">
        <v>0</v>
      </c>
      <c r="I6568">
        <v>6.01</v>
      </c>
      <c r="J6568">
        <v>6.92</v>
      </c>
      <c r="K6568">
        <v>12.92</v>
      </c>
      <c r="L6568" s="2">
        <f>_xlfn.RANK.EQ(I6568, INDEX(CFB!$I$2:$I$1048576, MATCH(W6568, CFB!$W$2:$W$1048576, 0)):INDEX(CFB!$I$2:$I$1048576, MATCH(W6568, CFB!$W$2:$W$1048576, 0) + COUNTIF(CFB!$W$2:$W$1048576, W6568) - 1), 0)</f>
        <v>28</v>
      </c>
      <c r="M6568" s="2">
        <f>_xlfn.RANK.EQ(J6568, INDEX(CFB!$J$2:$J$1048576, MATCH(W6568, CFB!$W$2:$W$1048576, 0)):INDEX(CFB!$J$2:$J$1048576, MATCH(W6568, CFB!$W$2:$W$1048576, 0) + COUNTIF(CFB!$W$2:$W$1048576, W6568) - 1))</f>
        <v>25</v>
      </c>
      <c r="N6568" s="2">
        <f>RANK(K6568, INDEX(CFB!$K$2:$K$1048576, MATCH(W6568, CFB!$W$2:$W$1048576, 0)):INDEX(CFB!$K$2:$K$1048576, MATCH(W6568, CFB!$W$2:$W$1048576, 0) + COUNTIF(CFB!$W$2:$W$1048576, W6568) - 1))</f>
        <v>23</v>
      </c>
      <c r="O6568">
        <v>37.090000000000003</v>
      </c>
      <c r="P6568">
        <v>2.92</v>
      </c>
      <c r="W6568">
        <v>1970</v>
      </c>
      <c r="X6568">
        <f t="shared" si="203"/>
        <v>0</v>
      </c>
    </row>
    <row r="6569" spans="1:24" ht="12.75" hidden="1" customHeight="1" x14ac:dyDescent="0.45">
      <c r="A6569">
        <v>24</v>
      </c>
      <c r="B6569" t="s">
        <v>17</v>
      </c>
      <c r="C6569" t="s">
        <v>15</v>
      </c>
      <c r="D6569" s="2" t="str">
        <f t="shared" si="202"/>
        <v>Georgia1970</v>
      </c>
      <c r="F6569">
        <v>5</v>
      </c>
      <c r="G6569">
        <v>5</v>
      </c>
      <c r="H6569">
        <v>0</v>
      </c>
      <c r="I6569">
        <v>5.39</v>
      </c>
      <c r="J6569">
        <v>6.85</v>
      </c>
      <c r="K6569">
        <v>12.24</v>
      </c>
      <c r="L6569" s="2">
        <f>_xlfn.RANK.EQ(I6569, INDEX(CFB!$I$2:$I$1048576, MATCH(W6569, CFB!$W$2:$W$1048576, 0)):INDEX(CFB!$I$2:$I$1048576, MATCH(W6569, CFB!$W$2:$W$1048576, 0) + COUNTIF(CFB!$W$2:$W$1048576, W6569) - 1), 0)</f>
        <v>31</v>
      </c>
      <c r="M6569" s="2">
        <f>_xlfn.RANK.EQ(J6569, INDEX(CFB!$J$2:$J$1048576, MATCH(W6569, CFB!$W$2:$W$1048576, 0)):INDEX(CFB!$J$2:$J$1048576, MATCH(W6569, CFB!$W$2:$W$1048576, 0) + COUNTIF(CFB!$W$2:$W$1048576, W6569) - 1))</f>
        <v>26</v>
      </c>
      <c r="N6569" s="2">
        <f>RANK(K6569, INDEX(CFB!$K$2:$K$1048576, MATCH(W6569, CFB!$W$2:$W$1048576, 0)):INDEX(CFB!$K$2:$K$1048576, MATCH(W6569, CFB!$W$2:$W$1048576, 0) + COUNTIF(CFB!$W$2:$W$1048576, W6569) - 1))</f>
        <v>24</v>
      </c>
      <c r="O6569">
        <v>36.76</v>
      </c>
      <c r="P6569">
        <v>3.18</v>
      </c>
      <c r="W6569">
        <v>1970</v>
      </c>
      <c r="X6569">
        <f t="shared" si="203"/>
        <v>0</v>
      </c>
    </row>
    <row r="6570" spans="1:24" ht="12.75" hidden="1" customHeight="1" x14ac:dyDescent="0.45">
      <c r="A6570">
        <v>25</v>
      </c>
      <c r="B6570" t="s">
        <v>19</v>
      </c>
      <c r="C6570" t="s">
        <v>15</v>
      </c>
      <c r="D6570" s="2" t="str">
        <f t="shared" si="202"/>
        <v>Ole Miss1970</v>
      </c>
      <c r="E6570">
        <v>20</v>
      </c>
      <c r="F6570">
        <v>7</v>
      </c>
      <c r="G6570">
        <v>4</v>
      </c>
      <c r="H6570">
        <v>0</v>
      </c>
      <c r="I6570">
        <v>10.050000000000001</v>
      </c>
      <c r="J6570">
        <v>1.1399999999999999</v>
      </c>
      <c r="K6570">
        <v>11.19</v>
      </c>
      <c r="L6570" s="2">
        <f>_xlfn.RANK.EQ(I6570, INDEX(CFB!$I$2:$I$1048576, MATCH(W6570, CFB!$W$2:$W$1048576, 0)):INDEX(CFB!$I$2:$I$1048576, MATCH(W6570, CFB!$W$2:$W$1048576, 0) + COUNTIF(CFB!$W$2:$W$1048576, W6570) - 1), 0)</f>
        <v>12</v>
      </c>
      <c r="M6570" s="2">
        <f>_xlfn.RANK.EQ(J6570, INDEX(CFB!$J$2:$J$1048576, MATCH(W6570, CFB!$W$2:$W$1048576, 0)):INDEX(CFB!$J$2:$J$1048576, MATCH(W6570, CFB!$W$2:$W$1048576, 0) + COUNTIF(CFB!$W$2:$W$1048576, W6570) - 1))</f>
        <v>58</v>
      </c>
      <c r="N6570" s="2">
        <f>RANK(K6570, INDEX(CFB!$K$2:$K$1048576, MATCH(W6570, CFB!$W$2:$W$1048576, 0)):INDEX(CFB!$K$2:$K$1048576, MATCH(W6570, CFB!$W$2:$W$1048576, 0) + COUNTIF(CFB!$W$2:$W$1048576, W6570) - 1))</f>
        <v>25</v>
      </c>
      <c r="O6570">
        <v>41.32</v>
      </c>
      <c r="P6570">
        <v>11.23</v>
      </c>
      <c r="W6570">
        <v>1970</v>
      </c>
      <c r="X6570">
        <f t="shared" si="203"/>
        <v>0</v>
      </c>
    </row>
    <row r="6571" spans="1:24" ht="12.75" hidden="1" customHeight="1" x14ac:dyDescent="0.45">
      <c r="A6571">
        <v>26</v>
      </c>
      <c r="B6571" t="s">
        <v>71</v>
      </c>
      <c r="C6571" t="s">
        <v>189</v>
      </c>
      <c r="D6571" s="2" t="str">
        <f t="shared" si="202"/>
        <v>Texas Tech1970</v>
      </c>
      <c r="F6571">
        <v>8</v>
      </c>
      <c r="G6571">
        <v>4</v>
      </c>
      <c r="H6571">
        <v>0</v>
      </c>
      <c r="I6571">
        <v>2.09</v>
      </c>
      <c r="J6571">
        <v>8.94</v>
      </c>
      <c r="K6571">
        <v>11.03</v>
      </c>
      <c r="L6571" s="2">
        <f>_xlfn.RANK.EQ(I6571, INDEX(CFB!$I$2:$I$1048576, MATCH(W6571, CFB!$W$2:$W$1048576, 0)):INDEX(CFB!$I$2:$I$1048576, MATCH(W6571, CFB!$W$2:$W$1048576, 0) + COUNTIF(CFB!$W$2:$W$1048576, W6571) - 1), 0)</f>
        <v>49</v>
      </c>
      <c r="M6571" s="2">
        <f>_xlfn.RANK.EQ(J6571, INDEX(CFB!$J$2:$J$1048576, MATCH(W6571, CFB!$W$2:$W$1048576, 0)):INDEX(CFB!$J$2:$J$1048576, MATCH(W6571, CFB!$W$2:$W$1048576, 0) + COUNTIF(CFB!$W$2:$W$1048576, W6571) - 1))</f>
        <v>12</v>
      </c>
      <c r="N6571" s="2">
        <f>RANK(K6571, INDEX(CFB!$K$2:$K$1048576, MATCH(W6571, CFB!$W$2:$W$1048576, 0)):INDEX(CFB!$K$2:$K$1048576, MATCH(W6571, CFB!$W$2:$W$1048576, 0) + COUNTIF(CFB!$W$2:$W$1048576, W6571) - 1))</f>
        <v>26</v>
      </c>
      <c r="O6571">
        <v>32.04</v>
      </c>
      <c r="P6571">
        <v>1.62</v>
      </c>
      <c r="W6571">
        <v>1970</v>
      </c>
      <c r="X6571">
        <f t="shared" si="203"/>
        <v>0</v>
      </c>
    </row>
    <row r="6572" spans="1:24" ht="12.75" hidden="1" customHeight="1" x14ac:dyDescent="0.45">
      <c r="A6572">
        <v>27</v>
      </c>
      <c r="B6572" t="s">
        <v>119</v>
      </c>
      <c r="C6572" t="s">
        <v>227</v>
      </c>
      <c r="D6572" s="2" t="str">
        <f t="shared" si="202"/>
        <v>Oregon State1970</v>
      </c>
      <c r="F6572">
        <v>6</v>
      </c>
      <c r="G6572">
        <v>5</v>
      </c>
      <c r="H6572">
        <v>0</v>
      </c>
      <c r="I6572">
        <v>3.97</v>
      </c>
      <c r="J6572">
        <v>7</v>
      </c>
      <c r="K6572">
        <v>10.97</v>
      </c>
      <c r="L6572" s="2">
        <f>_xlfn.RANK.EQ(I6572, INDEX(CFB!$I$2:$I$1048576, MATCH(W6572, CFB!$W$2:$W$1048576, 0)):INDEX(CFB!$I$2:$I$1048576, MATCH(W6572, CFB!$W$2:$W$1048576, 0) + COUNTIF(CFB!$W$2:$W$1048576, W6572) - 1), 0)</f>
        <v>39</v>
      </c>
      <c r="M6572" s="2">
        <f>_xlfn.RANK.EQ(J6572, INDEX(CFB!$J$2:$J$1048576, MATCH(W6572, CFB!$W$2:$W$1048576, 0)):INDEX(CFB!$J$2:$J$1048576, MATCH(W6572, CFB!$W$2:$W$1048576, 0) + COUNTIF(CFB!$W$2:$W$1048576, W6572) - 1))</f>
        <v>22</v>
      </c>
      <c r="N6572" s="2">
        <f>RANK(K6572, INDEX(CFB!$K$2:$K$1048576, MATCH(W6572, CFB!$W$2:$W$1048576, 0)):INDEX(CFB!$K$2:$K$1048576, MATCH(W6572, CFB!$W$2:$W$1048576, 0) + COUNTIF(CFB!$W$2:$W$1048576, W6572) - 1))</f>
        <v>27</v>
      </c>
      <c r="O6572">
        <v>33.520000000000003</v>
      </c>
      <c r="P6572">
        <v>4.43</v>
      </c>
      <c r="W6572">
        <v>1970</v>
      </c>
      <c r="X6572">
        <f t="shared" si="203"/>
        <v>0</v>
      </c>
    </row>
    <row r="6573" spans="1:24" ht="12.75" hidden="1" customHeight="1" x14ac:dyDescent="0.45">
      <c r="A6573">
        <v>28</v>
      </c>
      <c r="B6573" t="s">
        <v>83</v>
      </c>
      <c r="C6573" t="s">
        <v>227</v>
      </c>
      <c r="D6573" s="2" t="str">
        <f t="shared" si="202"/>
        <v>California1970</v>
      </c>
      <c r="F6573">
        <v>6</v>
      </c>
      <c r="G6573">
        <v>5</v>
      </c>
      <c r="H6573">
        <v>0</v>
      </c>
      <c r="I6573">
        <v>5.38</v>
      </c>
      <c r="J6573">
        <v>5.58</v>
      </c>
      <c r="K6573">
        <v>10.95</v>
      </c>
      <c r="L6573" s="2">
        <f>_xlfn.RANK.EQ(I6573, INDEX(CFB!$I$2:$I$1048576, MATCH(W6573, CFB!$W$2:$W$1048576, 0)):INDEX(CFB!$I$2:$I$1048576, MATCH(W6573, CFB!$W$2:$W$1048576, 0) + COUNTIF(CFB!$W$2:$W$1048576, W6573) - 1), 0)</f>
        <v>32</v>
      </c>
      <c r="M6573" s="2">
        <f>_xlfn.RANK.EQ(J6573, INDEX(CFB!$J$2:$J$1048576, MATCH(W6573, CFB!$W$2:$W$1048576, 0)):INDEX(CFB!$J$2:$J$1048576, MATCH(W6573, CFB!$W$2:$W$1048576, 0) + COUNTIF(CFB!$W$2:$W$1048576, W6573) - 1))</f>
        <v>31</v>
      </c>
      <c r="N6573" s="2">
        <f>RANK(K6573, INDEX(CFB!$K$2:$K$1048576, MATCH(W6573, CFB!$W$2:$W$1048576, 0)):INDEX(CFB!$K$2:$K$1048576, MATCH(W6573, CFB!$W$2:$W$1048576, 0) + COUNTIF(CFB!$W$2:$W$1048576, W6573) - 1))</f>
        <v>28</v>
      </c>
      <c r="O6573">
        <v>38.43</v>
      </c>
      <c r="P6573">
        <v>5.59</v>
      </c>
      <c r="W6573">
        <v>1970</v>
      </c>
      <c r="X6573">
        <f t="shared" si="203"/>
        <v>0</v>
      </c>
    </row>
    <row r="6574" spans="1:24" ht="12.75" hidden="1" customHeight="1" x14ac:dyDescent="0.45">
      <c r="A6574">
        <v>29</v>
      </c>
      <c r="B6574" t="s">
        <v>13</v>
      </c>
      <c r="C6574" t="s">
        <v>227</v>
      </c>
      <c r="D6574" s="2" t="str">
        <f t="shared" si="202"/>
        <v>Oregon1970</v>
      </c>
      <c r="F6574">
        <v>6</v>
      </c>
      <c r="G6574">
        <v>4</v>
      </c>
      <c r="H6574">
        <v>1</v>
      </c>
      <c r="I6574">
        <v>7.96</v>
      </c>
      <c r="J6574">
        <v>2.33</v>
      </c>
      <c r="K6574">
        <v>10.28</v>
      </c>
      <c r="L6574" s="2">
        <f>_xlfn.RANK.EQ(I6574, INDEX(CFB!$I$2:$I$1048576, MATCH(W6574, CFB!$W$2:$W$1048576, 0)):INDEX(CFB!$I$2:$I$1048576, MATCH(W6574, CFB!$W$2:$W$1048576, 0) + COUNTIF(CFB!$W$2:$W$1048576, W6574) - 1), 0)</f>
        <v>20</v>
      </c>
      <c r="M6574" s="2">
        <f>_xlfn.RANK.EQ(J6574, INDEX(CFB!$J$2:$J$1048576, MATCH(W6574, CFB!$W$2:$W$1048576, 0)):INDEX(CFB!$J$2:$J$1048576, MATCH(W6574, CFB!$W$2:$W$1048576, 0) + COUNTIF(CFB!$W$2:$W$1048576, W6574) - 1))</f>
        <v>51</v>
      </c>
      <c r="N6574" s="2">
        <f>RANK(K6574, INDEX(CFB!$K$2:$K$1048576, MATCH(W6574, CFB!$W$2:$W$1048576, 0)):INDEX(CFB!$K$2:$K$1048576, MATCH(W6574, CFB!$W$2:$W$1048576, 0) + COUNTIF(CFB!$W$2:$W$1048576, W6574) - 1))</f>
        <v>29</v>
      </c>
      <c r="O6574">
        <v>37.520000000000003</v>
      </c>
      <c r="P6574">
        <v>7.26</v>
      </c>
      <c r="W6574">
        <v>1970</v>
      </c>
      <c r="X6574">
        <f t="shared" si="203"/>
        <v>0</v>
      </c>
    </row>
    <row r="6575" spans="1:24" ht="12.75" hidden="1" customHeight="1" x14ac:dyDescent="0.45">
      <c r="A6575">
        <v>30</v>
      </c>
      <c r="B6575" t="s">
        <v>58</v>
      </c>
      <c r="C6575" t="s">
        <v>12</v>
      </c>
      <c r="D6575" s="2" t="str">
        <f t="shared" si="202"/>
        <v>Tulane1970</v>
      </c>
      <c r="E6575">
        <v>17</v>
      </c>
      <c r="F6575">
        <v>8</v>
      </c>
      <c r="G6575">
        <v>4</v>
      </c>
      <c r="H6575">
        <v>0</v>
      </c>
      <c r="I6575">
        <v>1.1599999999999999</v>
      </c>
      <c r="J6575">
        <v>8.8800000000000008</v>
      </c>
      <c r="K6575">
        <v>10.039999999999999</v>
      </c>
      <c r="L6575" s="2">
        <f>_xlfn.RANK.EQ(I6575, INDEX(CFB!$I$2:$I$1048576, MATCH(W6575, CFB!$W$2:$W$1048576, 0)):INDEX(CFB!$I$2:$I$1048576, MATCH(W6575, CFB!$W$2:$W$1048576, 0) + COUNTIF(CFB!$W$2:$W$1048576, W6575) - 1), 0)</f>
        <v>59</v>
      </c>
      <c r="M6575" s="2">
        <f>_xlfn.RANK.EQ(J6575, INDEX(CFB!$J$2:$J$1048576, MATCH(W6575, CFB!$W$2:$W$1048576, 0)):INDEX(CFB!$J$2:$J$1048576, MATCH(W6575, CFB!$W$2:$W$1048576, 0) + COUNTIF(CFB!$W$2:$W$1048576, W6575) - 1))</f>
        <v>13</v>
      </c>
      <c r="N6575" s="2">
        <f>RANK(K6575, INDEX(CFB!$K$2:$K$1048576, MATCH(W6575, CFB!$W$2:$W$1048576, 0)):INDEX(CFB!$K$2:$K$1048576, MATCH(W6575, CFB!$W$2:$W$1048576, 0) + COUNTIF(CFB!$W$2:$W$1048576, W6575) - 1))</f>
        <v>30</v>
      </c>
      <c r="O6575">
        <v>30.29</v>
      </c>
      <c r="P6575">
        <v>2.0499999999999998</v>
      </c>
      <c r="W6575">
        <v>1970</v>
      </c>
      <c r="X6575">
        <f t="shared" si="203"/>
        <v>0</v>
      </c>
    </row>
    <row r="6576" spans="1:24" ht="12.75" hidden="1" customHeight="1" x14ac:dyDescent="0.45">
      <c r="A6576">
        <v>31</v>
      </c>
      <c r="B6576" t="s">
        <v>41</v>
      </c>
      <c r="C6576" t="s">
        <v>188</v>
      </c>
      <c r="D6576" s="2" t="str">
        <f t="shared" si="202"/>
        <v>Kansas State1970</v>
      </c>
      <c r="F6576">
        <v>6</v>
      </c>
      <c r="G6576">
        <v>5</v>
      </c>
      <c r="H6576">
        <v>0</v>
      </c>
      <c r="I6576">
        <v>1.26</v>
      </c>
      <c r="J6576">
        <v>8.52</v>
      </c>
      <c r="K6576">
        <v>9.7799999999999994</v>
      </c>
      <c r="L6576" s="2">
        <f>_xlfn.RANK.EQ(I6576, INDEX(CFB!$I$2:$I$1048576, MATCH(W6576, CFB!$W$2:$W$1048576, 0)):INDEX(CFB!$I$2:$I$1048576, MATCH(W6576, CFB!$W$2:$W$1048576, 0) + COUNTIF(CFB!$W$2:$W$1048576, W6576) - 1), 0)</f>
        <v>57</v>
      </c>
      <c r="M6576" s="2">
        <f>_xlfn.RANK.EQ(J6576, INDEX(CFB!$J$2:$J$1048576, MATCH(W6576, CFB!$W$2:$W$1048576, 0)):INDEX(CFB!$J$2:$J$1048576, MATCH(W6576, CFB!$W$2:$W$1048576, 0) + COUNTIF(CFB!$W$2:$W$1048576, W6576) - 1))</f>
        <v>14</v>
      </c>
      <c r="N6576" s="2">
        <f>RANK(K6576, INDEX(CFB!$K$2:$K$1048576, MATCH(W6576, CFB!$W$2:$W$1048576, 0)):INDEX(CFB!$K$2:$K$1048576, MATCH(W6576, CFB!$W$2:$W$1048576, 0) + COUNTIF(CFB!$W$2:$W$1048576, W6576) - 1))</f>
        <v>31</v>
      </c>
      <c r="O6576">
        <v>30.89</v>
      </c>
      <c r="P6576">
        <v>3.67</v>
      </c>
      <c r="W6576">
        <v>1970</v>
      </c>
      <c r="X6576">
        <f t="shared" si="203"/>
        <v>0</v>
      </c>
    </row>
    <row r="6577" spans="1:24" ht="12.75" hidden="1" customHeight="1" x14ac:dyDescent="0.45">
      <c r="A6577">
        <v>32</v>
      </c>
      <c r="B6577" t="s">
        <v>55</v>
      </c>
      <c r="C6577" t="s">
        <v>188</v>
      </c>
      <c r="D6577" s="2" t="str">
        <f t="shared" si="202"/>
        <v>Kansas1970</v>
      </c>
      <c r="F6577">
        <v>5</v>
      </c>
      <c r="G6577">
        <v>6</v>
      </c>
      <c r="H6577">
        <v>0</v>
      </c>
      <c r="I6577">
        <v>8.4700000000000006</v>
      </c>
      <c r="J6577">
        <v>1.07</v>
      </c>
      <c r="K6577">
        <v>9.5399999999999991</v>
      </c>
      <c r="L6577" s="2">
        <f>_xlfn.RANK.EQ(I6577, INDEX(CFB!$I$2:$I$1048576, MATCH(W6577, CFB!$W$2:$W$1048576, 0)):INDEX(CFB!$I$2:$I$1048576, MATCH(W6577, CFB!$W$2:$W$1048576, 0) + COUNTIF(CFB!$W$2:$W$1048576, W6577) - 1), 0)</f>
        <v>18</v>
      </c>
      <c r="M6577" s="2">
        <f>_xlfn.RANK.EQ(J6577, INDEX(CFB!$J$2:$J$1048576, MATCH(W6577, CFB!$W$2:$W$1048576, 0)):INDEX(CFB!$J$2:$J$1048576, MATCH(W6577, CFB!$W$2:$W$1048576, 0) + COUNTIF(CFB!$W$2:$W$1048576, W6577) - 1))</f>
        <v>60</v>
      </c>
      <c r="N6577" s="2">
        <f>RANK(K6577, INDEX(CFB!$K$2:$K$1048576, MATCH(W6577, CFB!$W$2:$W$1048576, 0)):INDEX(CFB!$K$2:$K$1048576, MATCH(W6577, CFB!$W$2:$W$1048576, 0) + COUNTIF(CFB!$W$2:$W$1048576, W6577) - 1))</f>
        <v>32</v>
      </c>
      <c r="O6577">
        <v>37.61</v>
      </c>
      <c r="P6577">
        <v>9.11</v>
      </c>
      <c r="W6577">
        <v>1970</v>
      </c>
      <c r="X6577">
        <f t="shared" si="203"/>
        <v>0</v>
      </c>
    </row>
    <row r="6578" spans="1:24" ht="12.75" hidden="1" customHeight="1" x14ac:dyDescent="0.45">
      <c r="A6578">
        <v>33</v>
      </c>
      <c r="B6578" t="s">
        <v>16</v>
      </c>
      <c r="C6578" t="s">
        <v>12</v>
      </c>
      <c r="D6578" s="2" t="str">
        <f t="shared" si="202"/>
        <v>Penn State1970</v>
      </c>
      <c r="E6578">
        <v>18</v>
      </c>
      <c r="F6578">
        <v>7</v>
      </c>
      <c r="G6578">
        <v>3</v>
      </c>
      <c r="H6578">
        <v>0</v>
      </c>
      <c r="I6578">
        <v>5.54</v>
      </c>
      <c r="J6578">
        <v>4</v>
      </c>
      <c r="K6578">
        <v>9.5399999999999991</v>
      </c>
      <c r="L6578" s="2">
        <f>_xlfn.RANK.EQ(I6578, INDEX(CFB!$I$2:$I$1048576, MATCH(W6578, CFB!$W$2:$W$1048576, 0)):INDEX(CFB!$I$2:$I$1048576, MATCH(W6578, CFB!$W$2:$W$1048576, 0) + COUNTIF(CFB!$W$2:$W$1048576, W6578) - 1), 0)</f>
        <v>30</v>
      </c>
      <c r="M6578" s="2">
        <f>_xlfn.RANK.EQ(J6578, INDEX(CFB!$J$2:$J$1048576, MATCH(W6578, CFB!$W$2:$W$1048576, 0)):INDEX(CFB!$J$2:$J$1048576, MATCH(W6578, CFB!$W$2:$W$1048576, 0) + COUNTIF(CFB!$W$2:$W$1048576, W6578) - 1))</f>
        <v>38</v>
      </c>
      <c r="N6578" s="2">
        <f>RANK(K6578, INDEX(CFB!$K$2:$K$1048576, MATCH(W6578, CFB!$W$2:$W$1048576, 0)):INDEX(CFB!$K$2:$K$1048576, MATCH(W6578, CFB!$W$2:$W$1048576, 0) + COUNTIF(CFB!$W$2:$W$1048576, W6578) - 1))</f>
        <v>32</v>
      </c>
      <c r="O6578">
        <v>38.56</v>
      </c>
      <c r="P6578">
        <v>7.81</v>
      </c>
      <c r="W6578">
        <v>1970</v>
      </c>
      <c r="X6578">
        <f t="shared" si="203"/>
        <v>0</v>
      </c>
    </row>
    <row r="6579" spans="1:24" ht="12.75" hidden="1" customHeight="1" x14ac:dyDescent="0.45">
      <c r="A6579">
        <v>34</v>
      </c>
      <c r="B6579" t="s">
        <v>72</v>
      </c>
      <c r="C6579" t="s">
        <v>10</v>
      </c>
      <c r="D6579" s="2" t="str">
        <f t="shared" si="202"/>
        <v>Wisconsin1970</v>
      </c>
      <c r="F6579">
        <v>4</v>
      </c>
      <c r="G6579">
        <v>5</v>
      </c>
      <c r="H6579">
        <v>1</v>
      </c>
      <c r="I6579">
        <v>4.8899999999999997</v>
      </c>
      <c r="J6579">
        <v>4.2</v>
      </c>
      <c r="K6579">
        <v>9.09</v>
      </c>
      <c r="L6579" s="2">
        <f>_xlfn.RANK.EQ(I6579, INDEX(CFB!$I$2:$I$1048576, MATCH(W6579, CFB!$W$2:$W$1048576, 0)):INDEX(CFB!$I$2:$I$1048576, MATCH(W6579, CFB!$W$2:$W$1048576, 0) + COUNTIF(CFB!$W$2:$W$1048576, W6579) - 1), 0)</f>
        <v>34</v>
      </c>
      <c r="M6579" s="2">
        <f>_xlfn.RANK.EQ(J6579, INDEX(CFB!$J$2:$J$1048576, MATCH(W6579, CFB!$W$2:$W$1048576, 0)):INDEX(CFB!$J$2:$J$1048576, MATCH(W6579, CFB!$W$2:$W$1048576, 0) + COUNTIF(CFB!$W$2:$W$1048576, W6579) - 1))</f>
        <v>36</v>
      </c>
      <c r="N6579" s="2">
        <f>RANK(K6579, INDEX(CFB!$K$2:$K$1048576, MATCH(W6579, CFB!$W$2:$W$1048576, 0)):INDEX(CFB!$K$2:$K$1048576, MATCH(W6579, CFB!$W$2:$W$1048576, 0) + COUNTIF(CFB!$W$2:$W$1048576, W6579) - 1))</f>
        <v>34</v>
      </c>
      <c r="O6579">
        <v>33.44</v>
      </c>
      <c r="P6579">
        <v>5.87</v>
      </c>
      <c r="W6579">
        <v>1970</v>
      </c>
      <c r="X6579">
        <f t="shared" si="203"/>
        <v>0</v>
      </c>
    </row>
    <row r="6580" spans="1:24" ht="12.75" hidden="1" customHeight="1" x14ac:dyDescent="0.45">
      <c r="A6580">
        <v>35</v>
      </c>
      <c r="B6580" t="s">
        <v>124</v>
      </c>
      <c r="C6580" t="s">
        <v>10</v>
      </c>
      <c r="D6580" s="2" t="str">
        <f t="shared" si="202"/>
        <v>Purdue1970</v>
      </c>
      <c r="F6580">
        <v>4</v>
      </c>
      <c r="G6580">
        <v>6</v>
      </c>
      <c r="H6580">
        <v>0</v>
      </c>
      <c r="I6580">
        <v>1.24</v>
      </c>
      <c r="J6580">
        <v>7.7</v>
      </c>
      <c r="K6580">
        <v>8.94</v>
      </c>
      <c r="L6580" s="2">
        <f>_xlfn.RANK.EQ(I6580, INDEX(CFB!$I$2:$I$1048576, MATCH(W6580, CFB!$W$2:$W$1048576, 0)):INDEX(CFB!$I$2:$I$1048576, MATCH(W6580, CFB!$W$2:$W$1048576, 0) + COUNTIF(CFB!$W$2:$W$1048576, W6580) - 1), 0)</f>
        <v>58</v>
      </c>
      <c r="M6580" s="2">
        <f>_xlfn.RANK.EQ(J6580, INDEX(CFB!$J$2:$J$1048576, MATCH(W6580, CFB!$W$2:$W$1048576, 0)):INDEX(CFB!$J$2:$J$1048576, MATCH(W6580, CFB!$W$2:$W$1048576, 0) + COUNTIF(CFB!$W$2:$W$1048576, W6580) - 1))</f>
        <v>18</v>
      </c>
      <c r="N6580" s="2">
        <f>RANK(K6580, INDEX(CFB!$K$2:$K$1048576, MATCH(W6580, CFB!$W$2:$W$1048576, 0)):INDEX(CFB!$K$2:$K$1048576, MATCH(W6580, CFB!$W$2:$W$1048576, 0) + COUNTIF(CFB!$W$2:$W$1048576, W6580) - 1))</f>
        <v>35</v>
      </c>
      <c r="O6580">
        <v>31.68</v>
      </c>
      <c r="P6580">
        <v>4.0199999999999996</v>
      </c>
      <c r="W6580">
        <v>1970</v>
      </c>
      <c r="X6580">
        <f t="shared" si="203"/>
        <v>0</v>
      </c>
    </row>
    <row r="6581" spans="1:24" ht="12.75" hidden="1" customHeight="1" x14ac:dyDescent="0.45">
      <c r="A6581">
        <v>36</v>
      </c>
      <c r="B6581" t="s">
        <v>94</v>
      </c>
      <c r="C6581" t="s">
        <v>65</v>
      </c>
      <c r="D6581" s="2" t="str">
        <f t="shared" si="202"/>
        <v>Toledo1970</v>
      </c>
      <c r="E6581">
        <v>12</v>
      </c>
      <c r="F6581">
        <v>12</v>
      </c>
      <c r="G6581">
        <v>0</v>
      </c>
      <c r="H6581">
        <v>0</v>
      </c>
      <c r="I6581">
        <v>2.39</v>
      </c>
      <c r="J6581">
        <v>6.55</v>
      </c>
      <c r="K6581">
        <v>8.94</v>
      </c>
      <c r="L6581" s="2">
        <f>_xlfn.RANK.EQ(I6581, INDEX(CFB!$I$2:$I$1048576, MATCH(W6581, CFB!$W$2:$W$1048576, 0)):INDEX(CFB!$I$2:$I$1048576, MATCH(W6581, CFB!$W$2:$W$1048576, 0) + COUNTIF(CFB!$W$2:$W$1048576, W6581) - 1), 0)</f>
        <v>46</v>
      </c>
      <c r="M6581" s="2">
        <f>_xlfn.RANK.EQ(J6581, INDEX(CFB!$J$2:$J$1048576, MATCH(W6581, CFB!$W$2:$W$1048576, 0)):INDEX(CFB!$J$2:$J$1048576, MATCH(W6581, CFB!$W$2:$W$1048576, 0) + COUNTIF(CFB!$W$2:$W$1048576, W6581) - 1))</f>
        <v>28</v>
      </c>
      <c r="N6581" s="2">
        <f>RANK(K6581, INDEX(CFB!$K$2:$K$1048576, MATCH(W6581, CFB!$W$2:$W$1048576, 0)):INDEX(CFB!$K$2:$K$1048576, MATCH(W6581, CFB!$W$2:$W$1048576, 0) + COUNTIF(CFB!$W$2:$W$1048576, W6581) - 1))</f>
        <v>35</v>
      </c>
      <c r="O6581">
        <v>35.07</v>
      </c>
      <c r="P6581">
        <v>6.33</v>
      </c>
      <c r="W6581">
        <v>1970</v>
      </c>
      <c r="X6581">
        <f t="shared" si="203"/>
        <v>0</v>
      </c>
    </row>
    <row r="6582" spans="1:24" ht="12.75" hidden="1" customHeight="1" x14ac:dyDescent="0.45">
      <c r="A6582">
        <v>37</v>
      </c>
      <c r="B6582" t="s">
        <v>115</v>
      </c>
      <c r="C6582" t="s">
        <v>12</v>
      </c>
      <c r="D6582" s="2" t="str">
        <f t="shared" si="202"/>
        <v>Florida State1970</v>
      </c>
      <c r="F6582">
        <v>7</v>
      </c>
      <c r="G6582">
        <v>4</v>
      </c>
      <c r="H6582">
        <v>0</v>
      </c>
      <c r="I6582">
        <v>4.75</v>
      </c>
      <c r="J6582">
        <v>3.78</v>
      </c>
      <c r="K6582">
        <v>8.52</v>
      </c>
      <c r="L6582" s="2">
        <f>_xlfn.RANK.EQ(I6582, INDEX(CFB!$I$2:$I$1048576, MATCH(W6582, CFB!$W$2:$W$1048576, 0)):INDEX(CFB!$I$2:$I$1048576, MATCH(W6582, CFB!$W$2:$W$1048576, 0) + COUNTIF(CFB!$W$2:$W$1048576, W6582) - 1), 0)</f>
        <v>35</v>
      </c>
      <c r="M6582" s="2">
        <f>_xlfn.RANK.EQ(J6582, INDEX(CFB!$J$2:$J$1048576, MATCH(W6582, CFB!$W$2:$W$1048576, 0)):INDEX(CFB!$J$2:$J$1048576, MATCH(W6582, CFB!$W$2:$W$1048576, 0) + COUNTIF(CFB!$W$2:$W$1048576, W6582) - 1))</f>
        <v>39</v>
      </c>
      <c r="N6582" s="2">
        <f>RANK(K6582, INDEX(CFB!$K$2:$K$1048576, MATCH(W6582, CFB!$W$2:$W$1048576, 0)):INDEX(CFB!$K$2:$K$1048576, MATCH(W6582, CFB!$W$2:$W$1048576, 0) + COUNTIF(CFB!$W$2:$W$1048576, W6582) - 1))</f>
        <v>37</v>
      </c>
      <c r="O6582">
        <v>32.76</v>
      </c>
      <c r="P6582">
        <v>9.39</v>
      </c>
      <c r="W6582">
        <v>1970</v>
      </c>
      <c r="X6582">
        <f t="shared" si="203"/>
        <v>0</v>
      </c>
    </row>
    <row r="6583" spans="1:24" ht="12.75" hidden="1" customHeight="1" x14ac:dyDescent="0.45">
      <c r="A6583">
        <v>38</v>
      </c>
      <c r="B6583" t="s">
        <v>40</v>
      </c>
      <c r="C6583" t="s">
        <v>188</v>
      </c>
      <c r="D6583" s="2" t="str">
        <f t="shared" si="202"/>
        <v>Iowa State1970</v>
      </c>
      <c r="F6583">
        <v>5</v>
      </c>
      <c r="G6583">
        <v>6</v>
      </c>
      <c r="H6583">
        <v>0</v>
      </c>
      <c r="I6583">
        <v>6.14</v>
      </c>
      <c r="J6583">
        <v>2.19</v>
      </c>
      <c r="K6583">
        <v>8.32</v>
      </c>
      <c r="L6583" s="2">
        <f>_xlfn.RANK.EQ(I6583, INDEX(CFB!$I$2:$I$1048576, MATCH(W6583, CFB!$W$2:$W$1048576, 0)):INDEX(CFB!$I$2:$I$1048576, MATCH(W6583, CFB!$W$2:$W$1048576, 0) + COUNTIF(CFB!$W$2:$W$1048576, W6583) - 1), 0)</f>
        <v>26</v>
      </c>
      <c r="M6583" s="2">
        <f>_xlfn.RANK.EQ(J6583, INDEX(CFB!$J$2:$J$1048576, MATCH(W6583, CFB!$W$2:$W$1048576, 0)):INDEX(CFB!$J$2:$J$1048576, MATCH(W6583, CFB!$W$2:$W$1048576, 0) + COUNTIF(CFB!$W$2:$W$1048576, W6583) - 1))</f>
        <v>52</v>
      </c>
      <c r="N6583" s="2">
        <f>RANK(K6583, INDEX(CFB!$K$2:$K$1048576, MATCH(W6583, CFB!$W$2:$W$1048576, 0)):INDEX(CFB!$K$2:$K$1048576, MATCH(W6583, CFB!$W$2:$W$1048576, 0) + COUNTIF(CFB!$W$2:$W$1048576, W6583) - 1))</f>
        <v>38</v>
      </c>
      <c r="O6583">
        <v>36.5</v>
      </c>
      <c r="P6583">
        <v>10.58</v>
      </c>
      <c r="W6583">
        <v>1970</v>
      </c>
      <c r="X6583">
        <f t="shared" si="203"/>
        <v>0</v>
      </c>
    </row>
    <row r="6584" spans="1:24" ht="12.75" hidden="1" customHeight="1" x14ac:dyDescent="0.45">
      <c r="A6584">
        <v>39</v>
      </c>
      <c r="B6584" t="s">
        <v>211</v>
      </c>
      <c r="C6584" t="s">
        <v>212</v>
      </c>
      <c r="D6584" s="2" t="str">
        <f t="shared" si="202"/>
        <v>Yale1970</v>
      </c>
      <c r="F6584">
        <v>7</v>
      </c>
      <c r="G6584">
        <v>2</v>
      </c>
      <c r="H6584">
        <v>0</v>
      </c>
      <c r="I6584">
        <v>0.51</v>
      </c>
      <c r="J6584">
        <v>7.46</v>
      </c>
      <c r="K6584">
        <v>7.97</v>
      </c>
      <c r="L6584" s="2">
        <f>_xlfn.RANK.EQ(I6584, INDEX(CFB!$I$2:$I$1048576, MATCH(W6584, CFB!$W$2:$W$1048576, 0)):INDEX(CFB!$I$2:$I$1048576, MATCH(W6584, CFB!$W$2:$W$1048576, 0) + COUNTIF(CFB!$W$2:$W$1048576, W6584) - 1), 0)</f>
        <v>66</v>
      </c>
      <c r="M6584" s="2">
        <f>_xlfn.RANK.EQ(J6584, INDEX(CFB!$J$2:$J$1048576, MATCH(W6584, CFB!$W$2:$W$1048576, 0)):INDEX(CFB!$J$2:$J$1048576, MATCH(W6584, CFB!$W$2:$W$1048576, 0) + COUNTIF(CFB!$W$2:$W$1048576, W6584) - 1))</f>
        <v>19</v>
      </c>
      <c r="N6584" s="2">
        <f>RANK(K6584, INDEX(CFB!$K$2:$K$1048576, MATCH(W6584, CFB!$W$2:$W$1048576, 0)):INDEX(CFB!$K$2:$K$1048576, MATCH(W6584, CFB!$W$2:$W$1048576, 0) + COUNTIF(CFB!$W$2:$W$1048576, W6584) - 1))</f>
        <v>39</v>
      </c>
      <c r="O6584">
        <v>30.55</v>
      </c>
      <c r="P6584">
        <v>4.32</v>
      </c>
      <c r="W6584">
        <v>1970</v>
      </c>
      <c r="X6584">
        <f t="shared" si="203"/>
        <v>0</v>
      </c>
    </row>
    <row r="6585" spans="1:24" ht="12.75" hidden="1" customHeight="1" x14ac:dyDescent="0.45">
      <c r="A6585">
        <v>40</v>
      </c>
      <c r="B6585" t="s">
        <v>95</v>
      </c>
      <c r="C6585" t="s">
        <v>10</v>
      </c>
      <c r="D6585" s="2" t="str">
        <f t="shared" si="202"/>
        <v>Michigan State1970</v>
      </c>
      <c r="F6585">
        <v>4</v>
      </c>
      <c r="G6585">
        <v>6</v>
      </c>
      <c r="H6585">
        <v>0</v>
      </c>
      <c r="I6585">
        <v>3.16</v>
      </c>
      <c r="J6585">
        <v>4.3899999999999997</v>
      </c>
      <c r="K6585">
        <v>7.56</v>
      </c>
      <c r="L6585" s="2">
        <f>_xlfn.RANK.EQ(I6585, INDEX(CFB!$I$2:$I$1048576, MATCH(W6585, CFB!$W$2:$W$1048576, 0)):INDEX(CFB!$I$2:$I$1048576, MATCH(W6585, CFB!$W$2:$W$1048576, 0) + COUNTIF(CFB!$W$2:$W$1048576, W6585) - 1), 0)</f>
        <v>44</v>
      </c>
      <c r="M6585" s="2">
        <f>_xlfn.RANK.EQ(J6585, INDEX(CFB!$J$2:$J$1048576, MATCH(W6585, CFB!$W$2:$W$1048576, 0)):INDEX(CFB!$J$2:$J$1048576, MATCH(W6585, CFB!$W$2:$W$1048576, 0) + COUNTIF(CFB!$W$2:$W$1048576, W6585) - 1))</f>
        <v>34</v>
      </c>
      <c r="N6585" s="2">
        <f>RANK(K6585, INDEX(CFB!$K$2:$K$1048576, MATCH(W6585, CFB!$W$2:$W$1048576, 0)):INDEX(CFB!$K$2:$K$1048576, MATCH(W6585, CFB!$W$2:$W$1048576, 0) + COUNTIF(CFB!$W$2:$W$1048576, W6585) - 1))</f>
        <v>40</v>
      </c>
      <c r="O6585">
        <v>33.380000000000003</v>
      </c>
      <c r="P6585">
        <v>5.74</v>
      </c>
      <c r="W6585">
        <v>1970</v>
      </c>
      <c r="X6585">
        <f t="shared" si="203"/>
        <v>0</v>
      </c>
    </row>
    <row r="6586" spans="1:24" ht="12.75" hidden="1" customHeight="1" x14ac:dyDescent="0.45">
      <c r="A6586">
        <v>41</v>
      </c>
      <c r="B6586" t="s">
        <v>75</v>
      </c>
      <c r="C6586" t="s">
        <v>23</v>
      </c>
      <c r="D6586" s="2" t="str">
        <f t="shared" si="202"/>
        <v>North Carolina1970</v>
      </c>
      <c r="F6586">
        <v>8</v>
      </c>
      <c r="G6586">
        <v>4</v>
      </c>
      <c r="H6586">
        <v>0</v>
      </c>
      <c r="I6586">
        <v>7.98</v>
      </c>
      <c r="J6586">
        <v>-1.55</v>
      </c>
      <c r="K6586">
        <v>6.43</v>
      </c>
      <c r="L6586" s="2">
        <f>_xlfn.RANK.EQ(I6586, INDEX(CFB!$I$2:$I$1048576, MATCH(W6586, CFB!$W$2:$W$1048576, 0)):INDEX(CFB!$I$2:$I$1048576, MATCH(W6586, CFB!$W$2:$W$1048576, 0) + COUNTIF(CFB!$W$2:$W$1048576, W6586) - 1), 0)</f>
        <v>19</v>
      </c>
      <c r="M6586" s="2">
        <f>_xlfn.RANK.EQ(J6586, INDEX(CFB!$J$2:$J$1048576, MATCH(W6586, CFB!$W$2:$W$1048576, 0)):INDEX(CFB!$J$2:$J$1048576, MATCH(W6586, CFB!$W$2:$W$1048576, 0) + COUNTIF(CFB!$W$2:$W$1048576, W6586) - 1))</f>
        <v>79</v>
      </c>
      <c r="N6586" s="2">
        <f>RANK(K6586, INDEX(CFB!$K$2:$K$1048576, MATCH(W6586, CFB!$W$2:$W$1048576, 0)):INDEX(CFB!$K$2:$K$1048576, MATCH(W6586, CFB!$W$2:$W$1048576, 0) + COUNTIF(CFB!$W$2:$W$1048576, W6586) - 1))</f>
        <v>41</v>
      </c>
      <c r="O6586">
        <v>39.4</v>
      </c>
      <c r="P6586">
        <v>13.04</v>
      </c>
      <c r="W6586">
        <v>1970</v>
      </c>
      <c r="X6586">
        <f t="shared" si="203"/>
        <v>0</v>
      </c>
    </row>
    <row r="6587" spans="1:24" ht="12.75" hidden="1" customHeight="1" x14ac:dyDescent="0.45">
      <c r="A6587">
        <v>42</v>
      </c>
      <c r="B6587" t="s">
        <v>141</v>
      </c>
      <c r="C6587" t="s">
        <v>178</v>
      </c>
      <c r="D6587" s="2" t="str">
        <f t="shared" si="202"/>
        <v>New Mexico1970</v>
      </c>
      <c r="F6587">
        <v>7</v>
      </c>
      <c r="G6587">
        <v>3</v>
      </c>
      <c r="H6587">
        <v>0</v>
      </c>
      <c r="I6587">
        <v>6.03</v>
      </c>
      <c r="J6587">
        <v>0.19</v>
      </c>
      <c r="K6587">
        <v>6.22</v>
      </c>
      <c r="L6587" s="2">
        <f>_xlfn.RANK.EQ(I6587, INDEX(CFB!$I$2:$I$1048576, MATCH(W6587, CFB!$W$2:$W$1048576, 0)):INDEX(CFB!$I$2:$I$1048576, MATCH(W6587, CFB!$W$2:$W$1048576, 0) + COUNTIF(CFB!$W$2:$W$1048576, W6587) - 1), 0)</f>
        <v>27</v>
      </c>
      <c r="M6587" s="2">
        <f>_xlfn.RANK.EQ(J6587, INDEX(CFB!$J$2:$J$1048576, MATCH(W6587, CFB!$W$2:$W$1048576, 0)):INDEX(CFB!$J$2:$J$1048576, MATCH(W6587, CFB!$W$2:$W$1048576, 0) + COUNTIF(CFB!$W$2:$W$1048576, W6587) - 1))</f>
        <v>64</v>
      </c>
      <c r="N6587" s="2">
        <f>RANK(K6587, INDEX(CFB!$K$2:$K$1048576, MATCH(W6587, CFB!$W$2:$W$1048576, 0)):INDEX(CFB!$K$2:$K$1048576, MATCH(W6587, CFB!$W$2:$W$1048576, 0) + COUNTIF(CFB!$W$2:$W$1048576, W6587) - 1))</f>
        <v>42</v>
      </c>
      <c r="O6587">
        <v>37.049999999999997</v>
      </c>
      <c r="P6587">
        <v>12.28</v>
      </c>
      <c r="W6587">
        <v>1970</v>
      </c>
      <c r="X6587">
        <f t="shared" si="203"/>
        <v>0</v>
      </c>
    </row>
    <row r="6588" spans="1:24" ht="12.75" hidden="1" customHeight="1" x14ac:dyDescent="0.45">
      <c r="A6588">
        <v>43</v>
      </c>
      <c r="B6588" t="s">
        <v>109</v>
      </c>
      <c r="C6588" t="s">
        <v>15</v>
      </c>
      <c r="D6588" s="2" t="str">
        <f t="shared" si="202"/>
        <v>Mississippi State1970</v>
      </c>
      <c r="F6588">
        <v>6</v>
      </c>
      <c r="G6588">
        <v>5</v>
      </c>
      <c r="H6588">
        <v>0</v>
      </c>
      <c r="I6588">
        <v>0.35</v>
      </c>
      <c r="J6588">
        <v>5.66</v>
      </c>
      <c r="K6588">
        <v>6.01</v>
      </c>
      <c r="L6588" s="2">
        <f>_xlfn.RANK.EQ(I6588, INDEX(CFB!$I$2:$I$1048576, MATCH(W6588, CFB!$W$2:$W$1048576, 0)):INDEX(CFB!$I$2:$I$1048576, MATCH(W6588, CFB!$W$2:$W$1048576, 0) + COUNTIF(CFB!$W$2:$W$1048576, W6588) - 1), 0)</f>
        <v>67</v>
      </c>
      <c r="M6588" s="2">
        <f>_xlfn.RANK.EQ(J6588, INDEX(CFB!$J$2:$J$1048576, MATCH(W6588, CFB!$W$2:$W$1048576, 0)):INDEX(CFB!$J$2:$J$1048576, MATCH(W6588, CFB!$W$2:$W$1048576, 0) + COUNTIF(CFB!$W$2:$W$1048576, W6588) - 1))</f>
        <v>29</v>
      </c>
      <c r="N6588" s="2">
        <f>RANK(K6588, INDEX(CFB!$K$2:$K$1048576, MATCH(W6588, CFB!$W$2:$W$1048576, 0)):INDEX(CFB!$K$2:$K$1048576, MATCH(W6588, CFB!$W$2:$W$1048576, 0) + COUNTIF(CFB!$W$2:$W$1048576, W6588) - 1))</f>
        <v>43</v>
      </c>
      <c r="O6588">
        <v>29.45</v>
      </c>
      <c r="P6588">
        <v>8.7899999999999991</v>
      </c>
      <c r="W6588">
        <v>1970</v>
      </c>
      <c r="X6588">
        <f t="shared" si="203"/>
        <v>0</v>
      </c>
    </row>
    <row r="6589" spans="1:24" ht="12.75" hidden="1" customHeight="1" x14ac:dyDescent="0.45">
      <c r="A6589">
        <v>44</v>
      </c>
      <c r="B6589" t="s">
        <v>24</v>
      </c>
      <c r="C6589" t="s">
        <v>189</v>
      </c>
      <c r="D6589" s="2" t="str">
        <f t="shared" si="202"/>
        <v>SMU1970</v>
      </c>
      <c r="F6589">
        <v>5</v>
      </c>
      <c r="G6589">
        <v>6</v>
      </c>
      <c r="H6589">
        <v>0</v>
      </c>
      <c r="I6589">
        <v>0.32</v>
      </c>
      <c r="J6589">
        <v>5.64</v>
      </c>
      <c r="K6589">
        <v>5.96</v>
      </c>
      <c r="L6589" s="2">
        <f>_xlfn.RANK.EQ(I6589, INDEX(CFB!$I$2:$I$1048576, MATCH(W6589, CFB!$W$2:$W$1048576, 0)):INDEX(CFB!$I$2:$I$1048576, MATCH(W6589, CFB!$W$2:$W$1048576, 0) + COUNTIF(CFB!$W$2:$W$1048576, W6589) - 1), 0)</f>
        <v>68</v>
      </c>
      <c r="M6589" s="2">
        <f>_xlfn.RANK.EQ(J6589, INDEX(CFB!$J$2:$J$1048576, MATCH(W6589, CFB!$W$2:$W$1048576, 0)):INDEX(CFB!$J$2:$J$1048576, MATCH(W6589, CFB!$W$2:$W$1048576, 0) + COUNTIF(CFB!$W$2:$W$1048576, W6589) - 1))</f>
        <v>30</v>
      </c>
      <c r="N6589" s="2">
        <f>RANK(K6589, INDEX(CFB!$K$2:$K$1048576, MATCH(W6589, CFB!$W$2:$W$1048576, 0)):INDEX(CFB!$K$2:$K$1048576, MATCH(W6589, CFB!$W$2:$W$1048576, 0) + COUNTIF(CFB!$W$2:$W$1048576, W6589) - 1))</f>
        <v>44</v>
      </c>
      <c r="O6589">
        <v>29.21</v>
      </c>
      <c r="P6589">
        <v>4.41</v>
      </c>
      <c r="W6589">
        <v>1970</v>
      </c>
      <c r="X6589">
        <f t="shared" si="203"/>
        <v>0</v>
      </c>
    </row>
    <row r="6590" spans="1:24" ht="12.75" hidden="1" customHeight="1" x14ac:dyDescent="0.45">
      <c r="A6590">
        <v>45</v>
      </c>
      <c r="B6590" t="s">
        <v>129</v>
      </c>
      <c r="C6590" t="s">
        <v>189</v>
      </c>
      <c r="D6590" s="2" t="str">
        <f t="shared" si="202"/>
        <v>Rice1970</v>
      </c>
      <c r="F6590">
        <v>5</v>
      </c>
      <c r="G6590">
        <v>5</v>
      </c>
      <c r="H6590">
        <v>0</v>
      </c>
      <c r="I6590">
        <v>0.69</v>
      </c>
      <c r="J6590">
        <v>5.14</v>
      </c>
      <c r="K6590">
        <v>5.82</v>
      </c>
      <c r="L6590" s="2">
        <f>_xlfn.RANK.EQ(I6590, INDEX(CFB!$I$2:$I$1048576, MATCH(W6590, CFB!$W$2:$W$1048576, 0)):INDEX(CFB!$I$2:$I$1048576, MATCH(W6590, CFB!$W$2:$W$1048576, 0) + COUNTIF(CFB!$W$2:$W$1048576, W6590) - 1), 0)</f>
        <v>63</v>
      </c>
      <c r="M6590" s="2">
        <f>_xlfn.RANK.EQ(J6590, INDEX(CFB!$J$2:$J$1048576, MATCH(W6590, CFB!$W$2:$W$1048576, 0)):INDEX(CFB!$J$2:$J$1048576, MATCH(W6590, CFB!$W$2:$W$1048576, 0) + COUNTIF(CFB!$W$2:$W$1048576, W6590) - 1))</f>
        <v>32</v>
      </c>
      <c r="N6590" s="2">
        <f>RANK(K6590, INDEX(CFB!$K$2:$K$1048576, MATCH(W6590, CFB!$W$2:$W$1048576, 0)):INDEX(CFB!$K$2:$K$1048576, MATCH(W6590, CFB!$W$2:$W$1048576, 0) + COUNTIF(CFB!$W$2:$W$1048576, W6590) - 1))</f>
        <v>45</v>
      </c>
      <c r="O6590">
        <v>30.22</v>
      </c>
      <c r="P6590">
        <v>4.13</v>
      </c>
      <c r="W6590">
        <v>1970</v>
      </c>
      <c r="X6590">
        <f t="shared" si="203"/>
        <v>0</v>
      </c>
    </row>
    <row r="6591" spans="1:24" ht="12.75" hidden="1" customHeight="1" x14ac:dyDescent="0.45">
      <c r="A6591">
        <v>46</v>
      </c>
      <c r="B6591" t="s">
        <v>121</v>
      </c>
      <c r="C6591" t="s">
        <v>188</v>
      </c>
      <c r="D6591" s="2" t="str">
        <f t="shared" si="202"/>
        <v>Oklahoma State1970</v>
      </c>
      <c r="F6591">
        <v>4</v>
      </c>
      <c r="G6591">
        <v>7</v>
      </c>
      <c r="H6591">
        <v>0</v>
      </c>
      <c r="I6591">
        <v>5.69</v>
      </c>
      <c r="J6591">
        <v>0.09</v>
      </c>
      <c r="K6591">
        <v>5.78</v>
      </c>
      <c r="L6591" s="2">
        <f>_xlfn.RANK.EQ(I6591, INDEX(CFB!$I$2:$I$1048576, MATCH(W6591, CFB!$W$2:$W$1048576, 0)):INDEX(CFB!$I$2:$I$1048576, MATCH(W6591, CFB!$W$2:$W$1048576, 0) + COUNTIF(CFB!$W$2:$W$1048576, W6591) - 1), 0)</f>
        <v>29</v>
      </c>
      <c r="M6591" s="2">
        <f>_xlfn.RANK.EQ(J6591, INDEX(CFB!$J$2:$J$1048576, MATCH(W6591, CFB!$W$2:$W$1048576, 0)):INDEX(CFB!$J$2:$J$1048576, MATCH(W6591, CFB!$W$2:$W$1048576, 0) + COUNTIF(CFB!$W$2:$W$1048576, W6591) - 1))</f>
        <v>67</v>
      </c>
      <c r="N6591" s="2">
        <f>RANK(K6591, INDEX(CFB!$K$2:$K$1048576, MATCH(W6591, CFB!$W$2:$W$1048576, 0)):INDEX(CFB!$K$2:$K$1048576, MATCH(W6591, CFB!$W$2:$W$1048576, 0) + COUNTIF(CFB!$W$2:$W$1048576, W6591) - 1))</f>
        <v>46</v>
      </c>
      <c r="O6591">
        <v>35.07</v>
      </c>
      <c r="P6591">
        <v>13.57</v>
      </c>
      <c r="W6591">
        <v>1970</v>
      </c>
      <c r="X6591">
        <f t="shared" si="203"/>
        <v>0</v>
      </c>
    </row>
    <row r="6592" spans="1:24" ht="12.75" hidden="1" customHeight="1" x14ac:dyDescent="0.45">
      <c r="A6592">
        <v>47</v>
      </c>
      <c r="B6592" t="s">
        <v>35</v>
      </c>
      <c r="C6592" t="s">
        <v>15</v>
      </c>
      <c r="D6592" s="2" t="str">
        <f t="shared" si="202"/>
        <v>Florida1970</v>
      </c>
      <c r="F6592">
        <v>7</v>
      </c>
      <c r="G6592">
        <v>4</v>
      </c>
      <c r="H6592">
        <v>0</v>
      </c>
      <c r="I6592">
        <v>3.82</v>
      </c>
      <c r="J6592">
        <v>1.95</v>
      </c>
      <c r="K6592">
        <v>5.77</v>
      </c>
      <c r="L6592" s="2">
        <f>_xlfn.RANK.EQ(I6592, INDEX(CFB!$I$2:$I$1048576, MATCH(W6592, CFB!$W$2:$W$1048576, 0)):INDEX(CFB!$I$2:$I$1048576, MATCH(W6592, CFB!$W$2:$W$1048576, 0) + COUNTIF(CFB!$W$2:$W$1048576, W6592) - 1), 0)</f>
        <v>40</v>
      </c>
      <c r="M6592" s="2">
        <f>_xlfn.RANK.EQ(J6592, INDEX(CFB!$J$2:$J$1048576, MATCH(W6592, CFB!$W$2:$W$1048576, 0)):INDEX(CFB!$J$2:$J$1048576, MATCH(W6592, CFB!$W$2:$W$1048576, 0) + COUNTIF(CFB!$W$2:$W$1048576, W6592) - 1))</f>
        <v>54</v>
      </c>
      <c r="N6592" s="2">
        <f>RANK(K6592, INDEX(CFB!$K$2:$K$1048576, MATCH(W6592, CFB!$W$2:$W$1048576, 0)):INDEX(CFB!$K$2:$K$1048576, MATCH(W6592, CFB!$W$2:$W$1048576, 0) + COUNTIF(CFB!$W$2:$W$1048576, W6592) - 1))</f>
        <v>47</v>
      </c>
      <c r="O6592">
        <v>32.299999999999997</v>
      </c>
      <c r="P6592">
        <v>12.32</v>
      </c>
      <c r="W6592">
        <v>1970</v>
      </c>
      <c r="X6592">
        <f t="shared" si="203"/>
        <v>0</v>
      </c>
    </row>
    <row r="6593" spans="1:24" ht="12.75" hidden="1" customHeight="1" x14ac:dyDescent="0.45">
      <c r="A6593">
        <v>48</v>
      </c>
      <c r="B6593" t="s">
        <v>219</v>
      </c>
      <c r="C6593" t="s">
        <v>212</v>
      </c>
      <c r="D6593" s="2" t="str">
        <f t="shared" si="202"/>
        <v>Harvard1970</v>
      </c>
      <c r="F6593">
        <v>7</v>
      </c>
      <c r="G6593">
        <v>2</v>
      </c>
      <c r="H6593">
        <v>0</v>
      </c>
      <c r="I6593">
        <v>4.91</v>
      </c>
      <c r="J6593">
        <v>0.67</v>
      </c>
      <c r="K6593">
        <v>5.58</v>
      </c>
      <c r="L6593" s="2">
        <f>_xlfn.RANK.EQ(I6593, INDEX(CFB!$I$2:$I$1048576, MATCH(W6593, CFB!$W$2:$W$1048576, 0)):INDEX(CFB!$I$2:$I$1048576, MATCH(W6593, CFB!$W$2:$W$1048576, 0) + COUNTIF(CFB!$W$2:$W$1048576, W6593) - 1), 0)</f>
        <v>33</v>
      </c>
      <c r="M6593" s="2">
        <f>_xlfn.RANK.EQ(J6593, INDEX(CFB!$J$2:$J$1048576, MATCH(W6593, CFB!$W$2:$W$1048576, 0)):INDEX(CFB!$J$2:$J$1048576, MATCH(W6593, CFB!$W$2:$W$1048576, 0) + COUNTIF(CFB!$W$2:$W$1048576, W6593) - 1))</f>
        <v>62</v>
      </c>
      <c r="N6593" s="2">
        <f>RANK(K6593, INDEX(CFB!$K$2:$K$1048576, MATCH(W6593, CFB!$W$2:$W$1048576, 0)):INDEX(CFB!$K$2:$K$1048576, MATCH(W6593, CFB!$W$2:$W$1048576, 0) + COUNTIF(CFB!$W$2:$W$1048576, W6593) - 1))</f>
        <v>48</v>
      </c>
      <c r="O6593">
        <v>32.85</v>
      </c>
      <c r="P6593">
        <v>11.41</v>
      </c>
      <c r="W6593">
        <v>1970</v>
      </c>
      <c r="X6593">
        <f t="shared" si="203"/>
        <v>0</v>
      </c>
    </row>
    <row r="6594" spans="1:24" ht="12.75" hidden="1" customHeight="1" x14ac:dyDescent="0.45">
      <c r="A6594">
        <v>49</v>
      </c>
      <c r="B6594" t="s">
        <v>146</v>
      </c>
      <c r="C6594" t="s">
        <v>193</v>
      </c>
      <c r="D6594" s="2" t="str">
        <f t="shared" si="202"/>
        <v>San Diego State1970</v>
      </c>
      <c r="F6594">
        <v>9</v>
      </c>
      <c r="G6594">
        <v>2</v>
      </c>
      <c r="H6594">
        <v>0</v>
      </c>
      <c r="I6594">
        <v>2.16</v>
      </c>
      <c r="J6594">
        <v>3.21</v>
      </c>
      <c r="K6594">
        <v>5.37</v>
      </c>
      <c r="L6594" s="2">
        <f>_xlfn.RANK.EQ(I6594, INDEX(CFB!$I$2:$I$1048576, MATCH(W6594, CFB!$W$2:$W$1048576, 0)):INDEX(CFB!$I$2:$I$1048576, MATCH(W6594, CFB!$W$2:$W$1048576, 0) + COUNTIF(CFB!$W$2:$W$1048576, W6594) - 1), 0)</f>
        <v>48</v>
      </c>
      <c r="M6594" s="2">
        <f>_xlfn.RANK.EQ(J6594, INDEX(CFB!$J$2:$J$1048576, MATCH(W6594, CFB!$W$2:$W$1048576, 0)):INDEX(CFB!$J$2:$J$1048576, MATCH(W6594, CFB!$W$2:$W$1048576, 0) + COUNTIF(CFB!$W$2:$W$1048576, W6594) - 1))</f>
        <v>43</v>
      </c>
      <c r="N6594" s="2">
        <f>RANK(K6594, INDEX(CFB!$K$2:$K$1048576, MATCH(W6594, CFB!$W$2:$W$1048576, 0)):INDEX(CFB!$K$2:$K$1048576, MATCH(W6594, CFB!$W$2:$W$1048576, 0) + COUNTIF(CFB!$W$2:$W$1048576, W6594) - 1))</f>
        <v>49</v>
      </c>
      <c r="O6594">
        <v>35.31</v>
      </c>
      <c r="P6594">
        <v>9.44</v>
      </c>
      <c r="W6594">
        <v>1970</v>
      </c>
      <c r="X6594">
        <f t="shared" si="203"/>
        <v>0</v>
      </c>
    </row>
    <row r="6595" spans="1:24" ht="12.75" hidden="1" customHeight="1" x14ac:dyDescent="0.45">
      <c r="A6595">
        <v>50</v>
      </c>
      <c r="B6595" t="s">
        <v>84</v>
      </c>
      <c r="C6595" t="s">
        <v>178</v>
      </c>
      <c r="D6595" s="2" t="str">
        <f t="shared" ref="D6595:D6658" si="204">_xlfn.CONCAT(B6595, W6595)</f>
        <v>Utah1970</v>
      </c>
      <c r="F6595">
        <v>6</v>
      </c>
      <c r="G6595">
        <v>4</v>
      </c>
      <c r="H6595">
        <v>0</v>
      </c>
      <c r="I6595">
        <v>1.95</v>
      </c>
      <c r="J6595">
        <v>3.41</v>
      </c>
      <c r="K6595">
        <v>5.36</v>
      </c>
      <c r="L6595" s="2">
        <f>_xlfn.RANK.EQ(I6595, INDEX(CFB!$I$2:$I$1048576, MATCH(W6595, CFB!$W$2:$W$1048576, 0)):INDEX(CFB!$I$2:$I$1048576, MATCH(W6595, CFB!$W$2:$W$1048576, 0) + COUNTIF(CFB!$W$2:$W$1048576, W6595) - 1), 0)</f>
        <v>50</v>
      </c>
      <c r="M6595" s="2">
        <f>_xlfn.RANK.EQ(J6595, INDEX(CFB!$J$2:$J$1048576, MATCH(W6595, CFB!$W$2:$W$1048576, 0)):INDEX(CFB!$J$2:$J$1048576, MATCH(W6595, CFB!$W$2:$W$1048576, 0) + COUNTIF(CFB!$W$2:$W$1048576, W6595) - 1))</f>
        <v>42</v>
      </c>
      <c r="N6595" s="2">
        <f>RANK(K6595, INDEX(CFB!$K$2:$K$1048576, MATCH(W6595, CFB!$W$2:$W$1048576, 0)):INDEX(CFB!$K$2:$K$1048576, MATCH(W6595, CFB!$W$2:$W$1048576, 0) + COUNTIF(CFB!$W$2:$W$1048576, W6595) - 1))</f>
        <v>50</v>
      </c>
      <c r="O6595">
        <v>29.24</v>
      </c>
      <c r="P6595">
        <v>7.8</v>
      </c>
      <c r="W6595">
        <v>1970</v>
      </c>
      <c r="X6595">
        <f t="shared" ref="X6595:X6658" si="205">IF(E6595=1, 1,0)</f>
        <v>0</v>
      </c>
    </row>
    <row r="6596" spans="1:24" ht="12.75" hidden="1" customHeight="1" x14ac:dyDescent="0.45">
      <c r="A6596">
        <v>51</v>
      </c>
      <c r="B6596" t="s">
        <v>61</v>
      </c>
      <c r="C6596" t="s">
        <v>189</v>
      </c>
      <c r="D6596" s="2" t="str">
        <f t="shared" si="204"/>
        <v>Texas Christian1970</v>
      </c>
      <c r="F6596">
        <v>4</v>
      </c>
      <c r="G6596">
        <v>6</v>
      </c>
      <c r="H6596">
        <v>1</v>
      </c>
      <c r="I6596">
        <v>1.31</v>
      </c>
      <c r="J6596">
        <v>2.89</v>
      </c>
      <c r="K6596">
        <v>4.2</v>
      </c>
      <c r="L6596" s="2">
        <f>_xlfn.RANK.EQ(I6596, INDEX(CFB!$I$2:$I$1048576, MATCH(W6596, CFB!$W$2:$W$1048576, 0)):INDEX(CFB!$I$2:$I$1048576, MATCH(W6596, CFB!$W$2:$W$1048576, 0) + COUNTIF(CFB!$W$2:$W$1048576, W6596) - 1), 0)</f>
        <v>56</v>
      </c>
      <c r="M6596" s="2">
        <f>_xlfn.RANK.EQ(J6596, INDEX(CFB!$J$2:$J$1048576, MATCH(W6596, CFB!$W$2:$W$1048576, 0)):INDEX(CFB!$J$2:$J$1048576, MATCH(W6596, CFB!$W$2:$W$1048576, 0) + COUNTIF(CFB!$W$2:$W$1048576, W6596) - 1))</f>
        <v>47</v>
      </c>
      <c r="N6596" s="2">
        <f>RANK(K6596, INDEX(CFB!$K$2:$K$1048576, MATCH(W6596, CFB!$W$2:$W$1048576, 0)):INDEX(CFB!$K$2:$K$1048576, MATCH(W6596, CFB!$W$2:$W$1048576, 0) + COUNTIF(CFB!$W$2:$W$1048576, W6596) - 1))</f>
        <v>51</v>
      </c>
      <c r="O6596">
        <v>31.23</v>
      </c>
      <c r="P6596">
        <v>11.27</v>
      </c>
      <c r="W6596">
        <v>1970</v>
      </c>
      <c r="X6596">
        <f t="shared" si="205"/>
        <v>0</v>
      </c>
    </row>
    <row r="6597" spans="1:24" ht="12.75" hidden="1" customHeight="1" x14ac:dyDescent="0.45">
      <c r="A6597">
        <v>52</v>
      </c>
      <c r="B6597" t="s">
        <v>20</v>
      </c>
      <c r="C6597" t="s">
        <v>23</v>
      </c>
      <c r="D6597" s="2" t="str">
        <f t="shared" si="204"/>
        <v>South Carolina1970</v>
      </c>
      <c r="F6597">
        <v>4</v>
      </c>
      <c r="G6597">
        <v>6</v>
      </c>
      <c r="H6597">
        <v>1</v>
      </c>
      <c r="I6597">
        <v>7.88</v>
      </c>
      <c r="J6597">
        <v>-3.75</v>
      </c>
      <c r="K6597">
        <v>4.13</v>
      </c>
      <c r="L6597" s="2">
        <f>_xlfn.RANK.EQ(I6597, INDEX(CFB!$I$2:$I$1048576, MATCH(W6597, CFB!$W$2:$W$1048576, 0)):INDEX(CFB!$I$2:$I$1048576, MATCH(W6597, CFB!$W$2:$W$1048576, 0) + COUNTIF(CFB!$W$2:$W$1048576, W6597) - 1), 0)</f>
        <v>21</v>
      </c>
      <c r="M6597" s="2">
        <f>_xlfn.RANK.EQ(J6597, INDEX(CFB!$J$2:$J$1048576, MATCH(W6597, CFB!$W$2:$W$1048576, 0)):INDEX(CFB!$J$2:$J$1048576, MATCH(W6597, CFB!$W$2:$W$1048576, 0) + COUNTIF(CFB!$W$2:$W$1048576, W6597) - 1))</f>
        <v>93</v>
      </c>
      <c r="N6597" s="2">
        <f>RANK(K6597, INDEX(CFB!$K$2:$K$1048576, MATCH(W6597, CFB!$W$2:$W$1048576, 0)):INDEX(CFB!$K$2:$K$1048576, MATCH(W6597, CFB!$W$2:$W$1048576, 0) + COUNTIF(CFB!$W$2:$W$1048576, W6597) - 1))</f>
        <v>52</v>
      </c>
      <c r="O6597">
        <v>37.729999999999997</v>
      </c>
      <c r="P6597">
        <v>14.6</v>
      </c>
      <c r="W6597">
        <v>1970</v>
      </c>
      <c r="X6597">
        <f t="shared" si="205"/>
        <v>0</v>
      </c>
    </row>
    <row r="6598" spans="1:24" ht="12.75" hidden="1" customHeight="1" x14ac:dyDescent="0.45">
      <c r="A6598">
        <v>53</v>
      </c>
      <c r="B6598" t="s">
        <v>106</v>
      </c>
      <c r="C6598" t="s">
        <v>23</v>
      </c>
      <c r="D6598" s="2" t="str">
        <f t="shared" si="204"/>
        <v>Wake Forest1970</v>
      </c>
      <c r="F6598">
        <v>6</v>
      </c>
      <c r="G6598">
        <v>5</v>
      </c>
      <c r="H6598">
        <v>0</v>
      </c>
      <c r="I6598">
        <v>0.54</v>
      </c>
      <c r="J6598">
        <v>3.09</v>
      </c>
      <c r="K6598">
        <v>3.64</v>
      </c>
      <c r="L6598" s="2">
        <f>_xlfn.RANK.EQ(I6598, INDEX(CFB!$I$2:$I$1048576, MATCH(W6598, CFB!$W$2:$W$1048576, 0)):INDEX(CFB!$I$2:$I$1048576, MATCH(W6598, CFB!$W$2:$W$1048576, 0) + COUNTIF(CFB!$W$2:$W$1048576, W6598) - 1), 0)</f>
        <v>64</v>
      </c>
      <c r="M6598" s="2">
        <f>_xlfn.RANK.EQ(J6598, INDEX(CFB!$J$2:$J$1048576, MATCH(W6598, CFB!$W$2:$W$1048576, 0)):INDEX(CFB!$J$2:$J$1048576, MATCH(W6598, CFB!$W$2:$W$1048576, 0) + COUNTIF(CFB!$W$2:$W$1048576, W6598) - 1))</f>
        <v>44</v>
      </c>
      <c r="N6598" s="2">
        <f>RANK(K6598, INDEX(CFB!$K$2:$K$1048576, MATCH(W6598, CFB!$W$2:$W$1048576, 0)):INDEX(CFB!$K$2:$K$1048576, MATCH(W6598, CFB!$W$2:$W$1048576, 0) + COUNTIF(CFB!$W$2:$W$1048576, W6598) - 1))</f>
        <v>53</v>
      </c>
      <c r="O6598">
        <v>28.5</v>
      </c>
      <c r="P6598">
        <v>10.24</v>
      </c>
      <c r="W6598">
        <v>1970</v>
      </c>
      <c r="X6598">
        <f t="shared" si="205"/>
        <v>0</v>
      </c>
    </row>
    <row r="6599" spans="1:24" ht="12.75" hidden="1" customHeight="1" x14ac:dyDescent="0.45">
      <c r="A6599">
        <v>54</v>
      </c>
      <c r="B6599" t="s">
        <v>53</v>
      </c>
      <c r="C6599" t="s">
        <v>12</v>
      </c>
      <c r="D6599" s="2" t="str">
        <f t="shared" si="204"/>
        <v>Syracuse1970</v>
      </c>
      <c r="F6599">
        <v>6</v>
      </c>
      <c r="G6599">
        <v>4</v>
      </c>
      <c r="H6599">
        <v>0</v>
      </c>
      <c r="I6599">
        <v>3.38</v>
      </c>
      <c r="J6599">
        <v>0.13</v>
      </c>
      <c r="K6599">
        <v>3.52</v>
      </c>
      <c r="L6599" s="2">
        <f>_xlfn.RANK.EQ(I6599, INDEX(CFB!$I$2:$I$1048576, MATCH(W6599, CFB!$W$2:$W$1048576, 0)):INDEX(CFB!$I$2:$I$1048576, MATCH(W6599, CFB!$W$2:$W$1048576, 0) + COUNTIF(CFB!$W$2:$W$1048576, W6599) - 1), 0)</f>
        <v>42</v>
      </c>
      <c r="M6599" s="2">
        <f>_xlfn.RANK.EQ(J6599, INDEX(CFB!$J$2:$J$1048576, MATCH(W6599, CFB!$W$2:$W$1048576, 0)):INDEX(CFB!$J$2:$J$1048576, MATCH(W6599, CFB!$W$2:$W$1048576, 0) + COUNTIF(CFB!$W$2:$W$1048576, W6599) - 1))</f>
        <v>65</v>
      </c>
      <c r="N6599" s="2">
        <f>RANK(K6599, INDEX(CFB!$K$2:$K$1048576, MATCH(W6599, CFB!$W$2:$W$1048576, 0)):INDEX(CFB!$K$2:$K$1048576, MATCH(W6599, CFB!$W$2:$W$1048576, 0) + COUNTIF(CFB!$W$2:$W$1048576, W6599) - 1))</f>
        <v>54</v>
      </c>
      <c r="O6599">
        <v>33.22</v>
      </c>
      <c r="P6599">
        <v>12.48</v>
      </c>
      <c r="W6599">
        <v>1970</v>
      </c>
      <c r="X6599">
        <f t="shared" si="205"/>
        <v>0</v>
      </c>
    </row>
    <row r="6600" spans="1:24" ht="12.75" hidden="1" customHeight="1" x14ac:dyDescent="0.45">
      <c r="A6600">
        <v>55</v>
      </c>
      <c r="B6600" t="s">
        <v>42</v>
      </c>
      <c r="C6600" t="s">
        <v>10</v>
      </c>
      <c r="D6600" s="2" t="str">
        <f t="shared" si="204"/>
        <v>Minnesota1970</v>
      </c>
      <c r="F6600">
        <v>3</v>
      </c>
      <c r="G6600">
        <v>6</v>
      </c>
      <c r="H6600">
        <v>1</v>
      </c>
      <c r="I6600">
        <v>1.41</v>
      </c>
      <c r="J6600">
        <v>1.83</v>
      </c>
      <c r="K6600">
        <v>3.24</v>
      </c>
      <c r="L6600" s="2">
        <f>_xlfn.RANK.EQ(I6600, INDEX(CFB!$I$2:$I$1048576, MATCH(W6600, CFB!$W$2:$W$1048576, 0)):INDEX(CFB!$I$2:$I$1048576, MATCH(W6600, CFB!$W$2:$W$1048576, 0) + COUNTIF(CFB!$W$2:$W$1048576, W6600) - 1), 0)</f>
        <v>53</v>
      </c>
      <c r="M6600" s="2">
        <f>_xlfn.RANK.EQ(J6600, INDEX(CFB!$J$2:$J$1048576, MATCH(W6600, CFB!$W$2:$W$1048576, 0)):INDEX(CFB!$J$2:$J$1048576, MATCH(W6600, CFB!$W$2:$W$1048576, 0) + COUNTIF(CFB!$W$2:$W$1048576, W6600) - 1))</f>
        <v>55</v>
      </c>
      <c r="N6600" s="2">
        <f>RANK(K6600, INDEX(CFB!$K$2:$K$1048576, MATCH(W6600, CFB!$W$2:$W$1048576, 0)):INDEX(CFB!$K$2:$K$1048576, MATCH(W6600, CFB!$W$2:$W$1048576, 0) + COUNTIF(CFB!$W$2:$W$1048576, W6600) - 1))</f>
        <v>55</v>
      </c>
      <c r="O6600">
        <v>32.42</v>
      </c>
      <c r="P6600">
        <v>9.11</v>
      </c>
      <c r="W6600">
        <v>1970</v>
      </c>
      <c r="X6600">
        <f t="shared" si="205"/>
        <v>0</v>
      </c>
    </row>
    <row r="6601" spans="1:24" ht="12.75" hidden="1" customHeight="1" x14ac:dyDescent="0.45">
      <c r="A6601">
        <v>56</v>
      </c>
      <c r="B6601" t="s">
        <v>117</v>
      </c>
      <c r="C6601" t="s">
        <v>65</v>
      </c>
      <c r="D6601" s="2" t="str">
        <f t="shared" si="204"/>
        <v>Western Michigan1970</v>
      </c>
      <c r="F6601">
        <v>7</v>
      </c>
      <c r="G6601">
        <v>3</v>
      </c>
      <c r="H6601">
        <v>0</v>
      </c>
      <c r="I6601">
        <v>1.39</v>
      </c>
      <c r="J6601">
        <v>1.26</v>
      </c>
      <c r="K6601">
        <v>2.65</v>
      </c>
      <c r="L6601" s="2">
        <f>_xlfn.RANK.EQ(I6601, INDEX(CFB!$I$2:$I$1048576, MATCH(W6601, CFB!$W$2:$W$1048576, 0)):INDEX(CFB!$I$2:$I$1048576, MATCH(W6601, CFB!$W$2:$W$1048576, 0) + COUNTIF(CFB!$W$2:$W$1048576, W6601) - 1), 0)</f>
        <v>55</v>
      </c>
      <c r="M6601" s="2">
        <f>_xlfn.RANK.EQ(J6601, INDEX(CFB!$J$2:$J$1048576, MATCH(W6601, CFB!$W$2:$W$1048576, 0)):INDEX(CFB!$J$2:$J$1048576, MATCH(W6601, CFB!$W$2:$W$1048576, 0) + COUNTIF(CFB!$W$2:$W$1048576, W6601) - 1))</f>
        <v>57</v>
      </c>
      <c r="N6601" s="2">
        <f>RANK(K6601, INDEX(CFB!$K$2:$K$1048576, MATCH(W6601, CFB!$W$2:$W$1048576, 0)):INDEX(CFB!$K$2:$K$1048576, MATCH(W6601, CFB!$W$2:$W$1048576, 0) + COUNTIF(CFB!$W$2:$W$1048576, W6601) - 1))</f>
        <v>56</v>
      </c>
      <c r="O6601">
        <v>32.47</v>
      </c>
      <c r="P6601">
        <v>10.6</v>
      </c>
      <c r="W6601">
        <v>1970</v>
      </c>
      <c r="X6601">
        <f t="shared" si="205"/>
        <v>0</v>
      </c>
    </row>
    <row r="6602" spans="1:24" ht="12.75" hidden="1" customHeight="1" x14ac:dyDescent="0.45">
      <c r="A6602">
        <v>57</v>
      </c>
      <c r="B6602" t="s">
        <v>43</v>
      </c>
      <c r="C6602" t="s">
        <v>10</v>
      </c>
      <c r="D6602" s="2" t="str">
        <f t="shared" si="204"/>
        <v>Illinois1970</v>
      </c>
      <c r="F6602">
        <v>3</v>
      </c>
      <c r="G6602">
        <v>7</v>
      </c>
      <c r="H6602">
        <v>0</v>
      </c>
      <c r="I6602">
        <v>2.83</v>
      </c>
      <c r="J6602">
        <v>-0.31</v>
      </c>
      <c r="K6602">
        <v>2.5299999999999998</v>
      </c>
      <c r="L6602" s="2">
        <f>_xlfn.RANK.EQ(I6602, INDEX(CFB!$I$2:$I$1048576, MATCH(W6602, CFB!$W$2:$W$1048576, 0)):INDEX(CFB!$I$2:$I$1048576, MATCH(W6602, CFB!$W$2:$W$1048576, 0) + COUNTIF(CFB!$W$2:$W$1048576, W6602) - 1), 0)</f>
        <v>45</v>
      </c>
      <c r="M6602" s="2">
        <f>_xlfn.RANK.EQ(J6602, INDEX(CFB!$J$2:$J$1048576, MATCH(W6602, CFB!$W$2:$W$1048576, 0)):INDEX(CFB!$J$2:$J$1048576, MATCH(W6602, CFB!$W$2:$W$1048576, 0) + COUNTIF(CFB!$W$2:$W$1048576, W6602) - 1))</f>
        <v>69</v>
      </c>
      <c r="N6602" s="2">
        <f>RANK(K6602, INDEX(CFB!$K$2:$K$1048576, MATCH(W6602, CFB!$W$2:$W$1048576, 0)):INDEX(CFB!$K$2:$K$1048576, MATCH(W6602, CFB!$W$2:$W$1048576, 0) + COUNTIF(CFB!$W$2:$W$1048576, W6602) - 1))</f>
        <v>57</v>
      </c>
      <c r="O6602">
        <v>31.57</v>
      </c>
      <c r="P6602">
        <v>15.15</v>
      </c>
      <c r="W6602">
        <v>1970</v>
      </c>
      <c r="X6602">
        <f t="shared" si="205"/>
        <v>0</v>
      </c>
    </row>
    <row r="6603" spans="1:24" ht="12.75" hidden="1" customHeight="1" x14ac:dyDescent="0.45">
      <c r="A6603">
        <v>58</v>
      </c>
      <c r="B6603" t="s">
        <v>34</v>
      </c>
      <c r="C6603" t="s">
        <v>189</v>
      </c>
      <c r="D6603" s="2" t="str">
        <f t="shared" si="204"/>
        <v>Texas A&amp;M1970</v>
      </c>
      <c r="F6603">
        <v>2</v>
      </c>
      <c r="G6603">
        <v>9</v>
      </c>
      <c r="H6603">
        <v>0</v>
      </c>
      <c r="I6603">
        <v>2.39</v>
      </c>
      <c r="J6603">
        <v>-0.39</v>
      </c>
      <c r="K6603">
        <v>2.0099999999999998</v>
      </c>
      <c r="L6603" s="2">
        <f>_xlfn.RANK.EQ(I6603, INDEX(CFB!$I$2:$I$1048576, MATCH(W6603, CFB!$W$2:$W$1048576, 0)):INDEX(CFB!$I$2:$I$1048576, MATCH(W6603, CFB!$W$2:$W$1048576, 0) + COUNTIF(CFB!$W$2:$W$1048576, W6603) - 1), 0)</f>
        <v>46</v>
      </c>
      <c r="M6603" s="2">
        <f>_xlfn.RANK.EQ(J6603, INDEX(CFB!$J$2:$J$1048576, MATCH(W6603, CFB!$W$2:$W$1048576, 0)):INDEX(CFB!$J$2:$J$1048576, MATCH(W6603, CFB!$W$2:$W$1048576, 0) + COUNTIF(CFB!$W$2:$W$1048576, W6603) - 1))</f>
        <v>70</v>
      </c>
      <c r="N6603" s="2">
        <f>RANK(K6603, INDEX(CFB!$K$2:$K$1048576, MATCH(W6603, CFB!$W$2:$W$1048576, 0)):INDEX(CFB!$K$2:$K$1048576, MATCH(W6603, CFB!$W$2:$W$1048576, 0) + COUNTIF(CFB!$W$2:$W$1048576, W6603) - 1))</f>
        <v>58</v>
      </c>
      <c r="O6603">
        <v>31.35</v>
      </c>
      <c r="P6603">
        <v>12.79</v>
      </c>
      <c r="W6603">
        <v>1970</v>
      </c>
      <c r="X6603">
        <f t="shared" si="205"/>
        <v>0</v>
      </c>
    </row>
    <row r="6604" spans="1:24" ht="12.75" hidden="1" customHeight="1" x14ac:dyDescent="0.45">
      <c r="A6604">
        <v>59</v>
      </c>
      <c r="B6604" t="s">
        <v>74</v>
      </c>
      <c r="C6604" t="s">
        <v>15</v>
      </c>
      <c r="D6604" s="2" t="str">
        <f t="shared" si="204"/>
        <v>Kentucky1970</v>
      </c>
      <c r="F6604">
        <v>2</v>
      </c>
      <c r="G6604">
        <v>9</v>
      </c>
      <c r="H6604">
        <v>0</v>
      </c>
      <c r="I6604">
        <v>-3.13</v>
      </c>
      <c r="J6604">
        <v>4.26</v>
      </c>
      <c r="K6604">
        <v>1.1200000000000001</v>
      </c>
      <c r="L6604" s="2">
        <f>_xlfn.RANK.EQ(I6604, INDEX(CFB!$I$2:$I$1048576, MATCH(W6604, CFB!$W$2:$W$1048576, 0)):INDEX(CFB!$I$2:$I$1048576, MATCH(W6604, CFB!$W$2:$W$1048576, 0) + COUNTIF(CFB!$W$2:$W$1048576, W6604) - 1), 0)</f>
        <v>84</v>
      </c>
      <c r="M6604" s="2">
        <f>_xlfn.RANK.EQ(J6604, INDEX(CFB!$J$2:$J$1048576, MATCH(W6604, CFB!$W$2:$W$1048576, 0)):INDEX(CFB!$J$2:$J$1048576, MATCH(W6604, CFB!$W$2:$W$1048576, 0) + COUNTIF(CFB!$W$2:$W$1048576, W6604) - 1))</f>
        <v>35</v>
      </c>
      <c r="N6604" s="2">
        <f>RANK(K6604, INDEX(CFB!$K$2:$K$1048576, MATCH(W6604, CFB!$W$2:$W$1048576, 0)):INDEX(CFB!$K$2:$K$1048576, MATCH(W6604, CFB!$W$2:$W$1048576, 0) + COUNTIF(CFB!$W$2:$W$1048576, W6604) - 1))</f>
        <v>59</v>
      </c>
      <c r="O6604">
        <v>26.32</v>
      </c>
      <c r="P6604">
        <v>7.26</v>
      </c>
      <c r="W6604">
        <v>1970</v>
      </c>
      <c r="X6604">
        <f t="shared" si="205"/>
        <v>0</v>
      </c>
    </row>
    <row r="6605" spans="1:24" ht="12.75" hidden="1" customHeight="1" x14ac:dyDescent="0.45">
      <c r="A6605">
        <v>60</v>
      </c>
      <c r="B6605" t="s">
        <v>36</v>
      </c>
      <c r="C6605" t="s">
        <v>10</v>
      </c>
      <c r="D6605" s="2" t="str">
        <f t="shared" si="204"/>
        <v>Iowa1970</v>
      </c>
      <c r="F6605">
        <v>3</v>
      </c>
      <c r="G6605">
        <v>6</v>
      </c>
      <c r="H6605">
        <v>1</v>
      </c>
      <c r="I6605">
        <v>-3.11</v>
      </c>
      <c r="J6605">
        <v>4.04</v>
      </c>
      <c r="K6605">
        <v>0.93</v>
      </c>
      <c r="L6605" s="2">
        <f>_xlfn.RANK.EQ(I6605, INDEX(CFB!$I$2:$I$1048576, MATCH(W6605, CFB!$W$2:$W$1048576, 0)):INDEX(CFB!$I$2:$I$1048576, MATCH(W6605, CFB!$W$2:$W$1048576, 0) + COUNTIF(CFB!$W$2:$W$1048576, W6605) - 1), 0)</f>
        <v>83</v>
      </c>
      <c r="M6605" s="2">
        <f>_xlfn.RANK.EQ(J6605, INDEX(CFB!$J$2:$J$1048576, MATCH(W6605, CFB!$W$2:$W$1048576, 0)):INDEX(CFB!$J$2:$J$1048576, MATCH(W6605, CFB!$W$2:$W$1048576, 0) + COUNTIF(CFB!$W$2:$W$1048576, W6605) - 1))</f>
        <v>37</v>
      </c>
      <c r="N6605" s="2">
        <f>RANK(K6605, INDEX(CFB!$K$2:$K$1048576, MATCH(W6605, CFB!$W$2:$W$1048576, 0)):INDEX(CFB!$K$2:$K$1048576, MATCH(W6605, CFB!$W$2:$W$1048576, 0) + COUNTIF(CFB!$W$2:$W$1048576, W6605) - 1))</f>
        <v>60</v>
      </c>
      <c r="O6605">
        <v>26.99</v>
      </c>
      <c r="P6605">
        <v>13.77</v>
      </c>
      <c r="W6605">
        <v>1970</v>
      </c>
      <c r="X6605">
        <f t="shared" si="205"/>
        <v>0</v>
      </c>
    </row>
    <row r="6606" spans="1:24" ht="12.75" hidden="1" customHeight="1" x14ac:dyDescent="0.45">
      <c r="A6606">
        <v>61</v>
      </c>
      <c r="B6606" t="s">
        <v>60</v>
      </c>
      <c r="C6606" t="s">
        <v>23</v>
      </c>
      <c r="D6606" s="2" t="str">
        <f t="shared" si="204"/>
        <v>Duke1970</v>
      </c>
      <c r="F6606">
        <v>6</v>
      </c>
      <c r="G6606">
        <v>5</v>
      </c>
      <c r="H6606">
        <v>0</v>
      </c>
      <c r="I6606">
        <v>3.31</v>
      </c>
      <c r="J6606">
        <v>-2.69</v>
      </c>
      <c r="K6606">
        <v>0.62</v>
      </c>
      <c r="L6606" s="2">
        <f>_xlfn.RANK.EQ(I6606, INDEX(CFB!$I$2:$I$1048576, MATCH(W6606, CFB!$W$2:$W$1048576, 0)):INDEX(CFB!$I$2:$I$1048576, MATCH(W6606, CFB!$W$2:$W$1048576, 0) + COUNTIF(CFB!$W$2:$W$1048576, W6606) - 1), 0)</f>
        <v>43</v>
      </c>
      <c r="M6606" s="2">
        <f>_xlfn.RANK.EQ(J6606, INDEX(CFB!$J$2:$J$1048576, MATCH(W6606, CFB!$W$2:$W$1048576, 0)):INDEX(CFB!$J$2:$J$1048576, MATCH(W6606, CFB!$W$2:$W$1048576, 0) + COUNTIF(CFB!$W$2:$W$1048576, W6606) - 1))</f>
        <v>86</v>
      </c>
      <c r="N6606" s="2">
        <f>RANK(K6606, INDEX(CFB!$K$2:$K$1048576, MATCH(W6606, CFB!$W$2:$W$1048576, 0)):INDEX(CFB!$K$2:$K$1048576, MATCH(W6606, CFB!$W$2:$W$1048576, 0) + COUNTIF(CFB!$W$2:$W$1048576, W6606) - 1))</f>
        <v>61</v>
      </c>
      <c r="O6606">
        <v>31.1</v>
      </c>
      <c r="P6606">
        <v>14.2</v>
      </c>
      <c r="W6606">
        <v>1970</v>
      </c>
      <c r="X6606">
        <f t="shared" si="205"/>
        <v>0</v>
      </c>
    </row>
    <row r="6607" spans="1:24" ht="12.75" hidden="1" customHeight="1" x14ac:dyDescent="0.45">
      <c r="A6607">
        <v>62</v>
      </c>
      <c r="B6607" t="s">
        <v>220</v>
      </c>
      <c r="C6607" t="s">
        <v>212</v>
      </c>
      <c r="D6607" s="2" t="str">
        <f t="shared" si="204"/>
        <v>Princeton1970</v>
      </c>
      <c r="F6607">
        <v>5</v>
      </c>
      <c r="G6607">
        <v>4</v>
      </c>
      <c r="H6607">
        <v>0</v>
      </c>
      <c r="I6607">
        <v>1.02</v>
      </c>
      <c r="J6607">
        <v>-0.46</v>
      </c>
      <c r="K6607">
        <v>0.56000000000000005</v>
      </c>
      <c r="L6607" s="2">
        <f>_xlfn.RANK.EQ(I6607, INDEX(CFB!$I$2:$I$1048576, MATCH(W6607, CFB!$W$2:$W$1048576, 0)):INDEX(CFB!$I$2:$I$1048576, MATCH(W6607, CFB!$W$2:$W$1048576, 0) + COUNTIF(CFB!$W$2:$W$1048576, W6607) - 1), 0)</f>
        <v>60</v>
      </c>
      <c r="M6607" s="2">
        <f>_xlfn.RANK.EQ(J6607, INDEX(CFB!$J$2:$J$1048576, MATCH(W6607, CFB!$W$2:$W$1048576, 0)):INDEX(CFB!$J$2:$J$1048576, MATCH(W6607, CFB!$W$2:$W$1048576, 0) + COUNTIF(CFB!$W$2:$W$1048576, W6607) - 1))</f>
        <v>71</v>
      </c>
      <c r="N6607" s="2">
        <f>RANK(K6607, INDEX(CFB!$K$2:$K$1048576, MATCH(W6607, CFB!$W$2:$W$1048576, 0)):INDEX(CFB!$K$2:$K$1048576, MATCH(W6607, CFB!$W$2:$W$1048576, 0) + COUNTIF(CFB!$W$2:$W$1048576, W6607) - 1))</f>
        <v>62</v>
      </c>
      <c r="O6607">
        <v>29.2</v>
      </c>
      <c r="P6607">
        <v>13.48</v>
      </c>
      <c r="W6607">
        <v>1970</v>
      </c>
      <c r="X6607">
        <f t="shared" si="205"/>
        <v>0</v>
      </c>
    </row>
    <row r="6608" spans="1:24" ht="12.75" hidden="1" customHeight="1" x14ac:dyDescent="0.45">
      <c r="A6608">
        <v>63</v>
      </c>
      <c r="B6608" t="s">
        <v>45</v>
      </c>
      <c r="C6608" t="s">
        <v>189</v>
      </c>
      <c r="D6608" s="2" t="str">
        <f t="shared" si="204"/>
        <v>Baylor1970</v>
      </c>
      <c r="F6608">
        <v>2</v>
      </c>
      <c r="G6608">
        <v>9</v>
      </c>
      <c r="H6608">
        <v>0</v>
      </c>
      <c r="I6608">
        <v>-1.78</v>
      </c>
      <c r="J6608">
        <v>2.09</v>
      </c>
      <c r="K6608">
        <v>0.31</v>
      </c>
      <c r="L6608" s="2">
        <f>_xlfn.RANK.EQ(I6608, INDEX(CFB!$I$2:$I$1048576, MATCH(W6608, CFB!$W$2:$W$1048576, 0)):INDEX(CFB!$I$2:$I$1048576, MATCH(W6608, CFB!$W$2:$W$1048576, 0) + COUNTIF(CFB!$W$2:$W$1048576, W6608) - 1), 0)</f>
        <v>76</v>
      </c>
      <c r="M6608" s="2">
        <f>_xlfn.RANK.EQ(J6608, INDEX(CFB!$J$2:$J$1048576, MATCH(W6608, CFB!$W$2:$W$1048576, 0)):INDEX(CFB!$J$2:$J$1048576, MATCH(W6608, CFB!$W$2:$W$1048576, 0) + COUNTIF(CFB!$W$2:$W$1048576, W6608) - 1))</f>
        <v>53</v>
      </c>
      <c r="N6608" s="2">
        <f>RANK(K6608, INDEX(CFB!$K$2:$K$1048576, MATCH(W6608, CFB!$W$2:$W$1048576, 0)):INDEX(CFB!$K$2:$K$1048576, MATCH(W6608, CFB!$W$2:$W$1048576, 0) + COUNTIF(CFB!$W$2:$W$1048576, W6608) - 1))</f>
        <v>63</v>
      </c>
      <c r="O6608">
        <v>27.85</v>
      </c>
      <c r="P6608">
        <v>9.65</v>
      </c>
      <c r="W6608">
        <v>1970</v>
      </c>
      <c r="X6608">
        <f t="shared" si="205"/>
        <v>0</v>
      </c>
    </row>
    <row r="6609" spans="1:24" ht="12.75" hidden="1" customHeight="1" x14ac:dyDescent="0.45">
      <c r="A6609">
        <v>64</v>
      </c>
      <c r="B6609" t="s">
        <v>57</v>
      </c>
      <c r="C6609" t="s">
        <v>12</v>
      </c>
      <c r="D6609" s="2" t="str">
        <f t="shared" si="204"/>
        <v>Boston College1970</v>
      </c>
      <c r="F6609">
        <v>8</v>
      </c>
      <c r="G6609">
        <v>2</v>
      </c>
      <c r="H6609">
        <v>0</v>
      </c>
      <c r="I6609">
        <v>-2.38</v>
      </c>
      <c r="J6609">
        <v>2.38</v>
      </c>
      <c r="K6609">
        <v>0</v>
      </c>
      <c r="L6609" s="2">
        <f>_xlfn.RANK.EQ(I6609, INDEX(CFB!$I$2:$I$1048576, MATCH(W6609, CFB!$W$2:$W$1048576, 0)):INDEX(CFB!$I$2:$I$1048576, MATCH(W6609, CFB!$W$2:$W$1048576, 0) + COUNTIF(CFB!$W$2:$W$1048576, W6609) - 1), 0)</f>
        <v>80</v>
      </c>
      <c r="M6609" s="2">
        <f>_xlfn.RANK.EQ(J6609, INDEX(CFB!$J$2:$J$1048576, MATCH(W6609, CFB!$W$2:$W$1048576, 0)):INDEX(CFB!$J$2:$J$1048576, MATCH(W6609, CFB!$W$2:$W$1048576, 0) + COUNTIF(CFB!$W$2:$W$1048576, W6609) - 1))</f>
        <v>49</v>
      </c>
      <c r="N6609" s="2">
        <f>RANK(K6609, INDEX(CFB!$K$2:$K$1048576, MATCH(W6609, CFB!$W$2:$W$1048576, 0)):INDEX(CFB!$K$2:$K$1048576, MATCH(W6609, CFB!$W$2:$W$1048576, 0) + COUNTIF(CFB!$W$2:$W$1048576, W6609) - 1))</f>
        <v>64</v>
      </c>
      <c r="O6609">
        <v>33.119999999999997</v>
      </c>
      <c r="P6609">
        <v>10.38</v>
      </c>
      <c r="W6609">
        <v>1970</v>
      </c>
      <c r="X6609">
        <f t="shared" si="205"/>
        <v>0</v>
      </c>
    </row>
    <row r="6610" spans="1:24" ht="12.75" hidden="1" customHeight="1" x14ac:dyDescent="0.45">
      <c r="A6610">
        <v>65</v>
      </c>
      <c r="B6610" t="s">
        <v>222</v>
      </c>
      <c r="C6610" t="s">
        <v>212</v>
      </c>
      <c r="D6610" s="2" t="str">
        <f t="shared" si="204"/>
        <v>Cornell1970</v>
      </c>
      <c r="F6610">
        <v>6</v>
      </c>
      <c r="G6610">
        <v>3</v>
      </c>
      <c r="H6610">
        <v>0</v>
      </c>
      <c r="I6610">
        <v>1.4</v>
      </c>
      <c r="J6610">
        <v>-1.53</v>
      </c>
      <c r="K6610">
        <v>-0.13</v>
      </c>
      <c r="L6610" s="2">
        <f>_xlfn.RANK.EQ(I6610, INDEX(CFB!$I$2:$I$1048576, MATCH(W6610, CFB!$W$2:$W$1048576, 0)):INDEX(CFB!$I$2:$I$1048576, MATCH(W6610, CFB!$W$2:$W$1048576, 0) + COUNTIF(CFB!$W$2:$W$1048576, W6610) - 1), 0)</f>
        <v>54</v>
      </c>
      <c r="M6610" s="2">
        <f>_xlfn.RANK.EQ(J6610, INDEX(CFB!$J$2:$J$1048576, MATCH(W6610, CFB!$W$2:$W$1048576, 0)):INDEX(CFB!$J$2:$J$1048576, MATCH(W6610, CFB!$W$2:$W$1048576, 0) + COUNTIF(CFB!$W$2:$W$1048576, W6610) - 1))</f>
        <v>78</v>
      </c>
      <c r="N6610" s="2">
        <f>RANK(K6610, INDEX(CFB!$K$2:$K$1048576, MATCH(W6610, CFB!$W$2:$W$1048576, 0)):INDEX(CFB!$K$2:$K$1048576, MATCH(W6610, CFB!$W$2:$W$1048576, 0) + COUNTIF(CFB!$W$2:$W$1048576, W6610) - 1))</f>
        <v>65</v>
      </c>
      <c r="O6610">
        <v>28.84</v>
      </c>
      <c r="P6610">
        <v>13.91</v>
      </c>
      <c r="W6610">
        <v>1970</v>
      </c>
      <c r="X6610">
        <f t="shared" si="205"/>
        <v>0</v>
      </c>
    </row>
    <row r="6611" spans="1:24" ht="12.75" hidden="1" customHeight="1" x14ac:dyDescent="0.45">
      <c r="A6611">
        <v>66</v>
      </c>
      <c r="B6611" t="s">
        <v>59</v>
      </c>
      <c r="C6611" t="s">
        <v>15</v>
      </c>
      <c r="D6611" s="2" t="str">
        <f t="shared" si="204"/>
        <v>Vanderbilt1970</v>
      </c>
      <c r="F6611">
        <v>4</v>
      </c>
      <c r="G6611">
        <v>7</v>
      </c>
      <c r="H6611">
        <v>0</v>
      </c>
      <c r="I6611">
        <v>-2.89</v>
      </c>
      <c r="J6611">
        <v>2.76</v>
      </c>
      <c r="K6611">
        <v>-0.13</v>
      </c>
      <c r="L6611" s="2">
        <f>_xlfn.RANK.EQ(I6611, INDEX(CFB!$I$2:$I$1048576, MATCH(W6611, CFB!$W$2:$W$1048576, 0)):INDEX(CFB!$I$2:$I$1048576, MATCH(W6611, CFB!$W$2:$W$1048576, 0) + COUNTIF(CFB!$W$2:$W$1048576, W6611) - 1), 0)</f>
        <v>82</v>
      </c>
      <c r="M6611" s="2">
        <f>_xlfn.RANK.EQ(J6611, INDEX(CFB!$J$2:$J$1048576, MATCH(W6611, CFB!$W$2:$W$1048576, 0)):INDEX(CFB!$J$2:$J$1048576, MATCH(W6611, CFB!$W$2:$W$1048576, 0) + COUNTIF(CFB!$W$2:$W$1048576, W6611) - 1))</f>
        <v>48</v>
      </c>
      <c r="N6611" s="2">
        <f>RANK(K6611, INDEX(CFB!$K$2:$K$1048576, MATCH(W6611, CFB!$W$2:$W$1048576, 0)):INDEX(CFB!$K$2:$K$1048576, MATCH(W6611, CFB!$W$2:$W$1048576, 0) + COUNTIF(CFB!$W$2:$W$1048576, W6611) - 1))</f>
        <v>65</v>
      </c>
      <c r="O6611">
        <v>29.12</v>
      </c>
      <c r="P6611">
        <v>8.35</v>
      </c>
      <c r="W6611">
        <v>1970</v>
      </c>
      <c r="X6611">
        <f t="shared" si="205"/>
        <v>0</v>
      </c>
    </row>
    <row r="6612" spans="1:24" ht="12.75" hidden="1" customHeight="1" x14ac:dyDescent="0.45">
      <c r="A6612">
        <v>67</v>
      </c>
      <c r="B6612" t="s">
        <v>120</v>
      </c>
      <c r="C6612" t="s">
        <v>178</v>
      </c>
      <c r="D6612" s="2" t="str">
        <f t="shared" si="204"/>
        <v>Arizona1970</v>
      </c>
      <c r="F6612">
        <v>4</v>
      </c>
      <c r="G6612">
        <v>6</v>
      </c>
      <c r="H6612">
        <v>0</v>
      </c>
      <c r="I6612">
        <v>-1.01</v>
      </c>
      <c r="J6612">
        <v>0.84</v>
      </c>
      <c r="K6612">
        <v>-0.17</v>
      </c>
      <c r="L6612" s="2">
        <f>_xlfn.RANK.EQ(I6612, INDEX(CFB!$I$2:$I$1048576, MATCH(W6612, CFB!$W$2:$W$1048576, 0)):INDEX(CFB!$I$2:$I$1048576, MATCH(W6612, CFB!$W$2:$W$1048576, 0) + COUNTIF(CFB!$W$2:$W$1048576, W6612) - 1), 0)</f>
        <v>71</v>
      </c>
      <c r="M6612" s="2">
        <f>_xlfn.RANK.EQ(J6612, INDEX(CFB!$J$2:$J$1048576, MATCH(W6612, CFB!$W$2:$W$1048576, 0)):INDEX(CFB!$J$2:$J$1048576, MATCH(W6612, CFB!$W$2:$W$1048576, 0) + COUNTIF(CFB!$W$2:$W$1048576, W6612) - 1))</f>
        <v>61</v>
      </c>
      <c r="N6612" s="2">
        <f>RANK(K6612, INDEX(CFB!$K$2:$K$1048576, MATCH(W6612, CFB!$W$2:$W$1048576, 0)):INDEX(CFB!$K$2:$K$1048576, MATCH(W6612, CFB!$W$2:$W$1048576, 0) + COUNTIF(CFB!$W$2:$W$1048576, W6612) - 1))</f>
        <v>67</v>
      </c>
      <c r="O6612">
        <v>26.84</v>
      </c>
      <c r="P6612">
        <v>9.9700000000000006</v>
      </c>
      <c r="W6612">
        <v>1970</v>
      </c>
      <c r="X6612">
        <f t="shared" si="205"/>
        <v>0</v>
      </c>
    </row>
    <row r="6613" spans="1:24" ht="12.75" hidden="1" customHeight="1" x14ac:dyDescent="0.45">
      <c r="A6613">
        <v>68</v>
      </c>
      <c r="B6613" t="s">
        <v>148</v>
      </c>
      <c r="C6613" t="s">
        <v>178</v>
      </c>
      <c r="D6613" s="2" t="str">
        <f t="shared" si="204"/>
        <v>UTEP1970</v>
      </c>
      <c r="F6613">
        <v>6</v>
      </c>
      <c r="G6613">
        <v>4</v>
      </c>
      <c r="H6613">
        <v>0</v>
      </c>
      <c r="I6613">
        <v>3.59</v>
      </c>
      <c r="J6613">
        <v>-4.24</v>
      </c>
      <c r="K6613">
        <v>-0.65</v>
      </c>
      <c r="L6613" s="2">
        <f>_xlfn.RANK.EQ(I6613, INDEX(CFB!$I$2:$I$1048576, MATCH(W6613, CFB!$W$2:$W$1048576, 0)):INDEX(CFB!$I$2:$I$1048576, MATCH(W6613, CFB!$W$2:$W$1048576, 0) + COUNTIF(CFB!$W$2:$W$1048576, W6613) - 1), 0)</f>
        <v>41</v>
      </c>
      <c r="M6613" s="2">
        <f>_xlfn.RANK.EQ(J6613, INDEX(CFB!$J$2:$J$1048576, MATCH(W6613, CFB!$W$2:$W$1048576, 0)):INDEX(CFB!$J$2:$J$1048576, MATCH(W6613, CFB!$W$2:$W$1048576, 0) + COUNTIF(CFB!$W$2:$W$1048576, W6613) - 1))</f>
        <v>95</v>
      </c>
      <c r="N6613" s="2">
        <f>RANK(K6613, INDEX(CFB!$K$2:$K$1048576, MATCH(W6613, CFB!$W$2:$W$1048576, 0)):INDEX(CFB!$K$2:$K$1048576, MATCH(W6613, CFB!$W$2:$W$1048576, 0) + COUNTIF(CFB!$W$2:$W$1048576, W6613) - 1))</f>
        <v>68</v>
      </c>
      <c r="O6613">
        <v>32.92</v>
      </c>
      <c r="P6613">
        <v>16.809999999999999</v>
      </c>
      <c r="W6613">
        <v>1970</v>
      </c>
      <c r="X6613">
        <f t="shared" si="205"/>
        <v>0</v>
      </c>
    </row>
    <row r="6614" spans="1:24" ht="12.75" hidden="1" customHeight="1" x14ac:dyDescent="0.45">
      <c r="A6614">
        <v>69</v>
      </c>
      <c r="B6614" t="s">
        <v>89</v>
      </c>
      <c r="C6614" t="s">
        <v>12</v>
      </c>
      <c r="D6614" s="2" t="str">
        <f t="shared" si="204"/>
        <v>West Virginia1970</v>
      </c>
      <c r="F6614">
        <v>8</v>
      </c>
      <c r="G6614">
        <v>3</v>
      </c>
      <c r="H6614">
        <v>0</v>
      </c>
      <c r="I6614">
        <v>1.01</v>
      </c>
      <c r="J6614">
        <v>-1.7</v>
      </c>
      <c r="K6614">
        <v>-0.69</v>
      </c>
      <c r="L6614" s="2">
        <f>_xlfn.RANK.EQ(I6614, INDEX(CFB!$I$2:$I$1048576, MATCH(W6614, CFB!$W$2:$W$1048576, 0)):INDEX(CFB!$I$2:$I$1048576, MATCH(W6614, CFB!$W$2:$W$1048576, 0) + COUNTIF(CFB!$W$2:$W$1048576, W6614) - 1), 0)</f>
        <v>61</v>
      </c>
      <c r="M6614" s="2">
        <f>_xlfn.RANK.EQ(J6614, INDEX(CFB!$J$2:$J$1048576, MATCH(W6614, CFB!$W$2:$W$1048576, 0)):INDEX(CFB!$J$2:$J$1048576, MATCH(W6614, CFB!$W$2:$W$1048576, 0) + COUNTIF(CFB!$W$2:$W$1048576, W6614) - 1))</f>
        <v>81</v>
      </c>
      <c r="N6614" s="2">
        <f>RANK(K6614, INDEX(CFB!$K$2:$K$1048576, MATCH(W6614, CFB!$W$2:$W$1048576, 0)):INDEX(CFB!$K$2:$K$1048576, MATCH(W6614, CFB!$W$2:$W$1048576, 0) + COUNTIF(CFB!$W$2:$W$1048576, W6614) - 1))</f>
        <v>69</v>
      </c>
      <c r="O6614">
        <v>31.55</v>
      </c>
      <c r="P6614">
        <v>15.11</v>
      </c>
      <c r="W6614">
        <v>1970</v>
      </c>
      <c r="X6614">
        <f t="shared" si="205"/>
        <v>0</v>
      </c>
    </row>
    <row r="6615" spans="1:24" ht="12.75" hidden="1" customHeight="1" x14ac:dyDescent="0.45">
      <c r="A6615">
        <v>70</v>
      </c>
      <c r="B6615" t="s">
        <v>68</v>
      </c>
      <c r="C6615" t="s">
        <v>195</v>
      </c>
      <c r="D6615" s="2" t="str">
        <f t="shared" si="204"/>
        <v>Memphis1970</v>
      </c>
      <c r="F6615">
        <v>6</v>
      </c>
      <c r="G6615">
        <v>4</v>
      </c>
      <c r="H6615">
        <v>0</v>
      </c>
      <c r="I6615">
        <v>-1.33</v>
      </c>
      <c r="J6615">
        <v>0.57999999999999996</v>
      </c>
      <c r="K6615">
        <v>-0.75</v>
      </c>
      <c r="L6615" s="2">
        <f>_xlfn.RANK.EQ(I6615, INDEX(CFB!$I$2:$I$1048576, MATCH(W6615, CFB!$W$2:$W$1048576, 0)):INDEX(CFB!$I$2:$I$1048576, MATCH(W6615, CFB!$W$2:$W$1048576, 0) + COUNTIF(CFB!$W$2:$W$1048576, W6615) - 1), 0)</f>
        <v>75</v>
      </c>
      <c r="M6615" s="2">
        <f>_xlfn.RANK.EQ(J6615, INDEX(CFB!$J$2:$J$1048576, MATCH(W6615, CFB!$W$2:$W$1048576, 0)):INDEX(CFB!$J$2:$J$1048576, MATCH(W6615, CFB!$W$2:$W$1048576, 0) + COUNTIF(CFB!$W$2:$W$1048576, W6615) - 1))</f>
        <v>63</v>
      </c>
      <c r="N6615" s="2">
        <f>RANK(K6615, INDEX(CFB!$K$2:$K$1048576, MATCH(W6615, CFB!$W$2:$W$1048576, 0)):INDEX(CFB!$K$2:$K$1048576, MATCH(W6615, CFB!$W$2:$W$1048576, 0) + COUNTIF(CFB!$W$2:$W$1048576, W6615) - 1))</f>
        <v>70</v>
      </c>
      <c r="O6615">
        <v>27.83</v>
      </c>
      <c r="P6615">
        <v>13.08</v>
      </c>
      <c r="W6615">
        <v>1970</v>
      </c>
      <c r="X6615">
        <f t="shared" si="205"/>
        <v>0</v>
      </c>
    </row>
    <row r="6616" spans="1:24" ht="12.75" hidden="1" customHeight="1" x14ac:dyDescent="0.45">
      <c r="A6616">
        <v>71</v>
      </c>
      <c r="B6616" t="s">
        <v>192</v>
      </c>
      <c r="C6616" t="s">
        <v>193</v>
      </c>
      <c r="D6616" s="2" t="str">
        <f t="shared" si="204"/>
        <v>Long Beach State1970</v>
      </c>
      <c r="F6616">
        <v>9</v>
      </c>
      <c r="G6616">
        <v>2</v>
      </c>
      <c r="H6616">
        <v>1</v>
      </c>
      <c r="I6616">
        <v>-1.95</v>
      </c>
      <c r="J6616">
        <v>1.08</v>
      </c>
      <c r="K6616">
        <v>-0.87</v>
      </c>
      <c r="L6616" s="2">
        <f>_xlfn.RANK.EQ(I6616, INDEX(CFB!$I$2:$I$1048576, MATCH(W6616, CFB!$W$2:$W$1048576, 0)):INDEX(CFB!$I$2:$I$1048576, MATCH(W6616, CFB!$W$2:$W$1048576, 0) + COUNTIF(CFB!$W$2:$W$1048576, W6616) - 1), 0)</f>
        <v>77</v>
      </c>
      <c r="M6616" s="2">
        <f>_xlfn.RANK.EQ(J6616, INDEX(CFB!$J$2:$J$1048576, MATCH(W6616, CFB!$W$2:$W$1048576, 0)):INDEX(CFB!$J$2:$J$1048576, MATCH(W6616, CFB!$W$2:$W$1048576, 0) + COUNTIF(CFB!$W$2:$W$1048576, W6616) - 1))</f>
        <v>59</v>
      </c>
      <c r="N6616" s="2">
        <f>RANK(K6616, INDEX(CFB!$K$2:$K$1048576, MATCH(W6616, CFB!$W$2:$W$1048576, 0)):INDEX(CFB!$K$2:$K$1048576, MATCH(W6616, CFB!$W$2:$W$1048576, 0) + COUNTIF(CFB!$W$2:$W$1048576, W6616) - 1))</f>
        <v>71</v>
      </c>
      <c r="O6616">
        <v>27.41</v>
      </c>
      <c r="P6616">
        <v>11.26</v>
      </c>
      <c r="W6616">
        <v>1970</v>
      </c>
      <c r="X6616">
        <f t="shared" si="205"/>
        <v>0</v>
      </c>
    </row>
    <row r="6617" spans="1:24" hidden="1" x14ac:dyDescent="0.45">
      <c r="A6617">
        <v>72</v>
      </c>
      <c r="B6617" t="s">
        <v>70</v>
      </c>
      <c r="C6617" t="s">
        <v>12</v>
      </c>
      <c r="D6617" s="2" t="str">
        <f t="shared" si="204"/>
        <v>Pitt1970</v>
      </c>
      <c r="F6617">
        <v>5</v>
      </c>
      <c r="G6617">
        <v>5</v>
      </c>
      <c r="H6617">
        <v>0</v>
      </c>
      <c r="I6617">
        <v>0.94</v>
      </c>
      <c r="J6617">
        <v>-2.1</v>
      </c>
      <c r="K6617">
        <v>-1.1499999999999999</v>
      </c>
      <c r="L6617" s="2">
        <f>_xlfn.RANK.EQ(I6617, INDEX(CFB!$I$2:$I$1048576, MATCH(W6617, CFB!$W$2:$W$1048576, 0)):INDEX(CFB!$I$2:$I$1048576, MATCH(W6617, CFB!$W$2:$W$1048576, 0) + COUNTIF(CFB!$W$2:$W$1048576, W6617) - 1), 0)</f>
        <v>62</v>
      </c>
      <c r="M6617" s="2">
        <f>_xlfn.RANK.EQ(J6617, INDEX(CFB!$J$2:$J$1048576, MATCH(W6617, CFB!$W$2:$W$1048576, 0)):INDEX(CFB!$J$2:$J$1048576, MATCH(W6617, CFB!$W$2:$W$1048576, 0) + COUNTIF(CFB!$W$2:$W$1048576, W6617) - 1))</f>
        <v>83</v>
      </c>
      <c r="N6617" s="2">
        <f>RANK(K6617, INDEX(CFB!$K$2:$K$1048576, MATCH(W6617, CFB!$W$2:$W$1048576, 0)):INDEX(CFB!$K$2:$K$1048576, MATCH(W6617, CFB!$W$2:$W$1048576, 0) + COUNTIF(CFB!$W$2:$W$1048576, W6617) - 1))</f>
        <v>72</v>
      </c>
      <c r="O6617">
        <v>28.18</v>
      </c>
      <c r="P6617">
        <v>13.57</v>
      </c>
      <c r="W6617">
        <v>1970</v>
      </c>
      <c r="X6617">
        <f t="shared" si="205"/>
        <v>0</v>
      </c>
    </row>
    <row r="6618" spans="1:24" ht="12.75" hidden="1" customHeight="1" x14ac:dyDescent="0.45">
      <c r="A6618">
        <v>73</v>
      </c>
      <c r="B6618" t="s">
        <v>81</v>
      </c>
      <c r="C6618" t="s">
        <v>12</v>
      </c>
      <c r="D6618" s="2" t="str">
        <f t="shared" si="204"/>
        <v>Cincinnati1970</v>
      </c>
      <c r="F6618">
        <v>7</v>
      </c>
      <c r="G6618">
        <v>4</v>
      </c>
      <c r="H6618">
        <v>0</v>
      </c>
      <c r="I6618">
        <v>-6.15</v>
      </c>
      <c r="J6618">
        <v>4.83</v>
      </c>
      <c r="K6618">
        <v>-1.32</v>
      </c>
      <c r="L6618" s="2">
        <f>_xlfn.RANK.EQ(I6618, INDEX(CFB!$I$2:$I$1048576, MATCH(W6618, CFB!$W$2:$W$1048576, 0)):INDEX(CFB!$I$2:$I$1048576, MATCH(W6618, CFB!$W$2:$W$1048576, 0) + COUNTIF(CFB!$W$2:$W$1048576, W6618) - 1), 0)</f>
        <v>98</v>
      </c>
      <c r="M6618" s="2">
        <f>_xlfn.RANK.EQ(J6618, INDEX(CFB!$J$2:$J$1048576, MATCH(W6618, CFB!$W$2:$W$1048576, 0)):INDEX(CFB!$J$2:$J$1048576, MATCH(W6618, CFB!$W$2:$W$1048576, 0) + COUNTIF(CFB!$W$2:$W$1048576, W6618) - 1))</f>
        <v>33</v>
      </c>
      <c r="N6618" s="2">
        <f>RANK(K6618, INDEX(CFB!$K$2:$K$1048576, MATCH(W6618, CFB!$W$2:$W$1048576, 0)):INDEX(CFB!$K$2:$K$1048576, MATCH(W6618, CFB!$W$2:$W$1048576, 0) + COUNTIF(CFB!$W$2:$W$1048576, W6618) - 1))</f>
        <v>73</v>
      </c>
      <c r="O6618">
        <v>24.18</v>
      </c>
      <c r="P6618">
        <v>7.5</v>
      </c>
      <c r="W6618">
        <v>1970</v>
      </c>
      <c r="X6618">
        <f t="shared" si="205"/>
        <v>0</v>
      </c>
    </row>
    <row r="6619" spans="1:24" ht="12.75" hidden="1" customHeight="1" x14ac:dyDescent="0.45">
      <c r="A6619">
        <v>74</v>
      </c>
      <c r="B6619" t="s">
        <v>147</v>
      </c>
      <c r="C6619" t="s">
        <v>195</v>
      </c>
      <c r="D6619" s="2" t="str">
        <f t="shared" si="204"/>
        <v>Tulsa1970</v>
      </c>
      <c r="F6619">
        <v>6</v>
      </c>
      <c r="G6619">
        <v>4</v>
      </c>
      <c r="H6619">
        <v>0</v>
      </c>
      <c r="I6619">
        <v>-2.77</v>
      </c>
      <c r="J6619">
        <v>1.33</v>
      </c>
      <c r="K6619">
        <v>-1.44</v>
      </c>
      <c r="L6619" s="2">
        <f>_xlfn.RANK.EQ(I6619, INDEX(CFB!$I$2:$I$1048576, MATCH(W6619, CFB!$W$2:$W$1048576, 0)):INDEX(CFB!$I$2:$I$1048576, MATCH(W6619, CFB!$W$2:$W$1048576, 0) + COUNTIF(CFB!$W$2:$W$1048576, W6619) - 1), 0)</f>
        <v>81</v>
      </c>
      <c r="M6619" s="2">
        <f>_xlfn.RANK.EQ(J6619, INDEX(CFB!$J$2:$J$1048576, MATCH(W6619, CFB!$W$2:$W$1048576, 0)):INDEX(CFB!$J$2:$J$1048576, MATCH(W6619, CFB!$W$2:$W$1048576, 0) + COUNTIF(CFB!$W$2:$W$1048576, W6619) - 1))</f>
        <v>56</v>
      </c>
      <c r="N6619" s="2">
        <f>RANK(K6619, INDEX(CFB!$K$2:$K$1048576, MATCH(W6619, CFB!$W$2:$W$1048576, 0)):INDEX(CFB!$K$2:$K$1048576, MATCH(W6619, CFB!$W$2:$W$1048576, 0) + COUNTIF(CFB!$W$2:$W$1048576, W6619) - 1))</f>
        <v>74</v>
      </c>
      <c r="O6619">
        <v>24.33</v>
      </c>
      <c r="P6619">
        <v>11.97</v>
      </c>
      <c r="W6619">
        <v>1970</v>
      </c>
      <c r="X6619">
        <f t="shared" si="205"/>
        <v>0</v>
      </c>
    </row>
    <row r="6620" spans="1:24" ht="12.75" hidden="1" customHeight="1" x14ac:dyDescent="0.45">
      <c r="A6620">
        <v>75</v>
      </c>
      <c r="B6620" t="s">
        <v>85</v>
      </c>
      <c r="C6620" t="s">
        <v>227</v>
      </c>
      <c r="D6620" s="2" t="str">
        <f t="shared" si="204"/>
        <v>Washington State1970</v>
      </c>
      <c r="F6620">
        <v>1</v>
      </c>
      <c r="G6620">
        <v>10</v>
      </c>
      <c r="H6620">
        <v>0</v>
      </c>
      <c r="I6620">
        <v>4.75</v>
      </c>
      <c r="J6620">
        <v>-7.12</v>
      </c>
      <c r="K6620">
        <v>-2.36</v>
      </c>
      <c r="L6620" s="2">
        <f>_xlfn.RANK.EQ(I6620, INDEX(CFB!$I$2:$I$1048576, MATCH(W6620, CFB!$W$2:$W$1048576, 0)):INDEX(CFB!$I$2:$I$1048576, MATCH(W6620, CFB!$W$2:$W$1048576, 0) + COUNTIF(CFB!$W$2:$W$1048576, W6620) - 1), 0)</f>
        <v>35</v>
      </c>
      <c r="M6620" s="2">
        <f>_xlfn.RANK.EQ(J6620, INDEX(CFB!$J$2:$J$1048576, MATCH(W6620, CFB!$W$2:$W$1048576, 0)):INDEX(CFB!$J$2:$J$1048576, MATCH(W6620, CFB!$W$2:$W$1048576, 0) + COUNTIF(CFB!$W$2:$W$1048576, W6620) - 1))</f>
        <v>107</v>
      </c>
      <c r="N6620" s="2">
        <f>RANK(K6620, INDEX(CFB!$K$2:$K$1048576, MATCH(W6620, CFB!$W$2:$W$1048576, 0)):INDEX(CFB!$K$2:$K$1048576, MATCH(W6620, CFB!$W$2:$W$1048576, 0) + COUNTIF(CFB!$W$2:$W$1048576, W6620) - 1))</f>
        <v>75</v>
      </c>
      <c r="O6620">
        <v>35.69</v>
      </c>
      <c r="P6620">
        <v>24.28</v>
      </c>
      <c r="W6620">
        <v>1970</v>
      </c>
      <c r="X6620">
        <f t="shared" si="205"/>
        <v>0</v>
      </c>
    </row>
    <row r="6621" spans="1:24" ht="12.75" hidden="1" customHeight="1" x14ac:dyDescent="0.45">
      <c r="A6621">
        <v>76</v>
      </c>
      <c r="B6621" t="s">
        <v>104</v>
      </c>
      <c r="C6621" t="s">
        <v>178</v>
      </c>
      <c r="D6621" s="2" t="str">
        <f t="shared" si="204"/>
        <v>Colorado State1970</v>
      </c>
      <c r="F6621">
        <v>4</v>
      </c>
      <c r="G6621">
        <v>7</v>
      </c>
      <c r="H6621">
        <v>0</v>
      </c>
      <c r="I6621">
        <v>-1.95</v>
      </c>
      <c r="J6621">
        <v>-1.18</v>
      </c>
      <c r="K6621">
        <v>-3.12</v>
      </c>
      <c r="L6621" s="2">
        <f>_xlfn.RANK.EQ(I6621, INDEX(CFB!$I$2:$I$1048576, MATCH(W6621, CFB!$W$2:$W$1048576, 0)):INDEX(CFB!$I$2:$I$1048576, MATCH(W6621, CFB!$W$2:$W$1048576, 0) + COUNTIF(CFB!$W$2:$W$1048576, W6621) - 1), 0)</f>
        <v>77</v>
      </c>
      <c r="M6621" s="2">
        <f>_xlfn.RANK.EQ(J6621, INDEX(CFB!$J$2:$J$1048576, MATCH(W6621, CFB!$W$2:$W$1048576, 0)):INDEX(CFB!$J$2:$J$1048576, MATCH(W6621, CFB!$W$2:$W$1048576, 0) + COUNTIF(CFB!$W$2:$W$1048576, W6621) - 1))</f>
        <v>74</v>
      </c>
      <c r="N6621" s="2">
        <f>RANK(K6621, INDEX(CFB!$K$2:$K$1048576, MATCH(W6621, CFB!$W$2:$W$1048576, 0)):INDEX(CFB!$K$2:$K$1048576, MATCH(W6621, CFB!$W$2:$W$1048576, 0) + COUNTIF(CFB!$W$2:$W$1048576, W6621) - 1))</f>
        <v>76</v>
      </c>
      <c r="O6621">
        <v>26.1</v>
      </c>
      <c r="P6621">
        <v>12.92</v>
      </c>
      <c r="W6621">
        <v>1970</v>
      </c>
      <c r="X6621">
        <f t="shared" si="205"/>
        <v>0</v>
      </c>
    </row>
    <row r="6622" spans="1:24" ht="12.75" hidden="1" customHeight="1" x14ac:dyDescent="0.45">
      <c r="A6622">
        <v>77</v>
      </c>
      <c r="B6622" t="s">
        <v>86</v>
      </c>
      <c r="C6622" t="s">
        <v>65</v>
      </c>
      <c r="D6622" s="2" t="str">
        <f t="shared" si="204"/>
        <v>Miami (OH)1970</v>
      </c>
      <c r="F6622">
        <v>7</v>
      </c>
      <c r="G6622">
        <v>3</v>
      </c>
      <c r="H6622">
        <v>0</v>
      </c>
      <c r="I6622">
        <v>-6.7</v>
      </c>
      <c r="J6622">
        <v>3.45</v>
      </c>
      <c r="K6622">
        <v>-3.25</v>
      </c>
      <c r="L6622" s="2">
        <f>_xlfn.RANK.EQ(I6622, INDEX(CFB!$I$2:$I$1048576, MATCH(W6622, CFB!$W$2:$W$1048576, 0)):INDEX(CFB!$I$2:$I$1048576, MATCH(W6622, CFB!$W$2:$W$1048576, 0) + COUNTIF(CFB!$W$2:$W$1048576, W6622) - 1), 0)</f>
        <v>102</v>
      </c>
      <c r="M6622" s="2">
        <f>_xlfn.RANK.EQ(J6622, INDEX(CFB!$J$2:$J$1048576, MATCH(W6622, CFB!$W$2:$W$1048576, 0)):INDEX(CFB!$J$2:$J$1048576, MATCH(W6622, CFB!$W$2:$W$1048576, 0) + COUNTIF(CFB!$W$2:$W$1048576, W6622) - 1))</f>
        <v>40</v>
      </c>
      <c r="N6622" s="2">
        <f>RANK(K6622, INDEX(CFB!$K$2:$K$1048576, MATCH(W6622, CFB!$W$2:$W$1048576, 0)):INDEX(CFB!$K$2:$K$1048576, MATCH(W6622, CFB!$W$2:$W$1048576, 0) + COUNTIF(CFB!$W$2:$W$1048576, W6622) - 1))</f>
        <v>77</v>
      </c>
      <c r="O6622">
        <v>22.82</v>
      </c>
      <c r="P6622">
        <v>8.15</v>
      </c>
      <c r="W6622">
        <v>1970</v>
      </c>
      <c r="X6622">
        <f t="shared" si="205"/>
        <v>0</v>
      </c>
    </row>
    <row r="6623" spans="1:24" ht="12.75" hidden="1" customHeight="1" x14ac:dyDescent="0.45">
      <c r="A6623">
        <v>78</v>
      </c>
      <c r="B6623" t="s">
        <v>133</v>
      </c>
      <c r="C6623" t="s">
        <v>12</v>
      </c>
      <c r="D6623" s="2" t="str">
        <f t="shared" si="204"/>
        <v>Utah State1970</v>
      </c>
      <c r="F6623">
        <v>5</v>
      </c>
      <c r="G6623">
        <v>5</v>
      </c>
      <c r="H6623">
        <v>0</v>
      </c>
      <c r="I6623">
        <v>0.52</v>
      </c>
      <c r="J6623">
        <v>-3.82</v>
      </c>
      <c r="K6623">
        <v>-3.3</v>
      </c>
      <c r="L6623" s="2">
        <f>_xlfn.RANK.EQ(I6623, INDEX(CFB!$I$2:$I$1048576, MATCH(W6623, CFB!$W$2:$W$1048576, 0)):INDEX(CFB!$I$2:$I$1048576, MATCH(W6623, CFB!$W$2:$W$1048576, 0) + COUNTIF(CFB!$W$2:$W$1048576, W6623) - 1), 0)</f>
        <v>65</v>
      </c>
      <c r="M6623" s="2">
        <f>_xlfn.RANK.EQ(J6623, INDEX(CFB!$J$2:$J$1048576, MATCH(W6623, CFB!$W$2:$W$1048576, 0)):INDEX(CFB!$J$2:$J$1048576, MATCH(W6623, CFB!$W$2:$W$1048576, 0) + COUNTIF(CFB!$W$2:$W$1048576, W6623) - 1))</f>
        <v>94</v>
      </c>
      <c r="N6623" s="2">
        <f>RANK(K6623, INDEX(CFB!$K$2:$K$1048576, MATCH(W6623, CFB!$W$2:$W$1048576, 0)):INDEX(CFB!$K$2:$K$1048576, MATCH(W6623, CFB!$W$2:$W$1048576, 0) + COUNTIF(CFB!$W$2:$W$1048576, W6623) - 1))</f>
        <v>78</v>
      </c>
      <c r="O6623">
        <v>28.81</v>
      </c>
      <c r="P6623">
        <v>17.73</v>
      </c>
      <c r="W6623">
        <v>1970</v>
      </c>
      <c r="X6623">
        <f t="shared" si="205"/>
        <v>0</v>
      </c>
    </row>
    <row r="6624" spans="1:24" ht="12.75" hidden="1" customHeight="1" x14ac:dyDescent="0.45">
      <c r="A6624">
        <v>79</v>
      </c>
      <c r="B6624" t="s">
        <v>224</v>
      </c>
      <c r="C6624" t="s">
        <v>212</v>
      </c>
      <c r="D6624" s="2" t="str">
        <f t="shared" si="204"/>
        <v>Pennsylvania1970</v>
      </c>
      <c r="F6624">
        <v>4</v>
      </c>
      <c r="G6624">
        <v>5</v>
      </c>
      <c r="H6624">
        <v>0</v>
      </c>
      <c r="I6624">
        <v>-0.06</v>
      </c>
      <c r="J6624">
        <v>-3.25</v>
      </c>
      <c r="K6624">
        <v>-3.31</v>
      </c>
      <c r="L6624" s="2">
        <f>_xlfn.RANK.EQ(I6624, INDEX(CFB!$I$2:$I$1048576, MATCH(W6624, CFB!$W$2:$W$1048576, 0)):INDEX(CFB!$I$2:$I$1048576, MATCH(W6624, CFB!$W$2:$W$1048576, 0) + COUNTIF(CFB!$W$2:$W$1048576, W6624) - 1), 0)</f>
        <v>70</v>
      </c>
      <c r="M6624" s="2">
        <f>_xlfn.RANK.EQ(J6624, INDEX(CFB!$J$2:$J$1048576, MATCH(W6624, CFB!$W$2:$W$1048576, 0)):INDEX(CFB!$J$2:$J$1048576, MATCH(W6624, CFB!$W$2:$W$1048576, 0) + COUNTIF(CFB!$W$2:$W$1048576, W6624) - 1))</f>
        <v>89</v>
      </c>
      <c r="N6624" s="2">
        <f>RANK(K6624, INDEX(CFB!$K$2:$K$1048576, MATCH(W6624, CFB!$W$2:$W$1048576, 0)):INDEX(CFB!$K$2:$K$1048576, MATCH(W6624, CFB!$W$2:$W$1048576, 0) + COUNTIF(CFB!$W$2:$W$1048576, W6624) - 1))</f>
        <v>79</v>
      </c>
      <c r="O6624">
        <v>28.4</v>
      </c>
      <c r="P6624">
        <v>15.05</v>
      </c>
      <c r="W6624">
        <v>1970</v>
      </c>
      <c r="X6624">
        <f t="shared" si="205"/>
        <v>0</v>
      </c>
    </row>
    <row r="6625" spans="1:24" ht="12.75" hidden="1" customHeight="1" x14ac:dyDescent="0.45">
      <c r="A6625">
        <v>80</v>
      </c>
      <c r="B6625" t="s">
        <v>48</v>
      </c>
      <c r="C6625" t="s">
        <v>12</v>
      </c>
      <c r="D6625" s="2" t="str">
        <f t="shared" si="204"/>
        <v>Army1970</v>
      </c>
      <c r="F6625">
        <v>1</v>
      </c>
      <c r="G6625">
        <v>9</v>
      </c>
      <c r="H6625">
        <v>1</v>
      </c>
      <c r="I6625">
        <v>-3.17</v>
      </c>
      <c r="J6625">
        <v>-0.76</v>
      </c>
      <c r="K6625">
        <v>-3.93</v>
      </c>
      <c r="L6625" s="2">
        <f>_xlfn.RANK.EQ(I6625, INDEX(CFB!$I$2:$I$1048576, MATCH(W6625, CFB!$W$2:$W$1048576, 0)):INDEX(CFB!$I$2:$I$1048576, MATCH(W6625, CFB!$W$2:$W$1048576, 0) + COUNTIF(CFB!$W$2:$W$1048576, W6625) - 1), 0)</f>
        <v>85</v>
      </c>
      <c r="M6625" s="2">
        <f>_xlfn.RANK.EQ(J6625, INDEX(CFB!$J$2:$J$1048576, MATCH(W6625, CFB!$W$2:$W$1048576, 0)):INDEX(CFB!$J$2:$J$1048576, MATCH(W6625, CFB!$W$2:$W$1048576, 0) + COUNTIF(CFB!$W$2:$W$1048576, W6625) - 1))</f>
        <v>72</v>
      </c>
      <c r="N6625" s="2">
        <f>RANK(K6625, INDEX(CFB!$K$2:$K$1048576, MATCH(W6625, CFB!$W$2:$W$1048576, 0)):INDEX(CFB!$K$2:$K$1048576, MATCH(W6625, CFB!$W$2:$W$1048576, 0) + COUNTIF(CFB!$W$2:$W$1048576, W6625) - 1))</f>
        <v>80</v>
      </c>
      <c r="O6625">
        <v>25.82</v>
      </c>
      <c r="P6625">
        <v>12.63</v>
      </c>
      <c r="W6625">
        <v>1970</v>
      </c>
      <c r="X6625">
        <f t="shared" si="205"/>
        <v>0</v>
      </c>
    </row>
    <row r="6626" spans="1:24" ht="12.75" hidden="1" customHeight="1" x14ac:dyDescent="0.45">
      <c r="A6626">
        <v>81</v>
      </c>
      <c r="B6626" t="s">
        <v>25</v>
      </c>
      <c r="C6626" t="s">
        <v>195</v>
      </c>
      <c r="D6626" s="2" t="str">
        <f t="shared" si="204"/>
        <v>Louisville1970</v>
      </c>
      <c r="F6626">
        <v>8</v>
      </c>
      <c r="G6626">
        <v>3</v>
      </c>
      <c r="H6626">
        <v>1</v>
      </c>
      <c r="I6626">
        <v>-1.18</v>
      </c>
      <c r="J6626">
        <v>-2.95</v>
      </c>
      <c r="K6626">
        <v>-4.1399999999999997</v>
      </c>
      <c r="L6626" s="2">
        <f>_xlfn.RANK.EQ(I6626, INDEX(CFB!$I$2:$I$1048576, MATCH(W6626, CFB!$W$2:$W$1048576, 0)):INDEX(CFB!$I$2:$I$1048576, MATCH(W6626, CFB!$W$2:$W$1048576, 0) + COUNTIF(CFB!$W$2:$W$1048576, W6626) - 1), 0)</f>
        <v>73</v>
      </c>
      <c r="M6626" s="2">
        <f>_xlfn.RANK.EQ(J6626, INDEX(CFB!$J$2:$J$1048576, MATCH(W6626, CFB!$W$2:$W$1048576, 0)):INDEX(CFB!$J$2:$J$1048576, MATCH(W6626, CFB!$W$2:$W$1048576, 0) + COUNTIF(CFB!$W$2:$W$1048576, W6626) - 1))</f>
        <v>88</v>
      </c>
      <c r="N6626" s="2">
        <f>RANK(K6626, INDEX(CFB!$K$2:$K$1048576, MATCH(W6626, CFB!$W$2:$W$1048576, 0)):INDEX(CFB!$K$2:$K$1048576, MATCH(W6626, CFB!$W$2:$W$1048576, 0) + COUNTIF(CFB!$W$2:$W$1048576, W6626) - 1))</f>
        <v>81</v>
      </c>
      <c r="O6626">
        <v>25.45</v>
      </c>
      <c r="P6626">
        <v>15.09</v>
      </c>
      <c r="W6626">
        <v>1970</v>
      </c>
      <c r="X6626">
        <f t="shared" si="205"/>
        <v>0</v>
      </c>
    </row>
    <row r="6627" spans="1:24" ht="12.75" hidden="1" customHeight="1" x14ac:dyDescent="0.45">
      <c r="A6627">
        <v>82</v>
      </c>
      <c r="B6627" t="s">
        <v>197</v>
      </c>
      <c r="C6627" t="s">
        <v>12</v>
      </c>
      <c r="D6627" s="2" t="str">
        <f t="shared" si="204"/>
        <v>West Texas State1970</v>
      </c>
      <c r="F6627">
        <v>7</v>
      </c>
      <c r="G6627">
        <v>3</v>
      </c>
      <c r="H6627">
        <v>0</v>
      </c>
      <c r="I6627">
        <v>-3.27</v>
      </c>
      <c r="J6627">
        <v>-1.36</v>
      </c>
      <c r="K6627">
        <v>-4.62</v>
      </c>
      <c r="L6627" s="2">
        <f>_xlfn.RANK.EQ(I6627, INDEX(CFB!$I$2:$I$1048576, MATCH(W6627, CFB!$W$2:$W$1048576, 0)):INDEX(CFB!$I$2:$I$1048576, MATCH(W6627, CFB!$W$2:$W$1048576, 0) + COUNTIF(CFB!$W$2:$W$1048576, W6627) - 1), 0)</f>
        <v>87</v>
      </c>
      <c r="M6627" s="2">
        <f>_xlfn.RANK.EQ(J6627, INDEX(CFB!$J$2:$J$1048576, MATCH(W6627, CFB!$W$2:$W$1048576, 0)):INDEX(CFB!$J$2:$J$1048576, MATCH(W6627, CFB!$W$2:$W$1048576, 0) + COUNTIF(CFB!$W$2:$W$1048576, W6627) - 1))</f>
        <v>75</v>
      </c>
      <c r="N6627" s="2">
        <f>RANK(K6627, INDEX(CFB!$K$2:$K$1048576, MATCH(W6627, CFB!$W$2:$W$1048576, 0)):INDEX(CFB!$K$2:$K$1048576, MATCH(W6627, CFB!$W$2:$W$1048576, 0) + COUNTIF(CFB!$W$2:$W$1048576, W6627) - 1))</f>
        <v>82</v>
      </c>
      <c r="O6627">
        <v>25.8</v>
      </c>
      <c r="P6627">
        <v>12.94</v>
      </c>
      <c r="W6627">
        <v>1970</v>
      </c>
      <c r="X6627">
        <f t="shared" si="205"/>
        <v>0</v>
      </c>
    </row>
    <row r="6628" spans="1:24" ht="12.75" hidden="1" customHeight="1" x14ac:dyDescent="0.45">
      <c r="A6628">
        <v>83</v>
      </c>
      <c r="B6628" t="s">
        <v>225</v>
      </c>
      <c r="C6628" t="s">
        <v>12</v>
      </c>
      <c r="D6628" s="2" t="str">
        <f t="shared" si="204"/>
        <v>Villanova1970</v>
      </c>
      <c r="F6628">
        <v>9</v>
      </c>
      <c r="G6628">
        <v>2</v>
      </c>
      <c r="H6628">
        <v>0</v>
      </c>
      <c r="I6628">
        <v>0.19</v>
      </c>
      <c r="J6628">
        <v>-5.18</v>
      </c>
      <c r="K6628">
        <v>-4.99</v>
      </c>
      <c r="L6628" s="2">
        <f>_xlfn.RANK.EQ(I6628, INDEX(CFB!$I$2:$I$1048576, MATCH(W6628, CFB!$W$2:$W$1048576, 0)):INDEX(CFB!$I$2:$I$1048576, MATCH(W6628, CFB!$W$2:$W$1048576, 0) + COUNTIF(CFB!$W$2:$W$1048576, W6628) - 1), 0)</f>
        <v>69</v>
      </c>
      <c r="M6628" s="2">
        <f>_xlfn.RANK.EQ(J6628, INDEX(CFB!$J$2:$J$1048576, MATCH(W6628, CFB!$W$2:$W$1048576, 0)):INDEX(CFB!$J$2:$J$1048576, MATCH(W6628, CFB!$W$2:$W$1048576, 0) + COUNTIF(CFB!$W$2:$W$1048576, W6628) - 1))</f>
        <v>100</v>
      </c>
      <c r="N6628" s="2">
        <f>RANK(K6628, INDEX(CFB!$K$2:$K$1048576, MATCH(W6628, CFB!$W$2:$W$1048576, 0)):INDEX(CFB!$K$2:$K$1048576, MATCH(W6628, CFB!$W$2:$W$1048576, 0) + COUNTIF(CFB!$W$2:$W$1048576, W6628) - 1))</f>
        <v>83</v>
      </c>
      <c r="O6628">
        <v>26.97</v>
      </c>
      <c r="P6628">
        <v>17.96</v>
      </c>
      <c r="W6628">
        <v>1970</v>
      </c>
      <c r="X6628">
        <f t="shared" si="205"/>
        <v>0</v>
      </c>
    </row>
    <row r="6629" spans="1:24" ht="12.75" hidden="1" customHeight="1" x14ac:dyDescent="0.45">
      <c r="A6629">
        <v>84</v>
      </c>
      <c r="B6629" t="s">
        <v>223</v>
      </c>
      <c r="C6629" t="s">
        <v>212</v>
      </c>
      <c r="D6629" s="2" t="str">
        <f t="shared" si="204"/>
        <v>Columbia1970</v>
      </c>
      <c r="F6629">
        <v>3</v>
      </c>
      <c r="G6629">
        <v>6</v>
      </c>
      <c r="H6629">
        <v>0</v>
      </c>
      <c r="I6629">
        <v>-1.97</v>
      </c>
      <c r="J6629">
        <v>-3.35</v>
      </c>
      <c r="K6629">
        <v>-5.32</v>
      </c>
      <c r="L6629" s="2">
        <f>_xlfn.RANK.EQ(I6629, INDEX(CFB!$I$2:$I$1048576, MATCH(W6629, CFB!$W$2:$W$1048576, 0)):INDEX(CFB!$I$2:$I$1048576, MATCH(W6629, CFB!$W$2:$W$1048576, 0) + COUNTIF(CFB!$W$2:$W$1048576, W6629) - 1), 0)</f>
        <v>79</v>
      </c>
      <c r="M6629" s="2">
        <f>_xlfn.RANK.EQ(J6629, INDEX(CFB!$J$2:$J$1048576, MATCH(W6629, CFB!$W$2:$W$1048576, 0)):INDEX(CFB!$J$2:$J$1048576, MATCH(W6629, CFB!$W$2:$W$1048576, 0) + COUNTIF(CFB!$W$2:$W$1048576, W6629) - 1))</f>
        <v>90</v>
      </c>
      <c r="N6629" s="2">
        <f>RANK(K6629, INDEX(CFB!$K$2:$K$1048576, MATCH(W6629, CFB!$W$2:$W$1048576, 0)):INDEX(CFB!$K$2:$K$1048576, MATCH(W6629, CFB!$W$2:$W$1048576, 0) + COUNTIF(CFB!$W$2:$W$1048576, W6629) - 1))</f>
        <v>84</v>
      </c>
      <c r="O6629">
        <v>26.6</v>
      </c>
      <c r="P6629">
        <v>18.16</v>
      </c>
      <c r="W6629">
        <v>1970</v>
      </c>
      <c r="X6629">
        <f t="shared" si="205"/>
        <v>0</v>
      </c>
    </row>
    <row r="6630" spans="1:24" ht="12.75" hidden="1" customHeight="1" x14ac:dyDescent="0.45">
      <c r="A6630">
        <v>85</v>
      </c>
      <c r="B6630" t="s">
        <v>114</v>
      </c>
      <c r="C6630" t="s">
        <v>193</v>
      </c>
      <c r="D6630" s="2" t="str">
        <f t="shared" si="204"/>
        <v>San Jose State1970</v>
      </c>
      <c r="F6630">
        <v>2</v>
      </c>
      <c r="G6630">
        <v>9</v>
      </c>
      <c r="H6630">
        <v>0</v>
      </c>
      <c r="I6630">
        <v>-1.28</v>
      </c>
      <c r="J6630">
        <v>-4.68</v>
      </c>
      <c r="K6630">
        <v>-5.95</v>
      </c>
      <c r="L6630" s="2">
        <f>_xlfn.RANK.EQ(I6630, INDEX(CFB!$I$2:$I$1048576, MATCH(W6630, CFB!$W$2:$W$1048576, 0)):INDEX(CFB!$I$2:$I$1048576, MATCH(W6630, CFB!$W$2:$W$1048576, 0) + COUNTIF(CFB!$W$2:$W$1048576, W6630) - 1), 0)</f>
        <v>74</v>
      </c>
      <c r="M6630" s="2">
        <f>_xlfn.RANK.EQ(J6630, INDEX(CFB!$J$2:$J$1048576, MATCH(W6630, CFB!$W$2:$W$1048576, 0)):INDEX(CFB!$J$2:$J$1048576, MATCH(W6630, CFB!$W$2:$W$1048576, 0) + COUNTIF(CFB!$W$2:$W$1048576, W6630) - 1))</f>
        <v>97</v>
      </c>
      <c r="N6630" s="2">
        <f>RANK(K6630, INDEX(CFB!$K$2:$K$1048576, MATCH(W6630, CFB!$W$2:$W$1048576, 0)):INDEX(CFB!$K$2:$K$1048576, MATCH(W6630, CFB!$W$2:$W$1048576, 0) + COUNTIF(CFB!$W$2:$W$1048576, W6630) - 1))</f>
        <v>85</v>
      </c>
      <c r="O6630">
        <v>28.7</v>
      </c>
      <c r="P6630">
        <v>16.559999999999999</v>
      </c>
      <c r="W6630">
        <v>1970</v>
      </c>
      <c r="X6630">
        <f t="shared" si="205"/>
        <v>0</v>
      </c>
    </row>
    <row r="6631" spans="1:24" ht="12.75" hidden="1" customHeight="1" x14ac:dyDescent="0.45">
      <c r="A6631">
        <v>86</v>
      </c>
      <c r="B6631" t="s">
        <v>26</v>
      </c>
      <c r="C6631" t="s">
        <v>23</v>
      </c>
      <c r="D6631" s="2" t="str">
        <f t="shared" si="204"/>
        <v>Clemson1970</v>
      </c>
      <c r="F6631">
        <v>3</v>
      </c>
      <c r="G6631">
        <v>8</v>
      </c>
      <c r="H6631">
        <v>0</v>
      </c>
      <c r="I6631">
        <v>-3.85</v>
      </c>
      <c r="J6631">
        <v>-2.13</v>
      </c>
      <c r="K6631">
        <v>-5.98</v>
      </c>
      <c r="L6631" s="2">
        <f>_xlfn.RANK.EQ(I6631, INDEX(CFB!$I$2:$I$1048576, MATCH(W6631, CFB!$W$2:$W$1048576, 0)):INDEX(CFB!$I$2:$I$1048576, MATCH(W6631, CFB!$W$2:$W$1048576, 0) + COUNTIF(CFB!$W$2:$W$1048576, W6631) - 1), 0)</f>
        <v>89</v>
      </c>
      <c r="M6631" s="2">
        <f>_xlfn.RANK.EQ(J6631, INDEX(CFB!$J$2:$J$1048576, MATCH(W6631, CFB!$W$2:$W$1048576, 0)):INDEX(CFB!$J$2:$J$1048576, MATCH(W6631, CFB!$W$2:$W$1048576, 0) + COUNTIF(CFB!$W$2:$W$1048576, W6631) - 1))</f>
        <v>84</v>
      </c>
      <c r="N6631" s="2">
        <f>RANK(K6631, INDEX(CFB!$K$2:$K$1048576, MATCH(W6631, CFB!$W$2:$W$1048576, 0)):INDEX(CFB!$K$2:$K$1048576, MATCH(W6631, CFB!$W$2:$W$1048576, 0) + COUNTIF(CFB!$W$2:$W$1048576, W6631) - 1))</f>
        <v>86</v>
      </c>
      <c r="O6631">
        <v>25.32</v>
      </c>
      <c r="P6631">
        <v>17.600000000000001</v>
      </c>
      <c r="W6631">
        <v>1970</v>
      </c>
      <c r="X6631">
        <f t="shared" si="205"/>
        <v>0</v>
      </c>
    </row>
    <row r="6632" spans="1:24" ht="12.75" hidden="1" customHeight="1" x14ac:dyDescent="0.45">
      <c r="A6632">
        <v>87</v>
      </c>
      <c r="B6632" t="s">
        <v>93</v>
      </c>
      <c r="C6632" t="s">
        <v>23</v>
      </c>
      <c r="D6632" s="2" t="str">
        <f t="shared" si="204"/>
        <v>Virginia1970</v>
      </c>
      <c r="F6632">
        <v>5</v>
      </c>
      <c r="G6632">
        <v>6</v>
      </c>
      <c r="H6632">
        <v>0</v>
      </c>
      <c r="I6632">
        <v>-4.18</v>
      </c>
      <c r="J6632">
        <v>-1.89</v>
      </c>
      <c r="K6632">
        <v>-6.07</v>
      </c>
      <c r="L6632" s="2">
        <f>_xlfn.RANK.EQ(I6632, INDEX(CFB!$I$2:$I$1048576, MATCH(W6632, CFB!$W$2:$W$1048576, 0)):INDEX(CFB!$I$2:$I$1048576, MATCH(W6632, CFB!$W$2:$W$1048576, 0) + COUNTIF(CFB!$W$2:$W$1048576, W6632) - 1), 0)</f>
        <v>90</v>
      </c>
      <c r="M6632" s="2">
        <f>_xlfn.RANK.EQ(J6632, INDEX(CFB!$J$2:$J$1048576, MATCH(W6632, CFB!$W$2:$W$1048576, 0)):INDEX(CFB!$J$2:$J$1048576, MATCH(W6632, CFB!$W$2:$W$1048576, 0) + COUNTIF(CFB!$W$2:$W$1048576, W6632) - 1))</f>
        <v>82</v>
      </c>
      <c r="N6632" s="2">
        <f>RANK(K6632, INDEX(CFB!$K$2:$K$1048576, MATCH(W6632, CFB!$W$2:$W$1048576, 0)):INDEX(CFB!$K$2:$K$1048576, MATCH(W6632, CFB!$W$2:$W$1048576, 0) + COUNTIF(CFB!$W$2:$W$1048576, W6632) - 1))</f>
        <v>87</v>
      </c>
      <c r="O6632">
        <v>25.53</v>
      </c>
      <c r="P6632">
        <v>14.44</v>
      </c>
      <c r="W6632">
        <v>1970</v>
      </c>
      <c r="X6632">
        <f t="shared" si="205"/>
        <v>0</v>
      </c>
    </row>
    <row r="6633" spans="1:24" ht="12.75" hidden="1" customHeight="1" x14ac:dyDescent="0.45">
      <c r="A6633">
        <v>88</v>
      </c>
      <c r="B6633" t="s">
        <v>51</v>
      </c>
      <c r="C6633" t="s">
        <v>12</v>
      </c>
      <c r="D6633" s="2" t="str">
        <f t="shared" si="204"/>
        <v>Navy1970</v>
      </c>
      <c r="F6633">
        <v>2</v>
      </c>
      <c r="G6633">
        <v>9</v>
      </c>
      <c r="H6633">
        <v>0</v>
      </c>
      <c r="I6633">
        <v>-6.24</v>
      </c>
      <c r="J6633">
        <v>0.12</v>
      </c>
      <c r="K6633">
        <v>-6.13</v>
      </c>
      <c r="L6633" s="2">
        <f>_xlfn.RANK.EQ(I6633, INDEX(CFB!$I$2:$I$1048576, MATCH(W6633, CFB!$W$2:$W$1048576, 0)):INDEX(CFB!$I$2:$I$1048576, MATCH(W6633, CFB!$W$2:$W$1048576, 0) + COUNTIF(CFB!$W$2:$W$1048576, W6633) - 1), 0)</f>
        <v>100</v>
      </c>
      <c r="M6633" s="2">
        <f>_xlfn.RANK.EQ(J6633, INDEX(CFB!$J$2:$J$1048576, MATCH(W6633, CFB!$W$2:$W$1048576, 0)):INDEX(CFB!$J$2:$J$1048576, MATCH(W6633, CFB!$W$2:$W$1048576, 0) + COUNTIF(CFB!$W$2:$W$1048576, W6633) - 1))</f>
        <v>66</v>
      </c>
      <c r="N6633" s="2">
        <f>RANK(K6633, INDEX(CFB!$K$2:$K$1048576, MATCH(W6633, CFB!$W$2:$W$1048576, 0)):INDEX(CFB!$K$2:$K$1048576, MATCH(W6633, CFB!$W$2:$W$1048576, 0) + COUNTIF(CFB!$W$2:$W$1048576, W6633) - 1))</f>
        <v>88</v>
      </c>
      <c r="O6633">
        <v>23.11</v>
      </c>
      <c r="P6633">
        <v>16.46</v>
      </c>
      <c r="W6633">
        <v>1970</v>
      </c>
      <c r="X6633">
        <f t="shared" si="205"/>
        <v>0</v>
      </c>
    </row>
    <row r="6634" spans="1:24" ht="12.75" hidden="1" customHeight="1" x14ac:dyDescent="0.45">
      <c r="A6634">
        <v>89</v>
      </c>
      <c r="B6634" t="s">
        <v>33</v>
      </c>
      <c r="C6634" t="s">
        <v>12</v>
      </c>
      <c r="D6634" s="2" t="str">
        <f t="shared" si="204"/>
        <v>Virginia Tech1970</v>
      </c>
      <c r="F6634">
        <v>5</v>
      </c>
      <c r="G6634">
        <v>6</v>
      </c>
      <c r="H6634">
        <v>0</v>
      </c>
      <c r="I6634">
        <v>-4.6100000000000003</v>
      </c>
      <c r="J6634">
        <v>-1.6</v>
      </c>
      <c r="K6634">
        <v>-6.22</v>
      </c>
      <c r="L6634" s="2">
        <f>_xlfn.RANK.EQ(I6634, INDEX(CFB!$I$2:$I$1048576, MATCH(W6634, CFB!$W$2:$W$1048576, 0)):INDEX(CFB!$I$2:$I$1048576, MATCH(W6634, CFB!$W$2:$W$1048576, 0) + COUNTIF(CFB!$W$2:$W$1048576, W6634) - 1), 0)</f>
        <v>92</v>
      </c>
      <c r="M6634" s="2">
        <f>_xlfn.RANK.EQ(J6634, INDEX(CFB!$J$2:$J$1048576, MATCH(W6634, CFB!$W$2:$W$1048576, 0)):INDEX(CFB!$J$2:$J$1048576, MATCH(W6634, CFB!$W$2:$W$1048576, 0) + COUNTIF(CFB!$W$2:$W$1048576, W6634) - 1))</f>
        <v>80</v>
      </c>
      <c r="N6634" s="2">
        <f>RANK(K6634, INDEX(CFB!$K$2:$K$1048576, MATCH(W6634, CFB!$W$2:$W$1048576, 0)):INDEX(CFB!$K$2:$K$1048576, MATCH(W6634, CFB!$W$2:$W$1048576, 0) + COUNTIF(CFB!$W$2:$W$1048576, W6634) - 1))</f>
        <v>89</v>
      </c>
      <c r="O6634">
        <v>22.43</v>
      </c>
      <c r="P6634">
        <v>15.1</v>
      </c>
      <c r="W6634">
        <v>1970</v>
      </c>
      <c r="X6634">
        <f t="shared" si="205"/>
        <v>0</v>
      </c>
    </row>
    <row r="6635" spans="1:24" ht="12.75" hidden="1" customHeight="1" x14ac:dyDescent="0.45">
      <c r="A6635">
        <v>90</v>
      </c>
      <c r="B6635" t="s">
        <v>64</v>
      </c>
      <c r="C6635" t="s">
        <v>65</v>
      </c>
      <c r="D6635" s="2" t="str">
        <f t="shared" si="204"/>
        <v>Ohio1970</v>
      </c>
      <c r="F6635">
        <v>4</v>
      </c>
      <c r="G6635">
        <v>5</v>
      </c>
      <c r="H6635">
        <v>0</v>
      </c>
      <c r="I6635">
        <v>1.83</v>
      </c>
      <c r="J6635">
        <v>-8.07</v>
      </c>
      <c r="K6635">
        <v>-6.24</v>
      </c>
      <c r="L6635" s="2">
        <f>_xlfn.RANK.EQ(I6635, INDEX(CFB!$I$2:$I$1048576, MATCH(W6635, CFB!$W$2:$W$1048576, 0)):INDEX(CFB!$I$2:$I$1048576, MATCH(W6635, CFB!$W$2:$W$1048576, 0) + COUNTIF(CFB!$W$2:$W$1048576, W6635) - 1), 0)</f>
        <v>52</v>
      </c>
      <c r="M6635" s="2">
        <f>_xlfn.RANK.EQ(J6635, INDEX(CFB!$J$2:$J$1048576, MATCH(W6635, CFB!$W$2:$W$1048576, 0)):INDEX(CFB!$J$2:$J$1048576, MATCH(W6635, CFB!$W$2:$W$1048576, 0) + COUNTIF(CFB!$W$2:$W$1048576, W6635) - 1))</f>
        <v>109</v>
      </c>
      <c r="N6635" s="2">
        <f>RANK(K6635, INDEX(CFB!$K$2:$K$1048576, MATCH(W6635, CFB!$W$2:$W$1048576, 0)):INDEX(CFB!$K$2:$K$1048576, MATCH(W6635, CFB!$W$2:$W$1048576, 0) + COUNTIF(CFB!$W$2:$W$1048576, W6635) - 1))</f>
        <v>90</v>
      </c>
      <c r="O6635">
        <v>30.25</v>
      </c>
      <c r="P6635">
        <v>22.68</v>
      </c>
      <c r="W6635">
        <v>1970</v>
      </c>
      <c r="X6635">
        <f t="shared" si="205"/>
        <v>0</v>
      </c>
    </row>
    <row r="6636" spans="1:24" ht="12.75" hidden="1" customHeight="1" x14ac:dyDescent="0.45">
      <c r="A6636">
        <v>91</v>
      </c>
      <c r="B6636" t="s">
        <v>149</v>
      </c>
      <c r="C6636" t="s">
        <v>12</v>
      </c>
      <c r="D6636" s="2" t="str">
        <f t="shared" si="204"/>
        <v>New Mexico State1970</v>
      </c>
      <c r="F6636">
        <v>4</v>
      </c>
      <c r="G6636">
        <v>6</v>
      </c>
      <c r="H6636">
        <v>0</v>
      </c>
      <c r="I6636">
        <v>1.94</v>
      </c>
      <c r="J6636">
        <v>-9.31</v>
      </c>
      <c r="K6636">
        <v>-7.38</v>
      </c>
      <c r="L6636" s="2">
        <f>_xlfn.RANK.EQ(I6636, INDEX(CFB!$I$2:$I$1048576, MATCH(W6636, CFB!$W$2:$W$1048576, 0)):INDEX(CFB!$I$2:$I$1048576, MATCH(W6636, CFB!$W$2:$W$1048576, 0) + COUNTIF(CFB!$W$2:$W$1048576, W6636) - 1), 0)</f>
        <v>51</v>
      </c>
      <c r="M6636" s="2">
        <f>_xlfn.RANK.EQ(J6636, INDEX(CFB!$J$2:$J$1048576, MATCH(W6636, CFB!$W$2:$W$1048576, 0)):INDEX(CFB!$J$2:$J$1048576, MATCH(W6636, CFB!$W$2:$W$1048576, 0) + COUNTIF(CFB!$W$2:$W$1048576, W6636) - 1))</f>
        <v>113</v>
      </c>
      <c r="N6636" s="2">
        <f>RANK(K6636, INDEX(CFB!$K$2:$K$1048576, MATCH(W6636, CFB!$W$2:$W$1048576, 0)):INDEX(CFB!$K$2:$K$1048576, MATCH(W6636, CFB!$W$2:$W$1048576, 0) + COUNTIF(CFB!$W$2:$W$1048576, W6636) - 1))</f>
        <v>91</v>
      </c>
      <c r="O6636">
        <v>33.64</v>
      </c>
      <c r="P6636">
        <v>22.59</v>
      </c>
      <c r="W6636">
        <v>1970</v>
      </c>
      <c r="X6636">
        <f t="shared" si="205"/>
        <v>0</v>
      </c>
    </row>
    <row r="6637" spans="1:24" ht="12.75" hidden="1" customHeight="1" x14ac:dyDescent="0.45">
      <c r="A6637">
        <v>92</v>
      </c>
      <c r="B6637" t="s">
        <v>236</v>
      </c>
      <c r="C6637" t="s">
        <v>12</v>
      </c>
      <c r="D6637" s="2" t="str">
        <f t="shared" si="204"/>
        <v>Dayton1970</v>
      </c>
      <c r="F6637">
        <v>5</v>
      </c>
      <c r="G6637">
        <v>4</v>
      </c>
      <c r="H6637">
        <v>1</v>
      </c>
      <c r="I6637">
        <v>-6.21</v>
      </c>
      <c r="J6637">
        <v>-1.36</v>
      </c>
      <c r="K6637">
        <v>-7.57</v>
      </c>
      <c r="L6637" s="2">
        <f>_xlfn.RANK.EQ(I6637, INDEX(CFB!$I$2:$I$1048576, MATCH(W6637, CFB!$W$2:$W$1048576, 0)):INDEX(CFB!$I$2:$I$1048576, MATCH(W6637, CFB!$W$2:$W$1048576, 0) + COUNTIF(CFB!$W$2:$W$1048576, W6637) - 1), 0)</f>
        <v>99</v>
      </c>
      <c r="M6637" s="2">
        <f>_xlfn.RANK.EQ(J6637, INDEX(CFB!$J$2:$J$1048576, MATCH(W6637, CFB!$W$2:$W$1048576, 0)):INDEX(CFB!$J$2:$J$1048576, MATCH(W6637, CFB!$W$2:$W$1048576, 0) + COUNTIF(CFB!$W$2:$W$1048576, W6637) - 1))</f>
        <v>75</v>
      </c>
      <c r="N6637" s="2">
        <f>RANK(K6637, INDEX(CFB!$K$2:$K$1048576, MATCH(W6637, CFB!$W$2:$W$1048576, 0)):INDEX(CFB!$K$2:$K$1048576, MATCH(W6637, CFB!$W$2:$W$1048576, 0) + COUNTIF(CFB!$W$2:$W$1048576, W6637) - 1))</f>
        <v>92</v>
      </c>
      <c r="O6637">
        <v>22.62</v>
      </c>
      <c r="P6637">
        <v>13.14</v>
      </c>
      <c r="W6637">
        <v>1970</v>
      </c>
      <c r="X6637">
        <f t="shared" si="205"/>
        <v>0</v>
      </c>
    </row>
    <row r="6638" spans="1:24" ht="12.75" hidden="1" customHeight="1" x14ac:dyDescent="0.45">
      <c r="A6638">
        <v>93</v>
      </c>
      <c r="B6638" t="s">
        <v>150</v>
      </c>
      <c r="C6638" t="s">
        <v>12</v>
      </c>
      <c r="D6638" s="2" t="str">
        <f t="shared" si="204"/>
        <v>Southern Mississippi1970</v>
      </c>
      <c r="F6638">
        <v>5</v>
      </c>
      <c r="G6638">
        <v>6</v>
      </c>
      <c r="H6638">
        <v>0</v>
      </c>
      <c r="I6638">
        <v>-1.1399999999999999</v>
      </c>
      <c r="J6638">
        <v>-6.45</v>
      </c>
      <c r="K6638">
        <v>-7.59</v>
      </c>
      <c r="L6638" s="2">
        <f>_xlfn.RANK.EQ(I6638, INDEX(CFB!$I$2:$I$1048576, MATCH(W6638, CFB!$W$2:$W$1048576, 0)):INDEX(CFB!$I$2:$I$1048576, MATCH(W6638, CFB!$W$2:$W$1048576, 0) + COUNTIF(CFB!$W$2:$W$1048576, W6638) - 1), 0)</f>
        <v>72</v>
      </c>
      <c r="M6638" s="2">
        <f>_xlfn.RANK.EQ(J6638, INDEX(CFB!$J$2:$J$1048576, MATCH(W6638, CFB!$W$2:$W$1048576, 0)):INDEX(CFB!$J$2:$J$1048576, MATCH(W6638, CFB!$W$2:$W$1048576, 0) + COUNTIF(CFB!$W$2:$W$1048576, W6638) - 1))</f>
        <v>104</v>
      </c>
      <c r="N6638" s="2">
        <f>RANK(K6638, INDEX(CFB!$K$2:$K$1048576, MATCH(W6638, CFB!$W$2:$W$1048576, 0)):INDEX(CFB!$K$2:$K$1048576, MATCH(W6638, CFB!$W$2:$W$1048576, 0) + COUNTIF(CFB!$W$2:$W$1048576, W6638) - 1))</f>
        <v>93</v>
      </c>
      <c r="O6638">
        <v>26.82</v>
      </c>
      <c r="P6638">
        <v>19.82</v>
      </c>
      <c r="W6638">
        <v>1970</v>
      </c>
      <c r="X6638">
        <f t="shared" si="205"/>
        <v>0</v>
      </c>
    </row>
    <row r="6639" spans="1:24" ht="12.75" hidden="1" customHeight="1" x14ac:dyDescent="0.45">
      <c r="A6639">
        <v>94</v>
      </c>
      <c r="B6639" t="s">
        <v>22</v>
      </c>
      <c r="C6639" t="s">
        <v>12</v>
      </c>
      <c r="D6639" s="2" t="str">
        <f t="shared" si="204"/>
        <v>Miami (FL)1970</v>
      </c>
      <c r="F6639">
        <v>3</v>
      </c>
      <c r="G6639">
        <v>8</v>
      </c>
      <c r="H6639">
        <v>0</v>
      </c>
      <c r="I6639">
        <v>-3.26</v>
      </c>
      <c r="J6639">
        <v>-4.62</v>
      </c>
      <c r="K6639">
        <v>-7.87</v>
      </c>
      <c r="L6639" s="2">
        <f>_xlfn.RANK.EQ(I6639, INDEX(CFB!$I$2:$I$1048576, MATCH(W6639, CFB!$W$2:$W$1048576, 0)):INDEX(CFB!$I$2:$I$1048576, MATCH(W6639, CFB!$W$2:$W$1048576, 0) + COUNTIF(CFB!$W$2:$W$1048576, W6639) - 1), 0)</f>
        <v>86</v>
      </c>
      <c r="M6639" s="2">
        <f>_xlfn.RANK.EQ(J6639, INDEX(CFB!$J$2:$J$1048576, MATCH(W6639, CFB!$W$2:$W$1048576, 0)):INDEX(CFB!$J$2:$J$1048576, MATCH(W6639, CFB!$W$2:$W$1048576, 0) + COUNTIF(CFB!$W$2:$W$1048576, W6639) - 1))</f>
        <v>96</v>
      </c>
      <c r="N6639" s="2">
        <f>RANK(K6639, INDEX(CFB!$K$2:$K$1048576, MATCH(W6639, CFB!$W$2:$W$1048576, 0)):INDEX(CFB!$K$2:$K$1048576, MATCH(W6639, CFB!$W$2:$W$1048576, 0) + COUNTIF(CFB!$W$2:$W$1048576, W6639) - 1))</f>
        <v>94</v>
      </c>
      <c r="O6639">
        <v>25.22</v>
      </c>
      <c r="P6639">
        <v>19.690000000000001</v>
      </c>
      <c r="W6639">
        <v>1970</v>
      </c>
      <c r="X6639">
        <f t="shared" si="205"/>
        <v>0</v>
      </c>
    </row>
    <row r="6640" spans="1:24" ht="12.75" hidden="1" customHeight="1" x14ac:dyDescent="0.45">
      <c r="A6640">
        <v>95</v>
      </c>
      <c r="B6640" t="s">
        <v>32</v>
      </c>
      <c r="C6640" t="s">
        <v>178</v>
      </c>
      <c r="D6640" s="2" t="str">
        <f t="shared" si="204"/>
        <v>BYU1970</v>
      </c>
      <c r="F6640">
        <v>3</v>
      </c>
      <c r="G6640">
        <v>8</v>
      </c>
      <c r="H6640">
        <v>0</v>
      </c>
      <c r="I6640">
        <v>-7.33</v>
      </c>
      <c r="J6640">
        <v>-1.07</v>
      </c>
      <c r="K6640">
        <v>-8.4</v>
      </c>
      <c r="L6640" s="2">
        <f>_xlfn.RANK.EQ(I6640, INDEX(CFB!$I$2:$I$1048576, MATCH(W6640, CFB!$W$2:$W$1048576, 0)):INDEX(CFB!$I$2:$I$1048576, MATCH(W6640, CFB!$W$2:$W$1048576, 0) + COUNTIF(CFB!$W$2:$W$1048576, W6640) - 1), 0)</f>
        <v>104</v>
      </c>
      <c r="M6640" s="2">
        <f>_xlfn.RANK.EQ(J6640, INDEX(CFB!$J$2:$J$1048576, MATCH(W6640, CFB!$W$2:$W$1048576, 0)):INDEX(CFB!$J$2:$J$1048576, MATCH(W6640, CFB!$W$2:$W$1048576, 0) + COUNTIF(CFB!$W$2:$W$1048576, W6640) - 1))</f>
        <v>73</v>
      </c>
      <c r="N6640" s="2">
        <f>RANK(K6640, INDEX(CFB!$K$2:$K$1048576, MATCH(W6640, CFB!$W$2:$W$1048576, 0)):INDEX(CFB!$K$2:$K$1048576, MATCH(W6640, CFB!$W$2:$W$1048576, 0) + COUNTIF(CFB!$W$2:$W$1048576, W6640) - 1))</f>
        <v>95</v>
      </c>
      <c r="O6640">
        <v>21.1</v>
      </c>
      <c r="P6640">
        <v>14.07</v>
      </c>
      <c r="W6640">
        <v>1970</v>
      </c>
      <c r="X6640">
        <f t="shared" si="205"/>
        <v>0</v>
      </c>
    </row>
    <row r="6641" spans="1:24" ht="12.75" hidden="1" customHeight="1" x14ac:dyDescent="0.45">
      <c r="A6641">
        <v>96</v>
      </c>
      <c r="B6641" t="s">
        <v>21</v>
      </c>
      <c r="C6641" t="s">
        <v>10</v>
      </c>
      <c r="D6641" s="2" t="str">
        <f t="shared" si="204"/>
        <v>Indiana1970</v>
      </c>
      <c r="F6641">
        <v>1</v>
      </c>
      <c r="G6641">
        <v>9</v>
      </c>
      <c r="H6641">
        <v>0</v>
      </c>
      <c r="I6641">
        <v>-5.77</v>
      </c>
      <c r="J6641">
        <v>-2.78</v>
      </c>
      <c r="K6641">
        <v>-8.5500000000000007</v>
      </c>
      <c r="L6641" s="2">
        <f>_xlfn.RANK.EQ(I6641, INDEX(CFB!$I$2:$I$1048576, MATCH(W6641, CFB!$W$2:$W$1048576, 0)):INDEX(CFB!$I$2:$I$1048576, MATCH(W6641, CFB!$W$2:$W$1048576, 0) + COUNTIF(CFB!$W$2:$W$1048576, W6641) - 1), 0)</f>
        <v>95</v>
      </c>
      <c r="M6641" s="2">
        <f>_xlfn.RANK.EQ(J6641, INDEX(CFB!$J$2:$J$1048576, MATCH(W6641, CFB!$W$2:$W$1048576, 0)):INDEX(CFB!$J$2:$J$1048576, MATCH(W6641, CFB!$W$2:$W$1048576, 0) + COUNTIF(CFB!$W$2:$W$1048576, W6641) - 1))</f>
        <v>87</v>
      </c>
      <c r="N6641" s="2">
        <f>RANK(K6641, INDEX(CFB!$K$2:$K$1048576, MATCH(W6641, CFB!$W$2:$W$1048576, 0)):INDEX(CFB!$K$2:$K$1048576, MATCH(W6641, CFB!$W$2:$W$1048576, 0) + COUNTIF(CFB!$W$2:$W$1048576, W6641) - 1))</f>
        <v>96</v>
      </c>
      <c r="O6641">
        <v>23.26</v>
      </c>
      <c r="P6641">
        <v>17.29</v>
      </c>
      <c r="W6641">
        <v>1970</v>
      </c>
      <c r="X6641">
        <f t="shared" si="205"/>
        <v>0</v>
      </c>
    </row>
    <row r="6642" spans="1:24" ht="12.75" hidden="1" customHeight="1" x14ac:dyDescent="0.45">
      <c r="A6642">
        <v>97</v>
      </c>
      <c r="B6642" t="s">
        <v>190</v>
      </c>
      <c r="C6642" t="s">
        <v>193</v>
      </c>
      <c r="D6642" s="2" t="str">
        <f t="shared" si="204"/>
        <v>Pacific1970</v>
      </c>
      <c r="F6642">
        <v>5</v>
      </c>
      <c r="G6642">
        <v>6</v>
      </c>
      <c r="H6642">
        <v>0</v>
      </c>
      <c r="I6642">
        <v>-7.54</v>
      </c>
      <c r="J6642">
        <v>-1.37</v>
      </c>
      <c r="K6642">
        <v>-8.91</v>
      </c>
      <c r="L6642" s="2">
        <f>_xlfn.RANK.EQ(I6642, INDEX(CFB!$I$2:$I$1048576, MATCH(W6642, CFB!$W$2:$W$1048576, 0)):INDEX(CFB!$I$2:$I$1048576, MATCH(W6642, CFB!$W$2:$W$1048576, 0) + COUNTIF(CFB!$W$2:$W$1048576, W6642) - 1), 0)</f>
        <v>107</v>
      </c>
      <c r="M6642" s="2">
        <f>_xlfn.RANK.EQ(J6642, INDEX(CFB!$J$2:$J$1048576, MATCH(W6642, CFB!$W$2:$W$1048576, 0)):INDEX(CFB!$J$2:$J$1048576, MATCH(W6642, CFB!$W$2:$W$1048576, 0) + COUNTIF(CFB!$W$2:$W$1048576, W6642) - 1))</f>
        <v>77</v>
      </c>
      <c r="N6642" s="2">
        <f>RANK(K6642, INDEX(CFB!$K$2:$K$1048576, MATCH(W6642, CFB!$W$2:$W$1048576, 0)):INDEX(CFB!$K$2:$K$1048576, MATCH(W6642, CFB!$W$2:$W$1048576, 0) + COUNTIF(CFB!$W$2:$W$1048576, W6642) - 1))</f>
        <v>97</v>
      </c>
      <c r="O6642">
        <v>19.97</v>
      </c>
      <c r="P6642">
        <v>15.04</v>
      </c>
      <c r="W6642">
        <v>1970</v>
      </c>
      <c r="X6642">
        <f t="shared" si="205"/>
        <v>0</v>
      </c>
    </row>
    <row r="6643" spans="1:24" ht="12.75" hidden="1" customHeight="1" x14ac:dyDescent="0.45">
      <c r="A6643">
        <v>98</v>
      </c>
      <c r="B6643" t="s">
        <v>91</v>
      </c>
      <c r="C6643" t="s">
        <v>23</v>
      </c>
      <c r="D6643" s="2" t="str">
        <f t="shared" si="204"/>
        <v>North Carolina State1970</v>
      </c>
      <c r="F6643">
        <v>3</v>
      </c>
      <c r="G6643">
        <v>7</v>
      </c>
      <c r="H6643">
        <v>1</v>
      </c>
      <c r="I6643">
        <v>-12.3</v>
      </c>
      <c r="J6643">
        <v>3.06</v>
      </c>
      <c r="K6643">
        <v>-9.24</v>
      </c>
      <c r="L6643" s="2">
        <f>_xlfn.RANK.EQ(I6643, INDEX(CFB!$I$2:$I$1048576, MATCH(W6643, CFB!$W$2:$W$1048576, 0)):INDEX(CFB!$I$2:$I$1048576, MATCH(W6643, CFB!$W$2:$W$1048576, 0) + COUNTIF(CFB!$W$2:$W$1048576, W6643) - 1), 0)</f>
        <v>117</v>
      </c>
      <c r="M6643" s="2">
        <f>_xlfn.RANK.EQ(J6643, INDEX(CFB!$J$2:$J$1048576, MATCH(W6643, CFB!$W$2:$W$1048576, 0)):INDEX(CFB!$J$2:$J$1048576, MATCH(W6643, CFB!$W$2:$W$1048576, 0) + COUNTIF(CFB!$W$2:$W$1048576, W6643) - 1))</f>
        <v>45</v>
      </c>
      <c r="N6643" s="2">
        <f>RANK(K6643, INDEX(CFB!$K$2:$K$1048576, MATCH(W6643, CFB!$W$2:$W$1048576, 0)):INDEX(CFB!$K$2:$K$1048576, MATCH(W6643, CFB!$W$2:$W$1048576, 0) + COUNTIF(CFB!$W$2:$W$1048576, W6643) - 1))</f>
        <v>98</v>
      </c>
      <c r="O6643">
        <v>16.16</v>
      </c>
      <c r="P6643">
        <v>9.91</v>
      </c>
      <c r="W6643">
        <v>1970</v>
      </c>
      <c r="X6643">
        <f t="shared" si="205"/>
        <v>0</v>
      </c>
    </row>
    <row r="6644" spans="1:24" ht="12.75" hidden="1" customHeight="1" x14ac:dyDescent="0.45">
      <c r="A6644">
        <v>99</v>
      </c>
      <c r="B6644" t="s">
        <v>111</v>
      </c>
      <c r="C6644" t="s">
        <v>193</v>
      </c>
      <c r="D6644" s="2" t="str">
        <f t="shared" si="204"/>
        <v>Fresno State1970</v>
      </c>
      <c r="F6644">
        <v>8</v>
      </c>
      <c r="G6644">
        <v>4</v>
      </c>
      <c r="H6644">
        <v>0</v>
      </c>
      <c r="I6644">
        <v>-4.5999999999999996</v>
      </c>
      <c r="J6644">
        <v>-4.8499999999999996</v>
      </c>
      <c r="K6644">
        <v>-9.4499999999999993</v>
      </c>
      <c r="L6644" s="2">
        <f>_xlfn.RANK.EQ(I6644, INDEX(CFB!$I$2:$I$1048576, MATCH(W6644, CFB!$W$2:$W$1048576, 0)):INDEX(CFB!$I$2:$I$1048576, MATCH(W6644, CFB!$W$2:$W$1048576, 0) + COUNTIF(CFB!$W$2:$W$1048576, W6644) - 1), 0)</f>
        <v>91</v>
      </c>
      <c r="M6644" s="2">
        <f>_xlfn.RANK.EQ(J6644, INDEX(CFB!$J$2:$J$1048576, MATCH(W6644, CFB!$W$2:$W$1048576, 0)):INDEX(CFB!$J$2:$J$1048576, MATCH(W6644, CFB!$W$2:$W$1048576, 0) + COUNTIF(CFB!$W$2:$W$1048576, W6644) - 1))</f>
        <v>98</v>
      </c>
      <c r="N6644" s="2">
        <f>RANK(K6644, INDEX(CFB!$K$2:$K$1048576, MATCH(W6644, CFB!$W$2:$W$1048576, 0)):INDEX(CFB!$K$2:$K$1048576, MATCH(W6644, CFB!$W$2:$W$1048576, 0) + COUNTIF(CFB!$W$2:$W$1048576, W6644) - 1))</f>
        <v>99</v>
      </c>
      <c r="O6644">
        <v>25.46</v>
      </c>
      <c r="P6644">
        <v>22.03</v>
      </c>
      <c r="W6644">
        <v>1970</v>
      </c>
      <c r="X6644">
        <f t="shared" si="205"/>
        <v>0</v>
      </c>
    </row>
    <row r="6645" spans="1:24" ht="12.75" hidden="1" customHeight="1" x14ac:dyDescent="0.45">
      <c r="A6645">
        <v>100</v>
      </c>
      <c r="B6645" t="s">
        <v>96</v>
      </c>
      <c r="C6645" t="s">
        <v>23</v>
      </c>
      <c r="D6645" s="2" t="str">
        <f t="shared" si="204"/>
        <v>Maryland1970</v>
      </c>
      <c r="F6645">
        <v>2</v>
      </c>
      <c r="G6645">
        <v>9</v>
      </c>
      <c r="H6645">
        <v>0</v>
      </c>
      <c r="I6645">
        <v>-10.9</v>
      </c>
      <c r="J6645">
        <v>-0.25</v>
      </c>
      <c r="K6645">
        <v>-11.15</v>
      </c>
      <c r="L6645" s="2">
        <f>_xlfn.RANK.EQ(I6645, INDEX(CFB!$I$2:$I$1048576, MATCH(W6645, CFB!$W$2:$W$1048576, 0)):INDEX(CFB!$I$2:$I$1048576, MATCH(W6645, CFB!$W$2:$W$1048576, 0) + COUNTIF(CFB!$W$2:$W$1048576, W6645) - 1), 0)</f>
        <v>116</v>
      </c>
      <c r="M6645" s="2">
        <f>_xlfn.RANK.EQ(J6645, INDEX(CFB!$J$2:$J$1048576, MATCH(W6645, CFB!$W$2:$W$1048576, 0)):INDEX(CFB!$J$2:$J$1048576, MATCH(W6645, CFB!$W$2:$W$1048576, 0) + COUNTIF(CFB!$W$2:$W$1048576, W6645) - 1))</f>
        <v>68</v>
      </c>
      <c r="N6645" s="2">
        <f>RANK(K6645, INDEX(CFB!$K$2:$K$1048576, MATCH(W6645, CFB!$W$2:$W$1048576, 0)):INDEX(CFB!$K$2:$K$1048576, MATCH(W6645, CFB!$W$2:$W$1048576, 0) + COUNTIF(CFB!$W$2:$W$1048576, W6645) - 1))</f>
        <v>100</v>
      </c>
      <c r="O6645">
        <v>17.05</v>
      </c>
      <c r="P6645">
        <v>13.12</v>
      </c>
      <c r="W6645">
        <v>1970</v>
      </c>
      <c r="X6645">
        <f t="shared" si="205"/>
        <v>0</v>
      </c>
    </row>
    <row r="6646" spans="1:24" ht="12.75" hidden="1" customHeight="1" x14ac:dyDescent="0.45">
      <c r="A6646">
        <v>101</v>
      </c>
      <c r="B6646" t="s">
        <v>221</v>
      </c>
      <c r="C6646" t="s">
        <v>212</v>
      </c>
      <c r="D6646" s="2" t="str">
        <f t="shared" si="204"/>
        <v>Brown1970</v>
      </c>
      <c r="F6646">
        <v>2</v>
      </c>
      <c r="G6646">
        <v>7</v>
      </c>
      <c r="H6646">
        <v>0</v>
      </c>
      <c r="I6646">
        <v>-7.95</v>
      </c>
      <c r="J6646">
        <v>-3.38</v>
      </c>
      <c r="K6646">
        <v>-11.33</v>
      </c>
      <c r="L6646" s="2">
        <f>_xlfn.RANK.EQ(I6646, INDEX(CFB!$I$2:$I$1048576, MATCH(W6646, CFB!$W$2:$W$1048576, 0)):INDEX(CFB!$I$2:$I$1048576, MATCH(W6646, CFB!$W$2:$W$1048576, 0) + COUNTIF(CFB!$W$2:$W$1048576, W6646) - 1), 0)</f>
        <v>111</v>
      </c>
      <c r="M6646" s="2">
        <f>_xlfn.RANK.EQ(J6646, INDEX(CFB!$J$2:$J$1048576, MATCH(W6646, CFB!$W$2:$W$1048576, 0)):INDEX(CFB!$J$2:$J$1048576, MATCH(W6646, CFB!$W$2:$W$1048576, 0) + COUNTIF(CFB!$W$2:$W$1048576, W6646) - 1))</f>
        <v>91</v>
      </c>
      <c r="N6646" s="2">
        <f>RANK(K6646, INDEX(CFB!$K$2:$K$1048576, MATCH(W6646, CFB!$W$2:$W$1048576, 0)):INDEX(CFB!$K$2:$K$1048576, MATCH(W6646, CFB!$W$2:$W$1048576, 0) + COUNTIF(CFB!$W$2:$W$1048576, W6646) - 1))</f>
        <v>101</v>
      </c>
      <c r="O6646">
        <v>20.12</v>
      </c>
      <c r="P6646">
        <v>16.5</v>
      </c>
      <c r="W6646">
        <v>1970</v>
      </c>
      <c r="X6646">
        <f t="shared" si="205"/>
        <v>0</v>
      </c>
    </row>
    <row r="6647" spans="1:24" ht="12.75" hidden="1" customHeight="1" x14ac:dyDescent="0.45">
      <c r="A6647">
        <v>102</v>
      </c>
      <c r="B6647" t="s">
        <v>138</v>
      </c>
      <c r="C6647" t="s">
        <v>178</v>
      </c>
      <c r="D6647" s="2" t="str">
        <f t="shared" si="204"/>
        <v>Wyoming1970</v>
      </c>
      <c r="F6647">
        <v>1</v>
      </c>
      <c r="G6647">
        <v>9</v>
      </c>
      <c r="H6647">
        <v>0</v>
      </c>
      <c r="I6647">
        <v>-7.9</v>
      </c>
      <c r="J6647">
        <v>-3.54</v>
      </c>
      <c r="K6647">
        <v>-11.44</v>
      </c>
      <c r="L6647" s="2">
        <f>_xlfn.RANK.EQ(I6647, INDEX(CFB!$I$2:$I$1048576, MATCH(W6647, CFB!$W$2:$W$1048576, 0)):INDEX(CFB!$I$2:$I$1048576, MATCH(W6647, CFB!$W$2:$W$1048576, 0) + COUNTIF(CFB!$W$2:$W$1048576, W6647) - 1), 0)</f>
        <v>109</v>
      </c>
      <c r="M6647" s="2">
        <f>_xlfn.RANK.EQ(J6647, INDEX(CFB!$J$2:$J$1048576, MATCH(W6647, CFB!$W$2:$W$1048576, 0)):INDEX(CFB!$J$2:$J$1048576, MATCH(W6647, CFB!$W$2:$W$1048576, 0) + COUNTIF(CFB!$W$2:$W$1048576, W6647) - 1))</f>
        <v>92</v>
      </c>
      <c r="N6647" s="2">
        <f>RANK(K6647, INDEX(CFB!$K$2:$K$1048576, MATCH(W6647, CFB!$W$2:$W$1048576, 0)):INDEX(CFB!$K$2:$K$1048576, MATCH(W6647, CFB!$W$2:$W$1048576, 0) + COUNTIF(CFB!$W$2:$W$1048576, W6647) - 1))</f>
        <v>102</v>
      </c>
      <c r="O6647">
        <v>21.17</v>
      </c>
      <c r="P6647">
        <v>19.53</v>
      </c>
      <c r="W6647">
        <v>1970</v>
      </c>
      <c r="X6647">
        <f t="shared" si="205"/>
        <v>0</v>
      </c>
    </row>
    <row r="6648" spans="1:24" ht="12.75" hidden="1" customHeight="1" x14ac:dyDescent="0.45">
      <c r="A6648">
        <v>103</v>
      </c>
      <c r="B6648" t="s">
        <v>205</v>
      </c>
      <c r="C6648" t="s">
        <v>206</v>
      </c>
      <c r="D6648" s="2" t="str">
        <f t="shared" si="204"/>
        <v>Furman1970</v>
      </c>
      <c r="F6648">
        <v>8</v>
      </c>
      <c r="G6648">
        <v>3</v>
      </c>
      <c r="H6648">
        <v>0</v>
      </c>
      <c r="I6648">
        <v>-5.35</v>
      </c>
      <c r="J6648">
        <v>-6.66</v>
      </c>
      <c r="K6648">
        <v>-12.01</v>
      </c>
      <c r="L6648" s="2">
        <f>_xlfn.RANK.EQ(I6648, INDEX(CFB!$I$2:$I$1048576, MATCH(W6648, CFB!$W$2:$W$1048576, 0)):INDEX(CFB!$I$2:$I$1048576, MATCH(W6648, CFB!$W$2:$W$1048576, 0) + COUNTIF(CFB!$W$2:$W$1048576, W6648) - 1), 0)</f>
        <v>93</v>
      </c>
      <c r="M6648" s="2">
        <f>_xlfn.RANK.EQ(J6648, INDEX(CFB!$J$2:$J$1048576, MATCH(W6648, CFB!$W$2:$W$1048576, 0)):INDEX(CFB!$J$2:$J$1048576, MATCH(W6648, CFB!$W$2:$W$1048576, 0) + COUNTIF(CFB!$W$2:$W$1048576, W6648) - 1))</f>
        <v>105</v>
      </c>
      <c r="N6648" s="2">
        <f>RANK(K6648, INDEX(CFB!$K$2:$K$1048576, MATCH(W6648, CFB!$W$2:$W$1048576, 0)):INDEX(CFB!$K$2:$K$1048576, MATCH(W6648, CFB!$W$2:$W$1048576, 0) + COUNTIF(CFB!$W$2:$W$1048576, W6648) - 1))</f>
        <v>103</v>
      </c>
      <c r="O6648">
        <v>21.31</v>
      </c>
      <c r="P6648">
        <v>19.72</v>
      </c>
      <c r="W6648">
        <v>1970</v>
      </c>
      <c r="X6648">
        <f t="shared" si="205"/>
        <v>0</v>
      </c>
    </row>
    <row r="6649" spans="1:24" ht="12.75" hidden="1" customHeight="1" x14ac:dyDescent="0.45">
      <c r="A6649">
        <v>104</v>
      </c>
      <c r="B6649" t="s">
        <v>113</v>
      </c>
      <c r="C6649" t="s">
        <v>195</v>
      </c>
      <c r="D6649" s="2" t="str">
        <f t="shared" si="204"/>
        <v>North Texas1970</v>
      </c>
      <c r="F6649">
        <v>3</v>
      </c>
      <c r="G6649">
        <v>8</v>
      </c>
      <c r="H6649">
        <v>0</v>
      </c>
      <c r="I6649">
        <v>-6.94</v>
      </c>
      <c r="J6649">
        <v>-5.32</v>
      </c>
      <c r="K6649">
        <v>-12.27</v>
      </c>
      <c r="L6649" s="2">
        <f>_xlfn.RANK.EQ(I6649, INDEX(CFB!$I$2:$I$1048576, MATCH(W6649, CFB!$W$2:$W$1048576, 0)):INDEX(CFB!$I$2:$I$1048576, MATCH(W6649, CFB!$W$2:$W$1048576, 0) + COUNTIF(CFB!$W$2:$W$1048576, W6649) - 1), 0)</f>
        <v>103</v>
      </c>
      <c r="M6649" s="2">
        <f>_xlfn.RANK.EQ(J6649, INDEX(CFB!$J$2:$J$1048576, MATCH(W6649, CFB!$W$2:$W$1048576, 0)):INDEX(CFB!$J$2:$J$1048576, MATCH(W6649, CFB!$W$2:$W$1048576, 0) + COUNTIF(CFB!$W$2:$W$1048576, W6649) - 1))</f>
        <v>101</v>
      </c>
      <c r="N6649" s="2">
        <f>RANK(K6649, INDEX(CFB!$K$2:$K$1048576, MATCH(W6649, CFB!$W$2:$W$1048576, 0)):INDEX(CFB!$K$2:$K$1048576, MATCH(W6649, CFB!$W$2:$W$1048576, 0) + COUNTIF(CFB!$W$2:$W$1048576, W6649) - 1))</f>
        <v>104</v>
      </c>
      <c r="O6649">
        <v>20.07</v>
      </c>
      <c r="P6649">
        <v>16.46</v>
      </c>
      <c r="W6649">
        <v>1970</v>
      </c>
      <c r="X6649">
        <f t="shared" si="205"/>
        <v>0</v>
      </c>
    </row>
    <row r="6650" spans="1:24" ht="12.75" hidden="1" customHeight="1" x14ac:dyDescent="0.45">
      <c r="A6650">
        <v>105</v>
      </c>
      <c r="B6650" t="s">
        <v>56</v>
      </c>
      <c r="C6650" t="s">
        <v>12</v>
      </c>
      <c r="D6650" s="2" t="str">
        <f t="shared" si="204"/>
        <v>Rutgers1970</v>
      </c>
      <c r="F6650">
        <v>5</v>
      </c>
      <c r="G6650">
        <v>5</v>
      </c>
      <c r="H6650">
        <v>0</v>
      </c>
      <c r="I6650">
        <v>-7.74</v>
      </c>
      <c r="J6650">
        <v>-5.0199999999999996</v>
      </c>
      <c r="K6650">
        <v>-12.76</v>
      </c>
      <c r="L6650" s="2">
        <f>_xlfn.RANK.EQ(I6650, INDEX(CFB!$I$2:$I$1048576, MATCH(W6650, CFB!$W$2:$W$1048576, 0)):INDEX(CFB!$I$2:$I$1048576, MATCH(W6650, CFB!$W$2:$W$1048576, 0) + COUNTIF(CFB!$W$2:$W$1048576, W6650) - 1), 0)</f>
        <v>108</v>
      </c>
      <c r="M6650" s="2">
        <f>_xlfn.RANK.EQ(J6650, INDEX(CFB!$J$2:$J$1048576, MATCH(W6650, CFB!$W$2:$W$1048576, 0)):INDEX(CFB!$J$2:$J$1048576, MATCH(W6650, CFB!$W$2:$W$1048576, 0) + COUNTIF(CFB!$W$2:$W$1048576, W6650) - 1))</f>
        <v>99</v>
      </c>
      <c r="N6650" s="2">
        <f>RANK(K6650, INDEX(CFB!$K$2:$K$1048576, MATCH(W6650, CFB!$W$2:$W$1048576, 0)):INDEX(CFB!$K$2:$K$1048576, MATCH(W6650, CFB!$W$2:$W$1048576, 0) + COUNTIF(CFB!$W$2:$W$1048576, W6650) - 1))</f>
        <v>105</v>
      </c>
      <c r="O6650">
        <v>20.38</v>
      </c>
      <c r="P6650">
        <v>19.64</v>
      </c>
      <c r="W6650">
        <v>1970</v>
      </c>
      <c r="X6650">
        <f t="shared" si="205"/>
        <v>0</v>
      </c>
    </row>
    <row r="6651" spans="1:24" ht="12.75" hidden="1" customHeight="1" x14ac:dyDescent="0.45">
      <c r="A6651">
        <v>106</v>
      </c>
      <c r="B6651" t="s">
        <v>80</v>
      </c>
      <c r="C6651" t="s">
        <v>65</v>
      </c>
      <c r="D6651" s="2" t="str">
        <f t="shared" si="204"/>
        <v>Bowling Green1970</v>
      </c>
      <c r="F6651">
        <v>2</v>
      </c>
      <c r="G6651">
        <v>6</v>
      </c>
      <c r="H6651">
        <v>1</v>
      </c>
      <c r="I6651">
        <v>-10.36</v>
      </c>
      <c r="J6651">
        <v>-2.54</v>
      </c>
      <c r="K6651">
        <v>-12.9</v>
      </c>
      <c r="L6651" s="2">
        <f>_xlfn.RANK.EQ(I6651, INDEX(CFB!$I$2:$I$1048576, MATCH(W6651, CFB!$W$2:$W$1048576, 0)):INDEX(CFB!$I$2:$I$1048576, MATCH(W6651, CFB!$W$2:$W$1048576, 0) + COUNTIF(CFB!$W$2:$W$1048576, W6651) - 1), 0)</f>
        <v>115</v>
      </c>
      <c r="M6651" s="2">
        <f>_xlfn.RANK.EQ(J6651, INDEX(CFB!$J$2:$J$1048576, MATCH(W6651, CFB!$W$2:$W$1048576, 0)):INDEX(CFB!$J$2:$J$1048576, MATCH(W6651, CFB!$W$2:$W$1048576, 0) + COUNTIF(CFB!$W$2:$W$1048576, W6651) - 1))</f>
        <v>85</v>
      </c>
      <c r="N6651" s="2">
        <f>RANK(K6651, INDEX(CFB!$K$2:$K$1048576, MATCH(W6651, CFB!$W$2:$W$1048576, 0)):INDEX(CFB!$K$2:$K$1048576, MATCH(W6651, CFB!$W$2:$W$1048576, 0) + COUNTIF(CFB!$W$2:$W$1048576, W6651) - 1))</f>
        <v>106</v>
      </c>
      <c r="O6651">
        <v>19.72</v>
      </c>
      <c r="P6651">
        <v>14.55</v>
      </c>
      <c r="W6651">
        <v>1970</v>
      </c>
      <c r="X6651">
        <f t="shared" si="205"/>
        <v>0</v>
      </c>
    </row>
    <row r="6652" spans="1:24" ht="12.75" hidden="1" customHeight="1" x14ac:dyDescent="0.45">
      <c r="A6652">
        <v>107</v>
      </c>
      <c r="B6652" t="s">
        <v>175</v>
      </c>
      <c r="C6652" t="s">
        <v>12</v>
      </c>
      <c r="D6652" s="2" t="str">
        <f t="shared" si="204"/>
        <v>Idaho1970</v>
      </c>
      <c r="F6652">
        <v>4</v>
      </c>
      <c r="G6652">
        <v>7</v>
      </c>
      <c r="H6652">
        <v>0</v>
      </c>
      <c r="I6652">
        <v>-3.84</v>
      </c>
      <c r="J6652">
        <v>-9.41</v>
      </c>
      <c r="K6652">
        <v>-13.26</v>
      </c>
      <c r="L6652" s="2">
        <f>_xlfn.RANK.EQ(I6652, INDEX(CFB!$I$2:$I$1048576, MATCH(W6652, CFB!$W$2:$W$1048576, 0)):INDEX(CFB!$I$2:$I$1048576, MATCH(W6652, CFB!$W$2:$W$1048576, 0) + COUNTIF(CFB!$W$2:$W$1048576, W6652) - 1), 0)</f>
        <v>88</v>
      </c>
      <c r="M6652" s="2">
        <f>_xlfn.RANK.EQ(J6652, INDEX(CFB!$J$2:$J$1048576, MATCH(W6652, CFB!$W$2:$W$1048576, 0)):INDEX(CFB!$J$2:$J$1048576, MATCH(W6652, CFB!$W$2:$W$1048576, 0) + COUNTIF(CFB!$W$2:$W$1048576, W6652) - 1))</f>
        <v>114</v>
      </c>
      <c r="N6652" s="2">
        <f>RANK(K6652, INDEX(CFB!$K$2:$K$1048576, MATCH(W6652, CFB!$W$2:$W$1048576, 0)):INDEX(CFB!$K$2:$K$1048576, MATCH(W6652, CFB!$W$2:$W$1048576, 0) + COUNTIF(CFB!$W$2:$W$1048576, W6652) - 1))</f>
        <v>107</v>
      </c>
      <c r="O6652">
        <v>24.34</v>
      </c>
      <c r="P6652">
        <v>24.86</v>
      </c>
      <c r="W6652">
        <v>1970</v>
      </c>
      <c r="X6652">
        <f t="shared" si="205"/>
        <v>0</v>
      </c>
    </row>
    <row r="6653" spans="1:24" ht="12.75" hidden="1" customHeight="1" x14ac:dyDescent="0.45">
      <c r="A6653">
        <v>108</v>
      </c>
      <c r="B6653" t="s">
        <v>153</v>
      </c>
      <c r="C6653" t="s">
        <v>65</v>
      </c>
      <c r="D6653" s="2" t="str">
        <f t="shared" si="204"/>
        <v>Kent State1970</v>
      </c>
      <c r="F6653">
        <v>3</v>
      </c>
      <c r="G6653">
        <v>7</v>
      </c>
      <c r="H6653">
        <v>0</v>
      </c>
      <c r="I6653">
        <v>-7.4</v>
      </c>
      <c r="J6653">
        <v>-6.08</v>
      </c>
      <c r="K6653">
        <v>-13.47</v>
      </c>
      <c r="L6653" s="2">
        <f>_xlfn.RANK.EQ(I6653, INDEX(CFB!$I$2:$I$1048576, MATCH(W6653, CFB!$W$2:$W$1048576, 0)):INDEX(CFB!$I$2:$I$1048576, MATCH(W6653, CFB!$W$2:$W$1048576, 0) + COUNTIF(CFB!$W$2:$W$1048576, W6653) - 1), 0)</f>
        <v>105</v>
      </c>
      <c r="M6653" s="2">
        <f>_xlfn.RANK.EQ(J6653, INDEX(CFB!$J$2:$J$1048576, MATCH(W6653, CFB!$W$2:$W$1048576, 0)):INDEX(CFB!$J$2:$J$1048576, MATCH(W6653, CFB!$W$2:$W$1048576, 0) + COUNTIF(CFB!$W$2:$W$1048576, W6653) - 1))</f>
        <v>102</v>
      </c>
      <c r="N6653" s="2">
        <f>RANK(K6653, INDEX(CFB!$K$2:$K$1048576, MATCH(W6653, CFB!$W$2:$W$1048576, 0)):INDEX(CFB!$K$2:$K$1048576, MATCH(W6653, CFB!$W$2:$W$1048576, 0) + COUNTIF(CFB!$W$2:$W$1048576, W6653) - 1))</f>
        <v>108</v>
      </c>
      <c r="O6653">
        <v>20.47</v>
      </c>
      <c r="P6653">
        <v>18.91</v>
      </c>
      <c r="W6653">
        <v>1970</v>
      </c>
      <c r="X6653">
        <f t="shared" si="205"/>
        <v>0</v>
      </c>
    </row>
    <row r="6654" spans="1:24" ht="12.75" hidden="1" customHeight="1" x14ac:dyDescent="0.45">
      <c r="A6654">
        <v>109</v>
      </c>
      <c r="B6654" t="s">
        <v>62</v>
      </c>
      <c r="C6654" t="s">
        <v>12</v>
      </c>
      <c r="D6654" s="2" t="str">
        <f t="shared" si="204"/>
        <v>Marshall1970</v>
      </c>
      <c r="F6654">
        <v>3</v>
      </c>
      <c r="G6654">
        <v>6</v>
      </c>
      <c r="H6654">
        <v>0</v>
      </c>
      <c r="I6654">
        <v>-7.9</v>
      </c>
      <c r="J6654">
        <v>-6.36</v>
      </c>
      <c r="K6654">
        <v>-14.25</v>
      </c>
      <c r="L6654" s="2">
        <f>_xlfn.RANK.EQ(I6654, INDEX(CFB!$I$2:$I$1048576, MATCH(W6654, CFB!$W$2:$W$1048576, 0)):INDEX(CFB!$I$2:$I$1048576, MATCH(W6654, CFB!$W$2:$W$1048576, 0) + COUNTIF(CFB!$W$2:$W$1048576, W6654) - 1), 0)</f>
        <v>109</v>
      </c>
      <c r="M6654" s="2">
        <f>_xlfn.RANK.EQ(J6654, INDEX(CFB!$J$2:$J$1048576, MATCH(W6654, CFB!$W$2:$W$1048576, 0)):INDEX(CFB!$J$2:$J$1048576, MATCH(W6654, CFB!$W$2:$W$1048576, 0) + COUNTIF(CFB!$W$2:$W$1048576, W6654) - 1))</f>
        <v>103</v>
      </c>
      <c r="N6654" s="2">
        <f>RANK(K6654, INDEX(CFB!$K$2:$K$1048576, MATCH(W6654, CFB!$W$2:$W$1048576, 0)):INDEX(CFB!$K$2:$K$1048576, MATCH(W6654, CFB!$W$2:$W$1048576, 0) + COUNTIF(CFB!$W$2:$W$1048576, W6654) - 1))</f>
        <v>109</v>
      </c>
      <c r="O6654">
        <v>20.11</v>
      </c>
      <c r="P6654">
        <v>20.53</v>
      </c>
      <c r="W6654">
        <v>1970</v>
      </c>
      <c r="X6654">
        <f t="shared" si="205"/>
        <v>0</v>
      </c>
    </row>
    <row r="6655" spans="1:24" ht="12.75" hidden="1" customHeight="1" x14ac:dyDescent="0.45">
      <c r="A6655">
        <v>110</v>
      </c>
      <c r="B6655" t="s">
        <v>202</v>
      </c>
      <c r="C6655" t="s">
        <v>206</v>
      </c>
      <c r="D6655" s="2" t="str">
        <f t="shared" si="204"/>
        <v>Richmond1970</v>
      </c>
      <c r="F6655">
        <v>4</v>
      </c>
      <c r="G6655">
        <v>6</v>
      </c>
      <c r="H6655">
        <v>0</v>
      </c>
      <c r="I6655">
        <v>-5.98</v>
      </c>
      <c r="J6655">
        <v>-8.41</v>
      </c>
      <c r="K6655">
        <v>-14.39</v>
      </c>
      <c r="L6655" s="2">
        <f>_xlfn.RANK.EQ(I6655, INDEX(CFB!$I$2:$I$1048576, MATCH(W6655, CFB!$W$2:$W$1048576, 0)):INDEX(CFB!$I$2:$I$1048576, MATCH(W6655, CFB!$W$2:$W$1048576, 0) + COUNTIF(CFB!$W$2:$W$1048576, W6655) - 1), 0)</f>
        <v>96</v>
      </c>
      <c r="M6655" s="2">
        <f>_xlfn.RANK.EQ(J6655, INDEX(CFB!$J$2:$J$1048576, MATCH(W6655, CFB!$W$2:$W$1048576, 0)):INDEX(CFB!$J$2:$J$1048576, MATCH(W6655, CFB!$W$2:$W$1048576, 0) + COUNTIF(CFB!$W$2:$W$1048576, W6655) - 1))</f>
        <v>111</v>
      </c>
      <c r="N6655" s="2">
        <f>RANK(K6655, INDEX(CFB!$K$2:$K$1048576, MATCH(W6655, CFB!$W$2:$W$1048576, 0)):INDEX(CFB!$K$2:$K$1048576, MATCH(W6655, CFB!$W$2:$W$1048576, 0) + COUNTIF(CFB!$W$2:$W$1048576, W6655) - 1))</f>
        <v>110</v>
      </c>
      <c r="O6655">
        <v>20.73</v>
      </c>
      <c r="P6655">
        <v>22.37</v>
      </c>
      <c r="W6655">
        <v>1970</v>
      </c>
      <c r="X6655">
        <f t="shared" si="205"/>
        <v>0</v>
      </c>
    </row>
    <row r="6656" spans="1:24" ht="12.75" hidden="1" customHeight="1" x14ac:dyDescent="0.45">
      <c r="A6656">
        <v>111</v>
      </c>
      <c r="B6656" t="s">
        <v>210</v>
      </c>
      <c r="C6656" t="s">
        <v>12</v>
      </c>
      <c r="D6656" s="2" t="str">
        <f t="shared" si="204"/>
        <v>Colgate1970</v>
      </c>
      <c r="F6656">
        <v>5</v>
      </c>
      <c r="G6656">
        <v>6</v>
      </c>
      <c r="H6656">
        <v>0</v>
      </c>
      <c r="I6656">
        <v>-5.99</v>
      </c>
      <c r="J6656">
        <v>-8.84</v>
      </c>
      <c r="K6656">
        <v>-14.83</v>
      </c>
      <c r="L6656" s="2">
        <f>_xlfn.RANK.EQ(I6656, INDEX(CFB!$I$2:$I$1048576, MATCH(W6656, CFB!$W$2:$W$1048576, 0)):INDEX(CFB!$I$2:$I$1048576, MATCH(W6656, CFB!$W$2:$W$1048576, 0) + COUNTIF(CFB!$W$2:$W$1048576, W6656) - 1), 0)</f>
        <v>97</v>
      </c>
      <c r="M6656" s="2">
        <f>_xlfn.RANK.EQ(J6656, INDEX(CFB!$J$2:$J$1048576, MATCH(W6656, CFB!$W$2:$W$1048576, 0)):INDEX(CFB!$J$2:$J$1048576, MATCH(W6656, CFB!$W$2:$W$1048576, 0) + COUNTIF(CFB!$W$2:$W$1048576, W6656) - 1))</f>
        <v>112</v>
      </c>
      <c r="N6656" s="2">
        <f>RANK(K6656, INDEX(CFB!$K$2:$K$1048576, MATCH(W6656, CFB!$W$2:$W$1048576, 0)):INDEX(CFB!$K$2:$K$1048576, MATCH(W6656, CFB!$W$2:$W$1048576, 0) + COUNTIF(CFB!$W$2:$W$1048576, W6656) - 1))</f>
        <v>111</v>
      </c>
      <c r="O6656">
        <v>21.89</v>
      </c>
      <c r="P6656">
        <v>24.18</v>
      </c>
      <c r="W6656">
        <v>1970</v>
      </c>
      <c r="X6656">
        <f t="shared" si="205"/>
        <v>0</v>
      </c>
    </row>
    <row r="6657" spans="1:24" ht="12.75" hidden="1" customHeight="1" x14ac:dyDescent="0.45">
      <c r="A6657">
        <v>112</v>
      </c>
      <c r="B6657" t="s">
        <v>207</v>
      </c>
      <c r="C6657" t="s">
        <v>206</v>
      </c>
      <c r="D6657" s="2" t="str">
        <f t="shared" si="204"/>
        <v>The Citadel1970</v>
      </c>
      <c r="F6657">
        <v>5</v>
      </c>
      <c r="G6657">
        <v>6</v>
      </c>
      <c r="H6657">
        <v>0</v>
      </c>
      <c r="I6657">
        <v>-8.32</v>
      </c>
      <c r="J6657">
        <v>-6.98</v>
      </c>
      <c r="K6657">
        <v>-15.3</v>
      </c>
      <c r="L6657" s="2">
        <f>_xlfn.RANK.EQ(I6657, INDEX(CFB!$I$2:$I$1048576, MATCH(W6657, CFB!$W$2:$W$1048576, 0)):INDEX(CFB!$I$2:$I$1048576, MATCH(W6657, CFB!$W$2:$W$1048576, 0) + COUNTIF(CFB!$W$2:$W$1048576, W6657) - 1), 0)</f>
        <v>112</v>
      </c>
      <c r="M6657" s="2">
        <f>_xlfn.RANK.EQ(J6657, INDEX(CFB!$J$2:$J$1048576, MATCH(W6657, CFB!$W$2:$W$1048576, 0)):INDEX(CFB!$J$2:$J$1048576, MATCH(W6657, CFB!$W$2:$W$1048576, 0) + COUNTIF(CFB!$W$2:$W$1048576, W6657) - 1))</f>
        <v>106</v>
      </c>
      <c r="N6657" s="2">
        <f>RANK(K6657, INDEX(CFB!$K$2:$K$1048576, MATCH(W6657, CFB!$W$2:$W$1048576, 0)):INDEX(CFB!$K$2:$K$1048576, MATCH(W6657, CFB!$W$2:$W$1048576, 0) + COUNTIF(CFB!$W$2:$W$1048576, W6657) - 1))</f>
        <v>112</v>
      </c>
      <c r="O6657">
        <v>22.45</v>
      </c>
      <c r="P6657">
        <v>22.22</v>
      </c>
      <c r="W6657">
        <v>1970</v>
      </c>
      <c r="X6657">
        <f t="shared" si="205"/>
        <v>0</v>
      </c>
    </row>
    <row r="6658" spans="1:24" ht="12.75" hidden="1" customHeight="1" x14ac:dyDescent="0.45">
      <c r="A6658">
        <v>113</v>
      </c>
      <c r="B6658" t="s">
        <v>87</v>
      </c>
      <c r="C6658" t="s">
        <v>12</v>
      </c>
      <c r="D6658" s="2" t="str">
        <f t="shared" si="204"/>
        <v>Northern Illinois1970</v>
      </c>
      <c r="F6658">
        <v>3</v>
      </c>
      <c r="G6658">
        <v>7</v>
      </c>
      <c r="H6658">
        <v>0</v>
      </c>
      <c r="I6658">
        <v>-6.28</v>
      </c>
      <c r="J6658">
        <v>-9.44</v>
      </c>
      <c r="K6658">
        <v>-15.72</v>
      </c>
      <c r="L6658" s="2">
        <f>_xlfn.RANK.EQ(I6658, INDEX(CFB!$I$2:$I$1048576, MATCH(W6658, CFB!$W$2:$W$1048576, 0)):INDEX(CFB!$I$2:$I$1048576, MATCH(W6658, CFB!$W$2:$W$1048576, 0) + COUNTIF(CFB!$W$2:$W$1048576, W6658) - 1), 0)</f>
        <v>101</v>
      </c>
      <c r="M6658" s="2">
        <f>_xlfn.RANK.EQ(J6658, INDEX(CFB!$J$2:$J$1048576, MATCH(W6658, CFB!$W$2:$W$1048576, 0)):INDEX(CFB!$J$2:$J$1048576, MATCH(W6658, CFB!$W$2:$W$1048576, 0) + COUNTIF(CFB!$W$2:$W$1048576, W6658) - 1))</f>
        <v>115</v>
      </c>
      <c r="N6658" s="2">
        <f>RANK(K6658, INDEX(CFB!$K$2:$K$1048576, MATCH(W6658, CFB!$W$2:$W$1048576, 0)):INDEX(CFB!$K$2:$K$1048576, MATCH(W6658, CFB!$W$2:$W$1048576, 0) + COUNTIF(CFB!$W$2:$W$1048576, W6658) - 1))</f>
        <v>113</v>
      </c>
      <c r="O6658">
        <v>22.03</v>
      </c>
      <c r="P6658">
        <v>24.56</v>
      </c>
      <c r="W6658">
        <v>1970</v>
      </c>
      <c r="X6658">
        <f t="shared" si="205"/>
        <v>0</v>
      </c>
    </row>
    <row r="6659" spans="1:24" ht="12.75" hidden="1" customHeight="1" x14ac:dyDescent="0.45">
      <c r="A6659">
        <v>114</v>
      </c>
      <c r="B6659" t="s">
        <v>201</v>
      </c>
      <c r="C6659" t="s">
        <v>206</v>
      </c>
      <c r="D6659" s="2" t="str">
        <f t="shared" ref="D6659:D6722" si="206">_xlfn.CONCAT(B6659, W6659)</f>
        <v>William &amp; Mary1970</v>
      </c>
      <c r="F6659">
        <v>5</v>
      </c>
      <c r="G6659">
        <v>7</v>
      </c>
      <c r="H6659">
        <v>0</v>
      </c>
      <c r="I6659">
        <v>-5.7</v>
      </c>
      <c r="J6659">
        <v>-11.63</v>
      </c>
      <c r="K6659">
        <v>-17.329999999999998</v>
      </c>
      <c r="L6659" s="2">
        <f>_xlfn.RANK.EQ(I6659, INDEX(CFB!$I$2:$I$1048576, MATCH(W6659, CFB!$W$2:$W$1048576, 0)):INDEX(CFB!$I$2:$I$1048576, MATCH(W6659, CFB!$W$2:$W$1048576, 0) + COUNTIF(CFB!$W$2:$W$1048576, W6659) - 1), 0)</f>
        <v>94</v>
      </c>
      <c r="M6659" s="2">
        <f>_xlfn.RANK.EQ(J6659, INDEX(CFB!$J$2:$J$1048576, MATCH(W6659, CFB!$W$2:$W$1048576, 0)):INDEX(CFB!$J$2:$J$1048576, MATCH(W6659, CFB!$W$2:$W$1048576, 0) + COUNTIF(CFB!$W$2:$W$1048576, W6659) - 1))</f>
        <v>119</v>
      </c>
      <c r="N6659" s="2">
        <f>RANK(K6659, INDEX(CFB!$K$2:$K$1048576, MATCH(W6659, CFB!$W$2:$W$1048576, 0)):INDEX(CFB!$K$2:$K$1048576, MATCH(W6659, CFB!$W$2:$W$1048576, 0) + COUNTIF(CFB!$W$2:$W$1048576, W6659) - 1))</f>
        <v>114</v>
      </c>
      <c r="O6659">
        <v>19.98</v>
      </c>
      <c r="P6659">
        <v>25.46</v>
      </c>
      <c r="W6659">
        <v>1970</v>
      </c>
      <c r="X6659">
        <f t="shared" ref="X6659:X6722" si="207">IF(E6659=1, 1,0)</f>
        <v>0</v>
      </c>
    </row>
    <row r="6660" spans="1:24" ht="12.75" hidden="1" customHeight="1" x14ac:dyDescent="0.45">
      <c r="A6660">
        <v>115</v>
      </c>
      <c r="B6660" t="s">
        <v>108</v>
      </c>
      <c r="C6660" t="s">
        <v>206</v>
      </c>
      <c r="D6660" s="2" t="str">
        <f t="shared" si="206"/>
        <v>East Carolina1970</v>
      </c>
      <c r="F6660">
        <v>3</v>
      </c>
      <c r="G6660">
        <v>8</v>
      </c>
      <c r="H6660">
        <v>0</v>
      </c>
      <c r="I6660">
        <v>-12.48</v>
      </c>
      <c r="J6660">
        <v>-7.32</v>
      </c>
      <c r="K6660">
        <v>-19.8</v>
      </c>
      <c r="L6660" s="2">
        <f>_xlfn.RANK.EQ(I6660, INDEX(CFB!$I$2:$I$1048576, MATCH(W6660, CFB!$W$2:$W$1048576, 0)):INDEX(CFB!$I$2:$I$1048576, MATCH(W6660, CFB!$W$2:$W$1048576, 0) + COUNTIF(CFB!$W$2:$W$1048576, W6660) - 1), 0)</f>
        <v>120</v>
      </c>
      <c r="M6660" s="2">
        <f>_xlfn.RANK.EQ(J6660, INDEX(CFB!$J$2:$J$1048576, MATCH(W6660, CFB!$W$2:$W$1048576, 0)):INDEX(CFB!$J$2:$J$1048576, MATCH(W6660, CFB!$W$2:$W$1048576, 0) + COUNTIF(CFB!$W$2:$W$1048576, W6660) - 1))</f>
        <v>108</v>
      </c>
      <c r="N6660" s="2">
        <f>RANK(K6660, INDEX(CFB!$K$2:$K$1048576, MATCH(W6660, CFB!$W$2:$W$1048576, 0)):INDEX(CFB!$K$2:$K$1048576, MATCH(W6660, CFB!$W$2:$W$1048576, 0) + COUNTIF(CFB!$W$2:$W$1048576, W6660) - 1))</f>
        <v>115</v>
      </c>
      <c r="O6660">
        <v>15.15</v>
      </c>
      <c r="P6660">
        <v>20.96</v>
      </c>
      <c r="W6660">
        <v>1970</v>
      </c>
      <c r="X6660">
        <f t="shared" si="207"/>
        <v>0</v>
      </c>
    </row>
    <row r="6661" spans="1:24" ht="12.75" hidden="1" customHeight="1" x14ac:dyDescent="0.45">
      <c r="A6661">
        <v>116</v>
      </c>
      <c r="B6661" t="s">
        <v>240</v>
      </c>
      <c r="C6661" t="s">
        <v>193</v>
      </c>
      <c r="D6661" s="2" t="str">
        <f t="shared" si="206"/>
        <v>California-Santa Barbara1970</v>
      </c>
      <c r="F6661">
        <v>2</v>
      </c>
      <c r="G6661">
        <v>9</v>
      </c>
      <c r="H6661">
        <v>0</v>
      </c>
      <c r="I6661">
        <v>-10.029999999999999</v>
      </c>
      <c r="J6661">
        <v>-10.34</v>
      </c>
      <c r="K6661">
        <v>-20.37</v>
      </c>
      <c r="L6661" s="2">
        <f>_xlfn.RANK.EQ(I6661, INDEX(CFB!$I$2:$I$1048576, MATCH(W6661, CFB!$W$2:$W$1048576, 0)):INDEX(CFB!$I$2:$I$1048576, MATCH(W6661, CFB!$W$2:$W$1048576, 0) + COUNTIF(CFB!$W$2:$W$1048576, W6661) - 1), 0)</f>
        <v>114</v>
      </c>
      <c r="M6661" s="2">
        <f>_xlfn.RANK.EQ(J6661, INDEX(CFB!$J$2:$J$1048576, MATCH(W6661, CFB!$W$2:$W$1048576, 0)):INDEX(CFB!$J$2:$J$1048576, MATCH(W6661, CFB!$W$2:$W$1048576, 0) + COUNTIF(CFB!$W$2:$W$1048576, W6661) - 1))</f>
        <v>116</v>
      </c>
      <c r="N6661" s="2">
        <f>RANK(K6661, INDEX(CFB!$K$2:$K$1048576, MATCH(W6661, CFB!$W$2:$W$1048576, 0)):INDEX(CFB!$K$2:$K$1048576, MATCH(W6661, CFB!$W$2:$W$1048576, 0) + COUNTIF(CFB!$W$2:$W$1048576, W6661) - 1))</f>
        <v>116</v>
      </c>
      <c r="O6661">
        <v>17.82</v>
      </c>
      <c r="P6661">
        <v>28</v>
      </c>
      <c r="W6661">
        <v>1970</v>
      </c>
      <c r="X6661">
        <f t="shared" si="207"/>
        <v>0</v>
      </c>
    </row>
    <row r="6662" spans="1:24" ht="12.75" hidden="1" customHeight="1" x14ac:dyDescent="0.45">
      <c r="A6662">
        <v>117</v>
      </c>
      <c r="B6662" t="s">
        <v>105</v>
      </c>
      <c r="C6662" t="s">
        <v>12</v>
      </c>
      <c r="D6662" s="2" t="str">
        <f t="shared" si="206"/>
        <v>Buffalo1970</v>
      </c>
      <c r="F6662">
        <v>2</v>
      </c>
      <c r="G6662">
        <v>9</v>
      </c>
      <c r="H6662">
        <v>0</v>
      </c>
      <c r="I6662">
        <v>-12.36</v>
      </c>
      <c r="J6662">
        <v>-8.4</v>
      </c>
      <c r="K6662">
        <v>-20.76</v>
      </c>
      <c r="L6662" s="2">
        <f>_xlfn.RANK.EQ(I6662, INDEX(CFB!$I$2:$I$1048576, MATCH(W6662, CFB!$W$2:$W$1048576, 0)):INDEX(CFB!$I$2:$I$1048576, MATCH(W6662, CFB!$W$2:$W$1048576, 0) + COUNTIF(CFB!$W$2:$W$1048576, W6662) - 1), 0)</f>
        <v>118</v>
      </c>
      <c r="M6662" s="2">
        <f>_xlfn.RANK.EQ(J6662, INDEX(CFB!$J$2:$J$1048576, MATCH(W6662, CFB!$W$2:$W$1048576, 0)):INDEX(CFB!$J$2:$J$1048576, MATCH(W6662, CFB!$W$2:$W$1048576, 0) + COUNTIF(CFB!$W$2:$W$1048576, W6662) - 1))</f>
        <v>110</v>
      </c>
      <c r="N6662" s="2">
        <f>RANK(K6662, INDEX(CFB!$K$2:$K$1048576, MATCH(W6662, CFB!$W$2:$W$1048576, 0)):INDEX(CFB!$K$2:$K$1048576, MATCH(W6662, CFB!$W$2:$W$1048576, 0) + COUNTIF(CFB!$W$2:$W$1048576, W6662) - 1))</f>
        <v>117</v>
      </c>
      <c r="O6662">
        <v>15.27</v>
      </c>
      <c r="P6662">
        <v>24.74</v>
      </c>
      <c r="W6662">
        <v>1970</v>
      </c>
      <c r="X6662">
        <f t="shared" si="207"/>
        <v>0</v>
      </c>
    </row>
    <row r="6663" spans="1:24" ht="12.75" hidden="1" customHeight="1" x14ac:dyDescent="0.45">
      <c r="A6663">
        <v>118</v>
      </c>
      <c r="B6663" t="s">
        <v>194</v>
      </c>
      <c r="C6663" t="s">
        <v>195</v>
      </c>
      <c r="D6663" s="2" t="str">
        <f t="shared" si="206"/>
        <v>Wichita State1970</v>
      </c>
      <c r="F6663">
        <v>0</v>
      </c>
      <c r="G6663">
        <v>9</v>
      </c>
      <c r="H6663">
        <v>0</v>
      </c>
      <c r="I6663">
        <v>-9.25</v>
      </c>
      <c r="J6663">
        <v>-12.7</v>
      </c>
      <c r="K6663">
        <v>-21.94</v>
      </c>
      <c r="L6663" s="2">
        <f>_xlfn.RANK.EQ(I6663, INDEX(CFB!$I$2:$I$1048576, MATCH(W6663, CFB!$W$2:$W$1048576, 0)):INDEX(CFB!$I$2:$I$1048576, MATCH(W6663, CFB!$W$2:$W$1048576, 0) + COUNTIF(CFB!$W$2:$W$1048576, W6663) - 1), 0)</f>
        <v>113</v>
      </c>
      <c r="M6663" s="2">
        <f>_xlfn.RANK.EQ(J6663, INDEX(CFB!$J$2:$J$1048576, MATCH(W6663, CFB!$W$2:$W$1048576, 0)):INDEX(CFB!$J$2:$J$1048576, MATCH(W6663, CFB!$W$2:$W$1048576, 0) + COUNTIF(CFB!$W$2:$W$1048576, W6663) - 1))</f>
        <v>121</v>
      </c>
      <c r="N6663" s="2">
        <f>RANK(K6663, INDEX(CFB!$K$2:$K$1048576, MATCH(W6663, CFB!$W$2:$W$1048576, 0)):INDEX(CFB!$K$2:$K$1048576, MATCH(W6663, CFB!$W$2:$W$1048576, 0) + COUNTIF(CFB!$W$2:$W$1048576, W6663) - 1))</f>
        <v>118</v>
      </c>
      <c r="O6663">
        <v>19.62</v>
      </c>
      <c r="P6663">
        <v>35.979999999999997</v>
      </c>
      <c r="W6663">
        <v>1970</v>
      </c>
      <c r="X6663">
        <f t="shared" si="207"/>
        <v>0</v>
      </c>
    </row>
    <row r="6664" spans="1:24" ht="12.75" hidden="1" customHeight="1" x14ac:dyDescent="0.45">
      <c r="A6664">
        <v>119</v>
      </c>
      <c r="B6664" t="s">
        <v>239</v>
      </c>
      <c r="C6664" t="s">
        <v>206</v>
      </c>
      <c r="D6664" s="2" t="str">
        <f t="shared" si="206"/>
        <v>Davidson1970</v>
      </c>
      <c r="F6664">
        <v>2</v>
      </c>
      <c r="G6664">
        <v>8</v>
      </c>
      <c r="H6664">
        <v>0</v>
      </c>
      <c r="I6664">
        <v>-7.43</v>
      </c>
      <c r="J6664">
        <v>-17.5</v>
      </c>
      <c r="K6664">
        <v>-24.92</v>
      </c>
      <c r="L6664" s="2">
        <f>_xlfn.RANK.EQ(I6664, INDEX(CFB!$I$2:$I$1048576, MATCH(W6664, CFB!$W$2:$W$1048576, 0)):INDEX(CFB!$I$2:$I$1048576, MATCH(W6664, CFB!$W$2:$W$1048576, 0) + COUNTIF(CFB!$W$2:$W$1048576, W6664) - 1), 0)</f>
        <v>106</v>
      </c>
      <c r="M6664" s="2">
        <f>_xlfn.RANK.EQ(J6664, INDEX(CFB!$J$2:$J$1048576, MATCH(W6664, CFB!$W$2:$W$1048576, 0)):INDEX(CFB!$J$2:$J$1048576, MATCH(W6664, CFB!$W$2:$W$1048576, 0) + COUNTIF(CFB!$W$2:$W$1048576, W6664) - 1))</f>
        <v>123</v>
      </c>
      <c r="N6664" s="2">
        <f>RANK(K6664, INDEX(CFB!$K$2:$K$1048576, MATCH(W6664, CFB!$W$2:$W$1048576, 0)):INDEX(CFB!$K$2:$K$1048576, MATCH(W6664, CFB!$W$2:$W$1048576, 0) + COUNTIF(CFB!$W$2:$W$1048576, W6664) - 1))</f>
        <v>119</v>
      </c>
      <c r="O6664">
        <v>20.420000000000002</v>
      </c>
      <c r="P6664">
        <v>30.83</v>
      </c>
      <c r="W6664">
        <v>1970</v>
      </c>
      <c r="X6664">
        <f t="shared" si="207"/>
        <v>0</v>
      </c>
    </row>
    <row r="6665" spans="1:24" ht="12.75" hidden="1" customHeight="1" x14ac:dyDescent="0.45">
      <c r="A6665">
        <v>120</v>
      </c>
      <c r="B6665" t="s">
        <v>216</v>
      </c>
      <c r="C6665" t="s">
        <v>12</v>
      </c>
      <c r="D6665" s="2" t="str">
        <f t="shared" si="206"/>
        <v>Holy Cross1970</v>
      </c>
      <c r="F6665">
        <v>0</v>
      </c>
      <c r="G6665">
        <v>10</v>
      </c>
      <c r="H6665">
        <v>1</v>
      </c>
      <c r="I6665">
        <v>-13.75</v>
      </c>
      <c r="J6665">
        <v>-11.59</v>
      </c>
      <c r="K6665">
        <v>-25.34</v>
      </c>
      <c r="L6665" s="2">
        <f>_xlfn.RANK.EQ(I6665, INDEX(CFB!$I$2:$I$1048576, MATCH(W6665, CFB!$W$2:$W$1048576, 0)):INDEX(CFB!$I$2:$I$1048576, MATCH(W6665, CFB!$W$2:$W$1048576, 0) + COUNTIF(CFB!$W$2:$W$1048576, W6665) - 1), 0)</f>
        <v>122</v>
      </c>
      <c r="M6665" s="2">
        <f>_xlfn.RANK.EQ(J6665, INDEX(CFB!$J$2:$J$1048576, MATCH(W6665, CFB!$W$2:$W$1048576, 0)):INDEX(CFB!$J$2:$J$1048576, MATCH(W6665, CFB!$W$2:$W$1048576, 0) + COUNTIF(CFB!$W$2:$W$1048576, W6665) - 1))</f>
        <v>118</v>
      </c>
      <c r="N6665" s="2">
        <f>RANK(K6665, INDEX(CFB!$K$2:$K$1048576, MATCH(W6665, CFB!$W$2:$W$1048576, 0)):INDEX(CFB!$K$2:$K$1048576, MATCH(W6665, CFB!$W$2:$W$1048576, 0) + COUNTIF(CFB!$W$2:$W$1048576, W6665) - 1))</f>
        <v>120</v>
      </c>
      <c r="O6665">
        <v>14.16</v>
      </c>
      <c r="P6665">
        <v>28.01</v>
      </c>
      <c r="W6665">
        <v>1970</v>
      </c>
      <c r="X6665">
        <f t="shared" si="207"/>
        <v>0</v>
      </c>
    </row>
    <row r="6666" spans="1:24" ht="12.75" hidden="1" customHeight="1" x14ac:dyDescent="0.45">
      <c r="A6666">
        <v>121</v>
      </c>
      <c r="B6666" t="s">
        <v>213</v>
      </c>
      <c r="C6666" t="s">
        <v>206</v>
      </c>
      <c r="D6666" s="2" t="str">
        <f t="shared" si="206"/>
        <v>Virginia Military Institute1970</v>
      </c>
      <c r="F6666">
        <v>1</v>
      </c>
      <c r="G6666">
        <v>10</v>
      </c>
      <c r="H6666">
        <v>0</v>
      </c>
      <c r="I6666">
        <v>-13.73</v>
      </c>
      <c r="J6666">
        <v>-12.06</v>
      </c>
      <c r="K6666">
        <v>-25.79</v>
      </c>
      <c r="L6666" s="2">
        <f>_xlfn.RANK.EQ(I6666, INDEX(CFB!$I$2:$I$1048576, MATCH(W6666, CFB!$W$2:$W$1048576, 0)):INDEX(CFB!$I$2:$I$1048576, MATCH(W6666, CFB!$W$2:$W$1048576, 0) + COUNTIF(CFB!$W$2:$W$1048576, W6666) - 1), 0)</f>
        <v>121</v>
      </c>
      <c r="M6666" s="2">
        <f>_xlfn.RANK.EQ(J6666, INDEX(CFB!$J$2:$J$1048576, MATCH(W6666, CFB!$W$2:$W$1048576, 0)):INDEX(CFB!$J$2:$J$1048576, MATCH(W6666, CFB!$W$2:$W$1048576, 0) + COUNTIF(CFB!$W$2:$W$1048576, W6666) - 1))</f>
        <v>120</v>
      </c>
      <c r="N6666" s="2">
        <f>RANK(K6666, INDEX(CFB!$K$2:$K$1048576, MATCH(W6666, CFB!$W$2:$W$1048576, 0)):INDEX(CFB!$K$2:$K$1048576, MATCH(W6666, CFB!$W$2:$W$1048576, 0) + COUNTIF(CFB!$W$2:$W$1048576, W6666) - 1))</f>
        <v>121</v>
      </c>
      <c r="O6666">
        <v>14.55</v>
      </c>
      <c r="P6666">
        <v>36.15</v>
      </c>
      <c r="W6666">
        <v>1970</v>
      </c>
      <c r="X6666">
        <f t="shared" si="207"/>
        <v>0</v>
      </c>
    </row>
    <row r="6667" spans="1:24" ht="12.75" hidden="1" customHeight="1" x14ac:dyDescent="0.45">
      <c r="A6667">
        <v>122</v>
      </c>
      <c r="B6667" t="s">
        <v>238</v>
      </c>
      <c r="C6667" t="s">
        <v>12</v>
      </c>
      <c r="D6667" s="2" t="str">
        <f t="shared" si="206"/>
        <v>Xavier1970</v>
      </c>
      <c r="F6667">
        <v>1</v>
      </c>
      <c r="G6667">
        <v>9</v>
      </c>
      <c r="H6667">
        <v>0</v>
      </c>
      <c r="I6667">
        <v>-12.37</v>
      </c>
      <c r="J6667">
        <v>-16.28</v>
      </c>
      <c r="K6667">
        <v>-28.65</v>
      </c>
      <c r="L6667" s="2">
        <f>_xlfn.RANK.EQ(I6667, INDEX(CFB!$I$2:$I$1048576, MATCH(W6667, CFB!$W$2:$W$1048576, 0)):INDEX(CFB!$I$2:$I$1048576, MATCH(W6667, CFB!$W$2:$W$1048576, 0) + COUNTIF(CFB!$W$2:$W$1048576, W6667) - 1), 0)</f>
        <v>119</v>
      </c>
      <c r="M6667" s="2">
        <f>_xlfn.RANK.EQ(J6667, INDEX(CFB!$J$2:$J$1048576, MATCH(W6667, CFB!$W$2:$W$1048576, 0)):INDEX(CFB!$J$2:$J$1048576, MATCH(W6667, CFB!$W$2:$W$1048576, 0) + COUNTIF(CFB!$W$2:$W$1048576, W6667) - 1))</f>
        <v>122</v>
      </c>
      <c r="N6667" s="2">
        <f>RANK(K6667, INDEX(CFB!$K$2:$K$1048576, MATCH(W6667, CFB!$W$2:$W$1048576, 0)):INDEX(CFB!$K$2:$K$1048576, MATCH(W6667, CFB!$W$2:$W$1048576, 0) + COUNTIF(CFB!$W$2:$W$1048576, W6667) - 1))</f>
        <v>122</v>
      </c>
      <c r="O6667">
        <v>16.05</v>
      </c>
      <c r="P6667">
        <v>31.75</v>
      </c>
      <c r="W6667">
        <v>1970</v>
      </c>
      <c r="X6667">
        <f t="shared" si="207"/>
        <v>0</v>
      </c>
    </row>
    <row r="6668" spans="1:24" ht="12.75" hidden="1" customHeight="1" x14ac:dyDescent="0.45">
      <c r="A6668">
        <v>123</v>
      </c>
      <c r="B6668" t="s">
        <v>241</v>
      </c>
      <c r="C6668" t="s">
        <v>193</v>
      </c>
      <c r="D6668" s="2" t="str">
        <f t="shared" si="206"/>
        <v>Cal State Los Angeles1970</v>
      </c>
      <c r="F6668">
        <v>1</v>
      </c>
      <c r="G6668">
        <v>9</v>
      </c>
      <c r="H6668">
        <v>0</v>
      </c>
      <c r="I6668">
        <v>-20.350000000000001</v>
      </c>
      <c r="J6668">
        <v>-10.38</v>
      </c>
      <c r="K6668">
        <v>-30.72</v>
      </c>
      <c r="L6668" s="2">
        <f>_xlfn.RANK.EQ(I6668, INDEX(CFB!$I$2:$I$1048576, MATCH(W6668, CFB!$W$2:$W$1048576, 0)):INDEX(CFB!$I$2:$I$1048576, MATCH(W6668, CFB!$W$2:$W$1048576, 0) + COUNTIF(CFB!$W$2:$W$1048576, W6668) - 1), 0)</f>
        <v>123</v>
      </c>
      <c r="M6668" s="2">
        <f>_xlfn.RANK.EQ(J6668, INDEX(CFB!$J$2:$J$1048576, MATCH(W6668, CFB!$W$2:$W$1048576, 0)):INDEX(CFB!$J$2:$J$1048576, MATCH(W6668, CFB!$W$2:$W$1048576, 0) + COUNTIF(CFB!$W$2:$W$1048576, W6668) - 1))</f>
        <v>117</v>
      </c>
      <c r="N6668" s="2">
        <f>RANK(K6668, INDEX(CFB!$K$2:$K$1048576, MATCH(W6668, CFB!$W$2:$W$1048576, 0)):INDEX(CFB!$K$2:$K$1048576, MATCH(W6668, CFB!$W$2:$W$1048576, 0) + COUNTIF(CFB!$W$2:$W$1048576, W6668) - 1))</f>
        <v>123</v>
      </c>
      <c r="O6668">
        <v>6.81</v>
      </c>
      <c r="P6668">
        <v>30.39</v>
      </c>
      <c r="W6668">
        <v>1970</v>
      </c>
      <c r="X6668">
        <f t="shared" si="207"/>
        <v>0</v>
      </c>
    </row>
    <row r="6669" spans="1:24" ht="12.75" hidden="1" customHeight="1" x14ac:dyDescent="0.45">
      <c r="A6669">
        <v>1</v>
      </c>
      <c r="B6669" t="s">
        <v>46</v>
      </c>
      <c r="C6669" t="s">
        <v>188</v>
      </c>
      <c r="D6669" s="2" t="str">
        <f t="shared" si="206"/>
        <v>Missouri1969</v>
      </c>
      <c r="E6669">
        <v>6</v>
      </c>
      <c r="F6669">
        <v>9</v>
      </c>
      <c r="G6669">
        <v>2</v>
      </c>
      <c r="H6669">
        <v>0</v>
      </c>
      <c r="I6669">
        <v>15.36</v>
      </c>
      <c r="J6669">
        <v>8.35</v>
      </c>
      <c r="K6669">
        <v>23.71</v>
      </c>
      <c r="L6669" s="2">
        <f>_xlfn.RANK.EQ(I6669, INDEX(CFB!$I$2:$I$1048576, MATCH(W6669, CFB!$W$2:$W$1048576, 0)):INDEX(CFB!$I$2:$I$1048576, MATCH(W6669, CFB!$W$2:$W$1048576, 0) + COUNTIF(CFB!$W$2:$W$1048576, W6669) - 1), 0)</f>
        <v>2</v>
      </c>
      <c r="M6669" s="2">
        <f>_xlfn.RANK.EQ(J6669, INDEX(CFB!$J$2:$J$1048576, MATCH(W6669, CFB!$W$2:$W$1048576, 0)):INDEX(CFB!$J$2:$J$1048576, MATCH(W6669, CFB!$W$2:$W$1048576, 0) + COUNTIF(CFB!$W$2:$W$1048576, W6669) - 1))</f>
        <v>17</v>
      </c>
      <c r="N6669" s="2">
        <f>RANK(K6669, INDEX(CFB!$K$2:$K$1048576, MATCH(W6669, CFB!$W$2:$W$1048576, 0)):INDEX(CFB!$K$2:$K$1048576, MATCH(W6669, CFB!$W$2:$W$1048576, 0) + COUNTIF(CFB!$W$2:$W$1048576, W6669) - 1))</f>
        <v>1</v>
      </c>
      <c r="O6669">
        <v>46.02</v>
      </c>
      <c r="P6669">
        <v>4.6399999999999997</v>
      </c>
      <c r="W6669">
        <v>1969</v>
      </c>
      <c r="X6669">
        <f t="shared" si="207"/>
        <v>0</v>
      </c>
    </row>
    <row r="6670" spans="1:24" ht="12.75" hidden="1" customHeight="1" x14ac:dyDescent="0.45">
      <c r="A6670">
        <v>2</v>
      </c>
      <c r="B6670" t="s">
        <v>9</v>
      </c>
      <c r="C6670" t="s">
        <v>10</v>
      </c>
      <c r="D6670" s="2" t="str">
        <f t="shared" si="206"/>
        <v>Ohio State1969</v>
      </c>
      <c r="E6670">
        <v>4</v>
      </c>
      <c r="F6670">
        <v>8</v>
      </c>
      <c r="G6670">
        <v>1</v>
      </c>
      <c r="H6670">
        <v>0</v>
      </c>
      <c r="I6670">
        <v>10.76</v>
      </c>
      <c r="J6670">
        <v>12.63</v>
      </c>
      <c r="K6670">
        <v>23.39</v>
      </c>
      <c r="L6670" s="2">
        <f>_xlfn.RANK.EQ(I6670, INDEX(CFB!$I$2:$I$1048576, MATCH(W6670, CFB!$W$2:$W$1048576, 0)):INDEX(CFB!$I$2:$I$1048576, MATCH(W6670, CFB!$W$2:$W$1048576, 0) + COUNTIF(CFB!$W$2:$W$1048576, W6670) - 1), 0)</f>
        <v>12</v>
      </c>
      <c r="M6670" s="2">
        <f>_xlfn.RANK.EQ(J6670, INDEX(CFB!$J$2:$J$1048576, MATCH(W6670, CFB!$W$2:$W$1048576, 0)):INDEX(CFB!$J$2:$J$1048576, MATCH(W6670, CFB!$W$2:$W$1048576, 0) + COUNTIF(CFB!$W$2:$W$1048576, W6670) - 1))</f>
        <v>4</v>
      </c>
      <c r="N6670" s="2">
        <f>RANK(K6670, INDEX(CFB!$K$2:$K$1048576, MATCH(W6670, CFB!$W$2:$W$1048576, 0)):INDEX(CFB!$K$2:$K$1048576, MATCH(W6670, CFB!$W$2:$W$1048576, 0) + COUNTIF(CFB!$W$2:$W$1048576, W6670) - 1))</f>
        <v>2</v>
      </c>
      <c r="O6670">
        <v>49.73</v>
      </c>
      <c r="P6670">
        <v>0.65</v>
      </c>
      <c r="W6670">
        <v>1969</v>
      </c>
      <c r="X6670">
        <f t="shared" si="207"/>
        <v>0</v>
      </c>
    </row>
    <row r="6671" spans="1:24" ht="12.75" hidden="1" customHeight="1" x14ac:dyDescent="0.45">
      <c r="A6671">
        <v>3</v>
      </c>
      <c r="B6671" t="s">
        <v>14</v>
      </c>
      <c r="C6671" t="s">
        <v>189</v>
      </c>
      <c r="D6671" s="2" t="str">
        <f t="shared" si="206"/>
        <v>Texas1969</v>
      </c>
      <c r="E6671">
        <v>1</v>
      </c>
      <c r="F6671">
        <v>11</v>
      </c>
      <c r="G6671">
        <v>0</v>
      </c>
      <c r="H6671">
        <v>0</v>
      </c>
      <c r="I6671">
        <v>12.3</v>
      </c>
      <c r="J6671">
        <v>11.03</v>
      </c>
      <c r="K6671">
        <v>23.32</v>
      </c>
      <c r="L6671" s="2">
        <f>_xlfn.RANK.EQ(I6671, INDEX(CFB!$I$2:$I$1048576, MATCH(W6671, CFB!$W$2:$W$1048576, 0)):INDEX(CFB!$I$2:$I$1048576, MATCH(W6671, CFB!$W$2:$W$1048576, 0) + COUNTIF(CFB!$W$2:$W$1048576, W6671) - 1), 0)</f>
        <v>10</v>
      </c>
      <c r="M6671" s="2">
        <f>_xlfn.RANK.EQ(J6671, INDEX(CFB!$J$2:$J$1048576, MATCH(W6671, CFB!$W$2:$W$1048576, 0)):INDEX(CFB!$J$2:$J$1048576, MATCH(W6671, CFB!$W$2:$W$1048576, 0) + COUNTIF(CFB!$W$2:$W$1048576, W6671) - 1))</f>
        <v>10</v>
      </c>
      <c r="N6671" s="2">
        <f>RANK(K6671, INDEX(CFB!$K$2:$K$1048576, MATCH(W6671, CFB!$W$2:$W$1048576, 0)):INDEX(CFB!$K$2:$K$1048576, MATCH(W6671, CFB!$W$2:$W$1048576, 0) + COUNTIF(CFB!$W$2:$W$1048576, W6671) - 1))</f>
        <v>3</v>
      </c>
      <c r="O6671">
        <v>48.94</v>
      </c>
      <c r="P6671">
        <v>2.0699999999999998</v>
      </c>
      <c r="W6671">
        <v>1969</v>
      </c>
      <c r="X6671">
        <f t="shared" si="207"/>
        <v>1</v>
      </c>
    </row>
    <row r="6672" spans="1:24" ht="12.75" hidden="1" customHeight="1" x14ac:dyDescent="0.45">
      <c r="A6672">
        <v>4</v>
      </c>
      <c r="B6672" t="s">
        <v>47</v>
      </c>
      <c r="C6672" t="s">
        <v>188</v>
      </c>
      <c r="D6672" s="2" t="str">
        <f t="shared" si="206"/>
        <v>Nebraska1969</v>
      </c>
      <c r="E6672">
        <v>11</v>
      </c>
      <c r="F6672">
        <v>9</v>
      </c>
      <c r="G6672">
        <v>2</v>
      </c>
      <c r="H6672">
        <v>0</v>
      </c>
      <c r="I6672">
        <v>6.33</v>
      </c>
      <c r="J6672">
        <v>15.62</v>
      </c>
      <c r="K6672">
        <v>21.96</v>
      </c>
      <c r="L6672" s="2">
        <f>_xlfn.RANK.EQ(I6672, INDEX(CFB!$I$2:$I$1048576, MATCH(W6672, CFB!$W$2:$W$1048576, 0)):INDEX(CFB!$I$2:$I$1048576, MATCH(W6672, CFB!$W$2:$W$1048576, 0) + COUNTIF(CFB!$W$2:$W$1048576, W6672) - 1), 0)</f>
        <v>26</v>
      </c>
      <c r="M6672" s="2">
        <f>_xlfn.RANK.EQ(J6672, INDEX(CFB!$J$2:$J$1048576, MATCH(W6672, CFB!$W$2:$W$1048576, 0)):INDEX(CFB!$J$2:$J$1048576, MATCH(W6672, CFB!$W$2:$W$1048576, 0) + COUNTIF(CFB!$W$2:$W$1048576, W6672) - 1))</f>
        <v>1</v>
      </c>
      <c r="N6672" s="2">
        <f>RANK(K6672, INDEX(CFB!$K$2:$K$1048576, MATCH(W6672, CFB!$W$2:$W$1048576, 0)):INDEX(CFB!$K$2:$K$1048576, MATCH(W6672, CFB!$W$2:$W$1048576, 0) + COUNTIF(CFB!$W$2:$W$1048576, W6672) - 1))</f>
        <v>4</v>
      </c>
      <c r="O6672">
        <v>36.32</v>
      </c>
      <c r="P6672">
        <v>-2.15</v>
      </c>
      <c r="W6672">
        <v>1969</v>
      </c>
      <c r="X6672">
        <f t="shared" si="207"/>
        <v>0</v>
      </c>
    </row>
    <row r="6673" spans="1:24" ht="12.75" hidden="1" customHeight="1" x14ac:dyDescent="0.45">
      <c r="A6673">
        <v>5</v>
      </c>
      <c r="B6673" t="s">
        <v>38</v>
      </c>
      <c r="C6673" t="s">
        <v>227</v>
      </c>
      <c r="D6673" s="2" t="str">
        <f t="shared" si="206"/>
        <v>USC1969</v>
      </c>
      <c r="E6673">
        <v>3</v>
      </c>
      <c r="F6673">
        <v>10</v>
      </c>
      <c r="G6673">
        <v>0</v>
      </c>
      <c r="H6673">
        <v>1</v>
      </c>
      <c r="I6673">
        <v>9.83</v>
      </c>
      <c r="J6673">
        <v>12.1</v>
      </c>
      <c r="K6673">
        <v>21.93</v>
      </c>
      <c r="L6673" s="2">
        <f>_xlfn.RANK.EQ(I6673, INDEX(CFB!$I$2:$I$1048576, MATCH(W6673, CFB!$W$2:$W$1048576, 0)):INDEX(CFB!$I$2:$I$1048576, MATCH(W6673, CFB!$W$2:$W$1048576, 0) + COUNTIF(CFB!$W$2:$W$1048576, W6673) - 1), 0)</f>
        <v>14</v>
      </c>
      <c r="M6673" s="2">
        <f>_xlfn.RANK.EQ(J6673, INDEX(CFB!$J$2:$J$1048576, MATCH(W6673, CFB!$W$2:$W$1048576, 0)):INDEX(CFB!$J$2:$J$1048576, MATCH(W6673, CFB!$W$2:$W$1048576, 0) + COUNTIF(CFB!$W$2:$W$1048576, W6673) - 1))</f>
        <v>8</v>
      </c>
      <c r="N6673" s="2">
        <f>RANK(K6673, INDEX(CFB!$K$2:$K$1048576, MATCH(W6673, CFB!$W$2:$W$1048576, 0)):INDEX(CFB!$K$2:$K$1048576, MATCH(W6673, CFB!$W$2:$W$1048576, 0) + COUNTIF(CFB!$W$2:$W$1048576, W6673) - 1))</f>
        <v>5</v>
      </c>
      <c r="O6673">
        <v>38.65</v>
      </c>
      <c r="P6673">
        <v>-0.56999999999999995</v>
      </c>
      <c r="W6673">
        <v>1969</v>
      </c>
      <c r="X6673">
        <f t="shared" si="207"/>
        <v>0</v>
      </c>
    </row>
    <row r="6674" spans="1:24" ht="12.75" hidden="1" customHeight="1" x14ac:dyDescent="0.45">
      <c r="A6674">
        <v>6</v>
      </c>
      <c r="B6674" t="s">
        <v>16</v>
      </c>
      <c r="C6674" t="s">
        <v>12</v>
      </c>
      <c r="D6674" s="2" t="str">
        <f t="shared" si="206"/>
        <v>Penn State1969</v>
      </c>
      <c r="E6674">
        <v>2</v>
      </c>
      <c r="F6674">
        <v>11</v>
      </c>
      <c r="G6674">
        <v>0</v>
      </c>
      <c r="H6674">
        <v>0</v>
      </c>
      <c r="I6674">
        <v>6.7</v>
      </c>
      <c r="J6674">
        <v>14.95</v>
      </c>
      <c r="K6674">
        <v>21.66</v>
      </c>
      <c r="L6674" s="2">
        <f>_xlfn.RANK.EQ(I6674, INDEX(CFB!$I$2:$I$1048576, MATCH(W6674, CFB!$W$2:$W$1048576, 0)):INDEX(CFB!$I$2:$I$1048576, MATCH(W6674, CFB!$W$2:$W$1048576, 0) + COUNTIF(CFB!$W$2:$W$1048576, W6674) - 1), 0)</f>
        <v>24</v>
      </c>
      <c r="M6674" s="2">
        <f>_xlfn.RANK.EQ(J6674, INDEX(CFB!$J$2:$J$1048576, MATCH(W6674, CFB!$W$2:$W$1048576, 0)):INDEX(CFB!$J$2:$J$1048576, MATCH(W6674, CFB!$W$2:$W$1048576, 0) + COUNTIF(CFB!$W$2:$W$1048576, W6674) - 1))</f>
        <v>2</v>
      </c>
      <c r="N6674" s="2">
        <f>RANK(K6674, INDEX(CFB!$K$2:$K$1048576, MATCH(W6674, CFB!$W$2:$W$1048576, 0)):INDEX(CFB!$K$2:$K$1048576, MATCH(W6674, CFB!$W$2:$W$1048576, 0) + COUNTIF(CFB!$W$2:$W$1048576, W6674) - 1))</f>
        <v>6</v>
      </c>
      <c r="O6674">
        <v>36.04</v>
      </c>
      <c r="P6674">
        <v>-0.34</v>
      </c>
      <c r="W6674">
        <v>1969</v>
      </c>
      <c r="X6674">
        <f t="shared" si="207"/>
        <v>0</v>
      </c>
    </row>
    <row r="6675" spans="1:24" ht="12.75" hidden="1" customHeight="1" x14ac:dyDescent="0.45">
      <c r="A6675">
        <v>7</v>
      </c>
      <c r="B6675" t="s">
        <v>73</v>
      </c>
      <c r="C6675" t="s">
        <v>227</v>
      </c>
      <c r="D6675" s="2" t="str">
        <f t="shared" si="206"/>
        <v>UCLA1969</v>
      </c>
      <c r="E6675">
        <v>13</v>
      </c>
      <c r="F6675">
        <v>8</v>
      </c>
      <c r="G6675">
        <v>1</v>
      </c>
      <c r="H6675">
        <v>1</v>
      </c>
      <c r="I6675">
        <v>8.43</v>
      </c>
      <c r="J6675">
        <v>12.26</v>
      </c>
      <c r="K6675">
        <v>20.69</v>
      </c>
      <c r="L6675" s="2">
        <f>_xlfn.RANK.EQ(I6675, INDEX(CFB!$I$2:$I$1048576, MATCH(W6675, CFB!$W$2:$W$1048576, 0)):INDEX(CFB!$I$2:$I$1048576, MATCH(W6675, CFB!$W$2:$W$1048576, 0) + COUNTIF(CFB!$W$2:$W$1048576, W6675) - 1), 0)</f>
        <v>20</v>
      </c>
      <c r="M6675" s="2">
        <f>_xlfn.RANK.EQ(J6675, INDEX(CFB!$J$2:$J$1048576, MATCH(W6675, CFB!$W$2:$W$1048576, 0)):INDEX(CFB!$J$2:$J$1048576, MATCH(W6675, CFB!$W$2:$W$1048576, 0) + COUNTIF(CFB!$W$2:$W$1048576, W6675) - 1))</f>
        <v>7</v>
      </c>
      <c r="N6675" s="2">
        <f>RANK(K6675, INDEX(CFB!$K$2:$K$1048576, MATCH(W6675, CFB!$W$2:$W$1048576, 0)):INDEX(CFB!$K$2:$K$1048576, MATCH(W6675, CFB!$W$2:$W$1048576, 0) + COUNTIF(CFB!$W$2:$W$1048576, W6675) - 1))</f>
        <v>7</v>
      </c>
      <c r="O6675">
        <v>42.34</v>
      </c>
      <c r="P6675">
        <v>0.44</v>
      </c>
      <c r="W6675">
        <v>1969</v>
      </c>
      <c r="X6675">
        <f t="shared" si="207"/>
        <v>0</v>
      </c>
    </row>
    <row r="6676" spans="1:24" ht="12.75" hidden="1" customHeight="1" x14ac:dyDescent="0.45">
      <c r="A6676">
        <v>8</v>
      </c>
      <c r="B6676" t="s">
        <v>27</v>
      </c>
      <c r="C6676" t="s">
        <v>15</v>
      </c>
      <c r="D6676" s="2" t="str">
        <f t="shared" si="206"/>
        <v>LSU1969</v>
      </c>
      <c r="E6676">
        <v>10</v>
      </c>
      <c r="F6676">
        <v>9</v>
      </c>
      <c r="G6676">
        <v>1</v>
      </c>
      <c r="H6676">
        <v>0</v>
      </c>
      <c r="I6676">
        <v>8.58</v>
      </c>
      <c r="J6676">
        <v>12.1</v>
      </c>
      <c r="K6676">
        <v>20.68</v>
      </c>
      <c r="L6676" s="2">
        <f>_xlfn.RANK.EQ(I6676, INDEX(CFB!$I$2:$I$1048576, MATCH(W6676, CFB!$W$2:$W$1048576, 0)):INDEX(CFB!$I$2:$I$1048576, MATCH(W6676, CFB!$W$2:$W$1048576, 0) + COUNTIF(CFB!$W$2:$W$1048576, W6676) - 1), 0)</f>
        <v>18</v>
      </c>
      <c r="M6676" s="2">
        <f>_xlfn.RANK.EQ(J6676, INDEX(CFB!$J$2:$J$1048576, MATCH(W6676, CFB!$W$2:$W$1048576, 0)):INDEX(CFB!$J$2:$J$1048576, MATCH(W6676, CFB!$W$2:$W$1048576, 0) + COUNTIF(CFB!$W$2:$W$1048576, W6676) - 1))</f>
        <v>8</v>
      </c>
      <c r="N6676" s="2">
        <f>RANK(K6676, INDEX(CFB!$K$2:$K$1048576, MATCH(W6676, CFB!$W$2:$W$1048576, 0)):INDEX(CFB!$K$2:$K$1048576, MATCH(W6676, CFB!$W$2:$W$1048576, 0) + COUNTIF(CFB!$W$2:$W$1048576, W6676) - 1))</f>
        <v>8</v>
      </c>
      <c r="O6676">
        <v>44.34</v>
      </c>
      <c r="P6676">
        <v>0.27</v>
      </c>
      <c r="W6676">
        <v>1969</v>
      </c>
      <c r="X6676">
        <f t="shared" si="207"/>
        <v>0</v>
      </c>
    </row>
    <row r="6677" spans="1:24" ht="12.75" hidden="1" customHeight="1" x14ac:dyDescent="0.45">
      <c r="A6677">
        <v>9</v>
      </c>
      <c r="B6677" t="s">
        <v>112</v>
      </c>
      <c r="C6677" t="s">
        <v>227</v>
      </c>
      <c r="D6677" s="2" t="str">
        <f t="shared" si="206"/>
        <v>Stanford1969</v>
      </c>
      <c r="E6677">
        <v>19</v>
      </c>
      <c r="F6677">
        <v>7</v>
      </c>
      <c r="G6677">
        <v>2</v>
      </c>
      <c r="H6677">
        <v>1</v>
      </c>
      <c r="I6677">
        <v>13.21</v>
      </c>
      <c r="J6677">
        <v>6.7</v>
      </c>
      <c r="K6677">
        <v>19.91</v>
      </c>
      <c r="L6677" s="2">
        <f>_xlfn.RANK.EQ(I6677, INDEX(CFB!$I$2:$I$1048576, MATCH(W6677, CFB!$W$2:$W$1048576, 0)):INDEX(CFB!$I$2:$I$1048576, MATCH(W6677, CFB!$W$2:$W$1048576, 0) + COUNTIF(CFB!$W$2:$W$1048576, W6677) - 1), 0)</f>
        <v>7</v>
      </c>
      <c r="M6677" s="2">
        <f>_xlfn.RANK.EQ(J6677, INDEX(CFB!$J$2:$J$1048576, MATCH(W6677, CFB!$W$2:$W$1048576, 0)):INDEX(CFB!$J$2:$J$1048576, MATCH(W6677, CFB!$W$2:$W$1048576, 0) + COUNTIF(CFB!$W$2:$W$1048576, W6677) - 1))</f>
        <v>22</v>
      </c>
      <c r="N6677" s="2">
        <f>RANK(K6677, INDEX(CFB!$K$2:$K$1048576, MATCH(W6677, CFB!$W$2:$W$1048576, 0)):INDEX(CFB!$K$2:$K$1048576, MATCH(W6677, CFB!$W$2:$W$1048576, 0) + COUNTIF(CFB!$W$2:$W$1048576, W6677) - 1))</f>
        <v>9</v>
      </c>
      <c r="O6677">
        <v>46.48</v>
      </c>
      <c r="P6677">
        <v>5.2</v>
      </c>
      <c r="W6677">
        <v>1969</v>
      </c>
      <c r="X6677">
        <f t="shared" si="207"/>
        <v>0</v>
      </c>
    </row>
    <row r="6678" spans="1:24" ht="12.75" hidden="1" customHeight="1" x14ac:dyDescent="0.45">
      <c r="A6678">
        <v>10</v>
      </c>
      <c r="B6678" t="s">
        <v>107</v>
      </c>
      <c r="C6678" t="s">
        <v>12</v>
      </c>
      <c r="D6678" s="2" t="str">
        <f t="shared" si="206"/>
        <v>Houston1969</v>
      </c>
      <c r="E6678">
        <v>12</v>
      </c>
      <c r="F6678">
        <v>9</v>
      </c>
      <c r="G6678">
        <v>2</v>
      </c>
      <c r="H6678">
        <v>0</v>
      </c>
      <c r="I6678">
        <v>14.37</v>
      </c>
      <c r="J6678">
        <v>5.37</v>
      </c>
      <c r="K6678">
        <v>19.739999999999998</v>
      </c>
      <c r="L6678" s="2">
        <f>_xlfn.RANK.EQ(I6678, INDEX(CFB!$I$2:$I$1048576, MATCH(W6678, CFB!$W$2:$W$1048576, 0)):INDEX(CFB!$I$2:$I$1048576, MATCH(W6678, CFB!$W$2:$W$1048576, 0) + COUNTIF(CFB!$W$2:$W$1048576, W6678) - 1), 0)</f>
        <v>4</v>
      </c>
      <c r="M6678" s="2">
        <f>_xlfn.RANK.EQ(J6678, INDEX(CFB!$J$2:$J$1048576, MATCH(W6678, CFB!$W$2:$W$1048576, 0)):INDEX(CFB!$J$2:$J$1048576, MATCH(W6678, CFB!$W$2:$W$1048576, 0) + COUNTIF(CFB!$W$2:$W$1048576, W6678) - 1))</f>
        <v>27</v>
      </c>
      <c r="N6678" s="2">
        <f>RANK(K6678, INDEX(CFB!$K$2:$K$1048576, MATCH(W6678, CFB!$W$2:$W$1048576, 0)):INDEX(CFB!$K$2:$K$1048576, MATCH(W6678, CFB!$W$2:$W$1048576, 0) + COUNTIF(CFB!$W$2:$W$1048576, W6678) - 1))</f>
        <v>10</v>
      </c>
      <c r="O6678">
        <v>48.1</v>
      </c>
      <c r="P6678">
        <v>8.0299999999999994</v>
      </c>
      <c r="W6678">
        <v>1969</v>
      </c>
      <c r="X6678">
        <f t="shared" si="207"/>
        <v>0</v>
      </c>
    </row>
    <row r="6679" spans="1:24" ht="12.75" hidden="1" customHeight="1" x14ac:dyDescent="0.45">
      <c r="A6679">
        <v>11</v>
      </c>
      <c r="B6679" t="s">
        <v>44</v>
      </c>
      <c r="C6679" t="s">
        <v>10</v>
      </c>
      <c r="D6679" s="2" t="str">
        <f t="shared" si="206"/>
        <v>Michigan1969</v>
      </c>
      <c r="E6679">
        <v>9</v>
      </c>
      <c r="F6679">
        <v>8</v>
      </c>
      <c r="G6679">
        <v>3</v>
      </c>
      <c r="H6679">
        <v>0</v>
      </c>
      <c r="I6679">
        <v>6.54</v>
      </c>
      <c r="J6679">
        <v>12.57</v>
      </c>
      <c r="K6679">
        <v>19.11</v>
      </c>
      <c r="L6679" s="2">
        <f>_xlfn.RANK.EQ(I6679, INDEX(CFB!$I$2:$I$1048576, MATCH(W6679, CFB!$W$2:$W$1048576, 0)):INDEX(CFB!$I$2:$I$1048576, MATCH(W6679, CFB!$W$2:$W$1048576, 0) + COUNTIF(CFB!$W$2:$W$1048576, W6679) - 1), 0)</f>
        <v>25</v>
      </c>
      <c r="M6679" s="2">
        <f>_xlfn.RANK.EQ(J6679, INDEX(CFB!$J$2:$J$1048576, MATCH(W6679, CFB!$W$2:$W$1048576, 0)):INDEX(CFB!$J$2:$J$1048576, MATCH(W6679, CFB!$W$2:$W$1048576, 0) + COUNTIF(CFB!$W$2:$W$1048576, W6679) - 1))</f>
        <v>5</v>
      </c>
      <c r="N6679" s="2">
        <f>RANK(K6679, INDEX(CFB!$K$2:$K$1048576, MATCH(W6679, CFB!$W$2:$W$1048576, 0)):INDEX(CFB!$K$2:$K$1048576, MATCH(W6679, CFB!$W$2:$W$1048576, 0) + COUNTIF(CFB!$W$2:$W$1048576, W6679) - 1))</f>
        <v>11</v>
      </c>
      <c r="O6679">
        <v>41.29</v>
      </c>
      <c r="P6679">
        <v>-0.31</v>
      </c>
      <c r="W6679">
        <v>1969</v>
      </c>
      <c r="X6679">
        <f t="shared" si="207"/>
        <v>0</v>
      </c>
    </row>
    <row r="6680" spans="1:24" ht="12.75" hidden="1" customHeight="1" x14ac:dyDescent="0.45">
      <c r="A6680">
        <v>12</v>
      </c>
      <c r="B6680" t="s">
        <v>37</v>
      </c>
      <c r="C6680" t="s">
        <v>15</v>
      </c>
      <c r="D6680" s="2" t="str">
        <f t="shared" si="206"/>
        <v>Tennessee1969</v>
      </c>
      <c r="E6680">
        <v>15</v>
      </c>
      <c r="F6680">
        <v>9</v>
      </c>
      <c r="G6680">
        <v>2</v>
      </c>
      <c r="H6680">
        <v>0</v>
      </c>
      <c r="I6680">
        <v>10.82</v>
      </c>
      <c r="J6680">
        <v>8.2100000000000009</v>
      </c>
      <c r="K6680">
        <v>19.04</v>
      </c>
      <c r="L6680" s="2">
        <f>_xlfn.RANK.EQ(I6680, INDEX(CFB!$I$2:$I$1048576, MATCH(W6680, CFB!$W$2:$W$1048576, 0)):INDEX(CFB!$I$2:$I$1048576, MATCH(W6680, CFB!$W$2:$W$1048576, 0) + COUNTIF(CFB!$W$2:$W$1048576, W6680) - 1), 0)</f>
        <v>11</v>
      </c>
      <c r="M6680" s="2">
        <f>_xlfn.RANK.EQ(J6680, INDEX(CFB!$J$2:$J$1048576, MATCH(W6680, CFB!$W$2:$W$1048576, 0)):INDEX(CFB!$J$2:$J$1048576, MATCH(W6680, CFB!$W$2:$W$1048576, 0) + COUNTIF(CFB!$W$2:$W$1048576, W6680) - 1))</f>
        <v>18</v>
      </c>
      <c r="N6680" s="2">
        <f>RANK(K6680, INDEX(CFB!$K$2:$K$1048576, MATCH(W6680, CFB!$W$2:$W$1048576, 0)):INDEX(CFB!$K$2:$K$1048576, MATCH(W6680, CFB!$W$2:$W$1048576, 0) + COUNTIF(CFB!$W$2:$W$1048576, W6680) - 1))</f>
        <v>12</v>
      </c>
      <c r="O6680">
        <v>41.34</v>
      </c>
      <c r="P6680">
        <v>4.49</v>
      </c>
      <c r="W6680">
        <v>1969</v>
      </c>
      <c r="X6680">
        <f t="shared" si="207"/>
        <v>0</v>
      </c>
    </row>
    <row r="6681" spans="1:24" ht="12.75" hidden="1" customHeight="1" x14ac:dyDescent="0.45">
      <c r="A6681">
        <v>13</v>
      </c>
      <c r="B6681" t="s">
        <v>35</v>
      </c>
      <c r="C6681" t="s">
        <v>15</v>
      </c>
      <c r="D6681" s="2" t="str">
        <f t="shared" si="206"/>
        <v>Florida1969</v>
      </c>
      <c r="E6681">
        <v>14</v>
      </c>
      <c r="F6681">
        <v>9</v>
      </c>
      <c r="G6681">
        <v>1</v>
      </c>
      <c r="H6681">
        <v>1</v>
      </c>
      <c r="I6681">
        <v>13.44</v>
      </c>
      <c r="J6681">
        <v>5.58</v>
      </c>
      <c r="K6681">
        <v>19.02</v>
      </c>
      <c r="L6681" s="2">
        <f>_xlfn.RANK.EQ(I6681, INDEX(CFB!$I$2:$I$1048576, MATCH(W6681, CFB!$W$2:$W$1048576, 0)):INDEX(CFB!$I$2:$I$1048576, MATCH(W6681, CFB!$W$2:$W$1048576, 0) + COUNTIF(CFB!$W$2:$W$1048576, W6681) - 1), 0)</f>
        <v>6</v>
      </c>
      <c r="M6681" s="2">
        <f>_xlfn.RANK.EQ(J6681, INDEX(CFB!$J$2:$J$1048576, MATCH(W6681, CFB!$W$2:$W$1048576, 0)):INDEX(CFB!$J$2:$J$1048576, MATCH(W6681, CFB!$W$2:$W$1048576, 0) + COUNTIF(CFB!$W$2:$W$1048576, W6681) - 1))</f>
        <v>26</v>
      </c>
      <c r="N6681" s="2">
        <f>RANK(K6681, INDEX(CFB!$K$2:$K$1048576, MATCH(W6681, CFB!$W$2:$W$1048576, 0)):INDEX(CFB!$K$2:$K$1048576, MATCH(W6681, CFB!$W$2:$W$1048576, 0) + COUNTIF(CFB!$W$2:$W$1048576, W6681) - 1))</f>
        <v>13</v>
      </c>
      <c r="O6681">
        <v>42.21</v>
      </c>
      <c r="P6681">
        <v>6.81</v>
      </c>
      <c r="W6681">
        <v>1969</v>
      </c>
      <c r="X6681">
        <f t="shared" si="207"/>
        <v>0</v>
      </c>
    </row>
    <row r="6682" spans="1:24" ht="12.75" hidden="1" customHeight="1" x14ac:dyDescent="0.45">
      <c r="A6682">
        <v>14</v>
      </c>
      <c r="B6682" t="s">
        <v>11</v>
      </c>
      <c r="C6682" t="s">
        <v>12</v>
      </c>
      <c r="D6682" s="2" t="str">
        <f t="shared" si="206"/>
        <v>Notre Dame1969</v>
      </c>
      <c r="E6682">
        <v>5</v>
      </c>
      <c r="F6682">
        <v>8</v>
      </c>
      <c r="G6682">
        <v>2</v>
      </c>
      <c r="H6682">
        <v>1</v>
      </c>
      <c r="I6682">
        <v>7.92</v>
      </c>
      <c r="J6682">
        <v>10.99</v>
      </c>
      <c r="K6682">
        <v>18.91</v>
      </c>
      <c r="L6682" s="2">
        <f>_xlfn.RANK.EQ(I6682, INDEX(CFB!$I$2:$I$1048576, MATCH(W6682, CFB!$W$2:$W$1048576, 0)):INDEX(CFB!$I$2:$I$1048576, MATCH(W6682, CFB!$W$2:$W$1048576, 0) + COUNTIF(CFB!$W$2:$W$1048576, W6682) - 1), 0)</f>
        <v>21</v>
      </c>
      <c r="M6682" s="2">
        <f>_xlfn.RANK.EQ(J6682, INDEX(CFB!$J$2:$J$1048576, MATCH(W6682, CFB!$W$2:$W$1048576, 0)):INDEX(CFB!$J$2:$J$1048576, MATCH(W6682, CFB!$W$2:$W$1048576, 0) + COUNTIF(CFB!$W$2:$W$1048576, W6682) - 1))</f>
        <v>11</v>
      </c>
      <c r="N6682" s="2">
        <f>RANK(K6682, INDEX(CFB!$K$2:$K$1048576, MATCH(W6682, CFB!$W$2:$W$1048576, 0)):INDEX(CFB!$K$2:$K$1048576, MATCH(W6682, CFB!$W$2:$W$1048576, 0) + COUNTIF(CFB!$W$2:$W$1048576, W6682) - 1))</f>
        <v>14</v>
      </c>
      <c r="O6682">
        <v>42.81</v>
      </c>
      <c r="P6682">
        <v>2.06</v>
      </c>
      <c r="W6682">
        <v>1969</v>
      </c>
      <c r="X6682">
        <f t="shared" si="207"/>
        <v>0</v>
      </c>
    </row>
    <row r="6683" spans="1:24" ht="12.75" hidden="1" customHeight="1" x14ac:dyDescent="0.45">
      <c r="A6683">
        <v>15</v>
      </c>
      <c r="B6683" t="s">
        <v>69</v>
      </c>
      <c r="C6683" t="s">
        <v>189</v>
      </c>
      <c r="D6683" s="2" t="str">
        <f t="shared" si="206"/>
        <v>Arkansas1969</v>
      </c>
      <c r="E6683">
        <v>7</v>
      </c>
      <c r="F6683">
        <v>9</v>
      </c>
      <c r="G6683">
        <v>2</v>
      </c>
      <c r="H6683">
        <v>0</v>
      </c>
      <c r="I6683">
        <v>7.23</v>
      </c>
      <c r="J6683">
        <v>10.88</v>
      </c>
      <c r="K6683">
        <v>18.12</v>
      </c>
      <c r="L6683" s="2">
        <f>_xlfn.RANK.EQ(I6683, INDEX(CFB!$I$2:$I$1048576, MATCH(W6683, CFB!$W$2:$W$1048576, 0)):INDEX(CFB!$I$2:$I$1048576, MATCH(W6683, CFB!$W$2:$W$1048576, 0) + COUNTIF(CFB!$W$2:$W$1048576, W6683) - 1), 0)</f>
        <v>23</v>
      </c>
      <c r="M6683" s="2">
        <f>_xlfn.RANK.EQ(J6683, INDEX(CFB!$J$2:$J$1048576, MATCH(W6683, CFB!$W$2:$W$1048576, 0)):INDEX(CFB!$J$2:$J$1048576, MATCH(W6683, CFB!$W$2:$W$1048576, 0) + COUNTIF(CFB!$W$2:$W$1048576, W6683) - 1))</f>
        <v>12</v>
      </c>
      <c r="N6683" s="2">
        <f>RANK(K6683, INDEX(CFB!$K$2:$K$1048576, MATCH(W6683, CFB!$W$2:$W$1048576, 0)):INDEX(CFB!$K$2:$K$1048576, MATCH(W6683, CFB!$W$2:$W$1048576, 0) + COUNTIF(CFB!$W$2:$W$1048576, W6683) - 1))</f>
        <v>15</v>
      </c>
      <c r="O6683">
        <v>40.270000000000003</v>
      </c>
      <c r="P6683">
        <v>1.74</v>
      </c>
      <c r="W6683">
        <v>1969</v>
      </c>
      <c r="X6683">
        <f t="shared" si="207"/>
        <v>0</v>
      </c>
    </row>
    <row r="6684" spans="1:24" ht="12.75" hidden="1" customHeight="1" x14ac:dyDescent="0.45">
      <c r="A6684">
        <v>16</v>
      </c>
      <c r="B6684" t="s">
        <v>19</v>
      </c>
      <c r="C6684" t="s">
        <v>15</v>
      </c>
      <c r="D6684" s="2" t="str">
        <f t="shared" si="206"/>
        <v>Ole Miss1969</v>
      </c>
      <c r="E6684">
        <v>8</v>
      </c>
      <c r="F6684">
        <v>8</v>
      </c>
      <c r="G6684">
        <v>3</v>
      </c>
      <c r="H6684">
        <v>0</v>
      </c>
      <c r="I6684">
        <v>9.4</v>
      </c>
      <c r="J6684">
        <v>8.4</v>
      </c>
      <c r="K6684">
        <v>17.8</v>
      </c>
      <c r="L6684" s="2">
        <f>_xlfn.RANK.EQ(I6684, INDEX(CFB!$I$2:$I$1048576, MATCH(W6684, CFB!$W$2:$W$1048576, 0)):INDEX(CFB!$I$2:$I$1048576, MATCH(W6684, CFB!$W$2:$W$1048576, 0) + COUNTIF(CFB!$W$2:$W$1048576, W6684) - 1), 0)</f>
        <v>16</v>
      </c>
      <c r="M6684" s="2">
        <f>_xlfn.RANK.EQ(J6684, INDEX(CFB!$J$2:$J$1048576, MATCH(W6684, CFB!$W$2:$W$1048576, 0)):INDEX(CFB!$J$2:$J$1048576, MATCH(W6684, CFB!$W$2:$W$1048576, 0) + COUNTIF(CFB!$W$2:$W$1048576, W6684) - 1))</f>
        <v>16</v>
      </c>
      <c r="N6684" s="2">
        <f>RANK(K6684, INDEX(CFB!$K$2:$K$1048576, MATCH(W6684, CFB!$W$2:$W$1048576, 0)):INDEX(CFB!$K$2:$K$1048576, MATCH(W6684, CFB!$W$2:$W$1048576, 0) + COUNTIF(CFB!$W$2:$W$1048576, W6684) - 1))</f>
        <v>16</v>
      </c>
      <c r="O6684">
        <v>40.409999999999997</v>
      </c>
      <c r="P6684">
        <v>1.89</v>
      </c>
      <c r="W6684">
        <v>1969</v>
      </c>
      <c r="X6684">
        <f t="shared" si="207"/>
        <v>0</v>
      </c>
    </row>
    <row r="6685" spans="1:24" ht="12.75" hidden="1" customHeight="1" x14ac:dyDescent="0.45">
      <c r="A6685">
        <v>17</v>
      </c>
      <c r="B6685" t="s">
        <v>124</v>
      </c>
      <c r="C6685" t="s">
        <v>10</v>
      </c>
      <c r="D6685" s="2" t="str">
        <f t="shared" si="206"/>
        <v>Purdue1969</v>
      </c>
      <c r="E6685">
        <v>18</v>
      </c>
      <c r="F6685">
        <v>8</v>
      </c>
      <c r="G6685">
        <v>2</v>
      </c>
      <c r="H6685">
        <v>0</v>
      </c>
      <c r="I6685">
        <v>19.329999999999998</v>
      </c>
      <c r="J6685">
        <v>-1.62</v>
      </c>
      <c r="K6685">
        <v>17.72</v>
      </c>
      <c r="L6685" s="2">
        <f>_xlfn.RANK.EQ(I6685, INDEX(CFB!$I$2:$I$1048576, MATCH(W6685, CFB!$W$2:$W$1048576, 0)):INDEX(CFB!$I$2:$I$1048576, MATCH(W6685, CFB!$W$2:$W$1048576, 0) + COUNTIF(CFB!$W$2:$W$1048576, W6685) - 1), 0)</f>
        <v>1</v>
      </c>
      <c r="M6685" s="2">
        <f>_xlfn.RANK.EQ(J6685, INDEX(CFB!$J$2:$J$1048576, MATCH(W6685, CFB!$W$2:$W$1048576, 0)):INDEX(CFB!$J$2:$J$1048576, MATCH(W6685, CFB!$W$2:$W$1048576, 0) + COUNTIF(CFB!$W$2:$W$1048576, W6685) - 1))</f>
        <v>68</v>
      </c>
      <c r="N6685" s="2">
        <f>RANK(K6685, INDEX(CFB!$K$2:$K$1048576, MATCH(W6685, CFB!$W$2:$W$1048576, 0)):INDEX(CFB!$K$2:$K$1048576, MATCH(W6685, CFB!$W$2:$W$1048576, 0) + COUNTIF(CFB!$W$2:$W$1048576, W6685) - 1))</f>
        <v>17</v>
      </c>
      <c r="O6685">
        <v>46.31</v>
      </c>
      <c r="P6685">
        <v>12.97</v>
      </c>
      <c r="W6685">
        <v>1969</v>
      </c>
      <c r="X6685">
        <f t="shared" si="207"/>
        <v>0</v>
      </c>
    </row>
    <row r="6686" spans="1:24" ht="12.75" hidden="1" customHeight="1" x14ac:dyDescent="0.45">
      <c r="A6686">
        <v>18</v>
      </c>
      <c r="B6686" t="s">
        <v>67</v>
      </c>
      <c r="C6686" t="s">
        <v>15</v>
      </c>
      <c r="D6686" s="2" t="str">
        <f t="shared" si="206"/>
        <v>Auburn1969</v>
      </c>
      <c r="E6686">
        <v>20</v>
      </c>
      <c r="F6686">
        <v>8</v>
      </c>
      <c r="G6686">
        <v>3</v>
      </c>
      <c r="H6686">
        <v>0</v>
      </c>
      <c r="I6686">
        <v>8.5</v>
      </c>
      <c r="J6686">
        <v>9.07</v>
      </c>
      <c r="K6686">
        <v>17.57</v>
      </c>
      <c r="L6686" s="2">
        <f>_xlfn.RANK.EQ(I6686, INDEX(CFB!$I$2:$I$1048576, MATCH(W6686, CFB!$W$2:$W$1048576, 0)):INDEX(CFB!$I$2:$I$1048576, MATCH(W6686, CFB!$W$2:$W$1048576, 0) + COUNTIF(CFB!$W$2:$W$1048576, W6686) - 1), 0)</f>
        <v>19</v>
      </c>
      <c r="M6686" s="2">
        <f>_xlfn.RANK.EQ(J6686, INDEX(CFB!$J$2:$J$1048576, MATCH(W6686, CFB!$W$2:$W$1048576, 0)):INDEX(CFB!$J$2:$J$1048576, MATCH(W6686, CFB!$W$2:$W$1048576, 0) + COUNTIF(CFB!$W$2:$W$1048576, W6686) - 1))</f>
        <v>15</v>
      </c>
      <c r="N6686" s="2">
        <f>RANK(K6686, INDEX(CFB!$K$2:$K$1048576, MATCH(W6686, CFB!$W$2:$W$1048576, 0)):INDEX(CFB!$K$2:$K$1048576, MATCH(W6686, CFB!$W$2:$W$1048576, 0) + COUNTIF(CFB!$W$2:$W$1048576, W6686) - 1))</f>
        <v>18</v>
      </c>
      <c r="O6686">
        <v>43.87</v>
      </c>
      <c r="P6686">
        <v>3.46</v>
      </c>
      <c r="W6686">
        <v>1969</v>
      </c>
      <c r="X6686">
        <f t="shared" si="207"/>
        <v>0</v>
      </c>
    </row>
    <row r="6687" spans="1:24" ht="12.75" hidden="1" customHeight="1" x14ac:dyDescent="0.45">
      <c r="A6687">
        <v>19</v>
      </c>
      <c r="B6687" t="s">
        <v>41</v>
      </c>
      <c r="C6687" t="s">
        <v>188</v>
      </c>
      <c r="D6687" s="2" t="str">
        <f t="shared" si="206"/>
        <v>Kansas State1969</v>
      </c>
      <c r="F6687">
        <v>5</v>
      </c>
      <c r="G6687">
        <v>5</v>
      </c>
      <c r="H6687">
        <v>0</v>
      </c>
      <c r="I6687">
        <v>14.39</v>
      </c>
      <c r="J6687">
        <v>0.91</v>
      </c>
      <c r="K6687">
        <v>15.3</v>
      </c>
      <c r="L6687" s="2">
        <f>_xlfn.RANK.EQ(I6687, INDEX(CFB!$I$2:$I$1048576, MATCH(W6687, CFB!$W$2:$W$1048576, 0)):INDEX(CFB!$I$2:$I$1048576, MATCH(W6687, CFB!$W$2:$W$1048576, 0) + COUNTIF(CFB!$W$2:$W$1048576, W6687) - 1), 0)</f>
        <v>3</v>
      </c>
      <c r="M6687" s="2">
        <f>_xlfn.RANK.EQ(J6687, INDEX(CFB!$J$2:$J$1048576, MATCH(W6687, CFB!$W$2:$W$1048576, 0)):INDEX(CFB!$J$2:$J$1048576, MATCH(W6687, CFB!$W$2:$W$1048576, 0) + COUNTIF(CFB!$W$2:$W$1048576, W6687) - 1))</f>
        <v>51</v>
      </c>
      <c r="N6687" s="2">
        <f>RANK(K6687, INDEX(CFB!$K$2:$K$1048576, MATCH(W6687, CFB!$W$2:$W$1048576, 0)):INDEX(CFB!$K$2:$K$1048576, MATCH(W6687, CFB!$W$2:$W$1048576, 0) + COUNTIF(CFB!$W$2:$W$1048576, W6687) - 1))</f>
        <v>19</v>
      </c>
      <c r="O6687">
        <v>43.64</v>
      </c>
      <c r="P6687">
        <v>11.45</v>
      </c>
      <c r="W6687">
        <v>1969</v>
      </c>
      <c r="X6687">
        <f t="shared" si="207"/>
        <v>0</v>
      </c>
    </row>
    <row r="6688" spans="1:24" ht="12.75" hidden="1" customHeight="1" x14ac:dyDescent="0.45">
      <c r="A6688">
        <v>20</v>
      </c>
      <c r="B6688" t="s">
        <v>39</v>
      </c>
      <c r="C6688" t="s">
        <v>188</v>
      </c>
      <c r="D6688" s="2" t="str">
        <f t="shared" si="206"/>
        <v>Colorado1969</v>
      </c>
      <c r="E6688">
        <v>16</v>
      </c>
      <c r="F6688">
        <v>8</v>
      </c>
      <c r="G6688">
        <v>3</v>
      </c>
      <c r="H6688">
        <v>0</v>
      </c>
      <c r="I6688">
        <v>8.9499999999999993</v>
      </c>
      <c r="J6688">
        <v>6.23</v>
      </c>
      <c r="K6688">
        <v>15.18</v>
      </c>
      <c r="L6688" s="2">
        <f>_xlfn.RANK.EQ(I6688, INDEX(CFB!$I$2:$I$1048576, MATCH(W6688, CFB!$W$2:$W$1048576, 0)):INDEX(CFB!$I$2:$I$1048576, MATCH(W6688, CFB!$W$2:$W$1048576, 0) + COUNTIF(CFB!$W$2:$W$1048576, W6688) - 1), 0)</f>
        <v>17</v>
      </c>
      <c r="M6688" s="2">
        <f>_xlfn.RANK.EQ(J6688, INDEX(CFB!$J$2:$J$1048576, MATCH(W6688, CFB!$W$2:$W$1048576, 0)):INDEX(CFB!$J$2:$J$1048576, MATCH(W6688, CFB!$W$2:$W$1048576, 0) + COUNTIF(CFB!$W$2:$W$1048576, W6688) - 1))</f>
        <v>25</v>
      </c>
      <c r="N6688" s="2">
        <f>RANK(K6688, INDEX(CFB!$K$2:$K$1048576, MATCH(W6688, CFB!$W$2:$W$1048576, 0)):INDEX(CFB!$K$2:$K$1048576, MATCH(W6688, CFB!$W$2:$W$1048576, 0) + COUNTIF(CFB!$W$2:$W$1048576, W6688) - 1))</f>
        <v>20</v>
      </c>
      <c r="O6688">
        <v>35.979999999999997</v>
      </c>
      <c r="P6688">
        <v>7.19</v>
      </c>
      <c r="W6688">
        <v>1969</v>
      </c>
      <c r="X6688">
        <f t="shared" si="207"/>
        <v>0</v>
      </c>
    </row>
    <row r="6689" spans="1:24" ht="12.75" hidden="1" customHeight="1" x14ac:dyDescent="0.45">
      <c r="A6689">
        <v>21</v>
      </c>
      <c r="B6689" t="s">
        <v>28</v>
      </c>
      <c r="C6689" t="s">
        <v>178</v>
      </c>
      <c r="D6689" s="2" t="str">
        <f t="shared" si="206"/>
        <v>Arizona State1969</v>
      </c>
      <c r="F6689">
        <v>8</v>
      </c>
      <c r="G6689">
        <v>2</v>
      </c>
      <c r="H6689">
        <v>0</v>
      </c>
      <c r="I6689">
        <v>12.63</v>
      </c>
      <c r="J6689">
        <v>2.2400000000000002</v>
      </c>
      <c r="K6689">
        <v>14.87</v>
      </c>
      <c r="L6689" s="2">
        <f>_xlfn.RANK.EQ(I6689, INDEX(CFB!$I$2:$I$1048576, MATCH(W6689, CFB!$W$2:$W$1048576, 0)):INDEX(CFB!$I$2:$I$1048576, MATCH(W6689, CFB!$W$2:$W$1048576, 0) + COUNTIF(CFB!$W$2:$W$1048576, W6689) - 1), 0)</f>
        <v>8</v>
      </c>
      <c r="M6689" s="2">
        <f>_xlfn.RANK.EQ(J6689, INDEX(CFB!$J$2:$J$1048576, MATCH(W6689, CFB!$W$2:$W$1048576, 0)):INDEX(CFB!$J$2:$J$1048576, MATCH(W6689, CFB!$W$2:$W$1048576, 0) + COUNTIF(CFB!$W$2:$W$1048576, W6689) - 1))</f>
        <v>43</v>
      </c>
      <c r="N6689" s="2">
        <f>RANK(K6689, INDEX(CFB!$K$2:$K$1048576, MATCH(W6689, CFB!$W$2:$W$1048576, 0)):INDEX(CFB!$K$2:$K$1048576, MATCH(W6689, CFB!$W$2:$W$1048576, 0) + COUNTIF(CFB!$W$2:$W$1048576, W6689) - 1))</f>
        <v>21</v>
      </c>
      <c r="O6689">
        <v>46.29</v>
      </c>
      <c r="P6689">
        <v>11.7</v>
      </c>
      <c r="W6689">
        <v>1969</v>
      </c>
      <c r="X6689">
        <f t="shared" si="207"/>
        <v>0</v>
      </c>
    </row>
    <row r="6690" spans="1:24" ht="12.75" hidden="1" customHeight="1" x14ac:dyDescent="0.45">
      <c r="A6690">
        <v>22</v>
      </c>
      <c r="B6690" t="s">
        <v>17</v>
      </c>
      <c r="C6690" t="s">
        <v>15</v>
      </c>
      <c r="D6690" s="2" t="str">
        <f t="shared" si="206"/>
        <v>Georgia1969</v>
      </c>
      <c r="F6690">
        <v>5</v>
      </c>
      <c r="G6690">
        <v>5</v>
      </c>
      <c r="H6690">
        <v>1</v>
      </c>
      <c r="I6690">
        <v>1.1599999999999999</v>
      </c>
      <c r="J6690">
        <v>12.27</v>
      </c>
      <c r="K6690">
        <v>13.43</v>
      </c>
      <c r="L6690" s="2">
        <f>_xlfn.RANK.EQ(I6690, INDEX(CFB!$I$2:$I$1048576, MATCH(W6690, CFB!$W$2:$W$1048576, 0)):INDEX(CFB!$I$2:$I$1048576, MATCH(W6690, CFB!$W$2:$W$1048576, 0) + COUNTIF(CFB!$W$2:$W$1048576, W6690) - 1), 0)</f>
        <v>54</v>
      </c>
      <c r="M6690" s="2">
        <f>_xlfn.RANK.EQ(J6690, INDEX(CFB!$J$2:$J$1048576, MATCH(W6690, CFB!$W$2:$W$1048576, 0)):INDEX(CFB!$J$2:$J$1048576, MATCH(W6690, CFB!$W$2:$W$1048576, 0) + COUNTIF(CFB!$W$2:$W$1048576, W6690) - 1))</f>
        <v>6</v>
      </c>
      <c r="N6690" s="2">
        <f>RANK(K6690, INDEX(CFB!$K$2:$K$1048576, MATCH(W6690, CFB!$W$2:$W$1048576, 0)):INDEX(CFB!$K$2:$K$1048576, MATCH(W6690, CFB!$W$2:$W$1048576, 0) + COUNTIF(CFB!$W$2:$W$1048576, W6690) - 1))</f>
        <v>22</v>
      </c>
      <c r="O6690">
        <v>32.47</v>
      </c>
      <c r="P6690">
        <v>1.58</v>
      </c>
      <c r="W6690">
        <v>1969</v>
      </c>
      <c r="X6690">
        <f t="shared" si="207"/>
        <v>0</v>
      </c>
    </row>
    <row r="6691" spans="1:24" ht="12.75" hidden="1" customHeight="1" x14ac:dyDescent="0.45">
      <c r="A6691">
        <v>23</v>
      </c>
      <c r="B6691" t="s">
        <v>54</v>
      </c>
      <c r="C6691" t="s">
        <v>188</v>
      </c>
      <c r="D6691" s="2" t="str">
        <f t="shared" si="206"/>
        <v>Oklahoma1969</v>
      </c>
      <c r="F6691">
        <v>6</v>
      </c>
      <c r="G6691">
        <v>4</v>
      </c>
      <c r="H6691">
        <v>0</v>
      </c>
      <c r="I6691">
        <v>12.42</v>
      </c>
      <c r="J6691">
        <v>1</v>
      </c>
      <c r="K6691">
        <v>13.42</v>
      </c>
      <c r="L6691" s="2">
        <f>_xlfn.RANK.EQ(I6691, INDEX(CFB!$I$2:$I$1048576, MATCH(W6691, CFB!$W$2:$W$1048576, 0)):INDEX(CFB!$I$2:$I$1048576, MATCH(W6691, CFB!$W$2:$W$1048576, 0) + COUNTIF(CFB!$W$2:$W$1048576, W6691) - 1), 0)</f>
        <v>9</v>
      </c>
      <c r="M6691" s="2">
        <f>_xlfn.RANK.EQ(J6691, INDEX(CFB!$J$2:$J$1048576, MATCH(W6691, CFB!$W$2:$W$1048576, 0)):INDEX(CFB!$J$2:$J$1048576, MATCH(W6691, CFB!$W$2:$W$1048576, 0) + COUNTIF(CFB!$W$2:$W$1048576, W6691) - 1))</f>
        <v>50</v>
      </c>
      <c r="N6691" s="2">
        <f>RANK(K6691, INDEX(CFB!$K$2:$K$1048576, MATCH(W6691, CFB!$W$2:$W$1048576, 0)):INDEX(CFB!$K$2:$K$1048576, MATCH(W6691, CFB!$W$2:$W$1048576, 0) + COUNTIF(CFB!$W$2:$W$1048576, W6691) - 1))</f>
        <v>23</v>
      </c>
      <c r="O6691">
        <v>40.19</v>
      </c>
      <c r="P6691">
        <v>14.78</v>
      </c>
      <c r="W6691">
        <v>1969</v>
      </c>
      <c r="X6691">
        <f t="shared" si="207"/>
        <v>0</v>
      </c>
    </row>
    <row r="6692" spans="1:24" ht="12.75" hidden="1" customHeight="1" x14ac:dyDescent="0.45">
      <c r="A6692">
        <v>24</v>
      </c>
      <c r="B6692" t="s">
        <v>121</v>
      </c>
      <c r="C6692" t="s">
        <v>188</v>
      </c>
      <c r="D6692" s="2" t="str">
        <f t="shared" si="206"/>
        <v>Oklahoma State1969</v>
      </c>
      <c r="F6692">
        <v>5</v>
      </c>
      <c r="G6692">
        <v>5</v>
      </c>
      <c r="H6692">
        <v>0</v>
      </c>
      <c r="I6692">
        <v>3.92</v>
      </c>
      <c r="J6692">
        <v>9.1</v>
      </c>
      <c r="K6692">
        <v>13.03</v>
      </c>
      <c r="L6692" s="2">
        <f>_xlfn.RANK.EQ(I6692, INDEX(CFB!$I$2:$I$1048576, MATCH(W6692, CFB!$W$2:$W$1048576, 0)):INDEX(CFB!$I$2:$I$1048576, MATCH(W6692, CFB!$W$2:$W$1048576, 0) + COUNTIF(CFB!$W$2:$W$1048576, W6692) - 1), 0)</f>
        <v>35</v>
      </c>
      <c r="M6692" s="2">
        <f>_xlfn.RANK.EQ(J6692, INDEX(CFB!$J$2:$J$1048576, MATCH(W6692, CFB!$W$2:$W$1048576, 0)):INDEX(CFB!$J$2:$J$1048576, MATCH(W6692, CFB!$W$2:$W$1048576, 0) + COUNTIF(CFB!$W$2:$W$1048576, W6692) - 1))</f>
        <v>14</v>
      </c>
      <c r="N6692" s="2">
        <f>RANK(K6692, INDEX(CFB!$K$2:$K$1048576, MATCH(W6692, CFB!$W$2:$W$1048576, 0)):INDEX(CFB!$K$2:$K$1048576, MATCH(W6692, CFB!$W$2:$W$1048576, 0) + COUNTIF(CFB!$W$2:$W$1048576, W6692) - 1))</f>
        <v>24</v>
      </c>
      <c r="O6692">
        <v>32.4</v>
      </c>
      <c r="P6692">
        <v>3.99</v>
      </c>
      <c r="W6692">
        <v>1969</v>
      </c>
      <c r="X6692">
        <f t="shared" si="207"/>
        <v>0</v>
      </c>
    </row>
    <row r="6693" spans="1:24" ht="12.75" hidden="1" customHeight="1" x14ac:dyDescent="0.45">
      <c r="A6693">
        <v>25</v>
      </c>
      <c r="B6693" t="s">
        <v>84</v>
      </c>
      <c r="C6693" t="s">
        <v>178</v>
      </c>
      <c r="D6693" s="2" t="str">
        <f t="shared" si="206"/>
        <v>Utah1969</v>
      </c>
      <c r="F6693">
        <v>8</v>
      </c>
      <c r="G6693">
        <v>2</v>
      </c>
      <c r="H6693">
        <v>0</v>
      </c>
      <c r="I6693">
        <v>3.18</v>
      </c>
      <c r="J6693">
        <v>9.77</v>
      </c>
      <c r="K6693">
        <v>12.96</v>
      </c>
      <c r="L6693" s="2">
        <f>_xlfn.RANK.EQ(I6693, INDEX(CFB!$I$2:$I$1048576, MATCH(W6693, CFB!$W$2:$W$1048576, 0)):INDEX(CFB!$I$2:$I$1048576, MATCH(W6693, CFB!$W$2:$W$1048576, 0) + COUNTIF(CFB!$W$2:$W$1048576, W6693) - 1), 0)</f>
        <v>41</v>
      </c>
      <c r="M6693" s="2">
        <f>_xlfn.RANK.EQ(J6693, INDEX(CFB!$J$2:$J$1048576, MATCH(W6693, CFB!$W$2:$W$1048576, 0)):INDEX(CFB!$J$2:$J$1048576, MATCH(W6693, CFB!$W$2:$W$1048576, 0) + COUNTIF(CFB!$W$2:$W$1048576, W6693) - 1))</f>
        <v>13</v>
      </c>
      <c r="N6693" s="2">
        <f>RANK(K6693, INDEX(CFB!$K$2:$K$1048576, MATCH(W6693, CFB!$W$2:$W$1048576, 0)):INDEX(CFB!$K$2:$K$1048576, MATCH(W6693, CFB!$W$2:$W$1048576, 0) + COUNTIF(CFB!$W$2:$W$1048576, W6693) - 1))</f>
        <v>25</v>
      </c>
      <c r="O6693">
        <v>30.51</v>
      </c>
      <c r="P6693">
        <v>3.37</v>
      </c>
      <c r="W6693">
        <v>1969</v>
      </c>
      <c r="X6693">
        <f t="shared" si="207"/>
        <v>0</v>
      </c>
    </row>
    <row r="6694" spans="1:24" ht="12.75" hidden="1" customHeight="1" x14ac:dyDescent="0.45">
      <c r="A6694">
        <v>26</v>
      </c>
      <c r="B6694" t="s">
        <v>94</v>
      </c>
      <c r="C6694" t="s">
        <v>65</v>
      </c>
      <c r="D6694" s="2" t="str">
        <f t="shared" si="206"/>
        <v>Toledo1969</v>
      </c>
      <c r="F6694">
        <v>11</v>
      </c>
      <c r="G6694">
        <v>0</v>
      </c>
      <c r="H6694">
        <v>0</v>
      </c>
      <c r="I6694">
        <v>9.94</v>
      </c>
      <c r="J6694">
        <v>2.95</v>
      </c>
      <c r="K6694">
        <v>12.89</v>
      </c>
      <c r="L6694" s="2">
        <f>_xlfn.RANK.EQ(I6694, INDEX(CFB!$I$2:$I$1048576, MATCH(W6694, CFB!$W$2:$W$1048576, 0)):INDEX(CFB!$I$2:$I$1048576, MATCH(W6694, CFB!$W$2:$W$1048576, 0) + COUNTIF(CFB!$W$2:$W$1048576, W6694) - 1), 0)</f>
        <v>13</v>
      </c>
      <c r="M6694" s="2">
        <f>_xlfn.RANK.EQ(J6694, INDEX(CFB!$J$2:$J$1048576, MATCH(W6694, CFB!$W$2:$W$1048576, 0)):INDEX(CFB!$J$2:$J$1048576, MATCH(W6694, CFB!$W$2:$W$1048576, 0) + COUNTIF(CFB!$W$2:$W$1048576, W6694) - 1))</f>
        <v>42</v>
      </c>
      <c r="N6694" s="2">
        <f>RANK(K6694, INDEX(CFB!$K$2:$K$1048576, MATCH(W6694, CFB!$W$2:$W$1048576, 0)):INDEX(CFB!$K$2:$K$1048576, MATCH(W6694, CFB!$W$2:$W$1048576, 0) + COUNTIF(CFB!$W$2:$W$1048576, W6694) - 1))</f>
        <v>26</v>
      </c>
      <c r="O6694">
        <v>37.270000000000003</v>
      </c>
      <c r="P6694">
        <v>11.77</v>
      </c>
      <c r="W6694">
        <v>1969</v>
      </c>
      <c r="X6694">
        <f t="shared" si="207"/>
        <v>0</v>
      </c>
    </row>
    <row r="6695" spans="1:24" ht="12.75" hidden="1" customHeight="1" x14ac:dyDescent="0.45">
      <c r="A6695">
        <v>27</v>
      </c>
      <c r="B6695" t="s">
        <v>119</v>
      </c>
      <c r="C6695" t="s">
        <v>227</v>
      </c>
      <c r="D6695" s="2" t="str">
        <f t="shared" si="206"/>
        <v>Oregon State1969</v>
      </c>
      <c r="F6695">
        <v>6</v>
      </c>
      <c r="G6695">
        <v>4</v>
      </c>
      <c r="H6695">
        <v>0</v>
      </c>
      <c r="I6695">
        <v>-7.0000000000000007E-2</v>
      </c>
      <c r="J6695">
        <v>12.81</v>
      </c>
      <c r="K6695">
        <v>12.74</v>
      </c>
      <c r="L6695" s="2">
        <f>_xlfn.RANK.EQ(I6695, INDEX(CFB!$I$2:$I$1048576, MATCH(W6695, CFB!$W$2:$W$1048576, 0)):INDEX(CFB!$I$2:$I$1048576, MATCH(W6695, CFB!$W$2:$W$1048576, 0) + COUNTIF(CFB!$W$2:$W$1048576, W6695) - 1), 0)</f>
        <v>60</v>
      </c>
      <c r="M6695" s="2">
        <f>_xlfn.RANK.EQ(J6695, INDEX(CFB!$J$2:$J$1048576, MATCH(W6695, CFB!$W$2:$W$1048576, 0)):INDEX(CFB!$J$2:$J$1048576, MATCH(W6695, CFB!$W$2:$W$1048576, 0) + COUNTIF(CFB!$W$2:$W$1048576, W6695) - 1))</f>
        <v>3</v>
      </c>
      <c r="N6695" s="2">
        <f>RANK(K6695, INDEX(CFB!$K$2:$K$1048576, MATCH(W6695, CFB!$W$2:$W$1048576, 0)):INDEX(CFB!$K$2:$K$1048576, MATCH(W6695, CFB!$W$2:$W$1048576, 0) + COUNTIF(CFB!$W$2:$W$1048576, W6695) - 1))</f>
        <v>27</v>
      </c>
      <c r="O6695">
        <v>29.65</v>
      </c>
      <c r="P6695">
        <v>1.08</v>
      </c>
      <c r="W6695">
        <v>1969</v>
      </c>
      <c r="X6695">
        <f t="shared" si="207"/>
        <v>0</v>
      </c>
    </row>
    <row r="6696" spans="1:24" ht="12.75" hidden="1" customHeight="1" x14ac:dyDescent="0.45">
      <c r="A6696">
        <v>28</v>
      </c>
      <c r="B6696" t="s">
        <v>146</v>
      </c>
      <c r="C6696" t="s">
        <v>193</v>
      </c>
      <c r="D6696" s="2" t="str">
        <f t="shared" si="206"/>
        <v>San Diego State1969</v>
      </c>
      <c r="F6696">
        <v>11</v>
      </c>
      <c r="G6696">
        <v>0</v>
      </c>
      <c r="H6696">
        <v>0</v>
      </c>
      <c r="I6696">
        <v>13.52</v>
      </c>
      <c r="J6696">
        <v>-1.26</v>
      </c>
      <c r="K6696">
        <v>12.26</v>
      </c>
      <c r="L6696" s="2">
        <f>_xlfn.RANK.EQ(I6696, INDEX(CFB!$I$2:$I$1048576, MATCH(W6696, CFB!$W$2:$W$1048576, 0)):INDEX(CFB!$I$2:$I$1048576, MATCH(W6696, CFB!$W$2:$W$1048576, 0) + COUNTIF(CFB!$W$2:$W$1048576, W6696) - 1), 0)</f>
        <v>5</v>
      </c>
      <c r="M6696" s="2">
        <f>_xlfn.RANK.EQ(J6696, INDEX(CFB!$J$2:$J$1048576, MATCH(W6696, CFB!$W$2:$W$1048576, 0)):INDEX(CFB!$J$2:$J$1048576, MATCH(W6696, CFB!$W$2:$W$1048576, 0) + COUNTIF(CFB!$W$2:$W$1048576, W6696) - 1))</f>
        <v>64</v>
      </c>
      <c r="N6696" s="2">
        <f>RANK(K6696, INDEX(CFB!$K$2:$K$1048576, MATCH(W6696, CFB!$W$2:$W$1048576, 0)):INDEX(CFB!$K$2:$K$1048576, MATCH(W6696, CFB!$W$2:$W$1048576, 0) + COUNTIF(CFB!$W$2:$W$1048576, W6696) - 1))</f>
        <v>28</v>
      </c>
      <c r="O6696">
        <v>47.4</v>
      </c>
      <c r="P6696">
        <v>16.2</v>
      </c>
      <c r="W6696">
        <v>1969</v>
      </c>
      <c r="X6696">
        <f t="shared" si="207"/>
        <v>0</v>
      </c>
    </row>
    <row r="6697" spans="1:24" ht="12.75" hidden="1" customHeight="1" x14ac:dyDescent="0.45">
      <c r="A6697">
        <v>29</v>
      </c>
      <c r="B6697" t="s">
        <v>131</v>
      </c>
      <c r="C6697" t="s">
        <v>12</v>
      </c>
      <c r="D6697" s="2" t="str">
        <f t="shared" si="206"/>
        <v>Air Force1969</v>
      </c>
      <c r="F6697">
        <v>6</v>
      </c>
      <c r="G6697">
        <v>4</v>
      </c>
      <c r="H6697">
        <v>0</v>
      </c>
      <c r="I6697">
        <v>7.86</v>
      </c>
      <c r="J6697">
        <v>4.2699999999999996</v>
      </c>
      <c r="K6697">
        <v>12.13</v>
      </c>
      <c r="L6697" s="2">
        <f>_xlfn.RANK.EQ(I6697, INDEX(CFB!$I$2:$I$1048576, MATCH(W6697, CFB!$W$2:$W$1048576, 0)):INDEX(CFB!$I$2:$I$1048576, MATCH(W6697, CFB!$W$2:$W$1048576, 0) + COUNTIF(CFB!$W$2:$W$1048576, W6697) - 1), 0)</f>
        <v>22</v>
      </c>
      <c r="M6697" s="2">
        <f>_xlfn.RANK.EQ(J6697, INDEX(CFB!$J$2:$J$1048576, MATCH(W6697, CFB!$W$2:$W$1048576, 0)):INDEX(CFB!$J$2:$J$1048576, MATCH(W6697, CFB!$W$2:$W$1048576, 0) + COUNTIF(CFB!$W$2:$W$1048576, W6697) - 1))</f>
        <v>33</v>
      </c>
      <c r="N6697" s="2">
        <f>RANK(K6697, INDEX(CFB!$K$2:$K$1048576, MATCH(W6697, CFB!$W$2:$W$1048576, 0)):INDEX(CFB!$K$2:$K$1048576, MATCH(W6697, CFB!$W$2:$W$1048576, 0) + COUNTIF(CFB!$W$2:$W$1048576, W6697) - 1))</f>
        <v>29</v>
      </c>
      <c r="O6697">
        <v>37.08</v>
      </c>
      <c r="P6697">
        <v>7.17</v>
      </c>
      <c r="W6697">
        <v>1969</v>
      </c>
      <c r="X6697">
        <f t="shared" si="207"/>
        <v>0</v>
      </c>
    </row>
    <row r="6698" spans="1:24" ht="12.75" hidden="1" customHeight="1" x14ac:dyDescent="0.45">
      <c r="A6698">
        <v>30</v>
      </c>
      <c r="B6698" t="s">
        <v>89</v>
      </c>
      <c r="C6698" t="s">
        <v>12</v>
      </c>
      <c r="D6698" s="2" t="str">
        <f t="shared" si="206"/>
        <v>West Virginia1969</v>
      </c>
      <c r="E6698">
        <v>17</v>
      </c>
      <c r="F6698">
        <v>10</v>
      </c>
      <c r="G6698">
        <v>1</v>
      </c>
      <c r="H6698">
        <v>0</v>
      </c>
      <c r="I6698">
        <v>3.3</v>
      </c>
      <c r="J6698">
        <v>6.49</v>
      </c>
      <c r="K6698">
        <v>9.8000000000000007</v>
      </c>
      <c r="L6698" s="2">
        <f>_xlfn.RANK.EQ(I6698, INDEX(CFB!$I$2:$I$1048576, MATCH(W6698, CFB!$W$2:$W$1048576, 0)):INDEX(CFB!$I$2:$I$1048576, MATCH(W6698, CFB!$W$2:$W$1048576, 0) + COUNTIF(CFB!$W$2:$W$1048576, W6698) - 1), 0)</f>
        <v>40</v>
      </c>
      <c r="M6698" s="2">
        <f>_xlfn.RANK.EQ(J6698, INDEX(CFB!$J$2:$J$1048576, MATCH(W6698, CFB!$W$2:$W$1048576, 0)):INDEX(CFB!$J$2:$J$1048576, MATCH(W6698, CFB!$W$2:$W$1048576, 0) + COUNTIF(CFB!$W$2:$W$1048576, W6698) - 1))</f>
        <v>23</v>
      </c>
      <c r="N6698" s="2">
        <f>RANK(K6698, INDEX(CFB!$K$2:$K$1048576, MATCH(W6698, CFB!$W$2:$W$1048576, 0)):INDEX(CFB!$K$2:$K$1048576, MATCH(W6698, CFB!$W$2:$W$1048576, 0) + COUNTIF(CFB!$W$2:$W$1048576, W6698) - 1))</f>
        <v>30</v>
      </c>
      <c r="O6698">
        <v>31.19</v>
      </c>
      <c r="P6698">
        <v>9.18</v>
      </c>
      <c r="W6698">
        <v>1969</v>
      </c>
      <c r="X6698">
        <f t="shared" si="207"/>
        <v>0</v>
      </c>
    </row>
    <row r="6699" spans="1:24" ht="12.75" hidden="1" customHeight="1" x14ac:dyDescent="0.45">
      <c r="A6699">
        <v>31</v>
      </c>
      <c r="B6699" t="s">
        <v>18</v>
      </c>
      <c r="C6699" t="s">
        <v>15</v>
      </c>
      <c r="D6699" s="2" t="str">
        <f t="shared" si="206"/>
        <v>Alabama1969</v>
      </c>
      <c r="F6699">
        <v>6</v>
      </c>
      <c r="G6699">
        <v>5</v>
      </c>
      <c r="H6699">
        <v>0</v>
      </c>
      <c r="I6699">
        <v>9.4600000000000009</v>
      </c>
      <c r="J6699">
        <v>-0.44</v>
      </c>
      <c r="K6699">
        <v>9.0299999999999994</v>
      </c>
      <c r="L6699" s="2">
        <f>_xlfn.RANK.EQ(I6699, INDEX(CFB!$I$2:$I$1048576, MATCH(W6699, CFB!$W$2:$W$1048576, 0)):INDEX(CFB!$I$2:$I$1048576, MATCH(W6699, CFB!$W$2:$W$1048576, 0) + COUNTIF(CFB!$W$2:$W$1048576, W6699) - 1), 0)</f>
        <v>15</v>
      </c>
      <c r="M6699" s="2">
        <f>_xlfn.RANK.EQ(J6699, INDEX(CFB!$J$2:$J$1048576, MATCH(W6699, CFB!$W$2:$W$1048576, 0)):INDEX(CFB!$J$2:$J$1048576, MATCH(W6699, CFB!$W$2:$W$1048576, 0) + COUNTIF(CFB!$W$2:$W$1048576, W6699) - 1))</f>
        <v>59</v>
      </c>
      <c r="N6699" s="2">
        <f>RANK(K6699, INDEX(CFB!$K$2:$K$1048576, MATCH(W6699, CFB!$W$2:$W$1048576, 0)):INDEX(CFB!$K$2:$K$1048576, MATCH(W6699, CFB!$W$2:$W$1048576, 0) + COUNTIF(CFB!$W$2:$W$1048576, W6699) - 1))</f>
        <v>31</v>
      </c>
      <c r="O6699">
        <v>38.909999999999997</v>
      </c>
      <c r="P6699">
        <v>12.11</v>
      </c>
      <c r="W6699">
        <v>1969</v>
      </c>
      <c r="X6699">
        <f t="shared" si="207"/>
        <v>0</v>
      </c>
    </row>
    <row r="6700" spans="1:24" ht="12.75" hidden="1" customHeight="1" x14ac:dyDescent="0.45">
      <c r="A6700">
        <v>32</v>
      </c>
      <c r="B6700" t="s">
        <v>83</v>
      </c>
      <c r="C6700" t="s">
        <v>227</v>
      </c>
      <c r="D6700" s="2" t="str">
        <f t="shared" si="206"/>
        <v>California1969</v>
      </c>
      <c r="F6700">
        <v>5</v>
      </c>
      <c r="G6700">
        <v>5</v>
      </c>
      <c r="H6700">
        <v>0</v>
      </c>
      <c r="I6700">
        <v>1.66</v>
      </c>
      <c r="J6700">
        <v>7.12</v>
      </c>
      <c r="K6700">
        <v>8.77</v>
      </c>
      <c r="L6700" s="2">
        <f>_xlfn.RANK.EQ(I6700, INDEX(CFB!$I$2:$I$1048576, MATCH(W6700, CFB!$W$2:$W$1048576, 0)):INDEX(CFB!$I$2:$I$1048576, MATCH(W6700, CFB!$W$2:$W$1048576, 0) + COUNTIF(CFB!$W$2:$W$1048576, W6700) - 1), 0)</f>
        <v>51</v>
      </c>
      <c r="M6700" s="2">
        <f>_xlfn.RANK.EQ(J6700, INDEX(CFB!$J$2:$J$1048576, MATCH(W6700, CFB!$W$2:$W$1048576, 0)):INDEX(CFB!$J$2:$J$1048576, MATCH(W6700, CFB!$W$2:$W$1048576, 0) + COUNTIF(CFB!$W$2:$W$1048576, W6700) - 1))</f>
        <v>21</v>
      </c>
      <c r="N6700" s="2">
        <f>RANK(K6700, INDEX(CFB!$K$2:$K$1048576, MATCH(W6700, CFB!$W$2:$W$1048576, 0)):INDEX(CFB!$K$2:$K$1048576, MATCH(W6700, CFB!$W$2:$W$1048576, 0) + COUNTIF(CFB!$W$2:$W$1048576, W6700) - 1))</f>
        <v>32</v>
      </c>
      <c r="O6700">
        <v>29.95</v>
      </c>
      <c r="P6700">
        <v>5.48</v>
      </c>
      <c r="W6700">
        <v>1969</v>
      </c>
      <c r="X6700">
        <f t="shared" si="207"/>
        <v>0</v>
      </c>
    </row>
    <row r="6701" spans="1:24" ht="12.75" hidden="1" customHeight="1" x14ac:dyDescent="0.45">
      <c r="A6701">
        <v>33</v>
      </c>
      <c r="B6701" t="s">
        <v>68</v>
      </c>
      <c r="C6701" t="s">
        <v>195</v>
      </c>
      <c r="D6701" s="2" t="str">
        <f t="shared" si="206"/>
        <v>Memphis1969</v>
      </c>
      <c r="F6701">
        <v>8</v>
      </c>
      <c r="G6701">
        <v>2</v>
      </c>
      <c r="H6701">
        <v>0</v>
      </c>
      <c r="I6701">
        <v>5.05</v>
      </c>
      <c r="J6701">
        <v>3.54</v>
      </c>
      <c r="K6701">
        <v>8.59</v>
      </c>
      <c r="L6701" s="2">
        <f>_xlfn.RANK.EQ(I6701, INDEX(CFB!$I$2:$I$1048576, MATCH(W6701, CFB!$W$2:$W$1048576, 0)):INDEX(CFB!$I$2:$I$1048576, MATCH(W6701, CFB!$W$2:$W$1048576, 0) + COUNTIF(CFB!$W$2:$W$1048576, W6701) - 1), 0)</f>
        <v>28</v>
      </c>
      <c r="M6701" s="2">
        <f>_xlfn.RANK.EQ(J6701, INDEX(CFB!$J$2:$J$1048576, MATCH(W6701, CFB!$W$2:$W$1048576, 0)):INDEX(CFB!$J$2:$J$1048576, MATCH(W6701, CFB!$W$2:$W$1048576, 0) + COUNTIF(CFB!$W$2:$W$1048576, W6701) - 1))</f>
        <v>36</v>
      </c>
      <c r="N6701" s="2">
        <f>RANK(K6701, INDEX(CFB!$K$2:$K$1048576, MATCH(W6701, CFB!$W$2:$W$1048576, 0)):INDEX(CFB!$K$2:$K$1048576, MATCH(W6701, CFB!$W$2:$W$1048576, 0) + COUNTIF(CFB!$W$2:$W$1048576, W6701) - 1))</f>
        <v>33</v>
      </c>
      <c r="O6701">
        <v>37.44</v>
      </c>
      <c r="P6701">
        <v>13.07</v>
      </c>
      <c r="W6701">
        <v>1969</v>
      </c>
      <c r="X6701">
        <f t="shared" si="207"/>
        <v>0</v>
      </c>
    </row>
    <row r="6702" spans="1:24" ht="12.75" hidden="1" customHeight="1" x14ac:dyDescent="0.45">
      <c r="A6702">
        <v>34</v>
      </c>
      <c r="B6702" t="s">
        <v>115</v>
      </c>
      <c r="C6702" t="s">
        <v>12</v>
      </c>
      <c r="D6702" s="2" t="str">
        <f t="shared" si="206"/>
        <v>Florida State1969</v>
      </c>
      <c r="F6702">
        <v>6</v>
      </c>
      <c r="G6702">
        <v>3</v>
      </c>
      <c r="H6702">
        <v>1</v>
      </c>
      <c r="I6702">
        <v>2.94</v>
      </c>
      <c r="J6702">
        <v>3.72</v>
      </c>
      <c r="K6702">
        <v>6.67</v>
      </c>
      <c r="L6702" s="2">
        <f>_xlfn.RANK.EQ(I6702, INDEX(CFB!$I$2:$I$1048576, MATCH(W6702, CFB!$W$2:$W$1048576, 0)):INDEX(CFB!$I$2:$I$1048576, MATCH(W6702, CFB!$W$2:$W$1048576, 0) + COUNTIF(CFB!$W$2:$W$1048576, W6702) - 1), 0)</f>
        <v>43</v>
      </c>
      <c r="M6702" s="2">
        <f>_xlfn.RANK.EQ(J6702, INDEX(CFB!$J$2:$J$1048576, MATCH(W6702, CFB!$W$2:$W$1048576, 0)):INDEX(CFB!$J$2:$J$1048576, MATCH(W6702, CFB!$W$2:$W$1048576, 0) + COUNTIF(CFB!$W$2:$W$1048576, W6702) - 1))</f>
        <v>35</v>
      </c>
      <c r="N6702" s="2">
        <f>RANK(K6702, INDEX(CFB!$K$2:$K$1048576, MATCH(W6702, CFB!$W$2:$W$1048576, 0)):INDEX(CFB!$K$2:$K$1048576, MATCH(W6702, CFB!$W$2:$W$1048576, 0) + COUNTIF(CFB!$W$2:$W$1048576, W6702) - 1))</f>
        <v>34</v>
      </c>
      <c r="O6702">
        <v>28.27</v>
      </c>
      <c r="P6702">
        <v>9.48</v>
      </c>
      <c r="W6702">
        <v>1969</v>
      </c>
      <c r="X6702">
        <f t="shared" si="207"/>
        <v>0</v>
      </c>
    </row>
    <row r="6703" spans="1:24" ht="12.75" hidden="1" customHeight="1" x14ac:dyDescent="0.45">
      <c r="A6703">
        <v>35</v>
      </c>
      <c r="B6703" t="s">
        <v>138</v>
      </c>
      <c r="C6703" t="s">
        <v>178</v>
      </c>
      <c r="D6703" s="2" t="str">
        <f t="shared" si="206"/>
        <v>Wyoming1969</v>
      </c>
      <c r="F6703">
        <v>6</v>
      </c>
      <c r="G6703">
        <v>4</v>
      </c>
      <c r="H6703">
        <v>0</v>
      </c>
      <c r="I6703">
        <v>1.4</v>
      </c>
      <c r="J6703">
        <v>5.27</v>
      </c>
      <c r="K6703">
        <v>6.67</v>
      </c>
      <c r="L6703" s="2">
        <f>_xlfn.RANK.EQ(I6703, INDEX(CFB!$I$2:$I$1048576, MATCH(W6703, CFB!$W$2:$W$1048576, 0)):INDEX(CFB!$I$2:$I$1048576, MATCH(W6703, CFB!$W$2:$W$1048576, 0) + COUNTIF(CFB!$W$2:$W$1048576, W6703) - 1), 0)</f>
        <v>53</v>
      </c>
      <c r="M6703" s="2">
        <f>_xlfn.RANK.EQ(J6703, INDEX(CFB!$J$2:$J$1048576, MATCH(W6703, CFB!$W$2:$W$1048576, 0)):INDEX(CFB!$J$2:$J$1048576, MATCH(W6703, CFB!$W$2:$W$1048576, 0) + COUNTIF(CFB!$W$2:$W$1048576, W6703) - 1))</f>
        <v>28</v>
      </c>
      <c r="N6703" s="2">
        <f>RANK(K6703, INDEX(CFB!$K$2:$K$1048576, MATCH(W6703, CFB!$W$2:$W$1048576, 0)):INDEX(CFB!$K$2:$K$1048576, MATCH(W6703, CFB!$W$2:$W$1048576, 0) + COUNTIF(CFB!$W$2:$W$1048576, W6703) - 1))</f>
        <v>34</v>
      </c>
      <c r="O6703">
        <v>30.66</v>
      </c>
      <c r="P6703">
        <v>8.56</v>
      </c>
      <c r="W6703">
        <v>1969</v>
      </c>
      <c r="X6703">
        <f t="shared" si="207"/>
        <v>0</v>
      </c>
    </row>
    <row r="6704" spans="1:24" ht="12.75" hidden="1" customHeight="1" x14ac:dyDescent="0.45">
      <c r="A6704">
        <v>36</v>
      </c>
      <c r="B6704" t="s">
        <v>95</v>
      </c>
      <c r="C6704" t="s">
        <v>10</v>
      </c>
      <c r="D6704" s="2" t="str">
        <f t="shared" si="206"/>
        <v>Michigan State1969</v>
      </c>
      <c r="F6704">
        <v>4</v>
      </c>
      <c r="G6704">
        <v>6</v>
      </c>
      <c r="H6704">
        <v>0</v>
      </c>
      <c r="I6704">
        <v>2.16</v>
      </c>
      <c r="J6704">
        <v>3.27</v>
      </c>
      <c r="K6704">
        <v>5.44</v>
      </c>
      <c r="L6704" s="2">
        <f>_xlfn.RANK.EQ(I6704, INDEX(CFB!$I$2:$I$1048576, MATCH(W6704, CFB!$W$2:$W$1048576, 0)):INDEX(CFB!$I$2:$I$1048576, MATCH(W6704, CFB!$W$2:$W$1048576, 0) + COUNTIF(CFB!$W$2:$W$1048576, W6704) - 1), 0)</f>
        <v>47</v>
      </c>
      <c r="M6704" s="2">
        <f>_xlfn.RANK.EQ(J6704, INDEX(CFB!$J$2:$J$1048576, MATCH(W6704, CFB!$W$2:$W$1048576, 0)):INDEX(CFB!$J$2:$J$1048576, MATCH(W6704, CFB!$W$2:$W$1048576, 0) + COUNTIF(CFB!$W$2:$W$1048576, W6704) - 1))</f>
        <v>38</v>
      </c>
      <c r="N6704" s="2">
        <f>RANK(K6704, INDEX(CFB!$K$2:$K$1048576, MATCH(W6704, CFB!$W$2:$W$1048576, 0)):INDEX(CFB!$K$2:$K$1048576, MATCH(W6704, CFB!$W$2:$W$1048576, 0) + COUNTIF(CFB!$W$2:$W$1048576, W6704) - 1))</f>
        <v>36</v>
      </c>
      <c r="O6704">
        <v>31.38</v>
      </c>
      <c r="P6704">
        <v>8.83</v>
      </c>
      <c r="W6704">
        <v>1969</v>
      </c>
      <c r="X6704">
        <f t="shared" si="207"/>
        <v>0</v>
      </c>
    </row>
    <row r="6705" spans="1:24" ht="12.75" hidden="1" customHeight="1" x14ac:dyDescent="0.45">
      <c r="A6705">
        <v>37</v>
      </c>
      <c r="B6705" t="s">
        <v>218</v>
      </c>
      <c r="C6705" t="s">
        <v>212</v>
      </c>
      <c r="D6705" s="2" t="str">
        <f t="shared" si="206"/>
        <v>Dartmouth1969</v>
      </c>
      <c r="F6705">
        <v>8</v>
      </c>
      <c r="G6705">
        <v>1</v>
      </c>
      <c r="H6705">
        <v>0</v>
      </c>
      <c r="I6705">
        <v>3.17</v>
      </c>
      <c r="J6705">
        <v>1.73</v>
      </c>
      <c r="K6705">
        <v>4.9000000000000004</v>
      </c>
      <c r="L6705" s="2">
        <f>_xlfn.RANK.EQ(I6705, INDEX(CFB!$I$2:$I$1048576, MATCH(W6705, CFB!$W$2:$W$1048576, 0)):INDEX(CFB!$I$2:$I$1048576, MATCH(W6705, CFB!$W$2:$W$1048576, 0) + COUNTIF(CFB!$W$2:$W$1048576, W6705) - 1), 0)</f>
        <v>42</v>
      </c>
      <c r="M6705" s="2">
        <f>_xlfn.RANK.EQ(J6705, INDEX(CFB!$J$2:$J$1048576, MATCH(W6705, CFB!$W$2:$W$1048576, 0)):INDEX(CFB!$J$2:$J$1048576, MATCH(W6705, CFB!$W$2:$W$1048576, 0) + COUNTIF(CFB!$W$2:$W$1048576, W6705) - 1))</f>
        <v>46</v>
      </c>
      <c r="N6705" s="2">
        <f>RANK(K6705, INDEX(CFB!$K$2:$K$1048576, MATCH(W6705, CFB!$W$2:$W$1048576, 0)):INDEX(CFB!$K$2:$K$1048576, MATCH(W6705, CFB!$W$2:$W$1048576, 0) + COUNTIF(CFB!$W$2:$W$1048576, W6705) - 1))</f>
        <v>37</v>
      </c>
      <c r="O6705">
        <v>33.75</v>
      </c>
      <c r="P6705">
        <v>12.31</v>
      </c>
      <c r="W6705">
        <v>1969</v>
      </c>
      <c r="X6705">
        <f t="shared" si="207"/>
        <v>0</v>
      </c>
    </row>
    <row r="6706" spans="1:24" ht="12.75" hidden="1" customHeight="1" x14ac:dyDescent="0.45">
      <c r="A6706">
        <v>38</v>
      </c>
      <c r="B6706" t="s">
        <v>71</v>
      </c>
      <c r="C6706" t="s">
        <v>189</v>
      </c>
      <c r="D6706" s="2" t="str">
        <f t="shared" si="206"/>
        <v>Texas Tech1969</v>
      </c>
      <c r="F6706">
        <v>5</v>
      </c>
      <c r="G6706">
        <v>5</v>
      </c>
      <c r="H6706">
        <v>0</v>
      </c>
      <c r="I6706">
        <v>3.71</v>
      </c>
      <c r="J6706">
        <v>0.68</v>
      </c>
      <c r="K6706">
        <v>4.3899999999999997</v>
      </c>
      <c r="L6706" s="2">
        <f>_xlfn.RANK.EQ(I6706, INDEX(CFB!$I$2:$I$1048576, MATCH(W6706, CFB!$W$2:$W$1048576, 0)):INDEX(CFB!$I$2:$I$1048576, MATCH(W6706, CFB!$W$2:$W$1048576, 0) + COUNTIF(CFB!$W$2:$W$1048576, W6706) - 1), 0)</f>
        <v>37</v>
      </c>
      <c r="M6706" s="2">
        <f>_xlfn.RANK.EQ(J6706, INDEX(CFB!$J$2:$J$1048576, MATCH(W6706, CFB!$W$2:$W$1048576, 0)):INDEX(CFB!$J$2:$J$1048576, MATCH(W6706, CFB!$W$2:$W$1048576, 0) + COUNTIF(CFB!$W$2:$W$1048576, W6706) - 1))</f>
        <v>52</v>
      </c>
      <c r="N6706" s="2">
        <f>RANK(K6706, INDEX(CFB!$K$2:$K$1048576, MATCH(W6706, CFB!$W$2:$W$1048576, 0)):INDEX(CFB!$K$2:$K$1048576, MATCH(W6706, CFB!$W$2:$W$1048576, 0) + COUNTIF(CFB!$W$2:$W$1048576, W6706) - 1))</f>
        <v>38</v>
      </c>
      <c r="O6706">
        <v>30.61</v>
      </c>
      <c r="P6706">
        <v>14.4</v>
      </c>
      <c r="W6706">
        <v>1969</v>
      </c>
      <c r="X6706">
        <f t="shared" si="207"/>
        <v>0</v>
      </c>
    </row>
    <row r="6707" spans="1:24" ht="12.75" hidden="1" customHeight="1" x14ac:dyDescent="0.45">
      <c r="A6707">
        <v>39</v>
      </c>
      <c r="B6707" t="s">
        <v>42</v>
      </c>
      <c r="C6707" t="s">
        <v>10</v>
      </c>
      <c r="D6707" s="2" t="str">
        <f t="shared" si="206"/>
        <v>Minnesota1969</v>
      </c>
      <c r="F6707">
        <v>4</v>
      </c>
      <c r="G6707">
        <v>5</v>
      </c>
      <c r="H6707">
        <v>1</v>
      </c>
      <c r="I6707">
        <v>4.22</v>
      </c>
      <c r="J6707">
        <v>0.15</v>
      </c>
      <c r="K6707">
        <v>4.37</v>
      </c>
      <c r="L6707" s="2">
        <f>_xlfn.RANK.EQ(I6707, INDEX(CFB!$I$2:$I$1048576, MATCH(W6707, CFB!$W$2:$W$1048576, 0)):INDEX(CFB!$I$2:$I$1048576, MATCH(W6707, CFB!$W$2:$W$1048576, 0) + COUNTIF(CFB!$W$2:$W$1048576, W6707) - 1), 0)</f>
        <v>33</v>
      </c>
      <c r="M6707" s="2">
        <f>_xlfn.RANK.EQ(J6707, INDEX(CFB!$J$2:$J$1048576, MATCH(W6707, CFB!$W$2:$W$1048576, 0)):INDEX(CFB!$J$2:$J$1048576, MATCH(W6707, CFB!$W$2:$W$1048576, 0) + COUNTIF(CFB!$W$2:$W$1048576, W6707) - 1))</f>
        <v>56</v>
      </c>
      <c r="N6707" s="2">
        <f>RANK(K6707, INDEX(CFB!$K$2:$K$1048576, MATCH(W6707, CFB!$W$2:$W$1048576, 0)):INDEX(CFB!$K$2:$K$1048576, MATCH(W6707, CFB!$W$2:$W$1048576, 0) + COUNTIF(CFB!$W$2:$W$1048576, W6707) - 1))</f>
        <v>39</v>
      </c>
      <c r="O6707">
        <v>31.78</v>
      </c>
      <c r="P6707">
        <v>11.99</v>
      </c>
      <c r="W6707">
        <v>1969</v>
      </c>
      <c r="X6707">
        <f t="shared" si="207"/>
        <v>0</v>
      </c>
    </row>
    <row r="6708" spans="1:24" ht="12.75" hidden="1" customHeight="1" x14ac:dyDescent="0.45">
      <c r="A6708">
        <v>40</v>
      </c>
      <c r="B6708" t="s">
        <v>32</v>
      </c>
      <c r="C6708" t="s">
        <v>178</v>
      </c>
      <c r="D6708" s="2" t="str">
        <f t="shared" si="206"/>
        <v>BYU1969</v>
      </c>
      <c r="F6708">
        <v>6</v>
      </c>
      <c r="G6708">
        <v>4</v>
      </c>
      <c r="H6708">
        <v>0</v>
      </c>
      <c r="I6708">
        <v>-2.02</v>
      </c>
      <c r="J6708">
        <v>6.28</v>
      </c>
      <c r="K6708">
        <v>4.26</v>
      </c>
      <c r="L6708" s="2">
        <f>_xlfn.RANK.EQ(I6708, INDEX(CFB!$I$2:$I$1048576, MATCH(W6708, CFB!$W$2:$W$1048576, 0)):INDEX(CFB!$I$2:$I$1048576, MATCH(W6708, CFB!$W$2:$W$1048576, 0) + COUNTIF(CFB!$W$2:$W$1048576, W6708) - 1), 0)</f>
        <v>75</v>
      </c>
      <c r="M6708" s="2">
        <f>_xlfn.RANK.EQ(J6708, INDEX(CFB!$J$2:$J$1048576, MATCH(W6708, CFB!$W$2:$W$1048576, 0)):INDEX(CFB!$J$2:$J$1048576, MATCH(W6708, CFB!$W$2:$W$1048576, 0) + COUNTIF(CFB!$W$2:$W$1048576, W6708) - 1))</f>
        <v>24</v>
      </c>
      <c r="N6708" s="2">
        <f>RANK(K6708, INDEX(CFB!$K$2:$K$1048576, MATCH(W6708, CFB!$W$2:$W$1048576, 0)):INDEX(CFB!$K$2:$K$1048576, MATCH(W6708, CFB!$W$2:$W$1048576, 0) + COUNTIF(CFB!$W$2:$W$1048576, W6708) - 1))</f>
        <v>40</v>
      </c>
      <c r="O6708">
        <v>24.4</v>
      </c>
      <c r="P6708">
        <v>8.77</v>
      </c>
      <c r="W6708">
        <v>1969</v>
      </c>
      <c r="X6708">
        <f t="shared" si="207"/>
        <v>0</v>
      </c>
    </row>
    <row r="6709" spans="1:24" ht="12.75" hidden="1" customHeight="1" x14ac:dyDescent="0.45">
      <c r="A6709">
        <v>41</v>
      </c>
      <c r="B6709" t="s">
        <v>13</v>
      </c>
      <c r="C6709" t="s">
        <v>227</v>
      </c>
      <c r="D6709" s="2" t="str">
        <f t="shared" si="206"/>
        <v>Oregon1969</v>
      </c>
      <c r="F6709">
        <v>5</v>
      </c>
      <c r="G6709">
        <v>5</v>
      </c>
      <c r="H6709">
        <v>1</v>
      </c>
      <c r="I6709">
        <v>3.51</v>
      </c>
      <c r="J6709">
        <v>0.56999999999999995</v>
      </c>
      <c r="K6709">
        <v>4.08</v>
      </c>
      <c r="L6709" s="2">
        <f>_xlfn.RANK.EQ(I6709, INDEX(CFB!$I$2:$I$1048576, MATCH(W6709, CFB!$W$2:$W$1048576, 0)):INDEX(CFB!$I$2:$I$1048576, MATCH(W6709, CFB!$W$2:$W$1048576, 0) + COUNTIF(CFB!$W$2:$W$1048576, W6709) - 1), 0)</f>
        <v>39</v>
      </c>
      <c r="M6709" s="2">
        <f>_xlfn.RANK.EQ(J6709, INDEX(CFB!$J$2:$J$1048576, MATCH(W6709, CFB!$W$2:$W$1048576, 0)):INDEX(CFB!$J$2:$J$1048576, MATCH(W6709, CFB!$W$2:$W$1048576, 0) + COUNTIF(CFB!$W$2:$W$1048576, W6709) - 1))</f>
        <v>53</v>
      </c>
      <c r="N6709" s="2">
        <f>RANK(K6709, INDEX(CFB!$K$2:$K$1048576, MATCH(W6709, CFB!$W$2:$W$1048576, 0)):INDEX(CFB!$K$2:$K$1048576, MATCH(W6709, CFB!$W$2:$W$1048576, 0) + COUNTIF(CFB!$W$2:$W$1048576, W6709) - 1))</f>
        <v>41</v>
      </c>
      <c r="O6709">
        <v>33.61</v>
      </c>
      <c r="P6709">
        <v>13.62</v>
      </c>
      <c r="W6709">
        <v>1969</v>
      </c>
      <c r="X6709">
        <f t="shared" si="207"/>
        <v>0</v>
      </c>
    </row>
    <row r="6710" spans="1:24" ht="12.75" hidden="1" customHeight="1" x14ac:dyDescent="0.45">
      <c r="A6710">
        <v>42</v>
      </c>
      <c r="B6710" t="s">
        <v>61</v>
      </c>
      <c r="C6710" t="s">
        <v>189</v>
      </c>
      <c r="D6710" s="2" t="str">
        <f t="shared" si="206"/>
        <v>Texas Christian1969</v>
      </c>
      <c r="F6710">
        <v>4</v>
      </c>
      <c r="G6710">
        <v>6</v>
      </c>
      <c r="H6710">
        <v>0</v>
      </c>
      <c r="I6710">
        <v>1.64</v>
      </c>
      <c r="J6710">
        <v>2.17</v>
      </c>
      <c r="K6710">
        <v>3.81</v>
      </c>
      <c r="L6710" s="2">
        <f>_xlfn.RANK.EQ(I6710, INDEX(CFB!$I$2:$I$1048576, MATCH(W6710, CFB!$W$2:$W$1048576, 0)):INDEX(CFB!$I$2:$I$1048576, MATCH(W6710, CFB!$W$2:$W$1048576, 0) + COUNTIF(CFB!$W$2:$W$1048576, W6710) - 1), 0)</f>
        <v>52</v>
      </c>
      <c r="M6710" s="2">
        <f>_xlfn.RANK.EQ(J6710, INDEX(CFB!$J$2:$J$1048576, MATCH(W6710, CFB!$W$2:$W$1048576, 0)):INDEX(CFB!$J$2:$J$1048576, MATCH(W6710, CFB!$W$2:$W$1048576, 0) + COUNTIF(CFB!$W$2:$W$1048576, W6710) - 1))</f>
        <v>44</v>
      </c>
      <c r="N6710" s="2">
        <f>RANK(K6710, INDEX(CFB!$K$2:$K$1048576, MATCH(W6710, CFB!$W$2:$W$1048576, 0)):INDEX(CFB!$K$2:$K$1048576, MATCH(W6710, CFB!$W$2:$W$1048576, 0) + COUNTIF(CFB!$W$2:$W$1048576, W6710) - 1))</f>
        <v>42</v>
      </c>
      <c r="O6710">
        <v>29.48</v>
      </c>
      <c r="P6710">
        <v>16.43</v>
      </c>
      <c r="W6710">
        <v>1969</v>
      </c>
      <c r="X6710">
        <f t="shared" si="207"/>
        <v>0</v>
      </c>
    </row>
    <row r="6711" spans="1:24" ht="12.75" hidden="1" customHeight="1" x14ac:dyDescent="0.45">
      <c r="A6711">
        <v>43</v>
      </c>
      <c r="B6711" t="s">
        <v>190</v>
      </c>
      <c r="C6711" t="s">
        <v>193</v>
      </c>
      <c r="D6711" s="2" t="str">
        <f t="shared" si="206"/>
        <v>Pacific1969</v>
      </c>
      <c r="F6711">
        <v>7</v>
      </c>
      <c r="G6711">
        <v>3</v>
      </c>
      <c r="H6711">
        <v>0</v>
      </c>
      <c r="I6711">
        <v>0.09</v>
      </c>
      <c r="J6711">
        <v>3.5</v>
      </c>
      <c r="K6711">
        <v>3.59</v>
      </c>
      <c r="L6711" s="2">
        <f>_xlfn.RANK.EQ(I6711, INDEX(CFB!$I$2:$I$1048576, MATCH(W6711, CFB!$W$2:$W$1048576, 0)):INDEX(CFB!$I$2:$I$1048576, MATCH(W6711, CFB!$W$2:$W$1048576, 0) + COUNTIF(CFB!$W$2:$W$1048576, W6711) - 1), 0)</f>
        <v>58</v>
      </c>
      <c r="M6711" s="2">
        <f>_xlfn.RANK.EQ(J6711, INDEX(CFB!$J$2:$J$1048576, MATCH(W6711, CFB!$W$2:$W$1048576, 0)):INDEX(CFB!$J$2:$J$1048576, MATCH(W6711, CFB!$W$2:$W$1048576, 0) + COUNTIF(CFB!$W$2:$W$1048576, W6711) - 1))</f>
        <v>37</v>
      </c>
      <c r="N6711" s="2">
        <f>RANK(K6711, INDEX(CFB!$K$2:$K$1048576, MATCH(W6711, CFB!$W$2:$W$1048576, 0)):INDEX(CFB!$K$2:$K$1048576, MATCH(W6711, CFB!$W$2:$W$1048576, 0) + COUNTIF(CFB!$W$2:$W$1048576, W6711) - 1))</f>
        <v>43</v>
      </c>
      <c r="O6711">
        <v>29.32</v>
      </c>
      <c r="P6711">
        <v>10.79</v>
      </c>
      <c r="W6711">
        <v>1969</v>
      </c>
      <c r="X6711">
        <f t="shared" si="207"/>
        <v>0</v>
      </c>
    </row>
    <row r="6712" spans="1:24" ht="12.75" hidden="1" customHeight="1" x14ac:dyDescent="0.45">
      <c r="A6712">
        <v>44</v>
      </c>
      <c r="B6712" t="s">
        <v>22</v>
      </c>
      <c r="C6712" t="s">
        <v>12</v>
      </c>
      <c r="D6712" s="2" t="str">
        <f t="shared" si="206"/>
        <v>Miami (FL)1969</v>
      </c>
      <c r="F6712">
        <v>4</v>
      </c>
      <c r="G6712">
        <v>6</v>
      </c>
      <c r="H6712">
        <v>0</v>
      </c>
      <c r="I6712">
        <v>0.26</v>
      </c>
      <c r="J6712">
        <v>3.01</v>
      </c>
      <c r="K6712">
        <v>3.27</v>
      </c>
      <c r="L6712" s="2">
        <f>_xlfn.RANK.EQ(I6712, INDEX(CFB!$I$2:$I$1048576, MATCH(W6712, CFB!$W$2:$W$1048576, 0)):INDEX(CFB!$I$2:$I$1048576, MATCH(W6712, CFB!$W$2:$W$1048576, 0) + COUNTIF(CFB!$W$2:$W$1048576, W6712) - 1), 0)</f>
        <v>57</v>
      </c>
      <c r="M6712" s="2">
        <f>_xlfn.RANK.EQ(J6712, INDEX(CFB!$J$2:$J$1048576, MATCH(W6712, CFB!$W$2:$W$1048576, 0)):INDEX(CFB!$J$2:$J$1048576, MATCH(W6712, CFB!$W$2:$W$1048576, 0) + COUNTIF(CFB!$W$2:$W$1048576, W6712) - 1))</f>
        <v>41</v>
      </c>
      <c r="N6712" s="2">
        <f>RANK(K6712, INDEX(CFB!$K$2:$K$1048576, MATCH(W6712, CFB!$W$2:$W$1048576, 0)):INDEX(CFB!$K$2:$K$1048576, MATCH(W6712, CFB!$W$2:$W$1048576, 0) + COUNTIF(CFB!$W$2:$W$1048576, W6712) - 1))</f>
        <v>44</v>
      </c>
      <c r="O6712">
        <v>28.72</v>
      </c>
      <c r="P6712">
        <v>9.9</v>
      </c>
      <c r="W6712">
        <v>1969</v>
      </c>
      <c r="X6712">
        <f t="shared" si="207"/>
        <v>0</v>
      </c>
    </row>
    <row r="6713" spans="1:24" ht="12.75" hidden="1" customHeight="1" x14ac:dyDescent="0.45">
      <c r="A6713">
        <v>45</v>
      </c>
      <c r="B6713" t="s">
        <v>36</v>
      </c>
      <c r="C6713" t="s">
        <v>10</v>
      </c>
      <c r="D6713" s="2" t="str">
        <f t="shared" si="206"/>
        <v>Iowa1969</v>
      </c>
      <c r="F6713">
        <v>5</v>
      </c>
      <c r="G6713">
        <v>5</v>
      </c>
      <c r="H6713">
        <v>0</v>
      </c>
      <c r="I6713">
        <v>4.55</v>
      </c>
      <c r="J6713">
        <v>-1.41</v>
      </c>
      <c r="K6713">
        <v>3.14</v>
      </c>
      <c r="L6713" s="2">
        <f>_xlfn.RANK.EQ(I6713, INDEX(CFB!$I$2:$I$1048576, MATCH(W6713, CFB!$W$2:$W$1048576, 0)):INDEX(CFB!$I$2:$I$1048576, MATCH(W6713, CFB!$W$2:$W$1048576, 0) + COUNTIF(CFB!$W$2:$W$1048576, W6713) - 1), 0)</f>
        <v>31</v>
      </c>
      <c r="M6713" s="2">
        <f>_xlfn.RANK.EQ(J6713, INDEX(CFB!$J$2:$J$1048576, MATCH(W6713, CFB!$W$2:$W$1048576, 0)):INDEX(CFB!$J$2:$J$1048576, MATCH(W6713, CFB!$W$2:$W$1048576, 0) + COUNTIF(CFB!$W$2:$W$1048576, W6713) - 1))</f>
        <v>65</v>
      </c>
      <c r="N6713" s="2">
        <f>RANK(K6713, INDEX(CFB!$K$2:$K$1048576, MATCH(W6713, CFB!$W$2:$W$1048576, 0)):INDEX(CFB!$K$2:$K$1048576, MATCH(W6713, CFB!$W$2:$W$1048576, 0) + COUNTIF(CFB!$W$2:$W$1048576, W6713) - 1))</f>
        <v>45</v>
      </c>
      <c r="O6713">
        <v>33.32</v>
      </c>
      <c r="P6713">
        <v>17.2</v>
      </c>
      <c r="W6713">
        <v>1969</v>
      </c>
      <c r="X6713">
        <f t="shared" si="207"/>
        <v>0</v>
      </c>
    </row>
    <row r="6714" spans="1:24" ht="12.75" hidden="1" customHeight="1" x14ac:dyDescent="0.45">
      <c r="A6714">
        <v>46</v>
      </c>
      <c r="B6714" t="s">
        <v>52</v>
      </c>
      <c r="C6714" t="s">
        <v>12</v>
      </c>
      <c r="D6714" s="2" t="str">
        <f t="shared" si="206"/>
        <v>Georgia Tech1969</v>
      </c>
      <c r="F6714">
        <v>4</v>
      </c>
      <c r="G6714">
        <v>6</v>
      </c>
      <c r="H6714">
        <v>0</v>
      </c>
      <c r="I6714">
        <v>-1.1399999999999999</v>
      </c>
      <c r="J6714">
        <v>4.04</v>
      </c>
      <c r="K6714">
        <v>2.91</v>
      </c>
      <c r="L6714" s="2">
        <f>_xlfn.RANK.EQ(I6714, INDEX(CFB!$I$2:$I$1048576, MATCH(W6714, CFB!$W$2:$W$1048576, 0)):INDEX(CFB!$I$2:$I$1048576, MATCH(W6714, CFB!$W$2:$W$1048576, 0) + COUNTIF(CFB!$W$2:$W$1048576, W6714) - 1), 0)</f>
        <v>70</v>
      </c>
      <c r="M6714" s="2">
        <f>_xlfn.RANK.EQ(J6714, INDEX(CFB!$J$2:$J$1048576, MATCH(W6714, CFB!$W$2:$W$1048576, 0)):INDEX(CFB!$J$2:$J$1048576, MATCH(W6714, CFB!$W$2:$W$1048576, 0) + COUNTIF(CFB!$W$2:$W$1048576, W6714) - 1))</f>
        <v>34</v>
      </c>
      <c r="N6714" s="2">
        <f>RANK(K6714, INDEX(CFB!$K$2:$K$1048576, MATCH(W6714, CFB!$W$2:$W$1048576, 0)):INDEX(CFB!$K$2:$K$1048576, MATCH(W6714, CFB!$W$2:$W$1048576, 0) + COUNTIF(CFB!$W$2:$W$1048576, W6714) - 1))</f>
        <v>46</v>
      </c>
      <c r="O6714">
        <v>25.91</v>
      </c>
      <c r="P6714">
        <v>7.71</v>
      </c>
      <c r="W6714">
        <v>1969</v>
      </c>
      <c r="X6714">
        <f t="shared" si="207"/>
        <v>0</v>
      </c>
    </row>
    <row r="6715" spans="1:24" ht="12.75" hidden="1" customHeight="1" x14ac:dyDescent="0.45">
      <c r="A6715">
        <v>47</v>
      </c>
      <c r="B6715" t="s">
        <v>113</v>
      </c>
      <c r="C6715" t="s">
        <v>195</v>
      </c>
      <c r="D6715" s="2" t="str">
        <f t="shared" si="206"/>
        <v>North Texas1969</v>
      </c>
      <c r="F6715">
        <v>7</v>
      </c>
      <c r="G6715">
        <v>3</v>
      </c>
      <c r="H6715">
        <v>0</v>
      </c>
      <c r="I6715">
        <v>3.77</v>
      </c>
      <c r="J6715">
        <v>-0.95</v>
      </c>
      <c r="K6715">
        <v>2.82</v>
      </c>
      <c r="L6715" s="2">
        <f>_xlfn.RANK.EQ(I6715, INDEX(CFB!$I$2:$I$1048576, MATCH(W6715, CFB!$W$2:$W$1048576, 0)):INDEX(CFB!$I$2:$I$1048576, MATCH(W6715, CFB!$W$2:$W$1048576, 0) + COUNTIF(CFB!$W$2:$W$1048576, W6715) - 1), 0)</f>
        <v>36</v>
      </c>
      <c r="M6715" s="2">
        <f>_xlfn.RANK.EQ(J6715, INDEX(CFB!$J$2:$J$1048576, MATCH(W6715, CFB!$W$2:$W$1048576, 0)):INDEX(CFB!$J$2:$J$1048576, MATCH(W6715, CFB!$W$2:$W$1048576, 0) + COUNTIF(CFB!$W$2:$W$1048576, W6715) - 1))</f>
        <v>62</v>
      </c>
      <c r="N6715" s="2">
        <f>RANK(K6715, INDEX(CFB!$K$2:$K$1048576, MATCH(W6715, CFB!$W$2:$W$1048576, 0)):INDEX(CFB!$K$2:$K$1048576, MATCH(W6715, CFB!$W$2:$W$1048576, 0) + COUNTIF(CFB!$W$2:$W$1048576, W6715) - 1))</f>
        <v>47</v>
      </c>
      <c r="O6715">
        <v>31.09</v>
      </c>
      <c r="P6715">
        <v>13.7</v>
      </c>
      <c r="W6715">
        <v>1969</v>
      </c>
      <c r="X6715">
        <f t="shared" si="207"/>
        <v>0</v>
      </c>
    </row>
    <row r="6716" spans="1:24" ht="12.75" hidden="1" customHeight="1" x14ac:dyDescent="0.45">
      <c r="A6716">
        <v>48</v>
      </c>
      <c r="B6716" t="s">
        <v>21</v>
      </c>
      <c r="C6716" t="s">
        <v>10</v>
      </c>
      <c r="D6716" s="2" t="str">
        <f t="shared" si="206"/>
        <v>Indiana1969</v>
      </c>
      <c r="F6716">
        <v>4</v>
      </c>
      <c r="G6716">
        <v>6</v>
      </c>
      <c r="H6716">
        <v>0</v>
      </c>
      <c r="I6716">
        <v>4.9800000000000004</v>
      </c>
      <c r="J6716">
        <v>-2.2400000000000002</v>
      </c>
      <c r="K6716">
        <v>2.74</v>
      </c>
      <c r="L6716" s="2">
        <f>_xlfn.RANK.EQ(I6716, INDEX(CFB!$I$2:$I$1048576, MATCH(W6716, CFB!$W$2:$W$1048576, 0)):INDEX(CFB!$I$2:$I$1048576, MATCH(W6716, CFB!$W$2:$W$1048576, 0) + COUNTIF(CFB!$W$2:$W$1048576, W6716) - 1), 0)</f>
        <v>29</v>
      </c>
      <c r="M6716" s="2">
        <f>_xlfn.RANK.EQ(J6716, INDEX(CFB!$J$2:$J$1048576, MATCH(W6716, CFB!$W$2:$W$1048576, 0)):INDEX(CFB!$J$2:$J$1048576, MATCH(W6716, CFB!$W$2:$W$1048576, 0) + COUNTIF(CFB!$W$2:$W$1048576, W6716) - 1))</f>
        <v>76</v>
      </c>
      <c r="N6716" s="2">
        <f>RANK(K6716, INDEX(CFB!$K$2:$K$1048576, MATCH(W6716, CFB!$W$2:$W$1048576, 0)):INDEX(CFB!$K$2:$K$1048576, MATCH(W6716, CFB!$W$2:$W$1048576, 0) + COUNTIF(CFB!$W$2:$W$1048576, W6716) - 1))</f>
        <v>48</v>
      </c>
      <c r="O6716">
        <v>32.56</v>
      </c>
      <c r="P6716">
        <v>15.05</v>
      </c>
      <c r="W6716">
        <v>1969</v>
      </c>
      <c r="X6716">
        <f t="shared" si="207"/>
        <v>0</v>
      </c>
    </row>
    <row r="6717" spans="1:24" ht="12.75" hidden="1" customHeight="1" x14ac:dyDescent="0.45">
      <c r="A6717">
        <v>49</v>
      </c>
      <c r="B6717" t="s">
        <v>59</v>
      </c>
      <c r="C6717" t="s">
        <v>15</v>
      </c>
      <c r="D6717" s="2" t="str">
        <f t="shared" si="206"/>
        <v>Vanderbilt1969</v>
      </c>
      <c r="F6717">
        <v>4</v>
      </c>
      <c r="G6717">
        <v>6</v>
      </c>
      <c r="H6717">
        <v>0</v>
      </c>
      <c r="I6717">
        <v>4.8600000000000003</v>
      </c>
      <c r="J6717">
        <v>-2.2000000000000002</v>
      </c>
      <c r="K6717">
        <v>2.66</v>
      </c>
      <c r="L6717" s="2">
        <f>_xlfn.RANK.EQ(I6717, INDEX(CFB!$I$2:$I$1048576, MATCH(W6717, CFB!$W$2:$W$1048576, 0)):INDEX(CFB!$I$2:$I$1048576, MATCH(W6717, CFB!$W$2:$W$1048576, 0) + COUNTIF(CFB!$W$2:$W$1048576, W6717) - 1), 0)</f>
        <v>30</v>
      </c>
      <c r="M6717" s="2">
        <f>_xlfn.RANK.EQ(J6717, INDEX(CFB!$J$2:$J$1048576, MATCH(W6717, CFB!$W$2:$W$1048576, 0)):INDEX(CFB!$J$2:$J$1048576, MATCH(W6717, CFB!$W$2:$W$1048576, 0) + COUNTIF(CFB!$W$2:$W$1048576, W6717) - 1))</f>
        <v>75</v>
      </c>
      <c r="N6717" s="2">
        <f>RANK(K6717, INDEX(CFB!$K$2:$K$1048576, MATCH(W6717, CFB!$W$2:$W$1048576, 0)):INDEX(CFB!$K$2:$K$1048576, MATCH(W6717, CFB!$W$2:$W$1048576, 0) + COUNTIF(CFB!$W$2:$W$1048576, W6717) - 1))</f>
        <v>49</v>
      </c>
      <c r="O6717">
        <v>36.1</v>
      </c>
      <c r="P6717">
        <v>15.63</v>
      </c>
      <c r="W6717">
        <v>1969</v>
      </c>
      <c r="X6717">
        <f t="shared" si="207"/>
        <v>0</v>
      </c>
    </row>
    <row r="6718" spans="1:24" ht="12.75" hidden="1" customHeight="1" x14ac:dyDescent="0.45">
      <c r="A6718">
        <v>50</v>
      </c>
      <c r="B6718" t="s">
        <v>40</v>
      </c>
      <c r="C6718" t="s">
        <v>188</v>
      </c>
      <c r="D6718" s="2" t="str">
        <f t="shared" si="206"/>
        <v>Iowa State1969</v>
      </c>
      <c r="F6718">
        <v>3</v>
      </c>
      <c r="G6718">
        <v>7</v>
      </c>
      <c r="H6718">
        <v>0</v>
      </c>
      <c r="I6718">
        <v>-0.59</v>
      </c>
      <c r="J6718">
        <v>3.08</v>
      </c>
      <c r="K6718">
        <v>2.4900000000000002</v>
      </c>
      <c r="L6718" s="2">
        <f>_xlfn.RANK.EQ(I6718, INDEX(CFB!$I$2:$I$1048576, MATCH(W6718, CFB!$W$2:$W$1048576, 0)):INDEX(CFB!$I$2:$I$1048576, MATCH(W6718, CFB!$W$2:$W$1048576, 0) + COUNTIF(CFB!$W$2:$W$1048576, W6718) - 1), 0)</f>
        <v>66</v>
      </c>
      <c r="M6718" s="2">
        <f>_xlfn.RANK.EQ(J6718, INDEX(CFB!$J$2:$J$1048576, MATCH(W6718, CFB!$W$2:$W$1048576, 0)):INDEX(CFB!$J$2:$J$1048576, MATCH(W6718, CFB!$W$2:$W$1048576, 0) + COUNTIF(CFB!$W$2:$W$1048576, W6718) - 1))</f>
        <v>40</v>
      </c>
      <c r="N6718" s="2">
        <f>RANK(K6718, INDEX(CFB!$K$2:$K$1048576, MATCH(W6718, CFB!$W$2:$W$1048576, 0)):INDEX(CFB!$K$2:$K$1048576, MATCH(W6718, CFB!$W$2:$W$1048576, 0) + COUNTIF(CFB!$W$2:$W$1048576, W6718) - 1))</f>
        <v>50</v>
      </c>
      <c r="O6718">
        <v>27.05</v>
      </c>
      <c r="P6718">
        <v>11.85</v>
      </c>
      <c r="W6718">
        <v>1969</v>
      </c>
      <c r="X6718">
        <f t="shared" si="207"/>
        <v>0</v>
      </c>
    </row>
    <row r="6719" spans="1:24" ht="12.75" hidden="1" customHeight="1" x14ac:dyDescent="0.45">
      <c r="A6719">
        <v>51</v>
      </c>
      <c r="B6719" t="s">
        <v>53</v>
      </c>
      <c r="C6719" t="s">
        <v>12</v>
      </c>
      <c r="D6719" s="2" t="str">
        <f t="shared" si="206"/>
        <v>Syracuse1969</v>
      </c>
      <c r="F6719">
        <v>5</v>
      </c>
      <c r="G6719">
        <v>5</v>
      </c>
      <c r="H6719">
        <v>0</v>
      </c>
      <c r="I6719">
        <v>-4.74</v>
      </c>
      <c r="J6719">
        <v>7.16</v>
      </c>
      <c r="K6719">
        <v>2.4300000000000002</v>
      </c>
      <c r="L6719" s="2">
        <f>_xlfn.RANK.EQ(I6719, INDEX(CFB!$I$2:$I$1048576, MATCH(W6719, CFB!$W$2:$W$1048576, 0)):INDEX(CFB!$I$2:$I$1048576, MATCH(W6719, CFB!$W$2:$W$1048576, 0) + COUNTIF(CFB!$W$2:$W$1048576, W6719) - 1), 0)</f>
        <v>95</v>
      </c>
      <c r="M6719" s="2">
        <f>_xlfn.RANK.EQ(J6719, INDEX(CFB!$J$2:$J$1048576, MATCH(W6719, CFB!$W$2:$W$1048576, 0)):INDEX(CFB!$J$2:$J$1048576, MATCH(W6719, CFB!$W$2:$W$1048576, 0) + COUNTIF(CFB!$W$2:$W$1048576, W6719) - 1))</f>
        <v>20</v>
      </c>
      <c r="N6719" s="2">
        <f>RANK(K6719, INDEX(CFB!$K$2:$K$1048576, MATCH(W6719, CFB!$W$2:$W$1048576, 0)):INDEX(CFB!$K$2:$K$1048576, MATCH(W6719, CFB!$W$2:$W$1048576, 0) + COUNTIF(CFB!$W$2:$W$1048576, W6719) - 1))</f>
        <v>51</v>
      </c>
      <c r="O6719">
        <v>21.74</v>
      </c>
      <c r="P6719">
        <v>6.08</v>
      </c>
      <c r="W6719">
        <v>1969</v>
      </c>
      <c r="X6719">
        <f t="shared" si="207"/>
        <v>0</v>
      </c>
    </row>
    <row r="6720" spans="1:24" ht="12.75" hidden="1" customHeight="1" x14ac:dyDescent="0.45">
      <c r="A6720">
        <v>52</v>
      </c>
      <c r="B6720" t="s">
        <v>24</v>
      </c>
      <c r="C6720" t="s">
        <v>189</v>
      </c>
      <c r="D6720" s="2" t="str">
        <f t="shared" si="206"/>
        <v>SMU1969</v>
      </c>
      <c r="F6720">
        <v>3</v>
      </c>
      <c r="G6720">
        <v>7</v>
      </c>
      <c r="H6720">
        <v>0</v>
      </c>
      <c r="I6720">
        <v>2.92</v>
      </c>
      <c r="J6720">
        <v>-1.1000000000000001</v>
      </c>
      <c r="K6720">
        <v>1.82</v>
      </c>
      <c r="L6720" s="2">
        <f>_xlfn.RANK.EQ(I6720, INDEX(CFB!$I$2:$I$1048576, MATCH(W6720, CFB!$W$2:$W$1048576, 0)):INDEX(CFB!$I$2:$I$1048576, MATCH(W6720, CFB!$W$2:$W$1048576, 0) + COUNTIF(CFB!$W$2:$W$1048576, W6720) - 1), 0)</f>
        <v>44</v>
      </c>
      <c r="M6720" s="2">
        <f>_xlfn.RANK.EQ(J6720, INDEX(CFB!$J$2:$J$1048576, MATCH(W6720, CFB!$W$2:$W$1048576, 0)):INDEX(CFB!$J$2:$J$1048576, MATCH(W6720, CFB!$W$2:$W$1048576, 0) + COUNTIF(CFB!$W$2:$W$1048576, W6720) - 1))</f>
        <v>63</v>
      </c>
      <c r="N6720" s="2">
        <f>RANK(K6720, INDEX(CFB!$K$2:$K$1048576, MATCH(W6720, CFB!$W$2:$W$1048576, 0)):INDEX(CFB!$K$2:$K$1048576, MATCH(W6720, CFB!$W$2:$W$1048576, 0) + COUNTIF(CFB!$W$2:$W$1048576, W6720) - 1))</f>
        <v>52</v>
      </c>
      <c r="O6720">
        <v>30.04</v>
      </c>
      <c r="P6720">
        <v>13.23</v>
      </c>
      <c r="W6720">
        <v>1969</v>
      </c>
      <c r="X6720">
        <f t="shared" si="207"/>
        <v>0</v>
      </c>
    </row>
    <row r="6721" spans="1:24" ht="12.75" hidden="1" customHeight="1" x14ac:dyDescent="0.45">
      <c r="A6721">
        <v>53</v>
      </c>
      <c r="B6721" t="s">
        <v>48</v>
      </c>
      <c r="C6721" t="s">
        <v>12</v>
      </c>
      <c r="D6721" s="2" t="str">
        <f t="shared" si="206"/>
        <v>Army1969</v>
      </c>
      <c r="F6721">
        <v>4</v>
      </c>
      <c r="G6721">
        <v>5</v>
      </c>
      <c r="H6721">
        <v>1</v>
      </c>
      <c r="I6721">
        <v>-6.14</v>
      </c>
      <c r="J6721">
        <v>7.91</v>
      </c>
      <c r="K6721">
        <v>1.77</v>
      </c>
      <c r="L6721" s="2">
        <f>_xlfn.RANK.EQ(I6721, INDEX(CFB!$I$2:$I$1048576, MATCH(W6721, CFB!$W$2:$W$1048576, 0)):INDEX(CFB!$I$2:$I$1048576, MATCH(W6721, CFB!$W$2:$W$1048576, 0) + COUNTIF(CFB!$W$2:$W$1048576, W6721) - 1), 0)</f>
        <v>104</v>
      </c>
      <c r="M6721" s="2">
        <f>_xlfn.RANK.EQ(J6721, INDEX(CFB!$J$2:$J$1048576, MATCH(W6721, CFB!$W$2:$W$1048576, 0)):INDEX(CFB!$J$2:$J$1048576, MATCH(W6721, CFB!$W$2:$W$1048576, 0) + COUNTIF(CFB!$W$2:$W$1048576, W6721) - 1))</f>
        <v>19</v>
      </c>
      <c r="N6721" s="2">
        <f>RANK(K6721, INDEX(CFB!$K$2:$K$1048576, MATCH(W6721, CFB!$W$2:$W$1048576, 0)):INDEX(CFB!$K$2:$K$1048576, MATCH(W6721, CFB!$W$2:$W$1048576, 0) + COUNTIF(CFB!$W$2:$W$1048576, W6721) - 1))</f>
        <v>53</v>
      </c>
      <c r="O6721">
        <v>22.1</v>
      </c>
      <c r="P6721">
        <v>7.79</v>
      </c>
      <c r="W6721">
        <v>1969</v>
      </c>
      <c r="X6721">
        <f t="shared" si="207"/>
        <v>0</v>
      </c>
    </row>
    <row r="6722" spans="1:24" ht="12.75" hidden="1" customHeight="1" x14ac:dyDescent="0.45">
      <c r="A6722">
        <v>54</v>
      </c>
      <c r="B6722" t="s">
        <v>34</v>
      </c>
      <c r="C6722" t="s">
        <v>189</v>
      </c>
      <c r="D6722" s="2" t="str">
        <f t="shared" si="206"/>
        <v>Texas A&amp;M1969</v>
      </c>
      <c r="F6722">
        <v>3</v>
      </c>
      <c r="G6722">
        <v>7</v>
      </c>
      <c r="H6722">
        <v>0</v>
      </c>
      <c r="I6722">
        <v>-2.84</v>
      </c>
      <c r="J6722">
        <v>4.5599999999999996</v>
      </c>
      <c r="K6722">
        <v>1.73</v>
      </c>
      <c r="L6722" s="2">
        <f>_xlfn.RANK.EQ(I6722, INDEX(CFB!$I$2:$I$1048576, MATCH(W6722, CFB!$W$2:$W$1048576, 0)):INDEX(CFB!$I$2:$I$1048576, MATCH(W6722, CFB!$W$2:$W$1048576, 0) + COUNTIF(CFB!$W$2:$W$1048576, W6722) - 1), 0)</f>
        <v>83</v>
      </c>
      <c r="M6722" s="2">
        <f>_xlfn.RANK.EQ(J6722, INDEX(CFB!$J$2:$J$1048576, MATCH(W6722, CFB!$W$2:$W$1048576, 0)):INDEX(CFB!$J$2:$J$1048576, MATCH(W6722, CFB!$W$2:$W$1048576, 0) + COUNTIF(CFB!$W$2:$W$1048576, W6722) - 1))</f>
        <v>31</v>
      </c>
      <c r="N6722" s="2">
        <f>RANK(K6722, INDEX(CFB!$K$2:$K$1048576, MATCH(W6722, CFB!$W$2:$W$1048576, 0)):INDEX(CFB!$K$2:$K$1048576, MATCH(W6722, CFB!$W$2:$W$1048576, 0) + COUNTIF(CFB!$W$2:$W$1048576, W6722) - 1))</f>
        <v>54</v>
      </c>
      <c r="O6722">
        <v>24.3</v>
      </c>
      <c r="P6722">
        <v>8.01</v>
      </c>
      <c r="W6722">
        <v>1969</v>
      </c>
      <c r="X6722">
        <f t="shared" si="207"/>
        <v>0</v>
      </c>
    </row>
    <row r="6723" spans="1:24" ht="12.75" hidden="1" customHeight="1" x14ac:dyDescent="0.45">
      <c r="A6723">
        <v>55</v>
      </c>
      <c r="B6723" t="s">
        <v>86</v>
      </c>
      <c r="C6723" t="s">
        <v>65</v>
      </c>
      <c r="D6723" s="2" t="str">
        <f t="shared" ref="D6723:D6786" si="208">_xlfn.CONCAT(B6723, W6723)</f>
        <v>Miami (OH)1969</v>
      </c>
      <c r="F6723">
        <v>7</v>
      </c>
      <c r="G6723">
        <v>3</v>
      </c>
      <c r="H6723">
        <v>0</v>
      </c>
      <c r="I6723">
        <v>-0.27</v>
      </c>
      <c r="J6723">
        <v>1.87</v>
      </c>
      <c r="K6723">
        <v>1.61</v>
      </c>
      <c r="L6723" s="2">
        <f>_xlfn.RANK.EQ(I6723, INDEX(CFB!$I$2:$I$1048576, MATCH(W6723, CFB!$W$2:$W$1048576, 0)):INDEX(CFB!$I$2:$I$1048576, MATCH(W6723, CFB!$W$2:$W$1048576, 0) + COUNTIF(CFB!$W$2:$W$1048576, W6723) - 1), 0)</f>
        <v>62</v>
      </c>
      <c r="M6723" s="2">
        <f>_xlfn.RANK.EQ(J6723, INDEX(CFB!$J$2:$J$1048576, MATCH(W6723, CFB!$W$2:$W$1048576, 0)):INDEX(CFB!$J$2:$J$1048576, MATCH(W6723, CFB!$W$2:$W$1048576, 0) + COUNTIF(CFB!$W$2:$W$1048576, W6723) - 1))</f>
        <v>45</v>
      </c>
      <c r="N6723" s="2">
        <f>RANK(K6723, INDEX(CFB!$K$2:$K$1048576, MATCH(W6723, CFB!$W$2:$W$1048576, 0)):INDEX(CFB!$K$2:$K$1048576, MATCH(W6723, CFB!$W$2:$W$1048576, 0) + COUNTIF(CFB!$W$2:$W$1048576, W6723) - 1))</f>
        <v>55</v>
      </c>
      <c r="O6723">
        <v>25.3</v>
      </c>
      <c r="P6723">
        <v>12.24</v>
      </c>
      <c r="W6723">
        <v>1969</v>
      </c>
      <c r="X6723">
        <f t="shared" ref="X6723:X6786" si="209">IF(E6723=1, 1,0)</f>
        <v>0</v>
      </c>
    </row>
    <row r="6724" spans="1:24" ht="12.75" hidden="1" customHeight="1" x14ac:dyDescent="0.45">
      <c r="A6724">
        <v>56</v>
      </c>
      <c r="B6724" t="s">
        <v>20</v>
      </c>
      <c r="C6724" t="s">
        <v>23</v>
      </c>
      <c r="D6724" s="2" t="str">
        <f t="shared" si="208"/>
        <v>South Carolina1969</v>
      </c>
      <c r="F6724">
        <v>7</v>
      </c>
      <c r="G6724">
        <v>4</v>
      </c>
      <c r="H6724">
        <v>0</v>
      </c>
      <c r="I6724">
        <v>-0.36</v>
      </c>
      <c r="J6724">
        <v>1.5</v>
      </c>
      <c r="K6724">
        <v>1.1399999999999999</v>
      </c>
      <c r="L6724" s="2">
        <f>_xlfn.RANK.EQ(I6724, INDEX(CFB!$I$2:$I$1048576, MATCH(W6724, CFB!$W$2:$W$1048576, 0)):INDEX(CFB!$I$2:$I$1048576, MATCH(W6724, CFB!$W$2:$W$1048576, 0) + COUNTIF(CFB!$W$2:$W$1048576, W6724) - 1), 0)</f>
        <v>64</v>
      </c>
      <c r="M6724" s="2">
        <f>_xlfn.RANK.EQ(J6724, INDEX(CFB!$J$2:$J$1048576, MATCH(W6724, CFB!$W$2:$W$1048576, 0)):INDEX(CFB!$J$2:$J$1048576, MATCH(W6724, CFB!$W$2:$W$1048576, 0) + COUNTIF(CFB!$W$2:$W$1048576, W6724) - 1))</f>
        <v>47</v>
      </c>
      <c r="N6724" s="2">
        <f>RANK(K6724, INDEX(CFB!$K$2:$K$1048576, MATCH(W6724, CFB!$W$2:$W$1048576, 0)):INDEX(CFB!$K$2:$K$1048576, MATCH(W6724, CFB!$W$2:$W$1048576, 0) + COUNTIF(CFB!$W$2:$W$1048576, W6724) - 1))</f>
        <v>56</v>
      </c>
      <c r="O6724">
        <v>24.95</v>
      </c>
      <c r="P6724">
        <v>12.82</v>
      </c>
      <c r="W6724">
        <v>1969</v>
      </c>
      <c r="X6724">
        <f t="shared" si="209"/>
        <v>0</v>
      </c>
    </row>
    <row r="6725" spans="1:24" ht="12.75" hidden="1" customHeight="1" x14ac:dyDescent="0.45">
      <c r="A6725">
        <v>57</v>
      </c>
      <c r="B6725" t="s">
        <v>64</v>
      </c>
      <c r="C6725" t="s">
        <v>65</v>
      </c>
      <c r="D6725" s="2" t="str">
        <f t="shared" si="208"/>
        <v>Ohio1969</v>
      </c>
      <c r="F6725">
        <v>5</v>
      </c>
      <c r="G6725">
        <v>4</v>
      </c>
      <c r="H6725">
        <v>1</v>
      </c>
      <c r="I6725">
        <v>2.74</v>
      </c>
      <c r="J6725">
        <v>-1.93</v>
      </c>
      <c r="K6725">
        <v>0.81</v>
      </c>
      <c r="L6725" s="2">
        <f>_xlfn.RANK.EQ(I6725, INDEX(CFB!$I$2:$I$1048576, MATCH(W6725, CFB!$W$2:$W$1048576, 0)):INDEX(CFB!$I$2:$I$1048576, MATCH(W6725, CFB!$W$2:$W$1048576, 0) + COUNTIF(CFB!$W$2:$W$1048576, W6725) - 1), 0)</f>
        <v>45</v>
      </c>
      <c r="M6725" s="2">
        <f>_xlfn.RANK.EQ(J6725, INDEX(CFB!$J$2:$J$1048576, MATCH(W6725, CFB!$W$2:$W$1048576, 0)):INDEX(CFB!$J$2:$J$1048576, MATCH(W6725, CFB!$W$2:$W$1048576, 0) + COUNTIF(CFB!$W$2:$W$1048576, W6725) - 1))</f>
        <v>71</v>
      </c>
      <c r="N6725" s="2">
        <f>RANK(K6725, INDEX(CFB!$K$2:$K$1048576, MATCH(W6725, CFB!$W$2:$W$1048576, 0)):INDEX(CFB!$K$2:$K$1048576, MATCH(W6725, CFB!$W$2:$W$1048576, 0) + COUNTIF(CFB!$W$2:$W$1048576, W6725) - 1))</f>
        <v>57</v>
      </c>
      <c r="O6725">
        <v>31.42</v>
      </c>
      <c r="P6725">
        <v>18.27</v>
      </c>
      <c r="W6725">
        <v>1969</v>
      </c>
      <c r="X6725">
        <f t="shared" si="209"/>
        <v>0</v>
      </c>
    </row>
    <row r="6726" spans="1:24" ht="12.75" hidden="1" customHeight="1" x14ac:dyDescent="0.45">
      <c r="A6726">
        <v>58</v>
      </c>
      <c r="B6726" t="s">
        <v>109</v>
      </c>
      <c r="C6726" t="s">
        <v>15</v>
      </c>
      <c r="D6726" s="2" t="str">
        <f t="shared" si="208"/>
        <v>Mississippi State1969</v>
      </c>
      <c r="F6726">
        <v>3</v>
      </c>
      <c r="G6726">
        <v>7</v>
      </c>
      <c r="H6726">
        <v>0</v>
      </c>
      <c r="I6726">
        <v>3.59</v>
      </c>
      <c r="J6726">
        <v>-2.94</v>
      </c>
      <c r="K6726">
        <v>0.66</v>
      </c>
      <c r="L6726" s="2">
        <f>_xlfn.RANK.EQ(I6726, INDEX(CFB!$I$2:$I$1048576, MATCH(W6726, CFB!$W$2:$W$1048576, 0)):INDEX(CFB!$I$2:$I$1048576, MATCH(W6726, CFB!$W$2:$W$1048576, 0) + COUNTIF(CFB!$W$2:$W$1048576, W6726) - 1), 0)</f>
        <v>38</v>
      </c>
      <c r="M6726" s="2">
        <f>_xlfn.RANK.EQ(J6726, INDEX(CFB!$J$2:$J$1048576, MATCH(W6726, CFB!$W$2:$W$1048576, 0)):INDEX(CFB!$J$2:$J$1048576, MATCH(W6726, CFB!$W$2:$W$1048576, 0) + COUNTIF(CFB!$W$2:$W$1048576, W6726) - 1))</f>
        <v>80</v>
      </c>
      <c r="N6726" s="2">
        <f>RANK(K6726, INDEX(CFB!$K$2:$K$1048576, MATCH(W6726, CFB!$W$2:$W$1048576, 0)):INDEX(CFB!$K$2:$K$1048576, MATCH(W6726, CFB!$W$2:$W$1048576, 0) + COUNTIF(CFB!$W$2:$W$1048576, W6726) - 1))</f>
        <v>58</v>
      </c>
      <c r="O6726">
        <v>30.98</v>
      </c>
      <c r="P6726">
        <v>24.37</v>
      </c>
      <c r="W6726">
        <v>1969</v>
      </c>
      <c r="X6726">
        <f t="shared" si="209"/>
        <v>0</v>
      </c>
    </row>
    <row r="6727" spans="1:24" ht="12.75" hidden="1" customHeight="1" x14ac:dyDescent="0.45">
      <c r="A6727">
        <v>59</v>
      </c>
      <c r="B6727" t="s">
        <v>120</v>
      </c>
      <c r="C6727" t="s">
        <v>178</v>
      </c>
      <c r="D6727" s="2" t="str">
        <f t="shared" si="208"/>
        <v>Arizona1969</v>
      </c>
      <c r="F6727">
        <v>3</v>
      </c>
      <c r="G6727">
        <v>7</v>
      </c>
      <c r="H6727">
        <v>0</v>
      </c>
      <c r="I6727">
        <v>3.96</v>
      </c>
      <c r="J6727">
        <v>-3.47</v>
      </c>
      <c r="K6727">
        <v>0.49</v>
      </c>
      <c r="L6727" s="2">
        <f>_xlfn.RANK.EQ(I6727, INDEX(CFB!$I$2:$I$1048576, MATCH(W6727, CFB!$W$2:$W$1048576, 0)):INDEX(CFB!$I$2:$I$1048576, MATCH(W6727, CFB!$W$2:$W$1048576, 0) + COUNTIF(CFB!$W$2:$W$1048576, W6727) - 1), 0)</f>
        <v>34</v>
      </c>
      <c r="M6727" s="2">
        <f>_xlfn.RANK.EQ(J6727, INDEX(CFB!$J$2:$J$1048576, MATCH(W6727, CFB!$W$2:$W$1048576, 0)):INDEX(CFB!$J$2:$J$1048576, MATCH(W6727, CFB!$W$2:$W$1048576, 0) + COUNTIF(CFB!$W$2:$W$1048576, W6727) - 1))</f>
        <v>84</v>
      </c>
      <c r="N6727" s="2">
        <f>RANK(K6727, INDEX(CFB!$K$2:$K$1048576, MATCH(W6727, CFB!$W$2:$W$1048576, 0)):INDEX(CFB!$K$2:$K$1048576, MATCH(W6727, CFB!$W$2:$W$1048576, 0) + COUNTIF(CFB!$W$2:$W$1048576, W6727) - 1))</f>
        <v>59</v>
      </c>
      <c r="O6727">
        <v>31.14</v>
      </c>
      <c r="P6727">
        <v>16.7</v>
      </c>
      <c r="W6727">
        <v>1969</v>
      </c>
      <c r="X6727">
        <f t="shared" si="209"/>
        <v>0</v>
      </c>
    </row>
    <row r="6728" spans="1:24" ht="12.75" hidden="1" customHeight="1" x14ac:dyDescent="0.45">
      <c r="A6728">
        <v>60</v>
      </c>
      <c r="B6728" t="s">
        <v>55</v>
      </c>
      <c r="C6728" t="s">
        <v>188</v>
      </c>
      <c r="D6728" s="2" t="str">
        <f t="shared" si="208"/>
        <v>Kansas1969</v>
      </c>
      <c r="F6728">
        <v>1</v>
      </c>
      <c r="G6728">
        <v>9</v>
      </c>
      <c r="H6728">
        <v>0</v>
      </c>
      <c r="I6728">
        <v>2</v>
      </c>
      <c r="J6728">
        <v>-1.95</v>
      </c>
      <c r="K6728">
        <v>0.05</v>
      </c>
      <c r="L6728" s="2">
        <f>_xlfn.RANK.EQ(I6728, INDEX(CFB!$I$2:$I$1048576, MATCH(W6728, CFB!$W$2:$W$1048576, 0)):INDEX(CFB!$I$2:$I$1048576, MATCH(W6728, CFB!$W$2:$W$1048576, 0) + COUNTIF(CFB!$W$2:$W$1048576, W6728) - 1), 0)</f>
        <v>50</v>
      </c>
      <c r="M6728" s="2">
        <f>_xlfn.RANK.EQ(J6728, INDEX(CFB!$J$2:$J$1048576, MATCH(W6728, CFB!$W$2:$W$1048576, 0)):INDEX(CFB!$J$2:$J$1048576, MATCH(W6728, CFB!$W$2:$W$1048576, 0) + COUNTIF(CFB!$W$2:$W$1048576, W6728) - 1))</f>
        <v>72</v>
      </c>
      <c r="N6728" s="2">
        <f>RANK(K6728, INDEX(CFB!$K$2:$K$1048576, MATCH(W6728, CFB!$W$2:$W$1048576, 0)):INDEX(CFB!$K$2:$K$1048576, MATCH(W6728, CFB!$W$2:$W$1048576, 0) + COUNTIF(CFB!$W$2:$W$1048576, W6728) - 1))</f>
        <v>60</v>
      </c>
      <c r="O6728">
        <v>29.83</v>
      </c>
      <c r="P6728">
        <v>16.86</v>
      </c>
      <c r="W6728">
        <v>1969</v>
      </c>
      <c r="X6728">
        <f t="shared" si="209"/>
        <v>0</v>
      </c>
    </row>
    <row r="6729" spans="1:24" ht="12.75" hidden="1" customHeight="1" x14ac:dyDescent="0.45">
      <c r="A6729">
        <v>61</v>
      </c>
      <c r="B6729" t="s">
        <v>75</v>
      </c>
      <c r="C6729" t="s">
        <v>23</v>
      </c>
      <c r="D6729" s="2" t="str">
        <f t="shared" si="208"/>
        <v>North Carolina1969</v>
      </c>
      <c r="F6729">
        <v>5</v>
      </c>
      <c r="G6729">
        <v>5</v>
      </c>
      <c r="H6729">
        <v>0</v>
      </c>
      <c r="I6729">
        <v>-4.76</v>
      </c>
      <c r="J6729">
        <v>4.6900000000000004</v>
      </c>
      <c r="K6729">
        <v>-7.0000000000000007E-2</v>
      </c>
      <c r="L6729" s="2">
        <f>_xlfn.RANK.EQ(I6729, INDEX(CFB!$I$2:$I$1048576, MATCH(W6729, CFB!$W$2:$W$1048576, 0)):INDEX(CFB!$I$2:$I$1048576, MATCH(W6729, CFB!$W$2:$W$1048576, 0) + COUNTIF(CFB!$W$2:$W$1048576, W6729) - 1), 0)</f>
        <v>96</v>
      </c>
      <c r="M6729" s="2">
        <f>_xlfn.RANK.EQ(J6729, INDEX(CFB!$J$2:$J$1048576, MATCH(W6729, CFB!$W$2:$W$1048576, 0)):INDEX(CFB!$J$2:$J$1048576, MATCH(W6729, CFB!$W$2:$W$1048576, 0) + COUNTIF(CFB!$W$2:$W$1048576, W6729) - 1))</f>
        <v>30</v>
      </c>
      <c r="N6729" s="2">
        <f>RANK(K6729, INDEX(CFB!$K$2:$K$1048576, MATCH(W6729, CFB!$W$2:$W$1048576, 0)):INDEX(CFB!$K$2:$K$1048576, MATCH(W6729, CFB!$W$2:$W$1048576, 0) + COUNTIF(CFB!$W$2:$W$1048576, W6729) - 1))</f>
        <v>61</v>
      </c>
      <c r="O6729">
        <v>23.45</v>
      </c>
      <c r="P6729">
        <v>12.55</v>
      </c>
      <c r="W6729">
        <v>1969</v>
      </c>
      <c r="X6729">
        <f t="shared" si="209"/>
        <v>0</v>
      </c>
    </row>
    <row r="6730" spans="1:24" ht="12.75" hidden="1" customHeight="1" x14ac:dyDescent="0.45">
      <c r="A6730">
        <v>62</v>
      </c>
      <c r="B6730" t="s">
        <v>33</v>
      </c>
      <c r="C6730" t="s">
        <v>12</v>
      </c>
      <c r="D6730" s="2" t="str">
        <f t="shared" si="208"/>
        <v>Virginia Tech1969</v>
      </c>
      <c r="F6730">
        <v>4</v>
      </c>
      <c r="G6730">
        <v>5</v>
      </c>
      <c r="H6730">
        <v>1</v>
      </c>
      <c r="I6730">
        <v>-4.51</v>
      </c>
      <c r="J6730">
        <v>4.3899999999999997</v>
      </c>
      <c r="K6730">
        <v>-0.12</v>
      </c>
      <c r="L6730" s="2">
        <f>_xlfn.RANK.EQ(I6730, INDEX(CFB!$I$2:$I$1048576, MATCH(W6730, CFB!$W$2:$W$1048576, 0)):INDEX(CFB!$I$2:$I$1048576, MATCH(W6730, CFB!$W$2:$W$1048576, 0) + COUNTIF(CFB!$W$2:$W$1048576, W6730) - 1), 0)</f>
        <v>94</v>
      </c>
      <c r="M6730" s="2">
        <f>_xlfn.RANK.EQ(J6730, INDEX(CFB!$J$2:$J$1048576, MATCH(W6730, CFB!$W$2:$W$1048576, 0)):INDEX(CFB!$J$2:$J$1048576, MATCH(W6730, CFB!$W$2:$W$1048576, 0) + COUNTIF(CFB!$W$2:$W$1048576, W6730) - 1))</f>
        <v>32</v>
      </c>
      <c r="N6730" s="2">
        <f>RANK(K6730, INDEX(CFB!$K$2:$K$1048576, MATCH(W6730, CFB!$W$2:$W$1048576, 0)):INDEX(CFB!$K$2:$K$1048576, MATCH(W6730, CFB!$W$2:$W$1048576, 0) + COUNTIF(CFB!$W$2:$W$1048576, W6730) - 1))</f>
        <v>62</v>
      </c>
      <c r="O6730">
        <v>26.91</v>
      </c>
      <c r="P6730">
        <v>9.91</v>
      </c>
      <c r="W6730">
        <v>1969</v>
      </c>
      <c r="X6730">
        <f t="shared" si="209"/>
        <v>0</v>
      </c>
    </row>
    <row r="6731" spans="1:24" ht="12.75" hidden="1" customHeight="1" x14ac:dyDescent="0.45">
      <c r="A6731">
        <v>63</v>
      </c>
      <c r="B6731" t="s">
        <v>225</v>
      </c>
      <c r="C6731" t="s">
        <v>12</v>
      </c>
      <c r="D6731" s="2" t="str">
        <f t="shared" si="208"/>
        <v>Villanova1969</v>
      </c>
      <c r="F6731">
        <v>6</v>
      </c>
      <c r="G6731">
        <v>3</v>
      </c>
      <c r="H6731">
        <v>0</v>
      </c>
      <c r="I6731">
        <v>4.5</v>
      </c>
      <c r="J6731">
        <v>-5.04</v>
      </c>
      <c r="K6731">
        <v>-0.54</v>
      </c>
      <c r="L6731" s="2">
        <f>_xlfn.RANK.EQ(I6731, INDEX(CFB!$I$2:$I$1048576, MATCH(W6731, CFB!$W$2:$W$1048576, 0)):INDEX(CFB!$I$2:$I$1048576, MATCH(W6731, CFB!$W$2:$W$1048576, 0) + COUNTIF(CFB!$W$2:$W$1048576, W6731) - 1), 0)</f>
        <v>32</v>
      </c>
      <c r="M6731" s="2">
        <f>_xlfn.RANK.EQ(J6731, INDEX(CFB!$J$2:$J$1048576, MATCH(W6731, CFB!$W$2:$W$1048576, 0)):INDEX(CFB!$J$2:$J$1048576, MATCH(W6731, CFB!$W$2:$W$1048576, 0) + COUNTIF(CFB!$W$2:$W$1048576, W6731) - 1))</f>
        <v>95</v>
      </c>
      <c r="N6731" s="2">
        <f>RANK(K6731, INDEX(CFB!$K$2:$K$1048576, MATCH(W6731, CFB!$W$2:$W$1048576, 0)):INDEX(CFB!$K$2:$K$1048576, MATCH(W6731, CFB!$W$2:$W$1048576, 0) + COUNTIF(CFB!$W$2:$W$1048576, W6731) - 1))</f>
        <v>63</v>
      </c>
      <c r="O6731">
        <v>33.5</v>
      </c>
      <c r="P6731">
        <v>19.84</v>
      </c>
      <c r="W6731">
        <v>1969</v>
      </c>
      <c r="X6731">
        <f t="shared" si="209"/>
        <v>0</v>
      </c>
    </row>
    <row r="6732" spans="1:24" ht="12.75" hidden="1" customHeight="1" x14ac:dyDescent="0.45">
      <c r="A6732">
        <v>64</v>
      </c>
      <c r="B6732" t="s">
        <v>58</v>
      </c>
      <c r="C6732" t="s">
        <v>12</v>
      </c>
      <c r="D6732" s="2" t="str">
        <f t="shared" si="208"/>
        <v>Tulane1969</v>
      </c>
      <c r="F6732">
        <v>3</v>
      </c>
      <c r="G6732">
        <v>7</v>
      </c>
      <c r="H6732">
        <v>0</v>
      </c>
      <c r="I6732">
        <v>-2.04</v>
      </c>
      <c r="J6732">
        <v>1.49</v>
      </c>
      <c r="K6732">
        <v>-0.55000000000000004</v>
      </c>
      <c r="L6732" s="2">
        <f>_xlfn.RANK.EQ(I6732, INDEX(CFB!$I$2:$I$1048576, MATCH(W6732, CFB!$W$2:$W$1048576, 0)):INDEX(CFB!$I$2:$I$1048576, MATCH(W6732, CFB!$W$2:$W$1048576, 0) + COUNTIF(CFB!$W$2:$W$1048576, W6732) - 1), 0)</f>
        <v>76</v>
      </c>
      <c r="M6732" s="2">
        <f>_xlfn.RANK.EQ(J6732, INDEX(CFB!$J$2:$J$1048576, MATCH(W6732, CFB!$W$2:$W$1048576, 0)):INDEX(CFB!$J$2:$J$1048576, MATCH(W6732, CFB!$W$2:$W$1048576, 0) + COUNTIF(CFB!$W$2:$W$1048576, W6732) - 1))</f>
        <v>48</v>
      </c>
      <c r="N6732" s="2">
        <f>RANK(K6732, INDEX(CFB!$K$2:$K$1048576, MATCH(W6732, CFB!$W$2:$W$1048576, 0)):INDEX(CFB!$K$2:$K$1048576, MATCH(W6732, CFB!$W$2:$W$1048576, 0) + COUNTIF(CFB!$W$2:$W$1048576, W6732) - 1))</f>
        <v>64</v>
      </c>
      <c r="O6732">
        <v>26.15</v>
      </c>
      <c r="P6732">
        <v>12.7</v>
      </c>
      <c r="W6732">
        <v>1969</v>
      </c>
      <c r="X6732">
        <f t="shared" si="209"/>
        <v>0</v>
      </c>
    </row>
    <row r="6733" spans="1:24" ht="12.75" hidden="1" customHeight="1" x14ac:dyDescent="0.45">
      <c r="A6733">
        <v>65</v>
      </c>
      <c r="B6733" t="s">
        <v>70</v>
      </c>
      <c r="C6733" t="s">
        <v>12</v>
      </c>
      <c r="D6733" s="2" t="str">
        <f t="shared" si="208"/>
        <v>Pitt1969</v>
      </c>
      <c r="F6733">
        <v>4</v>
      </c>
      <c r="G6733">
        <v>6</v>
      </c>
      <c r="H6733">
        <v>0</v>
      </c>
      <c r="I6733">
        <v>2.39</v>
      </c>
      <c r="J6733">
        <v>-3.31</v>
      </c>
      <c r="K6733">
        <v>-0.93</v>
      </c>
      <c r="L6733" s="2">
        <f>_xlfn.RANK.EQ(I6733, INDEX(CFB!$I$2:$I$1048576, MATCH(W6733, CFB!$W$2:$W$1048576, 0)):INDEX(CFB!$I$2:$I$1048576, MATCH(W6733, CFB!$W$2:$W$1048576, 0) + COUNTIF(CFB!$W$2:$W$1048576, W6733) - 1), 0)</f>
        <v>46</v>
      </c>
      <c r="M6733" s="2">
        <f>_xlfn.RANK.EQ(J6733, INDEX(CFB!$J$2:$J$1048576, MATCH(W6733, CFB!$W$2:$W$1048576, 0)):INDEX(CFB!$J$2:$J$1048576, MATCH(W6733, CFB!$W$2:$W$1048576, 0) + COUNTIF(CFB!$W$2:$W$1048576, W6733) - 1))</f>
        <v>83</v>
      </c>
      <c r="N6733" s="2">
        <f>RANK(K6733, INDEX(CFB!$K$2:$K$1048576, MATCH(W6733, CFB!$W$2:$W$1048576, 0)):INDEX(CFB!$K$2:$K$1048576, MATCH(W6733, CFB!$W$2:$W$1048576, 0) + COUNTIF(CFB!$W$2:$W$1048576, W6733) - 1))</f>
        <v>65</v>
      </c>
      <c r="O6733">
        <v>28.51</v>
      </c>
      <c r="P6733">
        <v>20.04</v>
      </c>
      <c r="W6733">
        <v>1969</v>
      </c>
      <c r="X6733">
        <f t="shared" si="209"/>
        <v>0</v>
      </c>
    </row>
    <row r="6734" spans="1:24" ht="12.75" hidden="1" customHeight="1" x14ac:dyDescent="0.45">
      <c r="A6734">
        <v>66</v>
      </c>
      <c r="B6734" t="s">
        <v>220</v>
      </c>
      <c r="C6734" t="s">
        <v>212</v>
      </c>
      <c r="D6734" s="2" t="str">
        <f t="shared" si="208"/>
        <v>Princeton1969</v>
      </c>
      <c r="F6734">
        <v>6</v>
      </c>
      <c r="G6734">
        <v>3</v>
      </c>
      <c r="H6734">
        <v>0</v>
      </c>
      <c r="I6734">
        <v>0.46</v>
      </c>
      <c r="J6734">
        <v>-1.43</v>
      </c>
      <c r="K6734">
        <v>-0.98</v>
      </c>
      <c r="L6734" s="2">
        <f>_xlfn.RANK.EQ(I6734, INDEX(CFB!$I$2:$I$1048576, MATCH(W6734, CFB!$W$2:$W$1048576, 0)):INDEX(CFB!$I$2:$I$1048576, MATCH(W6734, CFB!$W$2:$W$1048576, 0) + COUNTIF(CFB!$W$2:$W$1048576, W6734) - 1), 0)</f>
        <v>56</v>
      </c>
      <c r="M6734" s="2">
        <f>_xlfn.RANK.EQ(J6734, INDEX(CFB!$J$2:$J$1048576, MATCH(W6734, CFB!$W$2:$W$1048576, 0)):INDEX(CFB!$J$2:$J$1048576, MATCH(W6734, CFB!$W$2:$W$1048576, 0) + COUNTIF(CFB!$W$2:$W$1048576, W6734) - 1))</f>
        <v>66</v>
      </c>
      <c r="N6734" s="2">
        <f>RANK(K6734, INDEX(CFB!$K$2:$K$1048576, MATCH(W6734, CFB!$W$2:$W$1048576, 0)):INDEX(CFB!$K$2:$K$1048576, MATCH(W6734, CFB!$W$2:$W$1048576, 0) + COUNTIF(CFB!$W$2:$W$1048576, W6734) - 1))</f>
        <v>66</v>
      </c>
      <c r="O6734">
        <v>31.01</v>
      </c>
      <c r="P6734">
        <v>16.03</v>
      </c>
      <c r="W6734">
        <v>1969</v>
      </c>
      <c r="X6734">
        <f t="shared" si="209"/>
        <v>0</v>
      </c>
    </row>
    <row r="6735" spans="1:24" ht="12.75" hidden="1" customHeight="1" x14ac:dyDescent="0.45">
      <c r="A6735">
        <v>67</v>
      </c>
      <c r="B6735" t="s">
        <v>105</v>
      </c>
      <c r="C6735" t="s">
        <v>12</v>
      </c>
      <c r="D6735" s="2" t="str">
        <f t="shared" si="208"/>
        <v>Buffalo1969</v>
      </c>
      <c r="F6735">
        <v>6</v>
      </c>
      <c r="G6735">
        <v>3</v>
      </c>
      <c r="H6735">
        <v>0</v>
      </c>
      <c r="I6735">
        <v>-5.8</v>
      </c>
      <c r="J6735">
        <v>4.75</v>
      </c>
      <c r="K6735">
        <v>-1.06</v>
      </c>
      <c r="L6735" s="2">
        <f>_xlfn.RANK.EQ(I6735, INDEX(CFB!$I$2:$I$1048576, MATCH(W6735, CFB!$W$2:$W$1048576, 0)):INDEX(CFB!$I$2:$I$1048576, MATCH(W6735, CFB!$W$2:$W$1048576, 0) + COUNTIF(CFB!$W$2:$W$1048576, W6735) - 1), 0)</f>
        <v>102</v>
      </c>
      <c r="M6735" s="2">
        <f>_xlfn.RANK.EQ(J6735, INDEX(CFB!$J$2:$J$1048576, MATCH(W6735, CFB!$W$2:$W$1048576, 0)):INDEX(CFB!$J$2:$J$1048576, MATCH(W6735, CFB!$W$2:$W$1048576, 0) + COUNTIF(CFB!$W$2:$W$1048576, W6735) - 1))</f>
        <v>29</v>
      </c>
      <c r="N6735" s="2">
        <f>RANK(K6735, INDEX(CFB!$K$2:$K$1048576, MATCH(W6735, CFB!$W$2:$W$1048576, 0)):INDEX(CFB!$K$2:$K$1048576, MATCH(W6735, CFB!$W$2:$W$1048576, 0) + COUNTIF(CFB!$W$2:$W$1048576, W6735) - 1))</f>
        <v>67</v>
      </c>
      <c r="O6735">
        <v>21.26</v>
      </c>
      <c r="P6735">
        <v>8.2799999999999994</v>
      </c>
      <c r="W6735">
        <v>1969</v>
      </c>
      <c r="X6735">
        <f t="shared" si="209"/>
        <v>0</v>
      </c>
    </row>
    <row r="6736" spans="1:24" ht="12.75" hidden="1" customHeight="1" x14ac:dyDescent="0.45">
      <c r="A6736">
        <v>68</v>
      </c>
      <c r="B6736" t="s">
        <v>129</v>
      </c>
      <c r="C6736" t="s">
        <v>189</v>
      </c>
      <c r="D6736" s="2" t="str">
        <f t="shared" si="208"/>
        <v>Rice1969</v>
      </c>
      <c r="F6736">
        <v>3</v>
      </c>
      <c r="G6736">
        <v>7</v>
      </c>
      <c r="H6736">
        <v>0</v>
      </c>
      <c r="I6736">
        <v>-2.93</v>
      </c>
      <c r="J6736">
        <v>1.29</v>
      </c>
      <c r="K6736">
        <v>-1.65</v>
      </c>
      <c r="L6736" s="2">
        <f>_xlfn.RANK.EQ(I6736, INDEX(CFB!$I$2:$I$1048576, MATCH(W6736, CFB!$W$2:$W$1048576, 0)):INDEX(CFB!$I$2:$I$1048576, MATCH(W6736, CFB!$W$2:$W$1048576, 0) + COUNTIF(CFB!$W$2:$W$1048576, W6736) - 1), 0)</f>
        <v>85</v>
      </c>
      <c r="M6736" s="2">
        <f>_xlfn.RANK.EQ(J6736, INDEX(CFB!$J$2:$J$1048576, MATCH(W6736, CFB!$W$2:$W$1048576, 0)):INDEX(CFB!$J$2:$J$1048576, MATCH(W6736, CFB!$W$2:$W$1048576, 0) + COUNTIF(CFB!$W$2:$W$1048576, W6736) - 1))</f>
        <v>49</v>
      </c>
      <c r="N6736" s="2">
        <f>RANK(K6736, INDEX(CFB!$K$2:$K$1048576, MATCH(W6736, CFB!$W$2:$W$1048576, 0)):INDEX(CFB!$K$2:$K$1048576, MATCH(W6736, CFB!$W$2:$W$1048576, 0) + COUNTIF(CFB!$W$2:$W$1048576, W6736) - 1))</f>
        <v>68</v>
      </c>
      <c r="O6736">
        <v>26.2</v>
      </c>
      <c r="P6736">
        <v>13.16</v>
      </c>
      <c r="W6736">
        <v>1969</v>
      </c>
      <c r="X6736">
        <f t="shared" si="209"/>
        <v>0</v>
      </c>
    </row>
    <row r="6737" spans="1:24" ht="12.75" hidden="1" customHeight="1" x14ac:dyDescent="0.45">
      <c r="A6737">
        <v>69</v>
      </c>
      <c r="B6737" t="s">
        <v>80</v>
      </c>
      <c r="C6737" t="s">
        <v>65</v>
      </c>
      <c r="D6737" s="2" t="str">
        <f t="shared" si="208"/>
        <v>Bowling Green1969</v>
      </c>
      <c r="F6737">
        <v>6</v>
      </c>
      <c r="G6737">
        <v>4</v>
      </c>
      <c r="H6737">
        <v>0</v>
      </c>
      <c r="I6737">
        <v>-4.87</v>
      </c>
      <c r="J6737">
        <v>3.2</v>
      </c>
      <c r="K6737">
        <v>-1.67</v>
      </c>
      <c r="L6737" s="2">
        <f>_xlfn.RANK.EQ(I6737, INDEX(CFB!$I$2:$I$1048576, MATCH(W6737, CFB!$W$2:$W$1048576, 0)):INDEX(CFB!$I$2:$I$1048576, MATCH(W6737, CFB!$W$2:$W$1048576, 0) + COUNTIF(CFB!$W$2:$W$1048576, W6737) - 1), 0)</f>
        <v>98</v>
      </c>
      <c r="M6737" s="2">
        <f>_xlfn.RANK.EQ(J6737, INDEX(CFB!$J$2:$J$1048576, MATCH(W6737, CFB!$W$2:$W$1048576, 0)):INDEX(CFB!$J$2:$J$1048576, MATCH(W6737, CFB!$W$2:$W$1048576, 0) + COUNTIF(CFB!$W$2:$W$1048576, W6737) - 1))</f>
        <v>39</v>
      </c>
      <c r="N6737" s="2">
        <f>RANK(K6737, INDEX(CFB!$K$2:$K$1048576, MATCH(W6737, CFB!$W$2:$W$1048576, 0)):INDEX(CFB!$K$2:$K$1048576, MATCH(W6737, CFB!$W$2:$W$1048576, 0) + COUNTIF(CFB!$W$2:$W$1048576, W6737) - 1))</f>
        <v>69</v>
      </c>
      <c r="O6737">
        <v>21.42</v>
      </c>
      <c r="P6737">
        <v>11.22</v>
      </c>
      <c r="W6737">
        <v>1969</v>
      </c>
      <c r="X6737">
        <f t="shared" si="209"/>
        <v>0</v>
      </c>
    </row>
    <row r="6738" spans="1:24" ht="12.75" hidden="1" customHeight="1" x14ac:dyDescent="0.45">
      <c r="A6738">
        <v>70</v>
      </c>
      <c r="B6738" t="s">
        <v>103</v>
      </c>
      <c r="C6738" t="s">
        <v>10</v>
      </c>
      <c r="D6738" s="2" t="str">
        <f t="shared" si="208"/>
        <v>Northwestern1969</v>
      </c>
      <c r="F6738">
        <v>3</v>
      </c>
      <c r="G6738">
        <v>7</v>
      </c>
      <c r="H6738">
        <v>0</v>
      </c>
      <c r="I6738">
        <v>-2.1</v>
      </c>
      <c r="J6738">
        <v>0.28999999999999998</v>
      </c>
      <c r="K6738">
        <v>-1.81</v>
      </c>
      <c r="L6738" s="2">
        <f>_xlfn.RANK.EQ(I6738, INDEX(CFB!$I$2:$I$1048576, MATCH(W6738, CFB!$W$2:$W$1048576, 0)):INDEX(CFB!$I$2:$I$1048576, MATCH(W6738, CFB!$W$2:$W$1048576, 0) + COUNTIF(CFB!$W$2:$W$1048576, W6738) - 1), 0)</f>
        <v>77</v>
      </c>
      <c r="M6738" s="2">
        <f>_xlfn.RANK.EQ(J6738, INDEX(CFB!$J$2:$J$1048576, MATCH(W6738, CFB!$W$2:$W$1048576, 0)):INDEX(CFB!$J$2:$J$1048576, MATCH(W6738, CFB!$W$2:$W$1048576, 0) + COUNTIF(CFB!$W$2:$W$1048576, W6738) - 1))</f>
        <v>54</v>
      </c>
      <c r="N6738" s="2">
        <f>RANK(K6738, INDEX(CFB!$K$2:$K$1048576, MATCH(W6738, CFB!$W$2:$W$1048576, 0)):INDEX(CFB!$K$2:$K$1048576, MATCH(W6738, CFB!$W$2:$W$1048576, 0) + COUNTIF(CFB!$W$2:$W$1048576, W6738) - 1))</f>
        <v>70</v>
      </c>
      <c r="O6738">
        <v>25.27</v>
      </c>
      <c r="P6738">
        <v>15.81</v>
      </c>
      <c r="W6738">
        <v>1969</v>
      </c>
      <c r="X6738">
        <f t="shared" si="209"/>
        <v>0</v>
      </c>
    </row>
    <row r="6739" spans="1:24" ht="12.75" hidden="1" customHeight="1" x14ac:dyDescent="0.45">
      <c r="A6739">
        <v>71</v>
      </c>
      <c r="B6739" t="s">
        <v>211</v>
      </c>
      <c r="C6739" t="s">
        <v>212</v>
      </c>
      <c r="D6739" s="2" t="str">
        <f t="shared" si="208"/>
        <v>Yale1969</v>
      </c>
      <c r="F6739">
        <v>7</v>
      </c>
      <c r="G6739">
        <v>2</v>
      </c>
      <c r="H6739">
        <v>0</v>
      </c>
      <c r="I6739">
        <v>-1.85</v>
      </c>
      <c r="J6739">
        <v>-0.04</v>
      </c>
      <c r="K6739">
        <v>-1.89</v>
      </c>
      <c r="L6739" s="2">
        <f>_xlfn.RANK.EQ(I6739, INDEX(CFB!$I$2:$I$1048576, MATCH(W6739, CFB!$W$2:$W$1048576, 0)):INDEX(CFB!$I$2:$I$1048576, MATCH(W6739, CFB!$W$2:$W$1048576, 0) + COUNTIF(CFB!$W$2:$W$1048576, W6739) - 1), 0)</f>
        <v>74</v>
      </c>
      <c r="M6739" s="2">
        <f>_xlfn.RANK.EQ(J6739, INDEX(CFB!$J$2:$J$1048576, MATCH(W6739, CFB!$W$2:$W$1048576, 0)):INDEX(CFB!$J$2:$J$1048576, MATCH(W6739, CFB!$W$2:$W$1048576, 0) + COUNTIF(CFB!$W$2:$W$1048576, W6739) - 1))</f>
        <v>57</v>
      </c>
      <c r="N6739" s="2">
        <f>RANK(K6739, INDEX(CFB!$K$2:$K$1048576, MATCH(W6739, CFB!$W$2:$W$1048576, 0)):INDEX(CFB!$K$2:$K$1048576, MATCH(W6739, CFB!$W$2:$W$1048576, 0) + COUNTIF(CFB!$W$2:$W$1048576, W6739) - 1))</f>
        <v>71</v>
      </c>
      <c r="O6739">
        <v>25.5</v>
      </c>
      <c r="P6739">
        <v>13.48</v>
      </c>
      <c r="W6739">
        <v>1969</v>
      </c>
      <c r="X6739">
        <f t="shared" si="209"/>
        <v>0</v>
      </c>
    </row>
    <row r="6740" spans="1:24" ht="12.75" hidden="1" customHeight="1" x14ac:dyDescent="0.45">
      <c r="A6740">
        <v>72</v>
      </c>
      <c r="B6740" t="s">
        <v>66</v>
      </c>
      <c r="C6740" t="s">
        <v>227</v>
      </c>
      <c r="D6740" s="2" t="str">
        <f t="shared" si="208"/>
        <v>Washington1969</v>
      </c>
      <c r="F6740">
        <v>1</v>
      </c>
      <c r="G6740">
        <v>9</v>
      </c>
      <c r="H6740">
        <v>0</v>
      </c>
      <c r="I6740">
        <v>-1.24</v>
      </c>
      <c r="J6740">
        <v>-0.66</v>
      </c>
      <c r="K6740">
        <v>-1.9</v>
      </c>
      <c r="L6740" s="2">
        <f>_xlfn.RANK.EQ(I6740, INDEX(CFB!$I$2:$I$1048576, MATCH(W6740, CFB!$W$2:$W$1048576, 0)):INDEX(CFB!$I$2:$I$1048576, MATCH(W6740, CFB!$W$2:$W$1048576, 0) + COUNTIF(CFB!$W$2:$W$1048576, W6740) - 1), 0)</f>
        <v>71</v>
      </c>
      <c r="M6740" s="2">
        <f>_xlfn.RANK.EQ(J6740, INDEX(CFB!$J$2:$J$1048576, MATCH(W6740, CFB!$W$2:$W$1048576, 0)):INDEX(CFB!$J$2:$J$1048576, MATCH(W6740, CFB!$W$2:$W$1048576, 0) + COUNTIF(CFB!$W$2:$W$1048576, W6740) - 1))</f>
        <v>60</v>
      </c>
      <c r="N6740" s="2">
        <f>RANK(K6740, INDEX(CFB!$K$2:$K$1048576, MATCH(W6740, CFB!$W$2:$W$1048576, 0)):INDEX(CFB!$K$2:$K$1048576, MATCH(W6740, CFB!$W$2:$W$1048576, 0) + COUNTIF(CFB!$W$2:$W$1048576, W6740) - 1))</f>
        <v>72</v>
      </c>
      <c r="O6740">
        <v>27.47</v>
      </c>
      <c r="P6740">
        <v>15.23</v>
      </c>
      <c r="W6740">
        <v>1969</v>
      </c>
      <c r="X6740">
        <f t="shared" si="209"/>
        <v>0</v>
      </c>
    </row>
    <row r="6741" spans="1:24" ht="12.75" hidden="1" customHeight="1" x14ac:dyDescent="0.45">
      <c r="A6741">
        <v>73</v>
      </c>
      <c r="B6741" t="s">
        <v>74</v>
      </c>
      <c r="C6741" t="s">
        <v>15</v>
      </c>
      <c r="D6741" s="2" t="str">
        <f t="shared" si="208"/>
        <v>Kentucky1969</v>
      </c>
      <c r="F6741">
        <v>2</v>
      </c>
      <c r="G6741">
        <v>8</v>
      </c>
      <c r="H6741">
        <v>0</v>
      </c>
      <c r="I6741">
        <v>-2.38</v>
      </c>
      <c r="J6741">
        <v>0.23</v>
      </c>
      <c r="K6741">
        <v>-2.15</v>
      </c>
      <c r="L6741" s="2">
        <f>_xlfn.RANK.EQ(I6741, INDEX(CFB!$I$2:$I$1048576, MATCH(W6741, CFB!$W$2:$W$1048576, 0)):INDEX(CFB!$I$2:$I$1048576, MATCH(W6741, CFB!$W$2:$W$1048576, 0) + COUNTIF(CFB!$W$2:$W$1048576, W6741) - 1), 0)</f>
        <v>78</v>
      </c>
      <c r="M6741" s="2">
        <f>_xlfn.RANK.EQ(J6741, INDEX(CFB!$J$2:$J$1048576, MATCH(W6741, CFB!$W$2:$W$1048576, 0)):INDEX(CFB!$J$2:$J$1048576, MATCH(W6741, CFB!$W$2:$W$1048576, 0) + COUNTIF(CFB!$W$2:$W$1048576, W6741) - 1))</f>
        <v>55</v>
      </c>
      <c r="N6741" s="2">
        <f>RANK(K6741, INDEX(CFB!$K$2:$K$1048576, MATCH(W6741, CFB!$W$2:$W$1048576, 0)):INDEX(CFB!$K$2:$K$1048576, MATCH(W6741, CFB!$W$2:$W$1048576, 0) + COUNTIF(CFB!$W$2:$W$1048576, W6741) - 1))</f>
        <v>73</v>
      </c>
      <c r="O6741">
        <v>25.17</v>
      </c>
      <c r="P6741">
        <v>14.14</v>
      </c>
      <c r="W6741">
        <v>1969</v>
      </c>
      <c r="X6741">
        <f t="shared" si="209"/>
        <v>0</v>
      </c>
    </row>
    <row r="6742" spans="1:24" ht="12.75" hidden="1" customHeight="1" x14ac:dyDescent="0.45">
      <c r="A6742">
        <v>74</v>
      </c>
      <c r="B6742" t="s">
        <v>192</v>
      </c>
      <c r="C6742" t="s">
        <v>193</v>
      </c>
      <c r="D6742" s="2" t="str">
        <f t="shared" si="208"/>
        <v>Long Beach State1969</v>
      </c>
      <c r="F6742">
        <v>8</v>
      </c>
      <c r="G6742">
        <v>3</v>
      </c>
      <c r="H6742">
        <v>0</v>
      </c>
      <c r="I6742">
        <v>1.1399999999999999</v>
      </c>
      <c r="J6742">
        <v>-3.63</v>
      </c>
      <c r="K6742">
        <v>-2.4900000000000002</v>
      </c>
      <c r="L6742" s="2">
        <f>_xlfn.RANK.EQ(I6742, INDEX(CFB!$I$2:$I$1048576, MATCH(W6742, CFB!$W$2:$W$1048576, 0)):INDEX(CFB!$I$2:$I$1048576, MATCH(W6742, CFB!$W$2:$W$1048576, 0) + COUNTIF(CFB!$W$2:$W$1048576, W6742) - 1), 0)</f>
        <v>55</v>
      </c>
      <c r="M6742" s="2">
        <f>_xlfn.RANK.EQ(J6742, INDEX(CFB!$J$2:$J$1048576, MATCH(W6742, CFB!$W$2:$W$1048576, 0)):INDEX(CFB!$J$2:$J$1048576, MATCH(W6742, CFB!$W$2:$W$1048576, 0) + COUNTIF(CFB!$W$2:$W$1048576, W6742) - 1))</f>
        <v>86</v>
      </c>
      <c r="N6742" s="2">
        <f>RANK(K6742, INDEX(CFB!$K$2:$K$1048576, MATCH(W6742, CFB!$W$2:$W$1048576, 0)):INDEX(CFB!$K$2:$K$1048576, MATCH(W6742, CFB!$W$2:$W$1048576, 0) + COUNTIF(CFB!$W$2:$W$1048576, W6742) - 1))</f>
        <v>74</v>
      </c>
      <c r="O6742">
        <v>29</v>
      </c>
      <c r="P6742">
        <v>16.09</v>
      </c>
      <c r="W6742">
        <v>1969</v>
      </c>
      <c r="X6742">
        <f t="shared" si="209"/>
        <v>0</v>
      </c>
    </row>
    <row r="6743" spans="1:24" ht="12.75" hidden="1" customHeight="1" x14ac:dyDescent="0.45">
      <c r="A6743">
        <v>75</v>
      </c>
      <c r="B6743" t="s">
        <v>91</v>
      </c>
      <c r="C6743" t="s">
        <v>23</v>
      </c>
      <c r="D6743" s="2" t="str">
        <f t="shared" si="208"/>
        <v>North Carolina State1969</v>
      </c>
      <c r="F6743">
        <v>3</v>
      </c>
      <c r="G6743">
        <v>6</v>
      </c>
      <c r="H6743">
        <v>1</v>
      </c>
      <c r="I6743">
        <v>-0.85</v>
      </c>
      <c r="J6743">
        <v>-1.73</v>
      </c>
      <c r="K6743">
        <v>-2.59</v>
      </c>
      <c r="L6743" s="2">
        <f>_xlfn.RANK.EQ(I6743, INDEX(CFB!$I$2:$I$1048576, MATCH(W6743, CFB!$W$2:$W$1048576, 0)):INDEX(CFB!$I$2:$I$1048576, MATCH(W6743, CFB!$W$2:$W$1048576, 0) + COUNTIF(CFB!$W$2:$W$1048576, W6743) - 1), 0)</f>
        <v>68</v>
      </c>
      <c r="M6743" s="2">
        <f>_xlfn.RANK.EQ(J6743, INDEX(CFB!$J$2:$J$1048576, MATCH(W6743, CFB!$W$2:$W$1048576, 0)):INDEX(CFB!$J$2:$J$1048576, MATCH(W6743, CFB!$W$2:$W$1048576, 0) + COUNTIF(CFB!$W$2:$W$1048576, W6743) - 1))</f>
        <v>69</v>
      </c>
      <c r="N6743" s="2">
        <f>RANK(K6743, INDEX(CFB!$K$2:$K$1048576, MATCH(W6743, CFB!$W$2:$W$1048576, 0)):INDEX(CFB!$K$2:$K$1048576, MATCH(W6743, CFB!$W$2:$W$1048576, 0) + COUNTIF(CFB!$W$2:$W$1048576, W6743) - 1))</f>
        <v>75</v>
      </c>
      <c r="O6743">
        <v>26.03</v>
      </c>
      <c r="P6743">
        <v>15.95</v>
      </c>
      <c r="W6743">
        <v>1969</v>
      </c>
      <c r="X6743">
        <f t="shared" si="209"/>
        <v>0</v>
      </c>
    </row>
    <row r="6744" spans="1:24" ht="12.75" hidden="1" customHeight="1" x14ac:dyDescent="0.45">
      <c r="A6744">
        <v>76</v>
      </c>
      <c r="B6744" t="s">
        <v>117</v>
      </c>
      <c r="C6744" t="s">
        <v>65</v>
      </c>
      <c r="D6744" s="2" t="str">
        <f t="shared" si="208"/>
        <v>Western Michigan1969</v>
      </c>
      <c r="F6744">
        <v>4</v>
      </c>
      <c r="G6744">
        <v>6</v>
      </c>
      <c r="H6744">
        <v>0</v>
      </c>
      <c r="I6744">
        <v>-1.27</v>
      </c>
      <c r="J6744">
        <v>-2.19</v>
      </c>
      <c r="K6744">
        <v>-3.45</v>
      </c>
      <c r="L6744" s="2">
        <f>_xlfn.RANK.EQ(I6744, INDEX(CFB!$I$2:$I$1048576, MATCH(W6744, CFB!$W$2:$W$1048576, 0)):INDEX(CFB!$I$2:$I$1048576, MATCH(W6744, CFB!$W$2:$W$1048576, 0) + COUNTIF(CFB!$W$2:$W$1048576, W6744) - 1), 0)</f>
        <v>72</v>
      </c>
      <c r="M6744" s="2">
        <f>_xlfn.RANK.EQ(J6744, INDEX(CFB!$J$2:$J$1048576, MATCH(W6744, CFB!$W$2:$W$1048576, 0)):INDEX(CFB!$J$2:$J$1048576, MATCH(W6744, CFB!$W$2:$W$1048576, 0) + COUNTIF(CFB!$W$2:$W$1048576, W6744) - 1))</f>
        <v>74</v>
      </c>
      <c r="N6744" s="2">
        <f>RANK(K6744, INDEX(CFB!$K$2:$K$1048576, MATCH(W6744, CFB!$W$2:$W$1048576, 0)):INDEX(CFB!$K$2:$K$1048576, MATCH(W6744, CFB!$W$2:$W$1048576, 0) + COUNTIF(CFB!$W$2:$W$1048576, W6744) - 1))</f>
        <v>76</v>
      </c>
      <c r="O6744">
        <v>26.38</v>
      </c>
      <c r="P6744">
        <v>16.54</v>
      </c>
      <c r="W6744">
        <v>1969</v>
      </c>
      <c r="X6744">
        <f t="shared" si="209"/>
        <v>0</v>
      </c>
    </row>
    <row r="6745" spans="1:24" ht="12.75" hidden="1" customHeight="1" x14ac:dyDescent="0.45">
      <c r="A6745">
        <v>77</v>
      </c>
      <c r="B6745" t="s">
        <v>197</v>
      </c>
      <c r="C6745" t="s">
        <v>12</v>
      </c>
      <c r="D6745" s="2" t="str">
        <f t="shared" si="208"/>
        <v>West Texas State1969</v>
      </c>
      <c r="F6745">
        <v>6</v>
      </c>
      <c r="G6745">
        <v>4</v>
      </c>
      <c r="H6745">
        <v>0</v>
      </c>
      <c r="I6745">
        <v>-3.39</v>
      </c>
      <c r="J6745">
        <v>-7.0000000000000007E-2</v>
      </c>
      <c r="K6745">
        <v>-3.46</v>
      </c>
      <c r="L6745" s="2">
        <f>_xlfn.RANK.EQ(I6745, INDEX(CFB!$I$2:$I$1048576, MATCH(W6745, CFB!$W$2:$W$1048576, 0)):INDEX(CFB!$I$2:$I$1048576, MATCH(W6745, CFB!$W$2:$W$1048576, 0) + COUNTIF(CFB!$W$2:$W$1048576, W6745) - 1), 0)</f>
        <v>89</v>
      </c>
      <c r="M6745" s="2">
        <f>_xlfn.RANK.EQ(J6745, INDEX(CFB!$J$2:$J$1048576, MATCH(W6745, CFB!$W$2:$W$1048576, 0)):INDEX(CFB!$J$2:$J$1048576, MATCH(W6745, CFB!$W$2:$W$1048576, 0) + COUNTIF(CFB!$W$2:$W$1048576, W6745) - 1))</f>
        <v>58</v>
      </c>
      <c r="N6745" s="2">
        <f>RANK(K6745, INDEX(CFB!$K$2:$K$1048576, MATCH(W6745, CFB!$W$2:$W$1048576, 0)):INDEX(CFB!$K$2:$K$1048576, MATCH(W6745, CFB!$W$2:$W$1048576, 0) + COUNTIF(CFB!$W$2:$W$1048576, W6745) - 1))</f>
        <v>77</v>
      </c>
      <c r="O6745">
        <v>22.05</v>
      </c>
      <c r="P6745">
        <v>13.14</v>
      </c>
      <c r="W6745">
        <v>1969</v>
      </c>
      <c r="X6745">
        <f t="shared" si="209"/>
        <v>0</v>
      </c>
    </row>
    <row r="6746" spans="1:24" ht="12.75" hidden="1" customHeight="1" x14ac:dyDescent="0.45">
      <c r="A6746">
        <v>78</v>
      </c>
      <c r="B6746" t="s">
        <v>72</v>
      </c>
      <c r="C6746" t="s">
        <v>10</v>
      </c>
      <c r="D6746" s="2" t="str">
        <f t="shared" si="208"/>
        <v>Wisconsin1969</v>
      </c>
      <c r="F6746">
        <v>3</v>
      </c>
      <c r="G6746">
        <v>7</v>
      </c>
      <c r="H6746">
        <v>0</v>
      </c>
      <c r="I6746">
        <v>2.08</v>
      </c>
      <c r="J6746">
        <v>-5.88</v>
      </c>
      <c r="K6746">
        <v>-3.8</v>
      </c>
      <c r="L6746" s="2">
        <f>_xlfn.RANK.EQ(I6746, INDEX(CFB!$I$2:$I$1048576, MATCH(W6746, CFB!$W$2:$W$1048576, 0)):INDEX(CFB!$I$2:$I$1048576, MATCH(W6746, CFB!$W$2:$W$1048576, 0) + COUNTIF(CFB!$W$2:$W$1048576, W6746) - 1), 0)</f>
        <v>48</v>
      </c>
      <c r="M6746" s="2">
        <f>_xlfn.RANK.EQ(J6746, INDEX(CFB!$J$2:$J$1048576, MATCH(W6746, CFB!$W$2:$W$1048576, 0)):INDEX(CFB!$J$2:$J$1048576, MATCH(W6746, CFB!$W$2:$W$1048576, 0) + COUNTIF(CFB!$W$2:$W$1048576, W6746) - 1))</f>
        <v>102</v>
      </c>
      <c r="N6746" s="2">
        <f>RANK(K6746, INDEX(CFB!$K$2:$K$1048576, MATCH(W6746, CFB!$W$2:$W$1048576, 0)):INDEX(CFB!$K$2:$K$1048576, MATCH(W6746, CFB!$W$2:$W$1048576, 0) + COUNTIF(CFB!$W$2:$W$1048576, W6746) - 1))</f>
        <v>78</v>
      </c>
      <c r="O6746">
        <v>30.44</v>
      </c>
      <c r="P6746">
        <v>22.88</v>
      </c>
      <c r="W6746">
        <v>1969</v>
      </c>
      <c r="X6746">
        <f t="shared" si="209"/>
        <v>0</v>
      </c>
    </row>
    <row r="6747" spans="1:24" ht="12.75" hidden="1" customHeight="1" x14ac:dyDescent="0.45">
      <c r="A6747">
        <v>79</v>
      </c>
      <c r="B6747" t="s">
        <v>56</v>
      </c>
      <c r="C6747" t="s">
        <v>12</v>
      </c>
      <c r="D6747" s="2" t="str">
        <f t="shared" si="208"/>
        <v>Rutgers1969</v>
      </c>
      <c r="F6747">
        <v>6</v>
      </c>
      <c r="G6747">
        <v>3</v>
      </c>
      <c r="H6747">
        <v>0</v>
      </c>
      <c r="I6747">
        <v>-2.89</v>
      </c>
      <c r="J6747">
        <v>-1.54</v>
      </c>
      <c r="K6747">
        <v>-4.42</v>
      </c>
      <c r="L6747" s="2">
        <f>_xlfn.RANK.EQ(I6747, INDEX(CFB!$I$2:$I$1048576, MATCH(W6747, CFB!$W$2:$W$1048576, 0)):INDEX(CFB!$I$2:$I$1048576, MATCH(W6747, CFB!$W$2:$W$1048576, 0) + COUNTIF(CFB!$W$2:$W$1048576, W6747) - 1), 0)</f>
        <v>84</v>
      </c>
      <c r="M6747" s="2">
        <f>_xlfn.RANK.EQ(J6747, INDEX(CFB!$J$2:$J$1048576, MATCH(W6747, CFB!$W$2:$W$1048576, 0)):INDEX(CFB!$J$2:$J$1048576, MATCH(W6747, CFB!$W$2:$W$1048576, 0) + COUNTIF(CFB!$W$2:$W$1048576, W6747) - 1))</f>
        <v>67</v>
      </c>
      <c r="N6747" s="2">
        <f>RANK(K6747, INDEX(CFB!$K$2:$K$1048576, MATCH(W6747, CFB!$W$2:$W$1048576, 0)):INDEX(CFB!$K$2:$K$1048576, MATCH(W6747, CFB!$W$2:$W$1048576, 0) + COUNTIF(CFB!$W$2:$W$1048576, W6747) - 1))</f>
        <v>79</v>
      </c>
      <c r="O6747">
        <v>24.19</v>
      </c>
      <c r="P6747">
        <v>16.829999999999998</v>
      </c>
      <c r="W6747">
        <v>1969</v>
      </c>
      <c r="X6747">
        <f t="shared" si="209"/>
        <v>0</v>
      </c>
    </row>
    <row r="6748" spans="1:24" ht="12.75" hidden="1" customHeight="1" x14ac:dyDescent="0.45">
      <c r="A6748">
        <v>80</v>
      </c>
      <c r="B6748" t="s">
        <v>202</v>
      </c>
      <c r="C6748" t="s">
        <v>206</v>
      </c>
      <c r="D6748" s="2" t="str">
        <f t="shared" si="208"/>
        <v>Richmond1969</v>
      </c>
      <c r="F6748">
        <v>6</v>
      </c>
      <c r="G6748">
        <v>4</v>
      </c>
      <c r="H6748">
        <v>0</v>
      </c>
      <c r="I6748">
        <v>-2.78</v>
      </c>
      <c r="J6748">
        <v>-1.74</v>
      </c>
      <c r="K6748">
        <v>-4.51</v>
      </c>
      <c r="L6748" s="2">
        <f>_xlfn.RANK.EQ(I6748, INDEX(CFB!$I$2:$I$1048576, MATCH(W6748, CFB!$W$2:$W$1048576, 0)):INDEX(CFB!$I$2:$I$1048576, MATCH(W6748, CFB!$W$2:$W$1048576, 0) + COUNTIF(CFB!$W$2:$W$1048576, W6748) - 1), 0)</f>
        <v>82</v>
      </c>
      <c r="M6748" s="2">
        <f>_xlfn.RANK.EQ(J6748, INDEX(CFB!$J$2:$J$1048576, MATCH(W6748, CFB!$W$2:$W$1048576, 0)):INDEX(CFB!$J$2:$J$1048576, MATCH(W6748, CFB!$W$2:$W$1048576, 0) + COUNTIF(CFB!$W$2:$W$1048576, W6748) - 1))</f>
        <v>70</v>
      </c>
      <c r="N6748" s="2">
        <f>RANK(K6748, INDEX(CFB!$K$2:$K$1048576, MATCH(W6748, CFB!$W$2:$W$1048576, 0)):INDEX(CFB!$K$2:$K$1048576, MATCH(W6748, CFB!$W$2:$W$1048576, 0) + COUNTIF(CFB!$W$2:$W$1048576, W6748) - 1))</f>
        <v>80</v>
      </c>
      <c r="O6748">
        <v>22.42</v>
      </c>
      <c r="P6748">
        <v>17.07</v>
      </c>
      <c r="W6748">
        <v>1969</v>
      </c>
      <c r="X6748">
        <f t="shared" si="209"/>
        <v>0</v>
      </c>
    </row>
    <row r="6749" spans="1:24" ht="12.75" hidden="1" customHeight="1" x14ac:dyDescent="0.45">
      <c r="A6749">
        <v>81</v>
      </c>
      <c r="B6749" t="s">
        <v>57</v>
      </c>
      <c r="C6749" t="s">
        <v>12</v>
      </c>
      <c r="D6749" s="2" t="str">
        <f t="shared" si="208"/>
        <v>Boston College1969</v>
      </c>
      <c r="F6749">
        <v>5</v>
      </c>
      <c r="G6749">
        <v>4</v>
      </c>
      <c r="H6749">
        <v>0</v>
      </c>
      <c r="I6749">
        <v>5.74</v>
      </c>
      <c r="J6749">
        <v>-10.38</v>
      </c>
      <c r="K6749">
        <v>-4.6399999999999997</v>
      </c>
      <c r="L6749" s="2">
        <f>_xlfn.RANK.EQ(I6749, INDEX(CFB!$I$2:$I$1048576, MATCH(W6749, CFB!$W$2:$W$1048576, 0)):INDEX(CFB!$I$2:$I$1048576, MATCH(W6749, CFB!$W$2:$W$1048576, 0) + COUNTIF(CFB!$W$2:$W$1048576, W6749) - 1), 0)</f>
        <v>27</v>
      </c>
      <c r="M6749" s="2">
        <f>_xlfn.RANK.EQ(J6749, INDEX(CFB!$J$2:$J$1048576, MATCH(W6749, CFB!$W$2:$W$1048576, 0)):INDEX(CFB!$J$2:$J$1048576, MATCH(W6749, CFB!$W$2:$W$1048576, 0) + COUNTIF(CFB!$W$2:$W$1048576, W6749) - 1))</f>
        <v>115</v>
      </c>
      <c r="N6749" s="2">
        <f>RANK(K6749, INDEX(CFB!$K$2:$K$1048576, MATCH(W6749, CFB!$W$2:$W$1048576, 0)):INDEX(CFB!$K$2:$K$1048576, MATCH(W6749, CFB!$W$2:$W$1048576, 0) + COUNTIF(CFB!$W$2:$W$1048576, W6749) - 1))</f>
        <v>81</v>
      </c>
      <c r="O6749">
        <v>30.6</v>
      </c>
      <c r="P6749">
        <v>25.08</v>
      </c>
      <c r="W6749">
        <v>1969</v>
      </c>
      <c r="X6749">
        <f t="shared" si="209"/>
        <v>0</v>
      </c>
    </row>
    <row r="6750" spans="1:24" ht="12.75" hidden="1" customHeight="1" x14ac:dyDescent="0.45">
      <c r="A6750">
        <v>82</v>
      </c>
      <c r="B6750" t="s">
        <v>104</v>
      </c>
      <c r="C6750" t="s">
        <v>178</v>
      </c>
      <c r="D6750" s="2" t="str">
        <f t="shared" si="208"/>
        <v>Colorado State1969</v>
      </c>
      <c r="F6750">
        <v>4</v>
      </c>
      <c r="G6750">
        <v>6</v>
      </c>
      <c r="H6750">
        <v>0</v>
      </c>
      <c r="I6750">
        <v>-7.0000000000000007E-2</v>
      </c>
      <c r="J6750">
        <v>-5.23</v>
      </c>
      <c r="K6750">
        <v>-5.3</v>
      </c>
      <c r="L6750" s="2">
        <f>_xlfn.RANK.EQ(I6750, INDEX(CFB!$I$2:$I$1048576, MATCH(W6750, CFB!$W$2:$W$1048576, 0)):INDEX(CFB!$I$2:$I$1048576, MATCH(W6750, CFB!$W$2:$W$1048576, 0) + COUNTIF(CFB!$W$2:$W$1048576, W6750) - 1), 0)</f>
        <v>60</v>
      </c>
      <c r="M6750" s="2">
        <f>_xlfn.RANK.EQ(J6750, INDEX(CFB!$J$2:$J$1048576, MATCH(W6750, CFB!$W$2:$W$1048576, 0)):INDEX(CFB!$J$2:$J$1048576, MATCH(W6750, CFB!$W$2:$W$1048576, 0) + COUNTIF(CFB!$W$2:$W$1048576, W6750) - 1))</f>
        <v>98</v>
      </c>
      <c r="N6750" s="2">
        <f>RANK(K6750, INDEX(CFB!$K$2:$K$1048576, MATCH(W6750, CFB!$W$2:$W$1048576, 0)):INDEX(CFB!$K$2:$K$1048576, MATCH(W6750, CFB!$W$2:$W$1048576, 0) + COUNTIF(CFB!$W$2:$W$1048576, W6750) - 1))</f>
        <v>82</v>
      </c>
      <c r="O6750">
        <v>27.15</v>
      </c>
      <c r="P6750">
        <v>24.28</v>
      </c>
      <c r="W6750">
        <v>1969</v>
      </c>
      <c r="X6750">
        <f t="shared" si="209"/>
        <v>0</v>
      </c>
    </row>
    <row r="6751" spans="1:24" ht="12.75" hidden="1" customHeight="1" x14ac:dyDescent="0.45">
      <c r="A6751">
        <v>83</v>
      </c>
      <c r="B6751" t="s">
        <v>26</v>
      </c>
      <c r="C6751" t="s">
        <v>23</v>
      </c>
      <c r="D6751" s="2" t="str">
        <f t="shared" si="208"/>
        <v>Clemson1969</v>
      </c>
      <c r="F6751">
        <v>4</v>
      </c>
      <c r="G6751">
        <v>6</v>
      </c>
      <c r="H6751">
        <v>0</v>
      </c>
      <c r="I6751">
        <v>-2.4700000000000002</v>
      </c>
      <c r="J6751">
        <v>-3.16</v>
      </c>
      <c r="K6751">
        <v>-5.63</v>
      </c>
      <c r="L6751" s="2">
        <f>_xlfn.RANK.EQ(I6751, INDEX(CFB!$I$2:$I$1048576, MATCH(W6751, CFB!$W$2:$W$1048576, 0)):INDEX(CFB!$I$2:$I$1048576, MATCH(W6751, CFB!$W$2:$W$1048576, 0) + COUNTIF(CFB!$W$2:$W$1048576, W6751) - 1), 0)</f>
        <v>79</v>
      </c>
      <c r="M6751" s="2">
        <f>_xlfn.RANK.EQ(J6751, INDEX(CFB!$J$2:$J$1048576, MATCH(W6751, CFB!$W$2:$W$1048576, 0)):INDEX(CFB!$J$2:$J$1048576, MATCH(W6751, CFB!$W$2:$W$1048576, 0) + COUNTIF(CFB!$W$2:$W$1048576, W6751) - 1))</f>
        <v>82</v>
      </c>
      <c r="N6751" s="2">
        <f>RANK(K6751, INDEX(CFB!$K$2:$K$1048576, MATCH(W6751, CFB!$W$2:$W$1048576, 0)):INDEX(CFB!$K$2:$K$1048576, MATCH(W6751, CFB!$W$2:$W$1048576, 0) + COUNTIF(CFB!$W$2:$W$1048576, W6751) - 1))</f>
        <v>83</v>
      </c>
      <c r="O6751">
        <v>25.74</v>
      </c>
      <c r="P6751">
        <v>20.85</v>
      </c>
      <c r="W6751">
        <v>1969</v>
      </c>
      <c r="X6751">
        <f t="shared" si="209"/>
        <v>0</v>
      </c>
    </row>
    <row r="6752" spans="1:24" ht="12.75" hidden="1" customHeight="1" x14ac:dyDescent="0.45">
      <c r="A6752">
        <v>84</v>
      </c>
      <c r="B6752" t="s">
        <v>114</v>
      </c>
      <c r="C6752" t="s">
        <v>193</v>
      </c>
      <c r="D6752" s="2" t="str">
        <f t="shared" si="208"/>
        <v>San Jose State1969</v>
      </c>
      <c r="F6752">
        <v>2</v>
      </c>
      <c r="G6752">
        <v>8</v>
      </c>
      <c r="H6752">
        <v>0</v>
      </c>
      <c r="I6752">
        <v>-0.68</v>
      </c>
      <c r="J6752">
        <v>-5.31</v>
      </c>
      <c r="K6752">
        <v>-5.99</v>
      </c>
      <c r="L6752" s="2">
        <f>_xlfn.RANK.EQ(I6752, INDEX(CFB!$I$2:$I$1048576, MATCH(W6752, CFB!$W$2:$W$1048576, 0)):INDEX(CFB!$I$2:$I$1048576, MATCH(W6752, CFB!$W$2:$W$1048576, 0) + COUNTIF(CFB!$W$2:$W$1048576, W6752) - 1), 0)</f>
        <v>67</v>
      </c>
      <c r="M6752" s="2">
        <f>_xlfn.RANK.EQ(J6752, INDEX(CFB!$J$2:$J$1048576, MATCH(W6752, CFB!$W$2:$W$1048576, 0)):INDEX(CFB!$J$2:$J$1048576, MATCH(W6752, CFB!$W$2:$W$1048576, 0) + COUNTIF(CFB!$W$2:$W$1048576, W6752) - 1))</f>
        <v>100</v>
      </c>
      <c r="N6752" s="2">
        <f>RANK(K6752, INDEX(CFB!$K$2:$K$1048576, MATCH(W6752, CFB!$W$2:$W$1048576, 0)):INDEX(CFB!$K$2:$K$1048576, MATCH(W6752, CFB!$W$2:$W$1048576, 0) + COUNTIF(CFB!$W$2:$W$1048576, W6752) - 1))</f>
        <v>84</v>
      </c>
      <c r="O6752">
        <v>26.32</v>
      </c>
      <c r="P6752">
        <v>21.98</v>
      </c>
      <c r="W6752">
        <v>1969</v>
      </c>
      <c r="X6752">
        <f t="shared" si="209"/>
        <v>0</v>
      </c>
    </row>
    <row r="6753" spans="1:24" ht="12.75" hidden="1" customHeight="1" x14ac:dyDescent="0.45">
      <c r="A6753">
        <v>85</v>
      </c>
      <c r="B6753" t="s">
        <v>239</v>
      </c>
      <c r="C6753" t="s">
        <v>206</v>
      </c>
      <c r="D6753" s="2" t="str">
        <f t="shared" si="208"/>
        <v>Davidson1969</v>
      </c>
      <c r="F6753">
        <v>7</v>
      </c>
      <c r="G6753">
        <v>4</v>
      </c>
      <c r="H6753">
        <v>0</v>
      </c>
      <c r="I6753">
        <v>2.0499999999999998</v>
      </c>
      <c r="J6753">
        <v>-8.07</v>
      </c>
      <c r="K6753">
        <v>-6.02</v>
      </c>
      <c r="L6753" s="2">
        <f>_xlfn.RANK.EQ(I6753, INDEX(CFB!$I$2:$I$1048576, MATCH(W6753, CFB!$W$2:$W$1048576, 0)):INDEX(CFB!$I$2:$I$1048576, MATCH(W6753, CFB!$W$2:$W$1048576, 0) + COUNTIF(CFB!$W$2:$W$1048576, W6753) - 1), 0)</f>
        <v>49</v>
      </c>
      <c r="M6753" s="2">
        <f>_xlfn.RANK.EQ(J6753, INDEX(CFB!$J$2:$J$1048576, MATCH(W6753, CFB!$W$2:$W$1048576, 0)):INDEX(CFB!$J$2:$J$1048576, MATCH(W6753, CFB!$W$2:$W$1048576, 0) + COUNTIF(CFB!$W$2:$W$1048576, W6753) - 1))</f>
        <v>113</v>
      </c>
      <c r="N6753" s="2">
        <f>RANK(K6753, INDEX(CFB!$K$2:$K$1048576, MATCH(W6753, CFB!$W$2:$W$1048576, 0)):INDEX(CFB!$K$2:$K$1048576, MATCH(W6753, CFB!$W$2:$W$1048576, 0) + COUNTIF(CFB!$W$2:$W$1048576, W6753) - 1))</f>
        <v>85</v>
      </c>
      <c r="O6753">
        <v>32.340000000000003</v>
      </c>
      <c r="P6753">
        <v>25.16</v>
      </c>
      <c r="W6753">
        <v>1969</v>
      </c>
      <c r="X6753">
        <f t="shared" si="209"/>
        <v>0</v>
      </c>
    </row>
    <row r="6754" spans="1:24" ht="12.75" hidden="1" customHeight="1" x14ac:dyDescent="0.45">
      <c r="A6754">
        <v>86</v>
      </c>
      <c r="B6754" t="s">
        <v>153</v>
      </c>
      <c r="C6754" t="s">
        <v>65</v>
      </c>
      <c r="D6754" s="2" t="str">
        <f t="shared" si="208"/>
        <v>Kent State1969</v>
      </c>
      <c r="F6754">
        <v>5</v>
      </c>
      <c r="G6754">
        <v>5</v>
      </c>
      <c r="H6754">
        <v>0</v>
      </c>
      <c r="I6754">
        <v>-5.53</v>
      </c>
      <c r="J6754">
        <v>-0.92</v>
      </c>
      <c r="K6754">
        <v>-6.45</v>
      </c>
      <c r="L6754" s="2">
        <f>_xlfn.RANK.EQ(I6754, INDEX(CFB!$I$2:$I$1048576, MATCH(W6754, CFB!$W$2:$W$1048576, 0)):INDEX(CFB!$I$2:$I$1048576, MATCH(W6754, CFB!$W$2:$W$1048576, 0) + COUNTIF(CFB!$W$2:$W$1048576, W6754) - 1), 0)</f>
        <v>100</v>
      </c>
      <c r="M6754" s="2">
        <f>_xlfn.RANK.EQ(J6754, INDEX(CFB!$J$2:$J$1048576, MATCH(W6754, CFB!$W$2:$W$1048576, 0)):INDEX(CFB!$J$2:$J$1048576, MATCH(W6754, CFB!$W$2:$W$1048576, 0) + COUNTIF(CFB!$W$2:$W$1048576, W6754) - 1))</f>
        <v>61</v>
      </c>
      <c r="N6754" s="2">
        <f>RANK(K6754, INDEX(CFB!$K$2:$K$1048576, MATCH(W6754, CFB!$W$2:$W$1048576, 0)):INDEX(CFB!$K$2:$K$1048576, MATCH(W6754, CFB!$W$2:$W$1048576, 0) + COUNTIF(CFB!$W$2:$W$1048576, W6754) - 1))</f>
        <v>86</v>
      </c>
      <c r="O6754">
        <v>21.29</v>
      </c>
      <c r="P6754">
        <v>17.489999999999998</v>
      </c>
      <c r="W6754">
        <v>1969</v>
      </c>
      <c r="X6754">
        <f t="shared" si="209"/>
        <v>0</v>
      </c>
    </row>
    <row r="6755" spans="1:24" ht="12.75" hidden="1" customHeight="1" x14ac:dyDescent="0.45">
      <c r="A6755">
        <v>87</v>
      </c>
      <c r="B6755" t="s">
        <v>85</v>
      </c>
      <c r="C6755" t="s">
        <v>227</v>
      </c>
      <c r="D6755" s="2" t="str">
        <f t="shared" si="208"/>
        <v>Washington State1969</v>
      </c>
      <c r="F6755">
        <v>1</v>
      </c>
      <c r="G6755">
        <v>9</v>
      </c>
      <c r="H6755">
        <v>0</v>
      </c>
      <c r="I6755">
        <v>-0.46</v>
      </c>
      <c r="J6755">
        <v>-6.49</v>
      </c>
      <c r="K6755">
        <v>-6.95</v>
      </c>
      <c r="L6755" s="2">
        <f>_xlfn.RANK.EQ(I6755, INDEX(CFB!$I$2:$I$1048576, MATCH(W6755, CFB!$W$2:$W$1048576, 0)):INDEX(CFB!$I$2:$I$1048576, MATCH(W6755, CFB!$W$2:$W$1048576, 0) + COUNTIF(CFB!$W$2:$W$1048576, W6755) - 1), 0)</f>
        <v>65</v>
      </c>
      <c r="M6755" s="2">
        <f>_xlfn.RANK.EQ(J6755, INDEX(CFB!$J$2:$J$1048576, MATCH(W6755, CFB!$W$2:$W$1048576, 0)):INDEX(CFB!$J$2:$J$1048576, MATCH(W6755, CFB!$W$2:$W$1048576, 0) + COUNTIF(CFB!$W$2:$W$1048576, W6755) - 1))</f>
        <v>105</v>
      </c>
      <c r="N6755" s="2">
        <f>RANK(K6755, INDEX(CFB!$K$2:$K$1048576, MATCH(W6755, CFB!$W$2:$W$1048576, 0)):INDEX(CFB!$K$2:$K$1048576, MATCH(W6755, CFB!$W$2:$W$1048576, 0) + COUNTIF(CFB!$W$2:$W$1048576, W6755) - 1))</f>
        <v>87</v>
      </c>
      <c r="O6755">
        <v>26.47</v>
      </c>
      <c r="P6755">
        <v>22.62</v>
      </c>
      <c r="W6755">
        <v>1969</v>
      </c>
      <c r="X6755">
        <f t="shared" si="209"/>
        <v>0</v>
      </c>
    </row>
    <row r="6756" spans="1:24" ht="12.75" hidden="1" customHeight="1" x14ac:dyDescent="0.45">
      <c r="A6756">
        <v>88</v>
      </c>
      <c r="B6756" t="s">
        <v>148</v>
      </c>
      <c r="C6756" t="s">
        <v>178</v>
      </c>
      <c r="D6756" s="2" t="str">
        <f t="shared" si="208"/>
        <v>UTEP1969</v>
      </c>
      <c r="F6756">
        <v>4</v>
      </c>
      <c r="G6756">
        <v>6</v>
      </c>
      <c r="H6756">
        <v>0</v>
      </c>
      <c r="I6756">
        <v>-3.23</v>
      </c>
      <c r="J6756">
        <v>-3.9</v>
      </c>
      <c r="K6756">
        <v>-7.13</v>
      </c>
      <c r="L6756" s="2">
        <f>_xlfn.RANK.EQ(I6756, INDEX(CFB!$I$2:$I$1048576, MATCH(W6756, CFB!$W$2:$W$1048576, 0)):INDEX(CFB!$I$2:$I$1048576, MATCH(W6756, CFB!$W$2:$W$1048576, 0) + COUNTIF(CFB!$W$2:$W$1048576, W6756) - 1), 0)</f>
        <v>87</v>
      </c>
      <c r="M6756" s="2">
        <f>_xlfn.RANK.EQ(J6756, INDEX(CFB!$J$2:$J$1048576, MATCH(W6756, CFB!$W$2:$W$1048576, 0)):INDEX(CFB!$J$2:$J$1048576, MATCH(W6756, CFB!$W$2:$W$1048576, 0) + COUNTIF(CFB!$W$2:$W$1048576, W6756) - 1))</f>
        <v>89</v>
      </c>
      <c r="N6756" s="2">
        <f>RANK(K6756, INDEX(CFB!$K$2:$K$1048576, MATCH(W6756, CFB!$W$2:$W$1048576, 0)):INDEX(CFB!$K$2:$K$1048576, MATCH(W6756, CFB!$W$2:$W$1048576, 0) + COUNTIF(CFB!$W$2:$W$1048576, W6756) - 1))</f>
        <v>88</v>
      </c>
      <c r="O6756">
        <v>22.84</v>
      </c>
      <c r="P6756">
        <v>18.149999999999999</v>
      </c>
      <c r="W6756">
        <v>1969</v>
      </c>
      <c r="X6756">
        <f t="shared" si="209"/>
        <v>0</v>
      </c>
    </row>
    <row r="6757" spans="1:24" hidden="1" x14ac:dyDescent="0.45">
      <c r="A6757">
        <v>89</v>
      </c>
      <c r="B6757" t="s">
        <v>111</v>
      </c>
      <c r="C6757" t="s">
        <v>193</v>
      </c>
      <c r="D6757" s="2" t="str">
        <f t="shared" si="208"/>
        <v>Fresno State1969</v>
      </c>
      <c r="F6757">
        <v>6</v>
      </c>
      <c r="G6757">
        <v>4</v>
      </c>
      <c r="H6757">
        <v>0</v>
      </c>
      <c r="I6757">
        <v>0.04</v>
      </c>
      <c r="J6757">
        <v>-7.19</v>
      </c>
      <c r="K6757">
        <v>-7.15</v>
      </c>
      <c r="L6757" s="2">
        <f>_xlfn.RANK.EQ(I6757, INDEX(CFB!$I$2:$I$1048576, MATCH(W6757, CFB!$W$2:$W$1048576, 0)):INDEX(CFB!$I$2:$I$1048576, MATCH(W6757, CFB!$W$2:$W$1048576, 0) + COUNTIF(CFB!$W$2:$W$1048576, W6757) - 1), 0)</f>
        <v>59</v>
      </c>
      <c r="M6757" s="2">
        <f>_xlfn.RANK.EQ(J6757, INDEX(CFB!$J$2:$J$1048576, MATCH(W6757, CFB!$W$2:$W$1048576, 0)):INDEX(CFB!$J$2:$J$1048576, MATCH(W6757, CFB!$W$2:$W$1048576, 0) + COUNTIF(CFB!$W$2:$W$1048576, W6757) - 1))</f>
        <v>110</v>
      </c>
      <c r="N6757" s="2">
        <f>RANK(K6757, INDEX(CFB!$K$2:$K$1048576, MATCH(W6757, CFB!$W$2:$W$1048576, 0)):INDEX(CFB!$K$2:$K$1048576, MATCH(W6757, CFB!$W$2:$W$1048576, 0) + COUNTIF(CFB!$W$2:$W$1048576, W6757) - 1))</f>
        <v>89</v>
      </c>
      <c r="O6757">
        <v>24.79</v>
      </c>
      <c r="P6757">
        <v>19.88</v>
      </c>
      <c r="W6757">
        <v>1969</v>
      </c>
      <c r="X6757">
        <f t="shared" si="209"/>
        <v>0</v>
      </c>
    </row>
    <row r="6758" spans="1:24" ht="12.75" hidden="1" customHeight="1" x14ac:dyDescent="0.45">
      <c r="A6758">
        <v>90</v>
      </c>
      <c r="B6758" t="s">
        <v>141</v>
      </c>
      <c r="C6758" t="s">
        <v>178</v>
      </c>
      <c r="D6758" s="2" t="str">
        <f t="shared" si="208"/>
        <v>New Mexico1969</v>
      </c>
      <c r="F6758">
        <v>4</v>
      </c>
      <c r="G6758">
        <v>6</v>
      </c>
      <c r="H6758">
        <v>0</v>
      </c>
      <c r="I6758">
        <v>-1.1100000000000001</v>
      </c>
      <c r="J6758">
        <v>-6.16</v>
      </c>
      <c r="K6758">
        <v>-7.27</v>
      </c>
      <c r="L6758" s="2">
        <f>_xlfn.RANK.EQ(I6758, INDEX(CFB!$I$2:$I$1048576, MATCH(W6758, CFB!$W$2:$W$1048576, 0)):INDEX(CFB!$I$2:$I$1048576, MATCH(W6758, CFB!$W$2:$W$1048576, 0) + COUNTIF(CFB!$W$2:$W$1048576, W6758) - 1), 0)</f>
        <v>69</v>
      </c>
      <c r="M6758" s="2">
        <f>_xlfn.RANK.EQ(J6758, INDEX(CFB!$J$2:$J$1048576, MATCH(W6758, CFB!$W$2:$W$1048576, 0)):INDEX(CFB!$J$2:$J$1048576, MATCH(W6758, CFB!$W$2:$W$1048576, 0) + COUNTIF(CFB!$W$2:$W$1048576, W6758) - 1))</f>
        <v>104</v>
      </c>
      <c r="N6758" s="2">
        <f>RANK(K6758, INDEX(CFB!$K$2:$K$1048576, MATCH(W6758, CFB!$W$2:$W$1048576, 0)):INDEX(CFB!$K$2:$K$1048576, MATCH(W6758, CFB!$W$2:$W$1048576, 0) + COUNTIF(CFB!$W$2:$W$1048576, W6758) - 1))</f>
        <v>90</v>
      </c>
      <c r="O6758">
        <v>25.36</v>
      </c>
      <c r="P6758">
        <v>21.26</v>
      </c>
      <c r="W6758">
        <v>1969</v>
      </c>
      <c r="X6758">
        <f t="shared" si="209"/>
        <v>0</v>
      </c>
    </row>
    <row r="6759" spans="1:24" ht="12.75" hidden="1" customHeight="1" x14ac:dyDescent="0.45">
      <c r="A6759">
        <v>91</v>
      </c>
      <c r="B6759" t="s">
        <v>207</v>
      </c>
      <c r="C6759" t="s">
        <v>206</v>
      </c>
      <c r="D6759" s="2" t="str">
        <f t="shared" si="208"/>
        <v>The Citadel1969</v>
      </c>
      <c r="F6759">
        <v>7</v>
      </c>
      <c r="G6759">
        <v>3</v>
      </c>
      <c r="H6759">
        <v>0</v>
      </c>
      <c r="I6759">
        <v>-0.27</v>
      </c>
      <c r="J6759">
        <v>-7.3</v>
      </c>
      <c r="K6759">
        <v>-7.58</v>
      </c>
      <c r="L6759" s="2">
        <f>_xlfn.RANK.EQ(I6759, INDEX(CFB!$I$2:$I$1048576, MATCH(W6759, CFB!$W$2:$W$1048576, 0)):INDEX(CFB!$I$2:$I$1048576, MATCH(W6759, CFB!$W$2:$W$1048576, 0) + COUNTIF(CFB!$W$2:$W$1048576, W6759) - 1), 0)</f>
        <v>62</v>
      </c>
      <c r="M6759" s="2">
        <f>_xlfn.RANK.EQ(J6759, INDEX(CFB!$J$2:$J$1048576, MATCH(W6759, CFB!$W$2:$W$1048576, 0)):INDEX(CFB!$J$2:$J$1048576, MATCH(W6759, CFB!$W$2:$W$1048576, 0) + COUNTIF(CFB!$W$2:$W$1048576, W6759) - 1))</f>
        <v>111</v>
      </c>
      <c r="N6759" s="2">
        <f>RANK(K6759, INDEX(CFB!$K$2:$K$1048576, MATCH(W6759, CFB!$W$2:$W$1048576, 0)):INDEX(CFB!$K$2:$K$1048576, MATCH(W6759, CFB!$W$2:$W$1048576, 0) + COUNTIF(CFB!$W$2:$W$1048576, W6759) - 1))</f>
        <v>91</v>
      </c>
      <c r="O6759">
        <v>23.24</v>
      </c>
      <c r="P6759">
        <v>21.75</v>
      </c>
      <c r="W6759">
        <v>1969</v>
      </c>
      <c r="X6759">
        <f t="shared" si="209"/>
        <v>0</v>
      </c>
    </row>
    <row r="6760" spans="1:24" ht="12.75" hidden="1" customHeight="1" x14ac:dyDescent="0.45">
      <c r="A6760">
        <v>92</v>
      </c>
      <c r="B6760" t="s">
        <v>149</v>
      </c>
      <c r="C6760" t="s">
        <v>12</v>
      </c>
      <c r="D6760" s="2" t="str">
        <f t="shared" si="208"/>
        <v>New Mexico State1969</v>
      </c>
      <c r="F6760">
        <v>5</v>
      </c>
      <c r="G6760">
        <v>5</v>
      </c>
      <c r="H6760">
        <v>0</v>
      </c>
      <c r="I6760">
        <v>-2.56</v>
      </c>
      <c r="J6760">
        <v>-5.07</v>
      </c>
      <c r="K6760">
        <v>-7.63</v>
      </c>
      <c r="L6760" s="2">
        <f>_xlfn.RANK.EQ(I6760, INDEX(CFB!$I$2:$I$1048576, MATCH(W6760, CFB!$W$2:$W$1048576, 0)):INDEX(CFB!$I$2:$I$1048576, MATCH(W6760, CFB!$W$2:$W$1048576, 0) + COUNTIF(CFB!$W$2:$W$1048576, W6760) - 1), 0)</f>
        <v>80</v>
      </c>
      <c r="M6760" s="2">
        <f>_xlfn.RANK.EQ(J6760, INDEX(CFB!$J$2:$J$1048576, MATCH(W6760, CFB!$W$2:$W$1048576, 0)):INDEX(CFB!$J$2:$J$1048576, MATCH(W6760, CFB!$W$2:$W$1048576, 0) + COUNTIF(CFB!$W$2:$W$1048576, W6760) - 1))</f>
        <v>96</v>
      </c>
      <c r="N6760" s="2">
        <f>RANK(K6760, INDEX(CFB!$K$2:$K$1048576, MATCH(W6760, CFB!$W$2:$W$1048576, 0)):INDEX(CFB!$K$2:$K$1048576, MATCH(W6760, CFB!$W$2:$W$1048576, 0) + COUNTIF(CFB!$W$2:$W$1048576, W6760) - 1))</f>
        <v>92</v>
      </c>
      <c r="O6760">
        <v>22.07</v>
      </c>
      <c r="P6760">
        <v>19.64</v>
      </c>
      <c r="W6760">
        <v>1969</v>
      </c>
      <c r="X6760">
        <f t="shared" si="209"/>
        <v>0</v>
      </c>
    </row>
    <row r="6761" spans="1:24" ht="12.75" hidden="1" customHeight="1" x14ac:dyDescent="0.45">
      <c r="A6761">
        <v>93</v>
      </c>
      <c r="B6761" t="s">
        <v>133</v>
      </c>
      <c r="C6761" t="s">
        <v>12</v>
      </c>
      <c r="D6761" s="2" t="str">
        <f t="shared" si="208"/>
        <v>Utah State1969</v>
      </c>
      <c r="F6761">
        <v>3</v>
      </c>
      <c r="G6761">
        <v>7</v>
      </c>
      <c r="H6761">
        <v>0</v>
      </c>
      <c r="I6761">
        <v>-5.48</v>
      </c>
      <c r="J6761">
        <v>-3.64</v>
      </c>
      <c r="K6761">
        <v>-9.1199999999999992</v>
      </c>
      <c r="L6761" s="2">
        <f>_xlfn.RANK.EQ(I6761, INDEX(CFB!$I$2:$I$1048576, MATCH(W6761, CFB!$W$2:$W$1048576, 0)):INDEX(CFB!$I$2:$I$1048576, MATCH(W6761, CFB!$W$2:$W$1048576, 0) + COUNTIF(CFB!$W$2:$W$1048576, W6761) - 1), 0)</f>
        <v>99</v>
      </c>
      <c r="M6761" s="2">
        <f>_xlfn.RANK.EQ(J6761, INDEX(CFB!$J$2:$J$1048576, MATCH(W6761, CFB!$W$2:$W$1048576, 0)):INDEX(CFB!$J$2:$J$1048576, MATCH(W6761, CFB!$W$2:$W$1048576, 0) + COUNTIF(CFB!$W$2:$W$1048576, W6761) - 1))</f>
        <v>87</v>
      </c>
      <c r="N6761" s="2">
        <f>RANK(K6761, INDEX(CFB!$K$2:$K$1048576, MATCH(W6761, CFB!$W$2:$W$1048576, 0)):INDEX(CFB!$K$2:$K$1048576, MATCH(W6761, CFB!$W$2:$W$1048576, 0) + COUNTIF(CFB!$W$2:$W$1048576, W6761) - 1))</f>
        <v>93</v>
      </c>
      <c r="O6761">
        <v>20.83</v>
      </c>
      <c r="P6761">
        <v>20.170000000000002</v>
      </c>
      <c r="W6761">
        <v>1969</v>
      </c>
      <c r="X6761">
        <f t="shared" si="209"/>
        <v>0</v>
      </c>
    </row>
    <row r="6762" spans="1:24" ht="12.75" hidden="1" customHeight="1" x14ac:dyDescent="0.45">
      <c r="A6762">
        <v>94</v>
      </c>
      <c r="B6762" t="s">
        <v>240</v>
      </c>
      <c r="C6762" t="s">
        <v>193</v>
      </c>
      <c r="D6762" s="2" t="str">
        <f t="shared" si="208"/>
        <v>California-Santa Barbara1969</v>
      </c>
      <c r="F6762">
        <v>6</v>
      </c>
      <c r="G6762">
        <v>4</v>
      </c>
      <c r="H6762">
        <v>0</v>
      </c>
      <c r="I6762">
        <v>-6.36</v>
      </c>
      <c r="J6762">
        <v>-2.79</v>
      </c>
      <c r="K6762">
        <v>-9.15</v>
      </c>
      <c r="L6762" s="2">
        <f>_xlfn.RANK.EQ(I6762, INDEX(CFB!$I$2:$I$1048576, MATCH(W6762, CFB!$W$2:$W$1048576, 0)):INDEX(CFB!$I$2:$I$1048576, MATCH(W6762, CFB!$W$2:$W$1048576, 0) + COUNTIF(CFB!$W$2:$W$1048576, W6762) - 1), 0)</f>
        <v>105</v>
      </c>
      <c r="M6762" s="2">
        <f>_xlfn.RANK.EQ(J6762, INDEX(CFB!$J$2:$J$1048576, MATCH(W6762, CFB!$W$2:$W$1048576, 0)):INDEX(CFB!$J$2:$J$1048576, MATCH(W6762, CFB!$W$2:$W$1048576, 0) + COUNTIF(CFB!$W$2:$W$1048576, W6762) - 1))</f>
        <v>78</v>
      </c>
      <c r="N6762" s="2">
        <f>RANK(K6762, INDEX(CFB!$K$2:$K$1048576, MATCH(W6762, CFB!$W$2:$W$1048576, 0)):INDEX(CFB!$K$2:$K$1048576, MATCH(W6762, CFB!$W$2:$W$1048576, 0) + COUNTIF(CFB!$W$2:$W$1048576, W6762) - 1))</f>
        <v>94</v>
      </c>
      <c r="O6762">
        <v>17.29</v>
      </c>
      <c r="P6762">
        <v>17.98</v>
      </c>
      <c r="W6762">
        <v>1969</v>
      </c>
      <c r="X6762">
        <f t="shared" si="209"/>
        <v>0</v>
      </c>
    </row>
    <row r="6763" spans="1:24" ht="12.75" hidden="1" customHeight="1" x14ac:dyDescent="0.45">
      <c r="A6763">
        <v>95</v>
      </c>
      <c r="B6763" t="s">
        <v>60</v>
      </c>
      <c r="C6763" t="s">
        <v>23</v>
      </c>
      <c r="D6763" s="2" t="str">
        <f t="shared" si="208"/>
        <v>Duke1969</v>
      </c>
      <c r="F6763">
        <v>3</v>
      </c>
      <c r="G6763">
        <v>6</v>
      </c>
      <c r="H6763">
        <v>1</v>
      </c>
      <c r="I6763">
        <v>-4.21</v>
      </c>
      <c r="J6763">
        <v>-5.3</v>
      </c>
      <c r="K6763">
        <v>-9.5</v>
      </c>
      <c r="L6763" s="2">
        <f>_xlfn.RANK.EQ(I6763, INDEX(CFB!$I$2:$I$1048576, MATCH(W6763, CFB!$W$2:$W$1048576, 0)):INDEX(CFB!$I$2:$I$1048576, MATCH(W6763, CFB!$W$2:$W$1048576, 0) + COUNTIF(CFB!$W$2:$W$1048576, W6763) - 1), 0)</f>
        <v>93</v>
      </c>
      <c r="M6763" s="2">
        <f>_xlfn.RANK.EQ(J6763, INDEX(CFB!$J$2:$J$1048576, MATCH(W6763, CFB!$W$2:$W$1048576, 0)):INDEX(CFB!$J$2:$J$1048576, MATCH(W6763, CFB!$W$2:$W$1048576, 0) + COUNTIF(CFB!$W$2:$W$1048576, W6763) - 1))</f>
        <v>99</v>
      </c>
      <c r="N6763" s="2">
        <f>RANK(K6763, INDEX(CFB!$K$2:$K$1048576, MATCH(W6763, CFB!$W$2:$W$1048576, 0)):INDEX(CFB!$K$2:$K$1048576, MATCH(W6763, CFB!$W$2:$W$1048576, 0) + COUNTIF(CFB!$W$2:$W$1048576, W6763) - 1))</f>
        <v>95</v>
      </c>
      <c r="O6763">
        <v>21.2</v>
      </c>
      <c r="P6763">
        <v>21.18</v>
      </c>
      <c r="W6763">
        <v>1969</v>
      </c>
      <c r="X6763">
        <f t="shared" si="209"/>
        <v>0</v>
      </c>
    </row>
    <row r="6764" spans="1:24" ht="12.75" hidden="1" customHeight="1" x14ac:dyDescent="0.45">
      <c r="A6764">
        <v>96</v>
      </c>
      <c r="B6764" t="s">
        <v>150</v>
      </c>
      <c r="C6764" t="s">
        <v>12</v>
      </c>
      <c r="D6764" s="2" t="str">
        <f t="shared" si="208"/>
        <v>Southern Mississippi1969</v>
      </c>
      <c r="F6764">
        <v>5</v>
      </c>
      <c r="G6764">
        <v>5</v>
      </c>
      <c r="H6764">
        <v>0</v>
      </c>
      <c r="I6764">
        <v>-4.8</v>
      </c>
      <c r="J6764">
        <v>-4.97</v>
      </c>
      <c r="K6764">
        <v>-9.77</v>
      </c>
      <c r="L6764" s="2">
        <f>_xlfn.RANK.EQ(I6764, INDEX(CFB!$I$2:$I$1048576, MATCH(W6764, CFB!$W$2:$W$1048576, 0)):INDEX(CFB!$I$2:$I$1048576, MATCH(W6764, CFB!$W$2:$W$1048576, 0) + COUNTIF(CFB!$W$2:$W$1048576, W6764) - 1), 0)</f>
        <v>97</v>
      </c>
      <c r="M6764" s="2">
        <f>_xlfn.RANK.EQ(J6764, INDEX(CFB!$J$2:$J$1048576, MATCH(W6764, CFB!$W$2:$W$1048576, 0)):INDEX(CFB!$J$2:$J$1048576, MATCH(W6764, CFB!$W$2:$W$1048576, 0) + COUNTIF(CFB!$W$2:$W$1048576, W6764) - 1))</f>
        <v>94</v>
      </c>
      <c r="N6764" s="2">
        <f>RANK(K6764, INDEX(CFB!$K$2:$K$1048576, MATCH(W6764, CFB!$W$2:$W$1048576, 0)):INDEX(CFB!$K$2:$K$1048576, MATCH(W6764, CFB!$W$2:$W$1048576, 0) + COUNTIF(CFB!$W$2:$W$1048576, W6764) - 1))</f>
        <v>96</v>
      </c>
      <c r="O6764">
        <v>19.93</v>
      </c>
      <c r="P6764">
        <v>25.76</v>
      </c>
      <c r="W6764">
        <v>1969</v>
      </c>
      <c r="X6764">
        <f t="shared" si="209"/>
        <v>0</v>
      </c>
    </row>
    <row r="6765" spans="1:24" ht="12.75" hidden="1" customHeight="1" x14ac:dyDescent="0.45">
      <c r="A6765">
        <v>97</v>
      </c>
      <c r="B6765" t="s">
        <v>45</v>
      </c>
      <c r="C6765" t="s">
        <v>189</v>
      </c>
      <c r="D6765" s="2" t="str">
        <f t="shared" si="208"/>
        <v>Baylor1969</v>
      </c>
      <c r="F6765">
        <v>0</v>
      </c>
      <c r="G6765">
        <v>10</v>
      </c>
      <c r="H6765">
        <v>0</v>
      </c>
      <c r="I6765">
        <v>-6.84</v>
      </c>
      <c r="J6765">
        <v>-3.03</v>
      </c>
      <c r="K6765">
        <v>-9.8699999999999992</v>
      </c>
      <c r="L6765" s="2">
        <f>_xlfn.RANK.EQ(I6765, INDEX(CFB!$I$2:$I$1048576, MATCH(W6765, CFB!$W$2:$W$1048576, 0)):INDEX(CFB!$I$2:$I$1048576, MATCH(W6765, CFB!$W$2:$W$1048576, 0) + COUNTIF(CFB!$W$2:$W$1048576, W6765) - 1), 0)</f>
        <v>107</v>
      </c>
      <c r="M6765" s="2">
        <f>_xlfn.RANK.EQ(J6765, INDEX(CFB!$J$2:$J$1048576, MATCH(W6765, CFB!$W$2:$W$1048576, 0)):INDEX(CFB!$J$2:$J$1048576, MATCH(W6765, CFB!$W$2:$W$1048576, 0) + COUNTIF(CFB!$W$2:$W$1048576, W6765) - 1))</f>
        <v>81</v>
      </c>
      <c r="N6765" s="2">
        <f>RANK(K6765, INDEX(CFB!$K$2:$K$1048576, MATCH(W6765, CFB!$W$2:$W$1048576, 0)):INDEX(CFB!$K$2:$K$1048576, MATCH(W6765, CFB!$W$2:$W$1048576, 0) + COUNTIF(CFB!$W$2:$W$1048576, W6765) - 1))</f>
        <v>97</v>
      </c>
      <c r="O6765">
        <v>21.43</v>
      </c>
      <c r="P6765">
        <v>21.81</v>
      </c>
      <c r="W6765">
        <v>1969</v>
      </c>
      <c r="X6765">
        <f t="shared" si="209"/>
        <v>0</v>
      </c>
    </row>
    <row r="6766" spans="1:24" ht="12.75" hidden="1" customHeight="1" x14ac:dyDescent="0.45">
      <c r="A6766">
        <v>98</v>
      </c>
      <c r="B6766" t="s">
        <v>236</v>
      </c>
      <c r="C6766" t="s">
        <v>12</v>
      </c>
      <c r="D6766" s="2" t="str">
        <f t="shared" si="208"/>
        <v>Dayton1969</v>
      </c>
      <c r="F6766">
        <v>3</v>
      </c>
      <c r="G6766">
        <v>7</v>
      </c>
      <c r="H6766">
        <v>0</v>
      </c>
      <c r="I6766">
        <v>-5.85</v>
      </c>
      <c r="J6766">
        <v>-4.4000000000000004</v>
      </c>
      <c r="K6766">
        <v>-10.25</v>
      </c>
      <c r="L6766" s="2">
        <f>_xlfn.RANK.EQ(I6766, INDEX(CFB!$I$2:$I$1048576, MATCH(W6766, CFB!$W$2:$W$1048576, 0)):INDEX(CFB!$I$2:$I$1048576, MATCH(W6766, CFB!$W$2:$W$1048576, 0) + COUNTIF(CFB!$W$2:$W$1048576, W6766) - 1), 0)</f>
        <v>103</v>
      </c>
      <c r="M6766" s="2">
        <f>_xlfn.RANK.EQ(J6766, INDEX(CFB!$J$2:$J$1048576, MATCH(W6766, CFB!$W$2:$W$1048576, 0)):INDEX(CFB!$J$2:$J$1048576, MATCH(W6766, CFB!$W$2:$W$1048576, 0) + COUNTIF(CFB!$W$2:$W$1048576, W6766) - 1))</f>
        <v>90</v>
      </c>
      <c r="N6766" s="2">
        <f>RANK(K6766, INDEX(CFB!$K$2:$K$1048576, MATCH(W6766, CFB!$W$2:$W$1048576, 0)):INDEX(CFB!$K$2:$K$1048576, MATCH(W6766, CFB!$W$2:$W$1048576, 0) + COUNTIF(CFB!$W$2:$W$1048576, W6766) - 1))</f>
        <v>98</v>
      </c>
      <c r="O6766">
        <v>21.44</v>
      </c>
      <c r="P6766">
        <v>19.55</v>
      </c>
      <c r="W6766">
        <v>1969</v>
      </c>
      <c r="X6766">
        <f t="shared" si="209"/>
        <v>0</v>
      </c>
    </row>
    <row r="6767" spans="1:24" ht="12.75" hidden="1" customHeight="1" x14ac:dyDescent="0.45">
      <c r="A6767">
        <v>99</v>
      </c>
      <c r="B6767" t="s">
        <v>210</v>
      </c>
      <c r="C6767" t="s">
        <v>12</v>
      </c>
      <c r="D6767" s="2" t="str">
        <f t="shared" si="208"/>
        <v>Colgate1969</v>
      </c>
      <c r="F6767">
        <v>5</v>
      </c>
      <c r="G6767">
        <v>3</v>
      </c>
      <c r="H6767">
        <v>1</v>
      </c>
      <c r="I6767">
        <v>-3.53</v>
      </c>
      <c r="J6767">
        <v>-6.87</v>
      </c>
      <c r="K6767">
        <v>-10.41</v>
      </c>
      <c r="L6767" s="2">
        <f>_xlfn.RANK.EQ(I6767, INDEX(CFB!$I$2:$I$1048576, MATCH(W6767, CFB!$W$2:$W$1048576, 0)):INDEX(CFB!$I$2:$I$1048576, MATCH(W6767, CFB!$W$2:$W$1048576, 0) + COUNTIF(CFB!$W$2:$W$1048576, W6767) - 1), 0)</f>
        <v>90</v>
      </c>
      <c r="M6767" s="2">
        <f>_xlfn.RANK.EQ(J6767, INDEX(CFB!$J$2:$J$1048576, MATCH(W6767, CFB!$W$2:$W$1048576, 0)):INDEX(CFB!$J$2:$J$1048576, MATCH(W6767, CFB!$W$2:$W$1048576, 0) + COUNTIF(CFB!$W$2:$W$1048576, W6767) - 1))</f>
        <v>109</v>
      </c>
      <c r="N6767" s="2">
        <f>RANK(K6767, INDEX(CFB!$K$2:$K$1048576, MATCH(W6767, CFB!$W$2:$W$1048576, 0)):INDEX(CFB!$K$2:$K$1048576, MATCH(W6767, CFB!$W$2:$W$1048576, 0) + COUNTIF(CFB!$W$2:$W$1048576, W6767) - 1))</f>
        <v>99</v>
      </c>
      <c r="O6767">
        <v>21.85</v>
      </c>
      <c r="P6767">
        <v>21.23</v>
      </c>
      <c r="W6767">
        <v>1969</v>
      </c>
      <c r="X6767">
        <f t="shared" si="209"/>
        <v>0</v>
      </c>
    </row>
    <row r="6768" spans="1:24" ht="12.75" hidden="1" customHeight="1" x14ac:dyDescent="0.45">
      <c r="A6768">
        <v>100</v>
      </c>
      <c r="B6768" t="s">
        <v>222</v>
      </c>
      <c r="C6768" t="s">
        <v>212</v>
      </c>
      <c r="D6768" s="2" t="str">
        <f t="shared" si="208"/>
        <v>Cornell1969</v>
      </c>
      <c r="F6768">
        <v>4</v>
      </c>
      <c r="G6768">
        <v>5</v>
      </c>
      <c r="H6768">
        <v>0</v>
      </c>
      <c r="I6768">
        <v>-6.84</v>
      </c>
      <c r="J6768">
        <v>-3.73</v>
      </c>
      <c r="K6768">
        <v>-10.58</v>
      </c>
      <c r="L6768" s="2">
        <f>_xlfn.RANK.EQ(I6768, INDEX(CFB!$I$2:$I$1048576, MATCH(W6768, CFB!$W$2:$W$1048576, 0)):INDEX(CFB!$I$2:$I$1048576, MATCH(W6768, CFB!$W$2:$W$1048576, 0) + COUNTIF(CFB!$W$2:$W$1048576, W6768) - 1), 0)</f>
        <v>107</v>
      </c>
      <c r="M6768" s="2">
        <f>_xlfn.RANK.EQ(J6768, INDEX(CFB!$J$2:$J$1048576, MATCH(W6768, CFB!$W$2:$W$1048576, 0)):INDEX(CFB!$J$2:$J$1048576, MATCH(W6768, CFB!$W$2:$W$1048576, 0) + COUNTIF(CFB!$W$2:$W$1048576, W6768) - 1))</f>
        <v>88</v>
      </c>
      <c r="N6768" s="2">
        <f>RANK(K6768, INDEX(CFB!$K$2:$K$1048576, MATCH(W6768, CFB!$W$2:$W$1048576, 0)):INDEX(CFB!$K$2:$K$1048576, MATCH(W6768, CFB!$W$2:$W$1048576, 0) + COUNTIF(CFB!$W$2:$W$1048576, W6768) - 1))</f>
        <v>100</v>
      </c>
      <c r="O6768">
        <v>20.05</v>
      </c>
      <c r="P6768">
        <v>17.48</v>
      </c>
      <c r="W6768">
        <v>1969</v>
      </c>
      <c r="X6768">
        <f t="shared" si="209"/>
        <v>0</v>
      </c>
    </row>
    <row r="6769" spans="1:24" ht="12.75" hidden="1" customHeight="1" x14ac:dyDescent="0.45">
      <c r="A6769">
        <v>101</v>
      </c>
      <c r="B6769" t="s">
        <v>96</v>
      </c>
      <c r="C6769" t="s">
        <v>23</v>
      </c>
      <c r="D6769" s="2" t="str">
        <f t="shared" si="208"/>
        <v>Maryland1969</v>
      </c>
      <c r="F6769">
        <v>3</v>
      </c>
      <c r="G6769">
        <v>7</v>
      </c>
      <c r="H6769">
        <v>0</v>
      </c>
      <c r="I6769">
        <v>-8.19</v>
      </c>
      <c r="J6769">
        <v>-2.8</v>
      </c>
      <c r="K6769">
        <v>-10.99</v>
      </c>
      <c r="L6769" s="2">
        <f>_xlfn.RANK.EQ(I6769, INDEX(CFB!$I$2:$I$1048576, MATCH(W6769, CFB!$W$2:$W$1048576, 0)):INDEX(CFB!$I$2:$I$1048576, MATCH(W6769, CFB!$W$2:$W$1048576, 0) + COUNTIF(CFB!$W$2:$W$1048576, W6769) - 1), 0)</f>
        <v>111</v>
      </c>
      <c r="M6769" s="2">
        <f>_xlfn.RANK.EQ(J6769, INDEX(CFB!$J$2:$J$1048576, MATCH(W6769, CFB!$W$2:$W$1048576, 0)):INDEX(CFB!$J$2:$J$1048576, MATCH(W6769, CFB!$W$2:$W$1048576, 0) + COUNTIF(CFB!$W$2:$W$1048576, W6769) - 1))</f>
        <v>79</v>
      </c>
      <c r="N6769" s="2">
        <f>RANK(K6769, INDEX(CFB!$K$2:$K$1048576, MATCH(W6769, CFB!$W$2:$W$1048576, 0)):INDEX(CFB!$K$2:$K$1048576, MATCH(W6769, CFB!$W$2:$W$1048576, 0) + COUNTIF(CFB!$W$2:$W$1048576, W6769) - 1))</f>
        <v>101</v>
      </c>
      <c r="O6769">
        <v>17.53</v>
      </c>
      <c r="P6769">
        <v>22.36</v>
      </c>
      <c r="W6769">
        <v>1969</v>
      </c>
      <c r="X6769">
        <f t="shared" si="209"/>
        <v>0</v>
      </c>
    </row>
    <row r="6770" spans="1:24" ht="12.75" hidden="1" customHeight="1" x14ac:dyDescent="0.45">
      <c r="A6770">
        <v>102</v>
      </c>
      <c r="B6770" t="s">
        <v>106</v>
      </c>
      <c r="C6770" t="s">
        <v>23</v>
      </c>
      <c r="D6770" s="2" t="str">
        <f t="shared" si="208"/>
        <v>Wake Forest1969</v>
      </c>
      <c r="F6770">
        <v>3</v>
      </c>
      <c r="G6770">
        <v>7</v>
      </c>
      <c r="H6770">
        <v>0</v>
      </c>
      <c r="I6770">
        <v>-5.73</v>
      </c>
      <c r="J6770">
        <v>-5.7</v>
      </c>
      <c r="K6770">
        <v>-11.43</v>
      </c>
      <c r="L6770" s="2">
        <f>_xlfn.RANK.EQ(I6770, INDEX(CFB!$I$2:$I$1048576, MATCH(W6770, CFB!$W$2:$W$1048576, 0)):INDEX(CFB!$I$2:$I$1048576, MATCH(W6770, CFB!$W$2:$W$1048576, 0) + COUNTIF(CFB!$W$2:$W$1048576, W6770) - 1), 0)</f>
        <v>101</v>
      </c>
      <c r="M6770" s="2">
        <f>_xlfn.RANK.EQ(J6770, INDEX(CFB!$J$2:$J$1048576, MATCH(W6770, CFB!$W$2:$W$1048576, 0)):INDEX(CFB!$J$2:$J$1048576, MATCH(W6770, CFB!$W$2:$W$1048576, 0) + COUNTIF(CFB!$W$2:$W$1048576, W6770) - 1))</f>
        <v>101</v>
      </c>
      <c r="N6770" s="2">
        <f>RANK(K6770, INDEX(CFB!$K$2:$K$1048576, MATCH(W6770, CFB!$W$2:$W$1048576, 0)):INDEX(CFB!$K$2:$K$1048576, MATCH(W6770, CFB!$W$2:$W$1048576, 0) + COUNTIF(CFB!$W$2:$W$1048576, W6770) - 1))</f>
        <v>102</v>
      </c>
      <c r="O6770">
        <v>19.39</v>
      </c>
      <c r="P6770">
        <v>24.68</v>
      </c>
      <c r="W6770">
        <v>1969</v>
      </c>
      <c r="X6770">
        <f t="shared" si="209"/>
        <v>0</v>
      </c>
    </row>
    <row r="6771" spans="1:24" ht="12.75" hidden="1" customHeight="1" x14ac:dyDescent="0.45">
      <c r="A6771">
        <v>103</v>
      </c>
      <c r="B6771" t="s">
        <v>25</v>
      </c>
      <c r="C6771" t="s">
        <v>195</v>
      </c>
      <c r="D6771" s="2" t="str">
        <f t="shared" si="208"/>
        <v>Louisville1969</v>
      </c>
      <c r="F6771">
        <v>5</v>
      </c>
      <c r="G6771">
        <v>4</v>
      </c>
      <c r="H6771">
        <v>1</v>
      </c>
      <c r="I6771">
        <v>-3.69</v>
      </c>
      <c r="J6771">
        <v>-7.84</v>
      </c>
      <c r="K6771">
        <v>-11.53</v>
      </c>
      <c r="L6771" s="2">
        <f>_xlfn.RANK.EQ(I6771, INDEX(CFB!$I$2:$I$1048576, MATCH(W6771, CFB!$W$2:$W$1048576, 0)):INDEX(CFB!$I$2:$I$1048576, MATCH(W6771, CFB!$W$2:$W$1048576, 0) + COUNTIF(CFB!$W$2:$W$1048576, W6771) - 1), 0)</f>
        <v>91</v>
      </c>
      <c r="M6771" s="2">
        <f>_xlfn.RANK.EQ(J6771, INDEX(CFB!$J$2:$J$1048576, MATCH(W6771, CFB!$W$2:$W$1048576, 0)):INDEX(CFB!$J$2:$J$1048576, MATCH(W6771, CFB!$W$2:$W$1048576, 0) + COUNTIF(CFB!$W$2:$W$1048576, W6771) - 1))</f>
        <v>112</v>
      </c>
      <c r="N6771" s="2">
        <f>RANK(K6771, INDEX(CFB!$K$2:$K$1048576, MATCH(W6771, CFB!$W$2:$W$1048576, 0)):INDEX(CFB!$K$2:$K$1048576, MATCH(W6771, CFB!$W$2:$W$1048576, 0) + COUNTIF(CFB!$W$2:$W$1048576, W6771) - 1))</f>
        <v>103</v>
      </c>
      <c r="O6771">
        <v>20.64</v>
      </c>
      <c r="P6771">
        <v>25</v>
      </c>
      <c r="W6771">
        <v>1969</v>
      </c>
      <c r="X6771">
        <f t="shared" si="209"/>
        <v>0</v>
      </c>
    </row>
    <row r="6772" spans="1:24" ht="12.75" hidden="1" customHeight="1" x14ac:dyDescent="0.45">
      <c r="A6772">
        <v>104</v>
      </c>
      <c r="B6772" t="s">
        <v>51</v>
      </c>
      <c r="C6772" t="s">
        <v>12</v>
      </c>
      <c r="D6772" s="2" t="str">
        <f t="shared" si="208"/>
        <v>Navy1969</v>
      </c>
      <c r="F6772">
        <v>1</v>
      </c>
      <c r="G6772">
        <v>9</v>
      </c>
      <c r="H6772">
        <v>0</v>
      </c>
      <c r="I6772">
        <v>-6.62</v>
      </c>
      <c r="J6772">
        <v>-5.18</v>
      </c>
      <c r="K6772">
        <v>-11.8</v>
      </c>
      <c r="L6772" s="2">
        <f>_xlfn.RANK.EQ(I6772, INDEX(CFB!$I$2:$I$1048576, MATCH(W6772, CFB!$W$2:$W$1048576, 0)):INDEX(CFB!$I$2:$I$1048576, MATCH(W6772, CFB!$W$2:$W$1048576, 0) + COUNTIF(CFB!$W$2:$W$1048576, W6772) - 1), 0)</f>
        <v>106</v>
      </c>
      <c r="M6772" s="2">
        <f>_xlfn.RANK.EQ(J6772, INDEX(CFB!$J$2:$J$1048576, MATCH(W6772, CFB!$W$2:$W$1048576, 0)):INDEX(CFB!$J$2:$J$1048576, MATCH(W6772, CFB!$W$2:$W$1048576, 0) + COUNTIF(CFB!$W$2:$W$1048576, W6772) - 1))</f>
        <v>97</v>
      </c>
      <c r="N6772" s="2">
        <f>RANK(K6772, INDEX(CFB!$K$2:$K$1048576, MATCH(W6772, CFB!$W$2:$W$1048576, 0)):INDEX(CFB!$K$2:$K$1048576, MATCH(W6772, CFB!$W$2:$W$1048576, 0) + COUNTIF(CFB!$W$2:$W$1048576, W6772) - 1))</f>
        <v>104</v>
      </c>
      <c r="O6772">
        <v>20.66</v>
      </c>
      <c r="P6772">
        <v>22.94</v>
      </c>
      <c r="W6772">
        <v>1969</v>
      </c>
      <c r="X6772">
        <f t="shared" si="209"/>
        <v>0</v>
      </c>
    </row>
    <row r="6773" spans="1:24" ht="12.75" hidden="1" customHeight="1" x14ac:dyDescent="0.45">
      <c r="A6773">
        <v>105</v>
      </c>
      <c r="B6773" t="s">
        <v>43</v>
      </c>
      <c r="C6773" t="s">
        <v>10</v>
      </c>
      <c r="D6773" s="2" t="str">
        <f t="shared" si="208"/>
        <v>Illinois1969</v>
      </c>
      <c r="F6773">
        <v>0</v>
      </c>
      <c r="G6773">
        <v>10</v>
      </c>
      <c r="H6773">
        <v>0</v>
      </c>
      <c r="I6773">
        <v>-7.67</v>
      </c>
      <c r="J6773">
        <v>-4.67</v>
      </c>
      <c r="K6773">
        <v>-12.34</v>
      </c>
      <c r="L6773" s="2">
        <f>_xlfn.RANK.EQ(I6773, INDEX(CFB!$I$2:$I$1048576, MATCH(W6773, CFB!$W$2:$W$1048576, 0)):INDEX(CFB!$I$2:$I$1048576, MATCH(W6773, CFB!$W$2:$W$1048576, 0) + COUNTIF(CFB!$W$2:$W$1048576, W6773) - 1), 0)</f>
        <v>109</v>
      </c>
      <c r="M6773" s="2">
        <f>_xlfn.RANK.EQ(J6773, INDEX(CFB!$J$2:$J$1048576, MATCH(W6773, CFB!$W$2:$W$1048576, 0)):INDEX(CFB!$J$2:$J$1048576, MATCH(W6773, CFB!$W$2:$W$1048576, 0) + COUNTIF(CFB!$W$2:$W$1048576, W6773) - 1))</f>
        <v>93</v>
      </c>
      <c r="N6773" s="2">
        <f>RANK(K6773, INDEX(CFB!$K$2:$K$1048576, MATCH(W6773, CFB!$W$2:$W$1048576, 0)):INDEX(CFB!$K$2:$K$1048576, MATCH(W6773, CFB!$W$2:$W$1048576, 0) + COUNTIF(CFB!$W$2:$W$1048576, W6773) - 1))</f>
        <v>105</v>
      </c>
      <c r="O6773">
        <v>19.829999999999998</v>
      </c>
      <c r="P6773">
        <v>25.64</v>
      </c>
      <c r="W6773">
        <v>1969</v>
      </c>
      <c r="X6773">
        <f t="shared" si="209"/>
        <v>0</v>
      </c>
    </row>
    <row r="6774" spans="1:24" ht="12.75" hidden="1" customHeight="1" x14ac:dyDescent="0.45">
      <c r="A6774">
        <v>106</v>
      </c>
      <c r="B6774" t="s">
        <v>219</v>
      </c>
      <c r="C6774" t="s">
        <v>212</v>
      </c>
      <c r="D6774" s="2" t="str">
        <f t="shared" si="208"/>
        <v>Harvard1969</v>
      </c>
      <c r="F6774">
        <v>3</v>
      </c>
      <c r="G6774">
        <v>6</v>
      </c>
      <c r="H6774">
        <v>0</v>
      </c>
      <c r="I6774">
        <v>-7.79</v>
      </c>
      <c r="J6774">
        <v>-4.6100000000000003</v>
      </c>
      <c r="K6774">
        <v>-12.4</v>
      </c>
      <c r="L6774" s="2">
        <f>_xlfn.RANK.EQ(I6774, INDEX(CFB!$I$2:$I$1048576, MATCH(W6774, CFB!$W$2:$W$1048576, 0)):INDEX(CFB!$I$2:$I$1048576, MATCH(W6774, CFB!$W$2:$W$1048576, 0) + COUNTIF(CFB!$W$2:$W$1048576, W6774) - 1), 0)</f>
        <v>110</v>
      </c>
      <c r="M6774" s="2">
        <f>_xlfn.RANK.EQ(J6774, INDEX(CFB!$J$2:$J$1048576, MATCH(W6774, CFB!$W$2:$W$1048576, 0)):INDEX(CFB!$J$2:$J$1048576, MATCH(W6774, CFB!$W$2:$W$1048576, 0) + COUNTIF(CFB!$W$2:$W$1048576, W6774) - 1))</f>
        <v>91</v>
      </c>
      <c r="N6774" s="2">
        <f>RANK(K6774, INDEX(CFB!$K$2:$K$1048576, MATCH(W6774, CFB!$W$2:$W$1048576, 0)):INDEX(CFB!$K$2:$K$1048576, MATCH(W6774, CFB!$W$2:$W$1048576, 0) + COUNTIF(CFB!$W$2:$W$1048576, W6774) - 1))</f>
        <v>106</v>
      </c>
      <c r="O6774">
        <v>21.42</v>
      </c>
      <c r="P6774">
        <v>18.38</v>
      </c>
      <c r="W6774">
        <v>1969</v>
      </c>
      <c r="X6774">
        <f t="shared" si="209"/>
        <v>0</v>
      </c>
    </row>
    <row r="6775" spans="1:24" ht="12.75" hidden="1" customHeight="1" x14ac:dyDescent="0.45">
      <c r="A6775">
        <v>107</v>
      </c>
      <c r="B6775" t="s">
        <v>81</v>
      </c>
      <c r="C6775" t="s">
        <v>195</v>
      </c>
      <c r="D6775" s="2" t="str">
        <f t="shared" si="208"/>
        <v>Cincinnati1969</v>
      </c>
      <c r="F6775">
        <v>4</v>
      </c>
      <c r="G6775">
        <v>6</v>
      </c>
      <c r="H6775">
        <v>0</v>
      </c>
      <c r="I6775">
        <v>-3.12</v>
      </c>
      <c r="J6775">
        <v>-9.7899999999999991</v>
      </c>
      <c r="K6775">
        <v>-12.91</v>
      </c>
      <c r="L6775" s="2">
        <f>_xlfn.RANK.EQ(I6775, INDEX(CFB!$I$2:$I$1048576, MATCH(W6775, CFB!$W$2:$W$1048576, 0)):INDEX(CFB!$I$2:$I$1048576, MATCH(W6775, CFB!$W$2:$W$1048576, 0) + COUNTIF(CFB!$W$2:$W$1048576, W6775) - 1), 0)</f>
        <v>86</v>
      </c>
      <c r="M6775" s="2">
        <f>_xlfn.RANK.EQ(J6775, INDEX(CFB!$J$2:$J$1048576, MATCH(W6775, CFB!$W$2:$W$1048576, 0)):INDEX(CFB!$J$2:$J$1048576, MATCH(W6775, CFB!$W$2:$W$1048576, 0) + COUNTIF(CFB!$W$2:$W$1048576, W6775) - 1))</f>
        <v>114</v>
      </c>
      <c r="N6775" s="2">
        <f>RANK(K6775, INDEX(CFB!$K$2:$K$1048576, MATCH(W6775, CFB!$W$2:$W$1048576, 0)):INDEX(CFB!$K$2:$K$1048576, MATCH(W6775, CFB!$W$2:$W$1048576, 0) + COUNTIF(CFB!$W$2:$W$1048576, W6775) - 1))</f>
        <v>107</v>
      </c>
      <c r="O6775">
        <v>22.07</v>
      </c>
      <c r="P6775">
        <v>30.34</v>
      </c>
      <c r="W6775">
        <v>1969</v>
      </c>
      <c r="X6775">
        <f t="shared" si="209"/>
        <v>0</v>
      </c>
    </row>
    <row r="6776" spans="1:24" ht="12.75" hidden="1" customHeight="1" x14ac:dyDescent="0.45">
      <c r="A6776">
        <v>108</v>
      </c>
      <c r="B6776" t="s">
        <v>62</v>
      </c>
      <c r="C6776" t="s">
        <v>65</v>
      </c>
      <c r="D6776" s="2" t="str">
        <f t="shared" si="208"/>
        <v>Marshall1969</v>
      </c>
      <c r="F6776">
        <v>3</v>
      </c>
      <c r="G6776">
        <v>7</v>
      </c>
      <c r="H6776">
        <v>0</v>
      </c>
      <c r="I6776">
        <v>-2.62</v>
      </c>
      <c r="J6776">
        <v>-10.42</v>
      </c>
      <c r="K6776">
        <v>-13.04</v>
      </c>
      <c r="L6776" s="2">
        <f>_xlfn.RANK.EQ(I6776, INDEX(CFB!$I$2:$I$1048576, MATCH(W6776, CFB!$W$2:$W$1048576, 0)):INDEX(CFB!$I$2:$I$1048576, MATCH(W6776, CFB!$W$2:$W$1048576, 0) + COUNTIF(CFB!$W$2:$W$1048576, W6776) - 1), 0)</f>
        <v>81</v>
      </c>
      <c r="M6776" s="2">
        <f>_xlfn.RANK.EQ(J6776, INDEX(CFB!$J$2:$J$1048576, MATCH(W6776, CFB!$W$2:$W$1048576, 0)):INDEX(CFB!$J$2:$J$1048576, MATCH(W6776, CFB!$W$2:$W$1048576, 0) + COUNTIF(CFB!$W$2:$W$1048576, W6776) - 1))</f>
        <v>116</v>
      </c>
      <c r="N6776" s="2">
        <f>RANK(K6776, INDEX(CFB!$K$2:$K$1048576, MATCH(W6776, CFB!$W$2:$W$1048576, 0)):INDEX(CFB!$K$2:$K$1048576, MATCH(W6776, CFB!$W$2:$W$1048576, 0) + COUNTIF(CFB!$W$2:$W$1048576, W6776) - 1))</f>
        <v>108</v>
      </c>
      <c r="O6776">
        <v>24.16</v>
      </c>
      <c r="P6776">
        <v>26.21</v>
      </c>
      <c r="W6776">
        <v>1969</v>
      </c>
      <c r="X6776">
        <f t="shared" si="209"/>
        <v>0</v>
      </c>
    </row>
    <row r="6777" spans="1:24" ht="12.75" hidden="1" customHeight="1" x14ac:dyDescent="0.45">
      <c r="A6777">
        <v>109</v>
      </c>
      <c r="B6777" t="s">
        <v>147</v>
      </c>
      <c r="C6777" t="s">
        <v>195</v>
      </c>
      <c r="D6777" s="2" t="str">
        <f t="shared" si="208"/>
        <v>Tulsa1969</v>
      </c>
      <c r="F6777">
        <v>1</v>
      </c>
      <c r="G6777">
        <v>9</v>
      </c>
      <c r="H6777">
        <v>0</v>
      </c>
      <c r="I6777">
        <v>-1.51</v>
      </c>
      <c r="J6777">
        <v>-11.84</v>
      </c>
      <c r="K6777">
        <v>-13.35</v>
      </c>
      <c r="L6777" s="2">
        <f>_xlfn.RANK.EQ(I6777, INDEX(CFB!$I$2:$I$1048576, MATCH(W6777, CFB!$W$2:$W$1048576, 0)):INDEX(CFB!$I$2:$I$1048576, MATCH(W6777, CFB!$W$2:$W$1048576, 0) + COUNTIF(CFB!$W$2:$W$1048576, W6777) - 1), 0)</f>
        <v>73</v>
      </c>
      <c r="M6777" s="2">
        <f>_xlfn.RANK.EQ(J6777, INDEX(CFB!$J$2:$J$1048576, MATCH(W6777, CFB!$W$2:$W$1048576, 0)):INDEX(CFB!$J$2:$J$1048576, MATCH(W6777, CFB!$W$2:$W$1048576, 0) + COUNTIF(CFB!$W$2:$W$1048576, W6777) - 1))</f>
        <v>120</v>
      </c>
      <c r="N6777" s="2">
        <f>RANK(K6777, INDEX(CFB!$K$2:$K$1048576, MATCH(W6777, CFB!$W$2:$W$1048576, 0)):INDEX(CFB!$K$2:$K$1048576, MATCH(W6777, CFB!$W$2:$W$1048576, 0) + COUNTIF(CFB!$W$2:$W$1048576, W6777) - 1))</f>
        <v>109</v>
      </c>
      <c r="O6777">
        <v>24.6</v>
      </c>
      <c r="P6777">
        <v>29.4</v>
      </c>
      <c r="W6777">
        <v>1969</v>
      </c>
      <c r="X6777">
        <f t="shared" si="209"/>
        <v>0</v>
      </c>
    </row>
    <row r="6778" spans="1:24" ht="12.75" hidden="1" customHeight="1" x14ac:dyDescent="0.45">
      <c r="A6778">
        <v>110</v>
      </c>
      <c r="B6778" t="s">
        <v>93</v>
      </c>
      <c r="C6778" t="s">
        <v>23</v>
      </c>
      <c r="D6778" s="2" t="str">
        <f t="shared" si="208"/>
        <v>Virginia1969</v>
      </c>
      <c r="F6778">
        <v>3</v>
      </c>
      <c r="G6778">
        <v>7</v>
      </c>
      <c r="H6778">
        <v>0</v>
      </c>
      <c r="I6778">
        <v>-12.19</v>
      </c>
      <c r="J6778">
        <v>-2.11</v>
      </c>
      <c r="K6778">
        <v>-14.3</v>
      </c>
      <c r="L6778" s="2">
        <f>_xlfn.RANK.EQ(I6778, INDEX(CFB!$I$2:$I$1048576, MATCH(W6778, CFB!$W$2:$W$1048576, 0)):INDEX(CFB!$I$2:$I$1048576, MATCH(W6778, CFB!$W$2:$W$1048576, 0) + COUNTIF(CFB!$W$2:$W$1048576, W6778) - 1), 0)</f>
        <v>116</v>
      </c>
      <c r="M6778" s="2">
        <f>_xlfn.RANK.EQ(J6778, INDEX(CFB!$J$2:$J$1048576, MATCH(W6778, CFB!$W$2:$W$1048576, 0)):INDEX(CFB!$J$2:$J$1048576, MATCH(W6778, CFB!$W$2:$W$1048576, 0) + COUNTIF(CFB!$W$2:$W$1048576, W6778) - 1))</f>
        <v>73</v>
      </c>
      <c r="N6778" s="2">
        <f>RANK(K6778, INDEX(CFB!$K$2:$K$1048576, MATCH(W6778, CFB!$W$2:$W$1048576, 0)):INDEX(CFB!$K$2:$K$1048576, MATCH(W6778, CFB!$W$2:$W$1048576, 0) + COUNTIF(CFB!$W$2:$W$1048576, W6778) - 1))</f>
        <v>110</v>
      </c>
      <c r="O6778">
        <v>11.64</v>
      </c>
      <c r="P6778">
        <v>18.059999999999999</v>
      </c>
      <c r="W6778">
        <v>1969</v>
      </c>
      <c r="X6778">
        <f t="shared" si="209"/>
        <v>0</v>
      </c>
    </row>
    <row r="6779" spans="1:24" ht="12.75" hidden="1" customHeight="1" x14ac:dyDescent="0.45">
      <c r="A6779">
        <v>111</v>
      </c>
      <c r="B6779" t="s">
        <v>224</v>
      </c>
      <c r="C6779" t="s">
        <v>212</v>
      </c>
      <c r="D6779" s="2" t="str">
        <f t="shared" si="208"/>
        <v>Pennsylvania1969</v>
      </c>
      <c r="F6779">
        <v>4</v>
      </c>
      <c r="G6779">
        <v>5</v>
      </c>
      <c r="H6779">
        <v>0</v>
      </c>
      <c r="I6779">
        <v>-11.67</v>
      </c>
      <c r="J6779">
        <v>-2.74</v>
      </c>
      <c r="K6779">
        <v>-14.4</v>
      </c>
      <c r="L6779" s="2">
        <f>_xlfn.RANK.EQ(I6779, INDEX(CFB!$I$2:$I$1048576, MATCH(W6779, CFB!$W$2:$W$1048576, 0)):INDEX(CFB!$I$2:$I$1048576, MATCH(W6779, CFB!$W$2:$W$1048576, 0) + COUNTIF(CFB!$W$2:$W$1048576, W6779) - 1), 0)</f>
        <v>115</v>
      </c>
      <c r="M6779" s="2">
        <f>_xlfn.RANK.EQ(J6779, INDEX(CFB!$J$2:$J$1048576, MATCH(W6779, CFB!$W$2:$W$1048576, 0)):INDEX(CFB!$J$2:$J$1048576, MATCH(W6779, CFB!$W$2:$W$1048576, 0) + COUNTIF(CFB!$W$2:$W$1048576, W6779) - 1))</f>
        <v>77</v>
      </c>
      <c r="N6779" s="2">
        <f>RANK(K6779, INDEX(CFB!$K$2:$K$1048576, MATCH(W6779, CFB!$W$2:$W$1048576, 0)):INDEX(CFB!$K$2:$K$1048576, MATCH(W6779, CFB!$W$2:$W$1048576, 0) + COUNTIF(CFB!$W$2:$W$1048576, W6779) - 1))</f>
        <v>111</v>
      </c>
      <c r="O6779">
        <v>14.8</v>
      </c>
      <c r="P6779">
        <v>19.760000000000002</v>
      </c>
      <c r="W6779">
        <v>1969</v>
      </c>
      <c r="X6779">
        <f t="shared" si="209"/>
        <v>0</v>
      </c>
    </row>
    <row r="6780" spans="1:24" ht="12.75" hidden="1" customHeight="1" x14ac:dyDescent="0.45">
      <c r="A6780">
        <v>112</v>
      </c>
      <c r="B6780" t="s">
        <v>194</v>
      </c>
      <c r="C6780" t="s">
        <v>195</v>
      </c>
      <c r="D6780" s="2" t="str">
        <f t="shared" si="208"/>
        <v>Wichita State1969</v>
      </c>
      <c r="F6780">
        <v>2</v>
      </c>
      <c r="G6780">
        <v>8</v>
      </c>
      <c r="H6780">
        <v>0</v>
      </c>
      <c r="I6780">
        <v>-11.06</v>
      </c>
      <c r="J6780">
        <v>-3.61</v>
      </c>
      <c r="K6780">
        <v>-14.67</v>
      </c>
      <c r="L6780" s="2">
        <f>_xlfn.RANK.EQ(I6780, INDEX(CFB!$I$2:$I$1048576, MATCH(W6780, CFB!$W$2:$W$1048576, 0)):INDEX(CFB!$I$2:$I$1048576, MATCH(W6780, CFB!$W$2:$W$1048576, 0) + COUNTIF(CFB!$W$2:$W$1048576, W6780) - 1), 0)</f>
        <v>114</v>
      </c>
      <c r="M6780" s="2">
        <f>_xlfn.RANK.EQ(J6780, INDEX(CFB!$J$2:$J$1048576, MATCH(W6780, CFB!$W$2:$W$1048576, 0)):INDEX(CFB!$J$2:$J$1048576, MATCH(W6780, CFB!$W$2:$W$1048576, 0) + COUNTIF(CFB!$W$2:$W$1048576, W6780) - 1))</f>
        <v>85</v>
      </c>
      <c r="N6780" s="2">
        <f>RANK(K6780, INDEX(CFB!$K$2:$K$1048576, MATCH(W6780, CFB!$W$2:$W$1048576, 0)):INDEX(CFB!$K$2:$K$1048576, MATCH(W6780, CFB!$W$2:$W$1048576, 0) + COUNTIF(CFB!$W$2:$W$1048576, W6780) - 1))</f>
        <v>112</v>
      </c>
      <c r="O6780">
        <v>15.07</v>
      </c>
      <c r="P6780">
        <v>23.15</v>
      </c>
      <c r="W6780">
        <v>1969</v>
      </c>
      <c r="X6780">
        <f t="shared" si="209"/>
        <v>0</v>
      </c>
    </row>
    <row r="6781" spans="1:24" ht="12.75" hidden="1" customHeight="1" x14ac:dyDescent="0.45">
      <c r="A6781">
        <v>113</v>
      </c>
      <c r="B6781" t="s">
        <v>201</v>
      </c>
      <c r="C6781" t="s">
        <v>206</v>
      </c>
      <c r="D6781" s="2" t="str">
        <f t="shared" si="208"/>
        <v>William &amp; Mary1969</v>
      </c>
      <c r="F6781">
        <v>3</v>
      </c>
      <c r="G6781">
        <v>7</v>
      </c>
      <c r="H6781">
        <v>0</v>
      </c>
      <c r="I6781">
        <v>-8.77</v>
      </c>
      <c r="J6781">
        <v>-6.52</v>
      </c>
      <c r="K6781">
        <v>-15.28</v>
      </c>
      <c r="L6781" s="2">
        <f>_xlfn.RANK.EQ(I6781, INDEX(CFB!$I$2:$I$1048576, MATCH(W6781, CFB!$W$2:$W$1048576, 0)):INDEX(CFB!$I$2:$I$1048576, MATCH(W6781, CFB!$W$2:$W$1048576, 0) + COUNTIF(CFB!$W$2:$W$1048576, W6781) - 1), 0)</f>
        <v>112</v>
      </c>
      <c r="M6781" s="2">
        <f>_xlfn.RANK.EQ(J6781, INDEX(CFB!$J$2:$J$1048576, MATCH(W6781, CFB!$W$2:$W$1048576, 0)):INDEX(CFB!$J$2:$J$1048576, MATCH(W6781, CFB!$W$2:$W$1048576, 0) + COUNTIF(CFB!$W$2:$W$1048576, W6781) - 1))</f>
        <v>106</v>
      </c>
      <c r="N6781" s="2">
        <f>RANK(K6781, INDEX(CFB!$K$2:$K$1048576, MATCH(W6781, CFB!$W$2:$W$1048576, 0)):INDEX(CFB!$K$2:$K$1048576, MATCH(W6781, CFB!$W$2:$W$1048576, 0) + COUNTIF(CFB!$W$2:$W$1048576, W6781) - 1))</f>
        <v>113</v>
      </c>
      <c r="O6781">
        <v>15.13</v>
      </c>
      <c r="P6781">
        <v>23.06</v>
      </c>
      <c r="W6781">
        <v>1969</v>
      </c>
      <c r="X6781">
        <f t="shared" si="209"/>
        <v>0</v>
      </c>
    </row>
    <row r="6782" spans="1:24" ht="12.75" hidden="1" customHeight="1" x14ac:dyDescent="0.45">
      <c r="A6782">
        <v>114</v>
      </c>
      <c r="B6782" t="s">
        <v>87</v>
      </c>
      <c r="C6782" t="s">
        <v>12</v>
      </c>
      <c r="D6782" s="2" t="str">
        <f t="shared" si="208"/>
        <v>Northern Illinois1969</v>
      </c>
      <c r="F6782">
        <v>3</v>
      </c>
      <c r="G6782">
        <v>7</v>
      </c>
      <c r="H6782">
        <v>0</v>
      </c>
      <c r="I6782">
        <v>-4.0999999999999996</v>
      </c>
      <c r="J6782">
        <v>-11.24</v>
      </c>
      <c r="K6782">
        <v>-15.34</v>
      </c>
      <c r="L6782" s="2">
        <f>_xlfn.RANK.EQ(I6782, INDEX(CFB!$I$2:$I$1048576, MATCH(W6782, CFB!$W$2:$W$1048576, 0)):INDEX(CFB!$I$2:$I$1048576, MATCH(W6782, CFB!$W$2:$W$1048576, 0) + COUNTIF(CFB!$W$2:$W$1048576, W6782) - 1), 0)</f>
        <v>92</v>
      </c>
      <c r="M6782" s="2">
        <f>_xlfn.RANK.EQ(J6782, INDEX(CFB!$J$2:$J$1048576, MATCH(W6782, CFB!$W$2:$W$1048576, 0)):INDEX(CFB!$J$2:$J$1048576, MATCH(W6782, CFB!$W$2:$W$1048576, 0) + COUNTIF(CFB!$W$2:$W$1048576, W6782) - 1))</f>
        <v>119</v>
      </c>
      <c r="N6782" s="2">
        <f>RANK(K6782, INDEX(CFB!$K$2:$K$1048576, MATCH(W6782, CFB!$W$2:$W$1048576, 0)):INDEX(CFB!$K$2:$K$1048576, MATCH(W6782, CFB!$W$2:$W$1048576, 0) + COUNTIF(CFB!$W$2:$W$1048576, W6782) - 1))</f>
        <v>114</v>
      </c>
      <c r="O6782">
        <v>21.2</v>
      </c>
      <c r="P6782">
        <v>26.2</v>
      </c>
      <c r="W6782">
        <v>1969</v>
      </c>
      <c r="X6782">
        <f t="shared" si="209"/>
        <v>0</v>
      </c>
    </row>
    <row r="6783" spans="1:24" ht="12.75" hidden="1" customHeight="1" x14ac:dyDescent="0.45">
      <c r="A6783">
        <v>115</v>
      </c>
      <c r="B6783" t="s">
        <v>221</v>
      </c>
      <c r="C6783" t="s">
        <v>212</v>
      </c>
      <c r="D6783" s="2" t="str">
        <f t="shared" si="208"/>
        <v>Brown1969</v>
      </c>
      <c r="F6783">
        <v>2</v>
      </c>
      <c r="G6783">
        <v>7</v>
      </c>
      <c r="H6783">
        <v>0</v>
      </c>
      <c r="I6783">
        <v>-12.74</v>
      </c>
      <c r="J6783">
        <v>-6.05</v>
      </c>
      <c r="K6783">
        <v>-18.79</v>
      </c>
      <c r="L6783" s="2">
        <f>_xlfn.RANK.EQ(I6783, INDEX(CFB!$I$2:$I$1048576, MATCH(W6783, CFB!$W$2:$W$1048576, 0)):INDEX(CFB!$I$2:$I$1048576, MATCH(W6783, CFB!$W$2:$W$1048576, 0) + COUNTIF(CFB!$W$2:$W$1048576, W6783) - 1), 0)</f>
        <v>117</v>
      </c>
      <c r="M6783" s="2">
        <f>_xlfn.RANK.EQ(J6783, INDEX(CFB!$J$2:$J$1048576, MATCH(W6783, CFB!$W$2:$W$1048576, 0)):INDEX(CFB!$J$2:$J$1048576, MATCH(W6783, CFB!$W$2:$W$1048576, 0) + COUNTIF(CFB!$W$2:$W$1048576, W6783) - 1))</f>
        <v>103</v>
      </c>
      <c r="N6783" s="2">
        <f>RANK(K6783, INDEX(CFB!$K$2:$K$1048576, MATCH(W6783, CFB!$W$2:$W$1048576, 0)):INDEX(CFB!$K$2:$K$1048576, MATCH(W6783, CFB!$W$2:$W$1048576, 0) + COUNTIF(CFB!$W$2:$W$1048576, W6783) - 1))</f>
        <v>115</v>
      </c>
      <c r="O6783">
        <v>13.91</v>
      </c>
      <c r="P6783">
        <v>20.190000000000001</v>
      </c>
      <c r="W6783">
        <v>1969</v>
      </c>
      <c r="X6783">
        <f t="shared" si="209"/>
        <v>0</v>
      </c>
    </row>
    <row r="6784" spans="1:24" ht="12.75" hidden="1" customHeight="1" x14ac:dyDescent="0.45">
      <c r="A6784">
        <v>116</v>
      </c>
      <c r="B6784" t="s">
        <v>238</v>
      </c>
      <c r="C6784" t="s">
        <v>12</v>
      </c>
      <c r="D6784" s="2" t="str">
        <f t="shared" si="208"/>
        <v>Xavier1969</v>
      </c>
      <c r="F6784">
        <v>1</v>
      </c>
      <c r="G6784">
        <v>9</v>
      </c>
      <c r="H6784">
        <v>0</v>
      </c>
      <c r="I6784">
        <v>-14.3</v>
      </c>
      <c r="J6784">
        <v>-4.6500000000000004</v>
      </c>
      <c r="K6784">
        <v>-18.95</v>
      </c>
      <c r="L6784" s="2">
        <f>_xlfn.RANK.EQ(I6784, INDEX(CFB!$I$2:$I$1048576, MATCH(W6784, CFB!$W$2:$W$1048576, 0)):INDEX(CFB!$I$2:$I$1048576, MATCH(W6784, CFB!$W$2:$W$1048576, 0) + COUNTIF(CFB!$W$2:$W$1048576, W6784) - 1), 0)</f>
        <v>120</v>
      </c>
      <c r="M6784" s="2">
        <f>_xlfn.RANK.EQ(J6784, INDEX(CFB!$J$2:$J$1048576, MATCH(W6784, CFB!$W$2:$W$1048576, 0)):INDEX(CFB!$J$2:$J$1048576, MATCH(W6784, CFB!$W$2:$W$1048576, 0) + COUNTIF(CFB!$W$2:$W$1048576, W6784) - 1))</f>
        <v>92</v>
      </c>
      <c r="N6784" s="2">
        <f>RANK(K6784, INDEX(CFB!$K$2:$K$1048576, MATCH(W6784, CFB!$W$2:$W$1048576, 0)):INDEX(CFB!$K$2:$K$1048576, MATCH(W6784, CFB!$W$2:$W$1048576, 0) + COUNTIF(CFB!$W$2:$W$1048576, W6784) - 1))</f>
        <v>116</v>
      </c>
      <c r="O6784">
        <v>11.31</v>
      </c>
      <c r="P6784">
        <v>20.84</v>
      </c>
      <c r="W6784">
        <v>1969</v>
      </c>
      <c r="X6784">
        <f t="shared" si="209"/>
        <v>0</v>
      </c>
    </row>
    <row r="6785" spans="1:24" ht="12.75" hidden="1" customHeight="1" x14ac:dyDescent="0.45">
      <c r="A6785">
        <v>117</v>
      </c>
      <c r="B6785" t="s">
        <v>175</v>
      </c>
      <c r="C6785" t="s">
        <v>12</v>
      </c>
      <c r="D6785" s="2" t="str">
        <f t="shared" si="208"/>
        <v>Idaho1969</v>
      </c>
      <c r="F6785">
        <v>2</v>
      </c>
      <c r="G6785">
        <v>8</v>
      </c>
      <c r="H6785">
        <v>0</v>
      </c>
      <c r="I6785">
        <v>-3.23</v>
      </c>
      <c r="J6785">
        <v>-16.66</v>
      </c>
      <c r="K6785">
        <v>-19.899999999999999</v>
      </c>
      <c r="L6785" s="2">
        <f>_xlfn.RANK.EQ(I6785, INDEX(CFB!$I$2:$I$1048576, MATCH(W6785, CFB!$W$2:$W$1048576, 0)):INDEX(CFB!$I$2:$I$1048576, MATCH(W6785, CFB!$W$2:$W$1048576, 0) + COUNTIF(CFB!$W$2:$W$1048576, W6785) - 1), 0)</f>
        <v>87</v>
      </c>
      <c r="M6785" s="2">
        <f>_xlfn.RANK.EQ(J6785, INDEX(CFB!$J$2:$J$1048576, MATCH(W6785, CFB!$W$2:$W$1048576, 0)):INDEX(CFB!$J$2:$J$1048576, MATCH(W6785, CFB!$W$2:$W$1048576, 0) + COUNTIF(CFB!$W$2:$W$1048576, W6785) - 1))</f>
        <v>122</v>
      </c>
      <c r="N6785" s="2">
        <f>RANK(K6785, INDEX(CFB!$K$2:$K$1048576, MATCH(W6785, CFB!$W$2:$W$1048576, 0)):INDEX(CFB!$K$2:$K$1048576, MATCH(W6785, CFB!$W$2:$W$1048576, 0) + COUNTIF(CFB!$W$2:$W$1048576, W6785) - 1))</f>
        <v>117</v>
      </c>
      <c r="O6785">
        <v>21.51</v>
      </c>
      <c r="P6785">
        <v>32.450000000000003</v>
      </c>
      <c r="W6785">
        <v>1969</v>
      </c>
      <c r="X6785">
        <f t="shared" si="209"/>
        <v>0</v>
      </c>
    </row>
    <row r="6786" spans="1:24" ht="12.75" hidden="1" customHeight="1" x14ac:dyDescent="0.45">
      <c r="A6786">
        <v>118</v>
      </c>
      <c r="B6786" t="s">
        <v>223</v>
      </c>
      <c r="C6786" t="s">
        <v>212</v>
      </c>
      <c r="D6786" s="2" t="str">
        <f t="shared" si="208"/>
        <v>Columbia1969</v>
      </c>
      <c r="F6786">
        <v>1</v>
      </c>
      <c r="G6786">
        <v>8</v>
      </c>
      <c r="H6786">
        <v>0</v>
      </c>
      <c r="I6786">
        <v>-13.3</v>
      </c>
      <c r="J6786">
        <v>-6.69</v>
      </c>
      <c r="K6786">
        <v>-19.989999999999998</v>
      </c>
      <c r="L6786" s="2">
        <f>_xlfn.RANK.EQ(I6786, INDEX(CFB!$I$2:$I$1048576, MATCH(W6786, CFB!$W$2:$W$1048576, 0)):INDEX(CFB!$I$2:$I$1048576, MATCH(W6786, CFB!$W$2:$W$1048576, 0) + COUNTIF(CFB!$W$2:$W$1048576, W6786) - 1), 0)</f>
        <v>118</v>
      </c>
      <c r="M6786" s="2">
        <f>_xlfn.RANK.EQ(J6786, INDEX(CFB!$J$2:$J$1048576, MATCH(W6786, CFB!$W$2:$W$1048576, 0)):INDEX(CFB!$J$2:$J$1048576, MATCH(W6786, CFB!$W$2:$W$1048576, 0) + COUNTIF(CFB!$W$2:$W$1048576, W6786) - 1))</f>
        <v>108</v>
      </c>
      <c r="N6786" s="2">
        <f>RANK(K6786, INDEX(CFB!$K$2:$K$1048576, MATCH(W6786, CFB!$W$2:$W$1048576, 0)):INDEX(CFB!$K$2:$K$1048576, MATCH(W6786, CFB!$W$2:$W$1048576, 0) + COUNTIF(CFB!$W$2:$W$1048576, W6786) - 1))</f>
        <v>118</v>
      </c>
      <c r="O6786">
        <v>13.73</v>
      </c>
      <c r="P6786">
        <v>25.14</v>
      </c>
      <c r="W6786">
        <v>1969</v>
      </c>
      <c r="X6786">
        <f t="shared" si="209"/>
        <v>0</v>
      </c>
    </row>
    <row r="6787" spans="1:24" ht="12.75" hidden="1" customHeight="1" x14ac:dyDescent="0.45">
      <c r="A6787">
        <v>119</v>
      </c>
      <c r="B6787" t="s">
        <v>108</v>
      </c>
      <c r="C6787" t="s">
        <v>206</v>
      </c>
      <c r="D6787" s="2" t="str">
        <f t="shared" ref="D6787:D6850" si="210">_xlfn.CONCAT(B6787, W6787)</f>
        <v>East Carolina1969</v>
      </c>
      <c r="F6787">
        <v>2</v>
      </c>
      <c r="G6787">
        <v>7</v>
      </c>
      <c r="H6787">
        <v>0</v>
      </c>
      <c r="I6787">
        <v>-14.27</v>
      </c>
      <c r="J6787">
        <v>-6.55</v>
      </c>
      <c r="K6787">
        <v>-20.82</v>
      </c>
      <c r="L6787" s="2">
        <f>_xlfn.RANK.EQ(I6787, INDEX(CFB!$I$2:$I$1048576, MATCH(W6787, CFB!$W$2:$W$1048576, 0)):INDEX(CFB!$I$2:$I$1048576, MATCH(W6787, CFB!$W$2:$W$1048576, 0) + COUNTIF(CFB!$W$2:$W$1048576, W6787) - 1), 0)</f>
        <v>119</v>
      </c>
      <c r="M6787" s="2">
        <f>_xlfn.RANK.EQ(J6787, INDEX(CFB!$J$2:$J$1048576, MATCH(W6787, CFB!$W$2:$W$1048576, 0)):INDEX(CFB!$J$2:$J$1048576, MATCH(W6787, CFB!$W$2:$W$1048576, 0) + COUNTIF(CFB!$W$2:$W$1048576, W6787) - 1))</f>
        <v>107</v>
      </c>
      <c r="N6787" s="2">
        <f>RANK(K6787, INDEX(CFB!$K$2:$K$1048576, MATCH(W6787, CFB!$W$2:$W$1048576, 0)):INDEX(CFB!$K$2:$K$1048576, MATCH(W6787, CFB!$W$2:$W$1048576, 0) + COUNTIF(CFB!$W$2:$W$1048576, W6787) - 1))</f>
        <v>119</v>
      </c>
      <c r="O6787">
        <v>9.7899999999999991</v>
      </c>
      <c r="P6787">
        <v>21.89</v>
      </c>
      <c r="W6787">
        <v>1969</v>
      </c>
      <c r="X6787">
        <f t="shared" ref="X6787:X6850" si="211">IF(E6787=1, 1,0)</f>
        <v>0</v>
      </c>
    </row>
    <row r="6788" spans="1:24" ht="12.75" hidden="1" customHeight="1" x14ac:dyDescent="0.45">
      <c r="A6788">
        <v>120</v>
      </c>
      <c r="B6788" t="s">
        <v>205</v>
      </c>
      <c r="C6788" t="s">
        <v>206</v>
      </c>
      <c r="D6788" s="2" t="str">
        <f t="shared" si="210"/>
        <v>Furman1969</v>
      </c>
      <c r="F6788">
        <v>1</v>
      </c>
      <c r="G6788">
        <v>8</v>
      </c>
      <c r="H6788">
        <v>1</v>
      </c>
      <c r="I6788">
        <v>-9.17</v>
      </c>
      <c r="J6788">
        <v>-14.74</v>
      </c>
      <c r="K6788">
        <v>-23.91</v>
      </c>
      <c r="L6788" s="2">
        <f>_xlfn.RANK.EQ(I6788, INDEX(CFB!$I$2:$I$1048576, MATCH(W6788, CFB!$W$2:$W$1048576, 0)):INDEX(CFB!$I$2:$I$1048576, MATCH(W6788, CFB!$W$2:$W$1048576, 0) + COUNTIF(CFB!$W$2:$W$1048576, W6788) - 1), 0)</f>
        <v>113</v>
      </c>
      <c r="M6788" s="2">
        <f>_xlfn.RANK.EQ(J6788, INDEX(CFB!$J$2:$J$1048576, MATCH(W6788, CFB!$W$2:$W$1048576, 0)):INDEX(CFB!$J$2:$J$1048576, MATCH(W6788, CFB!$W$2:$W$1048576, 0) + COUNTIF(CFB!$W$2:$W$1048576, W6788) - 1))</f>
        <v>121</v>
      </c>
      <c r="N6788" s="2">
        <f>RANK(K6788, INDEX(CFB!$K$2:$K$1048576, MATCH(W6788, CFB!$W$2:$W$1048576, 0)):INDEX(CFB!$K$2:$K$1048576, MATCH(W6788, CFB!$W$2:$W$1048576, 0) + COUNTIF(CFB!$W$2:$W$1048576, W6788) - 1))</f>
        <v>120</v>
      </c>
      <c r="O6788">
        <v>15.3</v>
      </c>
      <c r="P6788">
        <v>34.22</v>
      </c>
      <c r="W6788">
        <v>1969</v>
      </c>
      <c r="X6788">
        <f t="shared" si="211"/>
        <v>0</v>
      </c>
    </row>
    <row r="6789" spans="1:24" ht="12.75" hidden="1" customHeight="1" x14ac:dyDescent="0.45">
      <c r="A6789">
        <v>121</v>
      </c>
      <c r="B6789" t="s">
        <v>213</v>
      </c>
      <c r="C6789" t="s">
        <v>206</v>
      </c>
      <c r="D6789" s="2" t="str">
        <f t="shared" si="210"/>
        <v>Virginia Military Institute1969</v>
      </c>
      <c r="F6789">
        <v>0</v>
      </c>
      <c r="G6789">
        <v>10</v>
      </c>
      <c r="H6789">
        <v>0</v>
      </c>
      <c r="I6789">
        <v>-14.31</v>
      </c>
      <c r="J6789">
        <v>-10.83</v>
      </c>
      <c r="K6789">
        <v>-25.14</v>
      </c>
      <c r="L6789" s="2">
        <f>_xlfn.RANK.EQ(I6789, INDEX(CFB!$I$2:$I$1048576, MATCH(W6789, CFB!$W$2:$W$1048576, 0)):INDEX(CFB!$I$2:$I$1048576, MATCH(W6789, CFB!$W$2:$W$1048576, 0) + COUNTIF(CFB!$W$2:$W$1048576, W6789) - 1), 0)</f>
        <v>121</v>
      </c>
      <c r="M6789" s="2">
        <f>_xlfn.RANK.EQ(J6789, INDEX(CFB!$J$2:$J$1048576, MATCH(W6789, CFB!$W$2:$W$1048576, 0)):INDEX(CFB!$J$2:$J$1048576, MATCH(W6789, CFB!$W$2:$W$1048576, 0) + COUNTIF(CFB!$W$2:$W$1048576, W6789) - 1))</f>
        <v>117</v>
      </c>
      <c r="N6789" s="2">
        <f>RANK(K6789, INDEX(CFB!$K$2:$K$1048576, MATCH(W6789, CFB!$W$2:$W$1048576, 0)):INDEX(CFB!$K$2:$K$1048576, MATCH(W6789, CFB!$W$2:$W$1048576, 0) + COUNTIF(CFB!$W$2:$W$1048576, W6789) - 1))</f>
        <v>121</v>
      </c>
      <c r="O6789">
        <v>11.95</v>
      </c>
      <c r="P6789">
        <v>38.35</v>
      </c>
      <c r="W6789">
        <v>1969</v>
      </c>
      <c r="X6789">
        <f t="shared" si="211"/>
        <v>0</v>
      </c>
    </row>
    <row r="6790" spans="1:24" ht="12.75" hidden="1" customHeight="1" x14ac:dyDescent="0.45">
      <c r="A6790">
        <v>122</v>
      </c>
      <c r="B6790" t="s">
        <v>241</v>
      </c>
      <c r="C6790" t="s">
        <v>193</v>
      </c>
      <c r="D6790" s="2" t="str">
        <f t="shared" si="210"/>
        <v>Cal State Los Angeles1969</v>
      </c>
      <c r="F6790">
        <v>0</v>
      </c>
      <c r="G6790">
        <v>9</v>
      </c>
      <c r="H6790">
        <v>0</v>
      </c>
      <c r="I6790">
        <v>-16.54</v>
      </c>
      <c r="J6790">
        <v>-11.14</v>
      </c>
      <c r="K6790">
        <v>-27.68</v>
      </c>
      <c r="L6790" s="2">
        <f>_xlfn.RANK.EQ(I6790, INDEX(CFB!$I$2:$I$1048576, MATCH(W6790, CFB!$W$2:$W$1048576, 0)):INDEX(CFB!$I$2:$I$1048576, MATCH(W6790, CFB!$W$2:$W$1048576, 0) + COUNTIF(CFB!$W$2:$W$1048576, W6790) - 1), 0)</f>
        <v>122</v>
      </c>
      <c r="M6790" s="2">
        <f>_xlfn.RANK.EQ(J6790, INDEX(CFB!$J$2:$J$1048576, MATCH(W6790, CFB!$W$2:$W$1048576, 0)):INDEX(CFB!$J$2:$J$1048576, MATCH(W6790, CFB!$W$2:$W$1048576, 0) + COUNTIF(CFB!$W$2:$W$1048576, W6790) - 1))</f>
        <v>118</v>
      </c>
      <c r="N6790" s="2">
        <f>RANK(K6790, INDEX(CFB!$K$2:$K$1048576, MATCH(W6790, CFB!$W$2:$W$1048576, 0)):INDEX(CFB!$K$2:$K$1048576, MATCH(W6790, CFB!$W$2:$W$1048576, 0) + COUNTIF(CFB!$W$2:$W$1048576, W6790) - 1))</f>
        <v>122</v>
      </c>
      <c r="O6790">
        <v>9.33</v>
      </c>
      <c r="P6790">
        <v>33.03</v>
      </c>
      <c r="W6790">
        <v>1969</v>
      </c>
      <c r="X6790">
        <f t="shared" si="211"/>
        <v>0</v>
      </c>
    </row>
    <row r="6791" spans="1:24" ht="12.75" hidden="1" customHeight="1" x14ac:dyDescent="0.45">
      <c r="A6791">
        <v>1</v>
      </c>
      <c r="B6791" t="s">
        <v>14</v>
      </c>
      <c r="C6791" t="s">
        <v>189</v>
      </c>
      <c r="D6791" s="2" t="str">
        <f t="shared" si="210"/>
        <v>Texas1968</v>
      </c>
      <c r="E6791">
        <v>3</v>
      </c>
      <c r="F6791">
        <v>9</v>
      </c>
      <c r="G6791">
        <v>1</v>
      </c>
      <c r="H6791">
        <v>1</v>
      </c>
      <c r="I6791">
        <v>16.97</v>
      </c>
      <c r="J6791">
        <v>7.64</v>
      </c>
      <c r="K6791">
        <v>24.61</v>
      </c>
      <c r="L6791" s="2">
        <f>_xlfn.RANK.EQ(I6791, INDEX(CFB!$I$2:$I$1048576, MATCH(W6791, CFB!$W$2:$W$1048576, 0)):INDEX(CFB!$I$2:$I$1048576, MATCH(W6791, CFB!$W$2:$W$1048576, 0) + COUNTIF(CFB!$W$2:$W$1048576, W6791) - 1), 0)</f>
        <v>1</v>
      </c>
      <c r="M6791" s="2">
        <f>_xlfn.RANK.EQ(J6791, INDEX(CFB!$J$2:$J$1048576, MATCH(W6791, CFB!$W$2:$W$1048576, 0)):INDEX(CFB!$J$2:$J$1048576, MATCH(W6791, CFB!$W$2:$W$1048576, 0) + COUNTIF(CFB!$W$2:$W$1048576, W6791) - 1))</f>
        <v>16</v>
      </c>
      <c r="N6791" s="2">
        <f>RANK(K6791, INDEX(CFB!$K$2:$K$1048576, MATCH(W6791, CFB!$W$2:$W$1048576, 0)):INDEX(CFB!$K$2:$K$1048576, MATCH(W6791, CFB!$W$2:$W$1048576, 0) + COUNTIF(CFB!$W$2:$W$1048576, W6791) - 1))</f>
        <v>1</v>
      </c>
      <c r="O6791">
        <v>46.71</v>
      </c>
      <c r="P6791">
        <v>3.1</v>
      </c>
      <c r="W6791">
        <v>1968</v>
      </c>
      <c r="X6791">
        <f t="shared" si="211"/>
        <v>0</v>
      </c>
    </row>
    <row r="6792" spans="1:24" ht="12.75" hidden="1" customHeight="1" x14ac:dyDescent="0.45">
      <c r="A6792">
        <v>2</v>
      </c>
      <c r="B6792" t="s">
        <v>9</v>
      </c>
      <c r="C6792" t="s">
        <v>10</v>
      </c>
      <c r="D6792" s="2" t="str">
        <f t="shared" si="210"/>
        <v>Ohio State1968</v>
      </c>
      <c r="E6792">
        <v>1</v>
      </c>
      <c r="F6792">
        <v>10</v>
      </c>
      <c r="G6792">
        <v>0</v>
      </c>
      <c r="H6792">
        <v>0</v>
      </c>
      <c r="I6792">
        <v>13.58</v>
      </c>
      <c r="J6792">
        <v>8.26</v>
      </c>
      <c r="K6792">
        <v>21.84</v>
      </c>
      <c r="L6792" s="2">
        <f>_xlfn.RANK.EQ(I6792, INDEX(CFB!$I$2:$I$1048576, MATCH(W6792, CFB!$W$2:$W$1048576, 0)):INDEX(CFB!$I$2:$I$1048576, MATCH(W6792, CFB!$W$2:$W$1048576, 0) + COUNTIF(CFB!$W$2:$W$1048576, W6792) - 1), 0)</f>
        <v>2</v>
      </c>
      <c r="M6792" s="2">
        <f>_xlfn.RANK.EQ(J6792, INDEX(CFB!$J$2:$J$1048576, MATCH(W6792, CFB!$W$2:$W$1048576, 0)):INDEX(CFB!$J$2:$J$1048576, MATCH(W6792, CFB!$W$2:$W$1048576, 0) + COUNTIF(CFB!$W$2:$W$1048576, W6792) - 1))</f>
        <v>14</v>
      </c>
      <c r="N6792" s="2">
        <f>RANK(K6792, INDEX(CFB!$K$2:$K$1048576, MATCH(W6792, CFB!$W$2:$W$1048576, 0)):INDEX(CFB!$K$2:$K$1048576, MATCH(W6792, CFB!$W$2:$W$1048576, 0) + COUNTIF(CFB!$W$2:$W$1048576, W6792) - 1))</f>
        <v>2</v>
      </c>
      <c r="O6792">
        <v>42.77</v>
      </c>
      <c r="P6792">
        <v>4.76</v>
      </c>
      <c r="W6792">
        <v>1968</v>
      </c>
      <c r="X6792">
        <f t="shared" si="211"/>
        <v>1</v>
      </c>
    </row>
    <row r="6793" spans="1:24" ht="12.75" hidden="1" customHeight="1" x14ac:dyDescent="0.45">
      <c r="A6793">
        <v>3</v>
      </c>
      <c r="B6793" t="s">
        <v>17</v>
      </c>
      <c r="C6793" t="s">
        <v>15</v>
      </c>
      <c r="D6793" s="2" t="str">
        <f t="shared" si="210"/>
        <v>Georgia1968</v>
      </c>
      <c r="E6793">
        <v>8</v>
      </c>
      <c r="F6793">
        <v>8</v>
      </c>
      <c r="G6793">
        <v>1</v>
      </c>
      <c r="H6793">
        <v>2</v>
      </c>
      <c r="I6793">
        <v>7.56</v>
      </c>
      <c r="J6793">
        <v>13.88</v>
      </c>
      <c r="K6793">
        <v>21.44</v>
      </c>
      <c r="L6793" s="2">
        <f>_xlfn.RANK.EQ(I6793, INDEX(CFB!$I$2:$I$1048576, MATCH(W6793, CFB!$W$2:$W$1048576, 0)):INDEX(CFB!$I$2:$I$1048576, MATCH(W6793, CFB!$W$2:$W$1048576, 0) + COUNTIF(CFB!$W$2:$W$1048576, W6793) - 1), 0)</f>
        <v>21</v>
      </c>
      <c r="M6793" s="2">
        <f>_xlfn.RANK.EQ(J6793, INDEX(CFB!$J$2:$J$1048576, MATCH(W6793, CFB!$W$2:$W$1048576, 0)):INDEX(CFB!$J$2:$J$1048576, MATCH(W6793, CFB!$W$2:$W$1048576, 0) + COUNTIF(CFB!$W$2:$W$1048576, W6793) - 1))</f>
        <v>1</v>
      </c>
      <c r="N6793" s="2">
        <f>RANK(K6793, INDEX(CFB!$K$2:$K$1048576, MATCH(W6793, CFB!$W$2:$W$1048576, 0)):INDEX(CFB!$K$2:$K$1048576, MATCH(W6793, CFB!$W$2:$W$1048576, 0) + COUNTIF(CFB!$W$2:$W$1048576, W6793) - 1))</f>
        <v>3</v>
      </c>
      <c r="O6793">
        <v>40.08</v>
      </c>
      <c r="P6793">
        <v>-2.31</v>
      </c>
      <c r="W6793">
        <v>1968</v>
      </c>
      <c r="X6793">
        <f t="shared" si="211"/>
        <v>0</v>
      </c>
    </row>
    <row r="6794" spans="1:24" ht="12.75" hidden="1" customHeight="1" x14ac:dyDescent="0.45">
      <c r="A6794">
        <v>4</v>
      </c>
      <c r="B6794" t="s">
        <v>16</v>
      </c>
      <c r="C6794" t="s">
        <v>12</v>
      </c>
      <c r="D6794" s="2" t="str">
        <f t="shared" si="210"/>
        <v>Penn State1968</v>
      </c>
      <c r="E6794">
        <v>2</v>
      </c>
      <c r="F6794">
        <v>11</v>
      </c>
      <c r="G6794">
        <v>0</v>
      </c>
      <c r="H6794">
        <v>0</v>
      </c>
      <c r="I6794">
        <v>8.94</v>
      </c>
      <c r="J6794">
        <v>11.25</v>
      </c>
      <c r="K6794">
        <v>20.18</v>
      </c>
      <c r="L6794" s="2">
        <f>_xlfn.RANK.EQ(I6794, INDEX(CFB!$I$2:$I$1048576, MATCH(W6794, CFB!$W$2:$W$1048576, 0)):INDEX(CFB!$I$2:$I$1048576, MATCH(W6794, CFB!$W$2:$W$1048576, 0) + COUNTIF(CFB!$W$2:$W$1048576, W6794) - 1), 0)</f>
        <v>14</v>
      </c>
      <c r="M6794" s="2">
        <f>_xlfn.RANK.EQ(J6794, INDEX(CFB!$J$2:$J$1048576, MATCH(W6794, CFB!$W$2:$W$1048576, 0)):INDEX(CFB!$J$2:$J$1048576, MATCH(W6794, CFB!$W$2:$W$1048576, 0) + COUNTIF(CFB!$W$2:$W$1048576, W6794) - 1))</f>
        <v>4</v>
      </c>
      <c r="N6794" s="2">
        <f>RANK(K6794, INDEX(CFB!$K$2:$K$1048576, MATCH(W6794, CFB!$W$2:$W$1048576, 0)):INDEX(CFB!$K$2:$K$1048576, MATCH(W6794, CFB!$W$2:$W$1048576, 0) + COUNTIF(CFB!$W$2:$W$1048576, W6794) - 1))</f>
        <v>4</v>
      </c>
      <c r="O6794">
        <v>41.06</v>
      </c>
      <c r="P6794">
        <v>0.96</v>
      </c>
      <c r="W6794">
        <v>1968</v>
      </c>
      <c r="X6794">
        <f t="shared" si="211"/>
        <v>0</v>
      </c>
    </row>
    <row r="6795" spans="1:24" ht="12.75" hidden="1" customHeight="1" x14ac:dyDescent="0.45">
      <c r="A6795">
        <v>5</v>
      </c>
      <c r="B6795" t="s">
        <v>69</v>
      </c>
      <c r="C6795" t="s">
        <v>189</v>
      </c>
      <c r="D6795" s="2" t="str">
        <f t="shared" si="210"/>
        <v>Arkansas1968</v>
      </c>
      <c r="E6795">
        <v>6</v>
      </c>
      <c r="F6795">
        <v>10</v>
      </c>
      <c r="G6795">
        <v>1</v>
      </c>
      <c r="H6795">
        <v>0</v>
      </c>
      <c r="I6795">
        <v>12.25</v>
      </c>
      <c r="J6795">
        <v>6.94</v>
      </c>
      <c r="K6795">
        <v>19.2</v>
      </c>
      <c r="L6795" s="2">
        <f>_xlfn.RANK.EQ(I6795, INDEX(CFB!$I$2:$I$1048576, MATCH(W6795, CFB!$W$2:$W$1048576, 0)):INDEX(CFB!$I$2:$I$1048576, MATCH(W6795, CFB!$W$2:$W$1048576, 0) + COUNTIF(CFB!$W$2:$W$1048576, W6795) - 1), 0)</f>
        <v>7</v>
      </c>
      <c r="M6795" s="2">
        <f>_xlfn.RANK.EQ(J6795, INDEX(CFB!$J$2:$J$1048576, MATCH(W6795, CFB!$W$2:$W$1048576, 0)):INDEX(CFB!$J$2:$J$1048576, MATCH(W6795, CFB!$W$2:$W$1048576, 0) + COUNTIF(CFB!$W$2:$W$1048576, W6795) - 1))</f>
        <v>21</v>
      </c>
      <c r="N6795" s="2">
        <f>RANK(K6795, INDEX(CFB!$K$2:$K$1048576, MATCH(W6795, CFB!$W$2:$W$1048576, 0)):INDEX(CFB!$K$2:$K$1048576, MATCH(W6795, CFB!$W$2:$W$1048576, 0) + COUNTIF(CFB!$W$2:$W$1048576, W6795) - 1))</f>
        <v>5</v>
      </c>
      <c r="O6795">
        <v>42.13</v>
      </c>
      <c r="P6795">
        <v>5.55</v>
      </c>
      <c r="W6795">
        <v>1968</v>
      </c>
      <c r="X6795">
        <f t="shared" si="211"/>
        <v>0</v>
      </c>
    </row>
    <row r="6796" spans="1:24" ht="12.75" hidden="1" customHeight="1" x14ac:dyDescent="0.45">
      <c r="A6796">
        <v>6</v>
      </c>
      <c r="B6796" t="s">
        <v>46</v>
      </c>
      <c r="C6796" t="s">
        <v>188</v>
      </c>
      <c r="D6796" s="2" t="str">
        <f t="shared" si="210"/>
        <v>Missouri1968</v>
      </c>
      <c r="E6796">
        <v>9</v>
      </c>
      <c r="F6796">
        <v>8</v>
      </c>
      <c r="G6796">
        <v>3</v>
      </c>
      <c r="H6796">
        <v>0</v>
      </c>
      <c r="I6796">
        <v>7.59</v>
      </c>
      <c r="J6796">
        <v>11.26</v>
      </c>
      <c r="K6796">
        <v>18.850000000000001</v>
      </c>
      <c r="L6796" s="2">
        <f>_xlfn.RANK.EQ(I6796, INDEX(CFB!$I$2:$I$1048576, MATCH(W6796, CFB!$W$2:$W$1048576, 0)):INDEX(CFB!$I$2:$I$1048576, MATCH(W6796, CFB!$W$2:$W$1048576, 0) + COUNTIF(CFB!$W$2:$W$1048576, W6796) - 1), 0)</f>
        <v>20</v>
      </c>
      <c r="M6796" s="2">
        <f>_xlfn.RANK.EQ(J6796, INDEX(CFB!$J$2:$J$1048576, MATCH(W6796, CFB!$W$2:$W$1048576, 0)):INDEX(CFB!$J$2:$J$1048576, MATCH(W6796, CFB!$W$2:$W$1048576, 0) + COUNTIF(CFB!$W$2:$W$1048576, W6796) - 1))</f>
        <v>3</v>
      </c>
      <c r="N6796" s="2">
        <f>RANK(K6796, INDEX(CFB!$K$2:$K$1048576, MATCH(W6796, CFB!$W$2:$W$1048576, 0)):INDEX(CFB!$K$2:$K$1048576, MATCH(W6796, CFB!$W$2:$W$1048576, 0) + COUNTIF(CFB!$W$2:$W$1048576, W6796) - 1))</f>
        <v>6</v>
      </c>
      <c r="O6796">
        <v>40.69</v>
      </c>
      <c r="P6796">
        <v>0.27</v>
      </c>
      <c r="W6796">
        <v>1968</v>
      </c>
      <c r="X6796">
        <f t="shared" si="211"/>
        <v>0</v>
      </c>
    </row>
    <row r="6797" spans="1:24" ht="12.75" hidden="1" customHeight="1" x14ac:dyDescent="0.45">
      <c r="A6797">
        <v>7</v>
      </c>
      <c r="B6797" t="s">
        <v>11</v>
      </c>
      <c r="C6797" t="s">
        <v>12</v>
      </c>
      <c r="D6797" s="2" t="str">
        <f t="shared" si="210"/>
        <v>Notre Dame1968</v>
      </c>
      <c r="E6797">
        <v>5</v>
      </c>
      <c r="F6797">
        <v>7</v>
      </c>
      <c r="G6797">
        <v>2</v>
      </c>
      <c r="H6797">
        <v>1</v>
      </c>
      <c r="I6797">
        <v>13.04</v>
      </c>
      <c r="J6797">
        <v>5.62</v>
      </c>
      <c r="K6797">
        <v>18.66</v>
      </c>
      <c r="L6797" s="2">
        <f>_xlfn.RANK.EQ(I6797, INDEX(CFB!$I$2:$I$1048576, MATCH(W6797, CFB!$W$2:$W$1048576, 0)):INDEX(CFB!$I$2:$I$1048576, MATCH(W6797, CFB!$W$2:$W$1048576, 0) + COUNTIF(CFB!$W$2:$W$1048576, W6797) - 1), 0)</f>
        <v>4</v>
      </c>
      <c r="M6797" s="2">
        <f>_xlfn.RANK.EQ(J6797, INDEX(CFB!$J$2:$J$1048576, MATCH(W6797, CFB!$W$2:$W$1048576, 0)):INDEX(CFB!$J$2:$J$1048576, MATCH(W6797, CFB!$W$2:$W$1048576, 0) + COUNTIF(CFB!$W$2:$W$1048576, W6797) - 1))</f>
        <v>28</v>
      </c>
      <c r="N6797" s="2">
        <f>RANK(K6797, INDEX(CFB!$K$2:$K$1048576, MATCH(W6797, CFB!$W$2:$W$1048576, 0)):INDEX(CFB!$K$2:$K$1048576, MATCH(W6797, CFB!$W$2:$W$1048576, 0) + COUNTIF(CFB!$W$2:$W$1048576, W6797) - 1))</f>
        <v>7</v>
      </c>
      <c r="O6797">
        <v>45.94</v>
      </c>
      <c r="P6797">
        <v>7.04</v>
      </c>
      <c r="W6797">
        <v>1968</v>
      </c>
      <c r="X6797">
        <f t="shared" si="211"/>
        <v>0</v>
      </c>
    </row>
    <row r="6798" spans="1:24" ht="12.75" hidden="1" customHeight="1" x14ac:dyDescent="0.45">
      <c r="A6798">
        <v>8</v>
      </c>
      <c r="B6798" t="s">
        <v>54</v>
      </c>
      <c r="C6798" t="s">
        <v>188</v>
      </c>
      <c r="D6798" s="2" t="str">
        <f t="shared" si="210"/>
        <v>Oklahoma1968</v>
      </c>
      <c r="E6798">
        <v>11</v>
      </c>
      <c r="F6798">
        <v>7</v>
      </c>
      <c r="G6798">
        <v>4</v>
      </c>
      <c r="H6798">
        <v>0</v>
      </c>
      <c r="I6798">
        <v>11.97</v>
      </c>
      <c r="J6798">
        <v>6.1</v>
      </c>
      <c r="K6798">
        <v>18.07</v>
      </c>
      <c r="L6798" s="2">
        <f>_xlfn.RANK.EQ(I6798, INDEX(CFB!$I$2:$I$1048576, MATCH(W6798, CFB!$W$2:$W$1048576, 0)):INDEX(CFB!$I$2:$I$1048576, MATCH(W6798, CFB!$W$2:$W$1048576, 0) + COUNTIF(CFB!$W$2:$W$1048576, W6798) - 1), 0)</f>
        <v>8</v>
      </c>
      <c r="M6798" s="2">
        <f>_xlfn.RANK.EQ(J6798, INDEX(CFB!$J$2:$J$1048576, MATCH(W6798, CFB!$W$2:$W$1048576, 0)):INDEX(CFB!$J$2:$J$1048576, MATCH(W6798, CFB!$W$2:$W$1048576, 0) + COUNTIF(CFB!$W$2:$W$1048576, W6798) - 1))</f>
        <v>25</v>
      </c>
      <c r="N6798" s="2">
        <f>RANK(K6798, INDEX(CFB!$K$2:$K$1048576, MATCH(W6798, CFB!$W$2:$W$1048576, 0)):INDEX(CFB!$K$2:$K$1048576, MATCH(W6798, CFB!$W$2:$W$1048576, 0) + COUNTIF(CFB!$W$2:$W$1048576, W6798) - 1))</f>
        <v>8</v>
      </c>
      <c r="O6798">
        <v>44.73</v>
      </c>
      <c r="P6798">
        <v>4.8600000000000003</v>
      </c>
      <c r="W6798">
        <v>1968</v>
      </c>
      <c r="X6798">
        <f t="shared" si="211"/>
        <v>0</v>
      </c>
    </row>
    <row r="6799" spans="1:24" ht="12.75" hidden="1" customHeight="1" x14ac:dyDescent="0.45">
      <c r="A6799">
        <v>9</v>
      </c>
      <c r="B6799" t="s">
        <v>55</v>
      </c>
      <c r="C6799" t="s">
        <v>188</v>
      </c>
      <c r="D6799" s="2" t="str">
        <f t="shared" si="210"/>
        <v>Kansas1968</v>
      </c>
      <c r="E6799">
        <v>7</v>
      </c>
      <c r="F6799">
        <v>9</v>
      </c>
      <c r="G6799">
        <v>2</v>
      </c>
      <c r="H6799">
        <v>0</v>
      </c>
      <c r="I6799">
        <v>12.59</v>
      </c>
      <c r="J6799">
        <v>5.42</v>
      </c>
      <c r="K6799">
        <v>18.010000000000002</v>
      </c>
      <c r="L6799" s="2">
        <f>_xlfn.RANK.EQ(I6799, INDEX(CFB!$I$2:$I$1048576, MATCH(W6799, CFB!$W$2:$W$1048576, 0)):INDEX(CFB!$I$2:$I$1048576, MATCH(W6799, CFB!$W$2:$W$1048576, 0) + COUNTIF(CFB!$W$2:$W$1048576, W6799) - 1), 0)</f>
        <v>6</v>
      </c>
      <c r="M6799" s="2">
        <f>_xlfn.RANK.EQ(J6799, INDEX(CFB!$J$2:$J$1048576, MATCH(W6799, CFB!$W$2:$W$1048576, 0)):INDEX(CFB!$J$2:$J$1048576, MATCH(W6799, CFB!$W$2:$W$1048576, 0) + COUNTIF(CFB!$W$2:$W$1048576, W6799) - 1))</f>
        <v>32</v>
      </c>
      <c r="N6799" s="2">
        <f>RANK(K6799, INDEX(CFB!$K$2:$K$1048576, MATCH(W6799, CFB!$W$2:$W$1048576, 0)):INDEX(CFB!$K$2:$K$1048576, MATCH(W6799, CFB!$W$2:$W$1048576, 0) + COUNTIF(CFB!$W$2:$W$1048576, W6799) - 1))</f>
        <v>9</v>
      </c>
      <c r="O6799">
        <v>45.85</v>
      </c>
      <c r="P6799">
        <v>5.94</v>
      </c>
      <c r="W6799">
        <v>1968</v>
      </c>
      <c r="X6799">
        <f t="shared" si="211"/>
        <v>0</v>
      </c>
    </row>
    <row r="6800" spans="1:24" ht="12.75" hidden="1" customHeight="1" x14ac:dyDescent="0.45">
      <c r="A6800">
        <v>10</v>
      </c>
      <c r="B6800" t="s">
        <v>124</v>
      </c>
      <c r="C6800" t="s">
        <v>10</v>
      </c>
      <c r="D6800" s="2" t="str">
        <f t="shared" si="210"/>
        <v>Purdue1968</v>
      </c>
      <c r="E6800">
        <v>10</v>
      </c>
      <c r="F6800">
        <v>8</v>
      </c>
      <c r="G6800">
        <v>2</v>
      </c>
      <c r="H6800">
        <v>0</v>
      </c>
      <c r="I6800">
        <v>8.24</v>
      </c>
      <c r="J6800">
        <v>9.4499999999999993</v>
      </c>
      <c r="K6800">
        <v>17.690000000000001</v>
      </c>
      <c r="L6800" s="2">
        <f>_xlfn.RANK.EQ(I6800, INDEX(CFB!$I$2:$I$1048576, MATCH(W6800, CFB!$W$2:$W$1048576, 0)):INDEX(CFB!$I$2:$I$1048576, MATCH(W6800, CFB!$W$2:$W$1048576, 0) + COUNTIF(CFB!$W$2:$W$1048576, W6800) - 1), 0)</f>
        <v>18</v>
      </c>
      <c r="M6800" s="2">
        <f>_xlfn.RANK.EQ(J6800, INDEX(CFB!$J$2:$J$1048576, MATCH(W6800, CFB!$W$2:$W$1048576, 0)):INDEX(CFB!$J$2:$J$1048576, MATCH(W6800, CFB!$W$2:$W$1048576, 0) + COUNTIF(CFB!$W$2:$W$1048576, W6800) - 1))</f>
        <v>8</v>
      </c>
      <c r="N6800" s="2">
        <f>RANK(K6800, INDEX(CFB!$K$2:$K$1048576, MATCH(W6800, CFB!$W$2:$W$1048576, 0)):INDEX(CFB!$K$2:$K$1048576, MATCH(W6800, CFB!$W$2:$W$1048576, 0) + COUNTIF(CFB!$W$2:$W$1048576, W6800) - 1))</f>
        <v>10</v>
      </c>
      <c r="O6800">
        <v>38.380000000000003</v>
      </c>
      <c r="P6800">
        <v>3.48</v>
      </c>
      <c r="W6800">
        <v>1968</v>
      </c>
      <c r="X6800">
        <f t="shared" si="211"/>
        <v>0</v>
      </c>
    </row>
    <row r="6801" spans="1:24" ht="12.75" hidden="1" customHeight="1" x14ac:dyDescent="0.45">
      <c r="A6801">
        <v>11</v>
      </c>
      <c r="B6801" t="s">
        <v>37</v>
      </c>
      <c r="C6801" t="s">
        <v>15</v>
      </c>
      <c r="D6801" s="2" t="str">
        <f t="shared" si="210"/>
        <v>Tennessee1968</v>
      </c>
      <c r="E6801">
        <v>13</v>
      </c>
      <c r="F6801">
        <v>8</v>
      </c>
      <c r="G6801">
        <v>2</v>
      </c>
      <c r="H6801">
        <v>1</v>
      </c>
      <c r="I6801">
        <v>5.51</v>
      </c>
      <c r="J6801">
        <v>11.41</v>
      </c>
      <c r="K6801">
        <v>16.91</v>
      </c>
      <c r="L6801" s="2">
        <f>_xlfn.RANK.EQ(I6801, INDEX(CFB!$I$2:$I$1048576, MATCH(W6801, CFB!$W$2:$W$1048576, 0)):INDEX(CFB!$I$2:$I$1048576, MATCH(W6801, CFB!$W$2:$W$1048576, 0) + COUNTIF(CFB!$W$2:$W$1048576, W6801) - 1), 0)</f>
        <v>28</v>
      </c>
      <c r="M6801" s="2">
        <f>_xlfn.RANK.EQ(J6801, INDEX(CFB!$J$2:$J$1048576, MATCH(W6801, CFB!$W$2:$W$1048576, 0)):INDEX(CFB!$J$2:$J$1048576, MATCH(W6801, CFB!$W$2:$W$1048576, 0) + COUNTIF(CFB!$W$2:$W$1048576, W6801) - 1))</f>
        <v>2</v>
      </c>
      <c r="N6801" s="2">
        <f>RANK(K6801, INDEX(CFB!$K$2:$K$1048576, MATCH(W6801, CFB!$W$2:$W$1048576, 0)):INDEX(CFB!$K$2:$K$1048576, MATCH(W6801, CFB!$W$2:$W$1048576, 0) + COUNTIF(CFB!$W$2:$W$1048576, W6801) - 1))</f>
        <v>11</v>
      </c>
      <c r="O6801">
        <v>37.42</v>
      </c>
      <c r="P6801">
        <v>1.1499999999999999</v>
      </c>
      <c r="W6801">
        <v>1968</v>
      </c>
      <c r="X6801">
        <f t="shared" si="211"/>
        <v>0</v>
      </c>
    </row>
    <row r="6802" spans="1:24" ht="12.75" hidden="1" customHeight="1" x14ac:dyDescent="0.45">
      <c r="A6802">
        <v>12</v>
      </c>
      <c r="B6802" t="s">
        <v>38</v>
      </c>
      <c r="C6802" t="s">
        <v>227</v>
      </c>
      <c r="D6802" s="2" t="str">
        <f t="shared" si="210"/>
        <v>USC1968</v>
      </c>
      <c r="E6802">
        <v>4</v>
      </c>
      <c r="F6802">
        <v>9</v>
      </c>
      <c r="G6802">
        <v>1</v>
      </c>
      <c r="H6802">
        <v>1</v>
      </c>
      <c r="I6802">
        <v>8.17</v>
      </c>
      <c r="J6802">
        <v>8.4499999999999993</v>
      </c>
      <c r="K6802">
        <v>16.62</v>
      </c>
      <c r="L6802" s="2">
        <f>_xlfn.RANK.EQ(I6802, INDEX(CFB!$I$2:$I$1048576, MATCH(W6802, CFB!$W$2:$W$1048576, 0)):INDEX(CFB!$I$2:$I$1048576, MATCH(W6802, CFB!$W$2:$W$1048576, 0) + COUNTIF(CFB!$W$2:$W$1048576, W6802) - 1), 0)</f>
        <v>19</v>
      </c>
      <c r="M6802" s="2">
        <f>_xlfn.RANK.EQ(J6802, INDEX(CFB!$J$2:$J$1048576, MATCH(W6802, CFB!$W$2:$W$1048576, 0)):INDEX(CFB!$J$2:$J$1048576, MATCH(W6802, CFB!$W$2:$W$1048576, 0) + COUNTIF(CFB!$W$2:$W$1048576, W6802) - 1))</f>
        <v>13</v>
      </c>
      <c r="N6802" s="2">
        <f>RANK(K6802, INDEX(CFB!$K$2:$K$1048576, MATCH(W6802, CFB!$W$2:$W$1048576, 0)):INDEX(CFB!$K$2:$K$1048576, MATCH(W6802, CFB!$W$2:$W$1048576, 0) + COUNTIF(CFB!$W$2:$W$1048576, W6802) - 1))</f>
        <v>12</v>
      </c>
      <c r="O6802">
        <v>36.71</v>
      </c>
      <c r="P6802">
        <v>3.67</v>
      </c>
      <c r="W6802">
        <v>1968</v>
      </c>
      <c r="X6802">
        <f t="shared" si="211"/>
        <v>0</v>
      </c>
    </row>
    <row r="6803" spans="1:24" ht="12.75" hidden="1" customHeight="1" x14ac:dyDescent="0.45">
      <c r="A6803">
        <v>13</v>
      </c>
      <c r="B6803" t="s">
        <v>107</v>
      </c>
      <c r="C6803" t="s">
        <v>12</v>
      </c>
      <c r="D6803" s="2" t="str">
        <f t="shared" si="210"/>
        <v>Houston1968</v>
      </c>
      <c r="E6803">
        <v>18</v>
      </c>
      <c r="F6803">
        <v>6</v>
      </c>
      <c r="G6803">
        <v>2</v>
      </c>
      <c r="H6803">
        <v>2</v>
      </c>
      <c r="I6803">
        <v>7.04</v>
      </c>
      <c r="J6803">
        <v>9.32</v>
      </c>
      <c r="K6803">
        <v>16.36</v>
      </c>
      <c r="L6803" s="2">
        <f>_xlfn.RANK.EQ(I6803, INDEX(CFB!$I$2:$I$1048576, MATCH(W6803, CFB!$W$2:$W$1048576, 0)):INDEX(CFB!$I$2:$I$1048576, MATCH(W6803, CFB!$W$2:$W$1048576, 0) + COUNTIF(CFB!$W$2:$W$1048576, W6803) - 1), 0)</f>
        <v>23</v>
      </c>
      <c r="M6803" s="2">
        <f>_xlfn.RANK.EQ(J6803, INDEX(CFB!$J$2:$J$1048576, MATCH(W6803, CFB!$W$2:$W$1048576, 0)):INDEX(CFB!$J$2:$J$1048576, MATCH(W6803, CFB!$W$2:$W$1048576, 0) + COUNTIF(CFB!$W$2:$W$1048576, W6803) - 1))</f>
        <v>9</v>
      </c>
      <c r="N6803" s="2">
        <f>RANK(K6803, INDEX(CFB!$K$2:$K$1048576, MATCH(W6803, CFB!$W$2:$W$1048576, 0)):INDEX(CFB!$K$2:$K$1048576, MATCH(W6803, CFB!$W$2:$W$1048576, 0) + COUNTIF(CFB!$W$2:$W$1048576, W6803) - 1))</f>
        <v>13</v>
      </c>
      <c r="O6803">
        <v>51.08</v>
      </c>
      <c r="P6803">
        <v>3.16</v>
      </c>
      <c r="W6803">
        <v>1968</v>
      </c>
      <c r="X6803">
        <f t="shared" si="211"/>
        <v>0</v>
      </c>
    </row>
    <row r="6804" spans="1:24" ht="12.75" hidden="1" customHeight="1" x14ac:dyDescent="0.45">
      <c r="A6804">
        <v>14</v>
      </c>
      <c r="B6804" t="s">
        <v>67</v>
      </c>
      <c r="C6804" t="s">
        <v>15</v>
      </c>
      <c r="D6804" s="2" t="str">
        <f t="shared" si="210"/>
        <v>Auburn1968</v>
      </c>
      <c r="E6804">
        <v>16</v>
      </c>
      <c r="F6804">
        <v>7</v>
      </c>
      <c r="G6804">
        <v>4</v>
      </c>
      <c r="H6804">
        <v>0</v>
      </c>
      <c r="I6804">
        <v>8.68</v>
      </c>
      <c r="J6804">
        <v>7.34</v>
      </c>
      <c r="K6804">
        <v>16.02</v>
      </c>
      <c r="L6804" s="2">
        <f>_xlfn.RANK.EQ(I6804, INDEX(CFB!$I$2:$I$1048576, MATCH(W6804, CFB!$W$2:$W$1048576, 0)):INDEX(CFB!$I$2:$I$1048576, MATCH(W6804, CFB!$W$2:$W$1048576, 0) + COUNTIF(CFB!$W$2:$W$1048576, W6804) - 1), 0)</f>
        <v>16</v>
      </c>
      <c r="M6804" s="2">
        <f>_xlfn.RANK.EQ(J6804, INDEX(CFB!$J$2:$J$1048576, MATCH(W6804, CFB!$W$2:$W$1048576, 0)):INDEX(CFB!$J$2:$J$1048576, MATCH(W6804, CFB!$W$2:$W$1048576, 0) + COUNTIF(CFB!$W$2:$W$1048576, W6804) - 1))</f>
        <v>18</v>
      </c>
      <c r="N6804" s="2">
        <f>RANK(K6804, INDEX(CFB!$K$2:$K$1048576, MATCH(W6804, CFB!$W$2:$W$1048576, 0)):INDEX(CFB!$K$2:$K$1048576, MATCH(W6804, CFB!$W$2:$W$1048576, 0) + COUNTIF(CFB!$W$2:$W$1048576, W6804) - 1))</f>
        <v>14</v>
      </c>
      <c r="O6804">
        <v>37.79</v>
      </c>
      <c r="P6804">
        <v>4.8099999999999996</v>
      </c>
      <c r="W6804">
        <v>1968</v>
      </c>
      <c r="X6804">
        <f t="shared" si="211"/>
        <v>0</v>
      </c>
    </row>
    <row r="6805" spans="1:24" ht="12.75" hidden="1" customHeight="1" x14ac:dyDescent="0.45">
      <c r="A6805">
        <v>15</v>
      </c>
      <c r="B6805" t="s">
        <v>24</v>
      </c>
      <c r="C6805" t="s">
        <v>189</v>
      </c>
      <c r="D6805" s="2" t="str">
        <f t="shared" si="210"/>
        <v>SMU1968</v>
      </c>
      <c r="E6805">
        <v>14</v>
      </c>
      <c r="F6805">
        <v>8</v>
      </c>
      <c r="G6805">
        <v>3</v>
      </c>
      <c r="H6805">
        <v>0</v>
      </c>
      <c r="I6805">
        <v>12.98</v>
      </c>
      <c r="J6805">
        <v>2.4900000000000002</v>
      </c>
      <c r="K6805">
        <v>15.47</v>
      </c>
      <c r="L6805" s="2">
        <f>_xlfn.RANK.EQ(I6805, INDEX(CFB!$I$2:$I$1048576, MATCH(W6805, CFB!$W$2:$W$1048576, 0)):INDEX(CFB!$I$2:$I$1048576, MATCH(W6805, CFB!$W$2:$W$1048576, 0) + COUNTIF(CFB!$W$2:$W$1048576, W6805) - 1), 0)</f>
        <v>5</v>
      </c>
      <c r="M6805" s="2">
        <f>_xlfn.RANK.EQ(J6805, INDEX(CFB!$J$2:$J$1048576, MATCH(W6805, CFB!$W$2:$W$1048576, 0)):INDEX(CFB!$J$2:$J$1048576, MATCH(W6805, CFB!$W$2:$W$1048576, 0) + COUNTIF(CFB!$W$2:$W$1048576, W6805) - 1))</f>
        <v>47</v>
      </c>
      <c r="N6805" s="2">
        <f>RANK(K6805, INDEX(CFB!$K$2:$K$1048576, MATCH(W6805, CFB!$W$2:$W$1048576, 0)):INDEX(CFB!$K$2:$K$1048576, MATCH(W6805, CFB!$W$2:$W$1048576, 0) + COUNTIF(CFB!$W$2:$W$1048576, W6805) - 1))</f>
        <v>15</v>
      </c>
      <c r="O6805">
        <v>41.14</v>
      </c>
      <c r="P6805">
        <v>10.28</v>
      </c>
      <c r="W6805">
        <v>1968</v>
      </c>
      <c r="X6805">
        <f t="shared" si="211"/>
        <v>0</v>
      </c>
    </row>
    <row r="6806" spans="1:24" ht="12.75" hidden="1" customHeight="1" x14ac:dyDescent="0.45">
      <c r="A6806">
        <v>16</v>
      </c>
      <c r="B6806" t="s">
        <v>44</v>
      </c>
      <c r="C6806" t="s">
        <v>10</v>
      </c>
      <c r="D6806" s="2" t="str">
        <f t="shared" si="210"/>
        <v>Michigan1968</v>
      </c>
      <c r="E6806">
        <v>12</v>
      </c>
      <c r="F6806">
        <v>8</v>
      </c>
      <c r="G6806">
        <v>2</v>
      </c>
      <c r="H6806">
        <v>0</v>
      </c>
      <c r="I6806">
        <v>7.43</v>
      </c>
      <c r="J6806">
        <v>7.27</v>
      </c>
      <c r="K6806">
        <v>14.7</v>
      </c>
      <c r="L6806" s="2">
        <f>_xlfn.RANK.EQ(I6806, INDEX(CFB!$I$2:$I$1048576, MATCH(W6806, CFB!$W$2:$W$1048576, 0)):INDEX(CFB!$I$2:$I$1048576, MATCH(W6806, CFB!$W$2:$W$1048576, 0) + COUNTIF(CFB!$W$2:$W$1048576, W6806) - 1), 0)</f>
        <v>22</v>
      </c>
      <c r="M6806" s="2">
        <f>_xlfn.RANK.EQ(J6806, INDEX(CFB!$J$2:$J$1048576, MATCH(W6806, CFB!$W$2:$W$1048576, 0)):INDEX(CFB!$J$2:$J$1048576, MATCH(W6806, CFB!$W$2:$W$1048576, 0) + COUNTIF(CFB!$W$2:$W$1048576, W6806) - 1))</f>
        <v>19</v>
      </c>
      <c r="N6806" s="2">
        <f>RANK(K6806, INDEX(CFB!$K$2:$K$1048576, MATCH(W6806, CFB!$W$2:$W$1048576, 0)):INDEX(CFB!$K$2:$K$1048576, MATCH(W6806, CFB!$W$2:$W$1048576, 0) + COUNTIF(CFB!$W$2:$W$1048576, W6806) - 1))</f>
        <v>16</v>
      </c>
      <c r="O6806">
        <v>36.89</v>
      </c>
      <c r="P6806">
        <v>7.7</v>
      </c>
      <c r="W6806">
        <v>1968</v>
      </c>
      <c r="X6806">
        <f t="shared" si="211"/>
        <v>0</v>
      </c>
    </row>
    <row r="6807" spans="1:24" ht="12.75" hidden="1" customHeight="1" x14ac:dyDescent="0.45">
      <c r="A6807">
        <v>17</v>
      </c>
      <c r="B6807" t="s">
        <v>119</v>
      </c>
      <c r="C6807" t="s">
        <v>227</v>
      </c>
      <c r="D6807" s="2" t="str">
        <f t="shared" si="210"/>
        <v>Oregon State1968</v>
      </c>
      <c r="E6807">
        <v>15</v>
      </c>
      <c r="F6807">
        <v>7</v>
      </c>
      <c r="G6807">
        <v>3</v>
      </c>
      <c r="H6807">
        <v>0</v>
      </c>
      <c r="I6807">
        <v>10.27</v>
      </c>
      <c r="J6807">
        <v>3.66</v>
      </c>
      <c r="K6807">
        <v>13.93</v>
      </c>
      <c r="L6807" s="2">
        <f>_xlfn.RANK.EQ(I6807, INDEX(CFB!$I$2:$I$1048576, MATCH(W6807, CFB!$W$2:$W$1048576, 0)):INDEX(CFB!$I$2:$I$1048576, MATCH(W6807, CFB!$W$2:$W$1048576, 0) + COUNTIF(CFB!$W$2:$W$1048576, W6807) - 1), 0)</f>
        <v>12</v>
      </c>
      <c r="M6807" s="2">
        <f>_xlfn.RANK.EQ(J6807, INDEX(CFB!$J$2:$J$1048576, MATCH(W6807, CFB!$W$2:$W$1048576, 0)):INDEX(CFB!$J$2:$J$1048576, MATCH(W6807, CFB!$W$2:$W$1048576, 0) + COUNTIF(CFB!$W$2:$W$1048576, W6807) - 1))</f>
        <v>38</v>
      </c>
      <c r="N6807" s="2">
        <f>RANK(K6807, INDEX(CFB!$K$2:$K$1048576, MATCH(W6807, CFB!$W$2:$W$1048576, 0)):INDEX(CFB!$K$2:$K$1048576, MATCH(W6807, CFB!$W$2:$W$1048576, 0) + COUNTIF(CFB!$W$2:$W$1048576, W6807) - 1))</f>
        <v>17</v>
      </c>
      <c r="O6807">
        <v>39.07</v>
      </c>
      <c r="P6807">
        <v>6.41</v>
      </c>
      <c r="W6807">
        <v>1968</v>
      </c>
      <c r="X6807">
        <f t="shared" si="211"/>
        <v>0</v>
      </c>
    </row>
    <row r="6808" spans="1:24" ht="12.75" hidden="1" customHeight="1" x14ac:dyDescent="0.45">
      <c r="A6808">
        <v>18</v>
      </c>
      <c r="B6808" t="s">
        <v>48</v>
      </c>
      <c r="C6808" t="s">
        <v>12</v>
      </c>
      <c r="D6808" s="2" t="str">
        <f t="shared" si="210"/>
        <v>Army1968</v>
      </c>
      <c r="F6808">
        <v>7</v>
      </c>
      <c r="G6808">
        <v>3</v>
      </c>
      <c r="H6808">
        <v>0</v>
      </c>
      <c r="I6808">
        <v>6.86</v>
      </c>
      <c r="J6808">
        <v>6.79</v>
      </c>
      <c r="K6808">
        <v>13.65</v>
      </c>
      <c r="L6808" s="2">
        <f>_xlfn.RANK.EQ(I6808, INDEX(CFB!$I$2:$I$1048576, MATCH(W6808, CFB!$W$2:$W$1048576, 0)):INDEX(CFB!$I$2:$I$1048576, MATCH(W6808, CFB!$W$2:$W$1048576, 0) + COUNTIF(CFB!$W$2:$W$1048576, W6808) - 1), 0)</f>
        <v>26</v>
      </c>
      <c r="M6808" s="2">
        <f>_xlfn.RANK.EQ(J6808, INDEX(CFB!$J$2:$J$1048576, MATCH(W6808, CFB!$W$2:$W$1048576, 0)):INDEX(CFB!$J$2:$J$1048576, MATCH(W6808, CFB!$W$2:$W$1048576, 0) + COUNTIF(CFB!$W$2:$W$1048576, W6808) - 1))</f>
        <v>22</v>
      </c>
      <c r="N6808" s="2">
        <f>RANK(K6808, INDEX(CFB!$K$2:$K$1048576, MATCH(W6808, CFB!$W$2:$W$1048576, 0)):INDEX(CFB!$K$2:$K$1048576, MATCH(W6808, CFB!$W$2:$W$1048576, 0) + COUNTIF(CFB!$W$2:$W$1048576, W6808) - 1))</f>
        <v>18</v>
      </c>
      <c r="O6808">
        <v>35.950000000000003</v>
      </c>
      <c r="P6808">
        <v>4.57</v>
      </c>
      <c r="W6808">
        <v>1968</v>
      </c>
      <c r="X6808">
        <f t="shared" si="211"/>
        <v>0</v>
      </c>
    </row>
    <row r="6809" spans="1:24" ht="12.75" hidden="1" customHeight="1" x14ac:dyDescent="0.45">
      <c r="A6809">
        <v>19</v>
      </c>
      <c r="B6809" t="s">
        <v>115</v>
      </c>
      <c r="C6809" t="s">
        <v>12</v>
      </c>
      <c r="D6809" s="2" t="str">
        <f t="shared" si="210"/>
        <v>Florida State1968</v>
      </c>
      <c r="F6809">
        <v>8</v>
      </c>
      <c r="G6809">
        <v>3</v>
      </c>
      <c r="H6809">
        <v>0</v>
      </c>
      <c r="I6809">
        <v>9.75</v>
      </c>
      <c r="J6809">
        <v>2.62</v>
      </c>
      <c r="K6809">
        <v>12.37</v>
      </c>
      <c r="L6809" s="2">
        <f>_xlfn.RANK.EQ(I6809, INDEX(CFB!$I$2:$I$1048576, MATCH(W6809, CFB!$W$2:$W$1048576, 0)):INDEX(CFB!$I$2:$I$1048576, MATCH(W6809, CFB!$W$2:$W$1048576, 0) + COUNTIF(CFB!$W$2:$W$1048576, W6809) - 1), 0)</f>
        <v>13</v>
      </c>
      <c r="M6809" s="2">
        <f>_xlfn.RANK.EQ(J6809, INDEX(CFB!$J$2:$J$1048576, MATCH(W6809, CFB!$W$2:$W$1048576, 0)):INDEX(CFB!$J$2:$J$1048576, MATCH(W6809, CFB!$W$2:$W$1048576, 0) + COUNTIF(CFB!$W$2:$W$1048576, W6809) - 1))</f>
        <v>46</v>
      </c>
      <c r="N6809" s="2">
        <f>RANK(K6809, INDEX(CFB!$K$2:$K$1048576, MATCH(W6809, CFB!$W$2:$W$1048576, 0)):INDEX(CFB!$K$2:$K$1048576, MATCH(W6809, CFB!$W$2:$W$1048576, 0) + COUNTIF(CFB!$W$2:$W$1048576, W6809) - 1))</f>
        <v>19</v>
      </c>
      <c r="O6809">
        <v>40.090000000000003</v>
      </c>
      <c r="P6809">
        <v>8.76</v>
      </c>
      <c r="W6809">
        <v>1968</v>
      </c>
      <c r="X6809">
        <f t="shared" si="211"/>
        <v>0</v>
      </c>
    </row>
    <row r="6810" spans="1:24" ht="12.75" hidden="1" customHeight="1" x14ac:dyDescent="0.45">
      <c r="A6810">
        <v>20</v>
      </c>
      <c r="B6810" t="s">
        <v>211</v>
      </c>
      <c r="C6810" t="s">
        <v>212</v>
      </c>
      <c r="D6810" s="2" t="str">
        <f t="shared" si="210"/>
        <v>Yale1968</v>
      </c>
      <c r="F6810">
        <v>8</v>
      </c>
      <c r="G6810">
        <v>0</v>
      </c>
      <c r="H6810">
        <v>1</v>
      </c>
      <c r="I6810">
        <v>11.42</v>
      </c>
      <c r="J6810">
        <v>-0.38</v>
      </c>
      <c r="K6810">
        <v>11.03</v>
      </c>
      <c r="L6810" s="2">
        <f>_xlfn.RANK.EQ(I6810, INDEX(CFB!$I$2:$I$1048576, MATCH(W6810, CFB!$W$2:$W$1048576, 0)):INDEX(CFB!$I$2:$I$1048576, MATCH(W6810, CFB!$W$2:$W$1048576, 0) + COUNTIF(CFB!$W$2:$W$1048576, W6810) - 1), 0)</f>
        <v>9</v>
      </c>
      <c r="M6810" s="2">
        <f>_xlfn.RANK.EQ(J6810, INDEX(CFB!$J$2:$J$1048576, MATCH(W6810, CFB!$W$2:$W$1048576, 0)):INDEX(CFB!$J$2:$J$1048576, MATCH(W6810, CFB!$W$2:$W$1048576, 0) + COUNTIF(CFB!$W$2:$W$1048576, W6810) - 1))</f>
        <v>63</v>
      </c>
      <c r="N6810" s="2">
        <f>RANK(K6810, INDEX(CFB!$K$2:$K$1048576, MATCH(W6810, CFB!$W$2:$W$1048576, 0)):INDEX(CFB!$K$2:$K$1048576, MATCH(W6810, CFB!$W$2:$W$1048576, 0) + COUNTIF(CFB!$W$2:$W$1048576, W6810) - 1))</f>
        <v>20</v>
      </c>
      <c r="O6810">
        <v>42.05</v>
      </c>
      <c r="P6810">
        <v>11.71</v>
      </c>
      <c r="W6810">
        <v>1968</v>
      </c>
      <c r="X6810">
        <f t="shared" si="211"/>
        <v>0</v>
      </c>
    </row>
    <row r="6811" spans="1:24" ht="12.75" hidden="1" customHeight="1" x14ac:dyDescent="0.45">
      <c r="A6811">
        <v>21</v>
      </c>
      <c r="B6811" t="s">
        <v>18</v>
      </c>
      <c r="C6811" t="s">
        <v>15</v>
      </c>
      <c r="D6811" s="2" t="str">
        <f t="shared" si="210"/>
        <v>Alabama1968</v>
      </c>
      <c r="E6811">
        <v>17</v>
      </c>
      <c r="F6811">
        <v>8</v>
      </c>
      <c r="G6811">
        <v>3</v>
      </c>
      <c r="H6811">
        <v>0</v>
      </c>
      <c r="I6811">
        <v>2.2999999999999998</v>
      </c>
      <c r="J6811">
        <v>8.66</v>
      </c>
      <c r="K6811">
        <v>10.96</v>
      </c>
      <c r="L6811" s="2">
        <f>_xlfn.RANK.EQ(I6811, INDEX(CFB!$I$2:$I$1048576, MATCH(W6811, CFB!$W$2:$W$1048576, 0)):INDEX(CFB!$I$2:$I$1048576, MATCH(W6811, CFB!$W$2:$W$1048576, 0) + COUNTIF(CFB!$W$2:$W$1048576, W6811) - 1), 0)</f>
        <v>45</v>
      </c>
      <c r="M6811" s="2">
        <f>_xlfn.RANK.EQ(J6811, INDEX(CFB!$J$2:$J$1048576, MATCH(W6811, CFB!$W$2:$W$1048576, 0)):INDEX(CFB!$J$2:$J$1048576, MATCH(W6811, CFB!$W$2:$W$1048576, 0) + COUNTIF(CFB!$W$2:$W$1048576, W6811) - 1))</f>
        <v>11</v>
      </c>
      <c r="N6811" s="2">
        <f>RANK(K6811, INDEX(CFB!$K$2:$K$1048576, MATCH(W6811, CFB!$W$2:$W$1048576, 0)):INDEX(CFB!$K$2:$K$1048576, MATCH(W6811, CFB!$W$2:$W$1048576, 0) + COUNTIF(CFB!$W$2:$W$1048576, W6811) - 1))</f>
        <v>21</v>
      </c>
      <c r="O6811">
        <v>30.67</v>
      </c>
      <c r="P6811">
        <v>2.12</v>
      </c>
      <c r="W6811">
        <v>1968</v>
      </c>
      <c r="X6811">
        <f t="shared" si="211"/>
        <v>0</v>
      </c>
    </row>
    <row r="6812" spans="1:24" ht="12.75" hidden="1" customHeight="1" x14ac:dyDescent="0.45">
      <c r="A6812">
        <v>22</v>
      </c>
      <c r="B6812" t="s">
        <v>95</v>
      </c>
      <c r="C6812" t="s">
        <v>10</v>
      </c>
      <c r="D6812" s="2" t="str">
        <f t="shared" si="210"/>
        <v>Michigan State1968</v>
      </c>
      <c r="F6812">
        <v>5</v>
      </c>
      <c r="G6812">
        <v>5</v>
      </c>
      <c r="H6812">
        <v>0</v>
      </c>
      <c r="I6812">
        <v>1.85</v>
      </c>
      <c r="J6812">
        <v>9.0500000000000007</v>
      </c>
      <c r="K6812">
        <v>10.91</v>
      </c>
      <c r="L6812" s="2">
        <f>_xlfn.RANK.EQ(I6812, INDEX(CFB!$I$2:$I$1048576, MATCH(W6812, CFB!$W$2:$W$1048576, 0)):INDEX(CFB!$I$2:$I$1048576, MATCH(W6812, CFB!$W$2:$W$1048576, 0) + COUNTIF(CFB!$W$2:$W$1048576, W6812) - 1), 0)</f>
        <v>49</v>
      </c>
      <c r="M6812" s="2">
        <f>_xlfn.RANK.EQ(J6812, INDEX(CFB!$J$2:$J$1048576, MATCH(W6812, CFB!$W$2:$W$1048576, 0)):INDEX(CFB!$J$2:$J$1048576, MATCH(W6812, CFB!$W$2:$W$1048576, 0) + COUNTIF(CFB!$W$2:$W$1048576, W6812) - 1))</f>
        <v>10</v>
      </c>
      <c r="N6812" s="2">
        <f>RANK(K6812, INDEX(CFB!$K$2:$K$1048576, MATCH(W6812, CFB!$W$2:$W$1048576, 0)):INDEX(CFB!$K$2:$K$1048576, MATCH(W6812, CFB!$W$2:$W$1048576, 0) + COUNTIF(CFB!$W$2:$W$1048576, W6812) - 1))</f>
        <v>22</v>
      </c>
      <c r="O6812">
        <v>30.17</v>
      </c>
      <c r="P6812">
        <v>2.2999999999999998</v>
      </c>
      <c r="W6812">
        <v>1968</v>
      </c>
      <c r="X6812">
        <f t="shared" si="211"/>
        <v>0</v>
      </c>
    </row>
    <row r="6813" spans="1:24" ht="12.75" hidden="1" customHeight="1" x14ac:dyDescent="0.45">
      <c r="A6813">
        <v>23</v>
      </c>
      <c r="B6813" t="s">
        <v>83</v>
      </c>
      <c r="C6813" t="s">
        <v>227</v>
      </c>
      <c r="D6813" s="2" t="str">
        <f t="shared" si="210"/>
        <v>California1968</v>
      </c>
      <c r="F6813">
        <v>7</v>
      </c>
      <c r="G6813">
        <v>3</v>
      </c>
      <c r="H6813">
        <v>1</v>
      </c>
      <c r="I6813">
        <v>-0.27</v>
      </c>
      <c r="J6813">
        <v>11.05</v>
      </c>
      <c r="K6813">
        <v>10.78</v>
      </c>
      <c r="L6813" s="2">
        <f>_xlfn.RANK.EQ(I6813, INDEX(CFB!$I$2:$I$1048576, MATCH(W6813, CFB!$W$2:$W$1048576, 0)):INDEX(CFB!$I$2:$I$1048576, MATCH(W6813, CFB!$W$2:$W$1048576, 0) + COUNTIF(CFB!$W$2:$W$1048576, W6813) - 1), 0)</f>
        <v>61</v>
      </c>
      <c r="M6813" s="2">
        <f>_xlfn.RANK.EQ(J6813, INDEX(CFB!$J$2:$J$1048576, MATCH(W6813, CFB!$W$2:$W$1048576, 0)):INDEX(CFB!$J$2:$J$1048576, MATCH(W6813, CFB!$W$2:$W$1048576, 0) + COUNTIF(CFB!$W$2:$W$1048576, W6813) - 1))</f>
        <v>5</v>
      </c>
      <c r="N6813" s="2">
        <f>RANK(K6813, INDEX(CFB!$K$2:$K$1048576, MATCH(W6813, CFB!$W$2:$W$1048576, 0)):INDEX(CFB!$K$2:$K$1048576, MATCH(W6813, CFB!$W$2:$W$1048576, 0) + COUNTIF(CFB!$W$2:$W$1048576, W6813) - 1))</f>
        <v>23</v>
      </c>
      <c r="O6813">
        <v>31.41</v>
      </c>
      <c r="P6813">
        <v>0.69</v>
      </c>
      <c r="W6813">
        <v>1968</v>
      </c>
      <c r="X6813">
        <f t="shared" si="211"/>
        <v>0</v>
      </c>
    </row>
    <row r="6814" spans="1:24" ht="12.75" hidden="1" customHeight="1" x14ac:dyDescent="0.45">
      <c r="A6814">
        <v>24</v>
      </c>
      <c r="B6814" t="s">
        <v>112</v>
      </c>
      <c r="C6814" t="s">
        <v>227</v>
      </c>
      <c r="D6814" s="2" t="str">
        <f t="shared" si="210"/>
        <v>Stanford1968</v>
      </c>
      <c r="F6814">
        <v>6</v>
      </c>
      <c r="G6814">
        <v>3</v>
      </c>
      <c r="H6814">
        <v>1</v>
      </c>
      <c r="I6814">
        <v>6.63</v>
      </c>
      <c r="J6814">
        <v>3.26</v>
      </c>
      <c r="K6814">
        <v>9.9</v>
      </c>
      <c r="L6814" s="2">
        <f>_xlfn.RANK.EQ(I6814, INDEX(CFB!$I$2:$I$1048576, MATCH(W6814, CFB!$W$2:$W$1048576, 0)):INDEX(CFB!$I$2:$I$1048576, MATCH(W6814, CFB!$W$2:$W$1048576, 0) + COUNTIF(CFB!$W$2:$W$1048576, W6814) - 1), 0)</f>
        <v>27</v>
      </c>
      <c r="M6814" s="2">
        <f>_xlfn.RANK.EQ(J6814, INDEX(CFB!$J$2:$J$1048576, MATCH(W6814, CFB!$W$2:$W$1048576, 0)):INDEX(CFB!$J$2:$J$1048576, MATCH(W6814, CFB!$W$2:$W$1048576, 0) + COUNTIF(CFB!$W$2:$W$1048576, W6814) - 1))</f>
        <v>42</v>
      </c>
      <c r="N6814" s="2">
        <f>RANK(K6814, INDEX(CFB!$K$2:$K$1048576, MATCH(W6814, CFB!$W$2:$W$1048576, 0)):INDEX(CFB!$K$2:$K$1048576, MATCH(W6814, CFB!$W$2:$W$1048576, 0) + COUNTIF(CFB!$W$2:$W$1048576, W6814) - 1))</f>
        <v>24</v>
      </c>
      <c r="O6814">
        <v>37.43</v>
      </c>
      <c r="P6814">
        <v>8.6999999999999993</v>
      </c>
      <c r="W6814">
        <v>1968</v>
      </c>
      <c r="X6814">
        <f t="shared" si="211"/>
        <v>0</v>
      </c>
    </row>
    <row r="6815" spans="1:24" ht="12.75" hidden="1" customHeight="1" x14ac:dyDescent="0.45">
      <c r="A6815">
        <v>25</v>
      </c>
      <c r="B6815" t="s">
        <v>47</v>
      </c>
      <c r="C6815" t="s">
        <v>188</v>
      </c>
      <c r="D6815" s="2" t="str">
        <f t="shared" si="210"/>
        <v>Nebraska1968</v>
      </c>
      <c r="F6815">
        <v>6</v>
      </c>
      <c r="G6815">
        <v>4</v>
      </c>
      <c r="H6815">
        <v>0</v>
      </c>
      <c r="I6815">
        <v>-1.01</v>
      </c>
      <c r="J6815">
        <v>10.84</v>
      </c>
      <c r="K6815">
        <v>9.83</v>
      </c>
      <c r="L6815" s="2">
        <f>_xlfn.RANK.EQ(I6815, INDEX(CFB!$I$2:$I$1048576, MATCH(W6815, CFB!$W$2:$W$1048576, 0)):INDEX(CFB!$I$2:$I$1048576, MATCH(W6815, CFB!$W$2:$W$1048576, 0) + COUNTIF(CFB!$W$2:$W$1048576, W6815) - 1), 0)</f>
        <v>68</v>
      </c>
      <c r="M6815" s="2">
        <f>_xlfn.RANK.EQ(J6815, INDEX(CFB!$J$2:$J$1048576, MATCH(W6815, CFB!$W$2:$W$1048576, 0)):INDEX(CFB!$J$2:$J$1048576, MATCH(W6815, CFB!$W$2:$W$1048576, 0) + COUNTIF(CFB!$W$2:$W$1048576, W6815) - 1))</f>
        <v>6</v>
      </c>
      <c r="N6815" s="2">
        <f>RANK(K6815, INDEX(CFB!$K$2:$K$1048576, MATCH(W6815, CFB!$W$2:$W$1048576, 0)):INDEX(CFB!$K$2:$K$1048576, MATCH(W6815, CFB!$W$2:$W$1048576, 0) + COUNTIF(CFB!$W$2:$W$1048576, W6815) - 1))</f>
        <v>25</v>
      </c>
      <c r="O6815">
        <v>27.56</v>
      </c>
      <c r="P6815">
        <v>2.5499999999999998</v>
      </c>
      <c r="W6815">
        <v>1968</v>
      </c>
      <c r="X6815">
        <f t="shared" si="211"/>
        <v>0</v>
      </c>
    </row>
    <row r="6816" spans="1:24" ht="12.75" hidden="1" customHeight="1" x14ac:dyDescent="0.45">
      <c r="A6816">
        <v>26</v>
      </c>
      <c r="B6816" t="s">
        <v>42</v>
      </c>
      <c r="C6816" t="s">
        <v>10</v>
      </c>
      <c r="D6816" s="2" t="str">
        <f t="shared" si="210"/>
        <v>Minnesota1968</v>
      </c>
      <c r="F6816">
        <v>6</v>
      </c>
      <c r="G6816">
        <v>4</v>
      </c>
      <c r="H6816">
        <v>0</v>
      </c>
      <c r="I6816">
        <v>5.17</v>
      </c>
      <c r="J6816">
        <v>4.58</v>
      </c>
      <c r="K6816">
        <v>9.74</v>
      </c>
      <c r="L6816" s="2">
        <f>_xlfn.RANK.EQ(I6816, INDEX(CFB!$I$2:$I$1048576, MATCH(W6816, CFB!$W$2:$W$1048576, 0)):INDEX(CFB!$I$2:$I$1048576, MATCH(W6816, CFB!$W$2:$W$1048576, 0) + COUNTIF(CFB!$W$2:$W$1048576, W6816) - 1), 0)</f>
        <v>29</v>
      </c>
      <c r="M6816" s="2">
        <f>_xlfn.RANK.EQ(J6816, INDEX(CFB!$J$2:$J$1048576, MATCH(W6816, CFB!$W$2:$W$1048576, 0)):INDEX(CFB!$J$2:$J$1048576, MATCH(W6816, CFB!$W$2:$W$1048576, 0) + COUNTIF(CFB!$W$2:$W$1048576, W6816) - 1))</f>
        <v>36</v>
      </c>
      <c r="N6816" s="2">
        <f>RANK(K6816, INDEX(CFB!$K$2:$K$1048576, MATCH(W6816, CFB!$W$2:$W$1048576, 0)):INDEX(CFB!$K$2:$K$1048576, MATCH(W6816, CFB!$W$2:$W$1048576, 0) + COUNTIF(CFB!$W$2:$W$1048576, W6816) - 1))</f>
        <v>26</v>
      </c>
      <c r="O6816">
        <v>32.01</v>
      </c>
      <c r="P6816">
        <v>8.1999999999999993</v>
      </c>
      <c r="W6816">
        <v>1968</v>
      </c>
      <c r="X6816">
        <f t="shared" si="211"/>
        <v>0</v>
      </c>
    </row>
    <row r="6817" spans="1:24" ht="12.75" hidden="1" customHeight="1" x14ac:dyDescent="0.45">
      <c r="A6817">
        <v>27</v>
      </c>
      <c r="B6817" t="s">
        <v>28</v>
      </c>
      <c r="C6817" t="s">
        <v>178</v>
      </c>
      <c r="D6817" s="2" t="str">
        <f t="shared" si="210"/>
        <v>Arizona State1968</v>
      </c>
      <c r="F6817">
        <v>8</v>
      </c>
      <c r="G6817">
        <v>2</v>
      </c>
      <c r="H6817">
        <v>0</v>
      </c>
      <c r="I6817">
        <v>8.5</v>
      </c>
      <c r="J6817">
        <v>0.63</v>
      </c>
      <c r="K6817">
        <v>9.1199999999999992</v>
      </c>
      <c r="L6817" s="2">
        <f>_xlfn.RANK.EQ(I6817, INDEX(CFB!$I$2:$I$1048576, MATCH(W6817, CFB!$W$2:$W$1048576, 0)):INDEX(CFB!$I$2:$I$1048576, MATCH(W6817, CFB!$W$2:$W$1048576, 0) + COUNTIF(CFB!$W$2:$W$1048576, W6817) - 1), 0)</f>
        <v>17</v>
      </c>
      <c r="M6817" s="2">
        <f>_xlfn.RANK.EQ(J6817, INDEX(CFB!$J$2:$J$1048576, MATCH(W6817, CFB!$W$2:$W$1048576, 0)):INDEX(CFB!$J$2:$J$1048576, MATCH(W6817, CFB!$W$2:$W$1048576, 0) + COUNTIF(CFB!$W$2:$W$1048576, W6817) - 1))</f>
        <v>57</v>
      </c>
      <c r="N6817" s="2">
        <f>RANK(K6817, INDEX(CFB!$K$2:$K$1048576, MATCH(W6817, CFB!$W$2:$W$1048576, 0)):INDEX(CFB!$K$2:$K$1048576, MATCH(W6817, CFB!$W$2:$W$1048576, 0) + COUNTIF(CFB!$W$2:$W$1048576, W6817) - 1))</f>
        <v>27</v>
      </c>
      <c r="O6817">
        <v>45.95</v>
      </c>
      <c r="P6817">
        <v>12.69</v>
      </c>
      <c r="W6817">
        <v>1968</v>
      </c>
      <c r="X6817">
        <f t="shared" si="211"/>
        <v>0</v>
      </c>
    </row>
    <row r="6818" spans="1:24" ht="12.75" hidden="1" customHeight="1" x14ac:dyDescent="0.45">
      <c r="A6818">
        <v>28</v>
      </c>
      <c r="B6818" t="s">
        <v>19</v>
      </c>
      <c r="C6818" t="s">
        <v>15</v>
      </c>
      <c r="D6818" s="2" t="str">
        <f t="shared" si="210"/>
        <v>Ole Miss1968</v>
      </c>
      <c r="F6818">
        <v>7</v>
      </c>
      <c r="G6818">
        <v>3</v>
      </c>
      <c r="H6818">
        <v>1</v>
      </c>
      <c r="I6818">
        <v>4.26</v>
      </c>
      <c r="J6818">
        <v>4.8099999999999996</v>
      </c>
      <c r="K6818">
        <v>9.06</v>
      </c>
      <c r="L6818" s="2">
        <f>_xlfn.RANK.EQ(I6818, INDEX(CFB!$I$2:$I$1048576, MATCH(W6818, CFB!$W$2:$W$1048576, 0)):INDEX(CFB!$I$2:$I$1048576, MATCH(W6818, CFB!$W$2:$W$1048576, 0) + COUNTIF(CFB!$W$2:$W$1048576, W6818) - 1), 0)</f>
        <v>35</v>
      </c>
      <c r="M6818" s="2">
        <f>_xlfn.RANK.EQ(J6818, INDEX(CFB!$J$2:$J$1048576, MATCH(W6818, CFB!$W$2:$W$1048576, 0)):INDEX(CFB!$J$2:$J$1048576, MATCH(W6818, CFB!$W$2:$W$1048576, 0) + COUNTIF(CFB!$W$2:$W$1048576, W6818) - 1))</f>
        <v>34</v>
      </c>
      <c r="N6818" s="2">
        <f>RANK(K6818, INDEX(CFB!$K$2:$K$1048576, MATCH(W6818, CFB!$W$2:$W$1048576, 0)):INDEX(CFB!$K$2:$K$1048576, MATCH(W6818, CFB!$W$2:$W$1048576, 0) + COUNTIF(CFB!$W$2:$W$1048576, W6818) - 1))</f>
        <v>28</v>
      </c>
      <c r="O6818">
        <v>32.270000000000003</v>
      </c>
      <c r="P6818">
        <v>6.25</v>
      </c>
      <c r="W6818">
        <v>1968</v>
      </c>
      <c r="X6818">
        <f t="shared" si="211"/>
        <v>0</v>
      </c>
    </row>
    <row r="6819" spans="1:24" ht="12.75" hidden="1" customHeight="1" x14ac:dyDescent="0.45">
      <c r="A6819">
        <v>29</v>
      </c>
      <c r="B6819" t="s">
        <v>91</v>
      </c>
      <c r="C6819" t="s">
        <v>23</v>
      </c>
      <c r="D6819" s="2" t="str">
        <f t="shared" si="210"/>
        <v>North Carolina State1968</v>
      </c>
      <c r="F6819">
        <v>6</v>
      </c>
      <c r="G6819">
        <v>4</v>
      </c>
      <c r="H6819">
        <v>0</v>
      </c>
      <c r="I6819">
        <v>0.42</v>
      </c>
      <c r="J6819">
        <v>8.51</v>
      </c>
      <c r="K6819">
        <v>8.93</v>
      </c>
      <c r="L6819" s="2">
        <f>_xlfn.RANK.EQ(I6819, INDEX(CFB!$I$2:$I$1048576, MATCH(W6819, CFB!$W$2:$W$1048576, 0)):INDEX(CFB!$I$2:$I$1048576, MATCH(W6819, CFB!$W$2:$W$1048576, 0) + COUNTIF(CFB!$W$2:$W$1048576, W6819) - 1), 0)</f>
        <v>56</v>
      </c>
      <c r="M6819" s="2">
        <f>_xlfn.RANK.EQ(J6819, INDEX(CFB!$J$2:$J$1048576, MATCH(W6819, CFB!$W$2:$W$1048576, 0)):INDEX(CFB!$J$2:$J$1048576, MATCH(W6819, CFB!$W$2:$W$1048576, 0) + COUNTIF(CFB!$W$2:$W$1048576, W6819) - 1))</f>
        <v>12</v>
      </c>
      <c r="N6819" s="2">
        <f>RANK(K6819, INDEX(CFB!$K$2:$K$1048576, MATCH(W6819, CFB!$W$2:$W$1048576, 0)):INDEX(CFB!$K$2:$K$1048576, MATCH(W6819, CFB!$W$2:$W$1048576, 0) + COUNTIF(CFB!$W$2:$W$1048576, W6819) - 1))</f>
        <v>29</v>
      </c>
      <c r="O6819">
        <v>29.18</v>
      </c>
      <c r="P6819">
        <v>5.58</v>
      </c>
      <c r="W6819">
        <v>1968</v>
      </c>
      <c r="X6819">
        <f t="shared" si="211"/>
        <v>0</v>
      </c>
    </row>
    <row r="6820" spans="1:24" ht="12.75" hidden="1" customHeight="1" x14ac:dyDescent="0.45">
      <c r="A6820">
        <v>30</v>
      </c>
      <c r="B6820" t="s">
        <v>27</v>
      </c>
      <c r="C6820" t="s">
        <v>15</v>
      </c>
      <c r="D6820" s="2" t="str">
        <f t="shared" si="210"/>
        <v>LSU1968</v>
      </c>
      <c r="E6820">
        <v>19</v>
      </c>
      <c r="F6820">
        <v>8</v>
      </c>
      <c r="G6820">
        <v>3</v>
      </c>
      <c r="H6820">
        <v>0</v>
      </c>
      <c r="I6820">
        <v>2.52</v>
      </c>
      <c r="J6820">
        <v>6.27</v>
      </c>
      <c r="K6820">
        <v>8.8000000000000007</v>
      </c>
      <c r="L6820" s="2">
        <f>_xlfn.RANK.EQ(I6820, INDEX(CFB!$I$2:$I$1048576, MATCH(W6820, CFB!$W$2:$W$1048576, 0)):INDEX(CFB!$I$2:$I$1048576, MATCH(W6820, CFB!$W$2:$W$1048576, 0) + COUNTIF(CFB!$W$2:$W$1048576, W6820) - 1), 0)</f>
        <v>42</v>
      </c>
      <c r="M6820" s="2">
        <f>_xlfn.RANK.EQ(J6820, INDEX(CFB!$J$2:$J$1048576, MATCH(W6820, CFB!$W$2:$W$1048576, 0)):INDEX(CFB!$J$2:$J$1048576, MATCH(W6820, CFB!$W$2:$W$1048576, 0) + COUNTIF(CFB!$W$2:$W$1048576, W6820) - 1))</f>
        <v>23</v>
      </c>
      <c r="N6820" s="2">
        <f>RANK(K6820, INDEX(CFB!$K$2:$K$1048576, MATCH(W6820, CFB!$W$2:$W$1048576, 0)):INDEX(CFB!$K$2:$K$1048576, MATCH(W6820, CFB!$W$2:$W$1048576, 0) + COUNTIF(CFB!$W$2:$W$1048576, W6820) - 1))</f>
        <v>30</v>
      </c>
      <c r="O6820">
        <v>30.72</v>
      </c>
      <c r="P6820">
        <v>6.77</v>
      </c>
      <c r="W6820">
        <v>1968</v>
      </c>
      <c r="X6820">
        <f t="shared" si="211"/>
        <v>0</v>
      </c>
    </row>
    <row r="6821" spans="1:24" ht="12.75" hidden="1" customHeight="1" x14ac:dyDescent="0.45">
      <c r="A6821">
        <v>31</v>
      </c>
      <c r="B6821" t="s">
        <v>36</v>
      </c>
      <c r="C6821" t="s">
        <v>10</v>
      </c>
      <c r="D6821" s="2" t="str">
        <f t="shared" si="210"/>
        <v>Iowa1968</v>
      </c>
      <c r="F6821">
        <v>5</v>
      </c>
      <c r="G6821">
        <v>5</v>
      </c>
      <c r="H6821">
        <v>0</v>
      </c>
      <c r="I6821">
        <v>13.08</v>
      </c>
      <c r="J6821">
        <v>-4.33</v>
      </c>
      <c r="K6821">
        <v>8.76</v>
      </c>
      <c r="L6821" s="2">
        <f>_xlfn.RANK.EQ(I6821, INDEX(CFB!$I$2:$I$1048576, MATCH(W6821, CFB!$W$2:$W$1048576, 0)):INDEX(CFB!$I$2:$I$1048576, MATCH(W6821, CFB!$W$2:$W$1048576, 0) + COUNTIF(CFB!$W$2:$W$1048576, W6821) - 1), 0)</f>
        <v>3</v>
      </c>
      <c r="M6821" s="2">
        <f>_xlfn.RANK.EQ(J6821, INDEX(CFB!$J$2:$J$1048576, MATCH(W6821, CFB!$W$2:$W$1048576, 0)):INDEX(CFB!$J$2:$J$1048576, MATCH(W6821, CFB!$W$2:$W$1048576, 0) + COUNTIF(CFB!$W$2:$W$1048576, W6821) - 1))</f>
        <v>90</v>
      </c>
      <c r="N6821" s="2">
        <f>RANK(K6821, INDEX(CFB!$K$2:$K$1048576, MATCH(W6821, CFB!$W$2:$W$1048576, 0)):INDEX(CFB!$K$2:$K$1048576, MATCH(W6821, CFB!$W$2:$W$1048576, 0) + COUNTIF(CFB!$W$2:$W$1048576, W6821) - 1))</f>
        <v>31</v>
      </c>
      <c r="O6821">
        <v>42.79</v>
      </c>
      <c r="P6821">
        <v>17.600000000000001</v>
      </c>
      <c r="W6821">
        <v>1968</v>
      </c>
      <c r="X6821">
        <f t="shared" si="211"/>
        <v>0</v>
      </c>
    </row>
    <row r="6822" spans="1:24" ht="12.75" hidden="1" customHeight="1" x14ac:dyDescent="0.45">
      <c r="A6822">
        <v>32</v>
      </c>
      <c r="B6822" t="s">
        <v>68</v>
      </c>
      <c r="C6822" t="s">
        <v>195</v>
      </c>
      <c r="D6822" s="2" t="str">
        <f t="shared" si="210"/>
        <v>Memphis1968</v>
      </c>
      <c r="F6822">
        <v>6</v>
      </c>
      <c r="G6822">
        <v>4</v>
      </c>
      <c r="H6822">
        <v>0</v>
      </c>
      <c r="I6822">
        <v>4.92</v>
      </c>
      <c r="J6822">
        <v>3.5</v>
      </c>
      <c r="K6822">
        <v>8.43</v>
      </c>
      <c r="L6822" s="2">
        <f>_xlfn.RANK.EQ(I6822, INDEX(CFB!$I$2:$I$1048576, MATCH(W6822, CFB!$W$2:$W$1048576, 0)):INDEX(CFB!$I$2:$I$1048576, MATCH(W6822, CFB!$W$2:$W$1048576, 0) + COUNTIF(CFB!$W$2:$W$1048576, W6822) - 1), 0)</f>
        <v>31</v>
      </c>
      <c r="M6822" s="2">
        <f>_xlfn.RANK.EQ(J6822, INDEX(CFB!$J$2:$J$1048576, MATCH(W6822, CFB!$W$2:$W$1048576, 0)):INDEX(CFB!$J$2:$J$1048576, MATCH(W6822, CFB!$W$2:$W$1048576, 0) + COUNTIF(CFB!$W$2:$W$1048576, W6822) - 1))</f>
        <v>40</v>
      </c>
      <c r="N6822" s="2">
        <f>RANK(K6822, INDEX(CFB!$K$2:$K$1048576, MATCH(W6822, CFB!$W$2:$W$1048576, 0)):INDEX(CFB!$K$2:$K$1048576, MATCH(W6822, CFB!$W$2:$W$1048576, 0) + COUNTIF(CFB!$W$2:$W$1048576, W6822) - 1))</f>
        <v>32</v>
      </c>
      <c r="O6822">
        <v>33.299999999999997</v>
      </c>
      <c r="P6822">
        <v>7.07</v>
      </c>
      <c r="W6822">
        <v>1968</v>
      </c>
      <c r="X6822">
        <f t="shared" si="211"/>
        <v>0</v>
      </c>
    </row>
    <row r="6823" spans="1:24" ht="12.75" hidden="1" customHeight="1" x14ac:dyDescent="0.45">
      <c r="A6823">
        <v>33</v>
      </c>
      <c r="B6823" t="s">
        <v>33</v>
      </c>
      <c r="C6823" t="s">
        <v>12</v>
      </c>
      <c r="D6823" s="2" t="str">
        <f t="shared" si="210"/>
        <v>Virginia Tech1968</v>
      </c>
      <c r="F6823">
        <v>7</v>
      </c>
      <c r="G6823">
        <v>4</v>
      </c>
      <c r="H6823">
        <v>0</v>
      </c>
      <c r="I6823">
        <v>2.37</v>
      </c>
      <c r="J6823">
        <v>5.49</v>
      </c>
      <c r="K6823">
        <v>7.85</v>
      </c>
      <c r="L6823" s="2">
        <f>_xlfn.RANK.EQ(I6823, INDEX(CFB!$I$2:$I$1048576, MATCH(W6823, CFB!$W$2:$W$1048576, 0)):INDEX(CFB!$I$2:$I$1048576, MATCH(W6823, CFB!$W$2:$W$1048576, 0) + COUNTIF(CFB!$W$2:$W$1048576, W6823) - 1), 0)</f>
        <v>44</v>
      </c>
      <c r="M6823" s="2">
        <f>_xlfn.RANK.EQ(J6823, INDEX(CFB!$J$2:$J$1048576, MATCH(W6823, CFB!$W$2:$W$1048576, 0)):INDEX(CFB!$J$2:$J$1048576, MATCH(W6823, CFB!$W$2:$W$1048576, 0) + COUNTIF(CFB!$W$2:$W$1048576, W6823) - 1))</f>
        <v>29</v>
      </c>
      <c r="N6823" s="2">
        <f>RANK(K6823, INDEX(CFB!$K$2:$K$1048576, MATCH(W6823, CFB!$W$2:$W$1048576, 0)):INDEX(CFB!$K$2:$K$1048576, MATCH(W6823, CFB!$W$2:$W$1048576, 0) + COUNTIF(CFB!$W$2:$W$1048576, W6823) - 1))</f>
        <v>33</v>
      </c>
      <c r="O6823">
        <v>32.96</v>
      </c>
      <c r="P6823">
        <v>7.67</v>
      </c>
      <c r="W6823">
        <v>1968</v>
      </c>
      <c r="X6823">
        <f t="shared" si="211"/>
        <v>0</v>
      </c>
    </row>
    <row r="6824" spans="1:24" ht="12.75" hidden="1" customHeight="1" x14ac:dyDescent="0.45">
      <c r="A6824">
        <v>34</v>
      </c>
      <c r="B6824" t="s">
        <v>21</v>
      </c>
      <c r="C6824" t="s">
        <v>10</v>
      </c>
      <c r="D6824" s="2" t="str">
        <f t="shared" si="210"/>
        <v>Indiana1968</v>
      </c>
      <c r="F6824">
        <v>6</v>
      </c>
      <c r="G6824">
        <v>4</v>
      </c>
      <c r="H6824">
        <v>0</v>
      </c>
      <c r="I6824">
        <v>10.52</v>
      </c>
      <c r="J6824">
        <v>-3.1</v>
      </c>
      <c r="K6824">
        <v>7.43</v>
      </c>
      <c r="L6824" s="2">
        <f>_xlfn.RANK.EQ(I6824, INDEX(CFB!$I$2:$I$1048576, MATCH(W6824, CFB!$W$2:$W$1048576, 0)):INDEX(CFB!$I$2:$I$1048576, MATCH(W6824, CFB!$W$2:$W$1048576, 0) + COUNTIF(CFB!$W$2:$W$1048576, W6824) - 1), 0)</f>
        <v>11</v>
      </c>
      <c r="M6824" s="2">
        <f>_xlfn.RANK.EQ(J6824, INDEX(CFB!$J$2:$J$1048576, MATCH(W6824, CFB!$W$2:$W$1048576, 0)):INDEX(CFB!$J$2:$J$1048576, MATCH(W6824, CFB!$W$2:$W$1048576, 0) + COUNTIF(CFB!$W$2:$W$1048576, W6824) - 1))</f>
        <v>80</v>
      </c>
      <c r="N6824" s="2">
        <f>RANK(K6824, INDEX(CFB!$K$2:$K$1048576, MATCH(W6824, CFB!$W$2:$W$1048576, 0)):INDEX(CFB!$K$2:$K$1048576, MATCH(W6824, CFB!$W$2:$W$1048576, 0) + COUNTIF(CFB!$W$2:$W$1048576, W6824) - 1))</f>
        <v>34</v>
      </c>
      <c r="O6824">
        <v>35.86</v>
      </c>
      <c r="P6824">
        <v>15.16</v>
      </c>
      <c r="W6824">
        <v>1968</v>
      </c>
      <c r="X6824">
        <f t="shared" si="211"/>
        <v>0</v>
      </c>
    </row>
    <row r="6825" spans="1:24" ht="12.75" hidden="1" customHeight="1" x14ac:dyDescent="0.45">
      <c r="A6825">
        <v>35</v>
      </c>
      <c r="B6825" t="s">
        <v>22</v>
      </c>
      <c r="C6825" t="s">
        <v>12</v>
      </c>
      <c r="D6825" s="2" t="str">
        <f t="shared" si="210"/>
        <v>Miami (FL)1968</v>
      </c>
      <c r="F6825">
        <v>5</v>
      </c>
      <c r="G6825">
        <v>5</v>
      </c>
      <c r="H6825">
        <v>0</v>
      </c>
      <c r="I6825">
        <v>-2.1</v>
      </c>
      <c r="J6825">
        <v>9.49</v>
      </c>
      <c r="K6825">
        <v>7.39</v>
      </c>
      <c r="L6825" s="2">
        <f>_xlfn.RANK.EQ(I6825, INDEX(CFB!$I$2:$I$1048576, MATCH(W6825, CFB!$W$2:$W$1048576, 0)):INDEX(CFB!$I$2:$I$1048576, MATCH(W6825, CFB!$W$2:$W$1048576, 0) + COUNTIF(CFB!$W$2:$W$1048576, W6825) - 1), 0)</f>
        <v>75</v>
      </c>
      <c r="M6825" s="2">
        <f>_xlfn.RANK.EQ(J6825, INDEX(CFB!$J$2:$J$1048576, MATCH(W6825, CFB!$W$2:$W$1048576, 0)):INDEX(CFB!$J$2:$J$1048576, MATCH(W6825, CFB!$W$2:$W$1048576, 0) + COUNTIF(CFB!$W$2:$W$1048576, W6825) - 1))</f>
        <v>7</v>
      </c>
      <c r="N6825" s="2">
        <f>RANK(K6825, INDEX(CFB!$K$2:$K$1048576, MATCH(W6825, CFB!$W$2:$W$1048576, 0)):INDEX(CFB!$K$2:$K$1048576, MATCH(W6825, CFB!$W$2:$W$1048576, 0) + COUNTIF(CFB!$W$2:$W$1048576, W6825) - 1))</f>
        <v>35</v>
      </c>
      <c r="O6825">
        <v>27.59</v>
      </c>
      <c r="P6825">
        <v>3.35</v>
      </c>
      <c r="W6825">
        <v>1968</v>
      </c>
      <c r="X6825">
        <f t="shared" si="211"/>
        <v>0</v>
      </c>
    </row>
    <row r="6826" spans="1:24" ht="12.75" hidden="1" customHeight="1" x14ac:dyDescent="0.45">
      <c r="A6826">
        <v>36</v>
      </c>
      <c r="B6826" t="s">
        <v>35</v>
      </c>
      <c r="C6826" t="s">
        <v>15</v>
      </c>
      <c r="D6826" s="2" t="str">
        <f t="shared" si="210"/>
        <v>Florida1968</v>
      </c>
      <c r="F6826">
        <v>6</v>
      </c>
      <c r="G6826">
        <v>3</v>
      </c>
      <c r="H6826">
        <v>1</v>
      </c>
      <c r="I6826">
        <v>-0.77</v>
      </c>
      <c r="J6826">
        <v>8.0399999999999991</v>
      </c>
      <c r="K6826">
        <v>7.28</v>
      </c>
      <c r="L6826" s="2">
        <f>_xlfn.RANK.EQ(I6826, INDEX(CFB!$I$2:$I$1048576, MATCH(W6826, CFB!$W$2:$W$1048576, 0)):INDEX(CFB!$I$2:$I$1048576, MATCH(W6826, CFB!$W$2:$W$1048576, 0) + COUNTIF(CFB!$W$2:$W$1048576, W6826) - 1), 0)</f>
        <v>65</v>
      </c>
      <c r="M6826" s="2">
        <f>_xlfn.RANK.EQ(J6826, INDEX(CFB!$J$2:$J$1048576, MATCH(W6826, CFB!$W$2:$W$1048576, 0)):INDEX(CFB!$J$2:$J$1048576, MATCH(W6826, CFB!$W$2:$W$1048576, 0) + COUNTIF(CFB!$W$2:$W$1048576, W6826) - 1))</f>
        <v>15</v>
      </c>
      <c r="N6826" s="2">
        <f>RANK(K6826, INDEX(CFB!$K$2:$K$1048576, MATCH(W6826, CFB!$W$2:$W$1048576, 0)):INDEX(CFB!$K$2:$K$1048576, MATCH(W6826, CFB!$W$2:$W$1048576, 0) + COUNTIF(CFB!$W$2:$W$1048576, W6826) - 1))</f>
        <v>36</v>
      </c>
      <c r="O6826">
        <v>26.79</v>
      </c>
      <c r="P6826">
        <v>7.39</v>
      </c>
      <c r="W6826">
        <v>1968</v>
      </c>
      <c r="X6826">
        <f t="shared" si="211"/>
        <v>0</v>
      </c>
    </row>
    <row r="6827" spans="1:24" ht="12.75" hidden="1" customHeight="1" x14ac:dyDescent="0.45">
      <c r="A6827">
        <v>37</v>
      </c>
      <c r="B6827" t="s">
        <v>131</v>
      </c>
      <c r="C6827" t="s">
        <v>12</v>
      </c>
      <c r="D6827" s="2" t="str">
        <f t="shared" si="210"/>
        <v>Air Force1968</v>
      </c>
      <c r="F6827">
        <v>7</v>
      </c>
      <c r="G6827">
        <v>3</v>
      </c>
      <c r="H6827">
        <v>0</v>
      </c>
      <c r="I6827">
        <v>5.03</v>
      </c>
      <c r="J6827">
        <v>2.13</v>
      </c>
      <c r="K6827">
        <v>7.17</v>
      </c>
      <c r="L6827" s="2">
        <f>_xlfn.RANK.EQ(I6827, INDEX(CFB!$I$2:$I$1048576, MATCH(W6827, CFB!$W$2:$W$1048576, 0)):INDEX(CFB!$I$2:$I$1048576, MATCH(W6827, CFB!$W$2:$W$1048576, 0) + COUNTIF(CFB!$W$2:$W$1048576, W6827) - 1), 0)</f>
        <v>30</v>
      </c>
      <c r="M6827" s="2">
        <f>_xlfn.RANK.EQ(J6827, INDEX(CFB!$J$2:$J$1048576, MATCH(W6827, CFB!$W$2:$W$1048576, 0)):INDEX(CFB!$J$2:$J$1048576, MATCH(W6827, CFB!$W$2:$W$1048576, 0) + COUNTIF(CFB!$W$2:$W$1048576, W6827) - 1))</f>
        <v>50</v>
      </c>
      <c r="N6827" s="2">
        <f>RANK(K6827, INDEX(CFB!$K$2:$K$1048576, MATCH(W6827, CFB!$W$2:$W$1048576, 0)):INDEX(CFB!$K$2:$K$1048576, MATCH(W6827, CFB!$W$2:$W$1048576, 0) + COUNTIF(CFB!$W$2:$W$1048576, W6827) - 1))</f>
        <v>37</v>
      </c>
      <c r="O6827">
        <v>31.83</v>
      </c>
      <c r="P6827">
        <v>10.34</v>
      </c>
      <c r="W6827">
        <v>1968</v>
      </c>
      <c r="X6827">
        <f t="shared" si="211"/>
        <v>0</v>
      </c>
    </row>
    <row r="6828" spans="1:24" ht="12.75" hidden="1" customHeight="1" x14ac:dyDescent="0.45">
      <c r="A6828">
        <v>38</v>
      </c>
      <c r="B6828" t="s">
        <v>219</v>
      </c>
      <c r="C6828" t="s">
        <v>212</v>
      </c>
      <c r="D6828" s="2" t="str">
        <f t="shared" si="210"/>
        <v>Harvard1968</v>
      </c>
      <c r="F6828">
        <v>8</v>
      </c>
      <c r="G6828">
        <v>0</v>
      </c>
      <c r="H6828">
        <v>1</v>
      </c>
      <c r="I6828">
        <v>-0.45</v>
      </c>
      <c r="J6828">
        <v>7.19</v>
      </c>
      <c r="K6828">
        <v>6.74</v>
      </c>
      <c r="L6828" s="2">
        <f>_xlfn.RANK.EQ(I6828, INDEX(CFB!$I$2:$I$1048576, MATCH(W6828, CFB!$W$2:$W$1048576, 0)):INDEX(CFB!$I$2:$I$1048576, MATCH(W6828, CFB!$W$2:$W$1048576, 0) + COUNTIF(CFB!$W$2:$W$1048576, W6828) - 1), 0)</f>
        <v>63</v>
      </c>
      <c r="M6828" s="2">
        <f>_xlfn.RANK.EQ(J6828, INDEX(CFB!$J$2:$J$1048576, MATCH(W6828, CFB!$W$2:$W$1048576, 0)):INDEX(CFB!$J$2:$J$1048576, MATCH(W6828, CFB!$W$2:$W$1048576, 0) + COUNTIF(CFB!$W$2:$W$1048576, W6828) - 1))</f>
        <v>20</v>
      </c>
      <c r="N6828" s="2">
        <f>RANK(K6828, INDEX(CFB!$K$2:$K$1048576, MATCH(W6828, CFB!$W$2:$W$1048576, 0)):INDEX(CFB!$K$2:$K$1048576, MATCH(W6828, CFB!$W$2:$W$1048576, 0) + COUNTIF(CFB!$W$2:$W$1048576, W6828) - 1))</f>
        <v>38</v>
      </c>
      <c r="O6828">
        <v>32.119999999999997</v>
      </c>
      <c r="P6828">
        <v>4.41</v>
      </c>
      <c r="W6828">
        <v>1968</v>
      </c>
      <c r="X6828">
        <f t="shared" si="211"/>
        <v>0</v>
      </c>
    </row>
    <row r="6829" spans="1:24" ht="12.75" hidden="1" customHeight="1" x14ac:dyDescent="0.45">
      <c r="A6829">
        <v>39</v>
      </c>
      <c r="B6829" t="s">
        <v>39</v>
      </c>
      <c r="C6829" t="s">
        <v>188</v>
      </c>
      <c r="D6829" s="2" t="str">
        <f t="shared" si="210"/>
        <v>Colorado1968</v>
      </c>
      <c r="F6829">
        <v>4</v>
      </c>
      <c r="G6829">
        <v>6</v>
      </c>
      <c r="H6829">
        <v>0</v>
      </c>
      <c r="I6829">
        <v>6.98</v>
      </c>
      <c r="J6829">
        <v>-0.28000000000000003</v>
      </c>
      <c r="K6829">
        <v>6.69</v>
      </c>
      <c r="L6829" s="2">
        <f>_xlfn.RANK.EQ(I6829, INDEX(CFB!$I$2:$I$1048576, MATCH(W6829, CFB!$W$2:$W$1048576, 0)):INDEX(CFB!$I$2:$I$1048576, MATCH(W6829, CFB!$W$2:$W$1048576, 0) + COUNTIF(CFB!$W$2:$W$1048576, W6829) - 1), 0)</f>
        <v>24</v>
      </c>
      <c r="M6829" s="2">
        <f>_xlfn.RANK.EQ(J6829, INDEX(CFB!$J$2:$J$1048576, MATCH(W6829, CFB!$W$2:$W$1048576, 0)):INDEX(CFB!$J$2:$J$1048576, MATCH(W6829, CFB!$W$2:$W$1048576, 0) + COUNTIF(CFB!$W$2:$W$1048576, W6829) - 1))</f>
        <v>62</v>
      </c>
      <c r="N6829" s="2">
        <f>RANK(K6829, INDEX(CFB!$K$2:$K$1048576, MATCH(W6829, CFB!$W$2:$W$1048576, 0)):INDEX(CFB!$K$2:$K$1048576, MATCH(W6829, CFB!$W$2:$W$1048576, 0) + COUNTIF(CFB!$W$2:$W$1048576, W6829) - 1))</f>
        <v>39</v>
      </c>
      <c r="O6829">
        <v>36.130000000000003</v>
      </c>
      <c r="P6829">
        <v>11.73</v>
      </c>
      <c r="W6829">
        <v>1968</v>
      </c>
      <c r="X6829">
        <f t="shared" si="211"/>
        <v>0</v>
      </c>
    </row>
    <row r="6830" spans="1:24" ht="12.75" hidden="1" customHeight="1" x14ac:dyDescent="0.45">
      <c r="A6830">
        <v>40</v>
      </c>
      <c r="B6830" t="s">
        <v>53</v>
      </c>
      <c r="C6830" t="s">
        <v>12</v>
      </c>
      <c r="D6830" s="2" t="str">
        <f t="shared" si="210"/>
        <v>Syracuse1968</v>
      </c>
      <c r="F6830">
        <v>6</v>
      </c>
      <c r="G6830">
        <v>4</v>
      </c>
      <c r="H6830">
        <v>0</v>
      </c>
      <c r="I6830">
        <v>1.44</v>
      </c>
      <c r="J6830">
        <v>5.21</v>
      </c>
      <c r="K6830">
        <v>6.65</v>
      </c>
      <c r="L6830" s="2">
        <f>_xlfn.RANK.EQ(I6830, INDEX(CFB!$I$2:$I$1048576, MATCH(W6830, CFB!$W$2:$W$1048576, 0)):INDEX(CFB!$I$2:$I$1048576, MATCH(W6830, CFB!$W$2:$W$1048576, 0) + COUNTIF(CFB!$W$2:$W$1048576, W6830) - 1), 0)</f>
        <v>51</v>
      </c>
      <c r="M6830" s="2">
        <f>_xlfn.RANK.EQ(J6830, INDEX(CFB!$J$2:$J$1048576, MATCH(W6830, CFB!$W$2:$W$1048576, 0)):INDEX(CFB!$J$2:$J$1048576, MATCH(W6830, CFB!$W$2:$W$1048576, 0) + COUNTIF(CFB!$W$2:$W$1048576, W6830) - 1))</f>
        <v>33</v>
      </c>
      <c r="N6830" s="2">
        <f>RANK(K6830, INDEX(CFB!$K$2:$K$1048576, MATCH(W6830, CFB!$W$2:$W$1048576, 0)):INDEX(CFB!$K$2:$K$1048576, MATCH(W6830, CFB!$W$2:$W$1048576, 0) + COUNTIF(CFB!$W$2:$W$1048576, W6830) - 1))</f>
        <v>40</v>
      </c>
      <c r="O6830">
        <v>34.4</v>
      </c>
      <c r="P6830">
        <v>9.3000000000000007</v>
      </c>
      <c r="W6830">
        <v>1968</v>
      </c>
      <c r="X6830">
        <f t="shared" si="211"/>
        <v>0</v>
      </c>
    </row>
    <row r="6831" spans="1:24" ht="12.75" hidden="1" customHeight="1" x14ac:dyDescent="0.45">
      <c r="A6831">
        <v>41</v>
      </c>
      <c r="B6831" t="s">
        <v>34</v>
      </c>
      <c r="C6831" t="s">
        <v>189</v>
      </c>
      <c r="D6831" s="2" t="str">
        <f t="shared" si="210"/>
        <v>Texas A&amp;M1968</v>
      </c>
      <c r="F6831">
        <v>3</v>
      </c>
      <c r="G6831">
        <v>7</v>
      </c>
      <c r="H6831">
        <v>0</v>
      </c>
      <c r="I6831">
        <v>0.26</v>
      </c>
      <c r="J6831">
        <v>6.02</v>
      </c>
      <c r="K6831">
        <v>6.29</v>
      </c>
      <c r="L6831" s="2">
        <f>_xlfn.RANK.EQ(I6831, INDEX(CFB!$I$2:$I$1048576, MATCH(W6831, CFB!$W$2:$W$1048576, 0)):INDEX(CFB!$I$2:$I$1048576, MATCH(W6831, CFB!$W$2:$W$1048576, 0) + COUNTIF(CFB!$W$2:$W$1048576, W6831) - 1), 0)</f>
        <v>57</v>
      </c>
      <c r="M6831" s="2">
        <f>_xlfn.RANK.EQ(J6831, INDEX(CFB!$J$2:$J$1048576, MATCH(W6831, CFB!$W$2:$W$1048576, 0)):INDEX(CFB!$J$2:$J$1048576, MATCH(W6831, CFB!$W$2:$W$1048576, 0) + COUNTIF(CFB!$W$2:$W$1048576, W6831) - 1))</f>
        <v>26</v>
      </c>
      <c r="N6831" s="2">
        <f>RANK(K6831, INDEX(CFB!$K$2:$K$1048576, MATCH(W6831, CFB!$W$2:$W$1048576, 0)):INDEX(CFB!$K$2:$K$1048576, MATCH(W6831, CFB!$W$2:$W$1048576, 0) + COUNTIF(CFB!$W$2:$W$1048576, W6831) - 1))</f>
        <v>41</v>
      </c>
      <c r="O6831">
        <v>29.48</v>
      </c>
      <c r="P6831">
        <v>4.83</v>
      </c>
      <c r="W6831">
        <v>1968</v>
      </c>
      <c r="X6831">
        <f t="shared" si="211"/>
        <v>0</v>
      </c>
    </row>
    <row r="6832" spans="1:24" ht="12.75" hidden="1" customHeight="1" x14ac:dyDescent="0.45">
      <c r="A6832">
        <v>42</v>
      </c>
      <c r="B6832" t="s">
        <v>71</v>
      </c>
      <c r="C6832" t="s">
        <v>189</v>
      </c>
      <c r="D6832" s="2" t="str">
        <f t="shared" si="210"/>
        <v>Texas Tech1968</v>
      </c>
      <c r="F6832">
        <v>5</v>
      </c>
      <c r="G6832">
        <v>3</v>
      </c>
      <c r="H6832">
        <v>2</v>
      </c>
      <c r="I6832">
        <v>4.74</v>
      </c>
      <c r="J6832">
        <v>1.4</v>
      </c>
      <c r="K6832">
        <v>6.14</v>
      </c>
      <c r="L6832" s="2">
        <f>_xlfn.RANK.EQ(I6832, INDEX(CFB!$I$2:$I$1048576, MATCH(W6832, CFB!$W$2:$W$1048576, 0)):INDEX(CFB!$I$2:$I$1048576, MATCH(W6832, CFB!$W$2:$W$1048576, 0) + COUNTIF(CFB!$W$2:$W$1048576, W6832) - 1), 0)</f>
        <v>32</v>
      </c>
      <c r="M6832" s="2">
        <f>_xlfn.RANK.EQ(J6832, INDEX(CFB!$J$2:$J$1048576, MATCH(W6832, CFB!$W$2:$W$1048576, 0)):INDEX(CFB!$J$2:$J$1048576, MATCH(W6832, CFB!$W$2:$W$1048576, 0) + COUNTIF(CFB!$W$2:$W$1048576, W6832) - 1))</f>
        <v>51</v>
      </c>
      <c r="N6832" s="2">
        <f>RANK(K6832, INDEX(CFB!$K$2:$K$1048576, MATCH(W6832, CFB!$W$2:$W$1048576, 0)):INDEX(CFB!$K$2:$K$1048576, MATCH(W6832, CFB!$W$2:$W$1048576, 0) + COUNTIF(CFB!$W$2:$W$1048576, W6832) - 1))</f>
        <v>42</v>
      </c>
      <c r="O6832">
        <v>33.58</v>
      </c>
      <c r="P6832">
        <v>12.64</v>
      </c>
      <c r="W6832">
        <v>1968</v>
      </c>
      <c r="X6832">
        <f t="shared" si="211"/>
        <v>0</v>
      </c>
    </row>
    <row r="6833" spans="1:24" ht="12.75" hidden="1" customHeight="1" x14ac:dyDescent="0.45">
      <c r="A6833">
        <v>43</v>
      </c>
      <c r="B6833" t="s">
        <v>93</v>
      </c>
      <c r="C6833" t="s">
        <v>23</v>
      </c>
      <c r="D6833" s="2" t="str">
        <f t="shared" si="210"/>
        <v>Virginia1968</v>
      </c>
      <c r="F6833">
        <v>7</v>
      </c>
      <c r="G6833">
        <v>3</v>
      </c>
      <c r="H6833">
        <v>0</v>
      </c>
      <c r="I6833">
        <v>6.93</v>
      </c>
      <c r="J6833">
        <v>-0.98</v>
      </c>
      <c r="K6833">
        <v>5.95</v>
      </c>
      <c r="L6833" s="2">
        <f>_xlfn.RANK.EQ(I6833, INDEX(CFB!$I$2:$I$1048576, MATCH(W6833, CFB!$W$2:$W$1048576, 0)):INDEX(CFB!$I$2:$I$1048576, MATCH(W6833, CFB!$W$2:$W$1048576, 0) + COUNTIF(CFB!$W$2:$W$1048576, W6833) - 1), 0)</f>
        <v>25</v>
      </c>
      <c r="M6833" s="2">
        <f>_xlfn.RANK.EQ(J6833, INDEX(CFB!$J$2:$J$1048576, MATCH(W6833, CFB!$W$2:$W$1048576, 0)):INDEX(CFB!$J$2:$J$1048576, MATCH(W6833, CFB!$W$2:$W$1048576, 0) + COUNTIF(CFB!$W$2:$W$1048576, W6833) - 1))</f>
        <v>68</v>
      </c>
      <c r="N6833" s="2">
        <f>RANK(K6833, INDEX(CFB!$K$2:$K$1048576, MATCH(W6833, CFB!$W$2:$W$1048576, 0)):INDEX(CFB!$K$2:$K$1048576, MATCH(W6833, CFB!$W$2:$W$1048576, 0) + COUNTIF(CFB!$W$2:$W$1048576, W6833) - 1))</f>
        <v>43</v>
      </c>
      <c r="O6833">
        <v>38.31</v>
      </c>
      <c r="P6833">
        <v>16.13</v>
      </c>
      <c r="W6833">
        <v>1968</v>
      </c>
      <c r="X6833">
        <f t="shared" si="211"/>
        <v>0</v>
      </c>
    </row>
    <row r="6834" spans="1:24" ht="12.75" hidden="1" customHeight="1" x14ac:dyDescent="0.45">
      <c r="A6834">
        <v>44</v>
      </c>
      <c r="B6834" t="s">
        <v>74</v>
      </c>
      <c r="C6834" t="s">
        <v>15</v>
      </c>
      <c r="D6834" s="2" t="str">
        <f t="shared" si="210"/>
        <v>Kentucky1968</v>
      </c>
      <c r="F6834">
        <v>3</v>
      </c>
      <c r="G6834">
        <v>7</v>
      </c>
      <c r="H6834">
        <v>0</v>
      </c>
      <c r="I6834">
        <v>2.12</v>
      </c>
      <c r="J6834">
        <v>3.66</v>
      </c>
      <c r="K6834">
        <v>5.77</v>
      </c>
      <c r="L6834" s="2">
        <f>_xlfn.RANK.EQ(I6834, INDEX(CFB!$I$2:$I$1048576, MATCH(W6834, CFB!$W$2:$W$1048576, 0)):INDEX(CFB!$I$2:$I$1048576, MATCH(W6834, CFB!$W$2:$W$1048576, 0) + COUNTIF(CFB!$W$2:$W$1048576, W6834) - 1), 0)</f>
        <v>46</v>
      </c>
      <c r="M6834" s="2">
        <f>_xlfn.RANK.EQ(J6834, INDEX(CFB!$J$2:$J$1048576, MATCH(W6834, CFB!$W$2:$W$1048576, 0)):INDEX(CFB!$J$2:$J$1048576, MATCH(W6834, CFB!$W$2:$W$1048576, 0) + COUNTIF(CFB!$W$2:$W$1048576, W6834) - 1))</f>
        <v>38</v>
      </c>
      <c r="N6834" s="2">
        <f>RANK(K6834, INDEX(CFB!$K$2:$K$1048576, MATCH(W6834, CFB!$W$2:$W$1048576, 0)):INDEX(CFB!$K$2:$K$1048576, MATCH(W6834, CFB!$W$2:$W$1048576, 0) + COUNTIF(CFB!$W$2:$W$1048576, W6834) - 1))</f>
        <v>44</v>
      </c>
      <c r="O6834">
        <v>30.79</v>
      </c>
      <c r="P6834">
        <v>7.99</v>
      </c>
      <c r="W6834">
        <v>1968</v>
      </c>
      <c r="X6834">
        <f t="shared" si="211"/>
        <v>0</v>
      </c>
    </row>
    <row r="6835" spans="1:24" ht="12.75" hidden="1" customHeight="1" x14ac:dyDescent="0.45">
      <c r="A6835">
        <v>45</v>
      </c>
      <c r="B6835" t="s">
        <v>138</v>
      </c>
      <c r="C6835" t="s">
        <v>178</v>
      </c>
      <c r="D6835" s="2" t="str">
        <f t="shared" si="210"/>
        <v>Wyoming1968</v>
      </c>
      <c r="F6835">
        <v>7</v>
      </c>
      <c r="G6835">
        <v>3</v>
      </c>
      <c r="H6835">
        <v>0</v>
      </c>
      <c r="I6835">
        <v>-0.23</v>
      </c>
      <c r="J6835">
        <v>5.77</v>
      </c>
      <c r="K6835">
        <v>5.53</v>
      </c>
      <c r="L6835" s="2">
        <f>_xlfn.RANK.EQ(I6835, INDEX(CFB!$I$2:$I$1048576, MATCH(W6835, CFB!$W$2:$W$1048576, 0)):INDEX(CFB!$I$2:$I$1048576, MATCH(W6835, CFB!$W$2:$W$1048576, 0) + COUNTIF(CFB!$W$2:$W$1048576, W6835) - 1), 0)</f>
        <v>60</v>
      </c>
      <c r="M6835" s="2">
        <f>_xlfn.RANK.EQ(J6835, INDEX(CFB!$J$2:$J$1048576, MATCH(W6835, CFB!$W$2:$W$1048576, 0)):INDEX(CFB!$J$2:$J$1048576, MATCH(W6835, CFB!$W$2:$W$1048576, 0) + COUNTIF(CFB!$W$2:$W$1048576, W6835) - 1))</f>
        <v>27</v>
      </c>
      <c r="N6835" s="2">
        <f>RANK(K6835, INDEX(CFB!$K$2:$K$1048576, MATCH(W6835, CFB!$W$2:$W$1048576, 0)):INDEX(CFB!$K$2:$K$1048576, MATCH(W6835, CFB!$W$2:$W$1048576, 0) + COUNTIF(CFB!$W$2:$W$1048576, W6835) - 1))</f>
        <v>45</v>
      </c>
      <c r="O6835">
        <v>30.47</v>
      </c>
      <c r="P6835">
        <v>6.44</v>
      </c>
      <c r="W6835">
        <v>1968</v>
      </c>
      <c r="X6835">
        <f t="shared" si="211"/>
        <v>0</v>
      </c>
    </row>
    <row r="6836" spans="1:24" ht="12.75" hidden="1" customHeight="1" x14ac:dyDescent="0.45">
      <c r="A6836">
        <v>46</v>
      </c>
      <c r="B6836" t="s">
        <v>26</v>
      </c>
      <c r="C6836" t="s">
        <v>23</v>
      </c>
      <c r="D6836" s="2" t="str">
        <f t="shared" si="210"/>
        <v>Clemson1968</v>
      </c>
      <c r="F6836">
        <v>4</v>
      </c>
      <c r="G6836">
        <v>5</v>
      </c>
      <c r="H6836">
        <v>1</v>
      </c>
      <c r="I6836">
        <v>0.72</v>
      </c>
      <c r="J6836">
        <v>4.7</v>
      </c>
      <c r="K6836">
        <v>5.42</v>
      </c>
      <c r="L6836" s="2">
        <f>_xlfn.RANK.EQ(I6836, INDEX(CFB!$I$2:$I$1048576, MATCH(W6836, CFB!$W$2:$W$1048576, 0)):INDEX(CFB!$I$2:$I$1048576, MATCH(W6836, CFB!$W$2:$W$1048576, 0) + COUNTIF(CFB!$W$2:$W$1048576, W6836) - 1), 0)</f>
        <v>55</v>
      </c>
      <c r="M6836" s="2">
        <f>_xlfn.RANK.EQ(J6836, INDEX(CFB!$J$2:$J$1048576, MATCH(W6836, CFB!$W$2:$W$1048576, 0)):INDEX(CFB!$J$2:$J$1048576, MATCH(W6836, CFB!$W$2:$W$1048576, 0) + COUNTIF(CFB!$W$2:$W$1048576, W6836) - 1))</f>
        <v>35</v>
      </c>
      <c r="N6836" s="2">
        <f>RANK(K6836, INDEX(CFB!$K$2:$K$1048576, MATCH(W6836, CFB!$W$2:$W$1048576, 0)):INDEX(CFB!$K$2:$K$1048576, MATCH(W6836, CFB!$W$2:$W$1048576, 0) + COUNTIF(CFB!$W$2:$W$1048576, W6836) - 1))</f>
        <v>46</v>
      </c>
      <c r="O6836">
        <v>29.32</v>
      </c>
      <c r="P6836">
        <v>7.72</v>
      </c>
      <c r="W6836">
        <v>1968</v>
      </c>
      <c r="X6836">
        <f t="shared" si="211"/>
        <v>0</v>
      </c>
    </row>
    <row r="6837" spans="1:24" ht="12.75" hidden="1" customHeight="1" x14ac:dyDescent="0.45">
      <c r="A6837">
        <v>47</v>
      </c>
      <c r="B6837" t="s">
        <v>64</v>
      </c>
      <c r="C6837" t="s">
        <v>65</v>
      </c>
      <c r="D6837" s="2" t="str">
        <f t="shared" si="210"/>
        <v>Ohio1968</v>
      </c>
      <c r="E6837">
        <v>20</v>
      </c>
      <c r="F6837">
        <v>10</v>
      </c>
      <c r="G6837">
        <v>1</v>
      </c>
      <c r="H6837">
        <v>0</v>
      </c>
      <c r="I6837">
        <v>10.91</v>
      </c>
      <c r="J6837">
        <v>-5.54</v>
      </c>
      <c r="K6837">
        <v>5.37</v>
      </c>
      <c r="L6837" s="2">
        <f>_xlfn.RANK.EQ(I6837, INDEX(CFB!$I$2:$I$1048576, MATCH(W6837, CFB!$W$2:$W$1048576, 0)):INDEX(CFB!$I$2:$I$1048576, MATCH(W6837, CFB!$W$2:$W$1048576, 0) + COUNTIF(CFB!$W$2:$W$1048576, W6837) - 1), 0)</f>
        <v>10</v>
      </c>
      <c r="M6837" s="2">
        <f>_xlfn.RANK.EQ(J6837, INDEX(CFB!$J$2:$J$1048576, MATCH(W6837, CFB!$W$2:$W$1048576, 0)):INDEX(CFB!$J$2:$J$1048576, MATCH(W6837, CFB!$W$2:$W$1048576, 0) + COUNTIF(CFB!$W$2:$W$1048576, W6837) - 1))</f>
        <v>99</v>
      </c>
      <c r="N6837" s="2">
        <f>RANK(K6837, INDEX(CFB!$K$2:$K$1048576, MATCH(W6837, CFB!$W$2:$W$1048576, 0)):INDEX(CFB!$K$2:$K$1048576, MATCH(W6837, CFB!$W$2:$W$1048576, 0) + COUNTIF(CFB!$W$2:$W$1048576, W6837) - 1))</f>
        <v>47</v>
      </c>
      <c r="O6837">
        <v>43.34</v>
      </c>
      <c r="P6837">
        <v>17.41</v>
      </c>
      <c r="W6837">
        <v>1968</v>
      </c>
      <c r="X6837">
        <f t="shared" si="211"/>
        <v>0</v>
      </c>
    </row>
    <row r="6838" spans="1:24" ht="12.75" hidden="1" customHeight="1" x14ac:dyDescent="0.45">
      <c r="A6838">
        <v>48</v>
      </c>
      <c r="B6838" t="s">
        <v>41</v>
      </c>
      <c r="C6838" t="s">
        <v>188</v>
      </c>
      <c r="D6838" s="2" t="str">
        <f t="shared" si="210"/>
        <v>Kansas State1968</v>
      </c>
      <c r="F6838">
        <v>4</v>
      </c>
      <c r="G6838">
        <v>6</v>
      </c>
      <c r="H6838">
        <v>0</v>
      </c>
      <c r="I6838">
        <v>3.67</v>
      </c>
      <c r="J6838">
        <v>1.05</v>
      </c>
      <c r="K6838">
        <v>4.72</v>
      </c>
      <c r="L6838" s="2">
        <f>_xlfn.RANK.EQ(I6838, INDEX(CFB!$I$2:$I$1048576, MATCH(W6838, CFB!$W$2:$W$1048576, 0)):INDEX(CFB!$I$2:$I$1048576, MATCH(W6838, CFB!$W$2:$W$1048576, 0) + COUNTIF(CFB!$W$2:$W$1048576, W6838) - 1), 0)</f>
        <v>37</v>
      </c>
      <c r="M6838" s="2">
        <f>_xlfn.RANK.EQ(J6838, INDEX(CFB!$J$2:$J$1048576, MATCH(W6838, CFB!$W$2:$W$1048576, 0)):INDEX(CFB!$J$2:$J$1048576, MATCH(W6838, CFB!$W$2:$W$1048576, 0) + COUNTIF(CFB!$W$2:$W$1048576, W6838) - 1))</f>
        <v>54</v>
      </c>
      <c r="N6838" s="2">
        <f>RANK(K6838, INDEX(CFB!$K$2:$K$1048576, MATCH(W6838, CFB!$W$2:$W$1048576, 0)):INDEX(CFB!$K$2:$K$1048576, MATCH(W6838, CFB!$W$2:$W$1048576, 0) + COUNTIF(CFB!$W$2:$W$1048576, W6838) - 1))</f>
        <v>48</v>
      </c>
      <c r="O6838">
        <v>32.549999999999997</v>
      </c>
      <c r="P6838">
        <v>11.23</v>
      </c>
      <c r="W6838">
        <v>1968</v>
      </c>
      <c r="X6838">
        <f t="shared" si="211"/>
        <v>0</v>
      </c>
    </row>
    <row r="6839" spans="1:24" ht="12.75" hidden="1" customHeight="1" x14ac:dyDescent="0.45">
      <c r="A6839">
        <v>49</v>
      </c>
      <c r="B6839" t="s">
        <v>121</v>
      </c>
      <c r="C6839" t="s">
        <v>188</v>
      </c>
      <c r="D6839" s="2" t="str">
        <f t="shared" si="210"/>
        <v>Oklahoma State1968</v>
      </c>
      <c r="F6839">
        <v>3</v>
      </c>
      <c r="G6839">
        <v>7</v>
      </c>
      <c r="H6839">
        <v>0</v>
      </c>
      <c r="I6839">
        <v>1.73</v>
      </c>
      <c r="J6839">
        <v>2.39</v>
      </c>
      <c r="K6839">
        <v>4.12</v>
      </c>
      <c r="L6839" s="2">
        <f>_xlfn.RANK.EQ(I6839, INDEX(CFB!$I$2:$I$1048576, MATCH(W6839, CFB!$W$2:$W$1048576, 0)):INDEX(CFB!$I$2:$I$1048576, MATCH(W6839, CFB!$W$2:$W$1048576, 0) + COUNTIF(CFB!$W$2:$W$1048576, W6839) - 1), 0)</f>
        <v>50</v>
      </c>
      <c r="M6839" s="2">
        <f>_xlfn.RANK.EQ(J6839, INDEX(CFB!$J$2:$J$1048576, MATCH(W6839, CFB!$W$2:$W$1048576, 0)):INDEX(CFB!$J$2:$J$1048576, MATCH(W6839, CFB!$W$2:$W$1048576, 0) + COUNTIF(CFB!$W$2:$W$1048576, W6839) - 1))</f>
        <v>48</v>
      </c>
      <c r="N6839" s="2">
        <f>RANK(K6839, INDEX(CFB!$K$2:$K$1048576, MATCH(W6839, CFB!$W$2:$W$1048576, 0)):INDEX(CFB!$K$2:$K$1048576, MATCH(W6839, CFB!$W$2:$W$1048576, 0) + COUNTIF(CFB!$W$2:$W$1048576, W6839) - 1))</f>
        <v>49</v>
      </c>
      <c r="O6839">
        <v>30.86</v>
      </c>
      <c r="P6839">
        <v>10.42</v>
      </c>
      <c r="W6839">
        <v>1968</v>
      </c>
      <c r="X6839">
        <f t="shared" si="211"/>
        <v>0</v>
      </c>
    </row>
    <row r="6840" spans="1:24" ht="12.75" hidden="1" customHeight="1" x14ac:dyDescent="0.45">
      <c r="A6840">
        <v>50</v>
      </c>
      <c r="B6840" t="s">
        <v>59</v>
      </c>
      <c r="C6840" t="s">
        <v>15</v>
      </c>
      <c r="D6840" s="2" t="str">
        <f t="shared" si="210"/>
        <v>Vanderbilt1968</v>
      </c>
      <c r="F6840">
        <v>5</v>
      </c>
      <c r="G6840">
        <v>4</v>
      </c>
      <c r="H6840">
        <v>1</v>
      </c>
      <c r="I6840">
        <v>-1.45</v>
      </c>
      <c r="J6840">
        <v>5.48</v>
      </c>
      <c r="K6840">
        <v>4.03</v>
      </c>
      <c r="L6840" s="2">
        <f>_xlfn.RANK.EQ(I6840, INDEX(CFB!$I$2:$I$1048576, MATCH(W6840, CFB!$W$2:$W$1048576, 0)):INDEX(CFB!$I$2:$I$1048576, MATCH(W6840, CFB!$W$2:$W$1048576, 0) + COUNTIF(CFB!$W$2:$W$1048576, W6840) - 1), 0)</f>
        <v>70</v>
      </c>
      <c r="M6840" s="2">
        <f>_xlfn.RANK.EQ(J6840, INDEX(CFB!$J$2:$J$1048576, MATCH(W6840, CFB!$W$2:$W$1048576, 0)):INDEX(CFB!$J$2:$J$1048576, MATCH(W6840, CFB!$W$2:$W$1048576, 0) + COUNTIF(CFB!$W$2:$W$1048576, W6840) - 1))</f>
        <v>30</v>
      </c>
      <c r="N6840" s="2">
        <f>RANK(K6840, INDEX(CFB!$K$2:$K$1048576, MATCH(W6840, CFB!$W$2:$W$1048576, 0)):INDEX(CFB!$K$2:$K$1048576, MATCH(W6840, CFB!$W$2:$W$1048576, 0) + COUNTIF(CFB!$W$2:$W$1048576, W6840) - 1))</f>
        <v>50</v>
      </c>
      <c r="O6840">
        <v>27.02</v>
      </c>
      <c r="P6840">
        <v>6.54</v>
      </c>
      <c r="W6840">
        <v>1968</v>
      </c>
      <c r="X6840">
        <f t="shared" si="211"/>
        <v>0</v>
      </c>
    </row>
    <row r="6841" spans="1:24" ht="12.75" hidden="1" customHeight="1" x14ac:dyDescent="0.45">
      <c r="A6841">
        <v>51</v>
      </c>
      <c r="B6841" t="s">
        <v>20</v>
      </c>
      <c r="C6841" t="s">
        <v>23</v>
      </c>
      <c r="D6841" s="2" t="str">
        <f t="shared" si="210"/>
        <v>South Carolina1968</v>
      </c>
      <c r="F6841">
        <v>4</v>
      </c>
      <c r="G6841">
        <v>6</v>
      </c>
      <c r="H6841">
        <v>0</v>
      </c>
      <c r="I6841">
        <v>3.72</v>
      </c>
      <c r="J6841">
        <v>0.28000000000000003</v>
      </c>
      <c r="K6841">
        <v>4</v>
      </c>
      <c r="L6841" s="2">
        <f>_xlfn.RANK.EQ(I6841, INDEX(CFB!$I$2:$I$1048576, MATCH(W6841, CFB!$W$2:$W$1048576, 0)):INDEX(CFB!$I$2:$I$1048576, MATCH(W6841, CFB!$W$2:$W$1048576, 0) + COUNTIF(CFB!$W$2:$W$1048576, W6841) - 1), 0)</f>
        <v>36</v>
      </c>
      <c r="M6841" s="2">
        <f>_xlfn.RANK.EQ(J6841, INDEX(CFB!$J$2:$J$1048576, MATCH(W6841, CFB!$W$2:$W$1048576, 0)):INDEX(CFB!$J$2:$J$1048576, MATCH(W6841, CFB!$W$2:$W$1048576, 0) + COUNTIF(CFB!$W$2:$W$1048576, W6841) - 1))</f>
        <v>59</v>
      </c>
      <c r="N6841" s="2">
        <f>RANK(K6841, INDEX(CFB!$K$2:$K$1048576, MATCH(W6841, CFB!$W$2:$W$1048576, 0)):INDEX(CFB!$K$2:$K$1048576, MATCH(W6841, CFB!$W$2:$W$1048576, 0) + COUNTIF(CFB!$W$2:$W$1048576, W6841) - 1))</f>
        <v>51</v>
      </c>
      <c r="O6841">
        <v>31.59</v>
      </c>
      <c r="P6841">
        <v>10.91</v>
      </c>
      <c r="W6841">
        <v>1968</v>
      </c>
      <c r="X6841">
        <f t="shared" si="211"/>
        <v>0</v>
      </c>
    </row>
    <row r="6842" spans="1:24" ht="12.75" hidden="1" customHeight="1" x14ac:dyDescent="0.45">
      <c r="A6842">
        <v>52</v>
      </c>
      <c r="B6842" t="s">
        <v>61</v>
      </c>
      <c r="C6842" t="s">
        <v>189</v>
      </c>
      <c r="D6842" s="2" t="str">
        <f t="shared" si="210"/>
        <v>Texas Christian1968</v>
      </c>
      <c r="F6842">
        <v>3</v>
      </c>
      <c r="G6842">
        <v>7</v>
      </c>
      <c r="H6842">
        <v>0</v>
      </c>
      <c r="I6842">
        <v>-1.96</v>
      </c>
      <c r="J6842">
        <v>5.43</v>
      </c>
      <c r="K6842">
        <v>3.47</v>
      </c>
      <c r="L6842" s="2">
        <f>_xlfn.RANK.EQ(I6842, INDEX(CFB!$I$2:$I$1048576, MATCH(W6842, CFB!$W$2:$W$1048576, 0)):INDEX(CFB!$I$2:$I$1048576, MATCH(W6842, CFB!$W$2:$W$1048576, 0) + COUNTIF(CFB!$W$2:$W$1048576, W6842) - 1), 0)</f>
        <v>72</v>
      </c>
      <c r="M6842" s="2">
        <f>_xlfn.RANK.EQ(J6842, INDEX(CFB!$J$2:$J$1048576, MATCH(W6842, CFB!$W$2:$W$1048576, 0)):INDEX(CFB!$J$2:$J$1048576, MATCH(W6842, CFB!$W$2:$W$1048576, 0) + COUNTIF(CFB!$W$2:$W$1048576, W6842) - 1))</f>
        <v>31</v>
      </c>
      <c r="N6842" s="2">
        <f>RANK(K6842, INDEX(CFB!$K$2:$K$1048576, MATCH(W6842, CFB!$W$2:$W$1048576, 0)):INDEX(CFB!$K$2:$K$1048576, MATCH(W6842, CFB!$W$2:$W$1048576, 0) + COUNTIF(CFB!$W$2:$W$1048576, W6842) - 1))</f>
        <v>52</v>
      </c>
      <c r="O6842">
        <v>27.39</v>
      </c>
      <c r="P6842">
        <v>7.24</v>
      </c>
      <c r="W6842">
        <v>1968</v>
      </c>
      <c r="X6842">
        <f t="shared" si="211"/>
        <v>0</v>
      </c>
    </row>
    <row r="6843" spans="1:24" ht="12.75" hidden="1" customHeight="1" x14ac:dyDescent="0.45">
      <c r="A6843">
        <v>53</v>
      </c>
      <c r="B6843" t="s">
        <v>120</v>
      </c>
      <c r="C6843" t="s">
        <v>178</v>
      </c>
      <c r="D6843" s="2" t="str">
        <f t="shared" si="210"/>
        <v>Arizona1968</v>
      </c>
      <c r="F6843">
        <v>8</v>
      </c>
      <c r="G6843">
        <v>3</v>
      </c>
      <c r="H6843">
        <v>0</v>
      </c>
      <c r="I6843">
        <v>-4.2699999999999996</v>
      </c>
      <c r="J6843">
        <v>7.43</v>
      </c>
      <c r="K6843">
        <v>3.16</v>
      </c>
      <c r="L6843" s="2">
        <f>_xlfn.RANK.EQ(I6843, INDEX(CFB!$I$2:$I$1048576, MATCH(W6843, CFB!$W$2:$W$1048576, 0)):INDEX(CFB!$I$2:$I$1048576, MATCH(W6843, CFB!$W$2:$W$1048576, 0) + COUNTIF(CFB!$W$2:$W$1048576, W6843) - 1), 0)</f>
        <v>90</v>
      </c>
      <c r="M6843" s="2">
        <f>_xlfn.RANK.EQ(J6843, INDEX(CFB!$J$2:$J$1048576, MATCH(W6843, CFB!$W$2:$W$1048576, 0)):INDEX(CFB!$J$2:$J$1048576, MATCH(W6843, CFB!$W$2:$W$1048576, 0) + COUNTIF(CFB!$W$2:$W$1048576, W6843) - 1))</f>
        <v>17</v>
      </c>
      <c r="N6843" s="2">
        <f>RANK(K6843, INDEX(CFB!$K$2:$K$1048576, MATCH(W6843, CFB!$W$2:$W$1048576, 0)):INDEX(CFB!$K$2:$K$1048576, MATCH(W6843, CFB!$W$2:$W$1048576, 0) + COUNTIF(CFB!$W$2:$W$1048576, W6843) - 1))</f>
        <v>53</v>
      </c>
      <c r="O6843">
        <v>23.37</v>
      </c>
      <c r="P6843">
        <v>4.87</v>
      </c>
      <c r="W6843">
        <v>1968</v>
      </c>
      <c r="X6843">
        <f t="shared" si="211"/>
        <v>0</v>
      </c>
    </row>
    <row r="6844" spans="1:24" ht="12.75" hidden="1" customHeight="1" x14ac:dyDescent="0.45">
      <c r="A6844">
        <v>54</v>
      </c>
      <c r="B6844" t="s">
        <v>113</v>
      </c>
      <c r="C6844" t="s">
        <v>195</v>
      </c>
      <c r="D6844" s="2" t="str">
        <f t="shared" si="210"/>
        <v>North Texas1968</v>
      </c>
      <c r="F6844">
        <v>8</v>
      </c>
      <c r="G6844">
        <v>2</v>
      </c>
      <c r="H6844">
        <v>0</v>
      </c>
      <c r="I6844">
        <v>3.58</v>
      </c>
      <c r="J6844">
        <v>-0.74</v>
      </c>
      <c r="K6844">
        <v>2.85</v>
      </c>
      <c r="L6844" s="2">
        <f>_xlfn.RANK.EQ(I6844, INDEX(CFB!$I$2:$I$1048576, MATCH(W6844, CFB!$W$2:$W$1048576, 0)):INDEX(CFB!$I$2:$I$1048576, MATCH(W6844, CFB!$W$2:$W$1048576, 0) + COUNTIF(CFB!$W$2:$W$1048576, W6844) - 1), 0)</f>
        <v>38</v>
      </c>
      <c r="M6844" s="2">
        <f>_xlfn.RANK.EQ(J6844, INDEX(CFB!$J$2:$J$1048576, MATCH(W6844, CFB!$W$2:$W$1048576, 0)):INDEX(CFB!$J$2:$J$1048576, MATCH(W6844, CFB!$W$2:$W$1048576, 0) + COUNTIF(CFB!$W$2:$W$1048576, W6844) - 1))</f>
        <v>64</v>
      </c>
      <c r="N6844" s="2">
        <f>RANK(K6844, INDEX(CFB!$K$2:$K$1048576, MATCH(W6844, CFB!$W$2:$W$1048576, 0)):INDEX(CFB!$K$2:$K$1048576, MATCH(W6844, CFB!$W$2:$W$1048576, 0) + COUNTIF(CFB!$W$2:$W$1048576, W6844) - 1))</f>
        <v>54</v>
      </c>
      <c r="O6844">
        <v>31.94</v>
      </c>
      <c r="P6844">
        <v>13.85</v>
      </c>
      <c r="W6844">
        <v>1968</v>
      </c>
      <c r="X6844">
        <f t="shared" si="211"/>
        <v>0</v>
      </c>
    </row>
    <row r="6845" spans="1:24" ht="12.75" hidden="1" customHeight="1" x14ac:dyDescent="0.45">
      <c r="A6845">
        <v>55</v>
      </c>
      <c r="B6845" t="s">
        <v>86</v>
      </c>
      <c r="C6845" t="s">
        <v>65</v>
      </c>
      <c r="D6845" s="2" t="str">
        <f t="shared" si="210"/>
        <v>Miami (OH)1968</v>
      </c>
      <c r="F6845">
        <v>7</v>
      </c>
      <c r="G6845">
        <v>3</v>
      </c>
      <c r="H6845">
        <v>0</v>
      </c>
      <c r="I6845">
        <v>-3.52</v>
      </c>
      <c r="J6845">
        <v>6.12</v>
      </c>
      <c r="K6845">
        <v>2.61</v>
      </c>
      <c r="L6845" s="2">
        <f>_xlfn.RANK.EQ(I6845, INDEX(CFB!$I$2:$I$1048576, MATCH(W6845, CFB!$W$2:$W$1048576, 0)):INDEX(CFB!$I$2:$I$1048576, MATCH(W6845, CFB!$W$2:$W$1048576, 0) + COUNTIF(CFB!$W$2:$W$1048576, W6845) - 1), 0)</f>
        <v>83</v>
      </c>
      <c r="M6845" s="2">
        <f>_xlfn.RANK.EQ(J6845, INDEX(CFB!$J$2:$J$1048576, MATCH(W6845, CFB!$W$2:$W$1048576, 0)):INDEX(CFB!$J$2:$J$1048576, MATCH(W6845, CFB!$W$2:$W$1048576, 0) + COUNTIF(CFB!$W$2:$W$1048576, W6845) - 1))</f>
        <v>24</v>
      </c>
      <c r="N6845" s="2">
        <f>RANK(K6845, INDEX(CFB!$K$2:$K$1048576, MATCH(W6845, CFB!$W$2:$W$1048576, 0)):INDEX(CFB!$K$2:$K$1048576, MATCH(W6845, CFB!$W$2:$W$1048576, 0) + COUNTIF(CFB!$W$2:$W$1048576, W6845) - 1))</f>
        <v>55</v>
      </c>
      <c r="O6845">
        <v>28.46</v>
      </c>
      <c r="P6845">
        <v>4.45</v>
      </c>
      <c r="W6845">
        <v>1968</v>
      </c>
      <c r="X6845">
        <f t="shared" si="211"/>
        <v>0</v>
      </c>
    </row>
    <row r="6846" spans="1:24" ht="12.75" hidden="1" customHeight="1" x14ac:dyDescent="0.45">
      <c r="A6846">
        <v>56</v>
      </c>
      <c r="B6846" t="s">
        <v>106</v>
      </c>
      <c r="C6846" t="s">
        <v>23</v>
      </c>
      <c r="D6846" s="2" t="str">
        <f t="shared" si="210"/>
        <v>Wake Forest1968</v>
      </c>
      <c r="F6846">
        <v>2</v>
      </c>
      <c r="G6846">
        <v>7</v>
      </c>
      <c r="H6846">
        <v>1</v>
      </c>
      <c r="I6846">
        <v>3.25</v>
      </c>
      <c r="J6846">
        <v>-0.88</v>
      </c>
      <c r="K6846">
        <v>2.37</v>
      </c>
      <c r="L6846" s="2">
        <f>_xlfn.RANK.EQ(I6846, INDEX(CFB!$I$2:$I$1048576, MATCH(W6846, CFB!$W$2:$W$1048576, 0)):INDEX(CFB!$I$2:$I$1048576, MATCH(W6846, CFB!$W$2:$W$1048576, 0) + COUNTIF(CFB!$W$2:$W$1048576, W6846) - 1), 0)</f>
        <v>40</v>
      </c>
      <c r="M6846" s="2">
        <f>_xlfn.RANK.EQ(J6846, INDEX(CFB!$J$2:$J$1048576, MATCH(W6846, CFB!$W$2:$W$1048576, 0)):INDEX(CFB!$J$2:$J$1048576, MATCH(W6846, CFB!$W$2:$W$1048576, 0) + COUNTIF(CFB!$W$2:$W$1048576, W6846) - 1))</f>
        <v>65</v>
      </c>
      <c r="N6846" s="2">
        <f>RANK(K6846, INDEX(CFB!$K$2:$K$1048576, MATCH(W6846, CFB!$W$2:$W$1048576, 0)):INDEX(CFB!$K$2:$K$1048576, MATCH(W6846, CFB!$W$2:$W$1048576, 0) + COUNTIF(CFB!$W$2:$W$1048576, W6846) - 1))</f>
        <v>56</v>
      </c>
      <c r="O6846">
        <v>31.73</v>
      </c>
      <c r="P6846">
        <v>12.22</v>
      </c>
      <c r="W6846">
        <v>1968</v>
      </c>
      <c r="X6846">
        <f t="shared" si="211"/>
        <v>0</v>
      </c>
    </row>
    <row r="6847" spans="1:24" ht="12.75" hidden="1" customHeight="1" x14ac:dyDescent="0.45">
      <c r="A6847">
        <v>57</v>
      </c>
      <c r="B6847" t="s">
        <v>57</v>
      </c>
      <c r="C6847" t="s">
        <v>12</v>
      </c>
      <c r="D6847" s="2" t="str">
        <f t="shared" si="210"/>
        <v>Boston College1968</v>
      </c>
      <c r="F6847">
        <v>6</v>
      </c>
      <c r="G6847">
        <v>3</v>
      </c>
      <c r="H6847">
        <v>0</v>
      </c>
      <c r="I6847">
        <v>4.3600000000000003</v>
      </c>
      <c r="J6847">
        <v>-2.25</v>
      </c>
      <c r="K6847">
        <v>2.1</v>
      </c>
      <c r="L6847" s="2">
        <f>_xlfn.RANK.EQ(I6847, INDEX(CFB!$I$2:$I$1048576, MATCH(W6847, CFB!$W$2:$W$1048576, 0)):INDEX(CFB!$I$2:$I$1048576, MATCH(W6847, CFB!$W$2:$W$1048576, 0) + COUNTIF(CFB!$W$2:$W$1048576, W6847) - 1), 0)</f>
        <v>34</v>
      </c>
      <c r="M6847" s="2">
        <f>_xlfn.RANK.EQ(J6847, INDEX(CFB!$J$2:$J$1048576, MATCH(W6847, CFB!$W$2:$W$1048576, 0)):INDEX(CFB!$J$2:$J$1048576, MATCH(W6847, CFB!$W$2:$W$1048576, 0) + COUNTIF(CFB!$W$2:$W$1048576, W6847) - 1))</f>
        <v>77</v>
      </c>
      <c r="N6847" s="2">
        <f>RANK(K6847, INDEX(CFB!$K$2:$K$1048576, MATCH(W6847, CFB!$W$2:$W$1048576, 0)):INDEX(CFB!$K$2:$K$1048576, MATCH(W6847, CFB!$W$2:$W$1048576, 0) + COUNTIF(CFB!$W$2:$W$1048576, W6847) - 1))</f>
        <v>57</v>
      </c>
      <c r="O6847">
        <v>34.08</v>
      </c>
      <c r="P6847">
        <v>16.670000000000002</v>
      </c>
      <c r="W6847">
        <v>1968</v>
      </c>
      <c r="X6847">
        <f t="shared" si="211"/>
        <v>0</v>
      </c>
    </row>
    <row r="6848" spans="1:24" ht="12.75" hidden="1" customHeight="1" x14ac:dyDescent="0.45">
      <c r="A6848">
        <v>58</v>
      </c>
      <c r="B6848" t="s">
        <v>202</v>
      </c>
      <c r="C6848" t="s">
        <v>206</v>
      </c>
      <c r="D6848" s="2" t="str">
        <f t="shared" si="210"/>
        <v>Richmond1968</v>
      </c>
      <c r="F6848">
        <v>8</v>
      </c>
      <c r="G6848">
        <v>3</v>
      </c>
      <c r="H6848">
        <v>0</v>
      </c>
      <c r="I6848">
        <v>1.36</v>
      </c>
      <c r="J6848">
        <v>0.28000000000000003</v>
      </c>
      <c r="K6848">
        <v>1.64</v>
      </c>
      <c r="L6848" s="2">
        <f>_xlfn.RANK.EQ(I6848, INDEX(CFB!$I$2:$I$1048576, MATCH(W6848, CFB!$W$2:$W$1048576, 0)):INDEX(CFB!$I$2:$I$1048576, MATCH(W6848, CFB!$W$2:$W$1048576, 0) + COUNTIF(CFB!$W$2:$W$1048576, W6848) - 1), 0)</f>
        <v>52</v>
      </c>
      <c r="M6848" s="2">
        <f>_xlfn.RANK.EQ(J6848, INDEX(CFB!$J$2:$J$1048576, MATCH(W6848, CFB!$W$2:$W$1048576, 0)):INDEX(CFB!$J$2:$J$1048576, MATCH(W6848, CFB!$W$2:$W$1048576, 0) + COUNTIF(CFB!$W$2:$W$1048576, W6848) - 1))</f>
        <v>59</v>
      </c>
      <c r="N6848" s="2">
        <f>RANK(K6848, INDEX(CFB!$K$2:$K$1048576, MATCH(W6848, CFB!$W$2:$W$1048576, 0)):INDEX(CFB!$K$2:$K$1048576, MATCH(W6848, CFB!$W$2:$W$1048576, 0) + COUNTIF(CFB!$W$2:$W$1048576, W6848) - 1))</f>
        <v>58</v>
      </c>
      <c r="O6848">
        <v>30.75</v>
      </c>
      <c r="P6848">
        <v>12.53</v>
      </c>
      <c r="W6848">
        <v>1968</v>
      </c>
      <c r="X6848">
        <f t="shared" si="211"/>
        <v>0</v>
      </c>
    </row>
    <row r="6849" spans="1:24" ht="12.75" hidden="1" customHeight="1" x14ac:dyDescent="0.45">
      <c r="A6849">
        <v>59</v>
      </c>
      <c r="B6849" t="s">
        <v>220</v>
      </c>
      <c r="C6849" t="s">
        <v>212</v>
      </c>
      <c r="D6849" s="2" t="str">
        <f t="shared" si="210"/>
        <v>Princeton1968</v>
      </c>
      <c r="F6849">
        <v>4</v>
      </c>
      <c r="G6849">
        <v>5</v>
      </c>
      <c r="H6849">
        <v>0</v>
      </c>
      <c r="I6849">
        <v>-0.15</v>
      </c>
      <c r="J6849">
        <v>1.31</v>
      </c>
      <c r="K6849">
        <v>1.1599999999999999</v>
      </c>
      <c r="L6849" s="2">
        <f>_xlfn.RANK.EQ(I6849, INDEX(CFB!$I$2:$I$1048576, MATCH(W6849, CFB!$W$2:$W$1048576, 0)):INDEX(CFB!$I$2:$I$1048576, MATCH(W6849, CFB!$W$2:$W$1048576, 0) + COUNTIF(CFB!$W$2:$W$1048576, W6849) - 1), 0)</f>
        <v>59</v>
      </c>
      <c r="M6849" s="2">
        <f>_xlfn.RANK.EQ(J6849, INDEX(CFB!$J$2:$J$1048576, MATCH(W6849, CFB!$W$2:$W$1048576, 0)):INDEX(CFB!$J$2:$J$1048576, MATCH(W6849, CFB!$W$2:$W$1048576, 0) + COUNTIF(CFB!$W$2:$W$1048576, W6849) - 1))</f>
        <v>52</v>
      </c>
      <c r="N6849" s="2">
        <f>RANK(K6849, INDEX(CFB!$K$2:$K$1048576, MATCH(W6849, CFB!$W$2:$W$1048576, 0)):INDEX(CFB!$K$2:$K$1048576, MATCH(W6849, CFB!$W$2:$W$1048576, 0) + COUNTIF(CFB!$W$2:$W$1048576, W6849) - 1))</f>
        <v>59</v>
      </c>
      <c r="O6849">
        <v>32.700000000000003</v>
      </c>
      <c r="P6849">
        <v>9.43</v>
      </c>
      <c r="W6849">
        <v>1968</v>
      </c>
      <c r="X6849">
        <f t="shared" si="211"/>
        <v>0</v>
      </c>
    </row>
    <row r="6850" spans="1:24" ht="12.75" hidden="1" customHeight="1" x14ac:dyDescent="0.45">
      <c r="A6850">
        <v>60</v>
      </c>
      <c r="B6850" t="s">
        <v>13</v>
      </c>
      <c r="C6850" t="s">
        <v>227</v>
      </c>
      <c r="D6850" s="2" t="str">
        <f t="shared" si="210"/>
        <v>Oregon1968</v>
      </c>
      <c r="F6850">
        <v>4</v>
      </c>
      <c r="G6850">
        <v>6</v>
      </c>
      <c r="H6850">
        <v>0</v>
      </c>
      <c r="I6850">
        <v>-3.99</v>
      </c>
      <c r="J6850">
        <v>4.4800000000000004</v>
      </c>
      <c r="K6850">
        <v>0.49</v>
      </c>
      <c r="L6850" s="2">
        <f>_xlfn.RANK.EQ(I6850, INDEX(CFB!$I$2:$I$1048576, MATCH(W6850, CFB!$W$2:$W$1048576, 0)):INDEX(CFB!$I$2:$I$1048576, MATCH(W6850, CFB!$W$2:$W$1048576, 0) + COUNTIF(CFB!$W$2:$W$1048576, W6850) - 1), 0)</f>
        <v>86</v>
      </c>
      <c r="M6850" s="2">
        <f>_xlfn.RANK.EQ(J6850, INDEX(CFB!$J$2:$J$1048576, MATCH(W6850, CFB!$W$2:$W$1048576, 0)):INDEX(CFB!$J$2:$J$1048576, MATCH(W6850, CFB!$W$2:$W$1048576, 0) + COUNTIF(CFB!$W$2:$W$1048576, W6850) - 1))</f>
        <v>37</v>
      </c>
      <c r="N6850" s="2">
        <f>RANK(K6850, INDEX(CFB!$K$2:$K$1048576, MATCH(W6850, CFB!$W$2:$W$1048576, 0)):INDEX(CFB!$K$2:$K$1048576, MATCH(W6850, CFB!$W$2:$W$1048576, 0) + COUNTIF(CFB!$W$2:$W$1048576, W6850) - 1))</f>
        <v>60</v>
      </c>
      <c r="O6850">
        <v>24.77</v>
      </c>
      <c r="P6850">
        <v>8.41</v>
      </c>
      <c r="W6850">
        <v>1968</v>
      </c>
      <c r="X6850">
        <f t="shared" si="211"/>
        <v>0</v>
      </c>
    </row>
    <row r="6851" spans="1:24" ht="12.75" hidden="1" customHeight="1" x14ac:dyDescent="0.45">
      <c r="A6851">
        <v>61</v>
      </c>
      <c r="B6851" t="s">
        <v>73</v>
      </c>
      <c r="C6851" t="s">
        <v>227</v>
      </c>
      <c r="D6851" s="2" t="str">
        <f t="shared" ref="D6851:D6913" si="212">_xlfn.CONCAT(B6851, W6851)</f>
        <v>UCLA1968</v>
      </c>
      <c r="F6851">
        <v>3</v>
      </c>
      <c r="G6851">
        <v>7</v>
      </c>
      <c r="H6851">
        <v>0</v>
      </c>
      <c r="I6851">
        <v>2.08</v>
      </c>
      <c r="J6851">
        <v>-1.65</v>
      </c>
      <c r="K6851">
        <v>0.43</v>
      </c>
      <c r="L6851" s="2">
        <f>_xlfn.RANK.EQ(I6851, INDEX(CFB!$I$2:$I$1048576, MATCH(W6851, CFB!$W$2:$W$1048576, 0)):INDEX(CFB!$I$2:$I$1048576, MATCH(W6851, CFB!$W$2:$W$1048576, 0) + COUNTIF(CFB!$W$2:$W$1048576, W6851) - 1), 0)</f>
        <v>47</v>
      </c>
      <c r="M6851" s="2">
        <f>_xlfn.RANK.EQ(J6851, INDEX(CFB!$J$2:$J$1048576, MATCH(W6851, CFB!$W$2:$W$1048576, 0)):INDEX(CFB!$J$2:$J$1048576, MATCH(W6851, CFB!$W$2:$W$1048576, 0) + COUNTIF(CFB!$W$2:$W$1048576, W6851) - 1))</f>
        <v>72</v>
      </c>
      <c r="N6851" s="2">
        <f>RANK(K6851, INDEX(CFB!$K$2:$K$1048576, MATCH(W6851, CFB!$W$2:$W$1048576, 0)):INDEX(CFB!$K$2:$K$1048576, MATCH(W6851, CFB!$W$2:$W$1048576, 0) + COUNTIF(CFB!$W$2:$W$1048576, W6851) - 1))</f>
        <v>61</v>
      </c>
      <c r="O6851">
        <v>33.1</v>
      </c>
      <c r="P6851">
        <v>12.84</v>
      </c>
      <c r="W6851">
        <v>1968</v>
      </c>
      <c r="X6851">
        <f t="shared" ref="X6851:X6913" si="213">IF(E6851=1, 1,0)</f>
        <v>0</v>
      </c>
    </row>
    <row r="6852" spans="1:24" ht="12.75" hidden="1" customHeight="1" x14ac:dyDescent="0.45">
      <c r="A6852">
        <v>62</v>
      </c>
      <c r="B6852" t="s">
        <v>45</v>
      </c>
      <c r="C6852" t="s">
        <v>189</v>
      </c>
      <c r="D6852" s="2" t="str">
        <f t="shared" si="212"/>
        <v>Baylor1968</v>
      </c>
      <c r="F6852">
        <v>3</v>
      </c>
      <c r="G6852">
        <v>7</v>
      </c>
      <c r="H6852">
        <v>0</v>
      </c>
      <c r="I6852">
        <v>4.72</v>
      </c>
      <c r="J6852">
        <v>-4.54</v>
      </c>
      <c r="K6852">
        <v>0.18</v>
      </c>
      <c r="L6852" s="2">
        <f>_xlfn.RANK.EQ(I6852, INDEX(CFB!$I$2:$I$1048576, MATCH(W6852, CFB!$W$2:$W$1048576, 0)):INDEX(CFB!$I$2:$I$1048576, MATCH(W6852, CFB!$W$2:$W$1048576, 0) + COUNTIF(CFB!$W$2:$W$1048576, W6852) - 1), 0)</f>
        <v>33</v>
      </c>
      <c r="M6852" s="2">
        <f>_xlfn.RANK.EQ(J6852, INDEX(CFB!$J$2:$J$1048576, MATCH(W6852, CFB!$W$2:$W$1048576, 0)):INDEX(CFB!$J$2:$J$1048576, MATCH(W6852, CFB!$W$2:$W$1048576, 0) + COUNTIF(CFB!$W$2:$W$1048576, W6852) - 1))</f>
        <v>93</v>
      </c>
      <c r="N6852" s="2">
        <f>RANK(K6852, INDEX(CFB!$K$2:$K$1048576, MATCH(W6852, CFB!$W$2:$W$1048576, 0)):INDEX(CFB!$K$2:$K$1048576, MATCH(W6852, CFB!$W$2:$W$1048576, 0) + COUNTIF(CFB!$W$2:$W$1048576, W6852) - 1))</f>
        <v>62</v>
      </c>
      <c r="O6852">
        <v>33.090000000000003</v>
      </c>
      <c r="P6852">
        <v>19.04</v>
      </c>
      <c r="W6852">
        <v>1968</v>
      </c>
      <c r="X6852">
        <f t="shared" si="213"/>
        <v>0</v>
      </c>
    </row>
    <row r="6853" spans="1:24" ht="12.75" hidden="1" customHeight="1" x14ac:dyDescent="0.45">
      <c r="A6853">
        <v>63</v>
      </c>
      <c r="B6853" t="s">
        <v>56</v>
      </c>
      <c r="C6853" t="s">
        <v>12</v>
      </c>
      <c r="D6853" s="2" t="str">
        <f t="shared" si="212"/>
        <v>Rutgers1968</v>
      </c>
      <c r="F6853">
        <v>8</v>
      </c>
      <c r="G6853">
        <v>2</v>
      </c>
      <c r="H6853">
        <v>0</v>
      </c>
      <c r="I6853">
        <v>2.97</v>
      </c>
      <c r="J6853">
        <v>-2.82</v>
      </c>
      <c r="K6853">
        <v>0.15</v>
      </c>
      <c r="L6853" s="2">
        <f>_xlfn.RANK.EQ(I6853, INDEX(CFB!$I$2:$I$1048576, MATCH(W6853, CFB!$W$2:$W$1048576, 0)):INDEX(CFB!$I$2:$I$1048576, MATCH(W6853, CFB!$W$2:$W$1048576, 0) + COUNTIF(CFB!$W$2:$W$1048576, W6853) - 1), 0)</f>
        <v>41</v>
      </c>
      <c r="M6853" s="2">
        <f>_xlfn.RANK.EQ(J6853, INDEX(CFB!$J$2:$J$1048576, MATCH(W6853, CFB!$W$2:$W$1048576, 0)):INDEX(CFB!$J$2:$J$1048576, MATCH(W6853, CFB!$W$2:$W$1048576, 0) + COUNTIF(CFB!$W$2:$W$1048576, W6853) - 1))</f>
        <v>78</v>
      </c>
      <c r="N6853" s="2">
        <f>RANK(K6853, INDEX(CFB!$K$2:$K$1048576, MATCH(W6853, CFB!$W$2:$W$1048576, 0)):INDEX(CFB!$K$2:$K$1048576, MATCH(W6853, CFB!$W$2:$W$1048576, 0) + COUNTIF(CFB!$W$2:$W$1048576, W6853) - 1))</f>
        <v>63</v>
      </c>
      <c r="O6853">
        <v>32.32</v>
      </c>
      <c r="P6853">
        <v>14.37</v>
      </c>
      <c r="W6853">
        <v>1968</v>
      </c>
      <c r="X6853">
        <f t="shared" si="213"/>
        <v>0</v>
      </c>
    </row>
    <row r="6854" spans="1:24" ht="12.75" hidden="1" customHeight="1" x14ac:dyDescent="0.45">
      <c r="A6854">
        <v>64</v>
      </c>
      <c r="B6854" t="s">
        <v>66</v>
      </c>
      <c r="C6854" t="s">
        <v>227</v>
      </c>
      <c r="D6854" s="2" t="str">
        <f t="shared" si="212"/>
        <v>Washington1968</v>
      </c>
      <c r="F6854">
        <v>3</v>
      </c>
      <c r="G6854">
        <v>5</v>
      </c>
      <c r="H6854">
        <v>2</v>
      </c>
      <c r="I6854">
        <v>-3.33</v>
      </c>
      <c r="J6854">
        <v>3.38</v>
      </c>
      <c r="K6854">
        <v>0.06</v>
      </c>
      <c r="L6854" s="2">
        <f>_xlfn.RANK.EQ(I6854, INDEX(CFB!$I$2:$I$1048576, MATCH(W6854, CFB!$W$2:$W$1048576, 0)):INDEX(CFB!$I$2:$I$1048576, MATCH(W6854, CFB!$W$2:$W$1048576, 0) + COUNTIF(CFB!$W$2:$W$1048576, W6854) - 1), 0)</f>
        <v>80</v>
      </c>
      <c r="M6854" s="2">
        <f>_xlfn.RANK.EQ(J6854, INDEX(CFB!$J$2:$J$1048576, MATCH(W6854, CFB!$W$2:$W$1048576, 0)):INDEX(CFB!$J$2:$J$1048576, MATCH(W6854, CFB!$W$2:$W$1048576, 0) + COUNTIF(CFB!$W$2:$W$1048576, W6854) - 1))</f>
        <v>41</v>
      </c>
      <c r="N6854" s="2">
        <f>RANK(K6854, INDEX(CFB!$K$2:$K$1048576, MATCH(W6854, CFB!$W$2:$W$1048576, 0)):INDEX(CFB!$K$2:$K$1048576, MATCH(W6854, CFB!$W$2:$W$1048576, 0) + COUNTIF(CFB!$W$2:$W$1048576, W6854) - 1))</f>
        <v>64</v>
      </c>
      <c r="O6854">
        <v>25.24</v>
      </c>
      <c r="P6854">
        <v>8.49</v>
      </c>
      <c r="W6854">
        <v>1968</v>
      </c>
      <c r="X6854">
        <f t="shared" si="213"/>
        <v>0</v>
      </c>
    </row>
    <row r="6855" spans="1:24" ht="12.75" hidden="1" customHeight="1" x14ac:dyDescent="0.45">
      <c r="A6855">
        <v>65</v>
      </c>
      <c r="B6855" t="s">
        <v>197</v>
      </c>
      <c r="C6855" t="s">
        <v>12</v>
      </c>
      <c r="D6855" s="2" t="str">
        <f t="shared" si="212"/>
        <v>West Texas State1968</v>
      </c>
      <c r="F6855">
        <v>8</v>
      </c>
      <c r="G6855">
        <v>2</v>
      </c>
      <c r="H6855">
        <v>0</v>
      </c>
      <c r="I6855">
        <v>1.91</v>
      </c>
      <c r="J6855">
        <v>-1.93</v>
      </c>
      <c r="K6855">
        <v>-0.02</v>
      </c>
      <c r="L6855" s="2">
        <f>_xlfn.RANK.EQ(I6855, INDEX(CFB!$I$2:$I$1048576, MATCH(W6855, CFB!$W$2:$W$1048576, 0)):INDEX(CFB!$I$2:$I$1048576, MATCH(W6855, CFB!$W$2:$W$1048576, 0) + COUNTIF(CFB!$W$2:$W$1048576, W6855) - 1), 0)</f>
        <v>48</v>
      </c>
      <c r="M6855" s="2">
        <f>_xlfn.RANK.EQ(J6855, INDEX(CFB!$J$2:$J$1048576, MATCH(W6855, CFB!$W$2:$W$1048576, 0)):INDEX(CFB!$J$2:$J$1048576, MATCH(W6855, CFB!$W$2:$W$1048576, 0) + COUNTIF(CFB!$W$2:$W$1048576, W6855) - 1))</f>
        <v>73</v>
      </c>
      <c r="N6855" s="2">
        <f>RANK(K6855, INDEX(CFB!$K$2:$K$1048576, MATCH(W6855, CFB!$W$2:$W$1048576, 0)):INDEX(CFB!$K$2:$K$1048576, MATCH(W6855, CFB!$W$2:$W$1048576, 0) + COUNTIF(CFB!$W$2:$W$1048576, W6855) - 1))</f>
        <v>65</v>
      </c>
      <c r="O6855">
        <v>33.08</v>
      </c>
      <c r="P6855">
        <v>14.94</v>
      </c>
      <c r="W6855">
        <v>1968</v>
      </c>
      <c r="X6855">
        <f t="shared" si="213"/>
        <v>0</v>
      </c>
    </row>
    <row r="6856" spans="1:24" ht="12.75" hidden="1" customHeight="1" x14ac:dyDescent="0.45">
      <c r="A6856">
        <v>66</v>
      </c>
      <c r="B6856" t="s">
        <v>52</v>
      </c>
      <c r="C6856" t="s">
        <v>12</v>
      </c>
      <c r="D6856" s="2" t="str">
        <f t="shared" si="212"/>
        <v>Georgia Tech1968</v>
      </c>
      <c r="F6856">
        <v>4</v>
      </c>
      <c r="G6856">
        <v>6</v>
      </c>
      <c r="H6856">
        <v>0</v>
      </c>
      <c r="I6856">
        <v>1.27</v>
      </c>
      <c r="J6856">
        <v>-1.47</v>
      </c>
      <c r="K6856">
        <v>-0.2</v>
      </c>
      <c r="L6856" s="2">
        <f>_xlfn.RANK.EQ(I6856, INDEX(CFB!$I$2:$I$1048576, MATCH(W6856, CFB!$W$2:$W$1048576, 0)):INDEX(CFB!$I$2:$I$1048576, MATCH(W6856, CFB!$W$2:$W$1048576, 0) + COUNTIF(CFB!$W$2:$W$1048576, W6856) - 1), 0)</f>
        <v>53</v>
      </c>
      <c r="M6856" s="2">
        <f>_xlfn.RANK.EQ(J6856, INDEX(CFB!$J$2:$J$1048576, MATCH(W6856, CFB!$W$2:$W$1048576, 0)):INDEX(CFB!$J$2:$J$1048576, MATCH(W6856, CFB!$W$2:$W$1048576, 0) + COUNTIF(CFB!$W$2:$W$1048576, W6856) - 1))</f>
        <v>71</v>
      </c>
      <c r="N6856" s="2">
        <f>RANK(K6856, INDEX(CFB!$K$2:$K$1048576, MATCH(W6856, CFB!$W$2:$W$1048576, 0)):INDEX(CFB!$K$2:$K$1048576, MATCH(W6856, CFB!$W$2:$W$1048576, 0) + COUNTIF(CFB!$W$2:$W$1048576, W6856) - 1))</f>
        <v>66</v>
      </c>
      <c r="O6856">
        <v>28.53</v>
      </c>
      <c r="P6856">
        <v>15.09</v>
      </c>
      <c r="W6856">
        <v>1968</v>
      </c>
      <c r="X6856">
        <f t="shared" si="213"/>
        <v>0</v>
      </c>
    </row>
    <row r="6857" spans="1:24" ht="12.75" hidden="1" customHeight="1" x14ac:dyDescent="0.45">
      <c r="A6857">
        <v>67</v>
      </c>
      <c r="B6857" t="s">
        <v>94</v>
      </c>
      <c r="C6857" t="s">
        <v>65</v>
      </c>
      <c r="D6857" s="2" t="str">
        <f t="shared" si="212"/>
        <v>Toledo1968</v>
      </c>
      <c r="F6857">
        <v>5</v>
      </c>
      <c r="G6857">
        <v>4</v>
      </c>
      <c r="H6857">
        <v>1</v>
      </c>
      <c r="I6857">
        <v>-0.79</v>
      </c>
      <c r="J6857">
        <v>0.57999999999999996</v>
      </c>
      <c r="K6857">
        <v>-0.21</v>
      </c>
      <c r="L6857" s="2">
        <f>_xlfn.RANK.EQ(I6857, INDEX(CFB!$I$2:$I$1048576, MATCH(W6857, CFB!$W$2:$W$1048576, 0)):INDEX(CFB!$I$2:$I$1048576, MATCH(W6857, CFB!$W$2:$W$1048576, 0) + COUNTIF(CFB!$W$2:$W$1048576, W6857) - 1), 0)</f>
        <v>66</v>
      </c>
      <c r="M6857" s="2">
        <f>_xlfn.RANK.EQ(J6857, INDEX(CFB!$J$2:$J$1048576, MATCH(W6857, CFB!$W$2:$W$1048576, 0)):INDEX(CFB!$J$2:$J$1048576, MATCH(W6857, CFB!$W$2:$W$1048576, 0) + COUNTIF(CFB!$W$2:$W$1048576, W6857) - 1))</f>
        <v>58</v>
      </c>
      <c r="N6857" s="2">
        <f>RANK(K6857, INDEX(CFB!$K$2:$K$1048576, MATCH(W6857, CFB!$W$2:$W$1048576, 0)):INDEX(CFB!$K$2:$K$1048576, MATCH(W6857, CFB!$W$2:$W$1048576, 0) + COUNTIF(CFB!$W$2:$W$1048576, W6857) - 1))</f>
        <v>67</v>
      </c>
      <c r="O6857">
        <v>28.73</v>
      </c>
      <c r="P6857">
        <v>9.89</v>
      </c>
      <c r="W6857">
        <v>1968</v>
      </c>
      <c r="X6857">
        <f t="shared" si="213"/>
        <v>0</v>
      </c>
    </row>
    <row r="6858" spans="1:24" ht="12.75" hidden="1" customHeight="1" x14ac:dyDescent="0.45">
      <c r="A6858">
        <v>68</v>
      </c>
      <c r="B6858" t="s">
        <v>133</v>
      </c>
      <c r="C6858" t="s">
        <v>12</v>
      </c>
      <c r="D6858" s="2" t="str">
        <f t="shared" si="212"/>
        <v>Utah State1968</v>
      </c>
      <c r="F6858">
        <v>7</v>
      </c>
      <c r="G6858">
        <v>3</v>
      </c>
      <c r="H6858">
        <v>0</v>
      </c>
      <c r="I6858">
        <v>-3.78</v>
      </c>
      <c r="J6858">
        <v>3.13</v>
      </c>
      <c r="K6858">
        <v>-0.65</v>
      </c>
      <c r="L6858" s="2">
        <f>_xlfn.RANK.EQ(I6858, INDEX(CFB!$I$2:$I$1048576, MATCH(W6858, CFB!$W$2:$W$1048576, 0)):INDEX(CFB!$I$2:$I$1048576, MATCH(W6858, CFB!$W$2:$W$1048576, 0) + COUNTIF(CFB!$W$2:$W$1048576, W6858) - 1), 0)</f>
        <v>85</v>
      </c>
      <c r="M6858" s="2">
        <f>_xlfn.RANK.EQ(J6858, INDEX(CFB!$J$2:$J$1048576, MATCH(W6858, CFB!$W$2:$W$1048576, 0)):INDEX(CFB!$J$2:$J$1048576, MATCH(W6858, CFB!$W$2:$W$1048576, 0) + COUNTIF(CFB!$W$2:$W$1048576, W6858) - 1))</f>
        <v>44</v>
      </c>
      <c r="N6858" s="2">
        <f>RANK(K6858, INDEX(CFB!$K$2:$K$1048576, MATCH(W6858, CFB!$W$2:$W$1048576, 0)):INDEX(CFB!$K$2:$K$1048576, MATCH(W6858, CFB!$W$2:$W$1048576, 0) + COUNTIF(CFB!$W$2:$W$1048576, W6858) - 1))</f>
        <v>68</v>
      </c>
      <c r="O6858">
        <v>28.02</v>
      </c>
      <c r="P6858">
        <v>12.17</v>
      </c>
      <c r="W6858">
        <v>1968</v>
      </c>
      <c r="X6858">
        <f t="shared" si="213"/>
        <v>0</v>
      </c>
    </row>
    <row r="6859" spans="1:24" ht="12.75" hidden="1" customHeight="1" x14ac:dyDescent="0.45">
      <c r="A6859">
        <v>69</v>
      </c>
      <c r="B6859" t="s">
        <v>40</v>
      </c>
      <c r="C6859" t="s">
        <v>188</v>
      </c>
      <c r="D6859" s="2" t="str">
        <f t="shared" si="212"/>
        <v>Iowa State1968</v>
      </c>
      <c r="F6859">
        <v>3</v>
      </c>
      <c r="G6859">
        <v>7</v>
      </c>
      <c r="H6859">
        <v>0</v>
      </c>
      <c r="I6859">
        <v>0.88</v>
      </c>
      <c r="J6859">
        <v>-1.95</v>
      </c>
      <c r="K6859">
        <v>-1.07</v>
      </c>
      <c r="L6859" s="2">
        <f>_xlfn.RANK.EQ(I6859, INDEX(CFB!$I$2:$I$1048576, MATCH(W6859, CFB!$W$2:$W$1048576, 0)):INDEX(CFB!$I$2:$I$1048576, MATCH(W6859, CFB!$W$2:$W$1048576, 0) + COUNTIF(CFB!$W$2:$W$1048576, W6859) - 1), 0)</f>
        <v>54</v>
      </c>
      <c r="M6859" s="2">
        <f>_xlfn.RANK.EQ(J6859, INDEX(CFB!$J$2:$J$1048576, MATCH(W6859, CFB!$W$2:$W$1048576, 0)):INDEX(CFB!$J$2:$J$1048576, MATCH(W6859, CFB!$W$2:$W$1048576, 0) + COUNTIF(CFB!$W$2:$W$1048576, W6859) - 1))</f>
        <v>74</v>
      </c>
      <c r="N6859" s="2">
        <f>RANK(K6859, INDEX(CFB!$K$2:$K$1048576, MATCH(W6859, CFB!$W$2:$W$1048576, 0)):INDEX(CFB!$K$2:$K$1048576, MATCH(W6859, CFB!$W$2:$W$1048576, 0) + COUNTIF(CFB!$W$2:$W$1048576, W6859) - 1))</f>
        <v>69</v>
      </c>
      <c r="O6859">
        <v>30.34</v>
      </c>
      <c r="P6859">
        <v>16.14</v>
      </c>
      <c r="W6859">
        <v>1968</v>
      </c>
      <c r="X6859">
        <f t="shared" si="213"/>
        <v>0</v>
      </c>
    </row>
    <row r="6860" spans="1:24" ht="12.75" hidden="1" customHeight="1" x14ac:dyDescent="0.45">
      <c r="A6860">
        <v>70</v>
      </c>
      <c r="B6860" t="s">
        <v>60</v>
      </c>
      <c r="C6860" t="s">
        <v>23</v>
      </c>
      <c r="D6860" s="2" t="str">
        <f t="shared" si="212"/>
        <v>Duke1968</v>
      </c>
      <c r="F6860">
        <v>4</v>
      </c>
      <c r="G6860">
        <v>6</v>
      </c>
      <c r="H6860">
        <v>0</v>
      </c>
      <c r="I6860">
        <v>3.26</v>
      </c>
      <c r="J6860">
        <v>-4.49</v>
      </c>
      <c r="K6860">
        <v>-1.23</v>
      </c>
      <c r="L6860" s="2">
        <f>_xlfn.RANK.EQ(I6860, INDEX(CFB!$I$2:$I$1048576, MATCH(W6860, CFB!$W$2:$W$1048576, 0)):INDEX(CFB!$I$2:$I$1048576, MATCH(W6860, CFB!$W$2:$W$1048576, 0) + COUNTIF(CFB!$W$2:$W$1048576, W6860) - 1), 0)</f>
        <v>39</v>
      </c>
      <c r="M6860" s="2">
        <f>_xlfn.RANK.EQ(J6860, INDEX(CFB!$J$2:$J$1048576, MATCH(W6860, CFB!$W$2:$W$1048576, 0)):INDEX(CFB!$J$2:$J$1048576, MATCH(W6860, CFB!$W$2:$W$1048576, 0) + COUNTIF(CFB!$W$2:$W$1048576, W6860) - 1))</f>
        <v>92</v>
      </c>
      <c r="N6860" s="2">
        <f>RANK(K6860, INDEX(CFB!$K$2:$K$1048576, MATCH(W6860, CFB!$W$2:$W$1048576, 0)):INDEX(CFB!$K$2:$K$1048576, MATCH(W6860, CFB!$W$2:$W$1048576, 0) + COUNTIF(CFB!$W$2:$W$1048576, W6860) - 1))</f>
        <v>70</v>
      </c>
      <c r="O6860">
        <v>31.01</v>
      </c>
      <c r="P6860">
        <v>18.43</v>
      </c>
      <c r="W6860">
        <v>1968</v>
      </c>
      <c r="X6860">
        <f t="shared" si="213"/>
        <v>0</v>
      </c>
    </row>
    <row r="6861" spans="1:24" ht="12.75" hidden="1" customHeight="1" x14ac:dyDescent="0.45">
      <c r="A6861">
        <v>71</v>
      </c>
      <c r="B6861" t="s">
        <v>85</v>
      </c>
      <c r="C6861" t="s">
        <v>227</v>
      </c>
      <c r="D6861" s="2" t="str">
        <f t="shared" si="212"/>
        <v>Washington State1968</v>
      </c>
      <c r="F6861">
        <v>3</v>
      </c>
      <c r="G6861">
        <v>6</v>
      </c>
      <c r="H6861">
        <v>1</v>
      </c>
      <c r="I6861">
        <v>-3.69</v>
      </c>
      <c r="J6861">
        <v>2.21</v>
      </c>
      <c r="K6861">
        <v>-1.48</v>
      </c>
      <c r="L6861" s="2">
        <f>_xlfn.RANK.EQ(I6861, INDEX(CFB!$I$2:$I$1048576, MATCH(W6861, CFB!$W$2:$W$1048576, 0)):INDEX(CFB!$I$2:$I$1048576, MATCH(W6861, CFB!$W$2:$W$1048576, 0) + COUNTIF(CFB!$W$2:$W$1048576, W6861) - 1), 0)</f>
        <v>84</v>
      </c>
      <c r="M6861" s="2">
        <f>_xlfn.RANK.EQ(J6861, INDEX(CFB!$J$2:$J$1048576, MATCH(W6861, CFB!$W$2:$W$1048576, 0)):INDEX(CFB!$J$2:$J$1048576, MATCH(W6861, CFB!$W$2:$W$1048576, 0) + COUNTIF(CFB!$W$2:$W$1048576, W6861) - 1))</f>
        <v>49</v>
      </c>
      <c r="N6861" s="2">
        <f>RANK(K6861, INDEX(CFB!$K$2:$K$1048576, MATCH(W6861, CFB!$W$2:$W$1048576, 0)):INDEX(CFB!$K$2:$K$1048576, MATCH(W6861, CFB!$W$2:$W$1048576, 0) + COUNTIF(CFB!$W$2:$W$1048576, W6861) - 1))</f>
        <v>71</v>
      </c>
      <c r="O6861">
        <v>26.23</v>
      </c>
      <c r="P6861">
        <v>9.75</v>
      </c>
      <c r="W6861">
        <v>1968</v>
      </c>
      <c r="X6861">
        <f t="shared" si="213"/>
        <v>0</v>
      </c>
    </row>
    <row r="6862" spans="1:24" ht="12.75" hidden="1" customHeight="1" x14ac:dyDescent="0.45">
      <c r="A6862">
        <v>72</v>
      </c>
      <c r="B6862" t="s">
        <v>224</v>
      </c>
      <c r="C6862" t="s">
        <v>212</v>
      </c>
      <c r="D6862" s="2" t="str">
        <f t="shared" si="212"/>
        <v>Pennsylvania1968</v>
      </c>
      <c r="F6862">
        <v>7</v>
      </c>
      <c r="G6862">
        <v>2</v>
      </c>
      <c r="H6862">
        <v>0</v>
      </c>
      <c r="I6862">
        <v>-4.45</v>
      </c>
      <c r="J6862">
        <v>2.78</v>
      </c>
      <c r="K6862">
        <v>-1.67</v>
      </c>
      <c r="L6862" s="2">
        <f>_xlfn.RANK.EQ(I6862, INDEX(CFB!$I$2:$I$1048576, MATCH(W6862, CFB!$W$2:$W$1048576, 0)):INDEX(CFB!$I$2:$I$1048576, MATCH(W6862, CFB!$W$2:$W$1048576, 0) + COUNTIF(CFB!$W$2:$W$1048576, W6862) - 1), 0)</f>
        <v>91</v>
      </c>
      <c r="M6862" s="2">
        <f>_xlfn.RANK.EQ(J6862, INDEX(CFB!$J$2:$J$1048576, MATCH(W6862, CFB!$W$2:$W$1048576, 0)):INDEX(CFB!$J$2:$J$1048576, MATCH(W6862, CFB!$W$2:$W$1048576, 0) + COUNTIF(CFB!$W$2:$W$1048576, W6862) - 1))</f>
        <v>45</v>
      </c>
      <c r="N6862" s="2">
        <f>RANK(K6862, INDEX(CFB!$K$2:$K$1048576, MATCH(W6862, CFB!$W$2:$W$1048576, 0)):INDEX(CFB!$K$2:$K$1048576, MATCH(W6862, CFB!$W$2:$W$1048576, 0) + COUNTIF(CFB!$W$2:$W$1048576, W6862) - 1))</f>
        <v>72</v>
      </c>
      <c r="O6862">
        <v>24.37</v>
      </c>
      <c r="P6862">
        <v>8.36</v>
      </c>
      <c r="W6862">
        <v>1968</v>
      </c>
      <c r="X6862">
        <f t="shared" si="213"/>
        <v>0</v>
      </c>
    </row>
    <row r="6863" spans="1:24" ht="12.75" hidden="1" customHeight="1" x14ac:dyDescent="0.45">
      <c r="A6863">
        <v>73</v>
      </c>
      <c r="B6863" t="s">
        <v>43</v>
      </c>
      <c r="C6863" t="s">
        <v>10</v>
      </c>
      <c r="D6863" s="2" t="str">
        <f t="shared" si="212"/>
        <v>Illinois1968</v>
      </c>
      <c r="F6863">
        <v>1</v>
      </c>
      <c r="G6863">
        <v>9</v>
      </c>
      <c r="H6863">
        <v>0</v>
      </c>
      <c r="I6863">
        <v>-5.56</v>
      </c>
      <c r="J6863">
        <v>3.19</v>
      </c>
      <c r="K6863">
        <v>-2.37</v>
      </c>
      <c r="L6863" s="2">
        <f>_xlfn.RANK.EQ(I6863, INDEX(CFB!$I$2:$I$1048576, MATCH(W6863, CFB!$W$2:$W$1048576, 0)):INDEX(CFB!$I$2:$I$1048576, MATCH(W6863, CFB!$W$2:$W$1048576, 0) + COUNTIF(CFB!$W$2:$W$1048576, W6863) - 1), 0)</f>
        <v>98</v>
      </c>
      <c r="M6863" s="2">
        <f>_xlfn.RANK.EQ(J6863, INDEX(CFB!$J$2:$J$1048576, MATCH(W6863, CFB!$W$2:$W$1048576, 0)):INDEX(CFB!$J$2:$J$1048576, MATCH(W6863, CFB!$W$2:$W$1048576, 0) + COUNTIF(CFB!$W$2:$W$1048576, W6863) - 1))</f>
        <v>43</v>
      </c>
      <c r="N6863" s="2">
        <f>RANK(K6863, INDEX(CFB!$K$2:$K$1048576, MATCH(W6863, CFB!$W$2:$W$1048576, 0)):INDEX(CFB!$K$2:$K$1048576, MATCH(W6863, CFB!$W$2:$W$1048576, 0) + COUNTIF(CFB!$W$2:$W$1048576, W6863) - 1))</f>
        <v>73</v>
      </c>
      <c r="O6863">
        <v>22.93</v>
      </c>
      <c r="P6863">
        <v>16.21</v>
      </c>
      <c r="W6863">
        <v>1968</v>
      </c>
      <c r="X6863">
        <f t="shared" si="213"/>
        <v>0</v>
      </c>
    </row>
    <row r="6864" spans="1:24" ht="12.75" hidden="1" customHeight="1" x14ac:dyDescent="0.45">
      <c r="A6864">
        <v>74</v>
      </c>
      <c r="B6864" t="s">
        <v>80</v>
      </c>
      <c r="C6864" t="s">
        <v>65</v>
      </c>
      <c r="D6864" s="2" t="str">
        <f t="shared" si="212"/>
        <v>Bowling Green1968</v>
      </c>
      <c r="F6864">
        <v>6</v>
      </c>
      <c r="G6864">
        <v>3</v>
      </c>
      <c r="H6864">
        <v>1</v>
      </c>
      <c r="I6864">
        <v>-2.06</v>
      </c>
      <c r="J6864">
        <v>-0.97</v>
      </c>
      <c r="K6864">
        <v>-3.04</v>
      </c>
      <c r="L6864" s="2">
        <f>_xlfn.RANK.EQ(I6864, INDEX(CFB!$I$2:$I$1048576, MATCH(W6864, CFB!$W$2:$W$1048576, 0)):INDEX(CFB!$I$2:$I$1048576, MATCH(W6864, CFB!$W$2:$W$1048576, 0) + COUNTIF(CFB!$W$2:$W$1048576, W6864) - 1), 0)</f>
        <v>74</v>
      </c>
      <c r="M6864" s="2">
        <f>_xlfn.RANK.EQ(J6864, INDEX(CFB!$J$2:$J$1048576, MATCH(W6864, CFB!$W$2:$W$1048576, 0)):INDEX(CFB!$J$2:$J$1048576, MATCH(W6864, CFB!$W$2:$W$1048576, 0) + COUNTIF(CFB!$W$2:$W$1048576, W6864) - 1))</f>
        <v>67</v>
      </c>
      <c r="N6864" s="2">
        <f>RANK(K6864, INDEX(CFB!$K$2:$K$1048576, MATCH(W6864, CFB!$W$2:$W$1048576, 0)):INDEX(CFB!$K$2:$K$1048576, MATCH(W6864, CFB!$W$2:$W$1048576, 0) + COUNTIF(CFB!$W$2:$W$1048576, W6864) - 1))</f>
        <v>74</v>
      </c>
      <c r="O6864">
        <v>31.13</v>
      </c>
      <c r="P6864">
        <v>11.28</v>
      </c>
      <c r="W6864">
        <v>1968</v>
      </c>
      <c r="X6864">
        <f t="shared" si="213"/>
        <v>0</v>
      </c>
    </row>
    <row r="6865" spans="1:24" ht="12.75" hidden="1" customHeight="1" x14ac:dyDescent="0.45">
      <c r="A6865">
        <v>75</v>
      </c>
      <c r="B6865" t="s">
        <v>75</v>
      </c>
      <c r="C6865" t="s">
        <v>23</v>
      </c>
      <c r="D6865" s="2" t="str">
        <f t="shared" si="212"/>
        <v>North Carolina1968</v>
      </c>
      <c r="F6865">
        <v>3</v>
      </c>
      <c r="G6865">
        <v>7</v>
      </c>
      <c r="H6865">
        <v>0</v>
      </c>
      <c r="I6865">
        <v>-7.0000000000000007E-2</v>
      </c>
      <c r="J6865">
        <v>-3.13</v>
      </c>
      <c r="K6865">
        <v>-3.2</v>
      </c>
      <c r="L6865" s="2">
        <f>_xlfn.RANK.EQ(I6865, INDEX(CFB!$I$2:$I$1048576, MATCH(W6865, CFB!$W$2:$W$1048576, 0)):INDEX(CFB!$I$2:$I$1048576, MATCH(W6865, CFB!$W$2:$W$1048576, 0) + COUNTIF(CFB!$W$2:$W$1048576, W6865) - 1), 0)</f>
        <v>58</v>
      </c>
      <c r="M6865" s="2">
        <f>_xlfn.RANK.EQ(J6865, INDEX(CFB!$J$2:$J$1048576, MATCH(W6865, CFB!$W$2:$W$1048576, 0)):INDEX(CFB!$J$2:$J$1048576, MATCH(W6865, CFB!$W$2:$W$1048576, 0) + COUNTIF(CFB!$W$2:$W$1048576, W6865) - 1))</f>
        <v>82</v>
      </c>
      <c r="N6865" s="2">
        <f>RANK(K6865, INDEX(CFB!$K$2:$K$1048576, MATCH(W6865, CFB!$W$2:$W$1048576, 0)):INDEX(CFB!$K$2:$K$1048576, MATCH(W6865, CFB!$W$2:$W$1048576, 0) + COUNTIF(CFB!$W$2:$W$1048576, W6865) - 1))</f>
        <v>75</v>
      </c>
      <c r="O6865">
        <v>27.7</v>
      </c>
      <c r="P6865">
        <v>18.170000000000002</v>
      </c>
      <c r="W6865">
        <v>1968</v>
      </c>
      <c r="X6865">
        <f t="shared" si="213"/>
        <v>0</v>
      </c>
    </row>
    <row r="6866" spans="1:24" ht="12.75" hidden="1" customHeight="1" x14ac:dyDescent="0.45">
      <c r="A6866">
        <v>76</v>
      </c>
      <c r="B6866" t="s">
        <v>81</v>
      </c>
      <c r="C6866" t="s">
        <v>195</v>
      </c>
      <c r="D6866" s="2" t="str">
        <f t="shared" si="212"/>
        <v>Cincinnati1968</v>
      </c>
      <c r="F6866">
        <v>5</v>
      </c>
      <c r="G6866">
        <v>4</v>
      </c>
      <c r="H6866">
        <v>1</v>
      </c>
      <c r="I6866">
        <v>8.7200000000000006</v>
      </c>
      <c r="J6866">
        <v>-12.33</v>
      </c>
      <c r="K6866">
        <v>-3.61</v>
      </c>
      <c r="L6866" s="2">
        <f>_xlfn.RANK.EQ(I6866, INDEX(CFB!$I$2:$I$1048576, MATCH(W6866, CFB!$W$2:$W$1048576, 0)):INDEX(CFB!$I$2:$I$1048576, MATCH(W6866, CFB!$W$2:$W$1048576, 0) + COUNTIF(CFB!$W$2:$W$1048576, W6866) - 1), 0)</f>
        <v>15</v>
      </c>
      <c r="M6866" s="2">
        <f>_xlfn.RANK.EQ(J6866, INDEX(CFB!$J$2:$J$1048576, MATCH(W6866, CFB!$W$2:$W$1048576, 0)):INDEX(CFB!$J$2:$J$1048576, MATCH(W6866, CFB!$W$2:$W$1048576, 0) + COUNTIF(CFB!$W$2:$W$1048576, W6866) - 1))</f>
        <v>115</v>
      </c>
      <c r="N6866" s="2">
        <f>RANK(K6866, INDEX(CFB!$K$2:$K$1048576, MATCH(W6866, CFB!$W$2:$W$1048576, 0)):INDEX(CFB!$K$2:$K$1048576, MATCH(W6866, CFB!$W$2:$W$1048576, 0) + COUNTIF(CFB!$W$2:$W$1048576, W6866) - 1))</f>
        <v>76</v>
      </c>
      <c r="O6866">
        <v>36.1</v>
      </c>
      <c r="P6866">
        <v>24.99</v>
      </c>
      <c r="W6866">
        <v>1968</v>
      </c>
      <c r="X6866">
        <f t="shared" si="213"/>
        <v>0</v>
      </c>
    </row>
    <row r="6867" spans="1:24" ht="12.75" hidden="1" customHeight="1" x14ac:dyDescent="0.45">
      <c r="A6867">
        <v>77</v>
      </c>
      <c r="B6867" t="s">
        <v>129</v>
      </c>
      <c r="C6867" t="s">
        <v>189</v>
      </c>
      <c r="D6867" s="2" t="str">
        <f t="shared" si="212"/>
        <v>Rice1968</v>
      </c>
      <c r="F6867">
        <v>0</v>
      </c>
      <c r="G6867">
        <v>9</v>
      </c>
      <c r="H6867">
        <v>1</v>
      </c>
      <c r="I6867">
        <v>-0.56000000000000005</v>
      </c>
      <c r="J6867">
        <v>-3.93</v>
      </c>
      <c r="K6867">
        <v>-4.49</v>
      </c>
      <c r="L6867" s="2">
        <f>_xlfn.RANK.EQ(I6867, INDEX(CFB!$I$2:$I$1048576, MATCH(W6867, CFB!$W$2:$W$1048576, 0)):INDEX(CFB!$I$2:$I$1048576, MATCH(W6867, CFB!$W$2:$W$1048576, 0) + COUNTIF(CFB!$W$2:$W$1048576, W6867) - 1), 0)</f>
        <v>64</v>
      </c>
      <c r="M6867" s="2">
        <f>_xlfn.RANK.EQ(J6867, INDEX(CFB!$J$2:$J$1048576, MATCH(W6867, CFB!$W$2:$W$1048576, 0)):INDEX(CFB!$J$2:$J$1048576, MATCH(W6867, CFB!$W$2:$W$1048576, 0) + COUNTIF(CFB!$W$2:$W$1048576, W6867) - 1))</f>
        <v>87</v>
      </c>
      <c r="N6867" s="2">
        <f>RANK(K6867, INDEX(CFB!$K$2:$K$1048576, MATCH(W6867, CFB!$W$2:$W$1048576, 0)):INDEX(CFB!$K$2:$K$1048576, MATCH(W6867, CFB!$W$2:$W$1048576, 0) + COUNTIF(CFB!$W$2:$W$1048576, W6867) - 1))</f>
        <v>77</v>
      </c>
      <c r="O6867">
        <v>28.4</v>
      </c>
      <c r="P6867">
        <v>19.309999999999999</v>
      </c>
      <c r="W6867">
        <v>1968</v>
      </c>
      <c r="X6867">
        <f t="shared" si="213"/>
        <v>0</v>
      </c>
    </row>
    <row r="6868" spans="1:24" ht="12.75" hidden="1" customHeight="1" x14ac:dyDescent="0.45">
      <c r="A6868">
        <v>78</v>
      </c>
      <c r="B6868" t="s">
        <v>218</v>
      </c>
      <c r="C6868" t="s">
        <v>212</v>
      </c>
      <c r="D6868" s="2" t="str">
        <f t="shared" si="212"/>
        <v>Dartmouth1968</v>
      </c>
      <c r="F6868">
        <v>4</v>
      </c>
      <c r="G6868">
        <v>5</v>
      </c>
      <c r="H6868">
        <v>0</v>
      </c>
      <c r="I6868">
        <v>-2</v>
      </c>
      <c r="J6868">
        <v>-2.86</v>
      </c>
      <c r="K6868">
        <v>-4.8600000000000003</v>
      </c>
      <c r="L6868" s="2">
        <f>_xlfn.RANK.EQ(I6868, INDEX(CFB!$I$2:$I$1048576, MATCH(W6868, CFB!$W$2:$W$1048576, 0)):INDEX(CFB!$I$2:$I$1048576, MATCH(W6868, CFB!$W$2:$W$1048576, 0) + COUNTIF(CFB!$W$2:$W$1048576, W6868) - 1), 0)</f>
        <v>73</v>
      </c>
      <c r="M6868" s="2">
        <f>_xlfn.RANK.EQ(J6868, INDEX(CFB!$J$2:$J$1048576, MATCH(W6868, CFB!$W$2:$W$1048576, 0)):INDEX(CFB!$J$2:$J$1048576, MATCH(W6868, CFB!$W$2:$W$1048576, 0) + COUNTIF(CFB!$W$2:$W$1048576, W6868) - 1))</f>
        <v>79</v>
      </c>
      <c r="N6868" s="2">
        <f>RANK(K6868, INDEX(CFB!$K$2:$K$1048576, MATCH(W6868, CFB!$W$2:$W$1048576, 0)):INDEX(CFB!$K$2:$K$1048576, MATCH(W6868, CFB!$W$2:$W$1048576, 0) + COUNTIF(CFB!$W$2:$W$1048576, W6868) - 1))</f>
        <v>78</v>
      </c>
      <c r="O6868">
        <v>29.9</v>
      </c>
      <c r="P6868">
        <v>14.5</v>
      </c>
      <c r="W6868">
        <v>1968</v>
      </c>
      <c r="X6868">
        <f t="shared" si="213"/>
        <v>0</v>
      </c>
    </row>
    <row r="6869" spans="1:24" ht="12.75" hidden="1" customHeight="1" x14ac:dyDescent="0.45">
      <c r="A6869">
        <v>79</v>
      </c>
      <c r="B6869" t="s">
        <v>96</v>
      </c>
      <c r="C6869" t="s">
        <v>23</v>
      </c>
      <c r="D6869" s="2" t="str">
        <f t="shared" si="212"/>
        <v>Maryland1968</v>
      </c>
      <c r="F6869">
        <v>2</v>
      </c>
      <c r="G6869">
        <v>8</v>
      </c>
      <c r="H6869">
        <v>0</v>
      </c>
      <c r="I6869">
        <v>-0.4</v>
      </c>
      <c r="J6869">
        <v>-4.47</v>
      </c>
      <c r="K6869">
        <v>-4.8600000000000003</v>
      </c>
      <c r="L6869" s="2">
        <f>_xlfn.RANK.EQ(I6869, INDEX(CFB!$I$2:$I$1048576, MATCH(W6869, CFB!$W$2:$W$1048576, 0)):INDEX(CFB!$I$2:$I$1048576, MATCH(W6869, CFB!$W$2:$W$1048576, 0) + COUNTIF(CFB!$W$2:$W$1048576, W6869) - 1), 0)</f>
        <v>62</v>
      </c>
      <c r="M6869" s="2">
        <f>_xlfn.RANK.EQ(J6869, INDEX(CFB!$J$2:$J$1048576, MATCH(W6869, CFB!$W$2:$W$1048576, 0)):INDEX(CFB!$J$2:$J$1048576, MATCH(W6869, CFB!$W$2:$W$1048576, 0) + COUNTIF(CFB!$W$2:$W$1048576, W6869) - 1))</f>
        <v>91</v>
      </c>
      <c r="N6869" s="2">
        <f>RANK(K6869, INDEX(CFB!$K$2:$K$1048576, MATCH(W6869, CFB!$W$2:$W$1048576, 0)):INDEX(CFB!$K$2:$K$1048576, MATCH(W6869, CFB!$W$2:$W$1048576, 0) + COUNTIF(CFB!$W$2:$W$1048576, W6869) - 1))</f>
        <v>78</v>
      </c>
      <c r="O6869">
        <v>27.49</v>
      </c>
      <c r="P6869">
        <v>17.86</v>
      </c>
      <c r="W6869">
        <v>1968</v>
      </c>
      <c r="X6869">
        <f t="shared" si="213"/>
        <v>0</v>
      </c>
    </row>
    <row r="6870" spans="1:24" ht="12.75" hidden="1" customHeight="1" x14ac:dyDescent="0.45">
      <c r="A6870">
        <v>80</v>
      </c>
      <c r="B6870" t="s">
        <v>51</v>
      </c>
      <c r="C6870" t="s">
        <v>12</v>
      </c>
      <c r="D6870" s="2" t="str">
        <f t="shared" si="212"/>
        <v>Navy1968</v>
      </c>
      <c r="F6870">
        <v>2</v>
      </c>
      <c r="G6870">
        <v>8</v>
      </c>
      <c r="H6870">
        <v>0</v>
      </c>
      <c r="I6870">
        <v>-3.25</v>
      </c>
      <c r="J6870">
        <v>-1.99</v>
      </c>
      <c r="K6870">
        <v>-5.24</v>
      </c>
      <c r="L6870" s="2">
        <f>_xlfn.RANK.EQ(I6870, INDEX(CFB!$I$2:$I$1048576, MATCH(W6870, CFB!$W$2:$W$1048576, 0)):INDEX(CFB!$I$2:$I$1048576, MATCH(W6870, CFB!$W$2:$W$1048576, 0) + COUNTIF(CFB!$W$2:$W$1048576, W6870) - 1), 0)</f>
        <v>79</v>
      </c>
      <c r="M6870" s="2">
        <f>_xlfn.RANK.EQ(J6870, INDEX(CFB!$J$2:$J$1048576, MATCH(W6870, CFB!$W$2:$W$1048576, 0)):INDEX(CFB!$J$2:$J$1048576, MATCH(W6870, CFB!$W$2:$W$1048576, 0) + COUNTIF(CFB!$W$2:$W$1048576, W6870) - 1))</f>
        <v>75</v>
      </c>
      <c r="N6870" s="2">
        <f>RANK(K6870, INDEX(CFB!$K$2:$K$1048576, MATCH(W6870, CFB!$W$2:$W$1048576, 0)):INDEX(CFB!$K$2:$K$1048576, MATCH(W6870, CFB!$W$2:$W$1048576, 0) + COUNTIF(CFB!$W$2:$W$1048576, W6870) - 1))</f>
        <v>80</v>
      </c>
      <c r="O6870">
        <v>23.13</v>
      </c>
      <c r="P6870">
        <v>16.739999999999998</v>
      </c>
      <c r="W6870">
        <v>1968</v>
      </c>
      <c r="X6870">
        <f t="shared" si="213"/>
        <v>0</v>
      </c>
    </row>
    <row r="6871" spans="1:24" ht="12.75" hidden="1" customHeight="1" x14ac:dyDescent="0.45">
      <c r="A6871">
        <v>81</v>
      </c>
      <c r="B6871" t="s">
        <v>84</v>
      </c>
      <c r="C6871" t="s">
        <v>178</v>
      </c>
      <c r="D6871" s="2" t="str">
        <f t="shared" si="212"/>
        <v>Utah1968</v>
      </c>
      <c r="F6871">
        <v>3</v>
      </c>
      <c r="G6871">
        <v>7</v>
      </c>
      <c r="H6871">
        <v>0</v>
      </c>
      <c r="I6871">
        <v>-1.95</v>
      </c>
      <c r="J6871">
        <v>-3.37</v>
      </c>
      <c r="K6871">
        <v>-5.32</v>
      </c>
      <c r="L6871" s="2">
        <f>_xlfn.RANK.EQ(I6871, INDEX(CFB!$I$2:$I$1048576, MATCH(W6871, CFB!$W$2:$W$1048576, 0)):INDEX(CFB!$I$2:$I$1048576, MATCH(W6871, CFB!$W$2:$W$1048576, 0) + COUNTIF(CFB!$W$2:$W$1048576, W6871) - 1), 0)</f>
        <v>71</v>
      </c>
      <c r="M6871" s="2">
        <f>_xlfn.RANK.EQ(J6871, INDEX(CFB!$J$2:$J$1048576, MATCH(W6871, CFB!$W$2:$W$1048576, 0)):INDEX(CFB!$J$2:$J$1048576, MATCH(W6871, CFB!$W$2:$W$1048576, 0) + COUNTIF(CFB!$W$2:$W$1048576, W6871) - 1))</f>
        <v>84</v>
      </c>
      <c r="N6871" s="2">
        <f>RANK(K6871, INDEX(CFB!$K$2:$K$1048576, MATCH(W6871, CFB!$W$2:$W$1048576, 0)):INDEX(CFB!$K$2:$K$1048576, MATCH(W6871, CFB!$W$2:$W$1048576, 0) + COUNTIF(CFB!$W$2:$W$1048576, W6871) - 1))</f>
        <v>81</v>
      </c>
      <c r="O6871">
        <v>25.85</v>
      </c>
      <c r="P6871">
        <v>16.309999999999999</v>
      </c>
      <c r="W6871">
        <v>1968</v>
      </c>
      <c r="X6871">
        <f t="shared" si="213"/>
        <v>0</v>
      </c>
    </row>
    <row r="6872" spans="1:24" ht="12.75" hidden="1" customHeight="1" x14ac:dyDescent="0.45">
      <c r="A6872">
        <v>82</v>
      </c>
      <c r="B6872" t="s">
        <v>190</v>
      </c>
      <c r="C6872" t="s">
        <v>12</v>
      </c>
      <c r="D6872" s="2" t="str">
        <f t="shared" si="212"/>
        <v>Pacific1968</v>
      </c>
      <c r="F6872">
        <v>6</v>
      </c>
      <c r="G6872">
        <v>4</v>
      </c>
      <c r="H6872">
        <v>0</v>
      </c>
      <c r="I6872">
        <v>-6.32</v>
      </c>
      <c r="J6872">
        <v>0.78</v>
      </c>
      <c r="K6872">
        <v>-5.54</v>
      </c>
      <c r="L6872" s="2">
        <f>_xlfn.RANK.EQ(I6872, INDEX(CFB!$I$2:$I$1048576, MATCH(W6872, CFB!$W$2:$W$1048576, 0)):INDEX(CFB!$I$2:$I$1048576, MATCH(W6872, CFB!$W$2:$W$1048576, 0) + COUNTIF(CFB!$W$2:$W$1048576, W6872) - 1), 0)</f>
        <v>101</v>
      </c>
      <c r="M6872" s="2">
        <f>_xlfn.RANK.EQ(J6872, INDEX(CFB!$J$2:$J$1048576, MATCH(W6872, CFB!$W$2:$W$1048576, 0)):INDEX(CFB!$J$2:$J$1048576, MATCH(W6872, CFB!$W$2:$W$1048576, 0) + COUNTIF(CFB!$W$2:$W$1048576, W6872) - 1))</f>
        <v>56</v>
      </c>
      <c r="N6872" s="2">
        <f>RANK(K6872, INDEX(CFB!$K$2:$K$1048576, MATCH(W6872, CFB!$W$2:$W$1048576, 0)):INDEX(CFB!$K$2:$K$1048576, MATCH(W6872, CFB!$W$2:$W$1048576, 0) + COUNTIF(CFB!$W$2:$W$1048576, W6872) - 1))</f>
        <v>82</v>
      </c>
      <c r="O6872">
        <v>20.73</v>
      </c>
      <c r="P6872">
        <v>11.25</v>
      </c>
      <c r="W6872">
        <v>1968</v>
      </c>
      <c r="X6872">
        <f t="shared" si="213"/>
        <v>0</v>
      </c>
    </row>
    <row r="6873" spans="1:24" ht="12.75" hidden="1" customHeight="1" x14ac:dyDescent="0.45">
      <c r="A6873">
        <v>83</v>
      </c>
      <c r="B6873" t="s">
        <v>225</v>
      </c>
      <c r="C6873" t="s">
        <v>12</v>
      </c>
      <c r="D6873" s="2" t="str">
        <f t="shared" si="212"/>
        <v>Villanova1968</v>
      </c>
      <c r="F6873">
        <v>6</v>
      </c>
      <c r="G6873">
        <v>4</v>
      </c>
      <c r="H6873">
        <v>0</v>
      </c>
      <c r="I6873">
        <v>-2.64</v>
      </c>
      <c r="J6873">
        <v>-3.1</v>
      </c>
      <c r="K6873">
        <v>-5.74</v>
      </c>
      <c r="L6873" s="2">
        <f>_xlfn.RANK.EQ(I6873, INDEX(CFB!$I$2:$I$1048576, MATCH(W6873, CFB!$W$2:$W$1048576, 0)):INDEX(CFB!$I$2:$I$1048576, MATCH(W6873, CFB!$W$2:$W$1048576, 0) + COUNTIF(CFB!$W$2:$W$1048576, W6873) - 1), 0)</f>
        <v>77</v>
      </c>
      <c r="M6873" s="2">
        <f>_xlfn.RANK.EQ(J6873, INDEX(CFB!$J$2:$J$1048576, MATCH(W6873, CFB!$W$2:$W$1048576, 0)):INDEX(CFB!$J$2:$J$1048576, MATCH(W6873, CFB!$W$2:$W$1048576, 0) + COUNTIF(CFB!$W$2:$W$1048576, W6873) - 1))</f>
        <v>80</v>
      </c>
      <c r="N6873" s="2">
        <f>RANK(K6873, INDEX(CFB!$K$2:$K$1048576, MATCH(W6873, CFB!$W$2:$W$1048576, 0)):INDEX(CFB!$K$2:$K$1048576, MATCH(W6873, CFB!$W$2:$W$1048576, 0) + COUNTIF(CFB!$W$2:$W$1048576, W6873) - 1))</f>
        <v>83</v>
      </c>
      <c r="O6873">
        <v>28.85</v>
      </c>
      <c r="P6873">
        <v>16.47</v>
      </c>
      <c r="W6873">
        <v>1968</v>
      </c>
      <c r="X6873">
        <f t="shared" si="213"/>
        <v>0</v>
      </c>
    </row>
    <row r="6874" spans="1:24" ht="12.75" hidden="1" customHeight="1" x14ac:dyDescent="0.45">
      <c r="A6874">
        <v>84</v>
      </c>
      <c r="B6874" t="s">
        <v>150</v>
      </c>
      <c r="C6874" t="s">
        <v>12</v>
      </c>
      <c r="D6874" s="2" t="str">
        <f t="shared" si="212"/>
        <v>Southern Mississippi1968</v>
      </c>
      <c r="F6874">
        <v>4</v>
      </c>
      <c r="G6874">
        <v>6</v>
      </c>
      <c r="H6874">
        <v>0</v>
      </c>
      <c r="I6874">
        <v>-4.2300000000000004</v>
      </c>
      <c r="J6874">
        <v>-2.09</v>
      </c>
      <c r="K6874">
        <v>-6.31</v>
      </c>
      <c r="L6874" s="2">
        <f>_xlfn.RANK.EQ(I6874, INDEX(CFB!$I$2:$I$1048576, MATCH(W6874, CFB!$W$2:$W$1048576, 0)):INDEX(CFB!$I$2:$I$1048576, MATCH(W6874, CFB!$W$2:$W$1048576, 0) + COUNTIF(CFB!$W$2:$W$1048576, W6874) - 1), 0)</f>
        <v>88</v>
      </c>
      <c r="M6874" s="2">
        <f>_xlfn.RANK.EQ(J6874, INDEX(CFB!$J$2:$J$1048576, MATCH(W6874, CFB!$W$2:$W$1048576, 0)):INDEX(CFB!$J$2:$J$1048576, MATCH(W6874, CFB!$W$2:$W$1048576, 0) + COUNTIF(CFB!$W$2:$W$1048576, W6874) - 1))</f>
        <v>76</v>
      </c>
      <c r="N6874" s="2">
        <f>RANK(K6874, INDEX(CFB!$K$2:$K$1048576, MATCH(W6874, CFB!$W$2:$W$1048576, 0)):INDEX(CFB!$K$2:$K$1048576, MATCH(W6874, CFB!$W$2:$W$1048576, 0) + COUNTIF(CFB!$W$2:$W$1048576, W6874) - 1))</f>
        <v>84</v>
      </c>
      <c r="O6874">
        <v>29.41</v>
      </c>
      <c r="P6874">
        <v>18.75</v>
      </c>
      <c r="W6874">
        <v>1968</v>
      </c>
      <c r="X6874">
        <f t="shared" si="213"/>
        <v>0</v>
      </c>
    </row>
    <row r="6875" spans="1:24" ht="12.75" hidden="1" customHeight="1" x14ac:dyDescent="0.45">
      <c r="A6875">
        <v>85</v>
      </c>
      <c r="B6875" t="s">
        <v>109</v>
      </c>
      <c r="C6875" t="s">
        <v>15</v>
      </c>
      <c r="D6875" s="2" t="str">
        <f t="shared" si="212"/>
        <v>Mississippi State1968</v>
      </c>
      <c r="F6875">
        <v>0</v>
      </c>
      <c r="G6875">
        <v>8</v>
      </c>
      <c r="H6875">
        <v>2</v>
      </c>
      <c r="I6875">
        <v>-2.88</v>
      </c>
      <c r="J6875">
        <v>-3.49</v>
      </c>
      <c r="K6875">
        <v>-6.38</v>
      </c>
      <c r="L6875" s="2">
        <f>_xlfn.RANK.EQ(I6875, INDEX(CFB!$I$2:$I$1048576, MATCH(W6875, CFB!$W$2:$W$1048576, 0)):INDEX(CFB!$I$2:$I$1048576, MATCH(W6875, CFB!$W$2:$W$1048576, 0) + COUNTIF(CFB!$W$2:$W$1048576, W6875) - 1), 0)</f>
        <v>78</v>
      </c>
      <c r="M6875" s="2">
        <f>_xlfn.RANK.EQ(J6875, INDEX(CFB!$J$2:$J$1048576, MATCH(W6875, CFB!$W$2:$W$1048576, 0)):INDEX(CFB!$J$2:$J$1048576, MATCH(W6875, CFB!$W$2:$W$1048576, 0) + COUNTIF(CFB!$W$2:$W$1048576, W6875) - 1))</f>
        <v>85</v>
      </c>
      <c r="N6875" s="2">
        <f>RANK(K6875, INDEX(CFB!$K$2:$K$1048576, MATCH(W6875, CFB!$W$2:$W$1048576, 0)):INDEX(CFB!$K$2:$K$1048576, MATCH(W6875, CFB!$W$2:$W$1048576, 0) + COUNTIF(CFB!$W$2:$W$1048576, W6875) - 1))</f>
        <v>85</v>
      </c>
      <c r="O6875">
        <v>25.67</v>
      </c>
      <c r="P6875">
        <v>17</v>
      </c>
      <c r="W6875">
        <v>1968</v>
      </c>
      <c r="X6875">
        <f t="shared" si="213"/>
        <v>0</v>
      </c>
    </row>
    <row r="6876" spans="1:24" ht="12.75" hidden="1" customHeight="1" x14ac:dyDescent="0.45">
      <c r="A6876">
        <v>86</v>
      </c>
      <c r="B6876" t="s">
        <v>236</v>
      </c>
      <c r="C6876" t="s">
        <v>12</v>
      </c>
      <c r="D6876" s="2" t="str">
        <f t="shared" si="212"/>
        <v>Dayton1968</v>
      </c>
      <c r="F6876">
        <v>5</v>
      </c>
      <c r="G6876">
        <v>5</v>
      </c>
      <c r="H6876">
        <v>0</v>
      </c>
      <c r="I6876">
        <v>-5.44</v>
      </c>
      <c r="J6876">
        <v>-1.19</v>
      </c>
      <c r="K6876">
        <v>-6.63</v>
      </c>
      <c r="L6876" s="2">
        <f>_xlfn.RANK.EQ(I6876, INDEX(CFB!$I$2:$I$1048576, MATCH(W6876, CFB!$W$2:$W$1048576, 0)):INDEX(CFB!$I$2:$I$1048576, MATCH(W6876, CFB!$W$2:$W$1048576, 0) + COUNTIF(CFB!$W$2:$W$1048576, W6876) - 1), 0)</f>
        <v>96</v>
      </c>
      <c r="M6876" s="2">
        <f>_xlfn.RANK.EQ(J6876, INDEX(CFB!$J$2:$J$1048576, MATCH(W6876, CFB!$W$2:$W$1048576, 0)):INDEX(CFB!$J$2:$J$1048576, MATCH(W6876, CFB!$W$2:$W$1048576, 0) + COUNTIF(CFB!$W$2:$W$1048576, W6876) - 1))</f>
        <v>69</v>
      </c>
      <c r="N6876" s="2">
        <f>RANK(K6876, INDEX(CFB!$K$2:$K$1048576, MATCH(W6876, CFB!$W$2:$W$1048576, 0)):INDEX(CFB!$K$2:$K$1048576, MATCH(W6876, CFB!$W$2:$W$1048576, 0) + COUNTIF(CFB!$W$2:$W$1048576, W6876) - 1))</f>
        <v>86</v>
      </c>
      <c r="O6876">
        <v>27.35</v>
      </c>
      <c r="P6876">
        <v>12.28</v>
      </c>
      <c r="W6876">
        <v>1968</v>
      </c>
      <c r="X6876">
        <f t="shared" si="213"/>
        <v>0</v>
      </c>
    </row>
    <row r="6877" spans="1:24" ht="12.75" hidden="1" customHeight="1" x14ac:dyDescent="0.45">
      <c r="A6877">
        <v>87</v>
      </c>
      <c r="B6877" t="s">
        <v>222</v>
      </c>
      <c r="C6877" t="s">
        <v>212</v>
      </c>
      <c r="D6877" s="2" t="str">
        <f t="shared" si="212"/>
        <v>Cornell1968</v>
      </c>
      <c r="F6877">
        <v>3</v>
      </c>
      <c r="G6877">
        <v>6</v>
      </c>
      <c r="H6877">
        <v>0</v>
      </c>
      <c r="I6877">
        <v>-7.78</v>
      </c>
      <c r="J6877">
        <v>1.04</v>
      </c>
      <c r="K6877">
        <v>-6.74</v>
      </c>
      <c r="L6877" s="2">
        <f>_xlfn.RANK.EQ(I6877, INDEX(CFB!$I$2:$I$1048576, MATCH(W6877, CFB!$W$2:$W$1048576, 0)):INDEX(CFB!$I$2:$I$1048576, MATCH(W6877, CFB!$W$2:$W$1048576, 0) + COUNTIF(CFB!$W$2:$W$1048576, W6877) - 1), 0)</f>
        <v>104</v>
      </c>
      <c r="M6877" s="2">
        <f>_xlfn.RANK.EQ(J6877, INDEX(CFB!$J$2:$J$1048576, MATCH(W6877, CFB!$W$2:$W$1048576, 0)):INDEX(CFB!$J$2:$J$1048576, MATCH(W6877, CFB!$W$2:$W$1048576, 0) + COUNTIF(CFB!$W$2:$W$1048576, W6877) - 1))</f>
        <v>55</v>
      </c>
      <c r="N6877" s="2">
        <f>RANK(K6877, INDEX(CFB!$K$2:$K$1048576, MATCH(W6877, CFB!$W$2:$W$1048576, 0)):INDEX(CFB!$K$2:$K$1048576, MATCH(W6877, CFB!$W$2:$W$1048576, 0) + COUNTIF(CFB!$W$2:$W$1048576, W6877) - 1))</f>
        <v>87</v>
      </c>
      <c r="O6877">
        <v>21.88</v>
      </c>
      <c r="P6877">
        <v>10.01</v>
      </c>
      <c r="W6877">
        <v>1968</v>
      </c>
      <c r="X6877">
        <f t="shared" si="213"/>
        <v>0</v>
      </c>
    </row>
    <row r="6878" spans="1:24" ht="12.75" hidden="1" customHeight="1" x14ac:dyDescent="0.45">
      <c r="A6878">
        <v>88</v>
      </c>
      <c r="B6878" t="s">
        <v>237</v>
      </c>
      <c r="C6878" t="s">
        <v>12</v>
      </c>
      <c r="D6878" s="2" t="str">
        <f t="shared" si="212"/>
        <v>Tampa1968</v>
      </c>
      <c r="F6878">
        <v>7</v>
      </c>
      <c r="G6878">
        <v>3</v>
      </c>
      <c r="H6878">
        <v>0</v>
      </c>
      <c r="I6878">
        <v>-5.5</v>
      </c>
      <c r="J6878">
        <v>-1.42</v>
      </c>
      <c r="K6878">
        <v>-6.93</v>
      </c>
      <c r="L6878" s="2">
        <f>_xlfn.RANK.EQ(I6878, INDEX(CFB!$I$2:$I$1048576, MATCH(W6878, CFB!$W$2:$W$1048576, 0)):INDEX(CFB!$I$2:$I$1048576, MATCH(W6878, CFB!$W$2:$W$1048576, 0) + COUNTIF(CFB!$W$2:$W$1048576, W6878) - 1), 0)</f>
        <v>97</v>
      </c>
      <c r="M6878" s="2">
        <f>_xlfn.RANK.EQ(J6878, INDEX(CFB!$J$2:$J$1048576, MATCH(W6878, CFB!$W$2:$W$1048576, 0)):INDEX(CFB!$J$2:$J$1048576, MATCH(W6878, CFB!$W$2:$W$1048576, 0) + COUNTIF(CFB!$W$2:$W$1048576, W6878) - 1))</f>
        <v>70</v>
      </c>
      <c r="N6878" s="2">
        <f>RANK(K6878, INDEX(CFB!$K$2:$K$1048576, MATCH(W6878, CFB!$W$2:$W$1048576, 0)):INDEX(CFB!$K$2:$K$1048576, MATCH(W6878, CFB!$W$2:$W$1048576, 0) + COUNTIF(CFB!$W$2:$W$1048576, W6878) - 1))</f>
        <v>88</v>
      </c>
      <c r="O6878">
        <v>20.93</v>
      </c>
      <c r="P6878">
        <v>13.18</v>
      </c>
      <c r="W6878">
        <v>1968</v>
      </c>
      <c r="X6878">
        <f t="shared" si="213"/>
        <v>0</v>
      </c>
    </row>
    <row r="6879" spans="1:24" ht="12.75" hidden="1" customHeight="1" x14ac:dyDescent="0.45">
      <c r="A6879">
        <v>89</v>
      </c>
      <c r="B6879" t="s">
        <v>175</v>
      </c>
      <c r="C6879" t="s">
        <v>12</v>
      </c>
      <c r="D6879" s="2" t="str">
        <f t="shared" si="212"/>
        <v>Idaho1968</v>
      </c>
      <c r="F6879">
        <v>5</v>
      </c>
      <c r="G6879">
        <v>5</v>
      </c>
      <c r="H6879">
        <v>0</v>
      </c>
      <c r="I6879">
        <v>2.42</v>
      </c>
      <c r="J6879">
        <v>-9.5299999999999994</v>
      </c>
      <c r="K6879">
        <v>-7.11</v>
      </c>
      <c r="L6879" s="2">
        <f>_xlfn.RANK.EQ(I6879, INDEX(CFB!$I$2:$I$1048576, MATCH(W6879, CFB!$W$2:$W$1048576, 0)):INDEX(CFB!$I$2:$I$1048576, MATCH(W6879, CFB!$W$2:$W$1048576, 0) + COUNTIF(CFB!$W$2:$W$1048576, W6879) - 1), 0)</f>
        <v>43</v>
      </c>
      <c r="M6879" s="2">
        <f>_xlfn.RANK.EQ(J6879, INDEX(CFB!$J$2:$J$1048576, MATCH(W6879, CFB!$W$2:$W$1048576, 0)):INDEX(CFB!$J$2:$J$1048576, MATCH(W6879, CFB!$W$2:$W$1048576, 0) + COUNTIF(CFB!$W$2:$W$1048576, W6879) - 1))</f>
        <v>113</v>
      </c>
      <c r="N6879" s="2">
        <f>RANK(K6879, INDEX(CFB!$K$2:$K$1048576, MATCH(W6879, CFB!$W$2:$W$1048576, 0)):INDEX(CFB!$K$2:$K$1048576, MATCH(W6879, CFB!$W$2:$W$1048576, 0) + COUNTIF(CFB!$W$2:$W$1048576, W6879) - 1))</f>
        <v>89</v>
      </c>
      <c r="O6879">
        <v>29.82</v>
      </c>
      <c r="P6879">
        <v>26.15</v>
      </c>
      <c r="W6879">
        <v>1968</v>
      </c>
      <c r="X6879">
        <f t="shared" si="213"/>
        <v>0</v>
      </c>
    </row>
    <row r="6880" spans="1:24" ht="12.75" hidden="1" customHeight="1" x14ac:dyDescent="0.45">
      <c r="A6880">
        <v>90</v>
      </c>
      <c r="B6880" t="s">
        <v>103</v>
      </c>
      <c r="C6880" t="s">
        <v>10</v>
      </c>
      <c r="D6880" s="2" t="str">
        <f t="shared" si="212"/>
        <v>Northwestern1968</v>
      </c>
      <c r="F6880">
        <v>1</v>
      </c>
      <c r="G6880">
        <v>9</v>
      </c>
      <c r="H6880">
        <v>0</v>
      </c>
      <c r="I6880">
        <v>-3.38</v>
      </c>
      <c r="J6880">
        <v>-3.95</v>
      </c>
      <c r="K6880">
        <v>-7.33</v>
      </c>
      <c r="L6880" s="2">
        <f>_xlfn.RANK.EQ(I6880, INDEX(CFB!$I$2:$I$1048576, MATCH(W6880, CFB!$W$2:$W$1048576, 0)):INDEX(CFB!$I$2:$I$1048576, MATCH(W6880, CFB!$W$2:$W$1048576, 0) + COUNTIF(CFB!$W$2:$W$1048576, W6880) - 1), 0)</f>
        <v>81</v>
      </c>
      <c r="M6880" s="2">
        <f>_xlfn.RANK.EQ(J6880, INDEX(CFB!$J$2:$J$1048576, MATCH(W6880, CFB!$W$2:$W$1048576, 0)):INDEX(CFB!$J$2:$J$1048576, MATCH(W6880, CFB!$W$2:$W$1048576, 0) + COUNTIF(CFB!$W$2:$W$1048576, W6880) - 1))</f>
        <v>88</v>
      </c>
      <c r="N6880" s="2">
        <f>RANK(K6880, INDEX(CFB!$K$2:$K$1048576, MATCH(W6880, CFB!$W$2:$W$1048576, 0)):INDEX(CFB!$K$2:$K$1048576, MATCH(W6880, CFB!$W$2:$W$1048576, 0) + COUNTIF(CFB!$W$2:$W$1048576, W6880) - 1))</f>
        <v>90</v>
      </c>
      <c r="O6880">
        <v>23.68</v>
      </c>
      <c r="P6880">
        <v>19.59</v>
      </c>
      <c r="W6880">
        <v>1968</v>
      </c>
      <c r="X6880">
        <f t="shared" si="213"/>
        <v>0</v>
      </c>
    </row>
    <row r="6881" spans="1:24" ht="12.75" hidden="1" customHeight="1" x14ac:dyDescent="0.45">
      <c r="A6881">
        <v>91</v>
      </c>
      <c r="B6881" t="s">
        <v>148</v>
      </c>
      <c r="C6881" t="s">
        <v>178</v>
      </c>
      <c r="D6881" s="2" t="str">
        <f t="shared" si="212"/>
        <v>UTEP1968</v>
      </c>
      <c r="F6881">
        <v>4</v>
      </c>
      <c r="G6881">
        <v>5</v>
      </c>
      <c r="H6881">
        <v>1</v>
      </c>
      <c r="I6881">
        <v>-0.84</v>
      </c>
      <c r="J6881">
        <v>-6.72</v>
      </c>
      <c r="K6881">
        <v>-7.56</v>
      </c>
      <c r="L6881" s="2">
        <f>_xlfn.RANK.EQ(I6881, INDEX(CFB!$I$2:$I$1048576, MATCH(W6881, CFB!$W$2:$W$1048576, 0)):INDEX(CFB!$I$2:$I$1048576, MATCH(W6881, CFB!$W$2:$W$1048576, 0) + COUNTIF(CFB!$W$2:$W$1048576, W6881) - 1), 0)</f>
        <v>67</v>
      </c>
      <c r="M6881" s="2">
        <f>_xlfn.RANK.EQ(J6881, INDEX(CFB!$J$2:$J$1048576, MATCH(W6881, CFB!$W$2:$W$1048576, 0)):INDEX(CFB!$J$2:$J$1048576, MATCH(W6881, CFB!$W$2:$W$1048576, 0) + COUNTIF(CFB!$W$2:$W$1048576, W6881) - 1))</f>
        <v>104</v>
      </c>
      <c r="N6881" s="2">
        <f>RANK(K6881, INDEX(CFB!$K$2:$K$1048576, MATCH(W6881, CFB!$W$2:$W$1048576, 0)):INDEX(CFB!$K$2:$K$1048576, MATCH(W6881, CFB!$W$2:$W$1048576, 0) + COUNTIF(CFB!$W$2:$W$1048576, W6881) - 1))</f>
        <v>91</v>
      </c>
      <c r="O6881">
        <v>26.94</v>
      </c>
      <c r="P6881">
        <v>18.309999999999999</v>
      </c>
      <c r="W6881">
        <v>1968</v>
      </c>
      <c r="X6881">
        <f t="shared" si="213"/>
        <v>0</v>
      </c>
    </row>
    <row r="6882" spans="1:24" ht="12.75" hidden="1" customHeight="1" x14ac:dyDescent="0.45">
      <c r="A6882">
        <v>92</v>
      </c>
      <c r="B6882" t="s">
        <v>58</v>
      </c>
      <c r="C6882" t="s">
        <v>12</v>
      </c>
      <c r="D6882" s="2" t="str">
        <f t="shared" si="212"/>
        <v>Tulane1968</v>
      </c>
      <c r="F6882">
        <v>2</v>
      </c>
      <c r="G6882">
        <v>8</v>
      </c>
      <c r="H6882">
        <v>0</v>
      </c>
      <c r="I6882">
        <v>-1.19</v>
      </c>
      <c r="J6882">
        <v>-6.63</v>
      </c>
      <c r="K6882">
        <v>-7.82</v>
      </c>
      <c r="L6882" s="2">
        <f>_xlfn.RANK.EQ(I6882, INDEX(CFB!$I$2:$I$1048576, MATCH(W6882, CFB!$W$2:$W$1048576, 0)):INDEX(CFB!$I$2:$I$1048576, MATCH(W6882, CFB!$W$2:$W$1048576, 0) + COUNTIF(CFB!$W$2:$W$1048576, W6882) - 1), 0)</f>
        <v>69</v>
      </c>
      <c r="M6882" s="2">
        <f>_xlfn.RANK.EQ(J6882, INDEX(CFB!$J$2:$J$1048576, MATCH(W6882, CFB!$W$2:$W$1048576, 0)):INDEX(CFB!$J$2:$J$1048576, MATCH(W6882, CFB!$W$2:$W$1048576, 0) + COUNTIF(CFB!$W$2:$W$1048576, W6882) - 1))</f>
        <v>102</v>
      </c>
      <c r="N6882" s="2">
        <f>RANK(K6882, INDEX(CFB!$K$2:$K$1048576, MATCH(W6882, CFB!$W$2:$W$1048576, 0)):INDEX(CFB!$K$2:$K$1048576, MATCH(W6882, CFB!$W$2:$W$1048576, 0) + COUNTIF(CFB!$W$2:$W$1048576, W6882) - 1))</f>
        <v>92</v>
      </c>
      <c r="O6882">
        <v>26.41</v>
      </c>
      <c r="P6882">
        <v>20.62</v>
      </c>
      <c r="W6882">
        <v>1968</v>
      </c>
      <c r="X6882">
        <f t="shared" si="213"/>
        <v>0</v>
      </c>
    </row>
    <row r="6883" spans="1:24" ht="12.75" hidden="1" customHeight="1" x14ac:dyDescent="0.45">
      <c r="A6883">
        <v>93</v>
      </c>
      <c r="B6883" t="s">
        <v>147</v>
      </c>
      <c r="C6883" t="s">
        <v>195</v>
      </c>
      <c r="D6883" s="2" t="str">
        <f t="shared" si="212"/>
        <v>Tulsa1968</v>
      </c>
      <c r="F6883">
        <v>3</v>
      </c>
      <c r="G6883">
        <v>7</v>
      </c>
      <c r="H6883">
        <v>0</v>
      </c>
      <c r="I6883">
        <v>-7.95</v>
      </c>
      <c r="J6883">
        <v>-0.91</v>
      </c>
      <c r="K6883">
        <v>-8.86</v>
      </c>
      <c r="L6883" s="2">
        <f>_xlfn.RANK.EQ(I6883, INDEX(CFB!$I$2:$I$1048576, MATCH(W6883, CFB!$W$2:$W$1048576, 0)):INDEX(CFB!$I$2:$I$1048576, MATCH(W6883, CFB!$W$2:$W$1048576, 0) + COUNTIF(CFB!$W$2:$W$1048576, W6883) - 1), 0)</f>
        <v>105</v>
      </c>
      <c r="M6883" s="2">
        <f>_xlfn.RANK.EQ(J6883, INDEX(CFB!$J$2:$J$1048576, MATCH(W6883, CFB!$W$2:$W$1048576, 0)):INDEX(CFB!$J$2:$J$1048576, MATCH(W6883, CFB!$W$2:$W$1048576, 0) + COUNTIF(CFB!$W$2:$W$1048576, W6883) - 1))</f>
        <v>66</v>
      </c>
      <c r="N6883" s="2">
        <f>RANK(K6883, INDEX(CFB!$K$2:$K$1048576, MATCH(W6883, CFB!$W$2:$W$1048576, 0)):INDEX(CFB!$K$2:$K$1048576, MATCH(W6883, CFB!$W$2:$W$1048576, 0) + COUNTIF(CFB!$W$2:$W$1048576, W6883) - 1))</f>
        <v>93</v>
      </c>
      <c r="O6883">
        <v>20.54</v>
      </c>
      <c r="P6883">
        <v>21.67</v>
      </c>
      <c r="W6883">
        <v>1968</v>
      </c>
      <c r="X6883">
        <f t="shared" si="213"/>
        <v>0</v>
      </c>
    </row>
    <row r="6884" spans="1:24" ht="12.75" hidden="1" customHeight="1" x14ac:dyDescent="0.45">
      <c r="A6884">
        <v>94</v>
      </c>
      <c r="B6884" t="s">
        <v>210</v>
      </c>
      <c r="C6884" t="s">
        <v>12</v>
      </c>
      <c r="D6884" s="2" t="str">
        <f t="shared" si="212"/>
        <v>Colgate1968</v>
      </c>
      <c r="F6884">
        <v>5</v>
      </c>
      <c r="G6884">
        <v>5</v>
      </c>
      <c r="H6884">
        <v>0</v>
      </c>
      <c r="I6884">
        <v>-4.26</v>
      </c>
      <c r="J6884">
        <v>-4.84</v>
      </c>
      <c r="K6884">
        <v>-9.1</v>
      </c>
      <c r="L6884" s="2">
        <f>_xlfn.RANK.EQ(I6884, INDEX(CFB!$I$2:$I$1048576, MATCH(W6884, CFB!$W$2:$W$1048576, 0)):INDEX(CFB!$I$2:$I$1048576, MATCH(W6884, CFB!$W$2:$W$1048576, 0) + COUNTIF(CFB!$W$2:$W$1048576, W6884) - 1), 0)</f>
        <v>89</v>
      </c>
      <c r="M6884" s="2">
        <f>_xlfn.RANK.EQ(J6884, INDEX(CFB!$J$2:$J$1048576, MATCH(W6884, CFB!$W$2:$W$1048576, 0)):INDEX(CFB!$J$2:$J$1048576, MATCH(W6884, CFB!$W$2:$W$1048576, 0) + COUNTIF(CFB!$W$2:$W$1048576, W6884) - 1))</f>
        <v>96</v>
      </c>
      <c r="N6884" s="2">
        <f>RANK(K6884, INDEX(CFB!$K$2:$K$1048576, MATCH(W6884, CFB!$W$2:$W$1048576, 0)):INDEX(CFB!$K$2:$K$1048576, MATCH(W6884, CFB!$W$2:$W$1048576, 0) + COUNTIF(CFB!$W$2:$W$1048576, W6884) - 1))</f>
        <v>94</v>
      </c>
      <c r="O6884">
        <v>24.72</v>
      </c>
      <c r="P6884">
        <v>17.64</v>
      </c>
      <c r="W6884">
        <v>1968</v>
      </c>
      <c r="X6884">
        <f t="shared" si="213"/>
        <v>0</v>
      </c>
    </row>
    <row r="6885" spans="1:24" ht="12.75" hidden="1" customHeight="1" x14ac:dyDescent="0.45">
      <c r="A6885">
        <v>95</v>
      </c>
      <c r="B6885" t="s">
        <v>105</v>
      </c>
      <c r="C6885" t="s">
        <v>12</v>
      </c>
      <c r="D6885" s="2" t="str">
        <f t="shared" si="212"/>
        <v>Buffalo1968</v>
      </c>
      <c r="F6885">
        <v>7</v>
      </c>
      <c r="G6885">
        <v>3</v>
      </c>
      <c r="H6885">
        <v>0</v>
      </c>
      <c r="I6885">
        <v>-5.61</v>
      </c>
      <c r="J6885">
        <v>-3.73</v>
      </c>
      <c r="K6885">
        <v>-9.34</v>
      </c>
      <c r="L6885" s="2">
        <f>_xlfn.RANK.EQ(I6885, INDEX(CFB!$I$2:$I$1048576, MATCH(W6885, CFB!$W$2:$W$1048576, 0)):INDEX(CFB!$I$2:$I$1048576, MATCH(W6885, CFB!$W$2:$W$1048576, 0) + COUNTIF(CFB!$W$2:$W$1048576, W6885) - 1), 0)</f>
        <v>99</v>
      </c>
      <c r="M6885" s="2">
        <f>_xlfn.RANK.EQ(J6885, INDEX(CFB!$J$2:$J$1048576, MATCH(W6885, CFB!$W$2:$W$1048576, 0)):INDEX(CFB!$J$2:$J$1048576, MATCH(W6885, CFB!$W$2:$W$1048576, 0) + COUNTIF(CFB!$W$2:$W$1048576, W6885) - 1))</f>
        <v>86</v>
      </c>
      <c r="N6885" s="2">
        <f>RANK(K6885, INDEX(CFB!$K$2:$K$1048576, MATCH(W6885, CFB!$W$2:$W$1048576, 0)):INDEX(CFB!$K$2:$K$1048576, MATCH(W6885, CFB!$W$2:$W$1048576, 0) + COUNTIF(CFB!$W$2:$W$1048576, W6885) - 1))</f>
        <v>95</v>
      </c>
      <c r="O6885">
        <v>21.5</v>
      </c>
      <c r="P6885">
        <v>16.05</v>
      </c>
      <c r="W6885">
        <v>1968</v>
      </c>
      <c r="X6885">
        <f t="shared" si="213"/>
        <v>0</v>
      </c>
    </row>
    <row r="6886" spans="1:24" ht="12.75" hidden="1" customHeight="1" x14ac:dyDescent="0.45">
      <c r="A6886">
        <v>96</v>
      </c>
      <c r="B6886" t="s">
        <v>72</v>
      </c>
      <c r="C6886" t="s">
        <v>10</v>
      </c>
      <c r="D6886" s="2" t="str">
        <f t="shared" si="212"/>
        <v>Wisconsin1968</v>
      </c>
      <c r="F6886">
        <v>0</v>
      </c>
      <c r="G6886">
        <v>10</v>
      </c>
      <c r="H6886">
        <v>0</v>
      </c>
      <c r="I6886">
        <v>-9.2100000000000009</v>
      </c>
      <c r="J6886">
        <v>-0.24</v>
      </c>
      <c r="K6886">
        <v>-9.4499999999999993</v>
      </c>
      <c r="L6886" s="2">
        <f>_xlfn.RANK.EQ(I6886, INDEX(CFB!$I$2:$I$1048576, MATCH(W6886, CFB!$W$2:$W$1048576, 0)):INDEX(CFB!$I$2:$I$1048576, MATCH(W6886, CFB!$W$2:$W$1048576, 0) + COUNTIF(CFB!$W$2:$W$1048576, W6886) - 1), 0)</f>
        <v>107</v>
      </c>
      <c r="M6886" s="2">
        <f>_xlfn.RANK.EQ(J6886, INDEX(CFB!$J$2:$J$1048576, MATCH(W6886, CFB!$W$2:$W$1048576, 0)):INDEX(CFB!$J$2:$J$1048576, MATCH(W6886, CFB!$W$2:$W$1048576, 0) + COUNTIF(CFB!$W$2:$W$1048576, W6886) - 1))</f>
        <v>61</v>
      </c>
      <c r="N6886" s="2">
        <f>RANK(K6886, INDEX(CFB!$K$2:$K$1048576, MATCH(W6886, CFB!$W$2:$W$1048576, 0)):INDEX(CFB!$K$2:$K$1048576, MATCH(W6886, CFB!$W$2:$W$1048576, 0) + COUNTIF(CFB!$W$2:$W$1048576, W6886) - 1))</f>
        <v>96</v>
      </c>
      <c r="O6886">
        <v>18.95</v>
      </c>
      <c r="P6886">
        <v>18.05</v>
      </c>
      <c r="W6886">
        <v>1968</v>
      </c>
      <c r="X6886">
        <f t="shared" si="213"/>
        <v>0</v>
      </c>
    </row>
    <row r="6887" spans="1:24" ht="12.75" hidden="1" customHeight="1" x14ac:dyDescent="0.45">
      <c r="A6887">
        <v>97</v>
      </c>
      <c r="B6887" t="s">
        <v>238</v>
      </c>
      <c r="C6887" t="s">
        <v>12</v>
      </c>
      <c r="D6887" s="2" t="str">
        <f t="shared" si="212"/>
        <v>Xavier1968</v>
      </c>
      <c r="F6887">
        <v>6</v>
      </c>
      <c r="G6887">
        <v>4</v>
      </c>
      <c r="H6887">
        <v>0</v>
      </c>
      <c r="I6887">
        <v>-4.78</v>
      </c>
      <c r="J6887">
        <v>-4.7699999999999996</v>
      </c>
      <c r="K6887">
        <v>-9.5500000000000007</v>
      </c>
      <c r="L6887" s="2">
        <f>_xlfn.RANK.EQ(I6887, INDEX(CFB!$I$2:$I$1048576, MATCH(W6887, CFB!$W$2:$W$1048576, 0)):INDEX(CFB!$I$2:$I$1048576, MATCH(W6887, CFB!$W$2:$W$1048576, 0) + COUNTIF(CFB!$W$2:$W$1048576, W6887) - 1), 0)</f>
        <v>92</v>
      </c>
      <c r="M6887" s="2">
        <f>_xlfn.RANK.EQ(J6887, INDEX(CFB!$J$2:$J$1048576, MATCH(W6887, CFB!$W$2:$W$1048576, 0)):INDEX(CFB!$J$2:$J$1048576, MATCH(W6887, CFB!$W$2:$W$1048576, 0) + COUNTIF(CFB!$W$2:$W$1048576, W6887) - 1))</f>
        <v>94</v>
      </c>
      <c r="N6887" s="2">
        <f>RANK(K6887, INDEX(CFB!$K$2:$K$1048576, MATCH(W6887, CFB!$W$2:$W$1048576, 0)):INDEX(CFB!$K$2:$K$1048576, MATCH(W6887, CFB!$W$2:$W$1048576, 0) + COUNTIF(CFB!$W$2:$W$1048576, W6887) - 1))</f>
        <v>97</v>
      </c>
      <c r="O6887">
        <v>23.8</v>
      </c>
      <c r="P6887">
        <v>16.350000000000001</v>
      </c>
      <c r="W6887">
        <v>1968</v>
      </c>
      <c r="X6887">
        <f t="shared" si="213"/>
        <v>0</v>
      </c>
    </row>
    <row r="6888" spans="1:24" ht="12.75" hidden="1" customHeight="1" x14ac:dyDescent="0.45">
      <c r="A6888">
        <v>98</v>
      </c>
      <c r="B6888" t="s">
        <v>216</v>
      </c>
      <c r="C6888" t="s">
        <v>12</v>
      </c>
      <c r="D6888" s="2" t="str">
        <f t="shared" si="212"/>
        <v>Holy Cross1968</v>
      </c>
      <c r="F6888">
        <v>3</v>
      </c>
      <c r="G6888">
        <v>6</v>
      </c>
      <c r="H6888">
        <v>1</v>
      </c>
      <c r="I6888">
        <v>-4.9400000000000004</v>
      </c>
      <c r="J6888">
        <v>-5.0599999999999996</v>
      </c>
      <c r="K6888">
        <v>-10</v>
      </c>
      <c r="L6888" s="2">
        <f>_xlfn.RANK.EQ(I6888, INDEX(CFB!$I$2:$I$1048576, MATCH(W6888, CFB!$W$2:$W$1048576, 0)):INDEX(CFB!$I$2:$I$1048576, MATCH(W6888, CFB!$W$2:$W$1048576, 0) + COUNTIF(CFB!$W$2:$W$1048576, W6888) - 1), 0)</f>
        <v>93</v>
      </c>
      <c r="M6888" s="2">
        <f>_xlfn.RANK.EQ(J6888, INDEX(CFB!$J$2:$J$1048576, MATCH(W6888, CFB!$W$2:$W$1048576, 0)):INDEX(CFB!$J$2:$J$1048576, MATCH(W6888, CFB!$W$2:$W$1048576, 0) + COUNTIF(CFB!$W$2:$W$1048576, W6888) - 1))</f>
        <v>97</v>
      </c>
      <c r="N6888" s="2">
        <f>RANK(K6888, INDEX(CFB!$K$2:$K$1048576, MATCH(W6888, CFB!$W$2:$W$1048576, 0)):INDEX(CFB!$K$2:$K$1048576, MATCH(W6888, CFB!$W$2:$W$1048576, 0) + COUNTIF(CFB!$W$2:$W$1048576, W6888) - 1))</f>
        <v>98</v>
      </c>
      <c r="O6888">
        <v>23.55</v>
      </c>
      <c r="P6888">
        <v>18.71</v>
      </c>
      <c r="W6888">
        <v>1968</v>
      </c>
      <c r="X6888">
        <f t="shared" si="213"/>
        <v>0</v>
      </c>
    </row>
    <row r="6889" spans="1:24" ht="12.75" hidden="1" customHeight="1" x14ac:dyDescent="0.45">
      <c r="A6889">
        <v>99</v>
      </c>
      <c r="B6889" t="s">
        <v>207</v>
      </c>
      <c r="C6889" t="s">
        <v>206</v>
      </c>
      <c r="D6889" s="2" t="str">
        <f t="shared" si="212"/>
        <v>The Citadel1968</v>
      </c>
      <c r="F6889">
        <v>5</v>
      </c>
      <c r="G6889">
        <v>5</v>
      </c>
      <c r="H6889">
        <v>0</v>
      </c>
      <c r="I6889">
        <v>-5.0199999999999996</v>
      </c>
      <c r="J6889">
        <v>-5.86</v>
      </c>
      <c r="K6889">
        <v>-10.88</v>
      </c>
      <c r="L6889" s="2">
        <f>_xlfn.RANK.EQ(I6889, INDEX(CFB!$I$2:$I$1048576, MATCH(W6889, CFB!$W$2:$W$1048576, 0)):INDEX(CFB!$I$2:$I$1048576, MATCH(W6889, CFB!$W$2:$W$1048576, 0) + COUNTIF(CFB!$W$2:$W$1048576, W6889) - 1), 0)</f>
        <v>94</v>
      </c>
      <c r="M6889" s="2">
        <f>_xlfn.RANK.EQ(J6889, INDEX(CFB!$J$2:$J$1048576, MATCH(W6889, CFB!$W$2:$W$1048576, 0)):INDEX(CFB!$J$2:$J$1048576, MATCH(W6889, CFB!$W$2:$W$1048576, 0) + COUNTIF(CFB!$W$2:$W$1048576, W6889) - 1))</f>
        <v>100</v>
      </c>
      <c r="N6889" s="2">
        <f>RANK(K6889, INDEX(CFB!$K$2:$K$1048576, MATCH(W6889, CFB!$W$2:$W$1048576, 0)):INDEX(CFB!$K$2:$K$1048576, MATCH(W6889, CFB!$W$2:$W$1048576, 0) + COUNTIF(CFB!$W$2:$W$1048576, W6889) - 1))</f>
        <v>99</v>
      </c>
      <c r="O6889">
        <v>21.71</v>
      </c>
      <c r="P6889">
        <v>19.23</v>
      </c>
      <c r="W6889">
        <v>1968</v>
      </c>
      <c r="X6889">
        <f t="shared" si="213"/>
        <v>0</v>
      </c>
    </row>
    <row r="6890" spans="1:24" ht="12.75" hidden="1" customHeight="1" x14ac:dyDescent="0.45">
      <c r="A6890">
        <v>100</v>
      </c>
      <c r="B6890" t="s">
        <v>201</v>
      </c>
      <c r="C6890" t="s">
        <v>206</v>
      </c>
      <c r="D6890" s="2" t="str">
        <f t="shared" si="212"/>
        <v>William &amp; Mary1968</v>
      </c>
      <c r="F6890">
        <v>3</v>
      </c>
      <c r="G6890">
        <v>7</v>
      </c>
      <c r="H6890">
        <v>0</v>
      </c>
      <c r="I6890">
        <v>-12.1</v>
      </c>
      <c r="J6890">
        <v>1.19</v>
      </c>
      <c r="K6890">
        <v>-10.91</v>
      </c>
      <c r="L6890" s="2">
        <f>_xlfn.RANK.EQ(I6890, INDEX(CFB!$I$2:$I$1048576, MATCH(W6890, CFB!$W$2:$W$1048576, 0)):INDEX(CFB!$I$2:$I$1048576, MATCH(W6890, CFB!$W$2:$W$1048576, 0) + COUNTIF(CFB!$W$2:$W$1048576, W6890) - 1), 0)</f>
        <v>116</v>
      </c>
      <c r="M6890" s="2">
        <f>_xlfn.RANK.EQ(J6890, INDEX(CFB!$J$2:$J$1048576, MATCH(W6890, CFB!$W$2:$W$1048576, 0)):INDEX(CFB!$J$2:$J$1048576, MATCH(W6890, CFB!$W$2:$W$1048576, 0) + COUNTIF(CFB!$W$2:$W$1048576, W6890) - 1))</f>
        <v>53</v>
      </c>
      <c r="N6890" s="2">
        <f>RANK(K6890, INDEX(CFB!$K$2:$K$1048576, MATCH(W6890, CFB!$W$2:$W$1048576, 0)):INDEX(CFB!$K$2:$K$1048576, MATCH(W6890, CFB!$W$2:$W$1048576, 0) + COUNTIF(CFB!$W$2:$W$1048576, W6890) - 1))</f>
        <v>100</v>
      </c>
      <c r="O6890">
        <v>14.27</v>
      </c>
      <c r="P6890">
        <v>13.03</v>
      </c>
      <c r="W6890">
        <v>1968</v>
      </c>
      <c r="X6890">
        <f t="shared" si="213"/>
        <v>0</v>
      </c>
    </row>
    <row r="6891" spans="1:24" ht="12.75" hidden="1" customHeight="1" x14ac:dyDescent="0.45">
      <c r="A6891">
        <v>101</v>
      </c>
      <c r="B6891" t="s">
        <v>223</v>
      </c>
      <c r="C6891" t="s">
        <v>212</v>
      </c>
      <c r="D6891" s="2" t="str">
        <f t="shared" si="212"/>
        <v>Columbia1968</v>
      </c>
      <c r="F6891">
        <v>2</v>
      </c>
      <c r="G6891">
        <v>7</v>
      </c>
      <c r="H6891">
        <v>0</v>
      </c>
      <c r="I6891">
        <v>-2.2000000000000002</v>
      </c>
      <c r="J6891">
        <v>-8.85</v>
      </c>
      <c r="K6891">
        <v>-11.04</v>
      </c>
      <c r="L6891" s="2">
        <f>_xlfn.RANK.EQ(I6891, INDEX(CFB!$I$2:$I$1048576, MATCH(W6891, CFB!$W$2:$W$1048576, 0)):INDEX(CFB!$I$2:$I$1048576, MATCH(W6891, CFB!$W$2:$W$1048576, 0) + COUNTIF(CFB!$W$2:$W$1048576, W6891) - 1), 0)</f>
        <v>76</v>
      </c>
      <c r="M6891" s="2">
        <f>_xlfn.RANK.EQ(J6891, INDEX(CFB!$J$2:$J$1048576, MATCH(W6891, CFB!$W$2:$W$1048576, 0)):INDEX(CFB!$J$2:$J$1048576, MATCH(W6891, CFB!$W$2:$W$1048576, 0) + COUNTIF(CFB!$W$2:$W$1048576, W6891) - 1))</f>
        <v>109</v>
      </c>
      <c r="N6891" s="2">
        <f>RANK(K6891, INDEX(CFB!$K$2:$K$1048576, MATCH(W6891, CFB!$W$2:$W$1048576, 0)):INDEX(CFB!$K$2:$K$1048576, MATCH(W6891, CFB!$W$2:$W$1048576, 0) + COUNTIF(CFB!$W$2:$W$1048576, W6891) - 1))</f>
        <v>101</v>
      </c>
      <c r="O6891">
        <v>27.49</v>
      </c>
      <c r="P6891">
        <v>20.36</v>
      </c>
      <c r="W6891">
        <v>1968</v>
      </c>
      <c r="X6891">
        <f t="shared" si="213"/>
        <v>0</v>
      </c>
    </row>
    <row r="6892" spans="1:24" ht="12.75" hidden="1" customHeight="1" x14ac:dyDescent="0.45">
      <c r="A6892">
        <v>102</v>
      </c>
      <c r="B6892" t="s">
        <v>117</v>
      </c>
      <c r="C6892" t="s">
        <v>65</v>
      </c>
      <c r="D6892" s="2" t="str">
        <f t="shared" si="212"/>
        <v>Western Michigan1968</v>
      </c>
      <c r="F6892">
        <v>3</v>
      </c>
      <c r="G6892">
        <v>6</v>
      </c>
      <c r="H6892">
        <v>0</v>
      </c>
      <c r="I6892">
        <v>-7.15</v>
      </c>
      <c r="J6892">
        <v>-3.95</v>
      </c>
      <c r="K6892">
        <v>-11.09</v>
      </c>
      <c r="L6892" s="2">
        <f>_xlfn.RANK.EQ(I6892, INDEX(CFB!$I$2:$I$1048576, MATCH(W6892, CFB!$W$2:$W$1048576, 0)):INDEX(CFB!$I$2:$I$1048576, MATCH(W6892, CFB!$W$2:$W$1048576, 0) + COUNTIF(CFB!$W$2:$W$1048576, W6892) - 1), 0)</f>
        <v>103</v>
      </c>
      <c r="M6892" s="2">
        <f>_xlfn.RANK.EQ(J6892, INDEX(CFB!$J$2:$J$1048576, MATCH(W6892, CFB!$W$2:$W$1048576, 0)):INDEX(CFB!$J$2:$J$1048576, MATCH(W6892, CFB!$W$2:$W$1048576, 0) + COUNTIF(CFB!$W$2:$W$1048576, W6892) - 1))</f>
        <v>88</v>
      </c>
      <c r="N6892" s="2">
        <f>RANK(K6892, INDEX(CFB!$K$2:$K$1048576, MATCH(W6892, CFB!$W$2:$W$1048576, 0)):INDEX(CFB!$K$2:$K$1048576, MATCH(W6892, CFB!$W$2:$W$1048576, 0) + COUNTIF(CFB!$W$2:$W$1048576, W6892) - 1))</f>
        <v>102</v>
      </c>
      <c r="O6892">
        <v>22.66</v>
      </c>
      <c r="P6892">
        <v>15.65</v>
      </c>
      <c r="W6892">
        <v>1968</v>
      </c>
      <c r="X6892">
        <f t="shared" si="213"/>
        <v>0</v>
      </c>
    </row>
    <row r="6893" spans="1:24" ht="12.75" hidden="1" customHeight="1" x14ac:dyDescent="0.45">
      <c r="A6893">
        <v>103</v>
      </c>
      <c r="B6893" t="s">
        <v>70</v>
      </c>
      <c r="C6893" t="s">
        <v>12</v>
      </c>
      <c r="D6893" s="2" t="str">
        <f t="shared" si="212"/>
        <v>Pitt1968</v>
      </c>
      <c r="F6893">
        <v>1</v>
      </c>
      <c r="G6893">
        <v>9</v>
      </c>
      <c r="H6893">
        <v>0</v>
      </c>
      <c r="I6893">
        <v>-6.19</v>
      </c>
      <c r="J6893">
        <v>-5.07</v>
      </c>
      <c r="K6893">
        <v>-11.26</v>
      </c>
      <c r="L6893" s="2">
        <f>_xlfn.RANK.EQ(I6893, INDEX(CFB!$I$2:$I$1048576, MATCH(W6893, CFB!$W$2:$W$1048576, 0)):INDEX(CFB!$I$2:$I$1048576, MATCH(W6893, CFB!$W$2:$W$1048576, 0) + COUNTIF(CFB!$W$2:$W$1048576, W6893) - 1), 0)</f>
        <v>100</v>
      </c>
      <c r="M6893" s="2">
        <f>_xlfn.RANK.EQ(J6893, INDEX(CFB!$J$2:$J$1048576, MATCH(W6893, CFB!$W$2:$W$1048576, 0)):INDEX(CFB!$J$2:$J$1048576, MATCH(W6893, CFB!$W$2:$W$1048576, 0) + COUNTIF(CFB!$W$2:$W$1048576, W6893) - 1))</f>
        <v>98</v>
      </c>
      <c r="N6893" s="2">
        <f>RANK(K6893, INDEX(CFB!$K$2:$K$1048576, MATCH(W6893, CFB!$W$2:$W$1048576, 0)):INDEX(CFB!$K$2:$K$1048576, MATCH(W6893, CFB!$W$2:$W$1048576, 0) + COUNTIF(CFB!$W$2:$W$1048576, W6893) - 1))</f>
        <v>103</v>
      </c>
      <c r="O6893">
        <v>22.49</v>
      </c>
      <c r="P6893">
        <v>29.16</v>
      </c>
      <c r="W6893">
        <v>1968</v>
      </c>
      <c r="X6893">
        <f t="shared" si="213"/>
        <v>0</v>
      </c>
    </row>
    <row r="6894" spans="1:24" hidden="1" x14ac:dyDescent="0.45">
      <c r="A6894">
        <v>104</v>
      </c>
      <c r="B6894" t="s">
        <v>32</v>
      </c>
      <c r="C6894" t="s">
        <v>178</v>
      </c>
      <c r="D6894" s="2" t="str">
        <f t="shared" si="212"/>
        <v>BYU1968</v>
      </c>
      <c r="F6894">
        <v>2</v>
      </c>
      <c r="G6894">
        <v>8</v>
      </c>
      <c r="H6894">
        <v>0</v>
      </c>
      <c r="I6894">
        <v>-5.12</v>
      </c>
      <c r="J6894">
        <v>-6.65</v>
      </c>
      <c r="K6894">
        <v>-11.77</v>
      </c>
      <c r="L6894" s="2">
        <f>_xlfn.RANK.EQ(I6894, INDEX(CFB!$I$2:$I$1048576, MATCH(W6894, CFB!$W$2:$W$1048576, 0)):INDEX(CFB!$I$2:$I$1048576, MATCH(W6894, CFB!$W$2:$W$1048576, 0) + COUNTIF(CFB!$W$2:$W$1048576, W6894) - 1), 0)</f>
        <v>95</v>
      </c>
      <c r="M6894" s="2">
        <f>_xlfn.RANK.EQ(J6894, INDEX(CFB!$J$2:$J$1048576, MATCH(W6894, CFB!$W$2:$W$1048576, 0)):INDEX(CFB!$J$2:$J$1048576, MATCH(W6894, CFB!$W$2:$W$1048576, 0) + COUNTIF(CFB!$W$2:$W$1048576, W6894) - 1))</f>
        <v>103</v>
      </c>
      <c r="N6894" s="2">
        <f>RANK(K6894, INDEX(CFB!$K$2:$K$1048576, MATCH(W6894, CFB!$W$2:$W$1048576, 0)):INDEX(CFB!$K$2:$K$1048576, MATCH(W6894, CFB!$W$2:$W$1048576, 0) + COUNTIF(CFB!$W$2:$W$1048576, W6894) - 1))</f>
        <v>104</v>
      </c>
      <c r="O6894">
        <v>22.13</v>
      </c>
      <c r="P6894">
        <v>19.02</v>
      </c>
      <c r="W6894">
        <v>1968</v>
      </c>
      <c r="X6894">
        <f t="shared" si="213"/>
        <v>0</v>
      </c>
    </row>
    <row r="6895" spans="1:24" ht="12.75" hidden="1" customHeight="1" x14ac:dyDescent="0.45">
      <c r="A6895">
        <v>105</v>
      </c>
      <c r="B6895" t="s">
        <v>149</v>
      </c>
      <c r="C6895" t="s">
        <v>12</v>
      </c>
      <c r="D6895" s="2" t="str">
        <f t="shared" si="212"/>
        <v>New Mexico State1968</v>
      </c>
      <c r="F6895">
        <v>5</v>
      </c>
      <c r="G6895">
        <v>5</v>
      </c>
      <c r="H6895">
        <v>0</v>
      </c>
      <c r="I6895">
        <v>-3.43</v>
      </c>
      <c r="J6895">
        <v>-9.19</v>
      </c>
      <c r="K6895">
        <v>-12.62</v>
      </c>
      <c r="L6895" s="2">
        <f>_xlfn.RANK.EQ(I6895, INDEX(CFB!$I$2:$I$1048576, MATCH(W6895, CFB!$W$2:$W$1048576, 0)):INDEX(CFB!$I$2:$I$1048576, MATCH(W6895, CFB!$W$2:$W$1048576, 0) + COUNTIF(CFB!$W$2:$W$1048576, W6895) - 1), 0)</f>
        <v>82</v>
      </c>
      <c r="M6895" s="2">
        <f>_xlfn.RANK.EQ(J6895, INDEX(CFB!$J$2:$J$1048576, MATCH(W6895, CFB!$W$2:$W$1048576, 0)):INDEX(CFB!$J$2:$J$1048576, MATCH(W6895, CFB!$W$2:$W$1048576, 0) + COUNTIF(CFB!$W$2:$W$1048576, W6895) - 1))</f>
        <v>112</v>
      </c>
      <c r="N6895" s="2">
        <f>RANK(K6895, INDEX(CFB!$K$2:$K$1048576, MATCH(W6895, CFB!$W$2:$W$1048576, 0)):INDEX(CFB!$K$2:$K$1048576, MATCH(W6895, CFB!$W$2:$W$1048576, 0) + COUNTIF(CFB!$W$2:$W$1048576, W6895) - 1))</f>
        <v>105</v>
      </c>
      <c r="O6895">
        <v>23.34</v>
      </c>
      <c r="P6895">
        <v>22.18</v>
      </c>
      <c r="W6895">
        <v>1968</v>
      </c>
      <c r="X6895">
        <f t="shared" si="213"/>
        <v>0</v>
      </c>
    </row>
    <row r="6896" spans="1:24" ht="12.75" hidden="1" customHeight="1" x14ac:dyDescent="0.45">
      <c r="A6896">
        <v>106</v>
      </c>
      <c r="B6896" t="s">
        <v>239</v>
      </c>
      <c r="C6896" t="s">
        <v>206</v>
      </c>
      <c r="D6896" s="2" t="str">
        <f t="shared" si="212"/>
        <v>Davidson1968</v>
      </c>
      <c r="F6896">
        <v>3</v>
      </c>
      <c r="G6896">
        <v>6</v>
      </c>
      <c r="H6896">
        <v>0</v>
      </c>
      <c r="I6896">
        <v>-4.0599999999999996</v>
      </c>
      <c r="J6896">
        <v>-8.99</v>
      </c>
      <c r="K6896">
        <v>-13.05</v>
      </c>
      <c r="L6896" s="2">
        <f>_xlfn.RANK.EQ(I6896, INDEX(CFB!$I$2:$I$1048576, MATCH(W6896, CFB!$W$2:$W$1048576, 0)):INDEX(CFB!$I$2:$I$1048576, MATCH(W6896, CFB!$W$2:$W$1048576, 0) + COUNTIF(CFB!$W$2:$W$1048576, W6896) - 1), 0)</f>
        <v>87</v>
      </c>
      <c r="M6896" s="2">
        <f>_xlfn.RANK.EQ(J6896, INDEX(CFB!$J$2:$J$1048576, MATCH(W6896, CFB!$W$2:$W$1048576, 0)):INDEX(CFB!$J$2:$J$1048576, MATCH(W6896, CFB!$W$2:$W$1048576, 0) + COUNTIF(CFB!$W$2:$W$1048576, W6896) - 1))</f>
        <v>110</v>
      </c>
      <c r="N6896" s="2">
        <f>RANK(K6896, INDEX(CFB!$K$2:$K$1048576, MATCH(W6896, CFB!$W$2:$W$1048576, 0)):INDEX(CFB!$K$2:$K$1048576, MATCH(W6896, CFB!$W$2:$W$1048576, 0) + COUNTIF(CFB!$W$2:$W$1048576, W6896) - 1))</f>
        <v>106</v>
      </c>
      <c r="O6896">
        <v>23.33</v>
      </c>
      <c r="P6896">
        <v>22.97</v>
      </c>
      <c r="W6896">
        <v>1968</v>
      </c>
      <c r="X6896">
        <f t="shared" si="213"/>
        <v>0</v>
      </c>
    </row>
    <row r="6897" spans="1:24" ht="12.75" hidden="1" customHeight="1" x14ac:dyDescent="0.45">
      <c r="A6897">
        <v>107</v>
      </c>
      <c r="B6897" t="s">
        <v>25</v>
      </c>
      <c r="C6897" t="s">
        <v>195</v>
      </c>
      <c r="D6897" s="2" t="str">
        <f t="shared" si="212"/>
        <v>Louisville1968</v>
      </c>
      <c r="F6897">
        <v>5</v>
      </c>
      <c r="G6897">
        <v>5</v>
      </c>
      <c r="H6897">
        <v>0</v>
      </c>
      <c r="I6897">
        <v>-6.85</v>
      </c>
      <c r="J6897">
        <v>-7.14</v>
      </c>
      <c r="K6897">
        <v>-13.98</v>
      </c>
      <c r="L6897" s="2">
        <f>_xlfn.RANK.EQ(I6897, INDEX(CFB!$I$2:$I$1048576, MATCH(W6897, CFB!$W$2:$W$1048576, 0)):INDEX(CFB!$I$2:$I$1048576, MATCH(W6897, CFB!$W$2:$W$1048576, 0) + COUNTIF(CFB!$W$2:$W$1048576, W6897) - 1), 0)</f>
        <v>102</v>
      </c>
      <c r="M6897" s="2">
        <f>_xlfn.RANK.EQ(J6897, INDEX(CFB!$J$2:$J$1048576, MATCH(W6897, CFB!$W$2:$W$1048576, 0)):INDEX(CFB!$J$2:$J$1048576, MATCH(W6897, CFB!$W$2:$W$1048576, 0) + COUNTIF(CFB!$W$2:$W$1048576, W6897) - 1))</f>
        <v>105</v>
      </c>
      <c r="N6897" s="2">
        <f>RANK(K6897, INDEX(CFB!$K$2:$K$1048576, MATCH(W6897, CFB!$W$2:$W$1048576, 0)):INDEX(CFB!$K$2:$K$1048576, MATCH(W6897, CFB!$W$2:$W$1048576, 0) + COUNTIF(CFB!$W$2:$W$1048576, W6897) - 1))</f>
        <v>107</v>
      </c>
      <c r="O6897">
        <v>20.420000000000002</v>
      </c>
      <c r="P6897">
        <v>20.39</v>
      </c>
      <c r="W6897">
        <v>1968</v>
      </c>
      <c r="X6897">
        <f t="shared" si="213"/>
        <v>0</v>
      </c>
    </row>
    <row r="6898" spans="1:24" ht="12.75" hidden="1" customHeight="1" x14ac:dyDescent="0.45">
      <c r="A6898">
        <v>108</v>
      </c>
      <c r="B6898" t="s">
        <v>104</v>
      </c>
      <c r="C6898" t="s">
        <v>178</v>
      </c>
      <c r="D6898" s="2" t="str">
        <f t="shared" si="212"/>
        <v>Colorado State1968</v>
      </c>
      <c r="F6898">
        <v>2</v>
      </c>
      <c r="G6898">
        <v>8</v>
      </c>
      <c r="H6898">
        <v>0</v>
      </c>
      <c r="I6898">
        <v>-9.5299999999999994</v>
      </c>
      <c r="J6898">
        <v>-4.78</v>
      </c>
      <c r="K6898">
        <v>-14.31</v>
      </c>
      <c r="L6898" s="2">
        <f>_xlfn.RANK.EQ(I6898, INDEX(CFB!$I$2:$I$1048576, MATCH(W6898, CFB!$W$2:$W$1048576, 0)):INDEX(CFB!$I$2:$I$1048576, MATCH(W6898, CFB!$W$2:$W$1048576, 0) + COUNTIF(CFB!$W$2:$W$1048576, W6898) - 1), 0)</f>
        <v>109</v>
      </c>
      <c r="M6898" s="2">
        <f>_xlfn.RANK.EQ(J6898, INDEX(CFB!$J$2:$J$1048576, MATCH(W6898, CFB!$W$2:$W$1048576, 0)):INDEX(CFB!$J$2:$J$1048576, MATCH(W6898, CFB!$W$2:$W$1048576, 0) + COUNTIF(CFB!$W$2:$W$1048576, W6898) - 1))</f>
        <v>95</v>
      </c>
      <c r="N6898" s="2">
        <f>RANK(K6898, INDEX(CFB!$K$2:$K$1048576, MATCH(W6898, CFB!$W$2:$W$1048576, 0)):INDEX(CFB!$K$2:$K$1048576, MATCH(W6898, CFB!$W$2:$W$1048576, 0) + COUNTIF(CFB!$W$2:$W$1048576, W6898) - 1))</f>
        <v>108</v>
      </c>
      <c r="O6898">
        <v>18.440000000000001</v>
      </c>
      <c r="P6898">
        <v>20.07</v>
      </c>
      <c r="W6898">
        <v>1968</v>
      </c>
      <c r="X6898">
        <f t="shared" si="213"/>
        <v>0</v>
      </c>
    </row>
    <row r="6899" spans="1:24" ht="12.75" hidden="1" customHeight="1" x14ac:dyDescent="0.45">
      <c r="A6899">
        <v>109</v>
      </c>
      <c r="B6899" t="s">
        <v>213</v>
      </c>
      <c r="C6899" t="s">
        <v>206</v>
      </c>
      <c r="D6899" s="2" t="str">
        <f t="shared" si="212"/>
        <v>Virginia Military Institute1968</v>
      </c>
      <c r="F6899">
        <v>1</v>
      </c>
      <c r="G6899">
        <v>9</v>
      </c>
      <c r="H6899">
        <v>0</v>
      </c>
      <c r="I6899">
        <v>-11.47</v>
      </c>
      <c r="J6899">
        <v>-3.19</v>
      </c>
      <c r="K6899">
        <v>-14.65</v>
      </c>
      <c r="L6899" s="2">
        <f>_xlfn.RANK.EQ(I6899, INDEX(CFB!$I$2:$I$1048576, MATCH(W6899, CFB!$W$2:$W$1048576, 0)):INDEX(CFB!$I$2:$I$1048576, MATCH(W6899, CFB!$W$2:$W$1048576, 0) + COUNTIF(CFB!$W$2:$W$1048576, W6899) - 1), 0)</f>
        <v>115</v>
      </c>
      <c r="M6899" s="2">
        <f>_xlfn.RANK.EQ(J6899, INDEX(CFB!$J$2:$J$1048576, MATCH(W6899, CFB!$W$2:$W$1048576, 0)):INDEX(CFB!$J$2:$J$1048576, MATCH(W6899, CFB!$W$2:$W$1048576, 0) + COUNTIF(CFB!$W$2:$W$1048576, W6899) - 1))</f>
        <v>83</v>
      </c>
      <c r="N6899" s="2">
        <f>RANK(K6899, INDEX(CFB!$K$2:$K$1048576, MATCH(W6899, CFB!$W$2:$W$1048576, 0)):INDEX(CFB!$K$2:$K$1048576, MATCH(W6899, CFB!$W$2:$W$1048576, 0) + COUNTIF(CFB!$W$2:$W$1048576, W6899) - 1))</f>
        <v>109</v>
      </c>
      <c r="O6899">
        <v>16.34</v>
      </c>
      <c r="P6899">
        <v>22.42</v>
      </c>
      <c r="W6899">
        <v>1968</v>
      </c>
      <c r="X6899">
        <f t="shared" si="213"/>
        <v>0</v>
      </c>
    </row>
    <row r="6900" spans="1:24" ht="12.75" hidden="1" customHeight="1" x14ac:dyDescent="0.45">
      <c r="A6900">
        <v>110</v>
      </c>
      <c r="B6900" t="s">
        <v>108</v>
      </c>
      <c r="C6900" t="s">
        <v>206</v>
      </c>
      <c r="D6900" s="2" t="str">
        <f t="shared" si="212"/>
        <v>East Carolina1968</v>
      </c>
      <c r="F6900">
        <v>4</v>
      </c>
      <c r="G6900">
        <v>6</v>
      </c>
      <c r="H6900">
        <v>0</v>
      </c>
      <c r="I6900">
        <v>-9.2899999999999991</v>
      </c>
      <c r="J6900">
        <v>-7.25</v>
      </c>
      <c r="K6900">
        <v>-16.55</v>
      </c>
      <c r="L6900" s="2">
        <f>_xlfn.RANK.EQ(I6900, INDEX(CFB!$I$2:$I$1048576, MATCH(W6900, CFB!$W$2:$W$1048576, 0)):INDEX(CFB!$I$2:$I$1048576, MATCH(W6900, CFB!$W$2:$W$1048576, 0) + COUNTIF(CFB!$W$2:$W$1048576, W6900) - 1), 0)</f>
        <v>108</v>
      </c>
      <c r="M6900" s="2">
        <f>_xlfn.RANK.EQ(J6900, INDEX(CFB!$J$2:$J$1048576, MATCH(W6900, CFB!$W$2:$W$1048576, 0)):INDEX(CFB!$J$2:$J$1048576, MATCH(W6900, CFB!$W$2:$W$1048576, 0) + COUNTIF(CFB!$W$2:$W$1048576, W6900) - 1))</f>
        <v>106</v>
      </c>
      <c r="N6900" s="2">
        <f>RANK(K6900, INDEX(CFB!$K$2:$K$1048576, MATCH(W6900, CFB!$W$2:$W$1048576, 0)):INDEX(CFB!$K$2:$K$1048576, MATCH(W6900, CFB!$W$2:$W$1048576, 0) + COUNTIF(CFB!$W$2:$W$1048576, W6900) - 1))</f>
        <v>110</v>
      </c>
      <c r="O6900">
        <v>19.41</v>
      </c>
      <c r="P6900">
        <v>24.75</v>
      </c>
      <c r="W6900">
        <v>1968</v>
      </c>
      <c r="X6900">
        <f t="shared" si="213"/>
        <v>0</v>
      </c>
    </row>
    <row r="6901" spans="1:24" ht="12.75" hidden="1" customHeight="1" x14ac:dyDescent="0.45">
      <c r="A6901">
        <v>111</v>
      </c>
      <c r="B6901" t="s">
        <v>114</v>
      </c>
      <c r="C6901" t="s">
        <v>12</v>
      </c>
      <c r="D6901" s="2" t="str">
        <f t="shared" si="212"/>
        <v>San Jose State1968</v>
      </c>
      <c r="F6901">
        <v>3</v>
      </c>
      <c r="G6901">
        <v>7</v>
      </c>
      <c r="H6901">
        <v>0</v>
      </c>
      <c r="I6901">
        <v>-8.31</v>
      </c>
      <c r="J6901">
        <v>-9.16</v>
      </c>
      <c r="K6901">
        <v>-17.47</v>
      </c>
      <c r="L6901" s="2">
        <f>_xlfn.RANK.EQ(I6901, INDEX(CFB!$I$2:$I$1048576, MATCH(W6901, CFB!$W$2:$W$1048576, 0)):INDEX(CFB!$I$2:$I$1048576, MATCH(W6901, CFB!$W$2:$W$1048576, 0) + COUNTIF(CFB!$W$2:$W$1048576, W6901) - 1), 0)</f>
        <v>106</v>
      </c>
      <c r="M6901" s="2">
        <f>_xlfn.RANK.EQ(J6901, INDEX(CFB!$J$2:$J$1048576, MATCH(W6901, CFB!$W$2:$W$1048576, 0)):INDEX(CFB!$J$2:$J$1048576, MATCH(W6901, CFB!$W$2:$W$1048576, 0) + COUNTIF(CFB!$W$2:$W$1048576, W6901) - 1))</f>
        <v>111</v>
      </c>
      <c r="N6901" s="2">
        <f>RANK(K6901, INDEX(CFB!$K$2:$K$1048576, MATCH(W6901, CFB!$W$2:$W$1048576, 0)):INDEX(CFB!$K$2:$K$1048576, MATCH(W6901, CFB!$W$2:$W$1048576, 0) + COUNTIF(CFB!$W$2:$W$1048576, W6901) - 1))</f>
        <v>111</v>
      </c>
      <c r="O6901">
        <v>19.64</v>
      </c>
      <c r="P6901">
        <v>34.29</v>
      </c>
      <c r="W6901">
        <v>1968</v>
      </c>
      <c r="X6901">
        <f t="shared" si="213"/>
        <v>0</v>
      </c>
    </row>
    <row r="6902" spans="1:24" ht="12.75" hidden="1" customHeight="1" x14ac:dyDescent="0.45">
      <c r="A6902">
        <v>112</v>
      </c>
      <c r="B6902" t="s">
        <v>221</v>
      </c>
      <c r="C6902" t="s">
        <v>212</v>
      </c>
      <c r="D6902" s="2" t="str">
        <f t="shared" si="212"/>
        <v>Brown1968</v>
      </c>
      <c r="F6902">
        <v>2</v>
      </c>
      <c r="G6902">
        <v>7</v>
      </c>
      <c r="H6902">
        <v>0</v>
      </c>
      <c r="I6902">
        <v>-10.18</v>
      </c>
      <c r="J6902">
        <v>-7.98</v>
      </c>
      <c r="K6902">
        <v>-18.170000000000002</v>
      </c>
      <c r="L6902" s="2">
        <f>_xlfn.RANK.EQ(I6902, INDEX(CFB!$I$2:$I$1048576, MATCH(W6902, CFB!$W$2:$W$1048576, 0)):INDEX(CFB!$I$2:$I$1048576, MATCH(W6902, CFB!$W$2:$W$1048576, 0) + COUNTIF(CFB!$W$2:$W$1048576, W6902) - 1), 0)</f>
        <v>110</v>
      </c>
      <c r="M6902" s="2">
        <f>_xlfn.RANK.EQ(J6902, INDEX(CFB!$J$2:$J$1048576, MATCH(W6902, CFB!$W$2:$W$1048576, 0)):INDEX(CFB!$J$2:$J$1048576, MATCH(W6902, CFB!$W$2:$W$1048576, 0) + COUNTIF(CFB!$W$2:$W$1048576, W6902) - 1))</f>
        <v>107</v>
      </c>
      <c r="N6902" s="2">
        <f>RANK(K6902, INDEX(CFB!$K$2:$K$1048576, MATCH(W6902, CFB!$W$2:$W$1048576, 0)):INDEX(CFB!$K$2:$K$1048576, MATCH(W6902, CFB!$W$2:$W$1048576, 0) + COUNTIF(CFB!$W$2:$W$1048576, W6902) - 1))</f>
        <v>112</v>
      </c>
      <c r="O6902">
        <v>19.04</v>
      </c>
      <c r="P6902">
        <v>24.6</v>
      </c>
      <c r="W6902">
        <v>1968</v>
      </c>
      <c r="X6902">
        <f t="shared" si="213"/>
        <v>0</v>
      </c>
    </row>
    <row r="6903" spans="1:24" ht="12.75" hidden="1" customHeight="1" x14ac:dyDescent="0.45">
      <c r="A6903">
        <v>113</v>
      </c>
      <c r="B6903" t="s">
        <v>87</v>
      </c>
      <c r="C6903" t="s">
        <v>12</v>
      </c>
      <c r="D6903" s="2" t="str">
        <f t="shared" si="212"/>
        <v>Northern Illinois1968</v>
      </c>
      <c r="F6903">
        <v>2</v>
      </c>
      <c r="G6903">
        <v>8</v>
      </c>
      <c r="H6903">
        <v>0</v>
      </c>
      <c r="I6903">
        <v>-10.44</v>
      </c>
      <c r="J6903">
        <v>-9.6300000000000008</v>
      </c>
      <c r="K6903">
        <v>-20.079999999999998</v>
      </c>
      <c r="L6903" s="2">
        <f>_xlfn.RANK.EQ(I6903, INDEX(CFB!$I$2:$I$1048576, MATCH(W6903, CFB!$W$2:$W$1048576, 0)):INDEX(CFB!$I$2:$I$1048576, MATCH(W6903, CFB!$W$2:$W$1048576, 0) + COUNTIF(CFB!$W$2:$W$1048576, W6903) - 1), 0)</f>
        <v>112</v>
      </c>
      <c r="M6903" s="2">
        <f>_xlfn.RANK.EQ(J6903, INDEX(CFB!$J$2:$J$1048576, MATCH(W6903, CFB!$W$2:$W$1048576, 0)):INDEX(CFB!$J$2:$J$1048576, MATCH(W6903, CFB!$W$2:$W$1048576, 0) + COUNTIF(CFB!$W$2:$W$1048576, W6903) - 1))</f>
        <v>114</v>
      </c>
      <c r="N6903" s="2">
        <f>RANK(K6903, INDEX(CFB!$K$2:$K$1048576, MATCH(W6903, CFB!$W$2:$W$1048576, 0)):INDEX(CFB!$K$2:$K$1048576, MATCH(W6903, CFB!$W$2:$W$1048576, 0) + COUNTIF(CFB!$W$2:$W$1048576, W6903) - 1))</f>
        <v>113</v>
      </c>
      <c r="O6903">
        <v>17.739999999999998</v>
      </c>
      <c r="P6903">
        <v>22.15</v>
      </c>
      <c r="W6903">
        <v>1968</v>
      </c>
      <c r="X6903">
        <f t="shared" si="213"/>
        <v>0</v>
      </c>
    </row>
    <row r="6904" spans="1:24" ht="12.75" hidden="1" customHeight="1" x14ac:dyDescent="0.45">
      <c r="A6904">
        <v>114</v>
      </c>
      <c r="B6904" t="s">
        <v>153</v>
      </c>
      <c r="C6904" t="s">
        <v>65</v>
      </c>
      <c r="D6904" s="2" t="str">
        <f t="shared" si="212"/>
        <v>Kent State1968</v>
      </c>
      <c r="F6904">
        <v>1</v>
      </c>
      <c r="G6904">
        <v>9</v>
      </c>
      <c r="H6904">
        <v>0</v>
      </c>
      <c r="I6904">
        <v>-13.8</v>
      </c>
      <c r="J6904">
        <v>-6.33</v>
      </c>
      <c r="K6904">
        <v>-20.14</v>
      </c>
      <c r="L6904" s="2">
        <f>_xlfn.RANK.EQ(I6904, INDEX(CFB!$I$2:$I$1048576, MATCH(W6904, CFB!$W$2:$W$1048576, 0)):INDEX(CFB!$I$2:$I$1048576, MATCH(W6904, CFB!$W$2:$W$1048576, 0) + COUNTIF(CFB!$W$2:$W$1048576, W6904) - 1), 0)</f>
        <v>117</v>
      </c>
      <c r="M6904" s="2">
        <f>_xlfn.RANK.EQ(J6904, INDEX(CFB!$J$2:$J$1048576, MATCH(W6904, CFB!$W$2:$W$1048576, 0)):INDEX(CFB!$J$2:$J$1048576, MATCH(W6904, CFB!$W$2:$W$1048576, 0) + COUNTIF(CFB!$W$2:$W$1048576, W6904) - 1))</f>
        <v>101</v>
      </c>
      <c r="N6904" s="2">
        <f>RANK(K6904, INDEX(CFB!$K$2:$K$1048576, MATCH(W6904, CFB!$W$2:$W$1048576, 0)):INDEX(CFB!$K$2:$K$1048576, MATCH(W6904, CFB!$W$2:$W$1048576, 0) + COUNTIF(CFB!$W$2:$W$1048576, W6904) - 1))</f>
        <v>114</v>
      </c>
      <c r="O6904">
        <v>15.88</v>
      </c>
      <c r="P6904">
        <v>17.77</v>
      </c>
      <c r="W6904">
        <v>1968</v>
      </c>
      <c r="X6904">
        <f t="shared" si="213"/>
        <v>0</v>
      </c>
    </row>
    <row r="6905" spans="1:24" ht="12.75" hidden="1" customHeight="1" x14ac:dyDescent="0.45">
      <c r="A6905">
        <v>115</v>
      </c>
      <c r="B6905" t="s">
        <v>194</v>
      </c>
      <c r="C6905" t="s">
        <v>195</v>
      </c>
      <c r="D6905" s="2" t="str">
        <f t="shared" si="212"/>
        <v>Wichita State1968</v>
      </c>
      <c r="F6905">
        <v>0</v>
      </c>
      <c r="G6905">
        <v>10</v>
      </c>
      <c r="H6905">
        <v>0</v>
      </c>
      <c r="I6905">
        <v>-10.98</v>
      </c>
      <c r="J6905">
        <v>-13.11</v>
      </c>
      <c r="K6905">
        <v>-24.09</v>
      </c>
      <c r="L6905" s="2">
        <f>_xlfn.RANK.EQ(I6905, INDEX(CFB!$I$2:$I$1048576, MATCH(W6905, CFB!$W$2:$W$1048576, 0)):INDEX(CFB!$I$2:$I$1048576, MATCH(W6905, CFB!$W$2:$W$1048576, 0) + COUNTIF(CFB!$W$2:$W$1048576, W6905) - 1), 0)</f>
        <v>113</v>
      </c>
      <c r="M6905" s="2">
        <f>_xlfn.RANK.EQ(J6905, INDEX(CFB!$J$2:$J$1048576, MATCH(W6905, CFB!$W$2:$W$1048576, 0)):INDEX(CFB!$J$2:$J$1048576, MATCH(W6905, CFB!$W$2:$W$1048576, 0) + COUNTIF(CFB!$W$2:$W$1048576, W6905) - 1))</f>
        <v>116</v>
      </c>
      <c r="N6905" s="2">
        <f>RANK(K6905, INDEX(CFB!$K$2:$K$1048576, MATCH(W6905, CFB!$W$2:$W$1048576, 0)):INDEX(CFB!$K$2:$K$1048576, MATCH(W6905, CFB!$W$2:$W$1048576, 0) + COUNTIF(CFB!$W$2:$W$1048576, W6905) - 1))</f>
        <v>115</v>
      </c>
      <c r="O6905">
        <v>16.53</v>
      </c>
      <c r="P6905">
        <v>28.9</v>
      </c>
      <c r="W6905">
        <v>1968</v>
      </c>
      <c r="X6905">
        <f t="shared" si="213"/>
        <v>0</v>
      </c>
    </row>
    <row r="6906" spans="1:24" ht="12.75" hidden="1" customHeight="1" x14ac:dyDescent="0.45">
      <c r="A6906">
        <v>116</v>
      </c>
      <c r="B6906" t="s">
        <v>141</v>
      </c>
      <c r="C6906" t="s">
        <v>178</v>
      </c>
      <c r="D6906" s="2" t="str">
        <f t="shared" si="212"/>
        <v>New Mexico1968</v>
      </c>
      <c r="F6906">
        <v>0</v>
      </c>
      <c r="G6906">
        <v>10</v>
      </c>
      <c r="H6906">
        <v>0</v>
      </c>
      <c r="I6906">
        <v>-10.36</v>
      </c>
      <c r="J6906">
        <v>-13.96</v>
      </c>
      <c r="K6906">
        <v>-24.32</v>
      </c>
      <c r="L6906" s="2">
        <f>_xlfn.RANK.EQ(I6906, INDEX(CFB!$I$2:$I$1048576, MATCH(W6906, CFB!$W$2:$W$1048576, 0)):INDEX(CFB!$I$2:$I$1048576, MATCH(W6906, CFB!$W$2:$W$1048576, 0) + COUNTIF(CFB!$W$2:$W$1048576, W6906) - 1), 0)</f>
        <v>111</v>
      </c>
      <c r="M6906" s="2">
        <f>_xlfn.RANK.EQ(J6906, INDEX(CFB!$J$2:$J$1048576, MATCH(W6906, CFB!$W$2:$W$1048576, 0)):INDEX(CFB!$J$2:$J$1048576, MATCH(W6906, CFB!$W$2:$W$1048576, 0) + COUNTIF(CFB!$W$2:$W$1048576, W6906) - 1))</f>
        <v>117</v>
      </c>
      <c r="N6906" s="2">
        <f>RANK(K6906, INDEX(CFB!$K$2:$K$1048576, MATCH(W6906, CFB!$W$2:$W$1048576, 0)):INDEX(CFB!$K$2:$K$1048576, MATCH(W6906, CFB!$W$2:$W$1048576, 0) + COUNTIF(CFB!$W$2:$W$1048576, W6906) - 1))</f>
        <v>116</v>
      </c>
      <c r="O6906">
        <v>17.239999999999998</v>
      </c>
      <c r="P6906">
        <v>33.47</v>
      </c>
      <c r="W6906">
        <v>1968</v>
      </c>
      <c r="X6906">
        <f t="shared" si="213"/>
        <v>0</v>
      </c>
    </row>
    <row r="6907" spans="1:24" ht="12.75" hidden="1" customHeight="1" x14ac:dyDescent="0.45">
      <c r="A6907">
        <v>117</v>
      </c>
      <c r="B6907" t="s">
        <v>205</v>
      </c>
      <c r="C6907" t="s">
        <v>206</v>
      </c>
      <c r="D6907" s="2" t="str">
        <f t="shared" si="212"/>
        <v>Furman1968</v>
      </c>
      <c r="F6907">
        <v>1</v>
      </c>
      <c r="G6907">
        <v>9</v>
      </c>
      <c r="H6907">
        <v>0</v>
      </c>
      <c r="I6907">
        <v>-16.95</v>
      </c>
      <c r="J6907">
        <v>-8.2100000000000009</v>
      </c>
      <c r="K6907">
        <v>-25.16</v>
      </c>
      <c r="L6907" s="2">
        <f>_xlfn.RANK.EQ(I6907, INDEX(CFB!$I$2:$I$1048576, MATCH(W6907, CFB!$W$2:$W$1048576, 0)):INDEX(CFB!$I$2:$I$1048576, MATCH(W6907, CFB!$W$2:$W$1048576, 0) + COUNTIF(CFB!$W$2:$W$1048576, W6907) - 1), 0)</f>
        <v>118</v>
      </c>
      <c r="M6907" s="2">
        <f>_xlfn.RANK.EQ(J6907, INDEX(CFB!$J$2:$J$1048576, MATCH(W6907, CFB!$W$2:$W$1048576, 0)):INDEX(CFB!$J$2:$J$1048576, MATCH(W6907, CFB!$W$2:$W$1048576, 0) + COUNTIF(CFB!$W$2:$W$1048576, W6907) - 1))</f>
        <v>108</v>
      </c>
      <c r="N6907" s="2">
        <f>RANK(K6907, INDEX(CFB!$K$2:$K$1048576, MATCH(W6907, CFB!$W$2:$W$1048576, 0)):INDEX(CFB!$K$2:$K$1048576, MATCH(W6907, CFB!$W$2:$W$1048576, 0) + COUNTIF(CFB!$W$2:$W$1048576, W6907) - 1))</f>
        <v>117</v>
      </c>
      <c r="O6907">
        <v>10.28</v>
      </c>
      <c r="P6907">
        <v>21.91</v>
      </c>
      <c r="W6907">
        <v>1968</v>
      </c>
      <c r="X6907">
        <f t="shared" si="213"/>
        <v>0</v>
      </c>
    </row>
    <row r="6908" spans="1:24" ht="12.75" hidden="1" customHeight="1" x14ac:dyDescent="0.45">
      <c r="A6908">
        <v>118</v>
      </c>
      <c r="B6908" t="s">
        <v>62</v>
      </c>
      <c r="C6908" t="s">
        <v>65</v>
      </c>
      <c r="D6908" s="2" t="str">
        <f t="shared" si="212"/>
        <v>Marshall1968</v>
      </c>
      <c r="F6908">
        <v>0</v>
      </c>
      <c r="G6908">
        <v>9</v>
      </c>
      <c r="H6908">
        <v>1</v>
      </c>
      <c r="I6908">
        <v>-11.07</v>
      </c>
      <c r="J6908">
        <v>-15.5</v>
      </c>
      <c r="K6908">
        <v>-26.57</v>
      </c>
      <c r="L6908" s="2">
        <f>_xlfn.RANK.EQ(I6908, INDEX(CFB!$I$2:$I$1048576, MATCH(W6908, CFB!$W$2:$W$1048576, 0)):INDEX(CFB!$I$2:$I$1048576, MATCH(W6908, CFB!$W$2:$W$1048576, 0) + COUNTIF(CFB!$W$2:$W$1048576, W6908) - 1), 0)</f>
        <v>114</v>
      </c>
      <c r="M6908" s="2">
        <f>_xlfn.RANK.EQ(J6908, INDEX(CFB!$J$2:$J$1048576, MATCH(W6908, CFB!$W$2:$W$1048576, 0)):INDEX(CFB!$J$2:$J$1048576, MATCH(W6908, CFB!$W$2:$W$1048576, 0) + COUNTIF(CFB!$W$2:$W$1048576, W6908) - 1))</f>
        <v>118</v>
      </c>
      <c r="N6908" s="2">
        <f>RANK(K6908, INDEX(CFB!$K$2:$K$1048576, MATCH(W6908, CFB!$W$2:$W$1048576, 0)):INDEX(CFB!$K$2:$K$1048576, MATCH(W6908, CFB!$W$2:$W$1048576, 0) + COUNTIF(CFB!$W$2:$W$1048576, W6908) - 1))</f>
        <v>118</v>
      </c>
      <c r="O6908">
        <v>18.28</v>
      </c>
      <c r="P6908">
        <v>31.63</v>
      </c>
      <c r="W6908">
        <v>1968</v>
      </c>
      <c r="X6908">
        <f t="shared" si="213"/>
        <v>0</v>
      </c>
    </row>
    <row r="6909" spans="1:24" ht="12.75" hidden="1" customHeight="1" x14ac:dyDescent="0.45">
      <c r="A6909">
        <v>1</v>
      </c>
      <c r="B6909" t="s">
        <v>38</v>
      </c>
      <c r="C6909" t="s">
        <v>242</v>
      </c>
      <c r="D6909" s="2" t="str">
        <f t="shared" si="212"/>
        <v>USC1967</v>
      </c>
      <c r="E6909">
        <v>1</v>
      </c>
      <c r="F6909">
        <v>10</v>
      </c>
      <c r="G6909">
        <v>1</v>
      </c>
      <c r="H6909">
        <v>0</v>
      </c>
      <c r="I6909">
        <v>7.92</v>
      </c>
      <c r="J6909">
        <v>12.41</v>
      </c>
      <c r="K6909">
        <v>20.329999999999998</v>
      </c>
      <c r="L6909" s="2">
        <f>_xlfn.RANK.EQ(I6909, INDEX(CFB!$I$2:$I$1048576, MATCH(W6909, CFB!$W$2:$W$1048576, 0)):INDEX(CFB!$I$2:$I$1048576, MATCH(W6909, CFB!$W$2:$W$1048576, 0) + COUNTIF(CFB!$W$2:$W$1048576, W6909) - 1), 0)</f>
        <v>13</v>
      </c>
      <c r="M6909" s="2">
        <f>_xlfn.RANK.EQ(J6909, INDEX(CFB!$J$2:$J$1048576, MATCH(W6909, CFB!$W$2:$W$1048576, 0)):INDEX(CFB!$J$2:$J$1048576, MATCH(W6909, CFB!$W$2:$W$1048576, 0) + COUNTIF(CFB!$W$2:$W$1048576, W6909) - 1))</f>
        <v>1</v>
      </c>
      <c r="N6909" s="2">
        <f>RANK(K6909, INDEX(CFB!$K$2:$K$1048576, MATCH(W6909, CFB!$W$2:$W$1048576, 0)):INDEX(CFB!$K$2:$K$1048576, MATCH(W6909, CFB!$W$2:$W$1048576, 0) + COUNTIF(CFB!$W$2:$W$1048576, W6909) - 1))</f>
        <v>1</v>
      </c>
      <c r="O6909">
        <v>37.270000000000003</v>
      </c>
      <c r="P6909">
        <v>-5</v>
      </c>
      <c r="W6909">
        <v>1967</v>
      </c>
      <c r="X6909">
        <f t="shared" si="213"/>
        <v>1</v>
      </c>
    </row>
    <row r="6910" spans="1:24" ht="12.75" hidden="1" customHeight="1" x14ac:dyDescent="0.45">
      <c r="A6910">
        <v>2</v>
      </c>
      <c r="B6910" t="s">
        <v>11</v>
      </c>
      <c r="C6910" t="s">
        <v>12</v>
      </c>
      <c r="D6910" s="2" t="str">
        <f t="shared" si="212"/>
        <v>Notre Dame1967</v>
      </c>
      <c r="E6910">
        <v>5</v>
      </c>
      <c r="F6910">
        <v>8</v>
      </c>
      <c r="G6910">
        <v>2</v>
      </c>
      <c r="H6910">
        <v>0</v>
      </c>
      <c r="I6910">
        <v>10.8</v>
      </c>
      <c r="J6910">
        <v>8.76</v>
      </c>
      <c r="K6910">
        <v>19.559999999999999</v>
      </c>
      <c r="L6910" s="2">
        <f>_xlfn.RANK.EQ(I6910, INDEX(CFB!$I$2:$I$1048576, MATCH(W6910, CFB!$W$2:$W$1048576, 0)):INDEX(CFB!$I$2:$I$1048576, MATCH(W6910, CFB!$W$2:$W$1048576, 0) + COUNTIF(CFB!$W$2:$W$1048576, W6910) - 1), 0)</f>
        <v>5</v>
      </c>
      <c r="M6910" s="2">
        <f>_xlfn.RANK.EQ(J6910, INDEX(CFB!$J$2:$J$1048576, MATCH(W6910, CFB!$W$2:$W$1048576, 0)):INDEX(CFB!$J$2:$J$1048576, MATCH(W6910, CFB!$W$2:$W$1048576, 0) + COUNTIF(CFB!$W$2:$W$1048576, W6910) - 1))</f>
        <v>7</v>
      </c>
      <c r="N6910" s="2">
        <f>RANK(K6910, INDEX(CFB!$K$2:$K$1048576, MATCH(W6910, CFB!$W$2:$W$1048576, 0)):INDEX(CFB!$K$2:$K$1048576, MATCH(W6910, CFB!$W$2:$W$1048576, 0) + COUNTIF(CFB!$W$2:$W$1048576, W6910) - 1))</f>
        <v>2</v>
      </c>
      <c r="O6910">
        <v>45.52</v>
      </c>
      <c r="P6910">
        <v>-1.1299999999999999</v>
      </c>
      <c r="W6910">
        <v>1967</v>
      </c>
      <c r="X6910">
        <f t="shared" si="213"/>
        <v>0</v>
      </c>
    </row>
    <row r="6911" spans="1:24" ht="12.75" hidden="1" customHeight="1" x14ac:dyDescent="0.45">
      <c r="A6911">
        <v>3</v>
      </c>
      <c r="B6911" t="s">
        <v>124</v>
      </c>
      <c r="C6911" t="s">
        <v>10</v>
      </c>
      <c r="D6911" s="2" t="str">
        <f t="shared" si="212"/>
        <v>Purdue1967</v>
      </c>
      <c r="E6911">
        <v>9</v>
      </c>
      <c r="F6911">
        <v>8</v>
      </c>
      <c r="G6911">
        <v>2</v>
      </c>
      <c r="H6911">
        <v>0</v>
      </c>
      <c r="I6911">
        <v>13.52</v>
      </c>
      <c r="J6911">
        <v>4.78</v>
      </c>
      <c r="K6911">
        <v>18.3</v>
      </c>
      <c r="L6911" s="2">
        <f>_xlfn.RANK.EQ(I6911, INDEX(CFB!$I$2:$I$1048576, MATCH(W6911, CFB!$W$2:$W$1048576, 0)):INDEX(CFB!$I$2:$I$1048576, MATCH(W6911, CFB!$W$2:$W$1048576, 0) + COUNTIF(CFB!$W$2:$W$1048576, W6911) - 1), 0)</f>
        <v>2</v>
      </c>
      <c r="M6911" s="2">
        <f>_xlfn.RANK.EQ(J6911, INDEX(CFB!$J$2:$J$1048576, MATCH(W6911, CFB!$W$2:$W$1048576, 0)):INDEX(CFB!$J$2:$J$1048576, MATCH(W6911, CFB!$W$2:$W$1048576, 0) + COUNTIF(CFB!$W$2:$W$1048576, W6911) - 1))</f>
        <v>31</v>
      </c>
      <c r="N6911" s="2">
        <f>RANK(K6911, INDEX(CFB!$K$2:$K$1048576, MATCH(W6911, CFB!$W$2:$W$1048576, 0)):INDEX(CFB!$K$2:$K$1048576, MATCH(W6911, CFB!$W$2:$W$1048576, 0) + COUNTIF(CFB!$W$2:$W$1048576, W6911) - 1))</f>
        <v>3</v>
      </c>
      <c r="O6911">
        <v>43.19</v>
      </c>
      <c r="P6911">
        <v>3.03</v>
      </c>
      <c r="W6911">
        <v>1967</v>
      </c>
      <c r="X6911">
        <f t="shared" si="213"/>
        <v>0</v>
      </c>
    </row>
    <row r="6912" spans="1:24" ht="12.75" hidden="1" customHeight="1" x14ac:dyDescent="0.45">
      <c r="A6912">
        <v>4</v>
      </c>
      <c r="B6912" t="s">
        <v>37</v>
      </c>
      <c r="C6912" t="s">
        <v>15</v>
      </c>
      <c r="D6912" s="2" t="str">
        <f t="shared" si="212"/>
        <v>Tennessee1967</v>
      </c>
      <c r="E6912">
        <v>2</v>
      </c>
      <c r="F6912">
        <v>9</v>
      </c>
      <c r="G6912">
        <v>2</v>
      </c>
      <c r="H6912">
        <v>0</v>
      </c>
      <c r="I6912">
        <v>10.76</v>
      </c>
      <c r="J6912">
        <v>7.38</v>
      </c>
      <c r="K6912">
        <v>18.14</v>
      </c>
      <c r="L6912" s="2">
        <f>_xlfn.RANK.EQ(I6912, INDEX(CFB!$I$2:$I$1048576, MATCH(W6912, CFB!$W$2:$W$1048576, 0)):INDEX(CFB!$I$2:$I$1048576, MATCH(W6912, CFB!$W$2:$W$1048576, 0) + COUNTIF(CFB!$W$2:$W$1048576, W6912) - 1), 0)</f>
        <v>6</v>
      </c>
      <c r="M6912" s="2">
        <f>_xlfn.RANK.EQ(J6912, INDEX(CFB!$J$2:$J$1048576, MATCH(W6912, CFB!$W$2:$W$1048576, 0)):INDEX(CFB!$J$2:$J$1048576, MATCH(W6912, CFB!$W$2:$W$1048576, 0) + COUNTIF(CFB!$W$2:$W$1048576, W6912) - 1))</f>
        <v>16</v>
      </c>
      <c r="N6912" s="2">
        <f>RANK(K6912, INDEX(CFB!$K$2:$K$1048576, MATCH(W6912, CFB!$W$2:$W$1048576, 0)):INDEX(CFB!$K$2:$K$1048576, MATCH(W6912, CFB!$W$2:$W$1048576, 0) + COUNTIF(CFB!$W$2:$W$1048576, W6912) - 1))</f>
        <v>4</v>
      </c>
      <c r="O6912">
        <v>40.090000000000003</v>
      </c>
      <c r="P6912">
        <v>-1.72</v>
      </c>
      <c r="W6912">
        <v>1967</v>
      </c>
      <c r="X6912">
        <f t="shared" si="213"/>
        <v>0</v>
      </c>
    </row>
    <row r="6913" spans="1:24" ht="12.75" hidden="1" customHeight="1" x14ac:dyDescent="0.45">
      <c r="A6913">
        <v>5</v>
      </c>
      <c r="B6913" t="s">
        <v>54</v>
      </c>
      <c r="C6913" t="s">
        <v>188</v>
      </c>
      <c r="D6913" s="2" t="str">
        <f t="shared" si="212"/>
        <v>Oklahoma1967</v>
      </c>
      <c r="E6913">
        <v>3</v>
      </c>
      <c r="F6913">
        <v>10</v>
      </c>
      <c r="G6913">
        <v>1</v>
      </c>
      <c r="H6913">
        <v>0</v>
      </c>
      <c r="I6913">
        <v>8.6300000000000008</v>
      </c>
      <c r="J6913">
        <v>8.5299999999999994</v>
      </c>
      <c r="K6913">
        <v>17.16</v>
      </c>
      <c r="L6913" s="2">
        <f>_xlfn.RANK.EQ(I6913, INDEX(CFB!$I$2:$I$1048576, MATCH(W6913, CFB!$W$2:$W$1048576, 0)):INDEX(CFB!$I$2:$I$1048576, MATCH(W6913, CFB!$W$2:$W$1048576, 0) + COUNTIF(CFB!$W$2:$W$1048576, W6913) - 1), 0)</f>
        <v>11</v>
      </c>
      <c r="M6913" s="2">
        <f>_xlfn.RANK.EQ(J6913, INDEX(CFB!$J$2:$J$1048576, MATCH(W6913, CFB!$W$2:$W$1048576, 0)):INDEX(CFB!$J$2:$J$1048576, MATCH(W6913, CFB!$W$2:$W$1048576, 0) + COUNTIF(CFB!$W$2:$W$1048576, W6913) - 1))</f>
        <v>8</v>
      </c>
      <c r="N6913" s="2">
        <f>RANK(K6913, INDEX(CFB!$K$2:$K$1048576, MATCH(W6913, CFB!$W$2:$W$1048576, 0)):INDEX(CFB!$K$2:$K$1048576, MATCH(W6913, CFB!$W$2:$W$1048576, 0) + COUNTIF(CFB!$W$2:$W$1048576, W6913) - 1))</f>
        <v>5</v>
      </c>
      <c r="O6913">
        <v>38.799999999999997</v>
      </c>
      <c r="P6913">
        <v>-0.95</v>
      </c>
      <c r="W6913">
        <v>1967</v>
      </c>
      <c r="X6913">
        <f t="shared" si="213"/>
        <v>0</v>
      </c>
    </row>
    <row r="6914" spans="1:24" ht="12.75" hidden="1" customHeight="1" x14ac:dyDescent="0.45">
      <c r="A6914">
        <v>6</v>
      </c>
      <c r="B6914" t="s">
        <v>27</v>
      </c>
      <c r="C6914" t="s">
        <v>15</v>
      </c>
      <c r="D6914" s="2" t="str">
        <f t="shared" ref="D6914:D6977" si="214">_xlfn.CONCAT(B6914, W6914)</f>
        <v>LSU1967</v>
      </c>
      <c r="F6914">
        <v>7</v>
      </c>
      <c r="G6914">
        <v>3</v>
      </c>
      <c r="H6914">
        <v>1</v>
      </c>
      <c r="I6914">
        <v>8.66</v>
      </c>
      <c r="J6914">
        <v>8.17</v>
      </c>
      <c r="K6914">
        <v>16.82</v>
      </c>
      <c r="L6914" s="2">
        <f>_xlfn.RANK.EQ(I6914, INDEX(CFB!$I$2:$I$1048576, MATCH(W6914, CFB!$W$2:$W$1048576, 0)):INDEX(CFB!$I$2:$I$1048576, MATCH(W6914, CFB!$W$2:$W$1048576, 0) + COUNTIF(CFB!$W$2:$W$1048576, W6914) - 1), 0)</f>
        <v>10</v>
      </c>
      <c r="M6914" s="2">
        <f>_xlfn.RANK.EQ(J6914, INDEX(CFB!$J$2:$J$1048576, MATCH(W6914, CFB!$W$2:$W$1048576, 0)):INDEX(CFB!$J$2:$J$1048576, MATCH(W6914, CFB!$W$2:$W$1048576, 0) + COUNTIF(CFB!$W$2:$W$1048576, W6914) - 1))</f>
        <v>11</v>
      </c>
      <c r="N6914" s="2">
        <f>RANK(K6914, INDEX(CFB!$K$2:$K$1048576, MATCH(W6914, CFB!$W$2:$W$1048576, 0)):INDEX(CFB!$K$2:$K$1048576, MATCH(W6914, CFB!$W$2:$W$1048576, 0) + COUNTIF(CFB!$W$2:$W$1048576, W6914) - 1))</f>
        <v>6</v>
      </c>
      <c r="O6914">
        <v>41.16</v>
      </c>
      <c r="P6914">
        <v>-2.82</v>
      </c>
      <c r="W6914">
        <v>1967</v>
      </c>
      <c r="X6914">
        <f t="shared" ref="X6914:X6977" si="215">IF(E6914=1, 1,0)</f>
        <v>0</v>
      </c>
    </row>
    <row r="6915" spans="1:24" ht="12.75" hidden="1" customHeight="1" x14ac:dyDescent="0.45">
      <c r="A6915">
        <v>7</v>
      </c>
      <c r="B6915" t="s">
        <v>107</v>
      </c>
      <c r="C6915" t="s">
        <v>12</v>
      </c>
      <c r="D6915" s="2" t="str">
        <f t="shared" si="214"/>
        <v>Houston1967</v>
      </c>
      <c r="F6915">
        <v>7</v>
      </c>
      <c r="G6915">
        <v>3</v>
      </c>
      <c r="H6915">
        <v>0</v>
      </c>
      <c r="I6915">
        <v>9.1</v>
      </c>
      <c r="J6915">
        <v>7.42</v>
      </c>
      <c r="K6915">
        <v>16.52</v>
      </c>
      <c r="L6915" s="2">
        <f>_xlfn.RANK.EQ(I6915, INDEX(CFB!$I$2:$I$1048576, MATCH(W6915, CFB!$W$2:$W$1048576, 0)):INDEX(CFB!$I$2:$I$1048576, MATCH(W6915, CFB!$W$2:$W$1048576, 0) + COUNTIF(CFB!$W$2:$W$1048576, W6915) - 1), 0)</f>
        <v>9</v>
      </c>
      <c r="M6915" s="2">
        <f>_xlfn.RANK.EQ(J6915, INDEX(CFB!$J$2:$J$1048576, MATCH(W6915, CFB!$W$2:$W$1048576, 0)):INDEX(CFB!$J$2:$J$1048576, MATCH(W6915, CFB!$W$2:$W$1048576, 0) + COUNTIF(CFB!$W$2:$W$1048576, W6915) - 1))</f>
        <v>15</v>
      </c>
      <c r="N6915" s="2">
        <f>RANK(K6915, INDEX(CFB!$K$2:$K$1048576, MATCH(W6915, CFB!$W$2:$W$1048576, 0)):INDEX(CFB!$K$2:$K$1048576, MATCH(W6915, CFB!$W$2:$W$1048576, 0) + COUNTIF(CFB!$W$2:$W$1048576, W6915) - 1))</f>
        <v>7</v>
      </c>
      <c r="O6915">
        <v>45.21</v>
      </c>
      <c r="P6915">
        <v>-1.99</v>
      </c>
      <c r="W6915">
        <v>1967</v>
      </c>
      <c r="X6915">
        <f t="shared" si="215"/>
        <v>0</v>
      </c>
    </row>
    <row r="6916" spans="1:24" ht="12.75" hidden="1" customHeight="1" x14ac:dyDescent="0.45">
      <c r="A6916">
        <v>8</v>
      </c>
      <c r="B6916" t="s">
        <v>73</v>
      </c>
      <c r="C6916" t="s">
        <v>242</v>
      </c>
      <c r="D6916" s="2" t="str">
        <f t="shared" si="214"/>
        <v>UCLA1967</v>
      </c>
      <c r="F6916">
        <v>7</v>
      </c>
      <c r="G6916">
        <v>2</v>
      </c>
      <c r="H6916">
        <v>1</v>
      </c>
      <c r="I6916">
        <v>12.72</v>
      </c>
      <c r="J6916">
        <v>3.74</v>
      </c>
      <c r="K6916">
        <v>16.46</v>
      </c>
      <c r="L6916" s="2">
        <f>_xlfn.RANK.EQ(I6916, INDEX(CFB!$I$2:$I$1048576, MATCH(W6916, CFB!$W$2:$W$1048576, 0)):INDEX(CFB!$I$2:$I$1048576, MATCH(W6916, CFB!$W$2:$W$1048576, 0) + COUNTIF(CFB!$W$2:$W$1048576, W6916) - 1), 0)</f>
        <v>3</v>
      </c>
      <c r="M6916" s="2">
        <f>_xlfn.RANK.EQ(J6916, INDEX(CFB!$J$2:$J$1048576, MATCH(W6916, CFB!$W$2:$W$1048576, 0)):INDEX(CFB!$J$2:$J$1048576, MATCH(W6916, CFB!$W$2:$W$1048576, 0) + COUNTIF(CFB!$W$2:$W$1048576, W6916) - 1))</f>
        <v>38</v>
      </c>
      <c r="N6916" s="2">
        <f>RANK(K6916, INDEX(CFB!$K$2:$K$1048576, MATCH(W6916, CFB!$W$2:$W$1048576, 0)):INDEX(CFB!$K$2:$K$1048576, MATCH(W6916, CFB!$W$2:$W$1048576, 0) + COUNTIF(CFB!$W$2:$W$1048576, W6916) - 1))</f>
        <v>8</v>
      </c>
      <c r="O6916">
        <v>42.61</v>
      </c>
      <c r="P6916">
        <v>3.62</v>
      </c>
      <c r="W6916">
        <v>1967</v>
      </c>
      <c r="X6916">
        <f t="shared" si="215"/>
        <v>0</v>
      </c>
    </row>
    <row r="6917" spans="1:24" ht="12.75" hidden="1" customHeight="1" x14ac:dyDescent="0.45">
      <c r="A6917">
        <v>9</v>
      </c>
      <c r="B6917" t="s">
        <v>18</v>
      </c>
      <c r="C6917" t="s">
        <v>15</v>
      </c>
      <c r="D6917" s="2" t="str">
        <f t="shared" si="214"/>
        <v>Alabama1967</v>
      </c>
      <c r="E6917">
        <v>8</v>
      </c>
      <c r="F6917">
        <v>8</v>
      </c>
      <c r="G6917">
        <v>2</v>
      </c>
      <c r="H6917">
        <v>1</v>
      </c>
      <c r="I6917">
        <v>6.7</v>
      </c>
      <c r="J6917">
        <v>9.44</v>
      </c>
      <c r="K6917">
        <v>16.13</v>
      </c>
      <c r="L6917" s="2">
        <f>_xlfn.RANK.EQ(I6917, INDEX(CFB!$I$2:$I$1048576, MATCH(W6917, CFB!$W$2:$W$1048576, 0)):INDEX(CFB!$I$2:$I$1048576, MATCH(W6917, CFB!$W$2:$W$1048576, 0) + COUNTIF(CFB!$W$2:$W$1048576, W6917) - 1), 0)</f>
        <v>18</v>
      </c>
      <c r="M6917" s="2">
        <f>_xlfn.RANK.EQ(J6917, INDEX(CFB!$J$2:$J$1048576, MATCH(W6917, CFB!$W$2:$W$1048576, 0)):INDEX(CFB!$J$2:$J$1048576, MATCH(W6917, CFB!$W$2:$W$1048576, 0) + COUNTIF(CFB!$W$2:$W$1048576, W6917) - 1))</f>
        <v>5</v>
      </c>
      <c r="N6917" s="2">
        <f>RANK(K6917, INDEX(CFB!$K$2:$K$1048576, MATCH(W6917, CFB!$W$2:$W$1048576, 0)):INDEX(CFB!$K$2:$K$1048576, MATCH(W6917, CFB!$W$2:$W$1048576, 0) + COUNTIF(CFB!$W$2:$W$1048576, W6917) - 1))</f>
        <v>9</v>
      </c>
      <c r="O6917">
        <v>34.5</v>
      </c>
      <c r="P6917">
        <v>-3.46</v>
      </c>
      <c r="W6917">
        <v>1967</v>
      </c>
      <c r="X6917">
        <f t="shared" si="215"/>
        <v>0</v>
      </c>
    </row>
    <row r="6918" spans="1:24" ht="12.75" hidden="1" customHeight="1" x14ac:dyDescent="0.45">
      <c r="A6918">
        <v>10</v>
      </c>
      <c r="B6918" t="s">
        <v>115</v>
      </c>
      <c r="C6918" t="s">
        <v>12</v>
      </c>
      <c r="D6918" s="2" t="str">
        <f t="shared" si="214"/>
        <v>Florida State1967</v>
      </c>
      <c r="F6918">
        <v>7</v>
      </c>
      <c r="G6918">
        <v>2</v>
      </c>
      <c r="H6918">
        <v>2</v>
      </c>
      <c r="I6918">
        <v>11.41</v>
      </c>
      <c r="J6918">
        <v>4.49</v>
      </c>
      <c r="K6918">
        <v>15.89</v>
      </c>
      <c r="L6918" s="2">
        <f>_xlfn.RANK.EQ(I6918, INDEX(CFB!$I$2:$I$1048576, MATCH(W6918, CFB!$W$2:$W$1048576, 0)):INDEX(CFB!$I$2:$I$1048576, MATCH(W6918, CFB!$W$2:$W$1048576, 0) + COUNTIF(CFB!$W$2:$W$1048576, W6918) - 1), 0)</f>
        <v>4</v>
      </c>
      <c r="M6918" s="2">
        <f>_xlfn.RANK.EQ(J6918, INDEX(CFB!$J$2:$J$1048576, MATCH(W6918, CFB!$W$2:$W$1048576, 0)):INDEX(CFB!$J$2:$J$1048576, MATCH(W6918, CFB!$W$2:$W$1048576, 0) + COUNTIF(CFB!$W$2:$W$1048576, W6918) - 1))</f>
        <v>32</v>
      </c>
      <c r="N6918" s="2">
        <f>RANK(K6918, INDEX(CFB!$K$2:$K$1048576, MATCH(W6918, CFB!$W$2:$W$1048576, 0)):INDEX(CFB!$K$2:$K$1048576, MATCH(W6918, CFB!$W$2:$W$1048576, 0) + COUNTIF(CFB!$W$2:$W$1048576, W6918) - 1))</f>
        <v>10</v>
      </c>
      <c r="O6918">
        <v>39.75</v>
      </c>
      <c r="P6918">
        <v>1.87</v>
      </c>
      <c r="W6918">
        <v>1967</v>
      </c>
      <c r="X6918">
        <f t="shared" si="215"/>
        <v>0</v>
      </c>
    </row>
    <row r="6919" spans="1:24" ht="12.75" hidden="1" customHeight="1" x14ac:dyDescent="0.45">
      <c r="A6919">
        <v>11</v>
      </c>
      <c r="B6919" t="s">
        <v>17</v>
      </c>
      <c r="C6919" t="s">
        <v>15</v>
      </c>
      <c r="D6919" s="2" t="str">
        <f t="shared" si="214"/>
        <v>Georgia1967</v>
      </c>
      <c r="F6919">
        <v>7</v>
      </c>
      <c r="G6919">
        <v>4</v>
      </c>
      <c r="H6919">
        <v>0</v>
      </c>
      <c r="I6919">
        <v>7.8</v>
      </c>
      <c r="J6919">
        <v>8.06</v>
      </c>
      <c r="K6919">
        <v>15.86</v>
      </c>
      <c r="L6919" s="2">
        <f>_xlfn.RANK.EQ(I6919, INDEX(CFB!$I$2:$I$1048576, MATCH(W6919, CFB!$W$2:$W$1048576, 0)):INDEX(CFB!$I$2:$I$1048576, MATCH(W6919, CFB!$W$2:$W$1048576, 0) + COUNTIF(CFB!$W$2:$W$1048576, W6919) - 1), 0)</f>
        <v>14</v>
      </c>
      <c r="M6919" s="2">
        <f>_xlfn.RANK.EQ(J6919, INDEX(CFB!$J$2:$J$1048576, MATCH(W6919, CFB!$W$2:$W$1048576, 0)):INDEX(CFB!$J$2:$J$1048576, MATCH(W6919, CFB!$W$2:$W$1048576, 0) + COUNTIF(CFB!$W$2:$W$1048576, W6919) - 1))</f>
        <v>13</v>
      </c>
      <c r="N6919" s="2">
        <f>RANK(K6919, INDEX(CFB!$K$2:$K$1048576, MATCH(W6919, CFB!$W$2:$W$1048576, 0)):INDEX(CFB!$K$2:$K$1048576, MATCH(W6919, CFB!$W$2:$W$1048576, 0) + COUNTIF(CFB!$W$2:$W$1048576, W6919) - 1))</f>
        <v>11</v>
      </c>
      <c r="O6919">
        <v>39.21</v>
      </c>
      <c r="P6919">
        <v>-2.94</v>
      </c>
      <c r="W6919">
        <v>1967</v>
      </c>
      <c r="X6919">
        <f t="shared" si="215"/>
        <v>0</v>
      </c>
    </row>
    <row r="6920" spans="1:24" ht="12.75" hidden="1" customHeight="1" x14ac:dyDescent="0.45">
      <c r="A6920">
        <v>12</v>
      </c>
      <c r="B6920" t="s">
        <v>138</v>
      </c>
      <c r="C6920" t="s">
        <v>178</v>
      </c>
      <c r="D6920" s="2" t="str">
        <f t="shared" si="214"/>
        <v>Wyoming1967</v>
      </c>
      <c r="E6920">
        <v>6</v>
      </c>
      <c r="F6920">
        <v>10</v>
      </c>
      <c r="G6920">
        <v>1</v>
      </c>
      <c r="H6920">
        <v>0</v>
      </c>
      <c r="I6920">
        <v>6.9</v>
      </c>
      <c r="J6920">
        <v>8.4700000000000006</v>
      </c>
      <c r="K6920">
        <v>15.36</v>
      </c>
      <c r="L6920" s="2">
        <f>_xlfn.RANK.EQ(I6920, INDEX(CFB!$I$2:$I$1048576, MATCH(W6920, CFB!$W$2:$W$1048576, 0)):INDEX(CFB!$I$2:$I$1048576, MATCH(W6920, CFB!$W$2:$W$1048576, 0) + COUNTIF(CFB!$W$2:$W$1048576, W6920) - 1), 0)</f>
        <v>16</v>
      </c>
      <c r="M6920" s="2">
        <f>_xlfn.RANK.EQ(J6920, INDEX(CFB!$J$2:$J$1048576, MATCH(W6920, CFB!$W$2:$W$1048576, 0)):INDEX(CFB!$J$2:$J$1048576, MATCH(W6920, CFB!$W$2:$W$1048576, 0) + COUNTIF(CFB!$W$2:$W$1048576, W6920) - 1))</f>
        <v>9</v>
      </c>
      <c r="N6920" s="2">
        <f>RANK(K6920, INDEX(CFB!$K$2:$K$1048576, MATCH(W6920, CFB!$W$2:$W$1048576, 0)):INDEX(CFB!$K$2:$K$1048576, MATCH(W6920, CFB!$W$2:$W$1048576, 0) + COUNTIF(CFB!$W$2:$W$1048576, W6920) - 1))</f>
        <v>12</v>
      </c>
      <c r="O6920">
        <v>35.1</v>
      </c>
      <c r="P6920">
        <v>-2.59</v>
      </c>
      <c r="W6920">
        <v>1967</v>
      </c>
      <c r="X6920">
        <f t="shared" si="215"/>
        <v>0</v>
      </c>
    </row>
    <row r="6921" spans="1:24" ht="12.75" hidden="1" customHeight="1" x14ac:dyDescent="0.45">
      <c r="A6921">
        <v>13</v>
      </c>
      <c r="B6921" t="s">
        <v>91</v>
      </c>
      <c r="C6921" t="s">
        <v>23</v>
      </c>
      <c r="D6921" s="2" t="str">
        <f t="shared" si="214"/>
        <v>North Carolina State1967</v>
      </c>
      <c r="F6921">
        <v>9</v>
      </c>
      <c r="G6921">
        <v>2</v>
      </c>
      <c r="H6921">
        <v>0</v>
      </c>
      <c r="I6921">
        <v>3.47</v>
      </c>
      <c r="J6921">
        <v>11.52</v>
      </c>
      <c r="K6921">
        <v>14.99</v>
      </c>
      <c r="L6921" s="2">
        <f>_xlfn.RANK.EQ(I6921, INDEX(CFB!$I$2:$I$1048576, MATCH(W6921, CFB!$W$2:$W$1048576, 0)):INDEX(CFB!$I$2:$I$1048576, MATCH(W6921, CFB!$W$2:$W$1048576, 0) + COUNTIF(CFB!$W$2:$W$1048576, W6921) - 1), 0)</f>
        <v>32</v>
      </c>
      <c r="M6921" s="2">
        <f>_xlfn.RANK.EQ(J6921, INDEX(CFB!$J$2:$J$1048576, MATCH(W6921, CFB!$W$2:$W$1048576, 0)):INDEX(CFB!$J$2:$J$1048576, MATCH(W6921, CFB!$W$2:$W$1048576, 0) + COUNTIF(CFB!$W$2:$W$1048576, W6921) - 1))</f>
        <v>2</v>
      </c>
      <c r="N6921" s="2">
        <f>RANK(K6921, INDEX(CFB!$K$2:$K$1048576, MATCH(W6921, CFB!$W$2:$W$1048576, 0)):INDEX(CFB!$K$2:$K$1048576, MATCH(W6921, CFB!$W$2:$W$1048576, 0) + COUNTIF(CFB!$W$2:$W$1048576, W6921) - 1))</f>
        <v>13</v>
      </c>
      <c r="O6921">
        <v>32.29</v>
      </c>
      <c r="P6921">
        <v>-5.24</v>
      </c>
      <c r="W6921">
        <v>1967</v>
      </c>
      <c r="X6921">
        <f t="shared" si="215"/>
        <v>0</v>
      </c>
    </row>
    <row r="6922" spans="1:24" ht="12.75" hidden="1" customHeight="1" x14ac:dyDescent="0.45">
      <c r="A6922">
        <v>14</v>
      </c>
      <c r="B6922" t="s">
        <v>16</v>
      </c>
      <c r="C6922" t="s">
        <v>12</v>
      </c>
      <c r="D6922" s="2" t="str">
        <f t="shared" si="214"/>
        <v>Penn State1967</v>
      </c>
      <c r="E6922">
        <v>10</v>
      </c>
      <c r="F6922">
        <v>8</v>
      </c>
      <c r="G6922">
        <v>2</v>
      </c>
      <c r="H6922">
        <v>1</v>
      </c>
      <c r="I6922">
        <v>9.68</v>
      </c>
      <c r="J6922">
        <v>4.9400000000000004</v>
      </c>
      <c r="K6922">
        <v>14.62</v>
      </c>
      <c r="L6922" s="2">
        <f>_xlfn.RANK.EQ(I6922, INDEX(CFB!$I$2:$I$1048576, MATCH(W6922, CFB!$W$2:$W$1048576, 0)):INDEX(CFB!$I$2:$I$1048576, MATCH(W6922, CFB!$W$2:$W$1048576, 0) + COUNTIF(CFB!$W$2:$W$1048576, W6922) - 1), 0)</f>
        <v>7</v>
      </c>
      <c r="M6922" s="2">
        <f>_xlfn.RANK.EQ(J6922, INDEX(CFB!$J$2:$J$1048576, MATCH(W6922, CFB!$W$2:$W$1048576, 0)):INDEX(CFB!$J$2:$J$1048576, MATCH(W6922, CFB!$W$2:$W$1048576, 0) + COUNTIF(CFB!$W$2:$W$1048576, W6922) - 1))</f>
        <v>29</v>
      </c>
      <c r="N6922" s="2">
        <f>RANK(K6922, INDEX(CFB!$K$2:$K$1048576, MATCH(W6922, CFB!$W$2:$W$1048576, 0)):INDEX(CFB!$K$2:$K$1048576, MATCH(W6922, CFB!$W$2:$W$1048576, 0) + COUNTIF(CFB!$W$2:$W$1048576, W6922) - 1))</f>
        <v>14</v>
      </c>
      <c r="O6922">
        <v>39.71</v>
      </c>
      <c r="P6922">
        <v>0.83</v>
      </c>
      <c r="W6922">
        <v>1967</v>
      </c>
      <c r="X6922">
        <f t="shared" si="215"/>
        <v>0</v>
      </c>
    </row>
    <row r="6923" spans="1:24" ht="12.75" hidden="1" customHeight="1" x14ac:dyDescent="0.45">
      <c r="A6923">
        <v>15</v>
      </c>
      <c r="B6923" t="s">
        <v>67</v>
      </c>
      <c r="C6923" t="s">
        <v>15</v>
      </c>
      <c r="D6923" s="2" t="str">
        <f t="shared" si="214"/>
        <v>Auburn1967</v>
      </c>
      <c r="F6923">
        <v>6</v>
      </c>
      <c r="G6923">
        <v>4</v>
      </c>
      <c r="H6923">
        <v>0</v>
      </c>
      <c r="I6923">
        <v>6.87</v>
      </c>
      <c r="J6923">
        <v>7.25</v>
      </c>
      <c r="K6923">
        <v>14.12</v>
      </c>
      <c r="L6923" s="2">
        <f>_xlfn.RANK.EQ(I6923, INDEX(CFB!$I$2:$I$1048576, MATCH(W6923, CFB!$W$2:$W$1048576, 0)):INDEX(CFB!$I$2:$I$1048576, MATCH(W6923, CFB!$W$2:$W$1048576, 0) + COUNTIF(CFB!$W$2:$W$1048576, W6923) - 1), 0)</f>
        <v>17</v>
      </c>
      <c r="M6923" s="2">
        <f>_xlfn.RANK.EQ(J6923, INDEX(CFB!$J$2:$J$1048576, MATCH(W6923, CFB!$W$2:$W$1048576, 0)):INDEX(CFB!$J$2:$J$1048576, MATCH(W6923, CFB!$W$2:$W$1048576, 0) + COUNTIF(CFB!$W$2:$W$1048576, W6923) - 1))</f>
        <v>18</v>
      </c>
      <c r="N6923" s="2">
        <f>RANK(K6923, INDEX(CFB!$K$2:$K$1048576, MATCH(W6923, CFB!$W$2:$W$1048576, 0)):INDEX(CFB!$K$2:$K$1048576, MATCH(W6923, CFB!$W$2:$W$1048576, 0) + COUNTIF(CFB!$W$2:$W$1048576, W6923) - 1))</f>
        <v>15</v>
      </c>
      <c r="O6923">
        <v>39.159999999999997</v>
      </c>
      <c r="P6923">
        <v>-0.91</v>
      </c>
      <c r="W6923">
        <v>1967</v>
      </c>
      <c r="X6923">
        <f t="shared" si="215"/>
        <v>0</v>
      </c>
    </row>
    <row r="6924" spans="1:24" ht="12.75" hidden="1" customHeight="1" x14ac:dyDescent="0.45">
      <c r="A6924">
        <v>16</v>
      </c>
      <c r="B6924" t="s">
        <v>22</v>
      </c>
      <c r="C6924" t="s">
        <v>12</v>
      </c>
      <c r="D6924" s="2" t="str">
        <f t="shared" si="214"/>
        <v>Miami (FL)1967</v>
      </c>
      <c r="F6924">
        <v>7</v>
      </c>
      <c r="G6924">
        <v>4</v>
      </c>
      <c r="H6924">
        <v>0</v>
      </c>
      <c r="I6924">
        <v>5.65</v>
      </c>
      <c r="J6924">
        <v>8.15</v>
      </c>
      <c r="K6924">
        <v>13.8</v>
      </c>
      <c r="L6924" s="2">
        <f>_xlfn.RANK.EQ(I6924, INDEX(CFB!$I$2:$I$1048576, MATCH(W6924, CFB!$W$2:$W$1048576, 0)):INDEX(CFB!$I$2:$I$1048576, MATCH(W6924, CFB!$W$2:$W$1048576, 0) + COUNTIF(CFB!$W$2:$W$1048576, W6924) - 1), 0)</f>
        <v>22</v>
      </c>
      <c r="M6924" s="2">
        <f>_xlfn.RANK.EQ(J6924, INDEX(CFB!$J$2:$J$1048576, MATCH(W6924, CFB!$W$2:$W$1048576, 0)):INDEX(CFB!$J$2:$J$1048576, MATCH(W6924, CFB!$W$2:$W$1048576, 0) + COUNTIF(CFB!$W$2:$W$1048576, W6924) - 1))</f>
        <v>12</v>
      </c>
      <c r="N6924" s="2">
        <f>RANK(K6924, INDEX(CFB!$K$2:$K$1048576, MATCH(W6924, CFB!$W$2:$W$1048576, 0)):INDEX(CFB!$K$2:$K$1048576, MATCH(W6924, CFB!$W$2:$W$1048576, 0) + COUNTIF(CFB!$W$2:$W$1048576, W6924) - 1))</f>
        <v>16</v>
      </c>
      <c r="O6924">
        <v>38.090000000000003</v>
      </c>
      <c r="P6924">
        <v>-2.74</v>
      </c>
      <c r="W6924">
        <v>1967</v>
      </c>
      <c r="X6924">
        <f t="shared" si="215"/>
        <v>0</v>
      </c>
    </row>
    <row r="6925" spans="1:24" ht="12.75" hidden="1" customHeight="1" x14ac:dyDescent="0.45">
      <c r="A6925">
        <v>17</v>
      </c>
      <c r="B6925" t="s">
        <v>148</v>
      </c>
      <c r="C6925" t="s">
        <v>12</v>
      </c>
      <c r="D6925" s="2" t="str">
        <f t="shared" si="214"/>
        <v>UTEP1967</v>
      </c>
      <c r="F6925">
        <v>7</v>
      </c>
      <c r="G6925">
        <v>2</v>
      </c>
      <c r="H6925">
        <v>1</v>
      </c>
      <c r="I6925">
        <v>9.33</v>
      </c>
      <c r="J6925">
        <v>3.8</v>
      </c>
      <c r="K6925">
        <v>13.13</v>
      </c>
      <c r="L6925" s="2">
        <f>_xlfn.RANK.EQ(I6925, INDEX(CFB!$I$2:$I$1048576, MATCH(W6925, CFB!$W$2:$W$1048576, 0)):INDEX(CFB!$I$2:$I$1048576, MATCH(W6925, CFB!$W$2:$W$1048576, 0) + COUNTIF(CFB!$W$2:$W$1048576, W6925) - 1), 0)</f>
        <v>8</v>
      </c>
      <c r="M6925" s="2">
        <f>_xlfn.RANK.EQ(J6925, INDEX(CFB!$J$2:$J$1048576, MATCH(W6925, CFB!$W$2:$W$1048576, 0)):INDEX(CFB!$J$2:$J$1048576, MATCH(W6925, CFB!$W$2:$W$1048576, 0) + COUNTIF(CFB!$W$2:$W$1048576, W6925) - 1))</f>
        <v>37</v>
      </c>
      <c r="N6925" s="2">
        <f>RANK(K6925, INDEX(CFB!$K$2:$K$1048576, MATCH(W6925, CFB!$W$2:$W$1048576, 0)):INDEX(CFB!$K$2:$K$1048576, MATCH(W6925, CFB!$W$2:$W$1048576, 0) + COUNTIF(CFB!$W$2:$W$1048576, W6925) - 1))</f>
        <v>17</v>
      </c>
      <c r="O6925">
        <v>42.71</v>
      </c>
      <c r="P6925">
        <v>0.99</v>
      </c>
      <c r="W6925">
        <v>1967</v>
      </c>
      <c r="X6925">
        <f t="shared" si="215"/>
        <v>0</v>
      </c>
    </row>
    <row r="6926" spans="1:24" ht="12.75" hidden="1" customHeight="1" x14ac:dyDescent="0.45">
      <c r="A6926">
        <v>18</v>
      </c>
      <c r="B6926" t="s">
        <v>119</v>
      </c>
      <c r="C6926" t="s">
        <v>242</v>
      </c>
      <c r="D6926" s="2" t="str">
        <f t="shared" si="214"/>
        <v>Oregon State1967</v>
      </c>
      <c r="E6926">
        <v>7</v>
      </c>
      <c r="F6926">
        <v>7</v>
      </c>
      <c r="G6926">
        <v>2</v>
      </c>
      <c r="H6926">
        <v>1</v>
      </c>
      <c r="I6926">
        <v>3.3</v>
      </c>
      <c r="J6926">
        <v>8.91</v>
      </c>
      <c r="K6926">
        <v>12.21</v>
      </c>
      <c r="L6926" s="2">
        <f>_xlfn.RANK.EQ(I6926, INDEX(CFB!$I$2:$I$1048576, MATCH(W6926, CFB!$W$2:$W$1048576, 0)):INDEX(CFB!$I$2:$I$1048576, MATCH(W6926, CFB!$W$2:$W$1048576, 0) + COUNTIF(CFB!$W$2:$W$1048576, W6926) - 1), 0)</f>
        <v>35</v>
      </c>
      <c r="M6926" s="2">
        <f>_xlfn.RANK.EQ(J6926, INDEX(CFB!$J$2:$J$1048576, MATCH(W6926, CFB!$W$2:$W$1048576, 0)):INDEX(CFB!$J$2:$J$1048576, MATCH(W6926, CFB!$W$2:$W$1048576, 0) + COUNTIF(CFB!$W$2:$W$1048576, W6926) - 1))</f>
        <v>6</v>
      </c>
      <c r="N6926" s="2">
        <f>RANK(K6926, INDEX(CFB!$K$2:$K$1048576, MATCH(W6926, CFB!$W$2:$W$1048576, 0)):INDEX(CFB!$K$2:$K$1048576, MATCH(W6926, CFB!$W$2:$W$1048576, 0) + COUNTIF(CFB!$W$2:$W$1048576, W6926) - 1))</f>
        <v>18</v>
      </c>
      <c r="O6926">
        <v>30.08</v>
      </c>
      <c r="P6926">
        <v>-1.45</v>
      </c>
      <c r="W6926">
        <v>1967</v>
      </c>
      <c r="X6926">
        <f t="shared" si="215"/>
        <v>0</v>
      </c>
    </row>
    <row r="6927" spans="1:24" ht="12.75" hidden="1" customHeight="1" x14ac:dyDescent="0.45">
      <c r="A6927">
        <v>19</v>
      </c>
      <c r="B6927" t="s">
        <v>34</v>
      </c>
      <c r="C6927" t="s">
        <v>189</v>
      </c>
      <c r="D6927" s="2" t="str">
        <f t="shared" si="214"/>
        <v>Texas A&amp;M1967</v>
      </c>
      <c r="F6927">
        <v>7</v>
      </c>
      <c r="G6927">
        <v>4</v>
      </c>
      <c r="H6927">
        <v>0</v>
      </c>
      <c r="I6927">
        <v>5.59</v>
      </c>
      <c r="J6927">
        <v>6.28</v>
      </c>
      <c r="K6927">
        <v>11.87</v>
      </c>
      <c r="L6927" s="2">
        <f>_xlfn.RANK.EQ(I6927, INDEX(CFB!$I$2:$I$1048576, MATCH(W6927, CFB!$W$2:$W$1048576, 0)):INDEX(CFB!$I$2:$I$1048576, MATCH(W6927, CFB!$W$2:$W$1048576, 0) + COUNTIF(CFB!$W$2:$W$1048576, W6927) - 1), 0)</f>
        <v>23</v>
      </c>
      <c r="M6927" s="2">
        <f>_xlfn.RANK.EQ(J6927, INDEX(CFB!$J$2:$J$1048576, MATCH(W6927, CFB!$W$2:$W$1048576, 0)):INDEX(CFB!$J$2:$J$1048576, MATCH(W6927, CFB!$W$2:$W$1048576, 0) + COUNTIF(CFB!$W$2:$W$1048576, W6927) - 1))</f>
        <v>21</v>
      </c>
      <c r="N6927" s="2">
        <f>RANK(K6927, INDEX(CFB!$K$2:$K$1048576, MATCH(W6927, CFB!$W$2:$W$1048576, 0)):INDEX(CFB!$K$2:$K$1048576, MATCH(W6927, CFB!$W$2:$W$1048576, 0) + COUNTIF(CFB!$W$2:$W$1048576, W6927) - 1))</f>
        <v>19</v>
      </c>
      <c r="O6927">
        <v>33.869999999999997</v>
      </c>
      <c r="P6927">
        <v>-0.6</v>
      </c>
      <c r="W6927">
        <v>1967</v>
      </c>
      <c r="X6927">
        <f t="shared" si="215"/>
        <v>0</v>
      </c>
    </row>
    <row r="6928" spans="1:24" ht="12.75" hidden="1" customHeight="1" x14ac:dyDescent="0.45">
      <c r="A6928">
        <v>20</v>
      </c>
      <c r="B6928" t="s">
        <v>39</v>
      </c>
      <c r="C6928" t="s">
        <v>188</v>
      </c>
      <c r="D6928" s="2" t="str">
        <f t="shared" si="214"/>
        <v>Colorado1967</v>
      </c>
      <c r="F6928">
        <v>9</v>
      </c>
      <c r="G6928">
        <v>2</v>
      </c>
      <c r="H6928">
        <v>0</v>
      </c>
      <c r="I6928">
        <v>5.68</v>
      </c>
      <c r="J6928">
        <v>5.78</v>
      </c>
      <c r="K6928">
        <v>11.46</v>
      </c>
      <c r="L6928" s="2">
        <f>_xlfn.RANK.EQ(I6928, INDEX(CFB!$I$2:$I$1048576, MATCH(W6928, CFB!$W$2:$W$1048576, 0)):INDEX(CFB!$I$2:$I$1048576, MATCH(W6928, CFB!$W$2:$W$1048576, 0) + COUNTIF(CFB!$W$2:$W$1048576, W6928) - 1), 0)</f>
        <v>21</v>
      </c>
      <c r="M6928" s="2">
        <f>_xlfn.RANK.EQ(J6928, INDEX(CFB!$J$2:$J$1048576, MATCH(W6928, CFB!$W$2:$W$1048576, 0)):INDEX(CFB!$J$2:$J$1048576, MATCH(W6928, CFB!$W$2:$W$1048576, 0) + COUNTIF(CFB!$W$2:$W$1048576, W6928) - 1))</f>
        <v>23</v>
      </c>
      <c r="N6928" s="2">
        <f>RANK(K6928, INDEX(CFB!$K$2:$K$1048576, MATCH(W6928, CFB!$W$2:$W$1048576, 0)):INDEX(CFB!$K$2:$K$1048576, MATCH(W6928, CFB!$W$2:$W$1048576, 0) + COUNTIF(CFB!$W$2:$W$1048576, W6928) - 1))</f>
        <v>20</v>
      </c>
      <c r="O6928">
        <v>35.36</v>
      </c>
      <c r="P6928">
        <v>1.9</v>
      </c>
      <c r="W6928">
        <v>1967</v>
      </c>
      <c r="X6928">
        <f t="shared" si="215"/>
        <v>0</v>
      </c>
    </row>
    <row r="6929" spans="1:24" ht="12.75" hidden="1" customHeight="1" x14ac:dyDescent="0.45">
      <c r="A6929">
        <v>21</v>
      </c>
      <c r="B6929" t="s">
        <v>28</v>
      </c>
      <c r="C6929" t="s">
        <v>178</v>
      </c>
      <c r="D6929" s="2" t="str">
        <f t="shared" si="214"/>
        <v>Arizona State1967</v>
      </c>
      <c r="F6929">
        <v>8</v>
      </c>
      <c r="G6929">
        <v>2</v>
      </c>
      <c r="H6929">
        <v>0</v>
      </c>
      <c r="I6929">
        <v>14.02</v>
      </c>
      <c r="J6929">
        <v>-2.68</v>
      </c>
      <c r="K6929">
        <v>11.35</v>
      </c>
      <c r="L6929" s="2">
        <f>_xlfn.RANK.EQ(I6929, INDEX(CFB!$I$2:$I$1048576, MATCH(W6929, CFB!$W$2:$W$1048576, 0)):INDEX(CFB!$I$2:$I$1048576, MATCH(W6929, CFB!$W$2:$W$1048576, 0) + COUNTIF(CFB!$W$2:$W$1048576, W6929) - 1), 0)</f>
        <v>1</v>
      </c>
      <c r="M6929" s="2">
        <f>_xlfn.RANK.EQ(J6929, INDEX(CFB!$J$2:$J$1048576, MATCH(W6929, CFB!$W$2:$W$1048576, 0)):INDEX(CFB!$J$2:$J$1048576, MATCH(W6929, CFB!$W$2:$W$1048576, 0) + COUNTIF(CFB!$W$2:$W$1048576, W6929) - 1))</f>
        <v>86</v>
      </c>
      <c r="N6929" s="2">
        <f>RANK(K6929, INDEX(CFB!$K$2:$K$1048576, MATCH(W6929, CFB!$W$2:$W$1048576, 0)):INDEX(CFB!$K$2:$K$1048576, MATCH(W6929, CFB!$W$2:$W$1048576, 0) + COUNTIF(CFB!$W$2:$W$1048576, W6929) - 1))</f>
        <v>21</v>
      </c>
      <c r="O6929">
        <v>42.97</v>
      </c>
      <c r="P6929">
        <v>9.44</v>
      </c>
      <c r="W6929">
        <v>1967</v>
      </c>
      <c r="X6929">
        <f t="shared" si="215"/>
        <v>0</v>
      </c>
    </row>
    <row r="6930" spans="1:24" ht="12.75" hidden="1" customHeight="1" x14ac:dyDescent="0.45">
      <c r="A6930">
        <v>22</v>
      </c>
      <c r="B6930" t="s">
        <v>35</v>
      </c>
      <c r="C6930" t="s">
        <v>15</v>
      </c>
      <c r="D6930" s="2" t="str">
        <f t="shared" si="214"/>
        <v>Florida1967</v>
      </c>
      <c r="F6930">
        <v>6</v>
      </c>
      <c r="G6930">
        <v>4</v>
      </c>
      <c r="H6930">
        <v>0</v>
      </c>
      <c r="I6930">
        <v>5.86</v>
      </c>
      <c r="J6930">
        <v>5.47</v>
      </c>
      <c r="K6930">
        <v>11.33</v>
      </c>
      <c r="L6930" s="2">
        <f>_xlfn.RANK.EQ(I6930, INDEX(CFB!$I$2:$I$1048576, MATCH(W6930, CFB!$W$2:$W$1048576, 0)):INDEX(CFB!$I$2:$I$1048576, MATCH(W6930, CFB!$W$2:$W$1048576, 0) + COUNTIF(CFB!$W$2:$W$1048576, W6930) - 1), 0)</f>
        <v>19</v>
      </c>
      <c r="M6930" s="2">
        <f>_xlfn.RANK.EQ(J6930, INDEX(CFB!$J$2:$J$1048576, MATCH(W6930, CFB!$W$2:$W$1048576, 0)):INDEX(CFB!$J$2:$J$1048576, MATCH(W6930, CFB!$W$2:$W$1048576, 0) + COUNTIF(CFB!$W$2:$W$1048576, W6930) - 1))</f>
        <v>26</v>
      </c>
      <c r="N6930" s="2">
        <f>RANK(K6930, INDEX(CFB!$K$2:$K$1048576, MATCH(W6930, CFB!$W$2:$W$1048576, 0)):INDEX(CFB!$K$2:$K$1048576, MATCH(W6930, CFB!$W$2:$W$1048576, 0) + COUNTIF(CFB!$W$2:$W$1048576, W6930) - 1))</f>
        <v>22</v>
      </c>
      <c r="O6930">
        <v>34.76</v>
      </c>
      <c r="P6930">
        <v>0.81</v>
      </c>
      <c r="W6930">
        <v>1967</v>
      </c>
      <c r="X6930">
        <f t="shared" si="215"/>
        <v>0</v>
      </c>
    </row>
    <row r="6931" spans="1:24" ht="12.75" hidden="1" customHeight="1" x14ac:dyDescent="0.45">
      <c r="A6931">
        <v>23</v>
      </c>
      <c r="B6931" t="s">
        <v>19</v>
      </c>
      <c r="C6931" t="s">
        <v>15</v>
      </c>
      <c r="D6931" s="2" t="str">
        <f t="shared" si="214"/>
        <v>Ole Miss1967</v>
      </c>
      <c r="F6931">
        <v>6</v>
      </c>
      <c r="G6931">
        <v>4</v>
      </c>
      <c r="H6931">
        <v>1</v>
      </c>
      <c r="I6931">
        <v>3.99</v>
      </c>
      <c r="J6931">
        <v>7.27</v>
      </c>
      <c r="K6931">
        <v>11.26</v>
      </c>
      <c r="L6931" s="2">
        <f>_xlfn.RANK.EQ(I6931, INDEX(CFB!$I$2:$I$1048576, MATCH(W6931, CFB!$W$2:$W$1048576, 0)):INDEX(CFB!$I$2:$I$1048576, MATCH(W6931, CFB!$W$2:$W$1048576, 0) + COUNTIF(CFB!$W$2:$W$1048576, W6931) - 1), 0)</f>
        <v>29</v>
      </c>
      <c r="M6931" s="2">
        <f>_xlfn.RANK.EQ(J6931, INDEX(CFB!$J$2:$J$1048576, MATCH(W6931, CFB!$W$2:$W$1048576, 0)):INDEX(CFB!$J$2:$J$1048576, MATCH(W6931, CFB!$W$2:$W$1048576, 0) + COUNTIF(CFB!$W$2:$W$1048576, W6931) - 1))</f>
        <v>17</v>
      </c>
      <c r="N6931" s="2">
        <f>RANK(K6931, INDEX(CFB!$K$2:$K$1048576, MATCH(W6931, CFB!$W$2:$W$1048576, 0)):INDEX(CFB!$K$2:$K$1048576, MATCH(W6931, CFB!$W$2:$W$1048576, 0) + COUNTIF(CFB!$W$2:$W$1048576, W6931) - 1))</f>
        <v>23</v>
      </c>
      <c r="O6931">
        <v>32.659999999999997</v>
      </c>
      <c r="P6931">
        <v>-2.29</v>
      </c>
      <c r="W6931">
        <v>1967</v>
      </c>
      <c r="X6931">
        <f t="shared" si="215"/>
        <v>0</v>
      </c>
    </row>
    <row r="6932" spans="1:24" ht="12.75" hidden="1" customHeight="1" x14ac:dyDescent="0.45">
      <c r="A6932">
        <v>24</v>
      </c>
      <c r="B6932" t="s">
        <v>14</v>
      </c>
      <c r="C6932" t="s">
        <v>189</v>
      </c>
      <c r="D6932" s="2" t="str">
        <f t="shared" si="214"/>
        <v>Texas1967</v>
      </c>
      <c r="F6932">
        <v>6</v>
      </c>
      <c r="G6932">
        <v>4</v>
      </c>
      <c r="H6932">
        <v>0</v>
      </c>
      <c r="I6932">
        <v>4.74</v>
      </c>
      <c r="J6932">
        <v>6.28</v>
      </c>
      <c r="K6932">
        <v>11.02</v>
      </c>
      <c r="L6932" s="2">
        <f>_xlfn.RANK.EQ(I6932, INDEX(CFB!$I$2:$I$1048576, MATCH(W6932, CFB!$W$2:$W$1048576, 0)):INDEX(CFB!$I$2:$I$1048576, MATCH(W6932, CFB!$W$2:$W$1048576, 0) + COUNTIF(CFB!$W$2:$W$1048576, W6932) - 1), 0)</f>
        <v>25</v>
      </c>
      <c r="M6932" s="2">
        <f>_xlfn.RANK.EQ(J6932, INDEX(CFB!$J$2:$J$1048576, MATCH(W6932, CFB!$W$2:$W$1048576, 0)):INDEX(CFB!$J$2:$J$1048576, MATCH(W6932, CFB!$W$2:$W$1048576, 0) + COUNTIF(CFB!$W$2:$W$1048576, W6932) - 1))</f>
        <v>21</v>
      </c>
      <c r="N6932" s="2">
        <f>RANK(K6932, INDEX(CFB!$K$2:$K$1048576, MATCH(W6932, CFB!$W$2:$W$1048576, 0)):INDEX(CFB!$K$2:$K$1048576, MATCH(W6932, CFB!$W$2:$W$1048576, 0) + COUNTIF(CFB!$W$2:$W$1048576, W6932) - 1))</f>
        <v>24</v>
      </c>
      <c r="O6932">
        <v>33.07</v>
      </c>
      <c r="P6932">
        <v>-0.04</v>
      </c>
      <c r="W6932">
        <v>1967</v>
      </c>
      <c r="X6932">
        <f t="shared" si="215"/>
        <v>0</v>
      </c>
    </row>
    <row r="6933" spans="1:24" ht="12.75" hidden="1" customHeight="1" x14ac:dyDescent="0.45">
      <c r="A6933">
        <v>25</v>
      </c>
      <c r="B6933" t="s">
        <v>42</v>
      </c>
      <c r="C6933" t="s">
        <v>10</v>
      </c>
      <c r="D6933" s="2" t="str">
        <f t="shared" si="214"/>
        <v>Minnesota1967</v>
      </c>
      <c r="F6933">
        <v>8</v>
      </c>
      <c r="G6933">
        <v>2</v>
      </c>
      <c r="H6933">
        <v>0</v>
      </c>
      <c r="I6933">
        <v>0.12</v>
      </c>
      <c r="J6933">
        <v>9.5500000000000007</v>
      </c>
      <c r="K6933">
        <v>9.68</v>
      </c>
      <c r="L6933" s="2">
        <f>_xlfn.RANK.EQ(I6933, INDEX(CFB!$I$2:$I$1048576, MATCH(W6933, CFB!$W$2:$W$1048576, 0)):INDEX(CFB!$I$2:$I$1048576, MATCH(W6933, CFB!$W$2:$W$1048576, 0) + COUNTIF(CFB!$W$2:$W$1048576, W6933) - 1), 0)</f>
        <v>65</v>
      </c>
      <c r="M6933" s="2">
        <f>_xlfn.RANK.EQ(J6933, INDEX(CFB!$J$2:$J$1048576, MATCH(W6933, CFB!$W$2:$W$1048576, 0)):INDEX(CFB!$J$2:$J$1048576, MATCH(W6933, CFB!$W$2:$W$1048576, 0) + COUNTIF(CFB!$W$2:$W$1048576, W6933) - 1))</f>
        <v>4</v>
      </c>
      <c r="N6933" s="2">
        <f>RANK(K6933, INDEX(CFB!$K$2:$K$1048576, MATCH(W6933, CFB!$W$2:$W$1048576, 0)):INDEX(CFB!$K$2:$K$1048576, MATCH(W6933, CFB!$W$2:$W$1048576, 0) + COUNTIF(CFB!$W$2:$W$1048576, W6933) - 1))</f>
        <v>25</v>
      </c>
      <c r="O6933">
        <v>26.85</v>
      </c>
      <c r="P6933">
        <v>-0.5</v>
      </c>
      <c r="W6933">
        <v>1967</v>
      </c>
      <c r="X6933">
        <f t="shared" si="215"/>
        <v>0</v>
      </c>
    </row>
    <row r="6934" spans="1:24" ht="12.75" hidden="1" customHeight="1" x14ac:dyDescent="0.45">
      <c r="A6934">
        <v>26</v>
      </c>
      <c r="B6934" t="s">
        <v>21</v>
      </c>
      <c r="C6934" t="s">
        <v>10</v>
      </c>
      <c r="D6934" s="2" t="str">
        <f t="shared" si="214"/>
        <v>Indiana1967</v>
      </c>
      <c r="E6934">
        <v>4</v>
      </c>
      <c r="F6934">
        <v>9</v>
      </c>
      <c r="G6934">
        <v>2</v>
      </c>
      <c r="H6934">
        <v>0</v>
      </c>
      <c r="I6934">
        <v>3.38</v>
      </c>
      <c r="J6934">
        <v>5.59</v>
      </c>
      <c r="K6934">
        <v>8.9700000000000006</v>
      </c>
      <c r="L6934" s="2">
        <f>_xlfn.RANK.EQ(I6934, INDEX(CFB!$I$2:$I$1048576, MATCH(W6934, CFB!$W$2:$W$1048576, 0)):INDEX(CFB!$I$2:$I$1048576, MATCH(W6934, CFB!$W$2:$W$1048576, 0) + COUNTIF(CFB!$W$2:$W$1048576, W6934) - 1), 0)</f>
        <v>34</v>
      </c>
      <c r="M6934" s="2">
        <f>_xlfn.RANK.EQ(J6934, INDEX(CFB!$J$2:$J$1048576, MATCH(W6934, CFB!$W$2:$W$1048576, 0)):INDEX(CFB!$J$2:$J$1048576, MATCH(W6934, CFB!$W$2:$W$1048576, 0) + COUNTIF(CFB!$W$2:$W$1048576, W6934) - 1))</f>
        <v>25</v>
      </c>
      <c r="N6934" s="2">
        <f>RANK(K6934, INDEX(CFB!$K$2:$K$1048576, MATCH(W6934, CFB!$W$2:$W$1048576, 0)):INDEX(CFB!$K$2:$K$1048576, MATCH(W6934, CFB!$W$2:$W$1048576, 0) + COUNTIF(CFB!$W$2:$W$1048576, W6934) - 1))</f>
        <v>26</v>
      </c>
      <c r="O6934">
        <v>29.88</v>
      </c>
      <c r="P6934">
        <v>2.76</v>
      </c>
      <c r="W6934">
        <v>1967</v>
      </c>
      <c r="X6934">
        <f t="shared" si="215"/>
        <v>0</v>
      </c>
    </row>
    <row r="6935" spans="1:24" ht="12.75" hidden="1" customHeight="1" x14ac:dyDescent="0.45">
      <c r="A6935">
        <v>27</v>
      </c>
      <c r="B6935" t="s">
        <v>68</v>
      </c>
      <c r="C6935" t="s">
        <v>12</v>
      </c>
      <c r="D6935" s="2" t="str">
        <f t="shared" si="214"/>
        <v>Memphis1967</v>
      </c>
      <c r="F6935">
        <v>6</v>
      </c>
      <c r="G6935">
        <v>3</v>
      </c>
      <c r="H6935">
        <v>0</v>
      </c>
      <c r="I6935">
        <v>4.97</v>
      </c>
      <c r="J6935">
        <v>3.43</v>
      </c>
      <c r="K6935">
        <v>8.39</v>
      </c>
      <c r="L6935" s="2">
        <f>_xlfn.RANK.EQ(I6935, INDEX(CFB!$I$2:$I$1048576, MATCH(W6935, CFB!$W$2:$W$1048576, 0)):INDEX(CFB!$I$2:$I$1048576, MATCH(W6935, CFB!$W$2:$W$1048576, 0) + COUNTIF(CFB!$W$2:$W$1048576, W6935) - 1), 0)</f>
        <v>24</v>
      </c>
      <c r="M6935" s="2">
        <f>_xlfn.RANK.EQ(J6935, INDEX(CFB!$J$2:$J$1048576, MATCH(W6935, CFB!$W$2:$W$1048576, 0)):INDEX(CFB!$J$2:$J$1048576, MATCH(W6935, CFB!$W$2:$W$1048576, 0) + COUNTIF(CFB!$W$2:$W$1048576, W6935) - 1))</f>
        <v>39</v>
      </c>
      <c r="N6935" s="2">
        <f>RANK(K6935, INDEX(CFB!$K$2:$K$1048576, MATCH(W6935, CFB!$W$2:$W$1048576, 0)):INDEX(CFB!$K$2:$K$1048576, MATCH(W6935, CFB!$W$2:$W$1048576, 0) + COUNTIF(CFB!$W$2:$W$1048576, W6935) - 1))</f>
        <v>27</v>
      </c>
      <c r="O6935">
        <v>35.479999999999997</v>
      </c>
      <c r="P6935">
        <v>2.31</v>
      </c>
      <c r="W6935">
        <v>1967</v>
      </c>
      <c r="X6935">
        <f t="shared" si="215"/>
        <v>0</v>
      </c>
    </row>
    <row r="6936" spans="1:24" ht="12.75" hidden="1" customHeight="1" x14ac:dyDescent="0.45">
      <c r="A6936">
        <v>28</v>
      </c>
      <c r="B6936" t="s">
        <v>46</v>
      </c>
      <c r="C6936" t="s">
        <v>188</v>
      </c>
      <c r="D6936" s="2" t="str">
        <f t="shared" si="214"/>
        <v>Missouri1967</v>
      </c>
      <c r="F6936">
        <v>7</v>
      </c>
      <c r="G6936">
        <v>3</v>
      </c>
      <c r="H6936">
        <v>0</v>
      </c>
      <c r="I6936">
        <v>-2.2200000000000002</v>
      </c>
      <c r="J6936">
        <v>10.41</v>
      </c>
      <c r="K6936">
        <v>8.1999999999999993</v>
      </c>
      <c r="L6936" s="2">
        <f>_xlfn.RANK.EQ(I6936, INDEX(CFB!$I$2:$I$1048576, MATCH(W6936, CFB!$W$2:$W$1048576, 0)):INDEX(CFB!$I$2:$I$1048576, MATCH(W6936, CFB!$W$2:$W$1048576, 0) + COUNTIF(CFB!$W$2:$W$1048576, W6936) - 1), 0)</f>
        <v>83</v>
      </c>
      <c r="M6936" s="2">
        <f>_xlfn.RANK.EQ(J6936, INDEX(CFB!$J$2:$J$1048576, MATCH(W6936, CFB!$W$2:$W$1048576, 0)):INDEX(CFB!$J$2:$J$1048576, MATCH(W6936, CFB!$W$2:$W$1048576, 0) + COUNTIF(CFB!$W$2:$W$1048576, W6936) - 1))</f>
        <v>3</v>
      </c>
      <c r="N6936" s="2">
        <f>RANK(K6936, INDEX(CFB!$K$2:$K$1048576, MATCH(W6936, CFB!$W$2:$W$1048576, 0)):INDEX(CFB!$K$2:$K$1048576, MATCH(W6936, CFB!$W$2:$W$1048576, 0) + COUNTIF(CFB!$W$2:$W$1048576, W6936) - 1))</f>
        <v>28</v>
      </c>
      <c r="O6936">
        <v>24.45</v>
      </c>
      <c r="P6936">
        <v>-2.44</v>
      </c>
      <c r="W6936">
        <v>1967</v>
      </c>
      <c r="X6936">
        <f t="shared" si="215"/>
        <v>0</v>
      </c>
    </row>
    <row r="6937" spans="1:24" ht="12.75" hidden="1" customHeight="1" x14ac:dyDescent="0.45">
      <c r="A6937">
        <v>29</v>
      </c>
      <c r="B6937" t="s">
        <v>113</v>
      </c>
      <c r="C6937" t="s">
        <v>195</v>
      </c>
      <c r="D6937" s="2" t="str">
        <f t="shared" si="214"/>
        <v>North Texas1967</v>
      </c>
      <c r="F6937">
        <v>7</v>
      </c>
      <c r="G6937">
        <v>1</v>
      </c>
      <c r="H6937">
        <v>1</v>
      </c>
      <c r="I6937">
        <v>8.02</v>
      </c>
      <c r="J6937">
        <v>0.1</v>
      </c>
      <c r="K6937">
        <v>8.1199999999999992</v>
      </c>
      <c r="L6937" s="2">
        <f>_xlfn.RANK.EQ(I6937, INDEX(CFB!$I$2:$I$1048576, MATCH(W6937, CFB!$W$2:$W$1048576, 0)):INDEX(CFB!$I$2:$I$1048576, MATCH(W6937, CFB!$W$2:$W$1048576, 0) + COUNTIF(CFB!$W$2:$W$1048576, W6937) - 1), 0)</f>
        <v>12</v>
      </c>
      <c r="M6937" s="2">
        <f>_xlfn.RANK.EQ(J6937, INDEX(CFB!$J$2:$J$1048576, MATCH(W6937, CFB!$W$2:$W$1048576, 0)):INDEX(CFB!$J$2:$J$1048576, MATCH(W6937, CFB!$W$2:$W$1048576, 0) + COUNTIF(CFB!$W$2:$W$1048576, W6937) - 1))</f>
        <v>62</v>
      </c>
      <c r="N6937" s="2">
        <f>RANK(K6937, INDEX(CFB!$K$2:$K$1048576, MATCH(W6937, CFB!$W$2:$W$1048576, 0)):INDEX(CFB!$K$2:$K$1048576, MATCH(W6937, CFB!$W$2:$W$1048576, 0) + COUNTIF(CFB!$W$2:$W$1048576, W6937) - 1))</f>
        <v>29</v>
      </c>
      <c r="O6937">
        <v>40.799999999999997</v>
      </c>
      <c r="P6937">
        <v>3.82</v>
      </c>
      <c r="W6937">
        <v>1967</v>
      </c>
      <c r="X6937">
        <f t="shared" si="215"/>
        <v>0</v>
      </c>
    </row>
    <row r="6938" spans="1:24" ht="12.75" hidden="1" customHeight="1" x14ac:dyDescent="0.45">
      <c r="A6938">
        <v>30</v>
      </c>
      <c r="B6938" t="s">
        <v>26</v>
      </c>
      <c r="C6938" t="s">
        <v>23</v>
      </c>
      <c r="D6938" s="2" t="str">
        <f t="shared" si="214"/>
        <v>Clemson1967</v>
      </c>
      <c r="F6938">
        <v>6</v>
      </c>
      <c r="G6938">
        <v>4</v>
      </c>
      <c r="H6938">
        <v>0</v>
      </c>
      <c r="I6938">
        <v>2.66</v>
      </c>
      <c r="J6938">
        <v>5.35</v>
      </c>
      <c r="K6938">
        <v>8.01</v>
      </c>
      <c r="L6938" s="2">
        <f>_xlfn.RANK.EQ(I6938, INDEX(CFB!$I$2:$I$1048576, MATCH(W6938, CFB!$W$2:$W$1048576, 0)):INDEX(CFB!$I$2:$I$1048576, MATCH(W6938, CFB!$W$2:$W$1048576, 0) + COUNTIF(CFB!$W$2:$W$1048576, W6938) - 1), 0)</f>
        <v>40</v>
      </c>
      <c r="M6938" s="2">
        <f>_xlfn.RANK.EQ(J6938, INDEX(CFB!$J$2:$J$1048576, MATCH(W6938, CFB!$W$2:$W$1048576, 0)):INDEX(CFB!$J$2:$J$1048576, MATCH(W6938, CFB!$W$2:$W$1048576, 0) + COUNTIF(CFB!$W$2:$W$1048576, W6938) - 1))</f>
        <v>27</v>
      </c>
      <c r="N6938" s="2">
        <f>RANK(K6938, INDEX(CFB!$K$2:$K$1048576, MATCH(W6938, CFB!$W$2:$W$1048576, 0)):INDEX(CFB!$K$2:$K$1048576, MATCH(W6938, CFB!$W$2:$W$1048576, 0) + COUNTIF(CFB!$W$2:$W$1048576, W6938) - 1))</f>
        <v>30</v>
      </c>
      <c r="O6938">
        <v>31.14</v>
      </c>
      <c r="P6938">
        <v>1.02</v>
      </c>
      <c r="W6938">
        <v>1967</v>
      </c>
      <c r="X6938">
        <f t="shared" si="215"/>
        <v>0</v>
      </c>
    </row>
    <row r="6939" spans="1:24" ht="12.75" hidden="1" customHeight="1" x14ac:dyDescent="0.45">
      <c r="A6939">
        <v>31</v>
      </c>
      <c r="B6939" t="s">
        <v>53</v>
      </c>
      <c r="C6939" t="s">
        <v>12</v>
      </c>
      <c r="D6939" s="2" t="str">
        <f t="shared" si="214"/>
        <v>Syracuse1967</v>
      </c>
      <c r="F6939">
        <v>8</v>
      </c>
      <c r="G6939">
        <v>2</v>
      </c>
      <c r="H6939">
        <v>0</v>
      </c>
      <c r="I6939">
        <v>2.57</v>
      </c>
      <c r="J6939">
        <v>5.31</v>
      </c>
      <c r="K6939">
        <v>7.87</v>
      </c>
      <c r="L6939" s="2">
        <f>_xlfn.RANK.EQ(I6939, INDEX(CFB!$I$2:$I$1048576, MATCH(W6939, CFB!$W$2:$W$1048576, 0)):INDEX(CFB!$I$2:$I$1048576, MATCH(W6939, CFB!$W$2:$W$1048576, 0) + COUNTIF(CFB!$W$2:$W$1048576, W6939) - 1), 0)</f>
        <v>42</v>
      </c>
      <c r="M6939" s="2">
        <f>_xlfn.RANK.EQ(J6939, INDEX(CFB!$J$2:$J$1048576, MATCH(W6939, CFB!$W$2:$W$1048576, 0)):INDEX(CFB!$J$2:$J$1048576, MATCH(W6939, CFB!$W$2:$W$1048576, 0) + COUNTIF(CFB!$W$2:$W$1048576, W6939) - 1))</f>
        <v>28</v>
      </c>
      <c r="N6939" s="2">
        <f>RANK(K6939, INDEX(CFB!$K$2:$K$1048576, MATCH(W6939, CFB!$W$2:$W$1048576, 0)):INDEX(CFB!$K$2:$K$1048576, MATCH(W6939, CFB!$W$2:$W$1048576, 0) + COUNTIF(CFB!$W$2:$W$1048576, W6939) - 1))</f>
        <v>31</v>
      </c>
      <c r="O6939">
        <v>30.81</v>
      </c>
      <c r="P6939">
        <v>2.13</v>
      </c>
      <c r="W6939">
        <v>1967</v>
      </c>
      <c r="X6939">
        <f t="shared" si="215"/>
        <v>0</v>
      </c>
    </row>
    <row r="6940" spans="1:24" ht="12.75" hidden="1" customHeight="1" x14ac:dyDescent="0.45">
      <c r="A6940">
        <v>32</v>
      </c>
      <c r="B6940" t="s">
        <v>47</v>
      </c>
      <c r="C6940" t="s">
        <v>188</v>
      </c>
      <c r="D6940" s="2" t="str">
        <f t="shared" si="214"/>
        <v>Nebraska1967</v>
      </c>
      <c r="F6940">
        <v>6</v>
      </c>
      <c r="G6940">
        <v>4</v>
      </c>
      <c r="H6940">
        <v>0</v>
      </c>
      <c r="I6940">
        <v>-0.75</v>
      </c>
      <c r="J6940">
        <v>8.3800000000000008</v>
      </c>
      <c r="K6940">
        <v>7.63</v>
      </c>
      <c r="L6940" s="2">
        <f>_xlfn.RANK.EQ(I6940, INDEX(CFB!$I$2:$I$1048576, MATCH(W6940, CFB!$W$2:$W$1048576, 0)):INDEX(CFB!$I$2:$I$1048576, MATCH(W6940, CFB!$W$2:$W$1048576, 0) + COUNTIF(CFB!$W$2:$W$1048576, W6940) - 1), 0)</f>
        <v>72</v>
      </c>
      <c r="M6940" s="2">
        <f>_xlfn.RANK.EQ(J6940, INDEX(CFB!$J$2:$J$1048576, MATCH(W6940, CFB!$W$2:$W$1048576, 0)):INDEX(CFB!$J$2:$J$1048576, MATCH(W6940, CFB!$W$2:$W$1048576, 0) + COUNTIF(CFB!$W$2:$W$1048576, W6940) - 1))</f>
        <v>10</v>
      </c>
      <c r="N6940" s="2">
        <f>RANK(K6940, INDEX(CFB!$K$2:$K$1048576, MATCH(W6940, CFB!$W$2:$W$1048576, 0)):INDEX(CFB!$K$2:$K$1048576, MATCH(W6940, CFB!$W$2:$W$1048576, 0) + COUNTIF(CFB!$W$2:$W$1048576, W6940) - 1))</f>
        <v>32</v>
      </c>
      <c r="O6940">
        <v>26.11</v>
      </c>
      <c r="P6940">
        <v>-0.92</v>
      </c>
      <c r="W6940">
        <v>1967</v>
      </c>
      <c r="X6940">
        <f t="shared" si="215"/>
        <v>0</v>
      </c>
    </row>
    <row r="6941" spans="1:24" ht="12.75" hidden="1" customHeight="1" x14ac:dyDescent="0.45">
      <c r="A6941">
        <v>33</v>
      </c>
      <c r="B6941" t="s">
        <v>94</v>
      </c>
      <c r="C6941" t="s">
        <v>65</v>
      </c>
      <c r="D6941" s="2" t="str">
        <f t="shared" si="214"/>
        <v>Toledo1967</v>
      </c>
      <c r="F6941">
        <v>9</v>
      </c>
      <c r="G6941">
        <v>1</v>
      </c>
      <c r="H6941">
        <v>0</v>
      </c>
      <c r="I6941">
        <v>2.63</v>
      </c>
      <c r="J6941">
        <v>4.43</v>
      </c>
      <c r="K6941">
        <v>7.06</v>
      </c>
      <c r="L6941" s="2">
        <f>_xlfn.RANK.EQ(I6941, INDEX(CFB!$I$2:$I$1048576, MATCH(W6941, CFB!$W$2:$W$1048576, 0)):INDEX(CFB!$I$2:$I$1048576, MATCH(W6941, CFB!$W$2:$W$1048576, 0) + COUNTIF(CFB!$W$2:$W$1048576, W6941) - 1), 0)</f>
        <v>41</v>
      </c>
      <c r="M6941" s="2">
        <f>_xlfn.RANK.EQ(J6941, INDEX(CFB!$J$2:$J$1048576, MATCH(W6941, CFB!$W$2:$W$1048576, 0)):INDEX(CFB!$J$2:$J$1048576, MATCH(W6941, CFB!$W$2:$W$1048576, 0) + COUNTIF(CFB!$W$2:$W$1048576, W6941) - 1))</f>
        <v>33</v>
      </c>
      <c r="N6941" s="2">
        <f>RANK(K6941, INDEX(CFB!$K$2:$K$1048576, MATCH(W6941, CFB!$W$2:$W$1048576, 0)):INDEX(CFB!$K$2:$K$1048576, MATCH(W6941, CFB!$W$2:$W$1048576, 0) + COUNTIF(CFB!$W$2:$W$1048576, W6941) - 1))</f>
        <v>33</v>
      </c>
      <c r="O6941">
        <v>34.85</v>
      </c>
      <c r="P6941">
        <v>2.34</v>
      </c>
      <c r="W6941">
        <v>1967</v>
      </c>
      <c r="X6941">
        <f t="shared" si="215"/>
        <v>0</v>
      </c>
    </row>
    <row r="6942" spans="1:24" ht="12.75" hidden="1" customHeight="1" x14ac:dyDescent="0.45">
      <c r="A6942">
        <v>34</v>
      </c>
      <c r="B6942" t="s">
        <v>66</v>
      </c>
      <c r="C6942" t="s">
        <v>242</v>
      </c>
      <c r="D6942" s="2" t="str">
        <f t="shared" si="214"/>
        <v>Washington1967</v>
      </c>
      <c r="F6942">
        <v>5</v>
      </c>
      <c r="G6942">
        <v>5</v>
      </c>
      <c r="H6942">
        <v>0</v>
      </c>
      <c r="I6942">
        <v>-1.37</v>
      </c>
      <c r="J6942">
        <v>7.7</v>
      </c>
      <c r="K6942">
        <v>6.33</v>
      </c>
      <c r="L6942" s="2">
        <f>_xlfn.RANK.EQ(I6942, INDEX(CFB!$I$2:$I$1048576, MATCH(W6942, CFB!$W$2:$W$1048576, 0)):INDEX(CFB!$I$2:$I$1048576, MATCH(W6942, CFB!$W$2:$W$1048576, 0) + COUNTIF(CFB!$W$2:$W$1048576, W6942) - 1), 0)</f>
        <v>78</v>
      </c>
      <c r="M6942" s="2">
        <f>_xlfn.RANK.EQ(J6942, INDEX(CFB!$J$2:$J$1048576, MATCH(W6942, CFB!$W$2:$W$1048576, 0)):INDEX(CFB!$J$2:$J$1048576, MATCH(W6942, CFB!$W$2:$W$1048576, 0) + COUNTIF(CFB!$W$2:$W$1048576, W6942) - 1))</f>
        <v>14</v>
      </c>
      <c r="N6942" s="2">
        <f>RANK(K6942, INDEX(CFB!$K$2:$K$1048576, MATCH(W6942, CFB!$W$2:$W$1048576, 0)):INDEX(CFB!$K$2:$K$1048576, MATCH(W6942, CFB!$W$2:$W$1048576, 0) + COUNTIF(CFB!$W$2:$W$1048576, W6942) - 1))</f>
        <v>34</v>
      </c>
      <c r="O6942">
        <v>26.63</v>
      </c>
      <c r="P6942">
        <v>2.83</v>
      </c>
      <c r="W6942">
        <v>1967</v>
      </c>
      <c r="X6942">
        <f t="shared" si="215"/>
        <v>0</v>
      </c>
    </row>
    <row r="6943" spans="1:24" ht="12.75" hidden="1" customHeight="1" x14ac:dyDescent="0.45">
      <c r="A6943">
        <v>35</v>
      </c>
      <c r="B6943" t="s">
        <v>48</v>
      </c>
      <c r="C6943" t="s">
        <v>12</v>
      </c>
      <c r="D6943" s="2" t="str">
        <f t="shared" si="214"/>
        <v>Army1967</v>
      </c>
      <c r="F6943">
        <v>8</v>
      </c>
      <c r="G6943">
        <v>2</v>
      </c>
      <c r="H6943">
        <v>0</v>
      </c>
      <c r="I6943">
        <v>-1.19</v>
      </c>
      <c r="J6943">
        <v>7.18</v>
      </c>
      <c r="K6943">
        <v>5.98</v>
      </c>
      <c r="L6943" s="2">
        <f>_xlfn.RANK.EQ(I6943, INDEX(CFB!$I$2:$I$1048576, MATCH(W6943, CFB!$W$2:$W$1048576, 0)):INDEX(CFB!$I$2:$I$1048576, MATCH(W6943, CFB!$W$2:$W$1048576, 0) + COUNTIF(CFB!$W$2:$W$1048576, W6943) - 1), 0)</f>
        <v>77</v>
      </c>
      <c r="M6943" s="2">
        <f>_xlfn.RANK.EQ(J6943, INDEX(CFB!$J$2:$J$1048576, MATCH(W6943, CFB!$W$2:$W$1048576, 0)):INDEX(CFB!$J$2:$J$1048576, MATCH(W6943, CFB!$W$2:$W$1048576, 0) + COUNTIF(CFB!$W$2:$W$1048576, W6943) - 1))</f>
        <v>19</v>
      </c>
      <c r="N6943" s="2">
        <f>RANK(K6943, INDEX(CFB!$K$2:$K$1048576, MATCH(W6943, CFB!$W$2:$W$1048576, 0)):INDEX(CFB!$K$2:$K$1048576, MATCH(W6943, CFB!$W$2:$W$1048576, 0) + COUNTIF(CFB!$W$2:$W$1048576, W6943) - 1))</f>
        <v>35</v>
      </c>
      <c r="O6943">
        <v>25.99</v>
      </c>
      <c r="P6943">
        <v>0.64</v>
      </c>
      <c r="W6943">
        <v>1967</v>
      </c>
      <c r="X6943">
        <f t="shared" si="215"/>
        <v>0</v>
      </c>
    </row>
    <row r="6944" spans="1:24" ht="12.75" hidden="1" customHeight="1" x14ac:dyDescent="0.45">
      <c r="A6944">
        <v>36</v>
      </c>
      <c r="B6944" t="s">
        <v>33</v>
      </c>
      <c r="C6944" t="s">
        <v>12</v>
      </c>
      <c r="D6944" s="2" t="str">
        <f t="shared" si="214"/>
        <v>Virginia Tech1967</v>
      </c>
      <c r="F6944">
        <v>7</v>
      </c>
      <c r="G6944">
        <v>3</v>
      </c>
      <c r="H6944">
        <v>0</v>
      </c>
      <c r="I6944">
        <v>0.93</v>
      </c>
      <c r="J6944">
        <v>4.92</v>
      </c>
      <c r="K6944">
        <v>5.85</v>
      </c>
      <c r="L6944" s="2">
        <f>_xlfn.RANK.EQ(I6944, INDEX(CFB!$I$2:$I$1048576, MATCH(W6944, CFB!$W$2:$W$1048576, 0)):INDEX(CFB!$I$2:$I$1048576, MATCH(W6944, CFB!$W$2:$W$1048576, 0) + COUNTIF(CFB!$W$2:$W$1048576, W6944) - 1), 0)</f>
        <v>56</v>
      </c>
      <c r="M6944" s="2">
        <f>_xlfn.RANK.EQ(J6944, INDEX(CFB!$J$2:$J$1048576, MATCH(W6944, CFB!$W$2:$W$1048576, 0)):INDEX(CFB!$J$2:$J$1048576, MATCH(W6944, CFB!$W$2:$W$1048576, 0) + COUNTIF(CFB!$W$2:$W$1048576, W6944) - 1))</f>
        <v>30</v>
      </c>
      <c r="N6944" s="2">
        <f>RANK(K6944, INDEX(CFB!$K$2:$K$1048576, MATCH(W6944, CFB!$W$2:$W$1048576, 0)):INDEX(CFB!$K$2:$K$1048576, MATCH(W6944, CFB!$W$2:$W$1048576, 0) + COUNTIF(CFB!$W$2:$W$1048576, W6944) - 1))</f>
        <v>36</v>
      </c>
      <c r="O6944">
        <v>28.24</v>
      </c>
      <c r="P6944">
        <v>1.74</v>
      </c>
      <c r="W6944">
        <v>1967</v>
      </c>
      <c r="X6944">
        <f t="shared" si="215"/>
        <v>0</v>
      </c>
    </row>
    <row r="6945" spans="1:24" ht="12.75" hidden="1" customHeight="1" x14ac:dyDescent="0.45">
      <c r="A6945">
        <v>37</v>
      </c>
      <c r="B6945" t="s">
        <v>211</v>
      </c>
      <c r="C6945" t="s">
        <v>212</v>
      </c>
      <c r="D6945" s="2" t="str">
        <f t="shared" si="214"/>
        <v>Yale1967</v>
      </c>
      <c r="F6945">
        <v>8</v>
      </c>
      <c r="G6945">
        <v>1</v>
      </c>
      <c r="H6945">
        <v>0</v>
      </c>
      <c r="I6945">
        <v>4.5599999999999996</v>
      </c>
      <c r="J6945">
        <v>1.04</v>
      </c>
      <c r="K6945">
        <v>5.6</v>
      </c>
      <c r="L6945" s="2">
        <f>_xlfn.RANK.EQ(I6945, INDEX(CFB!$I$2:$I$1048576, MATCH(W6945, CFB!$W$2:$W$1048576, 0)):INDEX(CFB!$I$2:$I$1048576, MATCH(W6945, CFB!$W$2:$W$1048576, 0) + COUNTIF(CFB!$W$2:$W$1048576, W6945) - 1), 0)</f>
        <v>27</v>
      </c>
      <c r="M6945" s="2">
        <f>_xlfn.RANK.EQ(J6945, INDEX(CFB!$J$2:$J$1048576, MATCH(W6945, CFB!$W$2:$W$1048576, 0)):INDEX(CFB!$J$2:$J$1048576, MATCH(W6945, CFB!$W$2:$W$1048576, 0) + COUNTIF(CFB!$W$2:$W$1048576, W6945) - 1))</f>
        <v>54</v>
      </c>
      <c r="N6945" s="2">
        <f>RANK(K6945, INDEX(CFB!$K$2:$K$1048576, MATCH(W6945, CFB!$W$2:$W$1048576, 0)):INDEX(CFB!$K$2:$K$1048576, MATCH(W6945, CFB!$W$2:$W$1048576, 0) + COUNTIF(CFB!$W$2:$W$1048576, W6945) - 1))</f>
        <v>37</v>
      </c>
      <c r="O6945">
        <v>35.83</v>
      </c>
      <c r="P6945">
        <v>6.42</v>
      </c>
      <c r="W6945">
        <v>1967</v>
      </c>
      <c r="X6945">
        <f t="shared" si="215"/>
        <v>0</v>
      </c>
    </row>
    <row r="6946" spans="1:24" ht="12.75" hidden="1" customHeight="1" x14ac:dyDescent="0.45">
      <c r="A6946">
        <v>38</v>
      </c>
      <c r="B6946" t="s">
        <v>95</v>
      </c>
      <c r="C6946" t="s">
        <v>10</v>
      </c>
      <c r="D6946" s="2" t="str">
        <f t="shared" si="214"/>
        <v>Michigan State1967</v>
      </c>
      <c r="F6946">
        <v>3</v>
      </c>
      <c r="G6946">
        <v>7</v>
      </c>
      <c r="H6946">
        <v>0</v>
      </c>
      <c r="I6946">
        <v>3.4</v>
      </c>
      <c r="J6946">
        <v>1.86</v>
      </c>
      <c r="K6946">
        <v>5.26</v>
      </c>
      <c r="L6946" s="2">
        <f>_xlfn.RANK.EQ(I6946, INDEX(CFB!$I$2:$I$1048576, MATCH(W6946, CFB!$W$2:$W$1048576, 0)):INDEX(CFB!$I$2:$I$1048576, MATCH(W6946, CFB!$W$2:$W$1048576, 0) + COUNTIF(CFB!$W$2:$W$1048576, W6946) - 1), 0)</f>
        <v>33</v>
      </c>
      <c r="M6946" s="2">
        <f>_xlfn.RANK.EQ(J6946, INDEX(CFB!$J$2:$J$1048576, MATCH(W6946, CFB!$W$2:$W$1048576, 0)):INDEX(CFB!$J$2:$J$1048576, MATCH(W6946, CFB!$W$2:$W$1048576, 0) + COUNTIF(CFB!$W$2:$W$1048576, W6946) - 1))</f>
        <v>47</v>
      </c>
      <c r="N6946" s="2">
        <f>RANK(K6946, INDEX(CFB!$K$2:$K$1048576, MATCH(W6946, CFB!$W$2:$W$1048576, 0)):INDEX(CFB!$K$2:$K$1048576, MATCH(W6946, CFB!$W$2:$W$1048576, 0) + COUNTIF(CFB!$W$2:$W$1048576, W6946) - 1))</f>
        <v>38</v>
      </c>
      <c r="O6946">
        <v>32.49</v>
      </c>
      <c r="P6946">
        <v>4.78</v>
      </c>
      <c r="W6946">
        <v>1967</v>
      </c>
      <c r="X6946">
        <f t="shared" si="215"/>
        <v>0</v>
      </c>
    </row>
    <row r="6947" spans="1:24" ht="12.75" hidden="1" customHeight="1" x14ac:dyDescent="0.45">
      <c r="A6947">
        <v>39</v>
      </c>
      <c r="B6947" t="s">
        <v>55</v>
      </c>
      <c r="C6947" t="s">
        <v>188</v>
      </c>
      <c r="D6947" s="2" t="str">
        <f t="shared" si="214"/>
        <v>Kansas1967</v>
      </c>
      <c r="F6947">
        <v>5</v>
      </c>
      <c r="G6947">
        <v>5</v>
      </c>
      <c r="H6947">
        <v>0</v>
      </c>
      <c r="I6947">
        <v>2.97</v>
      </c>
      <c r="J6947">
        <v>2.2000000000000002</v>
      </c>
      <c r="K6947">
        <v>5.17</v>
      </c>
      <c r="L6947" s="2">
        <f>_xlfn.RANK.EQ(I6947, INDEX(CFB!$I$2:$I$1048576, MATCH(W6947, CFB!$W$2:$W$1048576, 0)):INDEX(CFB!$I$2:$I$1048576, MATCH(W6947, CFB!$W$2:$W$1048576, 0) + COUNTIF(CFB!$W$2:$W$1048576, W6947) - 1), 0)</f>
        <v>36</v>
      </c>
      <c r="M6947" s="2">
        <f>_xlfn.RANK.EQ(J6947, INDEX(CFB!$J$2:$J$1048576, MATCH(W6947, CFB!$W$2:$W$1048576, 0)):INDEX(CFB!$J$2:$J$1048576, MATCH(W6947, CFB!$W$2:$W$1048576, 0) + COUNTIF(CFB!$W$2:$W$1048576, W6947) - 1))</f>
        <v>44</v>
      </c>
      <c r="N6947" s="2">
        <f>RANK(K6947, INDEX(CFB!$K$2:$K$1048576, MATCH(W6947, CFB!$W$2:$W$1048576, 0)):INDEX(CFB!$K$2:$K$1048576, MATCH(W6947, CFB!$W$2:$W$1048576, 0) + COUNTIF(CFB!$W$2:$W$1048576, W6947) - 1))</f>
        <v>39</v>
      </c>
      <c r="O6947">
        <v>29.71</v>
      </c>
      <c r="P6947">
        <v>4.32</v>
      </c>
      <c r="W6947">
        <v>1967</v>
      </c>
      <c r="X6947">
        <f t="shared" si="215"/>
        <v>0</v>
      </c>
    </row>
    <row r="6948" spans="1:24" ht="12.75" hidden="1" customHeight="1" x14ac:dyDescent="0.45">
      <c r="A6948">
        <v>40</v>
      </c>
      <c r="B6948" t="s">
        <v>32</v>
      </c>
      <c r="C6948" t="s">
        <v>178</v>
      </c>
      <c r="D6948" s="2" t="str">
        <f t="shared" si="214"/>
        <v>BYU1967</v>
      </c>
      <c r="F6948">
        <v>6</v>
      </c>
      <c r="G6948">
        <v>4</v>
      </c>
      <c r="H6948">
        <v>0</v>
      </c>
      <c r="I6948">
        <v>5.79</v>
      </c>
      <c r="J6948">
        <v>-0.75</v>
      </c>
      <c r="K6948">
        <v>5.04</v>
      </c>
      <c r="L6948" s="2">
        <f>_xlfn.RANK.EQ(I6948, INDEX(CFB!$I$2:$I$1048576, MATCH(W6948, CFB!$W$2:$W$1048576, 0)):INDEX(CFB!$I$2:$I$1048576, MATCH(W6948, CFB!$W$2:$W$1048576, 0) + COUNTIF(CFB!$W$2:$W$1048576, W6948) - 1), 0)</f>
        <v>20</v>
      </c>
      <c r="M6948" s="2">
        <f>_xlfn.RANK.EQ(J6948, INDEX(CFB!$J$2:$J$1048576, MATCH(W6948, CFB!$W$2:$W$1048576, 0)):INDEX(CFB!$J$2:$J$1048576, MATCH(W6948, CFB!$W$2:$W$1048576, 0) + COUNTIF(CFB!$W$2:$W$1048576, W6948) - 1))</f>
        <v>67</v>
      </c>
      <c r="N6948" s="2">
        <f>RANK(K6948, INDEX(CFB!$K$2:$K$1048576, MATCH(W6948, CFB!$W$2:$W$1048576, 0)):INDEX(CFB!$K$2:$K$1048576, MATCH(W6948, CFB!$W$2:$W$1048576, 0) + COUNTIF(CFB!$W$2:$W$1048576, W6948) - 1))</f>
        <v>40</v>
      </c>
      <c r="O6948">
        <v>36.96</v>
      </c>
      <c r="P6948">
        <v>8.7100000000000009</v>
      </c>
      <c r="W6948">
        <v>1967</v>
      </c>
      <c r="X6948">
        <f t="shared" si="215"/>
        <v>0</v>
      </c>
    </row>
    <row r="6949" spans="1:24" ht="12.75" hidden="1" customHeight="1" x14ac:dyDescent="0.45">
      <c r="A6949">
        <v>41</v>
      </c>
      <c r="B6949" t="s">
        <v>69</v>
      </c>
      <c r="C6949" t="s">
        <v>189</v>
      </c>
      <c r="D6949" s="2" t="str">
        <f t="shared" si="214"/>
        <v>Arkansas1967</v>
      </c>
      <c r="F6949">
        <v>4</v>
      </c>
      <c r="G6949">
        <v>5</v>
      </c>
      <c r="H6949">
        <v>1</v>
      </c>
      <c r="I6949">
        <v>3.49</v>
      </c>
      <c r="J6949">
        <v>1.34</v>
      </c>
      <c r="K6949">
        <v>4.83</v>
      </c>
      <c r="L6949" s="2">
        <f>_xlfn.RANK.EQ(I6949, INDEX(CFB!$I$2:$I$1048576, MATCH(W6949, CFB!$W$2:$W$1048576, 0)):INDEX(CFB!$I$2:$I$1048576, MATCH(W6949, CFB!$W$2:$W$1048576, 0) + COUNTIF(CFB!$W$2:$W$1048576, W6949) - 1), 0)</f>
        <v>31</v>
      </c>
      <c r="M6949" s="2">
        <f>_xlfn.RANK.EQ(J6949, INDEX(CFB!$J$2:$J$1048576, MATCH(W6949, CFB!$W$2:$W$1048576, 0)):INDEX(CFB!$J$2:$J$1048576, MATCH(W6949, CFB!$W$2:$W$1048576, 0) + COUNTIF(CFB!$W$2:$W$1048576, W6949) - 1))</f>
        <v>49</v>
      </c>
      <c r="N6949" s="2">
        <f>RANK(K6949, INDEX(CFB!$K$2:$K$1048576, MATCH(W6949, CFB!$W$2:$W$1048576, 0)):INDEX(CFB!$K$2:$K$1048576, MATCH(W6949, CFB!$W$2:$W$1048576, 0) + COUNTIF(CFB!$W$2:$W$1048576, W6949) - 1))</f>
        <v>41</v>
      </c>
      <c r="O6949">
        <v>32.200000000000003</v>
      </c>
      <c r="P6949">
        <v>3.73</v>
      </c>
      <c r="W6949">
        <v>1967</v>
      </c>
      <c r="X6949">
        <f t="shared" si="215"/>
        <v>0</v>
      </c>
    </row>
    <row r="6950" spans="1:24" ht="12.75" hidden="1" customHeight="1" x14ac:dyDescent="0.45">
      <c r="A6950">
        <v>42</v>
      </c>
      <c r="B6950" t="s">
        <v>71</v>
      </c>
      <c r="C6950" t="s">
        <v>189</v>
      </c>
      <c r="D6950" s="2" t="str">
        <f t="shared" si="214"/>
        <v>Texas Tech1967</v>
      </c>
      <c r="F6950">
        <v>6</v>
      </c>
      <c r="G6950">
        <v>4</v>
      </c>
      <c r="H6950">
        <v>0</v>
      </c>
      <c r="I6950">
        <v>4.0199999999999996</v>
      </c>
      <c r="J6950">
        <v>0.75</v>
      </c>
      <c r="K6950">
        <v>4.78</v>
      </c>
      <c r="L6950" s="2">
        <f>_xlfn.RANK.EQ(I6950, INDEX(CFB!$I$2:$I$1048576, MATCH(W6950, CFB!$W$2:$W$1048576, 0)):INDEX(CFB!$I$2:$I$1048576, MATCH(W6950, CFB!$W$2:$W$1048576, 0) + COUNTIF(CFB!$W$2:$W$1048576, W6950) - 1), 0)</f>
        <v>28</v>
      </c>
      <c r="M6950" s="2">
        <f>_xlfn.RANK.EQ(J6950, INDEX(CFB!$J$2:$J$1048576, MATCH(W6950, CFB!$W$2:$W$1048576, 0)):INDEX(CFB!$J$2:$J$1048576, MATCH(W6950, CFB!$W$2:$W$1048576, 0) + COUNTIF(CFB!$W$2:$W$1048576, W6950) - 1))</f>
        <v>57</v>
      </c>
      <c r="N6950" s="2">
        <f>RANK(K6950, INDEX(CFB!$K$2:$K$1048576, MATCH(W6950, CFB!$W$2:$W$1048576, 0)):INDEX(CFB!$K$2:$K$1048576, MATCH(W6950, CFB!$W$2:$W$1048576, 0) + COUNTIF(CFB!$W$2:$W$1048576, W6950) - 1))</f>
        <v>42</v>
      </c>
      <c r="O6950">
        <v>33.99</v>
      </c>
      <c r="P6950">
        <v>6.13</v>
      </c>
      <c r="W6950">
        <v>1967</v>
      </c>
      <c r="X6950">
        <f t="shared" si="215"/>
        <v>0</v>
      </c>
    </row>
    <row r="6951" spans="1:24" ht="12.75" hidden="1" customHeight="1" x14ac:dyDescent="0.45">
      <c r="A6951">
        <v>43</v>
      </c>
      <c r="B6951" t="s">
        <v>9</v>
      </c>
      <c r="C6951" t="s">
        <v>10</v>
      </c>
      <c r="D6951" s="2" t="str">
        <f t="shared" si="214"/>
        <v>Ohio State1967</v>
      </c>
      <c r="F6951">
        <v>6</v>
      </c>
      <c r="G6951">
        <v>3</v>
      </c>
      <c r="H6951">
        <v>0</v>
      </c>
      <c r="I6951">
        <v>-1.68</v>
      </c>
      <c r="J6951">
        <v>6.29</v>
      </c>
      <c r="K6951">
        <v>4.62</v>
      </c>
      <c r="L6951" s="2">
        <f>_xlfn.RANK.EQ(I6951, INDEX(CFB!$I$2:$I$1048576, MATCH(W6951, CFB!$W$2:$W$1048576, 0)):INDEX(CFB!$I$2:$I$1048576, MATCH(W6951, CFB!$W$2:$W$1048576, 0) + COUNTIF(CFB!$W$2:$W$1048576, W6951) - 1), 0)</f>
        <v>79</v>
      </c>
      <c r="M6951" s="2">
        <f>_xlfn.RANK.EQ(J6951, INDEX(CFB!$J$2:$J$1048576, MATCH(W6951, CFB!$W$2:$W$1048576, 0)):INDEX(CFB!$J$2:$J$1048576, MATCH(W6951, CFB!$W$2:$W$1048576, 0) + COUNTIF(CFB!$W$2:$W$1048576, W6951) - 1))</f>
        <v>20</v>
      </c>
      <c r="N6951" s="2">
        <f>RANK(K6951, INDEX(CFB!$K$2:$K$1048576, MATCH(W6951, CFB!$W$2:$W$1048576, 0)):INDEX(CFB!$K$2:$K$1048576, MATCH(W6951, CFB!$W$2:$W$1048576, 0) + COUNTIF(CFB!$W$2:$W$1048576, W6951) - 1))</f>
        <v>43</v>
      </c>
      <c r="O6951">
        <v>25.23</v>
      </c>
      <c r="P6951">
        <v>3.06</v>
      </c>
      <c r="W6951">
        <v>1967</v>
      </c>
      <c r="X6951">
        <f t="shared" si="215"/>
        <v>0</v>
      </c>
    </row>
    <row r="6952" spans="1:24" ht="12.75" hidden="1" customHeight="1" x14ac:dyDescent="0.45">
      <c r="A6952">
        <v>44</v>
      </c>
      <c r="B6952" t="s">
        <v>89</v>
      </c>
      <c r="C6952" t="s">
        <v>206</v>
      </c>
      <c r="D6952" s="2" t="str">
        <f t="shared" si="214"/>
        <v>West Virginia1967</v>
      </c>
      <c r="F6952">
        <v>5</v>
      </c>
      <c r="G6952">
        <v>4</v>
      </c>
      <c r="H6952">
        <v>1</v>
      </c>
      <c r="I6952">
        <v>-1.69</v>
      </c>
      <c r="J6952">
        <v>5.75</v>
      </c>
      <c r="K6952">
        <v>4.0599999999999996</v>
      </c>
      <c r="L6952" s="2">
        <f>_xlfn.RANK.EQ(I6952, INDEX(CFB!$I$2:$I$1048576, MATCH(W6952, CFB!$W$2:$W$1048576, 0)):INDEX(CFB!$I$2:$I$1048576, MATCH(W6952, CFB!$W$2:$W$1048576, 0) + COUNTIF(CFB!$W$2:$W$1048576, W6952) - 1), 0)</f>
        <v>80</v>
      </c>
      <c r="M6952" s="2">
        <f>_xlfn.RANK.EQ(J6952, INDEX(CFB!$J$2:$J$1048576, MATCH(W6952, CFB!$W$2:$W$1048576, 0)):INDEX(CFB!$J$2:$J$1048576, MATCH(W6952, CFB!$W$2:$W$1048576, 0) + COUNTIF(CFB!$W$2:$W$1048576, W6952) - 1))</f>
        <v>24</v>
      </c>
      <c r="N6952" s="2">
        <f>RANK(K6952, INDEX(CFB!$K$2:$K$1048576, MATCH(W6952, CFB!$W$2:$W$1048576, 0)):INDEX(CFB!$K$2:$K$1048576, MATCH(W6952, CFB!$W$2:$W$1048576, 0) + COUNTIF(CFB!$W$2:$W$1048576, W6952) - 1))</f>
        <v>44</v>
      </c>
      <c r="O6952">
        <v>28.24</v>
      </c>
      <c r="P6952">
        <v>1.81</v>
      </c>
      <c r="W6952">
        <v>1967</v>
      </c>
      <c r="X6952">
        <f t="shared" si="215"/>
        <v>0</v>
      </c>
    </row>
    <row r="6953" spans="1:24" ht="12.75" hidden="1" customHeight="1" x14ac:dyDescent="0.45">
      <c r="A6953">
        <v>45</v>
      </c>
      <c r="B6953" t="s">
        <v>147</v>
      </c>
      <c r="C6953" t="s">
        <v>195</v>
      </c>
      <c r="D6953" s="2" t="str">
        <f t="shared" si="214"/>
        <v>Tulsa1967</v>
      </c>
      <c r="F6953">
        <v>7</v>
      </c>
      <c r="G6953">
        <v>3</v>
      </c>
      <c r="H6953">
        <v>0</v>
      </c>
      <c r="I6953">
        <v>1.95</v>
      </c>
      <c r="J6953">
        <v>1.97</v>
      </c>
      <c r="K6953">
        <v>3.92</v>
      </c>
      <c r="L6953" s="2">
        <f>_xlfn.RANK.EQ(I6953, INDEX(CFB!$I$2:$I$1048576, MATCH(W6953, CFB!$W$2:$W$1048576, 0)):INDEX(CFB!$I$2:$I$1048576, MATCH(W6953, CFB!$W$2:$W$1048576, 0) + COUNTIF(CFB!$W$2:$W$1048576, W6953) - 1), 0)</f>
        <v>49</v>
      </c>
      <c r="M6953" s="2">
        <f>_xlfn.RANK.EQ(J6953, INDEX(CFB!$J$2:$J$1048576, MATCH(W6953, CFB!$W$2:$W$1048576, 0)):INDEX(CFB!$J$2:$J$1048576, MATCH(W6953, CFB!$W$2:$W$1048576, 0) + COUNTIF(CFB!$W$2:$W$1048576, W6953) - 1))</f>
        <v>45</v>
      </c>
      <c r="N6953" s="2">
        <f>RANK(K6953, INDEX(CFB!$K$2:$K$1048576, MATCH(W6953, CFB!$W$2:$W$1048576, 0)):INDEX(CFB!$K$2:$K$1048576, MATCH(W6953, CFB!$W$2:$W$1048576, 0) + COUNTIF(CFB!$W$2:$W$1048576, W6953) - 1))</f>
        <v>45</v>
      </c>
      <c r="O6953">
        <v>39.21</v>
      </c>
      <c r="P6953">
        <v>5.26</v>
      </c>
      <c r="W6953">
        <v>1967</v>
      </c>
      <c r="X6953">
        <f t="shared" si="215"/>
        <v>0</v>
      </c>
    </row>
    <row r="6954" spans="1:24" ht="12.75" hidden="1" customHeight="1" x14ac:dyDescent="0.45">
      <c r="A6954">
        <v>46</v>
      </c>
      <c r="B6954" t="s">
        <v>52</v>
      </c>
      <c r="C6954" t="s">
        <v>12</v>
      </c>
      <c r="D6954" s="2" t="str">
        <f t="shared" si="214"/>
        <v>Georgia Tech1967</v>
      </c>
      <c r="F6954">
        <v>4</v>
      </c>
      <c r="G6954">
        <v>6</v>
      </c>
      <c r="H6954">
        <v>0</v>
      </c>
      <c r="I6954">
        <v>-0.42</v>
      </c>
      <c r="J6954">
        <v>4.01</v>
      </c>
      <c r="K6954">
        <v>3.59</v>
      </c>
      <c r="L6954" s="2">
        <f>_xlfn.RANK.EQ(I6954, INDEX(CFB!$I$2:$I$1048576, MATCH(W6954, CFB!$W$2:$W$1048576, 0)):INDEX(CFB!$I$2:$I$1048576, MATCH(W6954, CFB!$W$2:$W$1048576, 0) + COUNTIF(CFB!$W$2:$W$1048576, W6954) - 1), 0)</f>
        <v>68</v>
      </c>
      <c r="M6954" s="2">
        <f>_xlfn.RANK.EQ(J6954, INDEX(CFB!$J$2:$J$1048576, MATCH(W6954, CFB!$W$2:$W$1048576, 0)):INDEX(CFB!$J$2:$J$1048576, MATCH(W6954, CFB!$W$2:$W$1048576, 0) + COUNTIF(CFB!$W$2:$W$1048576, W6954) - 1))</f>
        <v>36</v>
      </c>
      <c r="N6954" s="2">
        <f>RANK(K6954, INDEX(CFB!$K$2:$K$1048576, MATCH(W6954, CFB!$W$2:$W$1048576, 0)):INDEX(CFB!$K$2:$K$1048576, MATCH(W6954, CFB!$W$2:$W$1048576, 0) + COUNTIF(CFB!$W$2:$W$1048576, W6954) - 1))</f>
        <v>46</v>
      </c>
      <c r="O6954">
        <v>28.72</v>
      </c>
      <c r="P6954">
        <v>4.3600000000000003</v>
      </c>
      <c r="W6954">
        <v>1967</v>
      </c>
      <c r="X6954">
        <f t="shared" si="215"/>
        <v>0</v>
      </c>
    </row>
    <row r="6955" spans="1:24" ht="12.75" hidden="1" customHeight="1" x14ac:dyDescent="0.45">
      <c r="A6955">
        <v>47</v>
      </c>
      <c r="B6955" t="s">
        <v>112</v>
      </c>
      <c r="C6955" t="s">
        <v>242</v>
      </c>
      <c r="D6955" s="2" t="str">
        <f t="shared" si="214"/>
        <v>Stanford1967</v>
      </c>
      <c r="F6955">
        <v>5</v>
      </c>
      <c r="G6955">
        <v>5</v>
      </c>
      <c r="H6955">
        <v>0</v>
      </c>
      <c r="I6955">
        <v>2.2400000000000002</v>
      </c>
      <c r="J6955">
        <v>1.29</v>
      </c>
      <c r="K6955">
        <v>3.53</v>
      </c>
      <c r="L6955" s="2">
        <f>_xlfn.RANK.EQ(I6955, INDEX(CFB!$I$2:$I$1048576, MATCH(W6955, CFB!$W$2:$W$1048576, 0)):INDEX(CFB!$I$2:$I$1048576, MATCH(W6955, CFB!$W$2:$W$1048576, 0) + COUNTIF(CFB!$W$2:$W$1048576, W6955) - 1), 0)</f>
        <v>45</v>
      </c>
      <c r="M6955" s="2">
        <f>_xlfn.RANK.EQ(J6955, INDEX(CFB!$J$2:$J$1048576, MATCH(W6955, CFB!$W$2:$W$1048576, 0)):INDEX(CFB!$J$2:$J$1048576, MATCH(W6955, CFB!$W$2:$W$1048576, 0) + COUNTIF(CFB!$W$2:$W$1048576, W6955) - 1))</f>
        <v>50</v>
      </c>
      <c r="N6955" s="2">
        <f>RANK(K6955, INDEX(CFB!$K$2:$K$1048576, MATCH(W6955, CFB!$W$2:$W$1048576, 0)):INDEX(CFB!$K$2:$K$1048576, MATCH(W6955, CFB!$W$2:$W$1048576, 0) + COUNTIF(CFB!$W$2:$W$1048576, W6955) - 1))</f>
        <v>47</v>
      </c>
      <c r="O6955">
        <v>28.42</v>
      </c>
      <c r="P6955">
        <v>6.95</v>
      </c>
      <c r="W6955">
        <v>1967</v>
      </c>
      <c r="X6955">
        <f t="shared" si="215"/>
        <v>0</v>
      </c>
    </row>
    <row r="6956" spans="1:24" ht="12.75" hidden="1" customHeight="1" x14ac:dyDescent="0.45">
      <c r="A6956">
        <v>48</v>
      </c>
      <c r="B6956" t="s">
        <v>83</v>
      </c>
      <c r="C6956" t="s">
        <v>242</v>
      </c>
      <c r="D6956" s="2" t="str">
        <f t="shared" si="214"/>
        <v>California1967</v>
      </c>
      <c r="F6956">
        <v>5</v>
      </c>
      <c r="G6956">
        <v>5</v>
      </c>
      <c r="H6956">
        <v>0</v>
      </c>
      <c r="I6956">
        <v>2.21</v>
      </c>
      <c r="J6956">
        <v>0.96</v>
      </c>
      <c r="K6956">
        <v>3.16</v>
      </c>
      <c r="L6956" s="2">
        <f>_xlfn.RANK.EQ(I6956, INDEX(CFB!$I$2:$I$1048576, MATCH(W6956, CFB!$W$2:$W$1048576, 0)):INDEX(CFB!$I$2:$I$1048576, MATCH(W6956, CFB!$W$2:$W$1048576, 0) + COUNTIF(CFB!$W$2:$W$1048576, W6956) - 1), 0)</f>
        <v>46</v>
      </c>
      <c r="M6956" s="2">
        <f>_xlfn.RANK.EQ(J6956, INDEX(CFB!$J$2:$J$1048576, MATCH(W6956, CFB!$W$2:$W$1048576, 0)):INDEX(CFB!$J$2:$J$1048576, MATCH(W6956, CFB!$W$2:$W$1048576, 0) + COUNTIF(CFB!$W$2:$W$1048576, W6956) - 1))</f>
        <v>56</v>
      </c>
      <c r="N6956" s="2">
        <f>RANK(K6956, INDEX(CFB!$K$2:$K$1048576, MATCH(W6956, CFB!$W$2:$W$1048576, 0)):INDEX(CFB!$K$2:$K$1048576, MATCH(W6956, CFB!$W$2:$W$1048576, 0) + COUNTIF(CFB!$W$2:$W$1048576, W6956) - 1))</f>
        <v>48</v>
      </c>
      <c r="O6956">
        <v>28.4</v>
      </c>
      <c r="P6956">
        <v>7.29</v>
      </c>
      <c r="W6956">
        <v>1967</v>
      </c>
      <c r="X6956">
        <f t="shared" si="215"/>
        <v>0</v>
      </c>
    </row>
    <row r="6957" spans="1:24" ht="12.75" hidden="1" customHeight="1" x14ac:dyDescent="0.45">
      <c r="A6957">
        <v>49</v>
      </c>
      <c r="B6957" t="s">
        <v>133</v>
      </c>
      <c r="C6957" t="s">
        <v>12</v>
      </c>
      <c r="D6957" s="2" t="str">
        <f t="shared" si="214"/>
        <v>Utah State1967</v>
      </c>
      <c r="F6957">
        <v>7</v>
      </c>
      <c r="G6957">
        <v>2</v>
      </c>
      <c r="H6957">
        <v>1</v>
      </c>
      <c r="I6957">
        <v>1.48</v>
      </c>
      <c r="J6957">
        <v>1.26</v>
      </c>
      <c r="K6957">
        <v>2.74</v>
      </c>
      <c r="L6957" s="2">
        <f>_xlfn.RANK.EQ(I6957, INDEX(CFB!$I$2:$I$1048576, MATCH(W6957, CFB!$W$2:$W$1048576, 0)):INDEX(CFB!$I$2:$I$1048576, MATCH(W6957, CFB!$W$2:$W$1048576, 0) + COUNTIF(CFB!$W$2:$W$1048576, W6957) - 1), 0)</f>
        <v>53</v>
      </c>
      <c r="M6957" s="2">
        <f>_xlfn.RANK.EQ(J6957, INDEX(CFB!$J$2:$J$1048576, MATCH(W6957, CFB!$W$2:$W$1048576, 0)):INDEX(CFB!$J$2:$J$1048576, MATCH(W6957, CFB!$W$2:$W$1048576, 0) + COUNTIF(CFB!$W$2:$W$1048576, W6957) - 1))</f>
        <v>51</v>
      </c>
      <c r="N6957" s="2">
        <f>RANK(K6957, INDEX(CFB!$K$2:$K$1048576, MATCH(W6957, CFB!$W$2:$W$1048576, 0)):INDEX(CFB!$K$2:$K$1048576, MATCH(W6957, CFB!$W$2:$W$1048576, 0) + COUNTIF(CFB!$W$2:$W$1048576, W6957) - 1))</f>
        <v>49</v>
      </c>
      <c r="O6957">
        <v>28.89</v>
      </c>
      <c r="P6957">
        <v>3.15</v>
      </c>
      <c r="W6957">
        <v>1967</v>
      </c>
      <c r="X6957">
        <f t="shared" si="215"/>
        <v>0</v>
      </c>
    </row>
    <row r="6958" spans="1:24" ht="12.75" hidden="1" customHeight="1" x14ac:dyDescent="0.45">
      <c r="A6958">
        <v>50</v>
      </c>
      <c r="B6958" t="s">
        <v>149</v>
      </c>
      <c r="C6958" t="s">
        <v>12</v>
      </c>
      <c r="D6958" s="2" t="str">
        <f t="shared" si="214"/>
        <v>New Mexico State1967</v>
      </c>
      <c r="F6958">
        <v>7</v>
      </c>
      <c r="G6958">
        <v>2</v>
      </c>
      <c r="H6958">
        <v>1</v>
      </c>
      <c r="I6958">
        <v>2.13</v>
      </c>
      <c r="J6958">
        <v>0.36</v>
      </c>
      <c r="K6958">
        <v>2.4900000000000002</v>
      </c>
      <c r="L6958" s="2">
        <f>_xlfn.RANK.EQ(I6958, INDEX(CFB!$I$2:$I$1048576, MATCH(W6958, CFB!$W$2:$W$1048576, 0)):INDEX(CFB!$I$2:$I$1048576, MATCH(W6958, CFB!$W$2:$W$1048576, 0) + COUNTIF(CFB!$W$2:$W$1048576, W6958) - 1), 0)</f>
        <v>47</v>
      </c>
      <c r="M6958" s="2">
        <f>_xlfn.RANK.EQ(J6958, INDEX(CFB!$J$2:$J$1048576, MATCH(W6958, CFB!$W$2:$W$1048576, 0)):INDEX(CFB!$J$2:$J$1048576, MATCH(W6958, CFB!$W$2:$W$1048576, 0) + COUNTIF(CFB!$W$2:$W$1048576, W6958) - 1))</f>
        <v>61</v>
      </c>
      <c r="N6958" s="2">
        <f>RANK(K6958, INDEX(CFB!$K$2:$K$1048576, MATCH(W6958, CFB!$W$2:$W$1048576, 0)):INDEX(CFB!$K$2:$K$1048576, MATCH(W6958, CFB!$W$2:$W$1048576, 0) + COUNTIF(CFB!$W$2:$W$1048576, W6958) - 1))</f>
        <v>50</v>
      </c>
      <c r="O6958">
        <v>39.94</v>
      </c>
      <c r="P6958">
        <v>5.99</v>
      </c>
      <c r="W6958">
        <v>1967</v>
      </c>
      <c r="X6958">
        <f t="shared" si="215"/>
        <v>0</v>
      </c>
    </row>
    <row r="6959" spans="1:24" ht="12.75" hidden="1" customHeight="1" x14ac:dyDescent="0.45">
      <c r="A6959">
        <v>51</v>
      </c>
      <c r="B6959" t="s">
        <v>121</v>
      </c>
      <c r="C6959" t="s">
        <v>188</v>
      </c>
      <c r="D6959" s="2" t="str">
        <f t="shared" si="214"/>
        <v>Oklahoma State1967</v>
      </c>
      <c r="F6959">
        <v>4</v>
      </c>
      <c r="G6959">
        <v>5</v>
      </c>
      <c r="H6959">
        <v>1</v>
      </c>
      <c r="I6959">
        <v>-1.87</v>
      </c>
      <c r="J6959">
        <v>4.2699999999999996</v>
      </c>
      <c r="K6959">
        <v>2.4</v>
      </c>
      <c r="L6959" s="2">
        <f>_xlfn.RANK.EQ(I6959, INDEX(CFB!$I$2:$I$1048576, MATCH(W6959, CFB!$W$2:$W$1048576, 0)):INDEX(CFB!$I$2:$I$1048576, MATCH(W6959, CFB!$W$2:$W$1048576, 0) + COUNTIF(CFB!$W$2:$W$1048576, W6959) - 1), 0)</f>
        <v>81</v>
      </c>
      <c r="M6959" s="2">
        <f>_xlfn.RANK.EQ(J6959, INDEX(CFB!$J$2:$J$1048576, MATCH(W6959, CFB!$W$2:$W$1048576, 0)):INDEX(CFB!$J$2:$J$1048576, MATCH(W6959, CFB!$W$2:$W$1048576, 0) + COUNTIF(CFB!$W$2:$W$1048576, W6959) - 1))</f>
        <v>35</v>
      </c>
      <c r="N6959" s="2">
        <f>RANK(K6959, INDEX(CFB!$K$2:$K$1048576, MATCH(W6959, CFB!$W$2:$W$1048576, 0)):INDEX(CFB!$K$2:$K$1048576, MATCH(W6959, CFB!$W$2:$W$1048576, 0) + COUNTIF(CFB!$W$2:$W$1048576, W6959) - 1))</f>
        <v>51</v>
      </c>
      <c r="O6959">
        <v>26.08</v>
      </c>
      <c r="P6959">
        <v>3.8</v>
      </c>
      <c r="W6959">
        <v>1967</v>
      </c>
      <c r="X6959">
        <f t="shared" si="215"/>
        <v>0</v>
      </c>
    </row>
    <row r="6960" spans="1:24" ht="12.75" hidden="1" customHeight="1" x14ac:dyDescent="0.45">
      <c r="A6960">
        <v>52</v>
      </c>
      <c r="B6960" t="s">
        <v>43</v>
      </c>
      <c r="C6960" t="s">
        <v>10</v>
      </c>
      <c r="D6960" s="2" t="str">
        <f t="shared" si="214"/>
        <v>Illinois1967</v>
      </c>
      <c r="F6960">
        <v>4</v>
      </c>
      <c r="G6960">
        <v>6</v>
      </c>
      <c r="H6960">
        <v>0</v>
      </c>
      <c r="I6960">
        <v>0.59</v>
      </c>
      <c r="J6960">
        <v>1.1299999999999999</v>
      </c>
      <c r="K6960">
        <v>1.71</v>
      </c>
      <c r="L6960" s="2">
        <f>_xlfn.RANK.EQ(I6960, INDEX(CFB!$I$2:$I$1048576, MATCH(W6960, CFB!$W$2:$W$1048576, 0)):INDEX(CFB!$I$2:$I$1048576, MATCH(W6960, CFB!$W$2:$W$1048576, 0) + COUNTIF(CFB!$W$2:$W$1048576, W6960) - 1), 0)</f>
        <v>59</v>
      </c>
      <c r="M6960" s="2">
        <f>_xlfn.RANK.EQ(J6960, INDEX(CFB!$J$2:$J$1048576, MATCH(W6960, CFB!$W$2:$W$1048576, 0)):INDEX(CFB!$J$2:$J$1048576, MATCH(W6960, CFB!$W$2:$W$1048576, 0) + COUNTIF(CFB!$W$2:$W$1048576, W6960) - 1))</f>
        <v>53</v>
      </c>
      <c r="N6960" s="2">
        <f>RANK(K6960, INDEX(CFB!$K$2:$K$1048576, MATCH(W6960, CFB!$W$2:$W$1048576, 0)):INDEX(CFB!$K$2:$K$1048576, MATCH(W6960, CFB!$W$2:$W$1048576, 0) + COUNTIF(CFB!$W$2:$W$1048576, W6960) - 1))</f>
        <v>52</v>
      </c>
      <c r="O6960">
        <v>26.86</v>
      </c>
      <c r="P6960">
        <v>8.7100000000000009</v>
      </c>
      <c r="W6960">
        <v>1967</v>
      </c>
      <c r="X6960">
        <f t="shared" si="215"/>
        <v>0</v>
      </c>
    </row>
    <row r="6961" spans="1:24" ht="12.75" hidden="1" customHeight="1" x14ac:dyDescent="0.45">
      <c r="A6961">
        <v>53</v>
      </c>
      <c r="B6961" t="s">
        <v>20</v>
      </c>
      <c r="C6961" t="s">
        <v>23</v>
      </c>
      <c r="D6961" s="2" t="str">
        <f t="shared" si="214"/>
        <v>South Carolina1967</v>
      </c>
      <c r="F6961">
        <v>5</v>
      </c>
      <c r="G6961">
        <v>5</v>
      </c>
      <c r="H6961">
        <v>0</v>
      </c>
      <c r="I6961">
        <v>-0.42</v>
      </c>
      <c r="J6961">
        <v>1.88</v>
      </c>
      <c r="K6961">
        <v>1.46</v>
      </c>
      <c r="L6961" s="2">
        <f>_xlfn.RANK.EQ(I6961, INDEX(CFB!$I$2:$I$1048576, MATCH(W6961, CFB!$W$2:$W$1048576, 0)):INDEX(CFB!$I$2:$I$1048576, MATCH(W6961, CFB!$W$2:$W$1048576, 0) + COUNTIF(CFB!$W$2:$W$1048576, W6961) - 1), 0)</f>
        <v>68</v>
      </c>
      <c r="M6961" s="2">
        <f>_xlfn.RANK.EQ(J6961, INDEX(CFB!$J$2:$J$1048576, MATCH(W6961, CFB!$W$2:$W$1048576, 0)):INDEX(CFB!$J$2:$J$1048576, MATCH(W6961, CFB!$W$2:$W$1048576, 0) + COUNTIF(CFB!$W$2:$W$1048576, W6961) - 1))</f>
        <v>46</v>
      </c>
      <c r="N6961" s="2">
        <f>RANK(K6961, INDEX(CFB!$K$2:$K$1048576, MATCH(W6961, CFB!$W$2:$W$1048576, 0)):INDEX(CFB!$K$2:$K$1048576, MATCH(W6961, CFB!$W$2:$W$1048576, 0) + COUNTIF(CFB!$W$2:$W$1048576, W6961) - 1))</f>
        <v>53</v>
      </c>
      <c r="O6961">
        <v>28.1</v>
      </c>
      <c r="P6961">
        <v>5.71</v>
      </c>
      <c r="W6961">
        <v>1967</v>
      </c>
      <c r="X6961">
        <f t="shared" si="215"/>
        <v>0</v>
      </c>
    </row>
    <row r="6962" spans="1:24" ht="12.75" hidden="1" customHeight="1" x14ac:dyDescent="0.45">
      <c r="A6962">
        <v>54</v>
      </c>
      <c r="B6962" t="s">
        <v>64</v>
      </c>
      <c r="C6962" t="s">
        <v>65</v>
      </c>
      <c r="D6962" s="2" t="str">
        <f t="shared" si="214"/>
        <v>Ohio1967</v>
      </c>
      <c r="F6962">
        <v>5</v>
      </c>
      <c r="G6962">
        <v>5</v>
      </c>
      <c r="H6962">
        <v>0</v>
      </c>
      <c r="I6962">
        <v>3.94</v>
      </c>
      <c r="J6962">
        <v>-2.5</v>
      </c>
      <c r="K6962">
        <v>1.44</v>
      </c>
      <c r="L6962" s="2">
        <f>_xlfn.RANK.EQ(I6962, INDEX(CFB!$I$2:$I$1048576, MATCH(W6962, CFB!$W$2:$W$1048576, 0)):INDEX(CFB!$I$2:$I$1048576, MATCH(W6962, CFB!$W$2:$W$1048576, 0) + COUNTIF(CFB!$W$2:$W$1048576, W6962) - 1), 0)</f>
        <v>30</v>
      </c>
      <c r="M6962" s="2">
        <f>_xlfn.RANK.EQ(J6962, INDEX(CFB!$J$2:$J$1048576, MATCH(W6962, CFB!$W$2:$W$1048576, 0)):INDEX(CFB!$J$2:$J$1048576, MATCH(W6962, CFB!$W$2:$W$1048576, 0) + COUNTIF(CFB!$W$2:$W$1048576, W6962) - 1))</f>
        <v>84</v>
      </c>
      <c r="N6962" s="2">
        <f>RANK(K6962, INDEX(CFB!$K$2:$K$1048576, MATCH(W6962, CFB!$W$2:$W$1048576, 0)):INDEX(CFB!$K$2:$K$1048576, MATCH(W6962, CFB!$W$2:$W$1048576, 0) + COUNTIF(CFB!$W$2:$W$1048576, W6962) - 1))</f>
        <v>54</v>
      </c>
      <c r="O6962">
        <v>33.67</v>
      </c>
      <c r="P6962">
        <v>7.8</v>
      </c>
      <c r="W6962">
        <v>1967</v>
      </c>
      <c r="X6962">
        <f t="shared" si="215"/>
        <v>0</v>
      </c>
    </row>
    <row r="6963" spans="1:24" ht="12.75" hidden="1" customHeight="1" x14ac:dyDescent="0.45">
      <c r="A6963">
        <v>55</v>
      </c>
      <c r="B6963" t="s">
        <v>213</v>
      </c>
      <c r="C6963" t="s">
        <v>206</v>
      </c>
      <c r="D6963" s="2" t="str">
        <f t="shared" si="214"/>
        <v>Virginia Military Institute1967</v>
      </c>
      <c r="F6963">
        <v>6</v>
      </c>
      <c r="G6963">
        <v>4</v>
      </c>
      <c r="H6963">
        <v>0</v>
      </c>
      <c r="I6963">
        <v>2.75</v>
      </c>
      <c r="J6963">
        <v>-1.35</v>
      </c>
      <c r="K6963">
        <v>1.39</v>
      </c>
      <c r="L6963" s="2">
        <f>_xlfn.RANK.EQ(I6963, INDEX(CFB!$I$2:$I$1048576, MATCH(W6963, CFB!$W$2:$W$1048576, 0)):INDEX(CFB!$I$2:$I$1048576, MATCH(W6963, CFB!$W$2:$W$1048576, 0) + COUNTIF(CFB!$W$2:$W$1048576, W6963) - 1), 0)</f>
        <v>38</v>
      </c>
      <c r="M6963" s="2">
        <f>_xlfn.RANK.EQ(J6963, INDEX(CFB!$J$2:$J$1048576, MATCH(W6963, CFB!$W$2:$W$1048576, 0)):INDEX(CFB!$J$2:$J$1048576, MATCH(W6963, CFB!$W$2:$W$1048576, 0) + COUNTIF(CFB!$W$2:$W$1048576, W6963) - 1))</f>
        <v>76</v>
      </c>
      <c r="N6963" s="2">
        <f>RANK(K6963, INDEX(CFB!$K$2:$K$1048576, MATCH(W6963, CFB!$W$2:$W$1048576, 0)):INDEX(CFB!$K$2:$K$1048576, MATCH(W6963, CFB!$W$2:$W$1048576, 0) + COUNTIF(CFB!$W$2:$W$1048576, W6963) - 1))</f>
        <v>55</v>
      </c>
      <c r="O6963">
        <v>30.32</v>
      </c>
      <c r="P6963">
        <v>10.67</v>
      </c>
      <c r="W6963">
        <v>1967</v>
      </c>
      <c r="X6963">
        <f t="shared" si="215"/>
        <v>0</v>
      </c>
    </row>
    <row r="6964" spans="1:24" ht="12.75" hidden="1" customHeight="1" x14ac:dyDescent="0.45">
      <c r="A6964">
        <v>56</v>
      </c>
      <c r="B6964" t="s">
        <v>51</v>
      </c>
      <c r="C6964" t="s">
        <v>12</v>
      </c>
      <c r="D6964" s="2" t="str">
        <f t="shared" si="214"/>
        <v>Navy1967</v>
      </c>
      <c r="F6964">
        <v>5</v>
      </c>
      <c r="G6964">
        <v>4</v>
      </c>
      <c r="H6964">
        <v>1</v>
      </c>
      <c r="I6964">
        <v>7.09</v>
      </c>
      <c r="J6964">
        <v>-5.8</v>
      </c>
      <c r="K6964">
        <v>1.29</v>
      </c>
      <c r="L6964" s="2">
        <f>_xlfn.RANK.EQ(I6964, INDEX(CFB!$I$2:$I$1048576, MATCH(W6964, CFB!$W$2:$W$1048576, 0)):INDEX(CFB!$I$2:$I$1048576, MATCH(W6964, CFB!$W$2:$W$1048576, 0) + COUNTIF(CFB!$W$2:$W$1048576, W6964) - 1), 0)</f>
        <v>15</v>
      </c>
      <c r="M6964" s="2">
        <f>_xlfn.RANK.EQ(J6964, INDEX(CFB!$J$2:$J$1048576, MATCH(W6964, CFB!$W$2:$W$1048576, 0)):INDEX(CFB!$J$2:$J$1048576, MATCH(W6964, CFB!$W$2:$W$1048576, 0) + COUNTIF(CFB!$W$2:$W$1048576, W6964) - 1))</f>
        <v>105</v>
      </c>
      <c r="N6964" s="2">
        <f>RANK(K6964, INDEX(CFB!$K$2:$K$1048576, MATCH(W6964, CFB!$W$2:$W$1048576, 0)):INDEX(CFB!$K$2:$K$1048576, MATCH(W6964, CFB!$W$2:$W$1048576, 0) + COUNTIF(CFB!$W$2:$W$1048576, W6964) - 1))</f>
        <v>56</v>
      </c>
      <c r="O6964">
        <v>33.22</v>
      </c>
      <c r="P6964">
        <v>13.3</v>
      </c>
      <c r="W6964">
        <v>1967</v>
      </c>
      <c r="X6964">
        <f t="shared" si="215"/>
        <v>0</v>
      </c>
    </row>
    <row r="6965" spans="1:24" ht="12.75" hidden="1" customHeight="1" x14ac:dyDescent="0.45">
      <c r="A6965">
        <v>57</v>
      </c>
      <c r="B6965" t="s">
        <v>60</v>
      </c>
      <c r="C6965" t="s">
        <v>23</v>
      </c>
      <c r="D6965" s="2" t="str">
        <f t="shared" si="214"/>
        <v>Duke1967</v>
      </c>
      <c r="F6965">
        <v>4</v>
      </c>
      <c r="G6965">
        <v>6</v>
      </c>
      <c r="H6965">
        <v>0</v>
      </c>
      <c r="I6965">
        <v>-1.08</v>
      </c>
      <c r="J6965">
        <v>2.21</v>
      </c>
      <c r="K6965">
        <v>1.1299999999999999</v>
      </c>
      <c r="L6965" s="2">
        <f>_xlfn.RANK.EQ(I6965, INDEX(CFB!$I$2:$I$1048576, MATCH(W6965, CFB!$W$2:$W$1048576, 0)):INDEX(CFB!$I$2:$I$1048576, MATCH(W6965, CFB!$W$2:$W$1048576, 0) + COUNTIF(CFB!$W$2:$W$1048576, W6965) - 1), 0)</f>
        <v>74</v>
      </c>
      <c r="M6965" s="2">
        <f>_xlfn.RANK.EQ(J6965, INDEX(CFB!$J$2:$J$1048576, MATCH(W6965, CFB!$W$2:$W$1048576, 0)):INDEX(CFB!$J$2:$J$1048576, MATCH(W6965, CFB!$W$2:$W$1048576, 0) + COUNTIF(CFB!$W$2:$W$1048576, W6965) - 1))</f>
        <v>42</v>
      </c>
      <c r="N6965" s="2">
        <f>RANK(K6965, INDEX(CFB!$K$2:$K$1048576, MATCH(W6965, CFB!$W$2:$W$1048576, 0)):INDEX(CFB!$K$2:$K$1048576, MATCH(W6965, CFB!$W$2:$W$1048576, 0) + COUNTIF(CFB!$W$2:$W$1048576, W6965) - 1))</f>
        <v>57</v>
      </c>
      <c r="O6965">
        <v>26.8</v>
      </c>
      <c r="P6965">
        <v>5.03</v>
      </c>
      <c r="W6965">
        <v>1967</v>
      </c>
      <c r="X6965">
        <f t="shared" si="215"/>
        <v>0</v>
      </c>
    </row>
    <row r="6966" spans="1:24" ht="12.75" hidden="1" customHeight="1" x14ac:dyDescent="0.45">
      <c r="A6966">
        <v>58</v>
      </c>
      <c r="B6966" t="s">
        <v>129</v>
      </c>
      <c r="C6966" t="s">
        <v>189</v>
      </c>
      <c r="D6966" s="2" t="str">
        <f t="shared" si="214"/>
        <v>Rice1967</v>
      </c>
      <c r="F6966">
        <v>4</v>
      </c>
      <c r="G6966">
        <v>6</v>
      </c>
      <c r="H6966">
        <v>0</v>
      </c>
      <c r="I6966">
        <v>-1.1200000000000001</v>
      </c>
      <c r="J6966">
        <v>2.21</v>
      </c>
      <c r="K6966">
        <v>1.0900000000000001</v>
      </c>
      <c r="L6966" s="2">
        <f>_xlfn.RANK.EQ(I6966, INDEX(CFB!$I$2:$I$1048576, MATCH(W6966, CFB!$W$2:$W$1048576, 0)):INDEX(CFB!$I$2:$I$1048576, MATCH(W6966, CFB!$W$2:$W$1048576, 0) + COUNTIF(CFB!$W$2:$W$1048576, W6966) - 1), 0)</f>
        <v>75</v>
      </c>
      <c r="M6966" s="2">
        <f>_xlfn.RANK.EQ(J6966, INDEX(CFB!$J$2:$J$1048576, MATCH(W6966, CFB!$W$2:$W$1048576, 0)):INDEX(CFB!$J$2:$J$1048576, MATCH(W6966, CFB!$W$2:$W$1048576, 0) + COUNTIF(CFB!$W$2:$W$1048576, W6966) - 1))</f>
        <v>42</v>
      </c>
      <c r="N6966" s="2">
        <f>RANK(K6966, INDEX(CFB!$K$2:$K$1048576, MATCH(W6966, CFB!$W$2:$W$1048576, 0)):INDEX(CFB!$K$2:$K$1048576, MATCH(W6966, CFB!$W$2:$W$1048576, 0) + COUNTIF(CFB!$W$2:$W$1048576, W6966) - 1))</f>
        <v>58</v>
      </c>
      <c r="O6966">
        <v>29.1</v>
      </c>
      <c r="P6966">
        <v>4.78</v>
      </c>
      <c r="W6966">
        <v>1967</v>
      </c>
      <c r="X6966">
        <f t="shared" si="215"/>
        <v>0</v>
      </c>
    </row>
    <row r="6967" spans="1:24" ht="12.75" hidden="1" customHeight="1" x14ac:dyDescent="0.45">
      <c r="A6967">
        <v>59</v>
      </c>
      <c r="B6967" t="s">
        <v>150</v>
      </c>
      <c r="C6967" t="s">
        <v>12</v>
      </c>
      <c r="D6967" s="2" t="str">
        <f t="shared" si="214"/>
        <v>Southern Mississippi1967</v>
      </c>
      <c r="F6967">
        <v>6</v>
      </c>
      <c r="G6967">
        <v>3</v>
      </c>
      <c r="H6967">
        <v>0</v>
      </c>
      <c r="I6967">
        <v>0.08</v>
      </c>
      <c r="J6967">
        <v>0.97</v>
      </c>
      <c r="K6967">
        <v>1.05</v>
      </c>
      <c r="L6967" s="2">
        <f>_xlfn.RANK.EQ(I6967, INDEX(CFB!$I$2:$I$1048576, MATCH(W6967, CFB!$W$2:$W$1048576, 0)):INDEX(CFB!$I$2:$I$1048576, MATCH(W6967, CFB!$W$2:$W$1048576, 0) + COUNTIF(CFB!$W$2:$W$1048576, W6967) - 1), 0)</f>
        <v>66</v>
      </c>
      <c r="M6967" s="2">
        <f>_xlfn.RANK.EQ(J6967, INDEX(CFB!$J$2:$J$1048576, MATCH(W6967, CFB!$W$2:$W$1048576, 0)):INDEX(CFB!$J$2:$J$1048576, MATCH(W6967, CFB!$W$2:$W$1048576, 0) + COUNTIF(CFB!$W$2:$W$1048576, W6967) - 1))</f>
        <v>55</v>
      </c>
      <c r="N6967" s="2">
        <f>RANK(K6967, INDEX(CFB!$K$2:$K$1048576, MATCH(W6967, CFB!$W$2:$W$1048576, 0)):INDEX(CFB!$K$2:$K$1048576, MATCH(W6967, CFB!$W$2:$W$1048576, 0) + COUNTIF(CFB!$W$2:$W$1048576, W6967) - 1))</f>
        <v>59</v>
      </c>
      <c r="O6967">
        <v>32.340000000000003</v>
      </c>
      <c r="P6967">
        <v>6.79</v>
      </c>
      <c r="W6967">
        <v>1967</v>
      </c>
      <c r="X6967">
        <f t="shared" si="215"/>
        <v>0</v>
      </c>
    </row>
    <row r="6968" spans="1:24" ht="12.75" hidden="1" customHeight="1" x14ac:dyDescent="0.45">
      <c r="A6968">
        <v>60</v>
      </c>
      <c r="B6968" t="s">
        <v>93</v>
      </c>
      <c r="C6968" t="s">
        <v>23</v>
      </c>
      <c r="D6968" s="2" t="str">
        <f t="shared" si="214"/>
        <v>Virginia1967</v>
      </c>
      <c r="F6968">
        <v>5</v>
      </c>
      <c r="G6968">
        <v>5</v>
      </c>
      <c r="H6968">
        <v>0</v>
      </c>
      <c r="I6968">
        <v>1</v>
      </c>
      <c r="J6968">
        <v>-0.71</v>
      </c>
      <c r="K6968">
        <v>0.28999999999999998</v>
      </c>
      <c r="L6968" s="2">
        <f>_xlfn.RANK.EQ(I6968, INDEX(CFB!$I$2:$I$1048576, MATCH(W6968, CFB!$W$2:$W$1048576, 0)):INDEX(CFB!$I$2:$I$1048576, MATCH(W6968, CFB!$W$2:$W$1048576, 0) + COUNTIF(CFB!$W$2:$W$1048576, W6968) - 1), 0)</f>
        <v>54</v>
      </c>
      <c r="M6968" s="2">
        <f>_xlfn.RANK.EQ(J6968, INDEX(CFB!$J$2:$J$1048576, MATCH(W6968, CFB!$W$2:$W$1048576, 0)):INDEX(CFB!$J$2:$J$1048576, MATCH(W6968, CFB!$W$2:$W$1048576, 0) + COUNTIF(CFB!$W$2:$W$1048576, W6968) - 1))</f>
        <v>65</v>
      </c>
      <c r="N6968" s="2">
        <f>RANK(K6968, INDEX(CFB!$K$2:$K$1048576, MATCH(W6968, CFB!$W$2:$W$1048576, 0)):INDEX(CFB!$K$2:$K$1048576, MATCH(W6968, CFB!$W$2:$W$1048576, 0) + COUNTIF(CFB!$W$2:$W$1048576, W6968) - 1))</f>
        <v>60</v>
      </c>
      <c r="O6968">
        <v>28</v>
      </c>
      <c r="P6968">
        <v>7.4</v>
      </c>
      <c r="W6968">
        <v>1967</v>
      </c>
      <c r="X6968">
        <f t="shared" si="215"/>
        <v>0</v>
      </c>
    </row>
    <row r="6969" spans="1:24" ht="12.75" hidden="1" customHeight="1" x14ac:dyDescent="0.45">
      <c r="A6969">
        <v>61</v>
      </c>
      <c r="B6969" t="s">
        <v>104</v>
      </c>
      <c r="C6969" t="s">
        <v>12</v>
      </c>
      <c r="D6969" s="2" t="str">
        <f t="shared" si="214"/>
        <v>Colorado State1967</v>
      </c>
      <c r="F6969">
        <v>4</v>
      </c>
      <c r="G6969">
        <v>5</v>
      </c>
      <c r="H6969">
        <v>1</v>
      </c>
      <c r="I6969">
        <v>-2.59</v>
      </c>
      <c r="J6969">
        <v>2.62</v>
      </c>
      <c r="K6969">
        <v>0.03</v>
      </c>
      <c r="L6969" s="2">
        <f>_xlfn.RANK.EQ(I6969, INDEX(CFB!$I$2:$I$1048576, MATCH(W6969, CFB!$W$2:$W$1048576, 0)):INDEX(CFB!$I$2:$I$1048576, MATCH(W6969, CFB!$W$2:$W$1048576, 0) + COUNTIF(CFB!$W$2:$W$1048576, W6969) - 1), 0)</f>
        <v>86</v>
      </c>
      <c r="M6969" s="2">
        <f>_xlfn.RANK.EQ(J6969, INDEX(CFB!$J$2:$J$1048576, MATCH(W6969, CFB!$W$2:$W$1048576, 0)):INDEX(CFB!$J$2:$J$1048576, MATCH(W6969, CFB!$W$2:$W$1048576, 0) + COUNTIF(CFB!$W$2:$W$1048576, W6969) - 1))</f>
        <v>40</v>
      </c>
      <c r="N6969" s="2">
        <f>RANK(K6969, INDEX(CFB!$K$2:$K$1048576, MATCH(W6969, CFB!$W$2:$W$1048576, 0)):INDEX(CFB!$K$2:$K$1048576, MATCH(W6969, CFB!$W$2:$W$1048576, 0) + COUNTIF(CFB!$W$2:$W$1048576, W6969) - 1))</f>
        <v>61</v>
      </c>
      <c r="O6969">
        <v>32.549999999999997</v>
      </c>
      <c r="P6969">
        <v>3.61</v>
      </c>
      <c r="W6969">
        <v>1967</v>
      </c>
      <c r="X6969">
        <f t="shared" si="215"/>
        <v>0</v>
      </c>
    </row>
    <row r="6970" spans="1:24" ht="12.75" hidden="1" customHeight="1" x14ac:dyDescent="0.45">
      <c r="A6970">
        <v>62</v>
      </c>
      <c r="B6970" t="s">
        <v>44</v>
      </c>
      <c r="C6970" t="s">
        <v>10</v>
      </c>
      <c r="D6970" s="2" t="str">
        <f t="shared" si="214"/>
        <v>Michigan1967</v>
      </c>
      <c r="F6970">
        <v>4</v>
      </c>
      <c r="G6970">
        <v>6</v>
      </c>
      <c r="H6970">
        <v>0</v>
      </c>
      <c r="I6970">
        <v>-0.77</v>
      </c>
      <c r="J6970">
        <v>0.72</v>
      </c>
      <c r="K6970">
        <v>-0.05</v>
      </c>
      <c r="L6970" s="2">
        <f>_xlfn.RANK.EQ(I6970, INDEX(CFB!$I$2:$I$1048576, MATCH(W6970, CFB!$W$2:$W$1048576, 0)):INDEX(CFB!$I$2:$I$1048576, MATCH(W6970, CFB!$W$2:$W$1048576, 0) + COUNTIF(CFB!$W$2:$W$1048576, W6970) - 1), 0)</f>
        <v>73</v>
      </c>
      <c r="M6970" s="2">
        <f>_xlfn.RANK.EQ(J6970, INDEX(CFB!$J$2:$J$1048576, MATCH(W6970, CFB!$W$2:$W$1048576, 0)):INDEX(CFB!$J$2:$J$1048576, MATCH(W6970, CFB!$W$2:$W$1048576, 0) + COUNTIF(CFB!$W$2:$W$1048576, W6970) - 1))</f>
        <v>58</v>
      </c>
      <c r="N6970" s="2">
        <f>RANK(K6970, INDEX(CFB!$K$2:$K$1048576, MATCH(W6970, CFB!$W$2:$W$1048576, 0)):INDEX(CFB!$K$2:$K$1048576, MATCH(W6970, CFB!$W$2:$W$1048576, 0) + COUNTIF(CFB!$W$2:$W$1048576, W6970) - 1))</f>
        <v>62</v>
      </c>
      <c r="O6970">
        <v>26.01</v>
      </c>
      <c r="P6970">
        <v>8.32</v>
      </c>
      <c r="W6970">
        <v>1967</v>
      </c>
      <c r="X6970">
        <f t="shared" si="215"/>
        <v>0</v>
      </c>
    </row>
    <row r="6971" spans="1:24" ht="12.75" hidden="1" customHeight="1" x14ac:dyDescent="0.45">
      <c r="A6971">
        <v>63</v>
      </c>
      <c r="B6971" t="s">
        <v>74</v>
      </c>
      <c r="C6971" t="s">
        <v>15</v>
      </c>
      <c r="D6971" s="2" t="str">
        <f t="shared" si="214"/>
        <v>Kentucky1967</v>
      </c>
      <c r="F6971">
        <v>2</v>
      </c>
      <c r="G6971">
        <v>8</v>
      </c>
      <c r="H6971">
        <v>0</v>
      </c>
      <c r="I6971">
        <v>-0.63</v>
      </c>
      <c r="J6971">
        <v>0.56999999999999995</v>
      </c>
      <c r="K6971">
        <v>-0.06</v>
      </c>
      <c r="L6971" s="2">
        <f>_xlfn.RANK.EQ(I6971, INDEX(CFB!$I$2:$I$1048576, MATCH(W6971, CFB!$W$2:$W$1048576, 0)):INDEX(CFB!$I$2:$I$1048576, MATCH(W6971, CFB!$W$2:$W$1048576, 0) + COUNTIF(CFB!$W$2:$W$1048576, W6971) - 1), 0)</f>
        <v>70</v>
      </c>
      <c r="M6971" s="2">
        <f>_xlfn.RANK.EQ(J6971, INDEX(CFB!$J$2:$J$1048576, MATCH(W6971, CFB!$W$2:$W$1048576, 0)):INDEX(CFB!$J$2:$J$1048576, MATCH(W6971, CFB!$W$2:$W$1048576, 0) + COUNTIF(CFB!$W$2:$W$1048576, W6971) - 1))</f>
        <v>59</v>
      </c>
      <c r="N6971" s="2">
        <f>RANK(K6971, INDEX(CFB!$K$2:$K$1048576, MATCH(W6971, CFB!$W$2:$W$1048576, 0)):INDEX(CFB!$K$2:$K$1048576, MATCH(W6971, CFB!$W$2:$W$1048576, 0) + COUNTIF(CFB!$W$2:$W$1048576, W6971) - 1))</f>
        <v>63</v>
      </c>
      <c r="O6971">
        <v>28.57</v>
      </c>
      <c r="P6971">
        <v>7.06</v>
      </c>
      <c r="W6971">
        <v>1967</v>
      </c>
      <c r="X6971">
        <f t="shared" si="215"/>
        <v>0</v>
      </c>
    </row>
    <row r="6972" spans="1:24" ht="12.75" hidden="1" customHeight="1" x14ac:dyDescent="0.45">
      <c r="A6972">
        <v>64</v>
      </c>
      <c r="B6972" t="s">
        <v>103</v>
      </c>
      <c r="C6972" t="s">
        <v>10</v>
      </c>
      <c r="D6972" s="2" t="str">
        <f t="shared" si="214"/>
        <v>Northwestern1967</v>
      </c>
      <c r="F6972">
        <v>3</v>
      </c>
      <c r="G6972">
        <v>7</v>
      </c>
      <c r="H6972">
        <v>0</v>
      </c>
      <c r="I6972">
        <v>0.38</v>
      </c>
      <c r="J6972">
        <v>-0.81</v>
      </c>
      <c r="K6972">
        <v>-0.44</v>
      </c>
      <c r="L6972" s="2">
        <f>_xlfn.RANK.EQ(I6972, INDEX(CFB!$I$2:$I$1048576, MATCH(W6972, CFB!$W$2:$W$1048576, 0)):INDEX(CFB!$I$2:$I$1048576, MATCH(W6972, CFB!$W$2:$W$1048576, 0) + COUNTIF(CFB!$W$2:$W$1048576, W6972) - 1), 0)</f>
        <v>61</v>
      </c>
      <c r="M6972" s="2">
        <f>_xlfn.RANK.EQ(J6972, INDEX(CFB!$J$2:$J$1048576, MATCH(W6972, CFB!$W$2:$W$1048576, 0)):INDEX(CFB!$J$2:$J$1048576, MATCH(W6972, CFB!$W$2:$W$1048576, 0) + COUNTIF(CFB!$W$2:$W$1048576, W6972) - 1))</f>
        <v>70</v>
      </c>
      <c r="N6972" s="2">
        <f>RANK(K6972, INDEX(CFB!$K$2:$K$1048576, MATCH(W6972, CFB!$W$2:$W$1048576, 0)):INDEX(CFB!$K$2:$K$1048576, MATCH(W6972, CFB!$W$2:$W$1048576, 0) + COUNTIF(CFB!$W$2:$W$1048576, W6972) - 1))</f>
        <v>64</v>
      </c>
      <c r="O6972">
        <v>27.6</v>
      </c>
      <c r="P6972">
        <v>9.92</v>
      </c>
      <c r="W6972">
        <v>1967</v>
      </c>
      <c r="X6972">
        <f t="shared" si="215"/>
        <v>0</v>
      </c>
    </row>
    <row r="6973" spans="1:24" ht="12.75" hidden="1" customHeight="1" x14ac:dyDescent="0.45">
      <c r="A6973">
        <v>65</v>
      </c>
      <c r="B6973" t="s">
        <v>218</v>
      </c>
      <c r="C6973" t="s">
        <v>212</v>
      </c>
      <c r="D6973" s="2" t="str">
        <f t="shared" si="214"/>
        <v>Dartmouth1967</v>
      </c>
      <c r="F6973">
        <v>7</v>
      </c>
      <c r="G6973">
        <v>2</v>
      </c>
      <c r="H6973">
        <v>0</v>
      </c>
      <c r="I6973">
        <v>0.46</v>
      </c>
      <c r="J6973">
        <v>-1.06</v>
      </c>
      <c r="K6973">
        <v>-0.61</v>
      </c>
      <c r="L6973" s="2">
        <f>_xlfn.RANK.EQ(I6973, INDEX(CFB!$I$2:$I$1048576, MATCH(W6973, CFB!$W$2:$W$1048576, 0)):INDEX(CFB!$I$2:$I$1048576, MATCH(W6973, CFB!$W$2:$W$1048576, 0) + COUNTIF(CFB!$W$2:$W$1048576, W6973) - 1), 0)</f>
        <v>60</v>
      </c>
      <c r="M6973" s="2">
        <f>_xlfn.RANK.EQ(J6973, INDEX(CFB!$J$2:$J$1048576, MATCH(W6973, CFB!$W$2:$W$1048576, 0)):INDEX(CFB!$J$2:$J$1048576, MATCH(W6973, CFB!$W$2:$W$1048576, 0) + COUNTIF(CFB!$W$2:$W$1048576, W6973) - 1))</f>
        <v>73</v>
      </c>
      <c r="N6973" s="2">
        <f>RANK(K6973, INDEX(CFB!$K$2:$K$1048576, MATCH(W6973, CFB!$W$2:$W$1048576, 0)):INDEX(CFB!$K$2:$K$1048576, MATCH(W6973, CFB!$W$2:$W$1048576, 0) + COUNTIF(CFB!$W$2:$W$1048576, W6973) - 1))</f>
        <v>65</v>
      </c>
      <c r="O6973">
        <v>28.07</v>
      </c>
      <c r="P6973">
        <v>9.5500000000000007</v>
      </c>
      <c r="W6973">
        <v>1967</v>
      </c>
      <c r="X6973">
        <f t="shared" si="215"/>
        <v>0</v>
      </c>
    </row>
    <row r="6974" spans="1:24" ht="12.75" hidden="1" customHeight="1" x14ac:dyDescent="0.45">
      <c r="A6974">
        <v>66</v>
      </c>
      <c r="B6974" t="s">
        <v>25</v>
      </c>
      <c r="C6974" t="s">
        <v>195</v>
      </c>
      <c r="D6974" s="2" t="str">
        <f t="shared" si="214"/>
        <v>Louisville1967</v>
      </c>
      <c r="F6974">
        <v>5</v>
      </c>
      <c r="G6974">
        <v>5</v>
      </c>
      <c r="H6974">
        <v>0</v>
      </c>
      <c r="I6974">
        <v>2.4</v>
      </c>
      <c r="J6974">
        <v>-3.06</v>
      </c>
      <c r="K6974">
        <v>-0.66</v>
      </c>
      <c r="L6974" s="2">
        <f>_xlfn.RANK.EQ(I6974, INDEX(CFB!$I$2:$I$1048576, MATCH(W6974, CFB!$W$2:$W$1048576, 0)):INDEX(CFB!$I$2:$I$1048576, MATCH(W6974, CFB!$W$2:$W$1048576, 0) + COUNTIF(CFB!$W$2:$W$1048576, W6974) - 1), 0)</f>
        <v>44</v>
      </c>
      <c r="M6974" s="2">
        <f>_xlfn.RANK.EQ(J6974, INDEX(CFB!$J$2:$J$1048576, MATCH(W6974, CFB!$W$2:$W$1048576, 0)):INDEX(CFB!$J$2:$J$1048576, MATCH(W6974, CFB!$W$2:$W$1048576, 0) + COUNTIF(CFB!$W$2:$W$1048576, W6974) - 1))</f>
        <v>88</v>
      </c>
      <c r="N6974" s="2">
        <f>RANK(K6974, INDEX(CFB!$K$2:$K$1048576, MATCH(W6974, CFB!$W$2:$W$1048576, 0)):INDEX(CFB!$K$2:$K$1048576, MATCH(W6974, CFB!$W$2:$W$1048576, 0) + COUNTIF(CFB!$W$2:$W$1048576, W6974) - 1))</f>
        <v>66</v>
      </c>
      <c r="O6974">
        <v>33.909999999999997</v>
      </c>
      <c r="P6974">
        <v>7.82</v>
      </c>
      <c r="W6974">
        <v>1967</v>
      </c>
      <c r="X6974">
        <f t="shared" si="215"/>
        <v>0</v>
      </c>
    </row>
    <row r="6975" spans="1:24" ht="12.75" hidden="1" customHeight="1" x14ac:dyDescent="0.45">
      <c r="A6975">
        <v>67</v>
      </c>
      <c r="B6975" t="s">
        <v>58</v>
      </c>
      <c r="C6975" t="s">
        <v>12</v>
      </c>
      <c r="D6975" s="2" t="str">
        <f t="shared" si="214"/>
        <v>Tulane1967</v>
      </c>
      <c r="F6975">
        <v>3</v>
      </c>
      <c r="G6975">
        <v>7</v>
      </c>
      <c r="H6975">
        <v>0</v>
      </c>
      <c r="I6975">
        <v>1.7</v>
      </c>
      <c r="J6975">
        <v>-2.41</v>
      </c>
      <c r="K6975">
        <v>-0.71</v>
      </c>
      <c r="L6975" s="2">
        <f>_xlfn.RANK.EQ(I6975, INDEX(CFB!$I$2:$I$1048576, MATCH(W6975, CFB!$W$2:$W$1048576, 0)):INDEX(CFB!$I$2:$I$1048576, MATCH(W6975, CFB!$W$2:$W$1048576, 0) + COUNTIF(CFB!$W$2:$W$1048576, W6975) - 1), 0)</f>
        <v>52</v>
      </c>
      <c r="M6975" s="2">
        <f>_xlfn.RANK.EQ(J6975, INDEX(CFB!$J$2:$J$1048576, MATCH(W6975, CFB!$W$2:$W$1048576, 0)):INDEX(CFB!$J$2:$J$1048576, MATCH(W6975, CFB!$W$2:$W$1048576, 0) + COUNTIF(CFB!$W$2:$W$1048576, W6975) - 1))</f>
        <v>83</v>
      </c>
      <c r="N6975" s="2">
        <f>RANK(K6975, INDEX(CFB!$K$2:$K$1048576, MATCH(W6975, CFB!$W$2:$W$1048576, 0)):INDEX(CFB!$K$2:$K$1048576, MATCH(W6975, CFB!$W$2:$W$1048576, 0) + COUNTIF(CFB!$W$2:$W$1048576, W6975) - 1))</f>
        <v>67</v>
      </c>
      <c r="O6975">
        <v>31.13</v>
      </c>
      <c r="P6975">
        <v>9.42</v>
      </c>
      <c r="W6975">
        <v>1967</v>
      </c>
      <c r="X6975">
        <f t="shared" si="215"/>
        <v>0</v>
      </c>
    </row>
    <row r="6976" spans="1:24" ht="12.75" hidden="1" customHeight="1" x14ac:dyDescent="0.45">
      <c r="A6976">
        <v>68</v>
      </c>
      <c r="B6976" t="s">
        <v>86</v>
      </c>
      <c r="C6976" t="s">
        <v>65</v>
      </c>
      <c r="D6976" s="2" t="str">
        <f t="shared" si="214"/>
        <v>Miami (OH)1967</v>
      </c>
      <c r="F6976">
        <v>6</v>
      </c>
      <c r="G6976">
        <v>4</v>
      </c>
      <c r="H6976">
        <v>0</v>
      </c>
      <c r="I6976">
        <v>-2.38</v>
      </c>
      <c r="J6976">
        <v>1.64</v>
      </c>
      <c r="K6976">
        <v>-0.74</v>
      </c>
      <c r="L6976" s="2">
        <f>_xlfn.RANK.EQ(I6976, INDEX(CFB!$I$2:$I$1048576, MATCH(W6976, CFB!$W$2:$W$1048576, 0)):INDEX(CFB!$I$2:$I$1048576, MATCH(W6976, CFB!$W$2:$W$1048576, 0) + COUNTIF(CFB!$W$2:$W$1048576, W6976) - 1), 0)</f>
        <v>84</v>
      </c>
      <c r="M6976" s="2">
        <f>_xlfn.RANK.EQ(J6976, INDEX(CFB!$J$2:$J$1048576, MATCH(W6976, CFB!$W$2:$W$1048576, 0)):INDEX(CFB!$J$2:$J$1048576, MATCH(W6976, CFB!$W$2:$W$1048576, 0) + COUNTIF(CFB!$W$2:$W$1048576, W6976) - 1))</f>
        <v>48</v>
      </c>
      <c r="N6976" s="2">
        <f>RANK(K6976, INDEX(CFB!$K$2:$K$1048576, MATCH(W6976, CFB!$W$2:$W$1048576, 0)):INDEX(CFB!$K$2:$K$1048576, MATCH(W6976, CFB!$W$2:$W$1048576, 0) + COUNTIF(CFB!$W$2:$W$1048576, W6976) - 1))</f>
        <v>68</v>
      </c>
      <c r="O6976">
        <v>27.89</v>
      </c>
      <c r="P6976">
        <v>3.45</v>
      </c>
      <c r="W6976">
        <v>1967</v>
      </c>
      <c r="X6976">
        <f t="shared" si="215"/>
        <v>0</v>
      </c>
    </row>
    <row r="6977" spans="1:24" ht="12.75" hidden="1" customHeight="1" x14ac:dyDescent="0.45">
      <c r="A6977">
        <v>69</v>
      </c>
      <c r="B6977" t="s">
        <v>201</v>
      </c>
      <c r="C6977" t="s">
        <v>206</v>
      </c>
      <c r="D6977" s="2" t="str">
        <f t="shared" si="214"/>
        <v>William &amp; Mary1967</v>
      </c>
      <c r="F6977">
        <v>5</v>
      </c>
      <c r="G6977">
        <v>4</v>
      </c>
      <c r="H6977">
        <v>1</v>
      </c>
      <c r="I6977">
        <v>0.27</v>
      </c>
      <c r="J6977">
        <v>-1.23</v>
      </c>
      <c r="K6977">
        <v>-0.96</v>
      </c>
      <c r="L6977" s="2">
        <f>_xlfn.RANK.EQ(I6977, INDEX(CFB!$I$2:$I$1048576, MATCH(W6977, CFB!$W$2:$W$1048576, 0)):INDEX(CFB!$I$2:$I$1048576, MATCH(W6977, CFB!$W$2:$W$1048576, 0) + COUNTIF(CFB!$W$2:$W$1048576, W6977) - 1), 0)</f>
        <v>62</v>
      </c>
      <c r="M6977" s="2">
        <f>_xlfn.RANK.EQ(J6977, INDEX(CFB!$J$2:$J$1048576, MATCH(W6977, CFB!$W$2:$W$1048576, 0)):INDEX(CFB!$J$2:$J$1048576, MATCH(W6977, CFB!$W$2:$W$1048576, 0) + COUNTIF(CFB!$W$2:$W$1048576, W6977) - 1))</f>
        <v>75</v>
      </c>
      <c r="N6977" s="2">
        <f>RANK(K6977, INDEX(CFB!$K$2:$K$1048576, MATCH(W6977, CFB!$W$2:$W$1048576, 0)):INDEX(CFB!$K$2:$K$1048576, MATCH(W6977, CFB!$W$2:$W$1048576, 0) + COUNTIF(CFB!$W$2:$W$1048576, W6977) - 1))</f>
        <v>69</v>
      </c>
      <c r="O6977">
        <v>28.56</v>
      </c>
      <c r="P6977">
        <v>8.86</v>
      </c>
      <c r="W6977">
        <v>1967</v>
      </c>
      <c r="X6977">
        <f t="shared" si="215"/>
        <v>0</v>
      </c>
    </row>
    <row r="6978" spans="1:24" ht="12.75" hidden="1" customHeight="1" x14ac:dyDescent="0.45">
      <c r="A6978">
        <v>70</v>
      </c>
      <c r="B6978" t="s">
        <v>120</v>
      </c>
      <c r="C6978" t="s">
        <v>178</v>
      </c>
      <c r="D6978" s="2" t="str">
        <f t="shared" ref="D6978:D7041" si="216">_xlfn.CONCAT(B6978, W6978)</f>
        <v>Arizona1967</v>
      </c>
      <c r="F6978">
        <v>3</v>
      </c>
      <c r="G6978">
        <v>6</v>
      </c>
      <c r="H6978">
        <v>1</v>
      </c>
      <c r="I6978">
        <v>-0.69</v>
      </c>
      <c r="J6978">
        <v>-0.71</v>
      </c>
      <c r="K6978">
        <v>-1.4</v>
      </c>
      <c r="L6978" s="2">
        <f>_xlfn.RANK.EQ(I6978, INDEX(CFB!$I$2:$I$1048576, MATCH(W6978, CFB!$W$2:$W$1048576, 0)):INDEX(CFB!$I$2:$I$1048576, MATCH(W6978, CFB!$W$2:$W$1048576, 0) + COUNTIF(CFB!$W$2:$W$1048576, W6978) - 1), 0)</f>
        <v>71</v>
      </c>
      <c r="M6978" s="2">
        <f>_xlfn.RANK.EQ(J6978, INDEX(CFB!$J$2:$J$1048576, MATCH(W6978, CFB!$W$2:$W$1048576, 0)):INDEX(CFB!$J$2:$J$1048576, MATCH(W6978, CFB!$W$2:$W$1048576, 0) + COUNTIF(CFB!$W$2:$W$1048576, W6978) - 1))</f>
        <v>65</v>
      </c>
      <c r="N6978" s="2">
        <f>RANK(K6978, INDEX(CFB!$K$2:$K$1048576, MATCH(W6978, CFB!$W$2:$W$1048576, 0)):INDEX(CFB!$K$2:$K$1048576, MATCH(W6978, CFB!$W$2:$W$1048576, 0) + COUNTIF(CFB!$W$2:$W$1048576, W6978) - 1))</f>
        <v>70</v>
      </c>
      <c r="O6978">
        <v>27.68</v>
      </c>
      <c r="P6978">
        <v>10.31</v>
      </c>
      <c r="W6978">
        <v>1967</v>
      </c>
      <c r="X6978">
        <f t="shared" ref="X6978:X7041" si="217">IF(E6978=1, 1,0)</f>
        <v>0</v>
      </c>
    </row>
    <row r="6979" spans="1:24" ht="12.75" hidden="1" customHeight="1" x14ac:dyDescent="0.45">
      <c r="A6979">
        <v>71</v>
      </c>
      <c r="B6979" t="s">
        <v>219</v>
      </c>
      <c r="C6979" t="s">
        <v>212</v>
      </c>
      <c r="D6979" s="2" t="str">
        <f t="shared" si="216"/>
        <v>Harvard1967</v>
      </c>
      <c r="F6979">
        <v>6</v>
      </c>
      <c r="G6979">
        <v>3</v>
      </c>
      <c r="H6979">
        <v>0</v>
      </c>
      <c r="I6979">
        <v>0.22</v>
      </c>
      <c r="J6979">
        <v>-1.82</v>
      </c>
      <c r="K6979">
        <v>-1.61</v>
      </c>
      <c r="L6979" s="2">
        <f>_xlfn.RANK.EQ(I6979, INDEX(CFB!$I$2:$I$1048576, MATCH(W6979, CFB!$W$2:$W$1048576, 0)):INDEX(CFB!$I$2:$I$1048576, MATCH(W6979, CFB!$W$2:$W$1048576, 0) + COUNTIF(CFB!$W$2:$W$1048576, W6979) - 1), 0)</f>
        <v>63</v>
      </c>
      <c r="M6979" s="2">
        <f>_xlfn.RANK.EQ(J6979, INDEX(CFB!$J$2:$J$1048576, MATCH(W6979, CFB!$W$2:$W$1048576, 0)):INDEX(CFB!$J$2:$J$1048576, MATCH(W6979, CFB!$W$2:$W$1048576, 0) + COUNTIF(CFB!$W$2:$W$1048576, W6979) - 1))</f>
        <v>82</v>
      </c>
      <c r="N6979" s="2">
        <f>RANK(K6979, INDEX(CFB!$K$2:$K$1048576, MATCH(W6979, CFB!$W$2:$W$1048576, 0)):INDEX(CFB!$K$2:$K$1048576, MATCH(W6979, CFB!$W$2:$W$1048576, 0) + COUNTIF(CFB!$W$2:$W$1048576, W6979) - 1))</f>
        <v>71</v>
      </c>
      <c r="O6979">
        <v>32.85</v>
      </c>
      <c r="P6979">
        <v>10.23</v>
      </c>
      <c r="W6979">
        <v>1967</v>
      </c>
      <c r="X6979">
        <f t="shared" si="217"/>
        <v>0</v>
      </c>
    </row>
    <row r="6980" spans="1:24" ht="12.75" hidden="1" customHeight="1" x14ac:dyDescent="0.45">
      <c r="A6980">
        <v>72</v>
      </c>
      <c r="B6980" t="s">
        <v>197</v>
      </c>
      <c r="C6980" t="s">
        <v>12</v>
      </c>
      <c r="D6980" s="2" t="str">
        <f t="shared" si="216"/>
        <v>West Texas State1967</v>
      </c>
      <c r="F6980">
        <v>8</v>
      </c>
      <c r="G6980">
        <v>3</v>
      </c>
      <c r="H6980">
        <v>0</v>
      </c>
      <c r="I6980">
        <v>4.62</v>
      </c>
      <c r="J6980">
        <v>-6.46</v>
      </c>
      <c r="K6980">
        <v>-1.84</v>
      </c>
      <c r="L6980" s="2">
        <f>_xlfn.RANK.EQ(I6980, INDEX(CFB!$I$2:$I$1048576, MATCH(W6980, CFB!$W$2:$W$1048576, 0)):INDEX(CFB!$I$2:$I$1048576, MATCH(W6980, CFB!$W$2:$W$1048576, 0) + COUNTIF(CFB!$W$2:$W$1048576, W6980) - 1), 0)</f>
        <v>26</v>
      </c>
      <c r="M6980" s="2">
        <f>_xlfn.RANK.EQ(J6980, INDEX(CFB!$J$2:$J$1048576, MATCH(W6980, CFB!$W$2:$W$1048576, 0)):INDEX(CFB!$J$2:$J$1048576, MATCH(W6980, CFB!$W$2:$W$1048576, 0) + COUNTIF(CFB!$W$2:$W$1048576, W6980) - 1))</f>
        <v>109</v>
      </c>
      <c r="N6980" s="2">
        <f>RANK(K6980, INDEX(CFB!$K$2:$K$1048576, MATCH(W6980, CFB!$W$2:$W$1048576, 0)):INDEX(CFB!$K$2:$K$1048576, MATCH(W6980, CFB!$W$2:$W$1048576, 0) + COUNTIF(CFB!$W$2:$W$1048576, W6980) - 1))</f>
        <v>72</v>
      </c>
      <c r="O6980">
        <v>33.01</v>
      </c>
      <c r="P6980">
        <v>12.86</v>
      </c>
      <c r="W6980">
        <v>1967</v>
      </c>
      <c r="X6980">
        <f t="shared" si="217"/>
        <v>0</v>
      </c>
    </row>
    <row r="6981" spans="1:24" ht="12.75" hidden="1" customHeight="1" x14ac:dyDescent="0.45">
      <c r="A6981">
        <v>73</v>
      </c>
      <c r="B6981" t="s">
        <v>59</v>
      </c>
      <c r="C6981" t="s">
        <v>15</v>
      </c>
      <c r="D6981" s="2" t="str">
        <f t="shared" si="216"/>
        <v>Vanderbilt1967</v>
      </c>
      <c r="F6981">
        <v>2</v>
      </c>
      <c r="G6981">
        <v>7</v>
      </c>
      <c r="H6981">
        <v>1</v>
      </c>
      <c r="I6981">
        <v>1.79</v>
      </c>
      <c r="J6981">
        <v>-3.79</v>
      </c>
      <c r="K6981">
        <v>-2</v>
      </c>
      <c r="L6981" s="2">
        <f>_xlfn.RANK.EQ(I6981, INDEX(CFB!$I$2:$I$1048576, MATCH(W6981, CFB!$W$2:$W$1048576, 0)):INDEX(CFB!$I$2:$I$1048576, MATCH(W6981, CFB!$W$2:$W$1048576, 0) + COUNTIF(CFB!$W$2:$W$1048576, W6981) - 1), 0)</f>
        <v>51</v>
      </c>
      <c r="M6981" s="2">
        <f>_xlfn.RANK.EQ(J6981, INDEX(CFB!$J$2:$J$1048576, MATCH(W6981, CFB!$W$2:$W$1048576, 0)):INDEX(CFB!$J$2:$J$1048576, MATCH(W6981, CFB!$W$2:$W$1048576, 0) + COUNTIF(CFB!$W$2:$W$1048576, W6981) - 1))</f>
        <v>94</v>
      </c>
      <c r="N6981" s="2">
        <f>RANK(K6981, INDEX(CFB!$K$2:$K$1048576, MATCH(W6981, CFB!$W$2:$W$1048576, 0)):INDEX(CFB!$K$2:$K$1048576, MATCH(W6981, CFB!$W$2:$W$1048576, 0) + COUNTIF(CFB!$W$2:$W$1048576, W6981) - 1))</f>
        <v>73</v>
      </c>
      <c r="O6981">
        <v>30.25</v>
      </c>
      <c r="P6981">
        <v>11.11</v>
      </c>
      <c r="W6981">
        <v>1967</v>
      </c>
      <c r="X6981">
        <f t="shared" si="217"/>
        <v>0</v>
      </c>
    </row>
    <row r="6982" spans="1:24" ht="12.75" hidden="1" customHeight="1" x14ac:dyDescent="0.45">
      <c r="A6982">
        <v>74</v>
      </c>
      <c r="B6982" t="s">
        <v>108</v>
      </c>
      <c r="C6982" t="s">
        <v>206</v>
      </c>
      <c r="D6982" s="2" t="str">
        <f t="shared" si="216"/>
        <v>East Carolina1967</v>
      </c>
      <c r="F6982">
        <v>8</v>
      </c>
      <c r="G6982">
        <v>2</v>
      </c>
      <c r="H6982">
        <v>0</v>
      </c>
      <c r="I6982">
        <v>2.42</v>
      </c>
      <c r="J6982">
        <v>-4.53</v>
      </c>
      <c r="K6982">
        <v>-2.11</v>
      </c>
      <c r="L6982" s="2">
        <f>_xlfn.RANK.EQ(I6982, INDEX(CFB!$I$2:$I$1048576, MATCH(W6982, CFB!$W$2:$W$1048576, 0)):INDEX(CFB!$I$2:$I$1048576, MATCH(W6982, CFB!$W$2:$W$1048576, 0) + COUNTIF(CFB!$W$2:$W$1048576, W6982) - 1), 0)</f>
        <v>43</v>
      </c>
      <c r="M6982" s="2">
        <f>_xlfn.RANK.EQ(J6982, INDEX(CFB!$J$2:$J$1048576, MATCH(W6982, CFB!$W$2:$W$1048576, 0)):INDEX(CFB!$J$2:$J$1048576, MATCH(W6982, CFB!$W$2:$W$1048576, 0) + COUNTIF(CFB!$W$2:$W$1048576, W6982) - 1))</f>
        <v>98</v>
      </c>
      <c r="N6982" s="2">
        <f>RANK(K6982, INDEX(CFB!$K$2:$K$1048576, MATCH(W6982, CFB!$W$2:$W$1048576, 0)):INDEX(CFB!$K$2:$K$1048576, MATCH(W6982, CFB!$W$2:$W$1048576, 0) + COUNTIF(CFB!$W$2:$W$1048576, W6982) - 1))</f>
        <v>74</v>
      </c>
      <c r="O6982">
        <v>28.91</v>
      </c>
      <c r="P6982">
        <v>11.5</v>
      </c>
      <c r="W6982">
        <v>1967</v>
      </c>
      <c r="X6982">
        <f t="shared" si="217"/>
        <v>0</v>
      </c>
    </row>
    <row r="6983" spans="1:24" ht="12.75" hidden="1" customHeight="1" x14ac:dyDescent="0.45">
      <c r="A6983">
        <v>75</v>
      </c>
      <c r="B6983" t="s">
        <v>109</v>
      </c>
      <c r="C6983" t="s">
        <v>15</v>
      </c>
      <c r="D6983" s="2" t="str">
        <f t="shared" si="216"/>
        <v>Mississippi State1967</v>
      </c>
      <c r="F6983">
        <v>1</v>
      </c>
      <c r="G6983">
        <v>9</v>
      </c>
      <c r="H6983">
        <v>0</v>
      </c>
      <c r="I6983">
        <v>-6.41</v>
      </c>
      <c r="J6983">
        <v>4.28</v>
      </c>
      <c r="K6983">
        <v>-2.13</v>
      </c>
      <c r="L6983" s="2">
        <f>_xlfn.RANK.EQ(I6983, INDEX(CFB!$I$2:$I$1048576, MATCH(W6983, CFB!$W$2:$W$1048576, 0)):INDEX(CFB!$I$2:$I$1048576, MATCH(W6983, CFB!$W$2:$W$1048576, 0) + COUNTIF(CFB!$W$2:$W$1048576, W6983) - 1), 0)</f>
        <v>107</v>
      </c>
      <c r="M6983" s="2">
        <f>_xlfn.RANK.EQ(J6983, INDEX(CFB!$J$2:$J$1048576, MATCH(W6983, CFB!$W$2:$W$1048576, 0)):INDEX(CFB!$J$2:$J$1048576, MATCH(W6983, CFB!$W$2:$W$1048576, 0) + COUNTIF(CFB!$W$2:$W$1048576, W6983) - 1))</f>
        <v>34</v>
      </c>
      <c r="N6983" s="2">
        <f>RANK(K6983, INDEX(CFB!$K$2:$K$1048576, MATCH(W6983, CFB!$W$2:$W$1048576, 0)):INDEX(CFB!$K$2:$K$1048576, MATCH(W6983, CFB!$W$2:$W$1048576, 0) + COUNTIF(CFB!$W$2:$W$1048576, W6983) - 1))</f>
        <v>75</v>
      </c>
      <c r="O6983">
        <v>23.02</v>
      </c>
      <c r="P6983">
        <v>7.04</v>
      </c>
      <c r="W6983">
        <v>1967</v>
      </c>
      <c r="X6983">
        <f t="shared" si="217"/>
        <v>0</v>
      </c>
    </row>
    <row r="6984" spans="1:24" ht="12.75" hidden="1" customHeight="1" x14ac:dyDescent="0.45">
      <c r="A6984">
        <v>76</v>
      </c>
      <c r="B6984" t="s">
        <v>236</v>
      </c>
      <c r="C6984" t="s">
        <v>12</v>
      </c>
      <c r="D6984" s="2" t="str">
        <f t="shared" si="216"/>
        <v>Dayton1967</v>
      </c>
      <c r="F6984">
        <v>6</v>
      </c>
      <c r="G6984">
        <v>3</v>
      </c>
      <c r="H6984">
        <v>1</v>
      </c>
      <c r="I6984">
        <v>-4.8600000000000003</v>
      </c>
      <c r="J6984">
        <v>2.57</v>
      </c>
      <c r="K6984">
        <v>-2.29</v>
      </c>
      <c r="L6984" s="2">
        <f>_xlfn.RANK.EQ(I6984, INDEX(CFB!$I$2:$I$1048576, MATCH(W6984, CFB!$W$2:$W$1048576, 0)):INDEX(CFB!$I$2:$I$1048576, MATCH(W6984, CFB!$W$2:$W$1048576, 0) + COUNTIF(CFB!$W$2:$W$1048576, W6984) - 1), 0)</f>
        <v>99</v>
      </c>
      <c r="M6984" s="2">
        <f>_xlfn.RANK.EQ(J6984, INDEX(CFB!$J$2:$J$1048576, MATCH(W6984, CFB!$W$2:$W$1048576, 0)):INDEX(CFB!$J$2:$J$1048576, MATCH(W6984, CFB!$W$2:$W$1048576, 0) + COUNTIF(CFB!$W$2:$W$1048576, W6984) - 1))</f>
        <v>41</v>
      </c>
      <c r="N6984" s="2">
        <f>RANK(K6984, INDEX(CFB!$K$2:$K$1048576, MATCH(W6984, CFB!$W$2:$W$1048576, 0)):INDEX(CFB!$K$2:$K$1048576, MATCH(W6984, CFB!$W$2:$W$1048576, 0) + COUNTIF(CFB!$W$2:$W$1048576, W6984) - 1))</f>
        <v>76</v>
      </c>
      <c r="O6984">
        <v>25.49</v>
      </c>
      <c r="P6984">
        <v>4.3899999999999997</v>
      </c>
      <c r="W6984">
        <v>1967</v>
      </c>
      <c r="X6984">
        <f t="shared" si="217"/>
        <v>0</v>
      </c>
    </row>
    <row r="6985" spans="1:24" ht="12.75" hidden="1" customHeight="1" x14ac:dyDescent="0.45">
      <c r="A6985">
        <v>77</v>
      </c>
      <c r="B6985" t="s">
        <v>106</v>
      </c>
      <c r="C6985" t="s">
        <v>23</v>
      </c>
      <c r="D6985" s="2" t="str">
        <f t="shared" si="216"/>
        <v>Wake Forest1967</v>
      </c>
      <c r="F6985">
        <v>4</v>
      </c>
      <c r="G6985">
        <v>6</v>
      </c>
      <c r="H6985">
        <v>0</v>
      </c>
      <c r="I6985">
        <v>2.85</v>
      </c>
      <c r="J6985">
        <v>-5.16</v>
      </c>
      <c r="K6985">
        <v>-2.31</v>
      </c>
      <c r="L6985" s="2">
        <f>_xlfn.RANK.EQ(I6985, INDEX(CFB!$I$2:$I$1048576, MATCH(W6985, CFB!$W$2:$W$1048576, 0)):INDEX(CFB!$I$2:$I$1048576, MATCH(W6985, CFB!$W$2:$W$1048576, 0) + COUNTIF(CFB!$W$2:$W$1048576, W6985) - 1), 0)</f>
        <v>37</v>
      </c>
      <c r="M6985" s="2">
        <f>_xlfn.RANK.EQ(J6985, INDEX(CFB!$J$2:$J$1048576, MATCH(W6985, CFB!$W$2:$W$1048576, 0)):INDEX(CFB!$J$2:$J$1048576, MATCH(W6985, CFB!$W$2:$W$1048576, 0) + COUNTIF(CFB!$W$2:$W$1048576, W6985) - 1))</f>
        <v>100</v>
      </c>
      <c r="N6985" s="2">
        <f>RANK(K6985, INDEX(CFB!$K$2:$K$1048576, MATCH(W6985, CFB!$W$2:$W$1048576, 0)):INDEX(CFB!$K$2:$K$1048576, MATCH(W6985, CFB!$W$2:$W$1048576, 0) + COUNTIF(CFB!$W$2:$W$1048576, W6985) - 1))</f>
        <v>77</v>
      </c>
      <c r="O6985">
        <v>31.67</v>
      </c>
      <c r="P6985">
        <v>13.21</v>
      </c>
      <c r="W6985">
        <v>1967</v>
      </c>
      <c r="X6985">
        <f t="shared" si="217"/>
        <v>0</v>
      </c>
    </row>
    <row r="6986" spans="1:24" ht="12.75" hidden="1" customHeight="1" x14ac:dyDescent="0.45">
      <c r="A6986">
        <v>78</v>
      </c>
      <c r="B6986" t="s">
        <v>222</v>
      </c>
      <c r="C6986" t="s">
        <v>212</v>
      </c>
      <c r="D6986" s="2" t="str">
        <f t="shared" si="216"/>
        <v>Cornell1967</v>
      </c>
      <c r="F6986">
        <v>6</v>
      </c>
      <c r="G6986">
        <v>2</v>
      </c>
      <c r="H6986">
        <v>1</v>
      </c>
      <c r="I6986">
        <v>0.15</v>
      </c>
      <c r="J6986">
        <v>-2.62</v>
      </c>
      <c r="K6986">
        <v>-2.4700000000000002</v>
      </c>
      <c r="L6986" s="2">
        <f>_xlfn.RANK.EQ(I6986, INDEX(CFB!$I$2:$I$1048576, MATCH(W6986, CFB!$W$2:$W$1048576, 0)):INDEX(CFB!$I$2:$I$1048576, MATCH(W6986, CFB!$W$2:$W$1048576, 0) + COUNTIF(CFB!$W$2:$W$1048576, W6986) - 1), 0)</f>
        <v>64</v>
      </c>
      <c r="M6986" s="2">
        <f>_xlfn.RANK.EQ(J6986, INDEX(CFB!$J$2:$J$1048576, MATCH(W6986, CFB!$W$2:$W$1048576, 0)):INDEX(CFB!$J$2:$J$1048576, MATCH(W6986, CFB!$W$2:$W$1048576, 0) + COUNTIF(CFB!$W$2:$W$1048576, W6986) - 1))</f>
        <v>85</v>
      </c>
      <c r="N6986" s="2">
        <f>RANK(K6986, INDEX(CFB!$K$2:$K$1048576, MATCH(W6986, CFB!$W$2:$W$1048576, 0)):INDEX(CFB!$K$2:$K$1048576, MATCH(W6986, CFB!$W$2:$W$1048576, 0) + COUNTIF(CFB!$W$2:$W$1048576, W6986) - 1))</f>
        <v>78</v>
      </c>
      <c r="O6986">
        <v>28.18</v>
      </c>
      <c r="P6986">
        <v>10.09</v>
      </c>
      <c r="W6986">
        <v>1967</v>
      </c>
      <c r="X6986">
        <f t="shared" si="217"/>
        <v>0</v>
      </c>
    </row>
    <row r="6987" spans="1:24" ht="12.75" hidden="1" customHeight="1" x14ac:dyDescent="0.45">
      <c r="A6987">
        <v>79</v>
      </c>
      <c r="B6987" t="s">
        <v>84</v>
      </c>
      <c r="C6987" t="s">
        <v>178</v>
      </c>
      <c r="D6987" s="2" t="str">
        <f t="shared" si="216"/>
        <v>Utah1967</v>
      </c>
      <c r="F6987">
        <v>4</v>
      </c>
      <c r="G6987">
        <v>7</v>
      </c>
      <c r="H6987">
        <v>0</v>
      </c>
      <c r="I6987">
        <v>1.84</v>
      </c>
      <c r="J6987">
        <v>-4.72</v>
      </c>
      <c r="K6987">
        <v>-2.88</v>
      </c>
      <c r="L6987" s="2">
        <f>_xlfn.RANK.EQ(I6987, INDEX(CFB!$I$2:$I$1048576, MATCH(W6987, CFB!$W$2:$W$1048576, 0)):INDEX(CFB!$I$2:$I$1048576, MATCH(W6987, CFB!$W$2:$W$1048576, 0) + COUNTIF(CFB!$W$2:$W$1048576, W6987) - 1), 0)</f>
        <v>50</v>
      </c>
      <c r="M6987" s="2">
        <f>_xlfn.RANK.EQ(J6987, INDEX(CFB!$J$2:$J$1048576, MATCH(W6987, CFB!$W$2:$W$1048576, 0)):INDEX(CFB!$J$2:$J$1048576, MATCH(W6987, CFB!$W$2:$W$1048576, 0) + COUNTIF(CFB!$W$2:$W$1048576, W6987) - 1))</f>
        <v>99</v>
      </c>
      <c r="N6987" s="2">
        <f>RANK(K6987, INDEX(CFB!$K$2:$K$1048576, MATCH(W6987, CFB!$W$2:$W$1048576, 0)):INDEX(CFB!$K$2:$K$1048576, MATCH(W6987, CFB!$W$2:$W$1048576, 0) + COUNTIF(CFB!$W$2:$W$1048576, W6987) - 1))</f>
        <v>79</v>
      </c>
      <c r="O6987">
        <v>28.84</v>
      </c>
      <c r="P6987">
        <v>11.24</v>
      </c>
      <c r="W6987">
        <v>1967</v>
      </c>
      <c r="X6987">
        <f t="shared" si="217"/>
        <v>0</v>
      </c>
    </row>
    <row r="6988" spans="1:24" ht="12.75" hidden="1" customHeight="1" x14ac:dyDescent="0.45">
      <c r="A6988">
        <v>80</v>
      </c>
      <c r="B6988" t="s">
        <v>24</v>
      </c>
      <c r="C6988" t="s">
        <v>189</v>
      </c>
      <c r="D6988" s="2" t="str">
        <f t="shared" si="216"/>
        <v>SMU1967</v>
      </c>
      <c r="F6988">
        <v>3</v>
      </c>
      <c r="G6988">
        <v>7</v>
      </c>
      <c r="H6988">
        <v>0</v>
      </c>
      <c r="I6988">
        <v>0.84</v>
      </c>
      <c r="J6988">
        <v>-3.73</v>
      </c>
      <c r="K6988">
        <v>-2.89</v>
      </c>
      <c r="L6988" s="2">
        <f>_xlfn.RANK.EQ(I6988, INDEX(CFB!$I$2:$I$1048576, MATCH(W6988, CFB!$W$2:$W$1048576, 0)):INDEX(CFB!$I$2:$I$1048576, MATCH(W6988, CFB!$W$2:$W$1048576, 0) + COUNTIF(CFB!$W$2:$W$1048576, W6988) - 1), 0)</f>
        <v>57</v>
      </c>
      <c r="M6988" s="2">
        <f>_xlfn.RANK.EQ(J6988, INDEX(CFB!$J$2:$J$1048576, MATCH(W6988, CFB!$W$2:$W$1048576, 0)):INDEX(CFB!$J$2:$J$1048576, MATCH(W6988, CFB!$W$2:$W$1048576, 0) + COUNTIF(CFB!$W$2:$W$1048576, W6988) - 1))</f>
        <v>93</v>
      </c>
      <c r="N6988" s="2">
        <f>RANK(K6988, INDEX(CFB!$K$2:$K$1048576, MATCH(W6988, CFB!$W$2:$W$1048576, 0)):INDEX(CFB!$K$2:$K$1048576, MATCH(W6988, CFB!$W$2:$W$1048576, 0) + COUNTIF(CFB!$W$2:$W$1048576, W6988) - 1))</f>
        <v>80</v>
      </c>
      <c r="O6988">
        <v>29.1</v>
      </c>
      <c r="P6988">
        <v>11.16</v>
      </c>
      <c r="W6988">
        <v>1967</v>
      </c>
      <c r="X6988">
        <f t="shared" si="217"/>
        <v>0</v>
      </c>
    </row>
    <row r="6989" spans="1:24" ht="12.75" hidden="1" customHeight="1" x14ac:dyDescent="0.45">
      <c r="A6989">
        <v>81</v>
      </c>
      <c r="B6989" t="s">
        <v>61</v>
      </c>
      <c r="C6989" t="s">
        <v>189</v>
      </c>
      <c r="D6989" s="2" t="str">
        <f t="shared" si="216"/>
        <v>Texas Christian1967</v>
      </c>
      <c r="F6989">
        <v>4</v>
      </c>
      <c r="G6989">
        <v>6</v>
      </c>
      <c r="H6989">
        <v>0</v>
      </c>
      <c r="I6989">
        <v>-4.1399999999999997</v>
      </c>
      <c r="J6989">
        <v>1.1499999999999999</v>
      </c>
      <c r="K6989">
        <v>-2.99</v>
      </c>
      <c r="L6989" s="2">
        <f>_xlfn.RANK.EQ(I6989, INDEX(CFB!$I$2:$I$1048576, MATCH(W6989, CFB!$W$2:$W$1048576, 0)):INDEX(CFB!$I$2:$I$1048576, MATCH(W6989, CFB!$W$2:$W$1048576, 0) + COUNTIF(CFB!$W$2:$W$1048576, W6989) - 1), 0)</f>
        <v>95</v>
      </c>
      <c r="M6989" s="2">
        <f>_xlfn.RANK.EQ(J6989, INDEX(CFB!$J$2:$J$1048576, MATCH(W6989, CFB!$W$2:$W$1048576, 0)):INDEX(CFB!$J$2:$J$1048576, MATCH(W6989, CFB!$W$2:$W$1048576, 0) + COUNTIF(CFB!$W$2:$W$1048576, W6989) - 1))</f>
        <v>52</v>
      </c>
      <c r="N6989" s="2">
        <f>RANK(K6989, INDEX(CFB!$K$2:$K$1048576, MATCH(W6989, CFB!$W$2:$W$1048576, 0)):INDEX(CFB!$K$2:$K$1048576, MATCH(W6989, CFB!$W$2:$W$1048576, 0) + COUNTIF(CFB!$W$2:$W$1048576, W6989) - 1))</f>
        <v>81</v>
      </c>
      <c r="O6989">
        <v>24.33</v>
      </c>
      <c r="P6989">
        <v>7.02</v>
      </c>
      <c r="W6989">
        <v>1967</v>
      </c>
      <c r="X6989">
        <f t="shared" si="217"/>
        <v>0</v>
      </c>
    </row>
    <row r="6990" spans="1:24" ht="12.75" hidden="1" customHeight="1" x14ac:dyDescent="0.45">
      <c r="A6990">
        <v>82</v>
      </c>
      <c r="B6990" t="s">
        <v>220</v>
      </c>
      <c r="C6990" t="s">
        <v>212</v>
      </c>
      <c r="D6990" s="2" t="str">
        <f t="shared" si="216"/>
        <v>Princeton1967</v>
      </c>
      <c r="F6990">
        <v>6</v>
      </c>
      <c r="G6990">
        <v>3</v>
      </c>
      <c r="H6990">
        <v>0</v>
      </c>
      <c r="I6990">
        <v>0.94</v>
      </c>
      <c r="J6990">
        <v>-4.07</v>
      </c>
      <c r="K6990">
        <v>-3.14</v>
      </c>
      <c r="L6990" s="2">
        <f>_xlfn.RANK.EQ(I6990, INDEX(CFB!$I$2:$I$1048576, MATCH(W6990, CFB!$W$2:$W$1048576, 0)):INDEX(CFB!$I$2:$I$1048576, MATCH(W6990, CFB!$W$2:$W$1048576, 0) + COUNTIF(CFB!$W$2:$W$1048576, W6990) - 1), 0)</f>
        <v>55</v>
      </c>
      <c r="M6990" s="2">
        <f>_xlfn.RANK.EQ(J6990, INDEX(CFB!$J$2:$J$1048576, MATCH(W6990, CFB!$W$2:$W$1048576, 0)):INDEX(CFB!$J$2:$J$1048576, MATCH(W6990, CFB!$W$2:$W$1048576, 0) + COUNTIF(CFB!$W$2:$W$1048576, W6990) - 1))</f>
        <v>96</v>
      </c>
      <c r="N6990" s="2">
        <f>RANK(K6990, INDEX(CFB!$K$2:$K$1048576, MATCH(W6990, CFB!$W$2:$W$1048576, 0)):INDEX(CFB!$K$2:$K$1048576, MATCH(W6990, CFB!$W$2:$W$1048576, 0) + COUNTIF(CFB!$W$2:$W$1048576, W6990) - 1))</f>
        <v>82</v>
      </c>
      <c r="O6990">
        <v>31.16</v>
      </c>
      <c r="P6990">
        <v>11.9</v>
      </c>
      <c r="W6990">
        <v>1967</v>
      </c>
      <c r="X6990">
        <f t="shared" si="217"/>
        <v>0</v>
      </c>
    </row>
    <row r="6991" spans="1:24" ht="12.75" hidden="1" customHeight="1" x14ac:dyDescent="0.45">
      <c r="A6991">
        <v>83</v>
      </c>
      <c r="B6991" t="s">
        <v>36</v>
      </c>
      <c r="C6991" t="s">
        <v>10</v>
      </c>
      <c r="D6991" s="2" t="str">
        <f t="shared" si="216"/>
        <v>Iowa1967</v>
      </c>
      <c r="F6991">
        <v>1</v>
      </c>
      <c r="G6991">
        <v>8</v>
      </c>
      <c r="H6991">
        <v>1</v>
      </c>
      <c r="I6991">
        <v>2.67</v>
      </c>
      <c r="J6991">
        <v>-6.09</v>
      </c>
      <c r="K6991">
        <v>-3.43</v>
      </c>
      <c r="L6991" s="2">
        <f>_xlfn.RANK.EQ(I6991, INDEX(CFB!$I$2:$I$1048576, MATCH(W6991, CFB!$W$2:$W$1048576, 0)):INDEX(CFB!$I$2:$I$1048576, MATCH(W6991, CFB!$W$2:$W$1048576, 0) + COUNTIF(CFB!$W$2:$W$1048576, W6991) - 1), 0)</f>
        <v>39</v>
      </c>
      <c r="M6991" s="2">
        <f>_xlfn.RANK.EQ(J6991, INDEX(CFB!$J$2:$J$1048576, MATCH(W6991, CFB!$W$2:$W$1048576, 0)):INDEX(CFB!$J$2:$J$1048576, MATCH(W6991, CFB!$W$2:$W$1048576, 0) + COUNTIF(CFB!$W$2:$W$1048576, W6991) - 1))</f>
        <v>106</v>
      </c>
      <c r="N6991" s="2">
        <f>RANK(K6991, INDEX(CFB!$K$2:$K$1048576, MATCH(W6991, CFB!$W$2:$W$1048576, 0)):INDEX(CFB!$K$2:$K$1048576, MATCH(W6991, CFB!$W$2:$W$1048576, 0) + COUNTIF(CFB!$W$2:$W$1048576, W6991) - 1))</f>
        <v>83</v>
      </c>
      <c r="O6991">
        <v>30</v>
      </c>
      <c r="P6991">
        <v>15.91</v>
      </c>
      <c r="W6991">
        <v>1967</v>
      </c>
      <c r="X6991">
        <f t="shared" si="217"/>
        <v>0</v>
      </c>
    </row>
    <row r="6992" spans="1:24" ht="12.75" hidden="1" customHeight="1" x14ac:dyDescent="0.45">
      <c r="A6992">
        <v>84</v>
      </c>
      <c r="B6992" t="s">
        <v>105</v>
      </c>
      <c r="C6992" t="s">
        <v>12</v>
      </c>
      <c r="D6992" s="2" t="str">
        <f t="shared" si="216"/>
        <v>Buffalo1967</v>
      </c>
      <c r="F6992">
        <v>6</v>
      </c>
      <c r="G6992">
        <v>4</v>
      </c>
      <c r="H6992">
        <v>0</v>
      </c>
      <c r="I6992">
        <v>2.04</v>
      </c>
      <c r="J6992">
        <v>-6.3</v>
      </c>
      <c r="K6992">
        <v>-4.26</v>
      </c>
      <c r="L6992" s="2">
        <f>_xlfn.RANK.EQ(I6992, INDEX(CFB!$I$2:$I$1048576, MATCH(W6992, CFB!$W$2:$W$1048576, 0)):INDEX(CFB!$I$2:$I$1048576, MATCH(W6992, CFB!$W$2:$W$1048576, 0) + COUNTIF(CFB!$W$2:$W$1048576, W6992) - 1), 0)</f>
        <v>48</v>
      </c>
      <c r="M6992" s="2">
        <f>_xlfn.RANK.EQ(J6992, INDEX(CFB!$J$2:$J$1048576, MATCH(W6992, CFB!$W$2:$W$1048576, 0)):INDEX(CFB!$J$2:$J$1048576, MATCH(W6992, CFB!$W$2:$W$1048576, 0) + COUNTIF(CFB!$W$2:$W$1048576, W6992) - 1))</f>
        <v>108</v>
      </c>
      <c r="N6992" s="2">
        <f>RANK(K6992, INDEX(CFB!$K$2:$K$1048576, MATCH(W6992, CFB!$W$2:$W$1048576, 0)):INDEX(CFB!$K$2:$K$1048576, MATCH(W6992, CFB!$W$2:$W$1048576, 0) + COUNTIF(CFB!$W$2:$W$1048576, W6992) - 1))</f>
        <v>84</v>
      </c>
      <c r="O6992">
        <v>30.99</v>
      </c>
      <c r="P6992">
        <v>13.8</v>
      </c>
      <c r="W6992">
        <v>1967</v>
      </c>
      <c r="X6992">
        <f t="shared" si="217"/>
        <v>0</v>
      </c>
    </row>
    <row r="6993" spans="1:24" ht="12.75" hidden="1" customHeight="1" x14ac:dyDescent="0.45">
      <c r="A6993">
        <v>85</v>
      </c>
      <c r="B6993" t="s">
        <v>131</v>
      </c>
      <c r="C6993" t="s">
        <v>12</v>
      </c>
      <c r="D6993" s="2" t="str">
        <f t="shared" si="216"/>
        <v>Air Force1967</v>
      </c>
      <c r="F6993">
        <v>2</v>
      </c>
      <c r="G6993">
        <v>6</v>
      </c>
      <c r="H6993">
        <v>2</v>
      </c>
      <c r="I6993">
        <v>-4.79</v>
      </c>
      <c r="J6993">
        <v>0.46</v>
      </c>
      <c r="K6993">
        <v>-4.33</v>
      </c>
      <c r="L6993" s="2">
        <f>_xlfn.RANK.EQ(I6993, INDEX(CFB!$I$2:$I$1048576, MATCH(W6993, CFB!$W$2:$W$1048576, 0)):INDEX(CFB!$I$2:$I$1048576, MATCH(W6993, CFB!$W$2:$W$1048576, 0) + COUNTIF(CFB!$W$2:$W$1048576, W6993) - 1), 0)</f>
        <v>97</v>
      </c>
      <c r="M6993" s="2">
        <f>_xlfn.RANK.EQ(J6993, INDEX(CFB!$J$2:$J$1048576, MATCH(W6993, CFB!$W$2:$W$1048576, 0)):INDEX(CFB!$J$2:$J$1048576, MATCH(W6993, CFB!$W$2:$W$1048576, 0) + COUNTIF(CFB!$W$2:$W$1048576, W6993) - 1))</f>
        <v>60</v>
      </c>
      <c r="N6993" s="2">
        <f>RANK(K6993, INDEX(CFB!$K$2:$K$1048576, MATCH(W6993, CFB!$W$2:$W$1048576, 0)):INDEX(CFB!$K$2:$K$1048576, MATCH(W6993, CFB!$W$2:$W$1048576, 0) + COUNTIF(CFB!$W$2:$W$1048576, W6993) - 1))</f>
        <v>85</v>
      </c>
      <c r="O6993">
        <v>22.26</v>
      </c>
      <c r="P6993">
        <v>6.65</v>
      </c>
      <c r="W6993">
        <v>1967</v>
      </c>
      <c r="X6993">
        <f t="shared" si="217"/>
        <v>0</v>
      </c>
    </row>
    <row r="6994" spans="1:24" ht="12.75" hidden="1" customHeight="1" x14ac:dyDescent="0.45">
      <c r="A6994">
        <v>86</v>
      </c>
      <c r="B6994" t="s">
        <v>153</v>
      </c>
      <c r="C6994" t="s">
        <v>65</v>
      </c>
      <c r="D6994" s="2" t="str">
        <f t="shared" si="216"/>
        <v>Kent State1967</v>
      </c>
      <c r="F6994">
        <v>5</v>
      </c>
      <c r="G6994">
        <v>5</v>
      </c>
      <c r="H6994">
        <v>0</v>
      </c>
      <c r="I6994">
        <v>-3.54</v>
      </c>
      <c r="J6994">
        <v>-0.85</v>
      </c>
      <c r="K6994">
        <v>-4.3899999999999997</v>
      </c>
      <c r="L6994" s="2">
        <f>_xlfn.RANK.EQ(I6994, INDEX(CFB!$I$2:$I$1048576, MATCH(W6994, CFB!$W$2:$W$1048576, 0)):INDEX(CFB!$I$2:$I$1048576, MATCH(W6994, CFB!$W$2:$W$1048576, 0) + COUNTIF(CFB!$W$2:$W$1048576, W6994) - 1), 0)</f>
        <v>90</v>
      </c>
      <c r="M6994" s="2">
        <f>_xlfn.RANK.EQ(J6994, INDEX(CFB!$J$2:$J$1048576, MATCH(W6994, CFB!$W$2:$W$1048576, 0)):INDEX(CFB!$J$2:$J$1048576, MATCH(W6994, CFB!$W$2:$W$1048576, 0) + COUNTIF(CFB!$W$2:$W$1048576, W6994) - 1))</f>
        <v>72</v>
      </c>
      <c r="N6994" s="2">
        <f>RANK(K6994, INDEX(CFB!$K$2:$K$1048576, MATCH(W6994, CFB!$W$2:$W$1048576, 0)):INDEX(CFB!$K$2:$K$1048576, MATCH(W6994, CFB!$W$2:$W$1048576, 0) + COUNTIF(CFB!$W$2:$W$1048576, W6994) - 1))</f>
        <v>86</v>
      </c>
      <c r="O6994">
        <v>27.78</v>
      </c>
      <c r="P6994">
        <v>6.22</v>
      </c>
      <c r="W6994">
        <v>1967</v>
      </c>
      <c r="X6994">
        <f t="shared" si="217"/>
        <v>0</v>
      </c>
    </row>
    <row r="6995" spans="1:24" ht="12.75" hidden="1" customHeight="1" x14ac:dyDescent="0.45">
      <c r="A6995">
        <v>87</v>
      </c>
      <c r="B6995" t="s">
        <v>57</v>
      </c>
      <c r="C6995" t="s">
        <v>12</v>
      </c>
      <c r="D6995" s="2" t="str">
        <f t="shared" si="216"/>
        <v>Boston College1967</v>
      </c>
      <c r="F6995">
        <v>4</v>
      </c>
      <c r="G6995">
        <v>6</v>
      </c>
      <c r="H6995">
        <v>0</v>
      </c>
      <c r="I6995">
        <v>0.62</v>
      </c>
      <c r="J6995">
        <v>-5.4</v>
      </c>
      <c r="K6995">
        <v>-4.7699999999999996</v>
      </c>
      <c r="L6995" s="2">
        <f>_xlfn.RANK.EQ(I6995, INDEX(CFB!$I$2:$I$1048576, MATCH(W6995, CFB!$W$2:$W$1048576, 0)):INDEX(CFB!$I$2:$I$1048576, MATCH(W6995, CFB!$W$2:$W$1048576, 0) + COUNTIF(CFB!$W$2:$W$1048576, W6995) - 1), 0)</f>
        <v>58</v>
      </c>
      <c r="M6995" s="2">
        <f>_xlfn.RANK.EQ(J6995, INDEX(CFB!$J$2:$J$1048576, MATCH(W6995, CFB!$W$2:$W$1048576, 0)):INDEX(CFB!$J$2:$J$1048576, MATCH(W6995, CFB!$W$2:$W$1048576, 0) + COUNTIF(CFB!$W$2:$W$1048576, W6995) - 1))</f>
        <v>103</v>
      </c>
      <c r="N6995" s="2">
        <f>RANK(K6995, INDEX(CFB!$K$2:$K$1048576, MATCH(W6995, CFB!$W$2:$W$1048576, 0)):INDEX(CFB!$K$2:$K$1048576, MATCH(W6995, CFB!$W$2:$W$1048576, 0) + COUNTIF(CFB!$W$2:$W$1048576, W6995) - 1))</f>
        <v>87</v>
      </c>
      <c r="O6995">
        <v>31.36</v>
      </c>
      <c r="P6995">
        <v>13.03</v>
      </c>
      <c r="W6995">
        <v>1967</v>
      </c>
      <c r="X6995">
        <f t="shared" si="217"/>
        <v>0</v>
      </c>
    </row>
    <row r="6996" spans="1:24" ht="12.75" hidden="1" customHeight="1" x14ac:dyDescent="0.45">
      <c r="A6996">
        <v>88</v>
      </c>
      <c r="B6996" t="s">
        <v>85</v>
      </c>
      <c r="C6996" t="s">
        <v>242</v>
      </c>
      <c r="D6996" s="2" t="str">
        <f t="shared" si="216"/>
        <v>Washington State1967</v>
      </c>
      <c r="F6996">
        <v>2</v>
      </c>
      <c r="G6996">
        <v>8</v>
      </c>
      <c r="H6996">
        <v>0</v>
      </c>
      <c r="I6996">
        <v>-1.91</v>
      </c>
      <c r="J6996">
        <v>-3.34</v>
      </c>
      <c r="K6996">
        <v>-5.25</v>
      </c>
      <c r="L6996" s="2">
        <f>_xlfn.RANK.EQ(I6996, INDEX(CFB!$I$2:$I$1048576, MATCH(W6996, CFB!$W$2:$W$1048576, 0)):INDEX(CFB!$I$2:$I$1048576, MATCH(W6996, CFB!$W$2:$W$1048576, 0) + COUNTIF(CFB!$W$2:$W$1048576, W6996) - 1), 0)</f>
        <v>82</v>
      </c>
      <c r="M6996" s="2">
        <f>_xlfn.RANK.EQ(J6996, INDEX(CFB!$J$2:$J$1048576, MATCH(W6996, CFB!$W$2:$W$1048576, 0)):INDEX(CFB!$J$2:$J$1048576, MATCH(W6996, CFB!$W$2:$W$1048576, 0) + COUNTIF(CFB!$W$2:$W$1048576, W6996) - 1))</f>
        <v>91</v>
      </c>
      <c r="N6996" s="2">
        <f>RANK(K6996, INDEX(CFB!$K$2:$K$1048576, MATCH(W6996, CFB!$W$2:$W$1048576, 0)):INDEX(CFB!$K$2:$K$1048576, MATCH(W6996, CFB!$W$2:$W$1048576, 0) + COUNTIF(CFB!$W$2:$W$1048576, W6996) - 1))</f>
        <v>88</v>
      </c>
      <c r="O6996">
        <v>26.29</v>
      </c>
      <c r="P6996">
        <v>13.86</v>
      </c>
      <c r="W6996">
        <v>1967</v>
      </c>
      <c r="X6996">
        <f t="shared" si="217"/>
        <v>0</v>
      </c>
    </row>
    <row r="6997" spans="1:24" ht="12.75" hidden="1" customHeight="1" x14ac:dyDescent="0.45">
      <c r="A6997">
        <v>89</v>
      </c>
      <c r="B6997" t="s">
        <v>13</v>
      </c>
      <c r="C6997" t="s">
        <v>242</v>
      </c>
      <c r="D6997" s="2" t="str">
        <f t="shared" si="216"/>
        <v>Oregon1967</v>
      </c>
      <c r="F6997">
        <v>2</v>
      </c>
      <c r="G6997">
        <v>8</v>
      </c>
      <c r="H6997">
        <v>0</v>
      </c>
      <c r="I6997">
        <v>-4.74</v>
      </c>
      <c r="J6997">
        <v>-0.8</v>
      </c>
      <c r="K6997">
        <v>-5.55</v>
      </c>
      <c r="L6997" s="2">
        <f>_xlfn.RANK.EQ(I6997, INDEX(CFB!$I$2:$I$1048576, MATCH(W6997, CFB!$W$2:$W$1048576, 0)):INDEX(CFB!$I$2:$I$1048576, MATCH(W6997, CFB!$W$2:$W$1048576, 0) + COUNTIF(CFB!$W$2:$W$1048576, W6997) - 1), 0)</f>
        <v>96</v>
      </c>
      <c r="M6997" s="2">
        <f>_xlfn.RANK.EQ(J6997, INDEX(CFB!$J$2:$J$1048576, MATCH(W6997, CFB!$W$2:$W$1048576, 0)):INDEX(CFB!$J$2:$J$1048576, MATCH(W6997, CFB!$W$2:$W$1048576, 0) + COUNTIF(CFB!$W$2:$W$1048576, W6997) - 1))</f>
        <v>69</v>
      </c>
      <c r="N6997" s="2">
        <f>RANK(K6997, INDEX(CFB!$K$2:$K$1048576, MATCH(W6997, CFB!$W$2:$W$1048576, 0)):INDEX(CFB!$K$2:$K$1048576, MATCH(W6997, CFB!$W$2:$W$1048576, 0) + COUNTIF(CFB!$W$2:$W$1048576, W6997) - 1))</f>
        <v>89</v>
      </c>
      <c r="O6997">
        <v>21.74</v>
      </c>
      <c r="P6997">
        <v>9.08</v>
      </c>
      <c r="W6997">
        <v>1967</v>
      </c>
      <c r="X6997">
        <f t="shared" si="217"/>
        <v>0</v>
      </c>
    </row>
    <row r="6998" spans="1:24" ht="12.75" hidden="1" customHeight="1" x14ac:dyDescent="0.45">
      <c r="A6998">
        <v>90</v>
      </c>
      <c r="B6998" t="s">
        <v>194</v>
      </c>
      <c r="C6998" t="s">
        <v>195</v>
      </c>
      <c r="D6998" s="2" t="str">
        <f t="shared" si="216"/>
        <v>Wichita State1967</v>
      </c>
      <c r="F6998">
        <v>2</v>
      </c>
      <c r="G6998">
        <v>7</v>
      </c>
      <c r="H6998">
        <v>1</v>
      </c>
      <c r="I6998">
        <v>-5.09</v>
      </c>
      <c r="J6998">
        <v>-0.76</v>
      </c>
      <c r="K6998">
        <v>-5.85</v>
      </c>
      <c r="L6998" s="2">
        <f>_xlfn.RANK.EQ(I6998, INDEX(CFB!$I$2:$I$1048576, MATCH(W6998, CFB!$W$2:$W$1048576, 0)):INDEX(CFB!$I$2:$I$1048576, MATCH(W6998, CFB!$W$2:$W$1048576, 0) + COUNTIF(CFB!$W$2:$W$1048576, W6998) - 1), 0)</f>
        <v>101</v>
      </c>
      <c r="M6998" s="2">
        <f>_xlfn.RANK.EQ(J6998, INDEX(CFB!$J$2:$J$1048576, MATCH(W6998, CFB!$W$2:$W$1048576, 0)):INDEX(CFB!$J$2:$J$1048576, MATCH(W6998, CFB!$W$2:$W$1048576, 0) + COUNTIF(CFB!$W$2:$W$1048576, W6998) - 1))</f>
        <v>68</v>
      </c>
      <c r="N6998" s="2">
        <f>RANK(K6998, INDEX(CFB!$K$2:$K$1048576, MATCH(W6998, CFB!$W$2:$W$1048576, 0)):INDEX(CFB!$K$2:$K$1048576, MATCH(W6998, CFB!$W$2:$W$1048576, 0) + COUNTIF(CFB!$W$2:$W$1048576, W6998) - 1))</f>
        <v>90</v>
      </c>
      <c r="O6998">
        <v>25.67</v>
      </c>
      <c r="P6998">
        <v>5.71</v>
      </c>
      <c r="W6998">
        <v>1967</v>
      </c>
      <c r="X6998">
        <f t="shared" si="217"/>
        <v>0</v>
      </c>
    </row>
    <row r="6999" spans="1:24" ht="12.75" hidden="1" customHeight="1" x14ac:dyDescent="0.45">
      <c r="A6999">
        <v>91</v>
      </c>
      <c r="B6999" t="s">
        <v>117</v>
      </c>
      <c r="C6999" t="s">
        <v>65</v>
      </c>
      <c r="D6999" s="2" t="str">
        <f t="shared" si="216"/>
        <v>Western Michigan1967</v>
      </c>
      <c r="F6999">
        <v>5</v>
      </c>
      <c r="G6999">
        <v>4</v>
      </c>
      <c r="H6999">
        <v>0</v>
      </c>
      <c r="I6999">
        <v>-2.75</v>
      </c>
      <c r="J6999">
        <v>-3.39</v>
      </c>
      <c r="K6999">
        <v>-6.14</v>
      </c>
      <c r="L6999" s="2">
        <f>_xlfn.RANK.EQ(I6999, INDEX(CFB!$I$2:$I$1048576, MATCH(W6999, CFB!$W$2:$W$1048576, 0)):INDEX(CFB!$I$2:$I$1048576, MATCH(W6999, CFB!$W$2:$W$1048576, 0) + COUNTIF(CFB!$W$2:$W$1048576, W6999) - 1), 0)</f>
        <v>87</v>
      </c>
      <c r="M6999" s="2">
        <f>_xlfn.RANK.EQ(J6999, INDEX(CFB!$J$2:$J$1048576, MATCH(W6999, CFB!$W$2:$W$1048576, 0)):INDEX(CFB!$J$2:$J$1048576, MATCH(W6999, CFB!$W$2:$W$1048576, 0) + COUNTIF(CFB!$W$2:$W$1048576, W6999) - 1))</f>
        <v>92</v>
      </c>
      <c r="N6999" s="2">
        <f>RANK(K6999, INDEX(CFB!$K$2:$K$1048576, MATCH(W6999, CFB!$W$2:$W$1048576, 0)):INDEX(CFB!$K$2:$K$1048576, MATCH(W6999, CFB!$W$2:$W$1048576, 0) + COUNTIF(CFB!$W$2:$W$1048576, W6999) - 1))</f>
        <v>91</v>
      </c>
      <c r="O6999">
        <v>26.34</v>
      </c>
      <c r="P6999">
        <v>10.09</v>
      </c>
      <c r="W6999">
        <v>1967</v>
      </c>
      <c r="X6999">
        <f t="shared" si="217"/>
        <v>0</v>
      </c>
    </row>
    <row r="7000" spans="1:24" ht="12.75" hidden="1" customHeight="1" x14ac:dyDescent="0.45">
      <c r="A7000">
        <v>92</v>
      </c>
      <c r="B7000" t="s">
        <v>45</v>
      </c>
      <c r="C7000" t="s">
        <v>189</v>
      </c>
      <c r="D7000" s="2" t="str">
        <f t="shared" si="216"/>
        <v>Baylor1967</v>
      </c>
      <c r="F7000">
        <v>1</v>
      </c>
      <c r="G7000">
        <v>8</v>
      </c>
      <c r="H7000">
        <v>1</v>
      </c>
      <c r="I7000">
        <v>-4.83</v>
      </c>
      <c r="J7000">
        <v>-1.5</v>
      </c>
      <c r="K7000">
        <v>-6.33</v>
      </c>
      <c r="L7000" s="2">
        <f>_xlfn.RANK.EQ(I7000, INDEX(CFB!$I$2:$I$1048576, MATCH(W7000, CFB!$W$2:$W$1048576, 0)):INDEX(CFB!$I$2:$I$1048576, MATCH(W7000, CFB!$W$2:$W$1048576, 0) + COUNTIF(CFB!$W$2:$W$1048576, W7000) - 1), 0)</f>
        <v>98</v>
      </c>
      <c r="M7000" s="2">
        <f>_xlfn.RANK.EQ(J7000, INDEX(CFB!$J$2:$J$1048576, MATCH(W7000, CFB!$W$2:$W$1048576, 0)):INDEX(CFB!$J$2:$J$1048576, MATCH(W7000, CFB!$W$2:$W$1048576, 0) + COUNTIF(CFB!$W$2:$W$1048576, W7000) - 1))</f>
        <v>78</v>
      </c>
      <c r="N7000" s="2">
        <f>RANK(K7000, INDEX(CFB!$K$2:$K$1048576, MATCH(W7000, CFB!$W$2:$W$1048576, 0)):INDEX(CFB!$K$2:$K$1048576, MATCH(W7000, CFB!$W$2:$W$1048576, 0) + COUNTIF(CFB!$W$2:$W$1048576, W7000) - 1))</f>
        <v>92</v>
      </c>
      <c r="O7000">
        <v>23.32</v>
      </c>
      <c r="P7000">
        <v>7.56</v>
      </c>
      <c r="W7000">
        <v>1967</v>
      </c>
      <c r="X7000">
        <f t="shared" si="217"/>
        <v>0</v>
      </c>
    </row>
    <row r="7001" spans="1:24" ht="12.75" hidden="1" customHeight="1" x14ac:dyDescent="0.45">
      <c r="A7001">
        <v>93</v>
      </c>
      <c r="B7001" t="s">
        <v>80</v>
      </c>
      <c r="C7001" t="s">
        <v>65</v>
      </c>
      <c r="D7001" s="2" t="str">
        <f t="shared" si="216"/>
        <v>Bowling Green1967</v>
      </c>
      <c r="F7001">
        <v>6</v>
      </c>
      <c r="G7001">
        <v>4</v>
      </c>
      <c r="H7001">
        <v>0</v>
      </c>
      <c r="I7001">
        <v>-7.22</v>
      </c>
      <c r="J7001">
        <v>0.09</v>
      </c>
      <c r="K7001">
        <v>-7.14</v>
      </c>
      <c r="L7001" s="2">
        <f>_xlfn.RANK.EQ(I7001, INDEX(CFB!$I$2:$I$1048576, MATCH(W7001, CFB!$W$2:$W$1048576, 0)):INDEX(CFB!$I$2:$I$1048576, MATCH(W7001, CFB!$W$2:$W$1048576, 0) + COUNTIF(CFB!$W$2:$W$1048576, W7001) - 1), 0)</f>
        <v>111</v>
      </c>
      <c r="M7001" s="2">
        <f>_xlfn.RANK.EQ(J7001, INDEX(CFB!$J$2:$J$1048576, MATCH(W7001, CFB!$W$2:$W$1048576, 0)):INDEX(CFB!$J$2:$J$1048576, MATCH(W7001, CFB!$W$2:$W$1048576, 0) + COUNTIF(CFB!$W$2:$W$1048576, W7001) - 1))</f>
        <v>63</v>
      </c>
      <c r="N7001" s="2">
        <f>RANK(K7001, INDEX(CFB!$K$2:$K$1048576, MATCH(W7001, CFB!$W$2:$W$1048576, 0)):INDEX(CFB!$K$2:$K$1048576, MATCH(W7001, CFB!$W$2:$W$1048576, 0) + COUNTIF(CFB!$W$2:$W$1048576, W7001) - 1))</f>
        <v>93</v>
      </c>
      <c r="O7001">
        <v>20.239999999999998</v>
      </c>
      <c r="P7001">
        <v>6.46</v>
      </c>
      <c r="W7001">
        <v>1967</v>
      </c>
      <c r="X7001">
        <f t="shared" si="217"/>
        <v>0</v>
      </c>
    </row>
    <row r="7002" spans="1:24" ht="12.75" hidden="1" customHeight="1" x14ac:dyDescent="0.45">
      <c r="A7002">
        <v>94</v>
      </c>
      <c r="B7002" t="s">
        <v>238</v>
      </c>
      <c r="C7002" t="s">
        <v>12</v>
      </c>
      <c r="D7002" s="2" t="str">
        <f t="shared" si="216"/>
        <v>Xavier1967</v>
      </c>
      <c r="F7002">
        <v>6</v>
      </c>
      <c r="G7002">
        <v>3</v>
      </c>
      <c r="H7002">
        <v>1</v>
      </c>
      <c r="I7002">
        <v>-5.6</v>
      </c>
      <c r="J7002">
        <v>-1.61</v>
      </c>
      <c r="K7002">
        <v>-7.21</v>
      </c>
      <c r="L7002" s="2">
        <f>_xlfn.RANK.EQ(I7002, INDEX(CFB!$I$2:$I$1048576, MATCH(W7002, CFB!$W$2:$W$1048576, 0)):INDEX(CFB!$I$2:$I$1048576, MATCH(W7002, CFB!$W$2:$W$1048576, 0) + COUNTIF(CFB!$W$2:$W$1048576, W7002) - 1), 0)</f>
        <v>103</v>
      </c>
      <c r="M7002" s="2">
        <f>_xlfn.RANK.EQ(J7002, INDEX(CFB!$J$2:$J$1048576, MATCH(W7002, CFB!$W$2:$W$1048576, 0)):INDEX(CFB!$J$2:$J$1048576, MATCH(W7002, CFB!$W$2:$W$1048576, 0) + COUNTIF(CFB!$W$2:$W$1048576, W7002) - 1))</f>
        <v>80</v>
      </c>
      <c r="N7002" s="2">
        <f>RANK(K7002, INDEX(CFB!$K$2:$K$1048576, MATCH(W7002, CFB!$W$2:$W$1048576, 0)):INDEX(CFB!$K$2:$K$1048576, MATCH(W7002, CFB!$W$2:$W$1048576, 0) + COUNTIF(CFB!$W$2:$W$1048576, W7002) - 1))</f>
        <v>94</v>
      </c>
      <c r="O7002">
        <v>20.78</v>
      </c>
      <c r="P7002">
        <v>7.95</v>
      </c>
      <c r="W7002">
        <v>1967</v>
      </c>
      <c r="X7002">
        <f t="shared" si="217"/>
        <v>0</v>
      </c>
    </row>
    <row r="7003" spans="1:24" ht="12.75" hidden="1" customHeight="1" x14ac:dyDescent="0.45">
      <c r="A7003">
        <v>95</v>
      </c>
      <c r="B7003" t="s">
        <v>202</v>
      </c>
      <c r="C7003" t="s">
        <v>206</v>
      </c>
      <c r="D7003" s="2" t="str">
        <f t="shared" si="216"/>
        <v>Richmond1967</v>
      </c>
      <c r="F7003">
        <v>5</v>
      </c>
      <c r="G7003">
        <v>5</v>
      </c>
      <c r="H7003">
        <v>0</v>
      </c>
      <c r="I7003">
        <v>-6.44</v>
      </c>
      <c r="J7003">
        <v>-0.84</v>
      </c>
      <c r="K7003">
        <v>-7.28</v>
      </c>
      <c r="L7003" s="2">
        <f>_xlfn.RANK.EQ(I7003, INDEX(CFB!$I$2:$I$1048576, MATCH(W7003, CFB!$W$2:$W$1048576, 0)):INDEX(CFB!$I$2:$I$1048576, MATCH(W7003, CFB!$W$2:$W$1048576, 0) + COUNTIF(CFB!$W$2:$W$1048576, W7003) - 1), 0)</f>
        <v>108</v>
      </c>
      <c r="M7003" s="2">
        <f>_xlfn.RANK.EQ(J7003, INDEX(CFB!$J$2:$J$1048576, MATCH(W7003, CFB!$W$2:$W$1048576, 0)):INDEX(CFB!$J$2:$J$1048576, MATCH(W7003, CFB!$W$2:$W$1048576, 0) + COUNTIF(CFB!$W$2:$W$1048576, W7003) - 1))</f>
        <v>71</v>
      </c>
      <c r="N7003" s="2">
        <f>RANK(K7003, INDEX(CFB!$K$2:$K$1048576, MATCH(W7003, CFB!$W$2:$W$1048576, 0)):INDEX(CFB!$K$2:$K$1048576, MATCH(W7003, CFB!$W$2:$W$1048576, 0) + COUNTIF(CFB!$W$2:$W$1048576, W7003) - 1))</f>
        <v>95</v>
      </c>
      <c r="O7003">
        <v>21.25</v>
      </c>
      <c r="P7003">
        <v>9.1199999999999992</v>
      </c>
      <c r="W7003">
        <v>1967</v>
      </c>
      <c r="X7003">
        <f t="shared" si="217"/>
        <v>0</v>
      </c>
    </row>
    <row r="7004" spans="1:24" ht="12.75" hidden="1" customHeight="1" x14ac:dyDescent="0.45">
      <c r="A7004">
        <v>96</v>
      </c>
      <c r="B7004" t="s">
        <v>70</v>
      </c>
      <c r="C7004" t="s">
        <v>12</v>
      </c>
      <c r="D7004" s="2" t="str">
        <f t="shared" si="216"/>
        <v>Pitt1967</v>
      </c>
      <c r="F7004">
        <v>1</v>
      </c>
      <c r="G7004">
        <v>9</v>
      </c>
      <c r="H7004">
        <v>0</v>
      </c>
      <c r="I7004">
        <v>-6.26</v>
      </c>
      <c r="J7004">
        <v>-1.0900000000000001</v>
      </c>
      <c r="K7004">
        <v>-7.35</v>
      </c>
      <c r="L7004" s="2">
        <f>_xlfn.RANK.EQ(I7004, INDEX(CFB!$I$2:$I$1048576, MATCH(W7004, CFB!$W$2:$W$1048576, 0)):INDEX(CFB!$I$2:$I$1048576, MATCH(W7004, CFB!$W$2:$W$1048576, 0) + COUNTIF(CFB!$W$2:$W$1048576, W7004) - 1), 0)</f>
        <v>105</v>
      </c>
      <c r="M7004" s="2">
        <f>_xlfn.RANK.EQ(J7004, INDEX(CFB!$J$2:$J$1048576, MATCH(W7004, CFB!$W$2:$W$1048576, 0)):INDEX(CFB!$J$2:$J$1048576, MATCH(W7004, CFB!$W$2:$W$1048576, 0) + COUNTIF(CFB!$W$2:$W$1048576, W7004) - 1))</f>
        <v>74</v>
      </c>
      <c r="N7004" s="2">
        <f>RANK(K7004, INDEX(CFB!$K$2:$K$1048576, MATCH(W7004, CFB!$W$2:$W$1048576, 0)):INDEX(CFB!$K$2:$K$1048576, MATCH(W7004, CFB!$W$2:$W$1048576, 0) + COUNTIF(CFB!$W$2:$W$1048576, W7004) - 1))</f>
        <v>96</v>
      </c>
      <c r="O7004">
        <v>21.61</v>
      </c>
      <c r="P7004">
        <v>14.53</v>
      </c>
      <c r="W7004">
        <v>1967</v>
      </c>
      <c r="X7004">
        <f t="shared" si="217"/>
        <v>0</v>
      </c>
    </row>
    <row r="7005" spans="1:24" ht="12.75" hidden="1" customHeight="1" x14ac:dyDescent="0.45">
      <c r="A7005">
        <v>97</v>
      </c>
      <c r="B7005" t="s">
        <v>216</v>
      </c>
      <c r="C7005" t="s">
        <v>12</v>
      </c>
      <c r="D7005" s="2" t="str">
        <f t="shared" si="216"/>
        <v>Holy Cross1967</v>
      </c>
      <c r="F7005">
        <v>5</v>
      </c>
      <c r="G7005">
        <v>5</v>
      </c>
      <c r="H7005">
        <v>0</v>
      </c>
      <c r="I7005">
        <v>-5.73</v>
      </c>
      <c r="J7005">
        <v>-1.78</v>
      </c>
      <c r="K7005">
        <v>-7.51</v>
      </c>
      <c r="L7005" s="2">
        <f>_xlfn.RANK.EQ(I7005, INDEX(CFB!$I$2:$I$1048576, MATCH(W7005, CFB!$W$2:$W$1048576, 0)):INDEX(CFB!$I$2:$I$1048576, MATCH(W7005, CFB!$W$2:$W$1048576, 0) + COUNTIF(CFB!$W$2:$W$1048576, W7005) - 1), 0)</f>
        <v>104</v>
      </c>
      <c r="M7005" s="2">
        <f>_xlfn.RANK.EQ(J7005, INDEX(CFB!$J$2:$J$1048576, MATCH(W7005, CFB!$W$2:$W$1048576, 0)):INDEX(CFB!$J$2:$J$1048576, MATCH(W7005, CFB!$W$2:$W$1048576, 0) + COUNTIF(CFB!$W$2:$W$1048576, W7005) - 1))</f>
        <v>81</v>
      </c>
      <c r="N7005" s="2">
        <f>RANK(K7005, INDEX(CFB!$K$2:$K$1048576, MATCH(W7005, CFB!$W$2:$W$1048576, 0)):INDEX(CFB!$K$2:$K$1048576, MATCH(W7005, CFB!$W$2:$W$1048576, 0) + COUNTIF(CFB!$W$2:$W$1048576, W7005) - 1))</f>
        <v>97</v>
      </c>
      <c r="O7005">
        <v>21.52</v>
      </c>
      <c r="P7005">
        <v>9.69</v>
      </c>
      <c r="W7005">
        <v>1967</v>
      </c>
      <c r="X7005">
        <f t="shared" si="217"/>
        <v>0</v>
      </c>
    </row>
    <row r="7006" spans="1:24" ht="12.75" hidden="1" customHeight="1" x14ac:dyDescent="0.45">
      <c r="A7006">
        <v>98</v>
      </c>
      <c r="B7006" t="s">
        <v>225</v>
      </c>
      <c r="C7006" t="s">
        <v>12</v>
      </c>
      <c r="D7006" s="2" t="str">
        <f t="shared" si="216"/>
        <v>Villanova1967</v>
      </c>
      <c r="F7006">
        <v>4</v>
      </c>
      <c r="G7006">
        <v>6</v>
      </c>
      <c r="H7006">
        <v>0</v>
      </c>
      <c r="I7006">
        <v>-3.75</v>
      </c>
      <c r="J7006">
        <v>-3.88</v>
      </c>
      <c r="K7006">
        <v>-7.63</v>
      </c>
      <c r="L7006" s="2">
        <f>_xlfn.RANK.EQ(I7006, INDEX(CFB!$I$2:$I$1048576, MATCH(W7006, CFB!$W$2:$W$1048576, 0)):INDEX(CFB!$I$2:$I$1048576, MATCH(W7006, CFB!$W$2:$W$1048576, 0) + COUNTIF(CFB!$W$2:$W$1048576, W7006) - 1), 0)</f>
        <v>91</v>
      </c>
      <c r="M7006" s="2">
        <f>_xlfn.RANK.EQ(J7006, INDEX(CFB!$J$2:$J$1048576, MATCH(W7006, CFB!$W$2:$W$1048576, 0)):INDEX(CFB!$J$2:$J$1048576, MATCH(W7006, CFB!$W$2:$W$1048576, 0) + COUNTIF(CFB!$W$2:$W$1048576, W7006) - 1))</f>
        <v>95</v>
      </c>
      <c r="N7006" s="2">
        <f>RANK(K7006, INDEX(CFB!$K$2:$K$1048576, MATCH(W7006, CFB!$W$2:$W$1048576, 0)):INDEX(CFB!$K$2:$K$1048576, MATCH(W7006, CFB!$W$2:$W$1048576, 0) + COUNTIF(CFB!$W$2:$W$1048576, W7006) - 1))</f>
        <v>98</v>
      </c>
      <c r="O7006">
        <v>24.25</v>
      </c>
      <c r="P7006">
        <v>13.7</v>
      </c>
      <c r="W7006">
        <v>1967</v>
      </c>
      <c r="X7006">
        <f t="shared" si="217"/>
        <v>0</v>
      </c>
    </row>
    <row r="7007" spans="1:24" ht="12.75" hidden="1" customHeight="1" x14ac:dyDescent="0.45">
      <c r="A7007">
        <v>99</v>
      </c>
      <c r="B7007" t="s">
        <v>207</v>
      </c>
      <c r="C7007" t="s">
        <v>206</v>
      </c>
      <c r="D7007" s="2" t="str">
        <f t="shared" si="216"/>
        <v>The Citadel1967</v>
      </c>
      <c r="F7007">
        <v>5</v>
      </c>
      <c r="G7007">
        <v>5</v>
      </c>
      <c r="H7007">
        <v>0</v>
      </c>
      <c r="I7007">
        <v>-7.62</v>
      </c>
      <c r="J7007">
        <v>-0.11</v>
      </c>
      <c r="K7007">
        <v>-7.72</v>
      </c>
      <c r="L7007" s="2">
        <f>_xlfn.RANK.EQ(I7007, INDEX(CFB!$I$2:$I$1048576, MATCH(W7007, CFB!$W$2:$W$1048576, 0)):INDEX(CFB!$I$2:$I$1048576, MATCH(W7007, CFB!$W$2:$W$1048576, 0) + COUNTIF(CFB!$W$2:$W$1048576, W7007) - 1), 0)</f>
        <v>112</v>
      </c>
      <c r="M7007" s="2">
        <f>_xlfn.RANK.EQ(J7007, INDEX(CFB!$J$2:$J$1048576, MATCH(W7007, CFB!$W$2:$W$1048576, 0)):INDEX(CFB!$J$2:$J$1048576, MATCH(W7007, CFB!$W$2:$W$1048576, 0) + COUNTIF(CFB!$W$2:$W$1048576, W7007) - 1))</f>
        <v>64</v>
      </c>
      <c r="N7007" s="2">
        <f>RANK(K7007, INDEX(CFB!$K$2:$K$1048576, MATCH(W7007, CFB!$W$2:$W$1048576, 0)):INDEX(CFB!$K$2:$K$1048576, MATCH(W7007, CFB!$W$2:$W$1048576, 0) + COUNTIF(CFB!$W$2:$W$1048576, W7007) - 1))</f>
        <v>99</v>
      </c>
      <c r="O7007">
        <v>19.399999999999999</v>
      </c>
      <c r="P7007">
        <v>7.51</v>
      </c>
      <c r="W7007">
        <v>1967</v>
      </c>
      <c r="X7007">
        <f t="shared" si="217"/>
        <v>0</v>
      </c>
    </row>
    <row r="7008" spans="1:24" ht="12.75" hidden="1" customHeight="1" x14ac:dyDescent="0.45">
      <c r="A7008">
        <v>100</v>
      </c>
      <c r="B7008" t="s">
        <v>72</v>
      </c>
      <c r="C7008" t="s">
        <v>10</v>
      </c>
      <c r="D7008" s="2" t="str">
        <f t="shared" si="216"/>
        <v>Wisconsin1967</v>
      </c>
      <c r="F7008">
        <v>0</v>
      </c>
      <c r="G7008">
        <v>9</v>
      </c>
      <c r="H7008">
        <v>1</v>
      </c>
      <c r="I7008">
        <v>-3.43</v>
      </c>
      <c r="J7008">
        <v>-4.38</v>
      </c>
      <c r="K7008">
        <v>-7.81</v>
      </c>
      <c r="L7008" s="2">
        <f>_xlfn.RANK.EQ(I7008, INDEX(CFB!$I$2:$I$1048576, MATCH(W7008, CFB!$W$2:$W$1048576, 0)):INDEX(CFB!$I$2:$I$1048576, MATCH(W7008, CFB!$W$2:$W$1048576, 0) + COUNTIF(CFB!$W$2:$W$1048576, W7008) - 1), 0)</f>
        <v>89</v>
      </c>
      <c r="M7008" s="2">
        <f>_xlfn.RANK.EQ(J7008, INDEX(CFB!$J$2:$J$1048576, MATCH(W7008, CFB!$W$2:$W$1048576, 0)):INDEX(CFB!$J$2:$J$1048576, MATCH(W7008, CFB!$W$2:$W$1048576, 0) + COUNTIF(CFB!$W$2:$W$1048576, W7008) - 1))</f>
        <v>97</v>
      </c>
      <c r="N7008" s="2">
        <f>RANK(K7008, INDEX(CFB!$K$2:$K$1048576, MATCH(W7008, CFB!$W$2:$W$1048576, 0)):INDEX(CFB!$K$2:$K$1048576, MATCH(W7008, CFB!$W$2:$W$1048576, 0) + COUNTIF(CFB!$W$2:$W$1048576, W7008) - 1))</f>
        <v>100</v>
      </c>
      <c r="O7008">
        <v>23.13</v>
      </c>
      <c r="P7008">
        <v>11.94</v>
      </c>
      <c r="W7008">
        <v>1967</v>
      </c>
      <c r="X7008">
        <f t="shared" si="217"/>
        <v>0</v>
      </c>
    </row>
    <row r="7009" spans="1:24" ht="12.75" hidden="1" customHeight="1" x14ac:dyDescent="0.45">
      <c r="A7009">
        <v>101</v>
      </c>
      <c r="B7009" t="s">
        <v>75</v>
      </c>
      <c r="C7009" t="s">
        <v>23</v>
      </c>
      <c r="D7009" s="2" t="str">
        <f t="shared" si="216"/>
        <v>North Carolina1967</v>
      </c>
      <c r="F7009">
        <v>2</v>
      </c>
      <c r="G7009">
        <v>8</v>
      </c>
      <c r="H7009">
        <v>0</v>
      </c>
      <c r="I7009">
        <v>-6.48</v>
      </c>
      <c r="J7009">
        <v>-1.46</v>
      </c>
      <c r="K7009">
        <v>-7.94</v>
      </c>
      <c r="L7009" s="2">
        <f>_xlfn.RANK.EQ(I7009, INDEX(CFB!$I$2:$I$1048576, MATCH(W7009, CFB!$W$2:$W$1048576, 0)):INDEX(CFB!$I$2:$I$1048576, MATCH(W7009, CFB!$W$2:$W$1048576, 0) + COUNTIF(CFB!$W$2:$W$1048576, W7009) - 1), 0)</f>
        <v>109</v>
      </c>
      <c r="M7009" s="2">
        <f>_xlfn.RANK.EQ(J7009, INDEX(CFB!$J$2:$J$1048576, MATCH(W7009, CFB!$W$2:$W$1048576, 0)):INDEX(CFB!$J$2:$J$1048576, MATCH(W7009, CFB!$W$2:$W$1048576, 0) + COUNTIF(CFB!$W$2:$W$1048576, W7009) - 1))</f>
        <v>77</v>
      </c>
      <c r="N7009" s="2">
        <f>RANK(K7009, INDEX(CFB!$K$2:$K$1048576, MATCH(W7009, CFB!$W$2:$W$1048576, 0)):INDEX(CFB!$K$2:$K$1048576, MATCH(W7009, CFB!$W$2:$W$1048576, 0) + COUNTIF(CFB!$W$2:$W$1048576, W7009) - 1))</f>
        <v>101</v>
      </c>
      <c r="O7009">
        <v>21.93</v>
      </c>
      <c r="P7009">
        <v>8.5</v>
      </c>
      <c r="W7009">
        <v>1967</v>
      </c>
      <c r="X7009">
        <f t="shared" si="217"/>
        <v>0</v>
      </c>
    </row>
    <row r="7010" spans="1:24" ht="12.75" hidden="1" customHeight="1" x14ac:dyDescent="0.45">
      <c r="A7010">
        <v>102</v>
      </c>
      <c r="B7010" t="s">
        <v>81</v>
      </c>
      <c r="C7010" t="s">
        <v>195</v>
      </c>
      <c r="D7010" s="2" t="str">
        <f t="shared" si="216"/>
        <v>Cincinnati1967</v>
      </c>
      <c r="F7010">
        <v>3</v>
      </c>
      <c r="G7010">
        <v>6</v>
      </c>
      <c r="H7010">
        <v>0</v>
      </c>
      <c r="I7010">
        <v>-5.1100000000000003</v>
      </c>
      <c r="J7010">
        <v>-3.12</v>
      </c>
      <c r="K7010">
        <v>-8.23</v>
      </c>
      <c r="L7010" s="2">
        <f>_xlfn.RANK.EQ(I7010, INDEX(CFB!$I$2:$I$1048576, MATCH(W7010, CFB!$W$2:$W$1048576, 0)):INDEX(CFB!$I$2:$I$1048576, MATCH(W7010, CFB!$W$2:$W$1048576, 0) + COUNTIF(CFB!$W$2:$W$1048576, W7010) - 1), 0)</f>
        <v>102</v>
      </c>
      <c r="M7010" s="2">
        <f>_xlfn.RANK.EQ(J7010, INDEX(CFB!$J$2:$J$1048576, MATCH(W7010, CFB!$W$2:$W$1048576, 0)):INDEX(CFB!$J$2:$J$1048576, MATCH(W7010, CFB!$W$2:$W$1048576, 0) + COUNTIF(CFB!$W$2:$W$1048576, W7010) - 1))</f>
        <v>89</v>
      </c>
      <c r="N7010" s="2">
        <f>RANK(K7010, INDEX(CFB!$K$2:$K$1048576, MATCH(W7010, CFB!$W$2:$W$1048576, 0)):INDEX(CFB!$K$2:$K$1048576, MATCH(W7010, CFB!$W$2:$W$1048576, 0) + COUNTIF(CFB!$W$2:$W$1048576, W7010) - 1))</f>
        <v>102</v>
      </c>
      <c r="O7010">
        <v>24.66</v>
      </c>
      <c r="P7010">
        <v>8.06</v>
      </c>
      <c r="W7010">
        <v>1967</v>
      </c>
      <c r="X7010">
        <f t="shared" si="217"/>
        <v>0</v>
      </c>
    </row>
    <row r="7011" spans="1:24" ht="12.75" hidden="1" customHeight="1" x14ac:dyDescent="0.45">
      <c r="A7011">
        <v>103</v>
      </c>
      <c r="B7011" t="s">
        <v>190</v>
      </c>
      <c r="C7011" t="s">
        <v>12</v>
      </c>
      <c r="D7011" s="2" t="str">
        <f t="shared" si="216"/>
        <v>Pacific1967</v>
      </c>
      <c r="F7011">
        <v>4</v>
      </c>
      <c r="G7011">
        <v>5</v>
      </c>
      <c r="H7011">
        <v>0</v>
      </c>
      <c r="I7011">
        <v>-3.87</v>
      </c>
      <c r="J7011">
        <v>-5.18</v>
      </c>
      <c r="K7011">
        <v>-9.0500000000000007</v>
      </c>
      <c r="L7011" s="2">
        <f>_xlfn.RANK.EQ(I7011, INDEX(CFB!$I$2:$I$1048576, MATCH(W7011, CFB!$W$2:$W$1048576, 0)):INDEX(CFB!$I$2:$I$1048576, MATCH(W7011, CFB!$W$2:$W$1048576, 0) + COUNTIF(CFB!$W$2:$W$1048576, W7011) - 1), 0)</f>
        <v>92</v>
      </c>
      <c r="M7011" s="2">
        <f>_xlfn.RANK.EQ(J7011, INDEX(CFB!$J$2:$J$1048576, MATCH(W7011, CFB!$W$2:$W$1048576, 0)):INDEX(CFB!$J$2:$J$1048576, MATCH(W7011, CFB!$W$2:$W$1048576, 0) + COUNTIF(CFB!$W$2:$W$1048576, W7011) - 1))</f>
        <v>101</v>
      </c>
      <c r="N7011" s="2">
        <f>RANK(K7011, INDEX(CFB!$K$2:$K$1048576, MATCH(W7011, CFB!$W$2:$W$1048576, 0)):INDEX(CFB!$K$2:$K$1048576, MATCH(W7011, CFB!$W$2:$W$1048576, 0) + COUNTIF(CFB!$W$2:$W$1048576, W7011) - 1))</f>
        <v>103</v>
      </c>
      <c r="O7011">
        <v>24.95</v>
      </c>
      <c r="P7011">
        <v>12.18</v>
      </c>
      <c r="W7011">
        <v>1967</v>
      </c>
      <c r="X7011">
        <f t="shared" si="217"/>
        <v>0</v>
      </c>
    </row>
    <row r="7012" spans="1:24" ht="12.75" hidden="1" customHeight="1" x14ac:dyDescent="0.45">
      <c r="A7012">
        <v>104</v>
      </c>
      <c r="B7012" t="s">
        <v>41</v>
      </c>
      <c r="C7012" t="s">
        <v>188</v>
      </c>
      <c r="D7012" s="2" t="str">
        <f t="shared" si="216"/>
        <v>Kansas State1967</v>
      </c>
      <c r="F7012">
        <v>1</v>
      </c>
      <c r="G7012">
        <v>9</v>
      </c>
      <c r="H7012">
        <v>0</v>
      </c>
      <c r="I7012">
        <v>-4.01</v>
      </c>
      <c r="J7012">
        <v>-5.47</v>
      </c>
      <c r="K7012">
        <v>-9.49</v>
      </c>
      <c r="L7012" s="2">
        <f>_xlfn.RANK.EQ(I7012, INDEX(CFB!$I$2:$I$1048576, MATCH(W7012, CFB!$W$2:$W$1048576, 0)):INDEX(CFB!$I$2:$I$1048576, MATCH(W7012, CFB!$W$2:$W$1048576, 0) + COUNTIF(CFB!$W$2:$W$1048576, W7012) - 1), 0)</f>
        <v>94</v>
      </c>
      <c r="M7012" s="2">
        <f>_xlfn.RANK.EQ(J7012, INDEX(CFB!$J$2:$J$1048576, MATCH(W7012, CFB!$W$2:$W$1048576, 0)):INDEX(CFB!$J$2:$J$1048576, MATCH(W7012, CFB!$W$2:$W$1048576, 0) + COUNTIF(CFB!$W$2:$W$1048576, W7012) - 1))</f>
        <v>104</v>
      </c>
      <c r="N7012" s="2">
        <f>RANK(K7012, INDEX(CFB!$K$2:$K$1048576, MATCH(W7012, CFB!$W$2:$W$1048576, 0)):INDEX(CFB!$K$2:$K$1048576, MATCH(W7012, CFB!$W$2:$W$1048576, 0) + COUNTIF(CFB!$W$2:$W$1048576, W7012) - 1))</f>
        <v>104</v>
      </c>
      <c r="O7012">
        <v>24.06</v>
      </c>
      <c r="P7012">
        <v>15.34</v>
      </c>
      <c r="W7012">
        <v>1967</v>
      </c>
      <c r="X7012">
        <f t="shared" si="217"/>
        <v>0</v>
      </c>
    </row>
    <row r="7013" spans="1:24" ht="12.75" hidden="1" customHeight="1" x14ac:dyDescent="0.45">
      <c r="A7013">
        <v>105</v>
      </c>
      <c r="B7013" t="s">
        <v>40</v>
      </c>
      <c r="C7013" t="s">
        <v>188</v>
      </c>
      <c r="D7013" s="2" t="str">
        <f t="shared" si="216"/>
        <v>Iowa State1967</v>
      </c>
      <c r="F7013">
        <v>2</v>
      </c>
      <c r="G7013">
        <v>8</v>
      </c>
      <c r="H7013">
        <v>0</v>
      </c>
      <c r="I7013">
        <v>-6.31</v>
      </c>
      <c r="J7013">
        <v>-3.27</v>
      </c>
      <c r="K7013">
        <v>-9.57</v>
      </c>
      <c r="L7013" s="2">
        <f>_xlfn.RANK.EQ(I7013, INDEX(CFB!$I$2:$I$1048576, MATCH(W7013, CFB!$W$2:$W$1048576, 0)):INDEX(CFB!$I$2:$I$1048576, MATCH(W7013, CFB!$W$2:$W$1048576, 0) + COUNTIF(CFB!$W$2:$W$1048576, W7013) - 1), 0)</f>
        <v>106</v>
      </c>
      <c r="M7013" s="2">
        <f>_xlfn.RANK.EQ(J7013, INDEX(CFB!$J$2:$J$1048576, MATCH(W7013, CFB!$W$2:$W$1048576, 0)):INDEX(CFB!$J$2:$J$1048576, MATCH(W7013, CFB!$W$2:$W$1048576, 0) + COUNTIF(CFB!$W$2:$W$1048576, W7013) - 1))</f>
        <v>90</v>
      </c>
      <c r="N7013" s="2">
        <f>RANK(K7013, INDEX(CFB!$K$2:$K$1048576, MATCH(W7013, CFB!$W$2:$W$1048576, 0)):INDEX(CFB!$K$2:$K$1048576, MATCH(W7013, CFB!$W$2:$W$1048576, 0) + COUNTIF(CFB!$W$2:$W$1048576, W7013) - 1))</f>
        <v>105</v>
      </c>
      <c r="O7013">
        <v>20.57</v>
      </c>
      <c r="P7013">
        <v>16.93</v>
      </c>
      <c r="W7013">
        <v>1967</v>
      </c>
      <c r="X7013">
        <f t="shared" si="217"/>
        <v>0</v>
      </c>
    </row>
    <row r="7014" spans="1:24" ht="12.75" hidden="1" customHeight="1" x14ac:dyDescent="0.45">
      <c r="A7014">
        <v>106</v>
      </c>
      <c r="B7014" t="s">
        <v>239</v>
      </c>
      <c r="C7014" t="s">
        <v>206</v>
      </c>
      <c r="D7014" s="2" t="str">
        <f t="shared" si="216"/>
        <v>Davidson1967</v>
      </c>
      <c r="F7014">
        <v>4</v>
      </c>
      <c r="G7014">
        <v>5</v>
      </c>
      <c r="H7014">
        <v>0</v>
      </c>
      <c r="I7014">
        <v>0.02</v>
      </c>
      <c r="J7014">
        <v>-9.92</v>
      </c>
      <c r="K7014">
        <v>-9.9</v>
      </c>
      <c r="L7014" s="2">
        <f>_xlfn.RANK.EQ(I7014, INDEX(CFB!$I$2:$I$1048576, MATCH(W7014, CFB!$W$2:$W$1048576, 0)):INDEX(CFB!$I$2:$I$1048576, MATCH(W7014, CFB!$W$2:$W$1048576, 0) + COUNTIF(CFB!$W$2:$W$1048576, W7014) - 1), 0)</f>
        <v>67</v>
      </c>
      <c r="M7014" s="2">
        <f>_xlfn.RANK.EQ(J7014, INDEX(CFB!$J$2:$J$1048576, MATCH(W7014, CFB!$W$2:$W$1048576, 0)):INDEX(CFB!$J$2:$J$1048576, MATCH(W7014, CFB!$W$2:$W$1048576, 0) + COUNTIF(CFB!$W$2:$W$1048576, W7014) - 1))</f>
        <v>114</v>
      </c>
      <c r="N7014" s="2">
        <f>RANK(K7014, INDEX(CFB!$K$2:$K$1048576, MATCH(W7014, CFB!$W$2:$W$1048576, 0)):INDEX(CFB!$K$2:$K$1048576, MATCH(W7014, CFB!$W$2:$W$1048576, 0) + COUNTIF(CFB!$W$2:$W$1048576, W7014) - 1))</f>
        <v>106</v>
      </c>
      <c r="O7014">
        <v>28.83</v>
      </c>
      <c r="P7014">
        <v>19.68</v>
      </c>
      <c r="W7014">
        <v>1967</v>
      </c>
      <c r="X7014">
        <f t="shared" si="217"/>
        <v>0</v>
      </c>
    </row>
    <row r="7015" spans="1:24" ht="12.75" hidden="1" customHeight="1" x14ac:dyDescent="0.45">
      <c r="A7015">
        <v>107</v>
      </c>
      <c r="B7015" t="s">
        <v>114</v>
      </c>
      <c r="C7015" t="s">
        <v>12</v>
      </c>
      <c r="D7015" s="2" t="str">
        <f t="shared" si="216"/>
        <v>San Jose State1967</v>
      </c>
      <c r="F7015">
        <v>2</v>
      </c>
      <c r="G7015">
        <v>7</v>
      </c>
      <c r="H7015">
        <v>0</v>
      </c>
      <c r="I7015">
        <v>-3.26</v>
      </c>
      <c r="J7015">
        <v>-8.23</v>
      </c>
      <c r="K7015">
        <v>-11.49</v>
      </c>
      <c r="L7015" s="2">
        <f>_xlfn.RANK.EQ(I7015, INDEX(CFB!$I$2:$I$1048576, MATCH(W7015, CFB!$W$2:$W$1048576, 0)):INDEX(CFB!$I$2:$I$1048576, MATCH(W7015, CFB!$W$2:$W$1048576, 0) + COUNTIF(CFB!$W$2:$W$1048576, W7015) - 1), 0)</f>
        <v>88</v>
      </c>
      <c r="M7015" s="2">
        <f>_xlfn.RANK.EQ(J7015, INDEX(CFB!$J$2:$J$1048576, MATCH(W7015, CFB!$W$2:$W$1048576, 0)):INDEX(CFB!$J$2:$J$1048576, MATCH(W7015, CFB!$W$2:$W$1048576, 0) + COUNTIF(CFB!$W$2:$W$1048576, W7015) - 1))</f>
        <v>111</v>
      </c>
      <c r="N7015" s="2">
        <f>RANK(K7015, INDEX(CFB!$K$2:$K$1048576, MATCH(W7015, CFB!$W$2:$W$1048576, 0)):INDEX(CFB!$K$2:$K$1048576, MATCH(W7015, CFB!$W$2:$W$1048576, 0) + COUNTIF(CFB!$W$2:$W$1048576, W7015) - 1))</f>
        <v>107</v>
      </c>
      <c r="O7015">
        <v>25.29</v>
      </c>
      <c r="P7015">
        <v>19.920000000000002</v>
      </c>
      <c r="W7015">
        <v>1967</v>
      </c>
      <c r="X7015">
        <f t="shared" si="217"/>
        <v>0</v>
      </c>
    </row>
    <row r="7016" spans="1:24" ht="12.75" hidden="1" customHeight="1" x14ac:dyDescent="0.45">
      <c r="A7016">
        <v>108</v>
      </c>
      <c r="B7016" t="s">
        <v>96</v>
      </c>
      <c r="C7016" t="s">
        <v>23</v>
      </c>
      <c r="D7016" s="2" t="str">
        <f t="shared" si="216"/>
        <v>Maryland1967</v>
      </c>
      <c r="F7016">
        <v>0</v>
      </c>
      <c r="G7016">
        <v>9</v>
      </c>
      <c r="H7016">
        <v>0</v>
      </c>
      <c r="I7016">
        <v>-9.07</v>
      </c>
      <c r="J7016">
        <v>-2.81</v>
      </c>
      <c r="K7016">
        <v>-11.87</v>
      </c>
      <c r="L7016" s="2">
        <f>_xlfn.RANK.EQ(I7016, INDEX(CFB!$I$2:$I$1048576, MATCH(W7016, CFB!$W$2:$W$1048576, 0)):INDEX(CFB!$I$2:$I$1048576, MATCH(W7016, CFB!$W$2:$W$1048576, 0) + COUNTIF(CFB!$W$2:$W$1048576, W7016) - 1), 0)</f>
        <v>113</v>
      </c>
      <c r="M7016" s="2">
        <f>_xlfn.RANK.EQ(J7016, INDEX(CFB!$J$2:$J$1048576, MATCH(W7016, CFB!$W$2:$W$1048576, 0)):INDEX(CFB!$J$2:$J$1048576, MATCH(W7016, CFB!$W$2:$W$1048576, 0) + COUNTIF(CFB!$W$2:$W$1048576, W7016) - 1))</f>
        <v>87</v>
      </c>
      <c r="N7016" s="2">
        <f>RANK(K7016, INDEX(CFB!$K$2:$K$1048576, MATCH(W7016, CFB!$W$2:$W$1048576, 0)):INDEX(CFB!$K$2:$K$1048576, MATCH(W7016, CFB!$W$2:$W$1048576, 0) + COUNTIF(CFB!$W$2:$W$1048576, W7016) - 1))</f>
        <v>108</v>
      </c>
      <c r="O7016">
        <v>19.72</v>
      </c>
      <c r="P7016">
        <v>12.72</v>
      </c>
      <c r="W7016">
        <v>1967</v>
      </c>
      <c r="X7016">
        <f t="shared" si="217"/>
        <v>0</v>
      </c>
    </row>
    <row r="7017" spans="1:24" ht="12.75" hidden="1" customHeight="1" x14ac:dyDescent="0.45">
      <c r="A7017">
        <v>109</v>
      </c>
      <c r="B7017" t="s">
        <v>56</v>
      </c>
      <c r="C7017" t="s">
        <v>12</v>
      </c>
      <c r="D7017" s="2" t="str">
        <f t="shared" si="216"/>
        <v>Rutgers1967</v>
      </c>
      <c r="F7017">
        <v>4</v>
      </c>
      <c r="G7017">
        <v>5</v>
      </c>
      <c r="H7017">
        <v>0</v>
      </c>
      <c r="I7017">
        <v>-5.0599999999999996</v>
      </c>
      <c r="J7017">
        <v>-9.1</v>
      </c>
      <c r="K7017">
        <v>-14.16</v>
      </c>
      <c r="L7017" s="2">
        <f>_xlfn.RANK.EQ(I7017, INDEX(CFB!$I$2:$I$1048576, MATCH(W7017, CFB!$W$2:$W$1048576, 0)):INDEX(CFB!$I$2:$I$1048576, MATCH(W7017, CFB!$W$2:$W$1048576, 0) + COUNTIF(CFB!$W$2:$W$1048576, W7017) - 1), 0)</f>
        <v>100</v>
      </c>
      <c r="M7017" s="2">
        <f>_xlfn.RANK.EQ(J7017, INDEX(CFB!$J$2:$J$1048576, MATCH(W7017, CFB!$W$2:$W$1048576, 0)):INDEX(CFB!$J$2:$J$1048576, MATCH(W7017, CFB!$W$2:$W$1048576, 0) + COUNTIF(CFB!$W$2:$W$1048576, W7017) - 1))</f>
        <v>112</v>
      </c>
      <c r="N7017" s="2">
        <f>RANK(K7017, INDEX(CFB!$K$2:$K$1048576, MATCH(W7017, CFB!$W$2:$W$1048576, 0)):INDEX(CFB!$K$2:$K$1048576, MATCH(W7017, CFB!$W$2:$W$1048576, 0) + COUNTIF(CFB!$W$2:$W$1048576, W7017) - 1))</f>
        <v>109</v>
      </c>
      <c r="O7017">
        <v>21.6</v>
      </c>
      <c r="P7017">
        <v>16.600000000000001</v>
      </c>
      <c r="W7017">
        <v>1967</v>
      </c>
      <c r="X7017">
        <f t="shared" si="217"/>
        <v>0</v>
      </c>
    </row>
    <row r="7018" spans="1:24" ht="12.75" hidden="1" customHeight="1" x14ac:dyDescent="0.45">
      <c r="A7018">
        <v>110</v>
      </c>
      <c r="B7018" t="s">
        <v>237</v>
      </c>
      <c r="C7018" t="s">
        <v>12</v>
      </c>
      <c r="D7018" s="2" t="str">
        <f t="shared" si="216"/>
        <v>Tampa1967</v>
      </c>
      <c r="F7018">
        <v>2</v>
      </c>
      <c r="G7018">
        <v>7</v>
      </c>
      <c r="H7018">
        <v>0</v>
      </c>
      <c r="I7018">
        <v>-12.68</v>
      </c>
      <c r="J7018">
        <v>-1.54</v>
      </c>
      <c r="K7018">
        <v>-14.22</v>
      </c>
      <c r="L7018" s="2">
        <f>_xlfn.RANK.EQ(I7018, INDEX(CFB!$I$2:$I$1048576, MATCH(W7018, CFB!$W$2:$W$1048576, 0)):INDEX(CFB!$I$2:$I$1048576, MATCH(W7018, CFB!$W$2:$W$1048576, 0) + COUNTIF(CFB!$W$2:$W$1048576, W7018) - 1), 0)</f>
        <v>116</v>
      </c>
      <c r="M7018" s="2">
        <f>_xlfn.RANK.EQ(J7018, INDEX(CFB!$J$2:$J$1048576, MATCH(W7018, CFB!$W$2:$W$1048576, 0)):INDEX(CFB!$J$2:$J$1048576, MATCH(W7018, CFB!$W$2:$W$1048576, 0) + COUNTIF(CFB!$W$2:$W$1048576, W7018) - 1))</f>
        <v>79</v>
      </c>
      <c r="N7018" s="2">
        <f>RANK(K7018, INDEX(CFB!$K$2:$K$1048576, MATCH(W7018, CFB!$W$2:$W$1048576, 0)):INDEX(CFB!$K$2:$K$1048576, MATCH(W7018, CFB!$W$2:$W$1048576, 0) + COUNTIF(CFB!$W$2:$W$1048576, W7018) - 1))</f>
        <v>110</v>
      </c>
      <c r="O7018">
        <v>14.75</v>
      </c>
      <c r="P7018">
        <v>17.7</v>
      </c>
      <c r="W7018">
        <v>1967</v>
      </c>
      <c r="X7018">
        <f t="shared" si="217"/>
        <v>0</v>
      </c>
    </row>
    <row r="7019" spans="1:24" ht="12.75" hidden="1" customHeight="1" x14ac:dyDescent="0.45">
      <c r="A7019">
        <v>111</v>
      </c>
      <c r="B7019" t="s">
        <v>224</v>
      </c>
      <c r="C7019" t="s">
        <v>212</v>
      </c>
      <c r="D7019" s="2" t="str">
        <f t="shared" si="216"/>
        <v>Pennsylvania1967</v>
      </c>
      <c r="F7019">
        <v>3</v>
      </c>
      <c r="G7019">
        <v>6</v>
      </c>
      <c r="H7019">
        <v>0</v>
      </c>
      <c r="I7019">
        <v>-2.57</v>
      </c>
      <c r="J7019">
        <v>-11.74</v>
      </c>
      <c r="K7019">
        <v>-14.31</v>
      </c>
      <c r="L7019" s="2">
        <f>_xlfn.RANK.EQ(I7019, INDEX(CFB!$I$2:$I$1048576, MATCH(W7019, CFB!$W$2:$W$1048576, 0)):INDEX(CFB!$I$2:$I$1048576, MATCH(W7019, CFB!$W$2:$W$1048576, 0) + COUNTIF(CFB!$W$2:$W$1048576, W7019) - 1), 0)</f>
        <v>85</v>
      </c>
      <c r="M7019" s="2">
        <f>_xlfn.RANK.EQ(J7019, INDEX(CFB!$J$2:$J$1048576, MATCH(W7019, CFB!$W$2:$W$1048576, 0)):INDEX(CFB!$J$2:$J$1048576, MATCH(W7019, CFB!$W$2:$W$1048576, 0) + COUNTIF(CFB!$W$2:$W$1048576, W7019) - 1))</f>
        <v>115</v>
      </c>
      <c r="N7019" s="2">
        <f>RANK(K7019, INDEX(CFB!$K$2:$K$1048576, MATCH(W7019, CFB!$W$2:$W$1048576, 0)):INDEX(CFB!$K$2:$K$1048576, MATCH(W7019, CFB!$W$2:$W$1048576, 0) + COUNTIF(CFB!$W$2:$W$1048576, W7019) - 1))</f>
        <v>111</v>
      </c>
      <c r="O7019">
        <v>24.67</v>
      </c>
      <c r="P7019">
        <v>19.66</v>
      </c>
      <c r="W7019">
        <v>1967</v>
      </c>
      <c r="X7019">
        <f t="shared" si="217"/>
        <v>0</v>
      </c>
    </row>
    <row r="7020" spans="1:24" ht="12.75" hidden="1" customHeight="1" x14ac:dyDescent="0.45">
      <c r="A7020">
        <v>112</v>
      </c>
      <c r="B7020" t="s">
        <v>205</v>
      </c>
      <c r="C7020" t="s">
        <v>206</v>
      </c>
      <c r="D7020" s="2" t="str">
        <f t="shared" si="216"/>
        <v>Furman1967</v>
      </c>
      <c r="F7020">
        <v>5</v>
      </c>
      <c r="G7020">
        <v>5</v>
      </c>
      <c r="H7020">
        <v>0</v>
      </c>
      <c r="I7020">
        <v>-1.18</v>
      </c>
      <c r="J7020">
        <v>-13.79</v>
      </c>
      <c r="K7020">
        <v>-14.97</v>
      </c>
      <c r="L7020" s="2">
        <f>_xlfn.RANK.EQ(I7020, INDEX(CFB!$I$2:$I$1048576, MATCH(W7020, CFB!$W$2:$W$1048576, 0)):INDEX(CFB!$I$2:$I$1048576, MATCH(W7020, CFB!$W$2:$W$1048576, 0) + COUNTIF(CFB!$W$2:$W$1048576, W7020) - 1), 0)</f>
        <v>76</v>
      </c>
      <c r="M7020" s="2">
        <f>_xlfn.RANK.EQ(J7020, INDEX(CFB!$J$2:$J$1048576, MATCH(W7020, CFB!$W$2:$W$1048576, 0)):INDEX(CFB!$J$2:$J$1048576, MATCH(W7020, CFB!$W$2:$W$1048576, 0) + COUNTIF(CFB!$W$2:$W$1048576, W7020) - 1))</f>
        <v>118</v>
      </c>
      <c r="N7020" s="2">
        <f>RANK(K7020, INDEX(CFB!$K$2:$K$1048576, MATCH(W7020, CFB!$W$2:$W$1048576, 0)):INDEX(CFB!$K$2:$K$1048576, MATCH(W7020, CFB!$W$2:$W$1048576, 0) + COUNTIF(CFB!$W$2:$W$1048576, W7020) - 1))</f>
        <v>112</v>
      </c>
      <c r="O7020">
        <v>26.22</v>
      </c>
      <c r="P7020">
        <v>22.68</v>
      </c>
      <c r="W7020">
        <v>1967</v>
      </c>
      <c r="X7020">
        <f t="shared" si="217"/>
        <v>0</v>
      </c>
    </row>
    <row r="7021" spans="1:24" ht="12.75" hidden="1" customHeight="1" x14ac:dyDescent="0.45">
      <c r="A7021">
        <v>113</v>
      </c>
      <c r="B7021" t="s">
        <v>141</v>
      </c>
      <c r="C7021" t="s">
        <v>178</v>
      </c>
      <c r="D7021" s="2" t="str">
        <f t="shared" si="216"/>
        <v>New Mexico1967</v>
      </c>
      <c r="F7021">
        <v>1</v>
      </c>
      <c r="G7021">
        <v>9</v>
      </c>
      <c r="H7021">
        <v>0</v>
      </c>
      <c r="I7021">
        <v>-3.98</v>
      </c>
      <c r="J7021">
        <v>-12.47</v>
      </c>
      <c r="K7021">
        <v>-16.45</v>
      </c>
      <c r="L7021" s="2">
        <f>_xlfn.RANK.EQ(I7021, INDEX(CFB!$I$2:$I$1048576, MATCH(W7021, CFB!$W$2:$W$1048576, 0)):INDEX(CFB!$I$2:$I$1048576, MATCH(W7021, CFB!$W$2:$W$1048576, 0) + COUNTIF(CFB!$W$2:$W$1048576, W7021) - 1), 0)</f>
        <v>93</v>
      </c>
      <c r="M7021" s="2">
        <f>_xlfn.RANK.EQ(J7021, INDEX(CFB!$J$2:$J$1048576, MATCH(W7021, CFB!$W$2:$W$1048576, 0)):INDEX(CFB!$J$2:$J$1048576, MATCH(W7021, CFB!$W$2:$W$1048576, 0) + COUNTIF(CFB!$W$2:$W$1048576, W7021) - 1))</f>
        <v>116</v>
      </c>
      <c r="N7021" s="2">
        <f>RANK(K7021, INDEX(CFB!$K$2:$K$1048576, MATCH(W7021, CFB!$W$2:$W$1048576, 0)):INDEX(CFB!$K$2:$K$1048576, MATCH(W7021, CFB!$W$2:$W$1048576, 0) + COUNTIF(CFB!$W$2:$W$1048576, W7021) - 1))</f>
        <v>113</v>
      </c>
      <c r="O7021">
        <v>23.54</v>
      </c>
      <c r="P7021">
        <v>29.82</v>
      </c>
      <c r="W7021">
        <v>1967</v>
      </c>
      <c r="X7021">
        <f t="shared" si="217"/>
        <v>0</v>
      </c>
    </row>
    <row r="7022" spans="1:24" ht="12.75" hidden="1" customHeight="1" x14ac:dyDescent="0.45">
      <c r="A7022">
        <v>114</v>
      </c>
      <c r="B7022" t="s">
        <v>223</v>
      </c>
      <c r="C7022" t="s">
        <v>212</v>
      </c>
      <c r="D7022" s="2" t="str">
        <f t="shared" si="216"/>
        <v>Columbia1967</v>
      </c>
      <c r="F7022">
        <v>2</v>
      </c>
      <c r="G7022">
        <v>7</v>
      </c>
      <c r="H7022">
        <v>0</v>
      </c>
      <c r="I7022">
        <v>-9.5</v>
      </c>
      <c r="J7022">
        <v>-7.13</v>
      </c>
      <c r="K7022">
        <v>-16.64</v>
      </c>
      <c r="L7022" s="2">
        <f>_xlfn.RANK.EQ(I7022, INDEX(CFB!$I$2:$I$1048576, MATCH(W7022, CFB!$W$2:$W$1048576, 0)):INDEX(CFB!$I$2:$I$1048576, MATCH(W7022, CFB!$W$2:$W$1048576, 0) + COUNTIF(CFB!$W$2:$W$1048576, W7022) - 1), 0)</f>
        <v>114</v>
      </c>
      <c r="M7022" s="2">
        <f>_xlfn.RANK.EQ(J7022, INDEX(CFB!$J$2:$J$1048576, MATCH(W7022, CFB!$W$2:$W$1048576, 0)):INDEX(CFB!$J$2:$J$1048576, MATCH(W7022, CFB!$W$2:$W$1048576, 0) + COUNTIF(CFB!$W$2:$W$1048576, W7022) - 1))</f>
        <v>110</v>
      </c>
      <c r="N7022" s="2">
        <f>RANK(K7022, INDEX(CFB!$K$2:$K$1048576, MATCH(W7022, CFB!$W$2:$W$1048576, 0)):INDEX(CFB!$K$2:$K$1048576, MATCH(W7022, CFB!$W$2:$W$1048576, 0) + COUNTIF(CFB!$W$2:$W$1048576, W7022) - 1))</f>
        <v>114</v>
      </c>
      <c r="O7022">
        <v>17.75</v>
      </c>
      <c r="P7022">
        <v>15.18</v>
      </c>
      <c r="W7022">
        <v>1967</v>
      </c>
      <c r="X7022">
        <f t="shared" si="217"/>
        <v>0</v>
      </c>
    </row>
    <row r="7023" spans="1:24" ht="12.75" hidden="1" customHeight="1" x14ac:dyDescent="0.45">
      <c r="A7023">
        <v>115</v>
      </c>
      <c r="B7023" t="s">
        <v>221</v>
      </c>
      <c r="C7023" t="s">
        <v>212</v>
      </c>
      <c r="D7023" s="2" t="str">
        <f t="shared" si="216"/>
        <v>Brown1967</v>
      </c>
      <c r="F7023">
        <v>2</v>
      </c>
      <c r="G7023">
        <v>6</v>
      </c>
      <c r="H7023">
        <v>1</v>
      </c>
      <c r="I7023">
        <v>-13.79</v>
      </c>
      <c r="J7023">
        <v>-5.19</v>
      </c>
      <c r="K7023">
        <v>-18.97</v>
      </c>
      <c r="L7023" s="2">
        <f>_xlfn.RANK.EQ(I7023, INDEX(CFB!$I$2:$I$1048576, MATCH(W7023, CFB!$W$2:$W$1048576, 0)):INDEX(CFB!$I$2:$I$1048576, MATCH(W7023, CFB!$W$2:$W$1048576, 0) + COUNTIF(CFB!$W$2:$W$1048576, W7023) - 1), 0)</f>
        <v>118</v>
      </c>
      <c r="M7023" s="2">
        <f>_xlfn.RANK.EQ(J7023, INDEX(CFB!$J$2:$J$1048576, MATCH(W7023, CFB!$W$2:$W$1048576, 0)):INDEX(CFB!$J$2:$J$1048576, MATCH(W7023, CFB!$W$2:$W$1048576, 0) + COUNTIF(CFB!$W$2:$W$1048576, W7023) - 1))</f>
        <v>102</v>
      </c>
      <c r="N7023" s="2">
        <f>RANK(K7023, INDEX(CFB!$K$2:$K$1048576, MATCH(W7023, CFB!$W$2:$W$1048576, 0)):INDEX(CFB!$K$2:$K$1048576, MATCH(W7023, CFB!$W$2:$W$1048576, 0) + COUNTIF(CFB!$W$2:$W$1048576, W7023) - 1))</f>
        <v>115</v>
      </c>
      <c r="O7023">
        <v>13.87</v>
      </c>
      <c r="P7023">
        <v>15.28</v>
      </c>
      <c r="W7023">
        <v>1967</v>
      </c>
      <c r="X7023">
        <f t="shared" si="217"/>
        <v>0</v>
      </c>
    </row>
    <row r="7024" spans="1:24" ht="12.75" hidden="1" customHeight="1" x14ac:dyDescent="0.45">
      <c r="A7024">
        <v>116</v>
      </c>
      <c r="B7024" t="s">
        <v>210</v>
      </c>
      <c r="C7024" t="s">
        <v>12</v>
      </c>
      <c r="D7024" s="2" t="str">
        <f t="shared" si="216"/>
        <v>Colgate1967</v>
      </c>
      <c r="F7024">
        <v>2</v>
      </c>
      <c r="G7024">
        <v>8</v>
      </c>
      <c r="H7024">
        <v>0</v>
      </c>
      <c r="I7024">
        <v>-13.07</v>
      </c>
      <c r="J7024">
        <v>-6.09</v>
      </c>
      <c r="K7024">
        <v>-19.16</v>
      </c>
      <c r="L7024" s="2">
        <f>_xlfn.RANK.EQ(I7024, INDEX(CFB!$I$2:$I$1048576, MATCH(W7024, CFB!$W$2:$W$1048576, 0)):INDEX(CFB!$I$2:$I$1048576, MATCH(W7024, CFB!$W$2:$W$1048576, 0) + COUNTIF(CFB!$W$2:$W$1048576, W7024) - 1), 0)</f>
        <v>117</v>
      </c>
      <c r="M7024" s="2">
        <f>_xlfn.RANK.EQ(J7024, INDEX(CFB!$J$2:$J$1048576, MATCH(W7024, CFB!$W$2:$W$1048576, 0)):INDEX(CFB!$J$2:$J$1048576, MATCH(W7024, CFB!$W$2:$W$1048576, 0) + COUNTIF(CFB!$W$2:$W$1048576, W7024) - 1))</f>
        <v>106</v>
      </c>
      <c r="N7024" s="2">
        <f>RANK(K7024, INDEX(CFB!$K$2:$K$1048576, MATCH(W7024, CFB!$W$2:$W$1048576, 0)):INDEX(CFB!$K$2:$K$1048576, MATCH(W7024, CFB!$W$2:$W$1048576, 0) + COUNTIF(CFB!$W$2:$W$1048576, W7024) - 1))</f>
        <v>116</v>
      </c>
      <c r="O7024">
        <v>15.64</v>
      </c>
      <c r="P7024">
        <v>14.34</v>
      </c>
      <c r="W7024">
        <v>1967</v>
      </c>
      <c r="X7024">
        <f t="shared" si="217"/>
        <v>0</v>
      </c>
    </row>
    <row r="7025" spans="1:24" ht="12.75" hidden="1" customHeight="1" x14ac:dyDescent="0.45">
      <c r="A7025">
        <v>117</v>
      </c>
      <c r="B7025" t="s">
        <v>175</v>
      </c>
      <c r="C7025" t="s">
        <v>12</v>
      </c>
      <c r="D7025" s="2" t="str">
        <f t="shared" si="216"/>
        <v>Idaho1967</v>
      </c>
      <c r="F7025">
        <v>4</v>
      </c>
      <c r="G7025">
        <v>6</v>
      </c>
      <c r="H7025">
        <v>0</v>
      </c>
      <c r="I7025">
        <v>-6.54</v>
      </c>
      <c r="J7025">
        <v>-13.39</v>
      </c>
      <c r="K7025">
        <v>-19.93</v>
      </c>
      <c r="L7025" s="2">
        <f>_xlfn.RANK.EQ(I7025, INDEX(CFB!$I$2:$I$1048576, MATCH(W7025, CFB!$W$2:$W$1048576, 0)):INDEX(CFB!$I$2:$I$1048576, MATCH(W7025, CFB!$W$2:$W$1048576, 0) + COUNTIF(CFB!$W$2:$W$1048576, W7025) - 1), 0)</f>
        <v>110</v>
      </c>
      <c r="M7025" s="2">
        <f>_xlfn.RANK.EQ(J7025, INDEX(CFB!$J$2:$J$1048576, MATCH(W7025, CFB!$W$2:$W$1048576, 0)):INDEX(CFB!$J$2:$J$1048576, MATCH(W7025, CFB!$W$2:$W$1048576, 0) + COUNTIF(CFB!$W$2:$W$1048576, W7025) - 1))</f>
        <v>117</v>
      </c>
      <c r="N7025" s="2">
        <f>RANK(K7025, INDEX(CFB!$K$2:$K$1048576, MATCH(W7025, CFB!$W$2:$W$1048576, 0)):INDEX(CFB!$K$2:$K$1048576, MATCH(W7025, CFB!$W$2:$W$1048576, 0) + COUNTIF(CFB!$W$2:$W$1048576, W7025) - 1))</f>
        <v>117</v>
      </c>
      <c r="O7025">
        <v>19.59</v>
      </c>
      <c r="P7025">
        <v>28.73</v>
      </c>
      <c r="W7025">
        <v>1967</v>
      </c>
      <c r="X7025">
        <f t="shared" si="217"/>
        <v>0</v>
      </c>
    </row>
    <row r="7026" spans="1:24" ht="12.75" hidden="1" customHeight="1" x14ac:dyDescent="0.45">
      <c r="A7026">
        <v>118</v>
      </c>
      <c r="B7026" t="s">
        <v>62</v>
      </c>
      <c r="C7026" t="s">
        <v>65</v>
      </c>
      <c r="D7026" s="2" t="str">
        <f t="shared" si="216"/>
        <v>Marshall1967</v>
      </c>
      <c r="F7026">
        <v>0</v>
      </c>
      <c r="G7026">
        <v>10</v>
      </c>
      <c r="H7026">
        <v>0</v>
      </c>
      <c r="I7026">
        <v>-12.19</v>
      </c>
      <c r="J7026">
        <v>-9.65</v>
      </c>
      <c r="K7026">
        <v>-21.83</v>
      </c>
      <c r="L7026" s="2">
        <f>_xlfn.RANK.EQ(I7026, INDEX(CFB!$I$2:$I$1048576, MATCH(W7026, CFB!$W$2:$W$1048576, 0)):INDEX(CFB!$I$2:$I$1048576, MATCH(W7026, CFB!$W$2:$W$1048576, 0) + COUNTIF(CFB!$W$2:$W$1048576, W7026) - 1), 0)</f>
        <v>115</v>
      </c>
      <c r="M7026" s="2">
        <f>_xlfn.RANK.EQ(J7026, INDEX(CFB!$J$2:$J$1048576, MATCH(W7026, CFB!$W$2:$W$1048576, 0)):INDEX(CFB!$J$2:$J$1048576, MATCH(W7026, CFB!$W$2:$W$1048576, 0) + COUNTIF(CFB!$W$2:$W$1048576, W7026) - 1))</f>
        <v>113</v>
      </c>
      <c r="N7026" s="2">
        <f>RANK(K7026, INDEX(CFB!$K$2:$K$1048576, MATCH(W7026, CFB!$W$2:$W$1048576, 0)):INDEX(CFB!$K$2:$K$1048576, MATCH(W7026, CFB!$W$2:$W$1048576, 0) + COUNTIF(CFB!$W$2:$W$1048576, W7026) - 1))</f>
        <v>118</v>
      </c>
      <c r="O7026">
        <v>17.28</v>
      </c>
      <c r="P7026">
        <v>22.09</v>
      </c>
      <c r="W7026">
        <v>1967</v>
      </c>
      <c r="X7026">
        <f t="shared" si="217"/>
        <v>0</v>
      </c>
    </row>
    <row r="7027" spans="1:24" ht="12.75" hidden="1" customHeight="1" x14ac:dyDescent="0.45">
      <c r="A7027">
        <v>1</v>
      </c>
      <c r="B7027" t="s">
        <v>11</v>
      </c>
      <c r="C7027" t="s">
        <v>12</v>
      </c>
      <c r="D7027" s="2" t="str">
        <f t="shared" si="216"/>
        <v>Notre Dame1966</v>
      </c>
      <c r="E7027">
        <v>1</v>
      </c>
      <c r="F7027">
        <v>9</v>
      </c>
      <c r="G7027">
        <v>0</v>
      </c>
      <c r="H7027">
        <v>1</v>
      </c>
      <c r="I7027">
        <v>10.59</v>
      </c>
      <c r="J7027">
        <v>15.42</v>
      </c>
      <c r="K7027">
        <v>26.02</v>
      </c>
      <c r="L7027" s="2">
        <f>_xlfn.RANK.EQ(I7027, INDEX(CFB!$I$2:$I$1048576, MATCH(W7027, CFB!$W$2:$W$1048576, 0)):INDEX(CFB!$I$2:$I$1048576, MATCH(W7027, CFB!$W$2:$W$1048576, 0) + COUNTIF(CFB!$W$2:$W$1048576, W7027) - 1), 0)</f>
        <v>7</v>
      </c>
      <c r="M7027" s="2">
        <f>_xlfn.RANK.EQ(J7027, INDEX(CFB!$J$2:$J$1048576, MATCH(W7027, CFB!$W$2:$W$1048576, 0)):INDEX(CFB!$J$2:$J$1048576, MATCH(W7027, CFB!$W$2:$W$1048576, 0) + COUNTIF(CFB!$W$2:$W$1048576, W7027) - 1))</f>
        <v>1</v>
      </c>
      <c r="N7027" s="2">
        <f>RANK(K7027, INDEX(CFB!$K$2:$K$1048576, MATCH(W7027, CFB!$W$2:$W$1048576, 0)):INDEX(CFB!$K$2:$K$1048576, MATCH(W7027, CFB!$W$2:$W$1048576, 0) + COUNTIF(CFB!$W$2:$W$1048576, W7027) - 1))</f>
        <v>1</v>
      </c>
      <c r="O7027">
        <v>47.39</v>
      </c>
      <c r="P7027">
        <v>-6.58</v>
      </c>
      <c r="W7027">
        <v>1966</v>
      </c>
      <c r="X7027">
        <f t="shared" si="217"/>
        <v>1</v>
      </c>
    </row>
    <row r="7028" spans="1:24" ht="12.75" hidden="1" customHeight="1" x14ac:dyDescent="0.45">
      <c r="A7028">
        <v>2</v>
      </c>
      <c r="B7028" t="s">
        <v>18</v>
      </c>
      <c r="C7028" t="s">
        <v>15</v>
      </c>
      <c r="D7028" s="2" t="str">
        <f t="shared" si="216"/>
        <v>Alabama1966</v>
      </c>
      <c r="E7028">
        <v>3</v>
      </c>
      <c r="F7028">
        <v>11</v>
      </c>
      <c r="G7028">
        <v>0</v>
      </c>
      <c r="H7028">
        <v>0</v>
      </c>
      <c r="I7028">
        <v>10.63</v>
      </c>
      <c r="J7028">
        <v>13.12</v>
      </c>
      <c r="K7028">
        <v>23.75</v>
      </c>
      <c r="L7028" s="2">
        <f>_xlfn.RANK.EQ(I7028, INDEX(CFB!$I$2:$I$1048576, MATCH(W7028, CFB!$W$2:$W$1048576, 0)):INDEX(CFB!$I$2:$I$1048576, MATCH(W7028, CFB!$W$2:$W$1048576, 0) + COUNTIF(CFB!$W$2:$W$1048576, W7028) - 1), 0)</f>
        <v>6</v>
      </c>
      <c r="M7028" s="2">
        <f>_xlfn.RANK.EQ(J7028, INDEX(CFB!$J$2:$J$1048576, MATCH(W7028, CFB!$W$2:$W$1048576, 0)):INDEX(CFB!$J$2:$J$1048576, MATCH(W7028, CFB!$W$2:$W$1048576, 0) + COUNTIF(CFB!$W$2:$W$1048576, W7028) - 1))</f>
        <v>3</v>
      </c>
      <c r="N7028" s="2">
        <f>RANK(K7028, INDEX(CFB!$K$2:$K$1048576, MATCH(W7028, CFB!$W$2:$W$1048576, 0)):INDEX(CFB!$K$2:$K$1048576, MATCH(W7028, CFB!$W$2:$W$1048576, 0) + COUNTIF(CFB!$W$2:$W$1048576, W7028) - 1))</f>
        <v>2</v>
      </c>
      <c r="O7028">
        <v>39.17</v>
      </c>
      <c r="P7028">
        <v>-3.98</v>
      </c>
      <c r="W7028">
        <v>1966</v>
      </c>
      <c r="X7028">
        <f t="shared" si="217"/>
        <v>0</v>
      </c>
    </row>
    <row r="7029" spans="1:24" ht="12.75" hidden="1" customHeight="1" x14ac:dyDescent="0.45">
      <c r="A7029">
        <v>3</v>
      </c>
      <c r="B7029" t="s">
        <v>95</v>
      </c>
      <c r="C7029" t="s">
        <v>10</v>
      </c>
      <c r="D7029" s="2" t="str">
        <f t="shared" si="216"/>
        <v>Michigan State1966</v>
      </c>
      <c r="E7029">
        <v>2</v>
      </c>
      <c r="F7029">
        <v>9</v>
      </c>
      <c r="G7029">
        <v>0</v>
      </c>
      <c r="H7029">
        <v>1</v>
      </c>
      <c r="I7029">
        <v>11.81</v>
      </c>
      <c r="J7029">
        <v>9.65</v>
      </c>
      <c r="K7029">
        <v>21.46</v>
      </c>
      <c r="L7029" s="2">
        <f>_xlfn.RANK.EQ(I7029, INDEX(CFB!$I$2:$I$1048576, MATCH(W7029, CFB!$W$2:$W$1048576, 0)):INDEX(CFB!$I$2:$I$1048576, MATCH(W7029, CFB!$W$2:$W$1048576, 0) + COUNTIF(CFB!$W$2:$W$1048576, W7029) - 1), 0)</f>
        <v>3</v>
      </c>
      <c r="M7029" s="2">
        <f>_xlfn.RANK.EQ(J7029, INDEX(CFB!$J$2:$J$1048576, MATCH(W7029, CFB!$W$2:$W$1048576, 0)):INDEX(CFB!$J$2:$J$1048576, MATCH(W7029, CFB!$W$2:$W$1048576, 0) + COUNTIF(CFB!$W$2:$W$1048576, W7029) - 1))</f>
        <v>9</v>
      </c>
      <c r="N7029" s="2">
        <f>RANK(K7029, INDEX(CFB!$K$2:$K$1048576, MATCH(W7029, CFB!$W$2:$W$1048576, 0)):INDEX(CFB!$K$2:$K$1048576, MATCH(W7029, CFB!$W$2:$W$1048576, 0) + COUNTIF(CFB!$W$2:$W$1048576, W7029) - 1))</f>
        <v>3</v>
      </c>
      <c r="O7029">
        <v>39.61</v>
      </c>
      <c r="P7029">
        <v>-2.12</v>
      </c>
      <c r="W7029">
        <v>1966</v>
      </c>
      <c r="X7029">
        <f t="shared" si="217"/>
        <v>0</v>
      </c>
    </row>
    <row r="7030" spans="1:24" ht="12.75" hidden="1" customHeight="1" x14ac:dyDescent="0.45">
      <c r="A7030">
        <v>4</v>
      </c>
      <c r="B7030" t="s">
        <v>138</v>
      </c>
      <c r="C7030" t="s">
        <v>178</v>
      </c>
      <c r="D7030" s="2" t="str">
        <f t="shared" si="216"/>
        <v>Wyoming1966</v>
      </c>
      <c r="F7030">
        <v>10</v>
      </c>
      <c r="G7030">
        <v>1</v>
      </c>
      <c r="H7030">
        <v>0</v>
      </c>
      <c r="I7030">
        <v>8.1199999999999992</v>
      </c>
      <c r="J7030">
        <v>10.08</v>
      </c>
      <c r="K7030">
        <v>18.190000000000001</v>
      </c>
      <c r="L7030" s="2">
        <f>_xlfn.RANK.EQ(I7030, INDEX(CFB!$I$2:$I$1048576, MATCH(W7030, CFB!$W$2:$W$1048576, 0)):INDEX(CFB!$I$2:$I$1048576, MATCH(W7030, CFB!$W$2:$W$1048576, 0) + COUNTIF(CFB!$W$2:$W$1048576, W7030) - 1), 0)</f>
        <v>10</v>
      </c>
      <c r="M7030" s="2">
        <f>_xlfn.RANK.EQ(J7030, INDEX(CFB!$J$2:$J$1048576, MATCH(W7030, CFB!$W$2:$W$1048576, 0)):INDEX(CFB!$J$2:$J$1048576, MATCH(W7030, CFB!$W$2:$W$1048576, 0) + COUNTIF(CFB!$W$2:$W$1048576, W7030) - 1))</f>
        <v>7</v>
      </c>
      <c r="N7030" s="2">
        <f>RANK(K7030, INDEX(CFB!$K$2:$K$1048576, MATCH(W7030, CFB!$W$2:$W$1048576, 0)):INDEX(CFB!$K$2:$K$1048576, MATCH(W7030, CFB!$W$2:$W$1048576, 0) + COUNTIF(CFB!$W$2:$W$1048576, W7030) - 1))</f>
        <v>4</v>
      </c>
      <c r="O7030">
        <v>39.85</v>
      </c>
      <c r="P7030">
        <v>-3.37</v>
      </c>
      <c r="W7030">
        <v>1966</v>
      </c>
      <c r="X7030">
        <f t="shared" si="217"/>
        <v>0</v>
      </c>
    </row>
    <row r="7031" spans="1:24" ht="12.75" hidden="1" customHeight="1" x14ac:dyDescent="0.45">
      <c r="A7031">
        <v>5</v>
      </c>
      <c r="B7031" t="s">
        <v>19</v>
      </c>
      <c r="C7031" t="s">
        <v>15</v>
      </c>
      <c r="D7031" s="2" t="str">
        <f t="shared" si="216"/>
        <v>Ole Miss1966</v>
      </c>
      <c r="F7031">
        <v>8</v>
      </c>
      <c r="G7031">
        <v>3</v>
      </c>
      <c r="H7031">
        <v>0</v>
      </c>
      <c r="I7031">
        <v>3.73</v>
      </c>
      <c r="J7031">
        <v>13.85</v>
      </c>
      <c r="K7031">
        <v>17.579999999999998</v>
      </c>
      <c r="L7031" s="2">
        <f>_xlfn.RANK.EQ(I7031, INDEX(CFB!$I$2:$I$1048576, MATCH(W7031, CFB!$W$2:$W$1048576, 0)):INDEX(CFB!$I$2:$I$1048576, MATCH(W7031, CFB!$W$2:$W$1048576, 0) + COUNTIF(CFB!$W$2:$W$1048576, W7031) - 1), 0)</f>
        <v>34</v>
      </c>
      <c r="M7031" s="2">
        <f>_xlfn.RANK.EQ(J7031, INDEX(CFB!$J$2:$J$1048576, MATCH(W7031, CFB!$W$2:$W$1048576, 0)):INDEX(CFB!$J$2:$J$1048576, MATCH(W7031, CFB!$W$2:$W$1048576, 0) + COUNTIF(CFB!$W$2:$W$1048576, W7031) - 1))</f>
        <v>2</v>
      </c>
      <c r="N7031" s="2">
        <f>RANK(K7031, INDEX(CFB!$K$2:$K$1048576, MATCH(W7031, CFB!$W$2:$W$1048576, 0)):INDEX(CFB!$K$2:$K$1048576, MATCH(W7031, CFB!$W$2:$W$1048576, 0) + COUNTIF(CFB!$W$2:$W$1048576, W7031) - 1))</f>
        <v>5</v>
      </c>
      <c r="O7031">
        <v>29.94</v>
      </c>
      <c r="P7031">
        <v>-5.81</v>
      </c>
      <c r="W7031">
        <v>1966</v>
      </c>
      <c r="X7031">
        <f t="shared" si="217"/>
        <v>0</v>
      </c>
    </row>
    <row r="7032" spans="1:24" ht="12.75" hidden="1" customHeight="1" x14ac:dyDescent="0.45">
      <c r="A7032">
        <v>6</v>
      </c>
      <c r="B7032" t="s">
        <v>52</v>
      </c>
      <c r="C7032" t="s">
        <v>12</v>
      </c>
      <c r="D7032" s="2" t="str">
        <f t="shared" si="216"/>
        <v>Georgia Tech1966</v>
      </c>
      <c r="E7032">
        <v>8</v>
      </c>
      <c r="F7032">
        <v>9</v>
      </c>
      <c r="G7032">
        <v>2</v>
      </c>
      <c r="H7032">
        <v>0</v>
      </c>
      <c r="I7032">
        <v>6.52</v>
      </c>
      <c r="J7032">
        <v>10.95</v>
      </c>
      <c r="K7032">
        <v>17.47</v>
      </c>
      <c r="L7032" s="2">
        <f>_xlfn.RANK.EQ(I7032, INDEX(CFB!$I$2:$I$1048576, MATCH(W7032, CFB!$W$2:$W$1048576, 0)):INDEX(CFB!$I$2:$I$1048576, MATCH(W7032, CFB!$W$2:$W$1048576, 0) + COUNTIF(CFB!$W$2:$W$1048576, W7032) - 1), 0)</f>
        <v>17</v>
      </c>
      <c r="M7032" s="2">
        <f>_xlfn.RANK.EQ(J7032, INDEX(CFB!$J$2:$J$1048576, MATCH(W7032, CFB!$W$2:$W$1048576, 0)):INDEX(CFB!$J$2:$J$1048576, MATCH(W7032, CFB!$W$2:$W$1048576, 0) + COUNTIF(CFB!$W$2:$W$1048576, W7032) - 1))</f>
        <v>5</v>
      </c>
      <c r="N7032" s="2">
        <f>RANK(K7032, INDEX(CFB!$K$2:$K$1048576, MATCH(W7032, CFB!$W$2:$W$1048576, 0)):INDEX(CFB!$K$2:$K$1048576, MATCH(W7032, CFB!$W$2:$W$1048576, 0) + COUNTIF(CFB!$W$2:$W$1048576, W7032) - 1))</f>
        <v>6</v>
      </c>
      <c r="O7032">
        <v>33.520000000000003</v>
      </c>
      <c r="P7032">
        <v>-1.58</v>
      </c>
      <c r="W7032">
        <v>1966</v>
      </c>
      <c r="X7032">
        <f t="shared" si="217"/>
        <v>0</v>
      </c>
    </row>
    <row r="7033" spans="1:24" ht="12.75" hidden="1" customHeight="1" x14ac:dyDescent="0.45">
      <c r="A7033">
        <v>7</v>
      </c>
      <c r="B7033" t="s">
        <v>35</v>
      </c>
      <c r="C7033" t="s">
        <v>15</v>
      </c>
      <c r="D7033" s="2" t="str">
        <f t="shared" si="216"/>
        <v>Florida1966</v>
      </c>
      <c r="F7033">
        <v>9</v>
      </c>
      <c r="G7033">
        <v>2</v>
      </c>
      <c r="H7033">
        <v>0</v>
      </c>
      <c r="I7033">
        <v>11.05</v>
      </c>
      <c r="J7033">
        <v>6.11</v>
      </c>
      <c r="K7033">
        <v>17.16</v>
      </c>
      <c r="L7033" s="2">
        <f>_xlfn.RANK.EQ(I7033, INDEX(CFB!$I$2:$I$1048576, MATCH(W7033, CFB!$W$2:$W$1048576, 0)):INDEX(CFB!$I$2:$I$1048576, MATCH(W7033, CFB!$W$2:$W$1048576, 0) + COUNTIF(CFB!$W$2:$W$1048576, W7033) - 1), 0)</f>
        <v>5</v>
      </c>
      <c r="M7033" s="2">
        <f>_xlfn.RANK.EQ(J7033, INDEX(CFB!$J$2:$J$1048576, MATCH(W7033, CFB!$W$2:$W$1048576, 0)):INDEX(CFB!$J$2:$J$1048576, MATCH(W7033, CFB!$W$2:$W$1048576, 0) + COUNTIF(CFB!$W$2:$W$1048576, W7033) - 1))</f>
        <v>19</v>
      </c>
      <c r="N7033" s="2">
        <f>RANK(K7033, INDEX(CFB!$K$2:$K$1048576, MATCH(W7033, CFB!$W$2:$W$1048576, 0)):INDEX(CFB!$K$2:$K$1048576, MATCH(W7033, CFB!$W$2:$W$1048576, 0) + COUNTIF(CFB!$W$2:$W$1048576, W7033) - 1))</f>
        <v>7</v>
      </c>
      <c r="O7033">
        <v>36.770000000000003</v>
      </c>
      <c r="P7033">
        <v>2.87</v>
      </c>
      <c r="W7033">
        <v>1966</v>
      </c>
      <c r="X7033">
        <f t="shared" si="217"/>
        <v>0</v>
      </c>
    </row>
    <row r="7034" spans="1:24" ht="12.75" hidden="1" customHeight="1" x14ac:dyDescent="0.45">
      <c r="A7034">
        <v>8</v>
      </c>
      <c r="B7034" t="s">
        <v>17</v>
      </c>
      <c r="C7034" t="s">
        <v>15</v>
      </c>
      <c r="D7034" s="2" t="str">
        <f t="shared" si="216"/>
        <v>Georgia1966</v>
      </c>
      <c r="E7034">
        <v>4</v>
      </c>
      <c r="F7034">
        <v>10</v>
      </c>
      <c r="G7034">
        <v>1</v>
      </c>
      <c r="H7034">
        <v>0</v>
      </c>
      <c r="I7034">
        <v>7.78</v>
      </c>
      <c r="J7034">
        <v>8.76</v>
      </c>
      <c r="K7034">
        <v>16.53</v>
      </c>
      <c r="L7034" s="2">
        <f>_xlfn.RANK.EQ(I7034, INDEX(CFB!$I$2:$I$1048576, MATCH(W7034, CFB!$W$2:$W$1048576, 0)):INDEX(CFB!$I$2:$I$1048576, MATCH(W7034, CFB!$W$2:$W$1048576, 0) + COUNTIF(CFB!$W$2:$W$1048576, W7034) - 1), 0)</f>
        <v>14</v>
      </c>
      <c r="M7034" s="2">
        <f>_xlfn.RANK.EQ(J7034, INDEX(CFB!$J$2:$J$1048576, MATCH(W7034, CFB!$W$2:$W$1048576, 0)):INDEX(CFB!$J$2:$J$1048576, MATCH(W7034, CFB!$W$2:$W$1048576, 0) + COUNTIF(CFB!$W$2:$W$1048576, W7034) - 1))</f>
        <v>11</v>
      </c>
      <c r="N7034" s="2">
        <f>RANK(K7034, INDEX(CFB!$K$2:$K$1048576, MATCH(W7034, CFB!$W$2:$W$1048576, 0)):INDEX(CFB!$K$2:$K$1048576, MATCH(W7034, CFB!$W$2:$W$1048576, 0) + COUNTIF(CFB!$W$2:$W$1048576, W7034) - 1))</f>
        <v>8</v>
      </c>
      <c r="O7034">
        <v>33.21</v>
      </c>
      <c r="P7034">
        <v>-0.18</v>
      </c>
      <c r="W7034">
        <v>1966</v>
      </c>
      <c r="X7034">
        <f t="shared" si="217"/>
        <v>0</v>
      </c>
    </row>
    <row r="7035" spans="1:24" ht="12.75" hidden="1" customHeight="1" x14ac:dyDescent="0.45">
      <c r="A7035">
        <v>9</v>
      </c>
      <c r="B7035" t="s">
        <v>69</v>
      </c>
      <c r="C7035" t="s">
        <v>189</v>
      </c>
      <c r="D7035" s="2" t="str">
        <f t="shared" si="216"/>
        <v>Arkansas1966</v>
      </c>
      <c r="F7035">
        <v>8</v>
      </c>
      <c r="G7035">
        <v>2</v>
      </c>
      <c r="H7035">
        <v>0</v>
      </c>
      <c r="I7035">
        <v>5.34</v>
      </c>
      <c r="J7035">
        <v>11.16</v>
      </c>
      <c r="K7035">
        <v>16.5</v>
      </c>
      <c r="L7035" s="2">
        <f>_xlfn.RANK.EQ(I7035, INDEX(CFB!$I$2:$I$1048576, MATCH(W7035, CFB!$W$2:$W$1048576, 0)):INDEX(CFB!$I$2:$I$1048576, MATCH(W7035, CFB!$W$2:$W$1048576, 0) + COUNTIF(CFB!$W$2:$W$1048576, W7035) - 1), 0)</f>
        <v>25</v>
      </c>
      <c r="M7035" s="2">
        <f>_xlfn.RANK.EQ(J7035, INDEX(CFB!$J$2:$J$1048576, MATCH(W7035, CFB!$W$2:$W$1048576, 0)):INDEX(CFB!$J$2:$J$1048576, MATCH(W7035, CFB!$W$2:$W$1048576, 0) + COUNTIF(CFB!$W$2:$W$1048576, W7035) - 1))</f>
        <v>4</v>
      </c>
      <c r="N7035" s="2">
        <f>RANK(K7035, INDEX(CFB!$K$2:$K$1048576, MATCH(W7035, CFB!$W$2:$W$1048576, 0)):INDEX(CFB!$K$2:$K$1048576, MATCH(W7035, CFB!$W$2:$W$1048576, 0) + COUNTIF(CFB!$W$2:$W$1048576, W7035) - 1))</f>
        <v>9</v>
      </c>
      <c r="O7035">
        <v>32.520000000000003</v>
      </c>
      <c r="P7035">
        <v>-2.52</v>
      </c>
      <c r="W7035">
        <v>1966</v>
      </c>
      <c r="X7035">
        <f t="shared" si="217"/>
        <v>0</v>
      </c>
    </row>
    <row r="7036" spans="1:24" ht="12.75" hidden="1" customHeight="1" x14ac:dyDescent="0.45">
      <c r="A7036">
        <v>10</v>
      </c>
      <c r="B7036" t="s">
        <v>37</v>
      </c>
      <c r="C7036" t="s">
        <v>15</v>
      </c>
      <c r="D7036" s="2" t="str">
        <f t="shared" si="216"/>
        <v>Tennessee1966</v>
      </c>
      <c r="F7036">
        <v>8</v>
      </c>
      <c r="G7036">
        <v>3</v>
      </c>
      <c r="H7036">
        <v>0</v>
      </c>
      <c r="I7036">
        <v>7.92</v>
      </c>
      <c r="J7036">
        <v>8.26</v>
      </c>
      <c r="K7036">
        <v>16.18</v>
      </c>
      <c r="L7036" s="2">
        <f>_xlfn.RANK.EQ(I7036, INDEX(CFB!$I$2:$I$1048576, MATCH(W7036, CFB!$W$2:$W$1048576, 0)):INDEX(CFB!$I$2:$I$1048576, MATCH(W7036, CFB!$W$2:$W$1048576, 0) + COUNTIF(CFB!$W$2:$W$1048576, W7036) - 1), 0)</f>
        <v>12</v>
      </c>
      <c r="M7036" s="2">
        <f>_xlfn.RANK.EQ(J7036, INDEX(CFB!$J$2:$J$1048576, MATCH(W7036, CFB!$W$2:$W$1048576, 0)):INDEX(CFB!$J$2:$J$1048576, MATCH(W7036, CFB!$W$2:$W$1048576, 0) + COUNTIF(CFB!$W$2:$W$1048576, W7036) - 1))</f>
        <v>12</v>
      </c>
      <c r="N7036" s="2">
        <f>RANK(K7036, INDEX(CFB!$K$2:$K$1048576, MATCH(W7036, CFB!$W$2:$W$1048576, 0)):INDEX(CFB!$K$2:$K$1048576, MATCH(W7036, CFB!$W$2:$W$1048576, 0) + COUNTIF(CFB!$W$2:$W$1048576, W7036) - 1))</f>
        <v>10</v>
      </c>
      <c r="O7036">
        <v>33.840000000000003</v>
      </c>
      <c r="P7036">
        <v>-0.47</v>
      </c>
      <c r="W7036">
        <v>1966</v>
      </c>
      <c r="X7036">
        <f t="shared" si="217"/>
        <v>0</v>
      </c>
    </row>
    <row r="7037" spans="1:24" ht="12.75" hidden="1" customHeight="1" x14ac:dyDescent="0.45">
      <c r="A7037">
        <v>11</v>
      </c>
      <c r="B7037" t="s">
        <v>124</v>
      </c>
      <c r="C7037" t="s">
        <v>10</v>
      </c>
      <c r="D7037" s="2" t="str">
        <f t="shared" si="216"/>
        <v>Purdue1966</v>
      </c>
      <c r="E7037">
        <v>7</v>
      </c>
      <c r="F7037">
        <v>9</v>
      </c>
      <c r="G7037">
        <v>2</v>
      </c>
      <c r="H7037">
        <v>0</v>
      </c>
      <c r="I7037">
        <v>11.12</v>
      </c>
      <c r="J7037">
        <v>4.95</v>
      </c>
      <c r="K7037">
        <v>16.07</v>
      </c>
      <c r="L7037" s="2">
        <f>_xlfn.RANK.EQ(I7037, INDEX(CFB!$I$2:$I$1048576, MATCH(W7037, CFB!$W$2:$W$1048576, 0)):INDEX(CFB!$I$2:$I$1048576, MATCH(W7037, CFB!$W$2:$W$1048576, 0) + COUNTIF(CFB!$W$2:$W$1048576, W7037) - 1), 0)</f>
        <v>4</v>
      </c>
      <c r="M7037" s="2">
        <f>_xlfn.RANK.EQ(J7037, INDEX(CFB!$J$2:$J$1048576, MATCH(W7037, CFB!$W$2:$W$1048576, 0)):INDEX(CFB!$J$2:$J$1048576, MATCH(W7037, CFB!$W$2:$W$1048576, 0) + COUNTIF(CFB!$W$2:$W$1048576, W7037) - 1))</f>
        <v>26</v>
      </c>
      <c r="N7037" s="2">
        <f>RANK(K7037, INDEX(CFB!$K$2:$K$1048576, MATCH(W7037, CFB!$W$2:$W$1048576, 0)):INDEX(CFB!$K$2:$K$1048576, MATCH(W7037, CFB!$W$2:$W$1048576, 0) + COUNTIF(CFB!$W$2:$W$1048576, W7037) - 1))</f>
        <v>11</v>
      </c>
      <c r="O7037">
        <v>38.200000000000003</v>
      </c>
      <c r="P7037">
        <v>2.5099999999999998</v>
      </c>
      <c r="W7037">
        <v>1966</v>
      </c>
      <c r="X7037">
        <f t="shared" si="217"/>
        <v>0</v>
      </c>
    </row>
    <row r="7038" spans="1:24" ht="12.75" hidden="1" customHeight="1" x14ac:dyDescent="0.45">
      <c r="A7038">
        <v>12</v>
      </c>
      <c r="B7038" t="s">
        <v>107</v>
      </c>
      <c r="C7038" t="s">
        <v>12</v>
      </c>
      <c r="D7038" s="2" t="str">
        <f t="shared" si="216"/>
        <v>Houston1966</v>
      </c>
      <c r="F7038">
        <v>8</v>
      </c>
      <c r="G7038">
        <v>2</v>
      </c>
      <c r="H7038">
        <v>0</v>
      </c>
      <c r="I7038">
        <v>12.23</v>
      </c>
      <c r="J7038">
        <v>3.83</v>
      </c>
      <c r="K7038">
        <v>16.05</v>
      </c>
      <c r="L7038" s="2">
        <f>_xlfn.RANK.EQ(I7038, INDEX(CFB!$I$2:$I$1048576, MATCH(W7038, CFB!$W$2:$W$1048576, 0)):INDEX(CFB!$I$2:$I$1048576, MATCH(W7038, CFB!$W$2:$W$1048576, 0) + COUNTIF(CFB!$W$2:$W$1048576, W7038) - 1), 0)</f>
        <v>1</v>
      </c>
      <c r="M7038" s="2">
        <f>_xlfn.RANK.EQ(J7038, INDEX(CFB!$J$2:$J$1048576, MATCH(W7038, CFB!$W$2:$W$1048576, 0)):INDEX(CFB!$J$2:$J$1048576, MATCH(W7038, CFB!$W$2:$W$1048576, 0) + COUNTIF(CFB!$W$2:$W$1048576, W7038) - 1))</f>
        <v>36</v>
      </c>
      <c r="N7038" s="2">
        <f>RANK(K7038, INDEX(CFB!$K$2:$K$1048576, MATCH(W7038, CFB!$W$2:$W$1048576, 0)):INDEX(CFB!$K$2:$K$1048576, MATCH(W7038, CFB!$W$2:$W$1048576, 0) + COUNTIF(CFB!$W$2:$W$1048576, W7038) - 1))</f>
        <v>12</v>
      </c>
      <c r="O7038">
        <v>44.5</v>
      </c>
      <c r="P7038">
        <v>4.3600000000000003</v>
      </c>
      <c r="W7038">
        <v>1966</v>
      </c>
      <c r="X7038">
        <f t="shared" si="217"/>
        <v>0</v>
      </c>
    </row>
    <row r="7039" spans="1:24" ht="12.75" hidden="1" customHeight="1" x14ac:dyDescent="0.45">
      <c r="A7039">
        <v>13</v>
      </c>
      <c r="B7039" t="s">
        <v>73</v>
      </c>
      <c r="C7039" t="s">
        <v>242</v>
      </c>
      <c r="D7039" s="2" t="str">
        <f t="shared" si="216"/>
        <v>UCLA1966</v>
      </c>
      <c r="E7039">
        <v>5</v>
      </c>
      <c r="F7039">
        <v>9</v>
      </c>
      <c r="G7039">
        <v>1</v>
      </c>
      <c r="H7039">
        <v>0</v>
      </c>
      <c r="I7039">
        <v>10.08</v>
      </c>
      <c r="J7039">
        <v>5.56</v>
      </c>
      <c r="K7039">
        <v>15.64</v>
      </c>
      <c r="L7039" s="2">
        <f>_xlfn.RANK.EQ(I7039, INDEX(CFB!$I$2:$I$1048576, MATCH(W7039, CFB!$W$2:$W$1048576, 0)):INDEX(CFB!$I$2:$I$1048576, MATCH(W7039, CFB!$W$2:$W$1048576, 0) + COUNTIF(CFB!$W$2:$W$1048576, W7039) - 1), 0)</f>
        <v>8</v>
      </c>
      <c r="M7039" s="2">
        <f>_xlfn.RANK.EQ(J7039, INDEX(CFB!$J$2:$J$1048576, MATCH(W7039, CFB!$W$2:$W$1048576, 0)):INDEX(CFB!$J$2:$J$1048576, MATCH(W7039, CFB!$W$2:$W$1048576, 0) + COUNTIF(CFB!$W$2:$W$1048576, W7039) - 1))</f>
        <v>21</v>
      </c>
      <c r="N7039" s="2">
        <f>RANK(K7039, INDEX(CFB!$K$2:$K$1048576, MATCH(W7039, CFB!$W$2:$W$1048576, 0)):INDEX(CFB!$K$2:$K$1048576, MATCH(W7039, CFB!$W$2:$W$1048576, 0) + COUNTIF(CFB!$W$2:$W$1048576, W7039) - 1))</f>
        <v>13</v>
      </c>
      <c r="O7039">
        <v>38.24</v>
      </c>
      <c r="P7039">
        <v>3.07</v>
      </c>
      <c r="W7039">
        <v>1966</v>
      </c>
      <c r="X7039">
        <f t="shared" si="217"/>
        <v>0</v>
      </c>
    </row>
    <row r="7040" spans="1:24" ht="12.75" hidden="1" customHeight="1" x14ac:dyDescent="0.45">
      <c r="A7040">
        <v>14</v>
      </c>
      <c r="B7040" t="s">
        <v>38</v>
      </c>
      <c r="C7040" t="s">
        <v>242</v>
      </c>
      <c r="D7040" s="2" t="str">
        <f t="shared" si="216"/>
        <v>USC1966</v>
      </c>
      <c r="F7040">
        <v>7</v>
      </c>
      <c r="G7040">
        <v>4</v>
      </c>
      <c r="H7040">
        <v>0</v>
      </c>
      <c r="I7040">
        <v>4.9000000000000004</v>
      </c>
      <c r="J7040">
        <v>10.65</v>
      </c>
      <c r="K7040">
        <v>15.55</v>
      </c>
      <c r="L7040" s="2">
        <f>_xlfn.RANK.EQ(I7040, INDEX(CFB!$I$2:$I$1048576, MATCH(W7040, CFB!$W$2:$W$1048576, 0)):INDEX(CFB!$I$2:$I$1048576, MATCH(W7040, CFB!$W$2:$W$1048576, 0) + COUNTIF(CFB!$W$2:$W$1048576, W7040) - 1), 0)</f>
        <v>28</v>
      </c>
      <c r="M7040" s="2">
        <f>_xlfn.RANK.EQ(J7040, INDEX(CFB!$J$2:$J$1048576, MATCH(W7040, CFB!$W$2:$W$1048576, 0)):INDEX(CFB!$J$2:$J$1048576, MATCH(W7040, CFB!$W$2:$W$1048576, 0) + COUNTIF(CFB!$W$2:$W$1048576, W7040) - 1))</f>
        <v>6</v>
      </c>
      <c r="N7040" s="2">
        <f>RANK(K7040, INDEX(CFB!$K$2:$K$1048576, MATCH(W7040, CFB!$W$2:$W$1048576, 0)):INDEX(CFB!$K$2:$K$1048576, MATCH(W7040, CFB!$W$2:$W$1048576, 0) + COUNTIF(CFB!$W$2:$W$1048576, W7040) - 1))</f>
        <v>14</v>
      </c>
      <c r="O7040">
        <v>31.59</v>
      </c>
      <c r="P7040">
        <v>-1.34</v>
      </c>
      <c r="W7040">
        <v>1966</v>
      </c>
      <c r="X7040">
        <f t="shared" si="217"/>
        <v>0</v>
      </c>
    </row>
    <row r="7041" spans="1:24" ht="12.75" hidden="1" customHeight="1" x14ac:dyDescent="0.45">
      <c r="A7041">
        <v>15</v>
      </c>
      <c r="B7041" t="s">
        <v>22</v>
      </c>
      <c r="C7041" t="s">
        <v>12</v>
      </c>
      <c r="D7041" s="2" t="str">
        <f t="shared" si="216"/>
        <v>Miami (FL)1966</v>
      </c>
      <c r="E7041">
        <v>9</v>
      </c>
      <c r="F7041">
        <v>8</v>
      </c>
      <c r="G7041">
        <v>2</v>
      </c>
      <c r="H7041">
        <v>1</v>
      </c>
      <c r="I7041">
        <v>4.46</v>
      </c>
      <c r="J7041">
        <v>9.89</v>
      </c>
      <c r="K7041">
        <v>14.34</v>
      </c>
      <c r="L7041" s="2">
        <f>_xlfn.RANK.EQ(I7041, INDEX(CFB!$I$2:$I$1048576, MATCH(W7041, CFB!$W$2:$W$1048576, 0)):INDEX(CFB!$I$2:$I$1048576, MATCH(W7041, CFB!$W$2:$W$1048576, 0) + COUNTIF(CFB!$W$2:$W$1048576, W7041) - 1), 0)</f>
        <v>33</v>
      </c>
      <c r="M7041" s="2">
        <f>_xlfn.RANK.EQ(J7041, INDEX(CFB!$J$2:$J$1048576, MATCH(W7041, CFB!$W$2:$W$1048576, 0)):INDEX(CFB!$J$2:$J$1048576, MATCH(W7041, CFB!$W$2:$W$1048576, 0) + COUNTIF(CFB!$W$2:$W$1048576, W7041) - 1))</f>
        <v>8</v>
      </c>
      <c r="N7041" s="2">
        <f>RANK(K7041, INDEX(CFB!$K$2:$K$1048576, MATCH(W7041, CFB!$W$2:$W$1048576, 0)):INDEX(CFB!$K$2:$K$1048576, MATCH(W7041, CFB!$W$2:$W$1048576, 0) + COUNTIF(CFB!$W$2:$W$1048576, W7041) - 1))</f>
        <v>15</v>
      </c>
      <c r="O7041">
        <v>29.69</v>
      </c>
      <c r="P7041">
        <v>-1.9</v>
      </c>
      <c r="W7041">
        <v>1966</v>
      </c>
      <c r="X7041">
        <f t="shared" si="217"/>
        <v>0</v>
      </c>
    </row>
    <row r="7042" spans="1:24" ht="12.75" hidden="1" customHeight="1" x14ac:dyDescent="0.45">
      <c r="A7042">
        <v>16</v>
      </c>
      <c r="B7042" t="s">
        <v>14</v>
      </c>
      <c r="C7042" t="s">
        <v>189</v>
      </c>
      <c r="D7042" s="2" t="str">
        <f t="shared" ref="D7042:D7105" si="218">_xlfn.CONCAT(B7042, W7042)</f>
        <v>Texas1966</v>
      </c>
      <c r="F7042">
        <v>7</v>
      </c>
      <c r="G7042">
        <v>4</v>
      </c>
      <c r="H7042">
        <v>0</v>
      </c>
      <c r="I7042">
        <v>4.99</v>
      </c>
      <c r="J7042">
        <v>8.94</v>
      </c>
      <c r="K7042">
        <v>13.92</v>
      </c>
      <c r="L7042" s="2">
        <f>_xlfn.RANK.EQ(I7042, INDEX(CFB!$I$2:$I$1048576, MATCH(W7042, CFB!$W$2:$W$1048576, 0)):INDEX(CFB!$I$2:$I$1048576, MATCH(W7042, CFB!$W$2:$W$1048576, 0) + COUNTIF(CFB!$W$2:$W$1048576, W7042) - 1), 0)</f>
        <v>27</v>
      </c>
      <c r="M7042" s="2">
        <f>_xlfn.RANK.EQ(J7042, INDEX(CFB!$J$2:$J$1048576, MATCH(W7042, CFB!$W$2:$W$1048576, 0)):INDEX(CFB!$J$2:$J$1048576, MATCH(W7042, CFB!$W$2:$W$1048576, 0) + COUNTIF(CFB!$W$2:$W$1048576, W7042) - 1))</f>
        <v>10</v>
      </c>
      <c r="N7042" s="2">
        <f>RANK(K7042, INDEX(CFB!$K$2:$K$1048576, MATCH(W7042, CFB!$W$2:$W$1048576, 0)):INDEX(CFB!$K$2:$K$1048576, MATCH(W7042, CFB!$W$2:$W$1048576, 0) + COUNTIF(CFB!$W$2:$W$1048576, W7042) - 1))</f>
        <v>16</v>
      </c>
      <c r="O7042">
        <v>31.31</v>
      </c>
      <c r="P7042">
        <v>-1.4</v>
      </c>
      <c r="W7042">
        <v>1966</v>
      </c>
      <c r="X7042">
        <f t="shared" ref="X7042:X7105" si="219">IF(E7042=1, 1,0)</f>
        <v>0</v>
      </c>
    </row>
    <row r="7043" spans="1:24" ht="12.75" hidden="1" customHeight="1" x14ac:dyDescent="0.45">
      <c r="A7043">
        <v>17</v>
      </c>
      <c r="B7043" t="s">
        <v>24</v>
      </c>
      <c r="C7043" t="s">
        <v>189</v>
      </c>
      <c r="D7043" s="2" t="str">
        <f t="shared" si="218"/>
        <v>SMU1966</v>
      </c>
      <c r="E7043">
        <v>10</v>
      </c>
      <c r="F7043">
        <v>8</v>
      </c>
      <c r="G7043">
        <v>3</v>
      </c>
      <c r="H7043">
        <v>0</v>
      </c>
      <c r="I7043">
        <v>7.8</v>
      </c>
      <c r="J7043">
        <v>5.33</v>
      </c>
      <c r="K7043">
        <v>13.13</v>
      </c>
      <c r="L7043" s="2">
        <f>_xlfn.RANK.EQ(I7043, INDEX(CFB!$I$2:$I$1048576, MATCH(W7043, CFB!$W$2:$W$1048576, 0)):INDEX(CFB!$I$2:$I$1048576, MATCH(W7043, CFB!$W$2:$W$1048576, 0) + COUNTIF(CFB!$W$2:$W$1048576, W7043) - 1), 0)</f>
        <v>13</v>
      </c>
      <c r="M7043" s="2">
        <f>_xlfn.RANK.EQ(J7043, INDEX(CFB!$J$2:$J$1048576, MATCH(W7043, CFB!$W$2:$W$1048576, 0)):INDEX(CFB!$J$2:$J$1048576, MATCH(W7043, CFB!$W$2:$W$1048576, 0) + COUNTIF(CFB!$W$2:$W$1048576, W7043) - 1))</f>
        <v>24</v>
      </c>
      <c r="N7043" s="2">
        <f>RANK(K7043, INDEX(CFB!$K$2:$K$1048576, MATCH(W7043, CFB!$W$2:$W$1048576, 0)):INDEX(CFB!$K$2:$K$1048576, MATCH(W7043, CFB!$W$2:$W$1048576, 0) + COUNTIF(CFB!$W$2:$W$1048576, W7043) - 1))</f>
        <v>17</v>
      </c>
      <c r="O7043">
        <v>32.36</v>
      </c>
      <c r="P7043">
        <v>3.31</v>
      </c>
      <c r="W7043">
        <v>1966</v>
      </c>
      <c r="X7043">
        <f t="shared" si="219"/>
        <v>0</v>
      </c>
    </row>
    <row r="7044" spans="1:24" ht="12.75" hidden="1" customHeight="1" x14ac:dyDescent="0.45">
      <c r="A7044">
        <v>18</v>
      </c>
      <c r="B7044" t="s">
        <v>115</v>
      </c>
      <c r="C7044" t="s">
        <v>12</v>
      </c>
      <c r="D7044" s="2" t="str">
        <f t="shared" si="218"/>
        <v>Florida State1966</v>
      </c>
      <c r="F7044">
        <v>6</v>
      </c>
      <c r="G7044">
        <v>5</v>
      </c>
      <c r="H7044">
        <v>0</v>
      </c>
      <c r="I7044">
        <v>12.03</v>
      </c>
      <c r="J7044">
        <v>-0.19</v>
      </c>
      <c r="K7044">
        <v>11.84</v>
      </c>
      <c r="L7044" s="2">
        <f>_xlfn.RANK.EQ(I7044, INDEX(CFB!$I$2:$I$1048576, MATCH(W7044, CFB!$W$2:$W$1048576, 0)):INDEX(CFB!$I$2:$I$1048576, MATCH(W7044, CFB!$W$2:$W$1048576, 0) + COUNTIF(CFB!$W$2:$W$1048576, W7044) - 1), 0)</f>
        <v>2</v>
      </c>
      <c r="M7044" s="2">
        <f>_xlfn.RANK.EQ(J7044, INDEX(CFB!$J$2:$J$1048576, MATCH(W7044, CFB!$W$2:$W$1048576, 0)):INDEX(CFB!$J$2:$J$1048576, MATCH(W7044, CFB!$W$2:$W$1048576, 0) + COUNTIF(CFB!$W$2:$W$1048576, W7044) - 1))</f>
        <v>63</v>
      </c>
      <c r="N7044" s="2">
        <f>RANK(K7044, INDEX(CFB!$K$2:$K$1048576, MATCH(W7044, CFB!$W$2:$W$1048576, 0)):INDEX(CFB!$K$2:$K$1048576, MATCH(W7044, CFB!$W$2:$W$1048576, 0) + COUNTIF(CFB!$W$2:$W$1048576, W7044) - 1))</f>
        <v>18</v>
      </c>
      <c r="O7044">
        <v>37.53</v>
      </c>
      <c r="P7044">
        <v>6.91</v>
      </c>
      <c r="W7044">
        <v>1966</v>
      </c>
      <c r="X7044">
        <f t="shared" si="219"/>
        <v>0</v>
      </c>
    </row>
    <row r="7045" spans="1:24" ht="12.75" hidden="1" customHeight="1" x14ac:dyDescent="0.45">
      <c r="A7045">
        <v>19</v>
      </c>
      <c r="B7045" t="s">
        <v>53</v>
      </c>
      <c r="C7045" t="s">
        <v>12</v>
      </c>
      <c r="D7045" s="2" t="str">
        <f t="shared" si="218"/>
        <v>Syracuse1966</v>
      </c>
      <c r="F7045">
        <v>8</v>
      </c>
      <c r="G7045">
        <v>3</v>
      </c>
      <c r="H7045">
        <v>0</v>
      </c>
      <c r="I7045">
        <v>7.02</v>
      </c>
      <c r="J7045">
        <v>4.72</v>
      </c>
      <c r="K7045">
        <v>11.74</v>
      </c>
      <c r="L7045" s="2">
        <f>_xlfn.RANK.EQ(I7045, INDEX(CFB!$I$2:$I$1048576, MATCH(W7045, CFB!$W$2:$W$1048576, 0)):INDEX(CFB!$I$2:$I$1048576, MATCH(W7045, CFB!$W$2:$W$1048576, 0) + COUNTIF(CFB!$W$2:$W$1048576, W7045) - 1), 0)</f>
        <v>16</v>
      </c>
      <c r="M7045" s="2">
        <f>_xlfn.RANK.EQ(J7045, INDEX(CFB!$J$2:$J$1048576, MATCH(W7045, CFB!$W$2:$W$1048576, 0)):INDEX(CFB!$J$2:$J$1048576, MATCH(W7045, CFB!$W$2:$W$1048576, 0) + COUNTIF(CFB!$W$2:$W$1048576, W7045) - 1))</f>
        <v>30</v>
      </c>
      <c r="N7045" s="2">
        <f>RANK(K7045, INDEX(CFB!$K$2:$K$1048576, MATCH(W7045, CFB!$W$2:$W$1048576, 0)):INDEX(CFB!$K$2:$K$1048576, MATCH(W7045, CFB!$W$2:$W$1048576, 0) + COUNTIF(CFB!$W$2:$W$1048576, W7045) - 1))</f>
        <v>19</v>
      </c>
      <c r="O7045">
        <v>32.46</v>
      </c>
      <c r="P7045">
        <v>4.62</v>
      </c>
      <c r="W7045">
        <v>1966</v>
      </c>
      <c r="X7045">
        <f t="shared" si="219"/>
        <v>0</v>
      </c>
    </row>
    <row r="7046" spans="1:24" ht="12.75" hidden="1" customHeight="1" x14ac:dyDescent="0.45">
      <c r="A7046">
        <v>20</v>
      </c>
      <c r="B7046" t="s">
        <v>47</v>
      </c>
      <c r="C7046" t="s">
        <v>188</v>
      </c>
      <c r="D7046" s="2" t="str">
        <f t="shared" si="218"/>
        <v>Nebraska1966</v>
      </c>
      <c r="E7046">
        <v>6</v>
      </c>
      <c r="F7046">
        <v>9</v>
      </c>
      <c r="G7046">
        <v>2</v>
      </c>
      <c r="H7046">
        <v>0</v>
      </c>
      <c r="I7046">
        <v>5.55</v>
      </c>
      <c r="J7046">
        <v>4.4000000000000004</v>
      </c>
      <c r="K7046">
        <v>9.9499999999999993</v>
      </c>
      <c r="L7046" s="2">
        <f>_xlfn.RANK.EQ(I7046, INDEX(CFB!$I$2:$I$1048576, MATCH(W7046, CFB!$W$2:$W$1048576, 0)):INDEX(CFB!$I$2:$I$1048576, MATCH(W7046, CFB!$W$2:$W$1048576, 0) + COUNTIF(CFB!$W$2:$W$1048576, W7046) - 1), 0)</f>
        <v>24</v>
      </c>
      <c r="M7046" s="2">
        <f>_xlfn.RANK.EQ(J7046, INDEX(CFB!$J$2:$J$1048576, MATCH(W7046, CFB!$W$2:$W$1048576, 0)):INDEX(CFB!$J$2:$J$1048576, MATCH(W7046, CFB!$W$2:$W$1048576, 0) + COUNTIF(CFB!$W$2:$W$1048576, W7046) - 1))</f>
        <v>32</v>
      </c>
      <c r="N7046" s="2">
        <f>RANK(K7046, INDEX(CFB!$K$2:$K$1048576, MATCH(W7046, CFB!$W$2:$W$1048576, 0)):INDEX(CFB!$K$2:$K$1048576, MATCH(W7046, CFB!$W$2:$W$1048576, 0) + COUNTIF(CFB!$W$2:$W$1048576, W7046) - 1))</f>
        <v>20</v>
      </c>
      <c r="O7046">
        <v>31.38</v>
      </c>
      <c r="P7046">
        <v>3.81</v>
      </c>
      <c r="W7046">
        <v>1966</v>
      </c>
      <c r="X7046">
        <f t="shared" si="219"/>
        <v>0</v>
      </c>
    </row>
    <row r="7047" spans="1:24" ht="12.75" hidden="1" customHeight="1" x14ac:dyDescent="0.45">
      <c r="A7047">
        <v>21</v>
      </c>
      <c r="B7047" t="s">
        <v>54</v>
      </c>
      <c r="C7047" t="s">
        <v>188</v>
      </c>
      <c r="D7047" s="2" t="str">
        <f t="shared" si="218"/>
        <v>Oklahoma1966</v>
      </c>
      <c r="F7047">
        <v>6</v>
      </c>
      <c r="G7047">
        <v>4</v>
      </c>
      <c r="H7047">
        <v>0</v>
      </c>
      <c r="I7047">
        <v>4.6100000000000003</v>
      </c>
      <c r="J7047">
        <v>4.8099999999999996</v>
      </c>
      <c r="K7047">
        <v>9.42</v>
      </c>
      <c r="L7047" s="2">
        <f>_xlfn.RANK.EQ(I7047, INDEX(CFB!$I$2:$I$1048576, MATCH(W7047, CFB!$W$2:$W$1048576, 0)):INDEX(CFB!$I$2:$I$1048576, MATCH(W7047, CFB!$W$2:$W$1048576, 0) + COUNTIF(CFB!$W$2:$W$1048576, W7047) - 1), 0)</f>
        <v>30</v>
      </c>
      <c r="M7047" s="2">
        <f>_xlfn.RANK.EQ(J7047, INDEX(CFB!$J$2:$J$1048576, MATCH(W7047, CFB!$W$2:$W$1048576, 0)):INDEX(CFB!$J$2:$J$1048576, MATCH(W7047, CFB!$W$2:$W$1048576, 0) + COUNTIF(CFB!$W$2:$W$1048576, W7047) - 1))</f>
        <v>28</v>
      </c>
      <c r="N7047" s="2">
        <f>RANK(K7047, INDEX(CFB!$K$2:$K$1048576, MATCH(W7047, CFB!$W$2:$W$1048576, 0)):INDEX(CFB!$K$2:$K$1048576, MATCH(W7047, CFB!$W$2:$W$1048576, 0) + COUNTIF(CFB!$W$2:$W$1048576, W7047) - 1))</f>
        <v>21</v>
      </c>
      <c r="O7047">
        <v>31.46</v>
      </c>
      <c r="P7047">
        <v>3.04</v>
      </c>
      <c r="W7047">
        <v>1966</v>
      </c>
      <c r="X7047">
        <f t="shared" si="219"/>
        <v>0</v>
      </c>
    </row>
    <row r="7048" spans="1:24" ht="12.75" hidden="1" customHeight="1" x14ac:dyDescent="0.45">
      <c r="A7048">
        <v>22</v>
      </c>
      <c r="B7048" t="s">
        <v>32</v>
      </c>
      <c r="C7048" t="s">
        <v>178</v>
      </c>
      <c r="D7048" s="2" t="str">
        <f t="shared" si="218"/>
        <v>BYU1966</v>
      </c>
      <c r="F7048">
        <v>8</v>
      </c>
      <c r="G7048">
        <v>2</v>
      </c>
      <c r="H7048">
        <v>0</v>
      </c>
      <c r="I7048">
        <v>7.21</v>
      </c>
      <c r="J7048">
        <v>2.02</v>
      </c>
      <c r="K7048">
        <v>9.23</v>
      </c>
      <c r="L7048" s="2">
        <f>_xlfn.RANK.EQ(I7048, INDEX(CFB!$I$2:$I$1048576, MATCH(W7048, CFB!$W$2:$W$1048576, 0)):INDEX(CFB!$I$2:$I$1048576, MATCH(W7048, CFB!$W$2:$W$1048576, 0) + COUNTIF(CFB!$W$2:$W$1048576, W7048) - 1), 0)</f>
        <v>15</v>
      </c>
      <c r="M7048" s="2">
        <f>_xlfn.RANK.EQ(J7048, INDEX(CFB!$J$2:$J$1048576, MATCH(W7048, CFB!$W$2:$W$1048576, 0)):INDEX(CFB!$J$2:$J$1048576, MATCH(W7048, CFB!$W$2:$W$1048576, 0) + COUNTIF(CFB!$W$2:$W$1048576, W7048) - 1))</f>
        <v>45</v>
      </c>
      <c r="N7048" s="2">
        <f>RANK(K7048, INDEX(CFB!$K$2:$K$1048576, MATCH(W7048, CFB!$W$2:$W$1048576, 0)):INDEX(CFB!$K$2:$K$1048576, MATCH(W7048, CFB!$W$2:$W$1048576, 0) + COUNTIF(CFB!$W$2:$W$1048576, W7048) - 1))</f>
        <v>22</v>
      </c>
      <c r="O7048">
        <v>34.229999999999997</v>
      </c>
      <c r="P7048">
        <v>5.24</v>
      </c>
      <c r="W7048">
        <v>1966</v>
      </c>
      <c r="X7048">
        <f t="shared" si="219"/>
        <v>0</v>
      </c>
    </row>
    <row r="7049" spans="1:24" ht="12.75" hidden="1" customHeight="1" x14ac:dyDescent="0.45">
      <c r="A7049">
        <v>23</v>
      </c>
      <c r="B7049" t="s">
        <v>45</v>
      </c>
      <c r="C7049" t="s">
        <v>189</v>
      </c>
      <c r="D7049" s="2" t="str">
        <f t="shared" si="218"/>
        <v>Baylor1966</v>
      </c>
      <c r="F7049">
        <v>5</v>
      </c>
      <c r="G7049">
        <v>5</v>
      </c>
      <c r="H7049">
        <v>0</v>
      </c>
      <c r="I7049">
        <v>3.69</v>
      </c>
      <c r="J7049">
        <v>5.41</v>
      </c>
      <c r="K7049">
        <v>9.1</v>
      </c>
      <c r="L7049" s="2">
        <f>_xlfn.RANK.EQ(I7049, INDEX(CFB!$I$2:$I$1048576, MATCH(W7049, CFB!$W$2:$W$1048576, 0)):INDEX(CFB!$I$2:$I$1048576, MATCH(W7049, CFB!$W$2:$W$1048576, 0) + COUNTIF(CFB!$W$2:$W$1048576, W7049) - 1), 0)</f>
        <v>35</v>
      </c>
      <c r="M7049" s="2">
        <f>_xlfn.RANK.EQ(J7049, INDEX(CFB!$J$2:$J$1048576, MATCH(W7049, CFB!$W$2:$W$1048576, 0)):INDEX(CFB!$J$2:$J$1048576, MATCH(W7049, CFB!$W$2:$W$1048576, 0) + COUNTIF(CFB!$W$2:$W$1048576, W7049) - 1))</f>
        <v>23</v>
      </c>
      <c r="N7049" s="2">
        <f>RANK(K7049, INDEX(CFB!$K$2:$K$1048576, MATCH(W7049, CFB!$W$2:$W$1048576, 0)):INDEX(CFB!$K$2:$K$1048576, MATCH(W7049, CFB!$W$2:$W$1048576, 0) + COUNTIF(CFB!$W$2:$W$1048576, W7049) - 1))</f>
        <v>23</v>
      </c>
      <c r="O7049">
        <v>29.19</v>
      </c>
      <c r="P7049">
        <v>2.39</v>
      </c>
      <c r="W7049">
        <v>1966</v>
      </c>
      <c r="X7049">
        <f t="shared" si="219"/>
        <v>0</v>
      </c>
    </row>
    <row r="7050" spans="1:24" ht="12.75" hidden="1" customHeight="1" x14ac:dyDescent="0.45">
      <c r="A7050">
        <v>24</v>
      </c>
      <c r="B7050" t="s">
        <v>27</v>
      </c>
      <c r="C7050" t="s">
        <v>15</v>
      </c>
      <c r="D7050" s="2" t="str">
        <f t="shared" si="218"/>
        <v>LSU1966</v>
      </c>
      <c r="F7050">
        <v>5</v>
      </c>
      <c r="G7050">
        <v>4</v>
      </c>
      <c r="H7050">
        <v>1</v>
      </c>
      <c r="I7050">
        <v>1.81</v>
      </c>
      <c r="J7050">
        <v>7.23</v>
      </c>
      <c r="K7050">
        <v>9.0399999999999991</v>
      </c>
      <c r="L7050" s="2">
        <f>_xlfn.RANK.EQ(I7050, INDEX(CFB!$I$2:$I$1048576, MATCH(W7050, CFB!$W$2:$W$1048576, 0)):INDEX(CFB!$I$2:$I$1048576, MATCH(W7050, CFB!$W$2:$W$1048576, 0) + COUNTIF(CFB!$W$2:$W$1048576, W7050) - 1), 0)</f>
        <v>46</v>
      </c>
      <c r="M7050" s="2">
        <f>_xlfn.RANK.EQ(J7050, INDEX(CFB!$J$2:$J$1048576, MATCH(W7050, CFB!$W$2:$W$1048576, 0)):INDEX(CFB!$J$2:$J$1048576, MATCH(W7050, CFB!$W$2:$W$1048576, 0) + COUNTIF(CFB!$W$2:$W$1048576, W7050) - 1))</f>
        <v>16</v>
      </c>
      <c r="N7050" s="2">
        <f>RANK(K7050, INDEX(CFB!$K$2:$K$1048576, MATCH(W7050, CFB!$W$2:$W$1048576, 0)):INDEX(CFB!$K$2:$K$1048576, MATCH(W7050, CFB!$W$2:$W$1048576, 0) + COUNTIF(CFB!$W$2:$W$1048576, W7050) - 1))</f>
        <v>24</v>
      </c>
      <c r="O7050">
        <v>27.24</v>
      </c>
      <c r="P7050">
        <v>0.97</v>
      </c>
      <c r="W7050">
        <v>1966</v>
      </c>
      <c r="X7050">
        <f t="shared" si="219"/>
        <v>0</v>
      </c>
    </row>
    <row r="7051" spans="1:24" ht="12.75" hidden="1" customHeight="1" x14ac:dyDescent="0.45">
      <c r="A7051">
        <v>25</v>
      </c>
      <c r="B7051" t="s">
        <v>86</v>
      </c>
      <c r="C7051" t="s">
        <v>65</v>
      </c>
      <c r="D7051" s="2" t="str">
        <f t="shared" si="218"/>
        <v>Miami (OH)1966</v>
      </c>
      <c r="F7051">
        <v>9</v>
      </c>
      <c r="G7051">
        <v>1</v>
      </c>
      <c r="H7051">
        <v>0</v>
      </c>
      <c r="I7051">
        <v>2.71</v>
      </c>
      <c r="J7051">
        <v>5.42</v>
      </c>
      <c r="K7051">
        <v>8.1300000000000008</v>
      </c>
      <c r="L7051" s="2">
        <f>_xlfn.RANK.EQ(I7051, INDEX(CFB!$I$2:$I$1048576, MATCH(W7051, CFB!$W$2:$W$1048576, 0)):INDEX(CFB!$I$2:$I$1048576, MATCH(W7051, CFB!$W$2:$W$1048576, 0) + COUNTIF(CFB!$W$2:$W$1048576, W7051) - 1), 0)</f>
        <v>41</v>
      </c>
      <c r="M7051" s="2">
        <f>_xlfn.RANK.EQ(J7051, INDEX(CFB!$J$2:$J$1048576, MATCH(W7051, CFB!$W$2:$W$1048576, 0)):INDEX(CFB!$J$2:$J$1048576, MATCH(W7051, CFB!$W$2:$W$1048576, 0) + COUNTIF(CFB!$W$2:$W$1048576, W7051) - 1))</f>
        <v>22</v>
      </c>
      <c r="N7051" s="2">
        <f>RANK(K7051, INDEX(CFB!$K$2:$K$1048576, MATCH(W7051, CFB!$W$2:$W$1048576, 0)):INDEX(CFB!$K$2:$K$1048576, MATCH(W7051, CFB!$W$2:$W$1048576, 0) + COUNTIF(CFB!$W$2:$W$1048576, W7051) - 1))</f>
        <v>25</v>
      </c>
      <c r="O7051">
        <v>28.15</v>
      </c>
      <c r="P7051">
        <v>3.68</v>
      </c>
      <c r="W7051">
        <v>1966</v>
      </c>
      <c r="X7051">
        <f t="shared" si="219"/>
        <v>0</v>
      </c>
    </row>
    <row r="7052" spans="1:24" ht="12.75" hidden="1" customHeight="1" x14ac:dyDescent="0.45">
      <c r="A7052">
        <v>26</v>
      </c>
      <c r="B7052" t="s">
        <v>39</v>
      </c>
      <c r="C7052" t="s">
        <v>188</v>
      </c>
      <c r="D7052" s="2" t="str">
        <f t="shared" si="218"/>
        <v>Colorado1966</v>
      </c>
      <c r="F7052">
        <v>7</v>
      </c>
      <c r="G7052">
        <v>3</v>
      </c>
      <c r="H7052">
        <v>0</v>
      </c>
      <c r="I7052">
        <v>6.03</v>
      </c>
      <c r="J7052">
        <v>2.0099999999999998</v>
      </c>
      <c r="K7052">
        <v>8.0399999999999991</v>
      </c>
      <c r="L7052" s="2">
        <f>_xlfn.RANK.EQ(I7052, INDEX(CFB!$I$2:$I$1048576, MATCH(W7052, CFB!$W$2:$W$1048576, 0)):INDEX(CFB!$I$2:$I$1048576, MATCH(W7052, CFB!$W$2:$W$1048576, 0) + COUNTIF(CFB!$W$2:$W$1048576, W7052) - 1), 0)</f>
        <v>21</v>
      </c>
      <c r="M7052" s="2">
        <f>_xlfn.RANK.EQ(J7052, INDEX(CFB!$J$2:$J$1048576, MATCH(W7052, CFB!$W$2:$W$1048576, 0)):INDEX(CFB!$J$2:$J$1048576, MATCH(W7052, CFB!$W$2:$W$1048576, 0) + COUNTIF(CFB!$W$2:$W$1048576, W7052) - 1))</f>
        <v>46</v>
      </c>
      <c r="N7052" s="2">
        <f>RANK(K7052, INDEX(CFB!$K$2:$K$1048576, MATCH(W7052, CFB!$W$2:$W$1048576, 0)):INDEX(CFB!$K$2:$K$1048576, MATCH(W7052, CFB!$W$2:$W$1048576, 0) + COUNTIF(CFB!$W$2:$W$1048576, W7052) - 1))</f>
        <v>26</v>
      </c>
      <c r="O7052">
        <v>30.66</v>
      </c>
      <c r="P7052">
        <v>5.41</v>
      </c>
      <c r="W7052">
        <v>1966</v>
      </c>
      <c r="X7052">
        <f t="shared" si="219"/>
        <v>0</v>
      </c>
    </row>
    <row r="7053" spans="1:24" ht="12.75" hidden="1" customHeight="1" x14ac:dyDescent="0.45">
      <c r="A7053">
        <v>27</v>
      </c>
      <c r="B7053" t="s">
        <v>44</v>
      </c>
      <c r="C7053" t="s">
        <v>10</v>
      </c>
      <c r="D7053" s="2" t="str">
        <f t="shared" si="218"/>
        <v>Michigan1966</v>
      </c>
      <c r="F7053">
        <v>6</v>
      </c>
      <c r="G7053">
        <v>4</v>
      </c>
      <c r="H7053">
        <v>0</v>
      </c>
      <c r="I7053">
        <v>4.51</v>
      </c>
      <c r="J7053">
        <v>3.44</v>
      </c>
      <c r="K7053">
        <v>7.95</v>
      </c>
      <c r="L7053" s="2">
        <f>_xlfn.RANK.EQ(I7053, INDEX(CFB!$I$2:$I$1048576, MATCH(W7053, CFB!$W$2:$W$1048576, 0)):INDEX(CFB!$I$2:$I$1048576, MATCH(W7053, CFB!$W$2:$W$1048576, 0) + COUNTIF(CFB!$W$2:$W$1048576, W7053) - 1), 0)</f>
        <v>31</v>
      </c>
      <c r="M7053" s="2">
        <f>_xlfn.RANK.EQ(J7053, INDEX(CFB!$J$2:$J$1048576, MATCH(W7053, CFB!$W$2:$W$1048576, 0)):INDEX(CFB!$J$2:$J$1048576, MATCH(W7053, CFB!$W$2:$W$1048576, 0) + COUNTIF(CFB!$W$2:$W$1048576, W7053) - 1))</f>
        <v>37</v>
      </c>
      <c r="N7053" s="2">
        <f>RANK(K7053, INDEX(CFB!$K$2:$K$1048576, MATCH(W7053, CFB!$W$2:$W$1048576, 0)):INDEX(CFB!$K$2:$K$1048576, MATCH(W7053, CFB!$W$2:$W$1048576, 0) + COUNTIF(CFB!$W$2:$W$1048576, W7053) - 1))</f>
        <v>27</v>
      </c>
      <c r="O7053">
        <v>34.119999999999997</v>
      </c>
      <c r="P7053">
        <v>4.97</v>
      </c>
      <c r="W7053">
        <v>1966</v>
      </c>
      <c r="X7053">
        <f t="shared" si="219"/>
        <v>0</v>
      </c>
    </row>
    <row r="7054" spans="1:24" ht="12.75" hidden="1" customHeight="1" x14ac:dyDescent="0.45">
      <c r="A7054">
        <v>28</v>
      </c>
      <c r="B7054" t="s">
        <v>219</v>
      </c>
      <c r="C7054" t="s">
        <v>212</v>
      </c>
      <c r="D7054" s="2" t="str">
        <f t="shared" si="218"/>
        <v>Harvard1966</v>
      </c>
      <c r="F7054">
        <v>8</v>
      </c>
      <c r="G7054">
        <v>1</v>
      </c>
      <c r="H7054">
        <v>0</v>
      </c>
      <c r="I7054">
        <v>0.56999999999999995</v>
      </c>
      <c r="J7054">
        <v>7.24</v>
      </c>
      <c r="K7054">
        <v>7.8</v>
      </c>
      <c r="L7054" s="2">
        <f>_xlfn.RANK.EQ(I7054, INDEX(CFB!$I$2:$I$1048576, MATCH(W7054, CFB!$W$2:$W$1048576, 0)):INDEX(CFB!$I$2:$I$1048576, MATCH(W7054, CFB!$W$2:$W$1048576, 0) + COUNTIF(CFB!$W$2:$W$1048576, W7054) - 1), 0)</f>
        <v>57</v>
      </c>
      <c r="M7054" s="2">
        <f>_xlfn.RANK.EQ(J7054, INDEX(CFB!$J$2:$J$1048576, MATCH(W7054, CFB!$W$2:$W$1048576, 0)):INDEX(CFB!$J$2:$J$1048576, MATCH(W7054, CFB!$W$2:$W$1048576, 0) + COUNTIF(CFB!$W$2:$W$1048576, W7054) - 1))</f>
        <v>15</v>
      </c>
      <c r="N7054" s="2">
        <f>RANK(K7054, INDEX(CFB!$K$2:$K$1048576, MATCH(W7054, CFB!$W$2:$W$1048576, 0)):INDEX(CFB!$K$2:$K$1048576, MATCH(W7054, CFB!$W$2:$W$1048576, 0) + COUNTIF(CFB!$W$2:$W$1048576, W7054) - 1))</f>
        <v>28</v>
      </c>
      <c r="O7054">
        <v>27.31</v>
      </c>
      <c r="P7054">
        <v>2.16</v>
      </c>
      <c r="W7054">
        <v>1966</v>
      </c>
      <c r="X7054">
        <f t="shared" si="219"/>
        <v>0</v>
      </c>
    </row>
    <row r="7055" spans="1:24" ht="12.75" hidden="1" customHeight="1" x14ac:dyDescent="0.45">
      <c r="A7055">
        <v>29</v>
      </c>
      <c r="B7055" t="s">
        <v>34</v>
      </c>
      <c r="C7055" t="s">
        <v>189</v>
      </c>
      <c r="D7055" s="2" t="str">
        <f t="shared" si="218"/>
        <v>Texas A&amp;M1966</v>
      </c>
      <c r="F7055">
        <v>4</v>
      </c>
      <c r="G7055">
        <v>5</v>
      </c>
      <c r="H7055">
        <v>1</v>
      </c>
      <c r="I7055">
        <v>3.41</v>
      </c>
      <c r="J7055">
        <v>4.32</v>
      </c>
      <c r="K7055">
        <v>7.73</v>
      </c>
      <c r="L7055" s="2">
        <f>_xlfn.RANK.EQ(I7055, INDEX(CFB!$I$2:$I$1048576, MATCH(W7055, CFB!$W$2:$W$1048576, 0)):INDEX(CFB!$I$2:$I$1048576, MATCH(W7055, CFB!$W$2:$W$1048576, 0) + COUNTIF(CFB!$W$2:$W$1048576, W7055) - 1), 0)</f>
        <v>39</v>
      </c>
      <c r="M7055" s="2">
        <f>_xlfn.RANK.EQ(J7055, INDEX(CFB!$J$2:$J$1048576, MATCH(W7055, CFB!$W$2:$W$1048576, 0)):INDEX(CFB!$J$2:$J$1048576, MATCH(W7055, CFB!$W$2:$W$1048576, 0) + COUNTIF(CFB!$W$2:$W$1048576, W7055) - 1))</f>
        <v>33</v>
      </c>
      <c r="N7055" s="2">
        <f>RANK(K7055, INDEX(CFB!$K$2:$K$1048576, MATCH(W7055, CFB!$W$2:$W$1048576, 0)):INDEX(CFB!$K$2:$K$1048576, MATCH(W7055, CFB!$W$2:$W$1048576, 0) + COUNTIF(CFB!$W$2:$W$1048576, W7055) - 1))</f>
        <v>29</v>
      </c>
      <c r="O7055">
        <v>28.71</v>
      </c>
      <c r="P7055">
        <v>6.47</v>
      </c>
      <c r="W7055">
        <v>1966</v>
      </c>
      <c r="X7055">
        <f t="shared" si="219"/>
        <v>0</v>
      </c>
    </row>
    <row r="7056" spans="1:24" ht="12.75" hidden="1" customHeight="1" x14ac:dyDescent="0.45">
      <c r="A7056">
        <v>30</v>
      </c>
      <c r="B7056" t="s">
        <v>104</v>
      </c>
      <c r="C7056" t="s">
        <v>12</v>
      </c>
      <c r="D7056" s="2" t="str">
        <f t="shared" si="218"/>
        <v>Colorado State1966</v>
      </c>
      <c r="F7056">
        <v>7</v>
      </c>
      <c r="G7056">
        <v>3</v>
      </c>
      <c r="H7056">
        <v>0</v>
      </c>
      <c r="I7056">
        <v>9.0399999999999991</v>
      </c>
      <c r="J7056">
        <v>-1.93</v>
      </c>
      <c r="K7056">
        <v>7.1</v>
      </c>
      <c r="L7056" s="2">
        <f>_xlfn.RANK.EQ(I7056, INDEX(CFB!$I$2:$I$1048576, MATCH(W7056, CFB!$W$2:$W$1048576, 0)):INDEX(CFB!$I$2:$I$1048576, MATCH(W7056, CFB!$W$2:$W$1048576, 0) + COUNTIF(CFB!$W$2:$W$1048576, W7056) - 1), 0)</f>
        <v>9</v>
      </c>
      <c r="M7056" s="2">
        <f>_xlfn.RANK.EQ(J7056, INDEX(CFB!$J$2:$J$1048576, MATCH(W7056, CFB!$W$2:$W$1048576, 0)):INDEX(CFB!$J$2:$J$1048576, MATCH(W7056, CFB!$W$2:$W$1048576, 0) + COUNTIF(CFB!$W$2:$W$1048576, W7056) - 1))</f>
        <v>83</v>
      </c>
      <c r="N7056" s="2">
        <f>RANK(K7056, INDEX(CFB!$K$2:$K$1048576, MATCH(W7056, CFB!$W$2:$W$1048576, 0)):INDEX(CFB!$K$2:$K$1048576, MATCH(W7056, CFB!$W$2:$W$1048576, 0) + COUNTIF(CFB!$W$2:$W$1048576, W7056) - 1))</f>
        <v>30</v>
      </c>
      <c r="O7056">
        <v>35.049999999999997</v>
      </c>
      <c r="P7056">
        <v>8.1</v>
      </c>
      <c r="W7056">
        <v>1966</v>
      </c>
      <c r="X7056">
        <f t="shared" si="219"/>
        <v>0</v>
      </c>
    </row>
    <row r="7057" spans="1:24" ht="12.75" hidden="1" customHeight="1" x14ac:dyDescent="0.45">
      <c r="A7057">
        <v>31</v>
      </c>
      <c r="B7057" t="s">
        <v>26</v>
      </c>
      <c r="C7057" t="s">
        <v>23</v>
      </c>
      <c r="D7057" s="2" t="str">
        <f t="shared" si="218"/>
        <v>Clemson1966</v>
      </c>
      <c r="F7057">
        <v>6</v>
      </c>
      <c r="G7057">
        <v>4</v>
      </c>
      <c r="H7057">
        <v>0</v>
      </c>
      <c r="I7057">
        <v>4.9000000000000004</v>
      </c>
      <c r="J7057">
        <v>1.45</v>
      </c>
      <c r="K7057">
        <v>6.35</v>
      </c>
      <c r="L7057" s="2">
        <f>_xlfn.RANK.EQ(I7057, INDEX(CFB!$I$2:$I$1048576, MATCH(W7057, CFB!$W$2:$W$1048576, 0)):INDEX(CFB!$I$2:$I$1048576, MATCH(W7057, CFB!$W$2:$W$1048576, 0) + COUNTIF(CFB!$W$2:$W$1048576, W7057) - 1), 0)</f>
        <v>28</v>
      </c>
      <c r="M7057" s="2">
        <f>_xlfn.RANK.EQ(J7057, INDEX(CFB!$J$2:$J$1048576, MATCH(W7057, CFB!$W$2:$W$1048576, 0)):INDEX(CFB!$J$2:$J$1048576, MATCH(W7057, CFB!$W$2:$W$1048576, 0) + COUNTIF(CFB!$W$2:$W$1048576, W7057) - 1))</f>
        <v>51</v>
      </c>
      <c r="N7057" s="2">
        <f>RANK(K7057, INDEX(CFB!$K$2:$K$1048576, MATCH(W7057, CFB!$W$2:$W$1048576, 0)):INDEX(CFB!$K$2:$K$1048576, MATCH(W7057, CFB!$W$2:$W$1048576, 0) + COUNTIF(CFB!$W$2:$W$1048576, W7057) - 1))</f>
        <v>31</v>
      </c>
      <c r="O7057">
        <v>28.4</v>
      </c>
      <c r="P7057">
        <v>7.55</v>
      </c>
      <c r="W7057">
        <v>1966</v>
      </c>
      <c r="X7057">
        <f t="shared" si="219"/>
        <v>0</v>
      </c>
    </row>
    <row r="7058" spans="1:24" ht="12.75" hidden="1" customHeight="1" x14ac:dyDescent="0.45">
      <c r="A7058">
        <v>32</v>
      </c>
      <c r="B7058" t="s">
        <v>33</v>
      </c>
      <c r="C7058" t="s">
        <v>12</v>
      </c>
      <c r="D7058" s="2" t="str">
        <f t="shared" si="218"/>
        <v>Virginia Tech1966</v>
      </c>
      <c r="F7058">
        <v>8</v>
      </c>
      <c r="G7058">
        <v>2</v>
      </c>
      <c r="H7058">
        <v>1</v>
      </c>
      <c r="I7058">
        <v>-0.45</v>
      </c>
      <c r="J7058">
        <v>6.78</v>
      </c>
      <c r="K7058">
        <v>6.33</v>
      </c>
      <c r="L7058" s="2">
        <f>_xlfn.RANK.EQ(I7058, INDEX(CFB!$I$2:$I$1048576, MATCH(W7058, CFB!$W$2:$W$1048576, 0)):INDEX(CFB!$I$2:$I$1048576, MATCH(W7058, CFB!$W$2:$W$1048576, 0) + COUNTIF(CFB!$W$2:$W$1048576, W7058) - 1), 0)</f>
        <v>63</v>
      </c>
      <c r="M7058" s="2">
        <f>_xlfn.RANK.EQ(J7058, INDEX(CFB!$J$2:$J$1048576, MATCH(W7058, CFB!$W$2:$W$1048576, 0)):INDEX(CFB!$J$2:$J$1048576, MATCH(W7058, CFB!$W$2:$W$1048576, 0) + COUNTIF(CFB!$W$2:$W$1048576, W7058) - 1))</f>
        <v>17</v>
      </c>
      <c r="N7058" s="2">
        <f>RANK(K7058, INDEX(CFB!$K$2:$K$1048576, MATCH(W7058, CFB!$W$2:$W$1048576, 0)):INDEX(CFB!$K$2:$K$1048576, MATCH(W7058, CFB!$W$2:$W$1048576, 0) + COUNTIF(CFB!$W$2:$W$1048576, W7058) - 1))</f>
        <v>32</v>
      </c>
      <c r="O7058">
        <v>28.01</v>
      </c>
      <c r="P7058">
        <v>3.09</v>
      </c>
      <c r="W7058">
        <v>1966</v>
      </c>
      <c r="X7058">
        <f t="shared" si="219"/>
        <v>0</v>
      </c>
    </row>
    <row r="7059" spans="1:24" ht="12.75" hidden="1" customHeight="1" x14ac:dyDescent="0.45">
      <c r="A7059">
        <v>33</v>
      </c>
      <c r="B7059" t="s">
        <v>197</v>
      </c>
      <c r="C7059" t="s">
        <v>12</v>
      </c>
      <c r="D7059" s="2" t="str">
        <f t="shared" si="218"/>
        <v>West Texas State1966</v>
      </c>
      <c r="F7059">
        <v>7</v>
      </c>
      <c r="G7059">
        <v>3</v>
      </c>
      <c r="H7059">
        <v>0</v>
      </c>
      <c r="I7059">
        <v>3.42</v>
      </c>
      <c r="J7059">
        <v>2.69</v>
      </c>
      <c r="K7059">
        <v>6.11</v>
      </c>
      <c r="L7059" s="2">
        <f>_xlfn.RANK.EQ(I7059, INDEX(CFB!$I$2:$I$1048576, MATCH(W7059, CFB!$W$2:$W$1048576, 0)):INDEX(CFB!$I$2:$I$1048576, MATCH(W7059, CFB!$W$2:$W$1048576, 0) + COUNTIF(CFB!$W$2:$W$1048576, W7059) - 1), 0)</f>
        <v>38</v>
      </c>
      <c r="M7059" s="2">
        <f>_xlfn.RANK.EQ(J7059, INDEX(CFB!$J$2:$J$1048576, MATCH(W7059, CFB!$W$2:$W$1048576, 0)):INDEX(CFB!$J$2:$J$1048576, MATCH(W7059, CFB!$W$2:$W$1048576, 0) + COUNTIF(CFB!$W$2:$W$1048576, W7059) - 1))</f>
        <v>40</v>
      </c>
      <c r="N7059" s="2">
        <f>RANK(K7059, INDEX(CFB!$K$2:$K$1048576, MATCH(W7059, CFB!$W$2:$W$1048576, 0)):INDEX(CFB!$K$2:$K$1048576, MATCH(W7059, CFB!$W$2:$W$1048576, 0) + COUNTIF(CFB!$W$2:$W$1048576, W7059) - 1))</f>
        <v>33</v>
      </c>
      <c r="O7059">
        <v>31.99</v>
      </c>
      <c r="P7059">
        <v>5.75</v>
      </c>
      <c r="W7059">
        <v>1966</v>
      </c>
      <c r="X7059">
        <f t="shared" si="219"/>
        <v>0</v>
      </c>
    </row>
    <row r="7060" spans="1:24" ht="12.75" hidden="1" customHeight="1" x14ac:dyDescent="0.45">
      <c r="A7060">
        <v>34</v>
      </c>
      <c r="B7060" t="s">
        <v>113</v>
      </c>
      <c r="C7060" t="s">
        <v>195</v>
      </c>
      <c r="D7060" s="2" t="str">
        <f t="shared" si="218"/>
        <v>North Texas1966</v>
      </c>
      <c r="F7060">
        <v>8</v>
      </c>
      <c r="G7060">
        <v>2</v>
      </c>
      <c r="H7060">
        <v>0</v>
      </c>
      <c r="I7060">
        <v>5.75</v>
      </c>
      <c r="J7060">
        <v>0.23</v>
      </c>
      <c r="K7060">
        <v>5.98</v>
      </c>
      <c r="L7060" s="2">
        <f>_xlfn.RANK.EQ(I7060, INDEX(CFB!$I$2:$I$1048576, MATCH(W7060, CFB!$W$2:$W$1048576, 0)):INDEX(CFB!$I$2:$I$1048576, MATCH(W7060, CFB!$W$2:$W$1048576, 0) + COUNTIF(CFB!$W$2:$W$1048576, W7060) - 1), 0)</f>
        <v>23</v>
      </c>
      <c r="M7060" s="2">
        <f>_xlfn.RANK.EQ(J7060, INDEX(CFB!$J$2:$J$1048576, MATCH(W7060, CFB!$W$2:$W$1048576, 0)):INDEX(CFB!$J$2:$J$1048576, MATCH(W7060, CFB!$W$2:$W$1048576, 0) + COUNTIF(CFB!$W$2:$W$1048576, W7060) - 1))</f>
        <v>60</v>
      </c>
      <c r="N7060" s="2">
        <f>RANK(K7060, INDEX(CFB!$K$2:$K$1048576, MATCH(W7060, CFB!$W$2:$W$1048576, 0)):INDEX(CFB!$K$2:$K$1048576, MATCH(W7060, CFB!$W$2:$W$1048576, 0) + COUNTIF(CFB!$W$2:$W$1048576, W7060) - 1))</f>
        <v>34</v>
      </c>
      <c r="O7060">
        <v>33.26</v>
      </c>
      <c r="P7060">
        <v>7.01</v>
      </c>
      <c r="W7060">
        <v>1966</v>
      </c>
      <c r="X7060">
        <f t="shared" si="219"/>
        <v>0</v>
      </c>
    </row>
    <row r="7061" spans="1:24" ht="12.75" hidden="1" customHeight="1" x14ac:dyDescent="0.45">
      <c r="A7061">
        <v>35</v>
      </c>
      <c r="B7061" t="s">
        <v>68</v>
      </c>
      <c r="C7061" t="s">
        <v>12</v>
      </c>
      <c r="D7061" s="2" t="str">
        <f t="shared" si="218"/>
        <v>Memphis1966</v>
      </c>
      <c r="F7061">
        <v>7</v>
      </c>
      <c r="G7061">
        <v>2</v>
      </c>
      <c r="H7061">
        <v>0</v>
      </c>
      <c r="I7061">
        <v>-0.55000000000000004</v>
      </c>
      <c r="J7061">
        <v>6.26</v>
      </c>
      <c r="K7061">
        <v>5.71</v>
      </c>
      <c r="L7061" s="2">
        <f>_xlfn.RANK.EQ(I7061, INDEX(CFB!$I$2:$I$1048576, MATCH(W7061, CFB!$W$2:$W$1048576, 0)):INDEX(CFB!$I$2:$I$1048576, MATCH(W7061, CFB!$W$2:$W$1048576, 0) + COUNTIF(CFB!$W$2:$W$1048576, W7061) - 1), 0)</f>
        <v>65</v>
      </c>
      <c r="M7061" s="2">
        <f>_xlfn.RANK.EQ(J7061, INDEX(CFB!$J$2:$J$1048576, MATCH(W7061, CFB!$W$2:$W$1048576, 0)):INDEX(CFB!$J$2:$J$1048576, MATCH(W7061, CFB!$W$2:$W$1048576, 0) + COUNTIF(CFB!$W$2:$W$1048576, W7061) - 1))</f>
        <v>18</v>
      </c>
      <c r="N7061" s="2">
        <f>RANK(K7061, INDEX(CFB!$K$2:$K$1048576, MATCH(W7061, CFB!$W$2:$W$1048576, 0)):INDEX(CFB!$K$2:$K$1048576, MATCH(W7061, CFB!$W$2:$W$1048576, 0) + COUNTIF(CFB!$W$2:$W$1048576, W7061) - 1))</f>
        <v>35</v>
      </c>
      <c r="O7061">
        <v>23.39</v>
      </c>
      <c r="P7061">
        <v>1.45</v>
      </c>
      <c r="W7061">
        <v>1966</v>
      </c>
      <c r="X7061">
        <f t="shared" si="219"/>
        <v>0</v>
      </c>
    </row>
    <row r="7062" spans="1:24" ht="12.75" hidden="1" customHeight="1" x14ac:dyDescent="0.45">
      <c r="A7062">
        <v>36</v>
      </c>
      <c r="B7062" t="s">
        <v>149</v>
      </c>
      <c r="C7062" t="s">
        <v>12</v>
      </c>
      <c r="D7062" s="2" t="str">
        <f t="shared" si="218"/>
        <v>New Mexico State1966</v>
      </c>
      <c r="F7062">
        <v>7</v>
      </c>
      <c r="G7062">
        <v>3</v>
      </c>
      <c r="H7062">
        <v>0</v>
      </c>
      <c r="I7062">
        <v>8</v>
      </c>
      <c r="J7062">
        <v>-2.3199999999999998</v>
      </c>
      <c r="K7062">
        <v>5.68</v>
      </c>
      <c r="L7062" s="2">
        <f>_xlfn.RANK.EQ(I7062, INDEX(CFB!$I$2:$I$1048576, MATCH(W7062, CFB!$W$2:$W$1048576, 0)):INDEX(CFB!$I$2:$I$1048576, MATCH(W7062, CFB!$W$2:$W$1048576, 0) + COUNTIF(CFB!$W$2:$W$1048576, W7062) - 1), 0)</f>
        <v>11</v>
      </c>
      <c r="M7062" s="2">
        <f>_xlfn.RANK.EQ(J7062, INDEX(CFB!$J$2:$J$1048576, MATCH(W7062, CFB!$W$2:$W$1048576, 0)):INDEX(CFB!$J$2:$J$1048576, MATCH(W7062, CFB!$W$2:$W$1048576, 0) + COUNTIF(CFB!$W$2:$W$1048576, W7062) - 1))</f>
        <v>85</v>
      </c>
      <c r="N7062" s="2">
        <f>RANK(K7062, INDEX(CFB!$K$2:$K$1048576, MATCH(W7062, CFB!$W$2:$W$1048576, 0)):INDEX(CFB!$K$2:$K$1048576, MATCH(W7062, CFB!$W$2:$W$1048576, 0) + COUNTIF(CFB!$W$2:$W$1048576, W7062) - 1))</f>
        <v>36</v>
      </c>
      <c r="O7062">
        <v>35.72</v>
      </c>
      <c r="P7062">
        <v>8.7200000000000006</v>
      </c>
      <c r="W7062">
        <v>1966</v>
      </c>
      <c r="X7062">
        <f t="shared" si="219"/>
        <v>0</v>
      </c>
    </row>
    <row r="7063" spans="1:24" ht="12.75" hidden="1" customHeight="1" x14ac:dyDescent="0.45">
      <c r="A7063">
        <v>37</v>
      </c>
      <c r="B7063" t="s">
        <v>91</v>
      </c>
      <c r="C7063" t="s">
        <v>23</v>
      </c>
      <c r="D7063" s="2" t="str">
        <f t="shared" si="218"/>
        <v>North Carolina State1966</v>
      </c>
      <c r="F7063">
        <v>5</v>
      </c>
      <c r="G7063">
        <v>5</v>
      </c>
      <c r="H7063">
        <v>0</v>
      </c>
      <c r="I7063">
        <v>4.51</v>
      </c>
      <c r="J7063">
        <v>1.04</v>
      </c>
      <c r="K7063">
        <v>5.55</v>
      </c>
      <c r="L7063" s="2">
        <f>_xlfn.RANK.EQ(I7063, INDEX(CFB!$I$2:$I$1048576, MATCH(W7063, CFB!$W$2:$W$1048576, 0)):INDEX(CFB!$I$2:$I$1048576, MATCH(W7063, CFB!$W$2:$W$1048576, 0) + COUNTIF(CFB!$W$2:$W$1048576, W7063) - 1), 0)</f>
        <v>31</v>
      </c>
      <c r="M7063" s="2">
        <f>_xlfn.RANK.EQ(J7063, INDEX(CFB!$J$2:$J$1048576, MATCH(W7063, CFB!$W$2:$W$1048576, 0)):INDEX(CFB!$J$2:$J$1048576, MATCH(W7063, CFB!$W$2:$W$1048576, 0) + COUNTIF(CFB!$W$2:$W$1048576, W7063) - 1))</f>
        <v>55</v>
      </c>
      <c r="N7063" s="2">
        <f>RANK(K7063, INDEX(CFB!$K$2:$K$1048576, MATCH(W7063, CFB!$W$2:$W$1048576, 0)):INDEX(CFB!$K$2:$K$1048576, MATCH(W7063, CFB!$W$2:$W$1048576, 0) + COUNTIF(CFB!$W$2:$W$1048576, W7063) - 1))</f>
        <v>37</v>
      </c>
      <c r="O7063">
        <v>28.82</v>
      </c>
      <c r="P7063">
        <v>7.24</v>
      </c>
      <c r="W7063">
        <v>1966</v>
      </c>
      <c r="X7063">
        <f t="shared" si="219"/>
        <v>0</v>
      </c>
    </row>
    <row r="7064" spans="1:24" ht="12.75" hidden="1" customHeight="1" x14ac:dyDescent="0.45">
      <c r="A7064">
        <v>38</v>
      </c>
      <c r="B7064" t="s">
        <v>48</v>
      </c>
      <c r="C7064" t="s">
        <v>12</v>
      </c>
      <c r="D7064" s="2" t="str">
        <f t="shared" si="218"/>
        <v>Army1966</v>
      </c>
      <c r="F7064">
        <v>8</v>
      </c>
      <c r="G7064">
        <v>2</v>
      </c>
      <c r="H7064">
        <v>0</v>
      </c>
      <c r="I7064">
        <v>-2.78</v>
      </c>
      <c r="J7064">
        <v>8.1</v>
      </c>
      <c r="K7064">
        <v>5.32</v>
      </c>
      <c r="L7064" s="2">
        <f>_xlfn.RANK.EQ(I7064, INDEX(CFB!$I$2:$I$1048576, MATCH(W7064, CFB!$W$2:$W$1048576, 0)):INDEX(CFB!$I$2:$I$1048576, MATCH(W7064, CFB!$W$2:$W$1048576, 0) + COUNTIF(CFB!$W$2:$W$1048576, W7064) - 1), 0)</f>
        <v>80</v>
      </c>
      <c r="M7064" s="2">
        <f>_xlfn.RANK.EQ(J7064, INDEX(CFB!$J$2:$J$1048576, MATCH(W7064, CFB!$W$2:$W$1048576, 0)):INDEX(CFB!$J$2:$J$1048576, MATCH(W7064, CFB!$W$2:$W$1048576, 0) + COUNTIF(CFB!$W$2:$W$1048576, W7064) - 1))</f>
        <v>13</v>
      </c>
      <c r="N7064" s="2">
        <f>RANK(K7064, INDEX(CFB!$K$2:$K$1048576, MATCH(W7064, CFB!$W$2:$W$1048576, 0)):INDEX(CFB!$K$2:$K$1048576, MATCH(W7064, CFB!$W$2:$W$1048576, 0) + COUNTIF(CFB!$W$2:$W$1048576, W7064) - 1))</f>
        <v>38</v>
      </c>
      <c r="O7064">
        <v>21.47</v>
      </c>
      <c r="P7064">
        <v>2.41</v>
      </c>
      <c r="W7064">
        <v>1966</v>
      </c>
      <c r="X7064">
        <f t="shared" si="219"/>
        <v>0</v>
      </c>
    </row>
    <row r="7065" spans="1:24" ht="12.75" hidden="1" customHeight="1" x14ac:dyDescent="0.45">
      <c r="A7065">
        <v>39</v>
      </c>
      <c r="B7065" t="s">
        <v>148</v>
      </c>
      <c r="C7065" t="s">
        <v>12</v>
      </c>
      <c r="D7065" s="2" t="str">
        <f t="shared" si="218"/>
        <v>UTEP1966</v>
      </c>
      <c r="F7065">
        <v>6</v>
      </c>
      <c r="G7065">
        <v>4</v>
      </c>
      <c r="H7065">
        <v>0</v>
      </c>
      <c r="I7065">
        <v>6.18</v>
      </c>
      <c r="J7065">
        <v>-0.96</v>
      </c>
      <c r="K7065">
        <v>5.22</v>
      </c>
      <c r="L7065" s="2">
        <f>_xlfn.RANK.EQ(I7065, INDEX(CFB!$I$2:$I$1048576, MATCH(W7065, CFB!$W$2:$W$1048576, 0)):INDEX(CFB!$I$2:$I$1048576, MATCH(W7065, CFB!$W$2:$W$1048576, 0) + COUNTIF(CFB!$W$2:$W$1048576, W7065) - 1), 0)</f>
        <v>20</v>
      </c>
      <c r="M7065" s="2">
        <f>_xlfn.RANK.EQ(J7065, INDEX(CFB!$J$2:$J$1048576, MATCH(W7065, CFB!$W$2:$W$1048576, 0)):INDEX(CFB!$J$2:$J$1048576, MATCH(W7065, CFB!$W$2:$W$1048576, 0) + COUNTIF(CFB!$W$2:$W$1048576, W7065) - 1))</f>
        <v>73</v>
      </c>
      <c r="N7065" s="2">
        <f>RANK(K7065, INDEX(CFB!$K$2:$K$1048576, MATCH(W7065, CFB!$W$2:$W$1048576, 0)):INDEX(CFB!$K$2:$K$1048576, MATCH(W7065, CFB!$W$2:$W$1048576, 0) + COUNTIF(CFB!$W$2:$W$1048576, W7065) - 1))</f>
        <v>39</v>
      </c>
      <c r="O7065">
        <v>38.06</v>
      </c>
      <c r="P7065">
        <v>7.37</v>
      </c>
      <c r="W7065">
        <v>1966</v>
      </c>
      <c r="X7065">
        <f t="shared" si="219"/>
        <v>0</v>
      </c>
    </row>
    <row r="7066" spans="1:24" ht="12.75" hidden="1" customHeight="1" x14ac:dyDescent="0.45">
      <c r="A7066">
        <v>40</v>
      </c>
      <c r="B7066" t="s">
        <v>66</v>
      </c>
      <c r="C7066" t="s">
        <v>242</v>
      </c>
      <c r="D7066" s="2" t="str">
        <f t="shared" si="218"/>
        <v>Washington1966</v>
      </c>
      <c r="F7066">
        <v>6</v>
      </c>
      <c r="G7066">
        <v>4</v>
      </c>
      <c r="H7066">
        <v>0</v>
      </c>
      <c r="I7066">
        <v>3.2</v>
      </c>
      <c r="J7066">
        <v>1.81</v>
      </c>
      <c r="K7066">
        <v>5.01</v>
      </c>
      <c r="L7066" s="2">
        <f>_xlfn.RANK.EQ(I7066, INDEX(CFB!$I$2:$I$1048576, MATCH(W7066, CFB!$W$2:$W$1048576, 0)):INDEX(CFB!$I$2:$I$1048576, MATCH(W7066, CFB!$W$2:$W$1048576, 0) + COUNTIF(CFB!$W$2:$W$1048576, W7066) - 1), 0)</f>
        <v>40</v>
      </c>
      <c r="M7066" s="2">
        <f>_xlfn.RANK.EQ(J7066, INDEX(CFB!$J$2:$J$1048576, MATCH(W7066, CFB!$W$2:$W$1048576, 0)):INDEX(CFB!$J$2:$J$1048576, MATCH(W7066, CFB!$W$2:$W$1048576, 0) + COUNTIF(CFB!$W$2:$W$1048576, W7066) - 1))</f>
        <v>48</v>
      </c>
      <c r="N7066" s="2">
        <f>RANK(K7066, INDEX(CFB!$K$2:$K$1048576, MATCH(W7066, CFB!$W$2:$W$1048576, 0)):INDEX(CFB!$K$2:$K$1048576, MATCH(W7066, CFB!$W$2:$W$1048576, 0) + COUNTIF(CFB!$W$2:$W$1048576, W7066) - 1))</f>
        <v>40</v>
      </c>
      <c r="O7066">
        <v>28.17</v>
      </c>
      <c r="P7066">
        <v>5.55</v>
      </c>
      <c r="W7066">
        <v>1966</v>
      </c>
      <c r="X7066">
        <f t="shared" si="219"/>
        <v>0</v>
      </c>
    </row>
    <row r="7067" spans="1:24" ht="12.75" hidden="1" customHeight="1" x14ac:dyDescent="0.45">
      <c r="A7067">
        <v>41</v>
      </c>
      <c r="B7067" t="s">
        <v>218</v>
      </c>
      <c r="C7067" t="s">
        <v>212</v>
      </c>
      <c r="D7067" s="2" t="str">
        <f t="shared" si="218"/>
        <v>Dartmouth1966</v>
      </c>
      <c r="F7067">
        <v>7</v>
      </c>
      <c r="G7067">
        <v>2</v>
      </c>
      <c r="H7067">
        <v>0</v>
      </c>
      <c r="I7067">
        <v>6.2</v>
      </c>
      <c r="J7067">
        <v>-1.5</v>
      </c>
      <c r="K7067">
        <v>4.7</v>
      </c>
      <c r="L7067" s="2">
        <f>_xlfn.RANK.EQ(I7067, INDEX(CFB!$I$2:$I$1048576, MATCH(W7067, CFB!$W$2:$W$1048576, 0)):INDEX(CFB!$I$2:$I$1048576, MATCH(W7067, CFB!$W$2:$W$1048576, 0) + COUNTIF(CFB!$W$2:$W$1048576, W7067) - 1), 0)</f>
        <v>19</v>
      </c>
      <c r="M7067" s="2">
        <f>_xlfn.RANK.EQ(J7067, INDEX(CFB!$J$2:$J$1048576, MATCH(W7067, CFB!$W$2:$W$1048576, 0)):INDEX(CFB!$J$2:$J$1048576, MATCH(W7067, CFB!$W$2:$W$1048576, 0) + COUNTIF(CFB!$W$2:$W$1048576, W7067) - 1))</f>
        <v>78</v>
      </c>
      <c r="N7067" s="2">
        <f>RANK(K7067, INDEX(CFB!$K$2:$K$1048576, MATCH(W7067, CFB!$W$2:$W$1048576, 0)):INDEX(CFB!$K$2:$K$1048576, MATCH(W7067, CFB!$W$2:$W$1048576, 0) + COUNTIF(CFB!$W$2:$W$1048576, W7067) - 1))</f>
        <v>41</v>
      </c>
      <c r="O7067">
        <v>33.72</v>
      </c>
      <c r="P7067">
        <v>10.59</v>
      </c>
      <c r="W7067">
        <v>1966</v>
      </c>
      <c r="X7067">
        <f t="shared" si="219"/>
        <v>0</v>
      </c>
    </row>
    <row r="7068" spans="1:24" ht="12.75" hidden="1" customHeight="1" x14ac:dyDescent="0.45">
      <c r="A7068">
        <v>42</v>
      </c>
      <c r="B7068" t="s">
        <v>46</v>
      </c>
      <c r="C7068" t="s">
        <v>188</v>
      </c>
      <c r="D7068" s="2" t="str">
        <f t="shared" si="218"/>
        <v>Missouri1966</v>
      </c>
      <c r="F7068">
        <v>6</v>
      </c>
      <c r="G7068">
        <v>3</v>
      </c>
      <c r="H7068">
        <v>1</v>
      </c>
      <c r="I7068">
        <v>-3.44</v>
      </c>
      <c r="J7068">
        <v>7.49</v>
      </c>
      <c r="K7068">
        <v>4.05</v>
      </c>
      <c r="L7068" s="2">
        <f>_xlfn.RANK.EQ(I7068, INDEX(CFB!$I$2:$I$1048576, MATCH(W7068, CFB!$W$2:$W$1048576, 0)):INDEX(CFB!$I$2:$I$1048576, MATCH(W7068, CFB!$W$2:$W$1048576, 0) + COUNTIF(CFB!$W$2:$W$1048576, W7068) - 1), 0)</f>
        <v>86</v>
      </c>
      <c r="M7068" s="2">
        <f>_xlfn.RANK.EQ(J7068, INDEX(CFB!$J$2:$J$1048576, MATCH(W7068, CFB!$W$2:$W$1048576, 0)):INDEX(CFB!$J$2:$J$1048576, MATCH(W7068, CFB!$W$2:$W$1048576, 0) + COUNTIF(CFB!$W$2:$W$1048576, W7068) - 1))</f>
        <v>14</v>
      </c>
      <c r="N7068" s="2">
        <f>RANK(K7068, INDEX(CFB!$K$2:$K$1048576, MATCH(W7068, CFB!$W$2:$W$1048576, 0)):INDEX(CFB!$K$2:$K$1048576, MATCH(W7068, CFB!$W$2:$W$1048576, 0) + COUNTIF(CFB!$W$2:$W$1048576, W7068) - 1))</f>
        <v>42</v>
      </c>
      <c r="O7068">
        <v>21.91</v>
      </c>
      <c r="P7068">
        <v>2.59</v>
      </c>
      <c r="W7068">
        <v>1966</v>
      </c>
      <c r="X7068">
        <f t="shared" si="219"/>
        <v>0</v>
      </c>
    </row>
    <row r="7069" spans="1:24" ht="12.75" hidden="1" customHeight="1" x14ac:dyDescent="0.45">
      <c r="A7069">
        <v>43</v>
      </c>
      <c r="B7069" t="s">
        <v>58</v>
      </c>
      <c r="C7069" t="s">
        <v>12</v>
      </c>
      <c r="D7069" s="2" t="str">
        <f t="shared" si="218"/>
        <v>Tulane1966</v>
      </c>
      <c r="F7069">
        <v>5</v>
      </c>
      <c r="G7069">
        <v>4</v>
      </c>
      <c r="H7069">
        <v>1</v>
      </c>
      <c r="I7069">
        <v>2.66</v>
      </c>
      <c r="J7069">
        <v>1.27</v>
      </c>
      <c r="K7069">
        <v>3.93</v>
      </c>
      <c r="L7069" s="2">
        <f>_xlfn.RANK.EQ(I7069, INDEX(CFB!$I$2:$I$1048576, MATCH(W7069, CFB!$W$2:$W$1048576, 0)):INDEX(CFB!$I$2:$I$1048576, MATCH(W7069, CFB!$W$2:$W$1048576, 0) + COUNTIF(CFB!$W$2:$W$1048576, W7069) - 1), 0)</f>
        <v>43</v>
      </c>
      <c r="M7069" s="2">
        <f>_xlfn.RANK.EQ(J7069, INDEX(CFB!$J$2:$J$1048576, MATCH(W7069, CFB!$W$2:$W$1048576, 0)):INDEX(CFB!$J$2:$J$1048576, MATCH(W7069, CFB!$W$2:$W$1048576, 0) + COUNTIF(CFB!$W$2:$W$1048576, W7069) - 1))</f>
        <v>54</v>
      </c>
      <c r="N7069" s="2">
        <f>RANK(K7069, INDEX(CFB!$K$2:$K$1048576, MATCH(W7069, CFB!$W$2:$W$1048576, 0)):INDEX(CFB!$K$2:$K$1048576, MATCH(W7069, CFB!$W$2:$W$1048576, 0) + COUNTIF(CFB!$W$2:$W$1048576, W7069) - 1))</f>
        <v>43</v>
      </c>
      <c r="O7069">
        <v>26.94</v>
      </c>
      <c r="P7069">
        <v>7.4</v>
      </c>
      <c r="W7069">
        <v>1966</v>
      </c>
      <c r="X7069">
        <f t="shared" si="219"/>
        <v>0</v>
      </c>
    </row>
    <row r="7070" spans="1:24" ht="12.75" hidden="1" customHeight="1" x14ac:dyDescent="0.45">
      <c r="A7070">
        <v>44</v>
      </c>
      <c r="B7070" t="s">
        <v>129</v>
      </c>
      <c r="C7070" t="s">
        <v>189</v>
      </c>
      <c r="D7070" s="2" t="str">
        <f t="shared" si="218"/>
        <v>Rice1966</v>
      </c>
      <c r="F7070">
        <v>2</v>
      </c>
      <c r="G7070">
        <v>8</v>
      </c>
      <c r="H7070">
        <v>0</v>
      </c>
      <c r="I7070">
        <v>5.0199999999999996</v>
      </c>
      <c r="J7070">
        <v>-1.1599999999999999</v>
      </c>
      <c r="K7070">
        <v>3.86</v>
      </c>
      <c r="L7070" s="2">
        <f>_xlfn.RANK.EQ(I7070, INDEX(CFB!$I$2:$I$1048576, MATCH(W7070, CFB!$W$2:$W$1048576, 0)):INDEX(CFB!$I$2:$I$1048576, MATCH(W7070, CFB!$W$2:$W$1048576, 0) + COUNTIF(CFB!$W$2:$W$1048576, W7070) - 1), 0)</f>
        <v>26</v>
      </c>
      <c r="M7070" s="2">
        <f>_xlfn.RANK.EQ(J7070, INDEX(CFB!$J$2:$J$1048576, MATCH(W7070, CFB!$W$2:$W$1048576, 0)):INDEX(CFB!$J$2:$J$1048576, MATCH(W7070, CFB!$W$2:$W$1048576, 0) + COUNTIF(CFB!$W$2:$W$1048576, W7070) - 1))</f>
        <v>74</v>
      </c>
      <c r="N7070" s="2">
        <f>RANK(K7070, INDEX(CFB!$K$2:$K$1048576, MATCH(W7070, CFB!$W$2:$W$1048576, 0)):INDEX(CFB!$K$2:$K$1048576, MATCH(W7070, CFB!$W$2:$W$1048576, 0) + COUNTIF(CFB!$W$2:$W$1048576, W7070) - 1))</f>
        <v>44</v>
      </c>
      <c r="O7070">
        <v>30.11</v>
      </c>
      <c r="P7070">
        <v>8.24</v>
      </c>
      <c r="W7070">
        <v>1966</v>
      </c>
      <c r="X7070">
        <f t="shared" si="219"/>
        <v>0</v>
      </c>
    </row>
    <row r="7071" spans="1:24" ht="12.75" hidden="1" customHeight="1" x14ac:dyDescent="0.45">
      <c r="A7071">
        <v>45</v>
      </c>
      <c r="B7071" t="s">
        <v>71</v>
      </c>
      <c r="C7071" t="s">
        <v>189</v>
      </c>
      <c r="D7071" s="2" t="str">
        <f t="shared" si="218"/>
        <v>Texas Tech1966</v>
      </c>
      <c r="F7071">
        <v>4</v>
      </c>
      <c r="G7071">
        <v>6</v>
      </c>
      <c r="H7071">
        <v>0</v>
      </c>
      <c r="I7071">
        <v>6.24</v>
      </c>
      <c r="J7071">
        <v>-2.48</v>
      </c>
      <c r="K7071">
        <v>3.76</v>
      </c>
      <c r="L7071" s="2">
        <f>_xlfn.RANK.EQ(I7071, INDEX(CFB!$I$2:$I$1048576, MATCH(W7071, CFB!$W$2:$W$1048576, 0)):INDEX(CFB!$I$2:$I$1048576, MATCH(W7071, CFB!$W$2:$W$1048576, 0) + COUNTIF(CFB!$W$2:$W$1048576, W7071) - 1), 0)</f>
        <v>18</v>
      </c>
      <c r="M7071" s="2">
        <f>_xlfn.RANK.EQ(J7071, INDEX(CFB!$J$2:$J$1048576, MATCH(W7071, CFB!$W$2:$W$1048576, 0)):INDEX(CFB!$J$2:$J$1048576, MATCH(W7071, CFB!$W$2:$W$1048576, 0) + COUNTIF(CFB!$W$2:$W$1048576, W7071) - 1))</f>
        <v>87</v>
      </c>
      <c r="N7071" s="2">
        <f>RANK(K7071, INDEX(CFB!$K$2:$K$1048576, MATCH(W7071, CFB!$W$2:$W$1048576, 0)):INDEX(CFB!$K$2:$K$1048576, MATCH(W7071, CFB!$W$2:$W$1048576, 0) + COUNTIF(CFB!$W$2:$W$1048576, W7071) - 1))</f>
        <v>45</v>
      </c>
      <c r="O7071">
        <v>31.43</v>
      </c>
      <c r="P7071">
        <v>11</v>
      </c>
      <c r="W7071">
        <v>1966</v>
      </c>
      <c r="X7071">
        <f t="shared" si="219"/>
        <v>0</v>
      </c>
    </row>
    <row r="7072" spans="1:24" ht="12.75" hidden="1" customHeight="1" x14ac:dyDescent="0.45">
      <c r="A7072">
        <v>46</v>
      </c>
      <c r="B7072" t="s">
        <v>16</v>
      </c>
      <c r="C7072" t="s">
        <v>12</v>
      </c>
      <c r="D7072" s="2" t="str">
        <f t="shared" si="218"/>
        <v>Penn State1966</v>
      </c>
      <c r="F7072">
        <v>5</v>
      </c>
      <c r="G7072">
        <v>5</v>
      </c>
      <c r="H7072">
        <v>0</v>
      </c>
      <c r="I7072">
        <v>3.56</v>
      </c>
      <c r="J7072">
        <v>0.1</v>
      </c>
      <c r="K7072">
        <v>3.67</v>
      </c>
      <c r="L7072" s="2">
        <f>_xlfn.RANK.EQ(I7072, INDEX(CFB!$I$2:$I$1048576, MATCH(W7072, CFB!$W$2:$W$1048576, 0)):INDEX(CFB!$I$2:$I$1048576, MATCH(W7072, CFB!$W$2:$W$1048576, 0) + COUNTIF(CFB!$W$2:$W$1048576, W7072) - 1), 0)</f>
        <v>36</v>
      </c>
      <c r="M7072" s="2">
        <f>_xlfn.RANK.EQ(J7072, INDEX(CFB!$J$2:$J$1048576, MATCH(W7072, CFB!$W$2:$W$1048576, 0)):INDEX(CFB!$J$2:$J$1048576, MATCH(W7072, CFB!$W$2:$W$1048576, 0) + COUNTIF(CFB!$W$2:$W$1048576, W7072) - 1))</f>
        <v>61</v>
      </c>
      <c r="N7072" s="2">
        <f>RANK(K7072, INDEX(CFB!$K$2:$K$1048576, MATCH(W7072, CFB!$W$2:$W$1048576, 0)):INDEX(CFB!$K$2:$K$1048576, MATCH(W7072, CFB!$W$2:$W$1048576, 0) + COUNTIF(CFB!$W$2:$W$1048576, W7072) - 1))</f>
        <v>46</v>
      </c>
      <c r="O7072">
        <v>28.94</v>
      </c>
      <c r="P7072">
        <v>10.74</v>
      </c>
      <c r="W7072">
        <v>1966</v>
      </c>
      <c r="X7072">
        <f t="shared" si="219"/>
        <v>0</v>
      </c>
    </row>
    <row r="7073" spans="1:24" ht="12.75" hidden="1" customHeight="1" x14ac:dyDescent="0.45">
      <c r="A7073">
        <v>47</v>
      </c>
      <c r="B7073" t="s">
        <v>119</v>
      </c>
      <c r="C7073" t="s">
        <v>242</v>
      </c>
      <c r="D7073" s="2" t="str">
        <f t="shared" si="218"/>
        <v>Oregon State1966</v>
      </c>
      <c r="F7073">
        <v>7</v>
      </c>
      <c r="G7073">
        <v>3</v>
      </c>
      <c r="H7073">
        <v>0</v>
      </c>
      <c r="I7073">
        <v>0.79</v>
      </c>
      <c r="J7073">
        <v>2.84</v>
      </c>
      <c r="K7073">
        <v>3.62</v>
      </c>
      <c r="L7073" s="2">
        <f>_xlfn.RANK.EQ(I7073, INDEX(CFB!$I$2:$I$1048576, MATCH(W7073, CFB!$W$2:$W$1048576, 0)):INDEX(CFB!$I$2:$I$1048576, MATCH(W7073, CFB!$W$2:$W$1048576, 0) + COUNTIF(CFB!$W$2:$W$1048576, W7073) - 1), 0)</f>
        <v>54</v>
      </c>
      <c r="M7073" s="2">
        <f>_xlfn.RANK.EQ(J7073, INDEX(CFB!$J$2:$J$1048576, MATCH(W7073, CFB!$W$2:$W$1048576, 0)):INDEX(CFB!$J$2:$J$1048576, MATCH(W7073, CFB!$W$2:$W$1048576, 0) + COUNTIF(CFB!$W$2:$W$1048576, W7073) - 1))</f>
        <v>39</v>
      </c>
      <c r="N7073" s="2">
        <f>RANK(K7073, INDEX(CFB!$K$2:$K$1048576, MATCH(W7073, CFB!$W$2:$W$1048576, 0)):INDEX(CFB!$K$2:$K$1048576, MATCH(W7073, CFB!$W$2:$W$1048576, 0) + COUNTIF(CFB!$W$2:$W$1048576, W7073) - 1))</f>
        <v>47</v>
      </c>
      <c r="O7073">
        <v>25.98</v>
      </c>
      <c r="P7073">
        <v>7.31</v>
      </c>
      <c r="W7073">
        <v>1966</v>
      </c>
      <c r="X7073">
        <f t="shared" si="219"/>
        <v>0</v>
      </c>
    </row>
    <row r="7074" spans="1:24" ht="12.75" hidden="1" customHeight="1" x14ac:dyDescent="0.45">
      <c r="A7074">
        <v>48</v>
      </c>
      <c r="B7074" t="s">
        <v>147</v>
      </c>
      <c r="C7074" t="s">
        <v>195</v>
      </c>
      <c r="D7074" s="2" t="str">
        <f t="shared" si="218"/>
        <v>Tulsa1966</v>
      </c>
      <c r="F7074">
        <v>6</v>
      </c>
      <c r="G7074">
        <v>4</v>
      </c>
      <c r="H7074">
        <v>0</v>
      </c>
      <c r="I7074">
        <v>2.4700000000000002</v>
      </c>
      <c r="J7074">
        <v>1.04</v>
      </c>
      <c r="K7074">
        <v>3.51</v>
      </c>
      <c r="L7074" s="2">
        <f>_xlfn.RANK.EQ(I7074, INDEX(CFB!$I$2:$I$1048576, MATCH(W7074, CFB!$W$2:$W$1048576, 0)):INDEX(CFB!$I$2:$I$1048576, MATCH(W7074, CFB!$W$2:$W$1048576, 0) + COUNTIF(CFB!$W$2:$W$1048576, W7074) - 1), 0)</f>
        <v>45</v>
      </c>
      <c r="M7074" s="2">
        <f>_xlfn.RANK.EQ(J7074, INDEX(CFB!$J$2:$J$1048576, MATCH(W7074, CFB!$W$2:$W$1048576, 0)):INDEX(CFB!$J$2:$J$1048576, MATCH(W7074, CFB!$W$2:$W$1048576, 0) + COUNTIF(CFB!$W$2:$W$1048576, W7074) - 1))</f>
        <v>55</v>
      </c>
      <c r="N7074" s="2">
        <f>RANK(K7074, INDEX(CFB!$K$2:$K$1048576, MATCH(W7074, CFB!$W$2:$W$1048576, 0)):INDEX(CFB!$K$2:$K$1048576, MATCH(W7074, CFB!$W$2:$W$1048576, 0) + COUNTIF(CFB!$W$2:$W$1048576, W7074) - 1))</f>
        <v>48</v>
      </c>
      <c r="O7074">
        <v>29.71</v>
      </c>
      <c r="P7074">
        <v>10.18</v>
      </c>
      <c r="W7074">
        <v>1966</v>
      </c>
      <c r="X7074">
        <f t="shared" si="219"/>
        <v>0</v>
      </c>
    </row>
    <row r="7075" spans="1:24" ht="12.75" hidden="1" customHeight="1" x14ac:dyDescent="0.45">
      <c r="A7075">
        <v>49</v>
      </c>
      <c r="B7075" t="s">
        <v>112</v>
      </c>
      <c r="C7075" t="s">
        <v>242</v>
      </c>
      <c r="D7075" s="2" t="str">
        <f t="shared" si="218"/>
        <v>Stanford1966</v>
      </c>
      <c r="F7075">
        <v>5</v>
      </c>
      <c r="G7075">
        <v>5</v>
      </c>
      <c r="H7075">
        <v>0</v>
      </c>
      <c r="I7075">
        <v>0.69</v>
      </c>
      <c r="J7075">
        <v>2.27</v>
      </c>
      <c r="K7075">
        <v>2.97</v>
      </c>
      <c r="L7075" s="2">
        <f>_xlfn.RANK.EQ(I7075, INDEX(CFB!$I$2:$I$1048576, MATCH(W7075, CFB!$W$2:$W$1048576, 0)):INDEX(CFB!$I$2:$I$1048576, MATCH(W7075, CFB!$W$2:$W$1048576, 0) + COUNTIF(CFB!$W$2:$W$1048576, W7075) - 1), 0)</f>
        <v>55</v>
      </c>
      <c r="M7075" s="2">
        <f>_xlfn.RANK.EQ(J7075, INDEX(CFB!$J$2:$J$1048576, MATCH(W7075, CFB!$W$2:$W$1048576, 0)):INDEX(CFB!$J$2:$J$1048576, MATCH(W7075, CFB!$W$2:$W$1048576, 0) + COUNTIF(CFB!$W$2:$W$1048576, W7075) - 1))</f>
        <v>43</v>
      </c>
      <c r="N7075" s="2">
        <f>RANK(K7075, INDEX(CFB!$K$2:$K$1048576, MATCH(W7075, CFB!$W$2:$W$1048576, 0)):INDEX(CFB!$K$2:$K$1048576, MATCH(W7075, CFB!$W$2:$W$1048576, 0) + COUNTIF(CFB!$W$2:$W$1048576, W7075) - 1))</f>
        <v>49</v>
      </c>
      <c r="O7075">
        <v>25.8</v>
      </c>
      <c r="P7075">
        <v>5.14</v>
      </c>
      <c r="W7075">
        <v>1966</v>
      </c>
      <c r="X7075">
        <f t="shared" si="219"/>
        <v>0</v>
      </c>
    </row>
    <row r="7076" spans="1:24" ht="12.75" hidden="1" customHeight="1" x14ac:dyDescent="0.45">
      <c r="A7076">
        <v>50</v>
      </c>
      <c r="B7076" t="s">
        <v>43</v>
      </c>
      <c r="C7076" t="s">
        <v>10</v>
      </c>
      <c r="D7076" s="2" t="str">
        <f t="shared" si="218"/>
        <v>Illinois1966</v>
      </c>
      <c r="F7076">
        <v>4</v>
      </c>
      <c r="G7076">
        <v>6</v>
      </c>
      <c r="H7076">
        <v>0</v>
      </c>
      <c r="I7076">
        <v>3.44</v>
      </c>
      <c r="J7076">
        <v>-0.57999999999999996</v>
      </c>
      <c r="K7076">
        <v>2.86</v>
      </c>
      <c r="L7076" s="2">
        <f>_xlfn.RANK.EQ(I7076, INDEX(CFB!$I$2:$I$1048576, MATCH(W7076, CFB!$W$2:$W$1048576, 0)):INDEX(CFB!$I$2:$I$1048576, MATCH(W7076, CFB!$W$2:$W$1048576, 0) + COUNTIF(CFB!$W$2:$W$1048576, W7076) - 1), 0)</f>
        <v>37</v>
      </c>
      <c r="M7076" s="2">
        <f>_xlfn.RANK.EQ(J7076, INDEX(CFB!$J$2:$J$1048576, MATCH(W7076, CFB!$W$2:$W$1048576, 0)):INDEX(CFB!$J$2:$J$1048576, MATCH(W7076, CFB!$W$2:$W$1048576, 0) + COUNTIF(CFB!$W$2:$W$1048576, W7076) - 1))</f>
        <v>69</v>
      </c>
      <c r="N7076" s="2">
        <f>RANK(K7076, INDEX(CFB!$K$2:$K$1048576, MATCH(W7076, CFB!$W$2:$W$1048576, 0)):INDEX(CFB!$K$2:$K$1048576, MATCH(W7076, CFB!$W$2:$W$1048576, 0) + COUNTIF(CFB!$W$2:$W$1048576, W7076) - 1))</f>
        <v>50</v>
      </c>
      <c r="O7076">
        <v>29.21</v>
      </c>
      <c r="P7076">
        <v>8.77</v>
      </c>
      <c r="W7076">
        <v>1966</v>
      </c>
      <c r="X7076">
        <f t="shared" si="219"/>
        <v>0</v>
      </c>
    </row>
    <row r="7077" spans="1:24" ht="12.75" hidden="1" customHeight="1" x14ac:dyDescent="0.45">
      <c r="A7077">
        <v>51</v>
      </c>
      <c r="B7077" t="s">
        <v>210</v>
      </c>
      <c r="C7077" t="s">
        <v>12</v>
      </c>
      <c r="D7077" s="2" t="str">
        <f t="shared" si="218"/>
        <v>Colgate1966</v>
      </c>
      <c r="F7077">
        <v>8</v>
      </c>
      <c r="G7077">
        <v>1</v>
      </c>
      <c r="H7077">
        <v>1</v>
      </c>
      <c r="I7077">
        <v>-2.82</v>
      </c>
      <c r="J7077">
        <v>5.61</v>
      </c>
      <c r="K7077">
        <v>2.79</v>
      </c>
      <c r="L7077" s="2">
        <f>_xlfn.RANK.EQ(I7077, INDEX(CFB!$I$2:$I$1048576, MATCH(W7077, CFB!$W$2:$W$1048576, 0)):INDEX(CFB!$I$2:$I$1048576, MATCH(W7077, CFB!$W$2:$W$1048576, 0) + COUNTIF(CFB!$W$2:$W$1048576, W7077) - 1), 0)</f>
        <v>81</v>
      </c>
      <c r="M7077" s="2">
        <f>_xlfn.RANK.EQ(J7077, INDEX(CFB!$J$2:$J$1048576, MATCH(W7077, CFB!$W$2:$W$1048576, 0)):INDEX(CFB!$J$2:$J$1048576, MATCH(W7077, CFB!$W$2:$W$1048576, 0) + COUNTIF(CFB!$W$2:$W$1048576, W7077) - 1))</f>
        <v>20</v>
      </c>
      <c r="N7077" s="2">
        <f>RANK(K7077, INDEX(CFB!$K$2:$K$1048576, MATCH(W7077, CFB!$W$2:$W$1048576, 0)):INDEX(CFB!$K$2:$K$1048576, MATCH(W7077, CFB!$W$2:$W$1048576, 0) + COUNTIF(CFB!$W$2:$W$1048576, W7077) - 1))</f>
        <v>51</v>
      </c>
      <c r="O7077">
        <v>25.17</v>
      </c>
      <c r="P7077">
        <v>4.05</v>
      </c>
      <c r="W7077">
        <v>1966</v>
      </c>
      <c r="X7077">
        <f t="shared" si="219"/>
        <v>0</v>
      </c>
    </row>
    <row r="7078" spans="1:24" ht="12.75" hidden="1" customHeight="1" x14ac:dyDescent="0.45">
      <c r="A7078">
        <v>52</v>
      </c>
      <c r="B7078" t="s">
        <v>67</v>
      </c>
      <c r="C7078" t="s">
        <v>15</v>
      </c>
      <c r="D7078" s="2" t="str">
        <f t="shared" si="218"/>
        <v>Auburn1966</v>
      </c>
      <c r="F7078">
        <v>4</v>
      </c>
      <c r="G7078">
        <v>6</v>
      </c>
      <c r="H7078">
        <v>0</v>
      </c>
      <c r="I7078">
        <v>-0.5</v>
      </c>
      <c r="J7078">
        <v>3.21</v>
      </c>
      <c r="K7078">
        <v>2.71</v>
      </c>
      <c r="L7078" s="2">
        <f>_xlfn.RANK.EQ(I7078, INDEX(CFB!$I$2:$I$1048576, MATCH(W7078, CFB!$W$2:$W$1048576, 0)):INDEX(CFB!$I$2:$I$1048576, MATCH(W7078, CFB!$W$2:$W$1048576, 0) + COUNTIF(CFB!$W$2:$W$1048576, W7078) - 1), 0)</f>
        <v>64</v>
      </c>
      <c r="M7078" s="2">
        <f>_xlfn.RANK.EQ(J7078, INDEX(CFB!$J$2:$J$1048576, MATCH(W7078, CFB!$W$2:$W$1048576, 0)):INDEX(CFB!$J$2:$J$1048576, MATCH(W7078, CFB!$W$2:$W$1048576, 0) + COUNTIF(CFB!$W$2:$W$1048576, W7078) - 1))</f>
        <v>38</v>
      </c>
      <c r="N7078" s="2">
        <f>RANK(K7078, INDEX(CFB!$K$2:$K$1048576, MATCH(W7078, CFB!$W$2:$W$1048576, 0)):INDEX(CFB!$K$2:$K$1048576, MATCH(W7078, CFB!$W$2:$W$1048576, 0) + COUNTIF(CFB!$W$2:$W$1048576, W7078) - 1))</f>
        <v>52</v>
      </c>
      <c r="O7078">
        <v>24.03</v>
      </c>
      <c r="P7078">
        <v>6.07</v>
      </c>
      <c r="W7078">
        <v>1966</v>
      </c>
      <c r="X7078">
        <f t="shared" si="219"/>
        <v>0</v>
      </c>
    </row>
    <row r="7079" spans="1:24" ht="12.75" hidden="1" customHeight="1" x14ac:dyDescent="0.45">
      <c r="A7079">
        <v>53</v>
      </c>
      <c r="B7079" t="s">
        <v>150</v>
      </c>
      <c r="C7079" t="s">
        <v>12</v>
      </c>
      <c r="D7079" s="2" t="str">
        <f t="shared" si="218"/>
        <v>Southern Mississippi1966</v>
      </c>
      <c r="F7079">
        <v>6</v>
      </c>
      <c r="G7079">
        <v>4</v>
      </c>
      <c r="H7079">
        <v>0</v>
      </c>
      <c r="I7079">
        <v>-2.3199999999999998</v>
      </c>
      <c r="J7079">
        <v>4.6500000000000004</v>
      </c>
      <c r="K7079">
        <v>2.33</v>
      </c>
      <c r="L7079" s="2">
        <f>_xlfn.RANK.EQ(I7079, INDEX(CFB!$I$2:$I$1048576, MATCH(W7079, CFB!$W$2:$W$1048576, 0)):INDEX(CFB!$I$2:$I$1048576, MATCH(W7079, CFB!$W$2:$W$1048576, 0) + COUNTIF(CFB!$W$2:$W$1048576, W7079) - 1), 0)</f>
        <v>72</v>
      </c>
      <c r="M7079" s="2">
        <f>_xlfn.RANK.EQ(J7079, INDEX(CFB!$J$2:$J$1048576, MATCH(W7079, CFB!$W$2:$W$1048576, 0)):INDEX(CFB!$J$2:$J$1048576, MATCH(W7079, CFB!$W$2:$W$1048576, 0) + COUNTIF(CFB!$W$2:$W$1048576, W7079) - 1))</f>
        <v>31</v>
      </c>
      <c r="N7079" s="2">
        <f>RANK(K7079, INDEX(CFB!$K$2:$K$1048576, MATCH(W7079, CFB!$W$2:$W$1048576, 0)):INDEX(CFB!$K$2:$K$1048576, MATCH(W7079, CFB!$W$2:$W$1048576, 0) + COUNTIF(CFB!$W$2:$W$1048576, W7079) - 1))</f>
        <v>53</v>
      </c>
      <c r="O7079">
        <v>22.28</v>
      </c>
      <c r="P7079">
        <v>4.9400000000000004</v>
      </c>
      <c r="W7079">
        <v>1966</v>
      </c>
      <c r="X7079">
        <f t="shared" si="219"/>
        <v>0</v>
      </c>
    </row>
    <row r="7080" spans="1:24" ht="12.75" hidden="1" customHeight="1" x14ac:dyDescent="0.45">
      <c r="A7080">
        <v>54</v>
      </c>
      <c r="B7080" t="s">
        <v>121</v>
      </c>
      <c r="C7080" t="s">
        <v>188</v>
      </c>
      <c r="D7080" s="2" t="str">
        <f t="shared" si="218"/>
        <v>Oklahoma State1966</v>
      </c>
      <c r="F7080">
        <v>4</v>
      </c>
      <c r="G7080">
        <v>5</v>
      </c>
      <c r="H7080">
        <v>1</v>
      </c>
      <c r="I7080">
        <v>-2.85</v>
      </c>
      <c r="J7080">
        <v>4.7300000000000004</v>
      </c>
      <c r="K7080">
        <v>1.88</v>
      </c>
      <c r="L7080" s="2">
        <f>_xlfn.RANK.EQ(I7080, INDEX(CFB!$I$2:$I$1048576, MATCH(W7080, CFB!$W$2:$W$1048576, 0)):INDEX(CFB!$I$2:$I$1048576, MATCH(W7080, CFB!$W$2:$W$1048576, 0) + COUNTIF(CFB!$W$2:$W$1048576, W7080) - 1), 0)</f>
        <v>82</v>
      </c>
      <c r="M7080" s="2">
        <f>_xlfn.RANK.EQ(J7080, INDEX(CFB!$J$2:$J$1048576, MATCH(W7080, CFB!$W$2:$W$1048576, 0)):INDEX(CFB!$J$2:$J$1048576, MATCH(W7080, CFB!$W$2:$W$1048576, 0) + COUNTIF(CFB!$W$2:$W$1048576, W7080) - 1))</f>
        <v>29</v>
      </c>
      <c r="N7080" s="2">
        <f>RANK(K7080, INDEX(CFB!$K$2:$K$1048576, MATCH(W7080, CFB!$W$2:$W$1048576, 0)):INDEX(CFB!$K$2:$K$1048576, MATCH(W7080, CFB!$W$2:$W$1048576, 0) + COUNTIF(CFB!$W$2:$W$1048576, W7080) - 1))</f>
        <v>54</v>
      </c>
      <c r="O7080">
        <v>20.9</v>
      </c>
      <c r="P7080">
        <v>2.76</v>
      </c>
      <c r="W7080">
        <v>1966</v>
      </c>
      <c r="X7080">
        <f t="shared" si="219"/>
        <v>0</v>
      </c>
    </row>
    <row r="7081" spans="1:24" ht="12.75" hidden="1" customHeight="1" x14ac:dyDescent="0.45">
      <c r="A7081">
        <v>55</v>
      </c>
      <c r="B7081" t="s">
        <v>60</v>
      </c>
      <c r="C7081" t="s">
        <v>23</v>
      </c>
      <c r="D7081" s="2" t="str">
        <f t="shared" si="218"/>
        <v>Duke1966</v>
      </c>
      <c r="F7081">
        <v>5</v>
      </c>
      <c r="G7081">
        <v>5</v>
      </c>
      <c r="H7081">
        <v>0</v>
      </c>
      <c r="I7081">
        <v>1.1200000000000001</v>
      </c>
      <c r="J7081">
        <v>0.47</v>
      </c>
      <c r="K7081">
        <v>1.59</v>
      </c>
      <c r="L7081" s="2">
        <f>_xlfn.RANK.EQ(I7081, INDEX(CFB!$I$2:$I$1048576, MATCH(W7081, CFB!$W$2:$W$1048576, 0)):INDEX(CFB!$I$2:$I$1048576, MATCH(W7081, CFB!$W$2:$W$1048576, 0) + COUNTIF(CFB!$W$2:$W$1048576, W7081) - 1), 0)</f>
        <v>51</v>
      </c>
      <c r="M7081" s="2">
        <f>_xlfn.RANK.EQ(J7081, INDEX(CFB!$J$2:$J$1048576, MATCH(W7081, CFB!$W$2:$W$1048576, 0)):INDEX(CFB!$J$2:$J$1048576, MATCH(W7081, CFB!$W$2:$W$1048576, 0) + COUNTIF(CFB!$W$2:$W$1048576, W7081) - 1))</f>
        <v>59</v>
      </c>
      <c r="N7081" s="2">
        <f>RANK(K7081, INDEX(CFB!$K$2:$K$1048576, MATCH(W7081, CFB!$W$2:$W$1048576, 0)):INDEX(CFB!$K$2:$K$1048576, MATCH(W7081, CFB!$W$2:$W$1048576, 0) + COUNTIF(CFB!$W$2:$W$1048576, W7081) - 1))</f>
        <v>55</v>
      </c>
      <c r="O7081">
        <v>25.62</v>
      </c>
      <c r="P7081">
        <v>13.1</v>
      </c>
      <c r="W7081">
        <v>1966</v>
      </c>
      <c r="X7081">
        <f t="shared" si="219"/>
        <v>0</v>
      </c>
    </row>
    <row r="7082" spans="1:24" ht="12.75" hidden="1" customHeight="1" x14ac:dyDescent="0.45">
      <c r="A7082">
        <v>56</v>
      </c>
      <c r="B7082" t="s">
        <v>51</v>
      </c>
      <c r="C7082" t="s">
        <v>12</v>
      </c>
      <c r="D7082" s="2" t="str">
        <f t="shared" si="218"/>
        <v>Navy1966</v>
      </c>
      <c r="F7082">
        <v>4</v>
      </c>
      <c r="G7082">
        <v>6</v>
      </c>
      <c r="H7082">
        <v>0</v>
      </c>
      <c r="I7082">
        <v>-0.31</v>
      </c>
      <c r="J7082">
        <v>1.79</v>
      </c>
      <c r="K7082">
        <v>1.49</v>
      </c>
      <c r="L7082" s="2">
        <f>_xlfn.RANK.EQ(I7082, INDEX(CFB!$I$2:$I$1048576, MATCH(W7082, CFB!$W$2:$W$1048576, 0)):INDEX(CFB!$I$2:$I$1048576, MATCH(W7082, CFB!$W$2:$W$1048576, 0) + COUNTIF(CFB!$W$2:$W$1048576, W7082) - 1), 0)</f>
        <v>62</v>
      </c>
      <c r="M7082" s="2">
        <f>_xlfn.RANK.EQ(J7082, INDEX(CFB!$J$2:$J$1048576, MATCH(W7082, CFB!$W$2:$W$1048576, 0)):INDEX(CFB!$J$2:$J$1048576, MATCH(W7082, CFB!$W$2:$W$1048576, 0) + COUNTIF(CFB!$W$2:$W$1048576, W7082) - 1))</f>
        <v>49</v>
      </c>
      <c r="N7082" s="2">
        <f>RANK(K7082, INDEX(CFB!$K$2:$K$1048576, MATCH(W7082, CFB!$W$2:$W$1048576, 0)):INDEX(CFB!$K$2:$K$1048576, MATCH(W7082, CFB!$W$2:$W$1048576, 0) + COUNTIF(CFB!$W$2:$W$1048576, W7082) - 1))</f>
        <v>56</v>
      </c>
      <c r="O7082">
        <v>23.53</v>
      </c>
      <c r="P7082">
        <v>5.95</v>
      </c>
      <c r="W7082">
        <v>1966</v>
      </c>
      <c r="X7082">
        <f t="shared" si="219"/>
        <v>0</v>
      </c>
    </row>
    <row r="7083" spans="1:24" ht="12.75" hidden="1" customHeight="1" x14ac:dyDescent="0.45">
      <c r="A7083">
        <v>57</v>
      </c>
      <c r="B7083" t="s">
        <v>28</v>
      </c>
      <c r="C7083" t="s">
        <v>178</v>
      </c>
      <c r="D7083" s="2" t="str">
        <f t="shared" si="218"/>
        <v>Arizona State1966</v>
      </c>
      <c r="F7083">
        <v>5</v>
      </c>
      <c r="G7083">
        <v>5</v>
      </c>
      <c r="H7083">
        <v>0</v>
      </c>
      <c r="I7083">
        <v>1.04</v>
      </c>
      <c r="J7083">
        <v>-0.33</v>
      </c>
      <c r="K7083">
        <v>0.72</v>
      </c>
      <c r="L7083" s="2">
        <f>_xlfn.RANK.EQ(I7083, INDEX(CFB!$I$2:$I$1048576, MATCH(W7083, CFB!$W$2:$W$1048576, 0)):INDEX(CFB!$I$2:$I$1048576, MATCH(W7083, CFB!$W$2:$W$1048576, 0) + COUNTIF(CFB!$W$2:$W$1048576, W7083) - 1), 0)</f>
        <v>52</v>
      </c>
      <c r="M7083" s="2">
        <f>_xlfn.RANK.EQ(J7083, INDEX(CFB!$J$2:$J$1048576, MATCH(W7083, CFB!$W$2:$W$1048576, 0)):INDEX(CFB!$J$2:$J$1048576, MATCH(W7083, CFB!$W$2:$W$1048576, 0) + COUNTIF(CFB!$W$2:$W$1048576, W7083) - 1))</f>
        <v>66</v>
      </c>
      <c r="N7083" s="2">
        <f>RANK(K7083, INDEX(CFB!$K$2:$K$1048576, MATCH(W7083, CFB!$W$2:$W$1048576, 0)):INDEX(CFB!$K$2:$K$1048576, MATCH(W7083, CFB!$W$2:$W$1048576, 0) + COUNTIF(CFB!$W$2:$W$1048576, W7083) - 1))</f>
        <v>57</v>
      </c>
      <c r="O7083">
        <v>25.61</v>
      </c>
      <c r="P7083">
        <v>5.94</v>
      </c>
      <c r="W7083">
        <v>1966</v>
      </c>
      <c r="X7083">
        <f t="shared" si="219"/>
        <v>0</v>
      </c>
    </row>
    <row r="7084" spans="1:24" ht="12.75" hidden="1" customHeight="1" x14ac:dyDescent="0.45">
      <c r="A7084">
        <v>58</v>
      </c>
      <c r="B7084" t="s">
        <v>84</v>
      </c>
      <c r="C7084" t="s">
        <v>178</v>
      </c>
      <c r="D7084" s="2" t="str">
        <f t="shared" si="218"/>
        <v>Utah1966</v>
      </c>
      <c r="F7084">
        <v>5</v>
      </c>
      <c r="G7084">
        <v>5</v>
      </c>
      <c r="H7084">
        <v>0</v>
      </c>
      <c r="I7084">
        <v>1.23</v>
      </c>
      <c r="J7084">
        <v>-0.84</v>
      </c>
      <c r="K7084">
        <v>0.38</v>
      </c>
      <c r="L7084" s="2">
        <f>_xlfn.RANK.EQ(I7084, INDEX(CFB!$I$2:$I$1048576, MATCH(W7084, CFB!$W$2:$W$1048576, 0)):INDEX(CFB!$I$2:$I$1048576, MATCH(W7084, CFB!$W$2:$W$1048576, 0) + COUNTIF(CFB!$W$2:$W$1048576, W7084) - 1), 0)</f>
        <v>49</v>
      </c>
      <c r="M7084" s="2">
        <f>_xlfn.RANK.EQ(J7084, INDEX(CFB!$J$2:$J$1048576, MATCH(W7084, CFB!$W$2:$W$1048576, 0)):INDEX(CFB!$J$2:$J$1048576, MATCH(W7084, CFB!$W$2:$W$1048576, 0) + COUNTIF(CFB!$W$2:$W$1048576, W7084) - 1))</f>
        <v>72</v>
      </c>
      <c r="N7084" s="2">
        <f>RANK(K7084, INDEX(CFB!$K$2:$K$1048576, MATCH(W7084, CFB!$W$2:$W$1048576, 0)):INDEX(CFB!$K$2:$K$1048576, MATCH(W7084, CFB!$W$2:$W$1048576, 0) + COUNTIF(CFB!$W$2:$W$1048576, W7084) - 1))</f>
        <v>58</v>
      </c>
      <c r="O7084">
        <v>27.37</v>
      </c>
      <c r="P7084">
        <v>7.83</v>
      </c>
      <c r="W7084">
        <v>1966</v>
      </c>
      <c r="X7084">
        <f t="shared" si="219"/>
        <v>0</v>
      </c>
    </row>
    <row r="7085" spans="1:24" ht="12.75" hidden="1" customHeight="1" x14ac:dyDescent="0.45">
      <c r="A7085">
        <v>59</v>
      </c>
      <c r="B7085" t="s">
        <v>74</v>
      </c>
      <c r="C7085" t="s">
        <v>15</v>
      </c>
      <c r="D7085" s="2" t="str">
        <f t="shared" si="218"/>
        <v>Kentucky1966</v>
      </c>
      <c r="F7085">
        <v>3</v>
      </c>
      <c r="G7085">
        <v>6</v>
      </c>
      <c r="H7085">
        <v>1</v>
      </c>
      <c r="I7085">
        <v>-0.95</v>
      </c>
      <c r="J7085">
        <v>1.28</v>
      </c>
      <c r="K7085">
        <v>0.33</v>
      </c>
      <c r="L7085" s="2">
        <f>_xlfn.RANK.EQ(I7085, INDEX(CFB!$I$2:$I$1048576, MATCH(W7085, CFB!$W$2:$W$1048576, 0)):INDEX(CFB!$I$2:$I$1048576, MATCH(W7085, CFB!$W$2:$W$1048576, 0) + COUNTIF(CFB!$W$2:$W$1048576, W7085) - 1), 0)</f>
        <v>67</v>
      </c>
      <c r="M7085" s="2">
        <f>_xlfn.RANK.EQ(J7085, INDEX(CFB!$J$2:$J$1048576, MATCH(W7085, CFB!$W$2:$W$1048576, 0)):INDEX(CFB!$J$2:$J$1048576, MATCH(W7085, CFB!$W$2:$W$1048576, 0) + COUNTIF(CFB!$W$2:$W$1048576, W7085) - 1))</f>
        <v>53</v>
      </c>
      <c r="N7085" s="2">
        <f>RANK(K7085, INDEX(CFB!$K$2:$K$1048576, MATCH(W7085, CFB!$W$2:$W$1048576, 0)):INDEX(CFB!$K$2:$K$1048576, MATCH(W7085, CFB!$W$2:$W$1048576, 0) + COUNTIF(CFB!$W$2:$W$1048576, W7085) - 1))</f>
        <v>59</v>
      </c>
      <c r="O7085">
        <v>23.81</v>
      </c>
      <c r="P7085">
        <v>8.73</v>
      </c>
      <c r="W7085">
        <v>1966</v>
      </c>
      <c r="X7085">
        <f t="shared" si="219"/>
        <v>0</v>
      </c>
    </row>
    <row r="7086" spans="1:24" ht="12.75" hidden="1" customHeight="1" x14ac:dyDescent="0.45">
      <c r="A7086">
        <v>60</v>
      </c>
      <c r="B7086" t="s">
        <v>220</v>
      </c>
      <c r="C7086" t="s">
        <v>212</v>
      </c>
      <c r="D7086" s="2" t="str">
        <f t="shared" si="218"/>
        <v>Princeton1966</v>
      </c>
      <c r="F7086">
        <v>7</v>
      </c>
      <c r="G7086">
        <v>2</v>
      </c>
      <c r="H7086">
        <v>0</v>
      </c>
      <c r="I7086">
        <v>-4.7300000000000004</v>
      </c>
      <c r="J7086">
        <v>4.9000000000000004</v>
      </c>
      <c r="K7086">
        <v>0.17</v>
      </c>
      <c r="L7086" s="2">
        <f>_xlfn.RANK.EQ(I7086, INDEX(CFB!$I$2:$I$1048576, MATCH(W7086, CFB!$W$2:$W$1048576, 0)):INDEX(CFB!$I$2:$I$1048576, MATCH(W7086, CFB!$W$2:$W$1048576, 0) + COUNTIF(CFB!$W$2:$W$1048576, W7086) - 1), 0)</f>
        <v>96</v>
      </c>
      <c r="M7086" s="2">
        <f>_xlfn.RANK.EQ(J7086, INDEX(CFB!$J$2:$J$1048576, MATCH(W7086, CFB!$W$2:$W$1048576, 0)):INDEX(CFB!$J$2:$J$1048576, MATCH(W7086, CFB!$W$2:$W$1048576, 0) + COUNTIF(CFB!$W$2:$W$1048576, W7086) - 1))</f>
        <v>27</v>
      </c>
      <c r="N7086" s="2">
        <f>RANK(K7086, INDEX(CFB!$K$2:$K$1048576, MATCH(W7086, CFB!$W$2:$W$1048576, 0)):INDEX(CFB!$K$2:$K$1048576, MATCH(W7086, CFB!$W$2:$W$1048576, 0) + COUNTIF(CFB!$W$2:$W$1048576, W7086) - 1))</f>
        <v>60</v>
      </c>
      <c r="O7086">
        <v>18.38</v>
      </c>
      <c r="P7086">
        <v>4.08</v>
      </c>
      <c r="W7086">
        <v>1966</v>
      </c>
      <c r="X7086">
        <f t="shared" si="219"/>
        <v>0</v>
      </c>
    </row>
    <row r="7087" spans="1:24" ht="12.75" hidden="1" customHeight="1" x14ac:dyDescent="0.45">
      <c r="A7087">
        <v>61</v>
      </c>
      <c r="B7087" t="s">
        <v>109</v>
      </c>
      <c r="C7087" t="s">
        <v>15</v>
      </c>
      <c r="D7087" s="2" t="str">
        <f t="shared" si="218"/>
        <v>Mississippi State1966</v>
      </c>
      <c r="F7087">
        <v>2</v>
      </c>
      <c r="G7087">
        <v>8</v>
      </c>
      <c r="H7087">
        <v>0</v>
      </c>
      <c r="I7087">
        <v>-3.94</v>
      </c>
      <c r="J7087">
        <v>3.91</v>
      </c>
      <c r="K7087">
        <v>-0.04</v>
      </c>
      <c r="L7087" s="2">
        <f>_xlfn.RANK.EQ(I7087, INDEX(CFB!$I$2:$I$1048576, MATCH(W7087, CFB!$W$2:$W$1048576, 0)):INDEX(CFB!$I$2:$I$1048576, MATCH(W7087, CFB!$W$2:$W$1048576, 0) + COUNTIF(CFB!$W$2:$W$1048576, W7087) - 1), 0)</f>
        <v>90</v>
      </c>
      <c r="M7087" s="2">
        <f>_xlfn.RANK.EQ(J7087, INDEX(CFB!$J$2:$J$1048576, MATCH(W7087, CFB!$W$2:$W$1048576, 0)):INDEX(CFB!$J$2:$J$1048576, MATCH(W7087, CFB!$W$2:$W$1048576, 0) + COUNTIF(CFB!$W$2:$W$1048576, W7087) - 1))</f>
        <v>34</v>
      </c>
      <c r="N7087" s="2">
        <f>RANK(K7087, INDEX(CFB!$K$2:$K$1048576, MATCH(W7087, CFB!$W$2:$W$1048576, 0)):INDEX(CFB!$K$2:$K$1048576, MATCH(W7087, CFB!$W$2:$W$1048576, 0) + COUNTIF(CFB!$W$2:$W$1048576, W7087) - 1))</f>
        <v>61</v>
      </c>
      <c r="O7087">
        <v>20.77</v>
      </c>
      <c r="P7087">
        <v>4.1500000000000004</v>
      </c>
      <c r="W7087">
        <v>1966</v>
      </c>
      <c r="X7087">
        <f t="shared" si="219"/>
        <v>0</v>
      </c>
    </row>
    <row r="7088" spans="1:24" ht="12.75" hidden="1" customHeight="1" x14ac:dyDescent="0.45">
      <c r="A7088">
        <v>62</v>
      </c>
      <c r="B7088" t="s">
        <v>103</v>
      </c>
      <c r="C7088" t="s">
        <v>10</v>
      </c>
      <c r="D7088" s="2" t="str">
        <f t="shared" si="218"/>
        <v>Northwestern1966</v>
      </c>
      <c r="F7088">
        <v>3</v>
      </c>
      <c r="G7088">
        <v>6</v>
      </c>
      <c r="H7088">
        <v>1</v>
      </c>
      <c r="I7088">
        <v>0.14000000000000001</v>
      </c>
      <c r="J7088">
        <v>-0.3</v>
      </c>
      <c r="K7088">
        <v>-0.17</v>
      </c>
      <c r="L7088" s="2">
        <f>_xlfn.RANK.EQ(I7088, INDEX(CFB!$I$2:$I$1048576, MATCH(W7088, CFB!$W$2:$W$1048576, 0)):INDEX(CFB!$I$2:$I$1048576, MATCH(W7088, CFB!$W$2:$W$1048576, 0) + COUNTIF(CFB!$W$2:$W$1048576, W7088) - 1), 0)</f>
        <v>60</v>
      </c>
      <c r="M7088" s="2">
        <f>_xlfn.RANK.EQ(J7088, INDEX(CFB!$J$2:$J$1048576, MATCH(W7088, CFB!$W$2:$W$1048576, 0)):INDEX(CFB!$J$2:$J$1048576, MATCH(W7088, CFB!$W$2:$W$1048576, 0) + COUNTIF(CFB!$W$2:$W$1048576, W7088) - 1))</f>
        <v>65</v>
      </c>
      <c r="N7088" s="2">
        <f>RANK(K7088, INDEX(CFB!$K$2:$K$1048576, MATCH(W7088, CFB!$W$2:$W$1048576, 0)):INDEX(CFB!$K$2:$K$1048576, MATCH(W7088, CFB!$W$2:$W$1048576, 0) + COUNTIF(CFB!$W$2:$W$1048576, W7088) - 1))</f>
        <v>62</v>
      </c>
      <c r="O7088">
        <v>24.73</v>
      </c>
      <c r="P7088">
        <v>9.2200000000000006</v>
      </c>
      <c r="W7088">
        <v>1966</v>
      </c>
      <c r="X7088">
        <f t="shared" si="219"/>
        <v>0</v>
      </c>
    </row>
    <row r="7089" spans="1:24" ht="12.75" hidden="1" customHeight="1" x14ac:dyDescent="0.45">
      <c r="A7089">
        <v>63</v>
      </c>
      <c r="B7089" t="s">
        <v>9</v>
      </c>
      <c r="C7089" t="s">
        <v>10</v>
      </c>
      <c r="D7089" s="2" t="str">
        <f t="shared" si="218"/>
        <v>Ohio State1966</v>
      </c>
      <c r="F7089">
        <v>4</v>
      </c>
      <c r="G7089">
        <v>5</v>
      </c>
      <c r="H7089">
        <v>0</v>
      </c>
      <c r="I7089">
        <v>-2.35</v>
      </c>
      <c r="J7089">
        <v>2.0299999999999998</v>
      </c>
      <c r="K7089">
        <v>-0.31</v>
      </c>
      <c r="L7089" s="2">
        <f>_xlfn.RANK.EQ(I7089, INDEX(CFB!$I$2:$I$1048576, MATCH(W7089, CFB!$W$2:$W$1048576, 0)):INDEX(CFB!$I$2:$I$1048576, MATCH(W7089, CFB!$W$2:$W$1048576, 0) + COUNTIF(CFB!$W$2:$W$1048576, W7089) - 1), 0)</f>
        <v>73</v>
      </c>
      <c r="M7089" s="2">
        <f>_xlfn.RANK.EQ(J7089, INDEX(CFB!$J$2:$J$1048576, MATCH(W7089, CFB!$W$2:$W$1048576, 0)):INDEX(CFB!$J$2:$J$1048576, MATCH(W7089, CFB!$W$2:$W$1048576, 0) + COUNTIF(CFB!$W$2:$W$1048576, W7089) - 1))</f>
        <v>44</v>
      </c>
      <c r="N7089" s="2">
        <f>RANK(K7089, INDEX(CFB!$K$2:$K$1048576, MATCH(W7089, CFB!$W$2:$W$1048576, 0)):INDEX(CFB!$K$2:$K$1048576, MATCH(W7089, CFB!$W$2:$W$1048576, 0) + COUNTIF(CFB!$W$2:$W$1048576, W7089) - 1))</f>
        <v>63</v>
      </c>
      <c r="O7089">
        <v>21.77</v>
      </c>
      <c r="P7089">
        <v>5.36</v>
      </c>
      <c r="W7089">
        <v>1966</v>
      </c>
      <c r="X7089">
        <f t="shared" si="219"/>
        <v>0</v>
      </c>
    </row>
    <row r="7090" spans="1:24" ht="12.75" hidden="1" customHeight="1" x14ac:dyDescent="0.45">
      <c r="A7090">
        <v>64</v>
      </c>
      <c r="B7090" t="s">
        <v>131</v>
      </c>
      <c r="C7090" t="s">
        <v>12</v>
      </c>
      <c r="D7090" s="2" t="str">
        <f t="shared" si="218"/>
        <v>Air Force1966</v>
      </c>
      <c r="F7090">
        <v>4</v>
      </c>
      <c r="G7090">
        <v>6</v>
      </c>
      <c r="H7090">
        <v>0</v>
      </c>
      <c r="I7090">
        <v>-2.62</v>
      </c>
      <c r="J7090">
        <v>2.2799999999999998</v>
      </c>
      <c r="K7090">
        <v>-0.33</v>
      </c>
      <c r="L7090" s="2">
        <f>_xlfn.RANK.EQ(I7090, INDEX(CFB!$I$2:$I$1048576, MATCH(W7090, CFB!$W$2:$W$1048576, 0)):INDEX(CFB!$I$2:$I$1048576, MATCH(W7090, CFB!$W$2:$W$1048576, 0) + COUNTIF(CFB!$W$2:$W$1048576, W7090) - 1), 0)</f>
        <v>76</v>
      </c>
      <c r="M7090" s="2">
        <f>_xlfn.RANK.EQ(J7090, INDEX(CFB!$J$2:$J$1048576, MATCH(W7090, CFB!$W$2:$W$1048576, 0)):INDEX(CFB!$J$2:$J$1048576, MATCH(W7090, CFB!$W$2:$W$1048576, 0) + COUNTIF(CFB!$W$2:$W$1048576, W7090) - 1))</f>
        <v>42</v>
      </c>
      <c r="N7090" s="2">
        <f>RANK(K7090, INDEX(CFB!$K$2:$K$1048576, MATCH(W7090, CFB!$W$2:$W$1048576, 0)):INDEX(CFB!$K$2:$K$1048576, MATCH(W7090, CFB!$W$2:$W$1048576, 0) + COUNTIF(CFB!$W$2:$W$1048576, W7090) - 1))</f>
        <v>64</v>
      </c>
      <c r="O7090">
        <v>26.79</v>
      </c>
      <c r="P7090">
        <v>5.53</v>
      </c>
      <c r="W7090">
        <v>1966</v>
      </c>
      <c r="X7090">
        <f t="shared" si="219"/>
        <v>0</v>
      </c>
    </row>
    <row r="7091" spans="1:24" ht="12.75" hidden="1" customHeight="1" x14ac:dyDescent="0.45">
      <c r="A7091">
        <v>65</v>
      </c>
      <c r="B7091" t="s">
        <v>96</v>
      </c>
      <c r="C7091" t="s">
        <v>23</v>
      </c>
      <c r="D7091" s="2" t="str">
        <f t="shared" si="218"/>
        <v>Maryland1966</v>
      </c>
      <c r="F7091">
        <v>4</v>
      </c>
      <c r="G7091">
        <v>6</v>
      </c>
      <c r="H7091">
        <v>0</v>
      </c>
      <c r="I7091">
        <v>1.29</v>
      </c>
      <c r="J7091">
        <v>-1.62</v>
      </c>
      <c r="K7091">
        <v>-0.33</v>
      </c>
      <c r="L7091" s="2">
        <f>_xlfn.RANK.EQ(I7091, INDEX(CFB!$I$2:$I$1048576, MATCH(W7091, CFB!$W$2:$W$1048576, 0)):INDEX(CFB!$I$2:$I$1048576, MATCH(W7091, CFB!$W$2:$W$1048576, 0) + COUNTIF(CFB!$W$2:$W$1048576, W7091) - 1), 0)</f>
        <v>48</v>
      </c>
      <c r="M7091" s="2">
        <f>_xlfn.RANK.EQ(J7091, INDEX(CFB!$J$2:$J$1048576, MATCH(W7091, CFB!$W$2:$W$1048576, 0)):INDEX(CFB!$J$2:$J$1048576, MATCH(W7091, CFB!$W$2:$W$1048576, 0) + COUNTIF(CFB!$W$2:$W$1048576, W7091) - 1))</f>
        <v>79</v>
      </c>
      <c r="N7091" s="2">
        <f>RANK(K7091, INDEX(CFB!$K$2:$K$1048576, MATCH(W7091, CFB!$W$2:$W$1048576, 0)):INDEX(CFB!$K$2:$K$1048576, MATCH(W7091, CFB!$W$2:$W$1048576, 0) + COUNTIF(CFB!$W$2:$W$1048576, W7091) - 1))</f>
        <v>64</v>
      </c>
      <c r="O7091">
        <v>25.71</v>
      </c>
      <c r="P7091">
        <v>10.39</v>
      </c>
      <c r="W7091">
        <v>1966</v>
      </c>
      <c r="X7091">
        <f t="shared" si="219"/>
        <v>0</v>
      </c>
    </row>
    <row r="7092" spans="1:24" ht="12.75" hidden="1" customHeight="1" x14ac:dyDescent="0.45">
      <c r="A7092">
        <v>66</v>
      </c>
      <c r="B7092" t="s">
        <v>222</v>
      </c>
      <c r="C7092" t="s">
        <v>212</v>
      </c>
      <c r="D7092" s="2" t="str">
        <f t="shared" si="218"/>
        <v>Cornell1966</v>
      </c>
      <c r="F7092">
        <v>6</v>
      </c>
      <c r="G7092">
        <v>3</v>
      </c>
      <c r="H7092">
        <v>0</v>
      </c>
      <c r="I7092">
        <v>1.17</v>
      </c>
      <c r="J7092">
        <v>-1.94</v>
      </c>
      <c r="K7092">
        <v>-0.77</v>
      </c>
      <c r="L7092" s="2">
        <f>_xlfn.RANK.EQ(I7092, INDEX(CFB!$I$2:$I$1048576, MATCH(W7092, CFB!$W$2:$W$1048576, 0)):INDEX(CFB!$I$2:$I$1048576, MATCH(W7092, CFB!$W$2:$W$1048576, 0) + COUNTIF(CFB!$W$2:$W$1048576, W7092) - 1), 0)</f>
        <v>50</v>
      </c>
      <c r="M7092" s="2">
        <f>_xlfn.RANK.EQ(J7092, INDEX(CFB!$J$2:$J$1048576, MATCH(W7092, CFB!$W$2:$W$1048576, 0)):INDEX(CFB!$J$2:$J$1048576, MATCH(W7092, CFB!$W$2:$W$1048576, 0) + COUNTIF(CFB!$W$2:$W$1048576, W7092) - 1))</f>
        <v>84</v>
      </c>
      <c r="N7092" s="2">
        <f>RANK(K7092, INDEX(CFB!$K$2:$K$1048576, MATCH(W7092, CFB!$W$2:$W$1048576, 0)):INDEX(CFB!$K$2:$K$1048576, MATCH(W7092, CFB!$W$2:$W$1048576, 0) + COUNTIF(CFB!$W$2:$W$1048576, W7092) - 1))</f>
        <v>66</v>
      </c>
      <c r="O7092">
        <v>24.44</v>
      </c>
      <c r="P7092">
        <v>10.73</v>
      </c>
      <c r="W7092">
        <v>1966</v>
      </c>
      <c r="X7092">
        <f t="shared" si="219"/>
        <v>0</v>
      </c>
    </row>
    <row r="7093" spans="1:24" ht="12.75" hidden="1" customHeight="1" x14ac:dyDescent="0.45">
      <c r="A7093">
        <v>67</v>
      </c>
      <c r="B7093" t="s">
        <v>80</v>
      </c>
      <c r="C7093" t="s">
        <v>65</v>
      </c>
      <c r="D7093" s="2" t="str">
        <f t="shared" si="218"/>
        <v>Bowling Green1966</v>
      </c>
      <c r="F7093">
        <v>6</v>
      </c>
      <c r="G7093">
        <v>3</v>
      </c>
      <c r="H7093">
        <v>0</v>
      </c>
      <c r="I7093">
        <v>0.2</v>
      </c>
      <c r="J7093">
        <v>-1.2</v>
      </c>
      <c r="K7093">
        <v>-0.99</v>
      </c>
      <c r="L7093" s="2">
        <f>_xlfn.RANK.EQ(I7093, INDEX(CFB!$I$2:$I$1048576, MATCH(W7093, CFB!$W$2:$W$1048576, 0)):INDEX(CFB!$I$2:$I$1048576, MATCH(W7093, CFB!$W$2:$W$1048576, 0) + COUNTIF(CFB!$W$2:$W$1048576, W7093) - 1), 0)</f>
        <v>59</v>
      </c>
      <c r="M7093" s="2">
        <f>_xlfn.RANK.EQ(J7093, INDEX(CFB!$J$2:$J$1048576, MATCH(W7093, CFB!$W$2:$W$1048576, 0)):INDEX(CFB!$J$2:$J$1048576, MATCH(W7093, CFB!$W$2:$W$1048576, 0) + COUNTIF(CFB!$W$2:$W$1048576, W7093) - 1))</f>
        <v>75</v>
      </c>
      <c r="N7093" s="2">
        <f>RANK(K7093, INDEX(CFB!$K$2:$K$1048576, MATCH(W7093, CFB!$W$2:$W$1048576, 0)):INDEX(CFB!$K$2:$K$1048576, MATCH(W7093, CFB!$W$2:$W$1048576, 0) + COUNTIF(CFB!$W$2:$W$1048576, W7093) - 1))</f>
        <v>67</v>
      </c>
      <c r="O7093">
        <v>25.85</v>
      </c>
      <c r="P7093">
        <v>10.07</v>
      </c>
      <c r="W7093">
        <v>1966</v>
      </c>
      <c r="X7093">
        <f t="shared" si="219"/>
        <v>0</v>
      </c>
    </row>
    <row r="7094" spans="1:24" ht="12.75" hidden="1" customHeight="1" x14ac:dyDescent="0.45">
      <c r="A7094">
        <v>68</v>
      </c>
      <c r="B7094" t="s">
        <v>93</v>
      </c>
      <c r="C7094" t="s">
        <v>23</v>
      </c>
      <c r="D7094" s="2" t="str">
        <f t="shared" si="218"/>
        <v>Virginia1966</v>
      </c>
      <c r="F7094">
        <v>4</v>
      </c>
      <c r="G7094">
        <v>6</v>
      </c>
      <c r="H7094">
        <v>0</v>
      </c>
      <c r="I7094">
        <v>5.81</v>
      </c>
      <c r="J7094">
        <v>-7.06</v>
      </c>
      <c r="K7094">
        <v>-1.25</v>
      </c>
      <c r="L7094" s="2">
        <f>_xlfn.RANK.EQ(I7094, INDEX(CFB!$I$2:$I$1048576, MATCH(W7094, CFB!$W$2:$W$1048576, 0)):INDEX(CFB!$I$2:$I$1048576, MATCH(W7094, CFB!$W$2:$W$1048576, 0) + COUNTIF(CFB!$W$2:$W$1048576, W7094) - 1), 0)</f>
        <v>22</v>
      </c>
      <c r="M7094" s="2">
        <f>_xlfn.RANK.EQ(J7094, INDEX(CFB!$J$2:$J$1048576, MATCH(W7094, CFB!$W$2:$W$1048576, 0)):INDEX(CFB!$J$2:$J$1048576, MATCH(W7094, CFB!$W$2:$W$1048576, 0) + COUNTIF(CFB!$W$2:$W$1048576, W7094) - 1))</f>
        <v>108</v>
      </c>
      <c r="N7094" s="2">
        <f>RANK(K7094, INDEX(CFB!$K$2:$K$1048576, MATCH(W7094, CFB!$W$2:$W$1048576, 0)):INDEX(CFB!$K$2:$K$1048576, MATCH(W7094, CFB!$W$2:$W$1048576, 0) + COUNTIF(CFB!$W$2:$W$1048576, W7094) - 1))</f>
        <v>68</v>
      </c>
      <c r="O7094">
        <v>29.84</v>
      </c>
      <c r="P7094">
        <v>15.58</v>
      </c>
      <c r="W7094">
        <v>1966</v>
      </c>
      <c r="X7094">
        <f t="shared" si="219"/>
        <v>0</v>
      </c>
    </row>
    <row r="7095" spans="1:24" ht="12.75" hidden="1" customHeight="1" x14ac:dyDescent="0.45">
      <c r="A7095">
        <v>69</v>
      </c>
      <c r="B7095" t="s">
        <v>42</v>
      </c>
      <c r="C7095" t="s">
        <v>10</v>
      </c>
      <c r="D7095" s="2" t="str">
        <f t="shared" si="218"/>
        <v>Minnesota1966</v>
      </c>
      <c r="F7095">
        <v>4</v>
      </c>
      <c r="G7095">
        <v>5</v>
      </c>
      <c r="H7095">
        <v>1</v>
      </c>
      <c r="I7095">
        <v>-2.66</v>
      </c>
      <c r="J7095">
        <v>1.37</v>
      </c>
      <c r="K7095">
        <v>-1.28</v>
      </c>
      <c r="L7095" s="2">
        <f>_xlfn.RANK.EQ(I7095, INDEX(CFB!$I$2:$I$1048576, MATCH(W7095, CFB!$W$2:$W$1048576, 0)):INDEX(CFB!$I$2:$I$1048576, MATCH(W7095, CFB!$W$2:$W$1048576, 0) + COUNTIF(CFB!$W$2:$W$1048576, W7095) - 1), 0)</f>
        <v>78</v>
      </c>
      <c r="M7095" s="2">
        <f>_xlfn.RANK.EQ(J7095, INDEX(CFB!$J$2:$J$1048576, MATCH(W7095, CFB!$W$2:$W$1048576, 0)):INDEX(CFB!$J$2:$J$1048576, MATCH(W7095, CFB!$W$2:$W$1048576, 0) + COUNTIF(CFB!$W$2:$W$1048576, W7095) - 1))</f>
        <v>52</v>
      </c>
      <c r="N7095" s="2">
        <f>RANK(K7095, INDEX(CFB!$K$2:$K$1048576, MATCH(W7095, CFB!$W$2:$W$1048576, 0)):INDEX(CFB!$K$2:$K$1048576, MATCH(W7095, CFB!$W$2:$W$1048576, 0) + COUNTIF(CFB!$W$2:$W$1048576, W7095) - 1))</f>
        <v>69</v>
      </c>
      <c r="O7095">
        <v>21.81</v>
      </c>
      <c r="P7095">
        <v>8.8000000000000007</v>
      </c>
      <c r="W7095">
        <v>1966</v>
      </c>
      <c r="X7095">
        <f t="shared" si="219"/>
        <v>0</v>
      </c>
    </row>
    <row r="7096" spans="1:24" ht="12.75" hidden="1" customHeight="1" x14ac:dyDescent="0.45">
      <c r="A7096">
        <v>70</v>
      </c>
      <c r="B7096" t="s">
        <v>61</v>
      </c>
      <c r="C7096" t="s">
        <v>189</v>
      </c>
      <c r="D7096" s="2" t="str">
        <f t="shared" si="218"/>
        <v>Texas Christian1966</v>
      </c>
      <c r="F7096">
        <v>2</v>
      </c>
      <c r="G7096">
        <v>8</v>
      </c>
      <c r="H7096">
        <v>0</v>
      </c>
      <c r="I7096">
        <v>-6.67</v>
      </c>
      <c r="J7096">
        <v>5.3</v>
      </c>
      <c r="K7096">
        <v>-1.37</v>
      </c>
      <c r="L7096" s="2">
        <f>_xlfn.RANK.EQ(I7096, INDEX(CFB!$I$2:$I$1048576, MATCH(W7096, CFB!$W$2:$W$1048576, 0)):INDEX(CFB!$I$2:$I$1048576, MATCH(W7096, CFB!$W$2:$W$1048576, 0) + COUNTIF(CFB!$W$2:$W$1048576, W7096) - 1), 0)</f>
        <v>108</v>
      </c>
      <c r="M7096" s="2">
        <f>_xlfn.RANK.EQ(J7096, INDEX(CFB!$J$2:$J$1048576, MATCH(W7096, CFB!$W$2:$W$1048576, 0)):INDEX(CFB!$J$2:$J$1048576, MATCH(W7096, CFB!$W$2:$W$1048576, 0) + COUNTIF(CFB!$W$2:$W$1048576, W7096) - 1))</f>
        <v>25</v>
      </c>
      <c r="N7096" s="2">
        <f>RANK(K7096, INDEX(CFB!$K$2:$K$1048576, MATCH(W7096, CFB!$W$2:$W$1048576, 0)):INDEX(CFB!$K$2:$K$1048576, MATCH(W7096, CFB!$W$2:$W$1048576, 0) + COUNTIF(CFB!$W$2:$W$1048576, W7096) - 1))</f>
        <v>70</v>
      </c>
      <c r="O7096">
        <v>18.53</v>
      </c>
      <c r="P7096">
        <v>3.1</v>
      </c>
      <c r="W7096">
        <v>1966</v>
      </c>
      <c r="X7096">
        <f t="shared" si="219"/>
        <v>0</v>
      </c>
    </row>
    <row r="7097" spans="1:24" ht="12.75" hidden="1" customHeight="1" x14ac:dyDescent="0.45">
      <c r="A7097">
        <v>71</v>
      </c>
      <c r="B7097" t="s">
        <v>236</v>
      </c>
      <c r="C7097" t="s">
        <v>12</v>
      </c>
      <c r="D7097" s="2" t="str">
        <f t="shared" si="218"/>
        <v>Dayton1966</v>
      </c>
      <c r="F7097">
        <v>8</v>
      </c>
      <c r="G7097">
        <v>2</v>
      </c>
      <c r="H7097">
        <v>0</v>
      </c>
      <c r="I7097">
        <v>-5.43</v>
      </c>
      <c r="J7097">
        <v>3.89</v>
      </c>
      <c r="K7097">
        <v>-1.54</v>
      </c>
      <c r="L7097" s="2">
        <f>_xlfn.RANK.EQ(I7097, INDEX(CFB!$I$2:$I$1048576, MATCH(W7097, CFB!$W$2:$W$1048576, 0)):INDEX(CFB!$I$2:$I$1048576, MATCH(W7097, CFB!$W$2:$W$1048576, 0) + COUNTIF(CFB!$W$2:$W$1048576, W7097) - 1), 0)</f>
        <v>104</v>
      </c>
      <c r="M7097" s="2">
        <f>_xlfn.RANK.EQ(J7097, INDEX(CFB!$J$2:$J$1048576, MATCH(W7097, CFB!$W$2:$W$1048576, 0)):INDEX(CFB!$J$2:$J$1048576, MATCH(W7097, CFB!$W$2:$W$1048576, 0) + COUNTIF(CFB!$W$2:$W$1048576, W7097) - 1))</f>
        <v>35</v>
      </c>
      <c r="N7097" s="2">
        <f>RANK(K7097, INDEX(CFB!$K$2:$K$1048576, MATCH(W7097, CFB!$W$2:$W$1048576, 0)):INDEX(CFB!$K$2:$K$1048576, MATCH(W7097, CFB!$W$2:$W$1048576, 0) + COUNTIF(CFB!$W$2:$W$1048576, W7097) - 1))</f>
        <v>71</v>
      </c>
      <c r="O7097">
        <v>18.46</v>
      </c>
      <c r="P7097">
        <v>6.21</v>
      </c>
      <c r="W7097">
        <v>1966</v>
      </c>
      <c r="X7097">
        <f t="shared" si="219"/>
        <v>0</v>
      </c>
    </row>
    <row r="7098" spans="1:24" ht="12.75" hidden="1" customHeight="1" x14ac:dyDescent="0.45">
      <c r="A7098">
        <v>72</v>
      </c>
      <c r="B7098" t="s">
        <v>133</v>
      </c>
      <c r="C7098" t="s">
        <v>12</v>
      </c>
      <c r="D7098" s="2" t="str">
        <f t="shared" si="218"/>
        <v>Utah State1966</v>
      </c>
      <c r="F7098">
        <v>4</v>
      </c>
      <c r="G7098">
        <v>6</v>
      </c>
      <c r="H7098">
        <v>0</v>
      </c>
      <c r="I7098">
        <v>-3.97</v>
      </c>
      <c r="J7098">
        <v>2</v>
      </c>
      <c r="K7098">
        <v>-1.97</v>
      </c>
      <c r="L7098" s="2">
        <f>_xlfn.RANK.EQ(I7098, INDEX(CFB!$I$2:$I$1048576, MATCH(W7098, CFB!$W$2:$W$1048576, 0)):INDEX(CFB!$I$2:$I$1048576, MATCH(W7098, CFB!$W$2:$W$1048576, 0) + COUNTIF(CFB!$W$2:$W$1048576, W7098) - 1), 0)</f>
        <v>91</v>
      </c>
      <c r="M7098" s="2">
        <f>_xlfn.RANK.EQ(J7098, INDEX(CFB!$J$2:$J$1048576, MATCH(W7098, CFB!$W$2:$W$1048576, 0)):INDEX(CFB!$J$2:$J$1048576, MATCH(W7098, CFB!$W$2:$W$1048576, 0) + COUNTIF(CFB!$W$2:$W$1048576, W7098) - 1))</f>
        <v>47</v>
      </c>
      <c r="N7098" s="2">
        <f>RANK(K7098, INDEX(CFB!$K$2:$K$1048576, MATCH(W7098, CFB!$W$2:$W$1048576, 0)):INDEX(CFB!$K$2:$K$1048576, MATCH(W7098, CFB!$W$2:$W$1048576, 0) + COUNTIF(CFB!$W$2:$W$1048576, W7098) - 1))</f>
        <v>72</v>
      </c>
      <c r="O7098">
        <v>25.41</v>
      </c>
      <c r="P7098">
        <v>5</v>
      </c>
      <c r="W7098">
        <v>1966</v>
      </c>
      <c r="X7098">
        <f t="shared" si="219"/>
        <v>0</v>
      </c>
    </row>
    <row r="7099" spans="1:24" ht="12.75" hidden="1" customHeight="1" x14ac:dyDescent="0.45">
      <c r="A7099">
        <v>73</v>
      </c>
      <c r="B7099" t="s">
        <v>25</v>
      </c>
      <c r="C7099" t="s">
        <v>195</v>
      </c>
      <c r="D7099" s="2" t="str">
        <f t="shared" si="218"/>
        <v>Louisville1966</v>
      </c>
      <c r="F7099">
        <v>6</v>
      </c>
      <c r="G7099">
        <v>4</v>
      </c>
      <c r="H7099">
        <v>0</v>
      </c>
      <c r="I7099">
        <v>1.43</v>
      </c>
      <c r="J7099">
        <v>-3.57</v>
      </c>
      <c r="K7099">
        <v>-2.14</v>
      </c>
      <c r="L7099" s="2">
        <f>_xlfn.RANK.EQ(I7099, INDEX(CFB!$I$2:$I$1048576, MATCH(W7099, CFB!$W$2:$W$1048576, 0)):INDEX(CFB!$I$2:$I$1048576, MATCH(W7099, CFB!$W$2:$W$1048576, 0) + COUNTIF(CFB!$W$2:$W$1048576, W7099) - 1), 0)</f>
        <v>47</v>
      </c>
      <c r="M7099" s="2">
        <f>_xlfn.RANK.EQ(J7099, INDEX(CFB!$J$2:$J$1048576, MATCH(W7099, CFB!$W$2:$W$1048576, 0)):INDEX(CFB!$J$2:$J$1048576, MATCH(W7099, CFB!$W$2:$W$1048576, 0) + COUNTIF(CFB!$W$2:$W$1048576, W7099) - 1))</f>
        <v>91</v>
      </c>
      <c r="N7099" s="2">
        <f>RANK(K7099, INDEX(CFB!$K$2:$K$1048576, MATCH(W7099, CFB!$W$2:$W$1048576, 0)):INDEX(CFB!$K$2:$K$1048576, MATCH(W7099, CFB!$W$2:$W$1048576, 0) + COUNTIF(CFB!$W$2:$W$1048576, W7099) - 1))</f>
        <v>73</v>
      </c>
      <c r="O7099">
        <v>26.88</v>
      </c>
      <c r="P7099">
        <v>11.35</v>
      </c>
      <c r="W7099">
        <v>1966</v>
      </c>
      <c r="X7099">
        <f t="shared" si="219"/>
        <v>0</v>
      </c>
    </row>
    <row r="7100" spans="1:24" ht="12.75" hidden="1" customHeight="1" x14ac:dyDescent="0.45">
      <c r="A7100">
        <v>74</v>
      </c>
      <c r="B7100" t="s">
        <v>13</v>
      </c>
      <c r="C7100" t="s">
        <v>242</v>
      </c>
      <c r="D7100" s="2" t="str">
        <f t="shared" si="218"/>
        <v>Oregon1966</v>
      </c>
      <c r="F7100">
        <v>3</v>
      </c>
      <c r="G7100">
        <v>7</v>
      </c>
      <c r="H7100">
        <v>0</v>
      </c>
      <c r="I7100">
        <v>-4.46</v>
      </c>
      <c r="J7100">
        <v>1.79</v>
      </c>
      <c r="K7100">
        <v>-2.67</v>
      </c>
      <c r="L7100" s="2">
        <f>_xlfn.RANK.EQ(I7100, INDEX(CFB!$I$2:$I$1048576, MATCH(W7100, CFB!$W$2:$W$1048576, 0)):INDEX(CFB!$I$2:$I$1048576, MATCH(W7100, CFB!$W$2:$W$1048576, 0) + COUNTIF(CFB!$W$2:$W$1048576, W7100) - 1), 0)</f>
        <v>95</v>
      </c>
      <c r="M7100" s="2">
        <f>_xlfn.RANK.EQ(J7100, INDEX(CFB!$J$2:$J$1048576, MATCH(W7100, CFB!$W$2:$W$1048576, 0)):INDEX(CFB!$J$2:$J$1048576, MATCH(W7100, CFB!$W$2:$W$1048576, 0) + COUNTIF(CFB!$W$2:$W$1048576, W7100) - 1))</f>
        <v>49</v>
      </c>
      <c r="N7100" s="2">
        <f>RANK(K7100, INDEX(CFB!$K$2:$K$1048576, MATCH(W7100, CFB!$W$2:$W$1048576, 0)):INDEX(CFB!$K$2:$K$1048576, MATCH(W7100, CFB!$W$2:$W$1048576, 0) + COUNTIF(CFB!$W$2:$W$1048576, W7100) - 1))</f>
        <v>74</v>
      </c>
      <c r="O7100">
        <v>21.53</v>
      </c>
      <c r="P7100">
        <v>4.4800000000000004</v>
      </c>
      <c r="W7100">
        <v>1966</v>
      </c>
      <c r="X7100">
        <f t="shared" si="219"/>
        <v>0</v>
      </c>
    </row>
    <row r="7101" spans="1:24" ht="12.75" hidden="1" customHeight="1" x14ac:dyDescent="0.45">
      <c r="A7101">
        <v>75</v>
      </c>
      <c r="B7101" t="s">
        <v>153</v>
      </c>
      <c r="C7101" t="s">
        <v>65</v>
      </c>
      <c r="D7101" s="2" t="str">
        <f t="shared" si="218"/>
        <v>Kent State1966</v>
      </c>
      <c r="F7101">
        <v>4</v>
      </c>
      <c r="G7101">
        <v>6</v>
      </c>
      <c r="H7101">
        <v>0</v>
      </c>
      <c r="I7101">
        <v>0.68</v>
      </c>
      <c r="J7101">
        <v>-3.5</v>
      </c>
      <c r="K7101">
        <v>-2.82</v>
      </c>
      <c r="L7101" s="2">
        <f>_xlfn.RANK.EQ(I7101, INDEX(CFB!$I$2:$I$1048576, MATCH(W7101, CFB!$W$2:$W$1048576, 0)):INDEX(CFB!$I$2:$I$1048576, MATCH(W7101, CFB!$W$2:$W$1048576, 0) + COUNTIF(CFB!$W$2:$W$1048576, W7101) - 1), 0)</f>
        <v>56</v>
      </c>
      <c r="M7101" s="2">
        <f>_xlfn.RANK.EQ(J7101, INDEX(CFB!$J$2:$J$1048576, MATCH(W7101, CFB!$W$2:$W$1048576, 0)):INDEX(CFB!$J$2:$J$1048576, MATCH(W7101, CFB!$W$2:$W$1048576, 0) + COUNTIF(CFB!$W$2:$W$1048576, W7101) - 1))</f>
        <v>89</v>
      </c>
      <c r="N7101" s="2">
        <f>RANK(K7101, INDEX(CFB!$K$2:$K$1048576, MATCH(W7101, CFB!$W$2:$W$1048576, 0)):INDEX(CFB!$K$2:$K$1048576, MATCH(W7101, CFB!$W$2:$W$1048576, 0) + COUNTIF(CFB!$W$2:$W$1048576, W7101) - 1))</f>
        <v>75</v>
      </c>
      <c r="O7101">
        <v>25.88</v>
      </c>
      <c r="P7101">
        <v>11.22</v>
      </c>
      <c r="W7101">
        <v>1966</v>
      </c>
      <c r="X7101">
        <f t="shared" si="219"/>
        <v>0</v>
      </c>
    </row>
    <row r="7102" spans="1:24" ht="12.75" hidden="1" customHeight="1" x14ac:dyDescent="0.45">
      <c r="A7102">
        <v>76</v>
      </c>
      <c r="B7102" t="s">
        <v>21</v>
      </c>
      <c r="C7102" t="s">
        <v>10</v>
      </c>
      <c r="D7102" s="2" t="str">
        <f t="shared" si="218"/>
        <v>Indiana1966</v>
      </c>
      <c r="F7102">
        <v>1</v>
      </c>
      <c r="G7102">
        <v>8</v>
      </c>
      <c r="H7102">
        <v>1</v>
      </c>
      <c r="I7102">
        <v>-2.39</v>
      </c>
      <c r="J7102">
        <v>-0.7</v>
      </c>
      <c r="K7102">
        <v>-3.09</v>
      </c>
      <c r="L7102" s="2">
        <f>_xlfn.RANK.EQ(I7102, INDEX(CFB!$I$2:$I$1048576, MATCH(W7102, CFB!$W$2:$W$1048576, 0)):INDEX(CFB!$I$2:$I$1048576, MATCH(W7102, CFB!$W$2:$W$1048576, 0) + COUNTIF(CFB!$W$2:$W$1048576, W7102) - 1), 0)</f>
        <v>74</v>
      </c>
      <c r="M7102" s="2">
        <f>_xlfn.RANK.EQ(J7102, INDEX(CFB!$J$2:$J$1048576, MATCH(W7102, CFB!$W$2:$W$1048576, 0)):INDEX(CFB!$J$2:$J$1048576, MATCH(W7102, CFB!$W$2:$W$1048576, 0) + COUNTIF(CFB!$W$2:$W$1048576, W7102) - 1))</f>
        <v>71</v>
      </c>
      <c r="N7102" s="2">
        <f>RANK(K7102, INDEX(CFB!$K$2:$K$1048576, MATCH(W7102, CFB!$W$2:$W$1048576, 0)):INDEX(CFB!$K$2:$K$1048576, MATCH(W7102, CFB!$W$2:$W$1048576, 0) + COUNTIF(CFB!$W$2:$W$1048576, W7102) - 1))</f>
        <v>76</v>
      </c>
      <c r="O7102">
        <v>22.84</v>
      </c>
      <c r="P7102">
        <v>12.03</v>
      </c>
      <c r="W7102">
        <v>1966</v>
      </c>
      <c r="X7102">
        <f t="shared" si="219"/>
        <v>0</v>
      </c>
    </row>
    <row r="7103" spans="1:24" ht="12.75" hidden="1" customHeight="1" x14ac:dyDescent="0.45">
      <c r="A7103">
        <v>77</v>
      </c>
      <c r="B7103" t="s">
        <v>20</v>
      </c>
      <c r="C7103" t="s">
        <v>23</v>
      </c>
      <c r="D7103" s="2" t="str">
        <f t="shared" si="218"/>
        <v>South Carolina1966</v>
      </c>
      <c r="F7103">
        <v>1</v>
      </c>
      <c r="G7103">
        <v>9</v>
      </c>
      <c r="H7103">
        <v>0</v>
      </c>
      <c r="I7103">
        <v>-2.62</v>
      </c>
      <c r="J7103">
        <v>-0.59</v>
      </c>
      <c r="K7103">
        <v>-3.21</v>
      </c>
      <c r="L7103" s="2">
        <f>_xlfn.RANK.EQ(I7103, INDEX(CFB!$I$2:$I$1048576, MATCH(W7103, CFB!$W$2:$W$1048576, 0)):INDEX(CFB!$I$2:$I$1048576, MATCH(W7103, CFB!$W$2:$W$1048576, 0) + COUNTIF(CFB!$W$2:$W$1048576, W7103) - 1), 0)</f>
        <v>76</v>
      </c>
      <c r="M7103" s="2">
        <f>_xlfn.RANK.EQ(J7103, INDEX(CFB!$J$2:$J$1048576, MATCH(W7103, CFB!$W$2:$W$1048576, 0)):INDEX(CFB!$J$2:$J$1048576, MATCH(W7103, CFB!$W$2:$W$1048576, 0) + COUNTIF(CFB!$W$2:$W$1048576, W7103) - 1))</f>
        <v>70</v>
      </c>
      <c r="N7103" s="2">
        <f>RANK(K7103, INDEX(CFB!$K$2:$K$1048576, MATCH(W7103, CFB!$W$2:$W$1048576, 0)):INDEX(CFB!$K$2:$K$1048576, MATCH(W7103, CFB!$W$2:$W$1048576, 0) + COUNTIF(CFB!$W$2:$W$1048576, W7103) - 1))</f>
        <v>77</v>
      </c>
      <c r="O7103">
        <v>23.15</v>
      </c>
      <c r="P7103">
        <v>9.44</v>
      </c>
      <c r="W7103">
        <v>1966</v>
      </c>
      <c r="X7103">
        <f t="shared" si="219"/>
        <v>0</v>
      </c>
    </row>
    <row r="7104" spans="1:24" ht="12.75" hidden="1" customHeight="1" x14ac:dyDescent="0.45">
      <c r="A7104">
        <v>78</v>
      </c>
      <c r="B7104" t="s">
        <v>83</v>
      </c>
      <c r="C7104" t="s">
        <v>242</v>
      </c>
      <c r="D7104" s="2" t="str">
        <f t="shared" si="218"/>
        <v>California1966</v>
      </c>
      <c r="F7104">
        <v>3</v>
      </c>
      <c r="G7104">
        <v>7</v>
      </c>
      <c r="H7104">
        <v>0</v>
      </c>
      <c r="I7104">
        <v>-1.79</v>
      </c>
      <c r="J7104">
        <v>-1.66</v>
      </c>
      <c r="K7104">
        <v>-3.45</v>
      </c>
      <c r="L7104" s="2">
        <f>_xlfn.RANK.EQ(I7104, INDEX(CFB!$I$2:$I$1048576, MATCH(W7104, CFB!$W$2:$W$1048576, 0)):INDEX(CFB!$I$2:$I$1048576, MATCH(W7104, CFB!$W$2:$W$1048576, 0) + COUNTIF(CFB!$W$2:$W$1048576, W7104) - 1), 0)</f>
        <v>69</v>
      </c>
      <c r="M7104" s="2">
        <f>_xlfn.RANK.EQ(J7104, INDEX(CFB!$J$2:$J$1048576, MATCH(W7104, CFB!$W$2:$W$1048576, 0)):INDEX(CFB!$J$2:$J$1048576, MATCH(W7104, CFB!$W$2:$W$1048576, 0) + COUNTIF(CFB!$W$2:$W$1048576, W7104) - 1))</f>
        <v>80</v>
      </c>
      <c r="N7104" s="2">
        <f>RANK(K7104, INDEX(CFB!$K$2:$K$1048576, MATCH(W7104, CFB!$W$2:$W$1048576, 0)):INDEX(CFB!$K$2:$K$1048576, MATCH(W7104, CFB!$W$2:$W$1048576, 0) + COUNTIF(CFB!$W$2:$W$1048576, W7104) - 1))</f>
        <v>78</v>
      </c>
      <c r="O7104">
        <v>22.95</v>
      </c>
      <c r="P7104">
        <v>9.6199999999999992</v>
      </c>
      <c r="W7104">
        <v>1966</v>
      </c>
      <c r="X7104">
        <f t="shared" si="219"/>
        <v>0</v>
      </c>
    </row>
    <row r="7105" spans="1:24" ht="12.75" hidden="1" customHeight="1" x14ac:dyDescent="0.45">
      <c r="A7105">
        <v>79</v>
      </c>
      <c r="B7105" t="s">
        <v>106</v>
      </c>
      <c r="C7105" t="s">
        <v>23</v>
      </c>
      <c r="D7105" s="2" t="str">
        <f t="shared" si="218"/>
        <v>Wake Forest1966</v>
      </c>
      <c r="F7105">
        <v>3</v>
      </c>
      <c r="G7105">
        <v>7</v>
      </c>
      <c r="H7105">
        <v>0</v>
      </c>
      <c r="I7105">
        <v>-6.11</v>
      </c>
      <c r="J7105">
        <v>2.38</v>
      </c>
      <c r="K7105">
        <v>-3.72</v>
      </c>
      <c r="L7105" s="2">
        <f>_xlfn.RANK.EQ(I7105, INDEX(CFB!$I$2:$I$1048576, MATCH(W7105, CFB!$W$2:$W$1048576, 0)):INDEX(CFB!$I$2:$I$1048576, MATCH(W7105, CFB!$W$2:$W$1048576, 0) + COUNTIF(CFB!$W$2:$W$1048576, W7105) - 1), 0)</f>
        <v>107</v>
      </c>
      <c r="M7105" s="2">
        <f>_xlfn.RANK.EQ(J7105, INDEX(CFB!$J$2:$J$1048576, MATCH(W7105, CFB!$W$2:$W$1048576, 0)):INDEX(CFB!$J$2:$J$1048576, MATCH(W7105, CFB!$W$2:$W$1048576, 0) + COUNTIF(CFB!$W$2:$W$1048576, W7105) - 1))</f>
        <v>41</v>
      </c>
      <c r="N7105" s="2">
        <f>RANK(K7105, INDEX(CFB!$K$2:$K$1048576, MATCH(W7105, CFB!$W$2:$W$1048576, 0)):INDEX(CFB!$K$2:$K$1048576, MATCH(W7105, CFB!$W$2:$W$1048576, 0) + COUNTIF(CFB!$W$2:$W$1048576, W7105) - 1))</f>
        <v>79</v>
      </c>
      <c r="O7105">
        <v>18.8</v>
      </c>
      <c r="P7105">
        <v>6.77</v>
      </c>
      <c r="W7105">
        <v>1966</v>
      </c>
      <c r="X7105">
        <f t="shared" si="219"/>
        <v>0</v>
      </c>
    </row>
    <row r="7106" spans="1:24" ht="12.75" hidden="1" customHeight="1" x14ac:dyDescent="0.45">
      <c r="A7106">
        <v>80</v>
      </c>
      <c r="B7106" t="s">
        <v>75</v>
      </c>
      <c r="C7106" t="s">
        <v>23</v>
      </c>
      <c r="D7106" s="2" t="str">
        <f t="shared" ref="D7106:D7169" si="220">_xlfn.CONCAT(B7106, W7106)</f>
        <v>North Carolina1966</v>
      </c>
      <c r="F7106">
        <v>2</v>
      </c>
      <c r="G7106">
        <v>8</v>
      </c>
      <c r="H7106">
        <v>0</v>
      </c>
      <c r="I7106">
        <v>-4.4400000000000004</v>
      </c>
      <c r="J7106">
        <v>0.54</v>
      </c>
      <c r="K7106">
        <v>-3.9</v>
      </c>
      <c r="L7106" s="2">
        <f>_xlfn.RANK.EQ(I7106, INDEX(CFB!$I$2:$I$1048576, MATCH(W7106, CFB!$W$2:$W$1048576, 0)):INDEX(CFB!$I$2:$I$1048576, MATCH(W7106, CFB!$W$2:$W$1048576, 0) + COUNTIF(CFB!$W$2:$W$1048576, W7106) - 1), 0)</f>
        <v>94</v>
      </c>
      <c r="M7106" s="2">
        <f>_xlfn.RANK.EQ(J7106, INDEX(CFB!$J$2:$J$1048576, MATCH(W7106, CFB!$W$2:$W$1048576, 0)):INDEX(CFB!$J$2:$J$1048576, MATCH(W7106, CFB!$W$2:$W$1048576, 0) + COUNTIF(CFB!$W$2:$W$1048576, W7106) - 1))</f>
        <v>58</v>
      </c>
      <c r="N7106" s="2">
        <f>RANK(K7106, INDEX(CFB!$K$2:$K$1048576, MATCH(W7106, CFB!$W$2:$W$1048576, 0)):INDEX(CFB!$K$2:$K$1048576, MATCH(W7106, CFB!$W$2:$W$1048576, 0) + COUNTIF(CFB!$W$2:$W$1048576, W7106) - 1))</f>
        <v>80</v>
      </c>
      <c r="O7106">
        <v>20.03</v>
      </c>
      <c r="P7106">
        <v>7.39</v>
      </c>
      <c r="W7106">
        <v>1966</v>
      </c>
      <c r="X7106">
        <f t="shared" ref="X7106:X7169" si="221">IF(E7106=1, 1,0)</f>
        <v>0</v>
      </c>
    </row>
    <row r="7107" spans="1:24" ht="12.75" hidden="1" customHeight="1" x14ac:dyDescent="0.45">
      <c r="A7107">
        <v>81</v>
      </c>
      <c r="B7107" t="s">
        <v>216</v>
      </c>
      <c r="C7107" t="s">
        <v>12</v>
      </c>
      <c r="D7107" s="2" t="str">
        <f t="shared" si="220"/>
        <v>Holy Cross1966</v>
      </c>
      <c r="F7107">
        <v>6</v>
      </c>
      <c r="G7107">
        <v>3</v>
      </c>
      <c r="H7107">
        <v>1</v>
      </c>
      <c r="I7107">
        <v>-4.01</v>
      </c>
      <c r="J7107">
        <v>-0.2</v>
      </c>
      <c r="K7107">
        <v>-4.21</v>
      </c>
      <c r="L7107" s="2">
        <f>_xlfn.RANK.EQ(I7107, INDEX(CFB!$I$2:$I$1048576, MATCH(W7107, CFB!$W$2:$W$1048576, 0)):INDEX(CFB!$I$2:$I$1048576, MATCH(W7107, CFB!$W$2:$W$1048576, 0) + COUNTIF(CFB!$W$2:$W$1048576, W7107) - 1), 0)</f>
        <v>92</v>
      </c>
      <c r="M7107" s="2">
        <f>_xlfn.RANK.EQ(J7107, INDEX(CFB!$J$2:$J$1048576, MATCH(W7107, CFB!$W$2:$W$1048576, 0)):INDEX(CFB!$J$2:$J$1048576, MATCH(W7107, CFB!$W$2:$W$1048576, 0) + COUNTIF(CFB!$W$2:$W$1048576, W7107) - 1))</f>
        <v>64</v>
      </c>
      <c r="N7107" s="2">
        <f>RANK(K7107, INDEX(CFB!$K$2:$K$1048576, MATCH(W7107, CFB!$W$2:$W$1048576, 0)):INDEX(CFB!$K$2:$K$1048576, MATCH(W7107, CFB!$W$2:$W$1048576, 0) + COUNTIF(CFB!$W$2:$W$1048576, W7107) - 1))</f>
        <v>81</v>
      </c>
      <c r="O7107">
        <v>18.7</v>
      </c>
      <c r="P7107">
        <v>10.18</v>
      </c>
      <c r="W7107">
        <v>1966</v>
      </c>
      <c r="X7107">
        <f t="shared" si="221"/>
        <v>0</v>
      </c>
    </row>
    <row r="7108" spans="1:24" ht="12.75" hidden="1" customHeight="1" x14ac:dyDescent="0.45">
      <c r="A7108">
        <v>82</v>
      </c>
      <c r="B7108" t="s">
        <v>211</v>
      </c>
      <c r="C7108" t="s">
        <v>212</v>
      </c>
      <c r="D7108" s="2" t="str">
        <f t="shared" si="220"/>
        <v>Yale1966</v>
      </c>
      <c r="F7108">
        <v>4</v>
      </c>
      <c r="G7108">
        <v>5</v>
      </c>
      <c r="H7108">
        <v>0</v>
      </c>
      <c r="I7108">
        <v>-5.03</v>
      </c>
      <c r="J7108">
        <v>0.8</v>
      </c>
      <c r="K7108">
        <v>-4.2300000000000004</v>
      </c>
      <c r="L7108" s="2">
        <f>_xlfn.RANK.EQ(I7108, INDEX(CFB!$I$2:$I$1048576, MATCH(W7108, CFB!$W$2:$W$1048576, 0)):INDEX(CFB!$I$2:$I$1048576, MATCH(W7108, CFB!$W$2:$W$1048576, 0) + COUNTIF(CFB!$W$2:$W$1048576, W7108) - 1), 0)</f>
        <v>99</v>
      </c>
      <c r="M7108" s="2">
        <f>_xlfn.RANK.EQ(J7108, INDEX(CFB!$J$2:$J$1048576, MATCH(W7108, CFB!$W$2:$W$1048576, 0)):INDEX(CFB!$J$2:$J$1048576, MATCH(W7108, CFB!$W$2:$W$1048576, 0) + COUNTIF(CFB!$W$2:$W$1048576, W7108) - 1))</f>
        <v>57</v>
      </c>
      <c r="N7108" s="2">
        <f>RANK(K7108, INDEX(CFB!$K$2:$K$1048576, MATCH(W7108, CFB!$W$2:$W$1048576, 0)):INDEX(CFB!$K$2:$K$1048576, MATCH(W7108, CFB!$W$2:$W$1048576, 0) + COUNTIF(CFB!$W$2:$W$1048576, W7108) - 1))</f>
        <v>82</v>
      </c>
      <c r="O7108">
        <v>18.829999999999998</v>
      </c>
      <c r="P7108">
        <v>7.58</v>
      </c>
      <c r="W7108">
        <v>1966</v>
      </c>
      <c r="X7108">
        <f t="shared" si="221"/>
        <v>0</v>
      </c>
    </row>
    <row r="7109" spans="1:24" ht="12.75" hidden="1" customHeight="1" x14ac:dyDescent="0.45">
      <c r="A7109">
        <v>83</v>
      </c>
      <c r="B7109" t="s">
        <v>59</v>
      </c>
      <c r="C7109" t="s">
        <v>15</v>
      </c>
      <c r="D7109" s="2" t="str">
        <f t="shared" si="220"/>
        <v>Vanderbilt1966</v>
      </c>
      <c r="F7109">
        <v>1</v>
      </c>
      <c r="G7109">
        <v>9</v>
      </c>
      <c r="H7109">
        <v>0</v>
      </c>
      <c r="I7109">
        <v>-3.87</v>
      </c>
      <c r="J7109">
        <v>-0.52</v>
      </c>
      <c r="K7109">
        <v>-4.3899999999999997</v>
      </c>
      <c r="L7109" s="2">
        <f>_xlfn.RANK.EQ(I7109, INDEX(CFB!$I$2:$I$1048576, MATCH(W7109, CFB!$W$2:$W$1048576, 0)):INDEX(CFB!$I$2:$I$1048576, MATCH(W7109, CFB!$W$2:$W$1048576, 0) + COUNTIF(CFB!$W$2:$W$1048576, W7109) - 1), 0)</f>
        <v>88</v>
      </c>
      <c r="M7109" s="2">
        <f>_xlfn.RANK.EQ(J7109, INDEX(CFB!$J$2:$J$1048576, MATCH(W7109, CFB!$W$2:$W$1048576, 0)):INDEX(CFB!$J$2:$J$1048576, MATCH(W7109, CFB!$W$2:$W$1048576, 0) + COUNTIF(CFB!$W$2:$W$1048576, W7109) - 1))</f>
        <v>67</v>
      </c>
      <c r="N7109" s="2">
        <f>RANK(K7109, INDEX(CFB!$K$2:$K$1048576, MATCH(W7109, CFB!$W$2:$W$1048576, 0)):INDEX(CFB!$K$2:$K$1048576, MATCH(W7109, CFB!$W$2:$W$1048576, 0) + COUNTIF(CFB!$W$2:$W$1048576, W7109) - 1))</f>
        <v>83</v>
      </c>
      <c r="O7109">
        <v>21.17</v>
      </c>
      <c r="P7109">
        <v>12.58</v>
      </c>
      <c r="W7109">
        <v>1966</v>
      </c>
      <c r="X7109">
        <f t="shared" si="221"/>
        <v>0</v>
      </c>
    </row>
    <row r="7110" spans="1:24" ht="12.75" hidden="1" customHeight="1" x14ac:dyDescent="0.45">
      <c r="A7110">
        <v>84</v>
      </c>
      <c r="B7110" t="s">
        <v>64</v>
      </c>
      <c r="C7110" t="s">
        <v>65</v>
      </c>
      <c r="D7110" s="2" t="str">
        <f t="shared" si="220"/>
        <v>Ohio1966</v>
      </c>
      <c r="F7110">
        <v>5</v>
      </c>
      <c r="G7110">
        <v>5</v>
      </c>
      <c r="H7110">
        <v>0</v>
      </c>
      <c r="I7110">
        <v>-3.19</v>
      </c>
      <c r="J7110">
        <v>-1.27</v>
      </c>
      <c r="K7110">
        <v>-4.45</v>
      </c>
      <c r="L7110" s="2">
        <f>_xlfn.RANK.EQ(I7110, INDEX(CFB!$I$2:$I$1048576, MATCH(W7110, CFB!$W$2:$W$1048576, 0)):INDEX(CFB!$I$2:$I$1048576, MATCH(W7110, CFB!$W$2:$W$1048576, 0) + COUNTIF(CFB!$W$2:$W$1048576, W7110) - 1), 0)</f>
        <v>84</v>
      </c>
      <c r="M7110" s="2">
        <f>_xlfn.RANK.EQ(J7110, INDEX(CFB!$J$2:$J$1048576, MATCH(W7110, CFB!$W$2:$W$1048576, 0)):INDEX(CFB!$J$2:$J$1048576, MATCH(W7110, CFB!$W$2:$W$1048576, 0) + COUNTIF(CFB!$W$2:$W$1048576, W7110) - 1))</f>
        <v>76</v>
      </c>
      <c r="N7110" s="2">
        <f>RANK(K7110, INDEX(CFB!$K$2:$K$1048576, MATCH(W7110, CFB!$W$2:$W$1048576, 0)):INDEX(CFB!$K$2:$K$1048576, MATCH(W7110, CFB!$W$2:$W$1048576, 0) + COUNTIF(CFB!$W$2:$W$1048576, W7110) - 1))</f>
        <v>84</v>
      </c>
      <c r="O7110">
        <v>21.8</v>
      </c>
      <c r="P7110">
        <v>12.62</v>
      </c>
      <c r="W7110">
        <v>1966</v>
      </c>
      <c r="X7110">
        <f t="shared" si="221"/>
        <v>0</v>
      </c>
    </row>
    <row r="7111" spans="1:24" ht="12.75" hidden="1" customHeight="1" x14ac:dyDescent="0.45">
      <c r="A7111">
        <v>85</v>
      </c>
      <c r="B7111" t="s">
        <v>40</v>
      </c>
      <c r="C7111" t="s">
        <v>188</v>
      </c>
      <c r="D7111" s="2" t="str">
        <f t="shared" si="220"/>
        <v>Iowa State1966</v>
      </c>
      <c r="F7111">
        <v>2</v>
      </c>
      <c r="G7111">
        <v>6</v>
      </c>
      <c r="H7111">
        <v>2</v>
      </c>
      <c r="I7111">
        <v>-0.15</v>
      </c>
      <c r="J7111">
        <v>-4.5999999999999996</v>
      </c>
      <c r="K7111">
        <v>-4.75</v>
      </c>
      <c r="L7111" s="2">
        <f>_xlfn.RANK.EQ(I7111, INDEX(CFB!$I$2:$I$1048576, MATCH(W7111, CFB!$W$2:$W$1048576, 0)):INDEX(CFB!$I$2:$I$1048576, MATCH(W7111, CFB!$W$2:$W$1048576, 0) + COUNTIF(CFB!$W$2:$W$1048576, W7111) - 1), 0)</f>
        <v>61</v>
      </c>
      <c r="M7111" s="2">
        <f>_xlfn.RANK.EQ(J7111, INDEX(CFB!$J$2:$J$1048576, MATCH(W7111, CFB!$W$2:$W$1048576, 0)):INDEX(CFB!$J$2:$J$1048576, MATCH(W7111, CFB!$W$2:$W$1048576, 0) + COUNTIF(CFB!$W$2:$W$1048576, W7111) - 1))</f>
        <v>97</v>
      </c>
      <c r="N7111" s="2">
        <f>RANK(K7111, INDEX(CFB!$K$2:$K$1048576, MATCH(W7111, CFB!$W$2:$W$1048576, 0)):INDEX(CFB!$K$2:$K$1048576, MATCH(W7111, CFB!$W$2:$W$1048576, 0) + COUNTIF(CFB!$W$2:$W$1048576, W7111) - 1))</f>
        <v>85</v>
      </c>
      <c r="O7111">
        <v>25.38</v>
      </c>
      <c r="P7111">
        <v>13.22</v>
      </c>
      <c r="W7111">
        <v>1966</v>
      </c>
      <c r="X7111">
        <f t="shared" si="221"/>
        <v>0</v>
      </c>
    </row>
    <row r="7112" spans="1:24" ht="12.75" hidden="1" customHeight="1" x14ac:dyDescent="0.45">
      <c r="A7112">
        <v>86</v>
      </c>
      <c r="B7112" t="s">
        <v>105</v>
      </c>
      <c r="C7112" t="s">
        <v>12</v>
      </c>
      <c r="D7112" s="2" t="str">
        <f t="shared" si="220"/>
        <v>Buffalo1966</v>
      </c>
      <c r="F7112">
        <v>5</v>
      </c>
      <c r="G7112">
        <v>5</v>
      </c>
      <c r="H7112">
        <v>0</v>
      </c>
      <c r="I7112">
        <v>0.85</v>
      </c>
      <c r="J7112">
        <v>-5.73</v>
      </c>
      <c r="K7112">
        <v>-4.87</v>
      </c>
      <c r="L7112" s="2">
        <f>_xlfn.RANK.EQ(I7112, INDEX(CFB!$I$2:$I$1048576, MATCH(W7112, CFB!$W$2:$W$1048576, 0)):INDEX(CFB!$I$2:$I$1048576, MATCH(W7112, CFB!$W$2:$W$1048576, 0) + COUNTIF(CFB!$W$2:$W$1048576, W7112) - 1), 0)</f>
        <v>53</v>
      </c>
      <c r="M7112" s="2">
        <f>_xlfn.RANK.EQ(J7112, INDEX(CFB!$J$2:$J$1048576, MATCH(W7112, CFB!$W$2:$W$1048576, 0)):INDEX(CFB!$J$2:$J$1048576, MATCH(W7112, CFB!$W$2:$W$1048576, 0) + COUNTIF(CFB!$W$2:$W$1048576, W7112) - 1))</f>
        <v>101</v>
      </c>
      <c r="N7112" s="2">
        <f>RANK(K7112, INDEX(CFB!$K$2:$K$1048576, MATCH(W7112, CFB!$W$2:$W$1048576, 0)):INDEX(CFB!$K$2:$K$1048576, MATCH(W7112, CFB!$W$2:$W$1048576, 0) + COUNTIF(CFB!$W$2:$W$1048576, W7112) - 1))</f>
        <v>86</v>
      </c>
      <c r="O7112">
        <v>26.02</v>
      </c>
      <c r="P7112">
        <v>15.27</v>
      </c>
      <c r="W7112">
        <v>1966</v>
      </c>
      <c r="X7112">
        <f t="shared" si="221"/>
        <v>0</v>
      </c>
    </row>
    <row r="7113" spans="1:24" ht="12.75" hidden="1" customHeight="1" x14ac:dyDescent="0.45">
      <c r="A7113">
        <v>87</v>
      </c>
      <c r="B7113" t="s">
        <v>85</v>
      </c>
      <c r="C7113" t="s">
        <v>242</v>
      </c>
      <c r="D7113" s="2" t="str">
        <f t="shared" si="220"/>
        <v>Washington State1966</v>
      </c>
      <c r="F7113">
        <v>3</v>
      </c>
      <c r="G7113">
        <v>7</v>
      </c>
      <c r="H7113">
        <v>0</v>
      </c>
      <c r="I7113">
        <v>-2.96</v>
      </c>
      <c r="J7113">
        <v>-2.36</v>
      </c>
      <c r="K7113">
        <v>-5.31</v>
      </c>
      <c r="L7113" s="2">
        <f>_xlfn.RANK.EQ(I7113, INDEX(CFB!$I$2:$I$1048576, MATCH(W7113, CFB!$W$2:$W$1048576, 0)):INDEX(CFB!$I$2:$I$1048576, MATCH(W7113, CFB!$W$2:$W$1048576, 0) + COUNTIF(CFB!$W$2:$W$1048576, W7113) - 1), 0)</f>
        <v>83</v>
      </c>
      <c r="M7113" s="2">
        <f>_xlfn.RANK.EQ(J7113, INDEX(CFB!$J$2:$J$1048576, MATCH(W7113, CFB!$W$2:$W$1048576, 0)):INDEX(CFB!$J$2:$J$1048576, MATCH(W7113, CFB!$W$2:$W$1048576, 0) + COUNTIF(CFB!$W$2:$W$1048576, W7113) - 1))</f>
        <v>86</v>
      </c>
      <c r="N7113" s="2">
        <f>RANK(K7113, INDEX(CFB!$K$2:$K$1048576, MATCH(W7113, CFB!$W$2:$W$1048576, 0)):INDEX(CFB!$K$2:$K$1048576, MATCH(W7113, CFB!$W$2:$W$1048576, 0) + COUNTIF(CFB!$W$2:$W$1048576, W7113) - 1))</f>
        <v>87</v>
      </c>
      <c r="O7113">
        <v>22.87</v>
      </c>
      <c r="P7113">
        <v>10.83</v>
      </c>
      <c r="W7113">
        <v>1966</v>
      </c>
      <c r="X7113">
        <f t="shared" si="221"/>
        <v>0</v>
      </c>
    </row>
    <row r="7114" spans="1:24" ht="12.75" hidden="1" customHeight="1" x14ac:dyDescent="0.45">
      <c r="A7114">
        <v>88</v>
      </c>
      <c r="B7114" t="s">
        <v>72</v>
      </c>
      <c r="C7114" t="s">
        <v>10</v>
      </c>
      <c r="D7114" s="2" t="str">
        <f t="shared" si="220"/>
        <v>Wisconsin1966</v>
      </c>
      <c r="F7114">
        <v>3</v>
      </c>
      <c r="G7114">
        <v>6</v>
      </c>
      <c r="H7114">
        <v>1</v>
      </c>
      <c r="I7114">
        <v>-5.49</v>
      </c>
      <c r="J7114">
        <v>0.08</v>
      </c>
      <c r="K7114">
        <v>-5.41</v>
      </c>
      <c r="L7114" s="2">
        <f>_xlfn.RANK.EQ(I7114, INDEX(CFB!$I$2:$I$1048576, MATCH(W7114, CFB!$W$2:$W$1048576, 0)):INDEX(CFB!$I$2:$I$1048576, MATCH(W7114, CFB!$W$2:$W$1048576, 0) + COUNTIF(CFB!$W$2:$W$1048576, W7114) - 1), 0)</f>
        <v>105</v>
      </c>
      <c r="M7114" s="2">
        <f>_xlfn.RANK.EQ(J7114, INDEX(CFB!$J$2:$J$1048576, MATCH(W7114, CFB!$W$2:$W$1048576, 0)):INDEX(CFB!$J$2:$J$1048576, MATCH(W7114, CFB!$W$2:$W$1048576, 0) + COUNTIF(CFB!$W$2:$W$1048576, W7114) - 1))</f>
        <v>62</v>
      </c>
      <c r="N7114" s="2">
        <f>RANK(K7114, INDEX(CFB!$K$2:$K$1048576, MATCH(W7114, CFB!$W$2:$W$1048576, 0)):INDEX(CFB!$K$2:$K$1048576, MATCH(W7114, CFB!$W$2:$W$1048576, 0) + COUNTIF(CFB!$W$2:$W$1048576, W7114) - 1))</f>
        <v>88</v>
      </c>
      <c r="O7114">
        <v>18.899999999999999</v>
      </c>
      <c r="P7114">
        <v>10.97</v>
      </c>
      <c r="W7114">
        <v>1966</v>
      </c>
      <c r="X7114">
        <f t="shared" si="221"/>
        <v>0</v>
      </c>
    </row>
    <row r="7115" spans="1:24" ht="12.75" hidden="1" customHeight="1" x14ac:dyDescent="0.45">
      <c r="A7115">
        <v>89</v>
      </c>
      <c r="B7115" t="s">
        <v>117</v>
      </c>
      <c r="C7115" t="s">
        <v>65</v>
      </c>
      <c r="D7115" s="2" t="str">
        <f t="shared" si="220"/>
        <v>Western Michigan1966</v>
      </c>
      <c r="F7115">
        <v>7</v>
      </c>
      <c r="G7115">
        <v>3</v>
      </c>
      <c r="H7115">
        <v>0</v>
      </c>
      <c r="I7115">
        <v>0.28999999999999998</v>
      </c>
      <c r="J7115">
        <v>-5.75</v>
      </c>
      <c r="K7115">
        <v>-5.46</v>
      </c>
      <c r="L7115" s="2">
        <f>_xlfn.RANK.EQ(I7115, INDEX(CFB!$I$2:$I$1048576, MATCH(W7115, CFB!$W$2:$W$1048576, 0)):INDEX(CFB!$I$2:$I$1048576, MATCH(W7115, CFB!$W$2:$W$1048576, 0) + COUNTIF(CFB!$W$2:$W$1048576, W7115) - 1), 0)</f>
        <v>58</v>
      </c>
      <c r="M7115" s="2">
        <f>_xlfn.RANK.EQ(J7115, INDEX(CFB!$J$2:$J$1048576, MATCH(W7115, CFB!$W$2:$W$1048576, 0)):INDEX(CFB!$J$2:$J$1048576, MATCH(W7115, CFB!$W$2:$W$1048576, 0) + COUNTIF(CFB!$W$2:$W$1048576, W7115) - 1))</f>
        <v>102</v>
      </c>
      <c r="N7115" s="2">
        <f>RANK(K7115, INDEX(CFB!$K$2:$K$1048576, MATCH(W7115, CFB!$W$2:$W$1048576, 0)):INDEX(CFB!$K$2:$K$1048576, MATCH(W7115, CFB!$W$2:$W$1048576, 0) + COUNTIF(CFB!$W$2:$W$1048576, W7115) - 1))</f>
        <v>89</v>
      </c>
      <c r="O7115">
        <v>22.96</v>
      </c>
      <c r="P7115">
        <v>14.6</v>
      </c>
      <c r="W7115">
        <v>1966</v>
      </c>
      <c r="X7115">
        <f t="shared" si="221"/>
        <v>0</v>
      </c>
    </row>
    <row r="7116" spans="1:24" ht="12.75" hidden="1" customHeight="1" x14ac:dyDescent="0.45">
      <c r="A7116">
        <v>90</v>
      </c>
      <c r="B7116" t="s">
        <v>56</v>
      </c>
      <c r="C7116" t="s">
        <v>12</v>
      </c>
      <c r="D7116" s="2" t="str">
        <f t="shared" si="220"/>
        <v>Rutgers1966</v>
      </c>
      <c r="F7116">
        <v>5</v>
      </c>
      <c r="G7116">
        <v>4</v>
      </c>
      <c r="H7116">
        <v>0</v>
      </c>
      <c r="I7116">
        <v>2.4900000000000002</v>
      </c>
      <c r="J7116">
        <v>-8.02</v>
      </c>
      <c r="K7116">
        <v>-5.52</v>
      </c>
      <c r="L7116" s="2">
        <f>_xlfn.RANK.EQ(I7116, INDEX(CFB!$I$2:$I$1048576, MATCH(W7116, CFB!$W$2:$W$1048576, 0)):INDEX(CFB!$I$2:$I$1048576, MATCH(W7116, CFB!$W$2:$W$1048576, 0) + COUNTIF(CFB!$W$2:$W$1048576, W7116) - 1), 0)</f>
        <v>44</v>
      </c>
      <c r="M7116" s="2">
        <f>_xlfn.RANK.EQ(J7116, INDEX(CFB!$J$2:$J$1048576, MATCH(W7116, CFB!$W$2:$W$1048576, 0)):INDEX(CFB!$J$2:$J$1048576, MATCH(W7116, CFB!$W$2:$W$1048576, 0) + COUNTIF(CFB!$W$2:$W$1048576, W7116) - 1))</f>
        <v>109</v>
      </c>
      <c r="N7116" s="2">
        <f>RANK(K7116, INDEX(CFB!$K$2:$K$1048576, MATCH(W7116, CFB!$W$2:$W$1048576, 0)):INDEX(CFB!$K$2:$K$1048576, MATCH(W7116, CFB!$W$2:$W$1048576, 0) + COUNTIF(CFB!$W$2:$W$1048576, W7116) - 1))</f>
        <v>90</v>
      </c>
      <c r="O7116">
        <v>25.83</v>
      </c>
      <c r="P7116">
        <v>17.23</v>
      </c>
      <c r="W7116">
        <v>1966</v>
      </c>
      <c r="X7116">
        <f t="shared" si="221"/>
        <v>0</v>
      </c>
    </row>
    <row r="7117" spans="1:24" ht="12.75" hidden="1" customHeight="1" x14ac:dyDescent="0.45">
      <c r="A7117">
        <v>91</v>
      </c>
      <c r="B7117" t="s">
        <v>55</v>
      </c>
      <c r="C7117" t="s">
        <v>188</v>
      </c>
      <c r="D7117" s="2" t="str">
        <f t="shared" si="220"/>
        <v>Kansas1966</v>
      </c>
      <c r="F7117">
        <v>2</v>
      </c>
      <c r="G7117">
        <v>7</v>
      </c>
      <c r="H7117">
        <v>1</v>
      </c>
      <c r="I7117">
        <v>-5.38</v>
      </c>
      <c r="J7117">
        <v>-0.56999999999999995</v>
      </c>
      <c r="K7117">
        <v>-5.95</v>
      </c>
      <c r="L7117" s="2">
        <f>_xlfn.RANK.EQ(I7117, INDEX(CFB!$I$2:$I$1048576, MATCH(W7117, CFB!$W$2:$W$1048576, 0)):INDEX(CFB!$I$2:$I$1048576, MATCH(W7117, CFB!$W$2:$W$1048576, 0) + COUNTIF(CFB!$W$2:$W$1048576, W7117) - 1), 0)</f>
        <v>102</v>
      </c>
      <c r="M7117" s="2">
        <f>_xlfn.RANK.EQ(J7117, INDEX(CFB!$J$2:$J$1048576, MATCH(W7117, CFB!$W$2:$W$1048576, 0)):INDEX(CFB!$J$2:$J$1048576, MATCH(W7117, CFB!$W$2:$W$1048576, 0) + COUNTIF(CFB!$W$2:$W$1048576, W7117) - 1))</f>
        <v>68</v>
      </c>
      <c r="N7117" s="2">
        <f>RANK(K7117, INDEX(CFB!$K$2:$K$1048576, MATCH(W7117, CFB!$W$2:$W$1048576, 0)):INDEX(CFB!$K$2:$K$1048576, MATCH(W7117, CFB!$W$2:$W$1048576, 0) + COUNTIF(CFB!$W$2:$W$1048576, W7117) - 1))</f>
        <v>91</v>
      </c>
      <c r="O7117">
        <v>19.63</v>
      </c>
      <c r="P7117">
        <v>10.43</v>
      </c>
      <c r="W7117">
        <v>1966</v>
      </c>
      <c r="X7117">
        <f t="shared" si="221"/>
        <v>0</v>
      </c>
    </row>
    <row r="7118" spans="1:24" ht="12.75" hidden="1" customHeight="1" x14ac:dyDescent="0.45">
      <c r="A7118">
        <v>92</v>
      </c>
      <c r="B7118" t="s">
        <v>120</v>
      </c>
      <c r="C7118" t="s">
        <v>178</v>
      </c>
      <c r="D7118" s="2" t="str">
        <f t="shared" si="220"/>
        <v>Arizona1966</v>
      </c>
      <c r="F7118">
        <v>3</v>
      </c>
      <c r="G7118">
        <v>7</v>
      </c>
      <c r="H7118">
        <v>0</v>
      </c>
      <c r="I7118">
        <v>2.7</v>
      </c>
      <c r="J7118">
        <v>-9.01</v>
      </c>
      <c r="K7118">
        <v>-6.31</v>
      </c>
      <c r="L7118" s="2">
        <f>_xlfn.RANK.EQ(I7118, INDEX(CFB!$I$2:$I$1048576, MATCH(W7118, CFB!$W$2:$W$1048576, 0)):INDEX(CFB!$I$2:$I$1048576, MATCH(W7118, CFB!$W$2:$W$1048576, 0) + COUNTIF(CFB!$W$2:$W$1048576, W7118) - 1), 0)</f>
        <v>42</v>
      </c>
      <c r="M7118" s="2">
        <f>_xlfn.RANK.EQ(J7118, INDEX(CFB!$J$2:$J$1048576, MATCH(W7118, CFB!$W$2:$W$1048576, 0)):INDEX(CFB!$J$2:$J$1048576, MATCH(W7118, CFB!$W$2:$W$1048576, 0) + COUNTIF(CFB!$W$2:$W$1048576, W7118) - 1))</f>
        <v>111</v>
      </c>
      <c r="N7118" s="2">
        <f>RANK(K7118, INDEX(CFB!$K$2:$K$1048576, MATCH(W7118, CFB!$W$2:$W$1048576, 0)):INDEX(CFB!$K$2:$K$1048576, MATCH(W7118, CFB!$W$2:$W$1048576, 0) + COUNTIF(CFB!$W$2:$W$1048576, W7118) - 1))</f>
        <v>92</v>
      </c>
      <c r="O7118">
        <v>27.29</v>
      </c>
      <c r="P7118">
        <v>16.489999999999998</v>
      </c>
      <c r="W7118">
        <v>1966</v>
      </c>
      <c r="X7118">
        <f t="shared" si="221"/>
        <v>0</v>
      </c>
    </row>
    <row r="7119" spans="1:24" ht="12.75" hidden="1" customHeight="1" x14ac:dyDescent="0.45">
      <c r="A7119">
        <v>93</v>
      </c>
      <c r="B7119" t="s">
        <v>89</v>
      </c>
      <c r="C7119" t="s">
        <v>206</v>
      </c>
      <c r="D7119" s="2" t="str">
        <f t="shared" si="220"/>
        <v>West Virginia1966</v>
      </c>
      <c r="F7119">
        <v>3</v>
      </c>
      <c r="G7119">
        <v>5</v>
      </c>
      <c r="H7119">
        <v>2</v>
      </c>
      <c r="I7119">
        <v>-3.27</v>
      </c>
      <c r="J7119">
        <v>-3.57</v>
      </c>
      <c r="K7119">
        <v>-6.83</v>
      </c>
      <c r="L7119" s="2">
        <f>_xlfn.RANK.EQ(I7119, INDEX(CFB!$I$2:$I$1048576, MATCH(W7119, CFB!$W$2:$W$1048576, 0)):INDEX(CFB!$I$2:$I$1048576, MATCH(W7119, CFB!$W$2:$W$1048576, 0) + COUNTIF(CFB!$W$2:$W$1048576, W7119) - 1), 0)</f>
        <v>85</v>
      </c>
      <c r="M7119" s="2">
        <f>_xlfn.RANK.EQ(J7119, INDEX(CFB!$J$2:$J$1048576, MATCH(W7119, CFB!$W$2:$W$1048576, 0)):INDEX(CFB!$J$2:$J$1048576, MATCH(W7119, CFB!$W$2:$W$1048576, 0) + COUNTIF(CFB!$W$2:$W$1048576, W7119) - 1))</f>
        <v>91</v>
      </c>
      <c r="N7119" s="2">
        <f>RANK(K7119, INDEX(CFB!$K$2:$K$1048576, MATCH(W7119, CFB!$W$2:$W$1048576, 0)):INDEX(CFB!$K$2:$K$1048576, MATCH(W7119, CFB!$W$2:$W$1048576, 0) + COUNTIF(CFB!$W$2:$W$1048576, W7119) - 1))</f>
        <v>93</v>
      </c>
      <c r="O7119">
        <v>21.23</v>
      </c>
      <c r="P7119">
        <v>13.95</v>
      </c>
      <c r="W7119">
        <v>1966</v>
      </c>
      <c r="X7119">
        <f t="shared" si="221"/>
        <v>0</v>
      </c>
    </row>
    <row r="7120" spans="1:24" ht="12.75" hidden="1" customHeight="1" x14ac:dyDescent="0.45">
      <c r="A7120">
        <v>94</v>
      </c>
      <c r="B7120" t="s">
        <v>36</v>
      </c>
      <c r="C7120" t="s">
        <v>10</v>
      </c>
      <c r="D7120" s="2" t="str">
        <f t="shared" si="220"/>
        <v>Iowa1966</v>
      </c>
      <c r="F7120">
        <v>2</v>
      </c>
      <c r="G7120">
        <v>8</v>
      </c>
      <c r="H7120">
        <v>0</v>
      </c>
      <c r="I7120">
        <v>-5.51</v>
      </c>
      <c r="J7120">
        <v>-1.4</v>
      </c>
      <c r="K7120">
        <v>-6.91</v>
      </c>
      <c r="L7120" s="2">
        <f>_xlfn.RANK.EQ(I7120, INDEX(CFB!$I$2:$I$1048576, MATCH(W7120, CFB!$W$2:$W$1048576, 0)):INDEX(CFB!$I$2:$I$1048576, MATCH(W7120, CFB!$W$2:$W$1048576, 0) + COUNTIF(CFB!$W$2:$W$1048576, W7120) - 1), 0)</f>
        <v>106</v>
      </c>
      <c r="M7120" s="2">
        <f>_xlfn.RANK.EQ(J7120, INDEX(CFB!$J$2:$J$1048576, MATCH(W7120, CFB!$W$2:$W$1048576, 0)):INDEX(CFB!$J$2:$J$1048576, MATCH(W7120, CFB!$W$2:$W$1048576, 0) + COUNTIF(CFB!$W$2:$W$1048576, W7120) - 1))</f>
        <v>77</v>
      </c>
      <c r="N7120" s="2">
        <f>RANK(K7120, INDEX(CFB!$K$2:$K$1048576, MATCH(W7120, CFB!$W$2:$W$1048576, 0)):INDEX(CFB!$K$2:$K$1048576, MATCH(W7120, CFB!$W$2:$W$1048576, 0) + COUNTIF(CFB!$W$2:$W$1048576, W7120) - 1))</f>
        <v>94</v>
      </c>
      <c r="O7120">
        <v>19.04</v>
      </c>
      <c r="P7120">
        <v>15.7</v>
      </c>
      <c r="W7120">
        <v>1966</v>
      </c>
      <c r="X7120">
        <f t="shared" si="221"/>
        <v>0</v>
      </c>
    </row>
    <row r="7121" spans="1:24" ht="12.75" hidden="1" customHeight="1" x14ac:dyDescent="0.45">
      <c r="A7121">
        <v>95</v>
      </c>
      <c r="B7121" t="s">
        <v>81</v>
      </c>
      <c r="C7121" t="s">
        <v>195</v>
      </c>
      <c r="D7121" s="2" t="str">
        <f t="shared" si="220"/>
        <v>Cincinnati1966</v>
      </c>
      <c r="F7121">
        <v>3</v>
      </c>
      <c r="G7121">
        <v>7</v>
      </c>
      <c r="H7121">
        <v>0</v>
      </c>
      <c r="I7121">
        <v>-2.61</v>
      </c>
      <c r="J7121">
        <v>-4.51</v>
      </c>
      <c r="K7121">
        <v>-7.11</v>
      </c>
      <c r="L7121" s="2">
        <f>_xlfn.RANK.EQ(I7121, INDEX(CFB!$I$2:$I$1048576, MATCH(W7121, CFB!$W$2:$W$1048576, 0)):INDEX(CFB!$I$2:$I$1048576, MATCH(W7121, CFB!$W$2:$W$1048576, 0) + COUNTIF(CFB!$W$2:$W$1048576, W7121) - 1), 0)</f>
        <v>75</v>
      </c>
      <c r="M7121" s="2">
        <f>_xlfn.RANK.EQ(J7121, INDEX(CFB!$J$2:$J$1048576, MATCH(W7121, CFB!$W$2:$W$1048576, 0)):INDEX(CFB!$J$2:$J$1048576, MATCH(W7121, CFB!$W$2:$W$1048576, 0) + COUNTIF(CFB!$W$2:$W$1048576, W7121) - 1))</f>
        <v>96</v>
      </c>
      <c r="N7121" s="2">
        <f>RANK(K7121, INDEX(CFB!$K$2:$K$1048576, MATCH(W7121, CFB!$W$2:$W$1048576, 0)):INDEX(CFB!$K$2:$K$1048576, MATCH(W7121, CFB!$W$2:$W$1048576, 0) + COUNTIF(CFB!$W$2:$W$1048576, W7121) - 1))</f>
        <v>95</v>
      </c>
      <c r="O7121">
        <v>21.96</v>
      </c>
      <c r="P7121">
        <v>13.34</v>
      </c>
      <c r="W7121">
        <v>1966</v>
      </c>
      <c r="X7121">
        <f t="shared" si="221"/>
        <v>0</v>
      </c>
    </row>
    <row r="7122" spans="1:24" ht="12.75" hidden="1" customHeight="1" x14ac:dyDescent="0.45">
      <c r="A7122">
        <v>96</v>
      </c>
      <c r="B7122" t="s">
        <v>175</v>
      </c>
      <c r="C7122" t="s">
        <v>12</v>
      </c>
      <c r="D7122" s="2" t="str">
        <f t="shared" si="220"/>
        <v>Idaho1966</v>
      </c>
      <c r="F7122">
        <v>4</v>
      </c>
      <c r="G7122">
        <v>6</v>
      </c>
      <c r="H7122">
        <v>0</v>
      </c>
      <c r="I7122">
        <v>-4.07</v>
      </c>
      <c r="J7122">
        <v>-3.52</v>
      </c>
      <c r="K7122">
        <v>-7.59</v>
      </c>
      <c r="L7122" s="2">
        <f>_xlfn.RANK.EQ(I7122, INDEX(CFB!$I$2:$I$1048576, MATCH(W7122, CFB!$W$2:$W$1048576, 0)):INDEX(CFB!$I$2:$I$1048576, MATCH(W7122, CFB!$W$2:$W$1048576, 0) + COUNTIF(CFB!$W$2:$W$1048576, W7122) - 1), 0)</f>
        <v>93</v>
      </c>
      <c r="M7122" s="2">
        <f>_xlfn.RANK.EQ(J7122, INDEX(CFB!$J$2:$J$1048576, MATCH(W7122, CFB!$W$2:$W$1048576, 0)):INDEX(CFB!$J$2:$J$1048576, MATCH(W7122, CFB!$W$2:$W$1048576, 0) + COUNTIF(CFB!$W$2:$W$1048576, W7122) - 1))</f>
        <v>90</v>
      </c>
      <c r="N7122" s="2">
        <f>RANK(K7122, INDEX(CFB!$K$2:$K$1048576, MATCH(W7122, CFB!$W$2:$W$1048576, 0)):INDEX(CFB!$K$2:$K$1048576, MATCH(W7122, CFB!$W$2:$W$1048576, 0) + COUNTIF(CFB!$W$2:$W$1048576, W7122) - 1))</f>
        <v>96</v>
      </c>
      <c r="O7122">
        <v>22.41</v>
      </c>
      <c r="P7122">
        <v>12.48</v>
      </c>
      <c r="W7122">
        <v>1966</v>
      </c>
      <c r="X7122">
        <f t="shared" si="221"/>
        <v>0</v>
      </c>
    </row>
    <row r="7123" spans="1:24" ht="12.75" hidden="1" customHeight="1" x14ac:dyDescent="0.45">
      <c r="A7123">
        <v>97</v>
      </c>
      <c r="B7123" t="s">
        <v>201</v>
      </c>
      <c r="C7123" t="s">
        <v>206</v>
      </c>
      <c r="D7123" s="2" t="str">
        <f t="shared" si="220"/>
        <v>William &amp; Mary1966</v>
      </c>
      <c r="F7123">
        <v>5</v>
      </c>
      <c r="G7123">
        <v>4</v>
      </c>
      <c r="H7123">
        <v>1</v>
      </c>
      <c r="I7123">
        <v>-3.5</v>
      </c>
      <c r="J7123">
        <v>-4.3600000000000003</v>
      </c>
      <c r="K7123">
        <v>-7.85</v>
      </c>
      <c r="L7123" s="2">
        <f>_xlfn.RANK.EQ(I7123, INDEX(CFB!$I$2:$I$1048576, MATCH(W7123, CFB!$W$2:$W$1048576, 0)):INDEX(CFB!$I$2:$I$1048576, MATCH(W7123, CFB!$W$2:$W$1048576, 0) + COUNTIF(CFB!$W$2:$W$1048576, W7123) - 1), 0)</f>
        <v>87</v>
      </c>
      <c r="M7123" s="2">
        <f>_xlfn.RANK.EQ(J7123, INDEX(CFB!$J$2:$J$1048576, MATCH(W7123, CFB!$W$2:$W$1048576, 0)):INDEX(CFB!$J$2:$J$1048576, MATCH(W7123, CFB!$W$2:$W$1048576, 0) + COUNTIF(CFB!$W$2:$W$1048576, W7123) - 1))</f>
        <v>94</v>
      </c>
      <c r="N7123" s="2">
        <f>RANK(K7123, INDEX(CFB!$K$2:$K$1048576, MATCH(W7123, CFB!$W$2:$W$1048576, 0)):INDEX(CFB!$K$2:$K$1048576, MATCH(W7123, CFB!$W$2:$W$1048576, 0) + COUNTIF(CFB!$W$2:$W$1048576, W7123) - 1))</f>
        <v>97</v>
      </c>
      <c r="O7123">
        <v>19.72</v>
      </c>
      <c r="P7123">
        <v>13.54</v>
      </c>
      <c r="W7123">
        <v>1966</v>
      </c>
      <c r="X7123">
        <f t="shared" si="221"/>
        <v>0</v>
      </c>
    </row>
    <row r="7124" spans="1:24" ht="12.75" hidden="1" customHeight="1" x14ac:dyDescent="0.45">
      <c r="A7124">
        <v>98</v>
      </c>
      <c r="B7124" t="s">
        <v>114</v>
      </c>
      <c r="C7124" t="s">
        <v>12</v>
      </c>
      <c r="D7124" s="2" t="str">
        <f t="shared" si="220"/>
        <v>San Jose State1966</v>
      </c>
      <c r="F7124">
        <v>3</v>
      </c>
      <c r="G7124">
        <v>7</v>
      </c>
      <c r="H7124">
        <v>0</v>
      </c>
      <c r="I7124">
        <v>-3.87</v>
      </c>
      <c r="J7124">
        <v>-4.71</v>
      </c>
      <c r="K7124">
        <v>-8.58</v>
      </c>
      <c r="L7124" s="2">
        <f>_xlfn.RANK.EQ(I7124, INDEX(CFB!$I$2:$I$1048576, MATCH(W7124, CFB!$W$2:$W$1048576, 0)):INDEX(CFB!$I$2:$I$1048576, MATCH(W7124, CFB!$W$2:$W$1048576, 0) + COUNTIF(CFB!$W$2:$W$1048576, W7124) - 1), 0)</f>
        <v>88</v>
      </c>
      <c r="M7124" s="2">
        <f>_xlfn.RANK.EQ(J7124, INDEX(CFB!$J$2:$J$1048576, MATCH(W7124, CFB!$W$2:$W$1048576, 0)):INDEX(CFB!$J$2:$J$1048576, MATCH(W7124, CFB!$W$2:$W$1048576, 0) + COUNTIF(CFB!$W$2:$W$1048576, W7124) - 1))</f>
        <v>98</v>
      </c>
      <c r="N7124" s="2">
        <f>RANK(K7124, INDEX(CFB!$K$2:$K$1048576, MATCH(W7124, CFB!$W$2:$W$1048576, 0)):INDEX(CFB!$K$2:$K$1048576, MATCH(W7124, CFB!$W$2:$W$1048576, 0) + COUNTIF(CFB!$W$2:$W$1048576, W7124) - 1))</f>
        <v>98</v>
      </c>
      <c r="O7124">
        <v>21.89</v>
      </c>
      <c r="P7124">
        <v>12.25</v>
      </c>
      <c r="W7124">
        <v>1966</v>
      </c>
      <c r="X7124">
        <f t="shared" si="221"/>
        <v>0</v>
      </c>
    </row>
    <row r="7125" spans="1:24" ht="12.75" hidden="1" customHeight="1" x14ac:dyDescent="0.45">
      <c r="A7125">
        <v>99</v>
      </c>
      <c r="B7125" t="s">
        <v>225</v>
      </c>
      <c r="C7125" t="s">
        <v>12</v>
      </c>
      <c r="D7125" s="2" t="str">
        <f t="shared" si="220"/>
        <v>Villanova1966</v>
      </c>
      <c r="F7125">
        <v>6</v>
      </c>
      <c r="G7125">
        <v>3</v>
      </c>
      <c r="H7125">
        <v>0</v>
      </c>
      <c r="I7125">
        <v>-6.89</v>
      </c>
      <c r="J7125">
        <v>-1.89</v>
      </c>
      <c r="K7125">
        <v>-8.7799999999999994</v>
      </c>
      <c r="L7125" s="2">
        <f>_xlfn.RANK.EQ(I7125, INDEX(CFB!$I$2:$I$1048576, MATCH(W7125, CFB!$W$2:$W$1048576, 0)):INDEX(CFB!$I$2:$I$1048576, MATCH(W7125, CFB!$W$2:$W$1048576, 0) + COUNTIF(CFB!$W$2:$W$1048576, W7125) - 1), 0)</f>
        <v>110</v>
      </c>
      <c r="M7125" s="2">
        <f>_xlfn.RANK.EQ(J7125, INDEX(CFB!$J$2:$J$1048576, MATCH(W7125, CFB!$W$2:$W$1048576, 0)):INDEX(CFB!$J$2:$J$1048576, MATCH(W7125, CFB!$W$2:$W$1048576, 0) + COUNTIF(CFB!$W$2:$W$1048576, W7125) - 1))</f>
        <v>82</v>
      </c>
      <c r="N7125" s="2">
        <f>RANK(K7125, INDEX(CFB!$K$2:$K$1048576, MATCH(W7125, CFB!$W$2:$W$1048576, 0)):INDEX(CFB!$K$2:$K$1048576, MATCH(W7125, CFB!$W$2:$W$1048576, 0) + COUNTIF(CFB!$W$2:$W$1048576, W7125) - 1))</f>
        <v>99</v>
      </c>
      <c r="O7125">
        <v>15.88</v>
      </c>
      <c r="P7125">
        <v>11.4</v>
      </c>
      <c r="W7125">
        <v>1966</v>
      </c>
      <c r="X7125">
        <f t="shared" si="221"/>
        <v>0</v>
      </c>
    </row>
    <row r="7126" spans="1:24" ht="12.75" hidden="1" customHeight="1" x14ac:dyDescent="0.45">
      <c r="A7126">
        <v>100</v>
      </c>
      <c r="B7126" t="s">
        <v>238</v>
      </c>
      <c r="C7126" t="s">
        <v>12</v>
      </c>
      <c r="D7126" s="2" t="str">
        <f t="shared" si="220"/>
        <v>Xavier1966</v>
      </c>
      <c r="F7126">
        <v>4</v>
      </c>
      <c r="G7126">
        <v>6</v>
      </c>
      <c r="H7126">
        <v>0</v>
      </c>
      <c r="I7126">
        <v>-7.13</v>
      </c>
      <c r="J7126">
        <v>-1.86</v>
      </c>
      <c r="K7126">
        <v>-8.99</v>
      </c>
      <c r="L7126" s="2">
        <f>_xlfn.RANK.EQ(I7126, INDEX(CFB!$I$2:$I$1048576, MATCH(W7126, CFB!$W$2:$W$1048576, 0)):INDEX(CFB!$I$2:$I$1048576, MATCH(W7126, CFB!$W$2:$W$1048576, 0) + COUNTIF(CFB!$W$2:$W$1048576, W7126) - 1), 0)</f>
        <v>111</v>
      </c>
      <c r="M7126" s="2">
        <f>_xlfn.RANK.EQ(J7126, INDEX(CFB!$J$2:$J$1048576, MATCH(W7126, CFB!$W$2:$W$1048576, 0)):INDEX(CFB!$J$2:$J$1048576, MATCH(W7126, CFB!$W$2:$W$1048576, 0) + COUNTIF(CFB!$W$2:$W$1048576, W7126) - 1))</f>
        <v>81</v>
      </c>
      <c r="N7126" s="2">
        <f>RANK(K7126, INDEX(CFB!$K$2:$K$1048576, MATCH(W7126, CFB!$W$2:$W$1048576, 0)):INDEX(CFB!$K$2:$K$1048576, MATCH(W7126, CFB!$W$2:$W$1048576, 0) + COUNTIF(CFB!$W$2:$W$1048576, W7126) - 1))</f>
        <v>100</v>
      </c>
      <c r="O7126">
        <v>17.579999999999998</v>
      </c>
      <c r="P7126">
        <v>12.02</v>
      </c>
      <c r="W7126">
        <v>1966</v>
      </c>
      <c r="X7126">
        <f t="shared" si="221"/>
        <v>0</v>
      </c>
    </row>
    <row r="7127" spans="1:24" ht="12.75" hidden="1" customHeight="1" x14ac:dyDescent="0.45">
      <c r="A7127">
        <v>101</v>
      </c>
      <c r="B7127" t="s">
        <v>237</v>
      </c>
      <c r="C7127" t="s">
        <v>12</v>
      </c>
      <c r="D7127" s="2" t="str">
        <f t="shared" si="220"/>
        <v>Tampa1966</v>
      </c>
      <c r="F7127">
        <v>4</v>
      </c>
      <c r="G7127">
        <v>5</v>
      </c>
      <c r="H7127">
        <v>0</v>
      </c>
      <c r="I7127">
        <v>-6.83</v>
      </c>
      <c r="J7127">
        <v>-2.54</v>
      </c>
      <c r="K7127">
        <v>-9.36</v>
      </c>
      <c r="L7127" s="2">
        <f>_xlfn.RANK.EQ(I7127, INDEX(CFB!$I$2:$I$1048576, MATCH(W7127, CFB!$W$2:$W$1048576, 0)):INDEX(CFB!$I$2:$I$1048576, MATCH(W7127, CFB!$W$2:$W$1048576, 0) + COUNTIF(CFB!$W$2:$W$1048576, W7127) - 1), 0)</f>
        <v>109</v>
      </c>
      <c r="M7127" s="2">
        <f>_xlfn.RANK.EQ(J7127, INDEX(CFB!$J$2:$J$1048576, MATCH(W7127, CFB!$W$2:$W$1048576, 0)):INDEX(CFB!$J$2:$J$1048576, MATCH(W7127, CFB!$W$2:$W$1048576, 0) + COUNTIF(CFB!$W$2:$W$1048576, W7127) - 1))</f>
        <v>88</v>
      </c>
      <c r="N7127" s="2">
        <f>RANK(K7127, INDEX(CFB!$K$2:$K$1048576, MATCH(W7127, CFB!$W$2:$W$1048576, 0)):INDEX(CFB!$K$2:$K$1048576, MATCH(W7127, CFB!$W$2:$W$1048576, 0) + COUNTIF(CFB!$W$2:$W$1048576, W7127) - 1))</f>
        <v>101</v>
      </c>
      <c r="O7127">
        <v>19.350000000000001</v>
      </c>
      <c r="P7127">
        <v>16.04</v>
      </c>
      <c r="W7127">
        <v>1966</v>
      </c>
      <c r="X7127">
        <f t="shared" si="221"/>
        <v>0</v>
      </c>
    </row>
    <row r="7128" spans="1:24" ht="12.75" hidden="1" customHeight="1" x14ac:dyDescent="0.45">
      <c r="A7128">
        <v>102</v>
      </c>
      <c r="B7128" t="s">
        <v>94</v>
      </c>
      <c r="C7128" t="s">
        <v>65</v>
      </c>
      <c r="D7128" s="2" t="str">
        <f t="shared" si="220"/>
        <v>Toledo1966</v>
      </c>
      <c r="F7128">
        <v>2</v>
      </c>
      <c r="G7128">
        <v>7</v>
      </c>
      <c r="H7128">
        <v>1</v>
      </c>
      <c r="I7128">
        <v>-5.0999999999999996</v>
      </c>
      <c r="J7128">
        <v>-4.3899999999999997</v>
      </c>
      <c r="K7128">
        <v>-9.48</v>
      </c>
      <c r="L7128" s="2">
        <f>_xlfn.RANK.EQ(I7128, INDEX(CFB!$I$2:$I$1048576, MATCH(W7128, CFB!$W$2:$W$1048576, 0)):INDEX(CFB!$I$2:$I$1048576, MATCH(W7128, CFB!$W$2:$W$1048576, 0) + COUNTIF(CFB!$W$2:$W$1048576, W7128) - 1), 0)</f>
        <v>100</v>
      </c>
      <c r="M7128" s="2">
        <f>_xlfn.RANK.EQ(J7128, INDEX(CFB!$J$2:$J$1048576, MATCH(W7128, CFB!$W$2:$W$1048576, 0)):INDEX(CFB!$J$2:$J$1048576, MATCH(W7128, CFB!$W$2:$W$1048576, 0) + COUNTIF(CFB!$W$2:$W$1048576, W7128) - 1))</f>
        <v>95</v>
      </c>
      <c r="N7128" s="2">
        <f>RANK(K7128, INDEX(CFB!$K$2:$K$1048576, MATCH(W7128, CFB!$W$2:$W$1048576, 0)):INDEX(CFB!$K$2:$K$1048576, MATCH(W7128, CFB!$W$2:$W$1048576, 0) + COUNTIF(CFB!$W$2:$W$1048576, W7128) - 1))</f>
        <v>102</v>
      </c>
      <c r="O7128">
        <v>19.510000000000002</v>
      </c>
      <c r="P7128">
        <v>12.55</v>
      </c>
      <c r="W7128">
        <v>1966</v>
      </c>
      <c r="X7128">
        <f t="shared" si="221"/>
        <v>0</v>
      </c>
    </row>
    <row r="7129" spans="1:24" ht="12.75" hidden="1" customHeight="1" x14ac:dyDescent="0.45">
      <c r="A7129">
        <v>103</v>
      </c>
      <c r="B7129" t="s">
        <v>57</v>
      </c>
      <c r="C7129" t="s">
        <v>12</v>
      </c>
      <c r="D7129" s="2" t="str">
        <f t="shared" si="220"/>
        <v>Boston College1966</v>
      </c>
      <c r="F7129">
        <v>4</v>
      </c>
      <c r="G7129">
        <v>6</v>
      </c>
      <c r="H7129">
        <v>0</v>
      </c>
      <c r="I7129">
        <v>-4.92</v>
      </c>
      <c r="J7129">
        <v>-4.79</v>
      </c>
      <c r="K7129">
        <v>-9.7100000000000009</v>
      </c>
      <c r="L7129" s="2">
        <f>_xlfn.RANK.EQ(I7129, INDEX(CFB!$I$2:$I$1048576, MATCH(W7129, CFB!$W$2:$W$1048576, 0)):INDEX(CFB!$I$2:$I$1048576, MATCH(W7129, CFB!$W$2:$W$1048576, 0) + COUNTIF(CFB!$W$2:$W$1048576, W7129) - 1), 0)</f>
        <v>98</v>
      </c>
      <c r="M7129" s="2">
        <f>_xlfn.RANK.EQ(J7129, INDEX(CFB!$J$2:$J$1048576, MATCH(W7129, CFB!$W$2:$W$1048576, 0)):INDEX(CFB!$J$2:$J$1048576, MATCH(W7129, CFB!$W$2:$W$1048576, 0) + COUNTIF(CFB!$W$2:$W$1048576, W7129) - 1))</f>
        <v>99</v>
      </c>
      <c r="N7129" s="2">
        <f>RANK(K7129, INDEX(CFB!$K$2:$K$1048576, MATCH(W7129, CFB!$W$2:$W$1048576, 0)):INDEX(CFB!$K$2:$K$1048576, MATCH(W7129, CFB!$W$2:$W$1048576, 0) + COUNTIF(CFB!$W$2:$W$1048576, W7129) - 1))</f>
        <v>103</v>
      </c>
      <c r="O7129">
        <v>17.73</v>
      </c>
      <c r="P7129">
        <v>15.33</v>
      </c>
      <c r="W7129">
        <v>1966</v>
      </c>
      <c r="X7129">
        <f t="shared" si="221"/>
        <v>0</v>
      </c>
    </row>
    <row r="7130" spans="1:24" ht="12.75" hidden="1" customHeight="1" x14ac:dyDescent="0.45">
      <c r="A7130">
        <v>104</v>
      </c>
      <c r="B7130" t="s">
        <v>70</v>
      </c>
      <c r="C7130" t="s">
        <v>12</v>
      </c>
      <c r="D7130" s="2" t="str">
        <f t="shared" si="220"/>
        <v>Pitt1966</v>
      </c>
      <c r="F7130">
        <v>1</v>
      </c>
      <c r="G7130">
        <v>9</v>
      </c>
      <c r="H7130">
        <v>0</v>
      </c>
      <c r="I7130">
        <v>-1.81</v>
      </c>
      <c r="J7130">
        <v>-8.84</v>
      </c>
      <c r="K7130">
        <v>-10.65</v>
      </c>
      <c r="L7130" s="2">
        <f>_xlfn.RANK.EQ(I7130, INDEX(CFB!$I$2:$I$1048576, MATCH(W7130, CFB!$W$2:$W$1048576, 0)):INDEX(CFB!$I$2:$I$1048576, MATCH(W7130, CFB!$W$2:$W$1048576, 0) + COUNTIF(CFB!$W$2:$W$1048576, W7130) - 1), 0)</f>
        <v>70</v>
      </c>
      <c r="M7130" s="2">
        <f>_xlfn.RANK.EQ(J7130, INDEX(CFB!$J$2:$J$1048576, MATCH(W7130, CFB!$W$2:$W$1048576, 0)):INDEX(CFB!$J$2:$J$1048576, MATCH(W7130, CFB!$W$2:$W$1048576, 0) + COUNTIF(CFB!$W$2:$W$1048576, W7130) - 1))</f>
        <v>110</v>
      </c>
      <c r="N7130" s="2">
        <f>RANK(K7130, INDEX(CFB!$K$2:$K$1048576, MATCH(W7130, CFB!$W$2:$W$1048576, 0)):INDEX(CFB!$K$2:$K$1048576, MATCH(W7130, CFB!$W$2:$W$1048576, 0) + COUNTIF(CFB!$W$2:$W$1048576, W7130) - 1))</f>
        <v>104</v>
      </c>
      <c r="O7130">
        <v>22.3</v>
      </c>
      <c r="P7130">
        <v>20.92</v>
      </c>
      <c r="W7130">
        <v>1966</v>
      </c>
      <c r="X7130">
        <f t="shared" si="221"/>
        <v>0</v>
      </c>
    </row>
    <row r="7131" spans="1:24" ht="12.75" hidden="1" customHeight="1" x14ac:dyDescent="0.45">
      <c r="A7131">
        <v>105</v>
      </c>
      <c r="B7131" t="s">
        <v>194</v>
      </c>
      <c r="C7131" t="s">
        <v>195</v>
      </c>
      <c r="D7131" s="2" t="str">
        <f t="shared" si="220"/>
        <v>Wichita State1966</v>
      </c>
      <c r="F7131">
        <v>2</v>
      </c>
      <c r="G7131">
        <v>8</v>
      </c>
      <c r="H7131">
        <v>0</v>
      </c>
      <c r="I7131">
        <v>-5.31</v>
      </c>
      <c r="J7131">
        <v>-6.15</v>
      </c>
      <c r="K7131">
        <v>-11.47</v>
      </c>
      <c r="L7131" s="2">
        <f>_xlfn.RANK.EQ(I7131, INDEX(CFB!$I$2:$I$1048576, MATCH(W7131, CFB!$W$2:$W$1048576, 0)):INDEX(CFB!$I$2:$I$1048576, MATCH(W7131, CFB!$W$2:$W$1048576, 0) + COUNTIF(CFB!$W$2:$W$1048576, W7131) - 1), 0)</f>
        <v>101</v>
      </c>
      <c r="M7131" s="2">
        <f>_xlfn.RANK.EQ(J7131, INDEX(CFB!$J$2:$J$1048576, MATCH(W7131, CFB!$W$2:$W$1048576, 0)):INDEX(CFB!$J$2:$J$1048576, MATCH(W7131, CFB!$W$2:$W$1048576, 0) + COUNTIF(CFB!$W$2:$W$1048576, W7131) - 1))</f>
        <v>104</v>
      </c>
      <c r="N7131" s="2">
        <f>RANK(K7131, INDEX(CFB!$K$2:$K$1048576, MATCH(W7131, CFB!$W$2:$W$1048576, 0)):INDEX(CFB!$K$2:$K$1048576, MATCH(W7131, CFB!$W$2:$W$1048576, 0) + COUNTIF(CFB!$W$2:$W$1048576, W7131) - 1))</f>
        <v>105</v>
      </c>
      <c r="O7131">
        <v>20.48</v>
      </c>
      <c r="P7131">
        <v>19.8</v>
      </c>
      <c r="W7131">
        <v>1966</v>
      </c>
      <c r="X7131">
        <f t="shared" si="221"/>
        <v>0</v>
      </c>
    </row>
    <row r="7132" spans="1:24" ht="12.75" hidden="1" customHeight="1" x14ac:dyDescent="0.45">
      <c r="A7132">
        <v>106</v>
      </c>
      <c r="B7132" t="s">
        <v>244</v>
      </c>
      <c r="C7132" t="s">
        <v>206</v>
      </c>
      <c r="D7132" s="2" t="str">
        <f t="shared" si="220"/>
        <v>George Washington1966</v>
      </c>
      <c r="F7132">
        <v>4</v>
      </c>
      <c r="G7132">
        <v>6</v>
      </c>
      <c r="H7132">
        <v>0</v>
      </c>
      <c r="I7132">
        <v>-7.93</v>
      </c>
      <c r="J7132">
        <v>-4.0999999999999996</v>
      </c>
      <c r="K7132">
        <v>-12.03</v>
      </c>
      <c r="L7132" s="2">
        <f>_xlfn.RANK.EQ(I7132, INDEX(CFB!$I$2:$I$1048576, MATCH(W7132, CFB!$W$2:$W$1048576, 0)):INDEX(CFB!$I$2:$I$1048576, MATCH(W7132, CFB!$W$2:$W$1048576, 0) + COUNTIF(CFB!$W$2:$W$1048576, W7132) - 1), 0)</f>
        <v>114</v>
      </c>
      <c r="M7132" s="2">
        <f>_xlfn.RANK.EQ(J7132, INDEX(CFB!$J$2:$J$1048576, MATCH(W7132, CFB!$W$2:$W$1048576, 0)):INDEX(CFB!$J$2:$J$1048576, MATCH(W7132, CFB!$W$2:$W$1048576, 0) + COUNTIF(CFB!$W$2:$W$1048576, W7132) - 1))</f>
        <v>93</v>
      </c>
      <c r="N7132" s="2">
        <f>RANK(K7132, INDEX(CFB!$K$2:$K$1048576, MATCH(W7132, CFB!$W$2:$W$1048576, 0)):INDEX(CFB!$K$2:$K$1048576, MATCH(W7132, CFB!$W$2:$W$1048576, 0) + COUNTIF(CFB!$W$2:$W$1048576, W7132) - 1))</f>
        <v>106</v>
      </c>
      <c r="O7132">
        <v>15.28</v>
      </c>
      <c r="P7132">
        <v>16.34</v>
      </c>
      <c r="W7132">
        <v>1966</v>
      </c>
      <c r="X7132">
        <f t="shared" si="221"/>
        <v>0</v>
      </c>
    </row>
    <row r="7133" spans="1:24" ht="12.75" hidden="1" customHeight="1" x14ac:dyDescent="0.45">
      <c r="A7133">
        <v>107</v>
      </c>
      <c r="B7133" t="s">
        <v>190</v>
      </c>
      <c r="C7133" t="s">
        <v>12</v>
      </c>
      <c r="D7133" s="2" t="str">
        <f t="shared" si="220"/>
        <v>Pacific1966</v>
      </c>
      <c r="F7133">
        <v>4</v>
      </c>
      <c r="G7133">
        <v>7</v>
      </c>
      <c r="H7133">
        <v>0</v>
      </c>
      <c r="I7133">
        <v>-2.77</v>
      </c>
      <c r="J7133">
        <v>-9.42</v>
      </c>
      <c r="K7133">
        <v>-12.19</v>
      </c>
      <c r="L7133" s="2">
        <f>_xlfn.RANK.EQ(I7133, INDEX(CFB!$I$2:$I$1048576, MATCH(W7133, CFB!$W$2:$W$1048576, 0)):INDEX(CFB!$I$2:$I$1048576, MATCH(W7133, CFB!$W$2:$W$1048576, 0) + COUNTIF(CFB!$W$2:$W$1048576, W7133) - 1), 0)</f>
        <v>79</v>
      </c>
      <c r="M7133" s="2">
        <f>_xlfn.RANK.EQ(J7133, INDEX(CFB!$J$2:$J$1048576, MATCH(W7133, CFB!$W$2:$W$1048576, 0)):INDEX(CFB!$J$2:$J$1048576, MATCH(W7133, CFB!$W$2:$W$1048576, 0) + COUNTIF(CFB!$W$2:$W$1048576, W7133) - 1))</f>
        <v>112</v>
      </c>
      <c r="N7133" s="2">
        <f>RANK(K7133, INDEX(CFB!$K$2:$K$1048576, MATCH(W7133, CFB!$W$2:$W$1048576, 0)):INDEX(CFB!$K$2:$K$1048576, MATCH(W7133, CFB!$W$2:$W$1048576, 0) + COUNTIF(CFB!$W$2:$W$1048576, W7133) - 1))</f>
        <v>107</v>
      </c>
      <c r="O7133">
        <v>24.15</v>
      </c>
      <c r="P7133">
        <v>21.39</v>
      </c>
      <c r="W7133">
        <v>1966</v>
      </c>
      <c r="X7133">
        <f t="shared" si="221"/>
        <v>0</v>
      </c>
    </row>
    <row r="7134" spans="1:24" ht="12.75" hidden="1" customHeight="1" x14ac:dyDescent="0.45">
      <c r="A7134">
        <v>108</v>
      </c>
      <c r="B7134" t="s">
        <v>141</v>
      </c>
      <c r="C7134" t="s">
        <v>178</v>
      </c>
      <c r="D7134" s="2" t="str">
        <f t="shared" si="220"/>
        <v>New Mexico1966</v>
      </c>
      <c r="F7134">
        <v>2</v>
      </c>
      <c r="G7134">
        <v>8</v>
      </c>
      <c r="H7134">
        <v>0</v>
      </c>
      <c r="I7134">
        <v>-7.39</v>
      </c>
      <c r="J7134">
        <v>-5.92</v>
      </c>
      <c r="K7134">
        <v>-13.3</v>
      </c>
      <c r="L7134" s="2">
        <f>_xlfn.RANK.EQ(I7134, INDEX(CFB!$I$2:$I$1048576, MATCH(W7134, CFB!$W$2:$W$1048576, 0)):INDEX(CFB!$I$2:$I$1048576, MATCH(W7134, CFB!$W$2:$W$1048576, 0) + COUNTIF(CFB!$W$2:$W$1048576, W7134) - 1), 0)</f>
        <v>113</v>
      </c>
      <c r="M7134" s="2">
        <f>_xlfn.RANK.EQ(J7134, INDEX(CFB!$J$2:$J$1048576, MATCH(W7134, CFB!$W$2:$W$1048576, 0)):INDEX(CFB!$J$2:$J$1048576, MATCH(W7134, CFB!$W$2:$W$1048576, 0) + COUNTIF(CFB!$W$2:$W$1048576, W7134) - 1))</f>
        <v>103</v>
      </c>
      <c r="N7134" s="2">
        <f>RANK(K7134, INDEX(CFB!$K$2:$K$1048576, MATCH(W7134, CFB!$W$2:$W$1048576, 0)):INDEX(CFB!$K$2:$K$1048576, MATCH(W7134, CFB!$W$2:$W$1048576, 0) + COUNTIF(CFB!$W$2:$W$1048576, W7134) - 1))</f>
        <v>108</v>
      </c>
      <c r="O7134">
        <v>19.72</v>
      </c>
      <c r="P7134">
        <v>18.920000000000002</v>
      </c>
      <c r="W7134">
        <v>1966</v>
      </c>
      <c r="X7134">
        <f t="shared" si="221"/>
        <v>0</v>
      </c>
    </row>
    <row r="7135" spans="1:24" ht="12.75" hidden="1" customHeight="1" x14ac:dyDescent="0.45">
      <c r="A7135">
        <v>109</v>
      </c>
      <c r="B7135" t="s">
        <v>224</v>
      </c>
      <c r="C7135" t="s">
        <v>212</v>
      </c>
      <c r="D7135" s="2" t="str">
        <f t="shared" si="220"/>
        <v>Pennsylvania1966</v>
      </c>
      <c r="F7135">
        <v>2</v>
      </c>
      <c r="G7135">
        <v>7</v>
      </c>
      <c r="H7135">
        <v>0</v>
      </c>
      <c r="I7135">
        <v>-0.92</v>
      </c>
      <c r="J7135">
        <v>-12.38</v>
      </c>
      <c r="K7135">
        <v>-13.3</v>
      </c>
      <c r="L7135" s="2">
        <f>_xlfn.RANK.EQ(I7135, INDEX(CFB!$I$2:$I$1048576, MATCH(W7135, CFB!$W$2:$W$1048576, 0)):INDEX(CFB!$I$2:$I$1048576, MATCH(W7135, CFB!$W$2:$W$1048576, 0) + COUNTIF(CFB!$W$2:$W$1048576, W7135) - 1), 0)</f>
        <v>66</v>
      </c>
      <c r="M7135" s="2">
        <f>_xlfn.RANK.EQ(J7135, INDEX(CFB!$J$2:$J$1048576, MATCH(W7135, CFB!$W$2:$W$1048576, 0)):INDEX(CFB!$J$2:$J$1048576, MATCH(W7135, CFB!$W$2:$W$1048576, 0) + COUNTIF(CFB!$W$2:$W$1048576, W7135) - 1))</f>
        <v>115</v>
      </c>
      <c r="N7135" s="2">
        <f>RANK(K7135, INDEX(CFB!$K$2:$K$1048576, MATCH(W7135, CFB!$W$2:$W$1048576, 0)):INDEX(CFB!$K$2:$K$1048576, MATCH(W7135, CFB!$W$2:$W$1048576, 0) + COUNTIF(CFB!$W$2:$W$1048576, W7135) - 1))</f>
        <v>108</v>
      </c>
      <c r="O7135">
        <v>23.33</v>
      </c>
      <c r="P7135">
        <v>21.38</v>
      </c>
      <c r="W7135">
        <v>1966</v>
      </c>
      <c r="X7135">
        <f t="shared" si="221"/>
        <v>0</v>
      </c>
    </row>
    <row r="7136" spans="1:24" ht="12.75" hidden="1" customHeight="1" x14ac:dyDescent="0.45">
      <c r="A7136">
        <v>110</v>
      </c>
      <c r="B7136" t="s">
        <v>108</v>
      </c>
      <c r="C7136" t="s">
        <v>206</v>
      </c>
      <c r="D7136" s="2" t="str">
        <f t="shared" si="220"/>
        <v>East Carolina1966</v>
      </c>
      <c r="F7136">
        <v>4</v>
      </c>
      <c r="G7136">
        <v>5</v>
      </c>
      <c r="H7136">
        <v>1</v>
      </c>
      <c r="I7136">
        <v>-7.13</v>
      </c>
      <c r="J7136">
        <v>-6.71</v>
      </c>
      <c r="K7136">
        <v>-13.84</v>
      </c>
      <c r="L7136" s="2">
        <f>_xlfn.RANK.EQ(I7136, INDEX(CFB!$I$2:$I$1048576, MATCH(W7136, CFB!$W$2:$W$1048576, 0)):INDEX(CFB!$I$2:$I$1048576, MATCH(W7136, CFB!$W$2:$W$1048576, 0) + COUNTIF(CFB!$W$2:$W$1048576, W7136) - 1), 0)</f>
        <v>111</v>
      </c>
      <c r="M7136" s="2">
        <f>_xlfn.RANK.EQ(J7136, INDEX(CFB!$J$2:$J$1048576, MATCH(W7136, CFB!$W$2:$W$1048576, 0)):INDEX(CFB!$J$2:$J$1048576, MATCH(W7136, CFB!$W$2:$W$1048576, 0) + COUNTIF(CFB!$W$2:$W$1048576, W7136) - 1))</f>
        <v>107</v>
      </c>
      <c r="N7136" s="2">
        <f>RANK(K7136, INDEX(CFB!$K$2:$K$1048576, MATCH(W7136, CFB!$W$2:$W$1048576, 0)):INDEX(CFB!$K$2:$K$1048576, MATCH(W7136, CFB!$W$2:$W$1048576, 0) + COUNTIF(CFB!$W$2:$W$1048576, W7136) - 1))</f>
        <v>110</v>
      </c>
      <c r="O7136">
        <v>18.55</v>
      </c>
      <c r="P7136">
        <v>17.100000000000001</v>
      </c>
      <c r="W7136">
        <v>1966</v>
      </c>
      <c r="X7136">
        <f t="shared" si="221"/>
        <v>0</v>
      </c>
    </row>
    <row r="7137" spans="1:24" ht="12.75" hidden="1" customHeight="1" x14ac:dyDescent="0.45">
      <c r="A7137">
        <v>111</v>
      </c>
      <c r="B7137" t="s">
        <v>41</v>
      </c>
      <c r="C7137" t="s">
        <v>188</v>
      </c>
      <c r="D7137" s="2" t="str">
        <f t="shared" si="220"/>
        <v>Kansas State1966</v>
      </c>
      <c r="F7137">
        <v>0</v>
      </c>
      <c r="G7137">
        <v>9</v>
      </c>
      <c r="H7137">
        <v>1</v>
      </c>
      <c r="I7137">
        <v>-8.59</v>
      </c>
      <c r="J7137">
        <v>-5.65</v>
      </c>
      <c r="K7137">
        <v>-14.25</v>
      </c>
      <c r="L7137" s="2">
        <f>_xlfn.RANK.EQ(I7137, INDEX(CFB!$I$2:$I$1048576, MATCH(W7137, CFB!$W$2:$W$1048576, 0)):INDEX(CFB!$I$2:$I$1048576, MATCH(W7137, CFB!$W$2:$W$1048576, 0) + COUNTIF(CFB!$W$2:$W$1048576, W7137) - 1), 0)</f>
        <v>115</v>
      </c>
      <c r="M7137" s="2">
        <f>_xlfn.RANK.EQ(J7137, INDEX(CFB!$J$2:$J$1048576, MATCH(W7137, CFB!$W$2:$W$1048576, 0)):INDEX(CFB!$J$2:$J$1048576, MATCH(W7137, CFB!$W$2:$W$1048576, 0) + COUNTIF(CFB!$W$2:$W$1048576, W7137) - 1))</f>
        <v>100</v>
      </c>
      <c r="N7137" s="2">
        <f>RANK(K7137, INDEX(CFB!$K$2:$K$1048576, MATCH(W7137, CFB!$W$2:$W$1048576, 0)):INDEX(CFB!$K$2:$K$1048576, MATCH(W7137, CFB!$W$2:$W$1048576, 0) + COUNTIF(CFB!$W$2:$W$1048576, W7137) - 1))</f>
        <v>111</v>
      </c>
      <c r="O7137">
        <v>16.3</v>
      </c>
      <c r="P7137">
        <v>15.63</v>
      </c>
      <c r="W7137">
        <v>1966</v>
      </c>
      <c r="X7137">
        <f t="shared" si="221"/>
        <v>0</v>
      </c>
    </row>
    <row r="7138" spans="1:24" ht="12.75" hidden="1" customHeight="1" x14ac:dyDescent="0.45">
      <c r="A7138">
        <v>112</v>
      </c>
      <c r="B7138" t="s">
        <v>62</v>
      </c>
      <c r="C7138" t="s">
        <v>65</v>
      </c>
      <c r="D7138" s="2" t="str">
        <f t="shared" si="220"/>
        <v>Marshall1966</v>
      </c>
      <c r="F7138">
        <v>2</v>
      </c>
      <c r="G7138">
        <v>8</v>
      </c>
      <c r="H7138">
        <v>0</v>
      </c>
      <c r="I7138">
        <v>-9.07</v>
      </c>
      <c r="J7138">
        <v>-6.7</v>
      </c>
      <c r="K7138">
        <v>-15.78</v>
      </c>
      <c r="L7138" s="2">
        <f>_xlfn.RANK.EQ(I7138, INDEX(CFB!$I$2:$I$1048576, MATCH(W7138, CFB!$W$2:$W$1048576, 0)):INDEX(CFB!$I$2:$I$1048576, MATCH(W7138, CFB!$W$2:$W$1048576, 0) + COUNTIF(CFB!$W$2:$W$1048576, W7138) - 1), 0)</f>
        <v>116</v>
      </c>
      <c r="M7138" s="2">
        <f>_xlfn.RANK.EQ(J7138, INDEX(CFB!$J$2:$J$1048576, MATCH(W7138, CFB!$W$2:$W$1048576, 0)):INDEX(CFB!$J$2:$J$1048576, MATCH(W7138, CFB!$W$2:$W$1048576, 0) + COUNTIF(CFB!$W$2:$W$1048576, W7138) - 1))</f>
        <v>106</v>
      </c>
      <c r="N7138" s="2">
        <f>RANK(K7138, INDEX(CFB!$K$2:$K$1048576, MATCH(W7138, CFB!$W$2:$W$1048576, 0)):INDEX(CFB!$K$2:$K$1048576, MATCH(W7138, CFB!$W$2:$W$1048576, 0) + COUNTIF(CFB!$W$2:$W$1048576, W7138) - 1))</f>
        <v>112</v>
      </c>
      <c r="O7138">
        <v>15.81</v>
      </c>
      <c r="P7138">
        <v>16.03</v>
      </c>
      <c r="W7138">
        <v>1966</v>
      </c>
      <c r="X7138">
        <f t="shared" si="221"/>
        <v>0</v>
      </c>
    </row>
    <row r="7139" spans="1:24" ht="12.75" hidden="1" customHeight="1" x14ac:dyDescent="0.45">
      <c r="A7139">
        <v>113</v>
      </c>
      <c r="B7139" t="s">
        <v>223</v>
      </c>
      <c r="C7139" t="s">
        <v>212</v>
      </c>
      <c r="D7139" s="2" t="str">
        <f t="shared" si="220"/>
        <v>Columbia1966</v>
      </c>
      <c r="F7139">
        <v>2</v>
      </c>
      <c r="G7139">
        <v>7</v>
      </c>
      <c r="H7139">
        <v>0</v>
      </c>
      <c r="I7139">
        <v>-0.96</v>
      </c>
      <c r="J7139">
        <v>-15.07</v>
      </c>
      <c r="K7139">
        <v>-16.03</v>
      </c>
      <c r="L7139" s="2">
        <f>_xlfn.RANK.EQ(I7139, INDEX(CFB!$I$2:$I$1048576, MATCH(W7139, CFB!$W$2:$W$1048576, 0)):INDEX(CFB!$I$2:$I$1048576, MATCH(W7139, CFB!$W$2:$W$1048576, 0) + COUNTIF(CFB!$W$2:$W$1048576, W7139) - 1), 0)</f>
        <v>68</v>
      </c>
      <c r="M7139" s="2">
        <f>_xlfn.RANK.EQ(J7139, INDEX(CFB!$J$2:$J$1048576, MATCH(W7139, CFB!$W$2:$W$1048576, 0)):INDEX(CFB!$J$2:$J$1048576, MATCH(W7139, CFB!$W$2:$W$1048576, 0) + COUNTIF(CFB!$W$2:$W$1048576, W7139) - 1))</f>
        <v>118</v>
      </c>
      <c r="N7139" s="2">
        <f>RANK(K7139, INDEX(CFB!$K$2:$K$1048576, MATCH(W7139, CFB!$W$2:$W$1048576, 0)):INDEX(CFB!$K$2:$K$1048576, MATCH(W7139, CFB!$W$2:$W$1048576, 0) + COUNTIF(CFB!$W$2:$W$1048576, W7139) - 1))</f>
        <v>113</v>
      </c>
      <c r="O7139">
        <v>23.28</v>
      </c>
      <c r="P7139">
        <v>27.18</v>
      </c>
      <c r="W7139">
        <v>1966</v>
      </c>
      <c r="X7139">
        <f t="shared" si="221"/>
        <v>0</v>
      </c>
    </row>
    <row r="7140" spans="1:24" ht="12.75" hidden="1" customHeight="1" x14ac:dyDescent="0.45">
      <c r="A7140">
        <v>114</v>
      </c>
      <c r="B7140" t="s">
        <v>213</v>
      </c>
      <c r="C7140" t="s">
        <v>206</v>
      </c>
      <c r="D7140" s="2" t="str">
        <f t="shared" si="220"/>
        <v>Virginia Military Institute1966</v>
      </c>
      <c r="F7140">
        <v>2</v>
      </c>
      <c r="G7140">
        <v>8</v>
      </c>
      <c r="H7140">
        <v>0</v>
      </c>
      <c r="I7140">
        <v>-5.42</v>
      </c>
      <c r="J7140">
        <v>-11.27</v>
      </c>
      <c r="K7140">
        <v>-16.690000000000001</v>
      </c>
      <c r="L7140" s="2">
        <f>_xlfn.RANK.EQ(I7140, INDEX(CFB!$I$2:$I$1048576, MATCH(W7140, CFB!$W$2:$W$1048576, 0)):INDEX(CFB!$I$2:$I$1048576, MATCH(W7140, CFB!$W$2:$W$1048576, 0) + COUNTIF(CFB!$W$2:$W$1048576, W7140) - 1), 0)</f>
        <v>103</v>
      </c>
      <c r="M7140" s="2">
        <f>_xlfn.RANK.EQ(J7140, INDEX(CFB!$J$2:$J$1048576, MATCH(W7140, CFB!$W$2:$W$1048576, 0)):INDEX(CFB!$J$2:$J$1048576, MATCH(W7140, CFB!$W$2:$W$1048576, 0) + COUNTIF(CFB!$W$2:$W$1048576, W7140) - 1))</f>
        <v>113</v>
      </c>
      <c r="N7140" s="2">
        <f>RANK(K7140, INDEX(CFB!$K$2:$K$1048576, MATCH(W7140, CFB!$W$2:$W$1048576, 0)):INDEX(CFB!$K$2:$K$1048576, MATCH(W7140, CFB!$W$2:$W$1048576, 0) + COUNTIF(CFB!$W$2:$W$1048576, W7140) - 1))</f>
        <v>114</v>
      </c>
      <c r="O7140">
        <v>18.059999999999999</v>
      </c>
      <c r="P7140">
        <v>27.27</v>
      </c>
      <c r="W7140">
        <v>1966</v>
      </c>
      <c r="X7140">
        <f t="shared" si="221"/>
        <v>0</v>
      </c>
    </row>
    <row r="7141" spans="1:24" ht="12.75" hidden="1" customHeight="1" x14ac:dyDescent="0.45">
      <c r="A7141">
        <v>115</v>
      </c>
      <c r="B7141" t="s">
        <v>239</v>
      </c>
      <c r="C7141" t="s">
        <v>206</v>
      </c>
      <c r="D7141" s="2" t="str">
        <f t="shared" si="220"/>
        <v>Davidson1966</v>
      </c>
      <c r="F7141">
        <v>4</v>
      </c>
      <c r="G7141">
        <v>5</v>
      </c>
      <c r="H7141">
        <v>0</v>
      </c>
      <c r="I7141">
        <v>-2.1</v>
      </c>
      <c r="J7141">
        <v>-15.4</v>
      </c>
      <c r="K7141">
        <v>-17.5</v>
      </c>
      <c r="L7141" s="2">
        <f>_xlfn.RANK.EQ(I7141, INDEX(CFB!$I$2:$I$1048576, MATCH(W7141, CFB!$W$2:$W$1048576, 0)):INDEX(CFB!$I$2:$I$1048576, MATCH(W7141, CFB!$W$2:$W$1048576, 0) + COUNTIF(CFB!$W$2:$W$1048576, W7141) - 1), 0)</f>
        <v>71</v>
      </c>
      <c r="M7141" s="2">
        <f>_xlfn.RANK.EQ(J7141, INDEX(CFB!$J$2:$J$1048576, MATCH(W7141, CFB!$W$2:$W$1048576, 0)):INDEX(CFB!$J$2:$J$1048576, MATCH(W7141, CFB!$W$2:$W$1048576, 0) + COUNTIF(CFB!$W$2:$W$1048576, W7141) - 1))</f>
        <v>119</v>
      </c>
      <c r="N7141" s="2">
        <f>RANK(K7141, INDEX(CFB!$K$2:$K$1048576, MATCH(W7141, CFB!$W$2:$W$1048576, 0)):INDEX(CFB!$K$2:$K$1048576, MATCH(W7141, CFB!$W$2:$W$1048576, 0) + COUNTIF(CFB!$W$2:$W$1048576, W7141) - 1))</f>
        <v>115</v>
      </c>
      <c r="O7141">
        <v>21.97</v>
      </c>
      <c r="P7141">
        <v>26.6</v>
      </c>
      <c r="W7141">
        <v>1966</v>
      </c>
      <c r="X7141">
        <f t="shared" si="221"/>
        <v>0</v>
      </c>
    </row>
    <row r="7142" spans="1:24" ht="12.75" hidden="1" customHeight="1" x14ac:dyDescent="0.45">
      <c r="A7142">
        <v>116</v>
      </c>
      <c r="B7142" t="s">
        <v>221</v>
      </c>
      <c r="C7142" t="s">
        <v>212</v>
      </c>
      <c r="D7142" s="2" t="str">
        <f t="shared" si="220"/>
        <v>Brown1966</v>
      </c>
      <c r="F7142">
        <v>1</v>
      </c>
      <c r="G7142">
        <v>8</v>
      </c>
      <c r="H7142">
        <v>0</v>
      </c>
      <c r="I7142">
        <v>-4.8600000000000003</v>
      </c>
      <c r="J7142">
        <v>-13.14</v>
      </c>
      <c r="K7142">
        <v>-18</v>
      </c>
      <c r="L7142" s="2">
        <f>_xlfn.RANK.EQ(I7142, INDEX(CFB!$I$2:$I$1048576, MATCH(W7142, CFB!$W$2:$W$1048576, 0)):INDEX(CFB!$I$2:$I$1048576, MATCH(W7142, CFB!$W$2:$W$1048576, 0) + COUNTIF(CFB!$W$2:$W$1048576, W7142) - 1), 0)</f>
        <v>97</v>
      </c>
      <c r="M7142" s="2">
        <f>_xlfn.RANK.EQ(J7142, INDEX(CFB!$J$2:$J$1048576, MATCH(W7142, CFB!$W$2:$W$1048576, 0)):INDEX(CFB!$J$2:$J$1048576, MATCH(W7142, CFB!$W$2:$W$1048576, 0) + COUNTIF(CFB!$W$2:$W$1048576, W7142) - 1))</f>
        <v>117</v>
      </c>
      <c r="N7142" s="2">
        <f>RANK(K7142, INDEX(CFB!$K$2:$K$1048576, MATCH(W7142, CFB!$W$2:$W$1048576, 0)):INDEX(CFB!$K$2:$K$1048576, MATCH(W7142, CFB!$W$2:$W$1048576, 0) + COUNTIF(CFB!$W$2:$W$1048576, W7142) - 1))</f>
        <v>116</v>
      </c>
      <c r="O7142">
        <v>19.760000000000002</v>
      </c>
      <c r="P7142">
        <v>24.75</v>
      </c>
      <c r="W7142">
        <v>1966</v>
      </c>
      <c r="X7142">
        <f t="shared" si="221"/>
        <v>0</v>
      </c>
    </row>
    <row r="7143" spans="1:24" ht="12.75" hidden="1" customHeight="1" x14ac:dyDescent="0.45">
      <c r="A7143">
        <v>117</v>
      </c>
      <c r="B7143" t="s">
        <v>207</v>
      </c>
      <c r="C7143" t="s">
        <v>206</v>
      </c>
      <c r="D7143" s="2" t="str">
        <f t="shared" si="220"/>
        <v>The Citadel1966</v>
      </c>
      <c r="F7143">
        <v>4</v>
      </c>
      <c r="G7143">
        <v>6</v>
      </c>
      <c r="H7143">
        <v>0</v>
      </c>
      <c r="I7143">
        <v>-11.9</v>
      </c>
      <c r="J7143">
        <v>-6.2</v>
      </c>
      <c r="K7143">
        <v>-18.100000000000001</v>
      </c>
      <c r="L7143" s="2">
        <f>_xlfn.RANK.EQ(I7143, INDEX(CFB!$I$2:$I$1048576, MATCH(W7143, CFB!$W$2:$W$1048576, 0)):INDEX(CFB!$I$2:$I$1048576, MATCH(W7143, CFB!$W$2:$W$1048576, 0) + COUNTIF(CFB!$W$2:$W$1048576, W7143) - 1), 0)</f>
        <v>119</v>
      </c>
      <c r="M7143" s="2">
        <f>_xlfn.RANK.EQ(J7143, INDEX(CFB!$J$2:$J$1048576, MATCH(W7143, CFB!$W$2:$W$1048576, 0)):INDEX(CFB!$J$2:$J$1048576, MATCH(W7143, CFB!$W$2:$W$1048576, 0) + COUNTIF(CFB!$W$2:$W$1048576, W7143) - 1))</f>
        <v>105</v>
      </c>
      <c r="N7143" s="2">
        <f>RANK(K7143, INDEX(CFB!$K$2:$K$1048576, MATCH(W7143, CFB!$W$2:$W$1048576, 0)):INDEX(CFB!$K$2:$K$1048576, MATCH(W7143, CFB!$W$2:$W$1048576, 0) + COUNTIF(CFB!$W$2:$W$1048576, W7143) - 1))</f>
        <v>117</v>
      </c>
      <c r="O7143">
        <v>10.130000000000001</v>
      </c>
      <c r="P7143">
        <v>17.190000000000001</v>
      </c>
      <c r="W7143">
        <v>1966</v>
      </c>
      <c r="X7143">
        <f t="shared" si="221"/>
        <v>0</v>
      </c>
    </row>
    <row r="7144" spans="1:24" ht="12.75" hidden="1" customHeight="1" x14ac:dyDescent="0.45">
      <c r="A7144">
        <v>118</v>
      </c>
      <c r="B7144" t="s">
        <v>202</v>
      </c>
      <c r="C7144" t="s">
        <v>206</v>
      </c>
      <c r="D7144" s="2" t="str">
        <f t="shared" si="220"/>
        <v>Richmond1966</v>
      </c>
      <c r="F7144">
        <v>2</v>
      </c>
      <c r="G7144">
        <v>8</v>
      </c>
      <c r="H7144">
        <v>0</v>
      </c>
      <c r="I7144">
        <v>-9.27</v>
      </c>
      <c r="J7144">
        <v>-13.09</v>
      </c>
      <c r="K7144">
        <v>-22.35</v>
      </c>
      <c r="L7144" s="2">
        <f>_xlfn.RANK.EQ(I7144, INDEX(CFB!$I$2:$I$1048576, MATCH(W7144, CFB!$W$2:$W$1048576, 0)):INDEX(CFB!$I$2:$I$1048576, MATCH(W7144, CFB!$W$2:$W$1048576, 0) + COUNTIF(CFB!$W$2:$W$1048576, W7144) - 1), 0)</f>
        <v>117</v>
      </c>
      <c r="M7144" s="2">
        <f>_xlfn.RANK.EQ(J7144, INDEX(CFB!$J$2:$J$1048576, MATCH(W7144, CFB!$W$2:$W$1048576, 0)):INDEX(CFB!$J$2:$J$1048576, MATCH(W7144, CFB!$W$2:$W$1048576, 0) + COUNTIF(CFB!$W$2:$W$1048576, W7144) - 1))</f>
        <v>116</v>
      </c>
      <c r="N7144" s="2">
        <f>RANK(K7144, INDEX(CFB!$K$2:$K$1048576, MATCH(W7144, CFB!$W$2:$W$1048576, 0)):INDEX(CFB!$K$2:$K$1048576, MATCH(W7144, CFB!$W$2:$W$1048576, 0) + COUNTIF(CFB!$W$2:$W$1048576, W7144) - 1))</f>
        <v>118</v>
      </c>
      <c r="O7144">
        <v>14.27</v>
      </c>
      <c r="P7144">
        <v>24.23</v>
      </c>
      <c r="W7144">
        <v>1966</v>
      </c>
      <c r="X7144">
        <f t="shared" si="221"/>
        <v>0</v>
      </c>
    </row>
    <row r="7145" spans="1:24" ht="12.75" hidden="1" customHeight="1" x14ac:dyDescent="0.45">
      <c r="A7145">
        <v>119</v>
      </c>
      <c r="B7145" t="s">
        <v>205</v>
      </c>
      <c r="C7145" t="s">
        <v>206</v>
      </c>
      <c r="D7145" s="2" t="str">
        <f t="shared" si="220"/>
        <v>Furman1966</v>
      </c>
      <c r="F7145">
        <v>2</v>
      </c>
      <c r="G7145">
        <v>7</v>
      </c>
      <c r="H7145">
        <v>1</v>
      </c>
      <c r="I7145">
        <v>-10.47</v>
      </c>
      <c r="J7145">
        <v>-11.92</v>
      </c>
      <c r="K7145">
        <v>-22.39</v>
      </c>
      <c r="L7145" s="2">
        <f>_xlfn.RANK.EQ(I7145, INDEX(CFB!$I$2:$I$1048576, MATCH(W7145, CFB!$W$2:$W$1048576, 0)):INDEX(CFB!$I$2:$I$1048576, MATCH(W7145, CFB!$W$2:$W$1048576, 0) + COUNTIF(CFB!$W$2:$W$1048576, W7145) - 1), 0)</f>
        <v>118</v>
      </c>
      <c r="M7145" s="2">
        <f>_xlfn.RANK.EQ(J7145, INDEX(CFB!$J$2:$J$1048576, MATCH(W7145, CFB!$W$2:$W$1048576, 0)):INDEX(CFB!$J$2:$J$1048576, MATCH(W7145, CFB!$W$2:$W$1048576, 0) + COUNTIF(CFB!$W$2:$W$1048576, W7145) - 1))</f>
        <v>114</v>
      </c>
      <c r="N7145" s="2">
        <f>RANK(K7145, INDEX(CFB!$K$2:$K$1048576, MATCH(W7145, CFB!$W$2:$W$1048576, 0)):INDEX(CFB!$K$2:$K$1048576, MATCH(W7145, CFB!$W$2:$W$1048576, 0) + COUNTIF(CFB!$W$2:$W$1048576, W7145) - 1))</f>
        <v>119</v>
      </c>
      <c r="O7145">
        <v>12.15</v>
      </c>
      <c r="P7145">
        <v>23.04</v>
      </c>
      <c r="W7145">
        <v>1966</v>
      </c>
      <c r="X7145">
        <f t="shared" si="221"/>
        <v>0</v>
      </c>
    </row>
    <row r="7146" spans="1:24" ht="12.75" hidden="1" customHeight="1" x14ac:dyDescent="0.45">
      <c r="A7146">
        <v>1</v>
      </c>
      <c r="B7146" t="s">
        <v>95</v>
      </c>
      <c r="C7146" t="s">
        <v>10</v>
      </c>
      <c r="D7146" s="2" t="str">
        <f t="shared" si="220"/>
        <v>Michigan State1965</v>
      </c>
      <c r="E7146">
        <v>2</v>
      </c>
      <c r="F7146">
        <v>10</v>
      </c>
      <c r="G7146">
        <v>1</v>
      </c>
      <c r="H7146">
        <v>0</v>
      </c>
      <c r="I7146">
        <v>10.93</v>
      </c>
      <c r="J7146">
        <v>15.81</v>
      </c>
      <c r="K7146">
        <v>26.75</v>
      </c>
      <c r="L7146" s="2">
        <f>_xlfn.RANK.EQ(I7146, INDEX(CFB!$I$2:$I$1048576, MATCH(W7146, CFB!$W$2:$W$1048576, 0)):INDEX(CFB!$I$2:$I$1048576, MATCH(W7146, CFB!$W$2:$W$1048576, 0) + COUNTIF(CFB!$W$2:$W$1048576, W7146) - 1), 0)</f>
        <v>7</v>
      </c>
      <c r="M7146" s="2">
        <f>_xlfn.RANK.EQ(J7146, INDEX(CFB!$J$2:$J$1048576, MATCH(W7146, CFB!$W$2:$W$1048576, 0)):INDEX(CFB!$J$2:$J$1048576, MATCH(W7146, CFB!$W$2:$W$1048576, 0) + COUNTIF(CFB!$W$2:$W$1048576, W7146) - 1))</f>
        <v>1</v>
      </c>
      <c r="N7146" s="2">
        <f>RANK(K7146, INDEX(CFB!$K$2:$K$1048576, MATCH(W7146, CFB!$W$2:$W$1048576, 0)):INDEX(CFB!$K$2:$K$1048576, MATCH(W7146, CFB!$W$2:$W$1048576, 0) + COUNTIF(CFB!$W$2:$W$1048576, W7146) - 1))</f>
        <v>1</v>
      </c>
      <c r="O7146">
        <v>40.200000000000003</v>
      </c>
      <c r="P7146">
        <v>-10.86</v>
      </c>
      <c r="W7146">
        <v>1965</v>
      </c>
      <c r="X7146">
        <f t="shared" si="221"/>
        <v>0</v>
      </c>
    </row>
    <row r="7147" spans="1:24" ht="12.75" hidden="1" customHeight="1" x14ac:dyDescent="0.45">
      <c r="A7147">
        <v>2</v>
      </c>
      <c r="B7147" t="s">
        <v>18</v>
      </c>
      <c r="C7147" t="s">
        <v>15</v>
      </c>
      <c r="D7147" s="2" t="str">
        <f t="shared" si="220"/>
        <v>Alabama1965</v>
      </c>
      <c r="E7147">
        <v>1</v>
      </c>
      <c r="F7147">
        <v>9</v>
      </c>
      <c r="G7147">
        <v>1</v>
      </c>
      <c r="H7147">
        <v>1</v>
      </c>
      <c r="I7147">
        <v>13.43</v>
      </c>
      <c r="J7147">
        <v>10.96</v>
      </c>
      <c r="K7147">
        <v>24.39</v>
      </c>
      <c r="L7147" s="2">
        <f>_xlfn.RANK.EQ(I7147, INDEX(CFB!$I$2:$I$1048576, MATCH(W7147, CFB!$W$2:$W$1048576, 0)):INDEX(CFB!$I$2:$I$1048576, MATCH(W7147, CFB!$W$2:$W$1048576, 0) + COUNTIF(CFB!$W$2:$W$1048576, W7147) - 1), 0)</f>
        <v>2</v>
      </c>
      <c r="M7147" s="2">
        <f>_xlfn.RANK.EQ(J7147, INDEX(CFB!$J$2:$J$1048576, MATCH(W7147, CFB!$W$2:$W$1048576, 0)):INDEX(CFB!$J$2:$J$1048576, MATCH(W7147, CFB!$W$2:$W$1048576, 0) + COUNTIF(CFB!$W$2:$W$1048576, W7147) - 1))</f>
        <v>6</v>
      </c>
      <c r="N7147" s="2">
        <f>RANK(K7147, INDEX(CFB!$K$2:$K$1048576, MATCH(W7147, CFB!$W$2:$W$1048576, 0)):INDEX(CFB!$K$2:$K$1048576, MATCH(W7147, CFB!$W$2:$W$1048576, 0) + COUNTIF(CFB!$W$2:$W$1048576, W7147) - 1))</f>
        <v>2</v>
      </c>
      <c r="O7147">
        <v>38.75</v>
      </c>
      <c r="P7147">
        <v>-5.52</v>
      </c>
      <c r="W7147">
        <v>1965</v>
      </c>
      <c r="X7147">
        <f t="shared" si="221"/>
        <v>1</v>
      </c>
    </row>
    <row r="7148" spans="1:24" ht="12.75" hidden="1" customHeight="1" x14ac:dyDescent="0.45">
      <c r="A7148">
        <v>3</v>
      </c>
      <c r="B7148" t="s">
        <v>11</v>
      </c>
      <c r="C7148" t="s">
        <v>12</v>
      </c>
      <c r="D7148" s="2" t="str">
        <f t="shared" si="220"/>
        <v>Notre Dame1965</v>
      </c>
      <c r="E7148">
        <v>9</v>
      </c>
      <c r="F7148">
        <v>7</v>
      </c>
      <c r="G7148">
        <v>2</v>
      </c>
      <c r="H7148">
        <v>1</v>
      </c>
      <c r="I7148">
        <v>10.54</v>
      </c>
      <c r="J7148">
        <v>13.32</v>
      </c>
      <c r="K7148">
        <v>23.87</v>
      </c>
      <c r="L7148" s="2">
        <f>_xlfn.RANK.EQ(I7148, INDEX(CFB!$I$2:$I$1048576, MATCH(W7148, CFB!$W$2:$W$1048576, 0)):INDEX(CFB!$I$2:$I$1048576, MATCH(W7148, CFB!$W$2:$W$1048576, 0) + COUNTIF(CFB!$W$2:$W$1048576, W7148) - 1), 0)</f>
        <v>9</v>
      </c>
      <c r="M7148" s="2">
        <f>_xlfn.RANK.EQ(J7148, INDEX(CFB!$J$2:$J$1048576, MATCH(W7148, CFB!$W$2:$W$1048576, 0)):INDEX(CFB!$J$2:$J$1048576, MATCH(W7148, CFB!$W$2:$W$1048576, 0) + COUNTIF(CFB!$W$2:$W$1048576, W7148) - 1))</f>
        <v>2</v>
      </c>
      <c r="N7148" s="2">
        <f>RANK(K7148, INDEX(CFB!$K$2:$K$1048576, MATCH(W7148, CFB!$W$2:$W$1048576, 0)):INDEX(CFB!$K$2:$K$1048576, MATCH(W7148, CFB!$W$2:$W$1048576, 0) + COUNTIF(CFB!$W$2:$W$1048576, W7148) - 1))</f>
        <v>3</v>
      </c>
      <c r="O7148">
        <v>42.31</v>
      </c>
      <c r="P7148">
        <v>-7.56</v>
      </c>
      <c r="W7148">
        <v>1965</v>
      </c>
      <c r="X7148">
        <f t="shared" si="221"/>
        <v>0</v>
      </c>
    </row>
    <row r="7149" spans="1:24" ht="12.75" hidden="1" customHeight="1" x14ac:dyDescent="0.45">
      <c r="A7149">
        <v>4</v>
      </c>
      <c r="B7149" t="s">
        <v>37</v>
      </c>
      <c r="C7149" t="s">
        <v>15</v>
      </c>
      <c r="D7149" s="2" t="str">
        <f t="shared" si="220"/>
        <v>Tennessee1965</v>
      </c>
      <c r="E7149">
        <v>7</v>
      </c>
      <c r="F7149">
        <v>8</v>
      </c>
      <c r="G7149">
        <v>1</v>
      </c>
      <c r="H7149">
        <v>2</v>
      </c>
      <c r="I7149">
        <v>9.33</v>
      </c>
      <c r="J7149">
        <v>13.04</v>
      </c>
      <c r="K7149">
        <v>22.37</v>
      </c>
      <c r="L7149" s="2">
        <f>_xlfn.RANK.EQ(I7149, INDEX(CFB!$I$2:$I$1048576, MATCH(W7149, CFB!$W$2:$W$1048576, 0)):INDEX(CFB!$I$2:$I$1048576, MATCH(W7149, CFB!$W$2:$W$1048576, 0) + COUNTIF(CFB!$W$2:$W$1048576, W7149) - 1), 0)</f>
        <v>13</v>
      </c>
      <c r="M7149" s="2">
        <f>_xlfn.RANK.EQ(J7149, INDEX(CFB!$J$2:$J$1048576, MATCH(W7149, CFB!$W$2:$W$1048576, 0)):INDEX(CFB!$J$2:$J$1048576, MATCH(W7149, CFB!$W$2:$W$1048576, 0) + COUNTIF(CFB!$W$2:$W$1048576, W7149) - 1))</f>
        <v>3</v>
      </c>
      <c r="N7149" s="2">
        <f>RANK(K7149, INDEX(CFB!$K$2:$K$1048576, MATCH(W7149, CFB!$W$2:$W$1048576, 0)):INDEX(CFB!$K$2:$K$1048576, MATCH(W7149, CFB!$W$2:$W$1048576, 0) + COUNTIF(CFB!$W$2:$W$1048576, W7149) - 1))</f>
        <v>4</v>
      </c>
      <c r="O7149">
        <v>35.29</v>
      </c>
      <c r="P7149">
        <v>-7.19</v>
      </c>
      <c r="W7149">
        <v>1965</v>
      </c>
      <c r="X7149">
        <f t="shared" si="221"/>
        <v>0</v>
      </c>
    </row>
    <row r="7150" spans="1:24" ht="12.75" hidden="1" customHeight="1" x14ac:dyDescent="0.45">
      <c r="A7150">
        <v>5</v>
      </c>
      <c r="B7150" t="s">
        <v>69</v>
      </c>
      <c r="C7150" t="s">
        <v>189</v>
      </c>
      <c r="D7150" s="2" t="str">
        <f t="shared" si="220"/>
        <v>Arkansas1965</v>
      </c>
      <c r="E7150">
        <v>3</v>
      </c>
      <c r="F7150">
        <v>10</v>
      </c>
      <c r="G7150">
        <v>1</v>
      </c>
      <c r="H7150">
        <v>0</v>
      </c>
      <c r="I7150">
        <v>12.91</v>
      </c>
      <c r="J7150">
        <v>9.33</v>
      </c>
      <c r="K7150">
        <v>22.24</v>
      </c>
      <c r="L7150" s="2">
        <f>_xlfn.RANK.EQ(I7150, INDEX(CFB!$I$2:$I$1048576, MATCH(W7150, CFB!$W$2:$W$1048576, 0)):INDEX(CFB!$I$2:$I$1048576, MATCH(W7150, CFB!$W$2:$W$1048576, 0) + COUNTIF(CFB!$W$2:$W$1048576, W7150) - 1), 0)</f>
        <v>4</v>
      </c>
      <c r="M7150" s="2">
        <f>_xlfn.RANK.EQ(J7150, INDEX(CFB!$J$2:$J$1048576, MATCH(W7150, CFB!$W$2:$W$1048576, 0)):INDEX(CFB!$J$2:$J$1048576, MATCH(W7150, CFB!$W$2:$W$1048576, 0) + COUNTIF(CFB!$W$2:$W$1048576, W7150) - 1))</f>
        <v>8</v>
      </c>
      <c r="N7150" s="2">
        <f>RANK(K7150, INDEX(CFB!$K$2:$K$1048576, MATCH(W7150, CFB!$W$2:$W$1048576, 0)):INDEX(CFB!$K$2:$K$1048576, MATCH(W7150, CFB!$W$2:$W$1048576, 0) + COUNTIF(CFB!$W$2:$W$1048576, W7150) - 1))</f>
        <v>5</v>
      </c>
      <c r="O7150">
        <v>41.77</v>
      </c>
      <c r="P7150">
        <v>-2.73</v>
      </c>
      <c r="W7150">
        <v>1965</v>
      </c>
      <c r="X7150">
        <f t="shared" si="221"/>
        <v>0</v>
      </c>
    </row>
    <row r="7151" spans="1:24" ht="12.75" hidden="1" customHeight="1" x14ac:dyDescent="0.45">
      <c r="A7151">
        <v>6</v>
      </c>
      <c r="B7151" t="s">
        <v>73</v>
      </c>
      <c r="C7151" t="s">
        <v>242</v>
      </c>
      <c r="D7151" s="2" t="str">
        <f t="shared" si="220"/>
        <v>UCLA1965</v>
      </c>
      <c r="E7151">
        <v>4</v>
      </c>
      <c r="F7151">
        <v>8</v>
      </c>
      <c r="G7151">
        <v>2</v>
      </c>
      <c r="H7151">
        <v>1</v>
      </c>
      <c r="I7151">
        <v>14.07</v>
      </c>
      <c r="J7151">
        <v>7.04</v>
      </c>
      <c r="K7151">
        <v>21.11</v>
      </c>
      <c r="L7151" s="2">
        <f>_xlfn.RANK.EQ(I7151, INDEX(CFB!$I$2:$I$1048576, MATCH(W7151, CFB!$W$2:$W$1048576, 0)):INDEX(CFB!$I$2:$I$1048576, MATCH(W7151, CFB!$W$2:$W$1048576, 0) + COUNTIF(CFB!$W$2:$W$1048576, W7151) - 1), 0)</f>
        <v>1</v>
      </c>
      <c r="M7151" s="2">
        <f>_xlfn.RANK.EQ(J7151, INDEX(CFB!$J$2:$J$1048576, MATCH(W7151, CFB!$W$2:$W$1048576, 0)):INDEX(CFB!$J$2:$J$1048576, MATCH(W7151, CFB!$W$2:$W$1048576, 0) + COUNTIF(CFB!$W$2:$W$1048576, W7151) - 1))</f>
        <v>15</v>
      </c>
      <c r="N7151" s="2">
        <f>RANK(K7151, INDEX(CFB!$K$2:$K$1048576, MATCH(W7151, CFB!$W$2:$W$1048576, 0)):INDEX(CFB!$K$2:$K$1048576, MATCH(W7151, CFB!$W$2:$W$1048576, 0) + COUNTIF(CFB!$W$2:$W$1048576, W7151) - 1))</f>
        <v>6</v>
      </c>
      <c r="O7151">
        <v>41.69</v>
      </c>
      <c r="P7151">
        <v>-1.58</v>
      </c>
      <c r="W7151">
        <v>1965</v>
      </c>
      <c r="X7151">
        <f t="shared" si="221"/>
        <v>0</v>
      </c>
    </row>
    <row r="7152" spans="1:24" ht="12.75" hidden="1" customHeight="1" x14ac:dyDescent="0.45">
      <c r="A7152">
        <v>7</v>
      </c>
      <c r="B7152" t="s">
        <v>38</v>
      </c>
      <c r="C7152" t="s">
        <v>242</v>
      </c>
      <c r="D7152" s="2" t="str">
        <f t="shared" si="220"/>
        <v>USC1965</v>
      </c>
      <c r="E7152">
        <v>10</v>
      </c>
      <c r="F7152">
        <v>7</v>
      </c>
      <c r="G7152">
        <v>2</v>
      </c>
      <c r="H7152">
        <v>1</v>
      </c>
      <c r="I7152">
        <v>8.66</v>
      </c>
      <c r="J7152">
        <v>11.99</v>
      </c>
      <c r="K7152">
        <v>20.65</v>
      </c>
      <c r="L7152" s="2">
        <f>_xlfn.RANK.EQ(I7152, INDEX(CFB!$I$2:$I$1048576, MATCH(W7152, CFB!$W$2:$W$1048576, 0)):INDEX(CFB!$I$2:$I$1048576, MATCH(W7152, CFB!$W$2:$W$1048576, 0) + COUNTIF(CFB!$W$2:$W$1048576, W7152) - 1), 0)</f>
        <v>17</v>
      </c>
      <c r="M7152" s="2">
        <f>_xlfn.RANK.EQ(J7152, INDEX(CFB!$J$2:$J$1048576, MATCH(W7152, CFB!$W$2:$W$1048576, 0)):INDEX(CFB!$J$2:$J$1048576, MATCH(W7152, CFB!$W$2:$W$1048576, 0) + COUNTIF(CFB!$W$2:$W$1048576, W7152) - 1))</f>
        <v>4</v>
      </c>
      <c r="N7152" s="2">
        <f>RANK(K7152, INDEX(CFB!$K$2:$K$1048576, MATCH(W7152, CFB!$W$2:$W$1048576, 0)):INDEX(CFB!$K$2:$K$1048576, MATCH(W7152, CFB!$W$2:$W$1048576, 0) + COUNTIF(CFB!$W$2:$W$1048576, W7152) - 1))</f>
        <v>7</v>
      </c>
      <c r="O7152">
        <v>38.380000000000003</v>
      </c>
      <c r="P7152">
        <v>-5.84</v>
      </c>
      <c r="W7152">
        <v>1965</v>
      </c>
      <c r="X7152">
        <f t="shared" si="221"/>
        <v>0</v>
      </c>
    </row>
    <row r="7153" spans="1:24" ht="12.75" hidden="1" customHeight="1" x14ac:dyDescent="0.45">
      <c r="A7153">
        <v>8</v>
      </c>
      <c r="B7153" t="s">
        <v>47</v>
      </c>
      <c r="C7153" t="s">
        <v>188</v>
      </c>
      <c r="D7153" s="2" t="str">
        <f t="shared" si="220"/>
        <v>Nebraska1965</v>
      </c>
      <c r="E7153">
        <v>5</v>
      </c>
      <c r="F7153">
        <v>10</v>
      </c>
      <c r="G7153">
        <v>1</v>
      </c>
      <c r="H7153">
        <v>0</v>
      </c>
      <c r="I7153">
        <v>12.99</v>
      </c>
      <c r="J7153">
        <v>4.57</v>
      </c>
      <c r="K7153">
        <v>17.55</v>
      </c>
      <c r="L7153" s="2">
        <f>_xlfn.RANK.EQ(I7153, INDEX(CFB!$I$2:$I$1048576, MATCH(W7153, CFB!$W$2:$W$1048576, 0)):INDEX(CFB!$I$2:$I$1048576, MATCH(W7153, CFB!$W$2:$W$1048576, 0) + COUNTIF(CFB!$W$2:$W$1048576, W7153) - 1), 0)</f>
        <v>3</v>
      </c>
      <c r="M7153" s="2">
        <f>_xlfn.RANK.EQ(J7153, INDEX(CFB!$J$2:$J$1048576, MATCH(W7153, CFB!$W$2:$W$1048576, 0)):INDEX(CFB!$J$2:$J$1048576, MATCH(W7153, CFB!$W$2:$W$1048576, 0) + COUNTIF(CFB!$W$2:$W$1048576, W7153) - 1))</f>
        <v>32</v>
      </c>
      <c r="N7153" s="2">
        <f>RANK(K7153, INDEX(CFB!$K$2:$K$1048576, MATCH(W7153, CFB!$W$2:$W$1048576, 0)):INDEX(CFB!$K$2:$K$1048576, MATCH(W7153, CFB!$W$2:$W$1048576, 0) + COUNTIF(CFB!$W$2:$W$1048576, W7153) - 1))</f>
        <v>8</v>
      </c>
      <c r="O7153">
        <v>43.13</v>
      </c>
      <c r="P7153">
        <v>2.77</v>
      </c>
      <c r="W7153">
        <v>1965</v>
      </c>
      <c r="X7153">
        <f t="shared" si="221"/>
        <v>0</v>
      </c>
    </row>
    <row r="7154" spans="1:24" ht="12.75" hidden="1" customHeight="1" x14ac:dyDescent="0.45">
      <c r="A7154">
        <v>9</v>
      </c>
      <c r="B7154" t="s">
        <v>19</v>
      </c>
      <c r="C7154" t="s">
        <v>15</v>
      </c>
      <c r="D7154" s="2" t="str">
        <f t="shared" si="220"/>
        <v>Ole Miss1965</v>
      </c>
      <c r="F7154">
        <v>7</v>
      </c>
      <c r="G7154">
        <v>4</v>
      </c>
      <c r="H7154">
        <v>0</v>
      </c>
      <c r="I7154">
        <v>6.24</v>
      </c>
      <c r="J7154">
        <v>11.17</v>
      </c>
      <c r="K7154">
        <v>17.41</v>
      </c>
      <c r="L7154" s="2">
        <f>_xlfn.RANK.EQ(I7154, INDEX(CFB!$I$2:$I$1048576, MATCH(W7154, CFB!$W$2:$W$1048576, 0)):INDEX(CFB!$I$2:$I$1048576, MATCH(W7154, CFB!$W$2:$W$1048576, 0) + COUNTIF(CFB!$W$2:$W$1048576, W7154) - 1), 0)</f>
        <v>28</v>
      </c>
      <c r="M7154" s="2">
        <f>_xlfn.RANK.EQ(J7154, INDEX(CFB!$J$2:$J$1048576, MATCH(W7154, CFB!$W$2:$W$1048576, 0)):INDEX(CFB!$J$2:$J$1048576, MATCH(W7154, CFB!$W$2:$W$1048576, 0) + COUNTIF(CFB!$W$2:$W$1048576, W7154) - 1))</f>
        <v>5</v>
      </c>
      <c r="N7154" s="2">
        <f>RANK(K7154, INDEX(CFB!$K$2:$K$1048576, MATCH(W7154, CFB!$W$2:$W$1048576, 0)):INDEX(CFB!$K$2:$K$1048576, MATCH(W7154, CFB!$W$2:$W$1048576, 0) + COUNTIF(CFB!$W$2:$W$1048576, W7154) - 1))</f>
        <v>9</v>
      </c>
      <c r="O7154">
        <v>31.44</v>
      </c>
      <c r="P7154">
        <v>-5.61</v>
      </c>
      <c r="W7154">
        <v>1965</v>
      </c>
      <c r="X7154">
        <f t="shared" si="221"/>
        <v>0</v>
      </c>
    </row>
    <row r="7155" spans="1:24" ht="12.75" hidden="1" customHeight="1" x14ac:dyDescent="0.45">
      <c r="A7155">
        <v>10</v>
      </c>
      <c r="B7155" t="s">
        <v>124</v>
      </c>
      <c r="C7155" t="s">
        <v>10</v>
      </c>
      <c r="D7155" s="2" t="str">
        <f t="shared" si="220"/>
        <v>Purdue1965</v>
      </c>
      <c r="F7155">
        <v>7</v>
      </c>
      <c r="G7155">
        <v>2</v>
      </c>
      <c r="H7155">
        <v>1</v>
      </c>
      <c r="I7155">
        <v>9.0500000000000007</v>
      </c>
      <c r="J7155">
        <v>8.08</v>
      </c>
      <c r="K7155">
        <v>17.13</v>
      </c>
      <c r="L7155" s="2">
        <f>_xlfn.RANK.EQ(I7155, INDEX(CFB!$I$2:$I$1048576, MATCH(W7155, CFB!$W$2:$W$1048576, 0)):INDEX(CFB!$I$2:$I$1048576, MATCH(W7155, CFB!$W$2:$W$1048576, 0) + COUNTIF(CFB!$W$2:$W$1048576, W7155) - 1), 0)</f>
        <v>15</v>
      </c>
      <c r="M7155" s="2">
        <f>_xlfn.RANK.EQ(J7155, INDEX(CFB!$J$2:$J$1048576, MATCH(W7155, CFB!$W$2:$W$1048576, 0)):INDEX(CFB!$J$2:$J$1048576, MATCH(W7155, CFB!$W$2:$W$1048576, 0) + COUNTIF(CFB!$W$2:$W$1048576, W7155) - 1))</f>
        <v>11</v>
      </c>
      <c r="N7155" s="2">
        <f>RANK(K7155, INDEX(CFB!$K$2:$K$1048576, MATCH(W7155, CFB!$W$2:$W$1048576, 0)):INDEX(CFB!$K$2:$K$1048576, MATCH(W7155, CFB!$W$2:$W$1048576, 0) + COUNTIF(CFB!$W$2:$W$1048576, W7155) - 1))</f>
        <v>10</v>
      </c>
      <c r="O7155">
        <v>37.26</v>
      </c>
      <c r="P7155">
        <v>-2.92</v>
      </c>
      <c r="W7155">
        <v>1965</v>
      </c>
      <c r="X7155">
        <f t="shared" si="221"/>
        <v>0</v>
      </c>
    </row>
    <row r="7156" spans="1:24" ht="12.75" hidden="1" customHeight="1" x14ac:dyDescent="0.45">
      <c r="A7156">
        <v>11</v>
      </c>
      <c r="B7156" t="s">
        <v>35</v>
      </c>
      <c r="C7156" t="s">
        <v>15</v>
      </c>
      <c r="D7156" s="2" t="str">
        <f t="shared" si="220"/>
        <v>Florida1965</v>
      </c>
      <c r="F7156">
        <v>7</v>
      </c>
      <c r="G7156">
        <v>4</v>
      </c>
      <c r="H7156">
        <v>0</v>
      </c>
      <c r="I7156">
        <v>10.68</v>
      </c>
      <c r="J7156">
        <v>6.18</v>
      </c>
      <c r="K7156">
        <v>16.86</v>
      </c>
      <c r="L7156" s="2">
        <f>_xlfn.RANK.EQ(I7156, INDEX(CFB!$I$2:$I$1048576, MATCH(W7156, CFB!$W$2:$W$1048576, 0)):INDEX(CFB!$I$2:$I$1048576, MATCH(W7156, CFB!$W$2:$W$1048576, 0) + COUNTIF(CFB!$W$2:$W$1048576, W7156) - 1), 0)</f>
        <v>8</v>
      </c>
      <c r="M7156" s="2">
        <f>_xlfn.RANK.EQ(J7156, INDEX(CFB!$J$2:$J$1048576, MATCH(W7156, CFB!$W$2:$W$1048576, 0)):INDEX(CFB!$J$2:$J$1048576, MATCH(W7156, CFB!$W$2:$W$1048576, 0) + COUNTIF(CFB!$W$2:$W$1048576, W7156) - 1))</f>
        <v>22</v>
      </c>
      <c r="N7156" s="2">
        <f>RANK(K7156, INDEX(CFB!$K$2:$K$1048576, MATCH(W7156, CFB!$W$2:$W$1048576, 0)):INDEX(CFB!$K$2:$K$1048576, MATCH(W7156, CFB!$W$2:$W$1048576, 0) + COUNTIF(CFB!$W$2:$W$1048576, W7156) - 1))</f>
        <v>11</v>
      </c>
      <c r="O7156">
        <v>37.6</v>
      </c>
      <c r="P7156">
        <v>-0.68</v>
      </c>
      <c r="W7156">
        <v>1965</v>
      </c>
      <c r="X7156">
        <f t="shared" si="221"/>
        <v>0</v>
      </c>
    </row>
    <row r="7157" spans="1:24" ht="12.75" hidden="1" customHeight="1" x14ac:dyDescent="0.45">
      <c r="A7157">
        <v>12</v>
      </c>
      <c r="B7157" t="s">
        <v>27</v>
      </c>
      <c r="C7157" t="s">
        <v>15</v>
      </c>
      <c r="D7157" s="2" t="str">
        <f t="shared" si="220"/>
        <v>LSU1965</v>
      </c>
      <c r="E7157">
        <v>8</v>
      </c>
      <c r="F7157">
        <v>8</v>
      </c>
      <c r="G7157">
        <v>3</v>
      </c>
      <c r="H7157">
        <v>0</v>
      </c>
      <c r="I7157">
        <v>9.36</v>
      </c>
      <c r="J7157">
        <v>7.01</v>
      </c>
      <c r="K7157">
        <v>16.37</v>
      </c>
      <c r="L7157" s="2">
        <f>_xlfn.RANK.EQ(I7157, INDEX(CFB!$I$2:$I$1048576, MATCH(W7157, CFB!$W$2:$W$1048576, 0)):INDEX(CFB!$I$2:$I$1048576, MATCH(W7157, CFB!$W$2:$W$1048576, 0) + COUNTIF(CFB!$W$2:$W$1048576, W7157) - 1), 0)</f>
        <v>12</v>
      </c>
      <c r="M7157" s="2">
        <f>_xlfn.RANK.EQ(J7157, INDEX(CFB!$J$2:$J$1048576, MATCH(W7157, CFB!$W$2:$W$1048576, 0)):INDEX(CFB!$J$2:$J$1048576, MATCH(W7157, CFB!$W$2:$W$1048576, 0) + COUNTIF(CFB!$W$2:$W$1048576, W7157) - 1))</f>
        <v>16</v>
      </c>
      <c r="N7157" s="2">
        <f>RANK(K7157, INDEX(CFB!$K$2:$K$1048576, MATCH(W7157, CFB!$W$2:$W$1048576, 0)):INDEX(CFB!$K$2:$K$1048576, MATCH(W7157, CFB!$W$2:$W$1048576, 0) + COUNTIF(CFB!$W$2:$W$1048576, W7157) - 1))</f>
        <v>12</v>
      </c>
      <c r="O7157">
        <v>39.270000000000003</v>
      </c>
      <c r="P7157">
        <v>-0.4</v>
      </c>
      <c r="W7157">
        <v>1965</v>
      </c>
      <c r="X7157">
        <f t="shared" si="221"/>
        <v>0</v>
      </c>
    </row>
    <row r="7158" spans="1:24" ht="12.75" hidden="1" customHeight="1" x14ac:dyDescent="0.45">
      <c r="A7158">
        <v>13</v>
      </c>
      <c r="B7158" t="s">
        <v>43</v>
      </c>
      <c r="C7158" t="s">
        <v>10</v>
      </c>
      <c r="D7158" s="2" t="str">
        <f t="shared" si="220"/>
        <v>Illinois1965</v>
      </c>
      <c r="F7158">
        <v>6</v>
      </c>
      <c r="G7158">
        <v>4</v>
      </c>
      <c r="H7158">
        <v>0</v>
      </c>
      <c r="I7158">
        <v>7.68</v>
      </c>
      <c r="J7158">
        <v>8.3800000000000008</v>
      </c>
      <c r="K7158">
        <v>16.05</v>
      </c>
      <c r="L7158" s="2">
        <f>_xlfn.RANK.EQ(I7158, INDEX(CFB!$I$2:$I$1048576, MATCH(W7158, CFB!$W$2:$W$1048576, 0)):INDEX(CFB!$I$2:$I$1048576, MATCH(W7158, CFB!$W$2:$W$1048576, 0) + COUNTIF(CFB!$W$2:$W$1048576, W7158) - 1), 0)</f>
        <v>20</v>
      </c>
      <c r="M7158" s="2">
        <f>_xlfn.RANK.EQ(J7158, INDEX(CFB!$J$2:$J$1048576, MATCH(W7158, CFB!$W$2:$W$1048576, 0)):INDEX(CFB!$J$2:$J$1048576, MATCH(W7158, CFB!$W$2:$W$1048576, 0) + COUNTIF(CFB!$W$2:$W$1048576, W7158) - 1))</f>
        <v>9</v>
      </c>
      <c r="N7158" s="2">
        <f>RANK(K7158, INDEX(CFB!$K$2:$K$1048576, MATCH(W7158, CFB!$W$2:$W$1048576, 0)):INDEX(CFB!$K$2:$K$1048576, MATCH(W7158, CFB!$W$2:$W$1048576, 0) + COUNTIF(CFB!$W$2:$W$1048576, W7158) - 1))</f>
        <v>13</v>
      </c>
      <c r="O7158">
        <v>38.299999999999997</v>
      </c>
      <c r="P7158">
        <v>-2.33</v>
      </c>
      <c r="W7158">
        <v>1965</v>
      </c>
      <c r="X7158">
        <f t="shared" si="221"/>
        <v>0</v>
      </c>
    </row>
    <row r="7159" spans="1:24" ht="12.75" hidden="1" customHeight="1" x14ac:dyDescent="0.45">
      <c r="A7159">
        <v>14</v>
      </c>
      <c r="B7159" t="s">
        <v>46</v>
      </c>
      <c r="C7159" t="s">
        <v>188</v>
      </c>
      <c r="D7159" s="2" t="str">
        <f t="shared" si="220"/>
        <v>Missouri1965</v>
      </c>
      <c r="E7159">
        <v>6</v>
      </c>
      <c r="F7159">
        <v>8</v>
      </c>
      <c r="G7159">
        <v>2</v>
      </c>
      <c r="H7159">
        <v>1</v>
      </c>
      <c r="I7159">
        <v>6.26</v>
      </c>
      <c r="J7159">
        <v>9.73</v>
      </c>
      <c r="K7159">
        <v>15.99</v>
      </c>
      <c r="L7159" s="2">
        <f>_xlfn.RANK.EQ(I7159, INDEX(CFB!$I$2:$I$1048576, MATCH(W7159, CFB!$W$2:$W$1048576, 0)):INDEX(CFB!$I$2:$I$1048576, MATCH(W7159, CFB!$W$2:$W$1048576, 0) + COUNTIF(CFB!$W$2:$W$1048576, W7159) - 1), 0)</f>
        <v>27</v>
      </c>
      <c r="M7159" s="2">
        <f>_xlfn.RANK.EQ(J7159, INDEX(CFB!$J$2:$J$1048576, MATCH(W7159, CFB!$W$2:$W$1048576, 0)):INDEX(CFB!$J$2:$J$1048576, MATCH(W7159, CFB!$W$2:$W$1048576, 0) + COUNTIF(CFB!$W$2:$W$1048576, W7159) - 1))</f>
        <v>7</v>
      </c>
      <c r="N7159" s="2">
        <f>RANK(K7159, INDEX(CFB!$K$2:$K$1048576, MATCH(W7159, CFB!$W$2:$W$1048576, 0)):INDEX(CFB!$K$2:$K$1048576, MATCH(W7159, CFB!$W$2:$W$1048576, 0) + COUNTIF(CFB!$W$2:$W$1048576, W7159) - 1))</f>
        <v>14</v>
      </c>
      <c r="O7159">
        <v>32.020000000000003</v>
      </c>
      <c r="P7159">
        <v>-3.59</v>
      </c>
      <c r="W7159">
        <v>1965</v>
      </c>
      <c r="X7159">
        <f t="shared" si="221"/>
        <v>0</v>
      </c>
    </row>
    <row r="7160" spans="1:24" ht="12.75" hidden="1" customHeight="1" x14ac:dyDescent="0.45">
      <c r="A7160">
        <v>15</v>
      </c>
      <c r="B7160" t="s">
        <v>74</v>
      </c>
      <c r="C7160" t="s">
        <v>15</v>
      </c>
      <c r="D7160" s="2" t="str">
        <f t="shared" si="220"/>
        <v>Kentucky1965</v>
      </c>
      <c r="F7160">
        <v>6</v>
      </c>
      <c r="G7160">
        <v>4</v>
      </c>
      <c r="H7160">
        <v>0</v>
      </c>
      <c r="I7160">
        <v>9.66</v>
      </c>
      <c r="J7160">
        <v>5.27</v>
      </c>
      <c r="K7160">
        <v>14.92</v>
      </c>
      <c r="L7160" s="2">
        <f>_xlfn.RANK.EQ(I7160, INDEX(CFB!$I$2:$I$1048576, MATCH(W7160, CFB!$W$2:$W$1048576, 0)):INDEX(CFB!$I$2:$I$1048576, MATCH(W7160, CFB!$W$2:$W$1048576, 0) + COUNTIF(CFB!$W$2:$W$1048576, W7160) - 1), 0)</f>
        <v>10</v>
      </c>
      <c r="M7160" s="2">
        <f>_xlfn.RANK.EQ(J7160, INDEX(CFB!$J$2:$J$1048576, MATCH(W7160, CFB!$W$2:$W$1048576, 0)):INDEX(CFB!$J$2:$J$1048576, MATCH(W7160, CFB!$W$2:$W$1048576, 0) + COUNTIF(CFB!$W$2:$W$1048576, W7160) - 1))</f>
        <v>27</v>
      </c>
      <c r="N7160" s="2">
        <f>RANK(K7160, INDEX(CFB!$K$2:$K$1048576, MATCH(W7160, CFB!$W$2:$W$1048576, 0)):INDEX(CFB!$K$2:$K$1048576, MATCH(W7160, CFB!$W$2:$W$1048576, 0) + COUNTIF(CFB!$W$2:$W$1048576, W7160) - 1))</f>
        <v>15</v>
      </c>
      <c r="O7160">
        <v>35.94</v>
      </c>
      <c r="P7160">
        <v>0.68</v>
      </c>
      <c r="W7160">
        <v>1965</v>
      </c>
      <c r="X7160">
        <f t="shared" si="221"/>
        <v>0</v>
      </c>
    </row>
    <row r="7161" spans="1:24" ht="12.75" hidden="1" customHeight="1" x14ac:dyDescent="0.45">
      <c r="A7161">
        <v>16</v>
      </c>
      <c r="B7161" t="s">
        <v>52</v>
      </c>
      <c r="C7161" t="s">
        <v>12</v>
      </c>
      <c r="D7161" s="2" t="str">
        <f t="shared" si="220"/>
        <v>Georgia Tech1965</v>
      </c>
      <c r="F7161">
        <v>7</v>
      </c>
      <c r="G7161">
        <v>3</v>
      </c>
      <c r="H7161">
        <v>1</v>
      </c>
      <c r="I7161">
        <v>11.26</v>
      </c>
      <c r="J7161">
        <v>3.04</v>
      </c>
      <c r="K7161">
        <v>14.3</v>
      </c>
      <c r="L7161" s="2">
        <f>_xlfn.RANK.EQ(I7161, INDEX(CFB!$I$2:$I$1048576, MATCH(W7161, CFB!$W$2:$W$1048576, 0)):INDEX(CFB!$I$2:$I$1048576, MATCH(W7161, CFB!$W$2:$W$1048576, 0) + COUNTIF(CFB!$W$2:$W$1048576, W7161) - 1), 0)</f>
        <v>6</v>
      </c>
      <c r="M7161" s="2">
        <f>_xlfn.RANK.EQ(J7161, INDEX(CFB!$J$2:$J$1048576, MATCH(W7161, CFB!$W$2:$W$1048576, 0)):INDEX(CFB!$J$2:$J$1048576, MATCH(W7161, CFB!$W$2:$W$1048576, 0) + COUNTIF(CFB!$W$2:$W$1048576, W7161) - 1))</f>
        <v>41</v>
      </c>
      <c r="N7161" s="2">
        <f>RANK(K7161, INDEX(CFB!$K$2:$K$1048576, MATCH(W7161, CFB!$W$2:$W$1048576, 0)):INDEX(CFB!$K$2:$K$1048576, MATCH(W7161, CFB!$W$2:$W$1048576, 0) + COUNTIF(CFB!$W$2:$W$1048576, W7161) - 1))</f>
        <v>16</v>
      </c>
      <c r="O7161">
        <v>37</v>
      </c>
      <c r="P7161">
        <v>3.61</v>
      </c>
      <c r="W7161">
        <v>1965</v>
      </c>
      <c r="X7161">
        <f t="shared" si="221"/>
        <v>0</v>
      </c>
    </row>
    <row r="7162" spans="1:24" ht="12.75" hidden="1" customHeight="1" x14ac:dyDescent="0.45">
      <c r="A7162">
        <v>17</v>
      </c>
      <c r="B7162" t="s">
        <v>22</v>
      </c>
      <c r="C7162" t="s">
        <v>12</v>
      </c>
      <c r="D7162" s="2" t="str">
        <f t="shared" si="220"/>
        <v>Miami (FL)1965</v>
      </c>
      <c r="F7162">
        <v>5</v>
      </c>
      <c r="G7162">
        <v>4</v>
      </c>
      <c r="H7162">
        <v>1</v>
      </c>
      <c r="I7162">
        <v>7.76</v>
      </c>
      <c r="J7162">
        <v>6.35</v>
      </c>
      <c r="K7162">
        <v>14.1</v>
      </c>
      <c r="L7162" s="2">
        <f>_xlfn.RANK.EQ(I7162, INDEX(CFB!$I$2:$I$1048576, MATCH(W7162, CFB!$W$2:$W$1048576, 0)):INDEX(CFB!$I$2:$I$1048576, MATCH(W7162, CFB!$W$2:$W$1048576, 0) + COUNTIF(CFB!$W$2:$W$1048576, W7162) - 1), 0)</f>
        <v>19</v>
      </c>
      <c r="M7162" s="2">
        <f>_xlfn.RANK.EQ(J7162, INDEX(CFB!$J$2:$J$1048576, MATCH(W7162, CFB!$W$2:$W$1048576, 0)):INDEX(CFB!$J$2:$J$1048576, MATCH(W7162, CFB!$W$2:$W$1048576, 0) + COUNTIF(CFB!$W$2:$W$1048576, W7162) - 1))</f>
        <v>20</v>
      </c>
      <c r="N7162" s="2">
        <f>RANK(K7162, INDEX(CFB!$K$2:$K$1048576, MATCH(W7162, CFB!$W$2:$W$1048576, 0)):INDEX(CFB!$K$2:$K$1048576, MATCH(W7162, CFB!$W$2:$W$1048576, 0) + COUNTIF(CFB!$W$2:$W$1048576, W7162) - 1))</f>
        <v>17</v>
      </c>
      <c r="O7162">
        <v>33.229999999999997</v>
      </c>
      <c r="P7162">
        <v>-1.34</v>
      </c>
      <c r="W7162">
        <v>1965</v>
      </c>
      <c r="X7162">
        <f t="shared" si="221"/>
        <v>0</v>
      </c>
    </row>
    <row r="7163" spans="1:24" ht="12.75" hidden="1" customHeight="1" x14ac:dyDescent="0.45">
      <c r="A7163">
        <v>18</v>
      </c>
      <c r="B7163" t="s">
        <v>17</v>
      </c>
      <c r="C7163" t="s">
        <v>15</v>
      </c>
      <c r="D7163" s="2" t="str">
        <f t="shared" si="220"/>
        <v>Georgia1965</v>
      </c>
      <c r="F7163">
        <v>6</v>
      </c>
      <c r="G7163">
        <v>4</v>
      </c>
      <c r="H7163">
        <v>0</v>
      </c>
      <c r="I7163">
        <v>8.33</v>
      </c>
      <c r="J7163">
        <v>5.46</v>
      </c>
      <c r="K7163">
        <v>13.79</v>
      </c>
      <c r="L7163" s="2">
        <f>_xlfn.RANK.EQ(I7163, INDEX(CFB!$I$2:$I$1048576, MATCH(W7163, CFB!$W$2:$W$1048576, 0)):INDEX(CFB!$I$2:$I$1048576, MATCH(W7163, CFB!$W$2:$W$1048576, 0) + COUNTIF(CFB!$W$2:$W$1048576, W7163) - 1), 0)</f>
        <v>18</v>
      </c>
      <c r="M7163" s="2">
        <f>_xlfn.RANK.EQ(J7163, INDEX(CFB!$J$2:$J$1048576, MATCH(W7163, CFB!$W$2:$W$1048576, 0)):INDEX(CFB!$J$2:$J$1048576, MATCH(W7163, CFB!$W$2:$W$1048576, 0) + COUNTIF(CFB!$W$2:$W$1048576, W7163) - 1))</f>
        <v>25</v>
      </c>
      <c r="N7163" s="2">
        <f>RANK(K7163, INDEX(CFB!$K$2:$K$1048576, MATCH(W7163, CFB!$W$2:$W$1048576, 0)):INDEX(CFB!$K$2:$K$1048576, MATCH(W7163, CFB!$W$2:$W$1048576, 0) + COUNTIF(CFB!$W$2:$W$1048576, W7163) - 1))</f>
        <v>18</v>
      </c>
      <c r="O7163">
        <v>34.24</v>
      </c>
      <c r="P7163">
        <v>0.77</v>
      </c>
      <c r="W7163">
        <v>1965</v>
      </c>
      <c r="X7163">
        <f t="shared" si="221"/>
        <v>0</v>
      </c>
    </row>
    <row r="7164" spans="1:24" ht="12.75" hidden="1" customHeight="1" x14ac:dyDescent="0.45">
      <c r="A7164">
        <v>19</v>
      </c>
      <c r="B7164" t="s">
        <v>9</v>
      </c>
      <c r="C7164" t="s">
        <v>10</v>
      </c>
      <c r="D7164" s="2" t="str">
        <f t="shared" si="220"/>
        <v>Ohio State1965</v>
      </c>
      <c r="F7164">
        <v>7</v>
      </c>
      <c r="G7164">
        <v>2</v>
      </c>
      <c r="H7164">
        <v>0</v>
      </c>
      <c r="I7164">
        <v>4.91</v>
      </c>
      <c r="J7164">
        <v>8.17</v>
      </c>
      <c r="K7164">
        <v>13.08</v>
      </c>
      <c r="L7164" s="2">
        <f>_xlfn.RANK.EQ(I7164, INDEX(CFB!$I$2:$I$1048576, MATCH(W7164, CFB!$W$2:$W$1048576, 0)):INDEX(CFB!$I$2:$I$1048576, MATCH(W7164, CFB!$W$2:$W$1048576, 0) + COUNTIF(CFB!$W$2:$W$1048576, W7164) - 1), 0)</f>
        <v>35</v>
      </c>
      <c r="M7164" s="2">
        <f>_xlfn.RANK.EQ(J7164, INDEX(CFB!$J$2:$J$1048576, MATCH(W7164, CFB!$W$2:$W$1048576, 0)):INDEX(CFB!$J$2:$J$1048576, MATCH(W7164, CFB!$W$2:$W$1048576, 0) + COUNTIF(CFB!$W$2:$W$1048576, W7164) - 1))</f>
        <v>10</v>
      </c>
      <c r="N7164" s="2">
        <f>RANK(K7164, INDEX(CFB!$K$2:$K$1048576, MATCH(W7164, CFB!$W$2:$W$1048576, 0)):INDEX(CFB!$K$2:$K$1048576, MATCH(W7164, CFB!$W$2:$W$1048576, 0) + COUNTIF(CFB!$W$2:$W$1048576, W7164) - 1))</f>
        <v>19</v>
      </c>
      <c r="O7164">
        <v>30.61</v>
      </c>
      <c r="P7164">
        <v>-1.95</v>
      </c>
      <c r="W7164">
        <v>1965</v>
      </c>
      <c r="X7164">
        <f t="shared" si="221"/>
        <v>0</v>
      </c>
    </row>
    <row r="7165" spans="1:24" ht="12.75" hidden="1" customHeight="1" x14ac:dyDescent="0.45">
      <c r="A7165">
        <v>20</v>
      </c>
      <c r="B7165" t="s">
        <v>14</v>
      </c>
      <c r="C7165" t="s">
        <v>189</v>
      </c>
      <c r="D7165" s="2" t="str">
        <f t="shared" si="220"/>
        <v>Texas1965</v>
      </c>
      <c r="F7165">
        <v>6</v>
      </c>
      <c r="G7165">
        <v>4</v>
      </c>
      <c r="H7165">
        <v>0</v>
      </c>
      <c r="I7165">
        <v>9.4</v>
      </c>
      <c r="J7165">
        <v>2.5499999999999998</v>
      </c>
      <c r="K7165">
        <v>11.95</v>
      </c>
      <c r="L7165" s="2">
        <f>_xlfn.RANK.EQ(I7165, INDEX(CFB!$I$2:$I$1048576, MATCH(W7165, CFB!$W$2:$W$1048576, 0)):INDEX(CFB!$I$2:$I$1048576, MATCH(W7165, CFB!$W$2:$W$1048576, 0) + COUNTIF(CFB!$W$2:$W$1048576, W7165) - 1), 0)</f>
        <v>11</v>
      </c>
      <c r="M7165" s="2">
        <f>_xlfn.RANK.EQ(J7165, INDEX(CFB!$J$2:$J$1048576, MATCH(W7165, CFB!$W$2:$W$1048576, 0)):INDEX(CFB!$J$2:$J$1048576, MATCH(W7165, CFB!$W$2:$W$1048576, 0) + COUNTIF(CFB!$W$2:$W$1048576, W7165) - 1))</f>
        <v>45</v>
      </c>
      <c r="N7165" s="2">
        <f>RANK(K7165, INDEX(CFB!$K$2:$K$1048576, MATCH(W7165, CFB!$W$2:$W$1048576, 0)):INDEX(CFB!$K$2:$K$1048576, MATCH(W7165, CFB!$W$2:$W$1048576, 0) + COUNTIF(CFB!$W$2:$W$1048576, W7165) - 1))</f>
        <v>20</v>
      </c>
      <c r="O7165">
        <v>35.590000000000003</v>
      </c>
      <c r="P7165">
        <v>3.64</v>
      </c>
      <c r="W7165">
        <v>1965</v>
      </c>
      <c r="X7165">
        <f t="shared" si="221"/>
        <v>0</v>
      </c>
    </row>
    <row r="7166" spans="1:24" ht="12.75" hidden="1" customHeight="1" x14ac:dyDescent="0.45">
      <c r="A7166">
        <v>21</v>
      </c>
      <c r="B7166" t="s">
        <v>44</v>
      </c>
      <c r="C7166" t="s">
        <v>10</v>
      </c>
      <c r="D7166" s="2" t="str">
        <f t="shared" si="220"/>
        <v>Michigan1965</v>
      </c>
      <c r="F7166">
        <v>4</v>
      </c>
      <c r="G7166">
        <v>6</v>
      </c>
      <c r="H7166">
        <v>0</v>
      </c>
      <c r="I7166">
        <v>7.6</v>
      </c>
      <c r="J7166">
        <v>3.9</v>
      </c>
      <c r="K7166">
        <v>11.5</v>
      </c>
      <c r="L7166" s="2">
        <f>_xlfn.RANK.EQ(I7166, INDEX(CFB!$I$2:$I$1048576, MATCH(W7166, CFB!$W$2:$W$1048576, 0)):INDEX(CFB!$I$2:$I$1048576, MATCH(W7166, CFB!$W$2:$W$1048576, 0) + COUNTIF(CFB!$W$2:$W$1048576, W7166) - 1), 0)</f>
        <v>21</v>
      </c>
      <c r="M7166" s="2">
        <f>_xlfn.RANK.EQ(J7166, INDEX(CFB!$J$2:$J$1048576, MATCH(W7166, CFB!$W$2:$W$1048576, 0)):INDEX(CFB!$J$2:$J$1048576, MATCH(W7166, CFB!$W$2:$W$1048576, 0) + COUNTIF(CFB!$W$2:$W$1048576, W7166) - 1))</f>
        <v>34</v>
      </c>
      <c r="N7166" s="2">
        <f>RANK(K7166, INDEX(CFB!$K$2:$K$1048576, MATCH(W7166, CFB!$W$2:$W$1048576, 0)):INDEX(CFB!$K$2:$K$1048576, MATCH(W7166, CFB!$W$2:$W$1048576, 0) + COUNTIF(CFB!$W$2:$W$1048576, W7166) - 1))</f>
        <v>21</v>
      </c>
      <c r="O7166">
        <v>33.78</v>
      </c>
      <c r="P7166">
        <v>0.48</v>
      </c>
      <c r="W7166">
        <v>1965</v>
      </c>
      <c r="X7166">
        <f t="shared" si="221"/>
        <v>0</v>
      </c>
    </row>
    <row r="7167" spans="1:24" ht="12.75" hidden="1" customHeight="1" x14ac:dyDescent="0.45">
      <c r="A7167">
        <v>22</v>
      </c>
      <c r="B7167" t="s">
        <v>67</v>
      </c>
      <c r="C7167" t="s">
        <v>15</v>
      </c>
      <c r="D7167" s="2" t="str">
        <f t="shared" si="220"/>
        <v>Auburn1965</v>
      </c>
      <c r="F7167">
        <v>5</v>
      </c>
      <c r="G7167">
        <v>5</v>
      </c>
      <c r="H7167">
        <v>1</v>
      </c>
      <c r="I7167">
        <v>5.39</v>
      </c>
      <c r="J7167">
        <v>5.74</v>
      </c>
      <c r="K7167">
        <v>11.13</v>
      </c>
      <c r="L7167" s="2">
        <f>_xlfn.RANK.EQ(I7167, INDEX(CFB!$I$2:$I$1048576, MATCH(W7167, CFB!$W$2:$W$1048576, 0)):INDEX(CFB!$I$2:$I$1048576, MATCH(W7167, CFB!$W$2:$W$1048576, 0) + COUNTIF(CFB!$W$2:$W$1048576, W7167) - 1), 0)</f>
        <v>34</v>
      </c>
      <c r="M7167" s="2">
        <f>_xlfn.RANK.EQ(J7167, INDEX(CFB!$J$2:$J$1048576, MATCH(W7167, CFB!$W$2:$W$1048576, 0)):INDEX(CFB!$J$2:$J$1048576, MATCH(W7167, CFB!$W$2:$W$1048576, 0) + COUNTIF(CFB!$W$2:$W$1048576, W7167) - 1))</f>
        <v>23</v>
      </c>
      <c r="N7167" s="2">
        <f>RANK(K7167, INDEX(CFB!$K$2:$K$1048576, MATCH(W7167, CFB!$W$2:$W$1048576, 0)):INDEX(CFB!$K$2:$K$1048576, MATCH(W7167, CFB!$W$2:$W$1048576, 0) + COUNTIF(CFB!$W$2:$W$1048576, W7167) - 1))</f>
        <v>22</v>
      </c>
      <c r="O7167">
        <v>31.3</v>
      </c>
      <c r="P7167">
        <v>0.87</v>
      </c>
      <c r="W7167">
        <v>1965</v>
      </c>
      <c r="X7167">
        <f t="shared" si="221"/>
        <v>0</v>
      </c>
    </row>
    <row r="7168" spans="1:24" ht="12.75" hidden="1" customHeight="1" x14ac:dyDescent="0.45">
      <c r="A7168">
        <v>23</v>
      </c>
      <c r="B7168" t="s">
        <v>42</v>
      </c>
      <c r="C7168" t="s">
        <v>10</v>
      </c>
      <c r="D7168" s="2" t="str">
        <f t="shared" si="220"/>
        <v>Minnesota1965</v>
      </c>
      <c r="F7168">
        <v>5</v>
      </c>
      <c r="G7168">
        <v>4</v>
      </c>
      <c r="H7168">
        <v>1</v>
      </c>
      <c r="I7168">
        <v>7.3</v>
      </c>
      <c r="J7168">
        <v>3.79</v>
      </c>
      <c r="K7168">
        <v>11.08</v>
      </c>
      <c r="L7168" s="2">
        <f>_xlfn.RANK.EQ(I7168, INDEX(CFB!$I$2:$I$1048576, MATCH(W7168, CFB!$W$2:$W$1048576, 0)):INDEX(CFB!$I$2:$I$1048576, MATCH(W7168, CFB!$W$2:$W$1048576, 0) + COUNTIF(CFB!$W$2:$W$1048576, W7168) - 1), 0)</f>
        <v>23</v>
      </c>
      <c r="M7168" s="2">
        <f>_xlfn.RANK.EQ(J7168, INDEX(CFB!$J$2:$J$1048576, MATCH(W7168, CFB!$W$2:$W$1048576, 0)):INDEX(CFB!$J$2:$J$1048576, MATCH(W7168, CFB!$W$2:$W$1048576, 0) + COUNTIF(CFB!$W$2:$W$1048576, W7168) - 1))</f>
        <v>36</v>
      </c>
      <c r="N7168" s="2">
        <f>RANK(K7168, INDEX(CFB!$K$2:$K$1048576, MATCH(W7168, CFB!$W$2:$W$1048576, 0)):INDEX(CFB!$K$2:$K$1048576, MATCH(W7168, CFB!$W$2:$W$1048576, 0) + COUNTIF(CFB!$W$2:$W$1048576, W7168) - 1))</f>
        <v>23</v>
      </c>
      <c r="O7168">
        <v>33.39</v>
      </c>
      <c r="P7168">
        <v>2.65</v>
      </c>
      <c r="W7168">
        <v>1965</v>
      </c>
      <c r="X7168">
        <f t="shared" si="221"/>
        <v>0</v>
      </c>
    </row>
    <row r="7169" spans="1:24" hidden="1" x14ac:dyDescent="0.45">
      <c r="A7169">
        <v>24</v>
      </c>
      <c r="B7169" t="s">
        <v>71</v>
      </c>
      <c r="C7169" t="s">
        <v>189</v>
      </c>
      <c r="D7169" s="2" t="str">
        <f t="shared" si="220"/>
        <v>Texas Tech1965</v>
      </c>
      <c r="F7169">
        <v>8</v>
      </c>
      <c r="G7169">
        <v>3</v>
      </c>
      <c r="H7169">
        <v>0</v>
      </c>
      <c r="I7169">
        <v>11.7</v>
      </c>
      <c r="J7169">
        <v>-0.66</v>
      </c>
      <c r="K7169">
        <v>11.04</v>
      </c>
      <c r="L7169" s="2">
        <f>_xlfn.RANK.EQ(I7169, INDEX(CFB!$I$2:$I$1048576, MATCH(W7169, CFB!$W$2:$W$1048576, 0)):INDEX(CFB!$I$2:$I$1048576, MATCH(W7169, CFB!$W$2:$W$1048576, 0) + COUNTIF(CFB!$W$2:$W$1048576, W7169) - 1), 0)</f>
        <v>5</v>
      </c>
      <c r="M7169" s="2">
        <f>_xlfn.RANK.EQ(J7169, INDEX(CFB!$J$2:$J$1048576, MATCH(W7169, CFB!$W$2:$W$1048576, 0)):INDEX(CFB!$J$2:$J$1048576, MATCH(W7169, CFB!$W$2:$W$1048576, 0) + COUNTIF(CFB!$W$2:$W$1048576, W7169) - 1))</f>
        <v>72</v>
      </c>
      <c r="N7169" s="2">
        <f>RANK(K7169, INDEX(CFB!$K$2:$K$1048576, MATCH(W7169, CFB!$W$2:$W$1048576, 0)):INDEX(CFB!$K$2:$K$1048576, MATCH(W7169, CFB!$W$2:$W$1048576, 0) + COUNTIF(CFB!$W$2:$W$1048576, W7169) - 1))</f>
        <v>24</v>
      </c>
      <c r="O7169">
        <v>37.9</v>
      </c>
      <c r="P7169">
        <v>7.87</v>
      </c>
      <c r="W7169">
        <v>1965</v>
      </c>
      <c r="X7169">
        <f t="shared" si="221"/>
        <v>0</v>
      </c>
    </row>
    <row r="7170" spans="1:24" ht="12.75" hidden="1" customHeight="1" x14ac:dyDescent="0.45">
      <c r="A7170">
        <v>25</v>
      </c>
      <c r="B7170" t="s">
        <v>53</v>
      </c>
      <c r="C7170" t="s">
        <v>12</v>
      </c>
      <c r="D7170" s="2" t="str">
        <f t="shared" ref="D7170:D7233" si="222">_xlfn.CONCAT(B7170, W7170)</f>
        <v>Syracuse1965</v>
      </c>
      <c r="F7170">
        <v>7</v>
      </c>
      <c r="G7170">
        <v>3</v>
      </c>
      <c r="H7170">
        <v>0</v>
      </c>
      <c r="I7170">
        <v>6.94</v>
      </c>
      <c r="J7170">
        <v>3.74</v>
      </c>
      <c r="K7170">
        <v>10.68</v>
      </c>
      <c r="L7170" s="2">
        <f>_xlfn.RANK.EQ(I7170, INDEX(CFB!$I$2:$I$1048576, MATCH(W7170, CFB!$W$2:$W$1048576, 0)):INDEX(CFB!$I$2:$I$1048576, MATCH(W7170, CFB!$W$2:$W$1048576, 0) + COUNTIF(CFB!$W$2:$W$1048576, W7170) - 1), 0)</f>
        <v>24</v>
      </c>
      <c r="M7170" s="2">
        <f>_xlfn.RANK.EQ(J7170, INDEX(CFB!$J$2:$J$1048576, MATCH(W7170, CFB!$W$2:$W$1048576, 0)):INDEX(CFB!$J$2:$J$1048576, MATCH(W7170, CFB!$W$2:$W$1048576, 0) + COUNTIF(CFB!$W$2:$W$1048576, W7170) - 1))</f>
        <v>38</v>
      </c>
      <c r="N7170" s="2">
        <f>RANK(K7170, INDEX(CFB!$K$2:$K$1048576, MATCH(W7170, CFB!$W$2:$W$1048576, 0)):INDEX(CFB!$K$2:$K$1048576, MATCH(W7170, CFB!$W$2:$W$1048576, 0) + COUNTIF(CFB!$W$2:$W$1048576, W7170) - 1))</f>
        <v>25</v>
      </c>
      <c r="O7170">
        <v>34.51</v>
      </c>
      <c r="P7170">
        <v>1.94</v>
      </c>
      <c r="W7170">
        <v>1965</v>
      </c>
      <c r="X7170">
        <f t="shared" ref="X7170:X7233" si="223">IF(E7170=1, 1,0)</f>
        <v>0</v>
      </c>
    </row>
    <row r="7171" spans="1:24" ht="12.75" hidden="1" customHeight="1" x14ac:dyDescent="0.45">
      <c r="A7171">
        <v>26</v>
      </c>
      <c r="B7171" t="s">
        <v>66</v>
      </c>
      <c r="C7171" t="s">
        <v>242</v>
      </c>
      <c r="D7171" s="2" t="str">
        <f t="shared" si="222"/>
        <v>Washington1965</v>
      </c>
      <c r="F7171">
        <v>5</v>
      </c>
      <c r="G7171">
        <v>5</v>
      </c>
      <c r="H7171">
        <v>0</v>
      </c>
      <c r="I7171">
        <v>8.94</v>
      </c>
      <c r="J7171">
        <v>0.72</v>
      </c>
      <c r="K7171">
        <v>9.66</v>
      </c>
      <c r="L7171" s="2">
        <f>_xlfn.RANK.EQ(I7171, INDEX(CFB!$I$2:$I$1048576, MATCH(W7171, CFB!$W$2:$W$1048576, 0)):INDEX(CFB!$I$2:$I$1048576, MATCH(W7171, CFB!$W$2:$W$1048576, 0) + COUNTIF(CFB!$W$2:$W$1048576, W7171) - 1), 0)</f>
        <v>16</v>
      </c>
      <c r="M7171" s="2">
        <f>_xlfn.RANK.EQ(J7171, INDEX(CFB!$J$2:$J$1048576, MATCH(W7171, CFB!$W$2:$W$1048576, 0)):INDEX(CFB!$J$2:$J$1048576, MATCH(W7171, CFB!$W$2:$W$1048576, 0) + COUNTIF(CFB!$W$2:$W$1048576, W7171) - 1))</f>
        <v>59</v>
      </c>
      <c r="N7171" s="2">
        <f>RANK(K7171, INDEX(CFB!$K$2:$K$1048576, MATCH(W7171, CFB!$W$2:$W$1048576, 0)):INDEX(CFB!$K$2:$K$1048576, MATCH(W7171, CFB!$W$2:$W$1048576, 0) + COUNTIF(CFB!$W$2:$W$1048576, W7171) - 1))</f>
        <v>26</v>
      </c>
      <c r="O7171">
        <v>35.44</v>
      </c>
      <c r="P7171">
        <v>5.51</v>
      </c>
      <c r="W7171">
        <v>1965</v>
      </c>
      <c r="X7171">
        <f t="shared" si="223"/>
        <v>0</v>
      </c>
    </row>
    <row r="7172" spans="1:24" ht="12.75" hidden="1" customHeight="1" x14ac:dyDescent="0.45">
      <c r="A7172">
        <v>27</v>
      </c>
      <c r="B7172" t="s">
        <v>16</v>
      </c>
      <c r="C7172" t="s">
        <v>12</v>
      </c>
      <c r="D7172" s="2" t="str">
        <f t="shared" si="222"/>
        <v>Penn State1965</v>
      </c>
      <c r="F7172">
        <v>5</v>
      </c>
      <c r="G7172">
        <v>5</v>
      </c>
      <c r="H7172">
        <v>0</v>
      </c>
      <c r="I7172">
        <v>5.66</v>
      </c>
      <c r="J7172">
        <v>3.78</v>
      </c>
      <c r="K7172">
        <v>9.44</v>
      </c>
      <c r="L7172" s="2">
        <f>_xlfn.RANK.EQ(I7172, INDEX(CFB!$I$2:$I$1048576, MATCH(W7172, CFB!$W$2:$W$1048576, 0)):INDEX(CFB!$I$2:$I$1048576, MATCH(W7172, CFB!$W$2:$W$1048576, 0) + COUNTIF(CFB!$W$2:$W$1048576, W7172) - 1), 0)</f>
        <v>32</v>
      </c>
      <c r="M7172" s="2">
        <f>_xlfn.RANK.EQ(J7172, INDEX(CFB!$J$2:$J$1048576, MATCH(W7172, CFB!$W$2:$W$1048576, 0)):INDEX(CFB!$J$2:$J$1048576, MATCH(W7172, CFB!$W$2:$W$1048576, 0) + COUNTIF(CFB!$W$2:$W$1048576, W7172) - 1))</f>
        <v>37</v>
      </c>
      <c r="N7172" s="2">
        <f>RANK(K7172, INDEX(CFB!$K$2:$K$1048576, MATCH(W7172, CFB!$W$2:$W$1048576, 0)):INDEX(CFB!$K$2:$K$1048576, MATCH(W7172, CFB!$W$2:$W$1048576, 0) + COUNTIF(CFB!$W$2:$W$1048576, W7172) - 1))</f>
        <v>27</v>
      </c>
      <c r="O7172">
        <v>32.409999999999997</v>
      </c>
      <c r="P7172">
        <v>0.77</v>
      </c>
      <c r="W7172">
        <v>1965</v>
      </c>
      <c r="X7172">
        <f t="shared" si="223"/>
        <v>0</v>
      </c>
    </row>
    <row r="7173" spans="1:24" ht="12.75" hidden="1" customHeight="1" x14ac:dyDescent="0.45">
      <c r="A7173">
        <v>28</v>
      </c>
      <c r="B7173" t="s">
        <v>61</v>
      </c>
      <c r="C7173" t="s">
        <v>189</v>
      </c>
      <c r="D7173" s="2" t="str">
        <f t="shared" si="222"/>
        <v>Texas Christian1965</v>
      </c>
      <c r="F7173">
        <v>6</v>
      </c>
      <c r="G7173">
        <v>5</v>
      </c>
      <c r="H7173">
        <v>0</v>
      </c>
      <c r="I7173">
        <v>2.64</v>
      </c>
      <c r="J7173">
        <v>6.4</v>
      </c>
      <c r="K7173">
        <v>9.0399999999999991</v>
      </c>
      <c r="L7173" s="2">
        <f>_xlfn.RANK.EQ(I7173, INDEX(CFB!$I$2:$I$1048576, MATCH(W7173, CFB!$W$2:$W$1048576, 0)):INDEX(CFB!$I$2:$I$1048576, MATCH(W7173, CFB!$W$2:$W$1048576, 0) + COUNTIF(CFB!$W$2:$W$1048576, W7173) - 1), 0)</f>
        <v>47</v>
      </c>
      <c r="M7173" s="2">
        <f>_xlfn.RANK.EQ(J7173, INDEX(CFB!$J$2:$J$1048576, MATCH(W7173, CFB!$W$2:$W$1048576, 0)):INDEX(CFB!$J$2:$J$1048576, MATCH(W7173, CFB!$W$2:$W$1048576, 0) + COUNTIF(CFB!$W$2:$W$1048576, W7173) - 1))</f>
        <v>19</v>
      </c>
      <c r="N7173" s="2">
        <f>RANK(K7173, INDEX(CFB!$K$2:$K$1048576, MATCH(W7173, CFB!$W$2:$W$1048576, 0)):INDEX(CFB!$K$2:$K$1048576, MATCH(W7173, CFB!$W$2:$W$1048576, 0) + COUNTIF(CFB!$W$2:$W$1048576, W7173) - 1))</f>
        <v>28</v>
      </c>
      <c r="O7173">
        <v>27.88</v>
      </c>
      <c r="P7173">
        <v>-0.8</v>
      </c>
      <c r="W7173">
        <v>1965</v>
      </c>
      <c r="X7173">
        <f t="shared" si="223"/>
        <v>0</v>
      </c>
    </row>
    <row r="7174" spans="1:24" ht="12.75" hidden="1" customHeight="1" x14ac:dyDescent="0.45">
      <c r="A7174">
        <v>29</v>
      </c>
      <c r="B7174" t="s">
        <v>147</v>
      </c>
      <c r="C7174" t="s">
        <v>195</v>
      </c>
      <c r="D7174" s="2" t="str">
        <f t="shared" si="222"/>
        <v>Tulsa1965</v>
      </c>
      <c r="F7174">
        <v>8</v>
      </c>
      <c r="G7174">
        <v>3</v>
      </c>
      <c r="H7174">
        <v>0</v>
      </c>
      <c r="I7174">
        <v>7.34</v>
      </c>
      <c r="J7174">
        <v>1.53</v>
      </c>
      <c r="K7174">
        <v>8.8699999999999992</v>
      </c>
      <c r="L7174" s="2">
        <f>_xlfn.RANK.EQ(I7174, INDEX(CFB!$I$2:$I$1048576, MATCH(W7174, CFB!$W$2:$W$1048576, 0)):INDEX(CFB!$I$2:$I$1048576, MATCH(W7174, CFB!$W$2:$W$1048576, 0) + COUNTIF(CFB!$W$2:$W$1048576, W7174) - 1), 0)</f>
        <v>22</v>
      </c>
      <c r="M7174" s="2">
        <f>_xlfn.RANK.EQ(J7174, INDEX(CFB!$J$2:$J$1048576, MATCH(W7174, CFB!$W$2:$W$1048576, 0)):INDEX(CFB!$J$2:$J$1048576, MATCH(W7174, CFB!$W$2:$W$1048576, 0) + COUNTIF(CFB!$W$2:$W$1048576, W7174) - 1))</f>
        <v>53</v>
      </c>
      <c r="N7174" s="2">
        <f>RANK(K7174, INDEX(CFB!$K$2:$K$1048576, MATCH(W7174, CFB!$W$2:$W$1048576, 0)):INDEX(CFB!$K$2:$K$1048576, MATCH(W7174, CFB!$W$2:$W$1048576, 0) + COUNTIF(CFB!$W$2:$W$1048576, W7174) - 1))</f>
        <v>29</v>
      </c>
      <c r="O7174">
        <v>37.51</v>
      </c>
      <c r="P7174">
        <v>4.6100000000000003</v>
      </c>
      <c r="W7174">
        <v>1965</v>
      </c>
      <c r="X7174">
        <f t="shared" si="223"/>
        <v>0</v>
      </c>
    </row>
    <row r="7175" spans="1:24" ht="12.75" hidden="1" customHeight="1" x14ac:dyDescent="0.45">
      <c r="A7175">
        <v>30</v>
      </c>
      <c r="B7175" t="s">
        <v>83</v>
      </c>
      <c r="C7175" t="s">
        <v>242</v>
      </c>
      <c r="D7175" s="2" t="str">
        <f t="shared" si="222"/>
        <v>California1965</v>
      </c>
      <c r="F7175">
        <v>5</v>
      </c>
      <c r="G7175">
        <v>5</v>
      </c>
      <c r="H7175">
        <v>0</v>
      </c>
      <c r="I7175">
        <v>1.1399999999999999</v>
      </c>
      <c r="J7175">
        <v>7.43</v>
      </c>
      <c r="K7175">
        <v>8.58</v>
      </c>
      <c r="L7175" s="2">
        <f>_xlfn.RANK.EQ(I7175, INDEX(CFB!$I$2:$I$1048576, MATCH(W7175, CFB!$W$2:$W$1048576, 0)):INDEX(CFB!$I$2:$I$1048576, MATCH(W7175, CFB!$W$2:$W$1048576, 0) + COUNTIF(CFB!$W$2:$W$1048576, W7175) - 1), 0)</f>
        <v>55</v>
      </c>
      <c r="M7175" s="2">
        <f>_xlfn.RANK.EQ(J7175, INDEX(CFB!$J$2:$J$1048576, MATCH(W7175, CFB!$W$2:$W$1048576, 0)):INDEX(CFB!$J$2:$J$1048576, MATCH(W7175, CFB!$W$2:$W$1048576, 0) + COUNTIF(CFB!$W$2:$W$1048576, W7175) - 1))</f>
        <v>13</v>
      </c>
      <c r="N7175" s="2">
        <f>RANK(K7175, INDEX(CFB!$K$2:$K$1048576, MATCH(W7175, CFB!$W$2:$W$1048576, 0)):INDEX(CFB!$K$2:$K$1048576, MATCH(W7175, CFB!$W$2:$W$1048576, 0) + COUNTIF(CFB!$W$2:$W$1048576, W7175) - 1))</f>
        <v>30</v>
      </c>
      <c r="O7175">
        <v>27.22</v>
      </c>
      <c r="P7175">
        <v>3.35</v>
      </c>
      <c r="W7175">
        <v>1965</v>
      </c>
      <c r="X7175">
        <f t="shared" si="223"/>
        <v>0</v>
      </c>
    </row>
    <row r="7176" spans="1:24" ht="12.75" hidden="1" customHeight="1" x14ac:dyDescent="0.45">
      <c r="A7176">
        <v>31</v>
      </c>
      <c r="B7176" t="s">
        <v>115</v>
      </c>
      <c r="C7176" t="s">
        <v>12</v>
      </c>
      <c r="D7176" s="2" t="str">
        <f t="shared" si="222"/>
        <v>Florida State1965</v>
      </c>
      <c r="F7176">
        <v>4</v>
      </c>
      <c r="G7176">
        <v>5</v>
      </c>
      <c r="H7176">
        <v>1</v>
      </c>
      <c r="I7176">
        <v>0.56999999999999995</v>
      </c>
      <c r="J7176">
        <v>7.82</v>
      </c>
      <c r="K7176">
        <v>8.3800000000000008</v>
      </c>
      <c r="L7176" s="2">
        <f>_xlfn.RANK.EQ(I7176, INDEX(CFB!$I$2:$I$1048576, MATCH(W7176, CFB!$W$2:$W$1048576, 0)):INDEX(CFB!$I$2:$I$1048576, MATCH(W7176, CFB!$W$2:$W$1048576, 0) + COUNTIF(CFB!$W$2:$W$1048576, W7176) - 1), 0)</f>
        <v>56</v>
      </c>
      <c r="M7176" s="2">
        <f>_xlfn.RANK.EQ(J7176, INDEX(CFB!$J$2:$J$1048576, MATCH(W7176, CFB!$W$2:$W$1048576, 0)):INDEX(CFB!$J$2:$J$1048576, MATCH(W7176, CFB!$W$2:$W$1048576, 0) + COUNTIF(CFB!$W$2:$W$1048576, W7176) - 1))</f>
        <v>12</v>
      </c>
      <c r="N7176" s="2">
        <f>RANK(K7176, INDEX(CFB!$K$2:$K$1048576, MATCH(W7176, CFB!$W$2:$W$1048576, 0)):INDEX(CFB!$K$2:$K$1048576, MATCH(W7176, CFB!$W$2:$W$1048576, 0) + COUNTIF(CFB!$W$2:$W$1048576, W7176) - 1))</f>
        <v>31</v>
      </c>
      <c r="O7176">
        <v>26.78</v>
      </c>
      <c r="P7176">
        <v>-1.91</v>
      </c>
      <c r="W7176">
        <v>1965</v>
      </c>
      <c r="X7176">
        <f t="shared" si="223"/>
        <v>0</v>
      </c>
    </row>
    <row r="7177" spans="1:24" ht="12.75" hidden="1" customHeight="1" x14ac:dyDescent="0.45">
      <c r="A7177">
        <v>32</v>
      </c>
      <c r="B7177" t="s">
        <v>60</v>
      </c>
      <c r="C7177" t="s">
        <v>23</v>
      </c>
      <c r="D7177" s="2" t="str">
        <f t="shared" si="222"/>
        <v>Duke1965</v>
      </c>
      <c r="F7177">
        <v>6</v>
      </c>
      <c r="G7177">
        <v>4</v>
      </c>
      <c r="H7177">
        <v>0</v>
      </c>
      <c r="I7177">
        <v>5.71</v>
      </c>
      <c r="J7177">
        <v>2.59</v>
      </c>
      <c r="K7177">
        <v>8.3000000000000007</v>
      </c>
      <c r="L7177" s="2">
        <f>_xlfn.RANK.EQ(I7177, INDEX(CFB!$I$2:$I$1048576, MATCH(W7177, CFB!$W$2:$W$1048576, 0)):INDEX(CFB!$I$2:$I$1048576, MATCH(W7177, CFB!$W$2:$W$1048576, 0) + COUNTIF(CFB!$W$2:$W$1048576, W7177) - 1), 0)</f>
        <v>31</v>
      </c>
      <c r="M7177" s="2">
        <f>_xlfn.RANK.EQ(J7177, INDEX(CFB!$J$2:$J$1048576, MATCH(W7177, CFB!$W$2:$W$1048576, 0)):INDEX(CFB!$J$2:$J$1048576, MATCH(W7177, CFB!$W$2:$W$1048576, 0) + COUNTIF(CFB!$W$2:$W$1048576, W7177) - 1))</f>
        <v>44</v>
      </c>
      <c r="N7177" s="2">
        <f>RANK(K7177, INDEX(CFB!$K$2:$K$1048576, MATCH(W7177, CFB!$W$2:$W$1048576, 0)):INDEX(CFB!$K$2:$K$1048576, MATCH(W7177, CFB!$W$2:$W$1048576, 0) + COUNTIF(CFB!$W$2:$W$1048576, W7177) - 1))</f>
        <v>32</v>
      </c>
      <c r="O7177">
        <v>32.229999999999997</v>
      </c>
      <c r="P7177">
        <v>3.6</v>
      </c>
      <c r="W7177">
        <v>1965</v>
      </c>
      <c r="X7177">
        <f t="shared" si="223"/>
        <v>0</v>
      </c>
    </row>
    <row r="7178" spans="1:24" ht="12.75" hidden="1" customHeight="1" x14ac:dyDescent="0.45">
      <c r="A7178">
        <v>33</v>
      </c>
      <c r="B7178" t="s">
        <v>24</v>
      </c>
      <c r="C7178" t="s">
        <v>189</v>
      </c>
      <c r="D7178" s="2" t="str">
        <f t="shared" si="222"/>
        <v>SMU1965</v>
      </c>
      <c r="F7178">
        <v>4</v>
      </c>
      <c r="G7178">
        <v>5</v>
      </c>
      <c r="H7178">
        <v>1</v>
      </c>
      <c r="I7178">
        <v>1.59</v>
      </c>
      <c r="J7178">
        <v>6.51</v>
      </c>
      <c r="K7178">
        <v>8.1</v>
      </c>
      <c r="L7178" s="2">
        <f>_xlfn.RANK.EQ(I7178, INDEX(CFB!$I$2:$I$1048576, MATCH(W7178, CFB!$W$2:$W$1048576, 0)):INDEX(CFB!$I$2:$I$1048576, MATCH(W7178, CFB!$W$2:$W$1048576, 0) + COUNTIF(CFB!$W$2:$W$1048576, W7178) - 1), 0)</f>
        <v>54</v>
      </c>
      <c r="M7178" s="2">
        <f>_xlfn.RANK.EQ(J7178, INDEX(CFB!$J$2:$J$1048576, MATCH(W7178, CFB!$W$2:$W$1048576, 0)):INDEX(CFB!$J$2:$J$1048576, MATCH(W7178, CFB!$W$2:$W$1048576, 0) + COUNTIF(CFB!$W$2:$W$1048576, W7178) - 1))</f>
        <v>17</v>
      </c>
      <c r="N7178" s="2">
        <f>RANK(K7178, INDEX(CFB!$K$2:$K$1048576, MATCH(W7178, CFB!$W$2:$W$1048576, 0)):INDEX(CFB!$K$2:$K$1048576, MATCH(W7178, CFB!$W$2:$W$1048576, 0) + COUNTIF(CFB!$W$2:$W$1048576, W7178) - 1))</f>
        <v>33</v>
      </c>
      <c r="O7178">
        <v>27.34</v>
      </c>
      <c r="P7178">
        <v>0.55000000000000004</v>
      </c>
      <c r="W7178">
        <v>1965</v>
      </c>
      <c r="X7178">
        <f t="shared" si="223"/>
        <v>0</v>
      </c>
    </row>
    <row r="7179" spans="1:24" ht="12.75" hidden="1" customHeight="1" x14ac:dyDescent="0.45">
      <c r="A7179">
        <v>34</v>
      </c>
      <c r="B7179" t="s">
        <v>112</v>
      </c>
      <c r="C7179" t="s">
        <v>242</v>
      </c>
      <c r="D7179" s="2" t="str">
        <f t="shared" si="222"/>
        <v>Stanford1965</v>
      </c>
      <c r="F7179">
        <v>6</v>
      </c>
      <c r="G7179">
        <v>3</v>
      </c>
      <c r="H7179">
        <v>1</v>
      </c>
      <c r="I7179">
        <v>2.96</v>
      </c>
      <c r="J7179">
        <v>4.97</v>
      </c>
      <c r="K7179">
        <v>7.93</v>
      </c>
      <c r="L7179" s="2">
        <f>_xlfn.RANK.EQ(I7179, INDEX(CFB!$I$2:$I$1048576, MATCH(W7179, CFB!$W$2:$W$1048576, 0)):INDEX(CFB!$I$2:$I$1048576, MATCH(W7179, CFB!$W$2:$W$1048576, 0) + COUNTIF(CFB!$W$2:$W$1048576, W7179) - 1), 0)</f>
        <v>44</v>
      </c>
      <c r="M7179" s="2">
        <f>_xlfn.RANK.EQ(J7179, INDEX(CFB!$J$2:$J$1048576, MATCH(W7179, CFB!$W$2:$W$1048576, 0)):INDEX(CFB!$J$2:$J$1048576, MATCH(W7179, CFB!$W$2:$W$1048576, 0) + COUNTIF(CFB!$W$2:$W$1048576, W7179) - 1))</f>
        <v>29</v>
      </c>
      <c r="N7179" s="2">
        <f>RANK(K7179, INDEX(CFB!$K$2:$K$1048576, MATCH(W7179, CFB!$W$2:$W$1048576, 0)):INDEX(CFB!$K$2:$K$1048576, MATCH(W7179, CFB!$W$2:$W$1048576, 0) + COUNTIF(CFB!$W$2:$W$1048576, W7179) - 1))</f>
        <v>34</v>
      </c>
      <c r="O7179">
        <v>26.85</v>
      </c>
      <c r="P7179">
        <v>2.2400000000000002</v>
      </c>
      <c r="W7179">
        <v>1965</v>
      </c>
      <c r="X7179">
        <f t="shared" si="223"/>
        <v>0</v>
      </c>
    </row>
    <row r="7180" spans="1:24" ht="12.75" hidden="1" customHeight="1" x14ac:dyDescent="0.45">
      <c r="A7180">
        <v>35</v>
      </c>
      <c r="B7180" t="s">
        <v>45</v>
      </c>
      <c r="C7180" t="s">
        <v>189</v>
      </c>
      <c r="D7180" s="2" t="str">
        <f t="shared" si="222"/>
        <v>Baylor1965</v>
      </c>
      <c r="F7180">
        <v>5</v>
      </c>
      <c r="G7180">
        <v>5</v>
      </c>
      <c r="H7180">
        <v>0</v>
      </c>
      <c r="I7180">
        <v>3.7</v>
      </c>
      <c r="J7180">
        <v>3.84</v>
      </c>
      <c r="K7180">
        <v>7.54</v>
      </c>
      <c r="L7180" s="2">
        <f>_xlfn.RANK.EQ(I7180, INDEX(CFB!$I$2:$I$1048576, MATCH(W7180, CFB!$W$2:$W$1048576, 0)):INDEX(CFB!$I$2:$I$1048576, MATCH(W7180, CFB!$W$2:$W$1048576, 0) + COUNTIF(CFB!$W$2:$W$1048576, W7180) - 1), 0)</f>
        <v>41</v>
      </c>
      <c r="M7180" s="2">
        <f>_xlfn.RANK.EQ(J7180, INDEX(CFB!$J$2:$J$1048576, MATCH(W7180, CFB!$W$2:$W$1048576, 0)):INDEX(CFB!$J$2:$J$1048576, MATCH(W7180, CFB!$W$2:$W$1048576, 0) + COUNTIF(CFB!$W$2:$W$1048576, W7180) - 1))</f>
        <v>35</v>
      </c>
      <c r="N7180" s="2">
        <f>RANK(K7180, INDEX(CFB!$K$2:$K$1048576, MATCH(W7180, CFB!$W$2:$W$1048576, 0)):INDEX(CFB!$K$2:$K$1048576, MATCH(W7180, CFB!$W$2:$W$1048576, 0) + COUNTIF(CFB!$W$2:$W$1048576, W7180) - 1))</f>
        <v>35</v>
      </c>
      <c r="O7180">
        <v>29.76</v>
      </c>
      <c r="P7180">
        <v>2.72</v>
      </c>
      <c r="W7180">
        <v>1965</v>
      </c>
      <c r="X7180">
        <f t="shared" si="223"/>
        <v>0</v>
      </c>
    </row>
    <row r="7181" spans="1:24" ht="12.75" hidden="1" customHeight="1" x14ac:dyDescent="0.45">
      <c r="A7181">
        <v>36</v>
      </c>
      <c r="B7181" t="s">
        <v>109</v>
      </c>
      <c r="C7181" t="s">
        <v>15</v>
      </c>
      <c r="D7181" s="2" t="str">
        <f t="shared" si="222"/>
        <v>Mississippi State1965</v>
      </c>
      <c r="F7181">
        <v>4</v>
      </c>
      <c r="G7181">
        <v>6</v>
      </c>
      <c r="H7181">
        <v>0</v>
      </c>
      <c r="I7181">
        <v>5.72</v>
      </c>
      <c r="J7181">
        <v>1.57</v>
      </c>
      <c r="K7181">
        <v>7.29</v>
      </c>
      <c r="L7181" s="2">
        <f>_xlfn.RANK.EQ(I7181, INDEX(CFB!$I$2:$I$1048576, MATCH(W7181, CFB!$W$2:$W$1048576, 0)):INDEX(CFB!$I$2:$I$1048576, MATCH(W7181, CFB!$W$2:$W$1048576, 0) + COUNTIF(CFB!$W$2:$W$1048576, W7181) - 1), 0)</f>
        <v>30</v>
      </c>
      <c r="M7181" s="2">
        <f>_xlfn.RANK.EQ(J7181, INDEX(CFB!$J$2:$J$1048576, MATCH(W7181, CFB!$W$2:$W$1048576, 0)):INDEX(CFB!$J$2:$J$1048576, MATCH(W7181, CFB!$W$2:$W$1048576, 0) + COUNTIF(CFB!$W$2:$W$1048576, W7181) - 1))</f>
        <v>52</v>
      </c>
      <c r="N7181" s="2">
        <f>RANK(K7181, INDEX(CFB!$K$2:$K$1048576, MATCH(W7181, CFB!$W$2:$W$1048576, 0)):INDEX(CFB!$K$2:$K$1048576, MATCH(W7181, CFB!$W$2:$W$1048576, 0) + COUNTIF(CFB!$W$2:$W$1048576, W7181) - 1))</f>
        <v>36</v>
      </c>
      <c r="O7181">
        <v>34.17</v>
      </c>
      <c r="P7181">
        <v>4.09</v>
      </c>
      <c r="W7181">
        <v>1965</v>
      </c>
      <c r="X7181">
        <f t="shared" si="223"/>
        <v>0</v>
      </c>
    </row>
    <row r="7182" spans="1:24" ht="12.75" hidden="1" customHeight="1" x14ac:dyDescent="0.45">
      <c r="A7182">
        <v>37</v>
      </c>
      <c r="B7182" t="s">
        <v>91</v>
      </c>
      <c r="C7182" t="s">
        <v>23</v>
      </c>
      <c r="D7182" s="2" t="str">
        <f t="shared" si="222"/>
        <v>North Carolina State1965</v>
      </c>
      <c r="F7182">
        <v>6</v>
      </c>
      <c r="G7182">
        <v>4</v>
      </c>
      <c r="H7182">
        <v>0</v>
      </c>
      <c r="I7182">
        <v>0.38</v>
      </c>
      <c r="J7182">
        <v>6.27</v>
      </c>
      <c r="K7182">
        <v>6.65</v>
      </c>
      <c r="L7182" s="2">
        <f>_xlfn.RANK.EQ(I7182, INDEX(CFB!$I$2:$I$1048576, MATCH(W7182, CFB!$W$2:$W$1048576, 0)):INDEX(CFB!$I$2:$I$1048576, MATCH(W7182, CFB!$W$2:$W$1048576, 0) + COUNTIF(CFB!$W$2:$W$1048576, W7182) - 1), 0)</f>
        <v>60</v>
      </c>
      <c r="M7182" s="2">
        <f>_xlfn.RANK.EQ(J7182, INDEX(CFB!$J$2:$J$1048576, MATCH(W7182, CFB!$W$2:$W$1048576, 0)):INDEX(CFB!$J$2:$J$1048576, MATCH(W7182, CFB!$W$2:$W$1048576, 0) + COUNTIF(CFB!$W$2:$W$1048576, W7182) - 1))</f>
        <v>21</v>
      </c>
      <c r="N7182" s="2">
        <f>RANK(K7182, INDEX(CFB!$K$2:$K$1048576, MATCH(W7182, CFB!$W$2:$W$1048576, 0)):INDEX(CFB!$K$2:$K$1048576, MATCH(W7182, CFB!$W$2:$W$1048576, 0) + COUNTIF(CFB!$W$2:$W$1048576, W7182) - 1))</f>
        <v>37</v>
      </c>
      <c r="O7182">
        <v>25.38</v>
      </c>
      <c r="P7182">
        <v>0.18</v>
      </c>
      <c r="W7182">
        <v>1965</v>
      </c>
      <c r="X7182">
        <f t="shared" si="223"/>
        <v>0</v>
      </c>
    </row>
    <row r="7183" spans="1:24" ht="12.75" hidden="1" customHeight="1" x14ac:dyDescent="0.45">
      <c r="A7183">
        <v>38</v>
      </c>
      <c r="B7183" t="s">
        <v>103</v>
      </c>
      <c r="C7183" t="s">
        <v>10</v>
      </c>
      <c r="D7183" s="2" t="str">
        <f t="shared" si="222"/>
        <v>Northwestern1965</v>
      </c>
      <c r="F7183">
        <v>4</v>
      </c>
      <c r="G7183">
        <v>6</v>
      </c>
      <c r="H7183">
        <v>0</v>
      </c>
      <c r="I7183">
        <v>3.3</v>
      </c>
      <c r="J7183">
        <v>3.17</v>
      </c>
      <c r="K7183">
        <v>6.47</v>
      </c>
      <c r="L7183" s="2">
        <f>_xlfn.RANK.EQ(I7183, INDEX(CFB!$I$2:$I$1048576, MATCH(W7183, CFB!$W$2:$W$1048576, 0)):INDEX(CFB!$I$2:$I$1048576, MATCH(W7183, CFB!$W$2:$W$1048576, 0) + COUNTIF(CFB!$W$2:$W$1048576, W7183) - 1), 0)</f>
        <v>42</v>
      </c>
      <c r="M7183" s="2">
        <f>_xlfn.RANK.EQ(J7183, INDEX(CFB!$J$2:$J$1048576, MATCH(W7183, CFB!$W$2:$W$1048576, 0)):INDEX(CFB!$J$2:$J$1048576, MATCH(W7183, CFB!$W$2:$W$1048576, 0) + COUNTIF(CFB!$W$2:$W$1048576, W7183) - 1))</f>
        <v>40</v>
      </c>
      <c r="N7183" s="2">
        <f>RANK(K7183, INDEX(CFB!$K$2:$K$1048576, MATCH(W7183, CFB!$W$2:$W$1048576, 0)):INDEX(CFB!$K$2:$K$1048576, MATCH(W7183, CFB!$W$2:$W$1048576, 0) + COUNTIF(CFB!$W$2:$W$1048576, W7183) - 1))</f>
        <v>38</v>
      </c>
      <c r="O7183">
        <v>29.47</v>
      </c>
      <c r="P7183">
        <v>4.78</v>
      </c>
      <c r="W7183">
        <v>1965</v>
      </c>
      <c r="X7183">
        <f t="shared" si="223"/>
        <v>0</v>
      </c>
    </row>
    <row r="7184" spans="1:24" ht="12.75" hidden="1" customHeight="1" x14ac:dyDescent="0.45">
      <c r="A7184">
        <v>39</v>
      </c>
      <c r="B7184" t="s">
        <v>107</v>
      </c>
      <c r="C7184" t="s">
        <v>12</v>
      </c>
      <c r="D7184" s="2" t="str">
        <f t="shared" si="222"/>
        <v>Houston1965</v>
      </c>
      <c r="F7184">
        <v>4</v>
      </c>
      <c r="G7184">
        <v>5</v>
      </c>
      <c r="H7184">
        <v>1</v>
      </c>
      <c r="I7184">
        <v>3.21</v>
      </c>
      <c r="J7184">
        <v>3.21</v>
      </c>
      <c r="K7184">
        <v>6.41</v>
      </c>
      <c r="L7184" s="2">
        <f>_xlfn.RANK.EQ(I7184, INDEX(CFB!$I$2:$I$1048576, MATCH(W7184, CFB!$W$2:$W$1048576, 0)):INDEX(CFB!$I$2:$I$1048576, MATCH(W7184, CFB!$W$2:$W$1048576, 0) + COUNTIF(CFB!$W$2:$W$1048576, W7184) - 1), 0)</f>
        <v>43</v>
      </c>
      <c r="M7184" s="2">
        <f>_xlfn.RANK.EQ(J7184, INDEX(CFB!$J$2:$J$1048576, MATCH(W7184, CFB!$W$2:$W$1048576, 0)):INDEX(CFB!$J$2:$J$1048576, MATCH(W7184, CFB!$W$2:$W$1048576, 0) + COUNTIF(CFB!$W$2:$W$1048576, W7184) - 1))</f>
        <v>39</v>
      </c>
      <c r="N7184" s="2">
        <f>RANK(K7184, INDEX(CFB!$K$2:$K$1048576, MATCH(W7184, CFB!$W$2:$W$1048576, 0)):INDEX(CFB!$K$2:$K$1048576, MATCH(W7184, CFB!$W$2:$W$1048576, 0) + COUNTIF(CFB!$W$2:$W$1048576, W7184) - 1))</f>
        <v>39</v>
      </c>
      <c r="O7184">
        <v>30.4</v>
      </c>
      <c r="P7184">
        <v>4.76</v>
      </c>
      <c r="W7184">
        <v>1965</v>
      </c>
      <c r="X7184">
        <f t="shared" si="223"/>
        <v>0</v>
      </c>
    </row>
    <row r="7185" spans="1:24" ht="12.75" hidden="1" customHeight="1" x14ac:dyDescent="0.45">
      <c r="A7185">
        <v>40</v>
      </c>
      <c r="B7185" t="s">
        <v>218</v>
      </c>
      <c r="C7185" t="s">
        <v>212</v>
      </c>
      <c r="D7185" s="2" t="str">
        <f t="shared" si="222"/>
        <v>Dartmouth1965</v>
      </c>
      <c r="F7185">
        <v>9</v>
      </c>
      <c r="G7185">
        <v>0</v>
      </c>
      <c r="H7185">
        <v>0</v>
      </c>
      <c r="I7185">
        <v>4.1500000000000004</v>
      </c>
      <c r="J7185">
        <v>2.08</v>
      </c>
      <c r="K7185">
        <v>6.23</v>
      </c>
      <c r="L7185" s="2">
        <f>_xlfn.RANK.EQ(I7185, INDEX(CFB!$I$2:$I$1048576, MATCH(W7185, CFB!$W$2:$W$1048576, 0)):INDEX(CFB!$I$2:$I$1048576, MATCH(W7185, CFB!$W$2:$W$1048576, 0) + COUNTIF(CFB!$W$2:$W$1048576, W7185) - 1), 0)</f>
        <v>39</v>
      </c>
      <c r="M7185" s="2">
        <f>_xlfn.RANK.EQ(J7185, INDEX(CFB!$J$2:$J$1048576, MATCH(W7185, CFB!$W$2:$W$1048576, 0)):INDEX(CFB!$J$2:$J$1048576, MATCH(W7185, CFB!$W$2:$W$1048576, 0) + COUNTIF(CFB!$W$2:$W$1048576, W7185) - 1))</f>
        <v>47</v>
      </c>
      <c r="N7185" s="2">
        <f>RANK(K7185, INDEX(CFB!$K$2:$K$1048576, MATCH(W7185, CFB!$W$2:$W$1048576, 0)):INDEX(CFB!$K$2:$K$1048576, MATCH(W7185, CFB!$W$2:$W$1048576, 0) + COUNTIF(CFB!$W$2:$W$1048576, W7185) - 1))</f>
        <v>40</v>
      </c>
      <c r="O7185">
        <v>35.07</v>
      </c>
      <c r="P7185">
        <v>4.0199999999999996</v>
      </c>
      <c r="W7185">
        <v>1965</v>
      </c>
      <c r="X7185">
        <f t="shared" si="223"/>
        <v>0</v>
      </c>
    </row>
    <row r="7186" spans="1:24" ht="12.75" hidden="1" customHeight="1" x14ac:dyDescent="0.45">
      <c r="A7186">
        <v>41</v>
      </c>
      <c r="B7186" t="s">
        <v>51</v>
      </c>
      <c r="C7186" t="s">
        <v>12</v>
      </c>
      <c r="D7186" s="2" t="str">
        <f t="shared" si="222"/>
        <v>Navy1965</v>
      </c>
      <c r="F7186">
        <v>4</v>
      </c>
      <c r="G7186">
        <v>4</v>
      </c>
      <c r="H7186">
        <v>2</v>
      </c>
      <c r="I7186">
        <v>-1.47</v>
      </c>
      <c r="J7186">
        <v>7.18</v>
      </c>
      <c r="K7186">
        <v>5.7</v>
      </c>
      <c r="L7186" s="2">
        <f>_xlfn.RANK.EQ(I7186, INDEX(CFB!$I$2:$I$1048576, MATCH(W7186, CFB!$W$2:$W$1048576, 0)):INDEX(CFB!$I$2:$I$1048576, MATCH(W7186, CFB!$W$2:$W$1048576, 0) + COUNTIF(CFB!$W$2:$W$1048576, W7186) - 1), 0)</f>
        <v>75</v>
      </c>
      <c r="M7186" s="2">
        <f>_xlfn.RANK.EQ(J7186, INDEX(CFB!$J$2:$J$1048576, MATCH(W7186, CFB!$W$2:$W$1048576, 0)):INDEX(CFB!$J$2:$J$1048576, MATCH(W7186, CFB!$W$2:$W$1048576, 0) + COUNTIF(CFB!$W$2:$W$1048576, W7186) - 1))</f>
        <v>14</v>
      </c>
      <c r="N7186" s="2">
        <f>RANK(K7186, INDEX(CFB!$K$2:$K$1048576, MATCH(W7186, CFB!$W$2:$W$1048576, 0)):INDEX(CFB!$K$2:$K$1048576, MATCH(W7186, CFB!$W$2:$W$1048576, 0) + COUNTIF(CFB!$W$2:$W$1048576, W7186) - 1))</f>
        <v>41</v>
      </c>
      <c r="O7186">
        <v>25.15</v>
      </c>
      <c r="P7186">
        <v>-0.49</v>
      </c>
      <c r="W7186">
        <v>1965</v>
      </c>
      <c r="X7186">
        <f t="shared" si="223"/>
        <v>0</v>
      </c>
    </row>
    <row r="7187" spans="1:24" ht="12.75" hidden="1" customHeight="1" x14ac:dyDescent="0.45">
      <c r="A7187">
        <v>42</v>
      </c>
      <c r="B7187" t="s">
        <v>148</v>
      </c>
      <c r="C7187" t="s">
        <v>12</v>
      </c>
      <c r="D7187" s="2" t="str">
        <f t="shared" si="222"/>
        <v>UTEP1965</v>
      </c>
      <c r="F7187">
        <v>8</v>
      </c>
      <c r="G7187">
        <v>3</v>
      </c>
      <c r="H7187">
        <v>0</v>
      </c>
      <c r="I7187">
        <v>9.3000000000000007</v>
      </c>
      <c r="J7187">
        <v>-3.73</v>
      </c>
      <c r="K7187">
        <v>5.57</v>
      </c>
      <c r="L7187" s="2">
        <f>_xlfn.RANK.EQ(I7187, INDEX(CFB!$I$2:$I$1048576, MATCH(W7187, CFB!$W$2:$W$1048576, 0)):INDEX(CFB!$I$2:$I$1048576, MATCH(W7187, CFB!$W$2:$W$1048576, 0) + COUNTIF(CFB!$W$2:$W$1048576, W7187) - 1), 0)</f>
        <v>14</v>
      </c>
      <c r="M7187" s="2">
        <f>_xlfn.RANK.EQ(J7187, INDEX(CFB!$J$2:$J$1048576, MATCH(W7187, CFB!$W$2:$W$1048576, 0)):INDEX(CFB!$J$2:$J$1048576, MATCH(W7187, CFB!$W$2:$W$1048576, 0) + COUNTIF(CFB!$W$2:$W$1048576, W7187) - 1))</f>
        <v>92</v>
      </c>
      <c r="N7187" s="2">
        <f>RANK(K7187, INDEX(CFB!$K$2:$K$1048576, MATCH(W7187, CFB!$W$2:$W$1048576, 0)):INDEX(CFB!$K$2:$K$1048576, MATCH(W7187, CFB!$W$2:$W$1048576, 0) + COUNTIF(CFB!$W$2:$W$1048576, W7187) - 1))</f>
        <v>42</v>
      </c>
      <c r="O7187">
        <v>35.61</v>
      </c>
      <c r="P7187">
        <v>10.87</v>
      </c>
      <c r="W7187">
        <v>1965</v>
      </c>
      <c r="X7187">
        <f t="shared" si="223"/>
        <v>0</v>
      </c>
    </row>
    <row r="7188" spans="1:24" ht="12.75" hidden="1" customHeight="1" x14ac:dyDescent="0.45">
      <c r="A7188">
        <v>43</v>
      </c>
      <c r="B7188" t="s">
        <v>220</v>
      </c>
      <c r="C7188" t="s">
        <v>212</v>
      </c>
      <c r="D7188" s="2" t="str">
        <f t="shared" si="222"/>
        <v>Princeton1965</v>
      </c>
      <c r="F7188">
        <v>8</v>
      </c>
      <c r="G7188">
        <v>1</v>
      </c>
      <c r="H7188">
        <v>0</v>
      </c>
      <c r="I7188">
        <v>6.94</v>
      </c>
      <c r="J7188">
        <v>-1.64</v>
      </c>
      <c r="K7188">
        <v>5.3</v>
      </c>
      <c r="L7188" s="2">
        <f>_xlfn.RANK.EQ(I7188, INDEX(CFB!$I$2:$I$1048576, MATCH(W7188, CFB!$W$2:$W$1048576, 0)):INDEX(CFB!$I$2:$I$1048576, MATCH(W7188, CFB!$W$2:$W$1048576, 0) + COUNTIF(CFB!$W$2:$W$1048576, W7188) - 1), 0)</f>
        <v>24</v>
      </c>
      <c r="M7188" s="2">
        <f>_xlfn.RANK.EQ(J7188, INDEX(CFB!$J$2:$J$1048576, MATCH(W7188, CFB!$W$2:$W$1048576, 0)):INDEX(CFB!$J$2:$J$1048576, MATCH(W7188, CFB!$W$2:$W$1048576, 0) + COUNTIF(CFB!$W$2:$W$1048576, W7188) - 1))</f>
        <v>84</v>
      </c>
      <c r="N7188" s="2">
        <f>RANK(K7188, INDEX(CFB!$K$2:$K$1048576, MATCH(W7188, CFB!$W$2:$W$1048576, 0)):INDEX(CFB!$K$2:$K$1048576, MATCH(W7188, CFB!$W$2:$W$1048576, 0) + COUNTIF(CFB!$W$2:$W$1048576, W7188) - 1))</f>
        <v>43</v>
      </c>
      <c r="O7188">
        <v>37.47</v>
      </c>
      <c r="P7188">
        <v>7.63</v>
      </c>
      <c r="W7188">
        <v>1965</v>
      </c>
      <c r="X7188">
        <f t="shared" si="223"/>
        <v>0</v>
      </c>
    </row>
    <row r="7189" spans="1:24" ht="12.75" hidden="1" customHeight="1" x14ac:dyDescent="0.45">
      <c r="A7189">
        <v>44</v>
      </c>
      <c r="B7189" t="s">
        <v>133</v>
      </c>
      <c r="C7189" t="s">
        <v>12</v>
      </c>
      <c r="D7189" s="2" t="str">
        <f t="shared" si="222"/>
        <v>Utah State1965</v>
      </c>
      <c r="F7189">
        <v>8</v>
      </c>
      <c r="G7189">
        <v>2</v>
      </c>
      <c r="H7189">
        <v>0</v>
      </c>
      <c r="I7189">
        <v>5.53</v>
      </c>
      <c r="J7189">
        <v>-0.22</v>
      </c>
      <c r="K7189">
        <v>5.3</v>
      </c>
      <c r="L7189" s="2">
        <f>_xlfn.RANK.EQ(I7189, INDEX(CFB!$I$2:$I$1048576, MATCH(W7189, CFB!$W$2:$W$1048576, 0)):INDEX(CFB!$I$2:$I$1048576, MATCH(W7189, CFB!$W$2:$W$1048576, 0) + COUNTIF(CFB!$W$2:$W$1048576, W7189) - 1), 0)</f>
        <v>33</v>
      </c>
      <c r="M7189" s="2">
        <f>_xlfn.RANK.EQ(J7189, INDEX(CFB!$J$2:$J$1048576, MATCH(W7189, CFB!$W$2:$W$1048576, 0)):INDEX(CFB!$J$2:$J$1048576, MATCH(W7189, CFB!$W$2:$W$1048576, 0) + COUNTIF(CFB!$W$2:$W$1048576, W7189) - 1))</f>
        <v>64</v>
      </c>
      <c r="N7189" s="2">
        <f>RANK(K7189, INDEX(CFB!$K$2:$K$1048576, MATCH(W7189, CFB!$W$2:$W$1048576, 0)):INDEX(CFB!$K$2:$K$1048576, MATCH(W7189, CFB!$W$2:$W$1048576, 0) + COUNTIF(CFB!$W$2:$W$1048576, W7189) - 1))</f>
        <v>43</v>
      </c>
      <c r="O7189">
        <v>32.78</v>
      </c>
      <c r="P7189">
        <v>6.29</v>
      </c>
      <c r="W7189">
        <v>1965</v>
      </c>
      <c r="X7189">
        <f t="shared" si="223"/>
        <v>0</v>
      </c>
    </row>
    <row r="7190" spans="1:24" ht="12.75" hidden="1" customHeight="1" x14ac:dyDescent="0.45">
      <c r="A7190">
        <v>45</v>
      </c>
      <c r="B7190" t="s">
        <v>138</v>
      </c>
      <c r="C7190" t="s">
        <v>178</v>
      </c>
      <c r="D7190" s="2" t="str">
        <f t="shared" si="222"/>
        <v>Wyoming1965</v>
      </c>
      <c r="F7190">
        <v>6</v>
      </c>
      <c r="G7190">
        <v>4</v>
      </c>
      <c r="H7190">
        <v>0</v>
      </c>
      <c r="I7190">
        <v>2.66</v>
      </c>
      <c r="J7190">
        <v>2.04</v>
      </c>
      <c r="K7190">
        <v>4.71</v>
      </c>
      <c r="L7190" s="2">
        <f>_xlfn.RANK.EQ(I7190, INDEX(CFB!$I$2:$I$1048576, MATCH(W7190, CFB!$W$2:$W$1048576, 0)):INDEX(CFB!$I$2:$I$1048576, MATCH(W7190, CFB!$W$2:$W$1048576, 0) + COUNTIF(CFB!$W$2:$W$1048576, W7190) - 1), 0)</f>
        <v>46</v>
      </c>
      <c r="M7190" s="2">
        <f>_xlfn.RANK.EQ(J7190, INDEX(CFB!$J$2:$J$1048576, MATCH(W7190, CFB!$W$2:$W$1048576, 0)):INDEX(CFB!$J$2:$J$1048576, MATCH(W7190, CFB!$W$2:$W$1048576, 0) + COUNTIF(CFB!$W$2:$W$1048576, W7190) - 1))</f>
        <v>48</v>
      </c>
      <c r="N7190" s="2">
        <f>RANK(K7190, INDEX(CFB!$K$2:$K$1048576, MATCH(W7190, CFB!$W$2:$W$1048576, 0)):INDEX(CFB!$K$2:$K$1048576, MATCH(W7190, CFB!$W$2:$W$1048576, 0) + COUNTIF(CFB!$W$2:$W$1048576, W7190) - 1))</f>
        <v>45</v>
      </c>
      <c r="O7190">
        <v>29.19</v>
      </c>
      <c r="P7190">
        <v>8.24</v>
      </c>
      <c r="W7190">
        <v>1965</v>
      </c>
      <c r="X7190">
        <f t="shared" si="223"/>
        <v>0</v>
      </c>
    </row>
    <row r="7191" spans="1:24" ht="12.75" hidden="1" customHeight="1" x14ac:dyDescent="0.45">
      <c r="A7191">
        <v>46</v>
      </c>
      <c r="B7191" t="s">
        <v>26</v>
      </c>
      <c r="C7191" t="s">
        <v>23</v>
      </c>
      <c r="D7191" s="2" t="str">
        <f t="shared" si="222"/>
        <v>Clemson1965</v>
      </c>
      <c r="F7191">
        <v>5</v>
      </c>
      <c r="G7191">
        <v>5</v>
      </c>
      <c r="H7191">
        <v>0</v>
      </c>
      <c r="I7191">
        <v>-1.1399999999999999</v>
      </c>
      <c r="J7191">
        <v>5.3</v>
      </c>
      <c r="K7191">
        <v>4.16</v>
      </c>
      <c r="L7191" s="2">
        <f>_xlfn.RANK.EQ(I7191, INDEX(CFB!$I$2:$I$1048576, MATCH(W7191, CFB!$W$2:$W$1048576, 0)):INDEX(CFB!$I$2:$I$1048576, MATCH(W7191, CFB!$W$2:$W$1048576, 0) + COUNTIF(CFB!$W$2:$W$1048576, W7191) - 1), 0)</f>
        <v>73</v>
      </c>
      <c r="M7191" s="2">
        <f>_xlfn.RANK.EQ(J7191, INDEX(CFB!$J$2:$J$1048576, MATCH(W7191, CFB!$W$2:$W$1048576, 0)):INDEX(CFB!$J$2:$J$1048576, MATCH(W7191, CFB!$W$2:$W$1048576, 0) + COUNTIF(CFB!$W$2:$W$1048576, W7191) - 1))</f>
        <v>26</v>
      </c>
      <c r="N7191" s="2">
        <f>RANK(K7191, INDEX(CFB!$K$2:$K$1048576, MATCH(W7191, CFB!$W$2:$W$1048576, 0)):INDEX(CFB!$K$2:$K$1048576, MATCH(W7191, CFB!$W$2:$W$1048576, 0) + COUNTIF(CFB!$W$2:$W$1048576, W7191) - 1))</f>
        <v>46</v>
      </c>
      <c r="O7191">
        <v>23.84</v>
      </c>
      <c r="P7191">
        <v>1.67</v>
      </c>
      <c r="W7191">
        <v>1965</v>
      </c>
      <c r="X7191">
        <f t="shared" si="223"/>
        <v>0</v>
      </c>
    </row>
    <row r="7192" spans="1:24" ht="12.75" hidden="1" customHeight="1" x14ac:dyDescent="0.45">
      <c r="A7192">
        <v>47</v>
      </c>
      <c r="B7192" t="s">
        <v>119</v>
      </c>
      <c r="C7192" t="s">
        <v>242</v>
      </c>
      <c r="D7192" s="2" t="str">
        <f t="shared" si="222"/>
        <v>Oregon State1965</v>
      </c>
      <c r="F7192">
        <v>5</v>
      </c>
      <c r="G7192">
        <v>5</v>
      </c>
      <c r="H7192">
        <v>0</v>
      </c>
      <c r="I7192">
        <v>1.73</v>
      </c>
      <c r="J7192">
        <v>2.42</v>
      </c>
      <c r="K7192">
        <v>4.16</v>
      </c>
      <c r="L7192" s="2">
        <f>_xlfn.RANK.EQ(I7192, INDEX(CFB!$I$2:$I$1048576, MATCH(W7192, CFB!$W$2:$W$1048576, 0)):INDEX(CFB!$I$2:$I$1048576, MATCH(W7192, CFB!$W$2:$W$1048576, 0) + COUNTIF(CFB!$W$2:$W$1048576, W7192) - 1), 0)</f>
        <v>53</v>
      </c>
      <c r="M7192" s="2">
        <f>_xlfn.RANK.EQ(J7192, INDEX(CFB!$J$2:$J$1048576, MATCH(W7192, CFB!$W$2:$W$1048576, 0)):INDEX(CFB!$J$2:$J$1048576, MATCH(W7192, CFB!$W$2:$W$1048576, 0) + COUNTIF(CFB!$W$2:$W$1048576, W7192) - 1))</f>
        <v>46</v>
      </c>
      <c r="N7192" s="2">
        <f>RANK(K7192, INDEX(CFB!$K$2:$K$1048576, MATCH(W7192, CFB!$W$2:$W$1048576, 0)):INDEX(CFB!$K$2:$K$1048576, MATCH(W7192, CFB!$W$2:$W$1048576, 0) + COUNTIF(CFB!$W$2:$W$1048576, W7192) - 1))</f>
        <v>46</v>
      </c>
      <c r="O7192">
        <v>25.92</v>
      </c>
      <c r="P7192">
        <v>2.79</v>
      </c>
      <c r="W7192">
        <v>1965</v>
      </c>
      <c r="X7192">
        <f t="shared" si="223"/>
        <v>0</v>
      </c>
    </row>
    <row r="7193" spans="1:24" ht="12.75" hidden="1" customHeight="1" x14ac:dyDescent="0.45">
      <c r="A7193">
        <v>48</v>
      </c>
      <c r="B7193" t="s">
        <v>39</v>
      </c>
      <c r="C7193" t="s">
        <v>188</v>
      </c>
      <c r="D7193" s="2" t="str">
        <f t="shared" si="222"/>
        <v>Colorado1965</v>
      </c>
      <c r="F7193">
        <v>6</v>
      </c>
      <c r="G7193">
        <v>2</v>
      </c>
      <c r="H7193">
        <v>2</v>
      </c>
      <c r="I7193">
        <v>-0.6</v>
      </c>
      <c r="J7193">
        <v>4.68</v>
      </c>
      <c r="K7193">
        <v>4.08</v>
      </c>
      <c r="L7193" s="2">
        <f>_xlfn.RANK.EQ(I7193, INDEX(CFB!$I$2:$I$1048576, MATCH(W7193, CFB!$W$2:$W$1048576, 0)):INDEX(CFB!$I$2:$I$1048576, MATCH(W7193, CFB!$W$2:$W$1048576, 0) + COUNTIF(CFB!$W$2:$W$1048576, W7193) - 1), 0)</f>
        <v>69</v>
      </c>
      <c r="M7193" s="2">
        <f>_xlfn.RANK.EQ(J7193, INDEX(CFB!$J$2:$J$1048576, MATCH(W7193, CFB!$W$2:$W$1048576, 0)):INDEX(CFB!$J$2:$J$1048576, MATCH(W7193, CFB!$W$2:$W$1048576, 0) + COUNTIF(CFB!$W$2:$W$1048576, W7193) - 1))</f>
        <v>31</v>
      </c>
      <c r="N7193" s="2">
        <f>RANK(K7193, INDEX(CFB!$K$2:$K$1048576, MATCH(W7193, CFB!$W$2:$W$1048576, 0)):INDEX(CFB!$K$2:$K$1048576, MATCH(W7193, CFB!$W$2:$W$1048576, 0) + COUNTIF(CFB!$W$2:$W$1048576, W7193) - 1))</f>
        <v>48</v>
      </c>
      <c r="O7193">
        <v>24.84</v>
      </c>
      <c r="P7193">
        <v>2.2400000000000002</v>
      </c>
      <c r="W7193">
        <v>1965</v>
      </c>
      <c r="X7193">
        <f t="shared" si="223"/>
        <v>0</v>
      </c>
    </row>
    <row r="7194" spans="1:24" ht="12.75" hidden="1" customHeight="1" x14ac:dyDescent="0.45">
      <c r="A7194">
        <v>49</v>
      </c>
      <c r="B7194" t="s">
        <v>20</v>
      </c>
      <c r="C7194" t="s">
        <v>23</v>
      </c>
      <c r="D7194" s="2" t="str">
        <f t="shared" si="222"/>
        <v>South Carolina1965</v>
      </c>
      <c r="F7194">
        <v>5</v>
      </c>
      <c r="G7194">
        <v>5</v>
      </c>
      <c r="H7194">
        <v>0</v>
      </c>
      <c r="I7194">
        <v>2.96</v>
      </c>
      <c r="J7194">
        <v>1.02</v>
      </c>
      <c r="K7194">
        <v>3.98</v>
      </c>
      <c r="L7194" s="2">
        <f>_xlfn.RANK.EQ(I7194, INDEX(CFB!$I$2:$I$1048576, MATCH(W7194, CFB!$W$2:$W$1048576, 0)):INDEX(CFB!$I$2:$I$1048576, MATCH(W7194, CFB!$W$2:$W$1048576, 0) + COUNTIF(CFB!$W$2:$W$1048576, W7194) - 1), 0)</f>
        <v>44</v>
      </c>
      <c r="M7194" s="2">
        <f>_xlfn.RANK.EQ(J7194, INDEX(CFB!$J$2:$J$1048576, MATCH(W7194, CFB!$W$2:$W$1048576, 0)):INDEX(CFB!$J$2:$J$1048576, MATCH(W7194, CFB!$W$2:$W$1048576, 0) + COUNTIF(CFB!$W$2:$W$1048576, W7194) - 1))</f>
        <v>58</v>
      </c>
      <c r="N7194" s="2">
        <f>RANK(K7194, INDEX(CFB!$K$2:$K$1048576, MATCH(W7194, CFB!$W$2:$W$1048576, 0)):INDEX(CFB!$K$2:$K$1048576, MATCH(W7194, CFB!$W$2:$W$1048576, 0) + COUNTIF(CFB!$W$2:$W$1048576, W7194) - 1))</f>
        <v>49</v>
      </c>
      <c r="O7194">
        <v>29.05</v>
      </c>
      <c r="P7194">
        <v>5.57</v>
      </c>
      <c r="W7194">
        <v>1965</v>
      </c>
      <c r="X7194">
        <f t="shared" si="223"/>
        <v>0</v>
      </c>
    </row>
    <row r="7195" spans="1:24" ht="12.75" hidden="1" customHeight="1" x14ac:dyDescent="0.45">
      <c r="A7195">
        <v>50</v>
      </c>
      <c r="B7195" t="s">
        <v>68</v>
      </c>
      <c r="C7195" t="s">
        <v>12</v>
      </c>
      <c r="D7195" s="2" t="str">
        <f t="shared" si="222"/>
        <v>Memphis1965</v>
      </c>
      <c r="F7195">
        <v>5</v>
      </c>
      <c r="G7195">
        <v>5</v>
      </c>
      <c r="H7195">
        <v>0</v>
      </c>
      <c r="I7195">
        <v>4.38</v>
      </c>
      <c r="J7195">
        <v>-0.62</v>
      </c>
      <c r="K7195">
        <v>3.76</v>
      </c>
      <c r="L7195" s="2">
        <f>_xlfn.RANK.EQ(I7195, INDEX(CFB!$I$2:$I$1048576, MATCH(W7195, CFB!$W$2:$W$1048576, 0)):INDEX(CFB!$I$2:$I$1048576, MATCH(W7195, CFB!$W$2:$W$1048576, 0) + COUNTIF(CFB!$W$2:$W$1048576, W7195) - 1), 0)</f>
        <v>38</v>
      </c>
      <c r="M7195" s="2">
        <f>_xlfn.RANK.EQ(J7195, INDEX(CFB!$J$2:$J$1048576, MATCH(W7195, CFB!$W$2:$W$1048576, 0)):INDEX(CFB!$J$2:$J$1048576, MATCH(W7195, CFB!$W$2:$W$1048576, 0) + COUNTIF(CFB!$W$2:$W$1048576, W7195) - 1))</f>
        <v>70</v>
      </c>
      <c r="N7195" s="2">
        <f>RANK(K7195, INDEX(CFB!$K$2:$K$1048576, MATCH(W7195, CFB!$W$2:$W$1048576, 0)):INDEX(CFB!$K$2:$K$1048576, MATCH(W7195, CFB!$W$2:$W$1048576, 0) + COUNTIF(CFB!$W$2:$W$1048576, W7195) - 1))</f>
        <v>50</v>
      </c>
      <c r="O7195">
        <v>30.87</v>
      </c>
      <c r="P7195">
        <v>5.82</v>
      </c>
      <c r="W7195">
        <v>1965</v>
      </c>
      <c r="X7195">
        <f t="shared" si="223"/>
        <v>0</v>
      </c>
    </row>
    <row r="7196" spans="1:24" ht="12.75" hidden="1" customHeight="1" x14ac:dyDescent="0.45">
      <c r="A7196">
        <v>51</v>
      </c>
      <c r="B7196" t="s">
        <v>85</v>
      </c>
      <c r="C7196" t="s">
        <v>242</v>
      </c>
      <c r="D7196" s="2" t="str">
        <f t="shared" si="222"/>
        <v>Washington State1965</v>
      </c>
      <c r="F7196">
        <v>7</v>
      </c>
      <c r="G7196">
        <v>3</v>
      </c>
      <c r="H7196">
        <v>0</v>
      </c>
      <c r="I7196">
        <v>-1.1299999999999999</v>
      </c>
      <c r="J7196">
        <v>4.79</v>
      </c>
      <c r="K7196">
        <v>3.66</v>
      </c>
      <c r="L7196" s="2">
        <f>_xlfn.RANK.EQ(I7196, INDEX(CFB!$I$2:$I$1048576, MATCH(W7196, CFB!$W$2:$W$1048576, 0)):INDEX(CFB!$I$2:$I$1048576, MATCH(W7196, CFB!$W$2:$W$1048576, 0) + COUNTIF(CFB!$W$2:$W$1048576, W7196) - 1), 0)</f>
        <v>72</v>
      </c>
      <c r="M7196" s="2">
        <f>_xlfn.RANK.EQ(J7196, INDEX(CFB!$J$2:$J$1048576, MATCH(W7196, CFB!$W$2:$W$1048576, 0)):INDEX(CFB!$J$2:$J$1048576, MATCH(W7196, CFB!$W$2:$W$1048576, 0) + COUNTIF(CFB!$W$2:$W$1048576, W7196) - 1))</f>
        <v>30</v>
      </c>
      <c r="N7196" s="2">
        <f>RANK(K7196, INDEX(CFB!$K$2:$K$1048576, MATCH(W7196, CFB!$W$2:$W$1048576, 0)):INDEX(CFB!$K$2:$K$1048576, MATCH(W7196, CFB!$W$2:$W$1048576, 0) + COUNTIF(CFB!$W$2:$W$1048576, W7196) - 1))</f>
        <v>51</v>
      </c>
      <c r="O7196">
        <v>23.32</v>
      </c>
      <c r="P7196">
        <v>1.44</v>
      </c>
      <c r="W7196">
        <v>1965</v>
      </c>
      <c r="X7196">
        <f t="shared" si="223"/>
        <v>0</v>
      </c>
    </row>
    <row r="7197" spans="1:24" ht="12.75" hidden="1" customHeight="1" x14ac:dyDescent="0.45">
      <c r="A7197">
        <v>52</v>
      </c>
      <c r="B7197" t="s">
        <v>86</v>
      </c>
      <c r="C7197" t="s">
        <v>65</v>
      </c>
      <c r="D7197" s="2" t="str">
        <f t="shared" si="222"/>
        <v>Miami (OH)1965</v>
      </c>
      <c r="F7197">
        <v>7</v>
      </c>
      <c r="G7197">
        <v>3</v>
      </c>
      <c r="H7197">
        <v>0</v>
      </c>
      <c r="I7197">
        <v>4.9000000000000004</v>
      </c>
      <c r="J7197">
        <v>-1.34</v>
      </c>
      <c r="K7197">
        <v>3.56</v>
      </c>
      <c r="L7197" s="2">
        <f>_xlfn.RANK.EQ(I7197, INDEX(CFB!$I$2:$I$1048576, MATCH(W7197, CFB!$W$2:$W$1048576, 0)):INDEX(CFB!$I$2:$I$1048576, MATCH(W7197, CFB!$W$2:$W$1048576, 0) + COUNTIF(CFB!$W$2:$W$1048576, W7197) - 1), 0)</f>
        <v>36</v>
      </c>
      <c r="M7197" s="2">
        <f>_xlfn.RANK.EQ(J7197, INDEX(CFB!$J$2:$J$1048576, MATCH(W7197, CFB!$W$2:$W$1048576, 0)):INDEX(CFB!$J$2:$J$1048576, MATCH(W7197, CFB!$W$2:$W$1048576, 0) + COUNTIF(CFB!$W$2:$W$1048576, W7197) - 1))</f>
        <v>81</v>
      </c>
      <c r="N7197" s="2">
        <f>RANK(K7197, INDEX(CFB!$K$2:$K$1048576, MATCH(W7197, CFB!$W$2:$W$1048576, 0)):INDEX(CFB!$K$2:$K$1048576, MATCH(W7197, CFB!$W$2:$W$1048576, 0) + COUNTIF(CFB!$W$2:$W$1048576, W7197) - 1))</f>
        <v>52</v>
      </c>
      <c r="O7197">
        <v>32.17</v>
      </c>
      <c r="P7197">
        <v>9.7899999999999991</v>
      </c>
      <c r="W7197">
        <v>1965</v>
      </c>
      <c r="X7197">
        <f t="shared" si="223"/>
        <v>0</v>
      </c>
    </row>
    <row r="7198" spans="1:24" ht="12.75" hidden="1" customHeight="1" x14ac:dyDescent="0.45">
      <c r="A7198">
        <v>53</v>
      </c>
      <c r="B7198" t="s">
        <v>34</v>
      </c>
      <c r="C7198" t="s">
        <v>189</v>
      </c>
      <c r="D7198" s="2" t="str">
        <f t="shared" si="222"/>
        <v>Texas A&amp;M1965</v>
      </c>
      <c r="F7198">
        <v>3</v>
      </c>
      <c r="G7198">
        <v>7</v>
      </c>
      <c r="H7198">
        <v>0</v>
      </c>
      <c r="I7198">
        <v>-3.07</v>
      </c>
      <c r="J7198">
        <v>6.51</v>
      </c>
      <c r="K7198">
        <v>3.44</v>
      </c>
      <c r="L7198" s="2">
        <f>_xlfn.RANK.EQ(I7198, INDEX(CFB!$I$2:$I$1048576, MATCH(W7198, CFB!$W$2:$W$1048576, 0)):INDEX(CFB!$I$2:$I$1048576, MATCH(W7198, CFB!$W$2:$W$1048576, 0) + COUNTIF(CFB!$W$2:$W$1048576, W7198) - 1), 0)</f>
        <v>84</v>
      </c>
      <c r="M7198" s="2">
        <f>_xlfn.RANK.EQ(J7198, INDEX(CFB!$J$2:$J$1048576, MATCH(W7198, CFB!$W$2:$W$1048576, 0)):INDEX(CFB!$J$2:$J$1048576, MATCH(W7198, CFB!$W$2:$W$1048576, 0) + COUNTIF(CFB!$W$2:$W$1048576, W7198) - 1))</f>
        <v>17</v>
      </c>
      <c r="N7198" s="2">
        <f>RANK(K7198, INDEX(CFB!$K$2:$K$1048576, MATCH(W7198, CFB!$W$2:$W$1048576, 0)):INDEX(CFB!$K$2:$K$1048576, MATCH(W7198, CFB!$W$2:$W$1048576, 0) + COUNTIF(CFB!$W$2:$W$1048576, W7198) - 1))</f>
        <v>53</v>
      </c>
      <c r="O7198">
        <v>21.59</v>
      </c>
      <c r="P7198">
        <v>0.48</v>
      </c>
      <c r="W7198">
        <v>1965</v>
      </c>
      <c r="X7198">
        <f t="shared" si="223"/>
        <v>0</v>
      </c>
    </row>
    <row r="7199" spans="1:24" ht="12.75" hidden="1" customHeight="1" x14ac:dyDescent="0.45">
      <c r="A7199">
        <v>54</v>
      </c>
      <c r="B7199" t="s">
        <v>75</v>
      </c>
      <c r="C7199" t="s">
        <v>23</v>
      </c>
      <c r="D7199" s="2" t="str">
        <f t="shared" si="222"/>
        <v>North Carolina1965</v>
      </c>
      <c r="F7199">
        <v>4</v>
      </c>
      <c r="G7199">
        <v>6</v>
      </c>
      <c r="H7199">
        <v>0</v>
      </c>
      <c r="I7199">
        <v>3.95</v>
      </c>
      <c r="J7199">
        <v>-0.69</v>
      </c>
      <c r="K7199">
        <v>3.26</v>
      </c>
      <c r="L7199" s="2">
        <f>_xlfn.RANK.EQ(I7199, INDEX(CFB!$I$2:$I$1048576, MATCH(W7199, CFB!$W$2:$W$1048576, 0)):INDEX(CFB!$I$2:$I$1048576, MATCH(W7199, CFB!$W$2:$W$1048576, 0) + COUNTIF(CFB!$W$2:$W$1048576, W7199) - 1), 0)</f>
        <v>40</v>
      </c>
      <c r="M7199" s="2">
        <f>_xlfn.RANK.EQ(J7199, INDEX(CFB!$J$2:$J$1048576, MATCH(W7199, CFB!$W$2:$W$1048576, 0)):INDEX(CFB!$J$2:$J$1048576, MATCH(W7199, CFB!$W$2:$W$1048576, 0) + COUNTIF(CFB!$W$2:$W$1048576, W7199) - 1))</f>
        <v>74</v>
      </c>
      <c r="N7199" s="2">
        <f>RANK(K7199, INDEX(CFB!$K$2:$K$1048576, MATCH(W7199, CFB!$W$2:$W$1048576, 0)):INDEX(CFB!$K$2:$K$1048576, MATCH(W7199, CFB!$W$2:$W$1048576, 0) + COUNTIF(CFB!$W$2:$W$1048576, W7199) - 1))</f>
        <v>54</v>
      </c>
      <c r="O7199">
        <v>28.98</v>
      </c>
      <c r="P7199">
        <v>6.71</v>
      </c>
      <c r="W7199">
        <v>1965</v>
      </c>
      <c r="X7199">
        <f t="shared" si="223"/>
        <v>0</v>
      </c>
    </row>
    <row r="7200" spans="1:24" ht="12.75" hidden="1" customHeight="1" x14ac:dyDescent="0.45">
      <c r="A7200">
        <v>55</v>
      </c>
      <c r="B7200" t="s">
        <v>59</v>
      </c>
      <c r="C7200" t="s">
        <v>15</v>
      </c>
      <c r="D7200" s="2" t="str">
        <f t="shared" si="222"/>
        <v>Vanderbilt1965</v>
      </c>
      <c r="F7200">
        <v>2</v>
      </c>
      <c r="G7200">
        <v>7</v>
      </c>
      <c r="H7200">
        <v>1</v>
      </c>
      <c r="I7200">
        <v>-2</v>
      </c>
      <c r="J7200">
        <v>5.05</v>
      </c>
      <c r="K7200">
        <v>3.05</v>
      </c>
      <c r="L7200" s="2">
        <f>_xlfn.RANK.EQ(I7200, INDEX(CFB!$I$2:$I$1048576, MATCH(W7200, CFB!$W$2:$W$1048576, 0)):INDEX(CFB!$I$2:$I$1048576, MATCH(W7200, CFB!$W$2:$W$1048576, 0) + COUNTIF(CFB!$W$2:$W$1048576, W7200) - 1), 0)</f>
        <v>79</v>
      </c>
      <c r="M7200" s="2">
        <f>_xlfn.RANK.EQ(J7200, INDEX(CFB!$J$2:$J$1048576, MATCH(W7200, CFB!$W$2:$W$1048576, 0)):INDEX(CFB!$J$2:$J$1048576, MATCH(W7200, CFB!$W$2:$W$1048576, 0) + COUNTIF(CFB!$W$2:$W$1048576, W7200) - 1))</f>
        <v>28</v>
      </c>
      <c r="N7200" s="2">
        <f>RANK(K7200, INDEX(CFB!$K$2:$K$1048576, MATCH(W7200, CFB!$W$2:$W$1048576, 0)):INDEX(CFB!$K$2:$K$1048576, MATCH(W7200, CFB!$W$2:$W$1048576, 0) + COUNTIF(CFB!$W$2:$W$1048576, W7200) - 1))</f>
        <v>55</v>
      </c>
      <c r="O7200">
        <v>23.87</v>
      </c>
      <c r="P7200">
        <v>3.26</v>
      </c>
      <c r="W7200">
        <v>1965</v>
      </c>
      <c r="X7200">
        <f t="shared" si="223"/>
        <v>0</v>
      </c>
    </row>
    <row r="7201" spans="1:24" ht="12.75" hidden="1" customHeight="1" x14ac:dyDescent="0.45">
      <c r="A7201">
        <v>56</v>
      </c>
      <c r="B7201" t="s">
        <v>108</v>
      </c>
      <c r="C7201" t="s">
        <v>206</v>
      </c>
      <c r="D7201" s="2" t="str">
        <f t="shared" si="222"/>
        <v>East Carolina1965</v>
      </c>
      <c r="F7201">
        <v>9</v>
      </c>
      <c r="G7201">
        <v>1</v>
      </c>
      <c r="H7201">
        <v>0</v>
      </c>
      <c r="I7201">
        <v>2.0099999999999998</v>
      </c>
      <c r="J7201">
        <v>-0.45</v>
      </c>
      <c r="K7201">
        <v>1.56</v>
      </c>
      <c r="L7201" s="2">
        <f>_xlfn.RANK.EQ(I7201, INDEX(CFB!$I$2:$I$1048576, MATCH(W7201, CFB!$W$2:$W$1048576, 0)):INDEX(CFB!$I$2:$I$1048576, MATCH(W7201, CFB!$W$2:$W$1048576, 0) + COUNTIF(CFB!$W$2:$W$1048576, W7201) - 1), 0)</f>
        <v>52</v>
      </c>
      <c r="M7201" s="2">
        <f>_xlfn.RANK.EQ(J7201, INDEX(CFB!$J$2:$J$1048576, MATCH(W7201, CFB!$W$2:$W$1048576, 0)):INDEX(CFB!$J$2:$J$1048576, MATCH(W7201, CFB!$W$2:$W$1048576, 0) + COUNTIF(CFB!$W$2:$W$1048576, W7201) - 1))</f>
        <v>66</v>
      </c>
      <c r="N7201" s="2">
        <f>RANK(K7201, INDEX(CFB!$K$2:$K$1048576, MATCH(W7201, CFB!$W$2:$W$1048576, 0)):INDEX(CFB!$K$2:$K$1048576, MATCH(W7201, CFB!$W$2:$W$1048576, 0) + COUNTIF(CFB!$W$2:$W$1048576, W7201) - 1))</f>
        <v>56</v>
      </c>
      <c r="O7201">
        <v>31.43</v>
      </c>
      <c r="P7201">
        <v>7.48</v>
      </c>
      <c r="W7201">
        <v>1965</v>
      </c>
      <c r="X7201">
        <f t="shared" si="223"/>
        <v>0</v>
      </c>
    </row>
    <row r="7202" spans="1:24" ht="12.75" hidden="1" customHeight="1" x14ac:dyDescent="0.45">
      <c r="A7202">
        <v>57</v>
      </c>
      <c r="B7202" t="s">
        <v>131</v>
      </c>
      <c r="C7202" t="s">
        <v>12</v>
      </c>
      <c r="D7202" s="2" t="str">
        <f t="shared" si="222"/>
        <v>Air Force1965</v>
      </c>
      <c r="F7202">
        <v>3</v>
      </c>
      <c r="G7202">
        <v>6</v>
      </c>
      <c r="H7202">
        <v>1</v>
      </c>
      <c r="I7202">
        <v>0.34</v>
      </c>
      <c r="J7202">
        <v>1.1100000000000001</v>
      </c>
      <c r="K7202">
        <v>1.44</v>
      </c>
      <c r="L7202" s="2">
        <f>_xlfn.RANK.EQ(I7202, INDEX(CFB!$I$2:$I$1048576, MATCH(W7202, CFB!$W$2:$W$1048576, 0)):INDEX(CFB!$I$2:$I$1048576, MATCH(W7202, CFB!$W$2:$W$1048576, 0) + COUNTIF(CFB!$W$2:$W$1048576, W7202) - 1), 0)</f>
        <v>61</v>
      </c>
      <c r="M7202" s="2">
        <f>_xlfn.RANK.EQ(J7202, INDEX(CFB!$J$2:$J$1048576, MATCH(W7202, CFB!$W$2:$W$1048576, 0)):INDEX(CFB!$J$2:$J$1048576, MATCH(W7202, CFB!$W$2:$W$1048576, 0) + COUNTIF(CFB!$W$2:$W$1048576, W7202) - 1))</f>
        <v>55</v>
      </c>
      <c r="N7202" s="2">
        <f>RANK(K7202, INDEX(CFB!$K$2:$K$1048576, MATCH(W7202, CFB!$W$2:$W$1048576, 0)):INDEX(CFB!$K$2:$K$1048576, MATCH(W7202, CFB!$W$2:$W$1048576, 0) + COUNTIF(CFB!$W$2:$W$1048576, W7202) - 1))</f>
        <v>57</v>
      </c>
      <c r="O7202">
        <v>27.14</v>
      </c>
      <c r="P7202">
        <v>5.09</v>
      </c>
      <c r="W7202">
        <v>1965</v>
      </c>
      <c r="X7202">
        <f t="shared" si="223"/>
        <v>0</v>
      </c>
    </row>
    <row r="7203" spans="1:24" ht="12.75" hidden="1" customHeight="1" x14ac:dyDescent="0.45">
      <c r="A7203">
        <v>58</v>
      </c>
      <c r="B7203" t="s">
        <v>57</v>
      </c>
      <c r="C7203" t="s">
        <v>12</v>
      </c>
      <c r="D7203" s="2" t="str">
        <f t="shared" si="222"/>
        <v>Boston College1965</v>
      </c>
      <c r="F7203">
        <v>6</v>
      </c>
      <c r="G7203">
        <v>4</v>
      </c>
      <c r="H7203">
        <v>0</v>
      </c>
      <c r="I7203">
        <v>-0.52</v>
      </c>
      <c r="J7203">
        <v>1.76</v>
      </c>
      <c r="K7203">
        <v>1.23</v>
      </c>
      <c r="L7203" s="2">
        <f>_xlfn.RANK.EQ(I7203, INDEX(CFB!$I$2:$I$1048576, MATCH(W7203, CFB!$W$2:$W$1048576, 0)):INDEX(CFB!$I$2:$I$1048576, MATCH(W7203, CFB!$W$2:$W$1048576, 0) + COUNTIF(CFB!$W$2:$W$1048576, W7203) - 1), 0)</f>
        <v>68</v>
      </c>
      <c r="M7203" s="2">
        <f>_xlfn.RANK.EQ(J7203, INDEX(CFB!$J$2:$J$1048576, MATCH(W7203, CFB!$W$2:$W$1048576, 0)):INDEX(CFB!$J$2:$J$1048576, MATCH(W7203, CFB!$W$2:$W$1048576, 0) + COUNTIF(CFB!$W$2:$W$1048576, W7203) - 1))</f>
        <v>51</v>
      </c>
      <c r="N7203" s="2">
        <f>RANK(K7203, INDEX(CFB!$K$2:$K$1048576, MATCH(W7203, CFB!$W$2:$W$1048576, 0)):INDEX(CFB!$K$2:$K$1048576, MATCH(W7203, CFB!$W$2:$W$1048576, 0) + COUNTIF(CFB!$W$2:$W$1048576, W7203) - 1))</f>
        <v>58</v>
      </c>
      <c r="O7203">
        <v>28.28</v>
      </c>
      <c r="P7203">
        <v>5.0599999999999996</v>
      </c>
      <c r="W7203">
        <v>1965</v>
      </c>
      <c r="X7203">
        <f t="shared" si="223"/>
        <v>0</v>
      </c>
    </row>
    <row r="7204" spans="1:24" ht="12.75" hidden="1" customHeight="1" x14ac:dyDescent="0.45">
      <c r="A7204">
        <v>59</v>
      </c>
      <c r="B7204" t="s">
        <v>121</v>
      </c>
      <c r="C7204" t="s">
        <v>188</v>
      </c>
      <c r="D7204" s="2" t="str">
        <f t="shared" si="222"/>
        <v>Oklahoma State1965</v>
      </c>
      <c r="F7204">
        <v>3</v>
      </c>
      <c r="G7204">
        <v>7</v>
      </c>
      <c r="H7204">
        <v>0</v>
      </c>
      <c r="I7204">
        <v>0.06</v>
      </c>
      <c r="J7204">
        <v>1.04</v>
      </c>
      <c r="K7204">
        <v>1.1000000000000001</v>
      </c>
      <c r="L7204" s="2">
        <f>_xlfn.RANK.EQ(I7204, INDEX(CFB!$I$2:$I$1048576, MATCH(W7204, CFB!$W$2:$W$1048576, 0)):INDEX(CFB!$I$2:$I$1048576, MATCH(W7204, CFB!$W$2:$W$1048576, 0) + COUNTIF(CFB!$W$2:$W$1048576, W7204) - 1), 0)</f>
        <v>63</v>
      </c>
      <c r="M7204" s="2">
        <f>_xlfn.RANK.EQ(J7204, INDEX(CFB!$J$2:$J$1048576, MATCH(W7204, CFB!$W$2:$W$1048576, 0)):INDEX(CFB!$J$2:$J$1048576, MATCH(W7204, CFB!$W$2:$W$1048576, 0) + COUNTIF(CFB!$W$2:$W$1048576, W7204) - 1))</f>
        <v>57</v>
      </c>
      <c r="N7204" s="2">
        <f>RANK(K7204, INDEX(CFB!$K$2:$K$1048576, MATCH(W7204, CFB!$W$2:$W$1048576, 0)):INDEX(CFB!$K$2:$K$1048576, MATCH(W7204, CFB!$W$2:$W$1048576, 0) + COUNTIF(CFB!$W$2:$W$1048576, W7204) - 1))</f>
        <v>59</v>
      </c>
      <c r="O7204">
        <v>24.26</v>
      </c>
      <c r="P7204">
        <v>3.94</v>
      </c>
      <c r="W7204">
        <v>1965</v>
      </c>
      <c r="X7204">
        <f t="shared" si="223"/>
        <v>0</v>
      </c>
    </row>
    <row r="7205" spans="1:24" ht="12.75" hidden="1" customHeight="1" x14ac:dyDescent="0.45">
      <c r="A7205">
        <v>60</v>
      </c>
      <c r="B7205" t="s">
        <v>13</v>
      </c>
      <c r="C7205" t="s">
        <v>242</v>
      </c>
      <c r="D7205" s="2" t="str">
        <f t="shared" si="222"/>
        <v>Oregon1965</v>
      </c>
      <c r="F7205">
        <v>4</v>
      </c>
      <c r="G7205">
        <v>5</v>
      </c>
      <c r="H7205">
        <v>1</v>
      </c>
      <c r="I7205">
        <v>2.4900000000000002</v>
      </c>
      <c r="J7205">
        <v>-1.62</v>
      </c>
      <c r="K7205">
        <v>0.87</v>
      </c>
      <c r="L7205" s="2">
        <f>_xlfn.RANK.EQ(I7205, INDEX(CFB!$I$2:$I$1048576, MATCH(W7205, CFB!$W$2:$W$1048576, 0)):INDEX(CFB!$I$2:$I$1048576, MATCH(W7205, CFB!$W$2:$W$1048576, 0) + COUNTIF(CFB!$W$2:$W$1048576, W7205) - 1), 0)</f>
        <v>50</v>
      </c>
      <c r="M7205" s="2">
        <f>_xlfn.RANK.EQ(J7205, INDEX(CFB!$J$2:$J$1048576, MATCH(W7205, CFB!$W$2:$W$1048576, 0)):INDEX(CFB!$J$2:$J$1048576, MATCH(W7205, CFB!$W$2:$W$1048576, 0) + COUNTIF(CFB!$W$2:$W$1048576, W7205) - 1))</f>
        <v>83</v>
      </c>
      <c r="N7205" s="2">
        <f>RANK(K7205, INDEX(CFB!$K$2:$K$1048576, MATCH(W7205, CFB!$W$2:$W$1048576, 0)):INDEX(CFB!$K$2:$K$1048576, MATCH(W7205, CFB!$W$2:$W$1048576, 0) + COUNTIF(CFB!$W$2:$W$1048576, W7205) - 1))</f>
        <v>60</v>
      </c>
      <c r="O7205">
        <v>27.21</v>
      </c>
      <c r="P7205">
        <v>7.62</v>
      </c>
      <c r="W7205">
        <v>1965</v>
      </c>
      <c r="X7205">
        <f t="shared" si="223"/>
        <v>0</v>
      </c>
    </row>
    <row r="7206" spans="1:24" ht="12.75" hidden="1" customHeight="1" x14ac:dyDescent="0.45">
      <c r="A7206">
        <v>61</v>
      </c>
      <c r="B7206" t="s">
        <v>70</v>
      </c>
      <c r="C7206" t="s">
        <v>12</v>
      </c>
      <c r="D7206" s="2" t="str">
        <f t="shared" si="222"/>
        <v>Pitt1965</v>
      </c>
      <c r="F7206">
        <v>3</v>
      </c>
      <c r="G7206">
        <v>7</v>
      </c>
      <c r="H7206">
        <v>0</v>
      </c>
      <c r="I7206">
        <v>6.14</v>
      </c>
      <c r="J7206">
        <v>-5.59</v>
      </c>
      <c r="K7206">
        <v>0.54</v>
      </c>
      <c r="L7206" s="2">
        <f>_xlfn.RANK.EQ(I7206, INDEX(CFB!$I$2:$I$1048576, MATCH(W7206, CFB!$W$2:$W$1048576, 0)):INDEX(CFB!$I$2:$I$1048576, MATCH(W7206, CFB!$W$2:$W$1048576, 0) + COUNTIF(CFB!$W$2:$W$1048576, W7206) - 1), 0)</f>
        <v>29</v>
      </c>
      <c r="M7206" s="2">
        <f>_xlfn.RANK.EQ(J7206, INDEX(CFB!$J$2:$J$1048576, MATCH(W7206, CFB!$W$2:$W$1048576, 0)):INDEX(CFB!$J$2:$J$1048576, MATCH(W7206, CFB!$W$2:$W$1048576, 0) + COUNTIF(CFB!$W$2:$W$1048576, W7206) - 1))</f>
        <v>103</v>
      </c>
      <c r="N7206" s="2">
        <f>RANK(K7206, INDEX(CFB!$K$2:$K$1048576, MATCH(W7206, CFB!$W$2:$W$1048576, 0)):INDEX(CFB!$K$2:$K$1048576, MATCH(W7206, CFB!$W$2:$W$1048576, 0) + COUNTIF(CFB!$W$2:$W$1048576, W7206) - 1))</f>
        <v>61</v>
      </c>
      <c r="O7206">
        <v>31.88</v>
      </c>
      <c r="P7206">
        <v>15.62</v>
      </c>
      <c r="W7206">
        <v>1965</v>
      </c>
      <c r="X7206">
        <f t="shared" si="223"/>
        <v>0</v>
      </c>
    </row>
    <row r="7207" spans="1:24" ht="12.75" hidden="1" customHeight="1" x14ac:dyDescent="0.45">
      <c r="A7207">
        <v>62</v>
      </c>
      <c r="B7207" t="s">
        <v>48</v>
      </c>
      <c r="C7207" t="s">
        <v>12</v>
      </c>
      <c r="D7207" s="2" t="str">
        <f t="shared" si="222"/>
        <v>Army1965</v>
      </c>
      <c r="F7207">
        <v>4</v>
      </c>
      <c r="G7207">
        <v>5</v>
      </c>
      <c r="H7207">
        <v>1</v>
      </c>
      <c r="I7207">
        <v>-1.43</v>
      </c>
      <c r="J7207">
        <v>1.94</v>
      </c>
      <c r="K7207">
        <v>0.52</v>
      </c>
      <c r="L7207" s="2">
        <f>_xlfn.RANK.EQ(I7207, INDEX(CFB!$I$2:$I$1048576, MATCH(W7207, CFB!$W$2:$W$1048576, 0)):INDEX(CFB!$I$2:$I$1048576, MATCH(W7207, CFB!$W$2:$W$1048576, 0) + COUNTIF(CFB!$W$2:$W$1048576, W7207) - 1), 0)</f>
        <v>74</v>
      </c>
      <c r="M7207" s="2">
        <f>_xlfn.RANK.EQ(J7207, INDEX(CFB!$J$2:$J$1048576, MATCH(W7207, CFB!$W$2:$W$1048576, 0)):INDEX(CFB!$J$2:$J$1048576, MATCH(W7207, CFB!$W$2:$W$1048576, 0) + COUNTIF(CFB!$W$2:$W$1048576, W7207) - 1))</f>
        <v>50</v>
      </c>
      <c r="N7207" s="2">
        <f>RANK(K7207, INDEX(CFB!$K$2:$K$1048576, MATCH(W7207, CFB!$W$2:$W$1048576, 0)):INDEX(CFB!$K$2:$K$1048576, MATCH(W7207, CFB!$W$2:$W$1048576, 0) + COUNTIF(CFB!$W$2:$W$1048576, W7207) - 1))</f>
        <v>62</v>
      </c>
      <c r="O7207">
        <v>24.27</v>
      </c>
      <c r="P7207">
        <v>3.48</v>
      </c>
      <c r="W7207">
        <v>1965</v>
      </c>
      <c r="X7207">
        <f t="shared" si="223"/>
        <v>0</v>
      </c>
    </row>
    <row r="7208" spans="1:24" ht="12.75" hidden="1" customHeight="1" x14ac:dyDescent="0.45">
      <c r="A7208">
        <v>63</v>
      </c>
      <c r="B7208" t="s">
        <v>36</v>
      </c>
      <c r="C7208" t="s">
        <v>10</v>
      </c>
      <c r="D7208" s="2" t="str">
        <f t="shared" si="222"/>
        <v>Iowa1965</v>
      </c>
      <c r="F7208">
        <v>1</v>
      </c>
      <c r="G7208">
        <v>9</v>
      </c>
      <c r="H7208">
        <v>0</v>
      </c>
      <c r="I7208">
        <v>-1.74</v>
      </c>
      <c r="J7208">
        <v>2.04</v>
      </c>
      <c r="K7208">
        <v>0.3</v>
      </c>
      <c r="L7208" s="2">
        <f>_xlfn.RANK.EQ(I7208, INDEX(CFB!$I$2:$I$1048576, MATCH(W7208, CFB!$W$2:$W$1048576, 0)):INDEX(CFB!$I$2:$I$1048576, MATCH(W7208, CFB!$W$2:$W$1048576, 0) + COUNTIF(CFB!$W$2:$W$1048576, W7208) - 1), 0)</f>
        <v>77</v>
      </c>
      <c r="M7208" s="2">
        <f>_xlfn.RANK.EQ(J7208, INDEX(CFB!$J$2:$J$1048576, MATCH(W7208, CFB!$W$2:$W$1048576, 0)):INDEX(CFB!$J$2:$J$1048576, MATCH(W7208, CFB!$W$2:$W$1048576, 0) + COUNTIF(CFB!$W$2:$W$1048576, W7208) - 1))</f>
        <v>48</v>
      </c>
      <c r="N7208" s="2">
        <f>RANK(K7208, INDEX(CFB!$K$2:$K$1048576, MATCH(W7208, CFB!$W$2:$W$1048576, 0)):INDEX(CFB!$K$2:$K$1048576, MATCH(W7208, CFB!$W$2:$W$1048576, 0) + COUNTIF(CFB!$W$2:$W$1048576, W7208) - 1))</f>
        <v>63</v>
      </c>
      <c r="O7208">
        <v>24.23</v>
      </c>
      <c r="P7208">
        <v>6.2</v>
      </c>
      <c r="W7208">
        <v>1965</v>
      </c>
      <c r="X7208">
        <f t="shared" si="223"/>
        <v>0</v>
      </c>
    </row>
    <row r="7209" spans="1:24" ht="12.75" hidden="1" customHeight="1" x14ac:dyDescent="0.45">
      <c r="A7209">
        <v>64</v>
      </c>
      <c r="B7209" t="s">
        <v>58</v>
      </c>
      <c r="C7209" t="s">
        <v>15</v>
      </c>
      <c r="D7209" s="2" t="str">
        <f t="shared" si="222"/>
        <v>Tulane1965</v>
      </c>
      <c r="F7209">
        <v>2</v>
      </c>
      <c r="G7209">
        <v>8</v>
      </c>
      <c r="H7209">
        <v>0</v>
      </c>
      <c r="I7209">
        <v>-2.64</v>
      </c>
      <c r="J7209">
        <v>2.6</v>
      </c>
      <c r="K7209">
        <v>-0.04</v>
      </c>
      <c r="L7209" s="2">
        <f>_xlfn.RANK.EQ(I7209, INDEX(CFB!$I$2:$I$1048576, MATCH(W7209, CFB!$W$2:$W$1048576, 0)):INDEX(CFB!$I$2:$I$1048576, MATCH(W7209, CFB!$W$2:$W$1048576, 0) + COUNTIF(CFB!$W$2:$W$1048576, W7209) - 1), 0)</f>
        <v>83</v>
      </c>
      <c r="M7209" s="2">
        <f>_xlfn.RANK.EQ(J7209, INDEX(CFB!$J$2:$J$1048576, MATCH(W7209, CFB!$W$2:$W$1048576, 0)):INDEX(CFB!$J$2:$J$1048576, MATCH(W7209, CFB!$W$2:$W$1048576, 0) + COUNTIF(CFB!$W$2:$W$1048576, W7209) - 1))</f>
        <v>43</v>
      </c>
      <c r="N7209" s="2">
        <f>RANK(K7209, INDEX(CFB!$K$2:$K$1048576, MATCH(W7209, CFB!$W$2:$W$1048576, 0)):INDEX(CFB!$K$2:$K$1048576, MATCH(W7209, CFB!$W$2:$W$1048576, 0) + COUNTIF(CFB!$W$2:$W$1048576, W7209) - 1))</f>
        <v>64</v>
      </c>
      <c r="O7209">
        <v>23.33</v>
      </c>
      <c r="P7209">
        <v>9.77</v>
      </c>
      <c r="W7209">
        <v>1965</v>
      </c>
      <c r="X7209">
        <f t="shared" si="223"/>
        <v>0</v>
      </c>
    </row>
    <row r="7210" spans="1:24" ht="12.75" hidden="1" customHeight="1" x14ac:dyDescent="0.45">
      <c r="A7210">
        <v>65</v>
      </c>
      <c r="B7210" t="s">
        <v>150</v>
      </c>
      <c r="C7210" t="s">
        <v>12</v>
      </c>
      <c r="D7210" s="2" t="str">
        <f t="shared" si="222"/>
        <v>Southern Mississippi1965</v>
      </c>
      <c r="F7210">
        <v>7</v>
      </c>
      <c r="G7210">
        <v>2</v>
      </c>
      <c r="H7210">
        <v>0</v>
      </c>
      <c r="I7210">
        <v>-5.74</v>
      </c>
      <c r="J7210">
        <v>5.63</v>
      </c>
      <c r="K7210">
        <v>-0.11</v>
      </c>
      <c r="L7210" s="2">
        <f>_xlfn.RANK.EQ(I7210, INDEX(CFB!$I$2:$I$1048576, MATCH(W7210, CFB!$W$2:$W$1048576, 0)):INDEX(CFB!$I$2:$I$1048576, MATCH(W7210, CFB!$W$2:$W$1048576, 0) + COUNTIF(CFB!$W$2:$W$1048576, W7210) - 1), 0)</f>
        <v>97</v>
      </c>
      <c r="M7210" s="2">
        <f>_xlfn.RANK.EQ(J7210, INDEX(CFB!$J$2:$J$1048576, MATCH(W7210, CFB!$W$2:$W$1048576, 0)):INDEX(CFB!$J$2:$J$1048576, MATCH(W7210, CFB!$W$2:$W$1048576, 0) + COUNTIF(CFB!$W$2:$W$1048576, W7210) - 1))</f>
        <v>24</v>
      </c>
      <c r="N7210" s="2">
        <f>RANK(K7210, INDEX(CFB!$K$2:$K$1048576, MATCH(W7210, CFB!$W$2:$W$1048576, 0)):INDEX(CFB!$K$2:$K$1048576, MATCH(W7210, CFB!$W$2:$W$1048576, 0) + COUNTIF(CFB!$W$2:$W$1048576, W7210) - 1))</f>
        <v>65</v>
      </c>
      <c r="O7210">
        <v>18.55</v>
      </c>
      <c r="P7210">
        <v>0.64</v>
      </c>
      <c r="W7210">
        <v>1965</v>
      </c>
      <c r="X7210">
        <f t="shared" si="223"/>
        <v>0</v>
      </c>
    </row>
    <row r="7211" spans="1:24" ht="12.75" hidden="1" customHeight="1" x14ac:dyDescent="0.45">
      <c r="A7211">
        <v>66</v>
      </c>
      <c r="B7211" t="s">
        <v>40</v>
      </c>
      <c r="C7211" t="s">
        <v>188</v>
      </c>
      <c r="D7211" s="2" t="str">
        <f t="shared" si="222"/>
        <v>Iowa State1965</v>
      </c>
      <c r="F7211">
        <v>5</v>
      </c>
      <c r="G7211">
        <v>4</v>
      </c>
      <c r="H7211">
        <v>1</v>
      </c>
      <c r="I7211">
        <v>-0.4</v>
      </c>
      <c r="J7211">
        <v>-0.03</v>
      </c>
      <c r="K7211">
        <v>-0.43</v>
      </c>
      <c r="L7211" s="2">
        <f>_xlfn.RANK.EQ(I7211, INDEX(CFB!$I$2:$I$1048576, MATCH(W7211, CFB!$W$2:$W$1048576, 0)):INDEX(CFB!$I$2:$I$1048576, MATCH(W7211, CFB!$W$2:$W$1048576, 0) + COUNTIF(CFB!$W$2:$W$1048576, W7211) - 1), 0)</f>
        <v>66</v>
      </c>
      <c r="M7211" s="2">
        <f>_xlfn.RANK.EQ(J7211, INDEX(CFB!$J$2:$J$1048576, MATCH(W7211, CFB!$W$2:$W$1048576, 0)):INDEX(CFB!$J$2:$J$1048576, MATCH(W7211, CFB!$W$2:$W$1048576, 0) + COUNTIF(CFB!$W$2:$W$1048576, W7211) - 1))</f>
        <v>63</v>
      </c>
      <c r="N7211" s="2">
        <f>RANK(K7211, INDEX(CFB!$K$2:$K$1048576, MATCH(W7211, CFB!$W$2:$W$1048576, 0)):INDEX(CFB!$K$2:$K$1048576, MATCH(W7211, CFB!$W$2:$W$1048576, 0) + COUNTIF(CFB!$W$2:$W$1048576, W7211) - 1))</f>
        <v>66</v>
      </c>
      <c r="O7211">
        <v>25.04</v>
      </c>
      <c r="P7211">
        <v>8.2799999999999994</v>
      </c>
      <c r="W7211">
        <v>1965</v>
      </c>
      <c r="X7211">
        <f t="shared" si="223"/>
        <v>0</v>
      </c>
    </row>
    <row r="7212" spans="1:24" ht="12.75" hidden="1" customHeight="1" x14ac:dyDescent="0.45">
      <c r="A7212">
        <v>67</v>
      </c>
      <c r="B7212" t="s">
        <v>32</v>
      </c>
      <c r="C7212" t="s">
        <v>178</v>
      </c>
      <c r="D7212" s="2" t="str">
        <f t="shared" si="222"/>
        <v>BYU1965</v>
      </c>
      <c r="F7212">
        <v>6</v>
      </c>
      <c r="G7212">
        <v>4</v>
      </c>
      <c r="H7212">
        <v>0</v>
      </c>
      <c r="I7212">
        <v>2.56</v>
      </c>
      <c r="J7212">
        <v>-3.06</v>
      </c>
      <c r="K7212">
        <v>-0.5</v>
      </c>
      <c r="L7212" s="2">
        <f>_xlfn.RANK.EQ(I7212, INDEX(CFB!$I$2:$I$1048576, MATCH(W7212, CFB!$W$2:$W$1048576, 0)):INDEX(CFB!$I$2:$I$1048576, MATCH(W7212, CFB!$W$2:$W$1048576, 0) + COUNTIF(CFB!$W$2:$W$1048576, W7212) - 1), 0)</f>
        <v>48</v>
      </c>
      <c r="M7212" s="2">
        <f>_xlfn.RANK.EQ(J7212, INDEX(CFB!$J$2:$J$1048576, MATCH(W7212, CFB!$W$2:$W$1048576, 0)):INDEX(CFB!$J$2:$J$1048576, MATCH(W7212, CFB!$W$2:$W$1048576, 0) + COUNTIF(CFB!$W$2:$W$1048576, W7212) - 1))</f>
        <v>87</v>
      </c>
      <c r="N7212" s="2">
        <f>RANK(K7212, INDEX(CFB!$K$2:$K$1048576, MATCH(W7212, CFB!$W$2:$W$1048576, 0)):INDEX(CFB!$K$2:$K$1048576, MATCH(W7212, CFB!$W$2:$W$1048576, 0) + COUNTIF(CFB!$W$2:$W$1048576, W7212) - 1))</f>
        <v>67</v>
      </c>
      <c r="O7212">
        <v>28.85</v>
      </c>
      <c r="P7212">
        <v>10.41</v>
      </c>
      <c r="W7212">
        <v>1965</v>
      </c>
      <c r="X7212">
        <f t="shared" si="223"/>
        <v>0</v>
      </c>
    </row>
    <row r="7213" spans="1:24" ht="12.75" hidden="1" customHeight="1" x14ac:dyDescent="0.45">
      <c r="A7213">
        <v>68</v>
      </c>
      <c r="B7213" t="s">
        <v>93</v>
      </c>
      <c r="C7213" t="s">
        <v>23</v>
      </c>
      <c r="D7213" s="2" t="str">
        <f t="shared" si="222"/>
        <v>Virginia1965</v>
      </c>
      <c r="F7213">
        <v>4</v>
      </c>
      <c r="G7213">
        <v>6</v>
      </c>
      <c r="H7213">
        <v>0</v>
      </c>
      <c r="I7213">
        <v>-0.02</v>
      </c>
      <c r="J7213">
        <v>-0.6</v>
      </c>
      <c r="K7213">
        <v>-0.62</v>
      </c>
      <c r="L7213" s="2">
        <f>_xlfn.RANK.EQ(I7213, INDEX(CFB!$I$2:$I$1048576, MATCH(W7213, CFB!$W$2:$W$1048576, 0)):INDEX(CFB!$I$2:$I$1048576, MATCH(W7213, CFB!$W$2:$W$1048576, 0) + COUNTIF(CFB!$W$2:$W$1048576, W7213) - 1), 0)</f>
        <v>64</v>
      </c>
      <c r="M7213" s="2">
        <f>_xlfn.RANK.EQ(J7213, INDEX(CFB!$J$2:$J$1048576, MATCH(W7213, CFB!$W$2:$W$1048576, 0)):INDEX(CFB!$J$2:$J$1048576, MATCH(W7213, CFB!$W$2:$W$1048576, 0) + COUNTIF(CFB!$W$2:$W$1048576, W7213) - 1))</f>
        <v>69</v>
      </c>
      <c r="N7213" s="2">
        <f>RANK(K7213, INDEX(CFB!$K$2:$K$1048576, MATCH(W7213, CFB!$W$2:$W$1048576, 0)):INDEX(CFB!$K$2:$K$1048576, MATCH(W7213, CFB!$W$2:$W$1048576, 0) + COUNTIF(CFB!$W$2:$W$1048576, W7213) - 1))</f>
        <v>68</v>
      </c>
      <c r="O7213">
        <v>26.8</v>
      </c>
      <c r="P7213">
        <v>7.52</v>
      </c>
      <c r="W7213">
        <v>1965</v>
      </c>
      <c r="X7213">
        <f t="shared" si="223"/>
        <v>0</v>
      </c>
    </row>
    <row r="7214" spans="1:24" ht="12.75" hidden="1" customHeight="1" x14ac:dyDescent="0.45">
      <c r="A7214">
        <v>69</v>
      </c>
      <c r="B7214" t="s">
        <v>89</v>
      </c>
      <c r="C7214" t="s">
        <v>206</v>
      </c>
      <c r="D7214" s="2" t="str">
        <f t="shared" si="222"/>
        <v>West Virginia1965</v>
      </c>
      <c r="F7214">
        <v>6</v>
      </c>
      <c r="G7214">
        <v>4</v>
      </c>
      <c r="H7214">
        <v>0</v>
      </c>
      <c r="I7214">
        <v>6.81</v>
      </c>
      <c r="J7214">
        <v>-7.43</v>
      </c>
      <c r="K7214">
        <v>-0.63</v>
      </c>
      <c r="L7214" s="2">
        <f>_xlfn.RANK.EQ(I7214, INDEX(CFB!$I$2:$I$1048576, MATCH(W7214, CFB!$W$2:$W$1048576, 0)):INDEX(CFB!$I$2:$I$1048576, MATCH(W7214, CFB!$W$2:$W$1048576, 0) + COUNTIF(CFB!$W$2:$W$1048576, W7214) - 1), 0)</f>
        <v>26</v>
      </c>
      <c r="M7214" s="2">
        <f>_xlfn.RANK.EQ(J7214, INDEX(CFB!$J$2:$J$1048576, MATCH(W7214, CFB!$W$2:$W$1048576, 0)):INDEX(CFB!$J$2:$J$1048576, MATCH(W7214, CFB!$W$2:$W$1048576, 0) + COUNTIF(CFB!$W$2:$W$1048576, W7214) - 1))</f>
        <v>107</v>
      </c>
      <c r="N7214" s="2">
        <f>RANK(K7214, INDEX(CFB!$K$2:$K$1048576, MATCH(W7214, CFB!$W$2:$W$1048576, 0)):INDEX(CFB!$K$2:$K$1048576, MATCH(W7214, CFB!$W$2:$W$1048576, 0) + COUNTIF(CFB!$W$2:$W$1048576, W7214) - 1))</f>
        <v>69</v>
      </c>
      <c r="O7214">
        <v>35.99</v>
      </c>
      <c r="P7214">
        <v>17.36</v>
      </c>
      <c r="W7214">
        <v>1965</v>
      </c>
      <c r="X7214">
        <f t="shared" si="223"/>
        <v>0</v>
      </c>
    </row>
    <row r="7215" spans="1:24" ht="12.75" hidden="1" customHeight="1" x14ac:dyDescent="0.45">
      <c r="A7215">
        <v>70</v>
      </c>
      <c r="B7215" t="s">
        <v>21</v>
      </c>
      <c r="C7215" t="s">
        <v>10</v>
      </c>
      <c r="D7215" s="2" t="str">
        <f t="shared" si="222"/>
        <v>Indiana1965</v>
      </c>
      <c r="F7215">
        <v>2</v>
      </c>
      <c r="G7215">
        <v>8</v>
      </c>
      <c r="H7215">
        <v>0</v>
      </c>
      <c r="I7215">
        <v>2.5099999999999998</v>
      </c>
      <c r="J7215">
        <v>-3.28</v>
      </c>
      <c r="K7215">
        <v>-0.77</v>
      </c>
      <c r="L7215" s="2">
        <f>_xlfn.RANK.EQ(I7215, INDEX(CFB!$I$2:$I$1048576, MATCH(W7215, CFB!$W$2:$W$1048576, 0)):INDEX(CFB!$I$2:$I$1048576, MATCH(W7215, CFB!$W$2:$W$1048576, 0) + COUNTIF(CFB!$W$2:$W$1048576, W7215) - 1), 0)</f>
        <v>49</v>
      </c>
      <c r="M7215" s="2">
        <f>_xlfn.RANK.EQ(J7215, INDEX(CFB!$J$2:$J$1048576, MATCH(W7215, CFB!$W$2:$W$1048576, 0)):INDEX(CFB!$J$2:$J$1048576, MATCH(W7215, CFB!$W$2:$W$1048576, 0) + COUNTIF(CFB!$W$2:$W$1048576, W7215) - 1))</f>
        <v>89</v>
      </c>
      <c r="N7215" s="2">
        <f>RANK(K7215, INDEX(CFB!$K$2:$K$1048576, MATCH(W7215, CFB!$W$2:$W$1048576, 0)):INDEX(CFB!$K$2:$K$1048576, MATCH(W7215, CFB!$W$2:$W$1048576, 0) + COUNTIF(CFB!$W$2:$W$1048576, W7215) - 1))</f>
        <v>70</v>
      </c>
      <c r="O7215">
        <v>27.96</v>
      </c>
      <c r="P7215">
        <v>8.51</v>
      </c>
      <c r="W7215">
        <v>1965</v>
      </c>
      <c r="X7215">
        <f t="shared" si="223"/>
        <v>0</v>
      </c>
    </row>
    <row r="7216" spans="1:24" ht="12.75" hidden="1" customHeight="1" x14ac:dyDescent="0.45">
      <c r="A7216">
        <v>71</v>
      </c>
      <c r="B7216" t="s">
        <v>33</v>
      </c>
      <c r="C7216" t="s">
        <v>12</v>
      </c>
      <c r="D7216" s="2" t="str">
        <f t="shared" si="222"/>
        <v>Virginia Tech1965</v>
      </c>
      <c r="F7216">
        <v>7</v>
      </c>
      <c r="G7216">
        <v>3</v>
      </c>
      <c r="H7216">
        <v>0</v>
      </c>
      <c r="I7216">
        <v>-0.4</v>
      </c>
      <c r="J7216">
        <v>-0.56000000000000005</v>
      </c>
      <c r="K7216">
        <v>-0.96</v>
      </c>
      <c r="L7216" s="2">
        <f>_xlfn.RANK.EQ(I7216, INDEX(CFB!$I$2:$I$1048576, MATCH(W7216, CFB!$W$2:$W$1048576, 0)):INDEX(CFB!$I$2:$I$1048576, MATCH(W7216, CFB!$W$2:$W$1048576, 0) + COUNTIF(CFB!$W$2:$W$1048576, W7216) - 1), 0)</f>
        <v>66</v>
      </c>
      <c r="M7216" s="2">
        <f>_xlfn.RANK.EQ(J7216, INDEX(CFB!$J$2:$J$1048576, MATCH(W7216, CFB!$W$2:$W$1048576, 0)):INDEX(CFB!$J$2:$J$1048576, MATCH(W7216, CFB!$W$2:$W$1048576, 0) + COUNTIF(CFB!$W$2:$W$1048576, W7216) - 1))</f>
        <v>68</v>
      </c>
      <c r="N7216" s="2">
        <f>RANK(K7216, INDEX(CFB!$K$2:$K$1048576, MATCH(W7216, CFB!$W$2:$W$1048576, 0)):INDEX(CFB!$K$2:$K$1048576, MATCH(W7216, CFB!$W$2:$W$1048576, 0) + COUNTIF(CFB!$W$2:$W$1048576, W7216) - 1))</f>
        <v>71</v>
      </c>
      <c r="O7216">
        <v>24.1</v>
      </c>
      <c r="P7216">
        <v>6.6</v>
      </c>
      <c r="W7216">
        <v>1965</v>
      </c>
      <c r="X7216">
        <f t="shared" si="223"/>
        <v>0</v>
      </c>
    </row>
    <row r="7217" spans="1:24" ht="12.75" hidden="1" customHeight="1" x14ac:dyDescent="0.45">
      <c r="A7217">
        <v>72</v>
      </c>
      <c r="B7217" t="s">
        <v>149</v>
      </c>
      <c r="C7217" t="s">
        <v>12</v>
      </c>
      <c r="D7217" s="2" t="str">
        <f t="shared" si="222"/>
        <v>New Mexico State1965</v>
      </c>
      <c r="F7217">
        <v>8</v>
      </c>
      <c r="G7217">
        <v>2</v>
      </c>
      <c r="H7217">
        <v>0</v>
      </c>
      <c r="I7217">
        <v>-0.06</v>
      </c>
      <c r="J7217">
        <v>-0.91</v>
      </c>
      <c r="K7217">
        <v>-0.98</v>
      </c>
      <c r="L7217" s="2">
        <f>_xlfn.RANK.EQ(I7217, INDEX(CFB!$I$2:$I$1048576, MATCH(W7217, CFB!$W$2:$W$1048576, 0)):INDEX(CFB!$I$2:$I$1048576, MATCH(W7217, CFB!$W$2:$W$1048576, 0) + COUNTIF(CFB!$W$2:$W$1048576, W7217) - 1), 0)</f>
        <v>65</v>
      </c>
      <c r="M7217" s="2">
        <f>_xlfn.RANK.EQ(J7217, INDEX(CFB!$J$2:$J$1048576, MATCH(W7217, CFB!$W$2:$W$1048576, 0)):INDEX(CFB!$J$2:$J$1048576, MATCH(W7217, CFB!$W$2:$W$1048576, 0) + COUNTIF(CFB!$W$2:$W$1048576, W7217) - 1))</f>
        <v>77</v>
      </c>
      <c r="N7217" s="2">
        <f>RANK(K7217, INDEX(CFB!$K$2:$K$1048576, MATCH(W7217, CFB!$W$2:$W$1048576, 0)):INDEX(CFB!$K$2:$K$1048576, MATCH(W7217, CFB!$W$2:$W$1048576, 0) + COUNTIF(CFB!$W$2:$W$1048576, W7217) - 1))</f>
        <v>72</v>
      </c>
      <c r="O7217">
        <v>25.76</v>
      </c>
      <c r="P7217">
        <v>9.84</v>
      </c>
      <c r="W7217">
        <v>1965</v>
      </c>
      <c r="X7217">
        <f t="shared" si="223"/>
        <v>0</v>
      </c>
    </row>
    <row r="7218" spans="1:24" ht="12.75" hidden="1" customHeight="1" x14ac:dyDescent="0.45">
      <c r="A7218">
        <v>73</v>
      </c>
      <c r="B7218" t="s">
        <v>72</v>
      </c>
      <c r="C7218" t="s">
        <v>10</v>
      </c>
      <c r="D7218" s="2" t="str">
        <f t="shared" si="222"/>
        <v>Wisconsin1965</v>
      </c>
      <c r="F7218">
        <v>2</v>
      </c>
      <c r="G7218">
        <v>7</v>
      </c>
      <c r="H7218">
        <v>1</v>
      </c>
      <c r="I7218">
        <v>-1.75</v>
      </c>
      <c r="J7218">
        <v>0.63</v>
      </c>
      <c r="K7218">
        <v>-1.1100000000000001</v>
      </c>
      <c r="L7218" s="2">
        <f>_xlfn.RANK.EQ(I7218, INDEX(CFB!$I$2:$I$1048576, MATCH(W7218, CFB!$W$2:$W$1048576, 0)):INDEX(CFB!$I$2:$I$1048576, MATCH(W7218, CFB!$W$2:$W$1048576, 0) + COUNTIF(CFB!$W$2:$W$1048576, W7218) - 1), 0)</f>
        <v>78</v>
      </c>
      <c r="M7218" s="2">
        <f>_xlfn.RANK.EQ(J7218, INDEX(CFB!$J$2:$J$1048576, MATCH(W7218, CFB!$W$2:$W$1048576, 0)):INDEX(CFB!$J$2:$J$1048576, MATCH(W7218, CFB!$W$2:$W$1048576, 0) + COUNTIF(CFB!$W$2:$W$1048576, W7218) - 1))</f>
        <v>60</v>
      </c>
      <c r="N7218" s="2">
        <f>RANK(K7218, INDEX(CFB!$K$2:$K$1048576, MATCH(W7218, CFB!$W$2:$W$1048576, 0)):INDEX(CFB!$K$2:$K$1048576, MATCH(W7218, CFB!$W$2:$W$1048576, 0) + COUNTIF(CFB!$W$2:$W$1048576, W7218) - 1))</f>
        <v>73</v>
      </c>
      <c r="O7218">
        <v>24.05</v>
      </c>
      <c r="P7218">
        <v>12.51</v>
      </c>
      <c r="W7218">
        <v>1965</v>
      </c>
      <c r="X7218">
        <f t="shared" si="223"/>
        <v>0</v>
      </c>
    </row>
    <row r="7219" spans="1:24" ht="12.75" hidden="1" customHeight="1" x14ac:dyDescent="0.45">
      <c r="A7219">
        <v>74</v>
      </c>
      <c r="B7219" t="s">
        <v>96</v>
      </c>
      <c r="C7219" t="s">
        <v>23</v>
      </c>
      <c r="D7219" s="2" t="str">
        <f t="shared" si="222"/>
        <v>Maryland1965</v>
      </c>
      <c r="F7219">
        <v>4</v>
      </c>
      <c r="G7219">
        <v>6</v>
      </c>
      <c r="H7219">
        <v>0</v>
      </c>
      <c r="I7219">
        <v>-0.77</v>
      </c>
      <c r="J7219">
        <v>-0.54</v>
      </c>
      <c r="K7219">
        <v>-1.31</v>
      </c>
      <c r="L7219" s="2">
        <f>_xlfn.RANK.EQ(I7219, INDEX(CFB!$I$2:$I$1048576, MATCH(W7219, CFB!$W$2:$W$1048576, 0)):INDEX(CFB!$I$2:$I$1048576, MATCH(W7219, CFB!$W$2:$W$1048576, 0) + COUNTIF(CFB!$W$2:$W$1048576, W7219) - 1), 0)</f>
        <v>71</v>
      </c>
      <c r="M7219" s="2">
        <f>_xlfn.RANK.EQ(J7219, INDEX(CFB!$J$2:$J$1048576, MATCH(W7219, CFB!$W$2:$W$1048576, 0)):INDEX(CFB!$J$2:$J$1048576, MATCH(W7219, CFB!$W$2:$W$1048576, 0) + COUNTIF(CFB!$W$2:$W$1048576, W7219) - 1))</f>
        <v>67</v>
      </c>
      <c r="N7219" s="2">
        <f>RANK(K7219, INDEX(CFB!$K$2:$K$1048576, MATCH(W7219, CFB!$W$2:$W$1048576, 0)):INDEX(CFB!$K$2:$K$1048576, MATCH(W7219, CFB!$W$2:$W$1048576, 0) + COUNTIF(CFB!$W$2:$W$1048576, W7219) - 1))</f>
        <v>74</v>
      </c>
      <c r="O7219">
        <v>24.71</v>
      </c>
      <c r="P7219">
        <v>6.87</v>
      </c>
      <c r="W7219">
        <v>1965</v>
      </c>
      <c r="X7219">
        <f t="shared" si="223"/>
        <v>0</v>
      </c>
    </row>
    <row r="7220" spans="1:24" ht="12.75" hidden="1" customHeight="1" x14ac:dyDescent="0.45">
      <c r="A7220">
        <v>75</v>
      </c>
      <c r="B7220" t="s">
        <v>54</v>
      </c>
      <c r="C7220" t="s">
        <v>188</v>
      </c>
      <c r="D7220" s="2" t="str">
        <f t="shared" si="222"/>
        <v>Oklahoma1965</v>
      </c>
      <c r="F7220">
        <v>3</v>
      </c>
      <c r="G7220">
        <v>7</v>
      </c>
      <c r="H7220">
        <v>0</v>
      </c>
      <c r="I7220">
        <v>-4.21</v>
      </c>
      <c r="J7220">
        <v>2.67</v>
      </c>
      <c r="K7220">
        <v>-1.54</v>
      </c>
      <c r="L7220" s="2">
        <f>_xlfn.RANK.EQ(I7220, INDEX(CFB!$I$2:$I$1048576, MATCH(W7220, CFB!$W$2:$W$1048576, 0)):INDEX(CFB!$I$2:$I$1048576, MATCH(W7220, CFB!$W$2:$W$1048576, 0) + COUNTIF(CFB!$W$2:$W$1048576, W7220) - 1), 0)</f>
        <v>91</v>
      </c>
      <c r="M7220" s="2">
        <f>_xlfn.RANK.EQ(J7220, INDEX(CFB!$J$2:$J$1048576, MATCH(W7220, CFB!$W$2:$W$1048576, 0)):INDEX(CFB!$J$2:$J$1048576, MATCH(W7220, CFB!$W$2:$W$1048576, 0) + COUNTIF(CFB!$W$2:$W$1048576, W7220) - 1))</f>
        <v>42</v>
      </c>
      <c r="N7220" s="2">
        <f>RANK(K7220, INDEX(CFB!$K$2:$K$1048576, MATCH(W7220, CFB!$W$2:$W$1048576, 0)):INDEX(CFB!$K$2:$K$1048576, MATCH(W7220, CFB!$W$2:$W$1048576, 0) + COUNTIF(CFB!$W$2:$W$1048576, W7220) - 1))</f>
        <v>75</v>
      </c>
      <c r="O7220">
        <v>20.84</v>
      </c>
      <c r="P7220">
        <v>3.76</v>
      </c>
      <c r="W7220">
        <v>1965</v>
      </c>
      <c r="X7220">
        <f t="shared" si="223"/>
        <v>0</v>
      </c>
    </row>
    <row r="7221" spans="1:24" ht="12.75" hidden="1" customHeight="1" x14ac:dyDescent="0.45">
      <c r="A7221">
        <v>76</v>
      </c>
      <c r="B7221" t="s">
        <v>175</v>
      </c>
      <c r="C7221" t="s">
        <v>12</v>
      </c>
      <c r="D7221" s="2" t="str">
        <f t="shared" si="222"/>
        <v>Idaho1965</v>
      </c>
      <c r="F7221">
        <v>5</v>
      </c>
      <c r="G7221">
        <v>5</v>
      </c>
      <c r="H7221">
        <v>0</v>
      </c>
      <c r="I7221">
        <v>-2.57</v>
      </c>
      <c r="J7221">
        <v>0.59</v>
      </c>
      <c r="K7221">
        <v>-1.97</v>
      </c>
      <c r="L7221" s="2">
        <f>_xlfn.RANK.EQ(I7221, INDEX(CFB!$I$2:$I$1048576, MATCH(W7221, CFB!$W$2:$W$1048576, 0)):INDEX(CFB!$I$2:$I$1048576, MATCH(W7221, CFB!$W$2:$W$1048576, 0) + COUNTIF(CFB!$W$2:$W$1048576, W7221) - 1), 0)</f>
        <v>82</v>
      </c>
      <c r="M7221" s="2">
        <f>_xlfn.RANK.EQ(J7221, INDEX(CFB!$J$2:$J$1048576, MATCH(W7221, CFB!$W$2:$W$1048576, 0)):INDEX(CFB!$J$2:$J$1048576, MATCH(W7221, CFB!$W$2:$W$1048576, 0) + COUNTIF(CFB!$W$2:$W$1048576, W7221) - 1))</f>
        <v>61</v>
      </c>
      <c r="N7221" s="2">
        <f>RANK(K7221, INDEX(CFB!$K$2:$K$1048576, MATCH(W7221, CFB!$W$2:$W$1048576, 0)):INDEX(CFB!$K$2:$K$1048576, MATCH(W7221, CFB!$W$2:$W$1048576, 0) + COUNTIF(CFB!$W$2:$W$1048576, W7221) - 1))</f>
        <v>76</v>
      </c>
      <c r="O7221">
        <v>26.26</v>
      </c>
      <c r="P7221">
        <v>5.65</v>
      </c>
      <c r="W7221">
        <v>1965</v>
      </c>
      <c r="X7221">
        <f t="shared" si="223"/>
        <v>0</v>
      </c>
    </row>
    <row r="7222" spans="1:24" ht="12.75" hidden="1" customHeight="1" x14ac:dyDescent="0.45">
      <c r="A7222">
        <v>77</v>
      </c>
      <c r="B7222" t="s">
        <v>28</v>
      </c>
      <c r="C7222" t="s">
        <v>178</v>
      </c>
      <c r="D7222" s="2" t="str">
        <f t="shared" si="222"/>
        <v>Arizona State1965</v>
      </c>
      <c r="F7222">
        <v>6</v>
      </c>
      <c r="G7222">
        <v>4</v>
      </c>
      <c r="H7222">
        <v>0</v>
      </c>
      <c r="I7222">
        <v>-3.44</v>
      </c>
      <c r="J7222">
        <v>1.19</v>
      </c>
      <c r="K7222">
        <v>-2.2599999999999998</v>
      </c>
      <c r="L7222" s="2">
        <f>_xlfn.RANK.EQ(I7222, INDEX(CFB!$I$2:$I$1048576, MATCH(W7222, CFB!$W$2:$W$1048576, 0)):INDEX(CFB!$I$2:$I$1048576, MATCH(W7222, CFB!$W$2:$W$1048576, 0) + COUNTIF(CFB!$W$2:$W$1048576, W7222) - 1), 0)</f>
        <v>86</v>
      </c>
      <c r="M7222" s="2">
        <f>_xlfn.RANK.EQ(J7222, INDEX(CFB!$J$2:$J$1048576, MATCH(W7222, CFB!$W$2:$W$1048576, 0)):INDEX(CFB!$J$2:$J$1048576, MATCH(W7222, CFB!$W$2:$W$1048576, 0) + COUNTIF(CFB!$W$2:$W$1048576, W7222) - 1))</f>
        <v>54</v>
      </c>
      <c r="N7222" s="2">
        <f>RANK(K7222, INDEX(CFB!$K$2:$K$1048576, MATCH(W7222, CFB!$W$2:$W$1048576, 0)):INDEX(CFB!$K$2:$K$1048576, MATCH(W7222, CFB!$W$2:$W$1048576, 0) + COUNTIF(CFB!$W$2:$W$1048576, W7222) - 1))</f>
        <v>77</v>
      </c>
      <c r="O7222">
        <v>20.66</v>
      </c>
      <c r="P7222">
        <v>5.94</v>
      </c>
      <c r="W7222">
        <v>1965</v>
      </c>
      <c r="X7222">
        <f t="shared" si="223"/>
        <v>0</v>
      </c>
    </row>
    <row r="7223" spans="1:24" ht="12.75" hidden="1" customHeight="1" x14ac:dyDescent="0.45">
      <c r="A7223">
        <v>78</v>
      </c>
      <c r="B7223" t="s">
        <v>238</v>
      </c>
      <c r="C7223" t="s">
        <v>12</v>
      </c>
      <c r="D7223" s="2" t="str">
        <f t="shared" si="222"/>
        <v>Xavier1965</v>
      </c>
      <c r="F7223">
        <v>8</v>
      </c>
      <c r="G7223">
        <v>2</v>
      </c>
      <c r="H7223">
        <v>0</v>
      </c>
      <c r="I7223">
        <v>2.0299999999999998</v>
      </c>
      <c r="J7223">
        <v>-5.0599999999999996</v>
      </c>
      <c r="K7223">
        <v>-3.03</v>
      </c>
      <c r="L7223" s="2">
        <f>_xlfn.RANK.EQ(I7223, INDEX(CFB!$I$2:$I$1048576, MATCH(W7223, CFB!$W$2:$W$1048576, 0)):INDEX(CFB!$I$2:$I$1048576, MATCH(W7223, CFB!$W$2:$W$1048576, 0) + COUNTIF(CFB!$W$2:$W$1048576, W7223) - 1), 0)</f>
        <v>51</v>
      </c>
      <c r="M7223" s="2">
        <f>_xlfn.RANK.EQ(J7223, INDEX(CFB!$J$2:$J$1048576, MATCH(W7223, CFB!$W$2:$W$1048576, 0)):INDEX(CFB!$J$2:$J$1048576, MATCH(W7223, CFB!$W$2:$W$1048576, 0) + COUNTIF(CFB!$W$2:$W$1048576, W7223) - 1))</f>
        <v>99</v>
      </c>
      <c r="N7223" s="2">
        <f>RANK(K7223, INDEX(CFB!$K$2:$K$1048576, MATCH(W7223, CFB!$W$2:$W$1048576, 0)):INDEX(CFB!$K$2:$K$1048576, MATCH(W7223, CFB!$W$2:$W$1048576, 0) + COUNTIF(CFB!$W$2:$W$1048576, W7223) - 1))</f>
        <v>78</v>
      </c>
      <c r="O7223">
        <v>26.98</v>
      </c>
      <c r="P7223">
        <v>11.46</v>
      </c>
      <c r="W7223">
        <v>1965</v>
      </c>
      <c r="X7223">
        <f t="shared" si="223"/>
        <v>0</v>
      </c>
    </row>
    <row r="7224" spans="1:24" ht="12.75" hidden="1" customHeight="1" x14ac:dyDescent="0.45">
      <c r="A7224">
        <v>79</v>
      </c>
      <c r="B7224" t="s">
        <v>153</v>
      </c>
      <c r="C7224" t="s">
        <v>65</v>
      </c>
      <c r="D7224" s="2" t="str">
        <f t="shared" si="222"/>
        <v>Kent State1965</v>
      </c>
      <c r="F7224">
        <v>5</v>
      </c>
      <c r="G7224">
        <v>4</v>
      </c>
      <c r="H7224">
        <v>1</v>
      </c>
      <c r="I7224">
        <v>-3.7</v>
      </c>
      <c r="J7224">
        <v>0.41</v>
      </c>
      <c r="K7224">
        <v>-3.29</v>
      </c>
      <c r="L7224" s="2">
        <f>_xlfn.RANK.EQ(I7224, INDEX(CFB!$I$2:$I$1048576, MATCH(W7224, CFB!$W$2:$W$1048576, 0)):INDEX(CFB!$I$2:$I$1048576, MATCH(W7224, CFB!$W$2:$W$1048576, 0) + COUNTIF(CFB!$W$2:$W$1048576, W7224) - 1), 0)</f>
        <v>88</v>
      </c>
      <c r="M7224" s="2">
        <f>_xlfn.RANK.EQ(J7224, INDEX(CFB!$J$2:$J$1048576, MATCH(W7224, CFB!$W$2:$W$1048576, 0)):INDEX(CFB!$J$2:$J$1048576, MATCH(W7224, CFB!$W$2:$W$1048576, 0) + COUNTIF(CFB!$W$2:$W$1048576, W7224) - 1))</f>
        <v>62</v>
      </c>
      <c r="N7224" s="2">
        <f>RANK(K7224, INDEX(CFB!$K$2:$K$1048576, MATCH(W7224, CFB!$W$2:$W$1048576, 0)):INDEX(CFB!$K$2:$K$1048576, MATCH(W7224, CFB!$W$2:$W$1048576, 0) + COUNTIF(CFB!$W$2:$W$1048576, W7224) - 1))</f>
        <v>79</v>
      </c>
      <c r="O7224">
        <v>21.06</v>
      </c>
      <c r="P7224">
        <v>6.3</v>
      </c>
      <c r="W7224">
        <v>1965</v>
      </c>
      <c r="X7224">
        <f t="shared" si="223"/>
        <v>0</v>
      </c>
    </row>
    <row r="7225" spans="1:24" ht="12.75" hidden="1" customHeight="1" x14ac:dyDescent="0.45">
      <c r="A7225">
        <v>80</v>
      </c>
      <c r="B7225" t="s">
        <v>129</v>
      </c>
      <c r="C7225" t="s">
        <v>189</v>
      </c>
      <c r="D7225" s="2" t="str">
        <f t="shared" si="222"/>
        <v>Rice1965</v>
      </c>
      <c r="F7225">
        <v>2</v>
      </c>
      <c r="G7225">
        <v>8</v>
      </c>
      <c r="H7225">
        <v>0</v>
      </c>
      <c r="I7225">
        <v>0.13</v>
      </c>
      <c r="J7225">
        <v>-3.67</v>
      </c>
      <c r="K7225">
        <v>-3.53</v>
      </c>
      <c r="L7225" s="2">
        <f>_xlfn.RANK.EQ(I7225, INDEX(CFB!$I$2:$I$1048576, MATCH(W7225, CFB!$W$2:$W$1048576, 0)):INDEX(CFB!$I$2:$I$1048576, MATCH(W7225, CFB!$W$2:$W$1048576, 0) + COUNTIF(CFB!$W$2:$W$1048576, W7225) - 1), 0)</f>
        <v>62</v>
      </c>
      <c r="M7225" s="2">
        <f>_xlfn.RANK.EQ(J7225, INDEX(CFB!$J$2:$J$1048576, MATCH(W7225, CFB!$W$2:$W$1048576, 0)):INDEX(CFB!$J$2:$J$1048576, MATCH(W7225, CFB!$W$2:$W$1048576, 0) + COUNTIF(CFB!$W$2:$W$1048576, W7225) - 1))</f>
        <v>91</v>
      </c>
      <c r="N7225" s="2">
        <f>RANK(K7225, INDEX(CFB!$K$2:$K$1048576, MATCH(W7225, CFB!$W$2:$W$1048576, 0)):INDEX(CFB!$K$2:$K$1048576, MATCH(W7225, CFB!$W$2:$W$1048576, 0) + COUNTIF(CFB!$W$2:$W$1048576, W7225) - 1))</f>
        <v>80</v>
      </c>
      <c r="O7225">
        <v>25.7</v>
      </c>
      <c r="P7225">
        <v>10.55</v>
      </c>
      <c r="W7225">
        <v>1965</v>
      </c>
      <c r="X7225">
        <f t="shared" si="223"/>
        <v>0</v>
      </c>
    </row>
    <row r="7226" spans="1:24" ht="12.75" hidden="1" customHeight="1" x14ac:dyDescent="0.45">
      <c r="A7226">
        <v>81</v>
      </c>
      <c r="B7226" t="s">
        <v>84</v>
      </c>
      <c r="C7226" t="s">
        <v>178</v>
      </c>
      <c r="D7226" s="2" t="str">
        <f t="shared" si="222"/>
        <v>Utah1965</v>
      </c>
      <c r="F7226">
        <v>3</v>
      </c>
      <c r="G7226">
        <v>7</v>
      </c>
      <c r="H7226">
        <v>0</v>
      </c>
      <c r="I7226">
        <v>-2.52</v>
      </c>
      <c r="J7226">
        <v>-1.26</v>
      </c>
      <c r="K7226">
        <v>-3.78</v>
      </c>
      <c r="L7226" s="2">
        <f>_xlfn.RANK.EQ(I7226, INDEX(CFB!$I$2:$I$1048576, MATCH(W7226, CFB!$W$2:$W$1048576, 0)):INDEX(CFB!$I$2:$I$1048576, MATCH(W7226, CFB!$W$2:$W$1048576, 0) + COUNTIF(CFB!$W$2:$W$1048576, W7226) - 1), 0)</f>
        <v>81</v>
      </c>
      <c r="M7226" s="2">
        <f>_xlfn.RANK.EQ(J7226, INDEX(CFB!$J$2:$J$1048576, MATCH(W7226, CFB!$W$2:$W$1048576, 0)):INDEX(CFB!$J$2:$J$1048576, MATCH(W7226, CFB!$W$2:$W$1048576, 0) + COUNTIF(CFB!$W$2:$W$1048576, W7226) - 1))</f>
        <v>80</v>
      </c>
      <c r="N7226" s="2">
        <f>RANK(K7226, INDEX(CFB!$K$2:$K$1048576, MATCH(W7226, CFB!$W$2:$W$1048576, 0)):INDEX(CFB!$K$2:$K$1048576, MATCH(W7226, CFB!$W$2:$W$1048576, 0) + COUNTIF(CFB!$W$2:$W$1048576, W7226) - 1))</f>
        <v>81</v>
      </c>
      <c r="O7226">
        <v>24.18</v>
      </c>
      <c r="P7226">
        <v>6.72</v>
      </c>
      <c r="W7226">
        <v>1965</v>
      </c>
      <c r="X7226">
        <f t="shared" si="223"/>
        <v>0</v>
      </c>
    </row>
    <row r="7227" spans="1:24" ht="12.75" hidden="1" customHeight="1" x14ac:dyDescent="0.45">
      <c r="A7227">
        <v>82</v>
      </c>
      <c r="B7227" t="s">
        <v>25</v>
      </c>
      <c r="C7227" t="s">
        <v>195</v>
      </c>
      <c r="D7227" s="2" t="str">
        <f t="shared" si="222"/>
        <v>Louisville1965</v>
      </c>
      <c r="F7227">
        <v>6</v>
      </c>
      <c r="G7227">
        <v>4</v>
      </c>
      <c r="H7227">
        <v>0</v>
      </c>
      <c r="I7227">
        <v>0.45</v>
      </c>
      <c r="J7227">
        <v>-4.41</v>
      </c>
      <c r="K7227">
        <v>-3.96</v>
      </c>
      <c r="L7227" s="2">
        <f>_xlfn.RANK.EQ(I7227, INDEX(CFB!$I$2:$I$1048576, MATCH(W7227, CFB!$W$2:$W$1048576, 0)):INDEX(CFB!$I$2:$I$1048576, MATCH(W7227, CFB!$W$2:$W$1048576, 0) + COUNTIF(CFB!$W$2:$W$1048576, W7227) - 1), 0)</f>
        <v>58</v>
      </c>
      <c r="M7227" s="2">
        <f>_xlfn.RANK.EQ(J7227, INDEX(CFB!$J$2:$J$1048576, MATCH(W7227, CFB!$W$2:$W$1048576, 0)):INDEX(CFB!$J$2:$J$1048576, MATCH(W7227, CFB!$W$2:$W$1048576, 0) + COUNTIF(CFB!$W$2:$W$1048576, W7227) - 1))</f>
        <v>95</v>
      </c>
      <c r="N7227" s="2">
        <f>RANK(K7227, INDEX(CFB!$K$2:$K$1048576, MATCH(W7227, CFB!$W$2:$W$1048576, 0)):INDEX(CFB!$K$2:$K$1048576, MATCH(W7227, CFB!$W$2:$W$1048576, 0) + COUNTIF(CFB!$W$2:$W$1048576, W7227) - 1))</f>
        <v>82</v>
      </c>
      <c r="O7227">
        <v>26.69</v>
      </c>
      <c r="P7227">
        <v>11.39</v>
      </c>
      <c r="W7227">
        <v>1965</v>
      </c>
      <c r="X7227">
        <f t="shared" si="223"/>
        <v>0</v>
      </c>
    </row>
    <row r="7228" spans="1:24" ht="12.75" hidden="1" customHeight="1" x14ac:dyDescent="0.45">
      <c r="A7228">
        <v>83</v>
      </c>
      <c r="B7228" t="s">
        <v>219</v>
      </c>
      <c r="C7228" t="s">
        <v>212</v>
      </c>
      <c r="D7228" s="2" t="str">
        <f t="shared" si="222"/>
        <v>Harvard1965</v>
      </c>
      <c r="F7228">
        <v>5</v>
      </c>
      <c r="G7228">
        <v>2</v>
      </c>
      <c r="H7228">
        <v>2</v>
      </c>
      <c r="I7228">
        <v>-8.9</v>
      </c>
      <c r="J7228">
        <v>4.53</v>
      </c>
      <c r="K7228">
        <v>-4.37</v>
      </c>
      <c r="L7228" s="2">
        <f>_xlfn.RANK.EQ(I7228, INDEX(CFB!$I$2:$I$1048576, MATCH(W7228, CFB!$W$2:$W$1048576, 0)):INDEX(CFB!$I$2:$I$1048576, MATCH(W7228, CFB!$W$2:$W$1048576, 0) + COUNTIF(CFB!$W$2:$W$1048576, W7228) - 1), 0)</f>
        <v>108</v>
      </c>
      <c r="M7228" s="2">
        <f>_xlfn.RANK.EQ(J7228, INDEX(CFB!$J$2:$J$1048576, MATCH(W7228, CFB!$W$2:$W$1048576, 0)):INDEX(CFB!$J$2:$J$1048576, MATCH(W7228, CFB!$W$2:$W$1048576, 0) + COUNTIF(CFB!$W$2:$W$1048576, W7228) - 1))</f>
        <v>33</v>
      </c>
      <c r="N7228" s="2">
        <f>RANK(K7228, INDEX(CFB!$K$2:$K$1048576, MATCH(W7228, CFB!$W$2:$W$1048576, 0)):INDEX(CFB!$K$2:$K$1048576, MATCH(W7228, CFB!$W$2:$W$1048576, 0) + COUNTIF(CFB!$W$2:$W$1048576, W7228) - 1))</f>
        <v>83</v>
      </c>
      <c r="O7228">
        <v>17.97</v>
      </c>
      <c r="P7228">
        <v>1.1200000000000001</v>
      </c>
      <c r="W7228">
        <v>1965</v>
      </c>
      <c r="X7228">
        <f t="shared" si="223"/>
        <v>0</v>
      </c>
    </row>
    <row r="7229" spans="1:24" ht="12.75" hidden="1" customHeight="1" x14ac:dyDescent="0.45">
      <c r="A7229">
        <v>84</v>
      </c>
      <c r="B7229" t="s">
        <v>201</v>
      </c>
      <c r="C7229" t="s">
        <v>206</v>
      </c>
      <c r="D7229" s="2" t="str">
        <f t="shared" si="222"/>
        <v>William &amp; Mary1965</v>
      </c>
      <c r="F7229">
        <v>6</v>
      </c>
      <c r="G7229">
        <v>4</v>
      </c>
      <c r="H7229">
        <v>0</v>
      </c>
      <c r="I7229">
        <v>0.49</v>
      </c>
      <c r="J7229">
        <v>-4.8499999999999996</v>
      </c>
      <c r="K7229">
        <v>-4.37</v>
      </c>
      <c r="L7229" s="2">
        <f>_xlfn.RANK.EQ(I7229, INDEX(CFB!$I$2:$I$1048576, MATCH(W7229, CFB!$W$2:$W$1048576, 0)):INDEX(CFB!$I$2:$I$1048576, MATCH(W7229, CFB!$W$2:$W$1048576, 0) + COUNTIF(CFB!$W$2:$W$1048576, W7229) - 1), 0)</f>
        <v>57</v>
      </c>
      <c r="M7229" s="2">
        <f>_xlfn.RANK.EQ(J7229, INDEX(CFB!$J$2:$J$1048576, MATCH(W7229, CFB!$W$2:$W$1048576, 0)):INDEX(CFB!$J$2:$J$1048576, MATCH(W7229, CFB!$W$2:$W$1048576, 0) + COUNTIF(CFB!$W$2:$W$1048576, W7229) - 1))</f>
        <v>98</v>
      </c>
      <c r="N7229" s="2">
        <f>RANK(K7229, INDEX(CFB!$K$2:$K$1048576, MATCH(W7229, CFB!$W$2:$W$1048576, 0)):INDEX(CFB!$K$2:$K$1048576, MATCH(W7229, CFB!$W$2:$W$1048576, 0) + COUNTIF(CFB!$W$2:$W$1048576, W7229) - 1))</f>
        <v>83</v>
      </c>
      <c r="O7229">
        <v>26.57</v>
      </c>
      <c r="P7229">
        <v>11.37</v>
      </c>
      <c r="W7229">
        <v>1965</v>
      </c>
      <c r="X7229">
        <f t="shared" si="223"/>
        <v>0</v>
      </c>
    </row>
    <row r="7230" spans="1:24" ht="12.75" hidden="1" customHeight="1" x14ac:dyDescent="0.45">
      <c r="A7230">
        <v>85</v>
      </c>
      <c r="B7230" t="s">
        <v>197</v>
      </c>
      <c r="C7230" t="s">
        <v>12</v>
      </c>
      <c r="D7230" s="2" t="str">
        <f t="shared" si="222"/>
        <v>West Texas State1965</v>
      </c>
      <c r="F7230">
        <v>6</v>
      </c>
      <c r="G7230">
        <v>4</v>
      </c>
      <c r="H7230">
        <v>0</v>
      </c>
      <c r="I7230">
        <v>-3.84</v>
      </c>
      <c r="J7230">
        <v>-0.74</v>
      </c>
      <c r="K7230">
        <v>-4.58</v>
      </c>
      <c r="L7230" s="2">
        <f>_xlfn.RANK.EQ(I7230, INDEX(CFB!$I$2:$I$1048576, MATCH(W7230, CFB!$W$2:$W$1048576, 0)):INDEX(CFB!$I$2:$I$1048576, MATCH(W7230, CFB!$W$2:$W$1048576, 0) + COUNTIF(CFB!$W$2:$W$1048576, W7230) - 1), 0)</f>
        <v>89</v>
      </c>
      <c r="M7230" s="2">
        <f>_xlfn.RANK.EQ(J7230, INDEX(CFB!$J$2:$J$1048576, MATCH(W7230, CFB!$W$2:$W$1048576, 0)):INDEX(CFB!$J$2:$J$1048576, MATCH(W7230, CFB!$W$2:$W$1048576, 0) + COUNTIF(CFB!$W$2:$W$1048576, W7230) - 1))</f>
        <v>75</v>
      </c>
      <c r="N7230" s="2">
        <f>RANK(K7230, INDEX(CFB!$K$2:$K$1048576, MATCH(W7230, CFB!$W$2:$W$1048576, 0)):INDEX(CFB!$K$2:$K$1048576, MATCH(W7230, CFB!$W$2:$W$1048576, 0) + COUNTIF(CFB!$W$2:$W$1048576, W7230) - 1))</f>
        <v>85</v>
      </c>
      <c r="O7230">
        <v>22.22</v>
      </c>
      <c r="P7230">
        <v>7.85</v>
      </c>
      <c r="W7230">
        <v>1965</v>
      </c>
      <c r="X7230">
        <f t="shared" si="223"/>
        <v>0</v>
      </c>
    </row>
    <row r="7231" spans="1:24" ht="12.75" hidden="1" customHeight="1" x14ac:dyDescent="0.45">
      <c r="A7231">
        <v>86</v>
      </c>
      <c r="B7231" t="s">
        <v>106</v>
      </c>
      <c r="C7231" t="s">
        <v>23</v>
      </c>
      <c r="D7231" s="2" t="str">
        <f t="shared" si="222"/>
        <v>Wake Forest1965</v>
      </c>
      <c r="F7231">
        <v>3</v>
      </c>
      <c r="G7231">
        <v>7</v>
      </c>
      <c r="H7231">
        <v>0</v>
      </c>
      <c r="I7231">
        <v>-3.66</v>
      </c>
      <c r="J7231">
        <v>-1.1200000000000001</v>
      </c>
      <c r="K7231">
        <v>-4.78</v>
      </c>
      <c r="L7231" s="2">
        <f>_xlfn.RANK.EQ(I7231, INDEX(CFB!$I$2:$I$1048576, MATCH(W7231, CFB!$W$2:$W$1048576, 0)):INDEX(CFB!$I$2:$I$1048576, MATCH(W7231, CFB!$W$2:$W$1048576, 0) + COUNTIF(CFB!$W$2:$W$1048576, W7231) - 1), 0)</f>
        <v>87</v>
      </c>
      <c r="M7231" s="2">
        <f>_xlfn.RANK.EQ(J7231, INDEX(CFB!$J$2:$J$1048576, MATCH(W7231, CFB!$W$2:$W$1048576, 0)):INDEX(CFB!$J$2:$J$1048576, MATCH(W7231, CFB!$W$2:$W$1048576, 0) + COUNTIF(CFB!$W$2:$W$1048576, W7231) - 1))</f>
        <v>79</v>
      </c>
      <c r="N7231" s="2">
        <f>RANK(K7231, INDEX(CFB!$K$2:$K$1048576, MATCH(W7231, CFB!$W$2:$W$1048576, 0)):INDEX(CFB!$K$2:$K$1048576, MATCH(W7231, CFB!$W$2:$W$1048576, 0) + COUNTIF(CFB!$W$2:$W$1048576, W7231) - 1))</f>
        <v>86</v>
      </c>
      <c r="O7231">
        <v>21.52</v>
      </c>
      <c r="P7231">
        <v>10.17</v>
      </c>
      <c r="W7231">
        <v>1965</v>
      </c>
      <c r="X7231">
        <f t="shared" si="223"/>
        <v>0</v>
      </c>
    </row>
    <row r="7232" spans="1:24" ht="12.75" hidden="1" customHeight="1" x14ac:dyDescent="0.45">
      <c r="A7232">
        <v>87</v>
      </c>
      <c r="B7232" t="s">
        <v>222</v>
      </c>
      <c r="C7232" t="s">
        <v>212</v>
      </c>
      <c r="D7232" s="2" t="str">
        <f t="shared" si="222"/>
        <v>Cornell1965</v>
      </c>
      <c r="F7232">
        <v>4</v>
      </c>
      <c r="G7232">
        <v>3</v>
      </c>
      <c r="H7232">
        <v>2</v>
      </c>
      <c r="I7232">
        <v>-0.7</v>
      </c>
      <c r="J7232">
        <v>-4.54</v>
      </c>
      <c r="K7232">
        <v>-5.24</v>
      </c>
      <c r="L7232" s="2">
        <f>_xlfn.RANK.EQ(I7232, INDEX(CFB!$I$2:$I$1048576, MATCH(W7232, CFB!$W$2:$W$1048576, 0)):INDEX(CFB!$I$2:$I$1048576, MATCH(W7232, CFB!$W$2:$W$1048576, 0) + COUNTIF(CFB!$W$2:$W$1048576, W7232) - 1), 0)</f>
        <v>70</v>
      </c>
      <c r="M7232" s="2">
        <f>_xlfn.RANK.EQ(J7232, INDEX(CFB!$J$2:$J$1048576, MATCH(W7232, CFB!$W$2:$W$1048576, 0)):INDEX(CFB!$J$2:$J$1048576, MATCH(W7232, CFB!$W$2:$W$1048576, 0) + COUNTIF(CFB!$W$2:$W$1048576, W7232) - 1))</f>
        <v>96</v>
      </c>
      <c r="N7232" s="2">
        <f>RANK(K7232, INDEX(CFB!$K$2:$K$1048576, MATCH(W7232, CFB!$W$2:$W$1048576, 0)):INDEX(CFB!$K$2:$K$1048576, MATCH(W7232, CFB!$W$2:$W$1048576, 0) + COUNTIF(CFB!$W$2:$W$1048576, W7232) - 1))</f>
        <v>87</v>
      </c>
      <c r="O7232">
        <v>26.34</v>
      </c>
      <c r="P7232">
        <v>10.09</v>
      </c>
      <c r="W7232">
        <v>1965</v>
      </c>
      <c r="X7232">
        <f t="shared" si="223"/>
        <v>0</v>
      </c>
    </row>
    <row r="7233" spans="1:24" ht="12.75" hidden="1" customHeight="1" x14ac:dyDescent="0.45">
      <c r="A7233">
        <v>88</v>
      </c>
      <c r="B7233" t="s">
        <v>80</v>
      </c>
      <c r="C7233" t="s">
        <v>65</v>
      </c>
      <c r="D7233" s="2" t="str">
        <f t="shared" si="222"/>
        <v>Bowling Green1965</v>
      </c>
      <c r="F7233">
        <v>7</v>
      </c>
      <c r="G7233">
        <v>2</v>
      </c>
      <c r="H7233">
        <v>0</v>
      </c>
      <c r="I7233">
        <v>-4.5999999999999996</v>
      </c>
      <c r="J7233">
        <v>-0.66</v>
      </c>
      <c r="K7233">
        <v>-5.26</v>
      </c>
      <c r="L7233" s="2">
        <f>_xlfn.RANK.EQ(I7233, INDEX(CFB!$I$2:$I$1048576, MATCH(W7233, CFB!$W$2:$W$1048576, 0)):INDEX(CFB!$I$2:$I$1048576, MATCH(W7233, CFB!$W$2:$W$1048576, 0) + COUNTIF(CFB!$W$2:$W$1048576, W7233) - 1), 0)</f>
        <v>93</v>
      </c>
      <c r="M7233" s="2">
        <f>_xlfn.RANK.EQ(J7233, INDEX(CFB!$J$2:$J$1048576, MATCH(W7233, CFB!$W$2:$W$1048576, 0)):INDEX(CFB!$J$2:$J$1048576, MATCH(W7233, CFB!$W$2:$W$1048576, 0) + COUNTIF(CFB!$W$2:$W$1048576, W7233) - 1))</f>
        <v>72</v>
      </c>
      <c r="N7233" s="2">
        <f>RANK(K7233, INDEX(CFB!$K$2:$K$1048576, MATCH(W7233, CFB!$W$2:$W$1048576, 0)):INDEX(CFB!$K$2:$K$1048576, MATCH(W7233, CFB!$W$2:$W$1048576, 0) + COUNTIF(CFB!$W$2:$W$1048576, W7233) - 1))</f>
        <v>88</v>
      </c>
      <c r="O7233">
        <v>19.47</v>
      </c>
      <c r="P7233">
        <v>9.43</v>
      </c>
      <c r="W7233">
        <v>1965</v>
      </c>
      <c r="X7233">
        <f t="shared" si="223"/>
        <v>0</v>
      </c>
    </row>
    <row r="7234" spans="1:24" ht="12.75" hidden="1" customHeight="1" x14ac:dyDescent="0.45">
      <c r="A7234">
        <v>89</v>
      </c>
      <c r="B7234" t="s">
        <v>243</v>
      </c>
      <c r="C7234" t="s">
        <v>12</v>
      </c>
      <c r="D7234" s="2" t="str">
        <f t="shared" ref="D7234:D7297" si="224">_xlfn.CONCAT(B7234, W7234)</f>
        <v>Quantico Marines1965</v>
      </c>
      <c r="F7234">
        <v>6</v>
      </c>
      <c r="G7234">
        <v>4</v>
      </c>
      <c r="H7234">
        <v>0</v>
      </c>
      <c r="I7234">
        <v>-5.58</v>
      </c>
      <c r="J7234">
        <v>-0.64</v>
      </c>
      <c r="K7234">
        <v>-6.22</v>
      </c>
      <c r="L7234" s="2">
        <f>_xlfn.RANK.EQ(I7234, INDEX(CFB!$I$2:$I$1048576, MATCH(W7234, CFB!$W$2:$W$1048576, 0)):INDEX(CFB!$I$2:$I$1048576, MATCH(W7234, CFB!$W$2:$W$1048576, 0) + COUNTIF(CFB!$W$2:$W$1048576, W7234) - 1), 0)</f>
        <v>96</v>
      </c>
      <c r="M7234" s="2">
        <f>_xlfn.RANK.EQ(J7234, INDEX(CFB!$J$2:$J$1048576, MATCH(W7234, CFB!$W$2:$W$1048576, 0)):INDEX(CFB!$J$2:$J$1048576, MATCH(W7234, CFB!$W$2:$W$1048576, 0) + COUNTIF(CFB!$W$2:$W$1048576, W7234) - 1))</f>
        <v>71</v>
      </c>
      <c r="N7234" s="2">
        <f>RANK(K7234, INDEX(CFB!$K$2:$K$1048576, MATCH(W7234, CFB!$W$2:$W$1048576, 0)):INDEX(CFB!$K$2:$K$1048576, MATCH(W7234, CFB!$W$2:$W$1048576, 0) + COUNTIF(CFB!$W$2:$W$1048576, W7234) - 1))</f>
        <v>89</v>
      </c>
      <c r="O7234">
        <v>21.1</v>
      </c>
      <c r="P7234">
        <v>7.52</v>
      </c>
      <c r="W7234">
        <v>1965</v>
      </c>
      <c r="X7234">
        <f t="shared" ref="X7234:X7297" si="225">IF(E7234=1, 1,0)</f>
        <v>0</v>
      </c>
    </row>
    <row r="7235" spans="1:24" ht="12.75" hidden="1" customHeight="1" x14ac:dyDescent="0.45">
      <c r="A7235">
        <v>90</v>
      </c>
      <c r="B7235" t="s">
        <v>104</v>
      </c>
      <c r="C7235" t="s">
        <v>12</v>
      </c>
      <c r="D7235" s="2" t="str">
        <f t="shared" si="224"/>
        <v>Colorado State1965</v>
      </c>
      <c r="F7235">
        <v>4</v>
      </c>
      <c r="G7235">
        <v>6</v>
      </c>
      <c r="H7235">
        <v>0</v>
      </c>
      <c r="I7235">
        <v>4.4800000000000004</v>
      </c>
      <c r="J7235">
        <v>-10.72</v>
      </c>
      <c r="K7235">
        <v>-6.24</v>
      </c>
      <c r="L7235" s="2">
        <f>_xlfn.RANK.EQ(I7235, INDEX(CFB!$I$2:$I$1048576, MATCH(W7235, CFB!$W$2:$W$1048576, 0)):INDEX(CFB!$I$2:$I$1048576, MATCH(W7235, CFB!$W$2:$W$1048576, 0) + COUNTIF(CFB!$W$2:$W$1048576, W7235) - 1), 0)</f>
        <v>37</v>
      </c>
      <c r="M7235" s="2">
        <f>_xlfn.RANK.EQ(J7235, INDEX(CFB!$J$2:$J$1048576, MATCH(W7235, CFB!$W$2:$W$1048576, 0)):INDEX(CFB!$J$2:$J$1048576, MATCH(W7235, CFB!$W$2:$W$1048576, 0) + COUNTIF(CFB!$W$2:$W$1048576, W7235) - 1))</f>
        <v>116</v>
      </c>
      <c r="N7235" s="2">
        <f>RANK(K7235, INDEX(CFB!$K$2:$K$1048576, MATCH(W7235, CFB!$W$2:$W$1048576, 0)):INDEX(CFB!$K$2:$K$1048576, MATCH(W7235, CFB!$W$2:$W$1048576, 0) + COUNTIF(CFB!$W$2:$W$1048576, W7235) - 1))</f>
        <v>90</v>
      </c>
      <c r="O7235">
        <v>32.89</v>
      </c>
      <c r="P7235">
        <v>16.79</v>
      </c>
      <c r="W7235">
        <v>1965</v>
      </c>
      <c r="X7235">
        <f t="shared" si="225"/>
        <v>0</v>
      </c>
    </row>
    <row r="7236" spans="1:24" ht="12.75" hidden="1" customHeight="1" x14ac:dyDescent="0.45">
      <c r="A7236">
        <v>91</v>
      </c>
      <c r="B7236" t="s">
        <v>244</v>
      </c>
      <c r="C7236" t="s">
        <v>206</v>
      </c>
      <c r="D7236" s="2" t="str">
        <f t="shared" si="224"/>
        <v>George Washington1965</v>
      </c>
      <c r="F7236">
        <v>5</v>
      </c>
      <c r="G7236">
        <v>5</v>
      </c>
      <c r="H7236">
        <v>0</v>
      </c>
      <c r="I7236">
        <v>-2.41</v>
      </c>
      <c r="J7236">
        <v>-3.87</v>
      </c>
      <c r="K7236">
        <v>-6.28</v>
      </c>
      <c r="L7236" s="2">
        <f>_xlfn.RANK.EQ(I7236, INDEX(CFB!$I$2:$I$1048576, MATCH(W7236, CFB!$W$2:$W$1048576, 0)):INDEX(CFB!$I$2:$I$1048576, MATCH(W7236, CFB!$W$2:$W$1048576, 0) + COUNTIF(CFB!$W$2:$W$1048576, W7236) - 1), 0)</f>
        <v>80</v>
      </c>
      <c r="M7236" s="2">
        <f>_xlfn.RANK.EQ(J7236, INDEX(CFB!$J$2:$J$1048576, MATCH(W7236, CFB!$W$2:$W$1048576, 0)):INDEX(CFB!$J$2:$J$1048576, MATCH(W7236, CFB!$W$2:$W$1048576, 0) + COUNTIF(CFB!$W$2:$W$1048576, W7236) - 1))</f>
        <v>93</v>
      </c>
      <c r="N7236" s="2">
        <f>RANK(K7236, INDEX(CFB!$K$2:$K$1048576, MATCH(W7236, CFB!$W$2:$W$1048576, 0)):INDEX(CFB!$K$2:$K$1048576, MATCH(W7236, CFB!$W$2:$W$1048576, 0) + COUNTIF(CFB!$W$2:$W$1048576, W7236) - 1))</f>
        <v>91</v>
      </c>
      <c r="O7236">
        <v>22.84</v>
      </c>
      <c r="P7236">
        <v>9.19</v>
      </c>
      <c r="W7236">
        <v>1965</v>
      </c>
      <c r="X7236">
        <f t="shared" si="225"/>
        <v>0</v>
      </c>
    </row>
    <row r="7237" spans="1:24" ht="12.75" hidden="1" customHeight="1" x14ac:dyDescent="0.45">
      <c r="A7237">
        <v>92</v>
      </c>
      <c r="B7237" t="s">
        <v>55</v>
      </c>
      <c r="C7237" t="s">
        <v>188</v>
      </c>
      <c r="D7237" s="2" t="str">
        <f t="shared" si="224"/>
        <v>Kansas1965</v>
      </c>
      <c r="F7237">
        <v>2</v>
      </c>
      <c r="G7237">
        <v>8</v>
      </c>
      <c r="H7237">
        <v>0</v>
      </c>
      <c r="I7237">
        <v>-3.13</v>
      </c>
      <c r="J7237">
        <v>-3.54</v>
      </c>
      <c r="K7237">
        <v>-6.68</v>
      </c>
      <c r="L7237" s="2">
        <f>_xlfn.RANK.EQ(I7237, INDEX(CFB!$I$2:$I$1048576, MATCH(W7237, CFB!$W$2:$W$1048576, 0)):INDEX(CFB!$I$2:$I$1048576, MATCH(W7237, CFB!$W$2:$W$1048576, 0) + COUNTIF(CFB!$W$2:$W$1048576, W7237) - 1), 0)</f>
        <v>85</v>
      </c>
      <c r="M7237" s="2">
        <f>_xlfn.RANK.EQ(J7237, INDEX(CFB!$J$2:$J$1048576, MATCH(W7237, CFB!$W$2:$W$1048576, 0)):INDEX(CFB!$J$2:$J$1048576, MATCH(W7237, CFB!$W$2:$W$1048576, 0) + COUNTIF(CFB!$W$2:$W$1048576, W7237) - 1))</f>
        <v>90</v>
      </c>
      <c r="N7237" s="2">
        <f>RANK(K7237, INDEX(CFB!$K$2:$K$1048576, MATCH(W7237, CFB!$W$2:$W$1048576, 0)):INDEX(CFB!$K$2:$K$1048576, MATCH(W7237, CFB!$W$2:$W$1048576, 0) + COUNTIF(CFB!$W$2:$W$1048576, W7237) - 1))</f>
        <v>92</v>
      </c>
      <c r="O7237">
        <v>22.84</v>
      </c>
      <c r="P7237">
        <v>11.66</v>
      </c>
      <c r="W7237">
        <v>1965</v>
      </c>
      <c r="X7237">
        <f t="shared" si="225"/>
        <v>0</v>
      </c>
    </row>
    <row r="7238" spans="1:24" ht="12.75" hidden="1" customHeight="1" x14ac:dyDescent="0.45">
      <c r="A7238">
        <v>93</v>
      </c>
      <c r="B7238" t="s">
        <v>117</v>
      </c>
      <c r="C7238" t="s">
        <v>65</v>
      </c>
      <c r="D7238" s="2" t="str">
        <f t="shared" si="224"/>
        <v>Western Michigan1965</v>
      </c>
      <c r="F7238">
        <v>6</v>
      </c>
      <c r="G7238">
        <v>2</v>
      </c>
      <c r="H7238">
        <v>1</v>
      </c>
      <c r="I7238">
        <v>-4.25</v>
      </c>
      <c r="J7238">
        <v>-2.81</v>
      </c>
      <c r="K7238">
        <v>-7.06</v>
      </c>
      <c r="L7238" s="2">
        <f>_xlfn.RANK.EQ(I7238, INDEX(CFB!$I$2:$I$1048576, MATCH(W7238, CFB!$W$2:$W$1048576, 0)):INDEX(CFB!$I$2:$I$1048576, MATCH(W7238, CFB!$W$2:$W$1048576, 0) + COUNTIF(CFB!$W$2:$W$1048576, W7238) - 1), 0)</f>
        <v>92</v>
      </c>
      <c r="M7238" s="2">
        <f>_xlfn.RANK.EQ(J7238, INDEX(CFB!$J$2:$J$1048576, MATCH(W7238, CFB!$W$2:$W$1048576, 0)):INDEX(CFB!$J$2:$J$1048576, MATCH(W7238, CFB!$W$2:$W$1048576, 0) + COUNTIF(CFB!$W$2:$W$1048576, W7238) - 1))</f>
        <v>86</v>
      </c>
      <c r="N7238" s="2">
        <f>RANK(K7238, INDEX(CFB!$K$2:$K$1048576, MATCH(W7238, CFB!$W$2:$W$1048576, 0)):INDEX(CFB!$K$2:$K$1048576, MATCH(W7238, CFB!$W$2:$W$1048576, 0) + COUNTIF(CFB!$W$2:$W$1048576, W7238) - 1))</f>
        <v>93</v>
      </c>
      <c r="O7238">
        <v>19.12</v>
      </c>
      <c r="P7238">
        <v>10.34</v>
      </c>
      <c r="W7238">
        <v>1965</v>
      </c>
      <c r="X7238">
        <f t="shared" si="225"/>
        <v>0</v>
      </c>
    </row>
    <row r="7239" spans="1:24" ht="12.75" hidden="1" customHeight="1" x14ac:dyDescent="0.45">
      <c r="A7239">
        <v>94</v>
      </c>
      <c r="B7239" t="s">
        <v>81</v>
      </c>
      <c r="C7239" t="s">
        <v>195</v>
      </c>
      <c r="D7239" s="2" t="str">
        <f t="shared" si="224"/>
        <v>Cincinnati1965</v>
      </c>
      <c r="F7239">
        <v>5</v>
      </c>
      <c r="G7239">
        <v>5</v>
      </c>
      <c r="H7239">
        <v>0</v>
      </c>
      <c r="I7239">
        <v>-5.87</v>
      </c>
      <c r="J7239">
        <v>-1.45</v>
      </c>
      <c r="K7239">
        <v>-7.31</v>
      </c>
      <c r="L7239" s="2">
        <f>_xlfn.RANK.EQ(I7239, INDEX(CFB!$I$2:$I$1048576, MATCH(W7239, CFB!$W$2:$W$1048576, 0)):INDEX(CFB!$I$2:$I$1048576, MATCH(W7239, CFB!$W$2:$W$1048576, 0) + COUNTIF(CFB!$W$2:$W$1048576, W7239) - 1), 0)</f>
        <v>98</v>
      </c>
      <c r="M7239" s="2">
        <f>_xlfn.RANK.EQ(J7239, INDEX(CFB!$J$2:$J$1048576, MATCH(W7239, CFB!$W$2:$W$1048576, 0)):INDEX(CFB!$J$2:$J$1048576, MATCH(W7239, CFB!$W$2:$W$1048576, 0) + COUNTIF(CFB!$W$2:$W$1048576, W7239) - 1))</f>
        <v>82</v>
      </c>
      <c r="N7239" s="2">
        <f>RANK(K7239, INDEX(CFB!$K$2:$K$1048576, MATCH(W7239, CFB!$W$2:$W$1048576, 0)):INDEX(CFB!$K$2:$K$1048576, MATCH(W7239, CFB!$W$2:$W$1048576, 0) + COUNTIF(CFB!$W$2:$W$1048576, W7239) - 1))</f>
        <v>94</v>
      </c>
      <c r="O7239">
        <v>21.09</v>
      </c>
      <c r="P7239">
        <v>10.38</v>
      </c>
      <c r="W7239">
        <v>1965</v>
      </c>
      <c r="X7239">
        <f t="shared" si="225"/>
        <v>0</v>
      </c>
    </row>
    <row r="7240" spans="1:24" ht="12.75" hidden="1" customHeight="1" x14ac:dyDescent="0.45">
      <c r="A7240">
        <v>95</v>
      </c>
      <c r="B7240" t="s">
        <v>94</v>
      </c>
      <c r="C7240" t="s">
        <v>65</v>
      </c>
      <c r="D7240" s="2" t="str">
        <f t="shared" si="224"/>
        <v>Toledo1965</v>
      </c>
      <c r="F7240">
        <v>5</v>
      </c>
      <c r="G7240">
        <v>5</v>
      </c>
      <c r="H7240">
        <v>0</v>
      </c>
      <c r="I7240">
        <v>-8.66</v>
      </c>
      <c r="J7240">
        <v>1.08</v>
      </c>
      <c r="K7240">
        <v>-7.59</v>
      </c>
      <c r="L7240" s="2">
        <f>_xlfn.RANK.EQ(I7240, INDEX(CFB!$I$2:$I$1048576, MATCH(W7240, CFB!$W$2:$W$1048576, 0)):INDEX(CFB!$I$2:$I$1048576, MATCH(W7240, CFB!$W$2:$W$1048576, 0) + COUNTIF(CFB!$W$2:$W$1048576, W7240) - 1), 0)</f>
        <v>107</v>
      </c>
      <c r="M7240" s="2">
        <f>_xlfn.RANK.EQ(J7240, INDEX(CFB!$J$2:$J$1048576, MATCH(W7240, CFB!$W$2:$W$1048576, 0)):INDEX(CFB!$J$2:$J$1048576, MATCH(W7240, CFB!$W$2:$W$1048576, 0) + COUNTIF(CFB!$W$2:$W$1048576, W7240) - 1))</f>
        <v>56</v>
      </c>
      <c r="N7240" s="2">
        <f>RANK(K7240, INDEX(CFB!$K$2:$K$1048576, MATCH(W7240, CFB!$W$2:$W$1048576, 0)):INDEX(CFB!$K$2:$K$1048576, MATCH(W7240, CFB!$W$2:$W$1048576, 0) + COUNTIF(CFB!$W$2:$W$1048576, W7240) - 1))</f>
        <v>95</v>
      </c>
      <c r="O7240">
        <v>15.65</v>
      </c>
      <c r="P7240">
        <v>5.81</v>
      </c>
      <c r="W7240">
        <v>1965</v>
      </c>
      <c r="X7240">
        <f t="shared" si="225"/>
        <v>0</v>
      </c>
    </row>
    <row r="7241" spans="1:24" ht="12.75" hidden="1" customHeight="1" x14ac:dyDescent="0.45">
      <c r="A7241">
        <v>96</v>
      </c>
      <c r="B7241" t="s">
        <v>114</v>
      </c>
      <c r="C7241" t="s">
        <v>12</v>
      </c>
      <c r="D7241" s="2" t="str">
        <f t="shared" si="224"/>
        <v>San Jose State1965</v>
      </c>
      <c r="F7241">
        <v>5</v>
      </c>
      <c r="G7241">
        <v>5</v>
      </c>
      <c r="H7241">
        <v>0</v>
      </c>
      <c r="I7241">
        <v>-1.58</v>
      </c>
      <c r="J7241">
        <v>-6.57</v>
      </c>
      <c r="K7241">
        <v>-8.14</v>
      </c>
      <c r="L7241" s="2">
        <f>_xlfn.RANK.EQ(I7241, INDEX(CFB!$I$2:$I$1048576, MATCH(W7241, CFB!$W$2:$W$1048576, 0)):INDEX(CFB!$I$2:$I$1048576, MATCH(W7241, CFB!$W$2:$W$1048576, 0) + COUNTIF(CFB!$W$2:$W$1048576, W7241) - 1), 0)</f>
        <v>76</v>
      </c>
      <c r="M7241" s="2">
        <f>_xlfn.RANK.EQ(J7241, INDEX(CFB!$J$2:$J$1048576, MATCH(W7241, CFB!$W$2:$W$1048576, 0)):INDEX(CFB!$J$2:$J$1048576, MATCH(W7241, CFB!$W$2:$W$1048576, 0) + COUNTIF(CFB!$W$2:$W$1048576, W7241) - 1))</f>
        <v>105</v>
      </c>
      <c r="N7241" s="2">
        <f>RANK(K7241, INDEX(CFB!$K$2:$K$1048576, MATCH(W7241, CFB!$W$2:$W$1048576, 0)):INDEX(CFB!$K$2:$K$1048576, MATCH(W7241, CFB!$W$2:$W$1048576, 0) + COUNTIF(CFB!$W$2:$W$1048576, W7241) - 1))</f>
        <v>96</v>
      </c>
      <c r="O7241">
        <v>24.13</v>
      </c>
      <c r="P7241">
        <v>14.29</v>
      </c>
      <c r="W7241">
        <v>1965</v>
      </c>
      <c r="X7241">
        <f t="shared" si="225"/>
        <v>0</v>
      </c>
    </row>
    <row r="7242" spans="1:24" ht="12.75" hidden="1" customHeight="1" x14ac:dyDescent="0.45">
      <c r="A7242">
        <v>97</v>
      </c>
      <c r="B7242" t="s">
        <v>210</v>
      </c>
      <c r="C7242" t="s">
        <v>12</v>
      </c>
      <c r="D7242" s="2" t="str">
        <f t="shared" si="224"/>
        <v>Colgate1965</v>
      </c>
      <c r="F7242">
        <v>6</v>
      </c>
      <c r="G7242">
        <v>3</v>
      </c>
      <c r="H7242">
        <v>1</v>
      </c>
      <c r="I7242">
        <v>-8.61</v>
      </c>
      <c r="J7242">
        <v>-0.38</v>
      </c>
      <c r="K7242">
        <v>-8.99</v>
      </c>
      <c r="L7242" s="2">
        <f>_xlfn.RANK.EQ(I7242, INDEX(CFB!$I$2:$I$1048576, MATCH(W7242, CFB!$W$2:$W$1048576, 0)):INDEX(CFB!$I$2:$I$1048576, MATCH(W7242, CFB!$W$2:$W$1048576, 0) + COUNTIF(CFB!$W$2:$W$1048576, W7242) - 1), 0)</f>
        <v>106</v>
      </c>
      <c r="M7242" s="2">
        <f>_xlfn.RANK.EQ(J7242, INDEX(CFB!$J$2:$J$1048576, MATCH(W7242, CFB!$W$2:$W$1048576, 0)):INDEX(CFB!$J$2:$J$1048576, MATCH(W7242, CFB!$W$2:$W$1048576, 0) + COUNTIF(CFB!$W$2:$W$1048576, W7242) - 1))</f>
        <v>65</v>
      </c>
      <c r="N7242" s="2">
        <f>RANK(K7242, INDEX(CFB!$K$2:$K$1048576, MATCH(W7242, CFB!$W$2:$W$1048576, 0)):INDEX(CFB!$K$2:$K$1048576, MATCH(W7242, CFB!$W$2:$W$1048576, 0) + COUNTIF(CFB!$W$2:$W$1048576, W7242) - 1))</f>
        <v>97</v>
      </c>
      <c r="O7242">
        <v>18.420000000000002</v>
      </c>
      <c r="P7242">
        <v>7.47</v>
      </c>
      <c r="W7242">
        <v>1965</v>
      </c>
      <c r="X7242">
        <f t="shared" si="225"/>
        <v>0</v>
      </c>
    </row>
    <row r="7243" spans="1:24" ht="12.75" hidden="1" customHeight="1" x14ac:dyDescent="0.45">
      <c r="A7243">
        <v>98</v>
      </c>
      <c r="B7243" t="s">
        <v>105</v>
      </c>
      <c r="C7243" t="s">
        <v>12</v>
      </c>
      <c r="D7243" s="2" t="str">
        <f t="shared" si="224"/>
        <v>Buffalo1965</v>
      </c>
      <c r="F7243">
        <v>5</v>
      </c>
      <c r="G7243">
        <v>3</v>
      </c>
      <c r="H7243">
        <v>2</v>
      </c>
      <c r="I7243">
        <v>-8.31</v>
      </c>
      <c r="J7243">
        <v>-0.85</v>
      </c>
      <c r="K7243">
        <v>-9.16</v>
      </c>
      <c r="L7243" s="2">
        <f>_xlfn.RANK.EQ(I7243, INDEX(CFB!$I$2:$I$1048576, MATCH(W7243, CFB!$W$2:$W$1048576, 0)):INDEX(CFB!$I$2:$I$1048576, MATCH(W7243, CFB!$W$2:$W$1048576, 0) + COUNTIF(CFB!$W$2:$W$1048576, W7243) - 1), 0)</f>
        <v>105</v>
      </c>
      <c r="M7243" s="2">
        <f>_xlfn.RANK.EQ(J7243, INDEX(CFB!$J$2:$J$1048576, MATCH(W7243, CFB!$W$2:$W$1048576, 0)):INDEX(CFB!$J$2:$J$1048576, MATCH(W7243, CFB!$W$2:$W$1048576, 0) + COUNTIF(CFB!$W$2:$W$1048576, W7243) - 1))</f>
        <v>76</v>
      </c>
      <c r="N7243" s="2">
        <f>RANK(K7243, INDEX(CFB!$K$2:$K$1048576, MATCH(W7243, CFB!$W$2:$W$1048576, 0)):INDEX(CFB!$K$2:$K$1048576, MATCH(W7243, CFB!$W$2:$W$1048576, 0) + COUNTIF(CFB!$W$2:$W$1048576, W7243) - 1))</f>
        <v>98</v>
      </c>
      <c r="O7243">
        <v>16.8</v>
      </c>
      <c r="P7243">
        <v>7.61</v>
      </c>
      <c r="W7243">
        <v>1965</v>
      </c>
      <c r="X7243">
        <f t="shared" si="225"/>
        <v>0</v>
      </c>
    </row>
    <row r="7244" spans="1:24" ht="12.75" hidden="1" customHeight="1" x14ac:dyDescent="0.45">
      <c r="A7244">
        <v>99</v>
      </c>
      <c r="B7244" t="s">
        <v>62</v>
      </c>
      <c r="C7244" t="s">
        <v>65</v>
      </c>
      <c r="D7244" s="2" t="str">
        <f t="shared" si="224"/>
        <v>Marshall1965</v>
      </c>
      <c r="F7244">
        <v>5</v>
      </c>
      <c r="G7244">
        <v>5</v>
      </c>
      <c r="H7244">
        <v>0</v>
      </c>
      <c r="I7244">
        <v>-3.88</v>
      </c>
      <c r="J7244">
        <v>-6.01</v>
      </c>
      <c r="K7244">
        <v>-9.89</v>
      </c>
      <c r="L7244" s="2">
        <f>_xlfn.RANK.EQ(I7244, INDEX(CFB!$I$2:$I$1048576, MATCH(W7244, CFB!$W$2:$W$1048576, 0)):INDEX(CFB!$I$2:$I$1048576, MATCH(W7244, CFB!$W$2:$W$1048576, 0) + COUNTIF(CFB!$W$2:$W$1048576, W7244) - 1), 0)</f>
        <v>90</v>
      </c>
      <c r="M7244" s="2">
        <f>_xlfn.RANK.EQ(J7244, INDEX(CFB!$J$2:$J$1048576, MATCH(W7244, CFB!$W$2:$W$1048576, 0)):INDEX(CFB!$J$2:$J$1048576, MATCH(W7244, CFB!$W$2:$W$1048576, 0) + COUNTIF(CFB!$W$2:$W$1048576, W7244) - 1))</f>
        <v>104</v>
      </c>
      <c r="N7244" s="2">
        <f>RANK(K7244, INDEX(CFB!$K$2:$K$1048576, MATCH(W7244, CFB!$W$2:$W$1048576, 0)):INDEX(CFB!$K$2:$K$1048576, MATCH(W7244, CFB!$W$2:$W$1048576, 0) + COUNTIF(CFB!$W$2:$W$1048576, W7244) - 1))</f>
        <v>99</v>
      </c>
      <c r="O7244">
        <v>20.61</v>
      </c>
      <c r="P7244">
        <v>13.1</v>
      </c>
      <c r="W7244">
        <v>1965</v>
      </c>
      <c r="X7244">
        <f t="shared" si="225"/>
        <v>0</v>
      </c>
    </row>
    <row r="7245" spans="1:24" ht="12.75" hidden="1" customHeight="1" x14ac:dyDescent="0.45">
      <c r="A7245">
        <v>100</v>
      </c>
      <c r="B7245" t="s">
        <v>113</v>
      </c>
      <c r="C7245" t="s">
        <v>195</v>
      </c>
      <c r="D7245" s="2" t="str">
        <f t="shared" si="224"/>
        <v>North Texas1965</v>
      </c>
      <c r="F7245">
        <v>3</v>
      </c>
      <c r="G7245">
        <v>7</v>
      </c>
      <c r="H7245">
        <v>0</v>
      </c>
      <c r="I7245">
        <v>0.44</v>
      </c>
      <c r="J7245">
        <v>-10.71</v>
      </c>
      <c r="K7245">
        <v>-10.27</v>
      </c>
      <c r="L7245" s="2">
        <f>_xlfn.RANK.EQ(I7245, INDEX(CFB!$I$2:$I$1048576, MATCH(W7245, CFB!$W$2:$W$1048576, 0)):INDEX(CFB!$I$2:$I$1048576, MATCH(W7245, CFB!$W$2:$W$1048576, 0) + COUNTIF(CFB!$W$2:$W$1048576, W7245) - 1), 0)</f>
        <v>59</v>
      </c>
      <c r="M7245" s="2">
        <f>_xlfn.RANK.EQ(J7245, INDEX(CFB!$J$2:$J$1048576, MATCH(W7245, CFB!$W$2:$W$1048576, 0)):INDEX(CFB!$J$2:$J$1048576, MATCH(W7245, CFB!$W$2:$W$1048576, 0) + COUNTIF(CFB!$W$2:$W$1048576, W7245) - 1))</f>
        <v>115</v>
      </c>
      <c r="N7245" s="2">
        <f>RANK(K7245, INDEX(CFB!$K$2:$K$1048576, MATCH(W7245, CFB!$W$2:$W$1048576, 0)):INDEX(CFB!$K$2:$K$1048576, MATCH(W7245, CFB!$W$2:$W$1048576, 0) + COUNTIF(CFB!$W$2:$W$1048576, W7245) - 1))</f>
        <v>100</v>
      </c>
      <c r="O7245">
        <v>25.31</v>
      </c>
      <c r="P7245">
        <v>20.76</v>
      </c>
      <c r="W7245">
        <v>1965</v>
      </c>
      <c r="X7245">
        <f t="shared" si="225"/>
        <v>0</v>
      </c>
    </row>
    <row r="7246" spans="1:24" ht="12.75" hidden="1" customHeight="1" x14ac:dyDescent="0.45">
      <c r="A7246">
        <v>101</v>
      </c>
      <c r="B7246" t="s">
        <v>141</v>
      </c>
      <c r="C7246" t="s">
        <v>178</v>
      </c>
      <c r="D7246" s="2" t="str">
        <f t="shared" si="224"/>
        <v>New Mexico1965</v>
      </c>
      <c r="F7246">
        <v>3</v>
      </c>
      <c r="G7246">
        <v>7</v>
      </c>
      <c r="H7246">
        <v>0</v>
      </c>
      <c r="I7246">
        <v>-4.83</v>
      </c>
      <c r="J7246">
        <v>-5.57</v>
      </c>
      <c r="K7246">
        <v>-10.4</v>
      </c>
      <c r="L7246" s="2">
        <f>_xlfn.RANK.EQ(I7246, INDEX(CFB!$I$2:$I$1048576, MATCH(W7246, CFB!$W$2:$W$1048576, 0)):INDEX(CFB!$I$2:$I$1048576, MATCH(W7246, CFB!$W$2:$W$1048576, 0) + COUNTIF(CFB!$W$2:$W$1048576, W7246) - 1), 0)</f>
        <v>94</v>
      </c>
      <c r="M7246" s="2">
        <f>_xlfn.RANK.EQ(J7246, INDEX(CFB!$J$2:$J$1048576, MATCH(W7246, CFB!$W$2:$W$1048576, 0)):INDEX(CFB!$J$2:$J$1048576, MATCH(W7246, CFB!$W$2:$W$1048576, 0) + COUNTIF(CFB!$W$2:$W$1048576, W7246) - 1))</f>
        <v>102</v>
      </c>
      <c r="N7246" s="2">
        <f>RANK(K7246, INDEX(CFB!$K$2:$K$1048576, MATCH(W7246, CFB!$W$2:$W$1048576, 0)):INDEX(CFB!$K$2:$K$1048576, MATCH(W7246, CFB!$W$2:$W$1048576, 0) + COUNTIF(CFB!$W$2:$W$1048576, W7246) - 1))</f>
        <v>101</v>
      </c>
      <c r="O7246">
        <v>19.34</v>
      </c>
      <c r="P7246">
        <v>13.11</v>
      </c>
      <c r="W7246">
        <v>1965</v>
      </c>
      <c r="X7246">
        <f t="shared" si="225"/>
        <v>0</v>
      </c>
    </row>
    <row r="7247" spans="1:24" ht="12.75" hidden="1" customHeight="1" x14ac:dyDescent="0.45">
      <c r="A7247">
        <v>102</v>
      </c>
      <c r="B7247" t="s">
        <v>120</v>
      </c>
      <c r="C7247" t="s">
        <v>178</v>
      </c>
      <c r="D7247" s="2" t="str">
        <f t="shared" si="224"/>
        <v>Arizona1965</v>
      </c>
      <c r="F7247">
        <v>3</v>
      </c>
      <c r="G7247">
        <v>7</v>
      </c>
      <c r="H7247">
        <v>0</v>
      </c>
      <c r="I7247">
        <v>-9.8800000000000008</v>
      </c>
      <c r="J7247">
        <v>-1.06</v>
      </c>
      <c r="K7247">
        <v>-10.94</v>
      </c>
      <c r="L7247" s="2">
        <f>_xlfn.RANK.EQ(I7247, INDEX(CFB!$I$2:$I$1048576, MATCH(W7247, CFB!$W$2:$W$1048576, 0)):INDEX(CFB!$I$2:$I$1048576, MATCH(W7247, CFB!$W$2:$W$1048576, 0) + COUNTIF(CFB!$W$2:$W$1048576, W7247) - 1), 0)</f>
        <v>111</v>
      </c>
      <c r="M7247" s="2">
        <f>_xlfn.RANK.EQ(J7247, INDEX(CFB!$J$2:$J$1048576, MATCH(W7247, CFB!$W$2:$W$1048576, 0)):INDEX(CFB!$J$2:$J$1048576, MATCH(W7247, CFB!$W$2:$W$1048576, 0) + COUNTIF(CFB!$W$2:$W$1048576, W7247) - 1))</f>
        <v>78</v>
      </c>
      <c r="N7247" s="2">
        <f>RANK(K7247, INDEX(CFB!$K$2:$K$1048576, MATCH(W7247, CFB!$W$2:$W$1048576, 0)):INDEX(CFB!$K$2:$K$1048576, MATCH(W7247, CFB!$W$2:$W$1048576, 0) + COUNTIF(CFB!$W$2:$W$1048576, W7247) - 1))</f>
        <v>102</v>
      </c>
      <c r="O7247">
        <v>15.51</v>
      </c>
      <c r="P7247">
        <v>8.4</v>
      </c>
      <c r="W7247">
        <v>1965</v>
      </c>
      <c r="X7247">
        <f t="shared" si="225"/>
        <v>0</v>
      </c>
    </row>
    <row r="7248" spans="1:24" ht="12.75" hidden="1" customHeight="1" x14ac:dyDescent="0.45">
      <c r="A7248">
        <v>103</v>
      </c>
      <c r="B7248" t="s">
        <v>194</v>
      </c>
      <c r="C7248" t="s">
        <v>195</v>
      </c>
      <c r="D7248" s="2" t="str">
        <f t="shared" si="224"/>
        <v>Wichita State1965</v>
      </c>
      <c r="F7248">
        <v>2</v>
      </c>
      <c r="G7248">
        <v>7</v>
      </c>
      <c r="H7248">
        <v>0</v>
      </c>
      <c r="I7248">
        <v>-6.12</v>
      </c>
      <c r="J7248">
        <v>-5.13</v>
      </c>
      <c r="K7248">
        <v>-11.25</v>
      </c>
      <c r="L7248" s="2">
        <f>_xlfn.RANK.EQ(I7248, INDEX(CFB!$I$2:$I$1048576, MATCH(W7248, CFB!$W$2:$W$1048576, 0)):INDEX(CFB!$I$2:$I$1048576, MATCH(W7248, CFB!$W$2:$W$1048576, 0) + COUNTIF(CFB!$W$2:$W$1048576, W7248) - 1), 0)</f>
        <v>100</v>
      </c>
      <c r="M7248" s="2">
        <f>_xlfn.RANK.EQ(J7248, INDEX(CFB!$J$2:$J$1048576, MATCH(W7248, CFB!$W$2:$W$1048576, 0)):INDEX(CFB!$J$2:$J$1048576, MATCH(W7248, CFB!$W$2:$W$1048576, 0) + COUNTIF(CFB!$W$2:$W$1048576, W7248) - 1))</f>
        <v>100</v>
      </c>
      <c r="N7248" s="2">
        <f>RANK(K7248, INDEX(CFB!$K$2:$K$1048576, MATCH(W7248, CFB!$W$2:$W$1048576, 0)):INDEX(CFB!$K$2:$K$1048576, MATCH(W7248, CFB!$W$2:$W$1048576, 0) + COUNTIF(CFB!$W$2:$W$1048576, W7248) - 1))</f>
        <v>103</v>
      </c>
      <c r="O7248">
        <v>18.600000000000001</v>
      </c>
      <c r="P7248">
        <v>10.76</v>
      </c>
      <c r="W7248">
        <v>1965</v>
      </c>
      <c r="X7248">
        <f t="shared" si="225"/>
        <v>0</v>
      </c>
    </row>
    <row r="7249" spans="1:24" ht="12.75" hidden="1" customHeight="1" x14ac:dyDescent="0.45">
      <c r="A7249">
        <v>104</v>
      </c>
      <c r="B7249" t="s">
        <v>239</v>
      </c>
      <c r="C7249" t="s">
        <v>206</v>
      </c>
      <c r="D7249" s="2" t="str">
        <f t="shared" si="224"/>
        <v>Davidson1965</v>
      </c>
      <c r="F7249">
        <v>6</v>
      </c>
      <c r="G7249">
        <v>4</v>
      </c>
      <c r="H7249">
        <v>0</v>
      </c>
      <c r="I7249">
        <v>-7.47</v>
      </c>
      <c r="J7249">
        <v>-4.6399999999999997</v>
      </c>
      <c r="K7249">
        <v>-12.11</v>
      </c>
      <c r="L7249" s="2">
        <f>_xlfn.RANK.EQ(I7249, INDEX(CFB!$I$2:$I$1048576, MATCH(W7249, CFB!$W$2:$W$1048576, 0)):INDEX(CFB!$I$2:$I$1048576, MATCH(W7249, CFB!$W$2:$W$1048576, 0) + COUNTIF(CFB!$W$2:$W$1048576, W7249) - 1), 0)</f>
        <v>103</v>
      </c>
      <c r="M7249" s="2">
        <f>_xlfn.RANK.EQ(J7249, INDEX(CFB!$J$2:$J$1048576, MATCH(W7249, CFB!$W$2:$W$1048576, 0)):INDEX(CFB!$J$2:$J$1048576, MATCH(W7249, CFB!$W$2:$W$1048576, 0) + COUNTIF(CFB!$W$2:$W$1048576, W7249) - 1))</f>
        <v>97</v>
      </c>
      <c r="N7249" s="2">
        <f>RANK(K7249, INDEX(CFB!$K$2:$K$1048576, MATCH(W7249, CFB!$W$2:$W$1048576, 0)):INDEX(CFB!$K$2:$K$1048576, MATCH(W7249, CFB!$W$2:$W$1048576, 0) + COUNTIF(CFB!$W$2:$W$1048576, W7249) - 1))</f>
        <v>104</v>
      </c>
      <c r="O7249">
        <v>18.579999999999998</v>
      </c>
      <c r="P7249">
        <v>12.6</v>
      </c>
      <c r="W7249">
        <v>1965</v>
      </c>
      <c r="X7249">
        <f t="shared" si="225"/>
        <v>0</v>
      </c>
    </row>
    <row r="7250" spans="1:24" ht="12.75" hidden="1" customHeight="1" x14ac:dyDescent="0.45">
      <c r="A7250">
        <v>105</v>
      </c>
      <c r="B7250" t="s">
        <v>211</v>
      </c>
      <c r="C7250" t="s">
        <v>212</v>
      </c>
      <c r="D7250" s="2" t="str">
        <f t="shared" si="224"/>
        <v>Yale1965</v>
      </c>
      <c r="F7250">
        <v>3</v>
      </c>
      <c r="G7250">
        <v>6</v>
      </c>
      <c r="H7250">
        <v>0</v>
      </c>
      <c r="I7250">
        <v>-9.41</v>
      </c>
      <c r="J7250">
        <v>-3.9</v>
      </c>
      <c r="K7250">
        <v>-13.31</v>
      </c>
      <c r="L7250" s="2">
        <f>_xlfn.RANK.EQ(I7250, INDEX(CFB!$I$2:$I$1048576, MATCH(W7250, CFB!$W$2:$W$1048576, 0)):INDEX(CFB!$I$2:$I$1048576, MATCH(W7250, CFB!$W$2:$W$1048576, 0) + COUNTIF(CFB!$W$2:$W$1048576, W7250) - 1), 0)</f>
        <v>109</v>
      </c>
      <c r="M7250" s="2">
        <f>_xlfn.RANK.EQ(J7250, INDEX(CFB!$J$2:$J$1048576, MATCH(W7250, CFB!$W$2:$W$1048576, 0)):INDEX(CFB!$J$2:$J$1048576, MATCH(W7250, CFB!$W$2:$W$1048576, 0) + COUNTIF(CFB!$W$2:$W$1048576, W7250) - 1))</f>
        <v>94</v>
      </c>
      <c r="N7250" s="2">
        <f>RANK(K7250, INDEX(CFB!$K$2:$K$1048576, MATCH(W7250, CFB!$W$2:$W$1048576, 0)):INDEX(CFB!$K$2:$K$1048576, MATCH(W7250, CFB!$W$2:$W$1048576, 0) + COUNTIF(CFB!$W$2:$W$1048576, W7250) - 1))</f>
        <v>105</v>
      </c>
      <c r="O7250">
        <v>15.4</v>
      </c>
      <c r="P7250">
        <v>8.8699999999999992</v>
      </c>
      <c r="W7250">
        <v>1965</v>
      </c>
      <c r="X7250">
        <f t="shared" si="225"/>
        <v>0</v>
      </c>
    </row>
    <row r="7251" spans="1:24" ht="12.75" hidden="1" customHeight="1" x14ac:dyDescent="0.45">
      <c r="A7251">
        <v>106</v>
      </c>
      <c r="B7251" t="s">
        <v>224</v>
      </c>
      <c r="C7251" t="s">
        <v>212</v>
      </c>
      <c r="D7251" s="2" t="str">
        <f t="shared" si="224"/>
        <v>Pennsylvania1965</v>
      </c>
      <c r="F7251">
        <v>4</v>
      </c>
      <c r="G7251">
        <v>4</v>
      </c>
      <c r="H7251">
        <v>1</v>
      </c>
      <c r="I7251">
        <v>-5.56</v>
      </c>
      <c r="J7251">
        <v>-7.91</v>
      </c>
      <c r="K7251">
        <v>-13.47</v>
      </c>
      <c r="L7251" s="2">
        <f>_xlfn.RANK.EQ(I7251, INDEX(CFB!$I$2:$I$1048576, MATCH(W7251, CFB!$W$2:$W$1048576, 0)):INDEX(CFB!$I$2:$I$1048576, MATCH(W7251, CFB!$W$2:$W$1048576, 0) + COUNTIF(CFB!$W$2:$W$1048576, W7251) - 1), 0)</f>
        <v>95</v>
      </c>
      <c r="M7251" s="2">
        <f>_xlfn.RANK.EQ(J7251, INDEX(CFB!$J$2:$J$1048576, MATCH(W7251, CFB!$W$2:$W$1048576, 0)):INDEX(CFB!$J$2:$J$1048576, MATCH(W7251, CFB!$W$2:$W$1048576, 0) + COUNTIF(CFB!$W$2:$W$1048576, W7251) - 1))</f>
        <v>110</v>
      </c>
      <c r="N7251" s="2">
        <f>RANK(K7251, INDEX(CFB!$K$2:$K$1048576, MATCH(W7251, CFB!$W$2:$W$1048576, 0)):INDEX(CFB!$K$2:$K$1048576, MATCH(W7251, CFB!$W$2:$W$1048576, 0) + COUNTIF(CFB!$W$2:$W$1048576, W7251) - 1))</f>
        <v>106</v>
      </c>
      <c r="O7251">
        <v>19.7</v>
      </c>
      <c r="P7251">
        <v>15.67</v>
      </c>
      <c r="W7251">
        <v>1965</v>
      </c>
      <c r="X7251">
        <f t="shared" si="225"/>
        <v>0</v>
      </c>
    </row>
    <row r="7252" spans="1:24" ht="12.75" hidden="1" customHeight="1" x14ac:dyDescent="0.45">
      <c r="A7252">
        <v>107</v>
      </c>
      <c r="B7252" t="s">
        <v>213</v>
      </c>
      <c r="C7252" t="s">
        <v>206</v>
      </c>
      <c r="D7252" s="2" t="str">
        <f t="shared" si="224"/>
        <v>Virginia Military Institute1965</v>
      </c>
      <c r="F7252">
        <v>3</v>
      </c>
      <c r="G7252">
        <v>7</v>
      </c>
      <c r="H7252">
        <v>0</v>
      </c>
      <c r="I7252">
        <v>-5.94</v>
      </c>
      <c r="J7252">
        <v>-7.99</v>
      </c>
      <c r="K7252">
        <v>-13.93</v>
      </c>
      <c r="L7252" s="2">
        <f>_xlfn.RANK.EQ(I7252, INDEX(CFB!$I$2:$I$1048576, MATCH(W7252, CFB!$W$2:$W$1048576, 0)):INDEX(CFB!$I$2:$I$1048576, MATCH(W7252, CFB!$W$2:$W$1048576, 0) + COUNTIF(CFB!$W$2:$W$1048576, W7252) - 1), 0)</f>
        <v>99</v>
      </c>
      <c r="M7252" s="2">
        <f>_xlfn.RANK.EQ(J7252, INDEX(CFB!$J$2:$J$1048576, MATCH(W7252, CFB!$W$2:$W$1048576, 0)):INDEX(CFB!$J$2:$J$1048576, MATCH(W7252, CFB!$W$2:$W$1048576, 0) + COUNTIF(CFB!$W$2:$W$1048576, W7252) - 1))</f>
        <v>111</v>
      </c>
      <c r="N7252" s="2">
        <f>RANK(K7252, INDEX(CFB!$K$2:$K$1048576, MATCH(W7252, CFB!$W$2:$W$1048576, 0)):INDEX(CFB!$K$2:$K$1048576, MATCH(W7252, CFB!$W$2:$W$1048576, 0) + COUNTIF(CFB!$W$2:$W$1048576, W7252) - 1))</f>
        <v>107</v>
      </c>
      <c r="O7252">
        <v>19.95</v>
      </c>
      <c r="P7252">
        <v>15.42</v>
      </c>
      <c r="W7252">
        <v>1965</v>
      </c>
      <c r="X7252">
        <f t="shared" si="225"/>
        <v>0</v>
      </c>
    </row>
    <row r="7253" spans="1:24" ht="12.75" hidden="1" customHeight="1" x14ac:dyDescent="0.45">
      <c r="A7253">
        <v>108</v>
      </c>
      <c r="B7253" t="s">
        <v>221</v>
      </c>
      <c r="C7253" t="s">
        <v>212</v>
      </c>
      <c r="D7253" s="2" t="str">
        <f t="shared" si="224"/>
        <v>Brown1965</v>
      </c>
      <c r="F7253">
        <v>2</v>
      </c>
      <c r="G7253">
        <v>7</v>
      </c>
      <c r="H7253">
        <v>0</v>
      </c>
      <c r="I7253">
        <v>-7.23</v>
      </c>
      <c r="J7253">
        <v>-7.48</v>
      </c>
      <c r="K7253">
        <v>-14.71</v>
      </c>
      <c r="L7253" s="2">
        <f>_xlfn.RANK.EQ(I7253, INDEX(CFB!$I$2:$I$1048576, MATCH(W7253, CFB!$W$2:$W$1048576, 0)):INDEX(CFB!$I$2:$I$1048576, MATCH(W7253, CFB!$W$2:$W$1048576, 0) + COUNTIF(CFB!$W$2:$W$1048576, W7253) - 1), 0)</f>
        <v>102</v>
      </c>
      <c r="M7253" s="2">
        <f>_xlfn.RANK.EQ(J7253, INDEX(CFB!$J$2:$J$1048576, MATCH(W7253, CFB!$W$2:$W$1048576, 0)):INDEX(CFB!$J$2:$J$1048576, MATCH(W7253, CFB!$W$2:$W$1048576, 0) + COUNTIF(CFB!$W$2:$W$1048576, W7253) - 1))</f>
        <v>109</v>
      </c>
      <c r="N7253" s="2">
        <f>RANK(K7253, INDEX(CFB!$K$2:$K$1048576, MATCH(W7253, CFB!$W$2:$W$1048576, 0)):INDEX(CFB!$K$2:$K$1048576, MATCH(W7253, CFB!$W$2:$W$1048576, 0) + COUNTIF(CFB!$W$2:$W$1048576, W7253) - 1))</f>
        <v>108</v>
      </c>
      <c r="O7253">
        <v>20.74</v>
      </c>
      <c r="P7253">
        <v>12.9</v>
      </c>
      <c r="W7253">
        <v>1965</v>
      </c>
      <c r="X7253">
        <f t="shared" si="225"/>
        <v>0</v>
      </c>
    </row>
    <row r="7254" spans="1:24" ht="12.75" hidden="1" customHeight="1" x14ac:dyDescent="0.45">
      <c r="A7254">
        <v>109</v>
      </c>
      <c r="B7254" t="s">
        <v>216</v>
      </c>
      <c r="C7254" t="s">
        <v>12</v>
      </c>
      <c r="D7254" s="2" t="str">
        <f t="shared" si="224"/>
        <v>Holy Cross1965</v>
      </c>
      <c r="F7254">
        <v>2</v>
      </c>
      <c r="G7254">
        <v>7</v>
      </c>
      <c r="H7254">
        <v>1</v>
      </c>
      <c r="I7254">
        <v>-11.19</v>
      </c>
      <c r="J7254">
        <v>-5.36</v>
      </c>
      <c r="K7254">
        <v>-16.54</v>
      </c>
      <c r="L7254" s="2">
        <f>_xlfn.RANK.EQ(I7254, INDEX(CFB!$I$2:$I$1048576, MATCH(W7254, CFB!$W$2:$W$1048576, 0)):INDEX(CFB!$I$2:$I$1048576, MATCH(W7254, CFB!$W$2:$W$1048576, 0) + COUNTIF(CFB!$W$2:$W$1048576, W7254) - 1), 0)</f>
        <v>115</v>
      </c>
      <c r="M7254" s="2">
        <f>_xlfn.RANK.EQ(J7254, INDEX(CFB!$J$2:$J$1048576, MATCH(W7254, CFB!$W$2:$W$1048576, 0)):INDEX(CFB!$J$2:$J$1048576, MATCH(W7254, CFB!$W$2:$W$1048576, 0) + COUNTIF(CFB!$W$2:$W$1048576, W7254) - 1))</f>
        <v>101</v>
      </c>
      <c r="N7254" s="2">
        <f>RANK(K7254, INDEX(CFB!$K$2:$K$1048576, MATCH(W7254, CFB!$W$2:$W$1048576, 0)):INDEX(CFB!$K$2:$K$1048576, MATCH(W7254, CFB!$W$2:$W$1048576, 0) + COUNTIF(CFB!$W$2:$W$1048576, W7254) - 1))</f>
        <v>109</v>
      </c>
      <c r="O7254">
        <v>14.65</v>
      </c>
      <c r="P7254">
        <v>12.67</v>
      </c>
      <c r="W7254">
        <v>1965</v>
      </c>
      <c r="X7254">
        <f t="shared" si="225"/>
        <v>0</v>
      </c>
    </row>
    <row r="7255" spans="1:24" ht="12.75" hidden="1" customHeight="1" x14ac:dyDescent="0.45">
      <c r="A7255">
        <v>110</v>
      </c>
      <c r="B7255" t="s">
        <v>205</v>
      </c>
      <c r="C7255" t="s">
        <v>206</v>
      </c>
      <c r="D7255" s="2" t="str">
        <f t="shared" si="224"/>
        <v>Furman1965</v>
      </c>
      <c r="F7255">
        <v>5</v>
      </c>
      <c r="G7255">
        <v>5</v>
      </c>
      <c r="H7255">
        <v>0</v>
      </c>
      <c r="I7255">
        <v>-8.09</v>
      </c>
      <c r="J7255">
        <v>-8.93</v>
      </c>
      <c r="K7255">
        <v>-17.02</v>
      </c>
      <c r="L7255" s="2">
        <f>_xlfn.RANK.EQ(I7255, INDEX(CFB!$I$2:$I$1048576, MATCH(W7255, CFB!$W$2:$W$1048576, 0)):INDEX(CFB!$I$2:$I$1048576, MATCH(W7255, CFB!$W$2:$W$1048576, 0) + COUNTIF(CFB!$W$2:$W$1048576, W7255) - 1), 0)</f>
        <v>104</v>
      </c>
      <c r="M7255" s="2">
        <f>_xlfn.RANK.EQ(J7255, INDEX(CFB!$J$2:$J$1048576, MATCH(W7255, CFB!$W$2:$W$1048576, 0)):INDEX(CFB!$J$2:$J$1048576, MATCH(W7255, CFB!$W$2:$W$1048576, 0) + COUNTIF(CFB!$W$2:$W$1048576, W7255) - 1))</f>
        <v>114</v>
      </c>
      <c r="N7255" s="2">
        <f>RANK(K7255, INDEX(CFB!$K$2:$K$1048576, MATCH(W7255, CFB!$W$2:$W$1048576, 0)):INDEX(CFB!$K$2:$K$1048576, MATCH(W7255, CFB!$W$2:$W$1048576, 0) + COUNTIF(CFB!$W$2:$W$1048576, W7255) - 1))</f>
        <v>110</v>
      </c>
      <c r="O7255">
        <v>19.3</v>
      </c>
      <c r="P7255">
        <v>16.18</v>
      </c>
      <c r="W7255">
        <v>1965</v>
      </c>
      <c r="X7255">
        <f t="shared" si="225"/>
        <v>0</v>
      </c>
    </row>
    <row r="7256" spans="1:24" ht="12.75" hidden="1" customHeight="1" x14ac:dyDescent="0.45">
      <c r="A7256">
        <v>111</v>
      </c>
      <c r="B7256" t="s">
        <v>225</v>
      </c>
      <c r="C7256" t="s">
        <v>12</v>
      </c>
      <c r="D7256" s="2" t="str">
        <f t="shared" si="224"/>
        <v>Villanova1965</v>
      </c>
      <c r="F7256">
        <v>1</v>
      </c>
      <c r="G7256">
        <v>8</v>
      </c>
      <c r="H7256">
        <v>0</v>
      </c>
      <c r="I7256">
        <v>-6.62</v>
      </c>
      <c r="J7256">
        <v>-10.9</v>
      </c>
      <c r="K7256">
        <v>-17.52</v>
      </c>
      <c r="L7256" s="2">
        <f>_xlfn.RANK.EQ(I7256, INDEX(CFB!$I$2:$I$1048576, MATCH(W7256, CFB!$W$2:$W$1048576, 0)):INDEX(CFB!$I$2:$I$1048576, MATCH(W7256, CFB!$W$2:$W$1048576, 0) + COUNTIF(CFB!$W$2:$W$1048576, W7256) - 1), 0)</f>
        <v>101</v>
      </c>
      <c r="M7256" s="2">
        <f>_xlfn.RANK.EQ(J7256, INDEX(CFB!$J$2:$J$1048576, MATCH(W7256, CFB!$W$2:$W$1048576, 0)):INDEX(CFB!$J$2:$J$1048576, MATCH(W7256, CFB!$W$2:$W$1048576, 0) + COUNTIF(CFB!$W$2:$W$1048576, W7256) - 1))</f>
        <v>117</v>
      </c>
      <c r="N7256" s="2">
        <f>RANK(K7256, INDEX(CFB!$K$2:$K$1048576, MATCH(W7256, CFB!$W$2:$W$1048576, 0)):INDEX(CFB!$K$2:$K$1048576, MATCH(W7256, CFB!$W$2:$W$1048576, 0) + COUNTIF(CFB!$W$2:$W$1048576, W7256) - 1))</f>
        <v>111</v>
      </c>
      <c r="O7256">
        <v>19.23</v>
      </c>
      <c r="P7256">
        <v>18.489999999999998</v>
      </c>
      <c r="W7256">
        <v>1965</v>
      </c>
      <c r="X7256">
        <f t="shared" si="225"/>
        <v>0</v>
      </c>
    </row>
    <row r="7257" spans="1:24" ht="12.75" hidden="1" customHeight="1" x14ac:dyDescent="0.45">
      <c r="A7257">
        <v>112</v>
      </c>
      <c r="B7257" t="s">
        <v>236</v>
      </c>
      <c r="C7257" t="s">
        <v>12</v>
      </c>
      <c r="D7257" s="2" t="str">
        <f t="shared" si="224"/>
        <v>Dayton1965</v>
      </c>
      <c r="F7257">
        <v>1</v>
      </c>
      <c r="G7257">
        <v>8</v>
      </c>
      <c r="H7257">
        <v>1</v>
      </c>
      <c r="I7257">
        <v>-15.54</v>
      </c>
      <c r="J7257">
        <v>-2.13</v>
      </c>
      <c r="K7257">
        <v>-17.670000000000002</v>
      </c>
      <c r="L7257" s="2">
        <f>_xlfn.RANK.EQ(I7257, INDEX(CFB!$I$2:$I$1048576, MATCH(W7257, CFB!$W$2:$W$1048576, 0)):INDEX(CFB!$I$2:$I$1048576, MATCH(W7257, CFB!$W$2:$W$1048576, 0) + COUNTIF(CFB!$W$2:$W$1048576, W7257) - 1), 0)</f>
        <v>120</v>
      </c>
      <c r="M7257" s="2">
        <f>_xlfn.RANK.EQ(J7257, INDEX(CFB!$J$2:$J$1048576, MATCH(W7257, CFB!$W$2:$W$1048576, 0)):INDEX(CFB!$J$2:$J$1048576, MATCH(W7257, CFB!$W$2:$W$1048576, 0) + COUNTIF(CFB!$W$2:$W$1048576, W7257) - 1))</f>
        <v>85</v>
      </c>
      <c r="N7257" s="2">
        <f>RANK(K7257, INDEX(CFB!$K$2:$K$1048576, MATCH(W7257, CFB!$W$2:$W$1048576, 0)):INDEX(CFB!$K$2:$K$1048576, MATCH(W7257, CFB!$W$2:$W$1048576, 0) + COUNTIF(CFB!$W$2:$W$1048576, W7257) - 1))</f>
        <v>112</v>
      </c>
      <c r="O7257">
        <v>9.64</v>
      </c>
      <c r="P7257">
        <v>11.15</v>
      </c>
      <c r="W7257">
        <v>1965</v>
      </c>
      <c r="X7257">
        <f t="shared" si="225"/>
        <v>0</v>
      </c>
    </row>
    <row r="7258" spans="1:24" ht="12.75" hidden="1" customHeight="1" x14ac:dyDescent="0.45">
      <c r="A7258">
        <v>113</v>
      </c>
      <c r="B7258" t="s">
        <v>207</v>
      </c>
      <c r="C7258" t="s">
        <v>206</v>
      </c>
      <c r="D7258" s="2" t="str">
        <f t="shared" si="224"/>
        <v>The Citadel1965</v>
      </c>
      <c r="F7258">
        <v>2</v>
      </c>
      <c r="G7258">
        <v>8</v>
      </c>
      <c r="H7258">
        <v>0</v>
      </c>
      <c r="I7258">
        <v>-14.57</v>
      </c>
      <c r="J7258">
        <v>-3.13</v>
      </c>
      <c r="K7258">
        <v>-17.7</v>
      </c>
      <c r="L7258" s="2">
        <f>_xlfn.RANK.EQ(I7258, INDEX(CFB!$I$2:$I$1048576, MATCH(W7258, CFB!$W$2:$W$1048576, 0)):INDEX(CFB!$I$2:$I$1048576, MATCH(W7258, CFB!$W$2:$W$1048576, 0) + COUNTIF(CFB!$W$2:$W$1048576, W7258) - 1), 0)</f>
        <v>119</v>
      </c>
      <c r="M7258" s="2">
        <f>_xlfn.RANK.EQ(J7258, INDEX(CFB!$J$2:$J$1048576, MATCH(W7258, CFB!$W$2:$W$1048576, 0)):INDEX(CFB!$J$2:$J$1048576, MATCH(W7258, CFB!$W$2:$W$1048576, 0) + COUNTIF(CFB!$W$2:$W$1048576, W7258) - 1))</f>
        <v>88</v>
      </c>
      <c r="N7258" s="2">
        <f>RANK(K7258, INDEX(CFB!$K$2:$K$1048576, MATCH(W7258, CFB!$W$2:$W$1048576, 0)):INDEX(CFB!$K$2:$K$1048576, MATCH(W7258, CFB!$W$2:$W$1048576, 0) + COUNTIF(CFB!$W$2:$W$1048576, W7258) - 1))</f>
        <v>113</v>
      </c>
      <c r="O7258">
        <v>10.98</v>
      </c>
      <c r="P7258">
        <v>9.25</v>
      </c>
      <c r="W7258">
        <v>1965</v>
      </c>
      <c r="X7258">
        <f t="shared" si="225"/>
        <v>0</v>
      </c>
    </row>
    <row r="7259" spans="1:24" ht="12.75" hidden="1" customHeight="1" x14ac:dyDescent="0.45">
      <c r="A7259">
        <v>114</v>
      </c>
      <c r="B7259" t="s">
        <v>41</v>
      </c>
      <c r="C7259" t="s">
        <v>188</v>
      </c>
      <c r="D7259" s="2" t="str">
        <f t="shared" si="224"/>
        <v>Kansas State1965</v>
      </c>
      <c r="F7259">
        <v>0</v>
      </c>
      <c r="G7259">
        <v>10</v>
      </c>
      <c r="H7259">
        <v>0</v>
      </c>
      <c r="I7259">
        <v>-10.69</v>
      </c>
      <c r="J7259">
        <v>-7.47</v>
      </c>
      <c r="K7259">
        <v>-18.149999999999999</v>
      </c>
      <c r="L7259" s="2">
        <f>_xlfn.RANK.EQ(I7259, INDEX(CFB!$I$2:$I$1048576, MATCH(W7259, CFB!$W$2:$W$1048576, 0)):INDEX(CFB!$I$2:$I$1048576, MATCH(W7259, CFB!$W$2:$W$1048576, 0) + COUNTIF(CFB!$W$2:$W$1048576, W7259) - 1), 0)</f>
        <v>114</v>
      </c>
      <c r="M7259" s="2">
        <f>_xlfn.RANK.EQ(J7259, INDEX(CFB!$J$2:$J$1048576, MATCH(W7259, CFB!$W$2:$W$1048576, 0)):INDEX(CFB!$J$2:$J$1048576, MATCH(W7259, CFB!$W$2:$W$1048576, 0) + COUNTIF(CFB!$W$2:$W$1048576, W7259) - 1))</f>
        <v>108</v>
      </c>
      <c r="N7259" s="2">
        <f>RANK(K7259, INDEX(CFB!$K$2:$K$1048576, MATCH(W7259, CFB!$W$2:$W$1048576, 0)):INDEX(CFB!$K$2:$K$1048576, MATCH(W7259, CFB!$W$2:$W$1048576, 0) + COUNTIF(CFB!$W$2:$W$1048576, W7259) - 1))</f>
        <v>114</v>
      </c>
      <c r="O7259">
        <v>15.04</v>
      </c>
      <c r="P7259">
        <v>19.25</v>
      </c>
      <c r="W7259">
        <v>1965</v>
      </c>
      <c r="X7259">
        <f t="shared" si="225"/>
        <v>0</v>
      </c>
    </row>
    <row r="7260" spans="1:24" ht="12.75" hidden="1" customHeight="1" x14ac:dyDescent="0.45">
      <c r="A7260">
        <v>115</v>
      </c>
      <c r="B7260" t="s">
        <v>64</v>
      </c>
      <c r="C7260" t="s">
        <v>65</v>
      </c>
      <c r="D7260" s="2" t="str">
        <f t="shared" si="224"/>
        <v>Ohio1965</v>
      </c>
      <c r="F7260">
        <v>0</v>
      </c>
      <c r="G7260">
        <v>10</v>
      </c>
      <c r="H7260">
        <v>0</v>
      </c>
      <c r="I7260">
        <v>-10.199999999999999</v>
      </c>
      <c r="J7260">
        <v>-8.31</v>
      </c>
      <c r="K7260">
        <v>-18.510000000000002</v>
      </c>
      <c r="L7260" s="2">
        <f>_xlfn.RANK.EQ(I7260, INDEX(CFB!$I$2:$I$1048576, MATCH(W7260, CFB!$W$2:$W$1048576, 0)):INDEX(CFB!$I$2:$I$1048576, MATCH(W7260, CFB!$W$2:$W$1048576, 0) + COUNTIF(CFB!$W$2:$W$1048576, W7260) - 1), 0)</f>
        <v>112</v>
      </c>
      <c r="M7260" s="2">
        <f>_xlfn.RANK.EQ(J7260, INDEX(CFB!$J$2:$J$1048576, MATCH(W7260, CFB!$W$2:$W$1048576, 0)):INDEX(CFB!$J$2:$J$1048576, MATCH(W7260, CFB!$W$2:$W$1048576, 0) + COUNTIF(CFB!$W$2:$W$1048576, W7260) - 1))</f>
        <v>112</v>
      </c>
      <c r="N7260" s="2">
        <f>RANK(K7260, INDEX(CFB!$K$2:$K$1048576, MATCH(W7260, CFB!$W$2:$W$1048576, 0)):INDEX(CFB!$K$2:$K$1048576, MATCH(W7260, CFB!$W$2:$W$1048576, 0) + COUNTIF(CFB!$W$2:$W$1048576, W7260) - 1))</f>
        <v>115</v>
      </c>
      <c r="O7260">
        <v>15.13</v>
      </c>
      <c r="P7260">
        <v>16.52</v>
      </c>
      <c r="W7260">
        <v>1965</v>
      </c>
      <c r="X7260">
        <f t="shared" si="225"/>
        <v>0</v>
      </c>
    </row>
    <row r="7261" spans="1:24" ht="12.75" hidden="1" customHeight="1" x14ac:dyDescent="0.45">
      <c r="A7261">
        <v>116</v>
      </c>
      <c r="B7261" t="s">
        <v>223</v>
      </c>
      <c r="C7261" t="s">
        <v>212</v>
      </c>
      <c r="D7261" s="2" t="str">
        <f t="shared" si="224"/>
        <v>Columbia1965</v>
      </c>
      <c r="F7261">
        <v>2</v>
      </c>
      <c r="G7261">
        <v>7</v>
      </c>
      <c r="H7261">
        <v>0</v>
      </c>
      <c r="I7261">
        <v>-10.5</v>
      </c>
      <c r="J7261">
        <v>-8.83</v>
      </c>
      <c r="K7261">
        <v>-19.329999999999998</v>
      </c>
      <c r="L7261" s="2">
        <f>_xlfn.RANK.EQ(I7261, INDEX(CFB!$I$2:$I$1048576, MATCH(W7261, CFB!$W$2:$W$1048576, 0)):INDEX(CFB!$I$2:$I$1048576, MATCH(W7261, CFB!$W$2:$W$1048576, 0) + COUNTIF(CFB!$W$2:$W$1048576, W7261) - 1), 0)</f>
        <v>113</v>
      </c>
      <c r="M7261" s="2">
        <f>_xlfn.RANK.EQ(J7261, INDEX(CFB!$J$2:$J$1048576, MATCH(W7261, CFB!$W$2:$W$1048576, 0)):INDEX(CFB!$J$2:$J$1048576, MATCH(W7261, CFB!$W$2:$W$1048576, 0) + COUNTIF(CFB!$W$2:$W$1048576, W7261) - 1))</f>
        <v>113</v>
      </c>
      <c r="N7261" s="2">
        <f>RANK(K7261, INDEX(CFB!$K$2:$K$1048576, MATCH(W7261, CFB!$W$2:$W$1048576, 0)):INDEX(CFB!$K$2:$K$1048576, MATCH(W7261, CFB!$W$2:$W$1048576, 0) + COUNTIF(CFB!$W$2:$W$1048576, W7261) - 1))</f>
        <v>116</v>
      </c>
      <c r="O7261">
        <v>15.79</v>
      </c>
      <c r="P7261">
        <v>19.760000000000002</v>
      </c>
      <c r="W7261">
        <v>1965</v>
      </c>
      <c r="X7261">
        <f t="shared" si="225"/>
        <v>0</v>
      </c>
    </row>
    <row r="7262" spans="1:24" ht="12.75" hidden="1" customHeight="1" x14ac:dyDescent="0.45">
      <c r="A7262">
        <v>117</v>
      </c>
      <c r="B7262" t="s">
        <v>56</v>
      </c>
      <c r="C7262" t="s">
        <v>12</v>
      </c>
      <c r="D7262" s="2" t="str">
        <f t="shared" si="224"/>
        <v>Rutgers1965</v>
      </c>
      <c r="F7262">
        <v>3</v>
      </c>
      <c r="G7262">
        <v>6</v>
      </c>
      <c r="H7262">
        <v>0</v>
      </c>
      <c r="I7262">
        <v>-13.06</v>
      </c>
      <c r="J7262">
        <v>-7.1</v>
      </c>
      <c r="K7262">
        <v>-20.170000000000002</v>
      </c>
      <c r="L7262" s="2">
        <f>_xlfn.RANK.EQ(I7262, INDEX(CFB!$I$2:$I$1048576, MATCH(W7262, CFB!$W$2:$W$1048576, 0)):INDEX(CFB!$I$2:$I$1048576, MATCH(W7262, CFB!$W$2:$W$1048576, 0) + COUNTIF(CFB!$W$2:$W$1048576, W7262) - 1), 0)</f>
        <v>117</v>
      </c>
      <c r="M7262" s="2">
        <f>_xlfn.RANK.EQ(J7262, INDEX(CFB!$J$2:$J$1048576, MATCH(W7262, CFB!$W$2:$W$1048576, 0)):INDEX(CFB!$J$2:$J$1048576, MATCH(W7262, CFB!$W$2:$W$1048576, 0) + COUNTIF(CFB!$W$2:$W$1048576, W7262) - 1))</f>
        <v>106</v>
      </c>
      <c r="N7262" s="2">
        <f>RANK(K7262, INDEX(CFB!$K$2:$K$1048576, MATCH(W7262, CFB!$W$2:$W$1048576, 0)):INDEX(CFB!$K$2:$K$1048576, MATCH(W7262, CFB!$W$2:$W$1048576, 0) + COUNTIF(CFB!$W$2:$W$1048576, W7262) - 1))</f>
        <v>117</v>
      </c>
      <c r="O7262">
        <v>11.71</v>
      </c>
      <c r="P7262">
        <v>13.99</v>
      </c>
      <c r="W7262">
        <v>1965</v>
      </c>
      <c r="X7262">
        <f t="shared" si="225"/>
        <v>0</v>
      </c>
    </row>
    <row r="7263" spans="1:24" ht="12.75" hidden="1" customHeight="1" x14ac:dyDescent="0.45">
      <c r="A7263">
        <v>118</v>
      </c>
      <c r="B7263" t="s">
        <v>190</v>
      </c>
      <c r="C7263" t="s">
        <v>12</v>
      </c>
      <c r="D7263" s="2" t="str">
        <f t="shared" si="224"/>
        <v>Pacific1965</v>
      </c>
      <c r="F7263">
        <v>1</v>
      </c>
      <c r="G7263">
        <v>8</v>
      </c>
      <c r="H7263">
        <v>0</v>
      </c>
      <c r="I7263">
        <v>-12.55</v>
      </c>
      <c r="J7263">
        <v>-12.41</v>
      </c>
      <c r="K7263">
        <v>-24.96</v>
      </c>
      <c r="L7263" s="2">
        <f>_xlfn.RANK.EQ(I7263, INDEX(CFB!$I$2:$I$1048576, MATCH(W7263, CFB!$W$2:$W$1048576, 0)):INDEX(CFB!$I$2:$I$1048576, MATCH(W7263, CFB!$W$2:$W$1048576, 0) + COUNTIF(CFB!$W$2:$W$1048576, W7263) - 1), 0)</f>
        <v>116</v>
      </c>
      <c r="M7263" s="2">
        <f>_xlfn.RANK.EQ(J7263, INDEX(CFB!$J$2:$J$1048576, MATCH(W7263, CFB!$W$2:$W$1048576, 0)):INDEX(CFB!$J$2:$J$1048576, MATCH(W7263, CFB!$W$2:$W$1048576, 0) + COUNTIF(CFB!$W$2:$W$1048576, W7263) - 1))</f>
        <v>119</v>
      </c>
      <c r="N7263" s="2">
        <f>RANK(K7263, INDEX(CFB!$K$2:$K$1048576, MATCH(W7263, CFB!$W$2:$W$1048576, 0)):INDEX(CFB!$K$2:$K$1048576, MATCH(W7263, CFB!$W$2:$W$1048576, 0) + COUNTIF(CFB!$W$2:$W$1048576, W7263) - 1))</f>
        <v>118</v>
      </c>
      <c r="O7263">
        <v>12.23</v>
      </c>
      <c r="P7263">
        <v>23.85</v>
      </c>
      <c r="W7263">
        <v>1965</v>
      </c>
      <c r="X7263">
        <f t="shared" si="225"/>
        <v>0</v>
      </c>
    </row>
    <row r="7264" spans="1:24" ht="12.75" hidden="1" customHeight="1" x14ac:dyDescent="0.45">
      <c r="A7264">
        <v>119</v>
      </c>
      <c r="B7264" t="s">
        <v>202</v>
      </c>
      <c r="C7264" t="s">
        <v>206</v>
      </c>
      <c r="D7264" s="2" t="str">
        <f t="shared" si="224"/>
        <v>Richmond1965</v>
      </c>
      <c r="F7264">
        <v>0</v>
      </c>
      <c r="G7264">
        <v>10</v>
      </c>
      <c r="H7264">
        <v>0</v>
      </c>
      <c r="I7264">
        <v>-14</v>
      </c>
      <c r="J7264">
        <v>-11.91</v>
      </c>
      <c r="K7264">
        <v>-25.91</v>
      </c>
      <c r="L7264" s="2">
        <f>_xlfn.RANK.EQ(I7264, INDEX(CFB!$I$2:$I$1048576, MATCH(W7264, CFB!$W$2:$W$1048576, 0)):INDEX(CFB!$I$2:$I$1048576, MATCH(W7264, CFB!$W$2:$W$1048576, 0) + COUNTIF(CFB!$W$2:$W$1048576, W7264) - 1), 0)</f>
        <v>118</v>
      </c>
      <c r="M7264" s="2">
        <f>_xlfn.RANK.EQ(J7264, INDEX(CFB!$J$2:$J$1048576, MATCH(W7264, CFB!$W$2:$W$1048576, 0)):INDEX(CFB!$J$2:$J$1048576, MATCH(W7264, CFB!$W$2:$W$1048576, 0) + COUNTIF(CFB!$W$2:$W$1048576, W7264) - 1))</f>
        <v>118</v>
      </c>
      <c r="N7264" s="2">
        <f>RANK(K7264, INDEX(CFB!$K$2:$K$1048576, MATCH(W7264, CFB!$W$2:$W$1048576, 0)):INDEX(CFB!$K$2:$K$1048576, MATCH(W7264, CFB!$W$2:$W$1048576, 0) + COUNTIF(CFB!$W$2:$W$1048576, W7264) - 1))</f>
        <v>119</v>
      </c>
      <c r="O7264">
        <v>11.78</v>
      </c>
      <c r="P7264">
        <v>21.95</v>
      </c>
      <c r="W7264">
        <v>1965</v>
      </c>
      <c r="X7264">
        <f t="shared" si="225"/>
        <v>0</v>
      </c>
    </row>
    <row r="7265" spans="1:24" ht="12.75" hidden="1" customHeight="1" x14ac:dyDescent="0.45">
      <c r="A7265">
        <v>120</v>
      </c>
      <c r="B7265" t="s">
        <v>245</v>
      </c>
      <c r="C7265" t="s">
        <v>12</v>
      </c>
      <c r="D7265" s="2" t="str">
        <f t="shared" si="224"/>
        <v>Lehigh1965</v>
      </c>
      <c r="F7265">
        <v>1</v>
      </c>
      <c r="G7265">
        <v>8</v>
      </c>
      <c r="H7265">
        <v>0</v>
      </c>
      <c r="I7265">
        <v>-9.7899999999999991</v>
      </c>
      <c r="J7265">
        <v>-17.79</v>
      </c>
      <c r="K7265">
        <v>-27.58</v>
      </c>
      <c r="L7265" s="2">
        <f>_xlfn.RANK.EQ(I7265, INDEX(CFB!$I$2:$I$1048576, MATCH(W7265, CFB!$W$2:$W$1048576, 0)):INDEX(CFB!$I$2:$I$1048576, MATCH(W7265, CFB!$W$2:$W$1048576, 0) + COUNTIF(CFB!$W$2:$W$1048576, W7265) - 1), 0)</f>
        <v>110</v>
      </c>
      <c r="M7265" s="2">
        <f>_xlfn.RANK.EQ(J7265, INDEX(CFB!$J$2:$J$1048576, MATCH(W7265, CFB!$W$2:$W$1048576, 0)):INDEX(CFB!$J$2:$J$1048576, MATCH(W7265, CFB!$W$2:$W$1048576, 0) + COUNTIF(CFB!$W$2:$W$1048576, W7265) - 1))</f>
        <v>120</v>
      </c>
      <c r="N7265" s="2">
        <f>RANK(K7265, INDEX(CFB!$K$2:$K$1048576, MATCH(W7265, CFB!$W$2:$W$1048576, 0)):INDEX(CFB!$K$2:$K$1048576, MATCH(W7265, CFB!$W$2:$W$1048576, 0) + COUNTIF(CFB!$W$2:$W$1048576, W7265) - 1))</f>
        <v>120</v>
      </c>
      <c r="O7265">
        <v>15.34</v>
      </c>
      <c r="P7265">
        <v>27.71</v>
      </c>
      <c r="W7265">
        <v>1965</v>
      </c>
      <c r="X7265">
        <f t="shared" si="225"/>
        <v>0</v>
      </c>
    </row>
    <row r="7266" spans="1:24" ht="12.75" hidden="1" customHeight="1" x14ac:dyDescent="0.45">
      <c r="A7266">
        <v>1</v>
      </c>
      <c r="B7266" t="s">
        <v>11</v>
      </c>
      <c r="C7266" t="s">
        <v>12</v>
      </c>
      <c r="D7266" s="2" t="str">
        <f t="shared" si="224"/>
        <v>Notre Dame1964</v>
      </c>
      <c r="E7266">
        <v>3</v>
      </c>
      <c r="F7266">
        <v>9</v>
      </c>
      <c r="G7266">
        <v>1</v>
      </c>
      <c r="H7266">
        <v>0</v>
      </c>
      <c r="I7266">
        <v>14.86</v>
      </c>
      <c r="J7266">
        <v>12.47</v>
      </c>
      <c r="K7266">
        <v>27.33</v>
      </c>
      <c r="L7266" s="2">
        <f>_xlfn.RANK.EQ(I7266, INDEX(CFB!$I$2:$I$1048576, MATCH(W7266, CFB!$W$2:$W$1048576, 0)):INDEX(CFB!$I$2:$I$1048576, MATCH(W7266, CFB!$W$2:$W$1048576, 0) + COUNTIF(CFB!$W$2:$W$1048576, W7266) - 1), 0)</f>
        <v>1</v>
      </c>
      <c r="M7266" s="2">
        <f>_xlfn.RANK.EQ(J7266, INDEX(CFB!$J$2:$J$1048576, MATCH(W7266, CFB!$W$2:$W$1048576, 0)):INDEX(CFB!$J$2:$J$1048576, MATCH(W7266, CFB!$W$2:$W$1048576, 0) + COUNTIF(CFB!$W$2:$W$1048576, W7266) - 1))</f>
        <v>2</v>
      </c>
      <c r="N7266" s="2">
        <f>RANK(K7266, INDEX(CFB!$K$2:$K$1048576, MATCH(W7266, CFB!$W$2:$W$1048576, 0)):INDEX(CFB!$K$2:$K$1048576, MATCH(W7266, CFB!$W$2:$W$1048576, 0) + COUNTIF(CFB!$W$2:$W$1048576, W7266) - 1))</f>
        <v>1</v>
      </c>
      <c r="O7266">
        <v>40.29</v>
      </c>
      <c r="P7266">
        <v>-6.37</v>
      </c>
      <c r="W7266">
        <v>1964</v>
      </c>
      <c r="X7266">
        <f t="shared" si="225"/>
        <v>0</v>
      </c>
    </row>
    <row r="7267" spans="1:24" ht="12.75" hidden="1" customHeight="1" x14ac:dyDescent="0.45">
      <c r="A7267">
        <v>2</v>
      </c>
      <c r="B7267" t="s">
        <v>44</v>
      </c>
      <c r="C7267" t="s">
        <v>10</v>
      </c>
      <c r="D7267" s="2" t="str">
        <f t="shared" si="224"/>
        <v>Michigan1964</v>
      </c>
      <c r="E7267">
        <v>4</v>
      </c>
      <c r="F7267">
        <v>9</v>
      </c>
      <c r="G7267">
        <v>1</v>
      </c>
      <c r="H7267">
        <v>0</v>
      </c>
      <c r="I7267">
        <v>13.08</v>
      </c>
      <c r="J7267">
        <v>11.16</v>
      </c>
      <c r="K7267">
        <v>24.24</v>
      </c>
      <c r="L7267" s="2">
        <f>_xlfn.RANK.EQ(I7267, INDEX(CFB!$I$2:$I$1048576, MATCH(W7267, CFB!$W$2:$W$1048576, 0)):INDEX(CFB!$I$2:$I$1048576, MATCH(W7267, CFB!$W$2:$W$1048576, 0) + COUNTIF(CFB!$W$2:$W$1048576, W7267) - 1), 0)</f>
        <v>3</v>
      </c>
      <c r="M7267" s="2">
        <f>_xlfn.RANK.EQ(J7267, INDEX(CFB!$J$2:$J$1048576, MATCH(W7267, CFB!$W$2:$W$1048576, 0)):INDEX(CFB!$J$2:$J$1048576, MATCH(W7267, CFB!$W$2:$W$1048576, 0) + COUNTIF(CFB!$W$2:$W$1048576, W7267) - 1))</f>
        <v>4</v>
      </c>
      <c r="N7267" s="2">
        <f>RANK(K7267, INDEX(CFB!$K$2:$K$1048576, MATCH(W7267, CFB!$W$2:$W$1048576, 0)):INDEX(CFB!$K$2:$K$1048576, MATCH(W7267, CFB!$W$2:$W$1048576, 0) + COUNTIF(CFB!$W$2:$W$1048576, W7267) - 1))</f>
        <v>2</v>
      </c>
      <c r="O7267">
        <v>37.69</v>
      </c>
      <c r="P7267">
        <v>-4.97</v>
      </c>
      <c r="W7267">
        <v>1964</v>
      </c>
      <c r="X7267">
        <f t="shared" si="225"/>
        <v>0</v>
      </c>
    </row>
    <row r="7268" spans="1:24" ht="12.75" hidden="1" customHeight="1" x14ac:dyDescent="0.45">
      <c r="A7268">
        <v>3</v>
      </c>
      <c r="B7268" t="s">
        <v>18</v>
      </c>
      <c r="C7268" t="s">
        <v>15</v>
      </c>
      <c r="D7268" s="2" t="str">
        <f t="shared" si="224"/>
        <v>Alabama1964</v>
      </c>
      <c r="E7268">
        <v>1</v>
      </c>
      <c r="F7268">
        <v>10</v>
      </c>
      <c r="G7268">
        <v>1</v>
      </c>
      <c r="H7268">
        <v>0</v>
      </c>
      <c r="I7268">
        <v>13.62</v>
      </c>
      <c r="J7268">
        <v>8.44</v>
      </c>
      <c r="K7268">
        <v>22.06</v>
      </c>
      <c r="L7268" s="2">
        <f>_xlfn.RANK.EQ(I7268, INDEX(CFB!$I$2:$I$1048576, MATCH(W7268, CFB!$W$2:$W$1048576, 0)):INDEX(CFB!$I$2:$I$1048576, MATCH(W7268, CFB!$W$2:$W$1048576, 0) + COUNTIF(CFB!$W$2:$W$1048576, W7268) - 1), 0)</f>
        <v>2</v>
      </c>
      <c r="M7268" s="2">
        <f>_xlfn.RANK.EQ(J7268, INDEX(CFB!$J$2:$J$1048576, MATCH(W7268, CFB!$W$2:$W$1048576, 0)):INDEX(CFB!$J$2:$J$1048576, MATCH(W7268, CFB!$W$2:$W$1048576, 0) + COUNTIF(CFB!$W$2:$W$1048576, W7268) - 1))</f>
        <v>13</v>
      </c>
      <c r="N7268" s="2">
        <f>RANK(K7268, INDEX(CFB!$K$2:$K$1048576, MATCH(W7268, CFB!$W$2:$W$1048576, 0)):INDEX(CFB!$K$2:$K$1048576, MATCH(W7268, CFB!$W$2:$W$1048576, 0) + COUNTIF(CFB!$W$2:$W$1048576, W7268) - 1))</f>
        <v>3</v>
      </c>
      <c r="O7268">
        <v>38.15</v>
      </c>
      <c r="P7268">
        <v>-2.37</v>
      </c>
      <c r="W7268">
        <v>1964</v>
      </c>
      <c r="X7268">
        <f t="shared" si="225"/>
        <v>1</v>
      </c>
    </row>
    <row r="7269" spans="1:24" ht="12.75" hidden="1" customHeight="1" x14ac:dyDescent="0.45">
      <c r="A7269">
        <v>4</v>
      </c>
      <c r="B7269" t="s">
        <v>69</v>
      </c>
      <c r="C7269" t="s">
        <v>189</v>
      </c>
      <c r="D7269" s="2" t="str">
        <f t="shared" si="224"/>
        <v>Arkansas1964</v>
      </c>
      <c r="E7269">
        <v>2</v>
      </c>
      <c r="F7269">
        <v>11</v>
      </c>
      <c r="G7269">
        <v>0</v>
      </c>
      <c r="H7269">
        <v>0</v>
      </c>
      <c r="I7269">
        <v>8.26</v>
      </c>
      <c r="J7269">
        <v>11.79</v>
      </c>
      <c r="K7269">
        <v>20.05</v>
      </c>
      <c r="L7269" s="2">
        <f>_xlfn.RANK.EQ(I7269, INDEX(CFB!$I$2:$I$1048576, MATCH(W7269, CFB!$W$2:$W$1048576, 0)):INDEX(CFB!$I$2:$I$1048576, MATCH(W7269, CFB!$W$2:$W$1048576, 0) + COUNTIF(CFB!$W$2:$W$1048576, W7269) - 1), 0)</f>
        <v>11</v>
      </c>
      <c r="M7269" s="2">
        <f>_xlfn.RANK.EQ(J7269, INDEX(CFB!$J$2:$J$1048576, MATCH(W7269, CFB!$W$2:$W$1048576, 0)):INDEX(CFB!$J$2:$J$1048576, MATCH(W7269, CFB!$W$2:$W$1048576, 0) + COUNTIF(CFB!$W$2:$W$1048576, W7269) - 1))</f>
        <v>3</v>
      </c>
      <c r="N7269" s="2">
        <f>RANK(K7269, INDEX(CFB!$K$2:$K$1048576, MATCH(W7269, CFB!$W$2:$W$1048576, 0)):INDEX(CFB!$K$2:$K$1048576, MATCH(W7269, CFB!$W$2:$W$1048576, 0) + COUNTIF(CFB!$W$2:$W$1048576, W7269) - 1))</f>
        <v>4</v>
      </c>
      <c r="O7269">
        <v>32.630000000000003</v>
      </c>
      <c r="P7269">
        <v>-7.03</v>
      </c>
      <c r="W7269">
        <v>1964</v>
      </c>
      <c r="X7269">
        <f t="shared" si="225"/>
        <v>0</v>
      </c>
    </row>
    <row r="7270" spans="1:24" ht="12.75" hidden="1" customHeight="1" x14ac:dyDescent="0.45">
      <c r="A7270">
        <v>5</v>
      </c>
      <c r="B7270" t="s">
        <v>14</v>
      </c>
      <c r="C7270" t="s">
        <v>189</v>
      </c>
      <c r="D7270" s="2" t="str">
        <f t="shared" si="224"/>
        <v>Texas1964</v>
      </c>
      <c r="E7270">
        <v>5</v>
      </c>
      <c r="F7270">
        <v>10</v>
      </c>
      <c r="G7270">
        <v>1</v>
      </c>
      <c r="H7270">
        <v>0</v>
      </c>
      <c r="I7270">
        <v>9.3000000000000007</v>
      </c>
      <c r="J7270">
        <v>9.5399999999999991</v>
      </c>
      <c r="K7270">
        <v>18.84</v>
      </c>
      <c r="L7270" s="2">
        <f>_xlfn.RANK.EQ(I7270, INDEX(CFB!$I$2:$I$1048576, MATCH(W7270, CFB!$W$2:$W$1048576, 0)):INDEX(CFB!$I$2:$I$1048576, MATCH(W7270, CFB!$W$2:$W$1048576, 0) + COUNTIF(CFB!$W$2:$W$1048576, W7270) - 1), 0)</f>
        <v>9</v>
      </c>
      <c r="M7270" s="2">
        <f>_xlfn.RANK.EQ(J7270, INDEX(CFB!$J$2:$J$1048576, MATCH(W7270, CFB!$W$2:$W$1048576, 0)):INDEX(CFB!$J$2:$J$1048576, MATCH(W7270, CFB!$W$2:$W$1048576, 0) + COUNTIF(CFB!$W$2:$W$1048576, W7270) - 1))</f>
        <v>7</v>
      </c>
      <c r="N7270" s="2">
        <f>RANK(K7270, INDEX(CFB!$K$2:$K$1048576, MATCH(W7270, CFB!$W$2:$W$1048576, 0)):INDEX(CFB!$K$2:$K$1048576, MATCH(W7270, CFB!$W$2:$W$1048576, 0) + COUNTIF(CFB!$W$2:$W$1048576, W7270) - 1))</f>
        <v>5</v>
      </c>
      <c r="O7270">
        <v>33.04</v>
      </c>
      <c r="P7270">
        <v>-4.4000000000000004</v>
      </c>
      <c r="W7270">
        <v>1964</v>
      </c>
      <c r="X7270">
        <f t="shared" si="225"/>
        <v>0</v>
      </c>
    </row>
    <row r="7271" spans="1:24" ht="12.75" hidden="1" customHeight="1" x14ac:dyDescent="0.45">
      <c r="A7271">
        <v>6</v>
      </c>
      <c r="B7271" t="s">
        <v>9</v>
      </c>
      <c r="C7271" t="s">
        <v>10</v>
      </c>
      <c r="D7271" s="2" t="str">
        <f t="shared" si="224"/>
        <v>Ohio State1964</v>
      </c>
      <c r="E7271">
        <v>9</v>
      </c>
      <c r="F7271">
        <v>7</v>
      </c>
      <c r="G7271">
        <v>2</v>
      </c>
      <c r="H7271">
        <v>0</v>
      </c>
      <c r="I7271">
        <v>5.6</v>
      </c>
      <c r="J7271">
        <v>12.8</v>
      </c>
      <c r="K7271">
        <v>18.399999999999999</v>
      </c>
      <c r="L7271" s="2">
        <f>_xlfn.RANK.EQ(I7271, INDEX(CFB!$I$2:$I$1048576, MATCH(W7271, CFB!$W$2:$W$1048576, 0)):INDEX(CFB!$I$2:$I$1048576, MATCH(W7271, CFB!$W$2:$W$1048576, 0) + COUNTIF(CFB!$W$2:$W$1048576, W7271) - 1), 0)</f>
        <v>25</v>
      </c>
      <c r="M7271" s="2">
        <f>_xlfn.RANK.EQ(J7271, INDEX(CFB!$J$2:$J$1048576, MATCH(W7271, CFB!$W$2:$W$1048576, 0)):INDEX(CFB!$J$2:$J$1048576, MATCH(W7271, CFB!$W$2:$W$1048576, 0) + COUNTIF(CFB!$W$2:$W$1048576, W7271) - 1))</f>
        <v>1</v>
      </c>
      <c r="N7271" s="2">
        <f>RANK(K7271, INDEX(CFB!$K$2:$K$1048576, MATCH(W7271, CFB!$W$2:$W$1048576, 0)):INDEX(CFB!$K$2:$K$1048576, MATCH(W7271, CFB!$W$2:$W$1048576, 0) + COUNTIF(CFB!$W$2:$W$1048576, W7271) - 1))</f>
        <v>6</v>
      </c>
      <c r="O7271">
        <v>28.7</v>
      </c>
      <c r="P7271">
        <v>-6.23</v>
      </c>
      <c r="W7271">
        <v>1964</v>
      </c>
      <c r="X7271">
        <f t="shared" si="225"/>
        <v>0</v>
      </c>
    </row>
    <row r="7272" spans="1:24" ht="12.75" hidden="1" customHeight="1" x14ac:dyDescent="0.45">
      <c r="A7272">
        <v>7</v>
      </c>
      <c r="B7272" t="s">
        <v>38</v>
      </c>
      <c r="C7272" t="s">
        <v>242</v>
      </c>
      <c r="D7272" s="2" t="str">
        <f t="shared" si="224"/>
        <v>USC1964</v>
      </c>
      <c r="E7272">
        <v>10</v>
      </c>
      <c r="F7272">
        <v>7</v>
      </c>
      <c r="G7272">
        <v>3</v>
      </c>
      <c r="H7272">
        <v>0</v>
      </c>
      <c r="I7272">
        <v>11.59</v>
      </c>
      <c r="J7272">
        <v>6.26</v>
      </c>
      <c r="K7272">
        <v>17.84</v>
      </c>
      <c r="L7272" s="2">
        <f>_xlfn.RANK.EQ(I7272, INDEX(CFB!$I$2:$I$1048576, MATCH(W7272, CFB!$W$2:$W$1048576, 0)):INDEX(CFB!$I$2:$I$1048576, MATCH(W7272, CFB!$W$2:$W$1048576, 0) + COUNTIF(CFB!$W$2:$W$1048576, W7272) - 1), 0)</f>
        <v>4</v>
      </c>
      <c r="M7272" s="2">
        <f>_xlfn.RANK.EQ(J7272, INDEX(CFB!$J$2:$J$1048576, MATCH(W7272, CFB!$W$2:$W$1048576, 0)):INDEX(CFB!$J$2:$J$1048576, MATCH(W7272, CFB!$W$2:$W$1048576, 0) + COUNTIF(CFB!$W$2:$W$1048576, W7272) - 1))</f>
        <v>23</v>
      </c>
      <c r="N7272" s="2">
        <f>RANK(K7272, INDEX(CFB!$K$2:$K$1048576, MATCH(W7272, CFB!$W$2:$W$1048576, 0)):INDEX(CFB!$K$2:$K$1048576, MATCH(W7272, CFB!$W$2:$W$1048576, 0) + COUNTIF(CFB!$W$2:$W$1048576, W7272) - 1))</f>
        <v>7</v>
      </c>
      <c r="O7272">
        <v>34.83</v>
      </c>
      <c r="P7272">
        <v>-0.74</v>
      </c>
      <c r="W7272">
        <v>1964</v>
      </c>
      <c r="X7272">
        <f t="shared" si="225"/>
        <v>0</v>
      </c>
    </row>
    <row r="7273" spans="1:24" ht="12.75" hidden="1" customHeight="1" x14ac:dyDescent="0.45">
      <c r="A7273">
        <v>8</v>
      </c>
      <c r="B7273" t="s">
        <v>115</v>
      </c>
      <c r="C7273" t="s">
        <v>12</v>
      </c>
      <c r="D7273" s="2" t="str">
        <f t="shared" si="224"/>
        <v>Florida State1964</v>
      </c>
      <c r="F7273">
        <v>9</v>
      </c>
      <c r="G7273">
        <v>1</v>
      </c>
      <c r="H7273">
        <v>1</v>
      </c>
      <c r="I7273">
        <v>7.24</v>
      </c>
      <c r="J7273">
        <v>9.08</v>
      </c>
      <c r="K7273">
        <v>16.32</v>
      </c>
      <c r="L7273" s="2">
        <f>_xlfn.RANK.EQ(I7273, INDEX(CFB!$I$2:$I$1048576, MATCH(W7273, CFB!$W$2:$W$1048576, 0)):INDEX(CFB!$I$2:$I$1048576, MATCH(W7273, CFB!$W$2:$W$1048576, 0) + COUNTIF(CFB!$W$2:$W$1048576, W7273) - 1), 0)</f>
        <v>15</v>
      </c>
      <c r="M7273" s="2">
        <f>_xlfn.RANK.EQ(J7273, INDEX(CFB!$J$2:$J$1048576, MATCH(W7273, CFB!$W$2:$W$1048576, 0)):INDEX(CFB!$J$2:$J$1048576, MATCH(W7273, CFB!$W$2:$W$1048576, 0) + COUNTIF(CFB!$W$2:$W$1048576, W7273) - 1))</f>
        <v>9</v>
      </c>
      <c r="N7273" s="2">
        <f>RANK(K7273, INDEX(CFB!$K$2:$K$1048576, MATCH(W7273, CFB!$W$2:$W$1048576, 0)):INDEX(CFB!$K$2:$K$1048576, MATCH(W7273, CFB!$W$2:$W$1048576, 0) + COUNTIF(CFB!$W$2:$W$1048576, W7273) - 1))</f>
        <v>8</v>
      </c>
      <c r="O7273">
        <v>33.56</v>
      </c>
      <c r="P7273">
        <v>-3.17</v>
      </c>
      <c r="W7273">
        <v>1964</v>
      </c>
      <c r="X7273">
        <f t="shared" si="225"/>
        <v>0</v>
      </c>
    </row>
    <row r="7274" spans="1:24" ht="12.75" hidden="1" customHeight="1" x14ac:dyDescent="0.45">
      <c r="A7274">
        <v>9</v>
      </c>
      <c r="B7274" t="s">
        <v>35</v>
      </c>
      <c r="C7274" t="s">
        <v>15</v>
      </c>
      <c r="D7274" s="2" t="str">
        <f t="shared" si="224"/>
        <v>Florida1964</v>
      </c>
      <c r="F7274">
        <v>7</v>
      </c>
      <c r="G7274">
        <v>3</v>
      </c>
      <c r="H7274">
        <v>0</v>
      </c>
      <c r="I7274">
        <v>8.44</v>
      </c>
      <c r="J7274">
        <v>7.71</v>
      </c>
      <c r="K7274">
        <v>16.149999999999999</v>
      </c>
      <c r="L7274" s="2">
        <f>_xlfn.RANK.EQ(I7274, INDEX(CFB!$I$2:$I$1048576, MATCH(W7274, CFB!$W$2:$W$1048576, 0)):INDEX(CFB!$I$2:$I$1048576, MATCH(W7274, CFB!$W$2:$W$1048576, 0) + COUNTIF(CFB!$W$2:$W$1048576, W7274) - 1), 0)</f>
        <v>10</v>
      </c>
      <c r="M7274" s="2">
        <f>_xlfn.RANK.EQ(J7274, INDEX(CFB!$J$2:$J$1048576, MATCH(W7274, CFB!$W$2:$W$1048576, 0)):INDEX(CFB!$J$2:$J$1048576, MATCH(W7274, CFB!$W$2:$W$1048576, 0) + COUNTIF(CFB!$W$2:$W$1048576, W7274) - 1))</f>
        <v>18</v>
      </c>
      <c r="N7274" s="2">
        <f>RANK(K7274, INDEX(CFB!$K$2:$K$1048576, MATCH(W7274, CFB!$W$2:$W$1048576, 0)):INDEX(CFB!$K$2:$K$1048576, MATCH(W7274, CFB!$W$2:$W$1048576, 0) + COUNTIF(CFB!$W$2:$W$1048576, W7274) - 1))</f>
        <v>9</v>
      </c>
      <c r="O7274">
        <v>32.880000000000003</v>
      </c>
      <c r="P7274">
        <v>-2.54</v>
      </c>
      <c r="W7274">
        <v>1964</v>
      </c>
      <c r="X7274">
        <f t="shared" si="225"/>
        <v>0</v>
      </c>
    </row>
    <row r="7275" spans="1:24" ht="12.75" hidden="1" customHeight="1" x14ac:dyDescent="0.45">
      <c r="A7275">
        <v>10</v>
      </c>
      <c r="B7275" t="s">
        <v>43</v>
      </c>
      <c r="C7275" t="s">
        <v>10</v>
      </c>
      <c r="D7275" s="2" t="str">
        <f t="shared" si="224"/>
        <v>Illinois1964</v>
      </c>
      <c r="F7275">
        <v>6</v>
      </c>
      <c r="G7275">
        <v>3</v>
      </c>
      <c r="H7275">
        <v>0</v>
      </c>
      <c r="I7275">
        <v>5.7</v>
      </c>
      <c r="J7275">
        <v>10.24</v>
      </c>
      <c r="K7275">
        <v>15.94</v>
      </c>
      <c r="L7275" s="2">
        <f>_xlfn.RANK.EQ(I7275, INDEX(CFB!$I$2:$I$1048576, MATCH(W7275, CFB!$W$2:$W$1048576, 0)):INDEX(CFB!$I$2:$I$1048576, MATCH(W7275, CFB!$W$2:$W$1048576, 0) + COUNTIF(CFB!$W$2:$W$1048576, W7275) - 1), 0)</f>
        <v>22</v>
      </c>
      <c r="M7275" s="2">
        <f>_xlfn.RANK.EQ(J7275, INDEX(CFB!$J$2:$J$1048576, MATCH(W7275, CFB!$W$2:$W$1048576, 0)):INDEX(CFB!$J$2:$J$1048576, MATCH(W7275, CFB!$W$2:$W$1048576, 0) + COUNTIF(CFB!$W$2:$W$1048576, W7275) - 1))</f>
        <v>6</v>
      </c>
      <c r="N7275" s="2">
        <f>RANK(K7275, INDEX(CFB!$K$2:$K$1048576, MATCH(W7275, CFB!$W$2:$W$1048576, 0)):INDEX(CFB!$K$2:$K$1048576, MATCH(W7275, CFB!$W$2:$W$1048576, 0) + COUNTIF(CFB!$W$2:$W$1048576, W7275) - 1))</f>
        <v>10</v>
      </c>
      <c r="O7275">
        <v>29.34</v>
      </c>
      <c r="P7275">
        <v>-3.25</v>
      </c>
      <c r="W7275">
        <v>1964</v>
      </c>
      <c r="X7275">
        <f t="shared" si="225"/>
        <v>0</v>
      </c>
    </row>
    <row r="7276" spans="1:24" ht="12.75" hidden="1" customHeight="1" x14ac:dyDescent="0.45">
      <c r="A7276">
        <v>11</v>
      </c>
      <c r="B7276" t="s">
        <v>124</v>
      </c>
      <c r="C7276" t="s">
        <v>10</v>
      </c>
      <c r="D7276" s="2" t="str">
        <f t="shared" si="224"/>
        <v>Purdue1964</v>
      </c>
      <c r="F7276">
        <v>6</v>
      </c>
      <c r="G7276">
        <v>3</v>
      </c>
      <c r="H7276">
        <v>0</v>
      </c>
      <c r="I7276">
        <v>10.11</v>
      </c>
      <c r="J7276">
        <v>5.17</v>
      </c>
      <c r="K7276">
        <v>15.29</v>
      </c>
      <c r="L7276" s="2">
        <f>_xlfn.RANK.EQ(I7276, INDEX(CFB!$I$2:$I$1048576, MATCH(W7276, CFB!$W$2:$W$1048576, 0)):INDEX(CFB!$I$2:$I$1048576, MATCH(W7276, CFB!$W$2:$W$1048576, 0) + COUNTIF(CFB!$W$2:$W$1048576, W7276) - 1), 0)</f>
        <v>6</v>
      </c>
      <c r="M7276" s="2">
        <f>_xlfn.RANK.EQ(J7276, INDEX(CFB!$J$2:$J$1048576, MATCH(W7276, CFB!$W$2:$W$1048576, 0)):INDEX(CFB!$J$2:$J$1048576, MATCH(W7276, CFB!$W$2:$W$1048576, 0) + COUNTIF(CFB!$W$2:$W$1048576, W7276) - 1))</f>
        <v>29</v>
      </c>
      <c r="N7276" s="2">
        <f>RANK(K7276, INDEX(CFB!$K$2:$K$1048576, MATCH(W7276, CFB!$W$2:$W$1048576, 0)):INDEX(CFB!$K$2:$K$1048576, MATCH(W7276, CFB!$W$2:$W$1048576, 0) + COUNTIF(CFB!$W$2:$W$1048576, W7276) - 1))</f>
        <v>11</v>
      </c>
      <c r="O7276">
        <v>32.53</v>
      </c>
      <c r="P7276">
        <v>1.23</v>
      </c>
      <c r="W7276">
        <v>1964</v>
      </c>
      <c r="X7276">
        <f t="shared" si="225"/>
        <v>0</v>
      </c>
    </row>
    <row r="7277" spans="1:24" ht="12.75" hidden="1" customHeight="1" x14ac:dyDescent="0.45">
      <c r="A7277">
        <v>12</v>
      </c>
      <c r="B7277" t="s">
        <v>47</v>
      </c>
      <c r="C7277" t="s">
        <v>188</v>
      </c>
      <c r="D7277" s="2" t="str">
        <f t="shared" si="224"/>
        <v>Nebraska1964</v>
      </c>
      <c r="E7277">
        <v>6</v>
      </c>
      <c r="F7277">
        <v>9</v>
      </c>
      <c r="G7277">
        <v>2</v>
      </c>
      <c r="H7277">
        <v>0</v>
      </c>
      <c r="I7277">
        <v>6.09</v>
      </c>
      <c r="J7277">
        <v>7.62</v>
      </c>
      <c r="K7277">
        <v>13.7</v>
      </c>
      <c r="L7277" s="2">
        <f>_xlfn.RANK.EQ(I7277, INDEX(CFB!$I$2:$I$1048576, MATCH(W7277, CFB!$W$2:$W$1048576, 0)):INDEX(CFB!$I$2:$I$1048576, MATCH(W7277, CFB!$W$2:$W$1048576, 0) + COUNTIF(CFB!$W$2:$W$1048576, W7277) - 1), 0)</f>
        <v>19</v>
      </c>
      <c r="M7277" s="2">
        <f>_xlfn.RANK.EQ(J7277, INDEX(CFB!$J$2:$J$1048576, MATCH(W7277, CFB!$W$2:$W$1048576, 0)):INDEX(CFB!$J$2:$J$1048576, MATCH(W7277, CFB!$W$2:$W$1048576, 0) + COUNTIF(CFB!$W$2:$W$1048576, W7277) - 1))</f>
        <v>19</v>
      </c>
      <c r="N7277" s="2">
        <f>RANK(K7277, INDEX(CFB!$K$2:$K$1048576, MATCH(W7277, CFB!$W$2:$W$1048576, 0)):INDEX(CFB!$K$2:$K$1048576, MATCH(W7277, CFB!$W$2:$W$1048576, 0) + COUNTIF(CFB!$W$2:$W$1048576, W7277) - 1))</f>
        <v>12</v>
      </c>
      <c r="O7277">
        <v>34.5</v>
      </c>
      <c r="P7277">
        <v>-1.5</v>
      </c>
      <c r="W7277">
        <v>1964</v>
      </c>
      <c r="X7277">
        <f t="shared" si="225"/>
        <v>0</v>
      </c>
    </row>
    <row r="7278" spans="1:24" ht="12.75" hidden="1" customHeight="1" x14ac:dyDescent="0.45">
      <c r="A7278">
        <v>13</v>
      </c>
      <c r="B7278" t="s">
        <v>84</v>
      </c>
      <c r="C7278" t="s">
        <v>178</v>
      </c>
      <c r="D7278" s="2" t="str">
        <f t="shared" si="224"/>
        <v>Utah1964</v>
      </c>
      <c r="F7278">
        <v>9</v>
      </c>
      <c r="G7278">
        <v>2</v>
      </c>
      <c r="H7278">
        <v>0</v>
      </c>
      <c r="I7278">
        <v>4.07</v>
      </c>
      <c r="J7278">
        <v>9.49</v>
      </c>
      <c r="K7278">
        <v>13.56</v>
      </c>
      <c r="L7278" s="2">
        <f>_xlfn.RANK.EQ(I7278, INDEX(CFB!$I$2:$I$1048576, MATCH(W7278, CFB!$W$2:$W$1048576, 0)):INDEX(CFB!$I$2:$I$1048576, MATCH(W7278, CFB!$W$2:$W$1048576, 0) + COUNTIF(CFB!$W$2:$W$1048576, W7278) - 1), 0)</f>
        <v>35</v>
      </c>
      <c r="M7278" s="2">
        <f>_xlfn.RANK.EQ(J7278, INDEX(CFB!$J$2:$J$1048576, MATCH(W7278, CFB!$W$2:$W$1048576, 0)):INDEX(CFB!$J$2:$J$1048576, MATCH(W7278, CFB!$W$2:$W$1048576, 0) + COUNTIF(CFB!$W$2:$W$1048576, W7278) - 1))</f>
        <v>8</v>
      </c>
      <c r="N7278" s="2">
        <f>RANK(K7278, INDEX(CFB!$K$2:$K$1048576, MATCH(W7278, CFB!$W$2:$W$1048576, 0)):INDEX(CFB!$K$2:$K$1048576, MATCH(W7278, CFB!$W$2:$W$1048576, 0) + COUNTIF(CFB!$W$2:$W$1048576, W7278) - 1))</f>
        <v>13</v>
      </c>
      <c r="O7278">
        <v>30.1</v>
      </c>
      <c r="P7278">
        <v>-4.05</v>
      </c>
      <c r="W7278">
        <v>1964</v>
      </c>
      <c r="X7278">
        <f t="shared" si="225"/>
        <v>0</v>
      </c>
    </row>
    <row r="7279" spans="1:24" ht="12.75" hidden="1" customHeight="1" x14ac:dyDescent="0.45">
      <c r="A7279">
        <v>14</v>
      </c>
      <c r="B7279" t="s">
        <v>27</v>
      </c>
      <c r="C7279" t="s">
        <v>15</v>
      </c>
      <c r="D7279" s="2" t="str">
        <f t="shared" si="224"/>
        <v>LSU1964</v>
      </c>
      <c r="E7279">
        <v>7</v>
      </c>
      <c r="F7279">
        <v>8</v>
      </c>
      <c r="G7279">
        <v>2</v>
      </c>
      <c r="H7279">
        <v>1</v>
      </c>
      <c r="I7279">
        <v>2.2599999999999998</v>
      </c>
      <c r="J7279">
        <v>10.99</v>
      </c>
      <c r="K7279">
        <v>13.25</v>
      </c>
      <c r="L7279" s="2">
        <f>_xlfn.RANK.EQ(I7279, INDEX(CFB!$I$2:$I$1048576, MATCH(W7279, CFB!$W$2:$W$1048576, 0)):INDEX(CFB!$I$2:$I$1048576, MATCH(W7279, CFB!$W$2:$W$1048576, 0) + COUNTIF(CFB!$W$2:$W$1048576, W7279) - 1), 0)</f>
        <v>50</v>
      </c>
      <c r="M7279" s="2">
        <f>_xlfn.RANK.EQ(J7279, INDEX(CFB!$J$2:$J$1048576, MATCH(W7279, CFB!$W$2:$W$1048576, 0)):INDEX(CFB!$J$2:$J$1048576, MATCH(W7279, CFB!$W$2:$W$1048576, 0) + COUNTIF(CFB!$W$2:$W$1048576, W7279) - 1))</f>
        <v>5</v>
      </c>
      <c r="N7279" s="2">
        <f>RANK(K7279, INDEX(CFB!$K$2:$K$1048576, MATCH(W7279, CFB!$W$2:$W$1048576, 0)):INDEX(CFB!$K$2:$K$1048576, MATCH(W7279, CFB!$W$2:$W$1048576, 0) + COUNTIF(CFB!$W$2:$W$1048576, W7279) - 1))</f>
        <v>14</v>
      </c>
      <c r="O7279">
        <v>24.44</v>
      </c>
      <c r="P7279">
        <v>-5.56</v>
      </c>
      <c r="W7279">
        <v>1964</v>
      </c>
      <c r="X7279">
        <f t="shared" si="225"/>
        <v>0</v>
      </c>
    </row>
    <row r="7280" spans="1:24" ht="12.75" hidden="1" customHeight="1" x14ac:dyDescent="0.45">
      <c r="A7280">
        <v>15</v>
      </c>
      <c r="B7280" t="s">
        <v>95</v>
      </c>
      <c r="C7280" t="s">
        <v>10</v>
      </c>
      <c r="D7280" s="2" t="str">
        <f t="shared" si="224"/>
        <v>Michigan State1964</v>
      </c>
      <c r="F7280">
        <v>4</v>
      </c>
      <c r="G7280">
        <v>5</v>
      </c>
      <c r="H7280">
        <v>0</v>
      </c>
      <c r="I7280">
        <v>5.66</v>
      </c>
      <c r="J7280">
        <v>7.42</v>
      </c>
      <c r="K7280">
        <v>13.09</v>
      </c>
      <c r="L7280" s="2">
        <f>_xlfn.RANK.EQ(I7280, INDEX(CFB!$I$2:$I$1048576, MATCH(W7280, CFB!$W$2:$W$1048576, 0)):INDEX(CFB!$I$2:$I$1048576, MATCH(W7280, CFB!$W$2:$W$1048576, 0) + COUNTIF(CFB!$W$2:$W$1048576, W7280) - 1), 0)</f>
        <v>23</v>
      </c>
      <c r="M7280" s="2">
        <f>_xlfn.RANK.EQ(J7280, INDEX(CFB!$J$2:$J$1048576, MATCH(W7280, CFB!$W$2:$W$1048576, 0)):INDEX(CFB!$J$2:$J$1048576, MATCH(W7280, CFB!$W$2:$W$1048576, 0) + COUNTIF(CFB!$W$2:$W$1048576, W7280) - 1))</f>
        <v>20</v>
      </c>
      <c r="N7280" s="2">
        <f>RANK(K7280, INDEX(CFB!$K$2:$K$1048576, MATCH(W7280, CFB!$W$2:$W$1048576, 0)):INDEX(CFB!$K$2:$K$1048576, MATCH(W7280, CFB!$W$2:$W$1048576, 0) + COUNTIF(CFB!$W$2:$W$1048576, W7280) - 1))</f>
        <v>15</v>
      </c>
      <c r="O7280">
        <v>29.07</v>
      </c>
      <c r="P7280">
        <v>-0.93</v>
      </c>
      <c r="W7280">
        <v>1964</v>
      </c>
      <c r="X7280">
        <f t="shared" si="225"/>
        <v>0</v>
      </c>
    </row>
    <row r="7281" spans="1:24" ht="12.75" hidden="1" customHeight="1" x14ac:dyDescent="0.45">
      <c r="A7281">
        <v>16</v>
      </c>
      <c r="B7281" t="s">
        <v>16</v>
      </c>
      <c r="C7281" t="s">
        <v>12</v>
      </c>
      <c r="D7281" s="2" t="str">
        <f t="shared" si="224"/>
        <v>Penn State1964</v>
      </c>
      <c r="F7281">
        <v>6</v>
      </c>
      <c r="G7281">
        <v>4</v>
      </c>
      <c r="H7281">
        <v>0</v>
      </c>
      <c r="I7281">
        <v>5.73</v>
      </c>
      <c r="J7281">
        <v>7.03</v>
      </c>
      <c r="K7281">
        <v>12.77</v>
      </c>
      <c r="L7281" s="2">
        <f>_xlfn.RANK.EQ(I7281, INDEX(CFB!$I$2:$I$1048576, MATCH(W7281, CFB!$W$2:$W$1048576, 0)):INDEX(CFB!$I$2:$I$1048576, MATCH(W7281, CFB!$W$2:$W$1048576, 0) + COUNTIF(CFB!$W$2:$W$1048576, W7281) - 1), 0)</f>
        <v>21</v>
      </c>
      <c r="M7281" s="2">
        <f>_xlfn.RANK.EQ(J7281, INDEX(CFB!$J$2:$J$1048576, MATCH(W7281, CFB!$W$2:$W$1048576, 0)):INDEX(CFB!$J$2:$J$1048576, MATCH(W7281, CFB!$W$2:$W$1048576, 0) + COUNTIF(CFB!$W$2:$W$1048576, W7281) - 1))</f>
        <v>22</v>
      </c>
      <c r="N7281" s="2">
        <f>RANK(K7281, INDEX(CFB!$K$2:$K$1048576, MATCH(W7281, CFB!$W$2:$W$1048576, 0)):INDEX(CFB!$K$2:$K$1048576, MATCH(W7281, CFB!$W$2:$W$1048576, 0) + COUNTIF(CFB!$W$2:$W$1048576, W7281) - 1))</f>
        <v>16</v>
      </c>
      <c r="O7281">
        <v>30.44</v>
      </c>
      <c r="P7281">
        <v>-1.02</v>
      </c>
      <c r="W7281">
        <v>1964</v>
      </c>
      <c r="X7281">
        <f t="shared" si="225"/>
        <v>0</v>
      </c>
    </row>
    <row r="7282" spans="1:24" ht="12.75" hidden="1" customHeight="1" x14ac:dyDescent="0.45">
      <c r="A7282">
        <v>17</v>
      </c>
      <c r="B7282" t="s">
        <v>42</v>
      </c>
      <c r="C7282" t="s">
        <v>10</v>
      </c>
      <c r="D7282" s="2" t="str">
        <f t="shared" si="224"/>
        <v>Minnesota1964</v>
      </c>
      <c r="F7282">
        <v>5</v>
      </c>
      <c r="G7282">
        <v>4</v>
      </c>
      <c r="H7282">
        <v>0</v>
      </c>
      <c r="I7282">
        <v>5.28</v>
      </c>
      <c r="J7282">
        <v>7.28</v>
      </c>
      <c r="K7282">
        <v>12.55</v>
      </c>
      <c r="L7282" s="2">
        <f>_xlfn.RANK.EQ(I7282, INDEX(CFB!$I$2:$I$1048576, MATCH(W7282, CFB!$W$2:$W$1048576, 0)):INDEX(CFB!$I$2:$I$1048576, MATCH(W7282, CFB!$W$2:$W$1048576, 0) + COUNTIF(CFB!$W$2:$W$1048576, W7282) - 1), 0)</f>
        <v>28</v>
      </c>
      <c r="M7282" s="2">
        <f>_xlfn.RANK.EQ(J7282, INDEX(CFB!$J$2:$J$1048576, MATCH(W7282, CFB!$W$2:$W$1048576, 0)):INDEX(CFB!$J$2:$J$1048576, MATCH(W7282, CFB!$W$2:$W$1048576, 0) + COUNTIF(CFB!$W$2:$W$1048576, W7282) - 1))</f>
        <v>21</v>
      </c>
      <c r="N7282" s="2">
        <f>RANK(K7282, INDEX(CFB!$K$2:$K$1048576, MATCH(W7282, CFB!$W$2:$W$1048576, 0)):INDEX(CFB!$K$2:$K$1048576, MATCH(W7282, CFB!$W$2:$W$1048576, 0) + COUNTIF(CFB!$W$2:$W$1048576, W7282) - 1))</f>
        <v>17</v>
      </c>
      <c r="O7282">
        <v>27.46</v>
      </c>
      <c r="P7282">
        <v>-1.49</v>
      </c>
      <c r="W7282">
        <v>1964</v>
      </c>
      <c r="X7282">
        <f t="shared" si="225"/>
        <v>0</v>
      </c>
    </row>
    <row r="7283" spans="1:24" ht="12.75" hidden="1" customHeight="1" x14ac:dyDescent="0.45">
      <c r="A7283">
        <v>18</v>
      </c>
      <c r="B7283" t="s">
        <v>119</v>
      </c>
      <c r="C7283" t="s">
        <v>242</v>
      </c>
      <c r="D7283" s="2" t="str">
        <f t="shared" si="224"/>
        <v>Oregon State1964</v>
      </c>
      <c r="E7283">
        <v>8</v>
      </c>
      <c r="F7283">
        <v>8</v>
      </c>
      <c r="G7283">
        <v>3</v>
      </c>
      <c r="H7283">
        <v>0</v>
      </c>
      <c r="I7283">
        <v>2.89</v>
      </c>
      <c r="J7283">
        <v>8.4600000000000009</v>
      </c>
      <c r="K7283">
        <v>11.35</v>
      </c>
      <c r="L7283" s="2">
        <f>_xlfn.RANK.EQ(I7283, INDEX(CFB!$I$2:$I$1048576, MATCH(W7283, CFB!$W$2:$W$1048576, 0)):INDEX(CFB!$I$2:$I$1048576, MATCH(W7283, CFB!$W$2:$W$1048576, 0) + COUNTIF(CFB!$W$2:$W$1048576, W7283) - 1), 0)</f>
        <v>45</v>
      </c>
      <c r="M7283" s="2">
        <f>_xlfn.RANK.EQ(J7283, INDEX(CFB!$J$2:$J$1048576, MATCH(W7283, CFB!$W$2:$W$1048576, 0)):INDEX(CFB!$J$2:$J$1048576, MATCH(W7283, CFB!$W$2:$W$1048576, 0) + COUNTIF(CFB!$W$2:$W$1048576, W7283) - 1))</f>
        <v>12</v>
      </c>
      <c r="N7283" s="2">
        <f>RANK(K7283, INDEX(CFB!$K$2:$K$1048576, MATCH(W7283, CFB!$W$2:$W$1048576, 0)):INDEX(CFB!$K$2:$K$1048576, MATCH(W7283, CFB!$W$2:$W$1048576, 0) + COUNTIF(CFB!$W$2:$W$1048576, W7283) - 1))</f>
        <v>18</v>
      </c>
      <c r="O7283">
        <v>25.56</v>
      </c>
      <c r="P7283">
        <v>-2.36</v>
      </c>
      <c r="W7283">
        <v>1964</v>
      </c>
      <c r="X7283">
        <f t="shared" si="225"/>
        <v>0</v>
      </c>
    </row>
    <row r="7284" spans="1:24" ht="12.75" hidden="1" customHeight="1" x14ac:dyDescent="0.45">
      <c r="A7284">
        <v>19</v>
      </c>
      <c r="B7284" t="s">
        <v>66</v>
      </c>
      <c r="C7284" t="s">
        <v>242</v>
      </c>
      <c r="D7284" s="2" t="str">
        <f t="shared" si="224"/>
        <v>Washington1964</v>
      </c>
      <c r="F7284">
        <v>6</v>
      </c>
      <c r="G7284">
        <v>4</v>
      </c>
      <c r="H7284">
        <v>0</v>
      </c>
      <c r="I7284">
        <v>2.57</v>
      </c>
      <c r="J7284">
        <v>8.67</v>
      </c>
      <c r="K7284">
        <v>11.24</v>
      </c>
      <c r="L7284" s="2">
        <f>_xlfn.RANK.EQ(I7284, INDEX(CFB!$I$2:$I$1048576, MATCH(W7284, CFB!$W$2:$W$1048576, 0)):INDEX(CFB!$I$2:$I$1048576, MATCH(W7284, CFB!$W$2:$W$1048576, 0) + COUNTIF(CFB!$W$2:$W$1048576, W7284) - 1), 0)</f>
        <v>47</v>
      </c>
      <c r="M7284" s="2">
        <f>_xlfn.RANK.EQ(J7284, INDEX(CFB!$J$2:$J$1048576, MATCH(W7284, CFB!$W$2:$W$1048576, 0)):INDEX(CFB!$J$2:$J$1048576, MATCH(W7284, CFB!$W$2:$W$1048576, 0) + COUNTIF(CFB!$W$2:$W$1048576, W7284) - 1))</f>
        <v>11</v>
      </c>
      <c r="N7284" s="2">
        <f>RANK(K7284, INDEX(CFB!$K$2:$K$1048576, MATCH(W7284, CFB!$W$2:$W$1048576, 0)):INDEX(CFB!$K$2:$K$1048576, MATCH(W7284, CFB!$W$2:$W$1048576, 0) + COUNTIF(CFB!$W$2:$W$1048576, W7284) - 1))</f>
        <v>19</v>
      </c>
      <c r="O7284">
        <v>24.9</v>
      </c>
      <c r="P7284">
        <v>-3.32</v>
      </c>
      <c r="W7284">
        <v>1964</v>
      </c>
      <c r="X7284">
        <f t="shared" si="225"/>
        <v>0</v>
      </c>
    </row>
    <row r="7285" spans="1:24" ht="12.75" hidden="1" customHeight="1" x14ac:dyDescent="0.45">
      <c r="A7285">
        <v>20</v>
      </c>
      <c r="B7285" t="s">
        <v>13</v>
      </c>
      <c r="C7285" t="s">
        <v>242</v>
      </c>
      <c r="D7285" s="2" t="str">
        <f t="shared" si="224"/>
        <v>Oregon1964</v>
      </c>
      <c r="F7285">
        <v>7</v>
      </c>
      <c r="G7285">
        <v>2</v>
      </c>
      <c r="H7285">
        <v>1</v>
      </c>
      <c r="I7285">
        <v>5.3</v>
      </c>
      <c r="J7285">
        <v>5.81</v>
      </c>
      <c r="K7285">
        <v>11.1</v>
      </c>
      <c r="L7285" s="2">
        <f>_xlfn.RANK.EQ(I7285, INDEX(CFB!$I$2:$I$1048576, MATCH(W7285, CFB!$W$2:$W$1048576, 0)):INDEX(CFB!$I$2:$I$1048576, MATCH(W7285, CFB!$W$2:$W$1048576, 0) + COUNTIF(CFB!$W$2:$W$1048576, W7285) - 1), 0)</f>
        <v>27</v>
      </c>
      <c r="M7285" s="2">
        <f>_xlfn.RANK.EQ(J7285, INDEX(CFB!$J$2:$J$1048576, MATCH(W7285, CFB!$W$2:$W$1048576, 0)):INDEX(CFB!$J$2:$J$1048576, MATCH(W7285, CFB!$W$2:$W$1048576, 0) + COUNTIF(CFB!$W$2:$W$1048576, W7285) - 1))</f>
        <v>26</v>
      </c>
      <c r="N7285" s="2">
        <f>RANK(K7285, INDEX(CFB!$K$2:$K$1048576, MATCH(W7285, CFB!$W$2:$W$1048576, 0)):INDEX(CFB!$K$2:$K$1048576, MATCH(W7285, CFB!$W$2:$W$1048576, 0) + COUNTIF(CFB!$W$2:$W$1048576, W7285) - 1))</f>
        <v>20</v>
      </c>
      <c r="O7285">
        <v>28.94</v>
      </c>
      <c r="P7285">
        <v>-0.91</v>
      </c>
      <c r="W7285">
        <v>1964</v>
      </c>
      <c r="X7285">
        <f t="shared" si="225"/>
        <v>0</v>
      </c>
    </row>
    <row r="7286" spans="1:24" ht="12.75" hidden="1" customHeight="1" x14ac:dyDescent="0.45">
      <c r="A7286">
        <v>21</v>
      </c>
      <c r="B7286" t="s">
        <v>53</v>
      </c>
      <c r="C7286" t="s">
        <v>12</v>
      </c>
      <c r="D7286" s="2" t="str">
        <f t="shared" si="224"/>
        <v>Syracuse1964</v>
      </c>
      <c r="F7286">
        <v>7</v>
      </c>
      <c r="G7286">
        <v>4</v>
      </c>
      <c r="H7286">
        <v>0</v>
      </c>
      <c r="I7286">
        <v>9.52</v>
      </c>
      <c r="J7286">
        <v>1.43</v>
      </c>
      <c r="K7286">
        <v>10.95</v>
      </c>
      <c r="L7286" s="2">
        <f>_xlfn.RANK.EQ(I7286, INDEX(CFB!$I$2:$I$1048576, MATCH(W7286, CFB!$W$2:$W$1048576, 0)):INDEX(CFB!$I$2:$I$1048576, MATCH(W7286, CFB!$W$2:$W$1048576, 0) + COUNTIF(CFB!$W$2:$W$1048576, W7286) - 1), 0)</f>
        <v>8</v>
      </c>
      <c r="M7286" s="2">
        <f>_xlfn.RANK.EQ(J7286, INDEX(CFB!$J$2:$J$1048576, MATCH(W7286, CFB!$W$2:$W$1048576, 0)):INDEX(CFB!$J$2:$J$1048576, MATCH(W7286, CFB!$W$2:$W$1048576, 0) + COUNTIF(CFB!$W$2:$W$1048576, W7286) - 1))</f>
        <v>54</v>
      </c>
      <c r="N7286" s="2">
        <f>RANK(K7286, INDEX(CFB!$K$2:$K$1048576, MATCH(W7286, CFB!$W$2:$W$1048576, 0)):INDEX(CFB!$K$2:$K$1048576, MATCH(W7286, CFB!$W$2:$W$1048576, 0) + COUNTIF(CFB!$W$2:$W$1048576, W7286) - 1))</f>
        <v>21</v>
      </c>
      <c r="O7286">
        <v>35.36</v>
      </c>
      <c r="P7286">
        <v>4.09</v>
      </c>
      <c r="W7286">
        <v>1964</v>
      </c>
      <c r="X7286">
        <f t="shared" si="225"/>
        <v>0</v>
      </c>
    </row>
    <row r="7287" spans="1:24" ht="12.75" hidden="1" customHeight="1" x14ac:dyDescent="0.45">
      <c r="A7287">
        <v>22</v>
      </c>
      <c r="B7287" t="s">
        <v>52</v>
      </c>
      <c r="C7287" t="s">
        <v>12</v>
      </c>
      <c r="D7287" s="2" t="str">
        <f t="shared" si="224"/>
        <v>Georgia Tech1964</v>
      </c>
      <c r="F7287">
        <v>7</v>
      </c>
      <c r="G7287">
        <v>3</v>
      </c>
      <c r="H7287">
        <v>0</v>
      </c>
      <c r="I7287">
        <v>3.16</v>
      </c>
      <c r="J7287">
        <v>7.72</v>
      </c>
      <c r="K7287">
        <v>10.88</v>
      </c>
      <c r="L7287" s="2">
        <f>_xlfn.RANK.EQ(I7287, INDEX(CFB!$I$2:$I$1048576, MATCH(W7287, CFB!$W$2:$W$1048576, 0)):INDEX(CFB!$I$2:$I$1048576, MATCH(W7287, CFB!$W$2:$W$1048576, 0) + COUNTIF(CFB!$W$2:$W$1048576, W7287) - 1), 0)</f>
        <v>40</v>
      </c>
      <c r="M7287" s="2">
        <f>_xlfn.RANK.EQ(J7287, INDEX(CFB!$J$2:$J$1048576, MATCH(W7287, CFB!$W$2:$W$1048576, 0)):INDEX(CFB!$J$2:$J$1048576, MATCH(W7287, CFB!$W$2:$W$1048576, 0) + COUNTIF(CFB!$W$2:$W$1048576, W7287) - 1))</f>
        <v>17</v>
      </c>
      <c r="N7287" s="2">
        <f>RANK(K7287, INDEX(CFB!$K$2:$K$1048576, MATCH(W7287, CFB!$W$2:$W$1048576, 0)):INDEX(CFB!$K$2:$K$1048576, MATCH(W7287, CFB!$W$2:$W$1048576, 0) + COUNTIF(CFB!$W$2:$W$1048576, W7287) - 1))</f>
        <v>22</v>
      </c>
      <c r="O7287">
        <v>25.71</v>
      </c>
      <c r="P7287">
        <v>-1.85</v>
      </c>
      <c r="W7287">
        <v>1964</v>
      </c>
      <c r="X7287">
        <f t="shared" si="225"/>
        <v>0</v>
      </c>
    </row>
    <row r="7288" spans="1:24" ht="12.75" hidden="1" customHeight="1" x14ac:dyDescent="0.45">
      <c r="A7288">
        <v>23</v>
      </c>
      <c r="B7288" t="s">
        <v>17</v>
      </c>
      <c r="C7288" t="s">
        <v>15</v>
      </c>
      <c r="D7288" s="2" t="str">
        <f t="shared" si="224"/>
        <v>Georgia1964</v>
      </c>
      <c r="F7288">
        <v>7</v>
      </c>
      <c r="G7288">
        <v>3</v>
      </c>
      <c r="H7288">
        <v>1</v>
      </c>
      <c r="I7288">
        <v>1.93</v>
      </c>
      <c r="J7288">
        <v>8.86</v>
      </c>
      <c r="K7288">
        <v>10.79</v>
      </c>
      <c r="L7288" s="2">
        <f>_xlfn.RANK.EQ(I7288, INDEX(CFB!$I$2:$I$1048576, MATCH(W7288, CFB!$W$2:$W$1048576, 0)):INDEX(CFB!$I$2:$I$1048576, MATCH(W7288, CFB!$W$2:$W$1048576, 0) + COUNTIF(CFB!$W$2:$W$1048576, W7288) - 1), 0)</f>
        <v>58</v>
      </c>
      <c r="M7288" s="2">
        <f>_xlfn.RANK.EQ(J7288, INDEX(CFB!$J$2:$J$1048576, MATCH(W7288, CFB!$W$2:$W$1048576, 0)):INDEX(CFB!$J$2:$J$1048576, MATCH(W7288, CFB!$W$2:$W$1048576, 0) + COUNTIF(CFB!$W$2:$W$1048576, W7288) - 1))</f>
        <v>10</v>
      </c>
      <c r="N7288" s="2">
        <f>RANK(K7288, INDEX(CFB!$K$2:$K$1048576, MATCH(W7288, CFB!$W$2:$W$1048576, 0)):INDEX(CFB!$K$2:$K$1048576, MATCH(W7288, CFB!$W$2:$W$1048576, 0) + COUNTIF(CFB!$W$2:$W$1048576, W7288) - 1))</f>
        <v>23</v>
      </c>
      <c r="O7288">
        <v>25.45</v>
      </c>
      <c r="P7288">
        <v>-3.08</v>
      </c>
      <c r="W7288">
        <v>1964</v>
      </c>
      <c r="X7288">
        <f t="shared" si="225"/>
        <v>0</v>
      </c>
    </row>
    <row r="7289" spans="1:24" hidden="1" x14ac:dyDescent="0.45">
      <c r="A7289">
        <v>24</v>
      </c>
      <c r="B7289" t="s">
        <v>46</v>
      </c>
      <c r="C7289" t="s">
        <v>188</v>
      </c>
      <c r="D7289" s="2" t="str">
        <f t="shared" si="224"/>
        <v>Missouri1964</v>
      </c>
      <c r="F7289">
        <v>6</v>
      </c>
      <c r="G7289">
        <v>3</v>
      </c>
      <c r="H7289">
        <v>1</v>
      </c>
      <c r="I7289">
        <v>2.4500000000000002</v>
      </c>
      <c r="J7289">
        <v>7.84</v>
      </c>
      <c r="K7289">
        <v>10.29</v>
      </c>
      <c r="L7289" s="2">
        <f>_xlfn.RANK.EQ(I7289, INDEX(CFB!$I$2:$I$1048576, MATCH(W7289, CFB!$W$2:$W$1048576, 0)):INDEX(CFB!$I$2:$I$1048576, MATCH(W7289, CFB!$W$2:$W$1048576, 0) + COUNTIF(CFB!$W$2:$W$1048576, W7289) - 1), 0)</f>
        <v>48</v>
      </c>
      <c r="M7289" s="2">
        <f>_xlfn.RANK.EQ(J7289, INDEX(CFB!$J$2:$J$1048576, MATCH(W7289, CFB!$W$2:$W$1048576, 0)):INDEX(CFB!$J$2:$J$1048576, MATCH(W7289, CFB!$W$2:$W$1048576, 0) + COUNTIF(CFB!$W$2:$W$1048576, W7289) - 1))</f>
        <v>15</v>
      </c>
      <c r="N7289" s="2">
        <f>RANK(K7289, INDEX(CFB!$K$2:$K$1048576, MATCH(W7289, CFB!$W$2:$W$1048576, 0)):INDEX(CFB!$K$2:$K$1048576, MATCH(W7289, CFB!$W$2:$W$1048576, 0) + COUNTIF(CFB!$W$2:$W$1048576, W7289) - 1))</f>
        <v>24</v>
      </c>
      <c r="O7289">
        <v>25.96</v>
      </c>
      <c r="P7289">
        <v>-2.62</v>
      </c>
      <c r="W7289">
        <v>1964</v>
      </c>
      <c r="X7289">
        <f t="shared" si="225"/>
        <v>0</v>
      </c>
    </row>
    <row r="7290" spans="1:24" ht="12.75" hidden="1" customHeight="1" x14ac:dyDescent="0.45">
      <c r="A7290">
        <v>25</v>
      </c>
      <c r="B7290" t="s">
        <v>112</v>
      </c>
      <c r="C7290" t="s">
        <v>242</v>
      </c>
      <c r="D7290" s="2" t="str">
        <f t="shared" si="224"/>
        <v>Stanford1964</v>
      </c>
      <c r="F7290">
        <v>5</v>
      </c>
      <c r="G7290">
        <v>5</v>
      </c>
      <c r="H7290">
        <v>0</v>
      </c>
      <c r="I7290">
        <v>4.6399999999999997</v>
      </c>
      <c r="J7290">
        <v>5.49</v>
      </c>
      <c r="K7290">
        <v>10.130000000000001</v>
      </c>
      <c r="L7290" s="2">
        <f>_xlfn.RANK.EQ(I7290, INDEX(CFB!$I$2:$I$1048576, MATCH(W7290, CFB!$W$2:$W$1048576, 0)):INDEX(CFB!$I$2:$I$1048576, MATCH(W7290, CFB!$W$2:$W$1048576, 0) + COUNTIF(CFB!$W$2:$W$1048576, W7290) - 1), 0)</f>
        <v>34</v>
      </c>
      <c r="M7290" s="2">
        <f>_xlfn.RANK.EQ(J7290, INDEX(CFB!$J$2:$J$1048576, MATCH(W7290, CFB!$W$2:$W$1048576, 0)):INDEX(CFB!$J$2:$J$1048576, MATCH(W7290, CFB!$W$2:$W$1048576, 0) + COUNTIF(CFB!$W$2:$W$1048576, W7290) - 1))</f>
        <v>27</v>
      </c>
      <c r="N7290" s="2">
        <f>RANK(K7290, INDEX(CFB!$K$2:$K$1048576, MATCH(W7290, CFB!$W$2:$W$1048576, 0)):INDEX(CFB!$K$2:$K$1048576, MATCH(W7290, CFB!$W$2:$W$1048576, 0) + COUNTIF(CFB!$W$2:$W$1048576, W7290) - 1))</f>
        <v>25</v>
      </c>
      <c r="O7290">
        <v>27.77</v>
      </c>
      <c r="P7290">
        <v>0.37</v>
      </c>
      <c r="W7290">
        <v>1964</v>
      </c>
      <c r="X7290">
        <f t="shared" si="225"/>
        <v>0</v>
      </c>
    </row>
    <row r="7291" spans="1:24" ht="12.75" hidden="1" customHeight="1" x14ac:dyDescent="0.45">
      <c r="A7291">
        <v>26</v>
      </c>
      <c r="B7291" t="s">
        <v>147</v>
      </c>
      <c r="C7291" t="s">
        <v>195</v>
      </c>
      <c r="D7291" s="2" t="str">
        <f t="shared" si="224"/>
        <v>Tulsa1964</v>
      </c>
      <c r="F7291">
        <v>9</v>
      </c>
      <c r="G7291">
        <v>2</v>
      </c>
      <c r="H7291">
        <v>0</v>
      </c>
      <c r="I7291">
        <v>9.69</v>
      </c>
      <c r="J7291">
        <v>0.23</v>
      </c>
      <c r="K7291">
        <v>9.92</v>
      </c>
      <c r="L7291" s="2">
        <f>_xlfn.RANK.EQ(I7291, INDEX(CFB!$I$2:$I$1048576, MATCH(W7291, CFB!$W$2:$W$1048576, 0)):INDEX(CFB!$I$2:$I$1048576, MATCH(W7291, CFB!$W$2:$W$1048576, 0) + COUNTIF(CFB!$W$2:$W$1048576, W7291) - 1), 0)</f>
        <v>7</v>
      </c>
      <c r="M7291" s="2">
        <f>_xlfn.RANK.EQ(J7291, INDEX(CFB!$J$2:$J$1048576, MATCH(W7291, CFB!$W$2:$W$1048576, 0)):INDEX(CFB!$J$2:$J$1048576, MATCH(W7291, CFB!$W$2:$W$1048576, 0) + COUNTIF(CFB!$W$2:$W$1048576, W7291) - 1))</f>
        <v>65</v>
      </c>
      <c r="N7291" s="2">
        <f>RANK(K7291, INDEX(CFB!$K$2:$K$1048576, MATCH(W7291, CFB!$W$2:$W$1048576, 0)):INDEX(CFB!$K$2:$K$1048576, MATCH(W7291, CFB!$W$2:$W$1048576, 0) + COUNTIF(CFB!$W$2:$W$1048576, W7291) - 1))</f>
        <v>26</v>
      </c>
      <c r="O7291">
        <v>43.84</v>
      </c>
      <c r="P7291">
        <v>5.65</v>
      </c>
      <c r="W7291">
        <v>1964</v>
      </c>
      <c r="X7291">
        <f t="shared" si="225"/>
        <v>0</v>
      </c>
    </row>
    <row r="7292" spans="1:24" ht="12.75" hidden="1" customHeight="1" x14ac:dyDescent="0.45">
      <c r="A7292">
        <v>27</v>
      </c>
      <c r="B7292" t="s">
        <v>54</v>
      </c>
      <c r="C7292" t="s">
        <v>188</v>
      </c>
      <c r="D7292" s="2" t="str">
        <f t="shared" si="224"/>
        <v>Oklahoma1964</v>
      </c>
      <c r="F7292">
        <v>6</v>
      </c>
      <c r="G7292">
        <v>4</v>
      </c>
      <c r="H7292">
        <v>1</v>
      </c>
      <c r="I7292">
        <v>6.82</v>
      </c>
      <c r="J7292">
        <v>2.19</v>
      </c>
      <c r="K7292">
        <v>9.01</v>
      </c>
      <c r="L7292" s="2">
        <f>_xlfn.RANK.EQ(I7292, INDEX(CFB!$I$2:$I$1048576, MATCH(W7292, CFB!$W$2:$W$1048576, 0)):INDEX(CFB!$I$2:$I$1048576, MATCH(W7292, CFB!$W$2:$W$1048576, 0) + COUNTIF(CFB!$W$2:$W$1048576, W7292) - 1), 0)</f>
        <v>17</v>
      </c>
      <c r="M7292" s="2">
        <f>_xlfn.RANK.EQ(J7292, INDEX(CFB!$J$2:$J$1048576, MATCH(W7292, CFB!$W$2:$W$1048576, 0)):INDEX(CFB!$J$2:$J$1048576, MATCH(W7292, CFB!$W$2:$W$1048576, 0) + COUNTIF(CFB!$W$2:$W$1048576, W7292) - 1))</f>
        <v>49</v>
      </c>
      <c r="N7292" s="2">
        <f>RANK(K7292, INDEX(CFB!$K$2:$K$1048576, MATCH(W7292, CFB!$W$2:$W$1048576, 0)):INDEX(CFB!$K$2:$K$1048576, MATCH(W7292, CFB!$W$2:$W$1048576, 0) + COUNTIF(CFB!$W$2:$W$1048576, W7292) - 1))</f>
        <v>27</v>
      </c>
      <c r="O7292">
        <v>32.29</v>
      </c>
      <c r="P7292">
        <v>3.23</v>
      </c>
      <c r="W7292">
        <v>1964</v>
      </c>
      <c r="X7292">
        <f t="shared" si="225"/>
        <v>0</v>
      </c>
    </row>
    <row r="7293" spans="1:24" ht="12.75" hidden="1" customHeight="1" x14ac:dyDescent="0.45">
      <c r="A7293">
        <v>28</v>
      </c>
      <c r="B7293" t="s">
        <v>138</v>
      </c>
      <c r="C7293" t="s">
        <v>178</v>
      </c>
      <c r="D7293" s="2" t="str">
        <f t="shared" si="224"/>
        <v>Wyoming1964</v>
      </c>
      <c r="F7293">
        <v>6</v>
      </c>
      <c r="G7293">
        <v>2</v>
      </c>
      <c r="H7293">
        <v>2</v>
      </c>
      <c r="I7293">
        <v>5.4</v>
      </c>
      <c r="J7293">
        <v>3.41</v>
      </c>
      <c r="K7293">
        <v>8.81</v>
      </c>
      <c r="L7293" s="2">
        <f>_xlfn.RANK.EQ(I7293, INDEX(CFB!$I$2:$I$1048576, MATCH(W7293, CFB!$W$2:$W$1048576, 0)):INDEX(CFB!$I$2:$I$1048576, MATCH(W7293, CFB!$W$2:$W$1048576, 0) + COUNTIF(CFB!$W$2:$W$1048576, W7293) - 1), 0)</f>
        <v>26</v>
      </c>
      <c r="M7293" s="2">
        <f>_xlfn.RANK.EQ(J7293, INDEX(CFB!$J$2:$J$1048576, MATCH(W7293, CFB!$W$2:$W$1048576, 0)):INDEX(CFB!$J$2:$J$1048576, MATCH(W7293, CFB!$W$2:$W$1048576, 0) + COUNTIF(CFB!$W$2:$W$1048576, W7293) - 1))</f>
        <v>37</v>
      </c>
      <c r="N7293" s="2">
        <f>RANK(K7293, INDEX(CFB!$K$2:$K$1048576, MATCH(W7293, CFB!$W$2:$W$1048576, 0)):INDEX(CFB!$K$2:$K$1048576, MATCH(W7293, CFB!$W$2:$W$1048576, 0) + COUNTIF(CFB!$W$2:$W$1048576, W7293) - 1))</f>
        <v>28</v>
      </c>
      <c r="O7293">
        <v>27.36</v>
      </c>
      <c r="P7293">
        <v>1.81</v>
      </c>
      <c r="W7293">
        <v>1964</v>
      </c>
      <c r="X7293">
        <f t="shared" si="225"/>
        <v>0</v>
      </c>
    </row>
    <row r="7294" spans="1:24" ht="12.75" hidden="1" customHeight="1" x14ac:dyDescent="0.45">
      <c r="A7294">
        <v>29</v>
      </c>
      <c r="B7294" t="s">
        <v>36</v>
      </c>
      <c r="C7294" t="s">
        <v>10</v>
      </c>
      <c r="D7294" s="2" t="str">
        <f t="shared" si="224"/>
        <v>Iowa1964</v>
      </c>
      <c r="F7294">
        <v>3</v>
      </c>
      <c r="G7294">
        <v>6</v>
      </c>
      <c r="H7294">
        <v>0</v>
      </c>
      <c r="I7294">
        <v>11.36</v>
      </c>
      <c r="J7294">
        <v>-2.77</v>
      </c>
      <c r="K7294">
        <v>8.59</v>
      </c>
      <c r="L7294" s="2">
        <f>_xlfn.RANK.EQ(I7294, INDEX(CFB!$I$2:$I$1048576, MATCH(W7294, CFB!$W$2:$W$1048576, 0)):INDEX(CFB!$I$2:$I$1048576, MATCH(W7294, CFB!$W$2:$W$1048576, 0) + COUNTIF(CFB!$W$2:$W$1048576, W7294) - 1), 0)</f>
        <v>5</v>
      </c>
      <c r="M7294" s="2">
        <f>_xlfn.RANK.EQ(J7294, INDEX(CFB!$J$2:$J$1048576, MATCH(W7294, CFB!$W$2:$W$1048576, 0)):INDEX(CFB!$J$2:$J$1048576, MATCH(W7294, CFB!$W$2:$W$1048576, 0) + COUNTIF(CFB!$W$2:$W$1048576, W7294) - 1))</f>
        <v>88</v>
      </c>
      <c r="N7294" s="2">
        <f>RANK(K7294, INDEX(CFB!$K$2:$K$1048576, MATCH(W7294, CFB!$W$2:$W$1048576, 0)):INDEX(CFB!$K$2:$K$1048576, MATCH(W7294, CFB!$W$2:$W$1048576, 0) + COUNTIF(CFB!$W$2:$W$1048576, W7294) - 1))</f>
        <v>29</v>
      </c>
      <c r="O7294">
        <v>34.31</v>
      </c>
      <c r="P7294">
        <v>8.11</v>
      </c>
      <c r="W7294">
        <v>1964</v>
      </c>
      <c r="X7294">
        <f t="shared" si="225"/>
        <v>0</v>
      </c>
    </row>
    <row r="7295" spans="1:24" ht="12.75" hidden="1" customHeight="1" x14ac:dyDescent="0.45">
      <c r="A7295">
        <v>30</v>
      </c>
      <c r="B7295" t="s">
        <v>19</v>
      </c>
      <c r="C7295" t="s">
        <v>15</v>
      </c>
      <c r="D7295" s="2" t="str">
        <f t="shared" si="224"/>
        <v>Ole Miss1964</v>
      </c>
      <c r="F7295">
        <v>5</v>
      </c>
      <c r="G7295">
        <v>5</v>
      </c>
      <c r="H7295">
        <v>1</v>
      </c>
      <c r="I7295">
        <v>5.18</v>
      </c>
      <c r="J7295">
        <v>3.38</v>
      </c>
      <c r="K7295">
        <v>8.56</v>
      </c>
      <c r="L7295" s="2">
        <f>_xlfn.RANK.EQ(I7295, INDEX(CFB!$I$2:$I$1048576, MATCH(W7295, CFB!$W$2:$W$1048576, 0)):INDEX(CFB!$I$2:$I$1048576, MATCH(W7295, CFB!$W$2:$W$1048576, 0) + COUNTIF(CFB!$W$2:$W$1048576, W7295) - 1), 0)</f>
        <v>31</v>
      </c>
      <c r="M7295" s="2">
        <f>_xlfn.RANK.EQ(J7295, INDEX(CFB!$J$2:$J$1048576, MATCH(W7295, CFB!$W$2:$W$1048576, 0)):INDEX(CFB!$J$2:$J$1048576, MATCH(W7295, CFB!$W$2:$W$1048576, 0) + COUNTIF(CFB!$W$2:$W$1048576, W7295) - 1))</f>
        <v>38</v>
      </c>
      <c r="N7295" s="2">
        <f>RANK(K7295, INDEX(CFB!$K$2:$K$1048576, MATCH(W7295, CFB!$W$2:$W$1048576, 0)):INDEX(CFB!$K$2:$K$1048576, MATCH(W7295, CFB!$W$2:$W$1048576, 0) + COUNTIF(CFB!$W$2:$W$1048576, W7295) - 1))</f>
        <v>30</v>
      </c>
      <c r="O7295">
        <v>31.24</v>
      </c>
      <c r="P7295">
        <v>0.63</v>
      </c>
      <c r="W7295">
        <v>1964</v>
      </c>
      <c r="X7295">
        <f t="shared" si="225"/>
        <v>0</v>
      </c>
    </row>
    <row r="7296" spans="1:24" ht="12.75" hidden="1" customHeight="1" x14ac:dyDescent="0.45">
      <c r="A7296">
        <v>31</v>
      </c>
      <c r="B7296" t="s">
        <v>67</v>
      </c>
      <c r="C7296" t="s">
        <v>15</v>
      </c>
      <c r="D7296" s="2" t="str">
        <f t="shared" si="224"/>
        <v>Auburn1964</v>
      </c>
      <c r="F7296">
        <v>6</v>
      </c>
      <c r="G7296">
        <v>4</v>
      </c>
      <c r="H7296">
        <v>0</v>
      </c>
      <c r="I7296">
        <v>0.12</v>
      </c>
      <c r="J7296">
        <v>7.97</v>
      </c>
      <c r="K7296">
        <v>8.09</v>
      </c>
      <c r="L7296" s="2">
        <f>_xlfn.RANK.EQ(I7296, INDEX(CFB!$I$2:$I$1048576, MATCH(W7296, CFB!$W$2:$W$1048576, 0)):INDEX(CFB!$I$2:$I$1048576, MATCH(W7296, CFB!$W$2:$W$1048576, 0) + COUNTIF(CFB!$W$2:$W$1048576, W7296) - 1), 0)</f>
        <v>68</v>
      </c>
      <c r="M7296" s="2">
        <f>_xlfn.RANK.EQ(J7296, INDEX(CFB!$J$2:$J$1048576, MATCH(W7296, CFB!$W$2:$W$1048576, 0)):INDEX(CFB!$J$2:$J$1048576, MATCH(W7296, CFB!$W$2:$W$1048576, 0) + COUNTIF(CFB!$W$2:$W$1048576, W7296) - 1))</f>
        <v>14</v>
      </c>
      <c r="N7296" s="2">
        <f>RANK(K7296, INDEX(CFB!$K$2:$K$1048576, MATCH(W7296, CFB!$W$2:$W$1048576, 0)):INDEX(CFB!$K$2:$K$1048576, MATCH(W7296, CFB!$W$2:$W$1048576, 0) + COUNTIF(CFB!$W$2:$W$1048576, W7296) - 1))</f>
        <v>31</v>
      </c>
      <c r="O7296">
        <v>23.95</v>
      </c>
      <c r="P7296">
        <v>-2.34</v>
      </c>
      <c r="W7296">
        <v>1964</v>
      </c>
      <c r="X7296">
        <f t="shared" si="225"/>
        <v>0</v>
      </c>
    </row>
    <row r="7297" spans="1:24" ht="12.75" hidden="1" customHeight="1" x14ac:dyDescent="0.45">
      <c r="A7297">
        <v>32</v>
      </c>
      <c r="B7297" t="s">
        <v>129</v>
      </c>
      <c r="C7297" t="s">
        <v>189</v>
      </c>
      <c r="D7297" s="2" t="str">
        <f t="shared" si="224"/>
        <v>Rice1964</v>
      </c>
      <c r="F7297">
        <v>4</v>
      </c>
      <c r="G7297">
        <v>5</v>
      </c>
      <c r="H7297">
        <v>1</v>
      </c>
      <c r="I7297">
        <v>1.3</v>
      </c>
      <c r="J7297">
        <v>6.05</v>
      </c>
      <c r="K7297">
        <v>7.35</v>
      </c>
      <c r="L7297" s="2">
        <f>_xlfn.RANK.EQ(I7297, INDEX(CFB!$I$2:$I$1048576, MATCH(W7297, CFB!$W$2:$W$1048576, 0)):INDEX(CFB!$I$2:$I$1048576, MATCH(W7297, CFB!$W$2:$W$1048576, 0) + COUNTIF(CFB!$W$2:$W$1048576, W7297) - 1), 0)</f>
        <v>61</v>
      </c>
      <c r="M7297" s="2">
        <f>_xlfn.RANK.EQ(J7297, INDEX(CFB!$J$2:$J$1048576, MATCH(W7297, CFB!$W$2:$W$1048576, 0)):INDEX(CFB!$J$2:$J$1048576, MATCH(W7297, CFB!$W$2:$W$1048576, 0) + COUNTIF(CFB!$W$2:$W$1048576, W7297) - 1))</f>
        <v>25</v>
      </c>
      <c r="N7297" s="2">
        <f>RANK(K7297, INDEX(CFB!$K$2:$K$1048576, MATCH(W7297, CFB!$W$2:$W$1048576, 0)):INDEX(CFB!$K$2:$K$1048576, MATCH(W7297, CFB!$W$2:$W$1048576, 0) + COUNTIF(CFB!$W$2:$W$1048576, W7297) - 1))</f>
        <v>32</v>
      </c>
      <c r="O7297">
        <v>25.28</v>
      </c>
      <c r="P7297">
        <v>-0.19</v>
      </c>
      <c r="W7297">
        <v>1964</v>
      </c>
      <c r="X7297">
        <f t="shared" si="225"/>
        <v>0</v>
      </c>
    </row>
    <row r="7298" spans="1:24" ht="12.75" hidden="1" customHeight="1" x14ac:dyDescent="0.45">
      <c r="A7298">
        <v>33</v>
      </c>
      <c r="B7298" t="s">
        <v>28</v>
      </c>
      <c r="C7298" t="s">
        <v>178</v>
      </c>
      <c r="D7298" s="2" t="str">
        <f t="shared" ref="D7298:D7361" si="226">_xlfn.CONCAT(B7298, W7298)</f>
        <v>Arizona State1964</v>
      </c>
      <c r="F7298">
        <v>8</v>
      </c>
      <c r="G7298">
        <v>2</v>
      </c>
      <c r="H7298">
        <v>0</v>
      </c>
      <c r="I7298">
        <v>7.45</v>
      </c>
      <c r="J7298">
        <v>-0.21</v>
      </c>
      <c r="K7298">
        <v>7.24</v>
      </c>
      <c r="L7298" s="2">
        <f>_xlfn.RANK.EQ(I7298, INDEX(CFB!$I$2:$I$1048576, MATCH(W7298, CFB!$W$2:$W$1048576, 0)):INDEX(CFB!$I$2:$I$1048576, MATCH(W7298, CFB!$W$2:$W$1048576, 0) + COUNTIF(CFB!$W$2:$W$1048576, W7298) - 1), 0)</f>
        <v>14</v>
      </c>
      <c r="M7298" s="2">
        <f>_xlfn.RANK.EQ(J7298, INDEX(CFB!$J$2:$J$1048576, MATCH(W7298, CFB!$W$2:$W$1048576, 0)):INDEX(CFB!$J$2:$J$1048576, MATCH(W7298, CFB!$W$2:$W$1048576, 0) + COUNTIF(CFB!$W$2:$W$1048576, W7298) - 1))</f>
        <v>70</v>
      </c>
      <c r="N7298" s="2">
        <f>RANK(K7298, INDEX(CFB!$K$2:$K$1048576, MATCH(W7298, CFB!$W$2:$W$1048576, 0)):INDEX(CFB!$K$2:$K$1048576, MATCH(W7298, CFB!$W$2:$W$1048576, 0) + COUNTIF(CFB!$W$2:$W$1048576, W7298) - 1))</f>
        <v>33</v>
      </c>
      <c r="O7298">
        <v>30.83</v>
      </c>
      <c r="P7298">
        <v>5.77</v>
      </c>
      <c r="W7298">
        <v>1964</v>
      </c>
      <c r="X7298">
        <f t="shared" ref="X7298:X7361" si="227">IF(E7298=1, 1,0)</f>
        <v>0</v>
      </c>
    </row>
    <row r="7299" spans="1:24" ht="12.75" hidden="1" customHeight="1" x14ac:dyDescent="0.45">
      <c r="A7299">
        <v>34</v>
      </c>
      <c r="B7299" t="s">
        <v>220</v>
      </c>
      <c r="C7299" t="s">
        <v>212</v>
      </c>
      <c r="D7299" s="2" t="str">
        <f t="shared" si="226"/>
        <v>Princeton1964</v>
      </c>
      <c r="F7299">
        <v>9</v>
      </c>
      <c r="G7299">
        <v>0</v>
      </c>
      <c r="H7299">
        <v>0</v>
      </c>
      <c r="I7299">
        <v>2</v>
      </c>
      <c r="J7299">
        <v>5.19</v>
      </c>
      <c r="K7299">
        <v>7.2</v>
      </c>
      <c r="L7299" s="2">
        <f>_xlfn.RANK.EQ(I7299, INDEX(CFB!$I$2:$I$1048576, MATCH(W7299, CFB!$W$2:$W$1048576, 0)):INDEX(CFB!$I$2:$I$1048576, MATCH(W7299, CFB!$W$2:$W$1048576, 0) + COUNTIF(CFB!$W$2:$W$1048576, W7299) - 1), 0)</f>
        <v>55</v>
      </c>
      <c r="M7299" s="2">
        <f>_xlfn.RANK.EQ(J7299, INDEX(CFB!$J$2:$J$1048576, MATCH(W7299, CFB!$W$2:$W$1048576, 0)):INDEX(CFB!$J$2:$J$1048576, MATCH(W7299, CFB!$W$2:$W$1048576, 0) + COUNTIF(CFB!$W$2:$W$1048576, W7299) - 1))</f>
        <v>28</v>
      </c>
      <c r="N7299" s="2">
        <f>RANK(K7299, INDEX(CFB!$K$2:$K$1048576, MATCH(W7299, CFB!$W$2:$W$1048576, 0)):INDEX(CFB!$K$2:$K$1048576, MATCH(W7299, CFB!$W$2:$W$1048576, 0) + COUNTIF(CFB!$W$2:$W$1048576, W7299) - 1))</f>
        <v>34</v>
      </c>
      <c r="O7299">
        <v>29.55</v>
      </c>
      <c r="P7299">
        <v>-0.22</v>
      </c>
      <c r="W7299">
        <v>1964</v>
      </c>
      <c r="X7299">
        <f t="shared" si="227"/>
        <v>0</v>
      </c>
    </row>
    <row r="7300" spans="1:24" ht="12.75" hidden="1" customHeight="1" x14ac:dyDescent="0.45">
      <c r="A7300">
        <v>35</v>
      </c>
      <c r="B7300" t="s">
        <v>120</v>
      </c>
      <c r="C7300" t="s">
        <v>178</v>
      </c>
      <c r="D7300" s="2" t="str">
        <f t="shared" si="226"/>
        <v>Arizona1964</v>
      </c>
      <c r="F7300">
        <v>6</v>
      </c>
      <c r="G7300">
        <v>3</v>
      </c>
      <c r="H7300">
        <v>1</v>
      </c>
      <c r="I7300">
        <v>-0.66</v>
      </c>
      <c r="J7300">
        <v>7.83</v>
      </c>
      <c r="K7300">
        <v>7.18</v>
      </c>
      <c r="L7300" s="2">
        <f>_xlfn.RANK.EQ(I7300, INDEX(CFB!$I$2:$I$1048576, MATCH(W7300, CFB!$W$2:$W$1048576, 0)):INDEX(CFB!$I$2:$I$1048576, MATCH(W7300, CFB!$W$2:$W$1048576, 0) + COUNTIF(CFB!$W$2:$W$1048576, W7300) - 1), 0)</f>
        <v>73</v>
      </c>
      <c r="M7300" s="2">
        <f>_xlfn.RANK.EQ(J7300, INDEX(CFB!$J$2:$J$1048576, MATCH(W7300, CFB!$W$2:$W$1048576, 0)):INDEX(CFB!$J$2:$J$1048576, MATCH(W7300, CFB!$W$2:$W$1048576, 0) + COUNTIF(CFB!$W$2:$W$1048576, W7300) - 1))</f>
        <v>16</v>
      </c>
      <c r="N7300" s="2">
        <f>RANK(K7300, INDEX(CFB!$K$2:$K$1048576, MATCH(W7300, CFB!$W$2:$W$1048576, 0)):INDEX(CFB!$K$2:$K$1048576, MATCH(W7300, CFB!$W$2:$W$1048576, 0) + COUNTIF(CFB!$W$2:$W$1048576, W7300) - 1))</f>
        <v>35</v>
      </c>
      <c r="O7300">
        <v>23.72</v>
      </c>
      <c r="P7300">
        <v>-1.86</v>
      </c>
      <c r="W7300">
        <v>1964</v>
      </c>
      <c r="X7300">
        <f t="shared" si="227"/>
        <v>0</v>
      </c>
    </row>
    <row r="7301" spans="1:24" ht="12.75" hidden="1" customHeight="1" x14ac:dyDescent="0.45">
      <c r="A7301">
        <v>36</v>
      </c>
      <c r="B7301" t="s">
        <v>71</v>
      </c>
      <c r="C7301" t="s">
        <v>189</v>
      </c>
      <c r="D7301" s="2" t="str">
        <f t="shared" si="226"/>
        <v>Texas Tech1964</v>
      </c>
      <c r="F7301">
        <v>6</v>
      </c>
      <c r="G7301">
        <v>4</v>
      </c>
      <c r="H7301">
        <v>1</v>
      </c>
      <c r="I7301">
        <v>1.03</v>
      </c>
      <c r="J7301">
        <v>6.1</v>
      </c>
      <c r="K7301">
        <v>7.13</v>
      </c>
      <c r="L7301" s="2">
        <f>_xlfn.RANK.EQ(I7301, INDEX(CFB!$I$2:$I$1048576, MATCH(W7301, CFB!$W$2:$W$1048576, 0)):INDEX(CFB!$I$2:$I$1048576, MATCH(W7301, CFB!$W$2:$W$1048576, 0) + COUNTIF(CFB!$W$2:$W$1048576, W7301) - 1), 0)</f>
        <v>62</v>
      </c>
      <c r="M7301" s="2">
        <f>_xlfn.RANK.EQ(J7301, INDEX(CFB!$J$2:$J$1048576, MATCH(W7301, CFB!$W$2:$W$1048576, 0)):INDEX(CFB!$J$2:$J$1048576, MATCH(W7301, CFB!$W$2:$W$1048576, 0) + COUNTIF(CFB!$W$2:$W$1048576, W7301) - 1))</f>
        <v>24</v>
      </c>
      <c r="N7301" s="2">
        <f>RANK(K7301, INDEX(CFB!$K$2:$K$1048576, MATCH(W7301, CFB!$W$2:$W$1048576, 0)):INDEX(CFB!$K$2:$K$1048576, MATCH(W7301, CFB!$W$2:$W$1048576, 0) + COUNTIF(CFB!$W$2:$W$1048576, W7301) - 1))</f>
        <v>36</v>
      </c>
      <c r="O7301">
        <v>26.39</v>
      </c>
      <c r="P7301">
        <v>-0.17</v>
      </c>
      <c r="W7301">
        <v>1964</v>
      </c>
      <c r="X7301">
        <f t="shared" si="227"/>
        <v>0</v>
      </c>
    </row>
    <row r="7302" spans="1:24" ht="12.75" hidden="1" customHeight="1" x14ac:dyDescent="0.45">
      <c r="A7302">
        <v>37</v>
      </c>
      <c r="B7302" t="s">
        <v>45</v>
      </c>
      <c r="C7302" t="s">
        <v>189</v>
      </c>
      <c r="D7302" s="2" t="str">
        <f t="shared" si="226"/>
        <v>Baylor1964</v>
      </c>
      <c r="F7302">
        <v>5</v>
      </c>
      <c r="G7302">
        <v>5</v>
      </c>
      <c r="H7302">
        <v>0</v>
      </c>
      <c r="I7302">
        <v>7.96</v>
      </c>
      <c r="J7302">
        <v>-0.83</v>
      </c>
      <c r="K7302">
        <v>7.12</v>
      </c>
      <c r="L7302" s="2">
        <f>_xlfn.RANK.EQ(I7302, INDEX(CFB!$I$2:$I$1048576, MATCH(W7302, CFB!$W$2:$W$1048576, 0)):INDEX(CFB!$I$2:$I$1048576, MATCH(W7302, CFB!$W$2:$W$1048576, 0) + COUNTIF(CFB!$W$2:$W$1048576, W7302) - 1), 0)</f>
        <v>13</v>
      </c>
      <c r="M7302" s="2">
        <f>_xlfn.RANK.EQ(J7302, INDEX(CFB!$J$2:$J$1048576, MATCH(W7302, CFB!$W$2:$W$1048576, 0)):INDEX(CFB!$J$2:$J$1048576, MATCH(W7302, CFB!$W$2:$W$1048576, 0) + COUNTIF(CFB!$W$2:$W$1048576, W7302) - 1))</f>
        <v>73</v>
      </c>
      <c r="N7302" s="2">
        <f>RANK(K7302, INDEX(CFB!$K$2:$K$1048576, MATCH(W7302, CFB!$W$2:$W$1048576, 0)):INDEX(CFB!$K$2:$K$1048576, MATCH(W7302, CFB!$W$2:$W$1048576, 0) + COUNTIF(CFB!$W$2:$W$1048576, W7302) - 1))</f>
        <v>37</v>
      </c>
      <c r="O7302">
        <v>30.5</v>
      </c>
      <c r="P7302">
        <v>6.45</v>
      </c>
      <c r="W7302">
        <v>1964</v>
      </c>
      <c r="X7302">
        <f t="shared" si="227"/>
        <v>0</v>
      </c>
    </row>
    <row r="7303" spans="1:24" ht="12.75" hidden="1" customHeight="1" x14ac:dyDescent="0.45">
      <c r="A7303">
        <v>38</v>
      </c>
      <c r="B7303" t="s">
        <v>22</v>
      </c>
      <c r="C7303" t="s">
        <v>12</v>
      </c>
      <c r="D7303" s="2" t="str">
        <f t="shared" si="226"/>
        <v>Miami (FL)1964</v>
      </c>
      <c r="F7303">
        <v>4</v>
      </c>
      <c r="G7303">
        <v>5</v>
      </c>
      <c r="H7303">
        <v>1</v>
      </c>
      <c r="I7303">
        <v>3.91</v>
      </c>
      <c r="J7303">
        <v>2.98</v>
      </c>
      <c r="K7303">
        <v>6.89</v>
      </c>
      <c r="L7303" s="2">
        <f>_xlfn.RANK.EQ(I7303, INDEX(CFB!$I$2:$I$1048576, MATCH(W7303, CFB!$W$2:$W$1048576, 0)):INDEX(CFB!$I$2:$I$1048576, MATCH(W7303, CFB!$W$2:$W$1048576, 0) + COUNTIF(CFB!$W$2:$W$1048576, W7303) - 1), 0)</f>
        <v>37</v>
      </c>
      <c r="M7303" s="2">
        <f>_xlfn.RANK.EQ(J7303, INDEX(CFB!$J$2:$J$1048576, MATCH(W7303, CFB!$W$2:$W$1048576, 0)):INDEX(CFB!$J$2:$J$1048576, MATCH(W7303, CFB!$W$2:$W$1048576, 0) + COUNTIF(CFB!$W$2:$W$1048576, W7303) - 1))</f>
        <v>42</v>
      </c>
      <c r="N7303" s="2">
        <f>RANK(K7303, INDEX(CFB!$K$2:$K$1048576, MATCH(W7303, CFB!$W$2:$W$1048576, 0)):INDEX(CFB!$K$2:$K$1048576, MATCH(W7303, CFB!$W$2:$W$1048576, 0) + COUNTIF(CFB!$W$2:$W$1048576, W7303) - 1))</f>
        <v>38</v>
      </c>
      <c r="O7303">
        <v>27.55</v>
      </c>
      <c r="P7303">
        <v>1.94</v>
      </c>
      <c r="W7303">
        <v>1964</v>
      </c>
      <c r="X7303">
        <f t="shared" si="227"/>
        <v>0</v>
      </c>
    </row>
    <row r="7304" spans="1:24" ht="12.75" hidden="1" customHeight="1" x14ac:dyDescent="0.45">
      <c r="A7304">
        <v>39</v>
      </c>
      <c r="B7304" t="s">
        <v>83</v>
      </c>
      <c r="C7304" t="s">
        <v>242</v>
      </c>
      <c r="D7304" s="2" t="str">
        <f t="shared" si="226"/>
        <v>California1964</v>
      </c>
      <c r="F7304">
        <v>3</v>
      </c>
      <c r="G7304">
        <v>7</v>
      </c>
      <c r="H7304">
        <v>0</v>
      </c>
      <c r="I7304">
        <v>6.88</v>
      </c>
      <c r="J7304">
        <v>-0.03</v>
      </c>
      <c r="K7304">
        <v>6.86</v>
      </c>
      <c r="L7304" s="2">
        <f>_xlfn.RANK.EQ(I7304, INDEX(CFB!$I$2:$I$1048576, MATCH(W7304, CFB!$W$2:$W$1048576, 0)):INDEX(CFB!$I$2:$I$1048576, MATCH(W7304, CFB!$W$2:$W$1048576, 0) + COUNTIF(CFB!$W$2:$W$1048576, W7304) - 1), 0)</f>
        <v>16</v>
      </c>
      <c r="M7304" s="2">
        <f>_xlfn.RANK.EQ(J7304, INDEX(CFB!$J$2:$J$1048576, MATCH(W7304, CFB!$W$2:$W$1048576, 0)):INDEX(CFB!$J$2:$J$1048576, MATCH(W7304, CFB!$W$2:$W$1048576, 0) + COUNTIF(CFB!$W$2:$W$1048576, W7304) - 1))</f>
        <v>67</v>
      </c>
      <c r="N7304" s="2">
        <f>RANK(K7304, INDEX(CFB!$K$2:$K$1048576, MATCH(W7304, CFB!$W$2:$W$1048576, 0)):INDEX(CFB!$K$2:$K$1048576, MATCH(W7304, CFB!$W$2:$W$1048576, 0) + COUNTIF(CFB!$W$2:$W$1048576, W7304) - 1))</f>
        <v>39</v>
      </c>
      <c r="O7304">
        <v>30.07</v>
      </c>
      <c r="P7304">
        <v>5.37</v>
      </c>
      <c r="W7304">
        <v>1964</v>
      </c>
      <c r="X7304">
        <f t="shared" si="227"/>
        <v>0</v>
      </c>
    </row>
    <row r="7305" spans="1:24" ht="12.75" hidden="1" customHeight="1" x14ac:dyDescent="0.45">
      <c r="A7305">
        <v>40</v>
      </c>
      <c r="B7305" t="s">
        <v>109</v>
      </c>
      <c r="C7305" t="s">
        <v>15</v>
      </c>
      <c r="D7305" s="2" t="str">
        <f t="shared" si="226"/>
        <v>Mississippi State1964</v>
      </c>
      <c r="F7305">
        <v>4</v>
      </c>
      <c r="G7305">
        <v>6</v>
      </c>
      <c r="H7305">
        <v>0</v>
      </c>
      <c r="I7305">
        <v>4.9000000000000004</v>
      </c>
      <c r="J7305">
        <v>1.59</v>
      </c>
      <c r="K7305">
        <v>6.49</v>
      </c>
      <c r="L7305" s="2">
        <f>_xlfn.RANK.EQ(I7305, INDEX(CFB!$I$2:$I$1048576, MATCH(W7305, CFB!$W$2:$W$1048576, 0)):INDEX(CFB!$I$2:$I$1048576, MATCH(W7305, CFB!$W$2:$W$1048576, 0) + COUNTIF(CFB!$W$2:$W$1048576, W7305) - 1), 0)</f>
        <v>32</v>
      </c>
      <c r="M7305" s="2">
        <f>_xlfn.RANK.EQ(J7305, INDEX(CFB!$J$2:$J$1048576, MATCH(W7305, CFB!$W$2:$W$1048576, 0)):INDEX(CFB!$J$2:$J$1048576, MATCH(W7305, CFB!$W$2:$W$1048576, 0) + COUNTIF(CFB!$W$2:$W$1048576, W7305) - 1))</f>
        <v>52</v>
      </c>
      <c r="N7305" s="2">
        <f>RANK(K7305, INDEX(CFB!$K$2:$K$1048576, MATCH(W7305, CFB!$W$2:$W$1048576, 0)):INDEX(CFB!$K$2:$K$1048576, MATCH(W7305, CFB!$W$2:$W$1048576, 0) + COUNTIF(CFB!$W$2:$W$1048576, W7305) - 1))</f>
        <v>40</v>
      </c>
      <c r="O7305">
        <v>29.81</v>
      </c>
      <c r="P7305">
        <v>2.56</v>
      </c>
      <c r="W7305">
        <v>1964</v>
      </c>
      <c r="X7305">
        <f t="shared" si="227"/>
        <v>0</v>
      </c>
    </row>
    <row r="7306" spans="1:24" ht="12.75" hidden="1" customHeight="1" x14ac:dyDescent="0.45">
      <c r="A7306">
        <v>41</v>
      </c>
      <c r="B7306" t="s">
        <v>21</v>
      </c>
      <c r="C7306" t="s">
        <v>10</v>
      </c>
      <c r="D7306" s="2" t="str">
        <f t="shared" si="226"/>
        <v>Indiana1964</v>
      </c>
      <c r="F7306">
        <v>2</v>
      </c>
      <c r="G7306">
        <v>7</v>
      </c>
      <c r="H7306">
        <v>0</v>
      </c>
      <c r="I7306">
        <v>7.98</v>
      </c>
      <c r="J7306">
        <v>-1.81</v>
      </c>
      <c r="K7306">
        <v>6.17</v>
      </c>
      <c r="L7306" s="2">
        <f>_xlfn.RANK.EQ(I7306, INDEX(CFB!$I$2:$I$1048576, MATCH(W7306, CFB!$W$2:$W$1048576, 0)):INDEX(CFB!$I$2:$I$1048576, MATCH(W7306, CFB!$W$2:$W$1048576, 0) + COUNTIF(CFB!$W$2:$W$1048576, W7306) - 1), 0)</f>
        <v>12</v>
      </c>
      <c r="M7306" s="2">
        <f>_xlfn.RANK.EQ(J7306, INDEX(CFB!$J$2:$J$1048576, MATCH(W7306, CFB!$W$2:$W$1048576, 0)):INDEX(CFB!$J$2:$J$1048576, MATCH(W7306, CFB!$W$2:$W$1048576, 0) + COUNTIF(CFB!$W$2:$W$1048576, W7306) - 1))</f>
        <v>81</v>
      </c>
      <c r="N7306" s="2">
        <f>RANK(K7306, INDEX(CFB!$K$2:$K$1048576, MATCH(W7306, CFB!$W$2:$W$1048576, 0)):INDEX(CFB!$K$2:$K$1048576, MATCH(W7306, CFB!$W$2:$W$1048576, 0) + COUNTIF(CFB!$W$2:$W$1048576, W7306) - 1))</f>
        <v>41</v>
      </c>
      <c r="O7306">
        <v>31.65</v>
      </c>
      <c r="P7306">
        <v>7.23</v>
      </c>
      <c r="W7306">
        <v>1964</v>
      </c>
      <c r="X7306">
        <f t="shared" si="227"/>
        <v>0</v>
      </c>
    </row>
    <row r="7307" spans="1:24" ht="12.75" hidden="1" customHeight="1" x14ac:dyDescent="0.45">
      <c r="A7307">
        <v>42</v>
      </c>
      <c r="B7307" t="s">
        <v>81</v>
      </c>
      <c r="C7307" t="s">
        <v>195</v>
      </c>
      <c r="D7307" s="2" t="str">
        <f t="shared" si="226"/>
        <v>Cincinnati1964</v>
      </c>
      <c r="F7307">
        <v>8</v>
      </c>
      <c r="G7307">
        <v>2</v>
      </c>
      <c r="H7307">
        <v>0</v>
      </c>
      <c r="I7307">
        <v>3.32</v>
      </c>
      <c r="J7307">
        <v>2.59</v>
      </c>
      <c r="K7307">
        <v>5.91</v>
      </c>
      <c r="L7307" s="2">
        <f>_xlfn.RANK.EQ(I7307, INDEX(CFB!$I$2:$I$1048576, MATCH(W7307, CFB!$W$2:$W$1048576, 0)):INDEX(CFB!$I$2:$I$1048576, MATCH(W7307, CFB!$W$2:$W$1048576, 0) + COUNTIF(CFB!$W$2:$W$1048576, W7307) - 1), 0)</f>
        <v>39</v>
      </c>
      <c r="M7307" s="2">
        <f>_xlfn.RANK.EQ(J7307, INDEX(CFB!$J$2:$J$1048576, MATCH(W7307, CFB!$W$2:$W$1048576, 0)):INDEX(CFB!$J$2:$J$1048576, MATCH(W7307, CFB!$W$2:$W$1048576, 0) + COUNTIF(CFB!$W$2:$W$1048576, W7307) - 1))</f>
        <v>45</v>
      </c>
      <c r="N7307" s="2">
        <f>RANK(K7307, INDEX(CFB!$K$2:$K$1048576, MATCH(W7307, CFB!$W$2:$W$1048576, 0)):INDEX(CFB!$K$2:$K$1048576, MATCH(W7307, CFB!$W$2:$W$1048576, 0) + COUNTIF(CFB!$W$2:$W$1048576, W7307) - 1))</f>
        <v>42</v>
      </c>
      <c r="O7307">
        <v>27.12</v>
      </c>
      <c r="P7307">
        <v>2.2599999999999998</v>
      </c>
      <c r="W7307">
        <v>1964</v>
      </c>
      <c r="X7307">
        <f t="shared" si="227"/>
        <v>0</v>
      </c>
    </row>
    <row r="7308" spans="1:24" ht="12.75" hidden="1" customHeight="1" x14ac:dyDescent="0.45">
      <c r="A7308">
        <v>43</v>
      </c>
      <c r="B7308" t="s">
        <v>75</v>
      </c>
      <c r="C7308" t="s">
        <v>23</v>
      </c>
      <c r="D7308" s="2" t="str">
        <f t="shared" si="226"/>
        <v>North Carolina1964</v>
      </c>
      <c r="F7308">
        <v>5</v>
      </c>
      <c r="G7308">
        <v>5</v>
      </c>
      <c r="H7308">
        <v>0</v>
      </c>
      <c r="I7308">
        <v>5.2</v>
      </c>
      <c r="J7308">
        <v>0.59</v>
      </c>
      <c r="K7308">
        <v>5.78</v>
      </c>
      <c r="L7308" s="2">
        <f>_xlfn.RANK.EQ(I7308, INDEX(CFB!$I$2:$I$1048576, MATCH(W7308, CFB!$W$2:$W$1048576, 0)):INDEX(CFB!$I$2:$I$1048576, MATCH(W7308, CFB!$W$2:$W$1048576, 0) + COUNTIF(CFB!$W$2:$W$1048576, W7308) - 1), 0)</f>
        <v>30</v>
      </c>
      <c r="M7308" s="2">
        <f>_xlfn.RANK.EQ(J7308, INDEX(CFB!$J$2:$J$1048576, MATCH(W7308, CFB!$W$2:$W$1048576, 0)):INDEX(CFB!$J$2:$J$1048576, MATCH(W7308, CFB!$W$2:$W$1048576, 0) + COUNTIF(CFB!$W$2:$W$1048576, W7308) - 1))</f>
        <v>61</v>
      </c>
      <c r="N7308" s="2">
        <f>RANK(K7308, INDEX(CFB!$K$2:$K$1048576, MATCH(W7308, CFB!$W$2:$W$1048576, 0)):INDEX(CFB!$K$2:$K$1048576, MATCH(W7308, CFB!$W$2:$W$1048576, 0) + COUNTIF(CFB!$W$2:$W$1048576, W7308) - 1))</f>
        <v>43</v>
      </c>
      <c r="O7308">
        <v>28.74</v>
      </c>
      <c r="P7308">
        <v>4.5999999999999996</v>
      </c>
      <c r="W7308">
        <v>1964</v>
      </c>
      <c r="X7308">
        <f t="shared" si="227"/>
        <v>0</v>
      </c>
    </row>
    <row r="7309" spans="1:24" ht="12.75" hidden="1" customHeight="1" x14ac:dyDescent="0.45">
      <c r="A7309">
        <v>44</v>
      </c>
      <c r="B7309" t="s">
        <v>70</v>
      </c>
      <c r="C7309" t="s">
        <v>12</v>
      </c>
      <c r="D7309" s="2" t="str">
        <f t="shared" si="226"/>
        <v>Pitt1964</v>
      </c>
      <c r="F7309">
        <v>3</v>
      </c>
      <c r="G7309">
        <v>5</v>
      </c>
      <c r="H7309">
        <v>2</v>
      </c>
      <c r="I7309">
        <v>2.4300000000000002</v>
      </c>
      <c r="J7309">
        <v>3.29</v>
      </c>
      <c r="K7309">
        <v>5.72</v>
      </c>
      <c r="L7309" s="2">
        <f>_xlfn.RANK.EQ(I7309, INDEX(CFB!$I$2:$I$1048576, MATCH(W7309, CFB!$W$2:$W$1048576, 0)):INDEX(CFB!$I$2:$I$1048576, MATCH(W7309, CFB!$W$2:$W$1048576, 0) + COUNTIF(CFB!$W$2:$W$1048576, W7309) - 1), 0)</f>
        <v>49</v>
      </c>
      <c r="M7309" s="2">
        <f>_xlfn.RANK.EQ(J7309, INDEX(CFB!$J$2:$J$1048576, MATCH(W7309, CFB!$W$2:$W$1048576, 0)):INDEX(CFB!$J$2:$J$1048576, MATCH(W7309, CFB!$W$2:$W$1048576, 0) + COUNTIF(CFB!$W$2:$W$1048576, W7309) - 1))</f>
        <v>39</v>
      </c>
      <c r="N7309" s="2">
        <f>RANK(K7309, INDEX(CFB!$K$2:$K$1048576, MATCH(W7309, CFB!$W$2:$W$1048576, 0)):INDEX(CFB!$K$2:$K$1048576, MATCH(W7309, CFB!$W$2:$W$1048576, 0) + COUNTIF(CFB!$W$2:$W$1048576, W7309) - 1))</f>
        <v>44</v>
      </c>
      <c r="O7309">
        <v>26.36</v>
      </c>
      <c r="P7309">
        <v>2.27</v>
      </c>
      <c r="W7309">
        <v>1964</v>
      </c>
      <c r="X7309">
        <f t="shared" si="227"/>
        <v>0</v>
      </c>
    </row>
    <row r="7310" spans="1:24" ht="12.75" hidden="1" customHeight="1" x14ac:dyDescent="0.45">
      <c r="A7310">
        <v>45</v>
      </c>
      <c r="B7310" t="s">
        <v>131</v>
      </c>
      <c r="C7310" t="s">
        <v>12</v>
      </c>
      <c r="D7310" s="2" t="str">
        <f t="shared" si="226"/>
        <v>Air Force1964</v>
      </c>
      <c r="F7310">
        <v>4</v>
      </c>
      <c r="G7310">
        <v>5</v>
      </c>
      <c r="H7310">
        <v>1</v>
      </c>
      <c r="I7310">
        <v>1.7</v>
      </c>
      <c r="J7310">
        <v>3.9</v>
      </c>
      <c r="K7310">
        <v>5.6</v>
      </c>
      <c r="L7310" s="2">
        <f>_xlfn.RANK.EQ(I7310, INDEX(CFB!$I$2:$I$1048576, MATCH(W7310, CFB!$W$2:$W$1048576, 0)):INDEX(CFB!$I$2:$I$1048576, MATCH(W7310, CFB!$W$2:$W$1048576, 0) + COUNTIF(CFB!$W$2:$W$1048576, W7310) - 1), 0)</f>
        <v>59</v>
      </c>
      <c r="M7310" s="2">
        <f>_xlfn.RANK.EQ(J7310, INDEX(CFB!$J$2:$J$1048576, MATCH(W7310, CFB!$W$2:$W$1048576, 0)):INDEX(CFB!$J$2:$J$1048576, MATCH(W7310, CFB!$W$2:$W$1048576, 0) + COUNTIF(CFB!$W$2:$W$1048576, W7310) - 1))</f>
        <v>34</v>
      </c>
      <c r="N7310" s="2">
        <f>RANK(K7310, INDEX(CFB!$K$2:$K$1048576, MATCH(W7310, CFB!$W$2:$W$1048576, 0)):INDEX(CFB!$K$2:$K$1048576, MATCH(W7310, CFB!$W$2:$W$1048576, 0) + COUNTIF(CFB!$W$2:$W$1048576, W7310) - 1))</f>
        <v>45</v>
      </c>
      <c r="O7310">
        <v>24.85</v>
      </c>
      <c r="P7310">
        <v>2.48</v>
      </c>
      <c r="W7310">
        <v>1964</v>
      </c>
      <c r="X7310">
        <f t="shared" si="227"/>
        <v>0</v>
      </c>
    </row>
    <row r="7311" spans="1:24" ht="12.75" hidden="1" customHeight="1" x14ac:dyDescent="0.45">
      <c r="A7311">
        <v>46</v>
      </c>
      <c r="B7311" t="s">
        <v>133</v>
      </c>
      <c r="C7311" t="s">
        <v>12</v>
      </c>
      <c r="D7311" s="2" t="str">
        <f t="shared" si="226"/>
        <v>Utah State1964</v>
      </c>
      <c r="F7311">
        <v>5</v>
      </c>
      <c r="G7311">
        <v>4</v>
      </c>
      <c r="H7311">
        <v>1</v>
      </c>
      <c r="I7311">
        <v>5.23</v>
      </c>
      <c r="J7311">
        <v>0.36</v>
      </c>
      <c r="K7311">
        <v>5.59</v>
      </c>
      <c r="L7311" s="2">
        <f>_xlfn.RANK.EQ(I7311, INDEX(CFB!$I$2:$I$1048576, MATCH(W7311, CFB!$W$2:$W$1048576, 0)):INDEX(CFB!$I$2:$I$1048576, MATCH(W7311, CFB!$W$2:$W$1048576, 0) + COUNTIF(CFB!$W$2:$W$1048576, W7311) - 1), 0)</f>
        <v>29</v>
      </c>
      <c r="M7311" s="2">
        <f>_xlfn.RANK.EQ(J7311, INDEX(CFB!$J$2:$J$1048576, MATCH(W7311, CFB!$W$2:$W$1048576, 0)):INDEX(CFB!$J$2:$J$1048576, MATCH(W7311, CFB!$W$2:$W$1048576, 0) + COUNTIF(CFB!$W$2:$W$1048576, W7311) - 1))</f>
        <v>64</v>
      </c>
      <c r="N7311" s="2">
        <f>RANK(K7311, INDEX(CFB!$K$2:$K$1048576, MATCH(W7311, CFB!$W$2:$W$1048576, 0)):INDEX(CFB!$K$2:$K$1048576, MATCH(W7311, CFB!$W$2:$W$1048576, 0) + COUNTIF(CFB!$W$2:$W$1048576, W7311) - 1))</f>
        <v>46</v>
      </c>
      <c r="O7311">
        <v>37.630000000000003</v>
      </c>
      <c r="P7311">
        <v>5.81</v>
      </c>
      <c r="W7311">
        <v>1964</v>
      </c>
      <c r="X7311">
        <f t="shared" si="227"/>
        <v>0</v>
      </c>
    </row>
    <row r="7312" spans="1:24" ht="12.75" hidden="1" customHeight="1" x14ac:dyDescent="0.45">
      <c r="A7312">
        <v>47</v>
      </c>
      <c r="B7312" t="s">
        <v>55</v>
      </c>
      <c r="C7312" t="s">
        <v>188</v>
      </c>
      <c r="D7312" s="2" t="str">
        <f t="shared" si="226"/>
        <v>Kansas1964</v>
      </c>
      <c r="F7312">
        <v>6</v>
      </c>
      <c r="G7312">
        <v>4</v>
      </c>
      <c r="H7312">
        <v>0</v>
      </c>
      <c r="I7312">
        <v>2.25</v>
      </c>
      <c r="J7312">
        <v>3.15</v>
      </c>
      <c r="K7312">
        <v>5.4</v>
      </c>
      <c r="L7312" s="2">
        <f>_xlfn.RANK.EQ(I7312, INDEX(CFB!$I$2:$I$1048576, MATCH(W7312, CFB!$W$2:$W$1048576, 0)):INDEX(CFB!$I$2:$I$1048576, MATCH(W7312, CFB!$W$2:$W$1048576, 0) + COUNTIF(CFB!$W$2:$W$1048576, W7312) - 1), 0)</f>
        <v>51</v>
      </c>
      <c r="M7312" s="2">
        <f>_xlfn.RANK.EQ(J7312, INDEX(CFB!$J$2:$J$1048576, MATCH(W7312, CFB!$W$2:$W$1048576, 0)):INDEX(CFB!$J$2:$J$1048576, MATCH(W7312, CFB!$W$2:$W$1048576, 0) + COUNTIF(CFB!$W$2:$W$1048576, W7312) - 1))</f>
        <v>40</v>
      </c>
      <c r="N7312" s="2">
        <f>RANK(K7312, INDEX(CFB!$K$2:$K$1048576, MATCH(W7312, CFB!$W$2:$W$1048576, 0)):INDEX(CFB!$K$2:$K$1048576, MATCH(W7312, CFB!$W$2:$W$1048576, 0) + COUNTIF(CFB!$W$2:$W$1048576, W7312) - 1))</f>
        <v>47</v>
      </c>
      <c r="O7312">
        <v>25.19</v>
      </c>
      <c r="P7312">
        <v>2.99</v>
      </c>
      <c r="W7312">
        <v>1964</v>
      </c>
      <c r="X7312">
        <f t="shared" si="227"/>
        <v>0</v>
      </c>
    </row>
    <row r="7313" spans="1:24" ht="12.75" hidden="1" customHeight="1" x14ac:dyDescent="0.45">
      <c r="A7313">
        <v>48</v>
      </c>
      <c r="B7313" t="s">
        <v>103</v>
      </c>
      <c r="C7313" t="s">
        <v>10</v>
      </c>
      <c r="D7313" s="2" t="str">
        <f t="shared" si="226"/>
        <v>Northwestern1964</v>
      </c>
      <c r="F7313">
        <v>3</v>
      </c>
      <c r="G7313">
        <v>6</v>
      </c>
      <c r="H7313">
        <v>0</v>
      </c>
      <c r="I7313">
        <v>3.03</v>
      </c>
      <c r="J7313">
        <v>2.31</v>
      </c>
      <c r="K7313">
        <v>5.35</v>
      </c>
      <c r="L7313" s="2">
        <f>_xlfn.RANK.EQ(I7313, INDEX(CFB!$I$2:$I$1048576, MATCH(W7313, CFB!$W$2:$W$1048576, 0)):INDEX(CFB!$I$2:$I$1048576, MATCH(W7313, CFB!$W$2:$W$1048576, 0) + COUNTIF(CFB!$W$2:$W$1048576, W7313) - 1), 0)</f>
        <v>43</v>
      </c>
      <c r="M7313" s="2">
        <f>_xlfn.RANK.EQ(J7313, INDEX(CFB!$J$2:$J$1048576, MATCH(W7313, CFB!$W$2:$W$1048576, 0)):INDEX(CFB!$J$2:$J$1048576, MATCH(W7313, CFB!$W$2:$W$1048576, 0) + COUNTIF(CFB!$W$2:$W$1048576, W7313) - 1))</f>
        <v>48</v>
      </c>
      <c r="N7313" s="2">
        <f>RANK(K7313, INDEX(CFB!$K$2:$K$1048576, MATCH(W7313, CFB!$W$2:$W$1048576, 0)):INDEX(CFB!$K$2:$K$1048576, MATCH(W7313, CFB!$W$2:$W$1048576, 0) + COUNTIF(CFB!$W$2:$W$1048576, W7313) - 1))</f>
        <v>48</v>
      </c>
      <c r="O7313">
        <v>25</v>
      </c>
      <c r="P7313">
        <v>4.3</v>
      </c>
      <c r="W7313">
        <v>1964</v>
      </c>
      <c r="X7313">
        <f t="shared" si="227"/>
        <v>0</v>
      </c>
    </row>
    <row r="7314" spans="1:24" ht="12.75" hidden="1" customHeight="1" x14ac:dyDescent="0.45">
      <c r="A7314">
        <v>49</v>
      </c>
      <c r="B7314" t="s">
        <v>141</v>
      </c>
      <c r="C7314" t="s">
        <v>178</v>
      </c>
      <c r="D7314" s="2" t="str">
        <f t="shared" si="226"/>
        <v>New Mexico1964</v>
      </c>
      <c r="F7314">
        <v>9</v>
      </c>
      <c r="G7314">
        <v>2</v>
      </c>
      <c r="H7314">
        <v>0</v>
      </c>
      <c r="I7314">
        <v>0.88</v>
      </c>
      <c r="J7314">
        <v>4.3099999999999996</v>
      </c>
      <c r="K7314">
        <v>5.2</v>
      </c>
      <c r="L7314" s="2">
        <f>_xlfn.RANK.EQ(I7314, INDEX(CFB!$I$2:$I$1048576, MATCH(W7314, CFB!$W$2:$W$1048576, 0)):INDEX(CFB!$I$2:$I$1048576, MATCH(W7314, CFB!$W$2:$W$1048576, 0) + COUNTIF(CFB!$W$2:$W$1048576, W7314) - 1), 0)</f>
        <v>63</v>
      </c>
      <c r="M7314" s="2">
        <f>_xlfn.RANK.EQ(J7314, INDEX(CFB!$J$2:$J$1048576, MATCH(W7314, CFB!$W$2:$W$1048576, 0)):INDEX(CFB!$J$2:$J$1048576, MATCH(W7314, CFB!$W$2:$W$1048576, 0) + COUNTIF(CFB!$W$2:$W$1048576, W7314) - 1))</f>
        <v>33</v>
      </c>
      <c r="N7314" s="2">
        <f>RANK(K7314, INDEX(CFB!$K$2:$K$1048576, MATCH(W7314, CFB!$W$2:$W$1048576, 0)):INDEX(CFB!$K$2:$K$1048576, MATCH(W7314, CFB!$W$2:$W$1048576, 0) + COUNTIF(CFB!$W$2:$W$1048576, W7314) - 1))</f>
        <v>49</v>
      </c>
      <c r="O7314">
        <v>23.72</v>
      </c>
      <c r="P7314">
        <v>1.38</v>
      </c>
      <c r="W7314">
        <v>1964</v>
      </c>
      <c r="X7314">
        <f t="shared" si="227"/>
        <v>0</v>
      </c>
    </row>
    <row r="7315" spans="1:24" ht="12.75" hidden="1" customHeight="1" x14ac:dyDescent="0.45">
      <c r="A7315">
        <v>50</v>
      </c>
      <c r="B7315" t="s">
        <v>96</v>
      </c>
      <c r="C7315" t="s">
        <v>23</v>
      </c>
      <c r="D7315" s="2" t="str">
        <f t="shared" si="226"/>
        <v>Maryland1964</v>
      </c>
      <c r="F7315">
        <v>5</v>
      </c>
      <c r="G7315">
        <v>5</v>
      </c>
      <c r="H7315">
        <v>0</v>
      </c>
      <c r="I7315">
        <v>1.97</v>
      </c>
      <c r="J7315">
        <v>2.99</v>
      </c>
      <c r="K7315">
        <v>4.96</v>
      </c>
      <c r="L7315" s="2">
        <f>_xlfn.RANK.EQ(I7315, INDEX(CFB!$I$2:$I$1048576, MATCH(W7315, CFB!$W$2:$W$1048576, 0)):INDEX(CFB!$I$2:$I$1048576, MATCH(W7315, CFB!$W$2:$W$1048576, 0) + COUNTIF(CFB!$W$2:$W$1048576, W7315) - 1), 0)</f>
        <v>57</v>
      </c>
      <c r="M7315" s="2">
        <f>_xlfn.RANK.EQ(J7315, INDEX(CFB!$J$2:$J$1048576, MATCH(W7315, CFB!$W$2:$W$1048576, 0)):INDEX(CFB!$J$2:$J$1048576, MATCH(W7315, CFB!$W$2:$W$1048576, 0) + COUNTIF(CFB!$W$2:$W$1048576, W7315) - 1))</f>
        <v>41</v>
      </c>
      <c r="N7315" s="2">
        <f>RANK(K7315, INDEX(CFB!$K$2:$K$1048576, MATCH(W7315, CFB!$W$2:$W$1048576, 0)):INDEX(CFB!$K$2:$K$1048576, MATCH(W7315, CFB!$W$2:$W$1048576, 0) + COUNTIF(CFB!$W$2:$W$1048576, W7315) - 1))</f>
        <v>50</v>
      </c>
      <c r="O7315">
        <v>25.36</v>
      </c>
      <c r="P7315">
        <v>2.2599999999999998</v>
      </c>
      <c r="W7315">
        <v>1964</v>
      </c>
      <c r="X7315">
        <f t="shared" si="227"/>
        <v>0</v>
      </c>
    </row>
    <row r="7316" spans="1:24" ht="12.75" hidden="1" customHeight="1" x14ac:dyDescent="0.45">
      <c r="A7316">
        <v>51</v>
      </c>
      <c r="B7316" t="s">
        <v>73</v>
      </c>
      <c r="C7316" t="s">
        <v>242</v>
      </c>
      <c r="D7316" s="2" t="str">
        <f t="shared" si="226"/>
        <v>UCLA1964</v>
      </c>
      <c r="F7316">
        <v>4</v>
      </c>
      <c r="G7316">
        <v>6</v>
      </c>
      <c r="H7316">
        <v>0</v>
      </c>
      <c r="I7316">
        <v>6.25</v>
      </c>
      <c r="J7316">
        <v>-1.42</v>
      </c>
      <c r="K7316">
        <v>4.83</v>
      </c>
      <c r="L7316" s="2">
        <f>_xlfn.RANK.EQ(I7316, INDEX(CFB!$I$2:$I$1048576, MATCH(W7316, CFB!$W$2:$W$1048576, 0)):INDEX(CFB!$I$2:$I$1048576, MATCH(W7316, CFB!$W$2:$W$1048576, 0) + COUNTIF(CFB!$W$2:$W$1048576, W7316) - 1), 0)</f>
        <v>18</v>
      </c>
      <c r="M7316" s="2">
        <f>_xlfn.RANK.EQ(J7316, INDEX(CFB!$J$2:$J$1048576, MATCH(W7316, CFB!$W$2:$W$1048576, 0)):INDEX(CFB!$J$2:$J$1048576, MATCH(W7316, CFB!$W$2:$W$1048576, 0) + COUNTIF(CFB!$W$2:$W$1048576, W7316) - 1))</f>
        <v>77</v>
      </c>
      <c r="N7316" s="2">
        <f>RANK(K7316, INDEX(CFB!$K$2:$K$1048576, MATCH(W7316, CFB!$W$2:$W$1048576, 0)):INDEX(CFB!$K$2:$K$1048576, MATCH(W7316, CFB!$W$2:$W$1048576, 0) + COUNTIF(CFB!$W$2:$W$1048576, W7316) - 1))</f>
        <v>51</v>
      </c>
      <c r="O7316">
        <v>29.45</v>
      </c>
      <c r="P7316">
        <v>8.31</v>
      </c>
      <c r="W7316">
        <v>1964</v>
      </c>
      <c r="X7316">
        <f t="shared" si="227"/>
        <v>0</v>
      </c>
    </row>
    <row r="7317" spans="1:24" ht="12.75" hidden="1" customHeight="1" x14ac:dyDescent="0.45">
      <c r="A7317">
        <v>52</v>
      </c>
      <c r="B7317" t="s">
        <v>80</v>
      </c>
      <c r="C7317" t="s">
        <v>65</v>
      </c>
      <c r="D7317" s="2" t="str">
        <f t="shared" si="226"/>
        <v>Bowling Green1964</v>
      </c>
      <c r="F7317">
        <v>9</v>
      </c>
      <c r="G7317">
        <v>1</v>
      </c>
      <c r="H7317">
        <v>0</v>
      </c>
      <c r="I7317">
        <v>4.6500000000000004</v>
      </c>
      <c r="J7317">
        <v>-0.11</v>
      </c>
      <c r="K7317">
        <v>4.55</v>
      </c>
      <c r="L7317" s="2">
        <f>_xlfn.RANK.EQ(I7317, INDEX(CFB!$I$2:$I$1048576, MATCH(W7317, CFB!$W$2:$W$1048576, 0)):INDEX(CFB!$I$2:$I$1048576, MATCH(W7317, CFB!$W$2:$W$1048576, 0) + COUNTIF(CFB!$W$2:$W$1048576, W7317) - 1), 0)</f>
        <v>33</v>
      </c>
      <c r="M7317" s="2">
        <f>_xlfn.RANK.EQ(J7317, INDEX(CFB!$J$2:$J$1048576, MATCH(W7317, CFB!$W$2:$W$1048576, 0)):INDEX(CFB!$J$2:$J$1048576, MATCH(W7317, CFB!$W$2:$W$1048576, 0) + COUNTIF(CFB!$W$2:$W$1048576, W7317) - 1))</f>
        <v>69</v>
      </c>
      <c r="N7317" s="2">
        <f>RANK(K7317, INDEX(CFB!$K$2:$K$1048576, MATCH(W7317, CFB!$W$2:$W$1048576, 0)):INDEX(CFB!$K$2:$K$1048576, MATCH(W7317, CFB!$W$2:$W$1048576, 0) + COUNTIF(CFB!$W$2:$W$1048576, W7317) - 1))</f>
        <v>52</v>
      </c>
      <c r="O7317">
        <v>30.75</v>
      </c>
      <c r="P7317">
        <v>7.21</v>
      </c>
      <c r="W7317">
        <v>1964</v>
      </c>
      <c r="X7317">
        <f t="shared" si="227"/>
        <v>0</v>
      </c>
    </row>
    <row r="7318" spans="1:24" ht="12.75" hidden="1" customHeight="1" x14ac:dyDescent="0.45">
      <c r="A7318">
        <v>53</v>
      </c>
      <c r="B7318" t="s">
        <v>121</v>
      </c>
      <c r="C7318" t="s">
        <v>188</v>
      </c>
      <c r="D7318" s="2" t="str">
        <f t="shared" si="226"/>
        <v>Oklahoma State1964</v>
      </c>
      <c r="F7318">
        <v>4</v>
      </c>
      <c r="G7318">
        <v>6</v>
      </c>
      <c r="H7318">
        <v>0</v>
      </c>
      <c r="I7318">
        <v>6</v>
      </c>
      <c r="J7318">
        <v>-1.58</v>
      </c>
      <c r="K7318">
        <v>4.42</v>
      </c>
      <c r="L7318" s="2">
        <f>_xlfn.RANK.EQ(I7318, INDEX(CFB!$I$2:$I$1048576, MATCH(W7318, CFB!$W$2:$W$1048576, 0)):INDEX(CFB!$I$2:$I$1048576, MATCH(W7318, CFB!$W$2:$W$1048576, 0) + COUNTIF(CFB!$W$2:$W$1048576, W7318) - 1), 0)</f>
        <v>20</v>
      </c>
      <c r="M7318" s="2">
        <f>_xlfn.RANK.EQ(J7318, INDEX(CFB!$J$2:$J$1048576, MATCH(W7318, CFB!$W$2:$W$1048576, 0)):INDEX(CFB!$J$2:$J$1048576, MATCH(W7318, CFB!$W$2:$W$1048576, 0) + COUNTIF(CFB!$W$2:$W$1048576, W7318) - 1))</f>
        <v>78</v>
      </c>
      <c r="N7318" s="2">
        <f>RANK(K7318, INDEX(CFB!$K$2:$K$1048576, MATCH(W7318, CFB!$W$2:$W$1048576, 0)):INDEX(CFB!$K$2:$K$1048576, MATCH(W7318, CFB!$W$2:$W$1048576, 0) + COUNTIF(CFB!$W$2:$W$1048576, W7318) - 1))</f>
        <v>53</v>
      </c>
      <c r="O7318">
        <v>28.84</v>
      </c>
      <c r="P7318">
        <v>7.02</v>
      </c>
      <c r="W7318">
        <v>1964</v>
      </c>
      <c r="X7318">
        <f t="shared" si="227"/>
        <v>0</v>
      </c>
    </row>
    <row r="7319" spans="1:24" ht="12.75" hidden="1" customHeight="1" x14ac:dyDescent="0.45">
      <c r="A7319">
        <v>54</v>
      </c>
      <c r="B7319" t="s">
        <v>51</v>
      </c>
      <c r="C7319" t="s">
        <v>12</v>
      </c>
      <c r="D7319" s="2" t="str">
        <f t="shared" si="226"/>
        <v>Navy1964</v>
      </c>
      <c r="F7319">
        <v>3</v>
      </c>
      <c r="G7319">
        <v>6</v>
      </c>
      <c r="H7319">
        <v>1</v>
      </c>
      <c r="I7319">
        <v>3.07</v>
      </c>
      <c r="J7319">
        <v>1.25</v>
      </c>
      <c r="K7319">
        <v>4.32</v>
      </c>
      <c r="L7319" s="2">
        <f>_xlfn.RANK.EQ(I7319, INDEX(CFB!$I$2:$I$1048576, MATCH(W7319, CFB!$W$2:$W$1048576, 0)):INDEX(CFB!$I$2:$I$1048576, MATCH(W7319, CFB!$W$2:$W$1048576, 0) + COUNTIF(CFB!$W$2:$W$1048576, W7319) - 1), 0)</f>
        <v>42</v>
      </c>
      <c r="M7319" s="2">
        <f>_xlfn.RANK.EQ(J7319, INDEX(CFB!$J$2:$J$1048576, MATCH(W7319, CFB!$W$2:$W$1048576, 0)):INDEX(CFB!$J$2:$J$1048576, MATCH(W7319, CFB!$W$2:$W$1048576, 0) + COUNTIF(CFB!$W$2:$W$1048576, W7319) - 1))</f>
        <v>56</v>
      </c>
      <c r="N7319" s="2">
        <f>RANK(K7319, INDEX(CFB!$K$2:$K$1048576, MATCH(W7319, CFB!$W$2:$W$1048576, 0)):INDEX(CFB!$K$2:$K$1048576, MATCH(W7319, CFB!$W$2:$W$1048576, 0) + COUNTIF(CFB!$W$2:$W$1048576, W7319) - 1))</f>
        <v>54</v>
      </c>
      <c r="O7319">
        <v>27.26</v>
      </c>
      <c r="P7319">
        <v>5.61</v>
      </c>
      <c r="W7319">
        <v>1964</v>
      </c>
      <c r="X7319">
        <f t="shared" si="227"/>
        <v>0</v>
      </c>
    </row>
    <row r="7320" spans="1:24" ht="12.75" hidden="1" customHeight="1" x14ac:dyDescent="0.45">
      <c r="A7320">
        <v>55</v>
      </c>
      <c r="B7320" t="s">
        <v>225</v>
      </c>
      <c r="C7320" t="s">
        <v>12</v>
      </c>
      <c r="D7320" s="2" t="str">
        <f t="shared" si="226"/>
        <v>Villanova1964</v>
      </c>
      <c r="F7320">
        <v>6</v>
      </c>
      <c r="G7320">
        <v>2</v>
      </c>
      <c r="H7320">
        <v>0</v>
      </c>
      <c r="I7320">
        <v>0.41</v>
      </c>
      <c r="J7320">
        <v>3.9</v>
      </c>
      <c r="K7320">
        <v>4.3</v>
      </c>
      <c r="L7320" s="2">
        <f>_xlfn.RANK.EQ(I7320, INDEX(CFB!$I$2:$I$1048576, MATCH(W7320, CFB!$W$2:$W$1048576, 0)):INDEX(CFB!$I$2:$I$1048576, MATCH(W7320, CFB!$W$2:$W$1048576, 0) + COUNTIF(CFB!$W$2:$W$1048576, W7320) - 1), 0)</f>
        <v>67</v>
      </c>
      <c r="M7320" s="2">
        <f>_xlfn.RANK.EQ(J7320, INDEX(CFB!$J$2:$J$1048576, MATCH(W7320, CFB!$W$2:$W$1048576, 0)):INDEX(CFB!$J$2:$J$1048576, MATCH(W7320, CFB!$W$2:$W$1048576, 0) + COUNTIF(CFB!$W$2:$W$1048576, W7320) - 1))</f>
        <v>34</v>
      </c>
      <c r="N7320" s="2">
        <f>RANK(K7320, INDEX(CFB!$K$2:$K$1048576, MATCH(W7320, CFB!$W$2:$W$1048576, 0)):INDEX(CFB!$K$2:$K$1048576, MATCH(W7320, CFB!$W$2:$W$1048576, 0) + COUNTIF(CFB!$W$2:$W$1048576, W7320) - 1))</f>
        <v>55</v>
      </c>
      <c r="O7320">
        <v>27.94</v>
      </c>
      <c r="P7320">
        <v>1.58</v>
      </c>
      <c r="W7320">
        <v>1964</v>
      </c>
      <c r="X7320">
        <f t="shared" si="227"/>
        <v>0</v>
      </c>
    </row>
    <row r="7321" spans="1:24" ht="12.75" hidden="1" customHeight="1" x14ac:dyDescent="0.45">
      <c r="A7321">
        <v>56</v>
      </c>
      <c r="B7321" t="s">
        <v>74</v>
      </c>
      <c r="C7321" t="s">
        <v>15</v>
      </c>
      <c r="D7321" s="2" t="str">
        <f t="shared" si="226"/>
        <v>Kentucky1964</v>
      </c>
      <c r="F7321">
        <v>5</v>
      </c>
      <c r="G7321">
        <v>5</v>
      </c>
      <c r="H7321">
        <v>0</v>
      </c>
      <c r="I7321">
        <v>5.66</v>
      </c>
      <c r="J7321">
        <v>-2.0299999999999998</v>
      </c>
      <c r="K7321">
        <v>3.63</v>
      </c>
      <c r="L7321" s="2">
        <f>_xlfn.RANK.EQ(I7321, INDEX(CFB!$I$2:$I$1048576, MATCH(W7321, CFB!$W$2:$W$1048576, 0)):INDEX(CFB!$I$2:$I$1048576, MATCH(W7321, CFB!$W$2:$W$1048576, 0) + COUNTIF(CFB!$W$2:$W$1048576, W7321) - 1), 0)</f>
        <v>23</v>
      </c>
      <c r="M7321" s="2">
        <f>_xlfn.RANK.EQ(J7321, INDEX(CFB!$J$2:$J$1048576, MATCH(W7321, CFB!$W$2:$W$1048576, 0)):INDEX(CFB!$J$2:$J$1048576, MATCH(W7321, CFB!$W$2:$W$1048576, 0) + COUNTIF(CFB!$W$2:$W$1048576, W7321) - 1))</f>
        <v>83</v>
      </c>
      <c r="N7321" s="2">
        <f>RANK(K7321, INDEX(CFB!$K$2:$K$1048576, MATCH(W7321, CFB!$W$2:$W$1048576, 0)):INDEX(CFB!$K$2:$K$1048576, MATCH(W7321, CFB!$W$2:$W$1048576, 0) + COUNTIF(CFB!$W$2:$W$1048576, W7321) - 1))</f>
        <v>56</v>
      </c>
      <c r="O7321">
        <v>28.76</v>
      </c>
      <c r="P7321">
        <v>9.2200000000000006</v>
      </c>
      <c r="W7321">
        <v>1964</v>
      </c>
      <c r="X7321">
        <f t="shared" si="227"/>
        <v>0</v>
      </c>
    </row>
    <row r="7322" spans="1:24" ht="12.75" hidden="1" customHeight="1" x14ac:dyDescent="0.45">
      <c r="A7322">
        <v>57</v>
      </c>
      <c r="B7322" t="s">
        <v>37</v>
      </c>
      <c r="C7322" t="s">
        <v>15</v>
      </c>
      <c r="D7322" s="2" t="str">
        <f t="shared" si="226"/>
        <v>Tennessee1964</v>
      </c>
      <c r="F7322">
        <v>4</v>
      </c>
      <c r="G7322">
        <v>5</v>
      </c>
      <c r="H7322">
        <v>1</v>
      </c>
      <c r="I7322">
        <v>-1.59</v>
      </c>
      <c r="J7322">
        <v>5.0199999999999996</v>
      </c>
      <c r="K7322">
        <v>3.42</v>
      </c>
      <c r="L7322" s="2">
        <f>_xlfn.RANK.EQ(I7322, INDEX(CFB!$I$2:$I$1048576, MATCH(W7322, CFB!$W$2:$W$1048576, 0)):INDEX(CFB!$I$2:$I$1048576, MATCH(W7322, CFB!$W$2:$W$1048576, 0) + COUNTIF(CFB!$W$2:$W$1048576, W7322) - 1), 0)</f>
        <v>79</v>
      </c>
      <c r="M7322" s="2">
        <f>_xlfn.RANK.EQ(J7322, INDEX(CFB!$J$2:$J$1048576, MATCH(W7322, CFB!$W$2:$W$1048576, 0)):INDEX(CFB!$J$2:$J$1048576, MATCH(W7322, CFB!$W$2:$W$1048576, 0) + COUNTIF(CFB!$W$2:$W$1048576, W7322) - 1))</f>
        <v>30</v>
      </c>
      <c r="N7322" s="2">
        <f>RANK(K7322, INDEX(CFB!$K$2:$K$1048576, MATCH(W7322, CFB!$W$2:$W$1048576, 0)):INDEX(CFB!$K$2:$K$1048576, MATCH(W7322, CFB!$W$2:$W$1048576, 0) + COUNTIF(CFB!$W$2:$W$1048576, W7322) - 1))</f>
        <v>57</v>
      </c>
      <c r="O7322">
        <v>21.14</v>
      </c>
      <c r="P7322">
        <v>1.1200000000000001</v>
      </c>
      <c r="W7322">
        <v>1964</v>
      </c>
      <c r="X7322">
        <f t="shared" si="227"/>
        <v>0</v>
      </c>
    </row>
    <row r="7323" spans="1:24" ht="12.75" hidden="1" customHeight="1" x14ac:dyDescent="0.45">
      <c r="A7323">
        <v>58</v>
      </c>
      <c r="B7323" t="s">
        <v>57</v>
      </c>
      <c r="C7323" t="s">
        <v>12</v>
      </c>
      <c r="D7323" s="2" t="str">
        <f t="shared" si="226"/>
        <v>Boston College1964</v>
      </c>
      <c r="F7323">
        <v>6</v>
      </c>
      <c r="G7323">
        <v>3</v>
      </c>
      <c r="H7323">
        <v>0</v>
      </c>
      <c r="I7323">
        <v>0.8</v>
      </c>
      <c r="J7323">
        <v>2.44</v>
      </c>
      <c r="K7323">
        <v>3.25</v>
      </c>
      <c r="L7323" s="2">
        <f>_xlfn.RANK.EQ(I7323, INDEX(CFB!$I$2:$I$1048576, MATCH(W7323, CFB!$W$2:$W$1048576, 0)):INDEX(CFB!$I$2:$I$1048576, MATCH(W7323, CFB!$W$2:$W$1048576, 0) + COUNTIF(CFB!$W$2:$W$1048576, W7323) - 1), 0)</f>
        <v>64</v>
      </c>
      <c r="M7323" s="2">
        <f>_xlfn.RANK.EQ(J7323, INDEX(CFB!$J$2:$J$1048576, MATCH(W7323, CFB!$W$2:$W$1048576, 0)):INDEX(CFB!$J$2:$J$1048576, MATCH(W7323, CFB!$W$2:$W$1048576, 0) + COUNTIF(CFB!$W$2:$W$1048576, W7323) - 1))</f>
        <v>46</v>
      </c>
      <c r="N7323" s="2">
        <f>RANK(K7323, INDEX(CFB!$K$2:$K$1048576, MATCH(W7323, CFB!$W$2:$W$1048576, 0)):INDEX(CFB!$K$2:$K$1048576, MATCH(W7323, CFB!$W$2:$W$1048576, 0) + COUNTIF(CFB!$W$2:$W$1048576, W7323) - 1))</f>
        <v>58</v>
      </c>
      <c r="O7323">
        <v>23.46</v>
      </c>
      <c r="P7323">
        <v>2.31</v>
      </c>
      <c r="W7323">
        <v>1964</v>
      </c>
      <c r="X7323">
        <f t="shared" si="227"/>
        <v>0</v>
      </c>
    </row>
    <row r="7324" spans="1:24" ht="12.75" hidden="1" customHeight="1" x14ac:dyDescent="0.45">
      <c r="A7324">
        <v>59</v>
      </c>
      <c r="B7324" t="s">
        <v>72</v>
      </c>
      <c r="C7324" t="s">
        <v>10</v>
      </c>
      <c r="D7324" s="2" t="str">
        <f t="shared" si="226"/>
        <v>Wisconsin1964</v>
      </c>
      <c r="F7324">
        <v>3</v>
      </c>
      <c r="G7324">
        <v>6</v>
      </c>
      <c r="H7324">
        <v>0</v>
      </c>
      <c r="I7324">
        <v>2.67</v>
      </c>
      <c r="J7324">
        <v>0.22</v>
      </c>
      <c r="K7324">
        <v>2.89</v>
      </c>
      <c r="L7324" s="2">
        <f>_xlfn.RANK.EQ(I7324, INDEX(CFB!$I$2:$I$1048576, MATCH(W7324, CFB!$W$2:$W$1048576, 0)):INDEX(CFB!$I$2:$I$1048576, MATCH(W7324, CFB!$W$2:$W$1048576, 0) + COUNTIF(CFB!$W$2:$W$1048576, W7324) - 1), 0)</f>
        <v>46</v>
      </c>
      <c r="M7324" s="2">
        <f>_xlfn.RANK.EQ(J7324, INDEX(CFB!$J$2:$J$1048576, MATCH(W7324, CFB!$W$2:$W$1048576, 0)):INDEX(CFB!$J$2:$J$1048576, MATCH(W7324, CFB!$W$2:$W$1048576, 0) + COUNTIF(CFB!$W$2:$W$1048576, W7324) - 1))</f>
        <v>66</v>
      </c>
      <c r="N7324" s="2">
        <f>RANK(K7324, INDEX(CFB!$K$2:$K$1048576, MATCH(W7324, CFB!$W$2:$W$1048576, 0)):INDEX(CFB!$K$2:$K$1048576, MATCH(W7324, CFB!$W$2:$W$1048576, 0) + COUNTIF(CFB!$W$2:$W$1048576, W7324) - 1))</f>
        <v>59</v>
      </c>
      <c r="O7324">
        <v>25.58</v>
      </c>
      <c r="P7324">
        <v>6.83</v>
      </c>
      <c r="W7324">
        <v>1964</v>
      </c>
      <c r="X7324">
        <f t="shared" si="227"/>
        <v>0</v>
      </c>
    </row>
    <row r="7325" spans="1:24" ht="12.75" hidden="1" customHeight="1" x14ac:dyDescent="0.45">
      <c r="A7325">
        <v>60</v>
      </c>
      <c r="B7325" t="s">
        <v>60</v>
      </c>
      <c r="C7325" t="s">
        <v>23</v>
      </c>
      <c r="D7325" s="2" t="str">
        <f t="shared" si="226"/>
        <v>Duke1964</v>
      </c>
      <c r="F7325">
        <v>4</v>
      </c>
      <c r="G7325">
        <v>5</v>
      </c>
      <c r="H7325">
        <v>1</v>
      </c>
      <c r="I7325">
        <v>-0.57999999999999996</v>
      </c>
      <c r="J7325">
        <v>2.37</v>
      </c>
      <c r="K7325">
        <v>1.79</v>
      </c>
      <c r="L7325" s="2">
        <f>_xlfn.RANK.EQ(I7325, INDEX(CFB!$I$2:$I$1048576, MATCH(W7325, CFB!$W$2:$W$1048576, 0)):INDEX(CFB!$I$2:$I$1048576, MATCH(W7325, CFB!$W$2:$W$1048576, 0) + COUNTIF(CFB!$W$2:$W$1048576, W7325) - 1), 0)</f>
        <v>71</v>
      </c>
      <c r="M7325" s="2">
        <f>_xlfn.RANK.EQ(J7325, INDEX(CFB!$J$2:$J$1048576, MATCH(W7325, CFB!$W$2:$W$1048576, 0)):INDEX(CFB!$J$2:$J$1048576, MATCH(W7325, CFB!$W$2:$W$1048576, 0) + COUNTIF(CFB!$W$2:$W$1048576, W7325) - 1))</f>
        <v>47</v>
      </c>
      <c r="N7325" s="2">
        <f>RANK(K7325, INDEX(CFB!$K$2:$K$1048576, MATCH(W7325, CFB!$W$2:$W$1048576, 0)):INDEX(CFB!$K$2:$K$1048576, MATCH(W7325, CFB!$W$2:$W$1048576, 0) + COUNTIF(CFB!$W$2:$W$1048576, W7325) - 1))</f>
        <v>60</v>
      </c>
      <c r="O7325">
        <v>24.24</v>
      </c>
      <c r="P7325">
        <v>4.21</v>
      </c>
      <c r="W7325">
        <v>1964</v>
      </c>
      <c r="X7325">
        <f t="shared" si="227"/>
        <v>0</v>
      </c>
    </row>
    <row r="7326" spans="1:24" ht="12.75" hidden="1" customHeight="1" x14ac:dyDescent="0.45">
      <c r="A7326">
        <v>61</v>
      </c>
      <c r="B7326" t="s">
        <v>59</v>
      </c>
      <c r="C7326" t="s">
        <v>15</v>
      </c>
      <c r="D7326" s="2" t="str">
        <f t="shared" si="226"/>
        <v>Vanderbilt1964</v>
      </c>
      <c r="F7326">
        <v>3</v>
      </c>
      <c r="G7326">
        <v>6</v>
      </c>
      <c r="H7326">
        <v>1</v>
      </c>
      <c r="I7326">
        <v>-3.1</v>
      </c>
      <c r="J7326">
        <v>4.71</v>
      </c>
      <c r="K7326">
        <v>1.61</v>
      </c>
      <c r="L7326" s="2">
        <f>_xlfn.RANK.EQ(I7326, INDEX(CFB!$I$2:$I$1048576, MATCH(W7326, CFB!$W$2:$W$1048576, 0)):INDEX(CFB!$I$2:$I$1048576, MATCH(W7326, CFB!$W$2:$W$1048576, 0) + COUNTIF(CFB!$W$2:$W$1048576, W7326) - 1), 0)</f>
        <v>85</v>
      </c>
      <c r="M7326" s="2">
        <f>_xlfn.RANK.EQ(J7326, INDEX(CFB!$J$2:$J$1048576, MATCH(W7326, CFB!$W$2:$W$1048576, 0)):INDEX(CFB!$J$2:$J$1048576, MATCH(W7326, CFB!$W$2:$W$1048576, 0) + COUNTIF(CFB!$W$2:$W$1048576, W7326) - 1))</f>
        <v>31</v>
      </c>
      <c r="N7326" s="2">
        <f>RANK(K7326, INDEX(CFB!$K$2:$K$1048576, MATCH(W7326, CFB!$W$2:$W$1048576, 0)):INDEX(CFB!$K$2:$K$1048576, MATCH(W7326, CFB!$W$2:$W$1048576, 0) + COUNTIF(CFB!$W$2:$W$1048576, W7326) - 1))</f>
        <v>61</v>
      </c>
      <c r="O7326">
        <v>20.25</v>
      </c>
      <c r="P7326">
        <v>0.53</v>
      </c>
      <c r="W7326">
        <v>1964</v>
      </c>
      <c r="X7326">
        <f t="shared" si="227"/>
        <v>0</v>
      </c>
    </row>
    <row r="7327" spans="1:24" ht="12.75" hidden="1" customHeight="1" x14ac:dyDescent="0.45">
      <c r="A7327">
        <v>62</v>
      </c>
      <c r="B7327" t="s">
        <v>61</v>
      </c>
      <c r="C7327" t="s">
        <v>189</v>
      </c>
      <c r="D7327" s="2" t="str">
        <f t="shared" si="226"/>
        <v>Texas Christian1964</v>
      </c>
      <c r="F7327">
        <v>4</v>
      </c>
      <c r="G7327">
        <v>6</v>
      </c>
      <c r="H7327">
        <v>0</v>
      </c>
      <c r="I7327">
        <v>0.68</v>
      </c>
      <c r="J7327">
        <v>0.83</v>
      </c>
      <c r="K7327">
        <v>1.51</v>
      </c>
      <c r="L7327" s="2">
        <f>_xlfn.RANK.EQ(I7327, INDEX(CFB!$I$2:$I$1048576, MATCH(W7327, CFB!$W$2:$W$1048576, 0)):INDEX(CFB!$I$2:$I$1048576, MATCH(W7327, CFB!$W$2:$W$1048576, 0) + COUNTIF(CFB!$W$2:$W$1048576, W7327) - 1), 0)</f>
        <v>65</v>
      </c>
      <c r="M7327" s="2">
        <f>_xlfn.RANK.EQ(J7327, INDEX(CFB!$J$2:$J$1048576, MATCH(W7327, CFB!$W$2:$W$1048576, 0)):INDEX(CFB!$J$2:$J$1048576, MATCH(W7327, CFB!$W$2:$W$1048576, 0) + COUNTIF(CFB!$W$2:$W$1048576, W7327) - 1))</f>
        <v>59</v>
      </c>
      <c r="N7327" s="2">
        <f>RANK(K7327, INDEX(CFB!$K$2:$K$1048576, MATCH(W7327, CFB!$W$2:$W$1048576, 0)):INDEX(CFB!$K$2:$K$1048576, MATCH(W7327, CFB!$W$2:$W$1048576, 0) + COUNTIF(CFB!$W$2:$W$1048576, W7327) - 1))</f>
        <v>62</v>
      </c>
      <c r="O7327">
        <v>23.43</v>
      </c>
      <c r="P7327">
        <v>5.2</v>
      </c>
      <c r="W7327">
        <v>1964</v>
      </c>
      <c r="X7327">
        <f t="shared" si="227"/>
        <v>0</v>
      </c>
    </row>
    <row r="7328" spans="1:24" ht="12.75" hidden="1" customHeight="1" x14ac:dyDescent="0.45">
      <c r="A7328">
        <v>63</v>
      </c>
      <c r="B7328" t="s">
        <v>175</v>
      </c>
      <c r="C7328" t="s">
        <v>12</v>
      </c>
      <c r="D7328" s="2" t="str">
        <f t="shared" si="226"/>
        <v>Idaho1964</v>
      </c>
      <c r="F7328">
        <v>4</v>
      </c>
      <c r="G7328">
        <v>6</v>
      </c>
      <c r="H7328">
        <v>0</v>
      </c>
      <c r="I7328">
        <v>-0.63</v>
      </c>
      <c r="J7328">
        <v>1.89</v>
      </c>
      <c r="K7328">
        <v>1.26</v>
      </c>
      <c r="L7328" s="2">
        <f>_xlfn.RANK.EQ(I7328, INDEX(CFB!$I$2:$I$1048576, MATCH(W7328, CFB!$W$2:$W$1048576, 0)):INDEX(CFB!$I$2:$I$1048576, MATCH(W7328, CFB!$W$2:$W$1048576, 0) + COUNTIF(CFB!$W$2:$W$1048576, W7328) - 1), 0)</f>
        <v>72</v>
      </c>
      <c r="M7328" s="2">
        <f>_xlfn.RANK.EQ(J7328, INDEX(CFB!$J$2:$J$1048576, MATCH(W7328, CFB!$W$2:$W$1048576, 0)):INDEX(CFB!$J$2:$J$1048576, MATCH(W7328, CFB!$W$2:$W$1048576, 0) + COUNTIF(CFB!$W$2:$W$1048576, W7328) - 1))</f>
        <v>50</v>
      </c>
      <c r="N7328" s="2">
        <f>RANK(K7328, INDEX(CFB!$K$2:$K$1048576, MATCH(W7328, CFB!$W$2:$W$1048576, 0)):INDEX(CFB!$K$2:$K$1048576, MATCH(W7328, CFB!$W$2:$W$1048576, 0) + COUNTIF(CFB!$W$2:$W$1048576, W7328) - 1))</f>
        <v>63</v>
      </c>
      <c r="O7328">
        <v>23.44</v>
      </c>
      <c r="P7328">
        <v>2.71</v>
      </c>
      <c r="W7328">
        <v>1964</v>
      </c>
      <c r="X7328">
        <f t="shared" si="227"/>
        <v>0</v>
      </c>
    </row>
    <row r="7329" spans="1:24" ht="12.75" hidden="1" customHeight="1" x14ac:dyDescent="0.45">
      <c r="A7329">
        <v>64</v>
      </c>
      <c r="B7329" t="s">
        <v>58</v>
      </c>
      <c r="C7329" t="s">
        <v>15</v>
      </c>
      <c r="D7329" s="2" t="str">
        <f t="shared" si="226"/>
        <v>Tulane1964</v>
      </c>
      <c r="F7329">
        <v>3</v>
      </c>
      <c r="G7329">
        <v>7</v>
      </c>
      <c r="H7329">
        <v>0</v>
      </c>
      <c r="I7329">
        <v>-2.44</v>
      </c>
      <c r="J7329">
        <v>3.52</v>
      </c>
      <c r="K7329">
        <v>1.0900000000000001</v>
      </c>
      <c r="L7329" s="2">
        <f>_xlfn.RANK.EQ(I7329, INDEX(CFB!$I$2:$I$1048576, MATCH(W7329, CFB!$W$2:$W$1048576, 0)):INDEX(CFB!$I$2:$I$1048576, MATCH(W7329, CFB!$W$2:$W$1048576, 0) + COUNTIF(CFB!$W$2:$W$1048576, W7329) - 1), 0)</f>
        <v>83</v>
      </c>
      <c r="M7329" s="2">
        <f>_xlfn.RANK.EQ(J7329, INDEX(CFB!$J$2:$J$1048576, MATCH(W7329, CFB!$W$2:$W$1048576, 0)):INDEX(CFB!$J$2:$J$1048576, MATCH(W7329, CFB!$W$2:$W$1048576, 0) + COUNTIF(CFB!$W$2:$W$1048576, W7329) - 1))</f>
        <v>36</v>
      </c>
      <c r="N7329" s="2">
        <f>RANK(K7329, INDEX(CFB!$K$2:$K$1048576, MATCH(W7329, CFB!$W$2:$W$1048576, 0)):INDEX(CFB!$K$2:$K$1048576, MATCH(W7329, CFB!$W$2:$W$1048576, 0) + COUNTIF(CFB!$W$2:$W$1048576, W7329) - 1))</f>
        <v>64</v>
      </c>
      <c r="O7329">
        <v>21.78</v>
      </c>
      <c r="P7329">
        <v>2.69</v>
      </c>
      <c r="W7329">
        <v>1964</v>
      </c>
      <c r="X7329">
        <f t="shared" si="227"/>
        <v>0</v>
      </c>
    </row>
    <row r="7330" spans="1:24" ht="12.75" hidden="1" customHeight="1" x14ac:dyDescent="0.45">
      <c r="A7330">
        <v>65</v>
      </c>
      <c r="B7330" t="s">
        <v>48</v>
      </c>
      <c r="C7330" t="s">
        <v>12</v>
      </c>
      <c r="D7330" s="2" t="str">
        <f t="shared" si="226"/>
        <v>Army1964</v>
      </c>
      <c r="F7330">
        <v>4</v>
      </c>
      <c r="G7330">
        <v>6</v>
      </c>
      <c r="H7330">
        <v>0</v>
      </c>
      <c r="I7330">
        <v>-0.88</v>
      </c>
      <c r="J7330">
        <v>1.64</v>
      </c>
      <c r="K7330">
        <v>0.76</v>
      </c>
      <c r="L7330" s="2">
        <f>_xlfn.RANK.EQ(I7330, INDEX(CFB!$I$2:$I$1048576, MATCH(W7330, CFB!$W$2:$W$1048576, 0)):INDEX(CFB!$I$2:$I$1048576, MATCH(W7330, CFB!$W$2:$W$1048576, 0) + COUNTIF(CFB!$W$2:$W$1048576, W7330) - 1), 0)</f>
        <v>77</v>
      </c>
      <c r="M7330" s="2">
        <f>_xlfn.RANK.EQ(J7330, INDEX(CFB!$J$2:$J$1048576, MATCH(W7330, CFB!$W$2:$W$1048576, 0)):INDEX(CFB!$J$2:$J$1048576, MATCH(W7330, CFB!$W$2:$W$1048576, 0) + COUNTIF(CFB!$W$2:$W$1048576, W7330) - 1))</f>
        <v>51</v>
      </c>
      <c r="N7330" s="2">
        <f>RANK(K7330, INDEX(CFB!$K$2:$K$1048576, MATCH(W7330, CFB!$W$2:$W$1048576, 0)):INDEX(CFB!$K$2:$K$1048576, MATCH(W7330, CFB!$W$2:$W$1048576, 0) + COUNTIF(CFB!$W$2:$W$1048576, W7330) - 1))</f>
        <v>65</v>
      </c>
      <c r="O7330">
        <v>22.56</v>
      </c>
      <c r="P7330">
        <v>3.69</v>
      </c>
      <c r="W7330">
        <v>1964</v>
      </c>
      <c r="X7330">
        <f t="shared" si="227"/>
        <v>0</v>
      </c>
    </row>
    <row r="7331" spans="1:24" ht="12.75" hidden="1" customHeight="1" x14ac:dyDescent="0.45">
      <c r="A7331">
        <v>66</v>
      </c>
      <c r="B7331" t="s">
        <v>34</v>
      </c>
      <c r="C7331" t="s">
        <v>189</v>
      </c>
      <c r="D7331" s="2" t="str">
        <f t="shared" si="226"/>
        <v>Texas A&amp;M1964</v>
      </c>
      <c r="F7331">
        <v>1</v>
      </c>
      <c r="G7331">
        <v>9</v>
      </c>
      <c r="H7331">
        <v>0</v>
      </c>
      <c r="I7331">
        <v>-0.74</v>
      </c>
      <c r="J7331">
        <v>1.06</v>
      </c>
      <c r="K7331">
        <v>0.32</v>
      </c>
      <c r="L7331" s="2">
        <f>_xlfn.RANK.EQ(I7331, INDEX(CFB!$I$2:$I$1048576, MATCH(W7331, CFB!$W$2:$W$1048576, 0)):INDEX(CFB!$I$2:$I$1048576, MATCH(W7331, CFB!$W$2:$W$1048576, 0) + COUNTIF(CFB!$W$2:$W$1048576, W7331) - 1), 0)</f>
        <v>75</v>
      </c>
      <c r="M7331" s="2">
        <f>_xlfn.RANK.EQ(J7331, INDEX(CFB!$J$2:$J$1048576, MATCH(W7331, CFB!$W$2:$W$1048576, 0)):INDEX(CFB!$J$2:$J$1048576, MATCH(W7331, CFB!$W$2:$W$1048576, 0) + COUNTIF(CFB!$W$2:$W$1048576, W7331) - 1))</f>
        <v>58</v>
      </c>
      <c r="N7331" s="2">
        <f>RANK(K7331, INDEX(CFB!$K$2:$K$1048576, MATCH(W7331, CFB!$W$2:$W$1048576, 0)):INDEX(CFB!$K$2:$K$1048576, MATCH(W7331, CFB!$W$2:$W$1048576, 0) + COUNTIF(CFB!$W$2:$W$1048576, W7331) - 1))</f>
        <v>66</v>
      </c>
      <c r="O7331">
        <v>23.25</v>
      </c>
      <c r="P7331">
        <v>3.8</v>
      </c>
      <c r="W7331">
        <v>1964</v>
      </c>
      <c r="X7331">
        <f t="shared" si="227"/>
        <v>0</v>
      </c>
    </row>
    <row r="7332" spans="1:24" ht="12.75" hidden="1" customHeight="1" x14ac:dyDescent="0.45">
      <c r="A7332">
        <v>67</v>
      </c>
      <c r="B7332" t="s">
        <v>39</v>
      </c>
      <c r="C7332" t="s">
        <v>188</v>
      </c>
      <c r="D7332" s="2" t="str">
        <f t="shared" si="226"/>
        <v>Colorado1964</v>
      </c>
      <c r="F7332">
        <v>2</v>
      </c>
      <c r="G7332">
        <v>8</v>
      </c>
      <c r="H7332">
        <v>0</v>
      </c>
      <c r="I7332">
        <v>-0.19</v>
      </c>
      <c r="J7332">
        <v>0.45</v>
      </c>
      <c r="K7332">
        <v>0.27</v>
      </c>
      <c r="L7332" s="2">
        <f>_xlfn.RANK.EQ(I7332, INDEX(CFB!$I$2:$I$1048576, MATCH(W7332, CFB!$W$2:$W$1048576, 0)):INDEX(CFB!$I$2:$I$1048576, MATCH(W7332, CFB!$W$2:$W$1048576, 0) + COUNTIF(CFB!$W$2:$W$1048576, W7332) - 1), 0)</f>
        <v>70</v>
      </c>
      <c r="M7332" s="2">
        <f>_xlfn.RANK.EQ(J7332, INDEX(CFB!$J$2:$J$1048576, MATCH(W7332, CFB!$W$2:$W$1048576, 0)):INDEX(CFB!$J$2:$J$1048576, MATCH(W7332, CFB!$W$2:$W$1048576, 0) + COUNTIF(CFB!$W$2:$W$1048576, W7332) - 1))</f>
        <v>63</v>
      </c>
      <c r="N7332" s="2">
        <f>RANK(K7332, INDEX(CFB!$K$2:$K$1048576, MATCH(W7332, CFB!$W$2:$W$1048576, 0)):INDEX(CFB!$K$2:$K$1048576, MATCH(W7332, CFB!$W$2:$W$1048576, 0) + COUNTIF(CFB!$W$2:$W$1048576, W7332) - 1))</f>
        <v>67</v>
      </c>
      <c r="O7332">
        <v>22.94</v>
      </c>
      <c r="P7332">
        <v>3.86</v>
      </c>
      <c r="W7332">
        <v>1964</v>
      </c>
      <c r="X7332">
        <f t="shared" si="227"/>
        <v>0</v>
      </c>
    </row>
    <row r="7333" spans="1:24" ht="12.75" hidden="1" customHeight="1" x14ac:dyDescent="0.45">
      <c r="A7333">
        <v>68</v>
      </c>
      <c r="B7333" t="s">
        <v>33</v>
      </c>
      <c r="C7333" t="s">
        <v>206</v>
      </c>
      <c r="D7333" s="2" t="str">
        <f t="shared" si="226"/>
        <v>Virginia Tech1964</v>
      </c>
      <c r="F7333">
        <v>6</v>
      </c>
      <c r="G7333">
        <v>4</v>
      </c>
      <c r="H7333">
        <v>0</v>
      </c>
      <c r="I7333">
        <v>3.95</v>
      </c>
      <c r="J7333">
        <v>-3.69</v>
      </c>
      <c r="K7333">
        <v>0.26</v>
      </c>
      <c r="L7333" s="2">
        <f>_xlfn.RANK.EQ(I7333, INDEX(CFB!$I$2:$I$1048576, MATCH(W7333, CFB!$W$2:$W$1048576, 0)):INDEX(CFB!$I$2:$I$1048576, MATCH(W7333, CFB!$W$2:$W$1048576, 0) + COUNTIF(CFB!$W$2:$W$1048576, W7333) - 1), 0)</f>
        <v>36</v>
      </c>
      <c r="M7333" s="2">
        <f>_xlfn.RANK.EQ(J7333, INDEX(CFB!$J$2:$J$1048576, MATCH(W7333, CFB!$W$2:$W$1048576, 0)):INDEX(CFB!$J$2:$J$1048576, MATCH(W7333, CFB!$W$2:$W$1048576, 0) + COUNTIF(CFB!$W$2:$W$1048576, W7333) - 1))</f>
        <v>92</v>
      </c>
      <c r="N7333" s="2">
        <f>RANK(K7333, INDEX(CFB!$K$2:$K$1048576, MATCH(W7333, CFB!$W$2:$W$1048576, 0)):INDEX(CFB!$K$2:$K$1048576, MATCH(W7333, CFB!$W$2:$W$1048576, 0) + COUNTIF(CFB!$W$2:$W$1048576, W7333) - 1))</f>
        <v>68</v>
      </c>
      <c r="O7333">
        <v>28.11</v>
      </c>
      <c r="P7333">
        <v>9.41</v>
      </c>
      <c r="W7333">
        <v>1964</v>
      </c>
      <c r="X7333">
        <f t="shared" si="227"/>
        <v>0</v>
      </c>
    </row>
    <row r="7334" spans="1:24" ht="12.75" hidden="1" customHeight="1" x14ac:dyDescent="0.45">
      <c r="A7334">
        <v>69</v>
      </c>
      <c r="B7334" t="s">
        <v>106</v>
      </c>
      <c r="C7334" t="s">
        <v>23</v>
      </c>
      <c r="D7334" s="2" t="str">
        <f t="shared" si="226"/>
        <v>Wake Forest1964</v>
      </c>
      <c r="F7334">
        <v>5</v>
      </c>
      <c r="G7334">
        <v>5</v>
      </c>
      <c r="H7334">
        <v>0</v>
      </c>
      <c r="I7334">
        <v>3.11</v>
      </c>
      <c r="J7334">
        <v>-3.54</v>
      </c>
      <c r="K7334">
        <v>-0.44</v>
      </c>
      <c r="L7334" s="2">
        <f>_xlfn.RANK.EQ(I7334, INDEX(CFB!$I$2:$I$1048576, MATCH(W7334, CFB!$W$2:$W$1048576, 0)):INDEX(CFB!$I$2:$I$1048576, MATCH(W7334, CFB!$W$2:$W$1048576, 0) + COUNTIF(CFB!$W$2:$W$1048576, W7334) - 1), 0)</f>
        <v>41</v>
      </c>
      <c r="M7334" s="2">
        <f>_xlfn.RANK.EQ(J7334, INDEX(CFB!$J$2:$J$1048576, MATCH(W7334, CFB!$W$2:$W$1048576, 0)):INDEX(CFB!$J$2:$J$1048576, MATCH(W7334, CFB!$W$2:$W$1048576, 0) + COUNTIF(CFB!$W$2:$W$1048576, W7334) - 1))</f>
        <v>90</v>
      </c>
      <c r="N7334" s="2">
        <f>RANK(K7334, INDEX(CFB!$K$2:$K$1048576, MATCH(W7334, CFB!$W$2:$W$1048576, 0)):INDEX(CFB!$K$2:$K$1048576, MATCH(W7334, CFB!$W$2:$W$1048576, 0) + COUNTIF(CFB!$W$2:$W$1048576, W7334) - 1))</f>
        <v>69</v>
      </c>
      <c r="O7334">
        <v>26.32</v>
      </c>
      <c r="P7334">
        <v>9.41</v>
      </c>
      <c r="W7334">
        <v>1964</v>
      </c>
      <c r="X7334">
        <f t="shared" si="227"/>
        <v>0</v>
      </c>
    </row>
    <row r="7335" spans="1:24" ht="12.75" hidden="1" customHeight="1" x14ac:dyDescent="0.45">
      <c r="A7335">
        <v>70</v>
      </c>
      <c r="B7335" t="s">
        <v>86</v>
      </c>
      <c r="C7335" t="s">
        <v>65</v>
      </c>
      <c r="D7335" s="2" t="str">
        <f t="shared" si="226"/>
        <v>Miami (OH)1964</v>
      </c>
      <c r="F7335">
        <v>6</v>
      </c>
      <c r="G7335">
        <v>3</v>
      </c>
      <c r="H7335">
        <v>1</v>
      </c>
      <c r="I7335">
        <v>3.38</v>
      </c>
      <c r="J7335">
        <v>-3.85</v>
      </c>
      <c r="K7335">
        <v>-0.48</v>
      </c>
      <c r="L7335" s="2">
        <f>_xlfn.RANK.EQ(I7335, INDEX(CFB!$I$2:$I$1048576, MATCH(W7335, CFB!$W$2:$W$1048576, 0)):INDEX(CFB!$I$2:$I$1048576, MATCH(W7335, CFB!$W$2:$W$1048576, 0) + COUNTIF(CFB!$W$2:$W$1048576, W7335) - 1), 0)</f>
        <v>38</v>
      </c>
      <c r="M7335" s="2">
        <f>_xlfn.RANK.EQ(J7335, INDEX(CFB!$J$2:$J$1048576, MATCH(W7335, CFB!$W$2:$W$1048576, 0)):INDEX(CFB!$J$2:$J$1048576, MATCH(W7335, CFB!$W$2:$W$1048576, 0) + COUNTIF(CFB!$W$2:$W$1048576, W7335) - 1))</f>
        <v>94</v>
      </c>
      <c r="N7335" s="2">
        <f>RANK(K7335, INDEX(CFB!$K$2:$K$1048576, MATCH(W7335, CFB!$W$2:$W$1048576, 0)):INDEX(CFB!$K$2:$K$1048576, MATCH(W7335, CFB!$W$2:$W$1048576, 0) + COUNTIF(CFB!$W$2:$W$1048576, W7335) - 1))</f>
        <v>70</v>
      </c>
      <c r="O7335">
        <v>26.45</v>
      </c>
      <c r="P7335">
        <v>9.68</v>
      </c>
      <c r="W7335">
        <v>1964</v>
      </c>
      <c r="X7335">
        <f t="shared" si="227"/>
        <v>0</v>
      </c>
    </row>
    <row r="7336" spans="1:24" ht="12.75" hidden="1" customHeight="1" x14ac:dyDescent="0.45">
      <c r="A7336">
        <v>71</v>
      </c>
      <c r="B7336" t="s">
        <v>107</v>
      </c>
      <c r="C7336" t="s">
        <v>12</v>
      </c>
      <c r="D7336" s="2" t="str">
        <f t="shared" si="226"/>
        <v>Houston1964</v>
      </c>
      <c r="F7336">
        <v>2</v>
      </c>
      <c r="G7336">
        <v>6</v>
      </c>
      <c r="H7336">
        <v>1</v>
      </c>
      <c r="I7336">
        <v>0.49</v>
      </c>
      <c r="J7336">
        <v>-1.18</v>
      </c>
      <c r="K7336">
        <v>-0.69</v>
      </c>
      <c r="L7336" s="2">
        <f>_xlfn.RANK.EQ(I7336, INDEX(CFB!$I$2:$I$1048576, MATCH(W7336, CFB!$W$2:$W$1048576, 0)):INDEX(CFB!$I$2:$I$1048576, MATCH(W7336, CFB!$W$2:$W$1048576, 0) + COUNTIF(CFB!$W$2:$W$1048576, W7336) - 1), 0)</f>
        <v>66</v>
      </c>
      <c r="M7336" s="2">
        <f>_xlfn.RANK.EQ(J7336, INDEX(CFB!$J$2:$J$1048576, MATCH(W7336, CFB!$W$2:$W$1048576, 0)):INDEX(CFB!$J$2:$J$1048576, MATCH(W7336, CFB!$W$2:$W$1048576, 0) + COUNTIF(CFB!$W$2:$W$1048576, W7336) - 1))</f>
        <v>76</v>
      </c>
      <c r="N7336" s="2">
        <f>RANK(K7336, INDEX(CFB!$K$2:$K$1048576, MATCH(W7336, CFB!$W$2:$W$1048576, 0)):INDEX(CFB!$K$2:$K$1048576, MATCH(W7336, CFB!$W$2:$W$1048576, 0) + COUNTIF(CFB!$W$2:$W$1048576, W7336) - 1))</f>
        <v>71</v>
      </c>
      <c r="O7336">
        <v>25.14</v>
      </c>
      <c r="P7336">
        <v>5.74</v>
      </c>
      <c r="W7336">
        <v>1964</v>
      </c>
      <c r="X7336">
        <f t="shared" si="227"/>
        <v>0</v>
      </c>
    </row>
    <row r="7337" spans="1:24" ht="12.75" hidden="1" customHeight="1" x14ac:dyDescent="0.45">
      <c r="A7337">
        <v>72</v>
      </c>
      <c r="B7337" t="s">
        <v>91</v>
      </c>
      <c r="C7337" t="s">
        <v>23</v>
      </c>
      <c r="D7337" s="2" t="str">
        <f t="shared" si="226"/>
        <v>North Carolina State1964</v>
      </c>
      <c r="F7337">
        <v>5</v>
      </c>
      <c r="G7337">
        <v>5</v>
      </c>
      <c r="H7337">
        <v>0</v>
      </c>
      <c r="I7337">
        <v>0.01</v>
      </c>
      <c r="J7337">
        <v>-1</v>
      </c>
      <c r="K7337">
        <v>-0.99</v>
      </c>
      <c r="L7337" s="2">
        <f>_xlfn.RANK.EQ(I7337, INDEX(CFB!$I$2:$I$1048576, MATCH(W7337, CFB!$W$2:$W$1048576, 0)):INDEX(CFB!$I$2:$I$1048576, MATCH(W7337, CFB!$W$2:$W$1048576, 0) + COUNTIF(CFB!$W$2:$W$1048576, W7337) - 1), 0)</f>
        <v>69</v>
      </c>
      <c r="M7337" s="2">
        <f>_xlfn.RANK.EQ(J7337, INDEX(CFB!$J$2:$J$1048576, MATCH(W7337, CFB!$W$2:$W$1048576, 0)):INDEX(CFB!$J$2:$J$1048576, MATCH(W7337, CFB!$W$2:$W$1048576, 0) + COUNTIF(CFB!$W$2:$W$1048576, W7337) - 1))</f>
        <v>75</v>
      </c>
      <c r="N7337" s="2">
        <f>RANK(K7337, INDEX(CFB!$K$2:$K$1048576, MATCH(W7337, CFB!$W$2:$W$1048576, 0)):INDEX(CFB!$K$2:$K$1048576, MATCH(W7337, CFB!$W$2:$W$1048576, 0) + COUNTIF(CFB!$W$2:$W$1048576, W7337) - 1))</f>
        <v>72</v>
      </c>
      <c r="O7337">
        <v>21.81</v>
      </c>
      <c r="P7337">
        <v>7.72</v>
      </c>
      <c r="W7337">
        <v>1964</v>
      </c>
      <c r="X7337">
        <f t="shared" si="227"/>
        <v>0</v>
      </c>
    </row>
    <row r="7338" spans="1:24" ht="12.75" hidden="1" customHeight="1" x14ac:dyDescent="0.45">
      <c r="A7338">
        <v>73</v>
      </c>
      <c r="B7338" t="s">
        <v>68</v>
      </c>
      <c r="C7338" t="s">
        <v>12</v>
      </c>
      <c r="D7338" s="2" t="str">
        <f t="shared" si="226"/>
        <v>Memphis1964</v>
      </c>
      <c r="F7338">
        <v>5</v>
      </c>
      <c r="G7338">
        <v>4</v>
      </c>
      <c r="H7338">
        <v>0</v>
      </c>
      <c r="I7338">
        <v>-2.36</v>
      </c>
      <c r="J7338">
        <v>1.22</v>
      </c>
      <c r="K7338">
        <v>-1.1399999999999999</v>
      </c>
      <c r="L7338" s="2">
        <f>_xlfn.RANK.EQ(I7338, INDEX(CFB!$I$2:$I$1048576, MATCH(W7338, CFB!$W$2:$W$1048576, 0)):INDEX(CFB!$I$2:$I$1048576, MATCH(W7338, CFB!$W$2:$W$1048576, 0) + COUNTIF(CFB!$W$2:$W$1048576, W7338) - 1), 0)</f>
        <v>82</v>
      </c>
      <c r="M7338" s="2">
        <f>_xlfn.RANK.EQ(J7338, INDEX(CFB!$J$2:$J$1048576, MATCH(W7338, CFB!$W$2:$W$1048576, 0)):INDEX(CFB!$J$2:$J$1048576, MATCH(W7338, CFB!$W$2:$W$1048576, 0) + COUNTIF(CFB!$W$2:$W$1048576, W7338) - 1))</f>
        <v>57</v>
      </c>
      <c r="N7338" s="2">
        <f>RANK(K7338, INDEX(CFB!$K$2:$K$1048576, MATCH(W7338, CFB!$W$2:$W$1048576, 0)):INDEX(CFB!$K$2:$K$1048576, MATCH(W7338, CFB!$W$2:$W$1048576, 0) + COUNTIF(CFB!$W$2:$W$1048576, W7338) - 1))</f>
        <v>73</v>
      </c>
      <c r="O7338">
        <v>22.93</v>
      </c>
      <c r="P7338">
        <v>3.57</v>
      </c>
      <c r="W7338">
        <v>1964</v>
      </c>
      <c r="X7338">
        <f t="shared" si="227"/>
        <v>0</v>
      </c>
    </row>
    <row r="7339" spans="1:24" ht="12.75" hidden="1" customHeight="1" x14ac:dyDescent="0.45">
      <c r="A7339">
        <v>74</v>
      </c>
      <c r="B7339" t="s">
        <v>41</v>
      </c>
      <c r="C7339" t="s">
        <v>188</v>
      </c>
      <c r="D7339" s="2" t="str">
        <f t="shared" si="226"/>
        <v>Kansas State1964</v>
      </c>
      <c r="F7339">
        <v>3</v>
      </c>
      <c r="G7339">
        <v>7</v>
      </c>
      <c r="H7339">
        <v>0</v>
      </c>
      <c r="I7339">
        <v>-4.25</v>
      </c>
      <c r="J7339">
        <v>2.74</v>
      </c>
      <c r="K7339">
        <v>-1.5</v>
      </c>
      <c r="L7339" s="2">
        <f>_xlfn.RANK.EQ(I7339, INDEX(CFB!$I$2:$I$1048576, MATCH(W7339, CFB!$W$2:$W$1048576, 0)):INDEX(CFB!$I$2:$I$1048576, MATCH(W7339, CFB!$W$2:$W$1048576, 0) + COUNTIF(CFB!$W$2:$W$1048576, W7339) - 1), 0)</f>
        <v>91</v>
      </c>
      <c r="M7339" s="2">
        <f>_xlfn.RANK.EQ(J7339, INDEX(CFB!$J$2:$J$1048576, MATCH(W7339, CFB!$W$2:$W$1048576, 0)):INDEX(CFB!$J$2:$J$1048576, MATCH(W7339, CFB!$W$2:$W$1048576, 0) + COUNTIF(CFB!$W$2:$W$1048576, W7339) - 1))</f>
        <v>44</v>
      </c>
      <c r="N7339" s="2">
        <f>RANK(K7339, INDEX(CFB!$K$2:$K$1048576, MATCH(W7339, CFB!$W$2:$W$1048576, 0)):INDEX(CFB!$K$2:$K$1048576, MATCH(W7339, CFB!$W$2:$W$1048576, 0) + COUNTIF(CFB!$W$2:$W$1048576, W7339) - 1))</f>
        <v>74</v>
      </c>
      <c r="O7339">
        <v>18.09</v>
      </c>
      <c r="P7339">
        <v>6.88</v>
      </c>
      <c r="W7339">
        <v>1964</v>
      </c>
      <c r="X7339">
        <f t="shared" si="227"/>
        <v>0</v>
      </c>
    </row>
    <row r="7340" spans="1:24" ht="12.75" hidden="1" customHeight="1" x14ac:dyDescent="0.45">
      <c r="A7340">
        <v>75</v>
      </c>
      <c r="B7340" t="s">
        <v>89</v>
      </c>
      <c r="C7340" t="s">
        <v>206</v>
      </c>
      <c r="D7340" s="2" t="str">
        <f t="shared" si="226"/>
        <v>West Virginia1964</v>
      </c>
      <c r="F7340">
        <v>7</v>
      </c>
      <c r="G7340">
        <v>4</v>
      </c>
      <c r="H7340">
        <v>0</v>
      </c>
      <c r="I7340">
        <v>1.37</v>
      </c>
      <c r="J7340">
        <v>-3.02</v>
      </c>
      <c r="K7340">
        <v>-1.65</v>
      </c>
      <c r="L7340" s="2">
        <f>_xlfn.RANK.EQ(I7340, INDEX(CFB!$I$2:$I$1048576, MATCH(W7340, CFB!$W$2:$W$1048576, 0)):INDEX(CFB!$I$2:$I$1048576, MATCH(W7340, CFB!$W$2:$W$1048576, 0) + COUNTIF(CFB!$W$2:$W$1048576, W7340) - 1), 0)</f>
        <v>60</v>
      </c>
      <c r="M7340" s="2">
        <f>_xlfn.RANK.EQ(J7340, INDEX(CFB!$J$2:$J$1048576, MATCH(W7340, CFB!$W$2:$W$1048576, 0)):INDEX(CFB!$J$2:$J$1048576, MATCH(W7340, CFB!$W$2:$W$1048576, 0) + COUNTIF(CFB!$W$2:$W$1048576, W7340) - 1))</f>
        <v>89</v>
      </c>
      <c r="N7340" s="2">
        <f>RANK(K7340, INDEX(CFB!$K$2:$K$1048576, MATCH(W7340, CFB!$W$2:$W$1048576, 0)):INDEX(CFB!$K$2:$K$1048576, MATCH(W7340, CFB!$W$2:$W$1048576, 0) + COUNTIF(CFB!$W$2:$W$1048576, W7340) - 1))</f>
        <v>75</v>
      </c>
      <c r="O7340">
        <v>23.22</v>
      </c>
      <c r="P7340">
        <v>9.27</v>
      </c>
      <c r="W7340">
        <v>1964</v>
      </c>
      <c r="X7340">
        <f t="shared" si="227"/>
        <v>0</v>
      </c>
    </row>
    <row r="7341" spans="1:24" ht="12.75" hidden="1" customHeight="1" x14ac:dyDescent="0.45">
      <c r="A7341">
        <v>76</v>
      </c>
      <c r="B7341" t="s">
        <v>150</v>
      </c>
      <c r="C7341" t="s">
        <v>12</v>
      </c>
      <c r="D7341" s="2" t="str">
        <f t="shared" si="226"/>
        <v>Southern Mississippi1964</v>
      </c>
      <c r="F7341">
        <v>6</v>
      </c>
      <c r="G7341">
        <v>3</v>
      </c>
      <c r="H7341">
        <v>0</v>
      </c>
      <c r="I7341">
        <v>-1.47</v>
      </c>
      <c r="J7341">
        <v>-0.73</v>
      </c>
      <c r="K7341">
        <v>-2.2000000000000002</v>
      </c>
      <c r="L7341" s="2">
        <f>_xlfn.RANK.EQ(I7341, INDEX(CFB!$I$2:$I$1048576, MATCH(W7341, CFB!$W$2:$W$1048576, 0)):INDEX(CFB!$I$2:$I$1048576, MATCH(W7341, CFB!$W$2:$W$1048576, 0) + COUNTIF(CFB!$W$2:$W$1048576, W7341) - 1), 0)</f>
        <v>78</v>
      </c>
      <c r="M7341" s="2">
        <f>_xlfn.RANK.EQ(J7341, INDEX(CFB!$J$2:$J$1048576, MATCH(W7341, CFB!$W$2:$W$1048576, 0)):INDEX(CFB!$J$2:$J$1048576, MATCH(W7341, CFB!$W$2:$W$1048576, 0) + COUNTIF(CFB!$W$2:$W$1048576, W7341) - 1))</f>
        <v>72</v>
      </c>
      <c r="N7341" s="2">
        <f>RANK(K7341, INDEX(CFB!$K$2:$K$1048576, MATCH(W7341, CFB!$W$2:$W$1048576, 0)):INDEX(CFB!$K$2:$K$1048576, MATCH(W7341, CFB!$W$2:$W$1048576, 0) + COUNTIF(CFB!$W$2:$W$1048576, W7341) - 1))</f>
        <v>76</v>
      </c>
      <c r="O7341">
        <v>23.18</v>
      </c>
      <c r="P7341">
        <v>9.3800000000000008</v>
      </c>
      <c r="W7341">
        <v>1964</v>
      </c>
      <c r="X7341">
        <f t="shared" si="227"/>
        <v>0</v>
      </c>
    </row>
    <row r="7342" spans="1:24" ht="12.75" hidden="1" customHeight="1" x14ac:dyDescent="0.45">
      <c r="A7342">
        <v>77</v>
      </c>
      <c r="B7342" t="s">
        <v>26</v>
      </c>
      <c r="C7342" t="s">
        <v>23</v>
      </c>
      <c r="D7342" s="2" t="str">
        <f t="shared" si="226"/>
        <v>Clemson1964</v>
      </c>
      <c r="F7342">
        <v>3</v>
      </c>
      <c r="G7342">
        <v>7</v>
      </c>
      <c r="H7342">
        <v>0</v>
      </c>
      <c r="I7342">
        <v>-4.99</v>
      </c>
      <c r="J7342">
        <v>2.77</v>
      </c>
      <c r="K7342">
        <v>-2.2200000000000002</v>
      </c>
      <c r="L7342" s="2">
        <f>_xlfn.RANK.EQ(I7342, INDEX(CFB!$I$2:$I$1048576, MATCH(W7342, CFB!$W$2:$W$1048576, 0)):INDEX(CFB!$I$2:$I$1048576, MATCH(W7342, CFB!$W$2:$W$1048576, 0) + COUNTIF(CFB!$W$2:$W$1048576, W7342) - 1), 0)</f>
        <v>94</v>
      </c>
      <c r="M7342" s="2">
        <f>_xlfn.RANK.EQ(J7342, INDEX(CFB!$J$2:$J$1048576, MATCH(W7342, CFB!$W$2:$W$1048576, 0)):INDEX(CFB!$J$2:$J$1048576, MATCH(W7342, CFB!$W$2:$W$1048576, 0) + COUNTIF(CFB!$W$2:$W$1048576, W7342) - 1))</f>
        <v>43</v>
      </c>
      <c r="N7342" s="2">
        <f>RANK(K7342, INDEX(CFB!$K$2:$K$1048576, MATCH(W7342, CFB!$W$2:$W$1048576, 0)):INDEX(CFB!$K$2:$K$1048576, MATCH(W7342, CFB!$W$2:$W$1048576, 0) + COUNTIF(CFB!$W$2:$W$1048576, W7342) - 1))</f>
        <v>77</v>
      </c>
      <c r="O7342">
        <v>18.899999999999999</v>
      </c>
      <c r="P7342">
        <v>5.15</v>
      </c>
      <c r="W7342">
        <v>1964</v>
      </c>
      <c r="X7342">
        <f t="shared" si="227"/>
        <v>0</v>
      </c>
    </row>
    <row r="7343" spans="1:24" ht="12.75" hidden="1" customHeight="1" x14ac:dyDescent="0.45">
      <c r="A7343">
        <v>78</v>
      </c>
      <c r="B7343" t="s">
        <v>218</v>
      </c>
      <c r="C7343" t="s">
        <v>212</v>
      </c>
      <c r="D7343" s="2" t="str">
        <f t="shared" si="226"/>
        <v>Dartmouth1964</v>
      </c>
      <c r="F7343">
        <v>6</v>
      </c>
      <c r="G7343">
        <v>3</v>
      </c>
      <c r="H7343">
        <v>0</v>
      </c>
      <c r="I7343">
        <v>2.12</v>
      </c>
      <c r="J7343">
        <v>-4.3499999999999996</v>
      </c>
      <c r="K7343">
        <v>-2.23</v>
      </c>
      <c r="L7343" s="2">
        <f>_xlfn.RANK.EQ(I7343, INDEX(CFB!$I$2:$I$1048576, MATCH(W7343, CFB!$W$2:$W$1048576, 0)):INDEX(CFB!$I$2:$I$1048576, MATCH(W7343, CFB!$W$2:$W$1048576, 0) + COUNTIF(CFB!$W$2:$W$1048576, W7343) - 1), 0)</f>
        <v>53</v>
      </c>
      <c r="M7343" s="2">
        <f>_xlfn.RANK.EQ(J7343, INDEX(CFB!$J$2:$J$1048576, MATCH(W7343, CFB!$W$2:$W$1048576, 0)):INDEX(CFB!$J$2:$J$1048576, MATCH(W7343, CFB!$W$2:$W$1048576, 0) + COUNTIF(CFB!$W$2:$W$1048576, W7343) - 1))</f>
        <v>96</v>
      </c>
      <c r="N7343" s="2">
        <f>RANK(K7343, INDEX(CFB!$K$2:$K$1048576, MATCH(W7343, CFB!$W$2:$W$1048576, 0)):INDEX(CFB!$K$2:$K$1048576, MATCH(W7343, CFB!$W$2:$W$1048576, 0) + COUNTIF(CFB!$W$2:$W$1048576, W7343) - 1))</f>
        <v>78</v>
      </c>
      <c r="O7343">
        <v>30.35</v>
      </c>
      <c r="P7343">
        <v>10.029999999999999</v>
      </c>
      <c r="W7343">
        <v>1964</v>
      </c>
      <c r="X7343">
        <f t="shared" si="227"/>
        <v>0</v>
      </c>
    </row>
    <row r="7344" spans="1:24" ht="12.75" hidden="1" customHeight="1" x14ac:dyDescent="0.45">
      <c r="A7344">
        <v>79</v>
      </c>
      <c r="B7344" t="s">
        <v>210</v>
      </c>
      <c r="C7344" t="s">
        <v>12</v>
      </c>
      <c r="D7344" s="2" t="str">
        <f t="shared" si="226"/>
        <v>Colgate1964</v>
      </c>
      <c r="F7344">
        <v>7</v>
      </c>
      <c r="G7344">
        <v>2</v>
      </c>
      <c r="H7344">
        <v>0</v>
      </c>
      <c r="I7344">
        <v>-6.72</v>
      </c>
      <c r="J7344">
        <v>4.3899999999999997</v>
      </c>
      <c r="K7344">
        <v>-2.33</v>
      </c>
      <c r="L7344" s="2">
        <f>_xlfn.RANK.EQ(I7344, INDEX(CFB!$I$2:$I$1048576, MATCH(W7344, CFB!$W$2:$W$1048576, 0)):INDEX(CFB!$I$2:$I$1048576, MATCH(W7344, CFB!$W$2:$W$1048576, 0) + COUNTIF(CFB!$W$2:$W$1048576, W7344) - 1), 0)</f>
        <v>105</v>
      </c>
      <c r="M7344" s="2">
        <f>_xlfn.RANK.EQ(J7344, INDEX(CFB!$J$2:$J$1048576, MATCH(W7344, CFB!$W$2:$W$1048576, 0)):INDEX(CFB!$J$2:$J$1048576, MATCH(W7344, CFB!$W$2:$W$1048576, 0) + COUNTIF(CFB!$W$2:$W$1048576, W7344) - 1))</f>
        <v>32</v>
      </c>
      <c r="N7344" s="2">
        <f>RANK(K7344, INDEX(CFB!$K$2:$K$1048576, MATCH(W7344, CFB!$W$2:$W$1048576, 0)):INDEX(CFB!$K$2:$K$1048576, MATCH(W7344, CFB!$W$2:$W$1048576, 0) + COUNTIF(CFB!$W$2:$W$1048576, W7344) - 1))</f>
        <v>79</v>
      </c>
      <c r="O7344">
        <v>17.91</v>
      </c>
      <c r="P7344">
        <v>0.93</v>
      </c>
      <c r="W7344">
        <v>1964</v>
      </c>
      <c r="X7344">
        <f t="shared" si="227"/>
        <v>0</v>
      </c>
    </row>
    <row r="7345" spans="1:24" ht="12.75" hidden="1" customHeight="1" x14ac:dyDescent="0.45">
      <c r="A7345">
        <v>80</v>
      </c>
      <c r="B7345" t="s">
        <v>20</v>
      </c>
      <c r="C7345" t="s">
        <v>23</v>
      </c>
      <c r="D7345" s="2" t="str">
        <f t="shared" si="226"/>
        <v>South Carolina1964</v>
      </c>
      <c r="F7345">
        <v>3</v>
      </c>
      <c r="G7345">
        <v>5</v>
      </c>
      <c r="H7345">
        <v>2</v>
      </c>
      <c r="I7345">
        <v>-1.79</v>
      </c>
      <c r="J7345">
        <v>-0.95</v>
      </c>
      <c r="K7345">
        <v>-2.74</v>
      </c>
      <c r="L7345" s="2">
        <f>_xlfn.RANK.EQ(I7345, INDEX(CFB!$I$2:$I$1048576, MATCH(W7345, CFB!$W$2:$W$1048576, 0)):INDEX(CFB!$I$2:$I$1048576, MATCH(W7345, CFB!$W$2:$W$1048576, 0) + COUNTIF(CFB!$W$2:$W$1048576, W7345) - 1), 0)</f>
        <v>81</v>
      </c>
      <c r="M7345" s="2">
        <f>_xlfn.RANK.EQ(J7345, INDEX(CFB!$J$2:$J$1048576, MATCH(W7345, CFB!$W$2:$W$1048576, 0)):INDEX(CFB!$J$2:$J$1048576, MATCH(W7345, CFB!$W$2:$W$1048576, 0) + COUNTIF(CFB!$W$2:$W$1048576, W7345) - 1))</f>
        <v>74</v>
      </c>
      <c r="N7345" s="2">
        <f>RANK(K7345, INDEX(CFB!$K$2:$K$1048576, MATCH(W7345, CFB!$W$2:$W$1048576, 0)):INDEX(CFB!$K$2:$K$1048576, MATCH(W7345, CFB!$W$2:$W$1048576, 0) + COUNTIF(CFB!$W$2:$W$1048576, W7345) - 1))</f>
        <v>80</v>
      </c>
      <c r="O7345">
        <v>20.86</v>
      </c>
      <c r="P7345">
        <v>7.42</v>
      </c>
      <c r="W7345">
        <v>1964</v>
      </c>
      <c r="X7345">
        <f t="shared" si="227"/>
        <v>0</v>
      </c>
    </row>
    <row r="7346" spans="1:24" ht="12.75" hidden="1" customHeight="1" x14ac:dyDescent="0.45">
      <c r="A7346">
        <v>81</v>
      </c>
      <c r="B7346" t="s">
        <v>85</v>
      </c>
      <c r="C7346" t="s">
        <v>242</v>
      </c>
      <c r="D7346" s="2" t="str">
        <f t="shared" si="226"/>
        <v>Washington State1964</v>
      </c>
      <c r="F7346">
        <v>3</v>
      </c>
      <c r="G7346">
        <v>6</v>
      </c>
      <c r="H7346">
        <v>1</v>
      </c>
      <c r="I7346">
        <v>2.93</v>
      </c>
      <c r="J7346">
        <v>-5.91</v>
      </c>
      <c r="K7346">
        <v>-2.99</v>
      </c>
      <c r="L7346" s="2">
        <f>_xlfn.RANK.EQ(I7346, INDEX(CFB!$I$2:$I$1048576, MATCH(W7346, CFB!$W$2:$W$1048576, 0)):INDEX(CFB!$I$2:$I$1048576, MATCH(W7346, CFB!$W$2:$W$1048576, 0) + COUNTIF(CFB!$W$2:$W$1048576, W7346) - 1), 0)</f>
        <v>44</v>
      </c>
      <c r="M7346" s="2">
        <f>_xlfn.RANK.EQ(J7346, INDEX(CFB!$J$2:$J$1048576, MATCH(W7346, CFB!$W$2:$W$1048576, 0)):INDEX(CFB!$J$2:$J$1048576, MATCH(W7346, CFB!$W$2:$W$1048576, 0) + COUNTIF(CFB!$W$2:$W$1048576, W7346) - 1))</f>
        <v>101</v>
      </c>
      <c r="N7346" s="2">
        <f>RANK(K7346, INDEX(CFB!$K$2:$K$1048576, MATCH(W7346, CFB!$W$2:$W$1048576, 0)):INDEX(CFB!$K$2:$K$1048576, MATCH(W7346, CFB!$W$2:$W$1048576, 0) + COUNTIF(CFB!$W$2:$W$1048576, W7346) - 1))</f>
        <v>81</v>
      </c>
      <c r="O7346">
        <v>28.19</v>
      </c>
      <c r="P7346">
        <v>12.34</v>
      </c>
      <c r="W7346">
        <v>1964</v>
      </c>
      <c r="X7346">
        <f t="shared" si="227"/>
        <v>0</v>
      </c>
    </row>
    <row r="7347" spans="1:24" ht="12.75" hidden="1" customHeight="1" x14ac:dyDescent="0.45">
      <c r="A7347">
        <v>82</v>
      </c>
      <c r="B7347" t="s">
        <v>24</v>
      </c>
      <c r="C7347" t="s">
        <v>189</v>
      </c>
      <c r="D7347" s="2" t="str">
        <f t="shared" si="226"/>
        <v>SMU1964</v>
      </c>
      <c r="F7347">
        <v>1</v>
      </c>
      <c r="G7347">
        <v>9</v>
      </c>
      <c r="H7347">
        <v>0</v>
      </c>
      <c r="I7347">
        <v>-4.51</v>
      </c>
      <c r="J7347">
        <v>1.34</v>
      </c>
      <c r="K7347">
        <v>-3.17</v>
      </c>
      <c r="L7347" s="2">
        <f>_xlfn.RANK.EQ(I7347, INDEX(CFB!$I$2:$I$1048576, MATCH(W7347, CFB!$W$2:$W$1048576, 0)):INDEX(CFB!$I$2:$I$1048576, MATCH(W7347, CFB!$W$2:$W$1048576, 0) + COUNTIF(CFB!$W$2:$W$1048576, W7347) - 1), 0)</f>
        <v>92</v>
      </c>
      <c r="M7347" s="2">
        <f>_xlfn.RANK.EQ(J7347, INDEX(CFB!$J$2:$J$1048576, MATCH(W7347, CFB!$W$2:$W$1048576, 0)):INDEX(CFB!$J$2:$J$1048576, MATCH(W7347, CFB!$W$2:$W$1048576, 0) + COUNTIF(CFB!$W$2:$W$1048576, W7347) - 1))</f>
        <v>55</v>
      </c>
      <c r="N7347" s="2">
        <f>RANK(K7347, INDEX(CFB!$K$2:$K$1048576, MATCH(W7347, CFB!$W$2:$W$1048576, 0)):INDEX(CFB!$K$2:$K$1048576, MATCH(W7347, CFB!$W$2:$W$1048576, 0) + COUNTIF(CFB!$W$2:$W$1048576, W7347) - 1))</f>
        <v>82</v>
      </c>
      <c r="O7347">
        <v>19.46</v>
      </c>
      <c r="P7347">
        <v>5.7</v>
      </c>
      <c r="W7347">
        <v>1964</v>
      </c>
      <c r="X7347">
        <f t="shared" si="227"/>
        <v>0</v>
      </c>
    </row>
    <row r="7348" spans="1:24" ht="12.75" hidden="1" customHeight="1" x14ac:dyDescent="0.45">
      <c r="A7348">
        <v>83</v>
      </c>
      <c r="B7348" t="s">
        <v>222</v>
      </c>
      <c r="C7348" t="s">
        <v>212</v>
      </c>
      <c r="D7348" s="2" t="str">
        <f t="shared" si="226"/>
        <v>Cornell1964</v>
      </c>
      <c r="F7348">
        <v>3</v>
      </c>
      <c r="G7348">
        <v>5</v>
      </c>
      <c r="H7348">
        <v>1</v>
      </c>
      <c r="I7348">
        <v>2.2200000000000002</v>
      </c>
      <c r="J7348">
        <v>-5.86</v>
      </c>
      <c r="K7348">
        <v>-3.64</v>
      </c>
      <c r="L7348" s="2">
        <f>_xlfn.RANK.EQ(I7348, INDEX(CFB!$I$2:$I$1048576, MATCH(W7348, CFB!$W$2:$W$1048576, 0)):INDEX(CFB!$I$2:$I$1048576, MATCH(W7348, CFB!$W$2:$W$1048576, 0) + COUNTIF(CFB!$W$2:$W$1048576, W7348) - 1), 0)</f>
        <v>52</v>
      </c>
      <c r="M7348" s="2">
        <f>_xlfn.RANK.EQ(J7348, INDEX(CFB!$J$2:$J$1048576, MATCH(W7348, CFB!$W$2:$W$1048576, 0)):INDEX(CFB!$J$2:$J$1048576, MATCH(W7348, CFB!$W$2:$W$1048576, 0) + COUNTIF(CFB!$W$2:$W$1048576, W7348) - 1))</f>
        <v>100</v>
      </c>
      <c r="N7348" s="2">
        <f>RANK(K7348, INDEX(CFB!$K$2:$K$1048576, MATCH(W7348, CFB!$W$2:$W$1048576, 0)):INDEX(CFB!$K$2:$K$1048576, MATCH(W7348, CFB!$W$2:$W$1048576, 0) + COUNTIF(CFB!$W$2:$W$1048576, W7348) - 1))</f>
        <v>83</v>
      </c>
      <c r="O7348">
        <v>28.68</v>
      </c>
      <c r="P7348">
        <v>8.76</v>
      </c>
      <c r="W7348">
        <v>1964</v>
      </c>
      <c r="X7348">
        <f t="shared" si="227"/>
        <v>0</v>
      </c>
    </row>
    <row r="7349" spans="1:24" ht="12.75" hidden="1" customHeight="1" x14ac:dyDescent="0.45">
      <c r="A7349">
        <v>84</v>
      </c>
      <c r="B7349" t="s">
        <v>244</v>
      </c>
      <c r="C7349" t="s">
        <v>206</v>
      </c>
      <c r="D7349" s="2" t="str">
        <f t="shared" si="226"/>
        <v>George Washington1964</v>
      </c>
      <c r="F7349">
        <v>5</v>
      </c>
      <c r="G7349">
        <v>4</v>
      </c>
      <c r="H7349">
        <v>0</v>
      </c>
      <c r="I7349">
        <v>-1.64</v>
      </c>
      <c r="J7349">
        <v>-2.12</v>
      </c>
      <c r="K7349">
        <v>-3.76</v>
      </c>
      <c r="L7349" s="2">
        <f>_xlfn.RANK.EQ(I7349, INDEX(CFB!$I$2:$I$1048576, MATCH(W7349, CFB!$W$2:$W$1048576, 0)):INDEX(CFB!$I$2:$I$1048576, MATCH(W7349, CFB!$W$2:$W$1048576, 0) + COUNTIF(CFB!$W$2:$W$1048576, W7349) - 1), 0)</f>
        <v>80</v>
      </c>
      <c r="M7349" s="2">
        <f>_xlfn.RANK.EQ(J7349, INDEX(CFB!$J$2:$J$1048576, MATCH(W7349, CFB!$W$2:$W$1048576, 0)):INDEX(CFB!$J$2:$J$1048576, MATCH(W7349, CFB!$W$2:$W$1048576, 0) + COUNTIF(CFB!$W$2:$W$1048576, W7349) - 1))</f>
        <v>84</v>
      </c>
      <c r="N7349" s="2">
        <f>RANK(K7349, INDEX(CFB!$K$2:$K$1048576, MATCH(W7349, CFB!$W$2:$W$1048576, 0)):INDEX(CFB!$K$2:$K$1048576, MATCH(W7349, CFB!$W$2:$W$1048576, 0) + COUNTIF(CFB!$W$2:$W$1048576, W7349) - 1))</f>
        <v>84</v>
      </c>
      <c r="O7349">
        <v>21.66</v>
      </c>
      <c r="P7349">
        <v>8.35</v>
      </c>
      <c r="W7349">
        <v>1964</v>
      </c>
      <c r="X7349">
        <f t="shared" si="227"/>
        <v>0</v>
      </c>
    </row>
    <row r="7350" spans="1:24" ht="12.75" hidden="1" customHeight="1" x14ac:dyDescent="0.45">
      <c r="A7350">
        <v>85</v>
      </c>
      <c r="B7350" t="s">
        <v>64</v>
      </c>
      <c r="C7350" t="s">
        <v>65</v>
      </c>
      <c r="D7350" s="2" t="str">
        <f t="shared" si="226"/>
        <v>Ohio1964</v>
      </c>
      <c r="F7350">
        <v>5</v>
      </c>
      <c r="G7350">
        <v>4</v>
      </c>
      <c r="H7350">
        <v>1</v>
      </c>
      <c r="I7350">
        <v>-5.63</v>
      </c>
      <c r="J7350">
        <v>1.45</v>
      </c>
      <c r="K7350">
        <v>-4.1900000000000004</v>
      </c>
      <c r="L7350" s="2">
        <f>_xlfn.RANK.EQ(I7350, INDEX(CFB!$I$2:$I$1048576, MATCH(W7350, CFB!$W$2:$W$1048576, 0)):INDEX(CFB!$I$2:$I$1048576, MATCH(W7350, CFB!$W$2:$W$1048576, 0) + COUNTIF(CFB!$W$2:$W$1048576, W7350) - 1), 0)</f>
        <v>100</v>
      </c>
      <c r="M7350" s="2">
        <f>_xlfn.RANK.EQ(J7350, INDEX(CFB!$J$2:$J$1048576, MATCH(W7350, CFB!$W$2:$W$1048576, 0)):INDEX(CFB!$J$2:$J$1048576, MATCH(W7350, CFB!$W$2:$W$1048576, 0) + COUNTIF(CFB!$W$2:$W$1048576, W7350) - 1))</f>
        <v>53</v>
      </c>
      <c r="N7350" s="2">
        <f>RANK(K7350, INDEX(CFB!$K$2:$K$1048576, MATCH(W7350, CFB!$W$2:$W$1048576, 0)):INDEX(CFB!$K$2:$K$1048576, MATCH(W7350, CFB!$W$2:$W$1048576, 0) + COUNTIF(CFB!$W$2:$W$1048576, W7350) - 1))</f>
        <v>85</v>
      </c>
      <c r="O7350">
        <v>15.79</v>
      </c>
      <c r="P7350">
        <v>4.5599999999999996</v>
      </c>
      <c r="W7350">
        <v>1964</v>
      </c>
      <c r="X7350">
        <f t="shared" si="227"/>
        <v>0</v>
      </c>
    </row>
    <row r="7351" spans="1:24" ht="12.75" hidden="1" customHeight="1" x14ac:dyDescent="0.45">
      <c r="A7351">
        <v>86</v>
      </c>
      <c r="B7351" t="s">
        <v>40</v>
      </c>
      <c r="C7351" t="s">
        <v>188</v>
      </c>
      <c r="D7351" s="2" t="str">
        <f t="shared" si="226"/>
        <v>Iowa State1964</v>
      </c>
      <c r="F7351">
        <v>1</v>
      </c>
      <c r="G7351">
        <v>8</v>
      </c>
      <c r="H7351">
        <v>1</v>
      </c>
      <c r="I7351">
        <v>-5.23</v>
      </c>
      <c r="J7351">
        <v>0.82</v>
      </c>
      <c r="K7351">
        <v>-4.41</v>
      </c>
      <c r="L7351" s="2">
        <f>_xlfn.RANK.EQ(I7351, INDEX(CFB!$I$2:$I$1048576, MATCH(W7351, CFB!$W$2:$W$1048576, 0)):INDEX(CFB!$I$2:$I$1048576, MATCH(W7351, CFB!$W$2:$W$1048576, 0) + COUNTIF(CFB!$W$2:$W$1048576, W7351) - 1), 0)</f>
        <v>96</v>
      </c>
      <c r="M7351" s="2">
        <f>_xlfn.RANK.EQ(J7351, INDEX(CFB!$J$2:$J$1048576, MATCH(W7351, CFB!$W$2:$W$1048576, 0)):INDEX(CFB!$J$2:$J$1048576, MATCH(W7351, CFB!$W$2:$W$1048576, 0) + COUNTIF(CFB!$W$2:$W$1048576, W7351) - 1))</f>
        <v>60</v>
      </c>
      <c r="N7351" s="2">
        <f>RANK(K7351, INDEX(CFB!$K$2:$K$1048576, MATCH(W7351, CFB!$W$2:$W$1048576, 0)):INDEX(CFB!$K$2:$K$1048576, MATCH(W7351, CFB!$W$2:$W$1048576, 0) + COUNTIF(CFB!$W$2:$W$1048576, W7351) - 1))</f>
        <v>86</v>
      </c>
      <c r="O7351">
        <v>18.489999999999998</v>
      </c>
      <c r="P7351">
        <v>5.7</v>
      </c>
      <c r="W7351">
        <v>1964</v>
      </c>
      <c r="X7351">
        <f t="shared" si="227"/>
        <v>0</v>
      </c>
    </row>
    <row r="7352" spans="1:24" ht="12.75" hidden="1" customHeight="1" x14ac:dyDescent="0.45">
      <c r="A7352">
        <v>87</v>
      </c>
      <c r="B7352" t="s">
        <v>211</v>
      </c>
      <c r="C7352" t="s">
        <v>212</v>
      </c>
      <c r="D7352" s="2" t="str">
        <f t="shared" si="226"/>
        <v>Yale1964</v>
      </c>
      <c r="F7352">
        <v>6</v>
      </c>
      <c r="G7352">
        <v>2</v>
      </c>
      <c r="H7352">
        <v>1</v>
      </c>
      <c r="I7352">
        <v>-0.73</v>
      </c>
      <c r="J7352">
        <v>-3.71</v>
      </c>
      <c r="K7352">
        <v>-4.4400000000000004</v>
      </c>
      <c r="L7352" s="2">
        <f>_xlfn.RANK.EQ(I7352, INDEX(CFB!$I$2:$I$1048576, MATCH(W7352, CFB!$W$2:$W$1048576, 0)):INDEX(CFB!$I$2:$I$1048576, MATCH(W7352, CFB!$W$2:$W$1048576, 0) + COUNTIF(CFB!$W$2:$W$1048576, W7352) - 1), 0)</f>
        <v>74</v>
      </c>
      <c r="M7352" s="2">
        <f>_xlfn.RANK.EQ(J7352, INDEX(CFB!$J$2:$J$1048576, MATCH(W7352, CFB!$W$2:$W$1048576, 0)):INDEX(CFB!$J$2:$J$1048576, MATCH(W7352, CFB!$W$2:$W$1048576, 0) + COUNTIF(CFB!$W$2:$W$1048576, W7352) - 1))</f>
        <v>93</v>
      </c>
      <c r="N7352" s="2">
        <f>RANK(K7352, INDEX(CFB!$K$2:$K$1048576, MATCH(W7352, CFB!$W$2:$W$1048576, 0)):INDEX(CFB!$K$2:$K$1048576, MATCH(W7352, CFB!$W$2:$W$1048576, 0) + COUNTIF(CFB!$W$2:$W$1048576, W7352) - 1))</f>
        <v>87</v>
      </c>
      <c r="O7352">
        <v>25.08</v>
      </c>
      <c r="P7352">
        <v>8.23</v>
      </c>
      <c r="W7352">
        <v>1964</v>
      </c>
      <c r="X7352">
        <f t="shared" si="227"/>
        <v>0</v>
      </c>
    </row>
    <row r="7353" spans="1:24" ht="12.75" hidden="1" customHeight="1" x14ac:dyDescent="0.45">
      <c r="A7353">
        <v>88</v>
      </c>
      <c r="B7353" t="s">
        <v>93</v>
      </c>
      <c r="C7353" t="s">
        <v>23</v>
      </c>
      <c r="D7353" s="2" t="str">
        <f t="shared" si="226"/>
        <v>Virginia1964</v>
      </c>
      <c r="F7353">
        <v>5</v>
      </c>
      <c r="G7353">
        <v>5</v>
      </c>
      <c r="H7353">
        <v>0</v>
      </c>
      <c r="I7353">
        <v>2.04</v>
      </c>
      <c r="J7353">
        <v>-6.71</v>
      </c>
      <c r="K7353">
        <v>-4.67</v>
      </c>
      <c r="L7353" s="2">
        <f>_xlfn.RANK.EQ(I7353, INDEX(CFB!$I$2:$I$1048576, MATCH(W7353, CFB!$W$2:$W$1048576, 0)):INDEX(CFB!$I$2:$I$1048576, MATCH(W7353, CFB!$W$2:$W$1048576, 0) + COUNTIF(CFB!$W$2:$W$1048576, W7353) - 1), 0)</f>
        <v>54</v>
      </c>
      <c r="M7353" s="2">
        <f>_xlfn.RANK.EQ(J7353, INDEX(CFB!$J$2:$J$1048576, MATCH(W7353, CFB!$W$2:$W$1048576, 0)):INDEX(CFB!$J$2:$J$1048576, MATCH(W7353, CFB!$W$2:$W$1048576, 0) + COUNTIF(CFB!$W$2:$W$1048576, W7353) - 1))</f>
        <v>104</v>
      </c>
      <c r="N7353" s="2">
        <f>RANK(K7353, INDEX(CFB!$K$2:$K$1048576, MATCH(W7353, CFB!$W$2:$W$1048576, 0)):INDEX(CFB!$K$2:$K$1048576, MATCH(W7353, CFB!$W$2:$W$1048576, 0) + COUNTIF(CFB!$W$2:$W$1048576, W7353) - 1))</f>
        <v>88</v>
      </c>
      <c r="O7353">
        <v>23.78</v>
      </c>
      <c r="P7353">
        <v>13.48</v>
      </c>
      <c r="W7353">
        <v>1964</v>
      </c>
      <c r="X7353">
        <f t="shared" si="227"/>
        <v>0</v>
      </c>
    </row>
    <row r="7354" spans="1:24" ht="12.75" hidden="1" customHeight="1" x14ac:dyDescent="0.45">
      <c r="A7354">
        <v>89</v>
      </c>
      <c r="B7354" t="s">
        <v>32</v>
      </c>
      <c r="C7354" t="s">
        <v>178</v>
      </c>
      <c r="D7354" s="2" t="str">
        <f t="shared" si="226"/>
        <v>BYU1964</v>
      </c>
      <c r="F7354">
        <v>3</v>
      </c>
      <c r="G7354">
        <v>6</v>
      </c>
      <c r="H7354">
        <v>1</v>
      </c>
      <c r="I7354">
        <v>1.99</v>
      </c>
      <c r="J7354">
        <v>-6.74</v>
      </c>
      <c r="K7354">
        <v>-4.75</v>
      </c>
      <c r="L7354" s="2">
        <f>_xlfn.RANK.EQ(I7354, INDEX(CFB!$I$2:$I$1048576, MATCH(W7354, CFB!$W$2:$W$1048576, 0)):INDEX(CFB!$I$2:$I$1048576, MATCH(W7354, CFB!$W$2:$W$1048576, 0) + COUNTIF(CFB!$W$2:$W$1048576, W7354) - 1), 0)</f>
        <v>56</v>
      </c>
      <c r="M7354" s="2">
        <f>_xlfn.RANK.EQ(J7354, INDEX(CFB!$J$2:$J$1048576, MATCH(W7354, CFB!$W$2:$W$1048576, 0)):INDEX(CFB!$J$2:$J$1048576, MATCH(W7354, CFB!$W$2:$W$1048576, 0) + COUNTIF(CFB!$W$2:$W$1048576, W7354) - 1))</f>
        <v>105</v>
      </c>
      <c r="N7354" s="2">
        <f>RANK(K7354, INDEX(CFB!$K$2:$K$1048576, MATCH(W7354, CFB!$W$2:$W$1048576, 0)):INDEX(CFB!$K$2:$K$1048576, MATCH(W7354, CFB!$W$2:$W$1048576, 0) + COUNTIF(CFB!$W$2:$W$1048576, W7354) - 1))</f>
        <v>89</v>
      </c>
      <c r="O7354">
        <v>25.31</v>
      </c>
      <c r="P7354">
        <v>13.61</v>
      </c>
      <c r="W7354">
        <v>1964</v>
      </c>
      <c r="X7354">
        <f t="shared" si="227"/>
        <v>0</v>
      </c>
    </row>
    <row r="7355" spans="1:24" ht="12.75" hidden="1" customHeight="1" x14ac:dyDescent="0.45">
      <c r="A7355">
        <v>90</v>
      </c>
      <c r="B7355" t="s">
        <v>219</v>
      </c>
      <c r="C7355" t="s">
        <v>212</v>
      </c>
      <c r="D7355" s="2" t="str">
        <f t="shared" si="226"/>
        <v>Harvard1964</v>
      </c>
      <c r="F7355">
        <v>6</v>
      </c>
      <c r="G7355">
        <v>3</v>
      </c>
      <c r="H7355">
        <v>0</v>
      </c>
      <c r="I7355">
        <v>-5.39</v>
      </c>
      <c r="J7355">
        <v>-0.09</v>
      </c>
      <c r="K7355">
        <v>-5.49</v>
      </c>
      <c r="L7355" s="2">
        <f>_xlfn.RANK.EQ(I7355, INDEX(CFB!$I$2:$I$1048576, MATCH(W7355, CFB!$W$2:$W$1048576, 0)):INDEX(CFB!$I$2:$I$1048576, MATCH(W7355, CFB!$W$2:$W$1048576, 0) + COUNTIF(CFB!$W$2:$W$1048576, W7355) - 1), 0)</f>
        <v>97</v>
      </c>
      <c r="M7355" s="2">
        <f>_xlfn.RANK.EQ(J7355, INDEX(CFB!$J$2:$J$1048576, MATCH(W7355, CFB!$W$2:$W$1048576, 0)):INDEX(CFB!$J$2:$J$1048576, MATCH(W7355, CFB!$W$2:$W$1048576, 0) + COUNTIF(CFB!$W$2:$W$1048576, W7355) - 1))</f>
        <v>68</v>
      </c>
      <c r="N7355" s="2">
        <f>RANK(K7355, INDEX(CFB!$K$2:$K$1048576, MATCH(W7355, CFB!$W$2:$W$1048576, 0)):INDEX(CFB!$K$2:$K$1048576, MATCH(W7355, CFB!$W$2:$W$1048576, 0) + COUNTIF(CFB!$W$2:$W$1048576, W7355) - 1))</f>
        <v>90</v>
      </c>
      <c r="O7355">
        <v>18.96</v>
      </c>
      <c r="P7355">
        <v>7.05</v>
      </c>
      <c r="W7355">
        <v>1964</v>
      </c>
      <c r="X7355">
        <f t="shared" si="227"/>
        <v>0</v>
      </c>
    </row>
    <row r="7356" spans="1:24" ht="12.75" hidden="1" customHeight="1" x14ac:dyDescent="0.45">
      <c r="A7356">
        <v>91</v>
      </c>
      <c r="B7356" t="s">
        <v>194</v>
      </c>
      <c r="C7356" t="s">
        <v>195</v>
      </c>
      <c r="D7356" s="2" t="str">
        <f t="shared" si="226"/>
        <v>Wichita State1964</v>
      </c>
      <c r="F7356">
        <v>4</v>
      </c>
      <c r="G7356">
        <v>6</v>
      </c>
      <c r="H7356">
        <v>0</v>
      </c>
      <c r="I7356">
        <v>-3.93</v>
      </c>
      <c r="J7356">
        <v>-2.61</v>
      </c>
      <c r="K7356">
        <v>-6.54</v>
      </c>
      <c r="L7356" s="2">
        <f>_xlfn.RANK.EQ(I7356, INDEX(CFB!$I$2:$I$1048576, MATCH(W7356, CFB!$W$2:$W$1048576, 0)):INDEX(CFB!$I$2:$I$1048576, MATCH(W7356, CFB!$W$2:$W$1048576, 0) + COUNTIF(CFB!$W$2:$W$1048576, W7356) - 1), 0)</f>
        <v>90</v>
      </c>
      <c r="M7356" s="2">
        <f>_xlfn.RANK.EQ(J7356, INDEX(CFB!$J$2:$J$1048576, MATCH(W7356, CFB!$W$2:$W$1048576, 0)):INDEX(CFB!$J$2:$J$1048576, MATCH(W7356, CFB!$W$2:$W$1048576, 0) + COUNTIF(CFB!$W$2:$W$1048576, W7356) - 1))</f>
        <v>86</v>
      </c>
      <c r="N7356" s="2">
        <f>RANK(K7356, INDEX(CFB!$K$2:$K$1048576, MATCH(W7356, CFB!$W$2:$W$1048576, 0)):INDEX(CFB!$K$2:$K$1048576, MATCH(W7356, CFB!$W$2:$W$1048576, 0) + COUNTIF(CFB!$W$2:$W$1048576, W7356) - 1))</f>
        <v>91</v>
      </c>
      <c r="O7356">
        <v>18.97</v>
      </c>
      <c r="P7356">
        <v>9.0399999999999991</v>
      </c>
      <c r="W7356">
        <v>1964</v>
      </c>
      <c r="X7356">
        <f t="shared" si="227"/>
        <v>0</v>
      </c>
    </row>
    <row r="7357" spans="1:24" ht="12.75" hidden="1" customHeight="1" x14ac:dyDescent="0.45">
      <c r="A7357">
        <v>92</v>
      </c>
      <c r="B7357" t="s">
        <v>149</v>
      </c>
      <c r="C7357" t="s">
        <v>12</v>
      </c>
      <c r="D7357" s="2" t="str">
        <f t="shared" si="226"/>
        <v>New Mexico State1964</v>
      </c>
      <c r="F7357">
        <v>6</v>
      </c>
      <c r="G7357">
        <v>4</v>
      </c>
      <c r="H7357">
        <v>0</v>
      </c>
      <c r="I7357">
        <v>-6.35</v>
      </c>
      <c r="J7357">
        <v>-0.48</v>
      </c>
      <c r="K7357">
        <v>-6.83</v>
      </c>
      <c r="L7357" s="2">
        <f>_xlfn.RANK.EQ(I7357, INDEX(CFB!$I$2:$I$1048576, MATCH(W7357, CFB!$W$2:$W$1048576, 0)):INDEX(CFB!$I$2:$I$1048576, MATCH(W7357, CFB!$W$2:$W$1048576, 0) + COUNTIF(CFB!$W$2:$W$1048576, W7357) - 1), 0)</f>
        <v>104</v>
      </c>
      <c r="M7357" s="2">
        <f>_xlfn.RANK.EQ(J7357, INDEX(CFB!$J$2:$J$1048576, MATCH(W7357, CFB!$W$2:$W$1048576, 0)):INDEX(CFB!$J$2:$J$1048576, MATCH(W7357, CFB!$W$2:$W$1048576, 0) + COUNTIF(CFB!$W$2:$W$1048576, W7357) - 1))</f>
        <v>71</v>
      </c>
      <c r="N7357" s="2">
        <f>RANK(K7357, INDEX(CFB!$K$2:$K$1048576, MATCH(W7357, CFB!$W$2:$W$1048576, 0)):INDEX(CFB!$K$2:$K$1048576, MATCH(W7357, CFB!$W$2:$W$1048576, 0) + COUNTIF(CFB!$W$2:$W$1048576, W7357) - 1))</f>
        <v>92</v>
      </c>
      <c r="O7357">
        <v>17.239999999999998</v>
      </c>
      <c r="P7357">
        <v>12.4</v>
      </c>
      <c r="W7357">
        <v>1964</v>
      </c>
      <c r="X7357">
        <f t="shared" si="227"/>
        <v>0</v>
      </c>
    </row>
    <row r="7358" spans="1:24" ht="12.75" hidden="1" customHeight="1" x14ac:dyDescent="0.45">
      <c r="A7358">
        <v>93</v>
      </c>
      <c r="B7358" t="s">
        <v>62</v>
      </c>
      <c r="C7358" t="s">
        <v>65</v>
      </c>
      <c r="D7358" s="2" t="str">
        <f t="shared" si="226"/>
        <v>Marshall1964</v>
      </c>
      <c r="F7358">
        <v>7</v>
      </c>
      <c r="G7358">
        <v>3</v>
      </c>
      <c r="H7358">
        <v>0</v>
      </c>
      <c r="I7358">
        <v>-7.37</v>
      </c>
      <c r="J7358">
        <v>0.52</v>
      </c>
      <c r="K7358">
        <v>-6.85</v>
      </c>
      <c r="L7358" s="2">
        <f>_xlfn.RANK.EQ(I7358, INDEX(CFB!$I$2:$I$1048576, MATCH(W7358, CFB!$W$2:$W$1048576, 0)):INDEX(CFB!$I$2:$I$1048576, MATCH(W7358, CFB!$W$2:$W$1048576, 0) + COUNTIF(CFB!$W$2:$W$1048576, W7358) - 1), 0)</f>
        <v>107</v>
      </c>
      <c r="M7358" s="2">
        <f>_xlfn.RANK.EQ(J7358, INDEX(CFB!$J$2:$J$1048576, MATCH(W7358, CFB!$W$2:$W$1048576, 0)):INDEX(CFB!$J$2:$J$1048576, MATCH(W7358, CFB!$W$2:$W$1048576, 0) + COUNTIF(CFB!$W$2:$W$1048576, W7358) - 1))</f>
        <v>62</v>
      </c>
      <c r="N7358" s="2">
        <f>RANK(K7358, INDEX(CFB!$K$2:$K$1048576, MATCH(W7358, CFB!$W$2:$W$1048576, 0)):INDEX(CFB!$K$2:$K$1048576, MATCH(W7358, CFB!$W$2:$W$1048576, 0) + COUNTIF(CFB!$W$2:$W$1048576, W7358) - 1))</f>
        <v>93</v>
      </c>
      <c r="O7358">
        <v>15.05</v>
      </c>
      <c r="P7358">
        <v>6.22</v>
      </c>
      <c r="W7358">
        <v>1964</v>
      </c>
      <c r="X7358">
        <f t="shared" si="227"/>
        <v>0</v>
      </c>
    </row>
    <row r="7359" spans="1:24" ht="12.75" hidden="1" customHeight="1" x14ac:dyDescent="0.45">
      <c r="A7359">
        <v>94</v>
      </c>
      <c r="B7359" t="s">
        <v>221</v>
      </c>
      <c r="C7359" t="s">
        <v>212</v>
      </c>
      <c r="D7359" s="2" t="str">
        <f t="shared" si="226"/>
        <v>Brown1964</v>
      </c>
      <c r="F7359">
        <v>5</v>
      </c>
      <c r="G7359">
        <v>4</v>
      </c>
      <c r="H7359">
        <v>0</v>
      </c>
      <c r="I7359">
        <v>-5.44</v>
      </c>
      <c r="J7359">
        <v>-1.64</v>
      </c>
      <c r="K7359">
        <v>-7.09</v>
      </c>
      <c r="L7359" s="2">
        <f>_xlfn.RANK.EQ(I7359, INDEX(CFB!$I$2:$I$1048576, MATCH(W7359, CFB!$W$2:$W$1048576, 0)):INDEX(CFB!$I$2:$I$1048576, MATCH(W7359, CFB!$W$2:$W$1048576, 0) + COUNTIF(CFB!$W$2:$W$1048576, W7359) - 1), 0)</f>
        <v>98</v>
      </c>
      <c r="M7359" s="2">
        <f>_xlfn.RANK.EQ(J7359, INDEX(CFB!$J$2:$J$1048576, MATCH(W7359, CFB!$W$2:$W$1048576, 0)):INDEX(CFB!$J$2:$J$1048576, MATCH(W7359, CFB!$W$2:$W$1048576, 0) + COUNTIF(CFB!$W$2:$W$1048576, W7359) - 1))</f>
        <v>80</v>
      </c>
      <c r="N7359" s="2">
        <f>RANK(K7359, INDEX(CFB!$K$2:$K$1048576, MATCH(W7359, CFB!$W$2:$W$1048576, 0)):INDEX(CFB!$K$2:$K$1048576, MATCH(W7359, CFB!$W$2:$W$1048576, 0) + COUNTIF(CFB!$W$2:$W$1048576, W7359) - 1))</f>
        <v>94</v>
      </c>
      <c r="O7359">
        <v>17.54</v>
      </c>
      <c r="P7359">
        <v>6.22</v>
      </c>
      <c r="W7359">
        <v>1964</v>
      </c>
      <c r="X7359">
        <f t="shared" si="227"/>
        <v>0</v>
      </c>
    </row>
    <row r="7360" spans="1:24" ht="12.75" hidden="1" customHeight="1" x14ac:dyDescent="0.45">
      <c r="A7360">
        <v>95</v>
      </c>
      <c r="B7360" t="s">
        <v>246</v>
      </c>
      <c r="C7360" t="s">
        <v>12</v>
      </c>
      <c r="D7360" s="2" t="str">
        <f t="shared" si="226"/>
        <v>Detroit Mercy1964</v>
      </c>
      <c r="F7360">
        <v>3</v>
      </c>
      <c r="G7360">
        <v>7</v>
      </c>
      <c r="H7360">
        <v>0</v>
      </c>
      <c r="I7360">
        <v>-4.8499999999999996</v>
      </c>
      <c r="J7360">
        <v>-2.3199999999999998</v>
      </c>
      <c r="K7360">
        <v>-7.16</v>
      </c>
      <c r="L7360" s="2">
        <f>_xlfn.RANK.EQ(I7360, INDEX(CFB!$I$2:$I$1048576, MATCH(W7360, CFB!$W$2:$W$1048576, 0)):INDEX(CFB!$I$2:$I$1048576, MATCH(W7360, CFB!$W$2:$W$1048576, 0) + COUNTIF(CFB!$W$2:$W$1048576, W7360) - 1), 0)</f>
        <v>93</v>
      </c>
      <c r="M7360" s="2">
        <f>_xlfn.RANK.EQ(J7360, INDEX(CFB!$J$2:$J$1048576, MATCH(W7360, CFB!$W$2:$W$1048576, 0)):INDEX(CFB!$J$2:$J$1048576, MATCH(W7360, CFB!$W$2:$W$1048576, 0) + COUNTIF(CFB!$W$2:$W$1048576, W7360) - 1))</f>
        <v>85</v>
      </c>
      <c r="N7360" s="2">
        <f>RANK(K7360, INDEX(CFB!$K$2:$K$1048576, MATCH(W7360, CFB!$W$2:$W$1048576, 0)):INDEX(CFB!$K$2:$K$1048576, MATCH(W7360, CFB!$W$2:$W$1048576, 0) + COUNTIF(CFB!$W$2:$W$1048576, W7360) - 1))</f>
        <v>95</v>
      </c>
      <c r="O7360">
        <v>19.09</v>
      </c>
      <c r="P7360">
        <v>8.1300000000000008</v>
      </c>
      <c r="W7360">
        <v>1964</v>
      </c>
      <c r="X7360">
        <f t="shared" si="227"/>
        <v>0</v>
      </c>
    </row>
    <row r="7361" spans="1:24" ht="12.75" hidden="1" customHeight="1" x14ac:dyDescent="0.45">
      <c r="A7361">
        <v>96</v>
      </c>
      <c r="B7361" t="s">
        <v>104</v>
      </c>
      <c r="C7361" t="s">
        <v>12</v>
      </c>
      <c r="D7361" s="2" t="str">
        <f t="shared" si="226"/>
        <v>Colorado State1964</v>
      </c>
      <c r="F7361">
        <v>5</v>
      </c>
      <c r="G7361">
        <v>6</v>
      </c>
      <c r="H7361">
        <v>0</v>
      </c>
      <c r="I7361">
        <v>-5.82</v>
      </c>
      <c r="J7361">
        <v>-1.61</v>
      </c>
      <c r="K7361">
        <v>-7.42</v>
      </c>
      <c r="L7361" s="2">
        <f>_xlfn.RANK.EQ(I7361, INDEX(CFB!$I$2:$I$1048576, MATCH(W7361, CFB!$W$2:$W$1048576, 0)):INDEX(CFB!$I$2:$I$1048576, MATCH(W7361, CFB!$W$2:$W$1048576, 0) + COUNTIF(CFB!$W$2:$W$1048576, W7361) - 1), 0)</f>
        <v>103</v>
      </c>
      <c r="M7361" s="2">
        <f>_xlfn.RANK.EQ(J7361, INDEX(CFB!$J$2:$J$1048576, MATCH(W7361, CFB!$W$2:$W$1048576, 0)):INDEX(CFB!$J$2:$J$1048576, MATCH(W7361, CFB!$W$2:$W$1048576, 0) + COUNTIF(CFB!$W$2:$W$1048576, W7361) - 1))</f>
        <v>79</v>
      </c>
      <c r="N7361" s="2">
        <f>RANK(K7361, INDEX(CFB!$K$2:$K$1048576, MATCH(W7361, CFB!$W$2:$W$1048576, 0)):INDEX(CFB!$K$2:$K$1048576, MATCH(W7361, CFB!$W$2:$W$1048576, 0) + COUNTIF(CFB!$W$2:$W$1048576, W7361) - 1))</f>
        <v>96</v>
      </c>
      <c r="O7361">
        <v>16.64</v>
      </c>
      <c r="P7361">
        <v>9.82</v>
      </c>
      <c r="W7361">
        <v>1964</v>
      </c>
      <c r="X7361">
        <f t="shared" si="227"/>
        <v>0</v>
      </c>
    </row>
    <row r="7362" spans="1:24" ht="12.75" hidden="1" customHeight="1" x14ac:dyDescent="0.45">
      <c r="A7362">
        <v>97</v>
      </c>
      <c r="B7362" t="s">
        <v>105</v>
      </c>
      <c r="C7362" t="s">
        <v>12</v>
      </c>
      <c r="D7362" s="2" t="str">
        <f t="shared" ref="D7362:D7425" si="228">_xlfn.CONCAT(B7362, W7362)</f>
        <v>Buffalo1964</v>
      </c>
      <c r="F7362">
        <v>4</v>
      </c>
      <c r="G7362">
        <v>4</v>
      </c>
      <c r="H7362">
        <v>1</v>
      </c>
      <c r="I7362">
        <v>-3.89</v>
      </c>
      <c r="J7362">
        <v>-4.51</v>
      </c>
      <c r="K7362">
        <v>-8.4</v>
      </c>
      <c r="L7362" s="2">
        <f>_xlfn.RANK.EQ(I7362, INDEX(CFB!$I$2:$I$1048576, MATCH(W7362, CFB!$W$2:$W$1048576, 0)):INDEX(CFB!$I$2:$I$1048576, MATCH(W7362, CFB!$W$2:$W$1048576, 0) + COUNTIF(CFB!$W$2:$W$1048576, W7362) - 1), 0)</f>
        <v>88</v>
      </c>
      <c r="M7362" s="2">
        <f>_xlfn.RANK.EQ(J7362, INDEX(CFB!$J$2:$J$1048576, MATCH(W7362, CFB!$W$2:$W$1048576, 0)):INDEX(CFB!$J$2:$J$1048576, MATCH(W7362, CFB!$W$2:$W$1048576, 0) + COUNTIF(CFB!$W$2:$W$1048576, W7362) - 1))</f>
        <v>97</v>
      </c>
      <c r="N7362" s="2">
        <f>RANK(K7362, INDEX(CFB!$K$2:$K$1048576, MATCH(W7362, CFB!$W$2:$W$1048576, 0)):INDEX(CFB!$K$2:$K$1048576, MATCH(W7362, CFB!$W$2:$W$1048576, 0) + COUNTIF(CFB!$W$2:$W$1048576, W7362) - 1))</f>
        <v>97</v>
      </c>
      <c r="O7362">
        <v>22.36</v>
      </c>
      <c r="P7362">
        <v>8.43</v>
      </c>
      <c r="W7362">
        <v>1964</v>
      </c>
      <c r="X7362">
        <f t="shared" ref="X7362:X7425" si="229">IF(E7362=1, 1,0)</f>
        <v>0</v>
      </c>
    </row>
    <row r="7363" spans="1:24" ht="12.75" hidden="1" customHeight="1" x14ac:dyDescent="0.45">
      <c r="A7363">
        <v>98</v>
      </c>
      <c r="B7363" t="s">
        <v>114</v>
      </c>
      <c r="C7363" t="s">
        <v>12</v>
      </c>
      <c r="D7363" s="2" t="str">
        <f t="shared" si="228"/>
        <v>San Jose State1964</v>
      </c>
      <c r="F7363">
        <v>4</v>
      </c>
      <c r="G7363">
        <v>6</v>
      </c>
      <c r="H7363">
        <v>0</v>
      </c>
      <c r="I7363">
        <v>-3.89</v>
      </c>
      <c r="J7363">
        <v>-4.7</v>
      </c>
      <c r="K7363">
        <v>-8.58</v>
      </c>
      <c r="L7363" s="2">
        <f>_xlfn.RANK.EQ(I7363, INDEX(CFB!$I$2:$I$1048576, MATCH(W7363, CFB!$W$2:$W$1048576, 0)):INDEX(CFB!$I$2:$I$1048576, MATCH(W7363, CFB!$W$2:$W$1048576, 0) + COUNTIF(CFB!$W$2:$W$1048576, W7363) - 1), 0)</f>
        <v>88</v>
      </c>
      <c r="M7363" s="2">
        <f>_xlfn.RANK.EQ(J7363, INDEX(CFB!$J$2:$J$1048576, MATCH(W7363, CFB!$W$2:$W$1048576, 0)):INDEX(CFB!$J$2:$J$1048576, MATCH(W7363, CFB!$W$2:$W$1048576, 0) + COUNTIF(CFB!$W$2:$W$1048576, W7363) - 1))</f>
        <v>98</v>
      </c>
      <c r="N7363" s="2">
        <f>RANK(K7363, INDEX(CFB!$K$2:$K$1048576, MATCH(W7363, CFB!$W$2:$W$1048576, 0)):INDEX(CFB!$K$2:$K$1048576, MATCH(W7363, CFB!$W$2:$W$1048576, 0) + COUNTIF(CFB!$W$2:$W$1048576, W7363) - 1))</f>
        <v>98</v>
      </c>
      <c r="O7363">
        <v>17.920000000000002</v>
      </c>
      <c r="P7363">
        <v>9.7100000000000009</v>
      </c>
      <c r="W7363">
        <v>1964</v>
      </c>
      <c r="X7363">
        <f t="shared" si="229"/>
        <v>0</v>
      </c>
    </row>
    <row r="7364" spans="1:24" ht="12.75" hidden="1" customHeight="1" x14ac:dyDescent="0.45">
      <c r="A7364">
        <v>99</v>
      </c>
      <c r="B7364" t="s">
        <v>216</v>
      </c>
      <c r="C7364" t="s">
        <v>12</v>
      </c>
      <c r="D7364" s="2" t="str">
        <f t="shared" si="228"/>
        <v>Holy Cross1964</v>
      </c>
      <c r="F7364">
        <v>5</v>
      </c>
      <c r="G7364">
        <v>5</v>
      </c>
      <c r="H7364">
        <v>0</v>
      </c>
      <c r="I7364">
        <v>-5.18</v>
      </c>
      <c r="J7364">
        <v>-4.28</v>
      </c>
      <c r="K7364">
        <v>-9.4600000000000009</v>
      </c>
      <c r="L7364" s="2">
        <f>_xlfn.RANK.EQ(I7364, INDEX(CFB!$I$2:$I$1048576, MATCH(W7364, CFB!$W$2:$W$1048576, 0)):INDEX(CFB!$I$2:$I$1048576, MATCH(W7364, CFB!$W$2:$W$1048576, 0) + COUNTIF(CFB!$W$2:$W$1048576, W7364) - 1), 0)</f>
        <v>95</v>
      </c>
      <c r="M7364" s="2">
        <f>_xlfn.RANK.EQ(J7364, INDEX(CFB!$J$2:$J$1048576, MATCH(W7364, CFB!$W$2:$W$1048576, 0)):INDEX(CFB!$J$2:$J$1048576, MATCH(W7364, CFB!$W$2:$W$1048576, 0) + COUNTIF(CFB!$W$2:$W$1048576, W7364) - 1))</f>
        <v>95</v>
      </c>
      <c r="N7364" s="2">
        <f>RANK(K7364, INDEX(CFB!$K$2:$K$1048576, MATCH(W7364, CFB!$W$2:$W$1048576, 0)):INDEX(CFB!$K$2:$K$1048576, MATCH(W7364, CFB!$W$2:$W$1048576, 0) + COUNTIF(CFB!$W$2:$W$1048576, W7364) - 1))</f>
        <v>99</v>
      </c>
      <c r="O7364">
        <v>19.399999999999999</v>
      </c>
      <c r="P7364">
        <v>10.29</v>
      </c>
      <c r="W7364">
        <v>1964</v>
      </c>
      <c r="X7364">
        <f t="shared" si="229"/>
        <v>0</v>
      </c>
    </row>
    <row r="7365" spans="1:24" ht="12.75" hidden="1" customHeight="1" x14ac:dyDescent="0.45">
      <c r="A7365">
        <v>100</v>
      </c>
      <c r="B7365" t="s">
        <v>56</v>
      </c>
      <c r="C7365" t="s">
        <v>12</v>
      </c>
      <c r="D7365" s="2" t="str">
        <f t="shared" si="228"/>
        <v>Rutgers1964</v>
      </c>
      <c r="F7365">
        <v>6</v>
      </c>
      <c r="G7365">
        <v>3</v>
      </c>
      <c r="H7365">
        <v>0</v>
      </c>
      <c r="I7365">
        <v>-3.64</v>
      </c>
      <c r="J7365">
        <v>-6.37</v>
      </c>
      <c r="K7365">
        <v>-10.01</v>
      </c>
      <c r="L7365" s="2">
        <f>_xlfn.RANK.EQ(I7365, INDEX(CFB!$I$2:$I$1048576, MATCH(W7365, CFB!$W$2:$W$1048576, 0)):INDEX(CFB!$I$2:$I$1048576, MATCH(W7365, CFB!$W$2:$W$1048576, 0) + COUNTIF(CFB!$W$2:$W$1048576, W7365) - 1), 0)</f>
        <v>86</v>
      </c>
      <c r="M7365" s="2">
        <f>_xlfn.RANK.EQ(J7365, INDEX(CFB!$J$2:$J$1048576, MATCH(W7365, CFB!$W$2:$W$1048576, 0)):INDEX(CFB!$J$2:$J$1048576, MATCH(W7365, CFB!$W$2:$W$1048576, 0) + COUNTIF(CFB!$W$2:$W$1048576, W7365) - 1))</f>
        <v>102</v>
      </c>
      <c r="N7365" s="2">
        <f>RANK(K7365, INDEX(CFB!$K$2:$K$1048576, MATCH(W7365, CFB!$W$2:$W$1048576, 0)):INDEX(CFB!$K$2:$K$1048576, MATCH(W7365, CFB!$W$2:$W$1048576, 0) + COUNTIF(CFB!$W$2:$W$1048576, W7365) - 1))</f>
        <v>100</v>
      </c>
      <c r="O7365">
        <v>17.920000000000002</v>
      </c>
      <c r="P7365">
        <v>11.69</v>
      </c>
      <c r="W7365">
        <v>1964</v>
      </c>
      <c r="X7365">
        <f t="shared" si="229"/>
        <v>0</v>
      </c>
    </row>
    <row r="7366" spans="1:24" ht="12.75" hidden="1" customHeight="1" x14ac:dyDescent="0.45">
      <c r="A7366">
        <v>101</v>
      </c>
      <c r="B7366" t="s">
        <v>223</v>
      </c>
      <c r="C7366" t="s">
        <v>212</v>
      </c>
      <c r="D7366" s="2" t="str">
        <f t="shared" si="228"/>
        <v>Columbia1964</v>
      </c>
      <c r="F7366">
        <v>2</v>
      </c>
      <c r="G7366">
        <v>6</v>
      </c>
      <c r="H7366">
        <v>1</v>
      </c>
      <c r="I7366">
        <v>-0.8</v>
      </c>
      <c r="J7366">
        <v>-9.61</v>
      </c>
      <c r="K7366">
        <v>-10.4</v>
      </c>
      <c r="L7366" s="2">
        <f>_xlfn.RANK.EQ(I7366, INDEX(CFB!$I$2:$I$1048576, MATCH(W7366, CFB!$W$2:$W$1048576, 0)):INDEX(CFB!$I$2:$I$1048576, MATCH(W7366, CFB!$W$2:$W$1048576, 0) + COUNTIF(CFB!$W$2:$W$1048576, W7366) - 1), 0)</f>
        <v>76</v>
      </c>
      <c r="M7366" s="2">
        <f>_xlfn.RANK.EQ(J7366, INDEX(CFB!$J$2:$J$1048576, MATCH(W7366, CFB!$W$2:$W$1048576, 0)):INDEX(CFB!$J$2:$J$1048576, MATCH(W7366, CFB!$W$2:$W$1048576, 0) + COUNTIF(CFB!$W$2:$W$1048576, W7366) - 1))</f>
        <v>112</v>
      </c>
      <c r="N7366" s="2">
        <f>RANK(K7366, INDEX(CFB!$K$2:$K$1048576, MATCH(W7366, CFB!$W$2:$W$1048576, 0)):INDEX(CFB!$K$2:$K$1048576, MATCH(W7366, CFB!$W$2:$W$1048576, 0) + COUNTIF(CFB!$W$2:$W$1048576, W7366) - 1))</f>
        <v>101</v>
      </c>
      <c r="O7366">
        <v>23.32</v>
      </c>
      <c r="P7366">
        <v>14.76</v>
      </c>
      <c r="W7366">
        <v>1964</v>
      </c>
      <c r="X7366">
        <f t="shared" si="229"/>
        <v>0</v>
      </c>
    </row>
    <row r="7367" spans="1:24" ht="12.75" hidden="1" customHeight="1" x14ac:dyDescent="0.45">
      <c r="A7367">
        <v>102</v>
      </c>
      <c r="B7367" t="s">
        <v>238</v>
      </c>
      <c r="C7367" t="s">
        <v>12</v>
      </c>
      <c r="D7367" s="2" t="str">
        <f t="shared" si="228"/>
        <v>Xavier1964</v>
      </c>
      <c r="F7367">
        <v>4</v>
      </c>
      <c r="G7367">
        <v>5</v>
      </c>
      <c r="H7367">
        <v>1</v>
      </c>
      <c r="I7367">
        <v>-2.8</v>
      </c>
      <c r="J7367">
        <v>-8.5500000000000007</v>
      </c>
      <c r="K7367">
        <v>-11.35</v>
      </c>
      <c r="L7367" s="2">
        <f>_xlfn.RANK.EQ(I7367, INDEX(CFB!$I$2:$I$1048576, MATCH(W7367, CFB!$W$2:$W$1048576, 0)):INDEX(CFB!$I$2:$I$1048576, MATCH(W7367, CFB!$W$2:$W$1048576, 0) + COUNTIF(CFB!$W$2:$W$1048576, W7367) - 1), 0)</f>
        <v>84</v>
      </c>
      <c r="M7367" s="2">
        <f>_xlfn.RANK.EQ(J7367, INDEX(CFB!$J$2:$J$1048576, MATCH(W7367, CFB!$W$2:$W$1048576, 0)):INDEX(CFB!$J$2:$J$1048576, MATCH(W7367, CFB!$W$2:$W$1048576, 0) + COUNTIF(CFB!$W$2:$W$1048576, W7367) - 1))</f>
        <v>110</v>
      </c>
      <c r="N7367" s="2">
        <f>RANK(K7367, INDEX(CFB!$K$2:$K$1048576, MATCH(W7367, CFB!$W$2:$W$1048576, 0)):INDEX(CFB!$K$2:$K$1048576, MATCH(W7367, CFB!$W$2:$W$1048576, 0) + COUNTIF(CFB!$W$2:$W$1048576, W7367) - 1))</f>
        <v>102</v>
      </c>
      <c r="O7367">
        <v>20.13</v>
      </c>
      <c r="P7367">
        <v>15.33</v>
      </c>
      <c r="W7367">
        <v>1964</v>
      </c>
      <c r="X7367">
        <f t="shared" si="229"/>
        <v>0</v>
      </c>
    </row>
    <row r="7368" spans="1:24" ht="12.75" hidden="1" customHeight="1" x14ac:dyDescent="0.45">
      <c r="A7368">
        <v>103</v>
      </c>
      <c r="B7368" t="s">
        <v>207</v>
      </c>
      <c r="C7368" t="s">
        <v>206</v>
      </c>
      <c r="D7368" s="2" t="str">
        <f t="shared" si="228"/>
        <v>The Citadel1964</v>
      </c>
      <c r="F7368">
        <v>4</v>
      </c>
      <c r="G7368">
        <v>6</v>
      </c>
      <c r="H7368">
        <v>0</v>
      </c>
      <c r="I7368">
        <v>-9.92</v>
      </c>
      <c r="J7368">
        <v>-1.98</v>
      </c>
      <c r="K7368">
        <v>-11.9</v>
      </c>
      <c r="L7368" s="2">
        <f>_xlfn.RANK.EQ(I7368, INDEX(CFB!$I$2:$I$1048576, MATCH(W7368, CFB!$W$2:$W$1048576, 0)):INDEX(CFB!$I$2:$I$1048576, MATCH(W7368, CFB!$W$2:$W$1048576, 0) + COUNTIF(CFB!$W$2:$W$1048576, W7368) - 1), 0)</f>
        <v>113</v>
      </c>
      <c r="M7368" s="2">
        <f>_xlfn.RANK.EQ(J7368, INDEX(CFB!$J$2:$J$1048576, MATCH(W7368, CFB!$W$2:$W$1048576, 0)):INDEX(CFB!$J$2:$J$1048576, MATCH(W7368, CFB!$W$2:$W$1048576, 0) + COUNTIF(CFB!$W$2:$W$1048576, W7368) - 1))</f>
        <v>82</v>
      </c>
      <c r="N7368" s="2">
        <f>RANK(K7368, INDEX(CFB!$K$2:$K$1048576, MATCH(W7368, CFB!$W$2:$W$1048576, 0)):INDEX(CFB!$K$2:$K$1048576, MATCH(W7368, CFB!$W$2:$W$1048576, 0) + COUNTIF(CFB!$W$2:$W$1048576, W7368) - 1))</f>
        <v>103</v>
      </c>
      <c r="O7368">
        <v>14.77</v>
      </c>
      <c r="P7368">
        <v>9.67</v>
      </c>
      <c r="W7368">
        <v>1964</v>
      </c>
      <c r="X7368">
        <f t="shared" si="229"/>
        <v>0</v>
      </c>
    </row>
    <row r="7369" spans="1:24" ht="12.75" hidden="1" customHeight="1" x14ac:dyDescent="0.45">
      <c r="A7369">
        <v>104</v>
      </c>
      <c r="B7369" t="s">
        <v>201</v>
      </c>
      <c r="C7369" t="s">
        <v>206</v>
      </c>
      <c r="D7369" s="2" t="str">
        <f t="shared" si="228"/>
        <v>William &amp; Mary1964</v>
      </c>
      <c r="F7369">
        <v>4</v>
      </c>
      <c r="G7369">
        <v>6</v>
      </c>
      <c r="H7369">
        <v>0</v>
      </c>
      <c r="I7369">
        <v>-5.44</v>
      </c>
      <c r="J7369">
        <v>-6.67</v>
      </c>
      <c r="K7369">
        <v>-12.11</v>
      </c>
      <c r="L7369" s="2">
        <f>_xlfn.RANK.EQ(I7369, INDEX(CFB!$I$2:$I$1048576, MATCH(W7369, CFB!$W$2:$W$1048576, 0)):INDEX(CFB!$I$2:$I$1048576, MATCH(W7369, CFB!$W$2:$W$1048576, 0) + COUNTIF(CFB!$W$2:$W$1048576, W7369) - 1), 0)</f>
        <v>98</v>
      </c>
      <c r="M7369" s="2">
        <f>_xlfn.RANK.EQ(J7369, INDEX(CFB!$J$2:$J$1048576, MATCH(W7369, CFB!$W$2:$W$1048576, 0)):INDEX(CFB!$J$2:$J$1048576, MATCH(W7369, CFB!$W$2:$W$1048576, 0) + COUNTIF(CFB!$W$2:$W$1048576, W7369) - 1))</f>
        <v>103</v>
      </c>
      <c r="N7369" s="2">
        <f>RANK(K7369, INDEX(CFB!$K$2:$K$1048576, MATCH(W7369, CFB!$W$2:$W$1048576, 0)):INDEX(CFB!$K$2:$K$1048576, MATCH(W7369, CFB!$W$2:$W$1048576, 0) + COUNTIF(CFB!$W$2:$W$1048576, W7369) - 1))</f>
        <v>104</v>
      </c>
      <c r="O7369">
        <v>17.41</v>
      </c>
      <c r="P7369">
        <v>13.29</v>
      </c>
      <c r="W7369">
        <v>1964</v>
      </c>
      <c r="X7369">
        <f t="shared" si="229"/>
        <v>0</v>
      </c>
    </row>
    <row r="7370" spans="1:24" ht="12.75" hidden="1" customHeight="1" x14ac:dyDescent="0.45">
      <c r="A7370">
        <v>105</v>
      </c>
      <c r="B7370" t="s">
        <v>153</v>
      </c>
      <c r="C7370" t="s">
        <v>65</v>
      </c>
      <c r="D7370" s="2" t="str">
        <f t="shared" si="228"/>
        <v>Kent State1964</v>
      </c>
      <c r="F7370">
        <v>3</v>
      </c>
      <c r="G7370">
        <v>5</v>
      </c>
      <c r="H7370">
        <v>1</v>
      </c>
      <c r="I7370">
        <v>-9.4499999999999993</v>
      </c>
      <c r="J7370">
        <v>-2.69</v>
      </c>
      <c r="K7370">
        <v>-12.14</v>
      </c>
      <c r="L7370" s="2">
        <f>_xlfn.RANK.EQ(I7370, INDEX(CFB!$I$2:$I$1048576, MATCH(W7370, CFB!$W$2:$W$1048576, 0)):INDEX(CFB!$I$2:$I$1048576, MATCH(W7370, CFB!$W$2:$W$1048576, 0) + COUNTIF(CFB!$W$2:$W$1048576, W7370) - 1), 0)</f>
        <v>112</v>
      </c>
      <c r="M7370" s="2">
        <f>_xlfn.RANK.EQ(J7370, INDEX(CFB!$J$2:$J$1048576, MATCH(W7370, CFB!$W$2:$W$1048576, 0)):INDEX(CFB!$J$2:$J$1048576, MATCH(W7370, CFB!$W$2:$W$1048576, 0) + COUNTIF(CFB!$W$2:$W$1048576, W7370) - 1))</f>
        <v>87</v>
      </c>
      <c r="N7370" s="2">
        <f>RANK(K7370, INDEX(CFB!$K$2:$K$1048576, MATCH(W7370, CFB!$W$2:$W$1048576, 0)):INDEX(CFB!$K$2:$K$1048576, MATCH(W7370, CFB!$W$2:$W$1048576, 0) + COUNTIF(CFB!$W$2:$W$1048576, W7370) - 1))</f>
        <v>105</v>
      </c>
      <c r="O7370">
        <v>12.77</v>
      </c>
      <c r="P7370">
        <v>9.74</v>
      </c>
      <c r="W7370">
        <v>1964</v>
      </c>
      <c r="X7370">
        <f t="shared" si="229"/>
        <v>0</v>
      </c>
    </row>
    <row r="7371" spans="1:24" ht="12.75" hidden="1" customHeight="1" x14ac:dyDescent="0.45">
      <c r="A7371">
        <v>106</v>
      </c>
      <c r="B7371" t="s">
        <v>197</v>
      </c>
      <c r="C7371" t="s">
        <v>12</v>
      </c>
      <c r="D7371" s="2" t="str">
        <f t="shared" si="228"/>
        <v>West Texas State1964</v>
      </c>
      <c r="F7371">
        <v>4</v>
      </c>
      <c r="G7371">
        <v>6</v>
      </c>
      <c r="H7371">
        <v>0</v>
      </c>
      <c r="I7371">
        <v>-5.79</v>
      </c>
      <c r="J7371">
        <v>-7.08</v>
      </c>
      <c r="K7371">
        <v>-12.87</v>
      </c>
      <c r="L7371" s="2">
        <f>_xlfn.RANK.EQ(I7371, INDEX(CFB!$I$2:$I$1048576, MATCH(W7371, CFB!$W$2:$W$1048576, 0)):INDEX(CFB!$I$2:$I$1048576, MATCH(W7371, CFB!$W$2:$W$1048576, 0) + COUNTIF(CFB!$W$2:$W$1048576, W7371) - 1), 0)</f>
        <v>102</v>
      </c>
      <c r="M7371" s="2">
        <f>_xlfn.RANK.EQ(J7371, INDEX(CFB!$J$2:$J$1048576, MATCH(W7371, CFB!$W$2:$W$1048576, 0)):INDEX(CFB!$J$2:$J$1048576, MATCH(W7371, CFB!$W$2:$W$1048576, 0) + COUNTIF(CFB!$W$2:$W$1048576, W7371) - 1))</f>
        <v>107</v>
      </c>
      <c r="N7371" s="2">
        <f>RANK(K7371, INDEX(CFB!$K$2:$K$1048576, MATCH(W7371, CFB!$W$2:$W$1048576, 0)):INDEX(CFB!$K$2:$K$1048576, MATCH(W7371, CFB!$W$2:$W$1048576, 0) + COUNTIF(CFB!$W$2:$W$1048576, W7371) - 1))</f>
        <v>106</v>
      </c>
      <c r="O7371">
        <v>17.05</v>
      </c>
      <c r="P7371">
        <v>18.89</v>
      </c>
      <c r="W7371">
        <v>1964</v>
      </c>
      <c r="X7371">
        <f t="shared" si="229"/>
        <v>0</v>
      </c>
    </row>
    <row r="7372" spans="1:24" ht="12.75" hidden="1" customHeight="1" x14ac:dyDescent="0.45">
      <c r="A7372">
        <v>107</v>
      </c>
      <c r="B7372" t="s">
        <v>148</v>
      </c>
      <c r="C7372" t="s">
        <v>12</v>
      </c>
      <c r="D7372" s="2" t="str">
        <f t="shared" si="228"/>
        <v>UTEP1964</v>
      </c>
      <c r="F7372">
        <v>0</v>
      </c>
      <c r="G7372">
        <v>8</v>
      </c>
      <c r="H7372">
        <v>2</v>
      </c>
      <c r="I7372">
        <v>-7.7</v>
      </c>
      <c r="J7372">
        <v>-5.58</v>
      </c>
      <c r="K7372">
        <v>-13.28</v>
      </c>
      <c r="L7372" s="2">
        <f>_xlfn.RANK.EQ(I7372, INDEX(CFB!$I$2:$I$1048576, MATCH(W7372, CFB!$W$2:$W$1048576, 0)):INDEX(CFB!$I$2:$I$1048576, MATCH(W7372, CFB!$W$2:$W$1048576, 0) + COUNTIF(CFB!$W$2:$W$1048576, W7372) - 1), 0)</f>
        <v>109</v>
      </c>
      <c r="M7372" s="2">
        <f>_xlfn.RANK.EQ(J7372, INDEX(CFB!$J$2:$J$1048576, MATCH(W7372, CFB!$W$2:$W$1048576, 0)):INDEX(CFB!$J$2:$J$1048576, MATCH(W7372, CFB!$W$2:$W$1048576, 0) + COUNTIF(CFB!$W$2:$W$1048576, W7372) - 1))</f>
        <v>99</v>
      </c>
      <c r="N7372" s="2">
        <f>RANK(K7372, INDEX(CFB!$K$2:$K$1048576, MATCH(W7372, CFB!$W$2:$W$1048576, 0)):INDEX(CFB!$K$2:$K$1048576, MATCH(W7372, CFB!$W$2:$W$1048576, 0) + COUNTIF(CFB!$W$2:$W$1048576, W7372) - 1))</f>
        <v>107</v>
      </c>
      <c r="O7372">
        <v>14.49</v>
      </c>
      <c r="P7372">
        <v>14.47</v>
      </c>
      <c r="W7372">
        <v>1964</v>
      </c>
      <c r="X7372">
        <f t="shared" si="229"/>
        <v>0</v>
      </c>
    </row>
    <row r="7373" spans="1:24" ht="12.75" hidden="1" customHeight="1" x14ac:dyDescent="0.45">
      <c r="A7373">
        <v>108</v>
      </c>
      <c r="B7373" t="s">
        <v>113</v>
      </c>
      <c r="C7373" t="s">
        <v>195</v>
      </c>
      <c r="D7373" s="2" t="str">
        <f t="shared" si="228"/>
        <v>North Texas1964</v>
      </c>
      <c r="F7373">
        <v>2</v>
      </c>
      <c r="G7373">
        <v>7</v>
      </c>
      <c r="H7373">
        <v>1</v>
      </c>
      <c r="I7373">
        <v>-10.24</v>
      </c>
      <c r="J7373">
        <v>-3.67</v>
      </c>
      <c r="K7373">
        <v>-13.92</v>
      </c>
      <c r="L7373" s="2">
        <f>_xlfn.RANK.EQ(I7373, INDEX(CFB!$I$2:$I$1048576, MATCH(W7373, CFB!$W$2:$W$1048576, 0)):INDEX(CFB!$I$2:$I$1048576, MATCH(W7373, CFB!$W$2:$W$1048576, 0) + COUNTIF(CFB!$W$2:$W$1048576, W7373) - 1), 0)</f>
        <v>114</v>
      </c>
      <c r="M7373" s="2">
        <f>_xlfn.RANK.EQ(J7373, INDEX(CFB!$J$2:$J$1048576, MATCH(W7373, CFB!$W$2:$W$1048576, 0)):INDEX(CFB!$J$2:$J$1048576, MATCH(W7373, CFB!$W$2:$W$1048576, 0) + COUNTIF(CFB!$W$2:$W$1048576, W7373) - 1))</f>
        <v>91</v>
      </c>
      <c r="N7373" s="2">
        <f>RANK(K7373, INDEX(CFB!$K$2:$K$1048576, MATCH(W7373, CFB!$W$2:$W$1048576, 0)):INDEX(CFB!$K$2:$K$1048576, MATCH(W7373, CFB!$W$2:$W$1048576, 0) + COUNTIF(CFB!$W$2:$W$1048576, W7373) - 1))</f>
        <v>108</v>
      </c>
      <c r="O7373">
        <v>10.98</v>
      </c>
      <c r="P7373">
        <v>11.16</v>
      </c>
      <c r="W7373">
        <v>1964</v>
      </c>
      <c r="X7373">
        <f t="shared" si="229"/>
        <v>0</v>
      </c>
    </row>
    <row r="7374" spans="1:24" ht="12.75" hidden="1" customHeight="1" x14ac:dyDescent="0.45">
      <c r="A7374">
        <v>109</v>
      </c>
      <c r="B7374" t="s">
        <v>94</v>
      </c>
      <c r="C7374" t="s">
        <v>65</v>
      </c>
      <c r="D7374" s="2" t="str">
        <f t="shared" si="228"/>
        <v>Toledo1964</v>
      </c>
      <c r="F7374">
        <v>2</v>
      </c>
      <c r="G7374">
        <v>8</v>
      </c>
      <c r="H7374">
        <v>0</v>
      </c>
      <c r="I7374">
        <v>-3.84</v>
      </c>
      <c r="J7374">
        <v>-10.199999999999999</v>
      </c>
      <c r="K7374">
        <v>-14.04</v>
      </c>
      <c r="L7374" s="2">
        <f>_xlfn.RANK.EQ(I7374, INDEX(CFB!$I$2:$I$1048576, MATCH(W7374, CFB!$W$2:$W$1048576, 0)):INDEX(CFB!$I$2:$I$1048576, MATCH(W7374, CFB!$W$2:$W$1048576, 0) + COUNTIF(CFB!$W$2:$W$1048576, W7374) - 1), 0)</f>
        <v>87</v>
      </c>
      <c r="M7374" s="2">
        <f>_xlfn.RANK.EQ(J7374, INDEX(CFB!$J$2:$J$1048576, MATCH(W7374, CFB!$W$2:$W$1048576, 0)):INDEX(CFB!$J$2:$J$1048576, MATCH(W7374, CFB!$W$2:$W$1048576, 0) + COUNTIF(CFB!$W$2:$W$1048576, W7374) - 1))</f>
        <v>114</v>
      </c>
      <c r="N7374" s="2">
        <f>RANK(K7374, INDEX(CFB!$K$2:$K$1048576, MATCH(W7374, CFB!$W$2:$W$1048576, 0)):INDEX(CFB!$K$2:$K$1048576, MATCH(W7374, CFB!$W$2:$W$1048576, 0) + COUNTIF(CFB!$W$2:$W$1048576, W7374) - 1))</f>
        <v>109</v>
      </c>
      <c r="O7374">
        <v>19.25</v>
      </c>
      <c r="P7374">
        <v>14.94</v>
      </c>
      <c r="W7374">
        <v>1964</v>
      </c>
      <c r="X7374">
        <f t="shared" si="229"/>
        <v>0</v>
      </c>
    </row>
    <row r="7375" spans="1:24" ht="12.75" hidden="1" customHeight="1" x14ac:dyDescent="0.45">
      <c r="A7375">
        <v>110</v>
      </c>
      <c r="B7375" t="s">
        <v>236</v>
      </c>
      <c r="C7375" t="s">
        <v>12</v>
      </c>
      <c r="D7375" s="2" t="str">
        <f t="shared" si="228"/>
        <v>Dayton1964</v>
      </c>
      <c r="F7375">
        <v>3</v>
      </c>
      <c r="G7375">
        <v>7</v>
      </c>
      <c r="H7375">
        <v>0</v>
      </c>
      <c r="I7375">
        <v>-7.29</v>
      </c>
      <c r="J7375">
        <v>-6.9</v>
      </c>
      <c r="K7375">
        <v>-14.19</v>
      </c>
      <c r="L7375" s="2">
        <f>_xlfn.RANK.EQ(I7375, INDEX(CFB!$I$2:$I$1048576, MATCH(W7375, CFB!$W$2:$W$1048576, 0)):INDEX(CFB!$I$2:$I$1048576, MATCH(W7375, CFB!$W$2:$W$1048576, 0) + COUNTIF(CFB!$W$2:$W$1048576, W7375) - 1), 0)</f>
        <v>106</v>
      </c>
      <c r="M7375" s="2">
        <f>_xlfn.RANK.EQ(J7375, INDEX(CFB!$J$2:$J$1048576, MATCH(W7375, CFB!$W$2:$W$1048576, 0)):INDEX(CFB!$J$2:$J$1048576, MATCH(W7375, CFB!$W$2:$W$1048576, 0) + COUNTIF(CFB!$W$2:$W$1048576, W7375) - 1))</f>
        <v>106</v>
      </c>
      <c r="N7375" s="2">
        <f>RANK(K7375, INDEX(CFB!$K$2:$K$1048576, MATCH(W7375, CFB!$W$2:$W$1048576, 0)):INDEX(CFB!$K$2:$K$1048576, MATCH(W7375, CFB!$W$2:$W$1048576, 0) + COUNTIF(CFB!$W$2:$W$1048576, W7375) - 1))</f>
        <v>110</v>
      </c>
      <c r="O7375">
        <v>17.36</v>
      </c>
      <c r="P7375">
        <v>14.31</v>
      </c>
      <c r="W7375">
        <v>1964</v>
      </c>
      <c r="X7375">
        <f t="shared" si="229"/>
        <v>0</v>
      </c>
    </row>
    <row r="7376" spans="1:24" ht="12.75" hidden="1" customHeight="1" x14ac:dyDescent="0.45">
      <c r="A7376">
        <v>111</v>
      </c>
      <c r="B7376" t="s">
        <v>117</v>
      </c>
      <c r="C7376" t="s">
        <v>65</v>
      </c>
      <c r="D7376" s="2" t="str">
        <f t="shared" si="228"/>
        <v>Western Michigan1964</v>
      </c>
      <c r="F7376">
        <v>3</v>
      </c>
      <c r="G7376">
        <v>6</v>
      </c>
      <c r="H7376">
        <v>0</v>
      </c>
      <c r="I7376">
        <v>-9.39</v>
      </c>
      <c r="J7376">
        <v>-7.43</v>
      </c>
      <c r="K7376">
        <v>-16.82</v>
      </c>
      <c r="L7376" s="2">
        <f>_xlfn.RANK.EQ(I7376, INDEX(CFB!$I$2:$I$1048576, MATCH(W7376, CFB!$W$2:$W$1048576, 0)):INDEX(CFB!$I$2:$I$1048576, MATCH(W7376, CFB!$W$2:$W$1048576, 0) + COUNTIF(CFB!$W$2:$W$1048576, W7376) - 1), 0)</f>
        <v>111</v>
      </c>
      <c r="M7376" s="2">
        <f>_xlfn.RANK.EQ(J7376, INDEX(CFB!$J$2:$J$1048576, MATCH(W7376, CFB!$W$2:$W$1048576, 0)):INDEX(CFB!$J$2:$J$1048576, MATCH(W7376, CFB!$W$2:$W$1048576, 0) + COUNTIF(CFB!$W$2:$W$1048576, W7376) - 1))</f>
        <v>108</v>
      </c>
      <c r="N7376" s="2">
        <f>RANK(K7376, INDEX(CFB!$K$2:$K$1048576, MATCH(W7376, CFB!$W$2:$W$1048576, 0)):INDEX(CFB!$K$2:$K$1048576, MATCH(W7376, CFB!$W$2:$W$1048576, 0) + COUNTIF(CFB!$W$2:$W$1048576, W7376) - 1))</f>
        <v>111</v>
      </c>
      <c r="O7376">
        <v>12.51</v>
      </c>
      <c r="P7376">
        <v>16.53</v>
      </c>
      <c r="W7376">
        <v>1964</v>
      </c>
      <c r="X7376">
        <f t="shared" si="229"/>
        <v>0</v>
      </c>
    </row>
    <row r="7377" spans="1:24" ht="12.75" hidden="1" customHeight="1" x14ac:dyDescent="0.45">
      <c r="A7377">
        <v>112</v>
      </c>
      <c r="B7377" t="s">
        <v>213</v>
      </c>
      <c r="C7377" t="s">
        <v>206</v>
      </c>
      <c r="D7377" s="2" t="str">
        <f t="shared" si="228"/>
        <v>Virginia Military Institute1964</v>
      </c>
      <c r="F7377">
        <v>1</v>
      </c>
      <c r="G7377">
        <v>9</v>
      </c>
      <c r="H7377">
        <v>0</v>
      </c>
      <c r="I7377">
        <v>-7.63</v>
      </c>
      <c r="J7377">
        <v>-10.84</v>
      </c>
      <c r="K7377">
        <v>-18.47</v>
      </c>
      <c r="L7377" s="2">
        <f>_xlfn.RANK.EQ(I7377, INDEX(CFB!$I$2:$I$1048576, MATCH(W7377, CFB!$W$2:$W$1048576, 0)):INDEX(CFB!$I$2:$I$1048576, MATCH(W7377, CFB!$W$2:$W$1048576, 0) + COUNTIF(CFB!$W$2:$W$1048576, W7377) - 1), 0)</f>
        <v>108</v>
      </c>
      <c r="M7377" s="2">
        <f>_xlfn.RANK.EQ(J7377, INDEX(CFB!$J$2:$J$1048576, MATCH(W7377, CFB!$W$2:$W$1048576, 0)):INDEX(CFB!$J$2:$J$1048576, MATCH(W7377, CFB!$W$2:$W$1048576, 0) + COUNTIF(CFB!$W$2:$W$1048576, W7377) - 1))</f>
        <v>115</v>
      </c>
      <c r="N7377" s="2">
        <f>RANK(K7377, INDEX(CFB!$K$2:$K$1048576, MATCH(W7377, CFB!$W$2:$W$1048576, 0)):INDEX(CFB!$K$2:$K$1048576, MATCH(W7377, CFB!$W$2:$W$1048576, 0) + COUNTIF(CFB!$W$2:$W$1048576, W7377) - 1))</f>
        <v>112</v>
      </c>
      <c r="O7377">
        <v>16.86</v>
      </c>
      <c r="P7377">
        <v>15.01</v>
      </c>
      <c r="W7377">
        <v>1964</v>
      </c>
      <c r="X7377">
        <f t="shared" si="229"/>
        <v>0</v>
      </c>
    </row>
    <row r="7378" spans="1:24" ht="12.75" hidden="1" customHeight="1" x14ac:dyDescent="0.45">
      <c r="A7378">
        <v>113</v>
      </c>
      <c r="B7378" t="s">
        <v>202</v>
      </c>
      <c r="C7378" t="s">
        <v>206</v>
      </c>
      <c r="D7378" s="2" t="str">
        <f t="shared" si="228"/>
        <v>Richmond1964</v>
      </c>
      <c r="F7378">
        <v>3</v>
      </c>
      <c r="G7378">
        <v>7</v>
      </c>
      <c r="H7378">
        <v>0</v>
      </c>
      <c r="I7378">
        <v>-5.73</v>
      </c>
      <c r="J7378">
        <v>-13.92</v>
      </c>
      <c r="K7378">
        <v>-19.649999999999999</v>
      </c>
      <c r="L7378" s="2">
        <f>_xlfn.RANK.EQ(I7378, INDEX(CFB!$I$2:$I$1048576, MATCH(W7378, CFB!$W$2:$W$1048576, 0)):INDEX(CFB!$I$2:$I$1048576, MATCH(W7378, CFB!$W$2:$W$1048576, 0) + COUNTIF(CFB!$W$2:$W$1048576, W7378) - 1), 0)</f>
        <v>101</v>
      </c>
      <c r="M7378" s="2">
        <f>_xlfn.RANK.EQ(J7378, INDEX(CFB!$J$2:$J$1048576, MATCH(W7378, CFB!$W$2:$W$1048576, 0)):INDEX(CFB!$J$2:$J$1048576, MATCH(W7378, CFB!$W$2:$W$1048576, 0) + COUNTIF(CFB!$W$2:$W$1048576, W7378) - 1))</f>
        <v>120</v>
      </c>
      <c r="N7378" s="2">
        <f>RANK(K7378, INDEX(CFB!$K$2:$K$1048576, MATCH(W7378, CFB!$W$2:$W$1048576, 0)):INDEX(CFB!$K$2:$K$1048576, MATCH(W7378, CFB!$W$2:$W$1048576, 0) + COUNTIF(CFB!$W$2:$W$1048576, W7378) - 1))</f>
        <v>113</v>
      </c>
      <c r="O7378">
        <v>16.88</v>
      </c>
      <c r="P7378">
        <v>20.059999999999999</v>
      </c>
      <c r="W7378">
        <v>1964</v>
      </c>
      <c r="X7378">
        <f t="shared" si="229"/>
        <v>0</v>
      </c>
    </row>
    <row r="7379" spans="1:24" ht="12.75" hidden="1" customHeight="1" x14ac:dyDescent="0.45">
      <c r="A7379">
        <v>114</v>
      </c>
      <c r="B7379" t="s">
        <v>25</v>
      </c>
      <c r="C7379" t="s">
        <v>195</v>
      </c>
      <c r="D7379" s="2" t="str">
        <f t="shared" si="228"/>
        <v>Louisville1964</v>
      </c>
      <c r="F7379">
        <v>1</v>
      </c>
      <c r="G7379">
        <v>9</v>
      </c>
      <c r="H7379">
        <v>0</v>
      </c>
      <c r="I7379">
        <v>-11.54</v>
      </c>
      <c r="J7379">
        <v>-9.34</v>
      </c>
      <c r="K7379">
        <v>-20.88</v>
      </c>
      <c r="L7379" s="2">
        <f>_xlfn.RANK.EQ(I7379, INDEX(CFB!$I$2:$I$1048576, MATCH(W7379, CFB!$W$2:$W$1048576, 0)):INDEX(CFB!$I$2:$I$1048576, MATCH(W7379, CFB!$W$2:$W$1048576, 0) + COUNTIF(CFB!$W$2:$W$1048576, W7379) - 1), 0)</f>
        <v>115</v>
      </c>
      <c r="M7379" s="2">
        <f>_xlfn.RANK.EQ(J7379, INDEX(CFB!$J$2:$J$1048576, MATCH(W7379, CFB!$W$2:$W$1048576, 0)):INDEX(CFB!$J$2:$J$1048576, MATCH(W7379, CFB!$W$2:$W$1048576, 0) + COUNTIF(CFB!$W$2:$W$1048576, W7379) - 1))</f>
        <v>111</v>
      </c>
      <c r="N7379" s="2">
        <f>RANK(K7379, INDEX(CFB!$K$2:$K$1048576, MATCH(W7379, CFB!$W$2:$W$1048576, 0)):INDEX(CFB!$K$2:$K$1048576, MATCH(W7379, CFB!$W$2:$W$1048576, 0) + COUNTIF(CFB!$W$2:$W$1048576, W7379) - 1))</f>
        <v>114</v>
      </c>
      <c r="O7379">
        <v>11.38</v>
      </c>
      <c r="P7379">
        <v>18.29</v>
      </c>
      <c r="W7379">
        <v>1964</v>
      </c>
      <c r="X7379">
        <f t="shared" si="229"/>
        <v>0</v>
      </c>
    </row>
    <row r="7380" spans="1:24" ht="12.75" hidden="1" customHeight="1" x14ac:dyDescent="0.45">
      <c r="A7380">
        <v>115</v>
      </c>
      <c r="B7380" t="s">
        <v>224</v>
      </c>
      <c r="C7380" t="s">
        <v>212</v>
      </c>
      <c r="D7380" s="2" t="str">
        <f t="shared" si="228"/>
        <v>Pennsylvania1964</v>
      </c>
      <c r="F7380">
        <v>1</v>
      </c>
      <c r="G7380">
        <v>8</v>
      </c>
      <c r="H7380">
        <v>0</v>
      </c>
      <c r="I7380">
        <v>-13.51</v>
      </c>
      <c r="J7380">
        <v>-8.17</v>
      </c>
      <c r="K7380">
        <v>-21.68</v>
      </c>
      <c r="L7380" s="2">
        <f>_xlfn.RANK.EQ(I7380, INDEX(CFB!$I$2:$I$1048576, MATCH(W7380, CFB!$W$2:$W$1048576, 0)):INDEX(CFB!$I$2:$I$1048576, MATCH(W7380, CFB!$W$2:$W$1048576, 0) + COUNTIF(CFB!$W$2:$W$1048576, W7380) - 1), 0)</f>
        <v>117</v>
      </c>
      <c r="M7380" s="2">
        <f>_xlfn.RANK.EQ(J7380, INDEX(CFB!$J$2:$J$1048576, MATCH(W7380, CFB!$W$2:$W$1048576, 0)):INDEX(CFB!$J$2:$J$1048576, MATCH(W7380, CFB!$W$2:$W$1048576, 0) + COUNTIF(CFB!$W$2:$W$1048576, W7380) - 1))</f>
        <v>109</v>
      </c>
      <c r="N7380" s="2">
        <f>RANK(K7380, INDEX(CFB!$K$2:$K$1048576, MATCH(W7380, CFB!$W$2:$W$1048576, 0)):INDEX(CFB!$K$2:$K$1048576, MATCH(W7380, CFB!$W$2:$W$1048576, 0) + COUNTIF(CFB!$W$2:$W$1048576, W7380) - 1))</f>
        <v>115</v>
      </c>
      <c r="O7380">
        <v>10.16</v>
      </c>
      <c r="P7380">
        <v>17.57</v>
      </c>
      <c r="W7380">
        <v>1964</v>
      </c>
      <c r="X7380">
        <f t="shared" si="229"/>
        <v>0</v>
      </c>
    </row>
    <row r="7381" spans="1:24" ht="12.75" hidden="1" customHeight="1" x14ac:dyDescent="0.45">
      <c r="A7381">
        <v>116</v>
      </c>
      <c r="B7381" t="s">
        <v>205</v>
      </c>
      <c r="C7381" t="s">
        <v>206</v>
      </c>
      <c r="D7381" s="2" t="str">
        <f t="shared" si="228"/>
        <v>Furman1964</v>
      </c>
      <c r="F7381">
        <v>3</v>
      </c>
      <c r="G7381">
        <v>7</v>
      </c>
      <c r="H7381">
        <v>0</v>
      </c>
      <c r="I7381">
        <v>-8.86</v>
      </c>
      <c r="J7381">
        <v>-13.39</v>
      </c>
      <c r="K7381">
        <v>-22.25</v>
      </c>
      <c r="L7381" s="2">
        <f>_xlfn.RANK.EQ(I7381, INDEX(CFB!$I$2:$I$1048576, MATCH(W7381, CFB!$W$2:$W$1048576, 0)):INDEX(CFB!$I$2:$I$1048576, MATCH(W7381, CFB!$W$2:$W$1048576, 0) + COUNTIF(CFB!$W$2:$W$1048576, W7381) - 1), 0)</f>
        <v>110</v>
      </c>
      <c r="M7381" s="2">
        <f>_xlfn.RANK.EQ(J7381, INDEX(CFB!$J$2:$J$1048576, MATCH(W7381, CFB!$W$2:$W$1048576, 0)):INDEX(CFB!$J$2:$J$1048576, MATCH(W7381, CFB!$W$2:$W$1048576, 0) + COUNTIF(CFB!$W$2:$W$1048576, W7381) - 1))</f>
        <v>119</v>
      </c>
      <c r="N7381" s="2">
        <f>RANK(K7381, INDEX(CFB!$K$2:$K$1048576, MATCH(W7381, CFB!$W$2:$W$1048576, 0)):INDEX(CFB!$K$2:$K$1048576, MATCH(W7381, CFB!$W$2:$W$1048576, 0) + COUNTIF(CFB!$W$2:$W$1048576, W7381) - 1))</f>
        <v>116</v>
      </c>
      <c r="O7381">
        <v>13.08</v>
      </c>
      <c r="P7381">
        <v>20.440000000000001</v>
      </c>
      <c r="W7381">
        <v>1964</v>
      </c>
      <c r="X7381">
        <f t="shared" si="229"/>
        <v>0</v>
      </c>
    </row>
    <row r="7382" spans="1:24" ht="12.75" hidden="1" customHeight="1" x14ac:dyDescent="0.45">
      <c r="A7382">
        <v>117</v>
      </c>
      <c r="B7382" t="s">
        <v>239</v>
      </c>
      <c r="C7382" t="s">
        <v>206</v>
      </c>
      <c r="D7382" s="2" t="str">
        <f t="shared" si="228"/>
        <v>Davidson1964</v>
      </c>
      <c r="F7382">
        <v>3</v>
      </c>
      <c r="G7382">
        <v>6</v>
      </c>
      <c r="H7382">
        <v>0</v>
      </c>
      <c r="I7382">
        <v>-13.78</v>
      </c>
      <c r="J7382">
        <v>-9.75</v>
      </c>
      <c r="K7382">
        <v>-23.52</v>
      </c>
      <c r="L7382" s="2">
        <f>_xlfn.RANK.EQ(I7382, INDEX(CFB!$I$2:$I$1048576, MATCH(W7382, CFB!$W$2:$W$1048576, 0)):INDEX(CFB!$I$2:$I$1048576, MATCH(W7382, CFB!$W$2:$W$1048576, 0) + COUNTIF(CFB!$W$2:$W$1048576, W7382) - 1), 0)</f>
        <v>118</v>
      </c>
      <c r="M7382" s="2">
        <f>_xlfn.RANK.EQ(J7382, INDEX(CFB!$J$2:$J$1048576, MATCH(W7382, CFB!$W$2:$W$1048576, 0)):INDEX(CFB!$J$2:$J$1048576, MATCH(W7382, CFB!$W$2:$W$1048576, 0) + COUNTIF(CFB!$W$2:$W$1048576, W7382) - 1))</f>
        <v>113</v>
      </c>
      <c r="N7382" s="2">
        <f>RANK(K7382, INDEX(CFB!$K$2:$K$1048576, MATCH(W7382, CFB!$W$2:$W$1048576, 0)):INDEX(CFB!$K$2:$K$1048576, MATCH(W7382, CFB!$W$2:$W$1048576, 0) + COUNTIF(CFB!$W$2:$W$1048576, W7382) - 1))</f>
        <v>117</v>
      </c>
      <c r="O7382">
        <v>8.4</v>
      </c>
      <c r="P7382">
        <v>17.579999999999998</v>
      </c>
      <c r="W7382">
        <v>1964</v>
      </c>
      <c r="X7382">
        <f t="shared" si="229"/>
        <v>0</v>
      </c>
    </row>
    <row r="7383" spans="1:24" ht="12.75" hidden="1" customHeight="1" x14ac:dyDescent="0.45">
      <c r="A7383">
        <v>118</v>
      </c>
      <c r="B7383" t="s">
        <v>247</v>
      </c>
      <c r="C7383" t="s">
        <v>12</v>
      </c>
      <c r="D7383" s="2" t="str">
        <f t="shared" si="228"/>
        <v>Boston University1964</v>
      </c>
      <c r="F7383">
        <v>2</v>
      </c>
      <c r="G7383">
        <v>7</v>
      </c>
      <c r="H7383">
        <v>0</v>
      </c>
      <c r="I7383">
        <v>-12.43</v>
      </c>
      <c r="J7383">
        <v>-11.59</v>
      </c>
      <c r="K7383">
        <v>-24.02</v>
      </c>
      <c r="L7383" s="2">
        <f>_xlfn.RANK.EQ(I7383, INDEX(CFB!$I$2:$I$1048576, MATCH(W7383, CFB!$W$2:$W$1048576, 0)):INDEX(CFB!$I$2:$I$1048576, MATCH(W7383, CFB!$W$2:$W$1048576, 0) + COUNTIF(CFB!$W$2:$W$1048576, W7383) - 1), 0)</f>
        <v>116</v>
      </c>
      <c r="M7383" s="2">
        <f>_xlfn.RANK.EQ(J7383, INDEX(CFB!$J$2:$J$1048576, MATCH(W7383, CFB!$W$2:$W$1048576, 0)):INDEX(CFB!$J$2:$J$1048576, MATCH(W7383, CFB!$W$2:$W$1048576, 0) + COUNTIF(CFB!$W$2:$W$1048576, W7383) - 1))</f>
        <v>116</v>
      </c>
      <c r="N7383" s="2">
        <f>RANK(K7383, INDEX(CFB!$K$2:$K$1048576, MATCH(W7383, CFB!$W$2:$W$1048576, 0)):INDEX(CFB!$K$2:$K$1048576, MATCH(W7383, CFB!$W$2:$W$1048576, 0) + COUNTIF(CFB!$W$2:$W$1048576, W7383) - 1))</f>
        <v>118</v>
      </c>
      <c r="O7383">
        <v>11.48</v>
      </c>
      <c r="P7383">
        <v>19.600000000000001</v>
      </c>
      <c r="W7383">
        <v>1964</v>
      </c>
      <c r="X7383">
        <f t="shared" si="229"/>
        <v>0</v>
      </c>
    </row>
    <row r="7384" spans="1:24" ht="12.75" hidden="1" customHeight="1" x14ac:dyDescent="0.45">
      <c r="A7384">
        <v>119</v>
      </c>
      <c r="B7384" t="s">
        <v>190</v>
      </c>
      <c r="C7384" t="s">
        <v>12</v>
      </c>
      <c r="D7384" s="2" t="str">
        <f t="shared" si="228"/>
        <v>Pacific1964</v>
      </c>
      <c r="F7384">
        <v>1</v>
      </c>
      <c r="G7384">
        <v>9</v>
      </c>
      <c r="H7384">
        <v>0</v>
      </c>
      <c r="I7384">
        <v>-13.99</v>
      </c>
      <c r="J7384">
        <v>-12.45</v>
      </c>
      <c r="K7384">
        <v>-26.44</v>
      </c>
      <c r="L7384" s="2">
        <f>_xlfn.RANK.EQ(I7384, INDEX(CFB!$I$2:$I$1048576, MATCH(W7384, CFB!$W$2:$W$1048576, 0)):INDEX(CFB!$I$2:$I$1048576, MATCH(W7384, CFB!$W$2:$W$1048576, 0) + COUNTIF(CFB!$W$2:$W$1048576, W7384) - 1), 0)</f>
        <v>119</v>
      </c>
      <c r="M7384" s="2">
        <f>_xlfn.RANK.EQ(J7384, INDEX(CFB!$J$2:$J$1048576, MATCH(W7384, CFB!$W$2:$W$1048576, 0)):INDEX(CFB!$J$2:$J$1048576, MATCH(W7384, CFB!$W$2:$W$1048576, 0) + COUNTIF(CFB!$W$2:$W$1048576, W7384) - 1))</f>
        <v>118</v>
      </c>
      <c r="N7384" s="2">
        <f>RANK(K7384, INDEX(CFB!$K$2:$K$1048576, MATCH(W7384, CFB!$W$2:$W$1048576, 0)):INDEX(CFB!$K$2:$K$1048576, MATCH(W7384, CFB!$W$2:$W$1048576, 0) + COUNTIF(CFB!$W$2:$W$1048576, W7384) - 1))</f>
        <v>119</v>
      </c>
      <c r="O7384">
        <v>9.4600000000000009</v>
      </c>
      <c r="P7384">
        <v>26.79</v>
      </c>
      <c r="W7384">
        <v>1964</v>
      </c>
      <c r="X7384">
        <f t="shared" si="229"/>
        <v>0</v>
      </c>
    </row>
    <row r="7385" spans="1:24" ht="12.75" hidden="1" customHeight="1" x14ac:dyDescent="0.45">
      <c r="A7385">
        <v>120</v>
      </c>
      <c r="B7385" t="s">
        <v>245</v>
      </c>
      <c r="C7385" t="s">
        <v>12</v>
      </c>
      <c r="D7385" s="2" t="str">
        <f t="shared" si="228"/>
        <v>Lehigh1964</v>
      </c>
      <c r="F7385">
        <v>1</v>
      </c>
      <c r="G7385">
        <v>7</v>
      </c>
      <c r="H7385">
        <v>1</v>
      </c>
      <c r="I7385">
        <v>-15.54</v>
      </c>
      <c r="J7385">
        <v>-11.6</v>
      </c>
      <c r="K7385">
        <v>-27.14</v>
      </c>
      <c r="L7385" s="2">
        <f>_xlfn.RANK.EQ(I7385, INDEX(CFB!$I$2:$I$1048576, MATCH(W7385, CFB!$W$2:$W$1048576, 0)):INDEX(CFB!$I$2:$I$1048576, MATCH(W7385, CFB!$W$2:$W$1048576, 0) + COUNTIF(CFB!$W$2:$W$1048576, W7385) - 1), 0)</f>
        <v>120</v>
      </c>
      <c r="M7385" s="2">
        <f>_xlfn.RANK.EQ(J7385, INDEX(CFB!$J$2:$J$1048576, MATCH(W7385, CFB!$W$2:$W$1048576, 0)):INDEX(CFB!$J$2:$J$1048576, MATCH(W7385, CFB!$W$2:$W$1048576, 0) + COUNTIF(CFB!$W$2:$W$1048576, W7385) - 1))</f>
        <v>117</v>
      </c>
      <c r="N7385" s="2">
        <f>RANK(K7385, INDEX(CFB!$K$2:$K$1048576, MATCH(W7385, CFB!$W$2:$W$1048576, 0)):INDEX(CFB!$K$2:$K$1048576, MATCH(W7385, CFB!$W$2:$W$1048576, 0) + COUNTIF(CFB!$W$2:$W$1048576, W7385) - 1))</f>
        <v>120</v>
      </c>
      <c r="O7385">
        <v>7.35</v>
      </c>
      <c r="P7385">
        <v>25.27</v>
      </c>
      <c r="W7385">
        <v>1964</v>
      </c>
      <c r="X7385">
        <f t="shared" si="229"/>
        <v>0</v>
      </c>
    </row>
    <row r="7386" spans="1:24" ht="12.75" hidden="1" customHeight="1" x14ac:dyDescent="0.45">
      <c r="A7386">
        <v>1</v>
      </c>
      <c r="B7386" t="s">
        <v>14</v>
      </c>
      <c r="C7386" t="s">
        <v>189</v>
      </c>
      <c r="D7386" s="2" t="str">
        <f t="shared" si="228"/>
        <v>Texas1963</v>
      </c>
      <c r="E7386">
        <v>1</v>
      </c>
      <c r="F7386">
        <v>11</v>
      </c>
      <c r="G7386">
        <v>0</v>
      </c>
      <c r="H7386">
        <v>0</v>
      </c>
      <c r="I7386">
        <v>9.77</v>
      </c>
      <c r="J7386">
        <v>13.49</v>
      </c>
      <c r="K7386">
        <v>23.25</v>
      </c>
      <c r="L7386" s="2">
        <f>_xlfn.RANK.EQ(I7386, INDEX(CFB!$I$2:$I$1048576, MATCH(W7386, CFB!$W$2:$W$1048576, 0)):INDEX(CFB!$I$2:$I$1048576, MATCH(W7386, CFB!$W$2:$W$1048576, 0) + COUNTIF(CFB!$W$2:$W$1048576, W7386) - 1), 0)</f>
        <v>4</v>
      </c>
      <c r="M7386" s="2">
        <f>_xlfn.RANK.EQ(J7386, INDEX(CFB!$J$2:$J$1048576, MATCH(W7386, CFB!$W$2:$W$1048576, 0)):INDEX(CFB!$J$2:$J$1048576, MATCH(W7386, CFB!$W$2:$W$1048576, 0) + COUNTIF(CFB!$W$2:$W$1048576, W7386) - 1))</f>
        <v>2</v>
      </c>
      <c r="N7386" s="2">
        <f>RANK(K7386, INDEX(CFB!$K$2:$K$1048576, MATCH(W7386, CFB!$W$2:$W$1048576, 0)):INDEX(CFB!$K$2:$K$1048576, MATCH(W7386, CFB!$W$2:$W$1048576, 0) + COUNTIF(CFB!$W$2:$W$1048576, W7386) - 1))</f>
        <v>1</v>
      </c>
      <c r="O7386">
        <v>35.75</v>
      </c>
      <c r="P7386">
        <v>-8.17</v>
      </c>
      <c r="W7386">
        <v>1963</v>
      </c>
      <c r="X7386">
        <f t="shared" si="229"/>
        <v>1</v>
      </c>
    </row>
    <row r="7387" spans="1:24" ht="12.75" hidden="1" customHeight="1" x14ac:dyDescent="0.45">
      <c r="A7387">
        <v>2</v>
      </c>
      <c r="B7387" t="s">
        <v>95</v>
      </c>
      <c r="C7387" t="s">
        <v>10</v>
      </c>
      <c r="D7387" s="2" t="str">
        <f t="shared" si="228"/>
        <v>Michigan State1963</v>
      </c>
      <c r="E7387">
        <v>9</v>
      </c>
      <c r="F7387">
        <v>6</v>
      </c>
      <c r="G7387">
        <v>2</v>
      </c>
      <c r="H7387">
        <v>1</v>
      </c>
      <c r="I7387">
        <v>5.75</v>
      </c>
      <c r="J7387">
        <v>14.01</v>
      </c>
      <c r="K7387">
        <v>19.760000000000002</v>
      </c>
      <c r="L7387" s="2">
        <f>_xlfn.RANK.EQ(I7387, INDEX(CFB!$I$2:$I$1048576, MATCH(W7387, CFB!$W$2:$W$1048576, 0)):INDEX(CFB!$I$2:$I$1048576, MATCH(W7387, CFB!$W$2:$W$1048576, 0) + COUNTIF(CFB!$W$2:$W$1048576, W7387) - 1), 0)</f>
        <v>25</v>
      </c>
      <c r="M7387" s="2">
        <f>_xlfn.RANK.EQ(J7387, INDEX(CFB!$J$2:$J$1048576, MATCH(W7387, CFB!$W$2:$W$1048576, 0)):INDEX(CFB!$J$2:$J$1048576, MATCH(W7387, CFB!$W$2:$W$1048576, 0) + COUNTIF(CFB!$W$2:$W$1048576, W7387) - 1))</f>
        <v>1</v>
      </c>
      <c r="N7387" s="2">
        <f>RANK(K7387, INDEX(CFB!$K$2:$K$1048576, MATCH(W7387, CFB!$W$2:$W$1048576, 0)):INDEX(CFB!$K$2:$K$1048576, MATCH(W7387, CFB!$W$2:$W$1048576, 0) + COUNTIF(CFB!$W$2:$W$1048576, W7387) - 1))</f>
        <v>2</v>
      </c>
      <c r="O7387">
        <v>32.020000000000003</v>
      </c>
      <c r="P7387">
        <v>-8.48</v>
      </c>
      <c r="W7387">
        <v>1963</v>
      </c>
      <c r="X7387">
        <f t="shared" si="229"/>
        <v>0</v>
      </c>
    </row>
    <row r="7388" spans="1:24" ht="12.75" hidden="1" customHeight="1" x14ac:dyDescent="0.45">
      <c r="A7388">
        <v>3</v>
      </c>
      <c r="B7388" t="s">
        <v>70</v>
      </c>
      <c r="C7388" t="s">
        <v>12</v>
      </c>
      <c r="D7388" s="2" t="str">
        <f t="shared" si="228"/>
        <v>Pitt1963</v>
      </c>
      <c r="E7388">
        <v>4</v>
      </c>
      <c r="F7388">
        <v>9</v>
      </c>
      <c r="G7388">
        <v>1</v>
      </c>
      <c r="H7388">
        <v>0</v>
      </c>
      <c r="I7388">
        <v>12.57</v>
      </c>
      <c r="J7388">
        <v>6.52</v>
      </c>
      <c r="K7388">
        <v>19.09</v>
      </c>
      <c r="L7388" s="2">
        <f>_xlfn.RANK.EQ(I7388, INDEX(CFB!$I$2:$I$1048576, MATCH(W7388, CFB!$W$2:$W$1048576, 0)):INDEX(CFB!$I$2:$I$1048576, MATCH(W7388, CFB!$W$2:$W$1048576, 0) + COUNTIF(CFB!$W$2:$W$1048576, W7388) - 1), 0)</f>
        <v>2</v>
      </c>
      <c r="M7388" s="2">
        <f>_xlfn.RANK.EQ(J7388, INDEX(CFB!$J$2:$J$1048576, MATCH(W7388, CFB!$W$2:$W$1048576, 0)):INDEX(CFB!$J$2:$J$1048576, MATCH(W7388, CFB!$W$2:$W$1048576, 0) + COUNTIF(CFB!$W$2:$W$1048576, W7388) - 1))</f>
        <v>24</v>
      </c>
      <c r="N7388" s="2">
        <f>RANK(K7388, INDEX(CFB!$K$2:$K$1048576, MATCH(W7388, CFB!$W$2:$W$1048576, 0)):INDEX(CFB!$K$2:$K$1048576, MATCH(W7388, CFB!$W$2:$W$1048576, 0) + COUNTIF(CFB!$W$2:$W$1048576, W7388) - 1))</f>
        <v>3</v>
      </c>
      <c r="O7388">
        <v>37.06</v>
      </c>
      <c r="P7388">
        <v>-1.0900000000000001</v>
      </c>
      <c r="W7388">
        <v>1963</v>
      </c>
      <c r="X7388">
        <f t="shared" si="229"/>
        <v>0</v>
      </c>
    </row>
    <row r="7389" spans="1:24" ht="12.75" hidden="1" customHeight="1" x14ac:dyDescent="0.45">
      <c r="A7389">
        <v>4</v>
      </c>
      <c r="B7389" t="s">
        <v>19</v>
      </c>
      <c r="C7389" t="s">
        <v>15</v>
      </c>
      <c r="D7389" s="2" t="str">
        <f t="shared" si="228"/>
        <v>Ole Miss1963</v>
      </c>
      <c r="E7389">
        <v>7</v>
      </c>
      <c r="F7389">
        <v>7</v>
      </c>
      <c r="G7389">
        <v>1</v>
      </c>
      <c r="H7389">
        <v>2</v>
      </c>
      <c r="I7389">
        <v>6.91</v>
      </c>
      <c r="J7389">
        <v>11.63</v>
      </c>
      <c r="K7389">
        <v>18.54</v>
      </c>
      <c r="L7389" s="2">
        <f>_xlfn.RANK.EQ(I7389, INDEX(CFB!$I$2:$I$1048576, MATCH(W7389, CFB!$W$2:$W$1048576, 0)):INDEX(CFB!$I$2:$I$1048576, MATCH(W7389, CFB!$W$2:$W$1048576, 0) + COUNTIF(CFB!$W$2:$W$1048576, W7389) - 1), 0)</f>
        <v>15</v>
      </c>
      <c r="M7389" s="2">
        <f>_xlfn.RANK.EQ(J7389, INDEX(CFB!$J$2:$J$1048576, MATCH(W7389, CFB!$W$2:$W$1048576, 0)):INDEX(CFB!$J$2:$J$1048576, MATCH(W7389, CFB!$W$2:$W$1048576, 0) + COUNTIF(CFB!$W$2:$W$1048576, W7389) - 1))</f>
        <v>3</v>
      </c>
      <c r="N7389" s="2">
        <f>RANK(K7389, INDEX(CFB!$K$2:$K$1048576, MATCH(W7389, CFB!$W$2:$W$1048576, 0)):INDEX(CFB!$K$2:$K$1048576, MATCH(W7389, CFB!$W$2:$W$1048576, 0) + COUNTIF(CFB!$W$2:$W$1048576, W7389) - 1))</f>
        <v>4</v>
      </c>
      <c r="O7389">
        <v>34.5</v>
      </c>
      <c r="P7389">
        <v>-5.99</v>
      </c>
      <c r="W7389">
        <v>1963</v>
      </c>
      <c r="X7389">
        <f t="shared" si="229"/>
        <v>0</v>
      </c>
    </row>
    <row r="7390" spans="1:24" ht="12.75" hidden="1" customHeight="1" x14ac:dyDescent="0.45">
      <c r="A7390">
        <v>5</v>
      </c>
      <c r="B7390" t="s">
        <v>43</v>
      </c>
      <c r="C7390" t="s">
        <v>10</v>
      </c>
      <c r="D7390" s="2" t="str">
        <f t="shared" si="228"/>
        <v>Illinois1963</v>
      </c>
      <c r="E7390">
        <v>3</v>
      </c>
      <c r="F7390">
        <v>8</v>
      </c>
      <c r="G7390">
        <v>1</v>
      </c>
      <c r="H7390">
        <v>1</v>
      </c>
      <c r="I7390">
        <v>8.26</v>
      </c>
      <c r="J7390">
        <v>10.17</v>
      </c>
      <c r="K7390">
        <v>18.43</v>
      </c>
      <c r="L7390" s="2">
        <f>_xlfn.RANK.EQ(I7390, INDEX(CFB!$I$2:$I$1048576, MATCH(W7390, CFB!$W$2:$W$1048576, 0)):INDEX(CFB!$I$2:$I$1048576, MATCH(W7390, CFB!$W$2:$W$1048576, 0) + COUNTIF(CFB!$W$2:$W$1048576, W7390) - 1), 0)</f>
        <v>10</v>
      </c>
      <c r="M7390" s="2">
        <f>_xlfn.RANK.EQ(J7390, INDEX(CFB!$J$2:$J$1048576, MATCH(W7390, CFB!$W$2:$W$1048576, 0)):INDEX(CFB!$J$2:$J$1048576, MATCH(W7390, CFB!$W$2:$W$1048576, 0) + COUNTIF(CFB!$W$2:$W$1048576, W7390) - 1))</f>
        <v>5</v>
      </c>
      <c r="N7390" s="2">
        <f>RANK(K7390, INDEX(CFB!$K$2:$K$1048576, MATCH(W7390, CFB!$W$2:$W$1048576, 0)):INDEX(CFB!$K$2:$K$1048576, MATCH(W7390, CFB!$W$2:$W$1048576, 0) + COUNTIF(CFB!$W$2:$W$1048576, W7390) - 1))</f>
        <v>5</v>
      </c>
      <c r="O7390">
        <v>33.049999999999997</v>
      </c>
      <c r="P7390">
        <v>-4.53</v>
      </c>
      <c r="W7390">
        <v>1963</v>
      </c>
      <c r="X7390">
        <f t="shared" si="229"/>
        <v>0</v>
      </c>
    </row>
    <row r="7391" spans="1:24" ht="12.75" hidden="1" customHeight="1" x14ac:dyDescent="0.45">
      <c r="A7391">
        <v>6</v>
      </c>
      <c r="B7391" t="s">
        <v>18</v>
      </c>
      <c r="C7391" t="s">
        <v>15</v>
      </c>
      <c r="D7391" s="2" t="str">
        <f t="shared" si="228"/>
        <v>Alabama1963</v>
      </c>
      <c r="E7391">
        <v>8</v>
      </c>
      <c r="F7391">
        <v>9</v>
      </c>
      <c r="G7391">
        <v>2</v>
      </c>
      <c r="H7391">
        <v>0</v>
      </c>
      <c r="I7391">
        <v>9.73</v>
      </c>
      <c r="J7391">
        <v>8.61</v>
      </c>
      <c r="K7391">
        <v>18.34</v>
      </c>
      <c r="L7391" s="2">
        <f>_xlfn.RANK.EQ(I7391, INDEX(CFB!$I$2:$I$1048576, MATCH(W7391, CFB!$W$2:$W$1048576, 0)):INDEX(CFB!$I$2:$I$1048576, MATCH(W7391, CFB!$W$2:$W$1048576, 0) + COUNTIF(CFB!$W$2:$W$1048576, W7391) - 1), 0)</f>
        <v>5</v>
      </c>
      <c r="M7391" s="2">
        <f>_xlfn.RANK.EQ(J7391, INDEX(CFB!$J$2:$J$1048576, MATCH(W7391, CFB!$W$2:$W$1048576, 0)):INDEX(CFB!$J$2:$J$1048576, MATCH(W7391, CFB!$W$2:$W$1048576, 0) + COUNTIF(CFB!$W$2:$W$1048576, W7391) - 1))</f>
        <v>13</v>
      </c>
      <c r="N7391" s="2">
        <f>RANK(K7391, INDEX(CFB!$K$2:$K$1048576, MATCH(W7391, CFB!$W$2:$W$1048576, 0)):INDEX(CFB!$K$2:$K$1048576, MATCH(W7391, CFB!$W$2:$W$1048576, 0) + COUNTIF(CFB!$W$2:$W$1048576, W7391) - 1))</f>
        <v>6</v>
      </c>
      <c r="O7391">
        <v>35.54</v>
      </c>
      <c r="P7391">
        <v>-3.63</v>
      </c>
      <c r="W7391">
        <v>1963</v>
      </c>
      <c r="X7391">
        <f t="shared" si="229"/>
        <v>0</v>
      </c>
    </row>
    <row r="7392" spans="1:24" ht="12.75" hidden="1" customHeight="1" x14ac:dyDescent="0.45">
      <c r="A7392">
        <v>7</v>
      </c>
      <c r="B7392" t="s">
        <v>51</v>
      </c>
      <c r="C7392" t="s">
        <v>12</v>
      </c>
      <c r="D7392" s="2" t="str">
        <f t="shared" si="228"/>
        <v>Navy1963</v>
      </c>
      <c r="E7392">
        <v>2</v>
      </c>
      <c r="F7392">
        <v>9</v>
      </c>
      <c r="G7392">
        <v>2</v>
      </c>
      <c r="H7392">
        <v>0</v>
      </c>
      <c r="I7392">
        <v>13.76</v>
      </c>
      <c r="J7392">
        <v>3.31</v>
      </c>
      <c r="K7392">
        <v>17.07</v>
      </c>
      <c r="L7392" s="2">
        <f>_xlfn.RANK.EQ(I7392, INDEX(CFB!$I$2:$I$1048576, MATCH(W7392, CFB!$W$2:$W$1048576, 0)):INDEX(CFB!$I$2:$I$1048576, MATCH(W7392, CFB!$W$2:$W$1048576, 0) + COUNTIF(CFB!$W$2:$W$1048576, W7392) - 1), 0)</f>
        <v>1</v>
      </c>
      <c r="M7392" s="2">
        <f>_xlfn.RANK.EQ(J7392, INDEX(CFB!$J$2:$J$1048576, MATCH(W7392, CFB!$W$2:$W$1048576, 0)):INDEX(CFB!$J$2:$J$1048576, MATCH(W7392, CFB!$W$2:$W$1048576, 0) + COUNTIF(CFB!$W$2:$W$1048576, W7392) - 1))</f>
        <v>43</v>
      </c>
      <c r="N7392" s="2">
        <f>RANK(K7392, INDEX(CFB!$K$2:$K$1048576, MATCH(W7392, CFB!$W$2:$W$1048576, 0)):INDEX(CFB!$K$2:$K$1048576, MATCH(W7392, CFB!$W$2:$W$1048576, 0) + COUNTIF(CFB!$W$2:$W$1048576, W7392) - 1))</f>
        <v>7</v>
      </c>
      <c r="O7392">
        <v>41.91</v>
      </c>
      <c r="P7392">
        <v>2.75</v>
      </c>
      <c r="W7392">
        <v>1963</v>
      </c>
      <c r="X7392">
        <f t="shared" si="229"/>
        <v>0</v>
      </c>
    </row>
    <row r="7393" spans="1:24" ht="12.75" hidden="1" customHeight="1" x14ac:dyDescent="0.45">
      <c r="A7393">
        <v>8</v>
      </c>
      <c r="B7393" t="s">
        <v>45</v>
      </c>
      <c r="C7393" t="s">
        <v>189</v>
      </c>
      <c r="D7393" s="2" t="str">
        <f t="shared" si="228"/>
        <v>Baylor1963</v>
      </c>
      <c r="F7393">
        <v>8</v>
      </c>
      <c r="G7393">
        <v>3</v>
      </c>
      <c r="H7393">
        <v>0</v>
      </c>
      <c r="I7393">
        <v>8.07</v>
      </c>
      <c r="J7393">
        <v>8.6300000000000008</v>
      </c>
      <c r="K7393">
        <v>16.71</v>
      </c>
      <c r="L7393" s="2">
        <f>_xlfn.RANK.EQ(I7393, INDEX(CFB!$I$2:$I$1048576, MATCH(W7393, CFB!$W$2:$W$1048576, 0)):INDEX(CFB!$I$2:$I$1048576, MATCH(W7393, CFB!$W$2:$W$1048576, 0) + COUNTIF(CFB!$W$2:$W$1048576, W7393) - 1), 0)</f>
        <v>12</v>
      </c>
      <c r="M7393" s="2">
        <f>_xlfn.RANK.EQ(J7393, INDEX(CFB!$J$2:$J$1048576, MATCH(W7393, CFB!$W$2:$W$1048576, 0)):INDEX(CFB!$J$2:$J$1048576, MATCH(W7393, CFB!$W$2:$W$1048576, 0) + COUNTIF(CFB!$W$2:$W$1048576, W7393) - 1))</f>
        <v>12</v>
      </c>
      <c r="N7393" s="2">
        <f>RANK(K7393, INDEX(CFB!$K$2:$K$1048576, MATCH(W7393, CFB!$W$2:$W$1048576, 0)):INDEX(CFB!$K$2:$K$1048576, MATCH(W7393, CFB!$W$2:$W$1048576, 0) + COUNTIF(CFB!$W$2:$W$1048576, W7393) - 1))</f>
        <v>8</v>
      </c>
      <c r="O7393">
        <v>33.549999999999997</v>
      </c>
      <c r="P7393">
        <v>-3.12</v>
      </c>
      <c r="W7393">
        <v>1963</v>
      </c>
      <c r="X7393">
        <f t="shared" si="229"/>
        <v>0</v>
      </c>
    </row>
    <row r="7394" spans="1:24" ht="12.75" hidden="1" customHeight="1" x14ac:dyDescent="0.45">
      <c r="A7394">
        <v>9</v>
      </c>
      <c r="B7394" t="s">
        <v>52</v>
      </c>
      <c r="C7394" t="s">
        <v>15</v>
      </c>
      <c r="D7394" s="2" t="str">
        <f t="shared" si="228"/>
        <v>Georgia Tech1963</v>
      </c>
      <c r="F7394">
        <v>7</v>
      </c>
      <c r="G7394">
        <v>3</v>
      </c>
      <c r="H7394">
        <v>0</v>
      </c>
      <c r="I7394">
        <v>6.53</v>
      </c>
      <c r="J7394">
        <v>9.76</v>
      </c>
      <c r="K7394">
        <v>16.28</v>
      </c>
      <c r="L7394" s="2">
        <f>_xlfn.RANK.EQ(I7394, INDEX(CFB!$I$2:$I$1048576, MATCH(W7394, CFB!$W$2:$W$1048576, 0)):INDEX(CFB!$I$2:$I$1048576, MATCH(W7394, CFB!$W$2:$W$1048576, 0) + COUNTIF(CFB!$W$2:$W$1048576, W7394) - 1), 0)</f>
        <v>18</v>
      </c>
      <c r="M7394" s="2">
        <f>_xlfn.RANK.EQ(J7394, INDEX(CFB!$J$2:$J$1048576, MATCH(W7394, CFB!$W$2:$W$1048576, 0)):INDEX(CFB!$J$2:$J$1048576, MATCH(W7394, CFB!$W$2:$W$1048576, 0) + COUNTIF(CFB!$W$2:$W$1048576, W7394) - 1))</f>
        <v>6</v>
      </c>
      <c r="N7394" s="2">
        <f>RANK(K7394, INDEX(CFB!$K$2:$K$1048576, MATCH(W7394, CFB!$W$2:$W$1048576, 0)):INDEX(CFB!$K$2:$K$1048576, MATCH(W7394, CFB!$W$2:$W$1048576, 0) + COUNTIF(CFB!$W$2:$W$1048576, W7394) - 1))</f>
        <v>9</v>
      </c>
      <c r="O7394">
        <v>31.79</v>
      </c>
      <c r="P7394">
        <v>-4.53</v>
      </c>
      <c r="W7394">
        <v>1963</v>
      </c>
      <c r="X7394">
        <f t="shared" si="229"/>
        <v>0</v>
      </c>
    </row>
    <row r="7395" spans="1:24" ht="12.75" hidden="1" customHeight="1" x14ac:dyDescent="0.45">
      <c r="A7395">
        <v>10</v>
      </c>
      <c r="B7395" t="s">
        <v>38</v>
      </c>
      <c r="C7395" t="s">
        <v>242</v>
      </c>
      <c r="D7395" s="2" t="str">
        <f t="shared" si="228"/>
        <v>USC1963</v>
      </c>
      <c r="F7395">
        <v>7</v>
      </c>
      <c r="G7395">
        <v>3</v>
      </c>
      <c r="H7395">
        <v>0</v>
      </c>
      <c r="I7395">
        <v>8.5399999999999991</v>
      </c>
      <c r="J7395">
        <v>7.23</v>
      </c>
      <c r="K7395">
        <v>15.77</v>
      </c>
      <c r="L7395" s="2">
        <f>_xlfn.RANK.EQ(I7395, INDEX(CFB!$I$2:$I$1048576, MATCH(W7395, CFB!$W$2:$W$1048576, 0)):INDEX(CFB!$I$2:$I$1048576, MATCH(W7395, CFB!$W$2:$W$1048576, 0) + COUNTIF(CFB!$W$2:$W$1048576, W7395) - 1), 0)</f>
        <v>9</v>
      </c>
      <c r="M7395" s="2">
        <f>_xlfn.RANK.EQ(J7395, INDEX(CFB!$J$2:$J$1048576, MATCH(W7395, CFB!$W$2:$W$1048576, 0)):INDEX(CFB!$J$2:$J$1048576, MATCH(W7395, CFB!$W$2:$W$1048576, 0) + COUNTIF(CFB!$W$2:$W$1048576, W7395) - 1))</f>
        <v>22</v>
      </c>
      <c r="N7395" s="2">
        <f>RANK(K7395, INDEX(CFB!$K$2:$K$1048576, MATCH(W7395, CFB!$W$2:$W$1048576, 0)):INDEX(CFB!$K$2:$K$1048576, MATCH(W7395, CFB!$W$2:$W$1048576, 0) + COUNTIF(CFB!$W$2:$W$1048576, W7395) - 1))</f>
        <v>10</v>
      </c>
      <c r="O7395">
        <v>34.270000000000003</v>
      </c>
      <c r="P7395">
        <v>-2.04</v>
      </c>
      <c r="W7395">
        <v>1963</v>
      </c>
      <c r="X7395">
        <f t="shared" si="229"/>
        <v>0</v>
      </c>
    </row>
    <row r="7396" spans="1:24" ht="12.75" hidden="1" customHeight="1" x14ac:dyDescent="0.45">
      <c r="A7396">
        <v>11</v>
      </c>
      <c r="B7396" t="s">
        <v>54</v>
      </c>
      <c r="C7396" t="s">
        <v>188</v>
      </c>
      <c r="D7396" s="2" t="str">
        <f t="shared" si="228"/>
        <v>Oklahoma1963</v>
      </c>
      <c r="E7396">
        <v>10</v>
      </c>
      <c r="F7396">
        <v>8</v>
      </c>
      <c r="G7396">
        <v>2</v>
      </c>
      <c r="H7396">
        <v>0</v>
      </c>
      <c r="I7396">
        <v>10.82</v>
      </c>
      <c r="J7396">
        <v>4.8600000000000003</v>
      </c>
      <c r="K7396">
        <v>15.68</v>
      </c>
      <c r="L7396" s="2">
        <f>_xlfn.RANK.EQ(I7396, INDEX(CFB!$I$2:$I$1048576, MATCH(W7396, CFB!$W$2:$W$1048576, 0)):INDEX(CFB!$I$2:$I$1048576, MATCH(W7396, CFB!$W$2:$W$1048576, 0) + COUNTIF(CFB!$W$2:$W$1048576, W7396) - 1), 0)</f>
        <v>3</v>
      </c>
      <c r="M7396" s="2">
        <f>_xlfn.RANK.EQ(J7396, INDEX(CFB!$J$2:$J$1048576, MATCH(W7396, CFB!$W$2:$W$1048576, 0)):INDEX(CFB!$J$2:$J$1048576, MATCH(W7396, CFB!$W$2:$W$1048576, 0) + COUNTIF(CFB!$W$2:$W$1048576, W7396) - 1))</f>
        <v>32</v>
      </c>
      <c r="N7396" s="2">
        <f>RANK(K7396, INDEX(CFB!$K$2:$K$1048576, MATCH(W7396, CFB!$W$2:$W$1048576, 0)):INDEX(CFB!$K$2:$K$1048576, MATCH(W7396, CFB!$W$2:$W$1048576, 0) + COUNTIF(CFB!$W$2:$W$1048576, W7396) - 1))</f>
        <v>11</v>
      </c>
      <c r="O7396">
        <v>36.24</v>
      </c>
      <c r="P7396">
        <v>1.01</v>
      </c>
      <c r="W7396">
        <v>1963</v>
      </c>
      <c r="X7396">
        <f t="shared" si="229"/>
        <v>0</v>
      </c>
    </row>
    <row r="7397" spans="1:24" ht="12.75" hidden="1" customHeight="1" x14ac:dyDescent="0.45">
      <c r="A7397">
        <v>12</v>
      </c>
      <c r="B7397" t="s">
        <v>67</v>
      </c>
      <c r="C7397" t="s">
        <v>15</v>
      </c>
      <c r="D7397" s="2" t="str">
        <f t="shared" si="228"/>
        <v>Auburn1963</v>
      </c>
      <c r="E7397">
        <v>5</v>
      </c>
      <c r="F7397">
        <v>9</v>
      </c>
      <c r="G7397">
        <v>2</v>
      </c>
      <c r="H7397">
        <v>0</v>
      </c>
      <c r="I7397">
        <v>7.81</v>
      </c>
      <c r="J7397">
        <v>7.66</v>
      </c>
      <c r="K7397">
        <v>15.47</v>
      </c>
      <c r="L7397" s="2">
        <f>_xlfn.RANK.EQ(I7397, INDEX(CFB!$I$2:$I$1048576, MATCH(W7397, CFB!$W$2:$W$1048576, 0)):INDEX(CFB!$I$2:$I$1048576, MATCH(W7397, CFB!$W$2:$W$1048576, 0) + COUNTIF(CFB!$W$2:$W$1048576, W7397) - 1), 0)</f>
        <v>13</v>
      </c>
      <c r="M7397" s="2">
        <f>_xlfn.RANK.EQ(J7397, INDEX(CFB!$J$2:$J$1048576, MATCH(W7397, CFB!$W$2:$W$1048576, 0)):INDEX(CFB!$J$2:$J$1048576, MATCH(W7397, CFB!$W$2:$W$1048576, 0) + COUNTIF(CFB!$W$2:$W$1048576, W7397) - 1))</f>
        <v>19</v>
      </c>
      <c r="N7397" s="2">
        <f>RANK(K7397, INDEX(CFB!$K$2:$K$1048576, MATCH(W7397, CFB!$W$2:$W$1048576, 0)):INDEX(CFB!$K$2:$K$1048576, MATCH(W7397, CFB!$W$2:$W$1048576, 0) + COUNTIF(CFB!$W$2:$W$1048576, W7397) - 1))</f>
        <v>12</v>
      </c>
      <c r="O7397">
        <v>31.71</v>
      </c>
      <c r="P7397">
        <v>-2.62</v>
      </c>
      <c r="W7397">
        <v>1963</v>
      </c>
      <c r="X7397">
        <f t="shared" si="229"/>
        <v>0</v>
      </c>
    </row>
    <row r="7398" spans="1:24" ht="12.75" hidden="1" customHeight="1" x14ac:dyDescent="0.45">
      <c r="A7398">
        <v>13</v>
      </c>
      <c r="B7398" t="s">
        <v>47</v>
      </c>
      <c r="C7398" t="s">
        <v>188</v>
      </c>
      <c r="D7398" s="2" t="str">
        <f t="shared" si="228"/>
        <v>Nebraska1963</v>
      </c>
      <c r="E7398">
        <v>6</v>
      </c>
      <c r="F7398">
        <v>10</v>
      </c>
      <c r="G7398">
        <v>1</v>
      </c>
      <c r="H7398">
        <v>0</v>
      </c>
      <c r="I7398">
        <v>8.7100000000000009</v>
      </c>
      <c r="J7398">
        <v>6.35</v>
      </c>
      <c r="K7398">
        <v>15.06</v>
      </c>
      <c r="L7398" s="2">
        <f>_xlfn.RANK.EQ(I7398, INDEX(CFB!$I$2:$I$1048576, MATCH(W7398, CFB!$W$2:$W$1048576, 0)):INDEX(CFB!$I$2:$I$1048576, MATCH(W7398, CFB!$W$2:$W$1048576, 0) + COUNTIF(CFB!$W$2:$W$1048576, W7398) - 1), 0)</f>
        <v>8</v>
      </c>
      <c r="M7398" s="2">
        <f>_xlfn.RANK.EQ(J7398, INDEX(CFB!$J$2:$J$1048576, MATCH(W7398, CFB!$W$2:$W$1048576, 0)):INDEX(CFB!$J$2:$J$1048576, MATCH(W7398, CFB!$W$2:$W$1048576, 0) + COUNTIF(CFB!$W$2:$W$1048576, W7398) - 1))</f>
        <v>25</v>
      </c>
      <c r="N7398" s="2">
        <f>RANK(K7398, INDEX(CFB!$K$2:$K$1048576, MATCH(W7398, CFB!$W$2:$W$1048576, 0)):INDEX(CFB!$K$2:$K$1048576, MATCH(W7398, CFB!$W$2:$W$1048576, 0) + COUNTIF(CFB!$W$2:$W$1048576, W7398) - 1))</f>
        <v>13</v>
      </c>
      <c r="O7398">
        <v>35.799999999999997</v>
      </c>
      <c r="P7398">
        <v>-0.51</v>
      </c>
      <c r="W7398">
        <v>1963</v>
      </c>
      <c r="X7398">
        <f t="shared" si="229"/>
        <v>0</v>
      </c>
    </row>
    <row r="7399" spans="1:24" ht="12.75" hidden="1" customHeight="1" x14ac:dyDescent="0.45">
      <c r="A7399">
        <v>14</v>
      </c>
      <c r="B7399" t="s">
        <v>109</v>
      </c>
      <c r="C7399" t="s">
        <v>15</v>
      </c>
      <c r="D7399" s="2" t="str">
        <f t="shared" si="228"/>
        <v>Mississippi State1963</v>
      </c>
      <c r="F7399">
        <v>7</v>
      </c>
      <c r="G7399">
        <v>2</v>
      </c>
      <c r="H7399">
        <v>2</v>
      </c>
      <c r="I7399">
        <v>5.94</v>
      </c>
      <c r="J7399">
        <v>8.83</v>
      </c>
      <c r="K7399">
        <v>14.77</v>
      </c>
      <c r="L7399" s="2">
        <f>_xlfn.RANK.EQ(I7399, INDEX(CFB!$I$2:$I$1048576, MATCH(W7399, CFB!$W$2:$W$1048576, 0)):INDEX(CFB!$I$2:$I$1048576, MATCH(W7399, CFB!$W$2:$W$1048576, 0) + COUNTIF(CFB!$W$2:$W$1048576, W7399) - 1), 0)</f>
        <v>23</v>
      </c>
      <c r="M7399" s="2">
        <f>_xlfn.RANK.EQ(J7399, INDEX(CFB!$J$2:$J$1048576, MATCH(W7399, CFB!$W$2:$W$1048576, 0)):INDEX(CFB!$J$2:$J$1048576, MATCH(W7399, CFB!$W$2:$W$1048576, 0) + COUNTIF(CFB!$W$2:$W$1048576, W7399) - 1))</f>
        <v>10</v>
      </c>
      <c r="N7399" s="2">
        <f>RANK(K7399, INDEX(CFB!$K$2:$K$1048576, MATCH(W7399, CFB!$W$2:$W$1048576, 0)):INDEX(CFB!$K$2:$K$1048576, MATCH(W7399, CFB!$W$2:$W$1048576, 0) + COUNTIF(CFB!$W$2:$W$1048576, W7399) - 1))</f>
        <v>14</v>
      </c>
      <c r="O7399">
        <v>31.25</v>
      </c>
      <c r="P7399">
        <v>-3.57</v>
      </c>
      <c r="W7399">
        <v>1963</v>
      </c>
      <c r="X7399">
        <f t="shared" si="229"/>
        <v>0</v>
      </c>
    </row>
    <row r="7400" spans="1:24" ht="12.75" hidden="1" customHeight="1" x14ac:dyDescent="0.45">
      <c r="A7400">
        <v>15</v>
      </c>
      <c r="B7400" t="s">
        <v>53</v>
      </c>
      <c r="C7400" t="s">
        <v>12</v>
      </c>
      <c r="D7400" s="2" t="str">
        <f t="shared" si="228"/>
        <v>Syracuse1963</v>
      </c>
      <c r="F7400">
        <v>8</v>
      </c>
      <c r="G7400">
        <v>2</v>
      </c>
      <c r="H7400">
        <v>0</v>
      </c>
      <c r="I7400">
        <v>6.86</v>
      </c>
      <c r="J7400">
        <v>7.37</v>
      </c>
      <c r="K7400">
        <v>14.23</v>
      </c>
      <c r="L7400" s="2">
        <f>_xlfn.RANK.EQ(I7400, INDEX(CFB!$I$2:$I$1048576, MATCH(W7400, CFB!$W$2:$W$1048576, 0)):INDEX(CFB!$I$2:$I$1048576, MATCH(W7400, CFB!$W$2:$W$1048576, 0) + COUNTIF(CFB!$W$2:$W$1048576, W7400) - 1), 0)</f>
        <v>16</v>
      </c>
      <c r="M7400" s="2">
        <f>_xlfn.RANK.EQ(J7400, INDEX(CFB!$J$2:$J$1048576, MATCH(W7400, CFB!$W$2:$W$1048576, 0)):INDEX(CFB!$J$2:$J$1048576, MATCH(W7400, CFB!$W$2:$W$1048576, 0) + COUNTIF(CFB!$W$2:$W$1048576, W7400) - 1))</f>
        <v>20</v>
      </c>
      <c r="N7400" s="2">
        <f>RANK(K7400, INDEX(CFB!$K$2:$K$1048576, MATCH(W7400, CFB!$W$2:$W$1048576, 0)):INDEX(CFB!$K$2:$K$1048576, MATCH(W7400, CFB!$W$2:$W$1048576, 0) + COUNTIF(CFB!$W$2:$W$1048576, W7400) - 1))</f>
        <v>15</v>
      </c>
      <c r="O7400">
        <v>36.22</v>
      </c>
      <c r="P7400">
        <v>-0.88</v>
      </c>
      <c r="W7400">
        <v>1963</v>
      </c>
      <c r="X7400">
        <f t="shared" si="229"/>
        <v>0</v>
      </c>
    </row>
    <row r="7401" spans="1:24" ht="12.75" hidden="1" customHeight="1" x14ac:dyDescent="0.45">
      <c r="A7401">
        <v>16</v>
      </c>
      <c r="B7401" t="s">
        <v>9</v>
      </c>
      <c r="C7401" t="s">
        <v>10</v>
      </c>
      <c r="D7401" s="2" t="str">
        <f t="shared" si="228"/>
        <v>Ohio State1963</v>
      </c>
      <c r="F7401">
        <v>5</v>
      </c>
      <c r="G7401">
        <v>3</v>
      </c>
      <c r="H7401">
        <v>1</v>
      </c>
      <c r="I7401">
        <v>3.22</v>
      </c>
      <c r="J7401">
        <v>10.42</v>
      </c>
      <c r="K7401">
        <v>13.64</v>
      </c>
      <c r="L7401" s="2">
        <f>_xlfn.RANK.EQ(I7401, INDEX(CFB!$I$2:$I$1048576, MATCH(W7401, CFB!$W$2:$W$1048576, 0)):INDEX(CFB!$I$2:$I$1048576, MATCH(W7401, CFB!$W$2:$W$1048576, 0) + COUNTIF(CFB!$W$2:$W$1048576, W7401) - 1), 0)</f>
        <v>41</v>
      </c>
      <c r="M7401" s="2">
        <f>_xlfn.RANK.EQ(J7401, INDEX(CFB!$J$2:$J$1048576, MATCH(W7401, CFB!$W$2:$W$1048576, 0)):INDEX(CFB!$J$2:$J$1048576, MATCH(W7401, CFB!$W$2:$W$1048576, 0) + COUNTIF(CFB!$W$2:$W$1048576, W7401) - 1))</f>
        <v>4</v>
      </c>
      <c r="N7401" s="2">
        <f>RANK(K7401, INDEX(CFB!$K$2:$K$1048576, MATCH(W7401, CFB!$W$2:$W$1048576, 0)):INDEX(CFB!$K$2:$K$1048576, MATCH(W7401, CFB!$W$2:$W$1048576, 0) + COUNTIF(CFB!$W$2:$W$1048576, W7401) - 1))</f>
        <v>16</v>
      </c>
      <c r="O7401">
        <v>27.97</v>
      </c>
      <c r="P7401">
        <v>-4.3899999999999997</v>
      </c>
      <c r="W7401">
        <v>1963</v>
      </c>
      <c r="X7401">
        <f t="shared" si="229"/>
        <v>0</v>
      </c>
    </row>
    <row r="7402" spans="1:24" ht="12.75" hidden="1" customHeight="1" x14ac:dyDescent="0.45">
      <c r="A7402">
        <v>17</v>
      </c>
      <c r="B7402" t="s">
        <v>27</v>
      </c>
      <c r="C7402" t="s">
        <v>15</v>
      </c>
      <c r="D7402" s="2" t="str">
        <f t="shared" si="228"/>
        <v>LSU1963</v>
      </c>
      <c r="F7402">
        <v>7</v>
      </c>
      <c r="G7402">
        <v>4</v>
      </c>
      <c r="H7402">
        <v>0</v>
      </c>
      <c r="I7402">
        <v>4.2</v>
      </c>
      <c r="J7402">
        <v>9.32</v>
      </c>
      <c r="K7402">
        <v>13.52</v>
      </c>
      <c r="L7402" s="2">
        <f>_xlfn.RANK.EQ(I7402, INDEX(CFB!$I$2:$I$1048576, MATCH(W7402, CFB!$W$2:$W$1048576, 0)):INDEX(CFB!$I$2:$I$1048576, MATCH(W7402, CFB!$W$2:$W$1048576, 0) + COUNTIF(CFB!$W$2:$W$1048576, W7402) - 1), 0)</f>
        <v>36</v>
      </c>
      <c r="M7402" s="2">
        <f>_xlfn.RANK.EQ(J7402, INDEX(CFB!$J$2:$J$1048576, MATCH(W7402, CFB!$W$2:$W$1048576, 0)):INDEX(CFB!$J$2:$J$1048576, MATCH(W7402, CFB!$W$2:$W$1048576, 0) + COUNTIF(CFB!$W$2:$W$1048576, W7402) - 1))</f>
        <v>7</v>
      </c>
      <c r="N7402" s="2">
        <f>RANK(K7402, INDEX(CFB!$K$2:$K$1048576, MATCH(W7402, CFB!$W$2:$W$1048576, 0)):INDEX(CFB!$K$2:$K$1048576, MATCH(W7402, CFB!$W$2:$W$1048576, 0) + COUNTIF(CFB!$W$2:$W$1048576, W7402) - 1))</f>
        <v>17</v>
      </c>
      <c r="O7402">
        <v>28.87</v>
      </c>
      <c r="P7402">
        <v>-3.2</v>
      </c>
      <c r="W7402">
        <v>1963</v>
      </c>
      <c r="X7402">
        <f t="shared" si="229"/>
        <v>0</v>
      </c>
    </row>
    <row r="7403" spans="1:24" ht="12.75" hidden="1" customHeight="1" x14ac:dyDescent="0.45">
      <c r="A7403">
        <v>18</v>
      </c>
      <c r="B7403" t="s">
        <v>129</v>
      </c>
      <c r="C7403" t="s">
        <v>189</v>
      </c>
      <c r="D7403" s="2" t="str">
        <f t="shared" si="228"/>
        <v>Rice1963</v>
      </c>
      <c r="F7403">
        <v>6</v>
      </c>
      <c r="G7403">
        <v>4</v>
      </c>
      <c r="H7403">
        <v>0</v>
      </c>
      <c r="I7403">
        <v>5.0199999999999996</v>
      </c>
      <c r="J7403">
        <v>8.39</v>
      </c>
      <c r="K7403">
        <v>13.41</v>
      </c>
      <c r="L7403" s="2">
        <f>_xlfn.RANK.EQ(I7403, INDEX(CFB!$I$2:$I$1048576, MATCH(W7403, CFB!$W$2:$W$1048576, 0)):INDEX(CFB!$I$2:$I$1048576, MATCH(W7403, CFB!$W$2:$W$1048576, 0) + COUNTIF(CFB!$W$2:$W$1048576, W7403) - 1), 0)</f>
        <v>29</v>
      </c>
      <c r="M7403" s="2">
        <f>_xlfn.RANK.EQ(J7403, INDEX(CFB!$J$2:$J$1048576, MATCH(W7403, CFB!$W$2:$W$1048576, 0)):INDEX(CFB!$J$2:$J$1048576, MATCH(W7403, CFB!$W$2:$W$1048576, 0) + COUNTIF(CFB!$W$2:$W$1048576, W7403) - 1))</f>
        <v>14</v>
      </c>
      <c r="N7403" s="2">
        <f>RANK(K7403, INDEX(CFB!$K$2:$K$1048576, MATCH(W7403, CFB!$W$2:$W$1048576, 0)):INDEX(CFB!$K$2:$K$1048576, MATCH(W7403, CFB!$W$2:$W$1048576, 0) + COUNTIF(CFB!$W$2:$W$1048576, W7403) - 1))</f>
        <v>18</v>
      </c>
      <c r="O7403">
        <v>30.68</v>
      </c>
      <c r="P7403">
        <v>-2.94</v>
      </c>
      <c r="W7403">
        <v>1963</v>
      </c>
      <c r="X7403">
        <f t="shared" si="229"/>
        <v>0</v>
      </c>
    </row>
    <row r="7404" spans="1:24" ht="12.75" hidden="1" customHeight="1" x14ac:dyDescent="0.45">
      <c r="A7404">
        <v>19</v>
      </c>
      <c r="B7404" t="s">
        <v>44</v>
      </c>
      <c r="C7404" t="s">
        <v>10</v>
      </c>
      <c r="D7404" s="2" t="str">
        <f t="shared" si="228"/>
        <v>Michigan1963</v>
      </c>
      <c r="F7404">
        <v>3</v>
      </c>
      <c r="G7404">
        <v>4</v>
      </c>
      <c r="H7404">
        <v>2</v>
      </c>
      <c r="I7404">
        <v>6.39</v>
      </c>
      <c r="J7404">
        <v>6.85</v>
      </c>
      <c r="K7404">
        <v>13.23</v>
      </c>
      <c r="L7404" s="2">
        <f>_xlfn.RANK.EQ(I7404, INDEX(CFB!$I$2:$I$1048576, MATCH(W7404, CFB!$W$2:$W$1048576, 0)):INDEX(CFB!$I$2:$I$1048576, MATCH(W7404, CFB!$W$2:$W$1048576, 0) + COUNTIF(CFB!$W$2:$W$1048576, W7404) - 1), 0)</f>
        <v>20</v>
      </c>
      <c r="M7404" s="2">
        <f>_xlfn.RANK.EQ(J7404, INDEX(CFB!$J$2:$J$1048576, MATCH(W7404, CFB!$W$2:$W$1048576, 0)):INDEX(CFB!$J$2:$J$1048576, MATCH(W7404, CFB!$W$2:$W$1048576, 0) + COUNTIF(CFB!$W$2:$W$1048576, W7404) - 1))</f>
        <v>23</v>
      </c>
      <c r="N7404" s="2">
        <f>RANK(K7404, INDEX(CFB!$K$2:$K$1048576, MATCH(W7404, CFB!$W$2:$W$1048576, 0)):INDEX(CFB!$K$2:$K$1048576, MATCH(W7404, CFB!$W$2:$W$1048576, 0) + COUNTIF(CFB!$W$2:$W$1048576, W7404) - 1))</f>
        <v>19</v>
      </c>
      <c r="O7404">
        <v>31.95</v>
      </c>
      <c r="P7404">
        <v>-1.63</v>
      </c>
      <c r="W7404">
        <v>1963</v>
      </c>
      <c r="X7404">
        <f t="shared" si="229"/>
        <v>0</v>
      </c>
    </row>
    <row r="7405" spans="1:24" ht="12.75" hidden="1" customHeight="1" x14ac:dyDescent="0.45">
      <c r="A7405">
        <v>20</v>
      </c>
      <c r="B7405" t="s">
        <v>13</v>
      </c>
      <c r="C7405" t="s">
        <v>12</v>
      </c>
      <c r="D7405" s="2" t="str">
        <f t="shared" si="228"/>
        <v>Oregon1963</v>
      </c>
      <c r="F7405">
        <v>8</v>
      </c>
      <c r="G7405">
        <v>3</v>
      </c>
      <c r="H7405">
        <v>0</v>
      </c>
      <c r="I7405">
        <v>9.51</v>
      </c>
      <c r="J7405">
        <v>3.54</v>
      </c>
      <c r="K7405">
        <v>13.05</v>
      </c>
      <c r="L7405" s="2">
        <f>_xlfn.RANK.EQ(I7405, INDEX(CFB!$I$2:$I$1048576, MATCH(W7405, CFB!$W$2:$W$1048576, 0)):INDEX(CFB!$I$2:$I$1048576, MATCH(W7405, CFB!$W$2:$W$1048576, 0) + COUNTIF(CFB!$W$2:$W$1048576, W7405) - 1), 0)</f>
        <v>6</v>
      </c>
      <c r="M7405" s="2">
        <f>_xlfn.RANK.EQ(J7405, INDEX(CFB!$J$2:$J$1048576, MATCH(W7405, CFB!$W$2:$W$1048576, 0)):INDEX(CFB!$J$2:$J$1048576, MATCH(W7405, CFB!$W$2:$W$1048576, 0) + COUNTIF(CFB!$W$2:$W$1048576, W7405) - 1))</f>
        <v>40</v>
      </c>
      <c r="N7405" s="2">
        <f>RANK(K7405, INDEX(CFB!$K$2:$K$1048576, MATCH(W7405, CFB!$W$2:$W$1048576, 0)):INDEX(CFB!$K$2:$K$1048576, MATCH(W7405, CFB!$W$2:$W$1048576, 0) + COUNTIF(CFB!$W$2:$W$1048576, W7405) - 1))</f>
        <v>20</v>
      </c>
      <c r="O7405">
        <v>36.04</v>
      </c>
      <c r="P7405">
        <v>2.5099999999999998</v>
      </c>
      <c r="W7405">
        <v>1963</v>
      </c>
      <c r="X7405">
        <f t="shared" si="229"/>
        <v>0</v>
      </c>
    </row>
    <row r="7406" spans="1:24" ht="12.75" hidden="1" customHeight="1" x14ac:dyDescent="0.45">
      <c r="A7406">
        <v>21</v>
      </c>
      <c r="B7406" t="s">
        <v>103</v>
      </c>
      <c r="C7406" t="s">
        <v>10</v>
      </c>
      <c r="D7406" s="2" t="str">
        <f t="shared" si="228"/>
        <v>Northwestern1963</v>
      </c>
      <c r="F7406">
        <v>5</v>
      </c>
      <c r="G7406">
        <v>4</v>
      </c>
      <c r="H7406">
        <v>0</v>
      </c>
      <c r="I7406">
        <v>8.11</v>
      </c>
      <c r="J7406">
        <v>4.92</v>
      </c>
      <c r="K7406">
        <v>13.03</v>
      </c>
      <c r="L7406" s="2">
        <f>_xlfn.RANK.EQ(I7406, INDEX(CFB!$I$2:$I$1048576, MATCH(W7406, CFB!$W$2:$W$1048576, 0)):INDEX(CFB!$I$2:$I$1048576, MATCH(W7406, CFB!$W$2:$W$1048576, 0) + COUNTIF(CFB!$W$2:$W$1048576, W7406) - 1), 0)</f>
        <v>11</v>
      </c>
      <c r="M7406" s="2">
        <f>_xlfn.RANK.EQ(J7406, INDEX(CFB!$J$2:$J$1048576, MATCH(W7406, CFB!$W$2:$W$1048576, 0)):INDEX(CFB!$J$2:$J$1048576, MATCH(W7406, CFB!$W$2:$W$1048576, 0) + COUNTIF(CFB!$W$2:$W$1048576, W7406) - 1))</f>
        <v>31</v>
      </c>
      <c r="N7406" s="2">
        <f>RANK(K7406, INDEX(CFB!$K$2:$K$1048576, MATCH(W7406, CFB!$W$2:$W$1048576, 0)):INDEX(CFB!$K$2:$K$1048576, MATCH(W7406, CFB!$W$2:$W$1048576, 0) + COUNTIF(CFB!$W$2:$W$1048576, W7406) - 1))</f>
        <v>21</v>
      </c>
      <c r="O7406">
        <v>34.28</v>
      </c>
      <c r="P7406">
        <v>0.08</v>
      </c>
      <c r="W7406">
        <v>1963</v>
      </c>
      <c r="X7406">
        <f t="shared" si="229"/>
        <v>0</v>
      </c>
    </row>
    <row r="7407" spans="1:24" ht="12.75" hidden="1" customHeight="1" x14ac:dyDescent="0.45">
      <c r="A7407">
        <v>22</v>
      </c>
      <c r="B7407" t="s">
        <v>69</v>
      </c>
      <c r="C7407" t="s">
        <v>189</v>
      </c>
      <c r="D7407" s="2" t="str">
        <f t="shared" si="228"/>
        <v>Arkansas1963</v>
      </c>
      <c r="F7407">
        <v>5</v>
      </c>
      <c r="G7407">
        <v>5</v>
      </c>
      <c r="H7407">
        <v>0</v>
      </c>
      <c r="I7407">
        <v>3.9</v>
      </c>
      <c r="J7407">
        <v>8.67</v>
      </c>
      <c r="K7407">
        <v>12.56</v>
      </c>
      <c r="L7407" s="2">
        <f>_xlfn.RANK.EQ(I7407, INDEX(CFB!$I$2:$I$1048576, MATCH(W7407, CFB!$W$2:$W$1048576, 0)):INDEX(CFB!$I$2:$I$1048576, MATCH(W7407, CFB!$W$2:$W$1048576, 0) + COUNTIF(CFB!$W$2:$W$1048576, W7407) - 1), 0)</f>
        <v>38</v>
      </c>
      <c r="M7407" s="2">
        <f>_xlfn.RANK.EQ(J7407, INDEX(CFB!$J$2:$J$1048576, MATCH(W7407, CFB!$W$2:$W$1048576, 0)):INDEX(CFB!$J$2:$J$1048576, MATCH(W7407, CFB!$W$2:$W$1048576, 0) + COUNTIF(CFB!$W$2:$W$1048576, W7407) - 1))</f>
        <v>11</v>
      </c>
      <c r="N7407" s="2">
        <f>RANK(K7407, INDEX(CFB!$K$2:$K$1048576, MATCH(W7407, CFB!$W$2:$W$1048576, 0)):INDEX(CFB!$K$2:$K$1048576, MATCH(W7407, CFB!$W$2:$W$1048576, 0) + COUNTIF(CFB!$W$2:$W$1048576, W7407) - 1))</f>
        <v>22</v>
      </c>
      <c r="O7407">
        <v>31.52</v>
      </c>
      <c r="P7407">
        <v>-3.91</v>
      </c>
      <c r="W7407">
        <v>1963</v>
      </c>
      <c r="X7407">
        <f t="shared" si="229"/>
        <v>0</v>
      </c>
    </row>
    <row r="7408" spans="1:24" ht="12.75" hidden="1" customHeight="1" x14ac:dyDescent="0.45">
      <c r="A7408">
        <v>23</v>
      </c>
      <c r="B7408" t="s">
        <v>16</v>
      </c>
      <c r="C7408" t="s">
        <v>12</v>
      </c>
      <c r="D7408" s="2" t="str">
        <f t="shared" si="228"/>
        <v>Penn State1963</v>
      </c>
      <c r="F7408">
        <v>7</v>
      </c>
      <c r="G7408">
        <v>3</v>
      </c>
      <c r="H7408">
        <v>0</v>
      </c>
      <c r="I7408">
        <v>6.44</v>
      </c>
      <c r="J7408">
        <v>5.94</v>
      </c>
      <c r="K7408">
        <v>12.38</v>
      </c>
      <c r="L7408" s="2">
        <f>_xlfn.RANK.EQ(I7408, INDEX(CFB!$I$2:$I$1048576, MATCH(W7408, CFB!$W$2:$W$1048576, 0)):INDEX(CFB!$I$2:$I$1048576, MATCH(W7408, CFB!$W$2:$W$1048576, 0) + COUNTIF(CFB!$W$2:$W$1048576, W7408) - 1), 0)</f>
        <v>19</v>
      </c>
      <c r="M7408" s="2">
        <f>_xlfn.RANK.EQ(J7408, INDEX(CFB!$J$2:$J$1048576, MATCH(W7408, CFB!$W$2:$W$1048576, 0)):INDEX(CFB!$J$2:$J$1048576, MATCH(W7408, CFB!$W$2:$W$1048576, 0) + COUNTIF(CFB!$W$2:$W$1048576, W7408) - 1))</f>
        <v>27</v>
      </c>
      <c r="N7408" s="2">
        <f>RANK(K7408, INDEX(CFB!$K$2:$K$1048576, MATCH(W7408, CFB!$W$2:$W$1048576, 0)):INDEX(CFB!$K$2:$K$1048576, MATCH(W7408, CFB!$W$2:$W$1048576, 0) + COUNTIF(CFB!$W$2:$W$1048576, W7408) - 1))</f>
        <v>23</v>
      </c>
      <c r="O7408">
        <v>29.65</v>
      </c>
      <c r="P7408">
        <v>-1.24</v>
      </c>
      <c r="W7408">
        <v>1963</v>
      </c>
      <c r="X7408">
        <f t="shared" si="229"/>
        <v>0</v>
      </c>
    </row>
    <row r="7409" spans="1:24" ht="12.75" hidden="1" customHeight="1" x14ac:dyDescent="0.45">
      <c r="A7409">
        <v>24</v>
      </c>
      <c r="B7409" t="s">
        <v>66</v>
      </c>
      <c r="C7409" t="s">
        <v>242</v>
      </c>
      <c r="D7409" s="2" t="str">
        <f t="shared" si="228"/>
        <v>Washington1963</v>
      </c>
      <c r="F7409">
        <v>6</v>
      </c>
      <c r="G7409">
        <v>5</v>
      </c>
      <c r="H7409">
        <v>0</v>
      </c>
      <c r="I7409">
        <v>4.3</v>
      </c>
      <c r="J7409">
        <v>7.79</v>
      </c>
      <c r="K7409">
        <v>12.09</v>
      </c>
      <c r="L7409" s="2">
        <f>_xlfn.RANK.EQ(I7409, INDEX(CFB!$I$2:$I$1048576, MATCH(W7409, CFB!$W$2:$W$1048576, 0)):INDEX(CFB!$I$2:$I$1048576, MATCH(W7409, CFB!$W$2:$W$1048576, 0) + COUNTIF(CFB!$W$2:$W$1048576, W7409) - 1), 0)</f>
        <v>35</v>
      </c>
      <c r="M7409" s="2">
        <f>_xlfn.RANK.EQ(J7409, INDEX(CFB!$J$2:$J$1048576, MATCH(W7409, CFB!$W$2:$W$1048576, 0)):INDEX(CFB!$J$2:$J$1048576, MATCH(W7409, CFB!$W$2:$W$1048576, 0) + COUNTIF(CFB!$W$2:$W$1048576, W7409) - 1))</f>
        <v>17</v>
      </c>
      <c r="N7409" s="2">
        <f>RANK(K7409, INDEX(CFB!$K$2:$K$1048576, MATCH(W7409, CFB!$W$2:$W$1048576, 0)):INDEX(CFB!$K$2:$K$1048576, MATCH(W7409, CFB!$W$2:$W$1048576, 0) + COUNTIF(CFB!$W$2:$W$1048576, W7409) - 1))</f>
        <v>24</v>
      </c>
      <c r="O7409">
        <v>29.89</v>
      </c>
      <c r="P7409">
        <v>-2.5099999999999998</v>
      </c>
      <c r="W7409">
        <v>1963</v>
      </c>
      <c r="X7409">
        <f t="shared" si="229"/>
        <v>0</v>
      </c>
    </row>
    <row r="7410" spans="1:24" ht="12.75" hidden="1" customHeight="1" x14ac:dyDescent="0.45">
      <c r="A7410">
        <v>25</v>
      </c>
      <c r="B7410" t="s">
        <v>46</v>
      </c>
      <c r="C7410" t="s">
        <v>188</v>
      </c>
      <c r="D7410" s="2" t="str">
        <f t="shared" si="228"/>
        <v>Missouri1963</v>
      </c>
      <c r="F7410">
        <v>7</v>
      </c>
      <c r="G7410">
        <v>3</v>
      </c>
      <c r="H7410">
        <v>0</v>
      </c>
      <c r="I7410">
        <v>2.2599999999999998</v>
      </c>
      <c r="J7410">
        <v>9.32</v>
      </c>
      <c r="K7410">
        <v>11.58</v>
      </c>
      <c r="L7410" s="2">
        <f>_xlfn.RANK.EQ(I7410, INDEX(CFB!$I$2:$I$1048576, MATCH(W7410, CFB!$W$2:$W$1048576, 0)):INDEX(CFB!$I$2:$I$1048576, MATCH(W7410, CFB!$W$2:$W$1048576, 0) + COUNTIF(CFB!$W$2:$W$1048576, W7410) - 1), 0)</f>
        <v>53</v>
      </c>
      <c r="M7410" s="2">
        <f>_xlfn.RANK.EQ(J7410, INDEX(CFB!$J$2:$J$1048576, MATCH(W7410, CFB!$W$2:$W$1048576, 0)):INDEX(CFB!$J$2:$J$1048576, MATCH(W7410, CFB!$W$2:$W$1048576, 0) + COUNTIF(CFB!$W$2:$W$1048576, W7410) - 1))</f>
        <v>7</v>
      </c>
      <c r="N7410" s="2">
        <f>RANK(K7410, INDEX(CFB!$K$2:$K$1048576, MATCH(W7410, CFB!$W$2:$W$1048576, 0)):INDEX(CFB!$K$2:$K$1048576, MATCH(W7410, CFB!$W$2:$W$1048576, 0) + COUNTIF(CFB!$W$2:$W$1048576, W7410) - 1))</f>
        <v>25</v>
      </c>
      <c r="O7410">
        <v>25.91</v>
      </c>
      <c r="P7410">
        <v>-4.6100000000000003</v>
      </c>
      <c r="W7410">
        <v>1963</v>
      </c>
      <c r="X7410">
        <f t="shared" si="229"/>
        <v>0</v>
      </c>
    </row>
    <row r="7411" spans="1:24" ht="12.75" hidden="1" customHeight="1" x14ac:dyDescent="0.45">
      <c r="A7411">
        <v>26</v>
      </c>
      <c r="B7411" t="s">
        <v>68</v>
      </c>
      <c r="C7411" t="s">
        <v>12</v>
      </c>
      <c r="D7411" s="2" t="str">
        <f t="shared" si="228"/>
        <v>Memphis1963</v>
      </c>
      <c r="F7411">
        <v>9</v>
      </c>
      <c r="G7411">
        <v>0</v>
      </c>
      <c r="H7411">
        <v>1</v>
      </c>
      <c r="I7411">
        <v>2.5499999999999998</v>
      </c>
      <c r="J7411">
        <v>8.9700000000000006</v>
      </c>
      <c r="K7411">
        <v>11.52</v>
      </c>
      <c r="L7411" s="2">
        <f>_xlfn.RANK.EQ(I7411, INDEX(CFB!$I$2:$I$1048576, MATCH(W7411, CFB!$W$2:$W$1048576, 0)):INDEX(CFB!$I$2:$I$1048576, MATCH(W7411, CFB!$W$2:$W$1048576, 0) + COUNTIF(CFB!$W$2:$W$1048576, W7411) - 1), 0)</f>
        <v>51</v>
      </c>
      <c r="M7411" s="2">
        <f>_xlfn.RANK.EQ(J7411, INDEX(CFB!$J$2:$J$1048576, MATCH(W7411, CFB!$W$2:$W$1048576, 0)):INDEX(CFB!$J$2:$J$1048576, MATCH(W7411, CFB!$W$2:$W$1048576, 0) + COUNTIF(CFB!$W$2:$W$1048576, W7411) - 1))</f>
        <v>9</v>
      </c>
      <c r="N7411" s="2">
        <f>RANK(K7411, INDEX(CFB!$K$2:$K$1048576, MATCH(W7411, CFB!$W$2:$W$1048576, 0)):INDEX(CFB!$K$2:$K$1048576, MATCH(W7411, CFB!$W$2:$W$1048576, 0) + COUNTIF(CFB!$W$2:$W$1048576, W7411) - 1))</f>
        <v>26</v>
      </c>
      <c r="O7411">
        <v>26.88</v>
      </c>
      <c r="P7411">
        <v>-2.27</v>
      </c>
      <c r="W7411">
        <v>1963</v>
      </c>
      <c r="X7411">
        <f t="shared" si="229"/>
        <v>0</v>
      </c>
    </row>
    <row r="7412" spans="1:24" ht="12.75" hidden="1" customHeight="1" x14ac:dyDescent="0.45">
      <c r="A7412">
        <v>27</v>
      </c>
      <c r="B7412" t="s">
        <v>75</v>
      </c>
      <c r="C7412" t="s">
        <v>23</v>
      </c>
      <c r="D7412" s="2" t="str">
        <f t="shared" si="228"/>
        <v>North Carolina1963</v>
      </c>
      <c r="F7412">
        <v>9</v>
      </c>
      <c r="G7412">
        <v>2</v>
      </c>
      <c r="H7412">
        <v>0</v>
      </c>
      <c r="I7412">
        <v>3.82</v>
      </c>
      <c r="J7412">
        <v>7.28</v>
      </c>
      <c r="K7412">
        <v>11.1</v>
      </c>
      <c r="L7412" s="2">
        <f>_xlfn.RANK.EQ(I7412, INDEX(CFB!$I$2:$I$1048576, MATCH(W7412, CFB!$W$2:$W$1048576, 0)):INDEX(CFB!$I$2:$I$1048576, MATCH(W7412, CFB!$W$2:$W$1048576, 0) + COUNTIF(CFB!$W$2:$W$1048576, W7412) - 1), 0)</f>
        <v>39</v>
      </c>
      <c r="M7412" s="2">
        <f>_xlfn.RANK.EQ(J7412, INDEX(CFB!$J$2:$J$1048576, MATCH(W7412, CFB!$W$2:$W$1048576, 0)):INDEX(CFB!$J$2:$J$1048576, MATCH(W7412, CFB!$W$2:$W$1048576, 0) + COUNTIF(CFB!$W$2:$W$1048576, W7412) - 1))</f>
        <v>21</v>
      </c>
      <c r="N7412" s="2">
        <f>RANK(K7412, INDEX(CFB!$K$2:$K$1048576, MATCH(W7412, CFB!$W$2:$W$1048576, 0)):INDEX(CFB!$K$2:$K$1048576, MATCH(W7412, CFB!$W$2:$W$1048576, 0) + COUNTIF(CFB!$W$2:$W$1048576, W7412) - 1))</f>
        <v>27</v>
      </c>
      <c r="O7412">
        <v>28.07</v>
      </c>
      <c r="P7412">
        <v>-0.69</v>
      </c>
      <c r="W7412">
        <v>1963</v>
      </c>
      <c r="X7412">
        <f t="shared" si="229"/>
        <v>0</v>
      </c>
    </row>
    <row r="7413" spans="1:24" ht="12.75" hidden="1" customHeight="1" x14ac:dyDescent="0.45">
      <c r="A7413">
        <v>28</v>
      </c>
      <c r="B7413" t="s">
        <v>72</v>
      </c>
      <c r="C7413" t="s">
        <v>10</v>
      </c>
      <c r="D7413" s="2" t="str">
        <f t="shared" si="228"/>
        <v>Wisconsin1963</v>
      </c>
      <c r="F7413">
        <v>5</v>
      </c>
      <c r="G7413">
        <v>4</v>
      </c>
      <c r="H7413">
        <v>0</v>
      </c>
      <c r="I7413">
        <v>5.91</v>
      </c>
      <c r="J7413">
        <v>4.55</v>
      </c>
      <c r="K7413">
        <v>10.46</v>
      </c>
      <c r="L7413" s="2">
        <f>_xlfn.RANK.EQ(I7413, INDEX(CFB!$I$2:$I$1048576, MATCH(W7413, CFB!$W$2:$W$1048576, 0)):INDEX(CFB!$I$2:$I$1048576, MATCH(W7413, CFB!$W$2:$W$1048576, 0) + COUNTIF(CFB!$W$2:$W$1048576, W7413) - 1), 0)</f>
        <v>24</v>
      </c>
      <c r="M7413" s="2">
        <f>_xlfn.RANK.EQ(J7413, INDEX(CFB!$J$2:$J$1048576, MATCH(W7413, CFB!$W$2:$W$1048576, 0)):INDEX(CFB!$J$2:$J$1048576, MATCH(W7413, CFB!$W$2:$W$1048576, 0) + COUNTIF(CFB!$W$2:$W$1048576, W7413) - 1))</f>
        <v>33</v>
      </c>
      <c r="N7413" s="2">
        <f>RANK(K7413, INDEX(CFB!$K$2:$K$1048576, MATCH(W7413, CFB!$W$2:$W$1048576, 0)):INDEX(CFB!$K$2:$K$1048576, MATCH(W7413, CFB!$W$2:$W$1048576, 0) + COUNTIF(CFB!$W$2:$W$1048576, W7413) - 1))</f>
        <v>28</v>
      </c>
      <c r="O7413">
        <v>32.049999999999997</v>
      </c>
      <c r="P7413">
        <v>1.1200000000000001</v>
      </c>
      <c r="W7413">
        <v>1963</v>
      </c>
      <c r="X7413">
        <f t="shared" si="229"/>
        <v>0</v>
      </c>
    </row>
    <row r="7414" spans="1:24" ht="12.75" hidden="1" customHeight="1" x14ac:dyDescent="0.45">
      <c r="A7414">
        <v>29</v>
      </c>
      <c r="B7414" t="s">
        <v>35</v>
      </c>
      <c r="C7414" t="s">
        <v>15</v>
      </c>
      <c r="D7414" s="2" t="str">
        <f t="shared" si="228"/>
        <v>Florida1963</v>
      </c>
      <c r="F7414">
        <v>6</v>
      </c>
      <c r="G7414">
        <v>3</v>
      </c>
      <c r="H7414">
        <v>1</v>
      </c>
      <c r="I7414">
        <v>3.54</v>
      </c>
      <c r="J7414">
        <v>6.23</v>
      </c>
      <c r="K7414">
        <v>9.7799999999999994</v>
      </c>
      <c r="L7414" s="2">
        <f>_xlfn.RANK.EQ(I7414, INDEX(CFB!$I$2:$I$1048576, MATCH(W7414, CFB!$W$2:$W$1048576, 0)):INDEX(CFB!$I$2:$I$1048576, MATCH(W7414, CFB!$W$2:$W$1048576, 0) + COUNTIF(CFB!$W$2:$W$1048576, W7414) - 1), 0)</f>
        <v>40</v>
      </c>
      <c r="M7414" s="2">
        <f>_xlfn.RANK.EQ(J7414, INDEX(CFB!$J$2:$J$1048576, MATCH(W7414, CFB!$W$2:$W$1048576, 0)):INDEX(CFB!$J$2:$J$1048576, MATCH(W7414, CFB!$W$2:$W$1048576, 0) + COUNTIF(CFB!$W$2:$W$1048576, W7414) - 1))</f>
        <v>26</v>
      </c>
      <c r="N7414" s="2">
        <f>RANK(K7414, INDEX(CFB!$K$2:$K$1048576, MATCH(W7414, CFB!$W$2:$W$1048576, 0)):INDEX(CFB!$K$2:$K$1048576, MATCH(W7414, CFB!$W$2:$W$1048576, 0) + COUNTIF(CFB!$W$2:$W$1048576, W7414) - 1))</f>
        <v>29</v>
      </c>
      <c r="O7414">
        <v>28.21</v>
      </c>
      <c r="P7414">
        <v>-7.0000000000000007E-2</v>
      </c>
      <c r="W7414">
        <v>1963</v>
      </c>
      <c r="X7414">
        <f t="shared" si="229"/>
        <v>0</v>
      </c>
    </row>
    <row r="7415" spans="1:24" ht="12.75" hidden="1" customHeight="1" x14ac:dyDescent="0.45">
      <c r="A7415">
        <v>30</v>
      </c>
      <c r="B7415" t="s">
        <v>36</v>
      </c>
      <c r="C7415" t="s">
        <v>10</v>
      </c>
      <c r="D7415" s="2" t="str">
        <f t="shared" si="228"/>
        <v>Iowa1963</v>
      </c>
      <c r="F7415">
        <v>3</v>
      </c>
      <c r="G7415">
        <v>3</v>
      </c>
      <c r="H7415">
        <v>2</v>
      </c>
      <c r="I7415">
        <v>5.71</v>
      </c>
      <c r="J7415">
        <v>4.05</v>
      </c>
      <c r="K7415">
        <v>9.77</v>
      </c>
      <c r="L7415" s="2">
        <f>_xlfn.RANK.EQ(I7415, INDEX(CFB!$I$2:$I$1048576, MATCH(W7415, CFB!$W$2:$W$1048576, 0)):INDEX(CFB!$I$2:$I$1048576, MATCH(W7415, CFB!$W$2:$W$1048576, 0) + COUNTIF(CFB!$W$2:$W$1048576, W7415) - 1), 0)</f>
        <v>26</v>
      </c>
      <c r="M7415" s="2">
        <f>_xlfn.RANK.EQ(J7415, INDEX(CFB!$J$2:$J$1048576, MATCH(W7415, CFB!$W$2:$W$1048576, 0)):INDEX(CFB!$J$2:$J$1048576, MATCH(W7415, CFB!$W$2:$W$1048576, 0) + COUNTIF(CFB!$W$2:$W$1048576, W7415) - 1))</f>
        <v>37</v>
      </c>
      <c r="N7415" s="2">
        <f>RANK(K7415, INDEX(CFB!$K$2:$K$1048576, MATCH(W7415, CFB!$W$2:$W$1048576, 0)):INDEX(CFB!$K$2:$K$1048576, MATCH(W7415, CFB!$W$2:$W$1048576, 0) + COUNTIF(CFB!$W$2:$W$1048576, W7415) - 1))</f>
        <v>30</v>
      </c>
      <c r="O7415">
        <v>31.37</v>
      </c>
      <c r="P7415">
        <v>1.1200000000000001</v>
      </c>
      <c r="W7415">
        <v>1963</v>
      </c>
      <c r="X7415">
        <f t="shared" si="229"/>
        <v>0</v>
      </c>
    </row>
    <row r="7416" spans="1:24" ht="12.75" hidden="1" customHeight="1" x14ac:dyDescent="0.45">
      <c r="A7416">
        <v>31</v>
      </c>
      <c r="B7416" t="s">
        <v>24</v>
      </c>
      <c r="C7416" t="s">
        <v>189</v>
      </c>
      <c r="D7416" s="2" t="str">
        <f t="shared" si="228"/>
        <v>SMU1963</v>
      </c>
      <c r="F7416">
        <v>4</v>
      </c>
      <c r="G7416">
        <v>7</v>
      </c>
      <c r="H7416">
        <v>0</v>
      </c>
      <c r="I7416">
        <v>4.18</v>
      </c>
      <c r="J7416">
        <v>5.51</v>
      </c>
      <c r="K7416">
        <v>9.68</v>
      </c>
      <c r="L7416" s="2">
        <f>_xlfn.RANK.EQ(I7416, INDEX(CFB!$I$2:$I$1048576, MATCH(W7416, CFB!$W$2:$W$1048576, 0)):INDEX(CFB!$I$2:$I$1048576, MATCH(W7416, CFB!$W$2:$W$1048576, 0) + COUNTIF(CFB!$W$2:$W$1048576, W7416) - 1), 0)</f>
        <v>37</v>
      </c>
      <c r="M7416" s="2">
        <f>_xlfn.RANK.EQ(J7416, INDEX(CFB!$J$2:$J$1048576, MATCH(W7416, CFB!$W$2:$W$1048576, 0)):INDEX(CFB!$J$2:$J$1048576, MATCH(W7416, CFB!$W$2:$W$1048576, 0) + COUNTIF(CFB!$W$2:$W$1048576, W7416) - 1))</f>
        <v>30</v>
      </c>
      <c r="N7416" s="2">
        <f>RANK(K7416, INDEX(CFB!$K$2:$K$1048576, MATCH(W7416, CFB!$W$2:$W$1048576, 0)):INDEX(CFB!$K$2:$K$1048576, MATCH(W7416, CFB!$W$2:$W$1048576, 0) + COUNTIF(CFB!$W$2:$W$1048576, W7416) - 1))</f>
        <v>31</v>
      </c>
      <c r="O7416">
        <v>28.68</v>
      </c>
      <c r="P7416">
        <v>-0.95</v>
      </c>
      <c r="W7416">
        <v>1963</v>
      </c>
      <c r="X7416">
        <f t="shared" si="229"/>
        <v>0</v>
      </c>
    </row>
    <row r="7417" spans="1:24" ht="12.75" hidden="1" customHeight="1" x14ac:dyDescent="0.45">
      <c r="A7417">
        <v>32</v>
      </c>
      <c r="B7417" t="s">
        <v>55</v>
      </c>
      <c r="C7417" t="s">
        <v>188</v>
      </c>
      <c r="D7417" s="2" t="str">
        <f t="shared" si="228"/>
        <v>Kansas1963</v>
      </c>
      <c r="F7417">
        <v>5</v>
      </c>
      <c r="G7417">
        <v>5</v>
      </c>
      <c r="H7417">
        <v>0</v>
      </c>
      <c r="I7417">
        <v>4.92</v>
      </c>
      <c r="J7417">
        <v>4.46</v>
      </c>
      <c r="K7417">
        <v>9.3800000000000008</v>
      </c>
      <c r="L7417" s="2">
        <f>_xlfn.RANK.EQ(I7417, INDEX(CFB!$I$2:$I$1048576, MATCH(W7417, CFB!$W$2:$W$1048576, 0)):INDEX(CFB!$I$2:$I$1048576, MATCH(W7417, CFB!$W$2:$W$1048576, 0) + COUNTIF(CFB!$W$2:$W$1048576, W7417) - 1), 0)</f>
        <v>32</v>
      </c>
      <c r="M7417" s="2">
        <f>_xlfn.RANK.EQ(J7417, INDEX(CFB!$J$2:$J$1048576, MATCH(W7417, CFB!$W$2:$W$1048576, 0)):INDEX(CFB!$J$2:$J$1048576, MATCH(W7417, CFB!$W$2:$W$1048576, 0) + COUNTIF(CFB!$W$2:$W$1048576, W7417) - 1))</f>
        <v>34</v>
      </c>
      <c r="N7417" s="2">
        <f>RANK(K7417, INDEX(CFB!$K$2:$K$1048576, MATCH(W7417, CFB!$W$2:$W$1048576, 0)):INDEX(CFB!$K$2:$K$1048576, MATCH(W7417, CFB!$W$2:$W$1048576, 0) + COUNTIF(CFB!$W$2:$W$1048576, W7417) - 1))</f>
        <v>32</v>
      </c>
      <c r="O7417">
        <v>31.63</v>
      </c>
      <c r="P7417">
        <v>-0.27</v>
      </c>
      <c r="W7417">
        <v>1963</v>
      </c>
      <c r="X7417">
        <f t="shared" si="229"/>
        <v>0</v>
      </c>
    </row>
    <row r="7418" spans="1:24" hidden="1" x14ac:dyDescent="0.45">
      <c r="A7418">
        <v>33</v>
      </c>
      <c r="B7418" t="s">
        <v>48</v>
      </c>
      <c r="C7418" t="s">
        <v>12</v>
      </c>
      <c r="D7418" s="2" t="str">
        <f t="shared" si="228"/>
        <v>Army1963</v>
      </c>
      <c r="F7418">
        <v>7</v>
      </c>
      <c r="G7418">
        <v>3</v>
      </c>
      <c r="H7418">
        <v>0</v>
      </c>
      <c r="I7418">
        <v>1.56</v>
      </c>
      <c r="J7418">
        <v>7.69</v>
      </c>
      <c r="K7418">
        <v>9.25</v>
      </c>
      <c r="L7418" s="2">
        <f>_xlfn.RANK.EQ(I7418, INDEX(CFB!$I$2:$I$1048576, MATCH(W7418, CFB!$W$2:$W$1048576, 0)):INDEX(CFB!$I$2:$I$1048576, MATCH(W7418, CFB!$W$2:$W$1048576, 0) + COUNTIF(CFB!$W$2:$W$1048576, W7418) - 1), 0)</f>
        <v>60</v>
      </c>
      <c r="M7418" s="2">
        <f>_xlfn.RANK.EQ(J7418, INDEX(CFB!$J$2:$J$1048576, MATCH(W7418, CFB!$W$2:$W$1048576, 0)):INDEX(CFB!$J$2:$J$1048576, MATCH(W7418, CFB!$W$2:$W$1048576, 0) + COUNTIF(CFB!$W$2:$W$1048576, W7418) - 1))</f>
        <v>18</v>
      </c>
      <c r="N7418" s="2">
        <f>RANK(K7418, INDEX(CFB!$K$2:$K$1048576, MATCH(W7418, CFB!$W$2:$W$1048576, 0)):INDEX(CFB!$K$2:$K$1048576, MATCH(W7418, CFB!$W$2:$W$1048576, 0) + COUNTIF(CFB!$W$2:$W$1048576, W7418) - 1))</f>
        <v>33</v>
      </c>
      <c r="O7418">
        <v>27.59</v>
      </c>
      <c r="P7418">
        <v>-1.21</v>
      </c>
      <c r="W7418">
        <v>1963</v>
      </c>
      <c r="X7418">
        <f t="shared" si="229"/>
        <v>0</v>
      </c>
    </row>
    <row r="7419" spans="1:24" ht="12.75" hidden="1" customHeight="1" x14ac:dyDescent="0.45">
      <c r="A7419">
        <v>34</v>
      </c>
      <c r="B7419" t="s">
        <v>131</v>
      </c>
      <c r="C7419" t="s">
        <v>12</v>
      </c>
      <c r="D7419" s="2" t="str">
        <f t="shared" si="228"/>
        <v>Air Force1963</v>
      </c>
      <c r="F7419">
        <v>7</v>
      </c>
      <c r="G7419">
        <v>4</v>
      </c>
      <c r="H7419">
        <v>0</v>
      </c>
      <c r="I7419">
        <v>5.32</v>
      </c>
      <c r="J7419">
        <v>3.65</v>
      </c>
      <c r="K7419">
        <v>8.9700000000000006</v>
      </c>
      <c r="L7419" s="2">
        <f>_xlfn.RANK.EQ(I7419, INDEX(CFB!$I$2:$I$1048576, MATCH(W7419, CFB!$W$2:$W$1048576, 0)):INDEX(CFB!$I$2:$I$1048576, MATCH(W7419, CFB!$W$2:$W$1048576, 0) + COUNTIF(CFB!$W$2:$W$1048576, W7419) - 1), 0)</f>
        <v>28</v>
      </c>
      <c r="M7419" s="2">
        <f>_xlfn.RANK.EQ(J7419, INDEX(CFB!$J$2:$J$1048576, MATCH(W7419, CFB!$W$2:$W$1048576, 0)):INDEX(CFB!$J$2:$J$1048576, MATCH(W7419, CFB!$W$2:$W$1048576, 0) + COUNTIF(CFB!$W$2:$W$1048576, W7419) - 1))</f>
        <v>39</v>
      </c>
      <c r="N7419" s="2">
        <f>RANK(K7419, INDEX(CFB!$K$2:$K$1048576, MATCH(W7419, CFB!$W$2:$W$1048576, 0)):INDEX(CFB!$K$2:$K$1048576, MATCH(W7419, CFB!$W$2:$W$1048576, 0) + COUNTIF(CFB!$W$2:$W$1048576, W7419) - 1))</f>
        <v>34</v>
      </c>
      <c r="O7419">
        <v>33.049999999999997</v>
      </c>
      <c r="P7419">
        <v>3.35</v>
      </c>
      <c r="W7419">
        <v>1963</v>
      </c>
      <c r="X7419">
        <f t="shared" si="229"/>
        <v>0</v>
      </c>
    </row>
    <row r="7420" spans="1:24" ht="12.75" hidden="1" customHeight="1" x14ac:dyDescent="0.45">
      <c r="A7420">
        <v>35</v>
      </c>
      <c r="B7420" t="s">
        <v>115</v>
      </c>
      <c r="C7420" t="s">
        <v>12</v>
      </c>
      <c r="D7420" s="2" t="str">
        <f t="shared" si="228"/>
        <v>Florida State1963</v>
      </c>
      <c r="F7420">
        <v>4</v>
      </c>
      <c r="G7420">
        <v>5</v>
      </c>
      <c r="H7420">
        <v>1</v>
      </c>
      <c r="I7420">
        <v>0.66</v>
      </c>
      <c r="J7420">
        <v>8.11</v>
      </c>
      <c r="K7420">
        <v>8.76</v>
      </c>
      <c r="L7420" s="2">
        <f>_xlfn.RANK.EQ(I7420, INDEX(CFB!$I$2:$I$1048576, MATCH(W7420, CFB!$W$2:$W$1048576, 0)):INDEX(CFB!$I$2:$I$1048576, MATCH(W7420, CFB!$W$2:$W$1048576, 0) + COUNTIF(CFB!$W$2:$W$1048576, W7420) - 1), 0)</f>
        <v>68</v>
      </c>
      <c r="M7420" s="2">
        <f>_xlfn.RANK.EQ(J7420, INDEX(CFB!$J$2:$J$1048576, MATCH(W7420, CFB!$W$2:$W$1048576, 0)):INDEX(CFB!$J$2:$J$1048576, MATCH(W7420, CFB!$W$2:$W$1048576, 0) + COUNTIF(CFB!$W$2:$W$1048576, W7420) - 1))</f>
        <v>15</v>
      </c>
      <c r="N7420" s="2">
        <f>RANK(K7420, INDEX(CFB!$K$2:$K$1048576, MATCH(W7420, CFB!$W$2:$W$1048576, 0)):INDEX(CFB!$K$2:$K$1048576, MATCH(W7420, CFB!$W$2:$W$1048576, 0) + COUNTIF(CFB!$W$2:$W$1048576, W7420) - 1))</f>
        <v>35</v>
      </c>
      <c r="O7420">
        <v>27.62</v>
      </c>
      <c r="P7420">
        <v>-1.29</v>
      </c>
      <c r="W7420">
        <v>1963</v>
      </c>
      <c r="X7420">
        <f t="shared" si="229"/>
        <v>0</v>
      </c>
    </row>
    <row r="7421" spans="1:24" ht="12.75" hidden="1" customHeight="1" x14ac:dyDescent="0.45">
      <c r="A7421">
        <v>36</v>
      </c>
      <c r="B7421" t="s">
        <v>42</v>
      </c>
      <c r="C7421" t="s">
        <v>10</v>
      </c>
      <c r="D7421" s="2" t="str">
        <f t="shared" si="228"/>
        <v>Minnesota1963</v>
      </c>
      <c r="F7421">
        <v>3</v>
      </c>
      <c r="G7421">
        <v>6</v>
      </c>
      <c r="H7421">
        <v>0</v>
      </c>
      <c r="I7421">
        <v>0.55000000000000004</v>
      </c>
      <c r="J7421">
        <v>8.08</v>
      </c>
      <c r="K7421">
        <v>8.6300000000000008</v>
      </c>
      <c r="L7421" s="2">
        <f>_xlfn.RANK.EQ(I7421, INDEX(CFB!$I$2:$I$1048576, MATCH(W7421, CFB!$W$2:$W$1048576, 0)):INDEX(CFB!$I$2:$I$1048576, MATCH(W7421, CFB!$W$2:$W$1048576, 0) + COUNTIF(CFB!$W$2:$W$1048576, W7421) - 1), 0)</f>
        <v>70</v>
      </c>
      <c r="M7421" s="2">
        <f>_xlfn.RANK.EQ(J7421, INDEX(CFB!$J$2:$J$1048576, MATCH(W7421, CFB!$W$2:$W$1048576, 0)):INDEX(CFB!$J$2:$J$1048576, MATCH(W7421, CFB!$W$2:$W$1048576, 0) + COUNTIF(CFB!$W$2:$W$1048576, W7421) - 1))</f>
        <v>16</v>
      </c>
      <c r="N7421" s="2">
        <f>RANK(K7421, INDEX(CFB!$K$2:$K$1048576, MATCH(W7421, CFB!$W$2:$W$1048576, 0)):INDEX(CFB!$K$2:$K$1048576, MATCH(W7421, CFB!$W$2:$W$1048576, 0) + COUNTIF(CFB!$W$2:$W$1048576, W7421) - 1))</f>
        <v>36</v>
      </c>
      <c r="O7421">
        <v>25.97</v>
      </c>
      <c r="P7421">
        <v>-3.09</v>
      </c>
      <c r="W7421">
        <v>1963</v>
      </c>
      <c r="X7421">
        <f t="shared" si="229"/>
        <v>0</v>
      </c>
    </row>
    <row r="7422" spans="1:24" ht="12.75" hidden="1" customHeight="1" x14ac:dyDescent="0.45">
      <c r="A7422">
        <v>37</v>
      </c>
      <c r="B7422" t="s">
        <v>37</v>
      </c>
      <c r="C7422" t="s">
        <v>15</v>
      </c>
      <c r="D7422" s="2" t="str">
        <f t="shared" si="228"/>
        <v>Tennessee1963</v>
      </c>
      <c r="F7422">
        <v>5</v>
      </c>
      <c r="G7422">
        <v>5</v>
      </c>
      <c r="H7422">
        <v>0</v>
      </c>
      <c r="I7422">
        <v>2.93</v>
      </c>
      <c r="J7422">
        <v>5.65</v>
      </c>
      <c r="K7422">
        <v>8.58</v>
      </c>
      <c r="L7422" s="2">
        <f>_xlfn.RANK.EQ(I7422, INDEX(CFB!$I$2:$I$1048576, MATCH(W7422, CFB!$W$2:$W$1048576, 0)):INDEX(CFB!$I$2:$I$1048576, MATCH(W7422, CFB!$W$2:$W$1048576, 0) + COUNTIF(CFB!$W$2:$W$1048576, W7422) - 1), 0)</f>
        <v>44</v>
      </c>
      <c r="M7422" s="2">
        <f>_xlfn.RANK.EQ(J7422, INDEX(CFB!$J$2:$J$1048576, MATCH(W7422, CFB!$W$2:$W$1048576, 0)):INDEX(CFB!$J$2:$J$1048576, MATCH(W7422, CFB!$W$2:$W$1048576, 0) + COUNTIF(CFB!$W$2:$W$1048576, W7422) - 1))</f>
        <v>29</v>
      </c>
      <c r="N7422" s="2">
        <f>RANK(K7422, INDEX(CFB!$K$2:$K$1048576, MATCH(W7422, CFB!$W$2:$W$1048576, 0)):INDEX(CFB!$K$2:$K$1048576, MATCH(W7422, CFB!$W$2:$W$1048576, 0) + COUNTIF(CFB!$W$2:$W$1048576, W7422) - 1))</f>
        <v>37</v>
      </c>
      <c r="O7422">
        <v>30.29</v>
      </c>
      <c r="P7422">
        <v>1.19</v>
      </c>
      <c r="W7422">
        <v>1963</v>
      </c>
      <c r="X7422">
        <f t="shared" si="229"/>
        <v>0</v>
      </c>
    </row>
    <row r="7423" spans="1:24" ht="12.75" hidden="1" customHeight="1" x14ac:dyDescent="0.45">
      <c r="A7423">
        <v>38</v>
      </c>
      <c r="B7423" t="s">
        <v>124</v>
      </c>
      <c r="C7423" t="s">
        <v>10</v>
      </c>
      <c r="D7423" s="2" t="str">
        <f t="shared" si="228"/>
        <v>Purdue1963</v>
      </c>
      <c r="F7423">
        <v>5</v>
      </c>
      <c r="G7423">
        <v>4</v>
      </c>
      <c r="H7423">
        <v>0</v>
      </c>
      <c r="I7423">
        <v>4.95</v>
      </c>
      <c r="J7423">
        <v>3.2</v>
      </c>
      <c r="K7423">
        <v>8.15</v>
      </c>
      <c r="L7423" s="2">
        <f>_xlfn.RANK.EQ(I7423, INDEX(CFB!$I$2:$I$1048576, MATCH(W7423, CFB!$W$2:$W$1048576, 0)):INDEX(CFB!$I$2:$I$1048576, MATCH(W7423, CFB!$W$2:$W$1048576, 0) + COUNTIF(CFB!$W$2:$W$1048576, W7423) - 1), 0)</f>
        <v>31</v>
      </c>
      <c r="M7423" s="2">
        <f>_xlfn.RANK.EQ(J7423, INDEX(CFB!$J$2:$J$1048576, MATCH(W7423, CFB!$W$2:$W$1048576, 0)):INDEX(CFB!$J$2:$J$1048576, MATCH(W7423, CFB!$W$2:$W$1048576, 0) + COUNTIF(CFB!$W$2:$W$1048576, W7423) - 1))</f>
        <v>45</v>
      </c>
      <c r="N7423" s="2">
        <f>RANK(K7423, INDEX(CFB!$K$2:$K$1048576, MATCH(W7423, CFB!$W$2:$W$1048576, 0)):INDEX(CFB!$K$2:$K$1048576, MATCH(W7423, CFB!$W$2:$W$1048576, 0) + COUNTIF(CFB!$W$2:$W$1048576, W7423) - 1))</f>
        <v>38</v>
      </c>
      <c r="O7423">
        <v>29.45</v>
      </c>
      <c r="P7423">
        <v>2.1800000000000002</v>
      </c>
      <c r="W7423">
        <v>1963</v>
      </c>
      <c r="X7423">
        <f t="shared" si="229"/>
        <v>0</v>
      </c>
    </row>
    <row r="7424" spans="1:24" ht="12.75" hidden="1" customHeight="1" x14ac:dyDescent="0.45">
      <c r="A7424">
        <v>39</v>
      </c>
      <c r="B7424" t="s">
        <v>61</v>
      </c>
      <c r="C7424" t="s">
        <v>189</v>
      </c>
      <c r="D7424" s="2" t="str">
        <f t="shared" si="228"/>
        <v>Texas Christian1963</v>
      </c>
      <c r="F7424">
        <v>4</v>
      </c>
      <c r="G7424">
        <v>5</v>
      </c>
      <c r="H7424">
        <v>1</v>
      </c>
      <c r="I7424">
        <v>4.5</v>
      </c>
      <c r="J7424">
        <v>3.37</v>
      </c>
      <c r="K7424">
        <v>7.87</v>
      </c>
      <c r="L7424" s="2">
        <f>_xlfn.RANK.EQ(I7424, INDEX(CFB!$I$2:$I$1048576, MATCH(W7424, CFB!$W$2:$W$1048576, 0)):INDEX(CFB!$I$2:$I$1048576, MATCH(W7424, CFB!$W$2:$W$1048576, 0) + COUNTIF(CFB!$W$2:$W$1048576, W7424) - 1), 0)</f>
        <v>34</v>
      </c>
      <c r="M7424" s="2">
        <f>_xlfn.RANK.EQ(J7424, INDEX(CFB!$J$2:$J$1048576, MATCH(W7424, CFB!$W$2:$W$1048576, 0)):INDEX(CFB!$J$2:$J$1048576, MATCH(W7424, CFB!$W$2:$W$1048576, 0) + COUNTIF(CFB!$W$2:$W$1048576, W7424) - 1))</f>
        <v>41</v>
      </c>
      <c r="N7424" s="2">
        <f>RANK(K7424, INDEX(CFB!$K$2:$K$1048576, MATCH(W7424, CFB!$W$2:$W$1048576, 0)):INDEX(CFB!$K$2:$K$1048576, MATCH(W7424, CFB!$W$2:$W$1048576, 0) + COUNTIF(CFB!$W$2:$W$1048576, W7424) - 1))</f>
        <v>39</v>
      </c>
      <c r="O7424">
        <v>30.46</v>
      </c>
      <c r="P7424">
        <v>2.13</v>
      </c>
      <c r="W7424">
        <v>1963</v>
      </c>
      <c r="X7424">
        <f t="shared" si="229"/>
        <v>0</v>
      </c>
    </row>
    <row r="7425" spans="1:24" ht="12.75" hidden="1" customHeight="1" x14ac:dyDescent="0.45">
      <c r="A7425">
        <v>40</v>
      </c>
      <c r="B7425" t="s">
        <v>91</v>
      </c>
      <c r="C7425" t="s">
        <v>23</v>
      </c>
      <c r="D7425" s="2" t="str">
        <f t="shared" si="228"/>
        <v>North Carolina State1963</v>
      </c>
      <c r="F7425">
        <v>8</v>
      </c>
      <c r="G7425">
        <v>3</v>
      </c>
      <c r="H7425">
        <v>0</v>
      </c>
      <c r="I7425">
        <v>2.08</v>
      </c>
      <c r="J7425">
        <v>5.76</v>
      </c>
      <c r="K7425">
        <v>7.84</v>
      </c>
      <c r="L7425" s="2">
        <f>_xlfn.RANK.EQ(I7425, INDEX(CFB!$I$2:$I$1048576, MATCH(W7425, CFB!$W$2:$W$1048576, 0)):INDEX(CFB!$I$2:$I$1048576, MATCH(W7425, CFB!$W$2:$W$1048576, 0) + COUNTIF(CFB!$W$2:$W$1048576, W7425) - 1), 0)</f>
        <v>55</v>
      </c>
      <c r="M7425" s="2">
        <f>_xlfn.RANK.EQ(J7425, INDEX(CFB!$J$2:$J$1048576, MATCH(W7425, CFB!$W$2:$W$1048576, 0)):INDEX(CFB!$J$2:$J$1048576, MATCH(W7425, CFB!$W$2:$W$1048576, 0) + COUNTIF(CFB!$W$2:$W$1048576, W7425) - 1))</f>
        <v>28</v>
      </c>
      <c r="N7425" s="2">
        <f>RANK(K7425, INDEX(CFB!$K$2:$K$1048576, MATCH(W7425, CFB!$W$2:$W$1048576, 0)):INDEX(CFB!$K$2:$K$1048576, MATCH(W7425, CFB!$W$2:$W$1048576, 0) + COUNTIF(CFB!$W$2:$W$1048576, W7425) - 1))</f>
        <v>40</v>
      </c>
      <c r="O7425">
        <v>27.17</v>
      </c>
      <c r="P7425">
        <v>0.69</v>
      </c>
      <c r="W7425">
        <v>1963</v>
      </c>
      <c r="X7425">
        <f t="shared" si="229"/>
        <v>0</v>
      </c>
    </row>
    <row r="7426" spans="1:24" ht="12.75" hidden="1" customHeight="1" x14ac:dyDescent="0.45">
      <c r="A7426">
        <v>41</v>
      </c>
      <c r="B7426" t="s">
        <v>119</v>
      </c>
      <c r="C7426" t="s">
        <v>12</v>
      </c>
      <c r="D7426" s="2" t="str">
        <f t="shared" ref="D7426:D7489" si="230">_xlfn.CONCAT(B7426, W7426)</f>
        <v>Oregon State1963</v>
      </c>
      <c r="F7426">
        <v>5</v>
      </c>
      <c r="G7426">
        <v>5</v>
      </c>
      <c r="H7426">
        <v>0</v>
      </c>
      <c r="I7426">
        <v>6.71</v>
      </c>
      <c r="J7426">
        <v>0.5</v>
      </c>
      <c r="K7426">
        <v>7.22</v>
      </c>
      <c r="L7426" s="2">
        <f>_xlfn.RANK.EQ(I7426, INDEX(CFB!$I$2:$I$1048576, MATCH(W7426, CFB!$W$2:$W$1048576, 0)):INDEX(CFB!$I$2:$I$1048576, MATCH(W7426, CFB!$W$2:$W$1048576, 0) + COUNTIF(CFB!$W$2:$W$1048576, W7426) - 1), 0)</f>
        <v>17</v>
      </c>
      <c r="M7426" s="2">
        <f>_xlfn.RANK.EQ(J7426, INDEX(CFB!$J$2:$J$1048576, MATCH(W7426, CFB!$W$2:$W$1048576, 0)):INDEX(CFB!$J$2:$J$1048576, MATCH(W7426, CFB!$W$2:$W$1048576, 0) + COUNTIF(CFB!$W$2:$W$1048576, W7426) - 1))</f>
        <v>59</v>
      </c>
      <c r="N7426" s="2">
        <f>RANK(K7426, INDEX(CFB!$K$2:$K$1048576, MATCH(W7426, CFB!$W$2:$W$1048576, 0)):INDEX(CFB!$K$2:$K$1048576, MATCH(W7426, CFB!$W$2:$W$1048576, 0) + COUNTIF(CFB!$W$2:$W$1048576, W7426) - 1))</f>
        <v>41</v>
      </c>
      <c r="O7426">
        <v>32.71</v>
      </c>
      <c r="P7426">
        <v>5</v>
      </c>
      <c r="W7426">
        <v>1963</v>
      </c>
      <c r="X7426">
        <f t="shared" ref="X7426:X7489" si="231">IF(E7426=1, 1,0)</f>
        <v>0</v>
      </c>
    </row>
    <row r="7427" spans="1:24" ht="12.75" hidden="1" customHeight="1" x14ac:dyDescent="0.45">
      <c r="A7427">
        <v>42</v>
      </c>
      <c r="B7427" t="s">
        <v>220</v>
      </c>
      <c r="C7427" t="s">
        <v>212</v>
      </c>
      <c r="D7427" s="2" t="str">
        <f t="shared" si="230"/>
        <v>Princeton1963</v>
      </c>
      <c r="F7427">
        <v>7</v>
      </c>
      <c r="G7427">
        <v>2</v>
      </c>
      <c r="H7427">
        <v>0</v>
      </c>
      <c r="I7427">
        <v>4.7699999999999996</v>
      </c>
      <c r="J7427">
        <v>1.81</v>
      </c>
      <c r="K7427">
        <v>6.58</v>
      </c>
      <c r="L7427" s="2">
        <f>_xlfn.RANK.EQ(I7427, INDEX(CFB!$I$2:$I$1048576, MATCH(W7427, CFB!$W$2:$W$1048576, 0)):INDEX(CFB!$I$2:$I$1048576, MATCH(W7427, CFB!$W$2:$W$1048576, 0) + COUNTIF(CFB!$W$2:$W$1048576, W7427) - 1), 0)</f>
        <v>33</v>
      </c>
      <c r="M7427" s="2">
        <f>_xlfn.RANK.EQ(J7427, INDEX(CFB!$J$2:$J$1048576, MATCH(W7427, CFB!$W$2:$W$1048576, 0)):INDEX(CFB!$J$2:$J$1048576, MATCH(W7427, CFB!$W$2:$W$1048576, 0) + COUNTIF(CFB!$W$2:$W$1048576, W7427) - 1))</f>
        <v>52</v>
      </c>
      <c r="N7427" s="2">
        <f>RANK(K7427, INDEX(CFB!$K$2:$K$1048576, MATCH(W7427, CFB!$W$2:$W$1048576, 0)):INDEX(CFB!$K$2:$K$1048576, MATCH(W7427, CFB!$W$2:$W$1048576, 0) + COUNTIF(CFB!$W$2:$W$1048576, W7427) - 1))</f>
        <v>42</v>
      </c>
      <c r="O7427">
        <v>33.119999999999997</v>
      </c>
      <c r="P7427">
        <v>3.84</v>
      </c>
      <c r="W7427">
        <v>1963</v>
      </c>
      <c r="X7427">
        <f t="shared" si="231"/>
        <v>0</v>
      </c>
    </row>
    <row r="7428" spans="1:24" ht="12.75" hidden="1" customHeight="1" x14ac:dyDescent="0.45">
      <c r="A7428">
        <v>43</v>
      </c>
      <c r="B7428" t="s">
        <v>28</v>
      </c>
      <c r="C7428" t="s">
        <v>178</v>
      </c>
      <c r="D7428" s="2" t="str">
        <f t="shared" si="230"/>
        <v>Arizona State1963</v>
      </c>
      <c r="F7428">
        <v>8</v>
      </c>
      <c r="G7428">
        <v>1</v>
      </c>
      <c r="H7428">
        <v>0</v>
      </c>
      <c r="I7428">
        <v>6.16</v>
      </c>
      <c r="J7428">
        <v>0.22</v>
      </c>
      <c r="K7428">
        <v>6.38</v>
      </c>
      <c r="L7428" s="2">
        <f>_xlfn.RANK.EQ(I7428, INDEX(CFB!$I$2:$I$1048576, MATCH(W7428, CFB!$W$2:$W$1048576, 0)):INDEX(CFB!$I$2:$I$1048576, MATCH(W7428, CFB!$W$2:$W$1048576, 0) + COUNTIF(CFB!$W$2:$W$1048576, W7428) - 1), 0)</f>
        <v>21</v>
      </c>
      <c r="M7428" s="2">
        <f>_xlfn.RANK.EQ(J7428, INDEX(CFB!$J$2:$J$1048576, MATCH(W7428, CFB!$W$2:$W$1048576, 0)):INDEX(CFB!$J$2:$J$1048576, MATCH(W7428, CFB!$W$2:$W$1048576, 0) + COUNTIF(CFB!$W$2:$W$1048576, W7428) - 1))</f>
        <v>61</v>
      </c>
      <c r="N7428" s="2">
        <f>RANK(K7428, INDEX(CFB!$K$2:$K$1048576, MATCH(W7428, CFB!$W$2:$W$1048576, 0)):INDEX(CFB!$K$2:$K$1048576, MATCH(W7428, CFB!$W$2:$W$1048576, 0) + COUNTIF(CFB!$W$2:$W$1048576, W7428) - 1))</f>
        <v>43</v>
      </c>
      <c r="O7428">
        <v>32.47</v>
      </c>
      <c r="P7428">
        <v>6.95</v>
      </c>
      <c r="W7428">
        <v>1963</v>
      </c>
      <c r="X7428">
        <f t="shared" si="231"/>
        <v>0</v>
      </c>
    </row>
    <row r="7429" spans="1:24" ht="12.75" hidden="1" customHeight="1" x14ac:dyDescent="0.45">
      <c r="A7429">
        <v>44</v>
      </c>
      <c r="B7429" t="s">
        <v>21</v>
      </c>
      <c r="C7429" t="s">
        <v>10</v>
      </c>
      <c r="D7429" s="2" t="str">
        <f t="shared" si="230"/>
        <v>Indiana1963</v>
      </c>
      <c r="F7429">
        <v>3</v>
      </c>
      <c r="G7429">
        <v>6</v>
      </c>
      <c r="H7429">
        <v>0</v>
      </c>
      <c r="I7429">
        <v>6.92</v>
      </c>
      <c r="J7429">
        <v>-0.63</v>
      </c>
      <c r="K7429">
        <v>6.29</v>
      </c>
      <c r="L7429" s="2">
        <f>_xlfn.RANK.EQ(I7429, INDEX(CFB!$I$2:$I$1048576, MATCH(W7429, CFB!$W$2:$W$1048576, 0)):INDEX(CFB!$I$2:$I$1048576, MATCH(W7429, CFB!$W$2:$W$1048576, 0) + COUNTIF(CFB!$W$2:$W$1048576, W7429) - 1), 0)</f>
        <v>14</v>
      </c>
      <c r="M7429" s="2">
        <f>_xlfn.RANK.EQ(J7429, INDEX(CFB!$J$2:$J$1048576, MATCH(W7429, CFB!$W$2:$W$1048576, 0)):INDEX(CFB!$J$2:$J$1048576, MATCH(W7429, CFB!$W$2:$W$1048576, 0) + COUNTIF(CFB!$W$2:$W$1048576, W7429) - 1))</f>
        <v>67</v>
      </c>
      <c r="N7429" s="2">
        <f>RANK(K7429, INDEX(CFB!$K$2:$K$1048576, MATCH(W7429, CFB!$W$2:$W$1048576, 0)):INDEX(CFB!$K$2:$K$1048576, MATCH(W7429, CFB!$W$2:$W$1048576, 0) + COUNTIF(CFB!$W$2:$W$1048576, W7429) - 1))</f>
        <v>44</v>
      </c>
      <c r="O7429">
        <v>32.25</v>
      </c>
      <c r="P7429">
        <v>5.93</v>
      </c>
      <c r="W7429">
        <v>1963</v>
      </c>
      <c r="X7429">
        <f t="shared" si="231"/>
        <v>0</v>
      </c>
    </row>
    <row r="7430" spans="1:24" ht="12.75" hidden="1" customHeight="1" x14ac:dyDescent="0.45">
      <c r="A7430">
        <v>45</v>
      </c>
      <c r="B7430" t="s">
        <v>17</v>
      </c>
      <c r="C7430" t="s">
        <v>15</v>
      </c>
      <c r="D7430" s="2" t="str">
        <f t="shared" si="230"/>
        <v>Georgia1963</v>
      </c>
      <c r="F7430">
        <v>4</v>
      </c>
      <c r="G7430">
        <v>5</v>
      </c>
      <c r="H7430">
        <v>1</v>
      </c>
      <c r="I7430">
        <v>2.75</v>
      </c>
      <c r="J7430">
        <v>3.25</v>
      </c>
      <c r="K7430">
        <v>6</v>
      </c>
      <c r="L7430" s="2">
        <f>_xlfn.RANK.EQ(I7430, INDEX(CFB!$I$2:$I$1048576, MATCH(W7430, CFB!$W$2:$W$1048576, 0)):INDEX(CFB!$I$2:$I$1048576, MATCH(W7430, CFB!$W$2:$W$1048576, 0) + COUNTIF(CFB!$W$2:$W$1048576, W7430) - 1), 0)</f>
        <v>48</v>
      </c>
      <c r="M7430" s="2">
        <f>_xlfn.RANK.EQ(J7430, INDEX(CFB!$J$2:$J$1048576, MATCH(W7430, CFB!$W$2:$W$1048576, 0)):INDEX(CFB!$J$2:$J$1048576, MATCH(W7430, CFB!$W$2:$W$1048576, 0) + COUNTIF(CFB!$W$2:$W$1048576, W7430) - 1))</f>
        <v>44</v>
      </c>
      <c r="N7430" s="2">
        <f>RANK(K7430, INDEX(CFB!$K$2:$K$1048576, MATCH(W7430, CFB!$W$2:$W$1048576, 0)):INDEX(CFB!$K$2:$K$1048576, MATCH(W7430, CFB!$W$2:$W$1048576, 0) + COUNTIF(CFB!$W$2:$W$1048576, W7430) - 1))</f>
        <v>45</v>
      </c>
      <c r="O7430">
        <v>27.81</v>
      </c>
      <c r="P7430">
        <v>3.29</v>
      </c>
      <c r="W7430">
        <v>1963</v>
      </c>
      <c r="X7430">
        <f t="shared" si="231"/>
        <v>0</v>
      </c>
    </row>
    <row r="7431" spans="1:24" ht="12.75" hidden="1" customHeight="1" x14ac:dyDescent="0.45">
      <c r="A7431">
        <v>46</v>
      </c>
      <c r="B7431" t="s">
        <v>133</v>
      </c>
      <c r="C7431" t="s">
        <v>12</v>
      </c>
      <c r="D7431" s="2" t="str">
        <f t="shared" si="230"/>
        <v>Utah State1963</v>
      </c>
      <c r="F7431">
        <v>8</v>
      </c>
      <c r="G7431">
        <v>2</v>
      </c>
      <c r="H7431">
        <v>0</v>
      </c>
      <c r="I7431">
        <v>4.99</v>
      </c>
      <c r="J7431">
        <v>0.86</v>
      </c>
      <c r="K7431">
        <v>5.84</v>
      </c>
      <c r="L7431" s="2">
        <f>_xlfn.RANK.EQ(I7431, INDEX(CFB!$I$2:$I$1048576, MATCH(W7431, CFB!$W$2:$W$1048576, 0)):INDEX(CFB!$I$2:$I$1048576, MATCH(W7431, CFB!$W$2:$W$1048576, 0) + COUNTIF(CFB!$W$2:$W$1048576, W7431) - 1), 0)</f>
        <v>30</v>
      </c>
      <c r="M7431" s="2">
        <f>_xlfn.RANK.EQ(J7431, INDEX(CFB!$J$2:$J$1048576, MATCH(W7431, CFB!$W$2:$W$1048576, 0)):INDEX(CFB!$J$2:$J$1048576, MATCH(W7431, CFB!$W$2:$W$1048576, 0) + COUNTIF(CFB!$W$2:$W$1048576, W7431) - 1))</f>
        <v>56</v>
      </c>
      <c r="N7431" s="2">
        <f>RANK(K7431, INDEX(CFB!$K$2:$K$1048576, MATCH(W7431, CFB!$W$2:$W$1048576, 0)):INDEX(CFB!$K$2:$K$1048576, MATCH(W7431, CFB!$W$2:$W$1048576, 0) + COUNTIF(CFB!$W$2:$W$1048576, W7431) - 1))</f>
        <v>46</v>
      </c>
      <c r="O7431">
        <v>34.06</v>
      </c>
      <c r="P7431">
        <v>5.97</v>
      </c>
      <c r="W7431">
        <v>1963</v>
      </c>
      <c r="X7431">
        <f t="shared" si="231"/>
        <v>0</v>
      </c>
    </row>
    <row r="7432" spans="1:24" ht="12.75" hidden="1" customHeight="1" x14ac:dyDescent="0.45">
      <c r="A7432">
        <v>47</v>
      </c>
      <c r="B7432" t="s">
        <v>83</v>
      </c>
      <c r="C7432" t="s">
        <v>242</v>
      </c>
      <c r="D7432" s="2" t="str">
        <f t="shared" si="230"/>
        <v>California1963</v>
      </c>
      <c r="F7432">
        <v>4</v>
      </c>
      <c r="G7432">
        <v>5</v>
      </c>
      <c r="H7432">
        <v>1</v>
      </c>
      <c r="I7432">
        <v>6.08</v>
      </c>
      <c r="J7432">
        <v>-0.36</v>
      </c>
      <c r="K7432">
        <v>5.72</v>
      </c>
      <c r="L7432" s="2">
        <f>_xlfn.RANK.EQ(I7432, INDEX(CFB!$I$2:$I$1048576, MATCH(W7432, CFB!$W$2:$W$1048576, 0)):INDEX(CFB!$I$2:$I$1048576, MATCH(W7432, CFB!$W$2:$W$1048576, 0) + COUNTIF(CFB!$W$2:$W$1048576, W7432) - 1), 0)</f>
        <v>22</v>
      </c>
      <c r="M7432" s="2">
        <f>_xlfn.RANK.EQ(J7432, INDEX(CFB!$J$2:$J$1048576, MATCH(W7432, CFB!$W$2:$W$1048576, 0)):INDEX(CFB!$J$2:$J$1048576, MATCH(W7432, CFB!$W$2:$W$1048576, 0) + COUNTIF(CFB!$W$2:$W$1048576, W7432) - 1))</f>
        <v>65</v>
      </c>
      <c r="N7432" s="2">
        <f>RANK(K7432, INDEX(CFB!$K$2:$K$1048576, MATCH(W7432, CFB!$W$2:$W$1048576, 0)):INDEX(CFB!$K$2:$K$1048576, MATCH(W7432, CFB!$W$2:$W$1048576, 0) + COUNTIF(CFB!$W$2:$W$1048576, W7432) - 1))</f>
        <v>47</v>
      </c>
      <c r="O7432">
        <v>31.94</v>
      </c>
      <c r="P7432">
        <v>7.45</v>
      </c>
      <c r="W7432">
        <v>1963</v>
      </c>
      <c r="X7432">
        <f t="shared" si="231"/>
        <v>0</v>
      </c>
    </row>
    <row r="7433" spans="1:24" ht="12.75" hidden="1" customHeight="1" x14ac:dyDescent="0.45">
      <c r="A7433">
        <v>48</v>
      </c>
      <c r="B7433" t="s">
        <v>60</v>
      </c>
      <c r="C7433" t="s">
        <v>23</v>
      </c>
      <c r="D7433" s="2" t="str">
        <f t="shared" si="230"/>
        <v>Duke1963</v>
      </c>
      <c r="F7433">
        <v>5</v>
      </c>
      <c r="G7433">
        <v>4</v>
      </c>
      <c r="H7433">
        <v>1</v>
      </c>
      <c r="I7433">
        <v>8.84</v>
      </c>
      <c r="J7433">
        <v>-3.38</v>
      </c>
      <c r="K7433">
        <v>5.46</v>
      </c>
      <c r="L7433" s="2">
        <f>_xlfn.RANK.EQ(I7433, INDEX(CFB!$I$2:$I$1048576, MATCH(W7433, CFB!$W$2:$W$1048576, 0)):INDEX(CFB!$I$2:$I$1048576, MATCH(W7433, CFB!$W$2:$W$1048576, 0) + COUNTIF(CFB!$W$2:$W$1048576, W7433) - 1), 0)</f>
        <v>7</v>
      </c>
      <c r="M7433" s="2">
        <f>_xlfn.RANK.EQ(J7433, INDEX(CFB!$J$2:$J$1048576, MATCH(W7433, CFB!$W$2:$W$1048576, 0)):INDEX(CFB!$J$2:$J$1048576, MATCH(W7433, CFB!$W$2:$W$1048576, 0) + COUNTIF(CFB!$W$2:$W$1048576, W7433) - 1))</f>
        <v>85</v>
      </c>
      <c r="N7433" s="2">
        <f>RANK(K7433, INDEX(CFB!$K$2:$K$1048576, MATCH(W7433, CFB!$W$2:$W$1048576, 0)):INDEX(CFB!$K$2:$K$1048576, MATCH(W7433, CFB!$W$2:$W$1048576, 0) + COUNTIF(CFB!$W$2:$W$1048576, W7433) - 1))</f>
        <v>48</v>
      </c>
      <c r="O7433">
        <v>33.24</v>
      </c>
      <c r="P7433">
        <v>9.06</v>
      </c>
      <c r="W7433">
        <v>1963</v>
      </c>
      <c r="X7433">
        <f t="shared" si="231"/>
        <v>0</v>
      </c>
    </row>
    <row r="7434" spans="1:24" ht="12.75" hidden="1" customHeight="1" x14ac:dyDescent="0.45">
      <c r="A7434">
        <v>49</v>
      </c>
      <c r="B7434" t="s">
        <v>26</v>
      </c>
      <c r="C7434" t="s">
        <v>23</v>
      </c>
      <c r="D7434" s="2" t="str">
        <f t="shared" si="230"/>
        <v>Clemson1963</v>
      </c>
      <c r="F7434">
        <v>5</v>
      </c>
      <c r="G7434">
        <v>4</v>
      </c>
      <c r="H7434">
        <v>1</v>
      </c>
      <c r="I7434">
        <v>2.75</v>
      </c>
      <c r="J7434">
        <v>2.7</v>
      </c>
      <c r="K7434">
        <v>5.45</v>
      </c>
      <c r="L7434" s="2">
        <f>_xlfn.RANK.EQ(I7434, INDEX(CFB!$I$2:$I$1048576, MATCH(W7434, CFB!$W$2:$W$1048576, 0)):INDEX(CFB!$I$2:$I$1048576, MATCH(W7434, CFB!$W$2:$W$1048576, 0) + COUNTIF(CFB!$W$2:$W$1048576, W7434) - 1), 0)</f>
        <v>48</v>
      </c>
      <c r="M7434" s="2">
        <f>_xlfn.RANK.EQ(J7434, INDEX(CFB!$J$2:$J$1048576, MATCH(W7434, CFB!$W$2:$W$1048576, 0)):INDEX(CFB!$J$2:$J$1048576, MATCH(W7434, CFB!$W$2:$W$1048576, 0) + COUNTIF(CFB!$W$2:$W$1048576, W7434) - 1))</f>
        <v>47</v>
      </c>
      <c r="N7434" s="2">
        <f>RANK(K7434, INDEX(CFB!$K$2:$K$1048576, MATCH(W7434, CFB!$W$2:$W$1048576, 0)):INDEX(CFB!$K$2:$K$1048576, MATCH(W7434, CFB!$W$2:$W$1048576, 0) + COUNTIF(CFB!$W$2:$W$1048576, W7434) - 1))</f>
        <v>49</v>
      </c>
      <c r="O7434">
        <v>28.4</v>
      </c>
      <c r="P7434">
        <v>3.75</v>
      </c>
      <c r="W7434">
        <v>1963</v>
      </c>
      <c r="X7434">
        <f t="shared" si="231"/>
        <v>0</v>
      </c>
    </row>
    <row r="7435" spans="1:24" ht="12.75" hidden="1" customHeight="1" x14ac:dyDescent="0.45">
      <c r="A7435">
        <v>50</v>
      </c>
      <c r="B7435" t="s">
        <v>11</v>
      </c>
      <c r="C7435" t="s">
        <v>12</v>
      </c>
      <c r="D7435" s="2" t="str">
        <f t="shared" si="230"/>
        <v>Notre Dame1963</v>
      </c>
      <c r="F7435">
        <v>2</v>
      </c>
      <c r="G7435">
        <v>7</v>
      </c>
      <c r="H7435">
        <v>0</v>
      </c>
      <c r="I7435">
        <v>2.06</v>
      </c>
      <c r="J7435">
        <v>3.36</v>
      </c>
      <c r="K7435">
        <v>5.43</v>
      </c>
      <c r="L7435" s="2">
        <f>_xlfn.RANK.EQ(I7435, INDEX(CFB!$I$2:$I$1048576, MATCH(W7435, CFB!$W$2:$W$1048576, 0)):INDEX(CFB!$I$2:$I$1048576, MATCH(W7435, CFB!$W$2:$W$1048576, 0) + COUNTIF(CFB!$W$2:$W$1048576, W7435) - 1), 0)</f>
        <v>57</v>
      </c>
      <c r="M7435" s="2">
        <f>_xlfn.RANK.EQ(J7435, INDEX(CFB!$J$2:$J$1048576, MATCH(W7435, CFB!$W$2:$W$1048576, 0)):INDEX(CFB!$J$2:$J$1048576, MATCH(W7435, CFB!$W$2:$W$1048576, 0) + COUNTIF(CFB!$W$2:$W$1048576, W7435) - 1))</f>
        <v>42</v>
      </c>
      <c r="N7435" s="2">
        <f>RANK(K7435, INDEX(CFB!$K$2:$K$1048576, MATCH(W7435, CFB!$W$2:$W$1048576, 0)):INDEX(CFB!$K$2:$K$1048576, MATCH(W7435, CFB!$W$2:$W$1048576, 0) + COUNTIF(CFB!$W$2:$W$1048576, W7435) - 1))</f>
        <v>50</v>
      </c>
      <c r="O7435">
        <v>27.05</v>
      </c>
      <c r="P7435">
        <v>0.65</v>
      </c>
      <c r="W7435">
        <v>1963</v>
      </c>
      <c r="X7435">
        <f t="shared" si="231"/>
        <v>0</v>
      </c>
    </row>
    <row r="7436" spans="1:24" ht="12.75" hidden="1" customHeight="1" x14ac:dyDescent="0.45">
      <c r="A7436">
        <v>51</v>
      </c>
      <c r="B7436" t="s">
        <v>33</v>
      </c>
      <c r="C7436" t="s">
        <v>206</v>
      </c>
      <c r="D7436" s="2" t="str">
        <f t="shared" si="230"/>
        <v>Virginia Tech1963</v>
      </c>
      <c r="F7436">
        <v>8</v>
      </c>
      <c r="G7436">
        <v>2</v>
      </c>
      <c r="H7436">
        <v>0</v>
      </c>
      <c r="I7436">
        <v>5.53</v>
      </c>
      <c r="J7436">
        <v>-0.26</v>
      </c>
      <c r="K7436">
        <v>5.27</v>
      </c>
      <c r="L7436" s="2">
        <f>_xlfn.RANK.EQ(I7436, INDEX(CFB!$I$2:$I$1048576, MATCH(W7436, CFB!$W$2:$W$1048576, 0)):INDEX(CFB!$I$2:$I$1048576, MATCH(W7436, CFB!$W$2:$W$1048576, 0) + COUNTIF(CFB!$W$2:$W$1048576, W7436) - 1), 0)</f>
        <v>27</v>
      </c>
      <c r="M7436" s="2">
        <f>_xlfn.RANK.EQ(J7436, INDEX(CFB!$J$2:$J$1048576, MATCH(W7436, CFB!$W$2:$W$1048576, 0)):INDEX(CFB!$J$2:$J$1048576, MATCH(W7436, CFB!$W$2:$W$1048576, 0) + COUNTIF(CFB!$W$2:$W$1048576, W7436) - 1))</f>
        <v>63</v>
      </c>
      <c r="N7436" s="2">
        <f>RANK(K7436, INDEX(CFB!$K$2:$K$1048576, MATCH(W7436, CFB!$W$2:$W$1048576, 0)):INDEX(CFB!$K$2:$K$1048576, MATCH(W7436, CFB!$W$2:$W$1048576, 0) + COUNTIF(CFB!$W$2:$W$1048576, W7436) - 1))</f>
        <v>51</v>
      </c>
      <c r="O7436">
        <v>28.46</v>
      </c>
      <c r="P7436">
        <v>6.88</v>
      </c>
      <c r="W7436">
        <v>1963</v>
      </c>
      <c r="X7436">
        <f t="shared" si="231"/>
        <v>0</v>
      </c>
    </row>
    <row r="7437" spans="1:24" ht="12.75" hidden="1" customHeight="1" x14ac:dyDescent="0.45">
      <c r="A7437">
        <v>52</v>
      </c>
      <c r="B7437" t="s">
        <v>71</v>
      </c>
      <c r="C7437" t="s">
        <v>189</v>
      </c>
      <c r="D7437" s="2" t="str">
        <f t="shared" si="230"/>
        <v>Texas Tech1963</v>
      </c>
      <c r="F7437">
        <v>5</v>
      </c>
      <c r="G7437">
        <v>5</v>
      </c>
      <c r="H7437">
        <v>0</v>
      </c>
      <c r="I7437">
        <v>3.13</v>
      </c>
      <c r="J7437">
        <v>1.84</v>
      </c>
      <c r="K7437">
        <v>4.97</v>
      </c>
      <c r="L7437" s="2">
        <f>_xlfn.RANK.EQ(I7437, INDEX(CFB!$I$2:$I$1048576, MATCH(W7437, CFB!$W$2:$W$1048576, 0)):INDEX(CFB!$I$2:$I$1048576, MATCH(W7437, CFB!$W$2:$W$1048576, 0) + COUNTIF(CFB!$W$2:$W$1048576, W7437) - 1), 0)</f>
        <v>42</v>
      </c>
      <c r="M7437" s="2">
        <f>_xlfn.RANK.EQ(J7437, INDEX(CFB!$J$2:$J$1048576, MATCH(W7437, CFB!$W$2:$W$1048576, 0)):INDEX(CFB!$J$2:$J$1048576, MATCH(W7437, CFB!$W$2:$W$1048576, 0) + COUNTIF(CFB!$W$2:$W$1048576, W7437) - 1))</f>
        <v>51</v>
      </c>
      <c r="N7437" s="2">
        <f>RANK(K7437, INDEX(CFB!$K$2:$K$1048576, MATCH(W7437, CFB!$W$2:$W$1048576, 0)):INDEX(CFB!$K$2:$K$1048576, MATCH(W7437, CFB!$W$2:$W$1048576, 0) + COUNTIF(CFB!$W$2:$W$1048576, W7437) - 1))</f>
        <v>52</v>
      </c>
      <c r="O7437">
        <v>29.64</v>
      </c>
      <c r="P7437">
        <v>6.45</v>
      </c>
      <c r="W7437">
        <v>1963</v>
      </c>
      <c r="X7437">
        <f t="shared" si="231"/>
        <v>0</v>
      </c>
    </row>
    <row r="7438" spans="1:24" ht="12.75" hidden="1" customHeight="1" x14ac:dyDescent="0.45">
      <c r="A7438">
        <v>53</v>
      </c>
      <c r="B7438" t="s">
        <v>34</v>
      </c>
      <c r="C7438" t="s">
        <v>189</v>
      </c>
      <c r="D7438" s="2" t="str">
        <f t="shared" si="230"/>
        <v>Texas A&amp;M1963</v>
      </c>
      <c r="F7438">
        <v>2</v>
      </c>
      <c r="G7438">
        <v>7</v>
      </c>
      <c r="H7438">
        <v>1</v>
      </c>
      <c r="I7438">
        <v>0.34</v>
      </c>
      <c r="J7438">
        <v>4.0999999999999996</v>
      </c>
      <c r="K7438">
        <v>4.4400000000000004</v>
      </c>
      <c r="L7438" s="2">
        <f>_xlfn.RANK.EQ(I7438, INDEX(CFB!$I$2:$I$1048576, MATCH(W7438, CFB!$W$2:$W$1048576, 0)):INDEX(CFB!$I$2:$I$1048576, MATCH(W7438, CFB!$W$2:$W$1048576, 0) + COUNTIF(CFB!$W$2:$W$1048576, W7438) - 1), 0)</f>
        <v>72</v>
      </c>
      <c r="M7438" s="2">
        <f>_xlfn.RANK.EQ(J7438, INDEX(CFB!$J$2:$J$1048576, MATCH(W7438, CFB!$W$2:$W$1048576, 0)):INDEX(CFB!$J$2:$J$1048576, MATCH(W7438, CFB!$W$2:$W$1048576, 0) + COUNTIF(CFB!$W$2:$W$1048576, W7438) - 1))</f>
        <v>36</v>
      </c>
      <c r="N7438" s="2">
        <f>RANK(K7438, INDEX(CFB!$K$2:$K$1048576, MATCH(W7438, CFB!$W$2:$W$1048576, 0)):INDEX(CFB!$K$2:$K$1048576, MATCH(W7438, CFB!$W$2:$W$1048576, 0) + COUNTIF(CFB!$W$2:$W$1048576, W7438) - 1))</f>
        <v>53</v>
      </c>
      <c r="O7438">
        <v>25.64</v>
      </c>
      <c r="P7438">
        <v>0.73</v>
      </c>
      <c r="W7438">
        <v>1963</v>
      </c>
      <c r="X7438">
        <f t="shared" si="231"/>
        <v>0</v>
      </c>
    </row>
    <row r="7439" spans="1:24" ht="12.75" hidden="1" customHeight="1" x14ac:dyDescent="0.45">
      <c r="A7439">
        <v>54</v>
      </c>
      <c r="B7439" t="s">
        <v>22</v>
      </c>
      <c r="C7439" t="s">
        <v>12</v>
      </c>
      <c r="D7439" s="2" t="str">
        <f t="shared" si="230"/>
        <v>Miami (FL)1963</v>
      </c>
      <c r="F7439">
        <v>3</v>
      </c>
      <c r="G7439">
        <v>7</v>
      </c>
      <c r="H7439">
        <v>0</v>
      </c>
      <c r="I7439">
        <v>2.08</v>
      </c>
      <c r="J7439">
        <v>1.35</v>
      </c>
      <c r="K7439">
        <v>3.43</v>
      </c>
      <c r="L7439" s="2">
        <f>_xlfn.RANK.EQ(I7439, INDEX(CFB!$I$2:$I$1048576, MATCH(W7439, CFB!$W$2:$W$1048576, 0)):INDEX(CFB!$I$2:$I$1048576, MATCH(W7439, CFB!$W$2:$W$1048576, 0) + COUNTIF(CFB!$W$2:$W$1048576, W7439) - 1), 0)</f>
        <v>55</v>
      </c>
      <c r="M7439" s="2">
        <f>_xlfn.RANK.EQ(J7439, INDEX(CFB!$J$2:$J$1048576, MATCH(W7439, CFB!$W$2:$W$1048576, 0)):INDEX(CFB!$J$2:$J$1048576, MATCH(W7439, CFB!$W$2:$W$1048576, 0) + COUNTIF(CFB!$W$2:$W$1048576, W7439) - 1))</f>
        <v>53</v>
      </c>
      <c r="N7439" s="2">
        <f>RANK(K7439, INDEX(CFB!$K$2:$K$1048576, MATCH(W7439, CFB!$W$2:$W$1048576, 0)):INDEX(CFB!$K$2:$K$1048576, MATCH(W7439, CFB!$W$2:$W$1048576, 0) + COUNTIF(CFB!$W$2:$W$1048576, W7439) - 1))</f>
        <v>54</v>
      </c>
      <c r="O7439">
        <v>26.7</v>
      </c>
      <c r="P7439">
        <v>4.12</v>
      </c>
      <c r="W7439">
        <v>1963</v>
      </c>
      <c r="X7439">
        <f t="shared" si="231"/>
        <v>0</v>
      </c>
    </row>
    <row r="7440" spans="1:24" ht="12.75" hidden="1" customHeight="1" x14ac:dyDescent="0.45">
      <c r="A7440">
        <v>55</v>
      </c>
      <c r="B7440" t="s">
        <v>74</v>
      </c>
      <c r="C7440" t="s">
        <v>15</v>
      </c>
      <c r="D7440" s="2" t="str">
        <f t="shared" si="230"/>
        <v>Kentucky1963</v>
      </c>
      <c r="F7440">
        <v>3</v>
      </c>
      <c r="G7440">
        <v>6</v>
      </c>
      <c r="H7440">
        <v>1</v>
      </c>
      <c r="I7440">
        <v>2.91</v>
      </c>
      <c r="J7440">
        <v>0.19</v>
      </c>
      <c r="K7440">
        <v>3.1</v>
      </c>
      <c r="L7440" s="2">
        <f>_xlfn.RANK.EQ(I7440, INDEX(CFB!$I$2:$I$1048576, MATCH(W7440, CFB!$W$2:$W$1048576, 0)):INDEX(CFB!$I$2:$I$1048576, MATCH(W7440, CFB!$W$2:$W$1048576, 0) + COUNTIF(CFB!$W$2:$W$1048576, W7440) - 1), 0)</f>
        <v>46</v>
      </c>
      <c r="M7440" s="2">
        <f>_xlfn.RANK.EQ(J7440, INDEX(CFB!$J$2:$J$1048576, MATCH(W7440, CFB!$W$2:$W$1048576, 0)):INDEX(CFB!$J$2:$J$1048576, MATCH(W7440, CFB!$W$2:$W$1048576, 0) + COUNTIF(CFB!$W$2:$W$1048576, W7440) - 1))</f>
        <v>62</v>
      </c>
      <c r="N7440" s="2">
        <f>RANK(K7440, INDEX(CFB!$K$2:$K$1048576, MATCH(W7440, CFB!$W$2:$W$1048576, 0)):INDEX(CFB!$K$2:$K$1048576, MATCH(W7440, CFB!$W$2:$W$1048576, 0) + COUNTIF(CFB!$W$2:$W$1048576, W7440) - 1))</f>
        <v>55</v>
      </c>
      <c r="O7440">
        <v>27.7</v>
      </c>
      <c r="P7440">
        <v>4.83</v>
      </c>
      <c r="W7440">
        <v>1963</v>
      </c>
      <c r="X7440">
        <f t="shared" si="231"/>
        <v>0</v>
      </c>
    </row>
    <row r="7441" spans="1:24" ht="12.75" hidden="1" customHeight="1" x14ac:dyDescent="0.45">
      <c r="A7441">
        <v>56</v>
      </c>
      <c r="B7441" t="s">
        <v>40</v>
      </c>
      <c r="C7441" t="s">
        <v>188</v>
      </c>
      <c r="D7441" s="2" t="str">
        <f t="shared" si="230"/>
        <v>Iowa State1963</v>
      </c>
      <c r="F7441">
        <v>4</v>
      </c>
      <c r="G7441">
        <v>5</v>
      </c>
      <c r="H7441">
        <v>0</v>
      </c>
      <c r="I7441">
        <v>0.72</v>
      </c>
      <c r="J7441">
        <v>1.97</v>
      </c>
      <c r="K7441">
        <v>2.69</v>
      </c>
      <c r="L7441" s="2">
        <f>_xlfn.RANK.EQ(I7441, INDEX(CFB!$I$2:$I$1048576, MATCH(W7441, CFB!$W$2:$W$1048576, 0)):INDEX(CFB!$I$2:$I$1048576, MATCH(W7441, CFB!$W$2:$W$1048576, 0) + COUNTIF(CFB!$W$2:$W$1048576, W7441) - 1), 0)</f>
        <v>67</v>
      </c>
      <c r="M7441" s="2">
        <f>_xlfn.RANK.EQ(J7441, INDEX(CFB!$J$2:$J$1048576, MATCH(W7441, CFB!$W$2:$W$1048576, 0)):INDEX(CFB!$J$2:$J$1048576, MATCH(W7441, CFB!$W$2:$W$1048576, 0) + COUNTIF(CFB!$W$2:$W$1048576, W7441) - 1))</f>
        <v>50</v>
      </c>
      <c r="N7441" s="2">
        <f>RANK(K7441, INDEX(CFB!$K$2:$K$1048576, MATCH(W7441, CFB!$W$2:$W$1048576, 0)):INDEX(CFB!$K$2:$K$1048576, MATCH(W7441, CFB!$W$2:$W$1048576, 0) + COUNTIF(CFB!$W$2:$W$1048576, W7441) - 1))</f>
        <v>56</v>
      </c>
      <c r="O7441">
        <v>24.54</v>
      </c>
      <c r="P7441">
        <v>3.98</v>
      </c>
      <c r="W7441">
        <v>1963</v>
      </c>
      <c r="X7441">
        <f t="shared" si="231"/>
        <v>0</v>
      </c>
    </row>
    <row r="7442" spans="1:24" ht="12.75" hidden="1" customHeight="1" x14ac:dyDescent="0.45">
      <c r="A7442">
        <v>57</v>
      </c>
      <c r="B7442" t="s">
        <v>194</v>
      </c>
      <c r="C7442" t="s">
        <v>195</v>
      </c>
      <c r="D7442" s="2" t="str">
        <f t="shared" si="230"/>
        <v>Wichita State1963</v>
      </c>
      <c r="F7442">
        <v>7</v>
      </c>
      <c r="G7442">
        <v>2</v>
      </c>
      <c r="H7442">
        <v>0</v>
      </c>
      <c r="I7442">
        <v>2.68</v>
      </c>
      <c r="J7442">
        <v>-0.56999999999999995</v>
      </c>
      <c r="K7442">
        <v>2.12</v>
      </c>
      <c r="L7442" s="2">
        <f>_xlfn.RANK.EQ(I7442, INDEX(CFB!$I$2:$I$1048576, MATCH(W7442, CFB!$W$2:$W$1048576, 0)):INDEX(CFB!$I$2:$I$1048576, MATCH(W7442, CFB!$W$2:$W$1048576, 0) + COUNTIF(CFB!$W$2:$W$1048576, W7442) - 1), 0)</f>
        <v>50</v>
      </c>
      <c r="M7442" s="2">
        <f>_xlfn.RANK.EQ(J7442, INDEX(CFB!$J$2:$J$1048576, MATCH(W7442, CFB!$W$2:$W$1048576, 0)):INDEX(CFB!$J$2:$J$1048576, MATCH(W7442, CFB!$W$2:$W$1048576, 0) + COUNTIF(CFB!$W$2:$W$1048576, W7442) - 1))</f>
        <v>66</v>
      </c>
      <c r="N7442" s="2">
        <f>RANK(K7442, INDEX(CFB!$K$2:$K$1048576, MATCH(W7442, CFB!$W$2:$W$1048576, 0)):INDEX(CFB!$K$2:$K$1048576, MATCH(W7442, CFB!$W$2:$W$1048576, 0) + COUNTIF(CFB!$W$2:$W$1048576, W7442) - 1))</f>
        <v>57</v>
      </c>
      <c r="O7442">
        <v>28.52</v>
      </c>
      <c r="P7442">
        <v>6.89</v>
      </c>
      <c r="W7442">
        <v>1963</v>
      </c>
      <c r="X7442">
        <f t="shared" si="231"/>
        <v>0</v>
      </c>
    </row>
    <row r="7443" spans="1:24" ht="12.75" hidden="1" customHeight="1" x14ac:dyDescent="0.45">
      <c r="A7443">
        <v>58</v>
      </c>
      <c r="B7443" t="s">
        <v>218</v>
      </c>
      <c r="C7443" t="s">
        <v>212</v>
      </c>
      <c r="D7443" s="2" t="str">
        <f t="shared" si="230"/>
        <v>Dartmouth1963</v>
      </c>
      <c r="F7443">
        <v>7</v>
      </c>
      <c r="G7443">
        <v>2</v>
      </c>
      <c r="H7443">
        <v>0</v>
      </c>
      <c r="I7443">
        <v>0.59</v>
      </c>
      <c r="J7443">
        <v>1.29</v>
      </c>
      <c r="K7443">
        <v>1.87</v>
      </c>
      <c r="L7443" s="2">
        <f>_xlfn.RANK.EQ(I7443, INDEX(CFB!$I$2:$I$1048576, MATCH(W7443, CFB!$W$2:$W$1048576, 0)):INDEX(CFB!$I$2:$I$1048576, MATCH(W7443, CFB!$W$2:$W$1048576, 0) + COUNTIF(CFB!$W$2:$W$1048576, W7443) - 1), 0)</f>
        <v>69</v>
      </c>
      <c r="M7443" s="2">
        <f>_xlfn.RANK.EQ(J7443, INDEX(CFB!$J$2:$J$1048576, MATCH(W7443, CFB!$W$2:$W$1048576, 0)):INDEX(CFB!$J$2:$J$1048576, MATCH(W7443, CFB!$W$2:$W$1048576, 0) + COUNTIF(CFB!$W$2:$W$1048576, W7443) - 1))</f>
        <v>54</v>
      </c>
      <c r="N7443" s="2">
        <f>RANK(K7443, INDEX(CFB!$K$2:$K$1048576, MATCH(W7443, CFB!$W$2:$W$1048576, 0)):INDEX(CFB!$K$2:$K$1048576, MATCH(W7443, CFB!$W$2:$W$1048576, 0) + COUNTIF(CFB!$W$2:$W$1048576, W7443) - 1))</f>
        <v>58</v>
      </c>
      <c r="O7443">
        <v>25.48</v>
      </c>
      <c r="P7443">
        <v>4.21</v>
      </c>
      <c r="W7443">
        <v>1963</v>
      </c>
      <c r="X7443">
        <f t="shared" si="231"/>
        <v>0</v>
      </c>
    </row>
    <row r="7444" spans="1:24" ht="12.75" hidden="1" customHeight="1" x14ac:dyDescent="0.45">
      <c r="A7444">
        <v>59</v>
      </c>
      <c r="B7444" t="s">
        <v>112</v>
      </c>
      <c r="C7444" t="s">
        <v>242</v>
      </c>
      <c r="D7444" s="2" t="str">
        <f t="shared" si="230"/>
        <v>Stanford1963</v>
      </c>
      <c r="F7444">
        <v>3</v>
      </c>
      <c r="G7444">
        <v>7</v>
      </c>
      <c r="H7444">
        <v>0</v>
      </c>
      <c r="I7444">
        <v>2.86</v>
      </c>
      <c r="J7444">
        <v>-1.1100000000000001</v>
      </c>
      <c r="K7444">
        <v>1.76</v>
      </c>
      <c r="L7444" s="2">
        <f>_xlfn.RANK.EQ(I7444, INDEX(CFB!$I$2:$I$1048576, MATCH(W7444, CFB!$W$2:$W$1048576, 0)):INDEX(CFB!$I$2:$I$1048576, MATCH(W7444, CFB!$W$2:$W$1048576, 0) + COUNTIF(CFB!$W$2:$W$1048576, W7444) - 1), 0)</f>
        <v>47</v>
      </c>
      <c r="M7444" s="2">
        <f>_xlfn.RANK.EQ(J7444, INDEX(CFB!$J$2:$J$1048576, MATCH(W7444, CFB!$W$2:$W$1048576, 0)):INDEX(CFB!$J$2:$J$1048576, MATCH(W7444, CFB!$W$2:$W$1048576, 0) + COUNTIF(CFB!$W$2:$W$1048576, W7444) - 1))</f>
        <v>69</v>
      </c>
      <c r="N7444" s="2">
        <f>RANK(K7444, INDEX(CFB!$K$2:$K$1048576, MATCH(W7444, CFB!$W$2:$W$1048576, 0)):INDEX(CFB!$K$2:$K$1048576, MATCH(W7444, CFB!$W$2:$W$1048576, 0) + COUNTIF(CFB!$W$2:$W$1048576, W7444) - 1))</f>
        <v>59</v>
      </c>
      <c r="O7444">
        <v>28.49</v>
      </c>
      <c r="P7444">
        <v>6.49</v>
      </c>
      <c r="W7444">
        <v>1963</v>
      </c>
      <c r="X7444">
        <f t="shared" si="231"/>
        <v>0</v>
      </c>
    </row>
    <row r="7445" spans="1:24" ht="12.75" hidden="1" customHeight="1" x14ac:dyDescent="0.45">
      <c r="A7445">
        <v>60</v>
      </c>
      <c r="B7445" t="s">
        <v>81</v>
      </c>
      <c r="C7445" t="s">
        <v>195</v>
      </c>
      <c r="D7445" s="2" t="str">
        <f t="shared" si="230"/>
        <v>Cincinnati1963</v>
      </c>
      <c r="F7445">
        <v>6</v>
      </c>
      <c r="G7445">
        <v>4</v>
      </c>
      <c r="H7445">
        <v>0</v>
      </c>
      <c r="I7445">
        <v>1.61</v>
      </c>
      <c r="J7445">
        <v>-1.24</v>
      </c>
      <c r="K7445">
        <v>0.37</v>
      </c>
      <c r="L7445" s="2">
        <f>_xlfn.RANK.EQ(I7445, INDEX(CFB!$I$2:$I$1048576, MATCH(W7445, CFB!$W$2:$W$1048576, 0)):INDEX(CFB!$I$2:$I$1048576, MATCH(W7445, CFB!$W$2:$W$1048576, 0) + COUNTIF(CFB!$W$2:$W$1048576, W7445) - 1), 0)</f>
        <v>58</v>
      </c>
      <c r="M7445" s="2">
        <f>_xlfn.RANK.EQ(J7445, INDEX(CFB!$J$2:$J$1048576, MATCH(W7445, CFB!$W$2:$W$1048576, 0)):INDEX(CFB!$J$2:$J$1048576, MATCH(W7445, CFB!$W$2:$W$1048576, 0) + COUNTIF(CFB!$W$2:$W$1048576, W7445) - 1))</f>
        <v>72</v>
      </c>
      <c r="N7445" s="2">
        <f>RANK(K7445, INDEX(CFB!$K$2:$K$1048576, MATCH(W7445, CFB!$W$2:$W$1048576, 0)):INDEX(CFB!$K$2:$K$1048576, MATCH(W7445, CFB!$W$2:$W$1048576, 0) + COUNTIF(CFB!$W$2:$W$1048576, W7445) - 1))</f>
        <v>60</v>
      </c>
      <c r="O7445">
        <v>27.79</v>
      </c>
      <c r="P7445">
        <v>7.07</v>
      </c>
      <c r="W7445">
        <v>1963</v>
      </c>
      <c r="X7445">
        <f t="shared" si="231"/>
        <v>0</v>
      </c>
    </row>
    <row r="7446" spans="1:24" ht="12.75" hidden="1" customHeight="1" x14ac:dyDescent="0.45">
      <c r="A7446">
        <v>61</v>
      </c>
      <c r="B7446" t="s">
        <v>150</v>
      </c>
      <c r="C7446" t="s">
        <v>12</v>
      </c>
      <c r="D7446" s="2" t="str">
        <f t="shared" si="230"/>
        <v>Southern Mississippi1963</v>
      </c>
      <c r="F7446">
        <v>5</v>
      </c>
      <c r="G7446">
        <v>3</v>
      </c>
      <c r="H7446">
        <v>1</v>
      </c>
      <c r="I7446">
        <v>-3.74</v>
      </c>
      <c r="J7446">
        <v>3.94</v>
      </c>
      <c r="K7446">
        <v>0.2</v>
      </c>
      <c r="L7446" s="2">
        <f>_xlfn.RANK.EQ(I7446, INDEX(CFB!$I$2:$I$1048576, MATCH(W7446, CFB!$W$2:$W$1048576, 0)):INDEX(CFB!$I$2:$I$1048576, MATCH(W7446, CFB!$W$2:$W$1048576, 0) + COUNTIF(CFB!$W$2:$W$1048576, W7446) - 1), 0)</f>
        <v>86</v>
      </c>
      <c r="M7446" s="2">
        <f>_xlfn.RANK.EQ(J7446, INDEX(CFB!$J$2:$J$1048576, MATCH(W7446, CFB!$W$2:$W$1048576, 0)):INDEX(CFB!$J$2:$J$1048576, MATCH(W7446, CFB!$W$2:$W$1048576, 0) + COUNTIF(CFB!$W$2:$W$1048576, W7446) - 1))</f>
        <v>38</v>
      </c>
      <c r="N7446" s="2">
        <f>RANK(K7446, INDEX(CFB!$K$2:$K$1048576, MATCH(W7446, CFB!$W$2:$W$1048576, 0)):INDEX(CFB!$K$2:$K$1048576, MATCH(W7446, CFB!$W$2:$W$1048576, 0) + COUNTIF(CFB!$W$2:$W$1048576, W7446) - 1))</f>
        <v>61</v>
      </c>
      <c r="O7446">
        <v>19.850000000000001</v>
      </c>
      <c r="P7446">
        <v>2.74</v>
      </c>
      <c r="W7446">
        <v>1963</v>
      </c>
      <c r="X7446">
        <f t="shared" si="231"/>
        <v>0</v>
      </c>
    </row>
    <row r="7447" spans="1:24" ht="12.75" hidden="1" customHeight="1" x14ac:dyDescent="0.45">
      <c r="A7447">
        <v>62</v>
      </c>
      <c r="B7447" t="s">
        <v>89</v>
      </c>
      <c r="C7447" t="s">
        <v>206</v>
      </c>
      <c r="D7447" s="2" t="str">
        <f t="shared" si="230"/>
        <v>West Virginia1963</v>
      </c>
      <c r="F7447">
        <v>4</v>
      </c>
      <c r="G7447">
        <v>6</v>
      </c>
      <c r="H7447">
        <v>0</v>
      </c>
      <c r="I7447">
        <v>-1.38</v>
      </c>
      <c r="J7447">
        <v>1.1399999999999999</v>
      </c>
      <c r="K7447">
        <v>-0.23</v>
      </c>
      <c r="L7447" s="2">
        <f>_xlfn.RANK.EQ(I7447, INDEX(CFB!$I$2:$I$1048576, MATCH(W7447, CFB!$W$2:$W$1048576, 0)):INDEX(CFB!$I$2:$I$1048576, MATCH(W7447, CFB!$W$2:$W$1048576, 0) + COUNTIF(CFB!$W$2:$W$1048576, W7447) - 1), 0)</f>
        <v>78</v>
      </c>
      <c r="M7447" s="2">
        <f>_xlfn.RANK.EQ(J7447, INDEX(CFB!$J$2:$J$1048576, MATCH(W7447, CFB!$W$2:$W$1048576, 0)):INDEX(CFB!$J$2:$J$1048576, MATCH(W7447, CFB!$W$2:$W$1048576, 0) + COUNTIF(CFB!$W$2:$W$1048576, W7447) - 1))</f>
        <v>55</v>
      </c>
      <c r="N7447" s="2">
        <f>RANK(K7447, INDEX(CFB!$K$2:$K$1048576, MATCH(W7447, CFB!$W$2:$W$1048576, 0)):INDEX(CFB!$K$2:$K$1048576, MATCH(W7447, CFB!$W$2:$W$1048576, 0) + COUNTIF(CFB!$W$2:$W$1048576, W7447) - 1))</f>
        <v>62</v>
      </c>
      <c r="O7447">
        <v>24.07</v>
      </c>
      <c r="P7447">
        <v>7.57</v>
      </c>
      <c r="W7447">
        <v>1963</v>
      </c>
      <c r="X7447">
        <f t="shared" si="231"/>
        <v>0</v>
      </c>
    </row>
    <row r="7448" spans="1:24" ht="12.75" hidden="1" customHeight="1" x14ac:dyDescent="0.45">
      <c r="A7448">
        <v>63</v>
      </c>
      <c r="B7448" t="s">
        <v>73</v>
      </c>
      <c r="C7448" t="s">
        <v>242</v>
      </c>
      <c r="D7448" s="2" t="str">
        <f t="shared" si="230"/>
        <v>UCLA1963</v>
      </c>
      <c r="F7448">
        <v>2</v>
      </c>
      <c r="G7448">
        <v>8</v>
      </c>
      <c r="H7448">
        <v>0</v>
      </c>
      <c r="I7448">
        <v>-0.1</v>
      </c>
      <c r="J7448">
        <v>-0.32</v>
      </c>
      <c r="K7448">
        <v>-0.42</v>
      </c>
      <c r="L7448" s="2">
        <f>_xlfn.RANK.EQ(I7448, INDEX(CFB!$I$2:$I$1048576, MATCH(W7448, CFB!$W$2:$W$1048576, 0)):INDEX(CFB!$I$2:$I$1048576, MATCH(W7448, CFB!$W$2:$W$1048576, 0) + COUNTIF(CFB!$W$2:$W$1048576, W7448) - 1), 0)</f>
        <v>75</v>
      </c>
      <c r="M7448" s="2">
        <f>_xlfn.RANK.EQ(J7448, INDEX(CFB!$J$2:$J$1048576, MATCH(W7448, CFB!$W$2:$W$1048576, 0)):INDEX(CFB!$J$2:$J$1048576, MATCH(W7448, CFB!$W$2:$W$1048576, 0) + COUNTIF(CFB!$W$2:$W$1048576, W7448) - 1))</f>
        <v>64</v>
      </c>
      <c r="N7448" s="2">
        <f>RANK(K7448, INDEX(CFB!$K$2:$K$1048576, MATCH(W7448, CFB!$W$2:$W$1048576, 0)):INDEX(CFB!$K$2:$K$1048576, MATCH(W7448, CFB!$W$2:$W$1048576, 0) + COUNTIF(CFB!$W$2:$W$1048576, W7448) - 1))</f>
        <v>63</v>
      </c>
      <c r="O7448">
        <v>24.73</v>
      </c>
      <c r="P7448">
        <v>5.72</v>
      </c>
      <c r="W7448">
        <v>1963</v>
      </c>
      <c r="X7448">
        <f t="shared" si="231"/>
        <v>0</v>
      </c>
    </row>
    <row r="7449" spans="1:24" ht="12.75" hidden="1" customHeight="1" x14ac:dyDescent="0.45">
      <c r="A7449">
        <v>64</v>
      </c>
      <c r="B7449" t="s">
        <v>57</v>
      </c>
      <c r="C7449" t="s">
        <v>12</v>
      </c>
      <c r="D7449" s="2" t="str">
        <f t="shared" si="230"/>
        <v>Boston College1963</v>
      </c>
      <c r="F7449">
        <v>6</v>
      </c>
      <c r="G7449">
        <v>3</v>
      </c>
      <c r="H7449">
        <v>0</v>
      </c>
      <c r="I7449">
        <v>1.53</v>
      </c>
      <c r="J7449">
        <v>-1.98</v>
      </c>
      <c r="K7449">
        <v>-0.45</v>
      </c>
      <c r="L7449" s="2">
        <f>_xlfn.RANK.EQ(I7449, INDEX(CFB!$I$2:$I$1048576, MATCH(W7449, CFB!$W$2:$W$1048576, 0)):INDEX(CFB!$I$2:$I$1048576, MATCH(W7449, CFB!$W$2:$W$1048576, 0) + COUNTIF(CFB!$W$2:$W$1048576, W7449) - 1), 0)</f>
        <v>61</v>
      </c>
      <c r="M7449" s="2">
        <f>_xlfn.RANK.EQ(J7449, INDEX(CFB!$J$2:$J$1048576, MATCH(W7449, CFB!$W$2:$W$1048576, 0)):INDEX(CFB!$J$2:$J$1048576, MATCH(W7449, CFB!$W$2:$W$1048576, 0) + COUNTIF(CFB!$W$2:$W$1048576, W7449) - 1))</f>
        <v>79</v>
      </c>
      <c r="N7449" s="2">
        <f>RANK(K7449, INDEX(CFB!$K$2:$K$1048576, MATCH(W7449, CFB!$W$2:$W$1048576, 0)):INDEX(CFB!$K$2:$K$1048576, MATCH(W7449, CFB!$W$2:$W$1048576, 0) + COUNTIF(CFB!$W$2:$W$1048576, W7449) - 1))</f>
        <v>64</v>
      </c>
      <c r="O7449">
        <v>26.13</v>
      </c>
      <c r="P7449">
        <v>8.41</v>
      </c>
      <c r="W7449">
        <v>1963</v>
      </c>
      <c r="X7449">
        <f t="shared" si="231"/>
        <v>0</v>
      </c>
    </row>
    <row r="7450" spans="1:24" ht="12.75" hidden="1" customHeight="1" x14ac:dyDescent="0.45">
      <c r="A7450">
        <v>65</v>
      </c>
      <c r="B7450" t="s">
        <v>211</v>
      </c>
      <c r="C7450" t="s">
        <v>212</v>
      </c>
      <c r="D7450" s="2" t="str">
        <f t="shared" si="230"/>
        <v>Yale1963</v>
      </c>
      <c r="F7450">
        <v>6</v>
      </c>
      <c r="G7450">
        <v>3</v>
      </c>
      <c r="H7450">
        <v>0</v>
      </c>
      <c r="I7450">
        <v>-3.75</v>
      </c>
      <c r="J7450">
        <v>3.18</v>
      </c>
      <c r="K7450">
        <v>-0.56999999999999995</v>
      </c>
      <c r="L7450" s="2">
        <f>_xlfn.RANK.EQ(I7450, INDEX(CFB!$I$2:$I$1048576, MATCH(W7450, CFB!$W$2:$W$1048576, 0)):INDEX(CFB!$I$2:$I$1048576, MATCH(W7450, CFB!$W$2:$W$1048576, 0) + COUNTIF(CFB!$W$2:$W$1048576, W7450) - 1), 0)</f>
        <v>87</v>
      </c>
      <c r="M7450" s="2">
        <f>_xlfn.RANK.EQ(J7450, INDEX(CFB!$J$2:$J$1048576, MATCH(W7450, CFB!$W$2:$W$1048576, 0)):INDEX(CFB!$J$2:$J$1048576, MATCH(W7450, CFB!$W$2:$W$1048576, 0) + COUNTIF(CFB!$W$2:$W$1048576, W7450) - 1))</f>
        <v>46</v>
      </c>
      <c r="N7450" s="2">
        <f>RANK(K7450, INDEX(CFB!$K$2:$K$1048576, MATCH(W7450, CFB!$W$2:$W$1048576, 0)):INDEX(CFB!$K$2:$K$1048576, MATCH(W7450, CFB!$W$2:$W$1048576, 0) + COUNTIF(CFB!$W$2:$W$1048576, W7450) - 1))</f>
        <v>65</v>
      </c>
      <c r="O7450">
        <v>20.329999999999998</v>
      </c>
      <c r="P7450">
        <v>2.19</v>
      </c>
      <c r="W7450">
        <v>1963</v>
      </c>
      <c r="X7450">
        <f t="shared" si="231"/>
        <v>0</v>
      </c>
    </row>
    <row r="7451" spans="1:24" ht="12.75" hidden="1" customHeight="1" x14ac:dyDescent="0.45">
      <c r="A7451">
        <v>66</v>
      </c>
      <c r="B7451" t="s">
        <v>138</v>
      </c>
      <c r="C7451" t="s">
        <v>178</v>
      </c>
      <c r="D7451" s="2" t="str">
        <f t="shared" si="230"/>
        <v>Wyoming1963</v>
      </c>
      <c r="F7451">
        <v>6</v>
      </c>
      <c r="G7451">
        <v>4</v>
      </c>
      <c r="H7451">
        <v>0</v>
      </c>
      <c r="I7451">
        <v>0.81</v>
      </c>
      <c r="J7451">
        <v>-1.75</v>
      </c>
      <c r="K7451">
        <v>-0.94</v>
      </c>
      <c r="L7451" s="2">
        <f>_xlfn.RANK.EQ(I7451, INDEX(CFB!$I$2:$I$1048576, MATCH(W7451, CFB!$W$2:$W$1048576, 0)):INDEX(CFB!$I$2:$I$1048576, MATCH(W7451, CFB!$W$2:$W$1048576, 0) + COUNTIF(CFB!$W$2:$W$1048576, W7451) - 1), 0)</f>
        <v>66</v>
      </c>
      <c r="M7451" s="2">
        <f>_xlfn.RANK.EQ(J7451, INDEX(CFB!$J$2:$J$1048576, MATCH(W7451, CFB!$W$2:$W$1048576, 0)):INDEX(CFB!$J$2:$J$1048576, MATCH(W7451, CFB!$W$2:$W$1048576, 0) + COUNTIF(CFB!$W$2:$W$1048576, W7451) - 1))</f>
        <v>74</v>
      </c>
      <c r="N7451" s="2">
        <f>RANK(K7451, INDEX(CFB!$K$2:$K$1048576, MATCH(W7451, CFB!$W$2:$W$1048576, 0)):INDEX(CFB!$K$2:$K$1048576, MATCH(W7451, CFB!$W$2:$W$1048576, 0) + COUNTIF(CFB!$W$2:$W$1048576, W7451) - 1))</f>
        <v>66</v>
      </c>
      <c r="O7451">
        <v>24.89</v>
      </c>
      <c r="P7451">
        <v>8.25</v>
      </c>
      <c r="W7451">
        <v>1963</v>
      </c>
      <c r="X7451">
        <f t="shared" si="231"/>
        <v>0</v>
      </c>
    </row>
    <row r="7452" spans="1:24" ht="12.75" hidden="1" customHeight="1" x14ac:dyDescent="0.45">
      <c r="A7452">
        <v>67</v>
      </c>
      <c r="B7452" t="s">
        <v>107</v>
      </c>
      <c r="C7452" t="s">
        <v>12</v>
      </c>
      <c r="D7452" s="2" t="str">
        <f t="shared" si="230"/>
        <v>Houston1963</v>
      </c>
      <c r="F7452">
        <v>2</v>
      </c>
      <c r="G7452">
        <v>8</v>
      </c>
      <c r="H7452">
        <v>0</v>
      </c>
      <c r="I7452">
        <v>1.45</v>
      </c>
      <c r="J7452">
        <v>-2.67</v>
      </c>
      <c r="K7452">
        <v>-1.22</v>
      </c>
      <c r="L7452" s="2">
        <f>_xlfn.RANK.EQ(I7452, INDEX(CFB!$I$2:$I$1048576, MATCH(W7452, CFB!$W$2:$W$1048576, 0)):INDEX(CFB!$I$2:$I$1048576, MATCH(W7452, CFB!$W$2:$W$1048576, 0) + COUNTIF(CFB!$W$2:$W$1048576, W7452) - 1), 0)</f>
        <v>62</v>
      </c>
      <c r="M7452" s="2">
        <f>_xlfn.RANK.EQ(J7452, INDEX(CFB!$J$2:$J$1048576, MATCH(W7452, CFB!$W$2:$W$1048576, 0)):INDEX(CFB!$J$2:$J$1048576, MATCH(W7452, CFB!$W$2:$W$1048576, 0) + COUNTIF(CFB!$W$2:$W$1048576, W7452) - 1))</f>
        <v>81</v>
      </c>
      <c r="N7452" s="2">
        <f>RANK(K7452, INDEX(CFB!$K$2:$K$1048576, MATCH(W7452, CFB!$W$2:$W$1048576, 0)):INDEX(CFB!$K$2:$K$1048576, MATCH(W7452, CFB!$W$2:$W$1048576, 0) + COUNTIF(CFB!$W$2:$W$1048576, W7452) - 1))</f>
        <v>67</v>
      </c>
      <c r="O7452">
        <v>27.44</v>
      </c>
      <c r="P7452">
        <v>8.6199999999999992</v>
      </c>
      <c r="W7452">
        <v>1963</v>
      </c>
      <c r="X7452">
        <f t="shared" si="231"/>
        <v>0</v>
      </c>
    </row>
    <row r="7453" spans="1:24" ht="12.75" hidden="1" customHeight="1" x14ac:dyDescent="0.45">
      <c r="A7453">
        <v>68</v>
      </c>
      <c r="B7453" t="s">
        <v>219</v>
      </c>
      <c r="C7453" t="s">
        <v>212</v>
      </c>
      <c r="D7453" s="2" t="str">
        <f t="shared" si="230"/>
        <v>Harvard1963</v>
      </c>
      <c r="F7453">
        <v>5</v>
      </c>
      <c r="G7453">
        <v>2</v>
      </c>
      <c r="H7453">
        <v>2</v>
      </c>
      <c r="I7453">
        <v>-5.68</v>
      </c>
      <c r="J7453">
        <v>4.4400000000000004</v>
      </c>
      <c r="K7453">
        <v>-1.24</v>
      </c>
      <c r="L7453" s="2">
        <f>_xlfn.RANK.EQ(I7453, INDEX(CFB!$I$2:$I$1048576, MATCH(W7453, CFB!$W$2:$W$1048576, 0)):INDEX(CFB!$I$2:$I$1048576, MATCH(W7453, CFB!$W$2:$W$1048576, 0) + COUNTIF(CFB!$W$2:$W$1048576, W7453) - 1), 0)</f>
        <v>95</v>
      </c>
      <c r="M7453" s="2">
        <f>_xlfn.RANK.EQ(J7453, INDEX(CFB!$J$2:$J$1048576, MATCH(W7453, CFB!$W$2:$W$1048576, 0)):INDEX(CFB!$J$2:$J$1048576, MATCH(W7453, CFB!$W$2:$W$1048576, 0) + COUNTIF(CFB!$W$2:$W$1048576, W7453) - 1))</f>
        <v>35</v>
      </c>
      <c r="N7453" s="2">
        <f>RANK(K7453, INDEX(CFB!$K$2:$K$1048576, MATCH(W7453, CFB!$W$2:$W$1048576, 0)):INDEX(CFB!$K$2:$K$1048576, MATCH(W7453, CFB!$W$2:$W$1048576, 0) + COUNTIF(CFB!$W$2:$W$1048576, W7453) - 1))</f>
        <v>68</v>
      </c>
      <c r="O7453">
        <v>18.95</v>
      </c>
      <c r="P7453">
        <v>1.1599999999999999</v>
      </c>
      <c r="W7453">
        <v>1963</v>
      </c>
      <c r="X7453">
        <f t="shared" si="231"/>
        <v>0</v>
      </c>
    </row>
    <row r="7454" spans="1:24" ht="12.75" hidden="1" customHeight="1" x14ac:dyDescent="0.45">
      <c r="A7454">
        <v>69</v>
      </c>
      <c r="B7454" t="s">
        <v>84</v>
      </c>
      <c r="C7454" t="s">
        <v>178</v>
      </c>
      <c r="D7454" s="2" t="str">
        <f t="shared" si="230"/>
        <v>Utah1963</v>
      </c>
      <c r="F7454">
        <v>4</v>
      </c>
      <c r="G7454">
        <v>6</v>
      </c>
      <c r="H7454">
        <v>0</v>
      </c>
      <c r="I7454">
        <v>2.95</v>
      </c>
      <c r="J7454">
        <v>-4.2300000000000004</v>
      </c>
      <c r="K7454">
        <v>-1.28</v>
      </c>
      <c r="L7454" s="2">
        <f>_xlfn.RANK.EQ(I7454, INDEX(CFB!$I$2:$I$1048576, MATCH(W7454, CFB!$W$2:$W$1048576, 0)):INDEX(CFB!$I$2:$I$1048576, MATCH(W7454, CFB!$W$2:$W$1048576, 0) + COUNTIF(CFB!$W$2:$W$1048576, W7454) - 1), 0)</f>
        <v>43</v>
      </c>
      <c r="M7454" s="2">
        <f>_xlfn.RANK.EQ(J7454, INDEX(CFB!$J$2:$J$1048576, MATCH(W7454, CFB!$W$2:$W$1048576, 0)):INDEX(CFB!$J$2:$J$1048576, MATCH(W7454, CFB!$W$2:$W$1048576, 0) + COUNTIF(CFB!$W$2:$W$1048576, W7454) - 1))</f>
        <v>88</v>
      </c>
      <c r="N7454" s="2">
        <f>RANK(K7454, INDEX(CFB!$K$2:$K$1048576, MATCH(W7454, CFB!$W$2:$W$1048576, 0)):INDEX(CFB!$K$2:$K$1048576, MATCH(W7454, CFB!$W$2:$W$1048576, 0) + COUNTIF(CFB!$W$2:$W$1048576, W7454) - 1))</f>
        <v>69</v>
      </c>
      <c r="O7454">
        <v>27.1</v>
      </c>
      <c r="P7454">
        <v>8.2899999999999991</v>
      </c>
      <c r="W7454">
        <v>1963</v>
      </c>
      <c r="X7454">
        <f t="shared" si="231"/>
        <v>0</v>
      </c>
    </row>
    <row r="7455" spans="1:24" ht="12.75" hidden="1" customHeight="1" x14ac:dyDescent="0.45">
      <c r="A7455">
        <v>70</v>
      </c>
      <c r="B7455" t="s">
        <v>85</v>
      </c>
      <c r="C7455" t="s">
        <v>242</v>
      </c>
      <c r="D7455" s="2" t="str">
        <f t="shared" si="230"/>
        <v>Washington State1963</v>
      </c>
      <c r="F7455">
        <v>3</v>
      </c>
      <c r="G7455">
        <v>6</v>
      </c>
      <c r="H7455">
        <v>1</v>
      </c>
      <c r="I7455">
        <v>-3.62</v>
      </c>
      <c r="J7455">
        <v>2.2999999999999998</v>
      </c>
      <c r="K7455">
        <v>-1.32</v>
      </c>
      <c r="L7455" s="2">
        <f>_xlfn.RANK.EQ(I7455, INDEX(CFB!$I$2:$I$1048576, MATCH(W7455, CFB!$W$2:$W$1048576, 0)):INDEX(CFB!$I$2:$I$1048576, MATCH(W7455, CFB!$W$2:$W$1048576, 0) + COUNTIF(CFB!$W$2:$W$1048576, W7455) - 1), 0)</f>
        <v>84</v>
      </c>
      <c r="M7455" s="2">
        <f>_xlfn.RANK.EQ(J7455, INDEX(CFB!$J$2:$J$1048576, MATCH(W7455, CFB!$W$2:$W$1048576, 0)):INDEX(CFB!$J$2:$J$1048576, MATCH(W7455, CFB!$W$2:$W$1048576, 0) + COUNTIF(CFB!$W$2:$W$1048576, W7455) - 1))</f>
        <v>49</v>
      </c>
      <c r="N7455" s="2">
        <f>RANK(K7455, INDEX(CFB!$K$2:$K$1048576, MATCH(W7455, CFB!$W$2:$W$1048576, 0)):INDEX(CFB!$K$2:$K$1048576, MATCH(W7455, CFB!$W$2:$W$1048576, 0) + COUNTIF(CFB!$W$2:$W$1048576, W7455) - 1))</f>
        <v>70</v>
      </c>
      <c r="O7455">
        <v>20.71</v>
      </c>
      <c r="P7455">
        <v>2.94</v>
      </c>
      <c r="W7455">
        <v>1963</v>
      </c>
      <c r="X7455">
        <f t="shared" si="231"/>
        <v>0</v>
      </c>
    </row>
    <row r="7456" spans="1:24" ht="12.75" hidden="1" customHeight="1" x14ac:dyDescent="0.45">
      <c r="A7456">
        <v>71</v>
      </c>
      <c r="B7456" t="s">
        <v>96</v>
      </c>
      <c r="C7456" t="s">
        <v>23</v>
      </c>
      <c r="D7456" s="2" t="str">
        <f t="shared" si="230"/>
        <v>Maryland1963</v>
      </c>
      <c r="F7456">
        <v>3</v>
      </c>
      <c r="G7456">
        <v>7</v>
      </c>
      <c r="H7456">
        <v>0</v>
      </c>
      <c r="I7456">
        <v>0.31</v>
      </c>
      <c r="J7456">
        <v>-1.81</v>
      </c>
      <c r="K7456">
        <v>-1.51</v>
      </c>
      <c r="L7456" s="2">
        <f>_xlfn.RANK.EQ(I7456, INDEX(CFB!$I$2:$I$1048576, MATCH(W7456, CFB!$W$2:$W$1048576, 0)):INDEX(CFB!$I$2:$I$1048576, MATCH(W7456, CFB!$W$2:$W$1048576, 0) + COUNTIF(CFB!$W$2:$W$1048576, W7456) - 1), 0)</f>
        <v>73</v>
      </c>
      <c r="M7456" s="2">
        <f>_xlfn.RANK.EQ(J7456, INDEX(CFB!$J$2:$J$1048576, MATCH(W7456, CFB!$W$2:$W$1048576, 0)):INDEX(CFB!$J$2:$J$1048576, MATCH(W7456, CFB!$W$2:$W$1048576, 0) + COUNTIF(CFB!$W$2:$W$1048576, W7456) - 1))</f>
        <v>75</v>
      </c>
      <c r="N7456" s="2">
        <f>RANK(K7456, INDEX(CFB!$K$2:$K$1048576, MATCH(W7456, CFB!$W$2:$W$1048576, 0)):INDEX(CFB!$K$2:$K$1048576, MATCH(W7456, CFB!$W$2:$W$1048576, 0) + COUNTIF(CFB!$W$2:$W$1048576, W7456) - 1))</f>
        <v>71</v>
      </c>
      <c r="O7456">
        <v>25.08</v>
      </c>
      <c r="P7456">
        <v>8.65</v>
      </c>
      <c r="W7456">
        <v>1963</v>
      </c>
      <c r="X7456">
        <f t="shared" si="231"/>
        <v>0</v>
      </c>
    </row>
    <row r="7457" spans="1:24" ht="12.75" hidden="1" customHeight="1" x14ac:dyDescent="0.45">
      <c r="A7457">
        <v>72</v>
      </c>
      <c r="B7457" t="s">
        <v>120</v>
      </c>
      <c r="C7457" t="s">
        <v>178</v>
      </c>
      <c r="D7457" s="2" t="str">
        <f t="shared" si="230"/>
        <v>Arizona1963</v>
      </c>
      <c r="F7457">
        <v>5</v>
      </c>
      <c r="G7457">
        <v>5</v>
      </c>
      <c r="H7457">
        <v>0</v>
      </c>
      <c r="I7457">
        <v>-3.35</v>
      </c>
      <c r="J7457">
        <v>0.68</v>
      </c>
      <c r="K7457">
        <v>-2.67</v>
      </c>
      <c r="L7457" s="2">
        <f>_xlfn.RANK.EQ(I7457, INDEX(CFB!$I$2:$I$1048576, MATCH(W7457, CFB!$W$2:$W$1048576, 0)):INDEX(CFB!$I$2:$I$1048576, MATCH(W7457, CFB!$W$2:$W$1048576, 0) + COUNTIF(CFB!$W$2:$W$1048576, W7457) - 1), 0)</f>
        <v>83</v>
      </c>
      <c r="M7457" s="2">
        <f>_xlfn.RANK.EQ(J7457, INDEX(CFB!$J$2:$J$1048576, MATCH(W7457, CFB!$W$2:$W$1048576, 0)):INDEX(CFB!$J$2:$J$1048576, MATCH(W7457, CFB!$W$2:$W$1048576, 0) + COUNTIF(CFB!$W$2:$W$1048576, W7457) - 1))</f>
        <v>57</v>
      </c>
      <c r="N7457" s="2">
        <f>RANK(K7457, INDEX(CFB!$K$2:$K$1048576, MATCH(W7457, CFB!$W$2:$W$1048576, 0)):INDEX(CFB!$K$2:$K$1048576, MATCH(W7457, CFB!$W$2:$W$1048576, 0) + COUNTIF(CFB!$W$2:$W$1048576, W7457) - 1))</f>
        <v>72</v>
      </c>
      <c r="O7457">
        <v>21.16</v>
      </c>
      <c r="P7457">
        <v>7.69</v>
      </c>
      <c r="W7457">
        <v>1963</v>
      </c>
      <c r="X7457">
        <f t="shared" si="231"/>
        <v>0</v>
      </c>
    </row>
    <row r="7458" spans="1:24" ht="12.75" hidden="1" customHeight="1" x14ac:dyDescent="0.45">
      <c r="A7458">
        <v>73</v>
      </c>
      <c r="B7458" t="s">
        <v>141</v>
      </c>
      <c r="C7458" t="s">
        <v>178</v>
      </c>
      <c r="D7458" s="2" t="str">
        <f t="shared" si="230"/>
        <v>New Mexico1963</v>
      </c>
      <c r="F7458">
        <v>6</v>
      </c>
      <c r="G7458">
        <v>4</v>
      </c>
      <c r="H7458">
        <v>0</v>
      </c>
      <c r="I7458">
        <v>-1.37</v>
      </c>
      <c r="J7458">
        <v>-1.42</v>
      </c>
      <c r="K7458">
        <v>-2.79</v>
      </c>
      <c r="L7458" s="2">
        <f>_xlfn.RANK.EQ(I7458, INDEX(CFB!$I$2:$I$1048576, MATCH(W7458, CFB!$W$2:$W$1048576, 0)):INDEX(CFB!$I$2:$I$1048576, MATCH(W7458, CFB!$W$2:$W$1048576, 0) + COUNTIF(CFB!$W$2:$W$1048576, W7458) - 1), 0)</f>
        <v>77</v>
      </c>
      <c r="M7458" s="2">
        <f>_xlfn.RANK.EQ(J7458, INDEX(CFB!$J$2:$J$1048576, MATCH(W7458, CFB!$W$2:$W$1048576, 0)):INDEX(CFB!$J$2:$J$1048576, MATCH(W7458, CFB!$W$2:$W$1048576, 0) + COUNTIF(CFB!$W$2:$W$1048576, W7458) - 1))</f>
        <v>73</v>
      </c>
      <c r="N7458" s="2">
        <f>RANK(K7458, INDEX(CFB!$K$2:$K$1048576, MATCH(W7458, CFB!$W$2:$W$1048576, 0)):INDEX(CFB!$K$2:$K$1048576, MATCH(W7458, CFB!$W$2:$W$1048576, 0) + COUNTIF(CFB!$W$2:$W$1048576, W7458) - 1))</f>
        <v>73</v>
      </c>
      <c r="O7458">
        <v>22.34</v>
      </c>
      <c r="P7458">
        <v>8.14</v>
      </c>
      <c r="W7458">
        <v>1963</v>
      </c>
      <c r="X7458">
        <f t="shared" si="231"/>
        <v>0</v>
      </c>
    </row>
    <row r="7459" spans="1:24" ht="12.75" hidden="1" customHeight="1" x14ac:dyDescent="0.45">
      <c r="A7459">
        <v>74</v>
      </c>
      <c r="B7459" t="s">
        <v>175</v>
      </c>
      <c r="C7459" t="s">
        <v>12</v>
      </c>
      <c r="D7459" s="2" t="str">
        <f t="shared" si="230"/>
        <v>Idaho1963</v>
      </c>
      <c r="F7459">
        <v>5</v>
      </c>
      <c r="G7459">
        <v>4</v>
      </c>
      <c r="H7459">
        <v>0</v>
      </c>
      <c r="I7459">
        <v>0.1</v>
      </c>
      <c r="J7459">
        <v>-3.32</v>
      </c>
      <c r="K7459">
        <v>-3.22</v>
      </c>
      <c r="L7459" s="2">
        <f>_xlfn.RANK.EQ(I7459, INDEX(CFB!$I$2:$I$1048576, MATCH(W7459, CFB!$W$2:$W$1048576, 0)):INDEX(CFB!$I$2:$I$1048576, MATCH(W7459, CFB!$W$2:$W$1048576, 0) + COUNTIF(CFB!$W$2:$W$1048576, W7459) - 1), 0)</f>
        <v>74</v>
      </c>
      <c r="M7459" s="2">
        <f>_xlfn.RANK.EQ(J7459, INDEX(CFB!$J$2:$J$1048576, MATCH(W7459, CFB!$W$2:$W$1048576, 0)):INDEX(CFB!$J$2:$J$1048576, MATCH(W7459, CFB!$W$2:$W$1048576, 0) + COUNTIF(CFB!$W$2:$W$1048576, W7459) - 1))</f>
        <v>84</v>
      </c>
      <c r="N7459" s="2">
        <f>RANK(K7459, INDEX(CFB!$K$2:$K$1048576, MATCH(W7459, CFB!$W$2:$W$1048576, 0)):INDEX(CFB!$K$2:$K$1048576, MATCH(W7459, CFB!$W$2:$W$1048576, 0) + COUNTIF(CFB!$W$2:$W$1048576, W7459) - 1))</f>
        <v>74</v>
      </c>
      <c r="O7459">
        <v>27.43</v>
      </c>
      <c r="P7459">
        <v>10.17</v>
      </c>
      <c r="W7459">
        <v>1963</v>
      </c>
      <c r="X7459">
        <f t="shared" si="231"/>
        <v>0</v>
      </c>
    </row>
    <row r="7460" spans="1:24" ht="12.75" hidden="1" customHeight="1" x14ac:dyDescent="0.45">
      <c r="A7460">
        <v>75</v>
      </c>
      <c r="B7460" t="s">
        <v>114</v>
      </c>
      <c r="C7460" t="s">
        <v>12</v>
      </c>
      <c r="D7460" s="2" t="str">
        <f t="shared" si="230"/>
        <v>San Jose State1963</v>
      </c>
      <c r="F7460">
        <v>5</v>
      </c>
      <c r="G7460">
        <v>5</v>
      </c>
      <c r="H7460">
        <v>0</v>
      </c>
      <c r="I7460">
        <v>0.93</v>
      </c>
      <c r="J7460">
        <v>-4.3</v>
      </c>
      <c r="K7460">
        <v>-3.37</v>
      </c>
      <c r="L7460" s="2">
        <f>_xlfn.RANK.EQ(I7460, INDEX(CFB!$I$2:$I$1048576, MATCH(W7460, CFB!$W$2:$W$1048576, 0)):INDEX(CFB!$I$2:$I$1048576, MATCH(W7460, CFB!$W$2:$W$1048576, 0) + COUNTIF(CFB!$W$2:$W$1048576, W7460) - 1), 0)</f>
        <v>64</v>
      </c>
      <c r="M7460" s="2">
        <f>_xlfn.RANK.EQ(J7460, INDEX(CFB!$J$2:$J$1048576, MATCH(W7460, CFB!$W$2:$W$1048576, 0)):INDEX(CFB!$J$2:$J$1048576, MATCH(W7460, CFB!$W$2:$W$1048576, 0) + COUNTIF(CFB!$W$2:$W$1048576, W7460) - 1))</f>
        <v>89</v>
      </c>
      <c r="N7460" s="2">
        <f>RANK(K7460, INDEX(CFB!$K$2:$K$1048576, MATCH(W7460, CFB!$W$2:$W$1048576, 0)):INDEX(CFB!$K$2:$K$1048576, MATCH(W7460, CFB!$W$2:$W$1048576, 0) + COUNTIF(CFB!$W$2:$W$1048576, W7460) - 1))</f>
        <v>75</v>
      </c>
      <c r="O7460">
        <v>24.94</v>
      </c>
      <c r="P7460">
        <v>9.2799999999999994</v>
      </c>
      <c r="W7460">
        <v>1963</v>
      </c>
      <c r="X7460">
        <f t="shared" si="231"/>
        <v>0</v>
      </c>
    </row>
    <row r="7461" spans="1:24" ht="12.75" hidden="1" customHeight="1" x14ac:dyDescent="0.45">
      <c r="A7461">
        <v>76</v>
      </c>
      <c r="B7461" t="s">
        <v>58</v>
      </c>
      <c r="C7461" t="s">
        <v>15</v>
      </c>
      <c r="D7461" s="2" t="str">
        <f t="shared" si="230"/>
        <v>Tulane1963</v>
      </c>
      <c r="F7461">
        <v>1</v>
      </c>
      <c r="G7461">
        <v>8</v>
      </c>
      <c r="H7461">
        <v>1</v>
      </c>
      <c r="I7461">
        <v>-4.16</v>
      </c>
      <c r="J7461">
        <v>0.64</v>
      </c>
      <c r="K7461">
        <v>-3.52</v>
      </c>
      <c r="L7461" s="2">
        <f>_xlfn.RANK.EQ(I7461, INDEX(CFB!$I$2:$I$1048576, MATCH(W7461, CFB!$W$2:$W$1048576, 0)):INDEX(CFB!$I$2:$I$1048576, MATCH(W7461, CFB!$W$2:$W$1048576, 0) + COUNTIF(CFB!$W$2:$W$1048576, W7461) - 1), 0)</f>
        <v>91</v>
      </c>
      <c r="M7461" s="2">
        <f>_xlfn.RANK.EQ(J7461, INDEX(CFB!$J$2:$J$1048576, MATCH(W7461, CFB!$W$2:$W$1048576, 0)):INDEX(CFB!$J$2:$J$1048576, MATCH(W7461, CFB!$W$2:$W$1048576, 0) + COUNTIF(CFB!$W$2:$W$1048576, W7461) - 1))</f>
        <v>58</v>
      </c>
      <c r="N7461" s="2">
        <f>RANK(K7461, INDEX(CFB!$K$2:$K$1048576, MATCH(W7461, CFB!$W$2:$W$1048576, 0)):INDEX(CFB!$K$2:$K$1048576, MATCH(W7461, CFB!$W$2:$W$1048576, 0) + COUNTIF(CFB!$W$2:$W$1048576, W7461) - 1))</f>
        <v>76</v>
      </c>
      <c r="O7461">
        <v>21.31</v>
      </c>
      <c r="P7461">
        <v>5.62</v>
      </c>
      <c r="W7461">
        <v>1963</v>
      </c>
      <c r="X7461">
        <f t="shared" si="231"/>
        <v>0</v>
      </c>
    </row>
    <row r="7462" spans="1:24" ht="12.75" hidden="1" customHeight="1" x14ac:dyDescent="0.45">
      <c r="A7462">
        <v>77</v>
      </c>
      <c r="B7462" t="s">
        <v>39</v>
      </c>
      <c r="C7462" t="s">
        <v>188</v>
      </c>
      <c r="D7462" s="2" t="str">
        <f t="shared" si="230"/>
        <v>Colorado1963</v>
      </c>
      <c r="F7462">
        <v>2</v>
      </c>
      <c r="G7462">
        <v>8</v>
      </c>
      <c r="H7462">
        <v>0</v>
      </c>
      <c r="I7462">
        <v>-2.88</v>
      </c>
      <c r="J7462">
        <v>-1.22</v>
      </c>
      <c r="K7462">
        <v>-4.0999999999999996</v>
      </c>
      <c r="L7462" s="2">
        <f>_xlfn.RANK.EQ(I7462, INDEX(CFB!$I$2:$I$1048576, MATCH(W7462, CFB!$W$2:$W$1048576, 0)):INDEX(CFB!$I$2:$I$1048576, MATCH(W7462, CFB!$W$2:$W$1048576, 0) + COUNTIF(CFB!$W$2:$W$1048576, W7462) - 1), 0)</f>
        <v>80</v>
      </c>
      <c r="M7462" s="2">
        <f>_xlfn.RANK.EQ(J7462, INDEX(CFB!$J$2:$J$1048576, MATCH(W7462, CFB!$W$2:$W$1048576, 0)):INDEX(CFB!$J$2:$J$1048576, MATCH(W7462, CFB!$W$2:$W$1048576, 0) + COUNTIF(CFB!$W$2:$W$1048576, W7462) - 1))</f>
        <v>71</v>
      </c>
      <c r="N7462" s="2">
        <f>RANK(K7462, INDEX(CFB!$K$2:$K$1048576, MATCH(W7462, CFB!$W$2:$W$1048576, 0)):INDEX(CFB!$K$2:$K$1048576, MATCH(W7462, CFB!$W$2:$W$1048576, 0) + COUNTIF(CFB!$W$2:$W$1048576, W7462) - 1))</f>
        <v>77</v>
      </c>
      <c r="O7462">
        <v>22.29</v>
      </c>
      <c r="P7462">
        <v>10.26</v>
      </c>
      <c r="W7462">
        <v>1963</v>
      </c>
      <c r="X7462">
        <f t="shared" si="231"/>
        <v>0</v>
      </c>
    </row>
    <row r="7463" spans="1:24" ht="12.75" hidden="1" customHeight="1" x14ac:dyDescent="0.45">
      <c r="A7463">
        <v>78</v>
      </c>
      <c r="B7463" t="s">
        <v>223</v>
      </c>
      <c r="C7463" t="s">
        <v>212</v>
      </c>
      <c r="D7463" s="2" t="str">
        <f t="shared" si="230"/>
        <v>Columbia1963</v>
      </c>
      <c r="F7463">
        <v>4</v>
      </c>
      <c r="G7463">
        <v>4</v>
      </c>
      <c r="H7463">
        <v>1</v>
      </c>
      <c r="I7463">
        <v>1.61</v>
      </c>
      <c r="J7463">
        <v>-5.93</v>
      </c>
      <c r="K7463">
        <v>-4.32</v>
      </c>
      <c r="L7463" s="2">
        <f>_xlfn.RANK.EQ(I7463, INDEX(CFB!$I$2:$I$1048576, MATCH(W7463, CFB!$W$2:$W$1048576, 0)):INDEX(CFB!$I$2:$I$1048576, MATCH(W7463, CFB!$W$2:$W$1048576, 0) + COUNTIF(CFB!$W$2:$W$1048576, W7463) - 1), 0)</f>
        <v>58</v>
      </c>
      <c r="M7463" s="2">
        <f>_xlfn.RANK.EQ(J7463, INDEX(CFB!$J$2:$J$1048576, MATCH(W7463, CFB!$W$2:$W$1048576, 0)):INDEX(CFB!$J$2:$J$1048576, MATCH(W7463, CFB!$W$2:$W$1048576, 0) + COUNTIF(CFB!$W$2:$W$1048576, W7463) - 1))</f>
        <v>95</v>
      </c>
      <c r="N7463" s="2">
        <f>RANK(K7463, INDEX(CFB!$K$2:$K$1048576, MATCH(W7463, CFB!$W$2:$W$1048576, 0)):INDEX(CFB!$K$2:$K$1048576, MATCH(W7463, CFB!$W$2:$W$1048576, 0) + COUNTIF(CFB!$W$2:$W$1048576, W7463) - 1))</f>
        <v>78</v>
      </c>
      <c r="O7463">
        <v>26.97</v>
      </c>
      <c r="P7463">
        <v>12.56</v>
      </c>
      <c r="W7463">
        <v>1963</v>
      </c>
      <c r="X7463">
        <f t="shared" si="231"/>
        <v>0</v>
      </c>
    </row>
    <row r="7464" spans="1:24" ht="12.75" hidden="1" customHeight="1" x14ac:dyDescent="0.45">
      <c r="A7464">
        <v>79</v>
      </c>
      <c r="B7464" t="s">
        <v>59</v>
      </c>
      <c r="C7464" t="s">
        <v>15</v>
      </c>
      <c r="D7464" s="2" t="str">
        <f t="shared" si="230"/>
        <v>Vanderbilt1963</v>
      </c>
      <c r="F7464">
        <v>1</v>
      </c>
      <c r="G7464">
        <v>7</v>
      </c>
      <c r="H7464">
        <v>2</v>
      </c>
      <c r="I7464">
        <v>-6.96</v>
      </c>
      <c r="J7464">
        <v>2.59</v>
      </c>
      <c r="K7464">
        <v>-4.37</v>
      </c>
      <c r="L7464" s="2">
        <f>_xlfn.RANK.EQ(I7464, INDEX(CFB!$I$2:$I$1048576, MATCH(W7464, CFB!$W$2:$W$1048576, 0)):INDEX(CFB!$I$2:$I$1048576, MATCH(W7464, CFB!$W$2:$W$1048576, 0) + COUNTIF(CFB!$W$2:$W$1048576, W7464) - 1), 0)</f>
        <v>100</v>
      </c>
      <c r="M7464" s="2">
        <f>_xlfn.RANK.EQ(J7464, INDEX(CFB!$J$2:$J$1048576, MATCH(W7464, CFB!$W$2:$W$1048576, 0)):INDEX(CFB!$J$2:$J$1048576, MATCH(W7464, CFB!$W$2:$W$1048576, 0) + COUNTIF(CFB!$W$2:$W$1048576, W7464) - 1))</f>
        <v>48</v>
      </c>
      <c r="N7464" s="2">
        <f>RANK(K7464, INDEX(CFB!$K$2:$K$1048576, MATCH(W7464, CFB!$W$2:$W$1048576, 0)):INDEX(CFB!$K$2:$K$1048576, MATCH(W7464, CFB!$W$2:$W$1048576, 0) + COUNTIF(CFB!$W$2:$W$1048576, W7464) - 1))</f>
        <v>79</v>
      </c>
      <c r="O7464">
        <v>18.36</v>
      </c>
      <c r="P7464">
        <v>2.84</v>
      </c>
      <c r="W7464">
        <v>1963</v>
      </c>
      <c r="X7464">
        <f t="shared" si="231"/>
        <v>0</v>
      </c>
    </row>
    <row r="7465" spans="1:24" ht="12.75" hidden="1" customHeight="1" x14ac:dyDescent="0.45">
      <c r="A7465">
        <v>80</v>
      </c>
      <c r="B7465" t="s">
        <v>80</v>
      </c>
      <c r="C7465" t="s">
        <v>65</v>
      </c>
      <c r="D7465" s="2" t="str">
        <f t="shared" si="230"/>
        <v>Bowling Green1963</v>
      </c>
      <c r="F7465">
        <v>8</v>
      </c>
      <c r="G7465">
        <v>2</v>
      </c>
      <c r="H7465">
        <v>0</v>
      </c>
      <c r="I7465">
        <v>-1.85</v>
      </c>
      <c r="J7465">
        <v>-2.87</v>
      </c>
      <c r="K7465">
        <v>-4.72</v>
      </c>
      <c r="L7465" s="2">
        <f>_xlfn.RANK.EQ(I7465, INDEX(CFB!$I$2:$I$1048576, MATCH(W7465, CFB!$W$2:$W$1048576, 0)):INDEX(CFB!$I$2:$I$1048576, MATCH(W7465, CFB!$W$2:$W$1048576, 0) + COUNTIF(CFB!$W$2:$W$1048576, W7465) - 1), 0)</f>
        <v>79</v>
      </c>
      <c r="M7465" s="2">
        <f>_xlfn.RANK.EQ(J7465, INDEX(CFB!$J$2:$J$1048576, MATCH(W7465, CFB!$W$2:$W$1048576, 0)):INDEX(CFB!$J$2:$J$1048576, MATCH(W7465, CFB!$W$2:$W$1048576, 0) + COUNTIF(CFB!$W$2:$W$1048576, W7465) - 1))</f>
        <v>82</v>
      </c>
      <c r="N7465" s="2">
        <f>RANK(K7465, INDEX(CFB!$K$2:$K$1048576, MATCH(W7465, CFB!$W$2:$W$1048576, 0)):INDEX(CFB!$K$2:$K$1048576, MATCH(W7465, CFB!$W$2:$W$1048576, 0) + COUNTIF(CFB!$W$2:$W$1048576, W7465) - 1))</f>
        <v>80</v>
      </c>
      <c r="O7465">
        <v>21.35</v>
      </c>
      <c r="P7465">
        <v>10.62</v>
      </c>
      <c r="W7465">
        <v>1963</v>
      </c>
      <c r="X7465">
        <f t="shared" si="231"/>
        <v>0</v>
      </c>
    </row>
    <row r="7466" spans="1:24" ht="12.75" hidden="1" customHeight="1" x14ac:dyDescent="0.45">
      <c r="A7466">
        <v>81</v>
      </c>
      <c r="B7466" t="s">
        <v>147</v>
      </c>
      <c r="C7466" t="s">
        <v>195</v>
      </c>
      <c r="D7466" s="2" t="str">
        <f t="shared" si="230"/>
        <v>Tulsa1963</v>
      </c>
      <c r="F7466">
        <v>5</v>
      </c>
      <c r="G7466">
        <v>5</v>
      </c>
      <c r="H7466">
        <v>0</v>
      </c>
      <c r="I7466">
        <v>2.92</v>
      </c>
      <c r="J7466">
        <v>-8.16</v>
      </c>
      <c r="K7466">
        <v>-5.24</v>
      </c>
      <c r="L7466" s="2">
        <f>_xlfn.RANK.EQ(I7466, INDEX(CFB!$I$2:$I$1048576, MATCH(W7466, CFB!$W$2:$W$1048576, 0)):INDEX(CFB!$I$2:$I$1048576, MATCH(W7466, CFB!$W$2:$W$1048576, 0) + COUNTIF(CFB!$W$2:$W$1048576, W7466) - 1), 0)</f>
        <v>45</v>
      </c>
      <c r="M7466" s="2">
        <f>_xlfn.RANK.EQ(J7466, INDEX(CFB!$J$2:$J$1048576, MATCH(W7466, CFB!$W$2:$W$1048576, 0)):INDEX(CFB!$J$2:$J$1048576, MATCH(W7466, CFB!$W$2:$W$1048576, 0) + COUNTIF(CFB!$W$2:$W$1048576, W7466) - 1))</f>
        <v>104</v>
      </c>
      <c r="N7466" s="2">
        <f>RANK(K7466, INDEX(CFB!$K$2:$K$1048576, MATCH(W7466, CFB!$W$2:$W$1048576, 0)):INDEX(CFB!$K$2:$K$1048576, MATCH(W7466, CFB!$W$2:$W$1048576, 0) + COUNTIF(CFB!$W$2:$W$1048576, W7466) - 1))</f>
        <v>81</v>
      </c>
      <c r="O7466">
        <v>27.62</v>
      </c>
      <c r="P7466">
        <v>16.71</v>
      </c>
      <c r="W7466">
        <v>1963</v>
      </c>
      <c r="X7466">
        <f t="shared" si="231"/>
        <v>0</v>
      </c>
    </row>
    <row r="7467" spans="1:24" ht="12.75" hidden="1" customHeight="1" x14ac:dyDescent="0.45">
      <c r="A7467">
        <v>82</v>
      </c>
      <c r="B7467" t="s">
        <v>205</v>
      </c>
      <c r="C7467" t="s">
        <v>206</v>
      </c>
      <c r="D7467" s="2" t="str">
        <f t="shared" si="230"/>
        <v>Furman1963</v>
      </c>
      <c r="F7467">
        <v>7</v>
      </c>
      <c r="G7467">
        <v>3</v>
      </c>
      <c r="H7467">
        <v>0</v>
      </c>
      <c r="I7467">
        <v>2.5499999999999998</v>
      </c>
      <c r="J7467">
        <v>-7.93</v>
      </c>
      <c r="K7467">
        <v>-5.38</v>
      </c>
      <c r="L7467" s="2">
        <f>_xlfn.RANK.EQ(I7467, INDEX(CFB!$I$2:$I$1048576, MATCH(W7467, CFB!$W$2:$W$1048576, 0)):INDEX(CFB!$I$2:$I$1048576, MATCH(W7467, CFB!$W$2:$W$1048576, 0) + COUNTIF(CFB!$W$2:$W$1048576, W7467) - 1), 0)</f>
        <v>51</v>
      </c>
      <c r="M7467" s="2">
        <f>_xlfn.RANK.EQ(J7467, INDEX(CFB!$J$2:$J$1048576, MATCH(W7467, CFB!$W$2:$W$1048576, 0)):INDEX(CFB!$J$2:$J$1048576, MATCH(W7467, CFB!$W$2:$W$1048576, 0) + COUNTIF(CFB!$W$2:$W$1048576, W7467) - 1))</f>
        <v>102</v>
      </c>
      <c r="N7467" s="2">
        <f>RANK(K7467, INDEX(CFB!$K$2:$K$1048576, MATCH(W7467, CFB!$W$2:$W$1048576, 0)):INDEX(CFB!$K$2:$K$1048576, MATCH(W7467, CFB!$W$2:$W$1048576, 0) + COUNTIF(CFB!$W$2:$W$1048576, W7467) - 1))</f>
        <v>82</v>
      </c>
      <c r="O7467">
        <v>25.43</v>
      </c>
      <c r="P7467">
        <v>17.34</v>
      </c>
      <c r="W7467">
        <v>1963</v>
      </c>
      <c r="X7467">
        <f t="shared" si="231"/>
        <v>0</v>
      </c>
    </row>
    <row r="7468" spans="1:24" ht="12.75" hidden="1" customHeight="1" x14ac:dyDescent="0.45">
      <c r="A7468">
        <v>83</v>
      </c>
      <c r="B7468" t="s">
        <v>20</v>
      </c>
      <c r="C7468" t="s">
        <v>23</v>
      </c>
      <c r="D7468" s="2" t="str">
        <f t="shared" si="230"/>
        <v>South Carolina1963</v>
      </c>
      <c r="F7468">
        <v>1</v>
      </c>
      <c r="G7468">
        <v>8</v>
      </c>
      <c r="H7468">
        <v>1</v>
      </c>
      <c r="I7468">
        <v>-3.25</v>
      </c>
      <c r="J7468">
        <v>-2.29</v>
      </c>
      <c r="K7468">
        <v>-5.54</v>
      </c>
      <c r="L7468" s="2">
        <f>_xlfn.RANK.EQ(I7468, INDEX(CFB!$I$2:$I$1048576, MATCH(W7468, CFB!$W$2:$W$1048576, 0)):INDEX(CFB!$I$2:$I$1048576, MATCH(W7468, CFB!$W$2:$W$1048576, 0) + COUNTIF(CFB!$W$2:$W$1048576, W7468) - 1), 0)</f>
        <v>82</v>
      </c>
      <c r="M7468" s="2">
        <f>_xlfn.RANK.EQ(J7468, INDEX(CFB!$J$2:$J$1048576, MATCH(W7468, CFB!$W$2:$W$1048576, 0)):INDEX(CFB!$J$2:$J$1048576, MATCH(W7468, CFB!$W$2:$W$1048576, 0) + COUNTIF(CFB!$W$2:$W$1048576, W7468) - 1))</f>
        <v>80</v>
      </c>
      <c r="N7468" s="2">
        <f>RANK(K7468, INDEX(CFB!$K$2:$K$1048576, MATCH(W7468, CFB!$W$2:$W$1048576, 0)):INDEX(CFB!$K$2:$K$1048576, MATCH(W7468, CFB!$W$2:$W$1048576, 0) + COUNTIF(CFB!$W$2:$W$1048576, W7468) - 1))</f>
        <v>83</v>
      </c>
      <c r="O7468">
        <v>20.43</v>
      </c>
      <c r="P7468">
        <v>7.94</v>
      </c>
      <c r="W7468">
        <v>1963</v>
      </c>
      <c r="X7468">
        <f t="shared" si="231"/>
        <v>0</v>
      </c>
    </row>
    <row r="7469" spans="1:24" ht="12.75" hidden="1" customHeight="1" x14ac:dyDescent="0.45">
      <c r="A7469">
        <v>84</v>
      </c>
      <c r="B7469" t="s">
        <v>86</v>
      </c>
      <c r="C7469" t="s">
        <v>65</v>
      </c>
      <c r="D7469" s="2" t="str">
        <f t="shared" si="230"/>
        <v>Miami (OH)1963</v>
      </c>
      <c r="F7469">
        <v>5</v>
      </c>
      <c r="G7469">
        <v>3</v>
      </c>
      <c r="H7469">
        <v>2</v>
      </c>
      <c r="I7469">
        <v>0.86</v>
      </c>
      <c r="J7469">
        <v>-6.59</v>
      </c>
      <c r="K7469">
        <v>-5.73</v>
      </c>
      <c r="L7469" s="2">
        <f>_xlfn.RANK.EQ(I7469, INDEX(CFB!$I$2:$I$1048576, MATCH(W7469, CFB!$W$2:$W$1048576, 0)):INDEX(CFB!$I$2:$I$1048576, MATCH(W7469, CFB!$W$2:$W$1048576, 0) + COUNTIF(CFB!$W$2:$W$1048576, W7469) - 1), 0)</f>
        <v>65</v>
      </c>
      <c r="M7469" s="2">
        <f>_xlfn.RANK.EQ(J7469, INDEX(CFB!$J$2:$J$1048576, MATCH(W7469, CFB!$W$2:$W$1048576, 0)):INDEX(CFB!$J$2:$J$1048576, MATCH(W7469, CFB!$W$2:$W$1048576, 0) + COUNTIF(CFB!$W$2:$W$1048576, W7469) - 1))</f>
        <v>99</v>
      </c>
      <c r="N7469" s="2">
        <f>RANK(K7469, INDEX(CFB!$K$2:$K$1048576, MATCH(W7469, CFB!$W$2:$W$1048576, 0)):INDEX(CFB!$K$2:$K$1048576, MATCH(W7469, CFB!$W$2:$W$1048576, 0) + COUNTIF(CFB!$W$2:$W$1048576, W7469) - 1))</f>
        <v>84</v>
      </c>
      <c r="O7469">
        <v>25.17</v>
      </c>
      <c r="P7469">
        <v>14.39</v>
      </c>
      <c r="W7469">
        <v>1963</v>
      </c>
      <c r="X7469">
        <f t="shared" si="231"/>
        <v>0</v>
      </c>
    </row>
    <row r="7470" spans="1:24" ht="12.75" hidden="1" customHeight="1" x14ac:dyDescent="0.45">
      <c r="A7470">
        <v>85</v>
      </c>
      <c r="B7470" t="s">
        <v>213</v>
      </c>
      <c r="C7470" t="s">
        <v>206</v>
      </c>
      <c r="D7470" s="2" t="str">
        <f t="shared" si="230"/>
        <v>Virginia Military Institute1963</v>
      </c>
      <c r="F7470">
        <v>3</v>
      </c>
      <c r="G7470">
        <v>5</v>
      </c>
      <c r="H7470">
        <v>2</v>
      </c>
      <c r="I7470">
        <v>-4.68</v>
      </c>
      <c r="J7470">
        <v>-1.19</v>
      </c>
      <c r="K7470">
        <v>-5.87</v>
      </c>
      <c r="L7470" s="2">
        <f>_xlfn.RANK.EQ(I7470, INDEX(CFB!$I$2:$I$1048576, MATCH(W7470, CFB!$W$2:$W$1048576, 0)):INDEX(CFB!$I$2:$I$1048576, MATCH(W7470, CFB!$W$2:$W$1048576, 0) + COUNTIF(CFB!$W$2:$W$1048576, W7470) - 1), 0)</f>
        <v>93</v>
      </c>
      <c r="M7470" s="2">
        <f>_xlfn.RANK.EQ(J7470, INDEX(CFB!$J$2:$J$1048576, MATCH(W7470, CFB!$W$2:$W$1048576, 0)):INDEX(CFB!$J$2:$J$1048576, MATCH(W7470, CFB!$W$2:$W$1048576, 0) + COUNTIF(CFB!$W$2:$W$1048576, W7470) - 1))</f>
        <v>70</v>
      </c>
      <c r="N7470" s="2">
        <f>RANK(K7470, INDEX(CFB!$K$2:$K$1048576, MATCH(W7470, CFB!$W$2:$W$1048576, 0)):INDEX(CFB!$K$2:$K$1048576, MATCH(W7470, CFB!$W$2:$W$1048576, 0) + COUNTIF(CFB!$W$2:$W$1048576, W7470) - 1))</f>
        <v>85</v>
      </c>
      <c r="O7470">
        <v>19.16</v>
      </c>
      <c r="P7470">
        <v>7.96</v>
      </c>
      <c r="W7470">
        <v>1963</v>
      </c>
      <c r="X7470">
        <f t="shared" si="231"/>
        <v>0</v>
      </c>
    </row>
    <row r="7471" spans="1:24" ht="12.75" hidden="1" customHeight="1" x14ac:dyDescent="0.45">
      <c r="A7471">
        <v>86</v>
      </c>
      <c r="B7471" t="s">
        <v>197</v>
      </c>
      <c r="C7471" t="s">
        <v>12</v>
      </c>
      <c r="D7471" s="2" t="str">
        <f t="shared" si="230"/>
        <v>West Texas State1963</v>
      </c>
      <c r="F7471">
        <v>4</v>
      </c>
      <c r="G7471">
        <v>4</v>
      </c>
      <c r="H7471">
        <v>1</v>
      </c>
      <c r="I7471">
        <v>0.4</v>
      </c>
      <c r="J7471">
        <v>-6.35</v>
      </c>
      <c r="K7471">
        <v>-5.95</v>
      </c>
      <c r="L7471" s="2">
        <f>_xlfn.RANK.EQ(I7471, INDEX(CFB!$I$2:$I$1048576, MATCH(W7471, CFB!$W$2:$W$1048576, 0)):INDEX(CFB!$I$2:$I$1048576, MATCH(W7471, CFB!$W$2:$W$1048576, 0) + COUNTIF(CFB!$W$2:$W$1048576, W7471) - 1), 0)</f>
        <v>71</v>
      </c>
      <c r="M7471" s="2">
        <f>_xlfn.RANK.EQ(J7471, INDEX(CFB!$J$2:$J$1048576, MATCH(W7471, CFB!$W$2:$W$1048576, 0)):INDEX(CFB!$J$2:$J$1048576, MATCH(W7471, CFB!$W$2:$W$1048576, 0) + COUNTIF(CFB!$W$2:$W$1048576, W7471) - 1))</f>
        <v>97</v>
      </c>
      <c r="N7471" s="2">
        <f>RANK(K7471, INDEX(CFB!$K$2:$K$1048576, MATCH(W7471, CFB!$W$2:$W$1048576, 0)):INDEX(CFB!$K$2:$K$1048576, MATCH(W7471, CFB!$W$2:$W$1048576, 0) + COUNTIF(CFB!$W$2:$W$1048576, W7471) - 1))</f>
        <v>86</v>
      </c>
      <c r="O7471">
        <v>23.33</v>
      </c>
      <c r="P7471">
        <v>12.97</v>
      </c>
      <c r="W7471">
        <v>1963</v>
      </c>
      <c r="X7471">
        <f t="shared" si="231"/>
        <v>0</v>
      </c>
    </row>
    <row r="7472" spans="1:24" ht="12.75" hidden="1" customHeight="1" x14ac:dyDescent="0.45">
      <c r="A7472">
        <v>87</v>
      </c>
      <c r="B7472" t="s">
        <v>238</v>
      </c>
      <c r="C7472" t="s">
        <v>12</v>
      </c>
      <c r="D7472" s="2" t="str">
        <f t="shared" si="230"/>
        <v>Xavier1963</v>
      </c>
      <c r="F7472">
        <v>5</v>
      </c>
      <c r="G7472">
        <v>4</v>
      </c>
      <c r="H7472">
        <v>1</v>
      </c>
      <c r="I7472">
        <v>-4.13</v>
      </c>
      <c r="J7472">
        <v>-1.82</v>
      </c>
      <c r="K7472">
        <v>-5.96</v>
      </c>
      <c r="L7472" s="2">
        <f>_xlfn.RANK.EQ(I7472, INDEX(CFB!$I$2:$I$1048576, MATCH(W7472, CFB!$W$2:$W$1048576, 0)):INDEX(CFB!$I$2:$I$1048576, MATCH(W7472, CFB!$W$2:$W$1048576, 0) + COUNTIF(CFB!$W$2:$W$1048576, W7472) - 1), 0)</f>
        <v>90</v>
      </c>
      <c r="M7472" s="2">
        <f>_xlfn.RANK.EQ(J7472, INDEX(CFB!$J$2:$J$1048576, MATCH(W7472, CFB!$W$2:$W$1048576, 0)):INDEX(CFB!$J$2:$J$1048576, MATCH(W7472, CFB!$W$2:$W$1048576, 0) + COUNTIF(CFB!$W$2:$W$1048576, W7472) - 1))</f>
        <v>76</v>
      </c>
      <c r="N7472" s="2">
        <f>RANK(K7472, INDEX(CFB!$K$2:$K$1048576, MATCH(W7472, CFB!$W$2:$W$1048576, 0)):INDEX(CFB!$K$2:$K$1048576, MATCH(W7472, CFB!$W$2:$W$1048576, 0) + COUNTIF(CFB!$W$2:$W$1048576, W7472) - 1))</f>
        <v>87</v>
      </c>
      <c r="O7472">
        <v>18.96</v>
      </c>
      <c r="P7472">
        <v>8.67</v>
      </c>
      <c r="W7472">
        <v>1963</v>
      </c>
      <c r="X7472">
        <f t="shared" si="231"/>
        <v>0</v>
      </c>
    </row>
    <row r="7473" spans="1:24" ht="12.75" hidden="1" customHeight="1" x14ac:dyDescent="0.45">
      <c r="A7473">
        <v>88</v>
      </c>
      <c r="B7473" t="s">
        <v>222</v>
      </c>
      <c r="C7473" t="s">
        <v>212</v>
      </c>
      <c r="D7473" s="2" t="str">
        <f t="shared" si="230"/>
        <v>Cornell1963</v>
      </c>
      <c r="F7473">
        <v>5</v>
      </c>
      <c r="G7473">
        <v>4</v>
      </c>
      <c r="H7473">
        <v>0</v>
      </c>
      <c r="I7473">
        <v>-0.4</v>
      </c>
      <c r="J7473">
        <v>-5.76</v>
      </c>
      <c r="K7473">
        <v>-6.15</v>
      </c>
      <c r="L7473" s="2">
        <f>_xlfn.RANK.EQ(I7473, INDEX(CFB!$I$2:$I$1048576, MATCH(W7473, CFB!$W$2:$W$1048576, 0)):INDEX(CFB!$I$2:$I$1048576, MATCH(W7473, CFB!$W$2:$W$1048576, 0) + COUNTIF(CFB!$W$2:$W$1048576, W7473) - 1), 0)</f>
        <v>76</v>
      </c>
      <c r="M7473" s="2">
        <f>_xlfn.RANK.EQ(J7473, INDEX(CFB!$J$2:$J$1048576, MATCH(W7473, CFB!$W$2:$W$1048576, 0)):INDEX(CFB!$J$2:$J$1048576, MATCH(W7473, CFB!$W$2:$W$1048576, 0) + COUNTIF(CFB!$W$2:$W$1048576, W7473) - 1))</f>
        <v>94</v>
      </c>
      <c r="N7473" s="2">
        <f>RANK(K7473, INDEX(CFB!$K$2:$K$1048576, MATCH(W7473, CFB!$W$2:$W$1048576, 0)):INDEX(CFB!$K$2:$K$1048576, MATCH(W7473, CFB!$W$2:$W$1048576, 0) + COUNTIF(CFB!$W$2:$W$1048576, W7473) - 1))</f>
        <v>88</v>
      </c>
      <c r="O7473">
        <v>22.59</v>
      </c>
      <c r="P7473">
        <v>12.73</v>
      </c>
      <c r="W7473">
        <v>1963</v>
      </c>
      <c r="X7473">
        <f t="shared" si="231"/>
        <v>0</v>
      </c>
    </row>
    <row r="7474" spans="1:24" ht="12.75" hidden="1" customHeight="1" x14ac:dyDescent="0.45">
      <c r="A7474">
        <v>89</v>
      </c>
      <c r="B7474" t="s">
        <v>221</v>
      </c>
      <c r="C7474" t="s">
        <v>212</v>
      </c>
      <c r="D7474" s="2" t="str">
        <f t="shared" si="230"/>
        <v>Brown1963</v>
      </c>
      <c r="F7474">
        <v>3</v>
      </c>
      <c r="G7474">
        <v>5</v>
      </c>
      <c r="H7474">
        <v>0</v>
      </c>
      <c r="I7474">
        <v>2.16</v>
      </c>
      <c r="J7474">
        <v>-8.34</v>
      </c>
      <c r="K7474">
        <v>-6.18</v>
      </c>
      <c r="L7474" s="2">
        <f>_xlfn.RANK.EQ(I7474, INDEX(CFB!$I$2:$I$1048576, MATCH(W7474, CFB!$W$2:$W$1048576, 0)):INDEX(CFB!$I$2:$I$1048576, MATCH(W7474, CFB!$W$2:$W$1048576, 0) + COUNTIF(CFB!$W$2:$W$1048576, W7474) - 1), 0)</f>
        <v>54</v>
      </c>
      <c r="M7474" s="2">
        <f>_xlfn.RANK.EQ(J7474, INDEX(CFB!$J$2:$J$1048576, MATCH(W7474, CFB!$W$2:$W$1048576, 0)):INDEX(CFB!$J$2:$J$1048576, MATCH(W7474, CFB!$W$2:$W$1048576, 0) + COUNTIF(CFB!$W$2:$W$1048576, W7474) - 1))</f>
        <v>107</v>
      </c>
      <c r="N7474" s="2">
        <f>RANK(K7474, INDEX(CFB!$K$2:$K$1048576, MATCH(W7474, CFB!$W$2:$W$1048576, 0)):INDEX(CFB!$K$2:$K$1048576, MATCH(W7474, CFB!$W$2:$W$1048576, 0) + COUNTIF(CFB!$W$2:$W$1048576, W7474) - 1))</f>
        <v>89</v>
      </c>
      <c r="O7474">
        <v>27.14</v>
      </c>
      <c r="P7474">
        <v>14.18</v>
      </c>
      <c r="W7474">
        <v>1963</v>
      </c>
      <c r="X7474">
        <f t="shared" si="231"/>
        <v>0</v>
      </c>
    </row>
    <row r="7475" spans="1:24" ht="12.75" hidden="1" customHeight="1" x14ac:dyDescent="0.45">
      <c r="A7475">
        <v>90</v>
      </c>
      <c r="B7475" t="s">
        <v>93</v>
      </c>
      <c r="C7475" t="s">
        <v>23</v>
      </c>
      <c r="D7475" s="2" t="str">
        <f t="shared" si="230"/>
        <v>Virginia1963</v>
      </c>
      <c r="F7475">
        <v>2</v>
      </c>
      <c r="G7475">
        <v>7</v>
      </c>
      <c r="H7475">
        <v>1</v>
      </c>
      <c r="I7475">
        <v>-7.06</v>
      </c>
      <c r="J7475">
        <v>0.44</v>
      </c>
      <c r="K7475">
        <v>-6.63</v>
      </c>
      <c r="L7475" s="2">
        <f>_xlfn.RANK.EQ(I7475, INDEX(CFB!$I$2:$I$1048576, MATCH(W7475, CFB!$W$2:$W$1048576, 0)):INDEX(CFB!$I$2:$I$1048576, MATCH(W7475, CFB!$W$2:$W$1048576, 0) + COUNTIF(CFB!$W$2:$W$1048576, W7475) - 1), 0)</f>
        <v>101</v>
      </c>
      <c r="M7475" s="2">
        <f>_xlfn.RANK.EQ(J7475, INDEX(CFB!$J$2:$J$1048576, MATCH(W7475, CFB!$W$2:$W$1048576, 0)):INDEX(CFB!$J$2:$J$1048576, MATCH(W7475, CFB!$W$2:$W$1048576, 0) + COUNTIF(CFB!$W$2:$W$1048576, W7475) - 1))</f>
        <v>60</v>
      </c>
      <c r="N7475" s="2">
        <f>RANK(K7475, INDEX(CFB!$K$2:$K$1048576, MATCH(W7475, CFB!$W$2:$W$1048576, 0)):INDEX(CFB!$K$2:$K$1048576, MATCH(W7475, CFB!$W$2:$W$1048576, 0) + COUNTIF(CFB!$W$2:$W$1048576, W7475) - 1))</f>
        <v>90</v>
      </c>
      <c r="O7475">
        <v>16.96</v>
      </c>
      <c r="P7475">
        <v>7.18</v>
      </c>
      <c r="W7475">
        <v>1963</v>
      </c>
      <c r="X7475">
        <f t="shared" si="231"/>
        <v>0</v>
      </c>
    </row>
    <row r="7476" spans="1:24" ht="12.75" hidden="1" customHeight="1" x14ac:dyDescent="0.45">
      <c r="A7476">
        <v>91</v>
      </c>
      <c r="B7476" t="s">
        <v>121</v>
      </c>
      <c r="C7476" t="s">
        <v>188</v>
      </c>
      <c r="D7476" s="2" t="str">
        <f t="shared" si="230"/>
        <v>Oklahoma State1963</v>
      </c>
      <c r="F7476">
        <v>1</v>
      </c>
      <c r="G7476">
        <v>8</v>
      </c>
      <c r="H7476">
        <v>0</v>
      </c>
      <c r="I7476">
        <v>0.95</v>
      </c>
      <c r="J7476">
        <v>-7.97</v>
      </c>
      <c r="K7476">
        <v>-7.02</v>
      </c>
      <c r="L7476" s="2">
        <f>_xlfn.RANK.EQ(I7476, INDEX(CFB!$I$2:$I$1048576, MATCH(W7476, CFB!$W$2:$W$1048576, 0)):INDEX(CFB!$I$2:$I$1048576, MATCH(W7476, CFB!$W$2:$W$1048576, 0) + COUNTIF(CFB!$W$2:$W$1048576, W7476) - 1), 0)</f>
        <v>63</v>
      </c>
      <c r="M7476" s="2">
        <f>_xlfn.RANK.EQ(J7476, INDEX(CFB!$J$2:$J$1048576, MATCH(W7476, CFB!$W$2:$W$1048576, 0)):INDEX(CFB!$J$2:$J$1048576, MATCH(W7476, CFB!$W$2:$W$1048576, 0) + COUNTIF(CFB!$W$2:$W$1048576, W7476) - 1))</f>
        <v>103</v>
      </c>
      <c r="N7476" s="2">
        <f>RANK(K7476, INDEX(CFB!$K$2:$K$1048576, MATCH(W7476, CFB!$W$2:$W$1048576, 0)):INDEX(CFB!$K$2:$K$1048576, MATCH(W7476, CFB!$W$2:$W$1048576, 0) + COUNTIF(CFB!$W$2:$W$1048576, W7476) - 1))</f>
        <v>91</v>
      </c>
      <c r="O7476">
        <v>25.99</v>
      </c>
      <c r="P7476">
        <v>14.62</v>
      </c>
      <c r="W7476">
        <v>1963</v>
      </c>
      <c r="X7476">
        <f t="shared" si="231"/>
        <v>0</v>
      </c>
    </row>
    <row r="7477" spans="1:24" ht="12.75" hidden="1" customHeight="1" x14ac:dyDescent="0.45">
      <c r="A7477">
        <v>92</v>
      </c>
      <c r="B7477" t="s">
        <v>201</v>
      </c>
      <c r="C7477" t="s">
        <v>206</v>
      </c>
      <c r="D7477" s="2" t="str">
        <f t="shared" si="230"/>
        <v>William &amp; Mary1963</v>
      </c>
      <c r="F7477">
        <v>4</v>
      </c>
      <c r="G7477">
        <v>6</v>
      </c>
      <c r="H7477">
        <v>0</v>
      </c>
      <c r="I7477">
        <v>-4.08</v>
      </c>
      <c r="J7477">
        <v>-3.93</v>
      </c>
      <c r="K7477">
        <v>-8.01</v>
      </c>
      <c r="L7477" s="2">
        <f>_xlfn.RANK.EQ(I7477, INDEX(CFB!$I$2:$I$1048576, MATCH(W7477, CFB!$W$2:$W$1048576, 0)):INDEX(CFB!$I$2:$I$1048576, MATCH(W7477, CFB!$W$2:$W$1048576, 0) + COUNTIF(CFB!$W$2:$W$1048576, W7477) - 1), 0)</f>
        <v>89</v>
      </c>
      <c r="M7477" s="2">
        <f>_xlfn.RANK.EQ(J7477, INDEX(CFB!$J$2:$J$1048576, MATCH(W7477, CFB!$W$2:$W$1048576, 0)):INDEX(CFB!$J$2:$J$1048576, MATCH(W7477, CFB!$W$2:$W$1048576, 0) + COUNTIF(CFB!$W$2:$W$1048576, W7477) - 1))</f>
        <v>86</v>
      </c>
      <c r="N7477" s="2">
        <f>RANK(K7477, INDEX(CFB!$K$2:$K$1048576, MATCH(W7477, CFB!$W$2:$W$1048576, 0)):INDEX(CFB!$K$2:$K$1048576, MATCH(W7477, CFB!$W$2:$W$1048576, 0) + COUNTIF(CFB!$W$2:$W$1048576, W7477) - 1))</f>
        <v>92</v>
      </c>
      <c r="O7477">
        <v>19.82</v>
      </c>
      <c r="P7477">
        <v>10.8</v>
      </c>
      <c r="W7477">
        <v>1963</v>
      </c>
      <c r="X7477">
        <f t="shared" si="231"/>
        <v>0</v>
      </c>
    </row>
    <row r="7478" spans="1:24" ht="12.75" hidden="1" customHeight="1" x14ac:dyDescent="0.45">
      <c r="A7478">
        <v>93</v>
      </c>
      <c r="B7478" t="s">
        <v>41</v>
      </c>
      <c r="C7478" t="s">
        <v>188</v>
      </c>
      <c r="D7478" s="2" t="str">
        <f t="shared" si="230"/>
        <v>Kansas State1963</v>
      </c>
      <c r="F7478">
        <v>2</v>
      </c>
      <c r="G7478">
        <v>7</v>
      </c>
      <c r="H7478">
        <v>0</v>
      </c>
      <c r="I7478">
        <v>-3.66</v>
      </c>
      <c r="J7478">
        <v>-4.59</v>
      </c>
      <c r="K7478">
        <v>-8.25</v>
      </c>
      <c r="L7478" s="2">
        <f>_xlfn.RANK.EQ(I7478, INDEX(CFB!$I$2:$I$1048576, MATCH(W7478, CFB!$W$2:$W$1048576, 0)):INDEX(CFB!$I$2:$I$1048576, MATCH(W7478, CFB!$W$2:$W$1048576, 0) + COUNTIF(CFB!$W$2:$W$1048576, W7478) - 1), 0)</f>
        <v>85</v>
      </c>
      <c r="M7478" s="2">
        <f>_xlfn.RANK.EQ(J7478, INDEX(CFB!$J$2:$J$1048576, MATCH(W7478, CFB!$W$2:$W$1048576, 0)):INDEX(CFB!$J$2:$J$1048576, MATCH(W7478, CFB!$W$2:$W$1048576, 0) + COUNTIF(CFB!$W$2:$W$1048576, W7478) - 1))</f>
        <v>91</v>
      </c>
      <c r="N7478" s="2">
        <f>RANK(K7478, INDEX(CFB!$K$2:$K$1048576, MATCH(W7478, CFB!$W$2:$W$1048576, 0)):INDEX(CFB!$K$2:$K$1048576, MATCH(W7478, CFB!$W$2:$W$1048576, 0) + COUNTIF(CFB!$W$2:$W$1048576, W7478) - 1))</f>
        <v>93</v>
      </c>
      <c r="O7478">
        <v>21.14</v>
      </c>
      <c r="P7478">
        <v>13.55</v>
      </c>
      <c r="W7478">
        <v>1963</v>
      </c>
      <c r="X7478">
        <f t="shared" si="231"/>
        <v>0</v>
      </c>
    </row>
    <row r="7479" spans="1:24" ht="12.75" hidden="1" customHeight="1" x14ac:dyDescent="0.45">
      <c r="A7479">
        <v>94</v>
      </c>
      <c r="B7479" t="s">
        <v>202</v>
      </c>
      <c r="C7479" t="s">
        <v>206</v>
      </c>
      <c r="D7479" s="2" t="str">
        <f t="shared" si="230"/>
        <v>Richmond1963</v>
      </c>
      <c r="F7479">
        <v>3</v>
      </c>
      <c r="G7479">
        <v>6</v>
      </c>
      <c r="H7479">
        <v>1</v>
      </c>
      <c r="I7479">
        <v>-3.91</v>
      </c>
      <c r="J7479">
        <v>-4.53</v>
      </c>
      <c r="K7479">
        <v>-8.44</v>
      </c>
      <c r="L7479" s="2">
        <f>_xlfn.RANK.EQ(I7479, INDEX(CFB!$I$2:$I$1048576, MATCH(W7479, CFB!$W$2:$W$1048576, 0)):INDEX(CFB!$I$2:$I$1048576, MATCH(W7479, CFB!$W$2:$W$1048576, 0) + COUNTIF(CFB!$W$2:$W$1048576, W7479) - 1), 0)</f>
        <v>88</v>
      </c>
      <c r="M7479" s="2">
        <f>_xlfn.RANK.EQ(J7479, INDEX(CFB!$J$2:$J$1048576, MATCH(W7479, CFB!$W$2:$W$1048576, 0)):INDEX(CFB!$J$2:$J$1048576, MATCH(W7479, CFB!$W$2:$W$1048576, 0) + COUNTIF(CFB!$W$2:$W$1048576, W7479) - 1))</f>
        <v>90</v>
      </c>
      <c r="N7479" s="2">
        <f>RANK(K7479, INDEX(CFB!$K$2:$K$1048576, MATCH(W7479, CFB!$W$2:$W$1048576, 0)):INDEX(CFB!$K$2:$K$1048576, MATCH(W7479, CFB!$W$2:$W$1048576, 0) + COUNTIF(CFB!$W$2:$W$1048576, W7479) - 1))</f>
        <v>94</v>
      </c>
      <c r="O7479">
        <v>19.68</v>
      </c>
      <c r="P7479">
        <v>13.6</v>
      </c>
      <c r="W7479">
        <v>1963</v>
      </c>
      <c r="X7479">
        <f t="shared" si="231"/>
        <v>0</v>
      </c>
    </row>
    <row r="7480" spans="1:24" ht="12.75" hidden="1" customHeight="1" x14ac:dyDescent="0.45">
      <c r="A7480">
        <v>95</v>
      </c>
      <c r="B7480" t="s">
        <v>64</v>
      </c>
      <c r="C7480" t="s">
        <v>65</v>
      </c>
      <c r="D7480" s="2" t="str">
        <f t="shared" si="230"/>
        <v>Ohio1963</v>
      </c>
      <c r="F7480">
        <v>6</v>
      </c>
      <c r="G7480">
        <v>4</v>
      </c>
      <c r="H7480">
        <v>0</v>
      </c>
      <c r="I7480">
        <v>-7.43</v>
      </c>
      <c r="J7480">
        <v>-1.85</v>
      </c>
      <c r="K7480">
        <v>-9.2799999999999994</v>
      </c>
      <c r="L7480" s="2">
        <f>_xlfn.RANK.EQ(I7480, INDEX(CFB!$I$2:$I$1048576, MATCH(W7480, CFB!$W$2:$W$1048576, 0)):INDEX(CFB!$I$2:$I$1048576, MATCH(W7480, CFB!$W$2:$W$1048576, 0) + COUNTIF(CFB!$W$2:$W$1048576, W7480) - 1), 0)</f>
        <v>103</v>
      </c>
      <c r="M7480" s="2">
        <f>_xlfn.RANK.EQ(J7480, INDEX(CFB!$J$2:$J$1048576, MATCH(W7480, CFB!$W$2:$W$1048576, 0)):INDEX(CFB!$J$2:$J$1048576, MATCH(W7480, CFB!$W$2:$W$1048576, 0) + COUNTIF(CFB!$W$2:$W$1048576, W7480) - 1))</f>
        <v>77</v>
      </c>
      <c r="N7480" s="2">
        <f>RANK(K7480, INDEX(CFB!$K$2:$K$1048576, MATCH(W7480, CFB!$W$2:$W$1048576, 0)):INDEX(CFB!$K$2:$K$1048576, MATCH(W7480, CFB!$W$2:$W$1048576, 0) + COUNTIF(CFB!$W$2:$W$1048576, W7480) - 1))</f>
        <v>95</v>
      </c>
      <c r="O7480">
        <v>15.52</v>
      </c>
      <c r="P7480">
        <v>8.99</v>
      </c>
      <c r="W7480">
        <v>1963</v>
      </c>
      <c r="X7480">
        <f t="shared" si="231"/>
        <v>0</v>
      </c>
    </row>
    <row r="7481" spans="1:24" ht="12.75" hidden="1" customHeight="1" x14ac:dyDescent="0.45">
      <c r="A7481">
        <v>96</v>
      </c>
      <c r="B7481" t="s">
        <v>148</v>
      </c>
      <c r="C7481" t="s">
        <v>12</v>
      </c>
      <c r="D7481" s="2" t="str">
        <f t="shared" si="230"/>
        <v>UTEP1963</v>
      </c>
      <c r="F7481">
        <v>3</v>
      </c>
      <c r="G7481">
        <v>7</v>
      </c>
      <c r="H7481">
        <v>0</v>
      </c>
      <c r="I7481">
        <v>-8.64</v>
      </c>
      <c r="J7481">
        <v>-1</v>
      </c>
      <c r="K7481">
        <v>-9.6300000000000008</v>
      </c>
      <c r="L7481" s="2">
        <f>_xlfn.RANK.EQ(I7481, INDEX(CFB!$I$2:$I$1048576, MATCH(W7481, CFB!$W$2:$W$1048576, 0)):INDEX(CFB!$I$2:$I$1048576, MATCH(W7481, CFB!$W$2:$W$1048576, 0) + COUNTIF(CFB!$W$2:$W$1048576, W7481) - 1), 0)</f>
        <v>110</v>
      </c>
      <c r="M7481" s="2">
        <f>_xlfn.RANK.EQ(J7481, INDEX(CFB!$J$2:$J$1048576, MATCH(W7481, CFB!$W$2:$W$1048576, 0)):INDEX(CFB!$J$2:$J$1048576, MATCH(W7481, CFB!$W$2:$W$1048576, 0) + COUNTIF(CFB!$W$2:$W$1048576, W7481) - 1))</f>
        <v>68</v>
      </c>
      <c r="N7481" s="2">
        <f>RANK(K7481, INDEX(CFB!$K$2:$K$1048576, MATCH(W7481, CFB!$W$2:$W$1048576, 0)):INDEX(CFB!$K$2:$K$1048576, MATCH(W7481, CFB!$W$2:$W$1048576, 0) + COUNTIF(CFB!$W$2:$W$1048576, W7481) - 1))</f>
        <v>96</v>
      </c>
      <c r="O7481">
        <v>14.28</v>
      </c>
      <c r="P7481">
        <v>7.26</v>
      </c>
      <c r="W7481">
        <v>1963</v>
      </c>
      <c r="X7481">
        <f t="shared" si="231"/>
        <v>0</v>
      </c>
    </row>
    <row r="7482" spans="1:24" ht="12.75" hidden="1" customHeight="1" x14ac:dyDescent="0.45">
      <c r="A7482">
        <v>97</v>
      </c>
      <c r="B7482" t="s">
        <v>105</v>
      </c>
      <c r="C7482" t="s">
        <v>12</v>
      </c>
      <c r="D7482" s="2" t="str">
        <f t="shared" si="230"/>
        <v>Buffalo1963</v>
      </c>
      <c r="F7482">
        <v>5</v>
      </c>
      <c r="G7482">
        <v>3</v>
      </c>
      <c r="H7482">
        <v>1</v>
      </c>
      <c r="I7482">
        <v>-8.36</v>
      </c>
      <c r="J7482">
        <v>-1.94</v>
      </c>
      <c r="K7482">
        <v>-10.3</v>
      </c>
      <c r="L7482" s="2">
        <f>_xlfn.RANK.EQ(I7482, INDEX(CFB!$I$2:$I$1048576, MATCH(W7482, CFB!$W$2:$W$1048576, 0)):INDEX(CFB!$I$2:$I$1048576, MATCH(W7482, CFB!$W$2:$W$1048576, 0) + COUNTIF(CFB!$W$2:$W$1048576, W7482) - 1), 0)</f>
        <v>109</v>
      </c>
      <c r="M7482" s="2">
        <f>_xlfn.RANK.EQ(J7482, INDEX(CFB!$J$2:$J$1048576, MATCH(W7482, CFB!$W$2:$W$1048576, 0)):INDEX(CFB!$J$2:$J$1048576, MATCH(W7482, CFB!$W$2:$W$1048576, 0) + COUNTIF(CFB!$W$2:$W$1048576, W7482) - 1))</f>
        <v>78</v>
      </c>
      <c r="N7482" s="2">
        <f>RANK(K7482, INDEX(CFB!$K$2:$K$1048576, MATCH(W7482, CFB!$W$2:$W$1048576, 0)):INDEX(CFB!$K$2:$K$1048576, MATCH(W7482, CFB!$W$2:$W$1048576, 0) + COUNTIF(CFB!$W$2:$W$1048576, W7482) - 1))</f>
        <v>97</v>
      </c>
      <c r="O7482">
        <v>15.52</v>
      </c>
      <c r="P7482">
        <v>9.51</v>
      </c>
      <c r="W7482">
        <v>1963</v>
      </c>
      <c r="X7482">
        <f t="shared" si="231"/>
        <v>0</v>
      </c>
    </row>
    <row r="7483" spans="1:24" ht="12.75" hidden="1" customHeight="1" x14ac:dyDescent="0.45">
      <c r="A7483">
        <v>98</v>
      </c>
      <c r="B7483" t="s">
        <v>149</v>
      </c>
      <c r="C7483" t="s">
        <v>12</v>
      </c>
      <c r="D7483" s="2" t="str">
        <f t="shared" si="230"/>
        <v>New Mexico State1963</v>
      </c>
      <c r="F7483">
        <v>3</v>
      </c>
      <c r="G7483">
        <v>6</v>
      </c>
      <c r="H7483">
        <v>1</v>
      </c>
      <c r="I7483">
        <v>-3.19</v>
      </c>
      <c r="J7483">
        <v>-7.44</v>
      </c>
      <c r="K7483">
        <v>-10.63</v>
      </c>
      <c r="L7483" s="2">
        <f>_xlfn.RANK.EQ(I7483, INDEX(CFB!$I$2:$I$1048576, MATCH(W7483, CFB!$W$2:$W$1048576, 0)):INDEX(CFB!$I$2:$I$1048576, MATCH(W7483, CFB!$W$2:$W$1048576, 0) + COUNTIF(CFB!$W$2:$W$1048576, W7483) - 1), 0)</f>
        <v>81</v>
      </c>
      <c r="M7483" s="2">
        <f>_xlfn.RANK.EQ(J7483, INDEX(CFB!$J$2:$J$1048576, MATCH(W7483, CFB!$W$2:$W$1048576, 0)):INDEX(CFB!$J$2:$J$1048576, MATCH(W7483, CFB!$W$2:$W$1048576, 0) + COUNTIF(CFB!$W$2:$W$1048576, W7483) - 1))</f>
        <v>101</v>
      </c>
      <c r="N7483" s="2">
        <f>RANK(K7483, INDEX(CFB!$K$2:$K$1048576, MATCH(W7483, CFB!$W$2:$W$1048576, 0)):INDEX(CFB!$K$2:$K$1048576, MATCH(W7483, CFB!$W$2:$W$1048576, 0) + COUNTIF(CFB!$W$2:$W$1048576, W7483) - 1))</f>
        <v>98</v>
      </c>
      <c r="O7483">
        <v>20.420000000000002</v>
      </c>
      <c r="P7483">
        <v>14.9</v>
      </c>
      <c r="W7483">
        <v>1963</v>
      </c>
      <c r="X7483">
        <f t="shared" si="231"/>
        <v>0</v>
      </c>
    </row>
    <row r="7484" spans="1:24" ht="12.75" hidden="1" customHeight="1" x14ac:dyDescent="0.45">
      <c r="A7484">
        <v>99</v>
      </c>
      <c r="B7484" t="s">
        <v>216</v>
      </c>
      <c r="C7484" t="s">
        <v>12</v>
      </c>
      <c r="D7484" s="2" t="str">
        <f t="shared" si="230"/>
        <v>Holy Cross1963</v>
      </c>
      <c r="F7484">
        <v>2</v>
      </c>
      <c r="G7484">
        <v>6</v>
      </c>
      <c r="H7484">
        <v>1</v>
      </c>
      <c r="I7484">
        <v>-7.67</v>
      </c>
      <c r="J7484">
        <v>-3</v>
      </c>
      <c r="K7484">
        <v>-10.66</v>
      </c>
      <c r="L7484" s="2">
        <f>_xlfn.RANK.EQ(I7484, INDEX(CFB!$I$2:$I$1048576, MATCH(W7484, CFB!$W$2:$W$1048576, 0)):INDEX(CFB!$I$2:$I$1048576, MATCH(W7484, CFB!$W$2:$W$1048576, 0) + COUNTIF(CFB!$W$2:$W$1048576, W7484) - 1), 0)</f>
        <v>106</v>
      </c>
      <c r="M7484" s="2">
        <f>_xlfn.RANK.EQ(J7484, INDEX(CFB!$J$2:$J$1048576, MATCH(W7484, CFB!$W$2:$W$1048576, 0)):INDEX(CFB!$J$2:$J$1048576, MATCH(W7484, CFB!$W$2:$W$1048576, 0) + COUNTIF(CFB!$W$2:$W$1048576, W7484) - 1))</f>
        <v>83</v>
      </c>
      <c r="N7484" s="2">
        <f>RANK(K7484, INDEX(CFB!$K$2:$K$1048576, MATCH(W7484, CFB!$W$2:$W$1048576, 0)):INDEX(CFB!$K$2:$K$1048576, MATCH(W7484, CFB!$W$2:$W$1048576, 0) + COUNTIF(CFB!$W$2:$W$1048576, W7484) - 1))</f>
        <v>99</v>
      </c>
      <c r="O7484">
        <v>15.78</v>
      </c>
      <c r="P7484">
        <v>11.56</v>
      </c>
      <c r="W7484">
        <v>1963</v>
      </c>
      <c r="X7484">
        <f t="shared" si="231"/>
        <v>0</v>
      </c>
    </row>
    <row r="7485" spans="1:24" ht="12.75" hidden="1" customHeight="1" x14ac:dyDescent="0.45">
      <c r="A7485">
        <v>100</v>
      </c>
      <c r="B7485" t="s">
        <v>62</v>
      </c>
      <c r="C7485" t="s">
        <v>65</v>
      </c>
      <c r="D7485" s="2" t="str">
        <f t="shared" si="230"/>
        <v>Marshall1963</v>
      </c>
      <c r="F7485">
        <v>5</v>
      </c>
      <c r="G7485">
        <v>4</v>
      </c>
      <c r="H7485">
        <v>1</v>
      </c>
      <c r="I7485">
        <v>-6.75</v>
      </c>
      <c r="J7485">
        <v>-5.25</v>
      </c>
      <c r="K7485">
        <v>-12</v>
      </c>
      <c r="L7485" s="2">
        <f>_xlfn.RANK.EQ(I7485, INDEX(CFB!$I$2:$I$1048576, MATCH(W7485, CFB!$W$2:$W$1048576, 0)):INDEX(CFB!$I$2:$I$1048576, MATCH(W7485, CFB!$W$2:$W$1048576, 0) + COUNTIF(CFB!$W$2:$W$1048576, W7485) - 1), 0)</f>
        <v>98</v>
      </c>
      <c r="M7485" s="2">
        <f>_xlfn.RANK.EQ(J7485, INDEX(CFB!$J$2:$J$1048576, MATCH(W7485, CFB!$W$2:$W$1048576, 0)):INDEX(CFB!$J$2:$J$1048576, MATCH(W7485, CFB!$W$2:$W$1048576, 0) + COUNTIF(CFB!$W$2:$W$1048576, W7485) - 1))</f>
        <v>92</v>
      </c>
      <c r="N7485" s="2">
        <f>RANK(K7485, INDEX(CFB!$K$2:$K$1048576, MATCH(W7485, CFB!$W$2:$W$1048576, 0)):INDEX(CFB!$K$2:$K$1048576, MATCH(W7485, CFB!$W$2:$W$1048576, 0) + COUNTIF(CFB!$W$2:$W$1048576, W7485) - 1))</f>
        <v>100</v>
      </c>
      <c r="O7485">
        <v>15.49</v>
      </c>
      <c r="P7485">
        <v>12.81</v>
      </c>
      <c r="W7485">
        <v>1963</v>
      </c>
      <c r="X7485">
        <f t="shared" si="231"/>
        <v>0</v>
      </c>
    </row>
    <row r="7486" spans="1:24" ht="12.75" hidden="1" customHeight="1" x14ac:dyDescent="0.45">
      <c r="A7486">
        <v>101</v>
      </c>
      <c r="B7486" t="s">
        <v>244</v>
      </c>
      <c r="C7486" t="s">
        <v>206</v>
      </c>
      <c r="D7486" s="2" t="str">
        <f t="shared" si="230"/>
        <v>George Washington1963</v>
      </c>
      <c r="F7486">
        <v>2</v>
      </c>
      <c r="G7486">
        <v>7</v>
      </c>
      <c r="H7486">
        <v>0</v>
      </c>
      <c r="I7486">
        <v>-4.3099999999999996</v>
      </c>
      <c r="J7486">
        <v>-8.41</v>
      </c>
      <c r="K7486">
        <v>-12.72</v>
      </c>
      <c r="L7486" s="2">
        <f>_xlfn.RANK.EQ(I7486, INDEX(CFB!$I$2:$I$1048576, MATCH(W7486, CFB!$W$2:$W$1048576, 0)):INDEX(CFB!$I$2:$I$1048576, MATCH(W7486, CFB!$W$2:$W$1048576, 0) + COUNTIF(CFB!$W$2:$W$1048576, W7486) - 1), 0)</f>
        <v>92</v>
      </c>
      <c r="M7486" s="2">
        <f>_xlfn.RANK.EQ(J7486, INDEX(CFB!$J$2:$J$1048576, MATCH(W7486, CFB!$W$2:$W$1048576, 0)):INDEX(CFB!$J$2:$J$1048576, MATCH(W7486, CFB!$W$2:$W$1048576, 0) + COUNTIF(CFB!$W$2:$W$1048576, W7486) - 1))</f>
        <v>109</v>
      </c>
      <c r="N7486" s="2">
        <f>RANK(K7486, INDEX(CFB!$K$2:$K$1048576, MATCH(W7486, CFB!$W$2:$W$1048576, 0)):INDEX(CFB!$K$2:$K$1048576, MATCH(W7486, CFB!$W$2:$W$1048576, 0) + COUNTIF(CFB!$W$2:$W$1048576, W7486) - 1))</f>
        <v>101</v>
      </c>
      <c r="O7486">
        <v>19.25</v>
      </c>
      <c r="P7486">
        <v>15.63</v>
      </c>
      <c r="W7486">
        <v>1963</v>
      </c>
      <c r="X7486">
        <f t="shared" si="231"/>
        <v>0</v>
      </c>
    </row>
    <row r="7487" spans="1:24" ht="12.75" hidden="1" customHeight="1" x14ac:dyDescent="0.45">
      <c r="A7487">
        <v>102</v>
      </c>
      <c r="B7487" t="s">
        <v>153</v>
      </c>
      <c r="C7487" t="s">
        <v>65</v>
      </c>
      <c r="D7487" s="2" t="str">
        <f t="shared" si="230"/>
        <v>Kent State1963</v>
      </c>
      <c r="F7487">
        <v>3</v>
      </c>
      <c r="G7487">
        <v>5</v>
      </c>
      <c r="H7487">
        <v>1</v>
      </c>
      <c r="I7487">
        <v>-9.93</v>
      </c>
      <c r="J7487">
        <v>-3.97</v>
      </c>
      <c r="K7487">
        <v>-13.9</v>
      </c>
      <c r="L7487" s="2">
        <f>_xlfn.RANK.EQ(I7487, INDEX(CFB!$I$2:$I$1048576, MATCH(W7487, CFB!$W$2:$W$1048576, 0)):INDEX(CFB!$I$2:$I$1048576, MATCH(W7487, CFB!$W$2:$W$1048576, 0) + COUNTIF(CFB!$W$2:$W$1048576, W7487) - 1), 0)</f>
        <v>114</v>
      </c>
      <c r="M7487" s="2">
        <f>_xlfn.RANK.EQ(J7487, INDEX(CFB!$J$2:$J$1048576, MATCH(W7487, CFB!$W$2:$W$1048576, 0)):INDEX(CFB!$J$2:$J$1048576, MATCH(W7487, CFB!$W$2:$W$1048576, 0) + COUNTIF(CFB!$W$2:$W$1048576, W7487) - 1))</f>
        <v>87</v>
      </c>
      <c r="N7487" s="2">
        <f>RANK(K7487, INDEX(CFB!$K$2:$K$1048576, MATCH(W7487, CFB!$W$2:$W$1048576, 0)):INDEX(CFB!$K$2:$K$1048576, MATCH(W7487, CFB!$W$2:$W$1048576, 0) + COUNTIF(CFB!$W$2:$W$1048576, W7487) - 1))</f>
        <v>102</v>
      </c>
      <c r="O7487">
        <v>13.65</v>
      </c>
      <c r="P7487">
        <v>11.9</v>
      </c>
      <c r="W7487">
        <v>1963</v>
      </c>
      <c r="X7487">
        <f t="shared" si="231"/>
        <v>0</v>
      </c>
    </row>
    <row r="7488" spans="1:24" ht="12.75" hidden="1" customHeight="1" x14ac:dyDescent="0.45">
      <c r="A7488">
        <v>103</v>
      </c>
      <c r="B7488" t="s">
        <v>225</v>
      </c>
      <c r="C7488" t="s">
        <v>12</v>
      </c>
      <c r="D7488" s="2" t="str">
        <f t="shared" si="230"/>
        <v>Villanova1963</v>
      </c>
      <c r="F7488">
        <v>5</v>
      </c>
      <c r="G7488">
        <v>4</v>
      </c>
      <c r="H7488">
        <v>0</v>
      </c>
      <c r="I7488">
        <v>-7.82</v>
      </c>
      <c r="J7488">
        <v>-6.41</v>
      </c>
      <c r="K7488">
        <v>-14.23</v>
      </c>
      <c r="L7488" s="2">
        <f>_xlfn.RANK.EQ(I7488, INDEX(CFB!$I$2:$I$1048576, MATCH(W7488, CFB!$W$2:$W$1048576, 0)):INDEX(CFB!$I$2:$I$1048576, MATCH(W7488, CFB!$W$2:$W$1048576, 0) + COUNTIF(CFB!$W$2:$W$1048576, W7488) - 1), 0)</f>
        <v>107</v>
      </c>
      <c r="M7488" s="2">
        <f>_xlfn.RANK.EQ(J7488, INDEX(CFB!$J$2:$J$1048576, MATCH(W7488, CFB!$W$2:$W$1048576, 0)):INDEX(CFB!$J$2:$J$1048576, MATCH(W7488, CFB!$W$2:$W$1048576, 0) + COUNTIF(CFB!$W$2:$W$1048576, W7488) - 1))</f>
        <v>98</v>
      </c>
      <c r="N7488" s="2">
        <f>RANK(K7488, INDEX(CFB!$K$2:$K$1048576, MATCH(W7488, CFB!$W$2:$W$1048576, 0)):INDEX(CFB!$K$2:$K$1048576, MATCH(W7488, CFB!$W$2:$W$1048576, 0) + COUNTIF(CFB!$W$2:$W$1048576, W7488) - 1))</f>
        <v>103</v>
      </c>
      <c r="O7488">
        <v>14.34</v>
      </c>
      <c r="P7488">
        <v>15.22</v>
      </c>
      <c r="W7488">
        <v>1963</v>
      </c>
      <c r="X7488">
        <f t="shared" si="231"/>
        <v>0</v>
      </c>
    </row>
    <row r="7489" spans="1:24" ht="12.75" hidden="1" customHeight="1" x14ac:dyDescent="0.45">
      <c r="A7489">
        <v>104</v>
      </c>
      <c r="B7489" t="s">
        <v>224</v>
      </c>
      <c r="C7489" t="s">
        <v>212</v>
      </c>
      <c r="D7489" s="2" t="str">
        <f t="shared" si="230"/>
        <v>Pennsylvania1963</v>
      </c>
      <c r="F7489">
        <v>3</v>
      </c>
      <c r="G7489">
        <v>6</v>
      </c>
      <c r="H7489">
        <v>0</v>
      </c>
      <c r="I7489">
        <v>-8.92</v>
      </c>
      <c r="J7489">
        <v>-5.43</v>
      </c>
      <c r="K7489">
        <v>-14.34</v>
      </c>
      <c r="L7489" s="2">
        <f>_xlfn.RANK.EQ(I7489, INDEX(CFB!$I$2:$I$1048576, MATCH(W7489, CFB!$W$2:$W$1048576, 0)):INDEX(CFB!$I$2:$I$1048576, MATCH(W7489, CFB!$W$2:$W$1048576, 0) + COUNTIF(CFB!$W$2:$W$1048576, W7489) - 1), 0)</f>
        <v>112</v>
      </c>
      <c r="M7489" s="2">
        <f>_xlfn.RANK.EQ(J7489, INDEX(CFB!$J$2:$J$1048576, MATCH(W7489, CFB!$W$2:$W$1048576, 0)):INDEX(CFB!$J$2:$J$1048576, MATCH(W7489, CFB!$W$2:$W$1048576, 0) + COUNTIF(CFB!$W$2:$W$1048576, W7489) - 1))</f>
        <v>93</v>
      </c>
      <c r="N7489" s="2">
        <f>RANK(K7489, INDEX(CFB!$K$2:$K$1048576, MATCH(W7489, CFB!$W$2:$W$1048576, 0)):INDEX(CFB!$K$2:$K$1048576, MATCH(W7489, CFB!$W$2:$W$1048576, 0) + COUNTIF(CFB!$W$2:$W$1048576, W7489) - 1))</f>
        <v>104</v>
      </c>
      <c r="O7489">
        <v>17.55</v>
      </c>
      <c r="P7489">
        <v>13.56</v>
      </c>
      <c r="W7489">
        <v>1963</v>
      </c>
      <c r="X7489">
        <f t="shared" si="231"/>
        <v>0</v>
      </c>
    </row>
    <row r="7490" spans="1:24" ht="12.75" hidden="1" customHeight="1" x14ac:dyDescent="0.45">
      <c r="A7490">
        <v>105</v>
      </c>
      <c r="B7490" t="s">
        <v>113</v>
      </c>
      <c r="C7490" t="s">
        <v>195</v>
      </c>
      <c r="D7490" s="2" t="str">
        <f t="shared" ref="D7490:D7553" si="232">_xlfn.CONCAT(B7490, W7490)</f>
        <v>North Texas1963</v>
      </c>
      <c r="F7490">
        <v>3</v>
      </c>
      <c r="G7490">
        <v>6</v>
      </c>
      <c r="H7490">
        <v>0</v>
      </c>
      <c r="I7490">
        <v>-6.18</v>
      </c>
      <c r="J7490">
        <v>-8.3699999999999992</v>
      </c>
      <c r="K7490">
        <v>-14.55</v>
      </c>
      <c r="L7490" s="2">
        <f>_xlfn.RANK.EQ(I7490, INDEX(CFB!$I$2:$I$1048576, MATCH(W7490, CFB!$W$2:$W$1048576, 0)):INDEX(CFB!$I$2:$I$1048576, MATCH(W7490, CFB!$W$2:$W$1048576, 0) + COUNTIF(CFB!$W$2:$W$1048576, W7490) - 1), 0)</f>
        <v>97</v>
      </c>
      <c r="M7490" s="2">
        <f>_xlfn.RANK.EQ(J7490, INDEX(CFB!$J$2:$J$1048576, MATCH(W7490, CFB!$W$2:$W$1048576, 0)):INDEX(CFB!$J$2:$J$1048576, MATCH(W7490, CFB!$W$2:$W$1048576, 0) + COUNTIF(CFB!$W$2:$W$1048576, W7490) - 1))</f>
        <v>108</v>
      </c>
      <c r="N7490" s="2">
        <f>RANK(K7490, INDEX(CFB!$K$2:$K$1048576, MATCH(W7490, CFB!$W$2:$W$1048576, 0)):INDEX(CFB!$K$2:$K$1048576, MATCH(W7490, CFB!$W$2:$W$1048576, 0) + COUNTIF(CFB!$W$2:$W$1048576, W7490) - 1))</f>
        <v>105</v>
      </c>
      <c r="O7490">
        <v>17.079999999999998</v>
      </c>
      <c r="P7490">
        <v>15.76</v>
      </c>
      <c r="W7490">
        <v>1963</v>
      </c>
      <c r="X7490">
        <f t="shared" ref="X7490:X7553" si="233">IF(E7490=1, 1,0)</f>
        <v>0</v>
      </c>
    </row>
    <row r="7491" spans="1:24" ht="12.75" hidden="1" customHeight="1" x14ac:dyDescent="0.45">
      <c r="A7491">
        <v>106</v>
      </c>
      <c r="B7491" t="s">
        <v>207</v>
      </c>
      <c r="C7491" t="s">
        <v>206</v>
      </c>
      <c r="D7491" s="2" t="str">
        <f t="shared" si="232"/>
        <v>The Citadel1963</v>
      </c>
      <c r="F7491">
        <v>4</v>
      </c>
      <c r="G7491">
        <v>6</v>
      </c>
      <c r="H7491">
        <v>0</v>
      </c>
      <c r="I7491">
        <v>-4.9400000000000004</v>
      </c>
      <c r="J7491">
        <v>-9.64</v>
      </c>
      <c r="K7491">
        <v>-14.58</v>
      </c>
      <c r="L7491" s="2">
        <f>_xlfn.RANK.EQ(I7491, INDEX(CFB!$I$2:$I$1048576, MATCH(W7491, CFB!$W$2:$W$1048576, 0)):INDEX(CFB!$I$2:$I$1048576, MATCH(W7491, CFB!$W$2:$W$1048576, 0) + COUNTIF(CFB!$W$2:$W$1048576, W7491) - 1), 0)</f>
        <v>94</v>
      </c>
      <c r="M7491" s="2">
        <f>_xlfn.RANK.EQ(J7491, INDEX(CFB!$J$2:$J$1048576, MATCH(W7491, CFB!$W$2:$W$1048576, 0)):INDEX(CFB!$J$2:$J$1048576, MATCH(W7491, CFB!$W$2:$W$1048576, 0) + COUNTIF(CFB!$W$2:$W$1048576, W7491) - 1))</f>
        <v>116</v>
      </c>
      <c r="N7491" s="2">
        <f>RANK(K7491, INDEX(CFB!$K$2:$K$1048576, MATCH(W7491, CFB!$W$2:$W$1048576, 0)):INDEX(CFB!$K$2:$K$1048576, MATCH(W7491, CFB!$W$2:$W$1048576, 0) + COUNTIF(CFB!$W$2:$W$1048576, W7491) - 1))</f>
        <v>106</v>
      </c>
      <c r="O7491">
        <v>17.22</v>
      </c>
      <c r="P7491">
        <v>17.23</v>
      </c>
      <c r="W7491">
        <v>1963</v>
      </c>
      <c r="X7491">
        <f t="shared" si="233"/>
        <v>0</v>
      </c>
    </row>
    <row r="7492" spans="1:24" ht="12.75" hidden="1" customHeight="1" x14ac:dyDescent="0.45">
      <c r="A7492">
        <v>107</v>
      </c>
      <c r="B7492" t="s">
        <v>246</v>
      </c>
      <c r="C7492" t="s">
        <v>12</v>
      </c>
      <c r="D7492" s="2" t="str">
        <f t="shared" si="232"/>
        <v>Detroit Mercy1963</v>
      </c>
      <c r="F7492">
        <v>2</v>
      </c>
      <c r="G7492">
        <v>6</v>
      </c>
      <c r="H7492">
        <v>1</v>
      </c>
      <c r="I7492">
        <v>-5.96</v>
      </c>
      <c r="J7492">
        <v>-9.19</v>
      </c>
      <c r="K7492">
        <v>-15.16</v>
      </c>
      <c r="L7492" s="2">
        <f>_xlfn.RANK.EQ(I7492, INDEX(CFB!$I$2:$I$1048576, MATCH(W7492, CFB!$W$2:$W$1048576, 0)):INDEX(CFB!$I$2:$I$1048576, MATCH(W7492, CFB!$W$2:$W$1048576, 0) + COUNTIF(CFB!$W$2:$W$1048576, W7492) - 1), 0)</f>
        <v>96</v>
      </c>
      <c r="M7492" s="2">
        <f>_xlfn.RANK.EQ(J7492, INDEX(CFB!$J$2:$J$1048576, MATCH(W7492, CFB!$W$2:$W$1048576, 0)):INDEX(CFB!$J$2:$J$1048576, MATCH(W7492, CFB!$W$2:$W$1048576, 0) + COUNTIF(CFB!$W$2:$W$1048576, W7492) - 1))</f>
        <v>113</v>
      </c>
      <c r="N7492" s="2">
        <f>RANK(K7492, INDEX(CFB!$K$2:$K$1048576, MATCH(W7492, CFB!$W$2:$W$1048576, 0)):INDEX(CFB!$K$2:$K$1048576, MATCH(W7492, CFB!$W$2:$W$1048576, 0) + COUNTIF(CFB!$W$2:$W$1048576, W7492) - 1))</f>
        <v>107</v>
      </c>
      <c r="O7492">
        <v>18.07</v>
      </c>
      <c r="P7492">
        <v>18.829999999999998</v>
      </c>
      <c r="W7492">
        <v>1963</v>
      </c>
      <c r="X7492">
        <f t="shared" si="233"/>
        <v>0</v>
      </c>
    </row>
    <row r="7493" spans="1:24" ht="12.75" hidden="1" customHeight="1" x14ac:dyDescent="0.45">
      <c r="A7493">
        <v>108</v>
      </c>
      <c r="B7493" t="s">
        <v>56</v>
      </c>
      <c r="C7493" t="s">
        <v>12</v>
      </c>
      <c r="D7493" s="2" t="str">
        <f t="shared" si="232"/>
        <v>Rutgers1963</v>
      </c>
      <c r="F7493">
        <v>3</v>
      </c>
      <c r="G7493">
        <v>6</v>
      </c>
      <c r="H7493">
        <v>0</v>
      </c>
      <c r="I7493">
        <v>-7.57</v>
      </c>
      <c r="J7493">
        <v>-8.26</v>
      </c>
      <c r="K7493">
        <v>-15.83</v>
      </c>
      <c r="L7493" s="2">
        <f>_xlfn.RANK.EQ(I7493, INDEX(CFB!$I$2:$I$1048576, MATCH(W7493, CFB!$W$2:$W$1048576, 0)):INDEX(CFB!$I$2:$I$1048576, MATCH(W7493, CFB!$W$2:$W$1048576, 0) + COUNTIF(CFB!$W$2:$W$1048576, W7493) - 1), 0)</f>
        <v>105</v>
      </c>
      <c r="M7493" s="2">
        <f>_xlfn.RANK.EQ(J7493, INDEX(CFB!$J$2:$J$1048576, MATCH(W7493, CFB!$W$2:$W$1048576, 0)):INDEX(CFB!$J$2:$J$1048576, MATCH(W7493, CFB!$W$2:$W$1048576, 0) + COUNTIF(CFB!$W$2:$W$1048576, W7493) - 1))</f>
        <v>106</v>
      </c>
      <c r="N7493" s="2">
        <f>RANK(K7493, INDEX(CFB!$K$2:$K$1048576, MATCH(W7493, CFB!$W$2:$W$1048576, 0)):INDEX(CFB!$K$2:$K$1048576, MATCH(W7493, CFB!$W$2:$W$1048576, 0) + COUNTIF(CFB!$W$2:$W$1048576, W7493) - 1))</f>
        <v>108</v>
      </c>
      <c r="O7493">
        <v>18.62</v>
      </c>
      <c r="P7493">
        <v>14.33</v>
      </c>
      <c r="W7493">
        <v>1963</v>
      </c>
      <c r="X7493">
        <f t="shared" si="233"/>
        <v>0</v>
      </c>
    </row>
    <row r="7494" spans="1:24" ht="12.75" hidden="1" customHeight="1" x14ac:dyDescent="0.45">
      <c r="A7494">
        <v>109</v>
      </c>
      <c r="B7494" t="s">
        <v>106</v>
      </c>
      <c r="C7494" t="s">
        <v>23</v>
      </c>
      <c r="D7494" s="2" t="str">
        <f t="shared" si="232"/>
        <v>Wake Forest1963</v>
      </c>
      <c r="F7494">
        <v>1</v>
      </c>
      <c r="G7494">
        <v>9</v>
      </c>
      <c r="H7494">
        <v>0</v>
      </c>
      <c r="I7494">
        <v>-9.33</v>
      </c>
      <c r="J7494">
        <v>-6.8</v>
      </c>
      <c r="K7494">
        <v>-16.13</v>
      </c>
      <c r="L7494" s="2">
        <f>_xlfn.RANK.EQ(I7494, INDEX(CFB!$I$2:$I$1048576, MATCH(W7494, CFB!$W$2:$W$1048576, 0)):INDEX(CFB!$I$2:$I$1048576, MATCH(W7494, CFB!$W$2:$W$1048576, 0) + COUNTIF(CFB!$W$2:$W$1048576, W7494) - 1), 0)</f>
        <v>113</v>
      </c>
      <c r="M7494" s="2">
        <f>_xlfn.RANK.EQ(J7494, INDEX(CFB!$J$2:$J$1048576, MATCH(W7494, CFB!$W$2:$W$1048576, 0)):INDEX(CFB!$J$2:$J$1048576, MATCH(W7494, CFB!$W$2:$W$1048576, 0) + COUNTIF(CFB!$W$2:$W$1048576, W7494) - 1))</f>
        <v>100</v>
      </c>
      <c r="N7494" s="2">
        <f>RANK(K7494, INDEX(CFB!$K$2:$K$1048576, MATCH(W7494, CFB!$W$2:$W$1048576, 0)):INDEX(CFB!$K$2:$K$1048576, MATCH(W7494, CFB!$W$2:$W$1048576, 0) + COUNTIF(CFB!$W$2:$W$1048576, W7494) - 1))</f>
        <v>109</v>
      </c>
      <c r="O7494">
        <v>14.45</v>
      </c>
      <c r="P7494">
        <v>21.49</v>
      </c>
      <c r="W7494">
        <v>1963</v>
      </c>
      <c r="X7494">
        <f t="shared" si="233"/>
        <v>0</v>
      </c>
    </row>
    <row r="7495" spans="1:24" ht="12.75" hidden="1" customHeight="1" x14ac:dyDescent="0.45">
      <c r="A7495">
        <v>110</v>
      </c>
      <c r="B7495" t="s">
        <v>104</v>
      </c>
      <c r="C7495" t="s">
        <v>12</v>
      </c>
      <c r="D7495" s="2" t="str">
        <f t="shared" si="232"/>
        <v>Colorado State1963</v>
      </c>
      <c r="F7495">
        <v>3</v>
      </c>
      <c r="G7495">
        <v>7</v>
      </c>
      <c r="H7495">
        <v>0</v>
      </c>
      <c r="I7495">
        <v>-6.8</v>
      </c>
      <c r="J7495">
        <v>-9.42</v>
      </c>
      <c r="K7495">
        <v>-16.22</v>
      </c>
      <c r="L7495" s="2">
        <f>_xlfn.RANK.EQ(I7495, INDEX(CFB!$I$2:$I$1048576, MATCH(W7495, CFB!$W$2:$W$1048576, 0)):INDEX(CFB!$I$2:$I$1048576, MATCH(W7495, CFB!$W$2:$W$1048576, 0) + COUNTIF(CFB!$W$2:$W$1048576, W7495) - 1), 0)</f>
        <v>99</v>
      </c>
      <c r="M7495" s="2">
        <f>_xlfn.RANK.EQ(J7495, INDEX(CFB!$J$2:$J$1048576, MATCH(W7495, CFB!$W$2:$W$1048576, 0)):INDEX(CFB!$J$2:$J$1048576, MATCH(W7495, CFB!$W$2:$W$1048576, 0) + COUNTIF(CFB!$W$2:$W$1048576, W7495) - 1))</f>
        <v>115</v>
      </c>
      <c r="N7495" s="2">
        <f>RANK(K7495, INDEX(CFB!$K$2:$K$1048576, MATCH(W7495, CFB!$W$2:$W$1048576, 0)):INDEX(CFB!$K$2:$K$1048576, MATCH(W7495, CFB!$W$2:$W$1048576, 0) + COUNTIF(CFB!$W$2:$W$1048576, W7495) - 1))</f>
        <v>110</v>
      </c>
      <c r="O7495">
        <v>17.18</v>
      </c>
      <c r="P7495">
        <v>22.98</v>
      </c>
      <c r="W7495">
        <v>1963</v>
      </c>
      <c r="X7495">
        <f t="shared" si="233"/>
        <v>0</v>
      </c>
    </row>
    <row r="7496" spans="1:24" ht="12.75" hidden="1" customHeight="1" x14ac:dyDescent="0.45">
      <c r="A7496">
        <v>111</v>
      </c>
      <c r="B7496" t="s">
        <v>25</v>
      </c>
      <c r="C7496" t="s">
        <v>195</v>
      </c>
      <c r="D7496" s="2" t="str">
        <f t="shared" si="232"/>
        <v>Louisville1963</v>
      </c>
      <c r="F7496">
        <v>3</v>
      </c>
      <c r="G7496">
        <v>7</v>
      </c>
      <c r="H7496">
        <v>0</v>
      </c>
      <c r="I7496">
        <v>-7.51</v>
      </c>
      <c r="J7496">
        <v>-9.02</v>
      </c>
      <c r="K7496">
        <v>-16.52</v>
      </c>
      <c r="L7496" s="2">
        <f>_xlfn.RANK.EQ(I7496, INDEX(CFB!$I$2:$I$1048576, MATCH(W7496, CFB!$W$2:$W$1048576, 0)):INDEX(CFB!$I$2:$I$1048576, MATCH(W7496, CFB!$W$2:$W$1048576, 0) + COUNTIF(CFB!$W$2:$W$1048576, W7496) - 1), 0)</f>
        <v>104</v>
      </c>
      <c r="M7496" s="2">
        <f>_xlfn.RANK.EQ(J7496, INDEX(CFB!$J$2:$J$1048576, MATCH(W7496, CFB!$W$2:$W$1048576, 0)):INDEX(CFB!$J$2:$J$1048576, MATCH(W7496, CFB!$W$2:$W$1048576, 0) + COUNTIF(CFB!$W$2:$W$1048576, W7496) - 1))</f>
        <v>111</v>
      </c>
      <c r="N7496" s="2">
        <f>RANK(K7496, INDEX(CFB!$K$2:$K$1048576, MATCH(W7496, CFB!$W$2:$W$1048576, 0)):INDEX(CFB!$K$2:$K$1048576, MATCH(W7496, CFB!$W$2:$W$1048576, 0) + COUNTIF(CFB!$W$2:$W$1048576, W7496) - 1))</f>
        <v>111</v>
      </c>
      <c r="O7496">
        <v>15.42</v>
      </c>
      <c r="P7496">
        <v>16.84</v>
      </c>
      <c r="W7496">
        <v>1963</v>
      </c>
      <c r="X7496">
        <f t="shared" si="233"/>
        <v>0</v>
      </c>
    </row>
    <row r="7497" spans="1:24" ht="12.75" hidden="1" customHeight="1" x14ac:dyDescent="0.45">
      <c r="A7497">
        <v>112</v>
      </c>
      <c r="B7497" t="s">
        <v>210</v>
      </c>
      <c r="C7497" t="s">
        <v>12</v>
      </c>
      <c r="D7497" s="2" t="str">
        <f t="shared" si="232"/>
        <v>Colgate1963</v>
      </c>
      <c r="F7497">
        <v>3</v>
      </c>
      <c r="G7497">
        <v>4</v>
      </c>
      <c r="H7497">
        <v>1</v>
      </c>
      <c r="I7497">
        <v>-11</v>
      </c>
      <c r="J7497">
        <v>-6.12</v>
      </c>
      <c r="K7497">
        <v>-17.12</v>
      </c>
      <c r="L7497" s="2">
        <f>_xlfn.RANK.EQ(I7497, INDEX(CFB!$I$2:$I$1048576, MATCH(W7497, CFB!$W$2:$W$1048576, 0)):INDEX(CFB!$I$2:$I$1048576, MATCH(W7497, CFB!$W$2:$W$1048576, 0) + COUNTIF(CFB!$W$2:$W$1048576, W7497) - 1), 0)</f>
        <v>115</v>
      </c>
      <c r="M7497" s="2">
        <f>_xlfn.RANK.EQ(J7497, INDEX(CFB!$J$2:$J$1048576, MATCH(W7497, CFB!$W$2:$W$1048576, 0)):INDEX(CFB!$J$2:$J$1048576, MATCH(W7497, CFB!$W$2:$W$1048576, 0) + COUNTIF(CFB!$W$2:$W$1048576, W7497) - 1))</f>
        <v>96</v>
      </c>
      <c r="N7497" s="2">
        <f>RANK(K7497, INDEX(CFB!$K$2:$K$1048576, MATCH(W7497, CFB!$W$2:$W$1048576, 0)):INDEX(CFB!$K$2:$K$1048576, MATCH(W7497, CFB!$W$2:$W$1048576, 0) + COUNTIF(CFB!$W$2:$W$1048576, W7497) - 1))</f>
        <v>112</v>
      </c>
      <c r="O7497">
        <v>12.75</v>
      </c>
      <c r="P7497">
        <v>15.89</v>
      </c>
      <c r="W7497">
        <v>1963</v>
      </c>
      <c r="X7497">
        <f t="shared" si="233"/>
        <v>0</v>
      </c>
    </row>
    <row r="7498" spans="1:24" ht="12.75" hidden="1" customHeight="1" x14ac:dyDescent="0.45">
      <c r="A7498">
        <v>113</v>
      </c>
      <c r="B7498" t="s">
        <v>117</v>
      </c>
      <c r="C7498" t="s">
        <v>65</v>
      </c>
      <c r="D7498" s="2" t="str">
        <f t="shared" si="232"/>
        <v>Western Michigan1963</v>
      </c>
      <c r="F7498">
        <v>2</v>
      </c>
      <c r="G7498">
        <v>7</v>
      </c>
      <c r="H7498">
        <v>0</v>
      </c>
      <c r="I7498">
        <v>-7.83</v>
      </c>
      <c r="J7498">
        <v>-9.86</v>
      </c>
      <c r="K7498">
        <v>-17.690000000000001</v>
      </c>
      <c r="L7498" s="2">
        <f>_xlfn.RANK.EQ(I7498, INDEX(CFB!$I$2:$I$1048576, MATCH(W7498, CFB!$W$2:$W$1048576, 0)):INDEX(CFB!$I$2:$I$1048576, MATCH(W7498, CFB!$W$2:$W$1048576, 0) + COUNTIF(CFB!$W$2:$W$1048576, W7498) - 1), 0)</f>
        <v>108</v>
      </c>
      <c r="M7498" s="2">
        <f>_xlfn.RANK.EQ(J7498, INDEX(CFB!$J$2:$J$1048576, MATCH(W7498, CFB!$W$2:$W$1048576, 0)):INDEX(CFB!$J$2:$J$1048576, MATCH(W7498, CFB!$W$2:$W$1048576, 0) + COUNTIF(CFB!$W$2:$W$1048576, W7498) - 1))</f>
        <v>117</v>
      </c>
      <c r="N7498" s="2">
        <f>RANK(K7498, INDEX(CFB!$K$2:$K$1048576, MATCH(W7498, CFB!$W$2:$W$1048576, 0)):INDEX(CFB!$K$2:$K$1048576, MATCH(W7498, CFB!$W$2:$W$1048576, 0) + COUNTIF(CFB!$W$2:$W$1048576, W7498) - 1))</f>
        <v>113</v>
      </c>
      <c r="O7498">
        <v>15.75</v>
      </c>
      <c r="P7498">
        <v>19.32</v>
      </c>
      <c r="W7498">
        <v>1963</v>
      </c>
      <c r="X7498">
        <f t="shared" si="233"/>
        <v>0</v>
      </c>
    </row>
    <row r="7499" spans="1:24" ht="12.75" hidden="1" customHeight="1" x14ac:dyDescent="0.45">
      <c r="A7499">
        <v>114</v>
      </c>
      <c r="B7499" t="s">
        <v>236</v>
      </c>
      <c r="C7499" t="s">
        <v>12</v>
      </c>
      <c r="D7499" s="2" t="str">
        <f t="shared" si="232"/>
        <v>Dayton1963</v>
      </c>
      <c r="F7499">
        <v>1</v>
      </c>
      <c r="G7499">
        <v>7</v>
      </c>
      <c r="H7499">
        <v>2</v>
      </c>
      <c r="I7499">
        <v>-8.84</v>
      </c>
      <c r="J7499">
        <v>-9.15</v>
      </c>
      <c r="K7499">
        <v>-17.989999999999998</v>
      </c>
      <c r="L7499" s="2">
        <f>_xlfn.RANK.EQ(I7499, INDEX(CFB!$I$2:$I$1048576, MATCH(W7499, CFB!$W$2:$W$1048576, 0)):INDEX(CFB!$I$2:$I$1048576, MATCH(W7499, CFB!$W$2:$W$1048576, 0) + COUNTIF(CFB!$W$2:$W$1048576, W7499) - 1), 0)</f>
        <v>111</v>
      </c>
      <c r="M7499" s="2">
        <f>_xlfn.RANK.EQ(J7499, INDEX(CFB!$J$2:$J$1048576, MATCH(W7499, CFB!$W$2:$W$1048576, 0)):INDEX(CFB!$J$2:$J$1048576, MATCH(W7499, CFB!$W$2:$W$1048576, 0) + COUNTIF(CFB!$W$2:$W$1048576, W7499) - 1))</f>
        <v>112</v>
      </c>
      <c r="N7499" s="2">
        <f>RANK(K7499, INDEX(CFB!$K$2:$K$1048576, MATCH(W7499, CFB!$W$2:$W$1048576, 0)):INDEX(CFB!$K$2:$K$1048576, MATCH(W7499, CFB!$W$2:$W$1048576, 0) + COUNTIF(CFB!$W$2:$W$1048576, W7499) - 1))</f>
        <v>114</v>
      </c>
      <c r="O7499">
        <v>14.47</v>
      </c>
      <c r="P7499">
        <v>15.77</v>
      </c>
      <c r="W7499">
        <v>1963</v>
      </c>
      <c r="X7499">
        <f t="shared" si="233"/>
        <v>0</v>
      </c>
    </row>
    <row r="7500" spans="1:24" ht="12.75" hidden="1" customHeight="1" x14ac:dyDescent="0.45">
      <c r="A7500">
        <v>115</v>
      </c>
      <c r="B7500" t="s">
        <v>94</v>
      </c>
      <c r="C7500" t="s">
        <v>65</v>
      </c>
      <c r="D7500" s="2" t="str">
        <f t="shared" si="232"/>
        <v>Toledo1963</v>
      </c>
      <c r="F7500">
        <v>2</v>
      </c>
      <c r="G7500">
        <v>7</v>
      </c>
      <c r="H7500">
        <v>0</v>
      </c>
      <c r="I7500">
        <v>-7.4</v>
      </c>
      <c r="J7500">
        <v>-11.8</v>
      </c>
      <c r="K7500">
        <v>-19.2</v>
      </c>
      <c r="L7500" s="2">
        <f>_xlfn.RANK.EQ(I7500, INDEX(CFB!$I$2:$I$1048576, MATCH(W7500, CFB!$W$2:$W$1048576, 0)):INDEX(CFB!$I$2:$I$1048576, MATCH(W7500, CFB!$W$2:$W$1048576, 0) + COUNTIF(CFB!$W$2:$W$1048576, W7500) - 1), 0)</f>
        <v>102</v>
      </c>
      <c r="M7500" s="2">
        <f>_xlfn.RANK.EQ(J7500, INDEX(CFB!$J$2:$J$1048576, MATCH(W7500, CFB!$W$2:$W$1048576, 0)):INDEX(CFB!$J$2:$J$1048576, MATCH(W7500, CFB!$W$2:$W$1048576, 0) + COUNTIF(CFB!$W$2:$W$1048576, W7500) - 1))</f>
        <v>118</v>
      </c>
      <c r="N7500" s="2">
        <f>RANK(K7500, INDEX(CFB!$K$2:$K$1048576, MATCH(W7500, CFB!$W$2:$W$1048576, 0)):INDEX(CFB!$K$2:$K$1048576, MATCH(W7500, CFB!$W$2:$W$1048576, 0) + COUNTIF(CFB!$W$2:$W$1048576, W7500) - 1))</f>
        <v>115</v>
      </c>
      <c r="O7500">
        <v>15</v>
      </c>
      <c r="P7500">
        <v>18.53</v>
      </c>
      <c r="W7500">
        <v>1963</v>
      </c>
      <c r="X7500">
        <f t="shared" si="233"/>
        <v>0</v>
      </c>
    </row>
    <row r="7501" spans="1:24" ht="12.75" hidden="1" customHeight="1" x14ac:dyDescent="0.45">
      <c r="A7501">
        <v>116</v>
      </c>
      <c r="B7501" t="s">
        <v>32</v>
      </c>
      <c r="C7501" t="s">
        <v>178</v>
      </c>
      <c r="D7501" s="2" t="str">
        <f t="shared" si="232"/>
        <v>BYU1963</v>
      </c>
      <c r="F7501">
        <v>2</v>
      </c>
      <c r="G7501">
        <v>8</v>
      </c>
      <c r="H7501">
        <v>0</v>
      </c>
      <c r="I7501">
        <v>-11.05</v>
      </c>
      <c r="J7501">
        <v>-9.01</v>
      </c>
      <c r="K7501">
        <v>-20.07</v>
      </c>
      <c r="L7501" s="2">
        <f>_xlfn.RANK.EQ(I7501, INDEX(CFB!$I$2:$I$1048576, MATCH(W7501, CFB!$W$2:$W$1048576, 0)):INDEX(CFB!$I$2:$I$1048576, MATCH(W7501, CFB!$W$2:$W$1048576, 0) + COUNTIF(CFB!$W$2:$W$1048576, W7501) - 1), 0)</f>
        <v>116</v>
      </c>
      <c r="M7501" s="2">
        <f>_xlfn.RANK.EQ(J7501, INDEX(CFB!$J$2:$J$1048576, MATCH(W7501, CFB!$W$2:$W$1048576, 0)):INDEX(CFB!$J$2:$J$1048576, MATCH(W7501, CFB!$W$2:$W$1048576, 0) + COUNTIF(CFB!$W$2:$W$1048576, W7501) - 1))</f>
        <v>110</v>
      </c>
      <c r="N7501" s="2">
        <f>RANK(K7501, INDEX(CFB!$K$2:$K$1048576, MATCH(W7501, CFB!$W$2:$W$1048576, 0)):INDEX(CFB!$K$2:$K$1048576, MATCH(W7501, CFB!$W$2:$W$1048576, 0) + COUNTIF(CFB!$W$2:$W$1048576, W7501) - 1))</f>
        <v>116</v>
      </c>
      <c r="O7501">
        <v>11.9</v>
      </c>
      <c r="P7501">
        <v>16.579999999999998</v>
      </c>
      <c r="W7501">
        <v>1963</v>
      </c>
      <c r="X7501">
        <f t="shared" si="233"/>
        <v>0</v>
      </c>
    </row>
    <row r="7502" spans="1:24" ht="12.75" hidden="1" customHeight="1" x14ac:dyDescent="0.45">
      <c r="A7502">
        <v>117</v>
      </c>
      <c r="B7502" t="s">
        <v>239</v>
      </c>
      <c r="C7502" t="s">
        <v>206</v>
      </c>
      <c r="D7502" s="2" t="str">
        <f t="shared" si="232"/>
        <v>Davidson1963</v>
      </c>
      <c r="F7502">
        <v>1</v>
      </c>
      <c r="G7502">
        <v>5</v>
      </c>
      <c r="H7502">
        <v>2</v>
      </c>
      <c r="I7502">
        <v>-13.43</v>
      </c>
      <c r="J7502">
        <v>-8.2100000000000009</v>
      </c>
      <c r="K7502">
        <v>-21.63</v>
      </c>
      <c r="L7502" s="2">
        <f>_xlfn.RANK.EQ(I7502, INDEX(CFB!$I$2:$I$1048576, MATCH(W7502, CFB!$W$2:$W$1048576, 0)):INDEX(CFB!$I$2:$I$1048576, MATCH(W7502, CFB!$W$2:$W$1048576, 0) + COUNTIF(CFB!$W$2:$W$1048576, W7502) - 1), 0)</f>
        <v>120</v>
      </c>
      <c r="M7502" s="2">
        <f>_xlfn.RANK.EQ(J7502, INDEX(CFB!$J$2:$J$1048576, MATCH(W7502, CFB!$W$2:$W$1048576, 0)):INDEX(CFB!$J$2:$J$1048576, MATCH(W7502, CFB!$W$2:$W$1048576, 0) + COUNTIF(CFB!$W$2:$W$1048576, W7502) - 1))</f>
        <v>105</v>
      </c>
      <c r="N7502" s="2">
        <f>RANK(K7502, INDEX(CFB!$K$2:$K$1048576, MATCH(W7502, CFB!$W$2:$W$1048576, 0)):INDEX(CFB!$K$2:$K$1048576, MATCH(W7502, CFB!$W$2:$W$1048576, 0) + COUNTIF(CFB!$W$2:$W$1048576, W7502) - 1))</f>
        <v>117</v>
      </c>
      <c r="O7502">
        <v>9.1999999999999993</v>
      </c>
      <c r="P7502">
        <v>16.05</v>
      </c>
      <c r="W7502">
        <v>1963</v>
      </c>
      <c r="X7502">
        <f t="shared" si="233"/>
        <v>0</v>
      </c>
    </row>
    <row r="7503" spans="1:24" ht="12.75" hidden="1" customHeight="1" x14ac:dyDescent="0.45">
      <c r="A7503">
        <v>118</v>
      </c>
      <c r="B7503" t="s">
        <v>247</v>
      </c>
      <c r="C7503" t="s">
        <v>12</v>
      </c>
      <c r="D7503" s="2" t="str">
        <f t="shared" si="232"/>
        <v>Boston University1963</v>
      </c>
      <c r="F7503">
        <v>1</v>
      </c>
      <c r="G7503">
        <v>6</v>
      </c>
      <c r="H7503">
        <v>1</v>
      </c>
      <c r="I7503">
        <v>-12.92</v>
      </c>
      <c r="J7503">
        <v>-9.39</v>
      </c>
      <c r="K7503">
        <v>-22.32</v>
      </c>
      <c r="L7503" s="2">
        <f>_xlfn.RANK.EQ(I7503, INDEX(CFB!$I$2:$I$1048576, MATCH(W7503, CFB!$W$2:$W$1048576, 0)):INDEX(CFB!$I$2:$I$1048576, MATCH(W7503, CFB!$W$2:$W$1048576, 0) + COUNTIF(CFB!$W$2:$W$1048576, W7503) - 1), 0)</f>
        <v>119</v>
      </c>
      <c r="M7503" s="2">
        <f>_xlfn.RANK.EQ(J7503, INDEX(CFB!$J$2:$J$1048576, MATCH(W7503, CFB!$W$2:$W$1048576, 0)):INDEX(CFB!$J$2:$J$1048576, MATCH(W7503, CFB!$W$2:$W$1048576, 0) + COUNTIF(CFB!$W$2:$W$1048576, W7503) - 1))</f>
        <v>114</v>
      </c>
      <c r="N7503" s="2">
        <f>RANK(K7503, INDEX(CFB!$K$2:$K$1048576, MATCH(W7503, CFB!$W$2:$W$1048576, 0)):INDEX(CFB!$K$2:$K$1048576, MATCH(W7503, CFB!$W$2:$W$1048576, 0) + COUNTIF(CFB!$W$2:$W$1048576, W7503) - 1))</f>
        <v>118</v>
      </c>
      <c r="O7503">
        <v>9.98</v>
      </c>
      <c r="P7503">
        <v>17.82</v>
      </c>
      <c r="W7503">
        <v>1963</v>
      </c>
      <c r="X7503">
        <f t="shared" si="233"/>
        <v>0</v>
      </c>
    </row>
    <row r="7504" spans="1:24" ht="12.75" hidden="1" customHeight="1" x14ac:dyDescent="0.45">
      <c r="A7504">
        <v>119</v>
      </c>
      <c r="B7504" t="s">
        <v>190</v>
      </c>
      <c r="C7504" t="s">
        <v>12</v>
      </c>
      <c r="D7504" s="2" t="str">
        <f t="shared" si="232"/>
        <v>Pacific1963</v>
      </c>
      <c r="F7504">
        <v>2</v>
      </c>
      <c r="G7504">
        <v>8</v>
      </c>
      <c r="H7504">
        <v>0</v>
      </c>
      <c r="I7504">
        <v>-11.12</v>
      </c>
      <c r="J7504">
        <v>-13.21</v>
      </c>
      <c r="K7504">
        <v>-24.33</v>
      </c>
      <c r="L7504" s="2">
        <f>_xlfn.RANK.EQ(I7504, INDEX(CFB!$I$2:$I$1048576, MATCH(W7504, CFB!$W$2:$W$1048576, 0)):INDEX(CFB!$I$2:$I$1048576, MATCH(W7504, CFB!$W$2:$W$1048576, 0) + COUNTIF(CFB!$W$2:$W$1048576, W7504) - 1), 0)</f>
        <v>117</v>
      </c>
      <c r="M7504" s="2">
        <f>_xlfn.RANK.EQ(J7504, INDEX(CFB!$J$2:$J$1048576, MATCH(W7504, CFB!$W$2:$W$1048576, 0)):INDEX(CFB!$J$2:$J$1048576, MATCH(W7504, CFB!$W$2:$W$1048576, 0) + COUNTIF(CFB!$W$2:$W$1048576, W7504) - 1))</f>
        <v>119</v>
      </c>
      <c r="N7504" s="2">
        <f>RANK(K7504, INDEX(CFB!$K$2:$K$1048576, MATCH(W7504, CFB!$W$2:$W$1048576, 0)):INDEX(CFB!$K$2:$K$1048576, MATCH(W7504, CFB!$W$2:$W$1048576, 0) + COUNTIF(CFB!$W$2:$W$1048576, W7504) - 1))</f>
        <v>119</v>
      </c>
      <c r="O7504">
        <v>11.56</v>
      </c>
      <c r="P7504">
        <v>23.1</v>
      </c>
      <c r="W7504">
        <v>1963</v>
      </c>
      <c r="X7504">
        <f t="shared" si="233"/>
        <v>0</v>
      </c>
    </row>
    <row r="7505" spans="1:24" ht="12.75" hidden="1" customHeight="1" x14ac:dyDescent="0.45">
      <c r="A7505">
        <v>120</v>
      </c>
      <c r="B7505" t="s">
        <v>245</v>
      </c>
      <c r="C7505" t="s">
        <v>12</v>
      </c>
      <c r="D7505" s="2" t="str">
        <f t="shared" si="232"/>
        <v>Lehigh1963</v>
      </c>
      <c r="F7505">
        <v>1</v>
      </c>
      <c r="G7505">
        <v>8</v>
      </c>
      <c r="H7505">
        <v>0</v>
      </c>
      <c r="I7505">
        <v>-12.84</v>
      </c>
      <c r="J7505">
        <v>-16.3</v>
      </c>
      <c r="K7505">
        <v>-29.14</v>
      </c>
      <c r="L7505" s="2">
        <f>_xlfn.RANK.EQ(I7505, INDEX(CFB!$I$2:$I$1048576, MATCH(W7505, CFB!$W$2:$W$1048576, 0)):INDEX(CFB!$I$2:$I$1048576, MATCH(W7505, CFB!$W$2:$W$1048576, 0) + COUNTIF(CFB!$W$2:$W$1048576, W7505) - 1), 0)</f>
        <v>118</v>
      </c>
      <c r="M7505" s="2">
        <f>_xlfn.RANK.EQ(J7505, INDEX(CFB!$J$2:$J$1048576, MATCH(W7505, CFB!$W$2:$W$1048576, 0)):INDEX(CFB!$J$2:$J$1048576, MATCH(W7505, CFB!$W$2:$W$1048576, 0) + COUNTIF(CFB!$W$2:$W$1048576, W7505) - 1))</f>
        <v>120</v>
      </c>
      <c r="N7505" s="2">
        <f>RANK(K7505, INDEX(CFB!$K$2:$K$1048576, MATCH(W7505, CFB!$W$2:$W$1048576, 0)):INDEX(CFB!$K$2:$K$1048576, MATCH(W7505, CFB!$W$2:$W$1048576, 0) + COUNTIF(CFB!$W$2:$W$1048576, W7505) - 1))</f>
        <v>120</v>
      </c>
      <c r="O7505">
        <v>10.029999999999999</v>
      </c>
      <c r="P7505">
        <v>23.09</v>
      </c>
      <c r="W7505">
        <v>1963</v>
      </c>
      <c r="X7505">
        <f t="shared" si="233"/>
        <v>0</v>
      </c>
    </row>
    <row r="7506" spans="1:24" ht="12.75" hidden="1" customHeight="1" x14ac:dyDescent="0.45">
      <c r="A7506">
        <v>1</v>
      </c>
      <c r="B7506" t="s">
        <v>72</v>
      </c>
      <c r="C7506" t="s">
        <v>10</v>
      </c>
      <c r="D7506" s="2" t="str">
        <f t="shared" si="232"/>
        <v>Wisconsin1962</v>
      </c>
      <c r="E7506">
        <v>2</v>
      </c>
      <c r="F7506">
        <v>8</v>
      </c>
      <c r="G7506">
        <v>2</v>
      </c>
      <c r="H7506">
        <v>0</v>
      </c>
      <c r="I7506">
        <v>17.11</v>
      </c>
      <c r="J7506">
        <v>8.39</v>
      </c>
      <c r="K7506">
        <v>25.5</v>
      </c>
      <c r="L7506" s="2">
        <f>_xlfn.RANK.EQ(I7506, INDEX(CFB!$I$2:$I$1048576, MATCH(W7506, CFB!$W$2:$W$1048576, 0)):INDEX(CFB!$I$2:$I$1048576, MATCH(W7506, CFB!$W$2:$W$1048576, 0) + COUNTIF(CFB!$W$2:$W$1048576, W7506) - 1), 0)</f>
        <v>1</v>
      </c>
      <c r="M7506" s="2">
        <f>_xlfn.RANK.EQ(J7506, INDEX(CFB!$J$2:$J$1048576, MATCH(W7506, CFB!$W$2:$W$1048576, 0)):INDEX(CFB!$J$2:$J$1048576, MATCH(W7506, CFB!$W$2:$W$1048576, 0) + COUNTIF(CFB!$W$2:$W$1048576, W7506) - 1))</f>
        <v>14</v>
      </c>
      <c r="N7506" s="2">
        <f>RANK(K7506, INDEX(CFB!$K$2:$K$1048576, MATCH(W7506, CFB!$W$2:$W$1048576, 0)):INDEX(CFB!$K$2:$K$1048576, MATCH(W7506, CFB!$W$2:$W$1048576, 0) + COUNTIF(CFB!$W$2:$W$1048576, W7506) - 1))</f>
        <v>1</v>
      </c>
      <c r="O7506">
        <v>48.02</v>
      </c>
      <c r="P7506">
        <v>-3.29</v>
      </c>
      <c r="W7506">
        <v>1962</v>
      </c>
      <c r="X7506">
        <f t="shared" si="233"/>
        <v>0</v>
      </c>
    </row>
    <row r="7507" spans="1:24" ht="12.75" hidden="1" customHeight="1" x14ac:dyDescent="0.45">
      <c r="A7507">
        <v>2</v>
      </c>
      <c r="B7507" t="s">
        <v>38</v>
      </c>
      <c r="C7507" t="s">
        <v>242</v>
      </c>
      <c r="D7507" s="2" t="str">
        <f t="shared" si="232"/>
        <v>USC1962</v>
      </c>
      <c r="E7507">
        <v>1</v>
      </c>
      <c r="F7507">
        <v>11</v>
      </c>
      <c r="G7507">
        <v>0</v>
      </c>
      <c r="H7507">
        <v>0</v>
      </c>
      <c r="I7507">
        <v>11.54</v>
      </c>
      <c r="J7507">
        <v>11.76</v>
      </c>
      <c r="K7507">
        <v>23.29</v>
      </c>
      <c r="L7507" s="2">
        <f>_xlfn.RANK.EQ(I7507, INDEX(CFB!$I$2:$I$1048576, MATCH(W7507, CFB!$W$2:$W$1048576, 0)):INDEX(CFB!$I$2:$I$1048576, MATCH(W7507, CFB!$W$2:$W$1048576, 0) + COUNTIF(CFB!$W$2:$W$1048576, W7507) - 1), 0)</f>
        <v>3</v>
      </c>
      <c r="M7507" s="2">
        <f>_xlfn.RANK.EQ(J7507, INDEX(CFB!$J$2:$J$1048576, MATCH(W7507, CFB!$W$2:$W$1048576, 0)):INDEX(CFB!$J$2:$J$1048576, MATCH(W7507, CFB!$W$2:$W$1048576, 0) + COUNTIF(CFB!$W$2:$W$1048576, W7507) - 1))</f>
        <v>6</v>
      </c>
      <c r="N7507" s="2">
        <f>RANK(K7507, INDEX(CFB!$K$2:$K$1048576, MATCH(W7507, CFB!$W$2:$W$1048576, 0)):INDEX(CFB!$K$2:$K$1048576, MATCH(W7507, CFB!$W$2:$W$1048576, 0) + COUNTIF(CFB!$W$2:$W$1048576, W7507) - 1))</f>
        <v>2</v>
      </c>
      <c r="O7507">
        <v>38.450000000000003</v>
      </c>
      <c r="P7507">
        <v>-6.62</v>
      </c>
      <c r="W7507">
        <v>1962</v>
      </c>
      <c r="X7507">
        <f t="shared" si="233"/>
        <v>1</v>
      </c>
    </row>
    <row r="7508" spans="1:24" ht="12.75" hidden="1" customHeight="1" x14ac:dyDescent="0.45">
      <c r="A7508">
        <v>3</v>
      </c>
      <c r="B7508" t="s">
        <v>18</v>
      </c>
      <c r="C7508" t="s">
        <v>15</v>
      </c>
      <c r="D7508" s="2" t="str">
        <f t="shared" si="232"/>
        <v>Alabama1962</v>
      </c>
      <c r="E7508">
        <v>5</v>
      </c>
      <c r="F7508">
        <v>10</v>
      </c>
      <c r="G7508">
        <v>1</v>
      </c>
      <c r="H7508">
        <v>0</v>
      </c>
      <c r="I7508">
        <v>8.0299999999999994</v>
      </c>
      <c r="J7508">
        <v>14.44</v>
      </c>
      <c r="K7508">
        <v>22.47</v>
      </c>
      <c r="L7508" s="2">
        <f>_xlfn.RANK.EQ(I7508, INDEX(CFB!$I$2:$I$1048576, MATCH(W7508, CFB!$W$2:$W$1048576, 0)):INDEX(CFB!$I$2:$I$1048576, MATCH(W7508, CFB!$W$2:$W$1048576, 0) + COUNTIF(CFB!$W$2:$W$1048576, W7508) - 1), 0)</f>
        <v>14</v>
      </c>
      <c r="M7508" s="2">
        <f>_xlfn.RANK.EQ(J7508, INDEX(CFB!$J$2:$J$1048576, MATCH(W7508, CFB!$W$2:$W$1048576, 0)):INDEX(CFB!$J$2:$J$1048576, MATCH(W7508, CFB!$W$2:$W$1048576, 0) + COUNTIF(CFB!$W$2:$W$1048576, W7508) - 1))</f>
        <v>3</v>
      </c>
      <c r="N7508" s="2">
        <f>RANK(K7508, INDEX(CFB!$K$2:$K$1048576, MATCH(W7508, CFB!$W$2:$W$1048576, 0)):INDEX(CFB!$K$2:$K$1048576, MATCH(W7508, CFB!$W$2:$W$1048576, 0) + COUNTIF(CFB!$W$2:$W$1048576, W7508) - 1))</f>
        <v>3</v>
      </c>
      <c r="O7508">
        <v>39.590000000000003</v>
      </c>
      <c r="P7508">
        <v>-10.3</v>
      </c>
      <c r="W7508">
        <v>1962</v>
      </c>
      <c r="X7508">
        <f t="shared" si="233"/>
        <v>0</v>
      </c>
    </row>
    <row r="7509" spans="1:24" ht="12.75" hidden="1" customHeight="1" x14ac:dyDescent="0.45">
      <c r="A7509">
        <v>4</v>
      </c>
      <c r="B7509" t="s">
        <v>42</v>
      </c>
      <c r="C7509" t="s">
        <v>10</v>
      </c>
      <c r="D7509" s="2" t="str">
        <f t="shared" si="232"/>
        <v>Minnesota1962</v>
      </c>
      <c r="E7509">
        <v>10</v>
      </c>
      <c r="F7509">
        <v>6</v>
      </c>
      <c r="G7509">
        <v>2</v>
      </c>
      <c r="H7509">
        <v>1</v>
      </c>
      <c r="I7509">
        <v>5.93</v>
      </c>
      <c r="J7509">
        <v>15.32</v>
      </c>
      <c r="K7509">
        <v>21.25</v>
      </c>
      <c r="L7509" s="2">
        <f>_xlfn.RANK.EQ(I7509, INDEX(CFB!$I$2:$I$1048576, MATCH(W7509, CFB!$W$2:$W$1048576, 0)):INDEX(CFB!$I$2:$I$1048576, MATCH(W7509, CFB!$W$2:$W$1048576, 0) + COUNTIF(CFB!$W$2:$W$1048576, W7509) - 1), 0)</f>
        <v>23</v>
      </c>
      <c r="M7509" s="2">
        <f>_xlfn.RANK.EQ(J7509, INDEX(CFB!$J$2:$J$1048576, MATCH(W7509, CFB!$W$2:$W$1048576, 0)):INDEX(CFB!$J$2:$J$1048576, MATCH(W7509, CFB!$W$2:$W$1048576, 0) + COUNTIF(CFB!$W$2:$W$1048576, W7509) - 1))</f>
        <v>2</v>
      </c>
      <c r="N7509" s="2">
        <f>RANK(K7509, INDEX(CFB!$K$2:$K$1048576, MATCH(W7509, CFB!$W$2:$W$1048576, 0)):INDEX(CFB!$K$2:$K$1048576, MATCH(W7509, CFB!$W$2:$W$1048576, 0) + COUNTIF(CFB!$W$2:$W$1048576, W7509) - 1))</f>
        <v>4</v>
      </c>
      <c r="O7509">
        <v>31.28</v>
      </c>
      <c r="P7509">
        <v>-11.39</v>
      </c>
      <c r="W7509">
        <v>1962</v>
      </c>
      <c r="X7509">
        <f t="shared" si="233"/>
        <v>0</v>
      </c>
    </row>
    <row r="7510" spans="1:24" ht="12.75" hidden="1" customHeight="1" x14ac:dyDescent="0.45">
      <c r="A7510">
        <v>5</v>
      </c>
      <c r="B7510" t="s">
        <v>103</v>
      </c>
      <c r="C7510" t="s">
        <v>10</v>
      </c>
      <c r="D7510" s="2" t="str">
        <f t="shared" si="232"/>
        <v>Northwestern1962</v>
      </c>
      <c r="F7510">
        <v>7</v>
      </c>
      <c r="G7510">
        <v>2</v>
      </c>
      <c r="H7510">
        <v>0</v>
      </c>
      <c r="I7510">
        <v>14.16</v>
      </c>
      <c r="J7510">
        <v>6.04</v>
      </c>
      <c r="K7510">
        <v>20.190000000000001</v>
      </c>
      <c r="L7510" s="2">
        <f>_xlfn.RANK.EQ(I7510, INDEX(CFB!$I$2:$I$1048576, MATCH(W7510, CFB!$W$2:$W$1048576, 0)):INDEX(CFB!$I$2:$I$1048576, MATCH(W7510, CFB!$W$2:$W$1048576, 0) + COUNTIF(CFB!$W$2:$W$1048576, W7510) - 1), 0)</f>
        <v>2</v>
      </c>
      <c r="M7510" s="2">
        <f>_xlfn.RANK.EQ(J7510, INDEX(CFB!$J$2:$J$1048576, MATCH(W7510, CFB!$W$2:$W$1048576, 0)):INDEX(CFB!$J$2:$J$1048576, MATCH(W7510, CFB!$W$2:$W$1048576, 0) + COUNTIF(CFB!$W$2:$W$1048576, W7510) - 1))</f>
        <v>21</v>
      </c>
      <c r="N7510" s="2">
        <f>RANK(K7510, INDEX(CFB!$K$2:$K$1048576, MATCH(W7510, CFB!$W$2:$W$1048576, 0)):INDEX(CFB!$K$2:$K$1048576, MATCH(W7510, CFB!$W$2:$W$1048576, 0) + COUNTIF(CFB!$W$2:$W$1048576, W7510) - 1))</f>
        <v>5</v>
      </c>
      <c r="O7510">
        <v>43.72</v>
      </c>
      <c r="P7510">
        <v>-0.08</v>
      </c>
      <c r="W7510">
        <v>1962</v>
      </c>
      <c r="X7510">
        <f t="shared" si="233"/>
        <v>0</v>
      </c>
    </row>
    <row r="7511" spans="1:24" ht="12.75" hidden="1" customHeight="1" x14ac:dyDescent="0.45">
      <c r="A7511">
        <v>6</v>
      </c>
      <c r="B7511" t="s">
        <v>27</v>
      </c>
      <c r="C7511" t="s">
        <v>15</v>
      </c>
      <c r="D7511" s="2" t="str">
        <f t="shared" si="232"/>
        <v>LSU1962</v>
      </c>
      <c r="E7511">
        <v>7</v>
      </c>
      <c r="F7511">
        <v>9</v>
      </c>
      <c r="G7511">
        <v>1</v>
      </c>
      <c r="H7511">
        <v>1</v>
      </c>
      <c r="I7511">
        <v>3.89</v>
      </c>
      <c r="J7511">
        <v>15.87</v>
      </c>
      <c r="K7511">
        <v>19.760000000000002</v>
      </c>
      <c r="L7511" s="2">
        <f>_xlfn.RANK.EQ(I7511, INDEX(CFB!$I$2:$I$1048576, MATCH(W7511, CFB!$W$2:$W$1048576, 0)):INDEX(CFB!$I$2:$I$1048576, MATCH(W7511, CFB!$W$2:$W$1048576, 0) + COUNTIF(CFB!$W$2:$W$1048576, W7511) - 1), 0)</f>
        <v>36</v>
      </c>
      <c r="M7511" s="2">
        <f>_xlfn.RANK.EQ(J7511, INDEX(CFB!$J$2:$J$1048576, MATCH(W7511, CFB!$W$2:$W$1048576, 0)):INDEX(CFB!$J$2:$J$1048576, MATCH(W7511, CFB!$W$2:$W$1048576, 0) + COUNTIF(CFB!$W$2:$W$1048576, W7511) - 1))</f>
        <v>1</v>
      </c>
      <c r="N7511" s="2">
        <f>RANK(K7511, INDEX(CFB!$K$2:$K$1048576, MATCH(W7511, CFB!$W$2:$W$1048576, 0)):INDEX(CFB!$K$2:$K$1048576, MATCH(W7511, CFB!$W$2:$W$1048576, 0) + COUNTIF(CFB!$W$2:$W$1048576, W7511) - 1))</f>
        <v>6</v>
      </c>
      <c r="O7511">
        <v>31.7</v>
      </c>
      <c r="P7511">
        <v>-10.56</v>
      </c>
      <c r="W7511">
        <v>1962</v>
      </c>
      <c r="X7511">
        <f t="shared" si="233"/>
        <v>0</v>
      </c>
    </row>
    <row r="7512" spans="1:24" ht="12.75" hidden="1" customHeight="1" x14ac:dyDescent="0.45">
      <c r="A7512">
        <v>7</v>
      </c>
      <c r="B7512" t="s">
        <v>19</v>
      </c>
      <c r="C7512" t="s">
        <v>15</v>
      </c>
      <c r="D7512" s="2" t="str">
        <f t="shared" si="232"/>
        <v>Ole Miss1962</v>
      </c>
      <c r="E7512">
        <v>3</v>
      </c>
      <c r="F7512">
        <v>10</v>
      </c>
      <c r="G7512">
        <v>0</v>
      </c>
      <c r="H7512">
        <v>0</v>
      </c>
      <c r="I7512">
        <v>7.79</v>
      </c>
      <c r="J7512">
        <v>10.9</v>
      </c>
      <c r="K7512">
        <v>18.68</v>
      </c>
      <c r="L7512" s="2">
        <f>_xlfn.RANK.EQ(I7512, INDEX(CFB!$I$2:$I$1048576, MATCH(W7512, CFB!$W$2:$W$1048576, 0)):INDEX(CFB!$I$2:$I$1048576, MATCH(W7512, CFB!$W$2:$W$1048576, 0) + COUNTIF(CFB!$W$2:$W$1048576, W7512) - 1), 0)</f>
        <v>16</v>
      </c>
      <c r="M7512" s="2">
        <f>_xlfn.RANK.EQ(J7512, INDEX(CFB!$J$2:$J$1048576, MATCH(W7512, CFB!$W$2:$W$1048576, 0)):INDEX(CFB!$J$2:$J$1048576, MATCH(W7512, CFB!$W$2:$W$1048576, 0) + COUNTIF(CFB!$W$2:$W$1048576, W7512) - 1))</f>
        <v>10</v>
      </c>
      <c r="N7512" s="2">
        <f>RANK(K7512, INDEX(CFB!$K$2:$K$1048576, MATCH(W7512, CFB!$W$2:$W$1048576, 0)):INDEX(CFB!$K$2:$K$1048576, MATCH(W7512, CFB!$W$2:$W$1048576, 0) + COUNTIF(CFB!$W$2:$W$1048576, W7512) - 1))</f>
        <v>7</v>
      </c>
      <c r="O7512">
        <v>37.9</v>
      </c>
      <c r="P7512">
        <v>-6.09</v>
      </c>
      <c r="W7512">
        <v>1962</v>
      </c>
      <c r="X7512">
        <f t="shared" si="233"/>
        <v>0</v>
      </c>
    </row>
    <row r="7513" spans="1:24" ht="12.75" hidden="1" customHeight="1" x14ac:dyDescent="0.45">
      <c r="A7513">
        <v>8</v>
      </c>
      <c r="B7513" t="s">
        <v>9</v>
      </c>
      <c r="C7513" t="s">
        <v>10</v>
      </c>
      <c r="D7513" s="2" t="str">
        <f t="shared" si="232"/>
        <v>Ohio State1962</v>
      </c>
      <c r="F7513">
        <v>6</v>
      </c>
      <c r="G7513">
        <v>3</v>
      </c>
      <c r="H7513">
        <v>0</v>
      </c>
      <c r="I7513">
        <v>8.0399999999999991</v>
      </c>
      <c r="J7513">
        <v>9.5500000000000007</v>
      </c>
      <c r="K7513">
        <v>17.600000000000001</v>
      </c>
      <c r="L7513" s="2">
        <f>_xlfn.RANK.EQ(I7513, INDEX(CFB!$I$2:$I$1048576, MATCH(W7513, CFB!$W$2:$W$1048576, 0)):INDEX(CFB!$I$2:$I$1048576, MATCH(W7513, CFB!$W$2:$W$1048576, 0) + COUNTIF(CFB!$W$2:$W$1048576, W7513) - 1), 0)</f>
        <v>13</v>
      </c>
      <c r="M7513" s="2">
        <f>_xlfn.RANK.EQ(J7513, INDEX(CFB!$J$2:$J$1048576, MATCH(W7513, CFB!$W$2:$W$1048576, 0)):INDEX(CFB!$J$2:$J$1048576, MATCH(W7513, CFB!$W$2:$W$1048576, 0) + COUNTIF(CFB!$W$2:$W$1048576, W7513) - 1))</f>
        <v>12</v>
      </c>
      <c r="N7513" s="2">
        <f>RANK(K7513, INDEX(CFB!$K$2:$K$1048576, MATCH(W7513, CFB!$W$2:$W$1048576, 0)):INDEX(CFB!$K$2:$K$1048576, MATCH(W7513, CFB!$W$2:$W$1048576, 0) + COUNTIF(CFB!$W$2:$W$1048576, W7513) - 1))</f>
        <v>8</v>
      </c>
      <c r="O7513">
        <v>36.74</v>
      </c>
      <c r="P7513">
        <v>-5.35</v>
      </c>
      <c r="W7513">
        <v>1962</v>
      </c>
      <c r="X7513">
        <f t="shared" si="233"/>
        <v>0</v>
      </c>
    </row>
    <row r="7514" spans="1:24" ht="12.75" hidden="1" customHeight="1" x14ac:dyDescent="0.45">
      <c r="A7514">
        <v>9</v>
      </c>
      <c r="B7514" t="s">
        <v>52</v>
      </c>
      <c r="C7514" t="s">
        <v>15</v>
      </c>
      <c r="D7514" s="2" t="str">
        <f t="shared" si="232"/>
        <v>Georgia Tech1962</v>
      </c>
      <c r="F7514">
        <v>7</v>
      </c>
      <c r="G7514">
        <v>3</v>
      </c>
      <c r="H7514">
        <v>1</v>
      </c>
      <c r="I7514">
        <v>8.75</v>
      </c>
      <c r="J7514">
        <v>8.7899999999999991</v>
      </c>
      <c r="K7514">
        <v>17.54</v>
      </c>
      <c r="L7514" s="2">
        <f>_xlfn.RANK.EQ(I7514, INDEX(CFB!$I$2:$I$1048576, MATCH(W7514, CFB!$W$2:$W$1048576, 0)):INDEX(CFB!$I$2:$I$1048576, MATCH(W7514, CFB!$W$2:$W$1048576, 0) + COUNTIF(CFB!$W$2:$W$1048576, W7514) - 1), 0)</f>
        <v>10</v>
      </c>
      <c r="M7514" s="2">
        <f>_xlfn.RANK.EQ(J7514, INDEX(CFB!$J$2:$J$1048576, MATCH(W7514, CFB!$W$2:$W$1048576, 0)):INDEX(CFB!$J$2:$J$1048576, MATCH(W7514, CFB!$W$2:$W$1048576, 0) + COUNTIF(CFB!$W$2:$W$1048576, W7514) - 1))</f>
        <v>13</v>
      </c>
      <c r="N7514" s="2">
        <f>RANK(K7514, INDEX(CFB!$K$2:$K$1048576, MATCH(W7514, CFB!$W$2:$W$1048576, 0)):INDEX(CFB!$K$2:$K$1048576, MATCH(W7514, CFB!$W$2:$W$1048576, 0) + COUNTIF(CFB!$W$2:$W$1048576, W7514) - 1))</f>
        <v>9</v>
      </c>
      <c r="O7514">
        <v>36.049999999999997</v>
      </c>
      <c r="P7514">
        <v>-6.06</v>
      </c>
      <c r="W7514">
        <v>1962</v>
      </c>
      <c r="X7514">
        <f t="shared" si="233"/>
        <v>0</v>
      </c>
    </row>
    <row r="7515" spans="1:24" ht="12.75" hidden="1" customHeight="1" x14ac:dyDescent="0.45">
      <c r="A7515">
        <v>10</v>
      </c>
      <c r="B7515" t="s">
        <v>66</v>
      </c>
      <c r="C7515" t="s">
        <v>242</v>
      </c>
      <c r="D7515" s="2" t="str">
        <f t="shared" si="232"/>
        <v>Washington1962</v>
      </c>
      <c r="F7515">
        <v>7</v>
      </c>
      <c r="G7515">
        <v>1</v>
      </c>
      <c r="H7515">
        <v>2</v>
      </c>
      <c r="I7515">
        <v>5.99</v>
      </c>
      <c r="J7515">
        <v>11</v>
      </c>
      <c r="K7515">
        <v>16.98</v>
      </c>
      <c r="L7515" s="2">
        <f>_xlfn.RANK.EQ(I7515, INDEX(CFB!$I$2:$I$1048576, MATCH(W7515, CFB!$W$2:$W$1048576, 0)):INDEX(CFB!$I$2:$I$1048576, MATCH(W7515, CFB!$W$2:$W$1048576, 0) + COUNTIF(CFB!$W$2:$W$1048576, W7515) - 1), 0)</f>
        <v>22</v>
      </c>
      <c r="M7515" s="2">
        <f>_xlfn.RANK.EQ(J7515, INDEX(CFB!$J$2:$J$1048576, MATCH(W7515, CFB!$W$2:$W$1048576, 0)):INDEX(CFB!$J$2:$J$1048576, MATCH(W7515, CFB!$W$2:$W$1048576, 0) + COUNTIF(CFB!$W$2:$W$1048576, W7515) - 1))</f>
        <v>9</v>
      </c>
      <c r="N7515" s="2">
        <f>RANK(K7515, INDEX(CFB!$K$2:$K$1048576, MATCH(W7515, CFB!$W$2:$W$1048576, 0)):INDEX(CFB!$K$2:$K$1048576, MATCH(W7515, CFB!$W$2:$W$1048576, 0) + COUNTIF(CFB!$W$2:$W$1048576, W7515) - 1))</f>
        <v>10</v>
      </c>
      <c r="O7515">
        <v>33.71</v>
      </c>
      <c r="P7515">
        <v>-5.22</v>
      </c>
      <c r="W7515">
        <v>1962</v>
      </c>
      <c r="X7515">
        <f t="shared" si="233"/>
        <v>0</v>
      </c>
    </row>
    <row r="7516" spans="1:24" ht="12.75" hidden="1" customHeight="1" x14ac:dyDescent="0.45">
      <c r="A7516">
        <v>11</v>
      </c>
      <c r="B7516" t="s">
        <v>54</v>
      </c>
      <c r="C7516" t="s">
        <v>188</v>
      </c>
      <c r="D7516" s="2" t="str">
        <f t="shared" si="232"/>
        <v>Oklahoma1962</v>
      </c>
      <c r="E7516">
        <v>8</v>
      </c>
      <c r="F7516">
        <v>8</v>
      </c>
      <c r="G7516">
        <v>3</v>
      </c>
      <c r="H7516">
        <v>0</v>
      </c>
      <c r="I7516">
        <v>4.21</v>
      </c>
      <c r="J7516">
        <v>12.61</v>
      </c>
      <c r="K7516">
        <v>16.82</v>
      </c>
      <c r="L7516" s="2">
        <f>_xlfn.RANK.EQ(I7516, INDEX(CFB!$I$2:$I$1048576, MATCH(W7516, CFB!$W$2:$W$1048576, 0)):INDEX(CFB!$I$2:$I$1048576, MATCH(W7516, CFB!$W$2:$W$1048576, 0) + COUNTIF(CFB!$W$2:$W$1048576, W7516) - 1), 0)</f>
        <v>32</v>
      </c>
      <c r="M7516" s="2">
        <f>_xlfn.RANK.EQ(J7516, INDEX(CFB!$J$2:$J$1048576, MATCH(W7516, CFB!$W$2:$W$1048576, 0)):INDEX(CFB!$J$2:$J$1048576, MATCH(W7516, CFB!$W$2:$W$1048576, 0) + COUNTIF(CFB!$W$2:$W$1048576, W7516) - 1))</f>
        <v>5</v>
      </c>
      <c r="N7516" s="2">
        <f>RANK(K7516, INDEX(CFB!$K$2:$K$1048576, MATCH(W7516, CFB!$W$2:$W$1048576, 0)):INDEX(CFB!$K$2:$K$1048576, MATCH(W7516, CFB!$W$2:$W$1048576, 0) + COUNTIF(CFB!$W$2:$W$1048576, W7516) - 1))</f>
        <v>11</v>
      </c>
      <c r="O7516">
        <v>37.46</v>
      </c>
      <c r="P7516">
        <v>-7.94</v>
      </c>
      <c r="W7516">
        <v>1962</v>
      </c>
      <c r="X7516">
        <f t="shared" si="233"/>
        <v>0</v>
      </c>
    </row>
    <row r="7517" spans="1:24" ht="12.75" hidden="1" customHeight="1" x14ac:dyDescent="0.45">
      <c r="A7517">
        <v>12</v>
      </c>
      <c r="B7517" t="s">
        <v>95</v>
      </c>
      <c r="C7517" t="s">
        <v>10</v>
      </c>
      <c r="D7517" s="2" t="str">
        <f t="shared" si="232"/>
        <v>Michigan State1962</v>
      </c>
      <c r="F7517">
        <v>5</v>
      </c>
      <c r="G7517">
        <v>4</v>
      </c>
      <c r="H7517">
        <v>0</v>
      </c>
      <c r="I7517">
        <v>9.07</v>
      </c>
      <c r="J7517">
        <v>7.71</v>
      </c>
      <c r="K7517">
        <v>16.78</v>
      </c>
      <c r="L7517" s="2">
        <f>_xlfn.RANK.EQ(I7517, INDEX(CFB!$I$2:$I$1048576, MATCH(W7517, CFB!$W$2:$W$1048576, 0)):INDEX(CFB!$I$2:$I$1048576, MATCH(W7517, CFB!$W$2:$W$1048576, 0) + COUNTIF(CFB!$W$2:$W$1048576, W7517) - 1), 0)</f>
        <v>8</v>
      </c>
      <c r="M7517" s="2">
        <f>_xlfn.RANK.EQ(J7517, INDEX(CFB!$J$2:$J$1048576, MATCH(W7517, CFB!$W$2:$W$1048576, 0)):INDEX(CFB!$J$2:$J$1048576, MATCH(W7517, CFB!$W$2:$W$1048576, 0) + COUNTIF(CFB!$W$2:$W$1048576, W7517) - 1))</f>
        <v>16</v>
      </c>
      <c r="N7517" s="2">
        <f>RANK(K7517, INDEX(CFB!$K$2:$K$1048576, MATCH(W7517, CFB!$W$2:$W$1048576, 0)):INDEX(CFB!$K$2:$K$1048576, MATCH(W7517, CFB!$W$2:$W$1048576, 0) + COUNTIF(CFB!$W$2:$W$1048576, W7517) - 1))</f>
        <v>12</v>
      </c>
      <c r="O7517">
        <v>37</v>
      </c>
      <c r="P7517">
        <v>-3.19</v>
      </c>
      <c r="W7517">
        <v>1962</v>
      </c>
      <c r="X7517">
        <f t="shared" si="233"/>
        <v>0</v>
      </c>
    </row>
    <row r="7518" spans="1:24" ht="12.75" hidden="1" customHeight="1" x14ac:dyDescent="0.45">
      <c r="A7518">
        <v>13</v>
      </c>
      <c r="B7518" t="s">
        <v>16</v>
      </c>
      <c r="C7518" t="s">
        <v>12</v>
      </c>
      <c r="D7518" s="2" t="str">
        <f t="shared" si="232"/>
        <v>Penn State1962</v>
      </c>
      <c r="E7518">
        <v>9</v>
      </c>
      <c r="F7518">
        <v>9</v>
      </c>
      <c r="G7518">
        <v>2</v>
      </c>
      <c r="H7518">
        <v>0</v>
      </c>
      <c r="I7518">
        <v>8.16</v>
      </c>
      <c r="J7518">
        <v>7.83</v>
      </c>
      <c r="K7518">
        <v>15.99</v>
      </c>
      <c r="L7518" s="2">
        <f>_xlfn.RANK.EQ(I7518, INDEX(CFB!$I$2:$I$1048576, MATCH(W7518, CFB!$W$2:$W$1048576, 0)):INDEX(CFB!$I$2:$I$1048576, MATCH(W7518, CFB!$W$2:$W$1048576, 0) + COUNTIF(CFB!$W$2:$W$1048576, W7518) - 1), 0)</f>
        <v>12</v>
      </c>
      <c r="M7518" s="2">
        <f>_xlfn.RANK.EQ(J7518, INDEX(CFB!$J$2:$J$1048576, MATCH(W7518, CFB!$W$2:$W$1048576, 0)):INDEX(CFB!$J$2:$J$1048576, MATCH(W7518, CFB!$W$2:$W$1048576, 0) + COUNTIF(CFB!$W$2:$W$1048576, W7518) - 1))</f>
        <v>15</v>
      </c>
      <c r="N7518" s="2">
        <f>RANK(K7518, INDEX(CFB!$K$2:$K$1048576, MATCH(W7518, CFB!$W$2:$W$1048576, 0)):INDEX(CFB!$K$2:$K$1048576, MATCH(W7518, CFB!$W$2:$W$1048576, 0) + COUNTIF(CFB!$W$2:$W$1048576, W7518) - 1))</f>
        <v>13</v>
      </c>
      <c r="O7518">
        <v>34.78</v>
      </c>
      <c r="P7518">
        <v>-2.44</v>
      </c>
      <c r="W7518">
        <v>1962</v>
      </c>
      <c r="X7518">
        <f t="shared" si="233"/>
        <v>0</v>
      </c>
    </row>
    <row r="7519" spans="1:24" ht="12.75" hidden="1" customHeight="1" x14ac:dyDescent="0.45">
      <c r="A7519">
        <v>14</v>
      </c>
      <c r="B7519" t="s">
        <v>124</v>
      </c>
      <c r="C7519" t="s">
        <v>10</v>
      </c>
      <c r="D7519" s="2" t="str">
        <f t="shared" si="232"/>
        <v>Purdue1962</v>
      </c>
      <c r="F7519">
        <v>4</v>
      </c>
      <c r="G7519">
        <v>4</v>
      </c>
      <c r="H7519">
        <v>1</v>
      </c>
      <c r="I7519">
        <v>3.98</v>
      </c>
      <c r="J7519">
        <v>11.54</v>
      </c>
      <c r="K7519">
        <v>15.51</v>
      </c>
      <c r="L7519" s="2">
        <f>_xlfn.RANK.EQ(I7519, INDEX(CFB!$I$2:$I$1048576, MATCH(W7519, CFB!$W$2:$W$1048576, 0)):INDEX(CFB!$I$2:$I$1048576, MATCH(W7519, CFB!$W$2:$W$1048576, 0) + COUNTIF(CFB!$W$2:$W$1048576, W7519) - 1), 0)</f>
        <v>34</v>
      </c>
      <c r="M7519" s="2">
        <f>_xlfn.RANK.EQ(J7519, INDEX(CFB!$J$2:$J$1048576, MATCH(W7519, CFB!$W$2:$W$1048576, 0)):INDEX(CFB!$J$2:$J$1048576, MATCH(W7519, CFB!$W$2:$W$1048576, 0) + COUNTIF(CFB!$W$2:$W$1048576, W7519) - 1))</f>
        <v>7</v>
      </c>
      <c r="N7519" s="2">
        <f>RANK(K7519, INDEX(CFB!$K$2:$K$1048576, MATCH(W7519, CFB!$W$2:$W$1048576, 0)):INDEX(CFB!$K$2:$K$1048576, MATCH(W7519, CFB!$W$2:$W$1048576, 0) + COUNTIF(CFB!$W$2:$W$1048576, W7519) - 1))</f>
        <v>14</v>
      </c>
      <c r="O7519">
        <v>31.95</v>
      </c>
      <c r="P7519">
        <v>-7.5</v>
      </c>
      <c r="W7519">
        <v>1962</v>
      </c>
      <c r="X7519">
        <f t="shared" si="233"/>
        <v>0</v>
      </c>
    </row>
    <row r="7520" spans="1:24" ht="12.75" hidden="1" customHeight="1" x14ac:dyDescent="0.45">
      <c r="A7520">
        <v>15</v>
      </c>
      <c r="B7520" t="s">
        <v>14</v>
      </c>
      <c r="C7520" t="s">
        <v>189</v>
      </c>
      <c r="D7520" s="2" t="str">
        <f t="shared" si="232"/>
        <v>Texas1962</v>
      </c>
      <c r="E7520">
        <v>4</v>
      </c>
      <c r="F7520">
        <v>9</v>
      </c>
      <c r="G7520">
        <v>1</v>
      </c>
      <c r="H7520">
        <v>1</v>
      </c>
      <c r="I7520">
        <v>3.72</v>
      </c>
      <c r="J7520">
        <v>11.51</v>
      </c>
      <c r="K7520">
        <v>15.23</v>
      </c>
      <c r="L7520" s="2">
        <f>_xlfn.RANK.EQ(I7520, INDEX(CFB!$I$2:$I$1048576, MATCH(W7520, CFB!$W$2:$W$1048576, 0)):INDEX(CFB!$I$2:$I$1048576, MATCH(W7520, CFB!$W$2:$W$1048576, 0) + COUNTIF(CFB!$W$2:$W$1048576, W7520) - 1), 0)</f>
        <v>37</v>
      </c>
      <c r="M7520" s="2">
        <f>_xlfn.RANK.EQ(J7520, INDEX(CFB!$J$2:$J$1048576, MATCH(W7520, CFB!$W$2:$W$1048576, 0)):INDEX(CFB!$J$2:$J$1048576, MATCH(W7520, CFB!$W$2:$W$1048576, 0) + COUNTIF(CFB!$W$2:$W$1048576, W7520) - 1))</f>
        <v>8</v>
      </c>
      <c r="N7520" s="2">
        <f>RANK(K7520, INDEX(CFB!$K$2:$K$1048576, MATCH(W7520, CFB!$W$2:$W$1048576, 0)):INDEX(CFB!$K$2:$K$1048576, MATCH(W7520, CFB!$W$2:$W$1048576, 0) + COUNTIF(CFB!$W$2:$W$1048576, W7520) - 1))</f>
        <v>15</v>
      </c>
      <c r="O7520">
        <v>30.58</v>
      </c>
      <c r="P7520">
        <v>-6.61</v>
      </c>
      <c r="W7520">
        <v>1962</v>
      </c>
      <c r="X7520">
        <f t="shared" si="233"/>
        <v>0</v>
      </c>
    </row>
    <row r="7521" spans="1:24" ht="12.75" hidden="1" customHeight="1" x14ac:dyDescent="0.45">
      <c r="A7521">
        <v>16</v>
      </c>
      <c r="B7521" t="s">
        <v>69</v>
      </c>
      <c r="C7521" t="s">
        <v>189</v>
      </c>
      <c r="D7521" s="2" t="str">
        <f t="shared" si="232"/>
        <v>Arkansas1962</v>
      </c>
      <c r="E7521">
        <v>6</v>
      </c>
      <c r="F7521">
        <v>9</v>
      </c>
      <c r="G7521">
        <v>2</v>
      </c>
      <c r="H7521">
        <v>0</v>
      </c>
      <c r="I7521">
        <v>10.14</v>
      </c>
      <c r="J7521">
        <v>4.88</v>
      </c>
      <c r="K7521">
        <v>15.01</v>
      </c>
      <c r="L7521" s="2">
        <f>_xlfn.RANK.EQ(I7521, INDEX(CFB!$I$2:$I$1048576, MATCH(W7521, CFB!$W$2:$W$1048576, 0)):INDEX(CFB!$I$2:$I$1048576, MATCH(W7521, CFB!$W$2:$W$1048576, 0) + COUNTIF(CFB!$W$2:$W$1048576, W7521) - 1), 0)</f>
        <v>4</v>
      </c>
      <c r="M7521" s="2">
        <f>_xlfn.RANK.EQ(J7521, INDEX(CFB!$J$2:$J$1048576, MATCH(W7521, CFB!$W$2:$W$1048576, 0)):INDEX(CFB!$J$2:$J$1048576, MATCH(W7521, CFB!$W$2:$W$1048576, 0) + COUNTIF(CFB!$W$2:$W$1048576, W7521) - 1))</f>
        <v>26</v>
      </c>
      <c r="N7521" s="2">
        <f>RANK(K7521, INDEX(CFB!$K$2:$K$1048576, MATCH(W7521, CFB!$W$2:$W$1048576, 0)):INDEX(CFB!$K$2:$K$1048576, MATCH(W7521, CFB!$W$2:$W$1048576, 0) + COUNTIF(CFB!$W$2:$W$1048576, W7521) - 1))</f>
        <v>16</v>
      </c>
      <c r="O7521">
        <v>39.56</v>
      </c>
      <c r="P7521">
        <v>0.26</v>
      </c>
      <c r="W7521">
        <v>1962</v>
      </c>
      <c r="X7521">
        <f t="shared" si="233"/>
        <v>0</v>
      </c>
    </row>
    <row r="7522" spans="1:24" ht="12.75" hidden="1" customHeight="1" x14ac:dyDescent="0.45">
      <c r="A7522">
        <v>17</v>
      </c>
      <c r="B7522" t="s">
        <v>46</v>
      </c>
      <c r="C7522" t="s">
        <v>188</v>
      </c>
      <c r="D7522" s="2" t="str">
        <f t="shared" si="232"/>
        <v>Missouri1962</v>
      </c>
      <c r="F7522">
        <v>8</v>
      </c>
      <c r="G7522">
        <v>1</v>
      </c>
      <c r="H7522">
        <v>2</v>
      </c>
      <c r="I7522">
        <v>0.65</v>
      </c>
      <c r="J7522">
        <v>13.1</v>
      </c>
      <c r="K7522">
        <v>13.75</v>
      </c>
      <c r="L7522" s="2">
        <f>_xlfn.RANK.EQ(I7522, INDEX(CFB!$I$2:$I$1048576, MATCH(W7522, CFB!$W$2:$W$1048576, 0)):INDEX(CFB!$I$2:$I$1048576, MATCH(W7522, CFB!$W$2:$W$1048576, 0) + COUNTIF(CFB!$W$2:$W$1048576, W7522) - 1), 0)</f>
        <v>58</v>
      </c>
      <c r="M7522" s="2">
        <f>_xlfn.RANK.EQ(J7522, INDEX(CFB!$J$2:$J$1048576, MATCH(W7522, CFB!$W$2:$W$1048576, 0)):INDEX(CFB!$J$2:$J$1048576, MATCH(W7522, CFB!$W$2:$W$1048576, 0) + COUNTIF(CFB!$W$2:$W$1048576, W7522) - 1))</f>
        <v>4</v>
      </c>
      <c r="N7522" s="2">
        <f>RANK(K7522, INDEX(CFB!$K$2:$K$1048576, MATCH(W7522, CFB!$W$2:$W$1048576, 0)):INDEX(CFB!$K$2:$K$1048576, MATCH(W7522, CFB!$W$2:$W$1048576, 0) + COUNTIF(CFB!$W$2:$W$1048576, W7522) - 1))</f>
        <v>17</v>
      </c>
      <c r="O7522">
        <v>29.82</v>
      </c>
      <c r="P7522">
        <v>-7.48</v>
      </c>
      <c r="W7522">
        <v>1962</v>
      </c>
      <c r="X7522">
        <f t="shared" si="233"/>
        <v>0</v>
      </c>
    </row>
    <row r="7523" spans="1:24" ht="12.75" hidden="1" customHeight="1" x14ac:dyDescent="0.45">
      <c r="A7523">
        <v>18</v>
      </c>
      <c r="B7523" t="s">
        <v>35</v>
      </c>
      <c r="C7523" t="s">
        <v>15</v>
      </c>
      <c r="D7523" s="2" t="str">
        <f t="shared" si="232"/>
        <v>Florida1962</v>
      </c>
      <c r="F7523">
        <v>7</v>
      </c>
      <c r="G7523">
        <v>4</v>
      </c>
      <c r="H7523">
        <v>0</v>
      </c>
      <c r="I7523">
        <v>8.26</v>
      </c>
      <c r="J7523">
        <v>4.96</v>
      </c>
      <c r="K7523">
        <v>13.22</v>
      </c>
      <c r="L7523" s="2">
        <f>_xlfn.RANK.EQ(I7523, INDEX(CFB!$I$2:$I$1048576, MATCH(W7523, CFB!$W$2:$W$1048576, 0)):INDEX(CFB!$I$2:$I$1048576, MATCH(W7523, CFB!$W$2:$W$1048576, 0) + COUNTIF(CFB!$W$2:$W$1048576, W7523) - 1), 0)</f>
        <v>11</v>
      </c>
      <c r="M7523" s="2">
        <f>_xlfn.RANK.EQ(J7523, INDEX(CFB!$J$2:$J$1048576, MATCH(W7523, CFB!$W$2:$W$1048576, 0)):INDEX(CFB!$J$2:$J$1048576, MATCH(W7523, CFB!$W$2:$W$1048576, 0) + COUNTIF(CFB!$W$2:$W$1048576, W7523) - 1))</f>
        <v>24</v>
      </c>
      <c r="N7523" s="2">
        <f>RANK(K7523, INDEX(CFB!$K$2:$K$1048576, MATCH(W7523, CFB!$W$2:$W$1048576, 0)):INDEX(CFB!$K$2:$K$1048576, MATCH(W7523, CFB!$W$2:$W$1048576, 0) + COUNTIF(CFB!$W$2:$W$1048576, W7523) - 1))</f>
        <v>18</v>
      </c>
      <c r="O7523">
        <v>37.08</v>
      </c>
      <c r="P7523">
        <v>-0.33</v>
      </c>
      <c r="W7523">
        <v>1962</v>
      </c>
      <c r="X7523">
        <f t="shared" si="233"/>
        <v>0</v>
      </c>
    </row>
    <row r="7524" spans="1:24" ht="12.75" hidden="1" customHeight="1" x14ac:dyDescent="0.45">
      <c r="A7524">
        <v>19</v>
      </c>
      <c r="B7524" t="s">
        <v>13</v>
      </c>
      <c r="C7524" t="s">
        <v>12</v>
      </c>
      <c r="D7524" s="2" t="str">
        <f t="shared" si="232"/>
        <v>Oregon1962</v>
      </c>
      <c r="F7524">
        <v>6</v>
      </c>
      <c r="G7524">
        <v>3</v>
      </c>
      <c r="H7524">
        <v>1</v>
      </c>
      <c r="I7524">
        <v>10.050000000000001</v>
      </c>
      <c r="J7524">
        <v>2.16</v>
      </c>
      <c r="K7524">
        <v>12.2</v>
      </c>
      <c r="L7524" s="2">
        <f>_xlfn.RANK.EQ(I7524, INDEX(CFB!$I$2:$I$1048576, MATCH(W7524, CFB!$W$2:$W$1048576, 0)):INDEX(CFB!$I$2:$I$1048576, MATCH(W7524, CFB!$W$2:$W$1048576, 0) + COUNTIF(CFB!$W$2:$W$1048576, W7524) - 1), 0)</f>
        <v>5</v>
      </c>
      <c r="M7524" s="2">
        <f>_xlfn.RANK.EQ(J7524, INDEX(CFB!$J$2:$J$1048576, MATCH(W7524, CFB!$W$2:$W$1048576, 0)):INDEX(CFB!$J$2:$J$1048576, MATCH(W7524, CFB!$W$2:$W$1048576, 0) + COUNTIF(CFB!$W$2:$W$1048576, W7524) - 1))</f>
        <v>46</v>
      </c>
      <c r="N7524" s="2">
        <f>RANK(K7524, INDEX(CFB!$K$2:$K$1048576, MATCH(W7524, CFB!$W$2:$W$1048576, 0)):INDEX(CFB!$K$2:$K$1048576, MATCH(W7524, CFB!$W$2:$W$1048576, 0) + COUNTIF(CFB!$W$2:$W$1048576, W7524) - 1))</f>
        <v>19</v>
      </c>
      <c r="O7524">
        <v>36.369999999999997</v>
      </c>
      <c r="P7524">
        <v>3.16</v>
      </c>
      <c r="W7524">
        <v>1962</v>
      </c>
      <c r="X7524">
        <f t="shared" si="233"/>
        <v>0</v>
      </c>
    </row>
    <row r="7525" spans="1:24" ht="12.75" hidden="1" customHeight="1" x14ac:dyDescent="0.45">
      <c r="A7525">
        <v>20</v>
      </c>
      <c r="B7525" t="s">
        <v>60</v>
      </c>
      <c r="C7525" t="s">
        <v>23</v>
      </c>
      <c r="D7525" s="2" t="str">
        <f t="shared" si="232"/>
        <v>Duke1962</v>
      </c>
      <c r="F7525">
        <v>8</v>
      </c>
      <c r="G7525">
        <v>2</v>
      </c>
      <c r="H7525">
        <v>0</v>
      </c>
      <c r="I7525">
        <v>4.01</v>
      </c>
      <c r="J7525">
        <v>7.64</v>
      </c>
      <c r="K7525">
        <v>11.65</v>
      </c>
      <c r="L7525" s="2">
        <f>_xlfn.RANK.EQ(I7525, INDEX(CFB!$I$2:$I$1048576, MATCH(W7525, CFB!$W$2:$W$1048576, 0)):INDEX(CFB!$I$2:$I$1048576, MATCH(W7525, CFB!$W$2:$W$1048576, 0) + COUNTIF(CFB!$W$2:$W$1048576, W7525) - 1), 0)</f>
        <v>33</v>
      </c>
      <c r="M7525" s="2">
        <f>_xlfn.RANK.EQ(J7525, INDEX(CFB!$J$2:$J$1048576, MATCH(W7525, CFB!$W$2:$W$1048576, 0)):INDEX(CFB!$J$2:$J$1048576, MATCH(W7525, CFB!$W$2:$W$1048576, 0) + COUNTIF(CFB!$W$2:$W$1048576, W7525) - 1))</f>
        <v>17</v>
      </c>
      <c r="N7525" s="2">
        <f>RANK(K7525, INDEX(CFB!$K$2:$K$1048576, MATCH(W7525, CFB!$W$2:$W$1048576, 0)):INDEX(CFB!$K$2:$K$1048576, MATCH(W7525, CFB!$W$2:$W$1048576, 0) + COUNTIF(CFB!$W$2:$W$1048576, W7525) - 1))</f>
        <v>20</v>
      </c>
      <c r="O7525">
        <v>32.54</v>
      </c>
      <c r="P7525">
        <v>-2.12</v>
      </c>
      <c r="W7525">
        <v>1962</v>
      </c>
      <c r="X7525">
        <f t="shared" si="233"/>
        <v>0</v>
      </c>
    </row>
    <row r="7526" spans="1:24" ht="12.75" hidden="1" customHeight="1" x14ac:dyDescent="0.45">
      <c r="A7526">
        <v>21</v>
      </c>
      <c r="B7526" t="s">
        <v>119</v>
      </c>
      <c r="C7526" t="s">
        <v>12</v>
      </c>
      <c r="D7526" s="2" t="str">
        <f t="shared" si="232"/>
        <v>Oregon State1962</v>
      </c>
      <c r="F7526">
        <v>9</v>
      </c>
      <c r="G7526">
        <v>2</v>
      </c>
      <c r="H7526">
        <v>0</v>
      </c>
      <c r="I7526">
        <v>7.96</v>
      </c>
      <c r="J7526">
        <v>3.46</v>
      </c>
      <c r="K7526">
        <v>11.42</v>
      </c>
      <c r="L7526" s="2">
        <f>_xlfn.RANK.EQ(I7526, INDEX(CFB!$I$2:$I$1048576, MATCH(W7526, CFB!$W$2:$W$1048576, 0)):INDEX(CFB!$I$2:$I$1048576, MATCH(W7526, CFB!$W$2:$W$1048576, 0) + COUNTIF(CFB!$W$2:$W$1048576, W7526) - 1), 0)</f>
        <v>15</v>
      </c>
      <c r="M7526" s="2">
        <f>_xlfn.RANK.EQ(J7526, INDEX(CFB!$J$2:$J$1048576, MATCH(W7526, CFB!$W$2:$W$1048576, 0)):INDEX(CFB!$J$2:$J$1048576, MATCH(W7526, CFB!$W$2:$W$1048576, 0) + COUNTIF(CFB!$W$2:$W$1048576, W7526) - 1))</f>
        <v>35</v>
      </c>
      <c r="N7526" s="2">
        <f>RANK(K7526, INDEX(CFB!$K$2:$K$1048576, MATCH(W7526, CFB!$W$2:$W$1048576, 0)):INDEX(CFB!$K$2:$K$1048576, MATCH(W7526, CFB!$W$2:$W$1048576, 0) + COUNTIF(CFB!$W$2:$W$1048576, W7526) - 1))</f>
        <v>21</v>
      </c>
      <c r="O7526">
        <v>34.93</v>
      </c>
      <c r="P7526">
        <v>2.06</v>
      </c>
      <c r="W7526">
        <v>1962</v>
      </c>
      <c r="X7526">
        <f t="shared" si="233"/>
        <v>0</v>
      </c>
    </row>
    <row r="7527" spans="1:24" ht="12.75" hidden="1" customHeight="1" x14ac:dyDescent="0.45">
      <c r="A7527">
        <v>22</v>
      </c>
      <c r="B7527" t="s">
        <v>36</v>
      </c>
      <c r="C7527" t="s">
        <v>10</v>
      </c>
      <c r="D7527" s="2" t="str">
        <f t="shared" si="232"/>
        <v>Iowa1962</v>
      </c>
      <c r="F7527">
        <v>4</v>
      </c>
      <c r="G7527">
        <v>5</v>
      </c>
      <c r="H7527">
        <v>0</v>
      </c>
      <c r="I7527">
        <v>6.5</v>
      </c>
      <c r="J7527">
        <v>4.82</v>
      </c>
      <c r="K7527">
        <v>11.32</v>
      </c>
      <c r="L7527" s="2">
        <f>_xlfn.RANK.EQ(I7527, INDEX(CFB!$I$2:$I$1048576, MATCH(W7527, CFB!$W$2:$W$1048576, 0)):INDEX(CFB!$I$2:$I$1048576, MATCH(W7527, CFB!$W$2:$W$1048576, 0) + COUNTIF(CFB!$W$2:$W$1048576, W7527) - 1), 0)</f>
        <v>21</v>
      </c>
      <c r="M7527" s="2">
        <f>_xlfn.RANK.EQ(J7527, INDEX(CFB!$J$2:$J$1048576, MATCH(W7527, CFB!$W$2:$W$1048576, 0)):INDEX(CFB!$J$2:$J$1048576, MATCH(W7527, CFB!$W$2:$W$1048576, 0) + COUNTIF(CFB!$W$2:$W$1048576, W7527) - 1))</f>
        <v>28</v>
      </c>
      <c r="N7527" s="2">
        <f>RANK(K7527, INDEX(CFB!$K$2:$K$1048576, MATCH(W7527, CFB!$W$2:$W$1048576, 0)):INDEX(CFB!$K$2:$K$1048576, MATCH(W7527, CFB!$W$2:$W$1048576, 0) + COUNTIF(CFB!$W$2:$W$1048576, W7527) - 1))</f>
        <v>22</v>
      </c>
      <c r="O7527">
        <v>33.409999999999997</v>
      </c>
      <c r="P7527">
        <v>0.51</v>
      </c>
      <c r="W7527">
        <v>1962</v>
      </c>
      <c r="X7527">
        <f t="shared" si="233"/>
        <v>0</v>
      </c>
    </row>
    <row r="7528" spans="1:24" ht="12.75" hidden="1" customHeight="1" x14ac:dyDescent="0.45">
      <c r="A7528">
        <v>23</v>
      </c>
      <c r="B7528" t="s">
        <v>11</v>
      </c>
      <c r="C7528" t="s">
        <v>12</v>
      </c>
      <c r="D7528" s="2" t="str">
        <f t="shared" si="232"/>
        <v>Notre Dame1962</v>
      </c>
      <c r="F7528">
        <v>5</v>
      </c>
      <c r="G7528">
        <v>5</v>
      </c>
      <c r="H7528">
        <v>0</v>
      </c>
      <c r="I7528">
        <v>6.79</v>
      </c>
      <c r="J7528">
        <v>4.4400000000000004</v>
      </c>
      <c r="K7528">
        <v>11.23</v>
      </c>
      <c r="L7528" s="2">
        <f>_xlfn.RANK.EQ(I7528, INDEX(CFB!$I$2:$I$1048576, MATCH(W7528, CFB!$W$2:$W$1048576, 0)):INDEX(CFB!$I$2:$I$1048576, MATCH(W7528, CFB!$W$2:$W$1048576, 0) + COUNTIF(CFB!$W$2:$W$1048576, W7528) - 1), 0)</f>
        <v>19</v>
      </c>
      <c r="M7528" s="2">
        <f>_xlfn.RANK.EQ(J7528, INDEX(CFB!$J$2:$J$1048576, MATCH(W7528, CFB!$W$2:$W$1048576, 0)):INDEX(CFB!$J$2:$J$1048576, MATCH(W7528, CFB!$W$2:$W$1048576, 0) + COUNTIF(CFB!$W$2:$W$1048576, W7528) - 1))</f>
        <v>30</v>
      </c>
      <c r="N7528" s="2">
        <f>RANK(K7528, INDEX(CFB!$K$2:$K$1048576, MATCH(W7528, CFB!$W$2:$W$1048576, 0)):INDEX(CFB!$K$2:$K$1048576, MATCH(W7528, CFB!$W$2:$W$1048576, 0) + COUNTIF(CFB!$W$2:$W$1048576, W7528) - 1))</f>
        <v>23</v>
      </c>
      <c r="O7528">
        <v>33.25</v>
      </c>
      <c r="P7528">
        <v>0.18</v>
      </c>
      <c r="W7528">
        <v>1962</v>
      </c>
      <c r="X7528">
        <f t="shared" si="233"/>
        <v>0</v>
      </c>
    </row>
    <row r="7529" spans="1:24" ht="12.75" hidden="1" customHeight="1" x14ac:dyDescent="0.45">
      <c r="A7529">
        <v>24</v>
      </c>
      <c r="B7529" t="s">
        <v>47</v>
      </c>
      <c r="C7529" t="s">
        <v>188</v>
      </c>
      <c r="D7529" s="2" t="str">
        <f t="shared" si="232"/>
        <v>Nebraska1962</v>
      </c>
      <c r="F7529">
        <v>9</v>
      </c>
      <c r="G7529">
        <v>2</v>
      </c>
      <c r="H7529">
        <v>0</v>
      </c>
      <c r="I7529">
        <v>9.49</v>
      </c>
      <c r="J7529">
        <v>1.63</v>
      </c>
      <c r="K7529">
        <v>11.12</v>
      </c>
      <c r="L7529" s="2">
        <f>_xlfn.RANK.EQ(I7529, INDEX(CFB!$I$2:$I$1048576, MATCH(W7529, CFB!$W$2:$W$1048576, 0)):INDEX(CFB!$I$2:$I$1048576, MATCH(W7529, CFB!$W$2:$W$1048576, 0) + COUNTIF(CFB!$W$2:$W$1048576, W7529) - 1), 0)</f>
        <v>6</v>
      </c>
      <c r="M7529" s="2">
        <f>_xlfn.RANK.EQ(J7529, INDEX(CFB!$J$2:$J$1048576, MATCH(W7529, CFB!$W$2:$W$1048576, 0)):INDEX(CFB!$J$2:$J$1048576, MATCH(W7529, CFB!$W$2:$W$1048576, 0) + COUNTIF(CFB!$W$2:$W$1048576, W7529) - 1))</f>
        <v>56</v>
      </c>
      <c r="N7529" s="2">
        <f>RANK(K7529, INDEX(CFB!$K$2:$K$1048576, MATCH(W7529, CFB!$W$2:$W$1048576, 0)):INDEX(CFB!$K$2:$K$1048576, MATCH(W7529, CFB!$W$2:$W$1048576, 0) + COUNTIF(CFB!$W$2:$W$1048576, W7529) - 1))</f>
        <v>24</v>
      </c>
      <c r="O7529">
        <v>36.51</v>
      </c>
      <c r="P7529">
        <v>4.2699999999999996</v>
      </c>
      <c r="W7529">
        <v>1962</v>
      </c>
      <c r="X7529">
        <f t="shared" si="233"/>
        <v>0</v>
      </c>
    </row>
    <row r="7530" spans="1:24" ht="12.75" hidden="1" customHeight="1" x14ac:dyDescent="0.45">
      <c r="A7530">
        <v>25</v>
      </c>
      <c r="B7530" t="s">
        <v>22</v>
      </c>
      <c r="C7530" t="s">
        <v>12</v>
      </c>
      <c r="D7530" s="2" t="str">
        <f t="shared" si="232"/>
        <v>Miami (FL)1962</v>
      </c>
      <c r="F7530">
        <v>7</v>
      </c>
      <c r="G7530">
        <v>4</v>
      </c>
      <c r="H7530">
        <v>0</v>
      </c>
      <c r="I7530">
        <v>9.23</v>
      </c>
      <c r="J7530">
        <v>1.0900000000000001</v>
      </c>
      <c r="K7530">
        <v>10.32</v>
      </c>
      <c r="L7530" s="2">
        <f>_xlfn.RANK.EQ(I7530, INDEX(CFB!$I$2:$I$1048576, MATCH(W7530, CFB!$W$2:$W$1048576, 0)):INDEX(CFB!$I$2:$I$1048576, MATCH(W7530, CFB!$W$2:$W$1048576, 0) + COUNTIF(CFB!$W$2:$W$1048576, W7530) - 1), 0)</f>
        <v>7</v>
      </c>
      <c r="M7530" s="2">
        <f>_xlfn.RANK.EQ(J7530, INDEX(CFB!$J$2:$J$1048576, MATCH(W7530, CFB!$W$2:$W$1048576, 0)):INDEX(CFB!$J$2:$J$1048576, MATCH(W7530, CFB!$W$2:$W$1048576, 0) + COUNTIF(CFB!$W$2:$W$1048576, W7530) - 1))</f>
        <v>59</v>
      </c>
      <c r="N7530" s="2">
        <f>RANK(K7530, INDEX(CFB!$K$2:$K$1048576, MATCH(W7530, CFB!$W$2:$W$1048576, 0)):INDEX(CFB!$K$2:$K$1048576, MATCH(W7530, CFB!$W$2:$W$1048576, 0) + COUNTIF(CFB!$W$2:$W$1048576, W7530) - 1))</f>
        <v>25</v>
      </c>
      <c r="O7530">
        <v>34.119999999999997</v>
      </c>
      <c r="P7530">
        <v>3.94</v>
      </c>
      <c r="W7530">
        <v>1962</v>
      </c>
      <c r="X7530">
        <f t="shared" si="233"/>
        <v>0</v>
      </c>
    </row>
    <row r="7531" spans="1:24" ht="12.75" hidden="1" customHeight="1" x14ac:dyDescent="0.45">
      <c r="A7531">
        <v>26</v>
      </c>
      <c r="B7531" t="s">
        <v>57</v>
      </c>
      <c r="C7531" t="s">
        <v>12</v>
      </c>
      <c r="D7531" s="2" t="str">
        <f t="shared" si="232"/>
        <v>Boston College1962</v>
      </c>
      <c r="F7531">
        <v>8</v>
      </c>
      <c r="G7531">
        <v>2</v>
      </c>
      <c r="H7531">
        <v>0</v>
      </c>
      <c r="I7531">
        <v>7.2</v>
      </c>
      <c r="J7531">
        <v>2.2599999999999998</v>
      </c>
      <c r="K7531">
        <v>9.4600000000000009</v>
      </c>
      <c r="L7531" s="2">
        <f>_xlfn.RANK.EQ(I7531, INDEX(CFB!$I$2:$I$1048576, MATCH(W7531, CFB!$W$2:$W$1048576, 0)):INDEX(CFB!$I$2:$I$1048576, MATCH(W7531, CFB!$W$2:$W$1048576, 0) + COUNTIF(CFB!$W$2:$W$1048576, W7531) - 1), 0)</f>
        <v>18</v>
      </c>
      <c r="M7531" s="2">
        <f>_xlfn.RANK.EQ(J7531, INDEX(CFB!$J$2:$J$1048576, MATCH(W7531, CFB!$W$2:$W$1048576, 0)):INDEX(CFB!$J$2:$J$1048576, MATCH(W7531, CFB!$W$2:$W$1048576, 0) + COUNTIF(CFB!$W$2:$W$1048576, W7531) - 1))</f>
        <v>44</v>
      </c>
      <c r="N7531" s="2">
        <f>RANK(K7531, INDEX(CFB!$K$2:$K$1048576, MATCH(W7531, CFB!$W$2:$W$1048576, 0)):INDEX(CFB!$K$2:$K$1048576, MATCH(W7531, CFB!$W$2:$W$1048576, 0) + COUNTIF(CFB!$W$2:$W$1048576, W7531) - 1))</f>
        <v>26</v>
      </c>
      <c r="O7531">
        <v>34.520000000000003</v>
      </c>
      <c r="P7531">
        <v>4.24</v>
      </c>
      <c r="W7531">
        <v>1962</v>
      </c>
      <c r="X7531">
        <f t="shared" si="233"/>
        <v>0</v>
      </c>
    </row>
    <row r="7532" spans="1:24" ht="12.75" hidden="1" customHeight="1" x14ac:dyDescent="0.45">
      <c r="A7532">
        <v>27</v>
      </c>
      <c r="B7532" t="s">
        <v>55</v>
      </c>
      <c r="C7532" t="s">
        <v>188</v>
      </c>
      <c r="D7532" s="2" t="str">
        <f t="shared" si="232"/>
        <v>Kansas1962</v>
      </c>
      <c r="F7532">
        <v>6</v>
      </c>
      <c r="G7532">
        <v>3</v>
      </c>
      <c r="H7532">
        <v>1</v>
      </c>
      <c r="I7532">
        <v>3.97</v>
      </c>
      <c r="J7532">
        <v>5.18</v>
      </c>
      <c r="K7532">
        <v>9.15</v>
      </c>
      <c r="L7532" s="2">
        <f>_xlfn.RANK.EQ(I7532, INDEX(CFB!$I$2:$I$1048576, MATCH(W7532, CFB!$W$2:$W$1048576, 0)):INDEX(CFB!$I$2:$I$1048576, MATCH(W7532, CFB!$W$2:$W$1048576, 0) + COUNTIF(CFB!$W$2:$W$1048576, W7532) - 1), 0)</f>
        <v>35</v>
      </c>
      <c r="M7532" s="2">
        <f>_xlfn.RANK.EQ(J7532, INDEX(CFB!$J$2:$J$1048576, MATCH(W7532, CFB!$W$2:$W$1048576, 0)):INDEX(CFB!$J$2:$J$1048576, MATCH(W7532, CFB!$W$2:$W$1048576, 0) + COUNTIF(CFB!$W$2:$W$1048576, W7532) - 1))</f>
        <v>23</v>
      </c>
      <c r="N7532" s="2">
        <f>RANK(K7532, INDEX(CFB!$K$2:$K$1048576, MATCH(W7532, CFB!$W$2:$W$1048576, 0)):INDEX(CFB!$K$2:$K$1048576, MATCH(W7532, CFB!$W$2:$W$1048576, 0) + COUNTIF(CFB!$W$2:$W$1048576, W7532) - 1))</f>
        <v>27</v>
      </c>
      <c r="O7532">
        <v>30.72</v>
      </c>
      <c r="P7532">
        <v>-0.4</v>
      </c>
      <c r="W7532">
        <v>1962</v>
      </c>
      <c r="X7532">
        <f t="shared" si="233"/>
        <v>0</v>
      </c>
    </row>
    <row r="7533" spans="1:24" ht="12.75" hidden="1" customHeight="1" x14ac:dyDescent="0.45">
      <c r="A7533">
        <v>28</v>
      </c>
      <c r="B7533" t="s">
        <v>107</v>
      </c>
      <c r="C7533" t="s">
        <v>12</v>
      </c>
      <c r="D7533" s="2" t="str">
        <f t="shared" si="232"/>
        <v>Houston1962</v>
      </c>
      <c r="F7533">
        <v>7</v>
      </c>
      <c r="G7533">
        <v>4</v>
      </c>
      <c r="H7533">
        <v>0</v>
      </c>
      <c r="I7533">
        <v>5.82</v>
      </c>
      <c r="J7533">
        <v>3.17</v>
      </c>
      <c r="K7533">
        <v>8.99</v>
      </c>
      <c r="L7533" s="2">
        <f>_xlfn.RANK.EQ(I7533, INDEX(CFB!$I$2:$I$1048576, MATCH(W7533, CFB!$W$2:$W$1048576, 0)):INDEX(CFB!$I$2:$I$1048576, MATCH(W7533, CFB!$W$2:$W$1048576, 0) + COUNTIF(CFB!$W$2:$W$1048576, W7533) - 1), 0)</f>
        <v>24</v>
      </c>
      <c r="M7533" s="2">
        <f>_xlfn.RANK.EQ(J7533, INDEX(CFB!$J$2:$J$1048576, MATCH(W7533, CFB!$W$2:$W$1048576, 0)):INDEX(CFB!$J$2:$J$1048576, MATCH(W7533, CFB!$W$2:$W$1048576, 0) + COUNTIF(CFB!$W$2:$W$1048576, W7533) - 1))</f>
        <v>39</v>
      </c>
      <c r="N7533" s="2">
        <f>RANK(K7533, INDEX(CFB!$K$2:$K$1048576, MATCH(W7533, CFB!$W$2:$W$1048576, 0)):INDEX(CFB!$K$2:$K$1048576, MATCH(W7533, CFB!$W$2:$W$1048576, 0) + COUNTIF(CFB!$W$2:$W$1048576, W7533) - 1))</f>
        <v>28</v>
      </c>
      <c r="O7533">
        <v>31.93</v>
      </c>
      <c r="P7533">
        <v>2.33</v>
      </c>
      <c r="W7533">
        <v>1962</v>
      </c>
      <c r="X7533">
        <f t="shared" si="233"/>
        <v>0</v>
      </c>
    </row>
    <row r="7534" spans="1:24" ht="12.75" hidden="1" customHeight="1" x14ac:dyDescent="0.45">
      <c r="A7534">
        <v>29</v>
      </c>
      <c r="B7534" t="s">
        <v>61</v>
      </c>
      <c r="C7534" t="s">
        <v>189</v>
      </c>
      <c r="D7534" s="2" t="str">
        <f t="shared" si="232"/>
        <v>Texas Christian1962</v>
      </c>
      <c r="F7534">
        <v>6</v>
      </c>
      <c r="G7534">
        <v>4</v>
      </c>
      <c r="H7534">
        <v>0</v>
      </c>
      <c r="I7534">
        <v>6.57</v>
      </c>
      <c r="J7534">
        <v>2.21</v>
      </c>
      <c r="K7534">
        <v>8.77</v>
      </c>
      <c r="L7534" s="2">
        <f>_xlfn.RANK.EQ(I7534, INDEX(CFB!$I$2:$I$1048576, MATCH(W7534, CFB!$W$2:$W$1048576, 0)):INDEX(CFB!$I$2:$I$1048576, MATCH(W7534, CFB!$W$2:$W$1048576, 0) + COUNTIF(CFB!$W$2:$W$1048576, W7534) - 1), 0)</f>
        <v>20</v>
      </c>
      <c r="M7534" s="2">
        <f>_xlfn.RANK.EQ(J7534, INDEX(CFB!$J$2:$J$1048576, MATCH(W7534, CFB!$W$2:$W$1048576, 0)):INDEX(CFB!$J$2:$J$1048576, MATCH(W7534, CFB!$W$2:$W$1048576, 0) + COUNTIF(CFB!$W$2:$W$1048576, W7534) - 1))</f>
        <v>45</v>
      </c>
      <c r="N7534" s="2">
        <f>RANK(K7534, INDEX(CFB!$K$2:$K$1048576, MATCH(W7534, CFB!$W$2:$W$1048576, 0)):INDEX(CFB!$K$2:$K$1048576, MATCH(W7534, CFB!$W$2:$W$1048576, 0) + COUNTIF(CFB!$W$2:$W$1048576, W7534) - 1))</f>
        <v>29</v>
      </c>
      <c r="O7534">
        <v>32.049999999999997</v>
      </c>
      <c r="P7534">
        <v>2.95</v>
      </c>
      <c r="W7534">
        <v>1962</v>
      </c>
      <c r="X7534">
        <f t="shared" si="233"/>
        <v>0</v>
      </c>
    </row>
    <row r="7535" spans="1:24" ht="12.75" hidden="1" customHeight="1" x14ac:dyDescent="0.45">
      <c r="A7535">
        <v>30</v>
      </c>
      <c r="B7535" t="s">
        <v>115</v>
      </c>
      <c r="C7535" t="s">
        <v>12</v>
      </c>
      <c r="D7535" s="2" t="str">
        <f t="shared" si="232"/>
        <v>Florida State1962</v>
      </c>
      <c r="F7535">
        <v>4</v>
      </c>
      <c r="G7535">
        <v>3</v>
      </c>
      <c r="H7535">
        <v>3</v>
      </c>
      <c r="I7535">
        <v>-2.04</v>
      </c>
      <c r="J7535">
        <v>10.79</v>
      </c>
      <c r="K7535">
        <v>8.75</v>
      </c>
      <c r="L7535" s="2">
        <f>_xlfn.RANK.EQ(I7535, INDEX(CFB!$I$2:$I$1048576, MATCH(W7535, CFB!$W$2:$W$1048576, 0)):INDEX(CFB!$I$2:$I$1048576, MATCH(W7535, CFB!$W$2:$W$1048576, 0) + COUNTIF(CFB!$W$2:$W$1048576, W7535) - 1), 0)</f>
        <v>79</v>
      </c>
      <c r="M7535" s="2">
        <f>_xlfn.RANK.EQ(J7535, INDEX(CFB!$J$2:$J$1048576, MATCH(W7535, CFB!$W$2:$W$1048576, 0)):INDEX(CFB!$J$2:$J$1048576, MATCH(W7535, CFB!$W$2:$W$1048576, 0) + COUNTIF(CFB!$W$2:$W$1048576, W7535) - 1))</f>
        <v>11</v>
      </c>
      <c r="N7535" s="2">
        <f>RANK(K7535, INDEX(CFB!$K$2:$K$1048576, MATCH(W7535, CFB!$W$2:$W$1048576, 0)):INDEX(CFB!$K$2:$K$1048576, MATCH(W7535, CFB!$W$2:$W$1048576, 0) + COUNTIF(CFB!$W$2:$W$1048576, W7535) - 1))</f>
        <v>30</v>
      </c>
      <c r="O7535">
        <v>27.89</v>
      </c>
      <c r="P7535">
        <v>-5.49</v>
      </c>
      <c r="W7535">
        <v>1962</v>
      </c>
      <c r="X7535">
        <f t="shared" si="233"/>
        <v>0</v>
      </c>
    </row>
    <row r="7536" spans="1:24" ht="12.75" hidden="1" customHeight="1" x14ac:dyDescent="0.45">
      <c r="A7536">
        <v>31</v>
      </c>
      <c r="B7536" t="s">
        <v>28</v>
      </c>
      <c r="C7536" t="s">
        <v>178</v>
      </c>
      <c r="D7536" s="2" t="str">
        <f t="shared" si="232"/>
        <v>Arizona State1962</v>
      </c>
      <c r="F7536">
        <v>7</v>
      </c>
      <c r="G7536">
        <v>2</v>
      </c>
      <c r="H7536">
        <v>1</v>
      </c>
      <c r="I7536">
        <v>8.92</v>
      </c>
      <c r="J7536">
        <v>-0.18</v>
      </c>
      <c r="K7536">
        <v>8.74</v>
      </c>
      <c r="L7536" s="2">
        <f>_xlfn.RANK.EQ(I7536, INDEX(CFB!$I$2:$I$1048576, MATCH(W7536, CFB!$W$2:$W$1048576, 0)):INDEX(CFB!$I$2:$I$1048576, MATCH(W7536, CFB!$W$2:$W$1048576, 0) + COUNTIF(CFB!$W$2:$W$1048576, W7536) - 1), 0)</f>
        <v>9</v>
      </c>
      <c r="M7536" s="2">
        <f>_xlfn.RANK.EQ(J7536, INDEX(CFB!$J$2:$J$1048576, MATCH(W7536, CFB!$W$2:$W$1048576, 0)):INDEX(CFB!$J$2:$J$1048576, MATCH(W7536, CFB!$W$2:$W$1048576, 0) + COUNTIF(CFB!$W$2:$W$1048576, W7536) - 1))</f>
        <v>65</v>
      </c>
      <c r="N7536" s="2">
        <f>RANK(K7536, INDEX(CFB!$K$2:$K$1048576, MATCH(W7536, CFB!$W$2:$W$1048576, 0)):INDEX(CFB!$K$2:$K$1048576, MATCH(W7536, CFB!$W$2:$W$1048576, 0) + COUNTIF(CFB!$W$2:$W$1048576, W7536) - 1))</f>
        <v>31</v>
      </c>
      <c r="O7536">
        <v>36.9</v>
      </c>
      <c r="P7536">
        <v>5.48</v>
      </c>
      <c r="W7536">
        <v>1962</v>
      </c>
      <c r="X7536">
        <f t="shared" si="233"/>
        <v>0</v>
      </c>
    </row>
    <row r="7537" spans="1:24" ht="12.75" hidden="1" customHeight="1" x14ac:dyDescent="0.45">
      <c r="A7537">
        <v>32</v>
      </c>
      <c r="B7537" t="s">
        <v>51</v>
      </c>
      <c r="C7537" t="s">
        <v>12</v>
      </c>
      <c r="D7537" s="2" t="str">
        <f t="shared" si="232"/>
        <v>Navy1962</v>
      </c>
      <c r="F7537">
        <v>5</v>
      </c>
      <c r="G7537">
        <v>5</v>
      </c>
      <c r="H7537">
        <v>0</v>
      </c>
      <c r="I7537">
        <v>5.13</v>
      </c>
      <c r="J7537">
        <v>3.46</v>
      </c>
      <c r="K7537">
        <v>8.59</v>
      </c>
      <c r="L7537" s="2">
        <f>_xlfn.RANK.EQ(I7537, INDEX(CFB!$I$2:$I$1048576, MATCH(W7537, CFB!$W$2:$W$1048576, 0)):INDEX(CFB!$I$2:$I$1048576, MATCH(W7537, CFB!$W$2:$W$1048576, 0) + COUNTIF(CFB!$W$2:$W$1048576, W7537) - 1), 0)</f>
        <v>28</v>
      </c>
      <c r="M7537" s="2">
        <f>_xlfn.RANK.EQ(J7537, INDEX(CFB!$J$2:$J$1048576, MATCH(W7537, CFB!$W$2:$W$1048576, 0)):INDEX(CFB!$J$2:$J$1048576, MATCH(W7537, CFB!$W$2:$W$1048576, 0) + COUNTIF(CFB!$W$2:$W$1048576, W7537) - 1))</f>
        <v>35</v>
      </c>
      <c r="N7537" s="2">
        <f>RANK(K7537, INDEX(CFB!$K$2:$K$1048576, MATCH(W7537, CFB!$W$2:$W$1048576, 0)):INDEX(CFB!$K$2:$K$1048576, MATCH(W7537, CFB!$W$2:$W$1048576, 0) + COUNTIF(CFB!$W$2:$W$1048576, W7537) - 1))</f>
        <v>32</v>
      </c>
      <c r="O7537">
        <v>32.81</v>
      </c>
      <c r="P7537">
        <v>4.63</v>
      </c>
      <c r="W7537">
        <v>1962</v>
      </c>
      <c r="X7537">
        <f t="shared" si="233"/>
        <v>0</v>
      </c>
    </row>
    <row r="7538" spans="1:24" ht="12.75" hidden="1" customHeight="1" x14ac:dyDescent="0.45">
      <c r="A7538">
        <v>33</v>
      </c>
      <c r="B7538" t="s">
        <v>53</v>
      </c>
      <c r="C7538" t="s">
        <v>12</v>
      </c>
      <c r="D7538" s="2" t="str">
        <f t="shared" si="232"/>
        <v>Syracuse1962</v>
      </c>
      <c r="F7538">
        <v>5</v>
      </c>
      <c r="G7538">
        <v>5</v>
      </c>
      <c r="H7538">
        <v>0</v>
      </c>
      <c r="I7538">
        <v>1.59</v>
      </c>
      <c r="J7538">
        <v>6.83</v>
      </c>
      <c r="K7538">
        <v>8.42</v>
      </c>
      <c r="L7538" s="2">
        <f>_xlfn.RANK.EQ(I7538, INDEX(CFB!$I$2:$I$1048576, MATCH(W7538, CFB!$W$2:$W$1048576, 0)):INDEX(CFB!$I$2:$I$1048576, MATCH(W7538, CFB!$W$2:$W$1048576, 0) + COUNTIF(CFB!$W$2:$W$1048576, W7538) - 1), 0)</f>
        <v>51</v>
      </c>
      <c r="M7538" s="2">
        <f>_xlfn.RANK.EQ(J7538, INDEX(CFB!$J$2:$J$1048576, MATCH(W7538, CFB!$W$2:$W$1048576, 0)):INDEX(CFB!$J$2:$J$1048576, MATCH(W7538, CFB!$W$2:$W$1048576, 0) + COUNTIF(CFB!$W$2:$W$1048576, W7538) - 1))</f>
        <v>18</v>
      </c>
      <c r="N7538" s="2">
        <f>RANK(K7538, INDEX(CFB!$K$2:$K$1048576, MATCH(W7538, CFB!$W$2:$W$1048576, 0)):INDEX(CFB!$K$2:$K$1048576, MATCH(W7538, CFB!$W$2:$W$1048576, 0) + COUNTIF(CFB!$W$2:$W$1048576, W7538) - 1))</f>
        <v>33</v>
      </c>
      <c r="O7538">
        <v>28.49</v>
      </c>
      <c r="P7538">
        <v>-2.34</v>
      </c>
      <c r="W7538">
        <v>1962</v>
      </c>
      <c r="X7538">
        <f t="shared" si="233"/>
        <v>0</v>
      </c>
    </row>
    <row r="7539" spans="1:24" ht="12.75" hidden="1" customHeight="1" x14ac:dyDescent="0.45">
      <c r="A7539">
        <v>34</v>
      </c>
      <c r="B7539" t="s">
        <v>68</v>
      </c>
      <c r="C7539" t="s">
        <v>12</v>
      </c>
      <c r="D7539" s="2" t="str">
        <f t="shared" si="232"/>
        <v>Memphis1962</v>
      </c>
      <c r="F7539">
        <v>8</v>
      </c>
      <c r="G7539">
        <v>1</v>
      </c>
      <c r="H7539">
        <v>0</v>
      </c>
      <c r="I7539">
        <v>2.23</v>
      </c>
      <c r="J7539">
        <v>5.55</v>
      </c>
      <c r="K7539">
        <v>7.78</v>
      </c>
      <c r="L7539" s="2">
        <f>_xlfn.RANK.EQ(I7539, INDEX(CFB!$I$2:$I$1048576, MATCH(W7539, CFB!$W$2:$W$1048576, 0)):INDEX(CFB!$I$2:$I$1048576, MATCH(W7539, CFB!$W$2:$W$1048576, 0) + COUNTIF(CFB!$W$2:$W$1048576, W7539) - 1), 0)</f>
        <v>48</v>
      </c>
      <c r="M7539" s="2">
        <f>_xlfn.RANK.EQ(J7539, INDEX(CFB!$J$2:$J$1048576, MATCH(W7539, CFB!$W$2:$W$1048576, 0)):INDEX(CFB!$J$2:$J$1048576, MATCH(W7539, CFB!$W$2:$W$1048576, 0) + COUNTIF(CFB!$W$2:$W$1048576, W7539) - 1))</f>
        <v>22</v>
      </c>
      <c r="N7539" s="2">
        <f>RANK(K7539, INDEX(CFB!$K$2:$K$1048576, MATCH(W7539, CFB!$W$2:$W$1048576, 0)):INDEX(CFB!$K$2:$K$1048576, MATCH(W7539, CFB!$W$2:$W$1048576, 0) + COUNTIF(CFB!$W$2:$W$1048576, W7539) - 1))</f>
        <v>34</v>
      </c>
      <c r="O7539">
        <v>34.75</v>
      </c>
      <c r="P7539">
        <v>1.29</v>
      </c>
      <c r="W7539">
        <v>1962</v>
      </c>
      <c r="X7539">
        <f t="shared" si="233"/>
        <v>0</v>
      </c>
    </row>
    <row r="7540" spans="1:24" ht="12.75" hidden="1" customHeight="1" x14ac:dyDescent="0.45">
      <c r="A7540">
        <v>35</v>
      </c>
      <c r="B7540" t="s">
        <v>21</v>
      </c>
      <c r="C7540" t="s">
        <v>10</v>
      </c>
      <c r="D7540" s="2" t="str">
        <f t="shared" si="232"/>
        <v>Indiana1962</v>
      </c>
      <c r="F7540">
        <v>3</v>
      </c>
      <c r="G7540">
        <v>6</v>
      </c>
      <c r="H7540">
        <v>0</v>
      </c>
      <c r="I7540">
        <v>2.5499999999999998</v>
      </c>
      <c r="J7540">
        <v>4.75</v>
      </c>
      <c r="K7540">
        <v>7.3</v>
      </c>
      <c r="L7540" s="2">
        <f>_xlfn.RANK.EQ(I7540, INDEX(CFB!$I$2:$I$1048576, MATCH(W7540, CFB!$W$2:$W$1048576, 0)):INDEX(CFB!$I$2:$I$1048576, MATCH(W7540, CFB!$W$2:$W$1048576, 0) + COUNTIF(CFB!$W$2:$W$1048576, W7540) - 1), 0)</f>
        <v>47</v>
      </c>
      <c r="M7540" s="2">
        <f>_xlfn.RANK.EQ(J7540, INDEX(CFB!$J$2:$J$1048576, MATCH(W7540, CFB!$W$2:$W$1048576, 0)):INDEX(CFB!$J$2:$J$1048576, MATCH(W7540, CFB!$W$2:$W$1048576, 0) + COUNTIF(CFB!$W$2:$W$1048576, W7540) - 1))</f>
        <v>29</v>
      </c>
      <c r="N7540" s="2">
        <f>RANK(K7540, INDEX(CFB!$K$2:$K$1048576, MATCH(W7540, CFB!$W$2:$W$1048576, 0)):INDEX(CFB!$K$2:$K$1048576, MATCH(W7540, CFB!$W$2:$W$1048576, 0) + COUNTIF(CFB!$W$2:$W$1048576, W7540) - 1))</f>
        <v>35</v>
      </c>
      <c r="O7540">
        <v>28.73</v>
      </c>
      <c r="P7540">
        <v>-1.56</v>
      </c>
      <c r="W7540">
        <v>1962</v>
      </c>
      <c r="X7540">
        <f t="shared" si="233"/>
        <v>0</v>
      </c>
    </row>
    <row r="7541" spans="1:24" ht="12.75" hidden="1" customHeight="1" x14ac:dyDescent="0.45">
      <c r="A7541">
        <v>36</v>
      </c>
      <c r="B7541" t="s">
        <v>67</v>
      </c>
      <c r="C7541" t="s">
        <v>15</v>
      </c>
      <c r="D7541" s="2" t="str">
        <f t="shared" si="232"/>
        <v>Auburn1962</v>
      </c>
      <c r="F7541">
        <v>6</v>
      </c>
      <c r="G7541">
        <v>3</v>
      </c>
      <c r="H7541">
        <v>1</v>
      </c>
      <c r="I7541">
        <v>5.49</v>
      </c>
      <c r="J7541">
        <v>1.8</v>
      </c>
      <c r="K7541">
        <v>7.29</v>
      </c>
      <c r="L7541" s="2">
        <f>_xlfn.RANK.EQ(I7541, INDEX(CFB!$I$2:$I$1048576, MATCH(W7541, CFB!$W$2:$W$1048576, 0)):INDEX(CFB!$I$2:$I$1048576, MATCH(W7541, CFB!$W$2:$W$1048576, 0) + COUNTIF(CFB!$W$2:$W$1048576, W7541) - 1), 0)</f>
        <v>27</v>
      </c>
      <c r="M7541" s="2">
        <f>_xlfn.RANK.EQ(J7541, INDEX(CFB!$J$2:$J$1048576, MATCH(W7541, CFB!$W$2:$W$1048576, 0)):INDEX(CFB!$J$2:$J$1048576, MATCH(W7541, CFB!$W$2:$W$1048576, 0) + COUNTIF(CFB!$W$2:$W$1048576, W7541) - 1))</f>
        <v>51</v>
      </c>
      <c r="N7541" s="2">
        <f>RANK(K7541, INDEX(CFB!$K$2:$K$1048576, MATCH(W7541, CFB!$W$2:$W$1048576, 0)):INDEX(CFB!$K$2:$K$1048576, MATCH(W7541, CFB!$W$2:$W$1048576, 0) + COUNTIF(CFB!$W$2:$W$1048576, W7541) - 1))</f>
        <v>36</v>
      </c>
      <c r="O7541">
        <v>33.65</v>
      </c>
      <c r="P7541">
        <v>4.16</v>
      </c>
      <c r="W7541">
        <v>1962</v>
      </c>
      <c r="X7541">
        <f t="shared" si="233"/>
        <v>0</v>
      </c>
    </row>
    <row r="7542" spans="1:24" ht="12.75" hidden="1" customHeight="1" x14ac:dyDescent="0.45">
      <c r="A7542">
        <v>37</v>
      </c>
      <c r="B7542" t="s">
        <v>64</v>
      </c>
      <c r="C7542" t="s">
        <v>65</v>
      </c>
      <c r="D7542" s="2" t="str">
        <f t="shared" si="232"/>
        <v>Ohio1962</v>
      </c>
      <c r="F7542">
        <v>8</v>
      </c>
      <c r="G7542">
        <v>3</v>
      </c>
      <c r="H7542">
        <v>0</v>
      </c>
      <c r="I7542">
        <v>3.51</v>
      </c>
      <c r="J7542">
        <v>3.35</v>
      </c>
      <c r="K7542">
        <v>6.86</v>
      </c>
      <c r="L7542" s="2">
        <f>_xlfn.RANK.EQ(I7542, INDEX(CFB!$I$2:$I$1048576, MATCH(W7542, CFB!$W$2:$W$1048576, 0)):INDEX(CFB!$I$2:$I$1048576, MATCH(W7542, CFB!$W$2:$W$1048576, 0) + COUNTIF(CFB!$W$2:$W$1048576, W7542) - 1), 0)</f>
        <v>38</v>
      </c>
      <c r="M7542" s="2">
        <f>_xlfn.RANK.EQ(J7542, INDEX(CFB!$J$2:$J$1048576, MATCH(W7542, CFB!$W$2:$W$1048576, 0)):INDEX(CFB!$J$2:$J$1048576, MATCH(W7542, CFB!$W$2:$W$1048576, 0) + COUNTIF(CFB!$W$2:$W$1048576, W7542) - 1))</f>
        <v>37</v>
      </c>
      <c r="N7542" s="2">
        <f>RANK(K7542, INDEX(CFB!$K$2:$K$1048576, MATCH(W7542, CFB!$W$2:$W$1048576, 0)):INDEX(CFB!$K$2:$K$1048576, MATCH(W7542, CFB!$W$2:$W$1048576, 0) + COUNTIF(CFB!$W$2:$W$1048576, W7542) - 1))</f>
        <v>37</v>
      </c>
      <c r="O7542">
        <v>30.47</v>
      </c>
      <c r="P7542">
        <v>1.66</v>
      </c>
      <c r="W7542">
        <v>1962</v>
      </c>
      <c r="X7542">
        <f t="shared" si="233"/>
        <v>0</v>
      </c>
    </row>
    <row r="7543" spans="1:24" ht="12.75" hidden="1" customHeight="1" x14ac:dyDescent="0.45">
      <c r="A7543">
        <v>38</v>
      </c>
      <c r="B7543" t="s">
        <v>197</v>
      </c>
      <c r="C7543" t="s">
        <v>12</v>
      </c>
      <c r="D7543" s="2" t="str">
        <f t="shared" si="232"/>
        <v>West Texas State1962</v>
      </c>
      <c r="F7543">
        <v>9</v>
      </c>
      <c r="G7543">
        <v>2</v>
      </c>
      <c r="H7543">
        <v>0</v>
      </c>
      <c r="I7543">
        <v>3.09</v>
      </c>
      <c r="J7543">
        <v>2.5099999999999998</v>
      </c>
      <c r="K7543">
        <v>5.6</v>
      </c>
      <c r="L7543" s="2">
        <f>_xlfn.RANK.EQ(I7543, INDEX(CFB!$I$2:$I$1048576, MATCH(W7543, CFB!$W$2:$W$1048576, 0)):INDEX(CFB!$I$2:$I$1048576, MATCH(W7543, CFB!$W$2:$W$1048576, 0) + COUNTIF(CFB!$W$2:$W$1048576, W7543) - 1), 0)</f>
        <v>42</v>
      </c>
      <c r="M7543" s="2">
        <f>_xlfn.RANK.EQ(J7543, INDEX(CFB!$J$2:$J$1048576, MATCH(W7543, CFB!$W$2:$W$1048576, 0)):INDEX(CFB!$J$2:$J$1048576, MATCH(W7543, CFB!$W$2:$W$1048576, 0) + COUNTIF(CFB!$W$2:$W$1048576, W7543) - 1))</f>
        <v>41</v>
      </c>
      <c r="N7543" s="2">
        <f>RANK(K7543, INDEX(CFB!$K$2:$K$1048576, MATCH(W7543, CFB!$W$2:$W$1048576, 0)):INDEX(CFB!$K$2:$K$1048576, MATCH(W7543, CFB!$W$2:$W$1048576, 0) + COUNTIF(CFB!$W$2:$W$1048576, W7543) - 1))</f>
        <v>38</v>
      </c>
      <c r="O7543">
        <v>34.49</v>
      </c>
      <c r="P7543">
        <v>3.99</v>
      </c>
      <c r="W7543">
        <v>1962</v>
      </c>
      <c r="X7543">
        <f t="shared" si="233"/>
        <v>0</v>
      </c>
    </row>
    <row r="7544" spans="1:24" ht="12.75" hidden="1" customHeight="1" x14ac:dyDescent="0.45">
      <c r="A7544">
        <v>39</v>
      </c>
      <c r="B7544" t="s">
        <v>96</v>
      </c>
      <c r="C7544" t="s">
        <v>23</v>
      </c>
      <c r="D7544" s="2" t="str">
        <f t="shared" si="232"/>
        <v>Maryland1962</v>
      </c>
      <c r="F7544">
        <v>6</v>
      </c>
      <c r="G7544">
        <v>4</v>
      </c>
      <c r="H7544">
        <v>0</v>
      </c>
      <c r="I7544">
        <v>2.82</v>
      </c>
      <c r="J7544">
        <v>2.4900000000000002</v>
      </c>
      <c r="K7544">
        <v>5.31</v>
      </c>
      <c r="L7544" s="2">
        <f>_xlfn.RANK.EQ(I7544, INDEX(CFB!$I$2:$I$1048576, MATCH(W7544, CFB!$W$2:$W$1048576, 0)):INDEX(CFB!$I$2:$I$1048576, MATCH(W7544, CFB!$W$2:$W$1048576, 0) + COUNTIF(CFB!$W$2:$W$1048576, W7544) - 1), 0)</f>
        <v>44</v>
      </c>
      <c r="M7544" s="2">
        <f>_xlfn.RANK.EQ(J7544, INDEX(CFB!$J$2:$J$1048576, MATCH(W7544, CFB!$W$2:$W$1048576, 0)):INDEX(CFB!$J$2:$J$1048576, MATCH(W7544, CFB!$W$2:$W$1048576, 0) + COUNTIF(CFB!$W$2:$W$1048576, W7544) - 1))</f>
        <v>43</v>
      </c>
      <c r="N7544" s="2">
        <f>RANK(K7544, INDEX(CFB!$K$2:$K$1048576, MATCH(W7544, CFB!$W$2:$W$1048576, 0)):INDEX(CFB!$K$2:$K$1048576, MATCH(W7544, CFB!$W$2:$W$1048576, 0) + COUNTIF(CFB!$W$2:$W$1048576, W7544) - 1))</f>
        <v>39</v>
      </c>
      <c r="O7544">
        <v>28.52</v>
      </c>
      <c r="P7544">
        <v>2.0699999999999998</v>
      </c>
      <c r="W7544">
        <v>1962</v>
      </c>
      <c r="X7544">
        <f t="shared" si="233"/>
        <v>0</v>
      </c>
    </row>
    <row r="7545" spans="1:24" ht="12.75" hidden="1" customHeight="1" x14ac:dyDescent="0.45">
      <c r="A7545">
        <v>40</v>
      </c>
      <c r="B7545" t="s">
        <v>89</v>
      </c>
      <c r="C7545" t="s">
        <v>206</v>
      </c>
      <c r="D7545" s="2" t="str">
        <f t="shared" si="232"/>
        <v>West Virginia1962</v>
      </c>
      <c r="F7545">
        <v>8</v>
      </c>
      <c r="G7545">
        <v>2</v>
      </c>
      <c r="H7545">
        <v>0</v>
      </c>
      <c r="I7545">
        <v>3.34</v>
      </c>
      <c r="J7545">
        <v>1.79</v>
      </c>
      <c r="K7545">
        <v>5.13</v>
      </c>
      <c r="L7545" s="2">
        <f>_xlfn.RANK.EQ(I7545, INDEX(CFB!$I$2:$I$1048576, MATCH(W7545, CFB!$W$2:$W$1048576, 0)):INDEX(CFB!$I$2:$I$1048576, MATCH(W7545, CFB!$W$2:$W$1048576, 0) + COUNTIF(CFB!$W$2:$W$1048576, W7545) - 1), 0)</f>
        <v>39</v>
      </c>
      <c r="M7545" s="2">
        <f>_xlfn.RANK.EQ(J7545, INDEX(CFB!$J$2:$J$1048576, MATCH(W7545, CFB!$W$2:$W$1048576, 0)):INDEX(CFB!$J$2:$J$1048576, MATCH(W7545, CFB!$W$2:$W$1048576, 0) + COUNTIF(CFB!$W$2:$W$1048576, W7545) - 1))</f>
        <v>52</v>
      </c>
      <c r="N7545" s="2">
        <f>RANK(K7545, INDEX(CFB!$K$2:$K$1048576, MATCH(W7545, CFB!$W$2:$W$1048576, 0)):INDEX(CFB!$K$2:$K$1048576, MATCH(W7545, CFB!$W$2:$W$1048576, 0) + COUNTIF(CFB!$W$2:$W$1048576, W7545) - 1))</f>
        <v>40</v>
      </c>
      <c r="O7545">
        <v>30.91</v>
      </c>
      <c r="P7545">
        <v>6.06</v>
      </c>
      <c r="W7545">
        <v>1962</v>
      </c>
      <c r="X7545">
        <f t="shared" si="233"/>
        <v>0</v>
      </c>
    </row>
    <row r="7546" spans="1:24" ht="12.75" hidden="1" customHeight="1" x14ac:dyDescent="0.45">
      <c r="A7546">
        <v>41</v>
      </c>
      <c r="B7546" t="s">
        <v>80</v>
      </c>
      <c r="C7546" t="s">
        <v>65</v>
      </c>
      <c r="D7546" s="2" t="str">
        <f t="shared" si="232"/>
        <v>Bowling Green1962</v>
      </c>
      <c r="F7546">
        <v>7</v>
      </c>
      <c r="G7546">
        <v>1</v>
      </c>
      <c r="H7546">
        <v>1</v>
      </c>
      <c r="I7546">
        <v>1.25</v>
      </c>
      <c r="J7546">
        <v>3.6</v>
      </c>
      <c r="K7546">
        <v>4.8499999999999996</v>
      </c>
      <c r="L7546" s="2">
        <f>_xlfn.RANK.EQ(I7546, INDEX(CFB!$I$2:$I$1048576, MATCH(W7546, CFB!$W$2:$W$1048576, 0)):INDEX(CFB!$I$2:$I$1048576, MATCH(W7546, CFB!$W$2:$W$1048576, 0) + COUNTIF(CFB!$W$2:$W$1048576, W7546) - 1), 0)</f>
        <v>52</v>
      </c>
      <c r="M7546" s="2">
        <f>_xlfn.RANK.EQ(J7546, INDEX(CFB!$J$2:$J$1048576, MATCH(W7546, CFB!$W$2:$W$1048576, 0)):INDEX(CFB!$J$2:$J$1048576, MATCH(W7546, CFB!$W$2:$W$1048576, 0) + COUNTIF(CFB!$W$2:$W$1048576, W7546) - 1))</f>
        <v>34</v>
      </c>
      <c r="N7546" s="2">
        <f>RANK(K7546, INDEX(CFB!$K$2:$K$1048576, MATCH(W7546, CFB!$W$2:$W$1048576, 0)):INDEX(CFB!$K$2:$K$1048576, MATCH(W7546, CFB!$W$2:$W$1048576, 0) + COUNTIF(CFB!$W$2:$W$1048576, W7546) - 1))</f>
        <v>41</v>
      </c>
      <c r="O7546">
        <v>28.94</v>
      </c>
      <c r="P7546">
        <v>2.57</v>
      </c>
      <c r="W7546">
        <v>1962</v>
      </c>
      <c r="X7546">
        <f t="shared" si="233"/>
        <v>0</v>
      </c>
    </row>
    <row r="7547" spans="1:24" ht="12.75" hidden="1" customHeight="1" x14ac:dyDescent="0.45">
      <c r="A7547">
        <v>42</v>
      </c>
      <c r="B7547" t="s">
        <v>43</v>
      </c>
      <c r="C7547" t="s">
        <v>10</v>
      </c>
      <c r="D7547" s="2" t="str">
        <f t="shared" si="232"/>
        <v>Illinois1962</v>
      </c>
      <c r="F7547">
        <v>2</v>
      </c>
      <c r="G7547">
        <v>7</v>
      </c>
      <c r="H7547">
        <v>0</v>
      </c>
      <c r="I7547">
        <v>2.73</v>
      </c>
      <c r="J7547">
        <v>2.04</v>
      </c>
      <c r="K7547">
        <v>4.7699999999999996</v>
      </c>
      <c r="L7547" s="2">
        <f>_xlfn.RANK.EQ(I7547, INDEX(CFB!$I$2:$I$1048576, MATCH(W7547, CFB!$W$2:$W$1048576, 0)):INDEX(CFB!$I$2:$I$1048576, MATCH(W7547, CFB!$W$2:$W$1048576, 0) + COUNTIF(CFB!$W$2:$W$1048576, W7547) - 1), 0)</f>
        <v>45</v>
      </c>
      <c r="M7547" s="2">
        <f>_xlfn.RANK.EQ(J7547, INDEX(CFB!$J$2:$J$1048576, MATCH(W7547, CFB!$W$2:$W$1048576, 0)):INDEX(CFB!$J$2:$J$1048576, MATCH(W7547, CFB!$W$2:$W$1048576, 0) + COUNTIF(CFB!$W$2:$W$1048576, W7547) - 1))</f>
        <v>48</v>
      </c>
      <c r="N7547" s="2">
        <f>RANK(K7547, INDEX(CFB!$K$2:$K$1048576, MATCH(W7547, CFB!$W$2:$W$1048576, 0)):INDEX(CFB!$K$2:$K$1048576, MATCH(W7547, CFB!$W$2:$W$1048576, 0) + COUNTIF(CFB!$W$2:$W$1048576, W7547) - 1))</f>
        <v>42</v>
      </c>
      <c r="O7547">
        <v>28.65</v>
      </c>
      <c r="P7547">
        <v>6.12</v>
      </c>
      <c r="W7547">
        <v>1962</v>
      </c>
      <c r="X7547">
        <f t="shared" si="233"/>
        <v>0</v>
      </c>
    </row>
    <row r="7548" spans="1:24" ht="12.75" hidden="1" customHeight="1" x14ac:dyDescent="0.45">
      <c r="A7548">
        <v>43</v>
      </c>
      <c r="B7548" t="s">
        <v>109</v>
      </c>
      <c r="C7548" t="s">
        <v>15</v>
      </c>
      <c r="D7548" s="2" t="str">
        <f t="shared" si="232"/>
        <v>Mississippi State1962</v>
      </c>
      <c r="F7548">
        <v>3</v>
      </c>
      <c r="G7548">
        <v>6</v>
      </c>
      <c r="H7548">
        <v>0</v>
      </c>
      <c r="I7548">
        <v>-1.63</v>
      </c>
      <c r="J7548">
        <v>6.25</v>
      </c>
      <c r="K7548">
        <v>4.62</v>
      </c>
      <c r="L7548" s="2">
        <f>_xlfn.RANK.EQ(I7548, INDEX(CFB!$I$2:$I$1048576, MATCH(W7548, CFB!$W$2:$W$1048576, 0)):INDEX(CFB!$I$2:$I$1048576, MATCH(W7548, CFB!$W$2:$W$1048576, 0) + COUNTIF(CFB!$W$2:$W$1048576, W7548) - 1), 0)</f>
        <v>76</v>
      </c>
      <c r="M7548" s="2">
        <f>_xlfn.RANK.EQ(J7548, INDEX(CFB!$J$2:$J$1048576, MATCH(W7548, CFB!$W$2:$W$1048576, 0)):INDEX(CFB!$J$2:$J$1048576, MATCH(W7548, CFB!$W$2:$W$1048576, 0) + COUNTIF(CFB!$W$2:$W$1048576, W7548) - 1))</f>
        <v>20</v>
      </c>
      <c r="N7548" s="2">
        <f>RANK(K7548, INDEX(CFB!$K$2:$K$1048576, MATCH(W7548, CFB!$W$2:$W$1048576, 0)):INDEX(CFB!$K$2:$K$1048576, MATCH(W7548, CFB!$W$2:$W$1048576, 0) + COUNTIF(CFB!$W$2:$W$1048576, W7548) - 1))</f>
        <v>43</v>
      </c>
      <c r="O7548">
        <v>24.84</v>
      </c>
      <c r="P7548">
        <v>-2.67</v>
      </c>
      <c r="W7548">
        <v>1962</v>
      </c>
      <c r="X7548">
        <f t="shared" si="233"/>
        <v>0</v>
      </c>
    </row>
    <row r="7549" spans="1:24" ht="28.5" hidden="1" x14ac:dyDescent="0.45">
      <c r="A7549">
        <v>44</v>
      </c>
      <c r="B7549" t="s">
        <v>85</v>
      </c>
      <c r="C7549" t="s">
        <v>242</v>
      </c>
      <c r="D7549" s="2" t="str">
        <f t="shared" si="232"/>
        <v>Washington State1962</v>
      </c>
      <c r="F7549">
        <v>5</v>
      </c>
      <c r="G7549">
        <v>4</v>
      </c>
      <c r="H7549">
        <v>1</v>
      </c>
      <c r="I7549">
        <v>4.6900000000000004</v>
      </c>
      <c r="J7549">
        <v>-0.17</v>
      </c>
      <c r="K7549">
        <v>4.53</v>
      </c>
      <c r="L7549" s="2">
        <f>_xlfn.RANK.EQ(I7549, INDEX(CFB!$I$2:$I$1048576, MATCH(W7549, CFB!$W$2:$W$1048576, 0)):INDEX(CFB!$I$2:$I$1048576, MATCH(W7549, CFB!$W$2:$W$1048576, 0) + COUNTIF(CFB!$W$2:$W$1048576, W7549) - 1), 0)</f>
        <v>30</v>
      </c>
      <c r="M7549" s="2">
        <f>_xlfn.RANK.EQ(J7549, INDEX(CFB!$J$2:$J$1048576, MATCH(W7549, CFB!$W$2:$W$1048576, 0)):INDEX(CFB!$J$2:$J$1048576, MATCH(W7549, CFB!$W$2:$W$1048576, 0) + COUNTIF(CFB!$W$2:$W$1048576, W7549) - 1))</f>
        <v>64</v>
      </c>
      <c r="N7549" s="2">
        <f>RANK(K7549, INDEX(CFB!$K$2:$K$1048576, MATCH(W7549, CFB!$W$2:$W$1048576, 0)):INDEX(CFB!$K$2:$K$1048576, MATCH(W7549, CFB!$W$2:$W$1048576, 0) + COUNTIF(CFB!$W$2:$W$1048576, W7549) - 1))</f>
        <v>44</v>
      </c>
      <c r="O7549">
        <v>31.93</v>
      </c>
      <c r="P7549">
        <v>5.56</v>
      </c>
      <c r="W7549">
        <v>1962</v>
      </c>
      <c r="X7549">
        <f t="shared" si="233"/>
        <v>0</v>
      </c>
    </row>
    <row r="7550" spans="1:24" ht="12.75" hidden="1" customHeight="1" x14ac:dyDescent="0.45">
      <c r="A7550">
        <v>45</v>
      </c>
      <c r="B7550" t="s">
        <v>86</v>
      </c>
      <c r="C7550" t="s">
        <v>65</v>
      </c>
      <c r="D7550" s="2" t="str">
        <f t="shared" si="232"/>
        <v>Miami (OH)1962</v>
      </c>
      <c r="F7550">
        <v>8</v>
      </c>
      <c r="G7550">
        <v>2</v>
      </c>
      <c r="H7550">
        <v>1</v>
      </c>
      <c r="I7550">
        <v>5.75</v>
      </c>
      <c r="J7550">
        <v>-1.58</v>
      </c>
      <c r="K7550">
        <v>4.17</v>
      </c>
      <c r="L7550" s="2">
        <f>_xlfn.RANK.EQ(I7550, INDEX(CFB!$I$2:$I$1048576, MATCH(W7550, CFB!$W$2:$W$1048576, 0)):INDEX(CFB!$I$2:$I$1048576, MATCH(W7550, CFB!$W$2:$W$1048576, 0) + COUNTIF(CFB!$W$2:$W$1048576, W7550) - 1), 0)</f>
        <v>26</v>
      </c>
      <c r="M7550" s="2">
        <f>_xlfn.RANK.EQ(J7550, INDEX(CFB!$J$2:$J$1048576, MATCH(W7550, CFB!$W$2:$W$1048576, 0)):INDEX(CFB!$J$2:$J$1048576, MATCH(W7550, CFB!$W$2:$W$1048576, 0) + COUNTIF(CFB!$W$2:$W$1048576, W7550) - 1))</f>
        <v>72</v>
      </c>
      <c r="N7550" s="2">
        <f>RANK(K7550, INDEX(CFB!$K$2:$K$1048576, MATCH(W7550, CFB!$W$2:$W$1048576, 0)):INDEX(CFB!$K$2:$K$1048576, MATCH(W7550, CFB!$W$2:$W$1048576, 0) + COUNTIF(CFB!$W$2:$W$1048576, W7550) - 1))</f>
        <v>45</v>
      </c>
      <c r="O7550">
        <v>31.31</v>
      </c>
      <c r="P7550">
        <v>8.33</v>
      </c>
      <c r="W7550">
        <v>1962</v>
      </c>
      <c r="X7550">
        <f t="shared" si="233"/>
        <v>0</v>
      </c>
    </row>
    <row r="7551" spans="1:24" ht="12.75" hidden="1" customHeight="1" x14ac:dyDescent="0.45">
      <c r="A7551">
        <v>46</v>
      </c>
      <c r="B7551" t="s">
        <v>70</v>
      </c>
      <c r="C7551" t="s">
        <v>12</v>
      </c>
      <c r="D7551" s="2" t="str">
        <f t="shared" si="232"/>
        <v>Pitt1962</v>
      </c>
      <c r="F7551">
        <v>5</v>
      </c>
      <c r="G7551">
        <v>5</v>
      </c>
      <c r="H7551">
        <v>0</v>
      </c>
      <c r="I7551">
        <v>2.68</v>
      </c>
      <c r="J7551">
        <v>1.36</v>
      </c>
      <c r="K7551">
        <v>4.04</v>
      </c>
      <c r="L7551" s="2">
        <f>_xlfn.RANK.EQ(I7551, INDEX(CFB!$I$2:$I$1048576, MATCH(W7551, CFB!$W$2:$W$1048576, 0)):INDEX(CFB!$I$2:$I$1048576, MATCH(W7551, CFB!$W$2:$W$1048576, 0) + COUNTIF(CFB!$W$2:$W$1048576, W7551) - 1), 0)</f>
        <v>46</v>
      </c>
      <c r="M7551" s="2">
        <f>_xlfn.RANK.EQ(J7551, INDEX(CFB!$J$2:$J$1048576, MATCH(W7551, CFB!$W$2:$W$1048576, 0)):INDEX(CFB!$J$2:$J$1048576, MATCH(W7551, CFB!$W$2:$W$1048576, 0) + COUNTIF(CFB!$W$2:$W$1048576, W7551) - 1))</f>
        <v>57</v>
      </c>
      <c r="N7551" s="2">
        <f>RANK(K7551, INDEX(CFB!$K$2:$K$1048576, MATCH(W7551, CFB!$W$2:$W$1048576, 0)):INDEX(CFB!$K$2:$K$1048576, MATCH(W7551, CFB!$W$2:$W$1048576, 0) + COUNTIF(CFB!$W$2:$W$1048576, W7551) - 1))</f>
        <v>46</v>
      </c>
      <c r="O7551">
        <v>27.41</v>
      </c>
      <c r="P7551">
        <v>4.4800000000000004</v>
      </c>
      <c r="W7551">
        <v>1962</v>
      </c>
      <c r="X7551">
        <f t="shared" si="233"/>
        <v>0</v>
      </c>
    </row>
    <row r="7552" spans="1:24" ht="12.75" hidden="1" customHeight="1" x14ac:dyDescent="0.45">
      <c r="A7552">
        <v>47</v>
      </c>
      <c r="B7552" t="s">
        <v>218</v>
      </c>
      <c r="C7552" t="s">
        <v>212</v>
      </c>
      <c r="D7552" s="2" t="str">
        <f t="shared" si="232"/>
        <v>Dartmouth1962</v>
      </c>
      <c r="F7552">
        <v>9</v>
      </c>
      <c r="G7552">
        <v>0</v>
      </c>
      <c r="H7552">
        <v>0</v>
      </c>
      <c r="I7552">
        <v>-1.1200000000000001</v>
      </c>
      <c r="J7552">
        <v>4.8600000000000003</v>
      </c>
      <c r="K7552">
        <v>3.73</v>
      </c>
      <c r="L7552" s="2">
        <f>_xlfn.RANK.EQ(I7552, INDEX(CFB!$I$2:$I$1048576, MATCH(W7552, CFB!$W$2:$W$1048576, 0)):INDEX(CFB!$I$2:$I$1048576, MATCH(W7552, CFB!$W$2:$W$1048576, 0) + COUNTIF(CFB!$W$2:$W$1048576, W7552) - 1), 0)</f>
        <v>70</v>
      </c>
      <c r="M7552" s="2">
        <f>_xlfn.RANK.EQ(J7552, INDEX(CFB!$J$2:$J$1048576, MATCH(W7552, CFB!$W$2:$W$1048576, 0)):INDEX(CFB!$J$2:$J$1048576, MATCH(W7552, CFB!$W$2:$W$1048576, 0) + COUNTIF(CFB!$W$2:$W$1048576, W7552) - 1))</f>
        <v>27</v>
      </c>
      <c r="N7552" s="2">
        <f>RANK(K7552, INDEX(CFB!$K$2:$K$1048576, MATCH(W7552, CFB!$W$2:$W$1048576, 0)):INDEX(CFB!$K$2:$K$1048576, MATCH(W7552, CFB!$W$2:$W$1048576, 0) + COUNTIF(CFB!$W$2:$W$1048576, W7552) - 1))</f>
        <v>47</v>
      </c>
      <c r="O7552">
        <v>26.39</v>
      </c>
      <c r="P7552">
        <v>3.78</v>
      </c>
      <c r="W7552">
        <v>1962</v>
      </c>
      <c r="X7552">
        <f t="shared" si="233"/>
        <v>0</v>
      </c>
    </row>
    <row r="7553" spans="1:24" ht="12.75" hidden="1" customHeight="1" x14ac:dyDescent="0.45">
      <c r="A7553">
        <v>48</v>
      </c>
      <c r="B7553" t="s">
        <v>37</v>
      </c>
      <c r="C7553" t="s">
        <v>15</v>
      </c>
      <c r="D7553" s="2" t="str">
        <f t="shared" si="232"/>
        <v>Tennessee1962</v>
      </c>
      <c r="F7553">
        <v>4</v>
      </c>
      <c r="G7553">
        <v>6</v>
      </c>
      <c r="H7553">
        <v>0</v>
      </c>
      <c r="I7553">
        <v>2.86</v>
      </c>
      <c r="J7553">
        <v>0.81</v>
      </c>
      <c r="K7553">
        <v>3.67</v>
      </c>
      <c r="L7553" s="2">
        <f>_xlfn.RANK.EQ(I7553, INDEX(CFB!$I$2:$I$1048576, MATCH(W7553, CFB!$W$2:$W$1048576, 0)):INDEX(CFB!$I$2:$I$1048576, MATCH(W7553, CFB!$W$2:$W$1048576, 0) + COUNTIF(CFB!$W$2:$W$1048576, W7553) - 1), 0)</f>
        <v>43</v>
      </c>
      <c r="M7553" s="2">
        <f>_xlfn.RANK.EQ(J7553, INDEX(CFB!$J$2:$J$1048576, MATCH(W7553, CFB!$W$2:$W$1048576, 0)):INDEX(CFB!$J$2:$J$1048576, MATCH(W7553, CFB!$W$2:$W$1048576, 0) + COUNTIF(CFB!$W$2:$W$1048576, W7553) - 1))</f>
        <v>60</v>
      </c>
      <c r="N7553" s="2">
        <f>RANK(K7553, INDEX(CFB!$K$2:$K$1048576, MATCH(W7553, CFB!$W$2:$W$1048576, 0)):INDEX(CFB!$K$2:$K$1048576, MATCH(W7553, CFB!$W$2:$W$1048576, 0) + COUNTIF(CFB!$W$2:$W$1048576, W7553) - 1))</f>
        <v>48</v>
      </c>
      <c r="O7553">
        <v>30.73</v>
      </c>
      <c r="P7553">
        <v>2.31</v>
      </c>
      <c r="W7553">
        <v>1962</v>
      </c>
      <c r="X7553">
        <f t="shared" si="233"/>
        <v>0</v>
      </c>
    </row>
    <row r="7554" spans="1:24" ht="12.75" hidden="1" customHeight="1" x14ac:dyDescent="0.45">
      <c r="A7554">
        <v>49</v>
      </c>
      <c r="B7554" t="s">
        <v>48</v>
      </c>
      <c r="C7554" t="s">
        <v>12</v>
      </c>
      <c r="D7554" s="2" t="str">
        <f t="shared" ref="D7554:D7617" si="234">_xlfn.CONCAT(B7554, W7554)</f>
        <v>Army1962</v>
      </c>
      <c r="F7554">
        <v>6</v>
      </c>
      <c r="G7554">
        <v>4</v>
      </c>
      <c r="H7554">
        <v>0</v>
      </c>
      <c r="I7554">
        <v>-0.44</v>
      </c>
      <c r="J7554">
        <v>3.94</v>
      </c>
      <c r="K7554">
        <v>3.5</v>
      </c>
      <c r="L7554" s="2">
        <f>_xlfn.RANK.EQ(I7554, INDEX(CFB!$I$2:$I$1048576, MATCH(W7554, CFB!$W$2:$W$1048576, 0)):INDEX(CFB!$I$2:$I$1048576, MATCH(W7554, CFB!$W$2:$W$1048576, 0) + COUNTIF(CFB!$W$2:$W$1048576, W7554) - 1), 0)</f>
        <v>65</v>
      </c>
      <c r="M7554" s="2">
        <f>_xlfn.RANK.EQ(J7554, INDEX(CFB!$J$2:$J$1048576, MATCH(W7554, CFB!$W$2:$W$1048576, 0)):INDEX(CFB!$J$2:$J$1048576, MATCH(W7554, CFB!$W$2:$W$1048576, 0) + COUNTIF(CFB!$W$2:$W$1048576, W7554) - 1))</f>
        <v>32</v>
      </c>
      <c r="N7554" s="2">
        <f>RANK(K7554, INDEX(CFB!$K$2:$K$1048576, MATCH(W7554, CFB!$W$2:$W$1048576, 0)):INDEX(CFB!$K$2:$K$1048576, MATCH(W7554, CFB!$W$2:$W$1048576, 0) + COUNTIF(CFB!$W$2:$W$1048576, W7554) - 1))</f>
        <v>49</v>
      </c>
      <c r="O7554">
        <v>25.22</v>
      </c>
      <c r="P7554">
        <v>1.69</v>
      </c>
      <c r="W7554">
        <v>1962</v>
      </c>
      <c r="X7554">
        <f t="shared" ref="X7554:X7617" si="235">IF(E7554=1, 1,0)</f>
        <v>0</v>
      </c>
    </row>
    <row r="7555" spans="1:24" ht="12.75" hidden="1" customHeight="1" x14ac:dyDescent="0.45">
      <c r="A7555">
        <v>50</v>
      </c>
      <c r="B7555" t="s">
        <v>74</v>
      </c>
      <c r="C7555" t="s">
        <v>15</v>
      </c>
      <c r="D7555" s="2" t="str">
        <f t="shared" si="234"/>
        <v>Kentucky1962</v>
      </c>
      <c r="F7555">
        <v>3</v>
      </c>
      <c r="G7555">
        <v>5</v>
      </c>
      <c r="H7555">
        <v>2</v>
      </c>
      <c r="I7555">
        <v>-3.14</v>
      </c>
      <c r="J7555">
        <v>6.64</v>
      </c>
      <c r="K7555">
        <v>3.5</v>
      </c>
      <c r="L7555" s="2">
        <f>_xlfn.RANK.EQ(I7555, INDEX(CFB!$I$2:$I$1048576, MATCH(W7555, CFB!$W$2:$W$1048576, 0)):INDEX(CFB!$I$2:$I$1048576, MATCH(W7555, CFB!$W$2:$W$1048576, 0) + COUNTIF(CFB!$W$2:$W$1048576, W7555) - 1), 0)</f>
        <v>86</v>
      </c>
      <c r="M7555" s="2">
        <f>_xlfn.RANK.EQ(J7555, INDEX(CFB!$J$2:$J$1048576, MATCH(W7555, CFB!$W$2:$W$1048576, 0)):INDEX(CFB!$J$2:$J$1048576, MATCH(W7555, CFB!$W$2:$W$1048576, 0) + COUNTIF(CFB!$W$2:$W$1048576, W7555) - 1))</f>
        <v>19</v>
      </c>
      <c r="N7555" s="2">
        <f>RANK(K7555, INDEX(CFB!$K$2:$K$1048576, MATCH(W7555, CFB!$W$2:$W$1048576, 0)):INDEX(CFB!$K$2:$K$1048576, MATCH(W7555, CFB!$W$2:$W$1048576, 0) + COUNTIF(CFB!$W$2:$W$1048576, W7555) - 1))</f>
        <v>49</v>
      </c>
      <c r="O7555">
        <v>22.92</v>
      </c>
      <c r="P7555">
        <v>-1.63</v>
      </c>
      <c r="W7555">
        <v>1962</v>
      </c>
      <c r="X7555">
        <f t="shared" si="235"/>
        <v>0</v>
      </c>
    </row>
    <row r="7556" spans="1:24" ht="12.75" hidden="1" customHeight="1" x14ac:dyDescent="0.45">
      <c r="A7556">
        <v>51</v>
      </c>
      <c r="B7556" t="s">
        <v>26</v>
      </c>
      <c r="C7556" t="s">
        <v>23</v>
      </c>
      <c r="D7556" s="2" t="str">
        <f t="shared" si="234"/>
        <v>Clemson1962</v>
      </c>
      <c r="F7556">
        <v>6</v>
      </c>
      <c r="G7556">
        <v>4</v>
      </c>
      <c r="H7556">
        <v>0</v>
      </c>
      <c r="I7556">
        <v>0.72</v>
      </c>
      <c r="J7556">
        <v>2.77</v>
      </c>
      <c r="K7556">
        <v>3.49</v>
      </c>
      <c r="L7556" s="2">
        <f>_xlfn.RANK.EQ(I7556, INDEX(CFB!$I$2:$I$1048576, MATCH(W7556, CFB!$W$2:$W$1048576, 0)):INDEX(CFB!$I$2:$I$1048576, MATCH(W7556, CFB!$W$2:$W$1048576, 0) + COUNTIF(CFB!$W$2:$W$1048576, W7556) - 1), 0)</f>
        <v>57</v>
      </c>
      <c r="M7556" s="2">
        <f>_xlfn.RANK.EQ(J7556, INDEX(CFB!$J$2:$J$1048576, MATCH(W7556, CFB!$W$2:$W$1048576, 0)):INDEX(CFB!$J$2:$J$1048576, MATCH(W7556, CFB!$W$2:$W$1048576, 0) + COUNTIF(CFB!$W$2:$W$1048576, W7556) - 1))</f>
        <v>40</v>
      </c>
      <c r="N7556" s="2">
        <f>RANK(K7556, INDEX(CFB!$K$2:$K$1048576, MATCH(W7556, CFB!$W$2:$W$1048576, 0)):INDEX(CFB!$K$2:$K$1048576, MATCH(W7556, CFB!$W$2:$W$1048576, 0) + COUNTIF(CFB!$W$2:$W$1048576, W7556) - 1))</f>
        <v>51</v>
      </c>
      <c r="O7556">
        <v>27.68</v>
      </c>
      <c r="P7556">
        <v>2.29</v>
      </c>
      <c r="W7556">
        <v>1962</v>
      </c>
      <c r="X7556">
        <f t="shared" si="235"/>
        <v>0</v>
      </c>
    </row>
    <row r="7557" spans="1:24" ht="12.75" hidden="1" customHeight="1" x14ac:dyDescent="0.45">
      <c r="A7557">
        <v>52</v>
      </c>
      <c r="B7557" t="s">
        <v>133</v>
      </c>
      <c r="C7557" t="s">
        <v>12</v>
      </c>
      <c r="D7557" s="2" t="str">
        <f t="shared" si="234"/>
        <v>Utah State1962</v>
      </c>
      <c r="F7557">
        <v>8</v>
      </c>
      <c r="G7557">
        <v>2</v>
      </c>
      <c r="H7557">
        <v>0</v>
      </c>
      <c r="I7557">
        <v>4.99</v>
      </c>
      <c r="J7557">
        <v>-1.75</v>
      </c>
      <c r="K7557">
        <v>3.24</v>
      </c>
      <c r="L7557" s="2">
        <f>_xlfn.RANK.EQ(I7557, INDEX(CFB!$I$2:$I$1048576, MATCH(W7557, CFB!$W$2:$W$1048576, 0)):INDEX(CFB!$I$2:$I$1048576, MATCH(W7557, CFB!$W$2:$W$1048576, 0) + COUNTIF(CFB!$W$2:$W$1048576, W7557) - 1), 0)</f>
        <v>29</v>
      </c>
      <c r="M7557" s="2">
        <f>_xlfn.RANK.EQ(J7557, INDEX(CFB!$J$2:$J$1048576, MATCH(W7557, CFB!$W$2:$W$1048576, 0)):INDEX(CFB!$J$2:$J$1048576, MATCH(W7557, CFB!$W$2:$W$1048576, 0) + COUNTIF(CFB!$W$2:$W$1048576, W7557) - 1))</f>
        <v>73</v>
      </c>
      <c r="N7557" s="2">
        <f>RANK(K7557, INDEX(CFB!$K$2:$K$1048576, MATCH(W7557, CFB!$W$2:$W$1048576, 0)):INDEX(CFB!$K$2:$K$1048576, MATCH(W7557, CFB!$W$2:$W$1048576, 0) + COUNTIF(CFB!$W$2:$W$1048576, W7557) - 1))</f>
        <v>52</v>
      </c>
      <c r="O7557">
        <v>31.22</v>
      </c>
      <c r="P7557">
        <v>8.32</v>
      </c>
      <c r="W7557">
        <v>1962</v>
      </c>
      <c r="X7557">
        <f t="shared" si="235"/>
        <v>0</v>
      </c>
    </row>
    <row r="7558" spans="1:24" ht="12.75" hidden="1" customHeight="1" x14ac:dyDescent="0.45">
      <c r="A7558">
        <v>53</v>
      </c>
      <c r="B7558" t="s">
        <v>45</v>
      </c>
      <c r="C7558" t="s">
        <v>189</v>
      </c>
      <c r="D7558" s="2" t="str">
        <f t="shared" si="234"/>
        <v>Baylor1962</v>
      </c>
      <c r="F7558">
        <v>4</v>
      </c>
      <c r="G7558">
        <v>6</v>
      </c>
      <c r="H7558">
        <v>0</v>
      </c>
      <c r="I7558">
        <v>3.32</v>
      </c>
      <c r="J7558">
        <v>-0.25</v>
      </c>
      <c r="K7558">
        <v>3.07</v>
      </c>
      <c r="L7558" s="2">
        <f>_xlfn.RANK.EQ(I7558, INDEX(CFB!$I$2:$I$1048576, MATCH(W7558, CFB!$W$2:$W$1048576, 0)):INDEX(CFB!$I$2:$I$1048576, MATCH(W7558, CFB!$W$2:$W$1048576, 0) + COUNTIF(CFB!$W$2:$W$1048576, W7558) - 1), 0)</f>
        <v>40</v>
      </c>
      <c r="M7558" s="2">
        <f>_xlfn.RANK.EQ(J7558, INDEX(CFB!$J$2:$J$1048576, MATCH(W7558, CFB!$W$2:$W$1048576, 0)):INDEX(CFB!$J$2:$J$1048576, MATCH(W7558, CFB!$W$2:$W$1048576, 0) + COUNTIF(CFB!$W$2:$W$1048576, W7558) - 1))</f>
        <v>66</v>
      </c>
      <c r="N7558" s="2">
        <f>RANK(K7558, INDEX(CFB!$K$2:$K$1048576, MATCH(W7558, CFB!$W$2:$W$1048576, 0)):INDEX(CFB!$K$2:$K$1048576, MATCH(W7558, CFB!$W$2:$W$1048576, 0) + COUNTIF(CFB!$W$2:$W$1048576, W7558) - 1))</f>
        <v>53</v>
      </c>
      <c r="O7558">
        <v>29.39</v>
      </c>
      <c r="P7558">
        <v>5.21</v>
      </c>
      <c r="W7558">
        <v>1962</v>
      </c>
      <c r="X7558">
        <f t="shared" si="235"/>
        <v>0</v>
      </c>
    </row>
    <row r="7559" spans="1:24" ht="12.75" hidden="1" customHeight="1" x14ac:dyDescent="0.45">
      <c r="A7559">
        <v>54</v>
      </c>
      <c r="B7559" t="s">
        <v>73</v>
      </c>
      <c r="C7559" t="s">
        <v>242</v>
      </c>
      <c r="D7559" s="2" t="str">
        <f t="shared" si="234"/>
        <v>UCLA1962</v>
      </c>
      <c r="F7559">
        <v>4</v>
      </c>
      <c r="G7559">
        <v>6</v>
      </c>
      <c r="H7559">
        <v>0</v>
      </c>
      <c r="I7559">
        <v>-0.89</v>
      </c>
      <c r="J7559">
        <v>3.94</v>
      </c>
      <c r="K7559">
        <v>3.05</v>
      </c>
      <c r="L7559" s="2">
        <f>_xlfn.RANK.EQ(I7559, INDEX(CFB!$I$2:$I$1048576, MATCH(W7559, CFB!$W$2:$W$1048576, 0)):INDEX(CFB!$I$2:$I$1048576, MATCH(W7559, CFB!$W$2:$W$1048576, 0) + COUNTIF(CFB!$W$2:$W$1048576, W7559) - 1), 0)</f>
        <v>69</v>
      </c>
      <c r="M7559" s="2">
        <f>_xlfn.RANK.EQ(J7559, INDEX(CFB!$J$2:$J$1048576, MATCH(W7559, CFB!$W$2:$W$1048576, 0)):INDEX(CFB!$J$2:$J$1048576, MATCH(W7559, CFB!$W$2:$W$1048576, 0) + COUNTIF(CFB!$W$2:$W$1048576, W7559) - 1))</f>
        <v>32</v>
      </c>
      <c r="N7559" s="2">
        <f>RANK(K7559, INDEX(CFB!$K$2:$K$1048576, MATCH(W7559, CFB!$W$2:$W$1048576, 0)):INDEX(CFB!$K$2:$K$1048576, MATCH(W7559, CFB!$W$2:$W$1048576, 0) + COUNTIF(CFB!$W$2:$W$1048576, W7559) - 1))</f>
        <v>54</v>
      </c>
      <c r="O7559">
        <v>24.8</v>
      </c>
      <c r="P7559">
        <v>1.83</v>
      </c>
      <c r="W7559">
        <v>1962</v>
      </c>
      <c r="X7559">
        <f t="shared" si="235"/>
        <v>0</v>
      </c>
    </row>
    <row r="7560" spans="1:24" ht="12.75" hidden="1" customHeight="1" x14ac:dyDescent="0.45">
      <c r="A7560">
        <v>55</v>
      </c>
      <c r="B7560" t="s">
        <v>225</v>
      </c>
      <c r="C7560" t="s">
        <v>12</v>
      </c>
      <c r="D7560" s="2" t="str">
        <f t="shared" si="234"/>
        <v>Villanova1962</v>
      </c>
      <c r="F7560">
        <v>7</v>
      </c>
      <c r="G7560">
        <v>3</v>
      </c>
      <c r="H7560">
        <v>0</v>
      </c>
      <c r="I7560">
        <v>0.97</v>
      </c>
      <c r="J7560">
        <v>1.99</v>
      </c>
      <c r="K7560">
        <v>2.95</v>
      </c>
      <c r="L7560" s="2">
        <f>_xlfn.RANK.EQ(I7560, INDEX(CFB!$I$2:$I$1048576, MATCH(W7560, CFB!$W$2:$W$1048576, 0)):INDEX(CFB!$I$2:$I$1048576, MATCH(W7560, CFB!$W$2:$W$1048576, 0) + COUNTIF(CFB!$W$2:$W$1048576, W7560) - 1), 0)</f>
        <v>55</v>
      </c>
      <c r="M7560" s="2">
        <f>_xlfn.RANK.EQ(J7560, INDEX(CFB!$J$2:$J$1048576, MATCH(W7560, CFB!$W$2:$W$1048576, 0)):INDEX(CFB!$J$2:$J$1048576, MATCH(W7560, CFB!$W$2:$W$1048576, 0) + COUNTIF(CFB!$W$2:$W$1048576, W7560) - 1))</f>
        <v>49</v>
      </c>
      <c r="N7560" s="2">
        <f>RANK(K7560, INDEX(CFB!$K$2:$K$1048576, MATCH(W7560, CFB!$W$2:$W$1048576, 0)):INDEX(CFB!$K$2:$K$1048576, MATCH(W7560, CFB!$W$2:$W$1048576, 0) + COUNTIF(CFB!$W$2:$W$1048576, W7560) - 1))</f>
        <v>55</v>
      </c>
      <c r="O7560">
        <v>26.42</v>
      </c>
      <c r="P7560">
        <v>4.3099999999999996</v>
      </c>
      <c r="W7560">
        <v>1962</v>
      </c>
      <c r="X7560">
        <f t="shared" si="235"/>
        <v>0</v>
      </c>
    </row>
    <row r="7561" spans="1:24" ht="12.75" hidden="1" customHeight="1" x14ac:dyDescent="0.45">
      <c r="A7561">
        <v>56</v>
      </c>
      <c r="B7561" t="s">
        <v>112</v>
      </c>
      <c r="C7561" t="s">
        <v>242</v>
      </c>
      <c r="D7561" s="2" t="str">
        <f t="shared" si="234"/>
        <v>Stanford1962</v>
      </c>
      <c r="F7561">
        <v>5</v>
      </c>
      <c r="G7561">
        <v>5</v>
      </c>
      <c r="H7561">
        <v>0</v>
      </c>
      <c r="I7561">
        <v>-0.52</v>
      </c>
      <c r="J7561">
        <v>3.31</v>
      </c>
      <c r="K7561">
        <v>2.79</v>
      </c>
      <c r="L7561" s="2">
        <f>_xlfn.RANK.EQ(I7561, INDEX(CFB!$I$2:$I$1048576, MATCH(W7561, CFB!$W$2:$W$1048576, 0)):INDEX(CFB!$I$2:$I$1048576, MATCH(W7561, CFB!$W$2:$W$1048576, 0) + COUNTIF(CFB!$W$2:$W$1048576, W7561) - 1), 0)</f>
        <v>68</v>
      </c>
      <c r="M7561" s="2">
        <f>_xlfn.RANK.EQ(J7561, INDEX(CFB!$J$2:$J$1048576, MATCH(W7561, CFB!$W$2:$W$1048576, 0)):INDEX(CFB!$J$2:$J$1048576, MATCH(W7561, CFB!$W$2:$W$1048576, 0) + COUNTIF(CFB!$W$2:$W$1048576, W7561) - 1))</f>
        <v>38</v>
      </c>
      <c r="N7561" s="2">
        <f>RANK(K7561, INDEX(CFB!$K$2:$K$1048576, MATCH(W7561, CFB!$W$2:$W$1048576, 0)):INDEX(CFB!$K$2:$K$1048576, MATCH(W7561, CFB!$W$2:$W$1048576, 0) + COUNTIF(CFB!$W$2:$W$1048576, W7561) - 1))</f>
        <v>56</v>
      </c>
      <c r="O7561">
        <v>24.74</v>
      </c>
      <c r="P7561">
        <v>2.56</v>
      </c>
      <c r="W7561">
        <v>1962</v>
      </c>
      <c r="X7561">
        <f t="shared" si="235"/>
        <v>0</v>
      </c>
    </row>
    <row r="7562" spans="1:24" ht="12.75" hidden="1" customHeight="1" x14ac:dyDescent="0.45">
      <c r="A7562">
        <v>57</v>
      </c>
      <c r="B7562" t="s">
        <v>129</v>
      </c>
      <c r="C7562" t="s">
        <v>189</v>
      </c>
      <c r="D7562" s="2" t="str">
        <f t="shared" si="234"/>
        <v>Rice1962</v>
      </c>
      <c r="F7562">
        <v>2</v>
      </c>
      <c r="G7562">
        <v>6</v>
      </c>
      <c r="H7562">
        <v>2</v>
      </c>
      <c r="I7562">
        <v>0.98</v>
      </c>
      <c r="J7562">
        <v>1.77</v>
      </c>
      <c r="K7562">
        <v>2.75</v>
      </c>
      <c r="L7562" s="2">
        <f>_xlfn.RANK.EQ(I7562, INDEX(CFB!$I$2:$I$1048576, MATCH(W7562, CFB!$W$2:$W$1048576, 0)):INDEX(CFB!$I$2:$I$1048576, MATCH(W7562, CFB!$W$2:$W$1048576, 0) + COUNTIF(CFB!$W$2:$W$1048576, W7562) - 1), 0)</f>
        <v>54</v>
      </c>
      <c r="M7562" s="2">
        <f>_xlfn.RANK.EQ(J7562, INDEX(CFB!$J$2:$J$1048576, MATCH(W7562, CFB!$W$2:$W$1048576, 0)):INDEX(CFB!$J$2:$J$1048576, MATCH(W7562, CFB!$W$2:$W$1048576, 0) + COUNTIF(CFB!$W$2:$W$1048576, W7562) - 1))</f>
        <v>53</v>
      </c>
      <c r="N7562" s="2">
        <f>RANK(K7562, INDEX(CFB!$K$2:$K$1048576, MATCH(W7562, CFB!$W$2:$W$1048576, 0)):INDEX(CFB!$K$2:$K$1048576, MATCH(W7562, CFB!$W$2:$W$1048576, 0) + COUNTIF(CFB!$W$2:$W$1048576, W7562) - 1))</f>
        <v>57</v>
      </c>
      <c r="O7562">
        <v>27.61</v>
      </c>
      <c r="P7562">
        <v>3.78</v>
      </c>
      <c r="W7562">
        <v>1962</v>
      </c>
      <c r="X7562">
        <f t="shared" si="235"/>
        <v>0</v>
      </c>
    </row>
    <row r="7563" spans="1:24" ht="12.75" hidden="1" customHeight="1" x14ac:dyDescent="0.45">
      <c r="A7563">
        <v>58</v>
      </c>
      <c r="B7563" t="s">
        <v>40</v>
      </c>
      <c r="C7563" t="s">
        <v>188</v>
      </c>
      <c r="D7563" s="2" t="str">
        <f t="shared" si="234"/>
        <v>Iowa State1962</v>
      </c>
      <c r="F7563">
        <v>5</v>
      </c>
      <c r="G7563">
        <v>5</v>
      </c>
      <c r="H7563">
        <v>0</v>
      </c>
      <c r="I7563">
        <v>7.69</v>
      </c>
      <c r="J7563">
        <v>-5.21</v>
      </c>
      <c r="K7563">
        <v>2.48</v>
      </c>
      <c r="L7563" s="2">
        <f>_xlfn.RANK.EQ(I7563, INDEX(CFB!$I$2:$I$1048576, MATCH(W7563, CFB!$W$2:$W$1048576, 0)):INDEX(CFB!$I$2:$I$1048576, MATCH(W7563, CFB!$W$2:$W$1048576, 0) + COUNTIF(CFB!$W$2:$W$1048576, W7563) - 1), 0)</f>
        <v>17</v>
      </c>
      <c r="M7563" s="2">
        <f>_xlfn.RANK.EQ(J7563, INDEX(CFB!$J$2:$J$1048576, MATCH(W7563, CFB!$W$2:$W$1048576, 0)):INDEX(CFB!$J$2:$J$1048576, MATCH(W7563, CFB!$W$2:$W$1048576, 0) + COUNTIF(CFB!$W$2:$W$1048576, W7563) - 1))</f>
        <v>96</v>
      </c>
      <c r="N7563" s="2">
        <f>RANK(K7563, INDEX(CFB!$K$2:$K$1048576, MATCH(W7563, CFB!$W$2:$W$1048576, 0)):INDEX(CFB!$K$2:$K$1048576, MATCH(W7563, CFB!$W$2:$W$1048576, 0) + COUNTIF(CFB!$W$2:$W$1048576, W7563) - 1))</f>
        <v>58</v>
      </c>
      <c r="O7563">
        <v>34.44</v>
      </c>
      <c r="P7563">
        <v>11.73</v>
      </c>
      <c r="W7563">
        <v>1962</v>
      </c>
      <c r="X7563">
        <f t="shared" si="235"/>
        <v>0</v>
      </c>
    </row>
    <row r="7564" spans="1:24" ht="12.75" hidden="1" customHeight="1" x14ac:dyDescent="0.45">
      <c r="A7564">
        <v>59</v>
      </c>
      <c r="B7564" t="s">
        <v>17</v>
      </c>
      <c r="C7564" t="s">
        <v>15</v>
      </c>
      <c r="D7564" s="2" t="str">
        <f t="shared" si="234"/>
        <v>Georgia1962</v>
      </c>
      <c r="F7564">
        <v>3</v>
      </c>
      <c r="G7564">
        <v>4</v>
      </c>
      <c r="H7564">
        <v>3</v>
      </c>
      <c r="I7564">
        <v>0.43</v>
      </c>
      <c r="J7564">
        <v>1.77</v>
      </c>
      <c r="K7564">
        <v>2.19</v>
      </c>
      <c r="L7564" s="2">
        <f>_xlfn.RANK.EQ(I7564, INDEX(CFB!$I$2:$I$1048576, MATCH(W7564, CFB!$W$2:$W$1048576, 0)):INDEX(CFB!$I$2:$I$1048576, MATCH(W7564, CFB!$W$2:$W$1048576, 0) + COUNTIF(CFB!$W$2:$W$1048576, W7564) - 1), 0)</f>
        <v>61</v>
      </c>
      <c r="M7564" s="2">
        <f>_xlfn.RANK.EQ(J7564, INDEX(CFB!$J$2:$J$1048576, MATCH(W7564, CFB!$W$2:$W$1048576, 0)):INDEX(CFB!$J$2:$J$1048576, MATCH(W7564, CFB!$W$2:$W$1048576, 0) + COUNTIF(CFB!$W$2:$W$1048576, W7564) - 1))</f>
        <v>53</v>
      </c>
      <c r="N7564" s="2">
        <f>RANK(K7564, INDEX(CFB!$K$2:$K$1048576, MATCH(W7564, CFB!$W$2:$W$1048576, 0)):INDEX(CFB!$K$2:$K$1048576, MATCH(W7564, CFB!$W$2:$W$1048576, 0) + COUNTIF(CFB!$W$2:$W$1048576, W7564) - 1))</f>
        <v>59</v>
      </c>
      <c r="O7564">
        <v>27.42</v>
      </c>
      <c r="P7564">
        <v>4.55</v>
      </c>
      <c r="W7564">
        <v>1962</v>
      </c>
      <c r="X7564">
        <f t="shared" si="235"/>
        <v>0</v>
      </c>
    </row>
    <row r="7565" spans="1:24" ht="12.75" hidden="1" customHeight="1" x14ac:dyDescent="0.45">
      <c r="A7565">
        <v>60</v>
      </c>
      <c r="B7565" t="s">
        <v>20</v>
      </c>
      <c r="C7565" t="s">
        <v>23</v>
      </c>
      <c r="D7565" s="2" t="str">
        <f t="shared" si="234"/>
        <v>South Carolina1962</v>
      </c>
      <c r="F7565">
        <v>4</v>
      </c>
      <c r="G7565">
        <v>5</v>
      </c>
      <c r="H7565">
        <v>1</v>
      </c>
      <c r="I7565">
        <v>1.91</v>
      </c>
      <c r="J7565">
        <v>0.11</v>
      </c>
      <c r="K7565">
        <v>2.0099999999999998</v>
      </c>
      <c r="L7565" s="2">
        <f>_xlfn.RANK.EQ(I7565, INDEX(CFB!$I$2:$I$1048576, MATCH(W7565, CFB!$W$2:$W$1048576, 0)):INDEX(CFB!$I$2:$I$1048576, MATCH(W7565, CFB!$W$2:$W$1048576, 0) + COUNTIF(CFB!$W$2:$W$1048576, W7565) - 1), 0)</f>
        <v>49</v>
      </c>
      <c r="M7565" s="2">
        <f>_xlfn.RANK.EQ(J7565, INDEX(CFB!$J$2:$J$1048576, MATCH(W7565, CFB!$W$2:$W$1048576, 0)):INDEX(CFB!$J$2:$J$1048576, MATCH(W7565, CFB!$W$2:$W$1048576, 0) + COUNTIF(CFB!$W$2:$W$1048576, W7565) - 1))</f>
        <v>63</v>
      </c>
      <c r="N7565" s="2">
        <f>RANK(K7565, INDEX(CFB!$K$2:$K$1048576, MATCH(W7565, CFB!$W$2:$W$1048576, 0)):INDEX(CFB!$K$2:$K$1048576, MATCH(W7565, CFB!$W$2:$W$1048576, 0) + COUNTIF(CFB!$W$2:$W$1048576, W7565) - 1))</f>
        <v>60</v>
      </c>
      <c r="O7565">
        <v>28.88</v>
      </c>
      <c r="P7565">
        <v>4.21</v>
      </c>
      <c r="W7565">
        <v>1962</v>
      </c>
      <c r="X7565">
        <f t="shared" si="235"/>
        <v>0</v>
      </c>
    </row>
    <row r="7566" spans="1:24" ht="12.75" hidden="1" customHeight="1" x14ac:dyDescent="0.45">
      <c r="A7566">
        <v>61</v>
      </c>
      <c r="B7566" t="s">
        <v>24</v>
      </c>
      <c r="C7566" t="s">
        <v>189</v>
      </c>
      <c r="D7566" s="2" t="str">
        <f t="shared" si="234"/>
        <v>SMU1962</v>
      </c>
      <c r="F7566">
        <v>2</v>
      </c>
      <c r="G7566">
        <v>8</v>
      </c>
      <c r="H7566">
        <v>0</v>
      </c>
      <c r="I7566">
        <v>-3.63</v>
      </c>
      <c r="J7566">
        <v>4.93</v>
      </c>
      <c r="K7566">
        <v>1.3</v>
      </c>
      <c r="L7566" s="2">
        <f>_xlfn.RANK.EQ(I7566, INDEX(CFB!$I$2:$I$1048576, MATCH(W7566, CFB!$W$2:$W$1048576, 0)):INDEX(CFB!$I$2:$I$1048576, MATCH(W7566, CFB!$W$2:$W$1048576, 0) + COUNTIF(CFB!$W$2:$W$1048576, W7566) - 1), 0)</f>
        <v>87</v>
      </c>
      <c r="M7566" s="2">
        <f>_xlfn.RANK.EQ(J7566, INDEX(CFB!$J$2:$J$1048576, MATCH(W7566, CFB!$W$2:$W$1048576, 0)):INDEX(CFB!$J$2:$J$1048576, MATCH(W7566, CFB!$W$2:$W$1048576, 0) + COUNTIF(CFB!$W$2:$W$1048576, W7566) - 1))</f>
        <v>25</v>
      </c>
      <c r="N7566" s="2">
        <f>RANK(K7566, INDEX(CFB!$K$2:$K$1048576, MATCH(W7566, CFB!$W$2:$W$1048576, 0)):INDEX(CFB!$K$2:$K$1048576, MATCH(W7566, CFB!$W$2:$W$1048576, 0) + COUNTIF(CFB!$W$2:$W$1048576, W7566) - 1))</f>
        <v>61</v>
      </c>
      <c r="O7566">
        <v>22.9</v>
      </c>
      <c r="P7566">
        <v>-0.1</v>
      </c>
      <c r="W7566">
        <v>1962</v>
      </c>
      <c r="X7566">
        <f t="shared" si="235"/>
        <v>0</v>
      </c>
    </row>
    <row r="7567" spans="1:24" ht="12.75" hidden="1" customHeight="1" x14ac:dyDescent="0.45">
      <c r="A7567">
        <v>62</v>
      </c>
      <c r="B7567" t="s">
        <v>44</v>
      </c>
      <c r="C7567" t="s">
        <v>10</v>
      </c>
      <c r="D7567" s="2" t="str">
        <f t="shared" si="234"/>
        <v>Michigan1962</v>
      </c>
      <c r="F7567">
        <v>2</v>
      </c>
      <c r="G7567">
        <v>7</v>
      </c>
      <c r="H7567">
        <v>0</v>
      </c>
      <c r="I7567">
        <v>-0.45</v>
      </c>
      <c r="J7567">
        <v>1.26</v>
      </c>
      <c r="K7567">
        <v>0.82</v>
      </c>
      <c r="L7567" s="2">
        <f>_xlfn.RANK.EQ(I7567, INDEX(CFB!$I$2:$I$1048576, MATCH(W7567, CFB!$W$2:$W$1048576, 0)):INDEX(CFB!$I$2:$I$1048576, MATCH(W7567, CFB!$W$2:$W$1048576, 0) + COUNTIF(CFB!$W$2:$W$1048576, W7567) - 1), 0)</f>
        <v>67</v>
      </c>
      <c r="M7567" s="2">
        <f>_xlfn.RANK.EQ(J7567, INDEX(CFB!$J$2:$J$1048576, MATCH(W7567, CFB!$W$2:$W$1048576, 0)):INDEX(CFB!$J$2:$J$1048576, MATCH(W7567, CFB!$W$2:$W$1048576, 0) + COUNTIF(CFB!$W$2:$W$1048576, W7567) - 1))</f>
        <v>58</v>
      </c>
      <c r="N7567" s="2">
        <f>RANK(K7567, INDEX(CFB!$K$2:$K$1048576, MATCH(W7567, CFB!$W$2:$W$1048576, 0)):INDEX(CFB!$K$2:$K$1048576, MATCH(W7567, CFB!$W$2:$W$1048576, 0) + COUNTIF(CFB!$W$2:$W$1048576, W7567) - 1))</f>
        <v>62</v>
      </c>
      <c r="O7567">
        <v>26.03</v>
      </c>
      <c r="P7567">
        <v>5.9</v>
      </c>
      <c r="W7567">
        <v>1962</v>
      </c>
      <c r="X7567">
        <f t="shared" si="235"/>
        <v>0</v>
      </c>
    </row>
    <row r="7568" spans="1:24" ht="12.75" hidden="1" customHeight="1" x14ac:dyDescent="0.45">
      <c r="A7568">
        <v>63</v>
      </c>
      <c r="B7568" t="s">
        <v>147</v>
      </c>
      <c r="C7568" t="s">
        <v>195</v>
      </c>
      <c r="D7568" s="2" t="str">
        <f t="shared" si="234"/>
        <v>Tulsa1962</v>
      </c>
      <c r="F7568">
        <v>5</v>
      </c>
      <c r="G7568">
        <v>5</v>
      </c>
      <c r="H7568">
        <v>0</v>
      </c>
      <c r="I7568">
        <v>3.2</v>
      </c>
      <c r="J7568">
        <v>-2.44</v>
      </c>
      <c r="K7568">
        <v>0.76</v>
      </c>
      <c r="L7568" s="2">
        <f>_xlfn.RANK.EQ(I7568, INDEX(CFB!$I$2:$I$1048576, MATCH(W7568, CFB!$W$2:$W$1048576, 0)):INDEX(CFB!$I$2:$I$1048576, MATCH(W7568, CFB!$W$2:$W$1048576, 0) + COUNTIF(CFB!$W$2:$W$1048576, W7568) - 1), 0)</f>
        <v>41</v>
      </c>
      <c r="M7568" s="2">
        <f>_xlfn.RANK.EQ(J7568, INDEX(CFB!$J$2:$J$1048576, MATCH(W7568, CFB!$W$2:$W$1048576, 0)):INDEX(CFB!$J$2:$J$1048576, MATCH(W7568, CFB!$W$2:$W$1048576, 0) + COUNTIF(CFB!$W$2:$W$1048576, W7568) - 1))</f>
        <v>78</v>
      </c>
      <c r="N7568" s="2">
        <f>RANK(K7568, INDEX(CFB!$K$2:$K$1048576, MATCH(W7568, CFB!$W$2:$W$1048576, 0)):INDEX(CFB!$K$2:$K$1048576, MATCH(W7568, CFB!$W$2:$W$1048576, 0) + COUNTIF(CFB!$W$2:$W$1048576, W7568) - 1))</f>
        <v>63</v>
      </c>
      <c r="O7568">
        <v>31.62</v>
      </c>
      <c r="P7568">
        <v>8.61</v>
      </c>
      <c r="W7568">
        <v>1962</v>
      </c>
      <c r="X7568">
        <f t="shared" si="235"/>
        <v>0</v>
      </c>
    </row>
    <row r="7569" spans="1:24" ht="12.75" hidden="1" customHeight="1" x14ac:dyDescent="0.45">
      <c r="A7569">
        <v>64</v>
      </c>
      <c r="B7569" t="s">
        <v>131</v>
      </c>
      <c r="C7569" t="s">
        <v>12</v>
      </c>
      <c r="D7569" s="2" t="str">
        <f t="shared" si="234"/>
        <v>Air Force1962</v>
      </c>
      <c r="F7569">
        <v>5</v>
      </c>
      <c r="G7569">
        <v>5</v>
      </c>
      <c r="H7569">
        <v>0</v>
      </c>
      <c r="I7569">
        <v>0.8</v>
      </c>
      <c r="J7569">
        <v>-0.35</v>
      </c>
      <c r="K7569">
        <v>0.45</v>
      </c>
      <c r="L7569" s="2">
        <f>_xlfn.RANK.EQ(I7569, INDEX(CFB!$I$2:$I$1048576, MATCH(W7569, CFB!$W$2:$W$1048576, 0)):INDEX(CFB!$I$2:$I$1048576, MATCH(W7569, CFB!$W$2:$W$1048576, 0) + COUNTIF(CFB!$W$2:$W$1048576, W7569) - 1), 0)</f>
        <v>56</v>
      </c>
      <c r="M7569" s="2">
        <f>_xlfn.RANK.EQ(J7569, INDEX(CFB!$J$2:$J$1048576, MATCH(W7569, CFB!$W$2:$W$1048576, 0)):INDEX(CFB!$J$2:$J$1048576, MATCH(W7569, CFB!$W$2:$W$1048576, 0) + COUNTIF(CFB!$W$2:$W$1048576, W7569) - 1))</f>
        <v>67</v>
      </c>
      <c r="N7569" s="2">
        <f>RANK(K7569, INDEX(CFB!$K$2:$K$1048576, MATCH(W7569, CFB!$W$2:$W$1048576, 0)):INDEX(CFB!$K$2:$K$1048576, MATCH(W7569, CFB!$W$2:$W$1048576, 0) + COUNTIF(CFB!$W$2:$W$1048576, W7569) - 1))</f>
        <v>64</v>
      </c>
      <c r="O7569">
        <v>26.92</v>
      </c>
      <c r="P7569">
        <v>7</v>
      </c>
      <c r="W7569">
        <v>1962</v>
      </c>
      <c r="X7569">
        <f t="shared" si="235"/>
        <v>0</v>
      </c>
    </row>
    <row r="7570" spans="1:24" ht="12.75" hidden="1" customHeight="1" x14ac:dyDescent="0.45">
      <c r="A7570">
        <v>65</v>
      </c>
      <c r="B7570" t="s">
        <v>216</v>
      </c>
      <c r="C7570" t="s">
        <v>12</v>
      </c>
      <c r="D7570" s="2" t="str">
        <f t="shared" si="234"/>
        <v>Holy Cross1962</v>
      </c>
      <c r="F7570">
        <v>6</v>
      </c>
      <c r="G7570">
        <v>4</v>
      </c>
      <c r="H7570">
        <v>0</v>
      </c>
      <c r="I7570">
        <v>5.81</v>
      </c>
      <c r="J7570">
        <v>-5.38</v>
      </c>
      <c r="K7570">
        <v>0.43</v>
      </c>
      <c r="L7570" s="2">
        <f>_xlfn.RANK.EQ(I7570, INDEX(CFB!$I$2:$I$1048576, MATCH(W7570, CFB!$W$2:$W$1048576, 0)):INDEX(CFB!$I$2:$I$1048576, MATCH(W7570, CFB!$W$2:$W$1048576, 0) + COUNTIF(CFB!$W$2:$W$1048576, W7570) - 1), 0)</f>
        <v>25</v>
      </c>
      <c r="M7570" s="2">
        <f>_xlfn.RANK.EQ(J7570, INDEX(CFB!$J$2:$J$1048576, MATCH(W7570, CFB!$W$2:$W$1048576, 0)):INDEX(CFB!$J$2:$J$1048576, MATCH(W7570, CFB!$W$2:$W$1048576, 0) + COUNTIF(CFB!$W$2:$W$1048576, W7570) - 1))</f>
        <v>97</v>
      </c>
      <c r="N7570" s="2">
        <f>RANK(K7570, INDEX(CFB!$K$2:$K$1048576, MATCH(W7570, CFB!$W$2:$W$1048576, 0)):INDEX(CFB!$K$2:$K$1048576, MATCH(W7570, CFB!$W$2:$W$1048576, 0) + COUNTIF(CFB!$W$2:$W$1048576, W7570) - 1))</f>
        <v>65</v>
      </c>
      <c r="O7570">
        <v>30.69</v>
      </c>
      <c r="P7570">
        <v>13.51</v>
      </c>
      <c r="W7570">
        <v>1962</v>
      </c>
      <c r="X7570">
        <f t="shared" si="235"/>
        <v>0</v>
      </c>
    </row>
    <row r="7571" spans="1:24" ht="12.75" hidden="1" customHeight="1" x14ac:dyDescent="0.45">
      <c r="A7571">
        <v>66</v>
      </c>
      <c r="B7571" t="s">
        <v>34</v>
      </c>
      <c r="C7571" t="s">
        <v>189</v>
      </c>
      <c r="D7571" s="2" t="str">
        <f t="shared" si="234"/>
        <v>Texas A&amp;M1962</v>
      </c>
      <c r="F7571">
        <v>3</v>
      </c>
      <c r="G7571">
        <v>7</v>
      </c>
      <c r="H7571">
        <v>0</v>
      </c>
      <c r="I7571">
        <v>-4.3600000000000003</v>
      </c>
      <c r="J7571">
        <v>4.3899999999999997</v>
      </c>
      <c r="K7571">
        <v>0.02</v>
      </c>
      <c r="L7571" s="2">
        <f>_xlfn.RANK.EQ(I7571, INDEX(CFB!$I$2:$I$1048576, MATCH(W7571, CFB!$W$2:$W$1048576, 0)):INDEX(CFB!$I$2:$I$1048576, MATCH(W7571, CFB!$W$2:$W$1048576, 0) + COUNTIF(CFB!$W$2:$W$1048576, W7571) - 1), 0)</f>
        <v>92</v>
      </c>
      <c r="M7571" s="2">
        <f>_xlfn.RANK.EQ(J7571, INDEX(CFB!$J$2:$J$1048576, MATCH(W7571, CFB!$W$2:$W$1048576, 0)):INDEX(CFB!$J$2:$J$1048576, MATCH(W7571, CFB!$W$2:$W$1048576, 0) + COUNTIF(CFB!$W$2:$W$1048576, W7571) - 1))</f>
        <v>31</v>
      </c>
      <c r="N7571" s="2">
        <f>RANK(K7571, INDEX(CFB!$K$2:$K$1048576, MATCH(W7571, CFB!$W$2:$W$1048576, 0)):INDEX(CFB!$K$2:$K$1048576, MATCH(W7571, CFB!$W$2:$W$1048576, 0) + COUNTIF(CFB!$W$2:$W$1048576, W7571) - 1))</f>
        <v>66</v>
      </c>
      <c r="O7571">
        <v>21.47</v>
      </c>
      <c r="P7571">
        <v>1.57</v>
      </c>
      <c r="W7571">
        <v>1962</v>
      </c>
      <c r="X7571">
        <f t="shared" si="235"/>
        <v>0</v>
      </c>
    </row>
    <row r="7572" spans="1:24" ht="12.75" hidden="1" customHeight="1" x14ac:dyDescent="0.45">
      <c r="A7572">
        <v>67</v>
      </c>
      <c r="B7572" t="s">
        <v>117</v>
      </c>
      <c r="C7572" t="s">
        <v>65</v>
      </c>
      <c r="D7572" s="2" t="str">
        <f t="shared" si="234"/>
        <v>Western Michigan1962</v>
      </c>
      <c r="F7572">
        <v>5</v>
      </c>
      <c r="G7572">
        <v>4</v>
      </c>
      <c r="H7572">
        <v>0</v>
      </c>
      <c r="I7572">
        <v>-1.71</v>
      </c>
      <c r="J7572">
        <v>1.71</v>
      </c>
      <c r="K7572">
        <v>0.01</v>
      </c>
      <c r="L7572" s="2">
        <f>_xlfn.RANK.EQ(I7572, INDEX(CFB!$I$2:$I$1048576, MATCH(W7572, CFB!$W$2:$W$1048576, 0)):INDEX(CFB!$I$2:$I$1048576, MATCH(W7572, CFB!$W$2:$W$1048576, 0) + COUNTIF(CFB!$W$2:$W$1048576, W7572) - 1), 0)</f>
        <v>77</v>
      </c>
      <c r="M7572" s="2">
        <f>_xlfn.RANK.EQ(J7572, INDEX(CFB!$J$2:$J$1048576, MATCH(W7572, CFB!$W$2:$W$1048576, 0)):INDEX(CFB!$J$2:$J$1048576, MATCH(W7572, CFB!$W$2:$W$1048576, 0) + COUNTIF(CFB!$W$2:$W$1048576, W7572) - 1))</f>
        <v>55</v>
      </c>
      <c r="N7572" s="2">
        <f>RANK(K7572, INDEX(CFB!$K$2:$K$1048576, MATCH(W7572, CFB!$W$2:$W$1048576, 0)):INDEX(CFB!$K$2:$K$1048576, MATCH(W7572, CFB!$W$2:$W$1048576, 0) + COUNTIF(CFB!$W$2:$W$1048576, W7572) - 1))</f>
        <v>67</v>
      </c>
      <c r="O7572">
        <v>23.59</v>
      </c>
      <c r="P7572">
        <v>4.4800000000000004</v>
      </c>
      <c r="W7572">
        <v>1962</v>
      </c>
      <c r="X7572">
        <f t="shared" si="235"/>
        <v>0</v>
      </c>
    </row>
    <row r="7573" spans="1:24" ht="12.75" hidden="1" customHeight="1" x14ac:dyDescent="0.45">
      <c r="A7573">
        <v>68</v>
      </c>
      <c r="B7573" t="s">
        <v>25</v>
      </c>
      <c r="C7573" t="s">
        <v>12</v>
      </c>
      <c r="D7573" s="2" t="str">
        <f t="shared" si="234"/>
        <v>Louisville1962</v>
      </c>
      <c r="F7573">
        <v>6</v>
      </c>
      <c r="G7573">
        <v>4</v>
      </c>
      <c r="H7573">
        <v>0</v>
      </c>
      <c r="I7573">
        <v>1.03</v>
      </c>
      <c r="J7573">
        <v>-2.14</v>
      </c>
      <c r="K7573">
        <v>-1.1100000000000001</v>
      </c>
      <c r="L7573" s="2">
        <f>_xlfn.RANK.EQ(I7573, INDEX(CFB!$I$2:$I$1048576, MATCH(W7573, CFB!$W$2:$W$1048576, 0)):INDEX(CFB!$I$2:$I$1048576, MATCH(W7573, CFB!$W$2:$W$1048576, 0) + COUNTIF(CFB!$W$2:$W$1048576, W7573) - 1), 0)</f>
        <v>53</v>
      </c>
      <c r="M7573" s="2">
        <f>_xlfn.RANK.EQ(J7573, INDEX(CFB!$J$2:$J$1048576, MATCH(W7573, CFB!$W$2:$W$1048576, 0)):INDEX(CFB!$J$2:$J$1048576, MATCH(W7573, CFB!$W$2:$W$1048576, 0) + COUNTIF(CFB!$W$2:$W$1048576, W7573) - 1))</f>
        <v>76</v>
      </c>
      <c r="N7573" s="2">
        <f>RANK(K7573, INDEX(CFB!$K$2:$K$1048576, MATCH(W7573, CFB!$W$2:$W$1048576, 0)):INDEX(CFB!$K$2:$K$1048576, MATCH(W7573, CFB!$W$2:$W$1048576, 0) + COUNTIF(CFB!$W$2:$W$1048576, W7573) - 1))</f>
        <v>68</v>
      </c>
      <c r="O7573">
        <v>25.22</v>
      </c>
      <c r="P7573">
        <v>9.68</v>
      </c>
      <c r="W7573">
        <v>1962</v>
      </c>
      <c r="X7573">
        <f t="shared" si="235"/>
        <v>0</v>
      </c>
    </row>
    <row r="7574" spans="1:24" ht="12.75" hidden="1" customHeight="1" x14ac:dyDescent="0.45">
      <c r="A7574">
        <v>69</v>
      </c>
      <c r="B7574" t="s">
        <v>121</v>
      </c>
      <c r="C7574" t="s">
        <v>188</v>
      </c>
      <c r="D7574" s="2" t="str">
        <f t="shared" si="234"/>
        <v>Oklahoma State1962</v>
      </c>
      <c r="F7574">
        <v>4</v>
      </c>
      <c r="G7574">
        <v>6</v>
      </c>
      <c r="H7574">
        <v>0</v>
      </c>
      <c r="I7574">
        <v>0.33</v>
      </c>
      <c r="J7574">
        <v>-1.54</v>
      </c>
      <c r="K7574">
        <v>-1.21</v>
      </c>
      <c r="L7574" s="2">
        <f>_xlfn.RANK.EQ(I7574, INDEX(CFB!$I$2:$I$1048576, MATCH(W7574, CFB!$W$2:$W$1048576, 0)):INDEX(CFB!$I$2:$I$1048576, MATCH(W7574, CFB!$W$2:$W$1048576, 0) + COUNTIF(CFB!$W$2:$W$1048576, W7574) - 1), 0)</f>
        <v>63</v>
      </c>
      <c r="M7574" s="2">
        <f>_xlfn.RANK.EQ(J7574, INDEX(CFB!$J$2:$J$1048576, MATCH(W7574, CFB!$W$2:$W$1048576, 0)):INDEX(CFB!$J$2:$J$1048576, MATCH(W7574, CFB!$W$2:$W$1048576, 0) + COUNTIF(CFB!$W$2:$W$1048576, W7574) - 1))</f>
        <v>71</v>
      </c>
      <c r="N7574" s="2">
        <f>RANK(K7574, INDEX(CFB!$K$2:$K$1048576, MATCH(W7574, CFB!$W$2:$W$1048576, 0)):INDEX(CFB!$K$2:$K$1048576, MATCH(W7574, CFB!$W$2:$W$1048576, 0) + COUNTIF(CFB!$W$2:$W$1048576, W7574) - 1))</f>
        <v>69</v>
      </c>
      <c r="O7574">
        <v>25.24</v>
      </c>
      <c r="P7574">
        <v>7.25</v>
      </c>
      <c r="W7574">
        <v>1962</v>
      </c>
      <c r="X7574">
        <f t="shared" si="235"/>
        <v>0</v>
      </c>
    </row>
    <row r="7575" spans="1:24" ht="12.75" hidden="1" customHeight="1" x14ac:dyDescent="0.45">
      <c r="A7575">
        <v>70</v>
      </c>
      <c r="B7575" t="s">
        <v>141</v>
      </c>
      <c r="C7575" t="s">
        <v>178</v>
      </c>
      <c r="D7575" s="2" t="str">
        <f t="shared" si="234"/>
        <v>New Mexico1962</v>
      </c>
      <c r="F7575">
        <v>7</v>
      </c>
      <c r="G7575">
        <v>2</v>
      </c>
      <c r="H7575">
        <v>1</v>
      </c>
      <c r="I7575">
        <v>1.69</v>
      </c>
      <c r="J7575">
        <v>-3.39</v>
      </c>
      <c r="K7575">
        <v>-1.7</v>
      </c>
      <c r="L7575" s="2">
        <f>_xlfn.RANK.EQ(I7575, INDEX(CFB!$I$2:$I$1048576, MATCH(W7575, CFB!$W$2:$W$1048576, 0)):INDEX(CFB!$I$2:$I$1048576, MATCH(W7575, CFB!$W$2:$W$1048576, 0) + COUNTIF(CFB!$W$2:$W$1048576, W7575) - 1), 0)</f>
        <v>50</v>
      </c>
      <c r="M7575" s="2">
        <f>_xlfn.RANK.EQ(J7575, INDEX(CFB!$J$2:$J$1048576, MATCH(W7575, CFB!$W$2:$W$1048576, 0)):INDEX(CFB!$J$2:$J$1048576, MATCH(W7575, CFB!$W$2:$W$1048576, 0) + COUNTIF(CFB!$W$2:$W$1048576, W7575) - 1))</f>
        <v>84</v>
      </c>
      <c r="N7575" s="2">
        <f>RANK(K7575, INDEX(CFB!$K$2:$K$1048576, MATCH(W7575, CFB!$W$2:$W$1048576, 0)):INDEX(CFB!$K$2:$K$1048576, MATCH(W7575, CFB!$W$2:$W$1048576, 0) + COUNTIF(CFB!$W$2:$W$1048576, W7575) - 1))</f>
        <v>70</v>
      </c>
      <c r="O7575">
        <v>25.65</v>
      </c>
      <c r="P7575">
        <v>10.39</v>
      </c>
      <c r="W7575">
        <v>1962</v>
      </c>
      <c r="X7575">
        <f t="shared" si="235"/>
        <v>0</v>
      </c>
    </row>
    <row r="7576" spans="1:24" ht="12.75" hidden="1" customHeight="1" x14ac:dyDescent="0.45">
      <c r="A7576">
        <v>71</v>
      </c>
      <c r="B7576" t="s">
        <v>83</v>
      </c>
      <c r="C7576" t="s">
        <v>242</v>
      </c>
      <c r="D7576" s="2" t="str">
        <f t="shared" si="234"/>
        <v>California1962</v>
      </c>
      <c r="F7576">
        <v>1</v>
      </c>
      <c r="G7576">
        <v>9</v>
      </c>
      <c r="H7576">
        <v>0</v>
      </c>
      <c r="I7576">
        <v>4.58</v>
      </c>
      <c r="J7576">
        <v>-6.52</v>
      </c>
      <c r="K7576">
        <v>-1.94</v>
      </c>
      <c r="L7576" s="2">
        <f>_xlfn.RANK.EQ(I7576, INDEX(CFB!$I$2:$I$1048576, MATCH(W7576, CFB!$W$2:$W$1048576, 0)):INDEX(CFB!$I$2:$I$1048576, MATCH(W7576, CFB!$W$2:$W$1048576, 0) + COUNTIF(CFB!$W$2:$W$1048576, W7576) - 1), 0)</f>
        <v>31</v>
      </c>
      <c r="M7576" s="2">
        <f>_xlfn.RANK.EQ(J7576, INDEX(CFB!$J$2:$J$1048576, MATCH(W7576, CFB!$W$2:$W$1048576, 0)):INDEX(CFB!$J$2:$J$1048576, MATCH(W7576, CFB!$W$2:$W$1048576, 0) + COUNTIF(CFB!$W$2:$W$1048576, W7576) - 1))</f>
        <v>101</v>
      </c>
      <c r="N7576" s="2">
        <f>RANK(K7576, INDEX(CFB!$K$2:$K$1048576, MATCH(W7576, CFB!$W$2:$W$1048576, 0)):INDEX(CFB!$K$2:$K$1048576, MATCH(W7576, CFB!$W$2:$W$1048576, 0) + COUNTIF(CFB!$W$2:$W$1048576, W7576) - 1))</f>
        <v>71</v>
      </c>
      <c r="O7576">
        <v>30.7</v>
      </c>
      <c r="P7576">
        <v>11.57</v>
      </c>
      <c r="W7576">
        <v>1962</v>
      </c>
      <c r="X7576">
        <f t="shared" si="235"/>
        <v>0</v>
      </c>
    </row>
    <row r="7577" spans="1:24" ht="12.75" hidden="1" customHeight="1" x14ac:dyDescent="0.45">
      <c r="A7577">
        <v>72</v>
      </c>
      <c r="B7577" t="s">
        <v>91</v>
      </c>
      <c r="C7577" t="s">
        <v>23</v>
      </c>
      <c r="D7577" s="2" t="str">
        <f t="shared" si="234"/>
        <v>North Carolina State1962</v>
      </c>
      <c r="F7577">
        <v>3</v>
      </c>
      <c r="G7577">
        <v>6</v>
      </c>
      <c r="H7577">
        <v>1</v>
      </c>
      <c r="I7577">
        <v>-5.18</v>
      </c>
      <c r="J7577">
        <v>2.5099999999999998</v>
      </c>
      <c r="K7577">
        <v>-2.68</v>
      </c>
      <c r="L7577" s="2">
        <f>_xlfn.RANK.EQ(I7577, INDEX(CFB!$I$2:$I$1048576, MATCH(W7577, CFB!$W$2:$W$1048576, 0)):INDEX(CFB!$I$2:$I$1048576, MATCH(W7577, CFB!$W$2:$W$1048576, 0) + COUNTIF(CFB!$W$2:$W$1048576, W7577) - 1), 0)</f>
        <v>98</v>
      </c>
      <c r="M7577" s="2">
        <f>_xlfn.RANK.EQ(J7577, INDEX(CFB!$J$2:$J$1048576, MATCH(W7577, CFB!$W$2:$W$1048576, 0)):INDEX(CFB!$J$2:$J$1048576, MATCH(W7577, CFB!$W$2:$W$1048576, 0) + COUNTIF(CFB!$W$2:$W$1048576, W7577) - 1))</f>
        <v>41</v>
      </c>
      <c r="N7577" s="2">
        <f>RANK(K7577, INDEX(CFB!$K$2:$K$1048576, MATCH(W7577, CFB!$W$2:$W$1048576, 0)):INDEX(CFB!$K$2:$K$1048576, MATCH(W7577, CFB!$W$2:$W$1048576, 0) + COUNTIF(CFB!$W$2:$W$1048576, W7577) - 1))</f>
        <v>72</v>
      </c>
      <c r="O7577">
        <v>20.100000000000001</v>
      </c>
      <c r="P7577">
        <v>3.47</v>
      </c>
      <c r="W7577">
        <v>1962</v>
      </c>
      <c r="X7577">
        <f t="shared" si="235"/>
        <v>0</v>
      </c>
    </row>
    <row r="7578" spans="1:24" ht="12.75" hidden="1" customHeight="1" x14ac:dyDescent="0.45">
      <c r="A7578">
        <v>73</v>
      </c>
      <c r="B7578" t="s">
        <v>138</v>
      </c>
      <c r="C7578" t="s">
        <v>178</v>
      </c>
      <c r="D7578" s="2" t="str">
        <f t="shared" si="234"/>
        <v>Wyoming1962</v>
      </c>
      <c r="F7578">
        <v>5</v>
      </c>
      <c r="G7578">
        <v>5</v>
      </c>
      <c r="H7578">
        <v>0</v>
      </c>
      <c r="I7578">
        <v>-2.39</v>
      </c>
      <c r="J7578">
        <v>-0.42</v>
      </c>
      <c r="K7578">
        <v>-2.81</v>
      </c>
      <c r="L7578" s="2">
        <f>_xlfn.RANK.EQ(I7578, INDEX(CFB!$I$2:$I$1048576, MATCH(W7578, CFB!$W$2:$W$1048576, 0)):INDEX(CFB!$I$2:$I$1048576, MATCH(W7578, CFB!$W$2:$W$1048576, 0) + COUNTIF(CFB!$W$2:$W$1048576, W7578) - 1), 0)</f>
        <v>82</v>
      </c>
      <c r="M7578" s="2">
        <f>_xlfn.RANK.EQ(J7578, INDEX(CFB!$J$2:$J$1048576, MATCH(W7578, CFB!$W$2:$W$1048576, 0)):INDEX(CFB!$J$2:$J$1048576, MATCH(W7578, CFB!$W$2:$W$1048576, 0) + COUNTIF(CFB!$W$2:$W$1048576, W7578) - 1))</f>
        <v>69</v>
      </c>
      <c r="N7578" s="2">
        <f>RANK(K7578, INDEX(CFB!$K$2:$K$1048576, MATCH(W7578, CFB!$W$2:$W$1048576, 0)):INDEX(CFB!$K$2:$K$1048576, MATCH(W7578, CFB!$W$2:$W$1048576, 0) + COUNTIF(CFB!$W$2:$W$1048576, W7578) - 1))</f>
        <v>73</v>
      </c>
      <c r="O7578">
        <v>22.58</v>
      </c>
      <c r="P7578">
        <v>7.16</v>
      </c>
      <c r="W7578">
        <v>1962</v>
      </c>
      <c r="X7578">
        <f t="shared" si="235"/>
        <v>0</v>
      </c>
    </row>
    <row r="7579" spans="1:24" ht="12.75" hidden="1" customHeight="1" x14ac:dyDescent="0.45">
      <c r="A7579">
        <v>74</v>
      </c>
      <c r="B7579" t="s">
        <v>238</v>
      </c>
      <c r="C7579" t="s">
        <v>12</v>
      </c>
      <c r="D7579" s="2" t="str">
        <f t="shared" si="234"/>
        <v>Xavier1962</v>
      </c>
      <c r="F7579">
        <v>6</v>
      </c>
      <c r="G7579">
        <v>4</v>
      </c>
      <c r="H7579">
        <v>0</v>
      </c>
      <c r="I7579">
        <v>-3.63</v>
      </c>
      <c r="J7579">
        <v>0.62</v>
      </c>
      <c r="K7579">
        <v>-3</v>
      </c>
      <c r="L7579" s="2">
        <f>_xlfn.RANK.EQ(I7579, INDEX(CFB!$I$2:$I$1048576, MATCH(W7579, CFB!$W$2:$W$1048576, 0)):INDEX(CFB!$I$2:$I$1048576, MATCH(W7579, CFB!$W$2:$W$1048576, 0) + COUNTIF(CFB!$W$2:$W$1048576, W7579) - 1), 0)</f>
        <v>87</v>
      </c>
      <c r="M7579" s="2">
        <f>_xlfn.RANK.EQ(J7579, INDEX(CFB!$J$2:$J$1048576, MATCH(W7579, CFB!$W$2:$W$1048576, 0)):INDEX(CFB!$J$2:$J$1048576, MATCH(W7579, CFB!$W$2:$W$1048576, 0) + COUNTIF(CFB!$W$2:$W$1048576, W7579) - 1))</f>
        <v>61</v>
      </c>
      <c r="N7579" s="2">
        <f>RANK(K7579, INDEX(CFB!$K$2:$K$1048576, MATCH(W7579, CFB!$W$2:$W$1048576, 0)):INDEX(CFB!$K$2:$K$1048576, MATCH(W7579, CFB!$W$2:$W$1048576, 0) + COUNTIF(CFB!$W$2:$W$1048576, W7579) - 1))</f>
        <v>74</v>
      </c>
      <c r="O7579">
        <v>19.559999999999999</v>
      </c>
      <c r="P7579">
        <v>6.1</v>
      </c>
      <c r="W7579">
        <v>1962</v>
      </c>
      <c r="X7579">
        <f t="shared" si="235"/>
        <v>0</v>
      </c>
    </row>
    <row r="7580" spans="1:24" ht="12.75" hidden="1" customHeight="1" x14ac:dyDescent="0.45">
      <c r="A7580">
        <v>75</v>
      </c>
      <c r="B7580" t="s">
        <v>75</v>
      </c>
      <c r="C7580" t="s">
        <v>23</v>
      </c>
      <c r="D7580" s="2" t="str">
        <f t="shared" si="234"/>
        <v>North Carolina1962</v>
      </c>
      <c r="F7580">
        <v>3</v>
      </c>
      <c r="G7580">
        <v>7</v>
      </c>
      <c r="H7580">
        <v>0</v>
      </c>
      <c r="I7580">
        <v>-1.74</v>
      </c>
      <c r="J7580">
        <v>-2.04</v>
      </c>
      <c r="K7580">
        <v>-3.79</v>
      </c>
      <c r="L7580" s="2">
        <f>_xlfn.RANK.EQ(I7580, INDEX(CFB!$I$2:$I$1048576, MATCH(W7580, CFB!$W$2:$W$1048576, 0)):INDEX(CFB!$I$2:$I$1048576, MATCH(W7580, CFB!$W$2:$W$1048576, 0) + COUNTIF(CFB!$W$2:$W$1048576, W7580) - 1), 0)</f>
        <v>78</v>
      </c>
      <c r="M7580" s="2">
        <f>_xlfn.RANK.EQ(J7580, INDEX(CFB!$J$2:$J$1048576, MATCH(W7580, CFB!$W$2:$W$1048576, 0)):INDEX(CFB!$J$2:$J$1048576, MATCH(W7580, CFB!$W$2:$W$1048576, 0) + COUNTIF(CFB!$W$2:$W$1048576, W7580) - 1))</f>
        <v>75</v>
      </c>
      <c r="N7580" s="2">
        <f>RANK(K7580, INDEX(CFB!$K$2:$K$1048576, MATCH(W7580, CFB!$W$2:$W$1048576, 0)):INDEX(CFB!$K$2:$K$1048576, MATCH(W7580, CFB!$W$2:$W$1048576, 0) + COUNTIF(CFB!$W$2:$W$1048576, W7580) - 1))</f>
        <v>75</v>
      </c>
      <c r="O7580">
        <v>24.28</v>
      </c>
      <c r="P7580">
        <v>7.93</v>
      </c>
      <c r="W7580">
        <v>1962</v>
      </c>
      <c r="X7580">
        <f t="shared" si="235"/>
        <v>0</v>
      </c>
    </row>
    <row r="7581" spans="1:24" ht="12.75" hidden="1" customHeight="1" x14ac:dyDescent="0.45">
      <c r="A7581">
        <v>76</v>
      </c>
      <c r="B7581" t="s">
        <v>219</v>
      </c>
      <c r="C7581" t="s">
        <v>212</v>
      </c>
      <c r="D7581" s="2" t="str">
        <f t="shared" si="234"/>
        <v>Harvard1962</v>
      </c>
      <c r="F7581">
        <v>6</v>
      </c>
      <c r="G7581">
        <v>3</v>
      </c>
      <c r="H7581">
        <v>0</v>
      </c>
      <c r="I7581">
        <v>-1.54</v>
      </c>
      <c r="J7581">
        <v>-2.4300000000000002</v>
      </c>
      <c r="K7581">
        <v>-3.97</v>
      </c>
      <c r="L7581" s="2">
        <f>_xlfn.RANK.EQ(I7581, INDEX(CFB!$I$2:$I$1048576, MATCH(W7581, CFB!$W$2:$W$1048576, 0)):INDEX(CFB!$I$2:$I$1048576, MATCH(W7581, CFB!$W$2:$W$1048576, 0) + COUNTIF(CFB!$W$2:$W$1048576, W7581) - 1), 0)</f>
        <v>75</v>
      </c>
      <c r="M7581" s="2">
        <f>_xlfn.RANK.EQ(J7581, INDEX(CFB!$J$2:$J$1048576, MATCH(W7581, CFB!$W$2:$W$1048576, 0)):INDEX(CFB!$J$2:$J$1048576, MATCH(W7581, CFB!$W$2:$W$1048576, 0) + COUNTIF(CFB!$W$2:$W$1048576, W7581) - 1))</f>
        <v>77</v>
      </c>
      <c r="N7581" s="2">
        <f>RANK(K7581, INDEX(CFB!$K$2:$K$1048576, MATCH(W7581, CFB!$W$2:$W$1048576, 0)):INDEX(CFB!$K$2:$K$1048576, MATCH(W7581, CFB!$W$2:$W$1048576, 0) + COUNTIF(CFB!$W$2:$W$1048576, W7581) - 1))</f>
        <v>76</v>
      </c>
      <c r="O7581">
        <v>23.33</v>
      </c>
      <c r="P7581">
        <v>10.220000000000001</v>
      </c>
      <c r="W7581">
        <v>1962</v>
      </c>
      <c r="X7581">
        <f t="shared" si="235"/>
        <v>0</v>
      </c>
    </row>
    <row r="7582" spans="1:24" ht="12.75" hidden="1" customHeight="1" x14ac:dyDescent="0.45">
      <c r="A7582">
        <v>77</v>
      </c>
      <c r="B7582" t="s">
        <v>113</v>
      </c>
      <c r="C7582" t="s">
        <v>195</v>
      </c>
      <c r="D7582" s="2" t="str">
        <f t="shared" si="234"/>
        <v>North Texas1962</v>
      </c>
      <c r="F7582">
        <v>6</v>
      </c>
      <c r="G7582">
        <v>4</v>
      </c>
      <c r="H7582">
        <v>0</v>
      </c>
      <c r="I7582">
        <v>-0.44</v>
      </c>
      <c r="J7582">
        <v>-3.59</v>
      </c>
      <c r="K7582">
        <v>-4.03</v>
      </c>
      <c r="L7582" s="2">
        <f>_xlfn.RANK.EQ(I7582, INDEX(CFB!$I$2:$I$1048576, MATCH(W7582, CFB!$W$2:$W$1048576, 0)):INDEX(CFB!$I$2:$I$1048576, MATCH(W7582, CFB!$W$2:$W$1048576, 0) + COUNTIF(CFB!$W$2:$W$1048576, W7582) - 1), 0)</f>
        <v>65</v>
      </c>
      <c r="M7582" s="2">
        <f>_xlfn.RANK.EQ(J7582, INDEX(CFB!$J$2:$J$1048576, MATCH(W7582, CFB!$W$2:$W$1048576, 0)):INDEX(CFB!$J$2:$J$1048576, MATCH(W7582, CFB!$W$2:$W$1048576, 0) + COUNTIF(CFB!$W$2:$W$1048576, W7582) - 1))</f>
        <v>85</v>
      </c>
      <c r="N7582" s="2">
        <f>RANK(K7582, INDEX(CFB!$K$2:$K$1048576, MATCH(W7582, CFB!$W$2:$W$1048576, 0)):INDEX(CFB!$K$2:$K$1048576, MATCH(W7582, CFB!$W$2:$W$1048576, 0) + COUNTIF(CFB!$W$2:$W$1048576, W7582) - 1))</f>
        <v>77</v>
      </c>
      <c r="O7582">
        <v>23.92</v>
      </c>
      <c r="P7582">
        <v>10.88</v>
      </c>
      <c r="W7582">
        <v>1962</v>
      </c>
      <c r="X7582">
        <f t="shared" si="235"/>
        <v>0</v>
      </c>
    </row>
    <row r="7583" spans="1:24" ht="12.75" hidden="1" customHeight="1" x14ac:dyDescent="0.45">
      <c r="A7583">
        <v>78</v>
      </c>
      <c r="B7583" t="s">
        <v>120</v>
      </c>
      <c r="C7583" t="s">
        <v>178</v>
      </c>
      <c r="D7583" s="2" t="str">
        <f t="shared" si="234"/>
        <v>Arizona1962</v>
      </c>
      <c r="F7583">
        <v>5</v>
      </c>
      <c r="G7583">
        <v>5</v>
      </c>
      <c r="H7583">
        <v>0</v>
      </c>
      <c r="I7583">
        <v>-1.27</v>
      </c>
      <c r="J7583">
        <v>-3.01</v>
      </c>
      <c r="K7583">
        <v>-4.2699999999999996</v>
      </c>
      <c r="L7583" s="2">
        <f>_xlfn.RANK.EQ(I7583, INDEX(CFB!$I$2:$I$1048576, MATCH(W7583, CFB!$W$2:$W$1048576, 0)):INDEX(CFB!$I$2:$I$1048576, MATCH(W7583, CFB!$W$2:$W$1048576, 0) + COUNTIF(CFB!$W$2:$W$1048576, W7583) - 1), 0)</f>
        <v>72</v>
      </c>
      <c r="M7583" s="2">
        <f>_xlfn.RANK.EQ(J7583, INDEX(CFB!$J$2:$J$1048576, MATCH(W7583, CFB!$W$2:$W$1048576, 0)):INDEX(CFB!$J$2:$J$1048576, MATCH(W7583, CFB!$W$2:$W$1048576, 0) + COUNTIF(CFB!$W$2:$W$1048576, W7583) - 1))</f>
        <v>80</v>
      </c>
      <c r="N7583" s="2">
        <f>RANK(K7583, INDEX(CFB!$K$2:$K$1048576, MATCH(W7583, CFB!$W$2:$W$1048576, 0)):INDEX(CFB!$K$2:$K$1048576, MATCH(W7583, CFB!$W$2:$W$1048576, 0) + COUNTIF(CFB!$W$2:$W$1048576, W7583) - 1))</f>
        <v>78</v>
      </c>
      <c r="O7583">
        <v>22.08</v>
      </c>
      <c r="P7583">
        <v>8.35</v>
      </c>
      <c r="W7583">
        <v>1962</v>
      </c>
      <c r="X7583">
        <f t="shared" si="235"/>
        <v>0</v>
      </c>
    </row>
    <row r="7584" spans="1:24" ht="12.75" hidden="1" customHeight="1" x14ac:dyDescent="0.45">
      <c r="A7584">
        <v>79</v>
      </c>
      <c r="B7584" t="s">
        <v>93</v>
      </c>
      <c r="C7584" t="s">
        <v>23</v>
      </c>
      <c r="D7584" s="2" t="str">
        <f t="shared" si="234"/>
        <v>Virginia1962</v>
      </c>
      <c r="F7584">
        <v>5</v>
      </c>
      <c r="G7584">
        <v>5</v>
      </c>
      <c r="H7584">
        <v>0</v>
      </c>
      <c r="I7584">
        <v>0.63</v>
      </c>
      <c r="J7584">
        <v>-4.92</v>
      </c>
      <c r="K7584">
        <v>-4.29</v>
      </c>
      <c r="L7584" s="2">
        <f>_xlfn.RANK.EQ(I7584, INDEX(CFB!$I$2:$I$1048576, MATCH(W7584, CFB!$W$2:$W$1048576, 0)):INDEX(CFB!$I$2:$I$1048576, MATCH(W7584, CFB!$W$2:$W$1048576, 0) + COUNTIF(CFB!$W$2:$W$1048576, W7584) - 1), 0)</f>
        <v>59</v>
      </c>
      <c r="M7584" s="2">
        <f>_xlfn.RANK.EQ(J7584, INDEX(CFB!$J$2:$J$1048576, MATCH(W7584, CFB!$W$2:$W$1048576, 0)):INDEX(CFB!$J$2:$J$1048576, MATCH(W7584, CFB!$W$2:$W$1048576, 0) + COUNTIF(CFB!$W$2:$W$1048576, W7584) - 1))</f>
        <v>93</v>
      </c>
      <c r="N7584" s="2">
        <f>RANK(K7584, INDEX(CFB!$K$2:$K$1048576, MATCH(W7584, CFB!$W$2:$W$1048576, 0)):INDEX(CFB!$K$2:$K$1048576, MATCH(W7584, CFB!$W$2:$W$1048576, 0) + COUNTIF(CFB!$W$2:$W$1048576, W7584) - 1))</f>
        <v>79</v>
      </c>
      <c r="O7584">
        <v>27.56</v>
      </c>
      <c r="P7584">
        <v>12.48</v>
      </c>
      <c r="W7584">
        <v>1962</v>
      </c>
      <c r="X7584">
        <f t="shared" si="235"/>
        <v>0</v>
      </c>
    </row>
    <row r="7585" spans="1:24" ht="12.75" hidden="1" customHeight="1" x14ac:dyDescent="0.45">
      <c r="A7585">
        <v>80</v>
      </c>
      <c r="B7585" t="s">
        <v>33</v>
      </c>
      <c r="C7585" t="s">
        <v>206</v>
      </c>
      <c r="D7585" s="2" t="str">
        <f t="shared" si="234"/>
        <v>Virginia Tech1962</v>
      </c>
      <c r="F7585">
        <v>5</v>
      </c>
      <c r="G7585">
        <v>5</v>
      </c>
      <c r="H7585">
        <v>0</v>
      </c>
      <c r="I7585">
        <v>-2.77</v>
      </c>
      <c r="J7585">
        <v>-1.52</v>
      </c>
      <c r="K7585">
        <v>-4.29</v>
      </c>
      <c r="L7585" s="2">
        <f>_xlfn.RANK.EQ(I7585, INDEX(CFB!$I$2:$I$1048576, MATCH(W7585, CFB!$W$2:$W$1048576, 0)):INDEX(CFB!$I$2:$I$1048576, MATCH(W7585, CFB!$W$2:$W$1048576, 0) + COUNTIF(CFB!$W$2:$W$1048576, W7585) - 1), 0)</f>
        <v>85</v>
      </c>
      <c r="M7585" s="2">
        <f>_xlfn.RANK.EQ(J7585, INDEX(CFB!$J$2:$J$1048576, MATCH(W7585, CFB!$W$2:$W$1048576, 0)):INDEX(CFB!$J$2:$J$1048576, MATCH(W7585, CFB!$W$2:$W$1048576, 0) + COUNTIF(CFB!$W$2:$W$1048576, W7585) - 1))</f>
        <v>70</v>
      </c>
      <c r="N7585" s="2">
        <f>RANK(K7585, INDEX(CFB!$K$2:$K$1048576, MATCH(W7585, CFB!$W$2:$W$1048576, 0)):INDEX(CFB!$K$2:$K$1048576, MATCH(W7585, CFB!$W$2:$W$1048576, 0) + COUNTIF(CFB!$W$2:$W$1048576, W7585) - 1))</f>
        <v>79</v>
      </c>
      <c r="O7585">
        <v>21.29</v>
      </c>
      <c r="P7585">
        <v>7.15</v>
      </c>
      <c r="W7585">
        <v>1962</v>
      </c>
      <c r="X7585">
        <f t="shared" si="235"/>
        <v>0</v>
      </c>
    </row>
    <row r="7586" spans="1:24" ht="12.75" hidden="1" customHeight="1" x14ac:dyDescent="0.45">
      <c r="A7586">
        <v>81</v>
      </c>
      <c r="B7586" t="s">
        <v>84</v>
      </c>
      <c r="C7586" t="s">
        <v>178</v>
      </c>
      <c r="D7586" s="2" t="str">
        <f t="shared" si="234"/>
        <v>Utah1962</v>
      </c>
      <c r="F7586">
        <v>4</v>
      </c>
      <c r="G7586">
        <v>5</v>
      </c>
      <c r="H7586">
        <v>1</v>
      </c>
      <c r="I7586">
        <v>-1.31</v>
      </c>
      <c r="J7586">
        <v>-3.28</v>
      </c>
      <c r="K7586">
        <v>-4.59</v>
      </c>
      <c r="L7586" s="2">
        <f>_xlfn.RANK.EQ(I7586, INDEX(CFB!$I$2:$I$1048576, MATCH(W7586, CFB!$W$2:$W$1048576, 0)):INDEX(CFB!$I$2:$I$1048576, MATCH(W7586, CFB!$W$2:$W$1048576, 0) + COUNTIF(CFB!$W$2:$W$1048576, W7586) - 1), 0)</f>
        <v>73</v>
      </c>
      <c r="M7586" s="2">
        <f>_xlfn.RANK.EQ(J7586, INDEX(CFB!$J$2:$J$1048576, MATCH(W7586, CFB!$W$2:$W$1048576, 0)):INDEX(CFB!$J$2:$J$1048576, MATCH(W7586, CFB!$W$2:$W$1048576, 0) + COUNTIF(CFB!$W$2:$W$1048576, W7586) - 1))</f>
        <v>82</v>
      </c>
      <c r="N7586" s="2">
        <f>RANK(K7586, INDEX(CFB!$K$2:$K$1048576, MATCH(W7586, CFB!$W$2:$W$1048576, 0)):INDEX(CFB!$K$2:$K$1048576, MATCH(W7586, CFB!$W$2:$W$1048576, 0) + COUNTIF(CFB!$W$2:$W$1048576, W7586) - 1))</f>
        <v>81</v>
      </c>
      <c r="O7586">
        <v>22.91</v>
      </c>
      <c r="P7586">
        <v>10.15</v>
      </c>
      <c r="W7586">
        <v>1962</v>
      </c>
      <c r="X7586">
        <f t="shared" si="235"/>
        <v>0</v>
      </c>
    </row>
    <row r="7587" spans="1:24" ht="12.75" hidden="1" customHeight="1" x14ac:dyDescent="0.45">
      <c r="A7587">
        <v>82</v>
      </c>
      <c r="B7587" t="s">
        <v>213</v>
      </c>
      <c r="C7587" t="s">
        <v>206</v>
      </c>
      <c r="D7587" s="2" t="str">
        <f t="shared" si="234"/>
        <v>Virginia Military Institute1962</v>
      </c>
      <c r="F7587">
        <v>6</v>
      </c>
      <c r="G7587">
        <v>4</v>
      </c>
      <c r="H7587">
        <v>0</v>
      </c>
      <c r="I7587">
        <v>-6.78</v>
      </c>
      <c r="J7587">
        <v>2.11</v>
      </c>
      <c r="K7587">
        <v>-4.66</v>
      </c>
      <c r="L7587" s="2">
        <f>_xlfn.RANK.EQ(I7587, INDEX(CFB!$I$2:$I$1048576, MATCH(W7587, CFB!$W$2:$W$1048576, 0)):INDEX(CFB!$I$2:$I$1048576, MATCH(W7587, CFB!$W$2:$W$1048576, 0) + COUNTIF(CFB!$W$2:$W$1048576, W7587) - 1), 0)</f>
        <v>103</v>
      </c>
      <c r="M7587" s="2">
        <f>_xlfn.RANK.EQ(J7587, INDEX(CFB!$J$2:$J$1048576, MATCH(W7587, CFB!$W$2:$W$1048576, 0)):INDEX(CFB!$J$2:$J$1048576, MATCH(W7587, CFB!$W$2:$W$1048576, 0) + COUNTIF(CFB!$W$2:$W$1048576, W7587) - 1))</f>
        <v>47</v>
      </c>
      <c r="N7587" s="2">
        <f>RANK(K7587, INDEX(CFB!$K$2:$K$1048576, MATCH(W7587, CFB!$W$2:$W$1048576, 0)):INDEX(CFB!$K$2:$K$1048576, MATCH(W7587, CFB!$W$2:$W$1048576, 0) + COUNTIF(CFB!$W$2:$W$1048576, W7587) - 1))</f>
        <v>82</v>
      </c>
      <c r="O7587">
        <v>17.399999999999999</v>
      </c>
      <c r="P7587">
        <v>5.13</v>
      </c>
      <c r="W7587">
        <v>1962</v>
      </c>
      <c r="X7587">
        <f t="shared" si="235"/>
        <v>0</v>
      </c>
    </row>
    <row r="7588" spans="1:24" ht="12.75" hidden="1" customHeight="1" x14ac:dyDescent="0.45">
      <c r="A7588">
        <v>83</v>
      </c>
      <c r="B7588" t="s">
        <v>32</v>
      </c>
      <c r="C7588" t="s">
        <v>178</v>
      </c>
      <c r="D7588" s="2" t="str">
        <f t="shared" si="234"/>
        <v>BYU1962</v>
      </c>
      <c r="F7588">
        <v>4</v>
      </c>
      <c r="G7588">
        <v>6</v>
      </c>
      <c r="H7588">
        <v>0</v>
      </c>
      <c r="I7588">
        <v>-0.38</v>
      </c>
      <c r="J7588">
        <v>-4.42</v>
      </c>
      <c r="K7588">
        <v>-4.8</v>
      </c>
      <c r="L7588" s="2">
        <f>_xlfn.RANK.EQ(I7588, INDEX(CFB!$I$2:$I$1048576, MATCH(W7588, CFB!$W$2:$W$1048576, 0)):INDEX(CFB!$I$2:$I$1048576, MATCH(W7588, CFB!$W$2:$W$1048576, 0) + COUNTIF(CFB!$W$2:$W$1048576, W7588) - 1), 0)</f>
        <v>64</v>
      </c>
      <c r="M7588" s="2">
        <f>_xlfn.RANK.EQ(J7588, INDEX(CFB!$J$2:$J$1048576, MATCH(W7588, CFB!$W$2:$W$1048576, 0)):INDEX(CFB!$J$2:$J$1048576, MATCH(W7588, CFB!$W$2:$W$1048576, 0) + COUNTIF(CFB!$W$2:$W$1048576, W7588) - 1))</f>
        <v>90</v>
      </c>
      <c r="N7588" s="2">
        <f>RANK(K7588, INDEX(CFB!$K$2:$K$1048576, MATCH(W7588, CFB!$W$2:$W$1048576, 0)):INDEX(CFB!$K$2:$K$1048576, MATCH(W7588, CFB!$W$2:$W$1048576, 0) + COUNTIF(CFB!$W$2:$W$1048576, W7588) - 1))</f>
        <v>83</v>
      </c>
      <c r="O7588">
        <v>25.43</v>
      </c>
      <c r="P7588">
        <v>11.15</v>
      </c>
      <c r="W7588">
        <v>1962</v>
      </c>
      <c r="X7588">
        <f t="shared" si="235"/>
        <v>0</v>
      </c>
    </row>
    <row r="7589" spans="1:24" ht="12.75" hidden="1" customHeight="1" x14ac:dyDescent="0.45">
      <c r="A7589">
        <v>84</v>
      </c>
      <c r="B7589" t="s">
        <v>59</v>
      </c>
      <c r="C7589" t="s">
        <v>15</v>
      </c>
      <c r="D7589" s="2" t="str">
        <f t="shared" si="234"/>
        <v>Vanderbilt1962</v>
      </c>
      <c r="F7589">
        <v>1</v>
      </c>
      <c r="G7589">
        <v>9</v>
      </c>
      <c r="H7589">
        <v>0</v>
      </c>
      <c r="I7589">
        <v>-6.86</v>
      </c>
      <c r="J7589">
        <v>0.2</v>
      </c>
      <c r="K7589">
        <v>-6.66</v>
      </c>
      <c r="L7589" s="2">
        <f>_xlfn.RANK.EQ(I7589, INDEX(CFB!$I$2:$I$1048576, MATCH(W7589, CFB!$W$2:$W$1048576, 0)):INDEX(CFB!$I$2:$I$1048576, MATCH(W7589, CFB!$W$2:$W$1048576, 0) + COUNTIF(CFB!$W$2:$W$1048576, W7589) - 1), 0)</f>
        <v>104</v>
      </c>
      <c r="M7589" s="2">
        <f>_xlfn.RANK.EQ(J7589, INDEX(CFB!$J$2:$J$1048576, MATCH(W7589, CFB!$W$2:$W$1048576, 0)):INDEX(CFB!$J$2:$J$1048576, MATCH(W7589, CFB!$W$2:$W$1048576, 0) + COUNTIF(CFB!$W$2:$W$1048576, W7589) - 1))</f>
        <v>62</v>
      </c>
      <c r="N7589" s="2">
        <f>RANK(K7589, INDEX(CFB!$K$2:$K$1048576, MATCH(W7589, CFB!$W$2:$W$1048576, 0)):INDEX(CFB!$K$2:$K$1048576, MATCH(W7589, CFB!$W$2:$W$1048576, 0) + COUNTIF(CFB!$W$2:$W$1048576, W7589) - 1))</f>
        <v>84</v>
      </c>
      <c r="O7589">
        <v>18.809999999999999</v>
      </c>
      <c r="P7589">
        <v>6.95</v>
      </c>
      <c r="W7589">
        <v>1962</v>
      </c>
      <c r="X7589">
        <f t="shared" si="235"/>
        <v>0</v>
      </c>
    </row>
    <row r="7590" spans="1:24" ht="12.75" hidden="1" customHeight="1" x14ac:dyDescent="0.45">
      <c r="A7590">
        <v>85</v>
      </c>
      <c r="B7590" t="s">
        <v>148</v>
      </c>
      <c r="C7590" t="s">
        <v>12</v>
      </c>
      <c r="D7590" s="2" t="str">
        <f t="shared" si="234"/>
        <v>UTEP1962</v>
      </c>
      <c r="F7590">
        <v>4</v>
      </c>
      <c r="G7590">
        <v>5</v>
      </c>
      <c r="H7590">
        <v>0</v>
      </c>
      <c r="I7590">
        <v>-8.58</v>
      </c>
      <c r="J7590">
        <v>1.91</v>
      </c>
      <c r="K7590">
        <v>-6.67</v>
      </c>
      <c r="L7590" s="2">
        <f>_xlfn.RANK.EQ(I7590, INDEX(CFB!$I$2:$I$1048576, MATCH(W7590, CFB!$W$2:$W$1048576, 0)):INDEX(CFB!$I$2:$I$1048576, MATCH(W7590, CFB!$W$2:$W$1048576, 0) + COUNTIF(CFB!$W$2:$W$1048576, W7590) - 1), 0)</f>
        <v>113</v>
      </c>
      <c r="M7590" s="2">
        <f>_xlfn.RANK.EQ(J7590, INDEX(CFB!$J$2:$J$1048576, MATCH(W7590, CFB!$W$2:$W$1048576, 0)):INDEX(CFB!$J$2:$J$1048576, MATCH(W7590, CFB!$W$2:$W$1048576, 0) + COUNTIF(CFB!$W$2:$W$1048576, W7590) - 1))</f>
        <v>50</v>
      </c>
      <c r="N7590" s="2">
        <f>RANK(K7590, INDEX(CFB!$K$2:$K$1048576, MATCH(W7590, CFB!$W$2:$W$1048576, 0)):INDEX(CFB!$K$2:$K$1048576, MATCH(W7590, CFB!$W$2:$W$1048576, 0) + COUNTIF(CFB!$W$2:$W$1048576, W7590) - 1))</f>
        <v>85</v>
      </c>
      <c r="O7590">
        <v>15.26</v>
      </c>
      <c r="P7590">
        <v>7.69</v>
      </c>
      <c r="W7590">
        <v>1962</v>
      </c>
      <c r="X7590">
        <f t="shared" si="235"/>
        <v>0</v>
      </c>
    </row>
    <row r="7591" spans="1:24" ht="12.75" hidden="1" customHeight="1" x14ac:dyDescent="0.45">
      <c r="A7591">
        <v>86</v>
      </c>
      <c r="B7591" t="s">
        <v>149</v>
      </c>
      <c r="C7591" t="s">
        <v>12</v>
      </c>
      <c r="D7591" s="2" t="str">
        <f t="shared" si="234"/>
        <v>New Mexico State1962</v>
      </c>
      <c r="F7591">
        <v>4</v>
      </c>
      <c r="G7591">
        <v>6</v>
      </c>
      <c r="H7591">
        <v>0</v>
      </c>
      <c r="I7591">
        <v>0.41</v>
      </c>
      <c r="J7591">
        <v>-7.1</v>
      </c>
      <c r="K7591">
        <v>-6.7</v>
      </c>
      <c r="L7591" s="2">
        <f>_xlfn.RANK.EQ(I7591, INDEX(CFB!$I$2:$I$1048576, MATCH(W7591, CFB!$W$2:$W$1048576, 0)):INDEX(CFB!$I$2:$I$1048576, MATCH(W7591, CFB!$W$2:$W$1048576, 0) + COUNTIF(CFB!$W$2:$W$1048576, W7591) - 1), 0)</f>
        <v>62</v>
      </c>
      <c r="M7591" s="2">
        <f>_xlfn.RANK.EQ(J7591, INDEX(CFB!$J$2:$J$1048576, MATCH(W7591, CFB!$W$2:$W$1048576, 0)):INDEX(CFB!$J$2:$J$1048576, MATCH(W7591, CFB!$W$2:$W$1048576, 0) + COUNTIF(CFB!$W$2:$W$1048576, W7591) - 1))</f>
        <v>104</v>
      </c>
      <c r="N7591" s="2">
        <f>RANK(K7591, INDEX(CFB!$K$2:$K$1048576, MATCH(W7591, CFB!$W$2:$W$1048576, 0)):INDEX(CFB!$K$2:$K$1048576, MATCH(W7591, CFB!$W$2:$W$1048576, 0) + COUNTIF(CFB!$W$2:$W$1048576, W7591) - 1))</f>
        <v>86</v>
      </c>
      <c r="O7591">
        <v>26.97</v>
      </c>
      <c r="P7591">
        <v>16.440000000000001</v>
      </c>
      <c r="W7591">
        <v>1962</v>
      </c>
      <c r="X7591">
        <f t="shared" si="235"/>
        <v>0</v>
      </c>
    </row>
    <row r="7592" spans="1:24" ht="12.75" hidden="1" customHeight="1" x14ac:dyDescent="0.45">
      <c r="A7592">
        <v>87</v>
      </c>
      <c r="B7592" t="s">
        <v>105</v>
      </c>
      <c r="C7592" t="s">
        <v>12</v>
      </c>
      <c r="D7592" s="2" t="str">
        <f t="shared" si="234"/>
        <v>Buffalo1962</v>
      </c>
      <c r="F7592">
        <v>6</v>
      </c>
      <c r="G7592">
        <v>3</v>
      </c>
      <c r="H7592">
        <v>0</v>
      </c>
      <c r="I7592">
        <v>-3.84</v>
      </c>
      <c r="J7592">
        <v>-3.3</v>
      </c>
      <c r="K7592">
        <v>-7.14</v>
      </c>
      <c r="L7592" s="2">
        <f>_xlfn.RANK.EQ(I7592, INDEX(CFB!$I$2:$I$1048576, MATCH(W7592, CFB!$W$2:$W$1048576, 0)):INDEX(CFB!$I$2:$I$1048576, MATCH(W7592, CFB!$W$2:$W$1048576, 0) + COUNTIF(CFB!$W$2:$W$1048576, W7592) - 1), 0)</f>
        <v>89</v>
      </c>
      <c r="M7592" s="2">
        <f>_xlfn.RANK.EQ(J7592, INDEX(CFB!$J$2:$J$1048576, MATCH(W7592, CFB!$W$2:$W$1048576, 0)):INDEX(CFB!$J$2:$J$1048576, MATCH(W7592, CFB!$W$2:$W$1048576, 0) + COUNTIF(CFB!$W$2:$W$1048576, W7592) - 1))</f>
        <v>83</v>
      </c>
      <c r="N7592" s="2">
        <f>RANK(K7592, INDEX(CFB!$K$2:$K$1048576, MATCH(W7592, CFB!$W$2:$W$1048576, 0)):INDEX(CFB!$K$2:$K$1048576, MATCH(W7592, CFB!$W$2:$W$1048576, 0) + COUNTIF(CFB!$W$2:$W$1048576, W7592) - 1))</f>
        <v>87</v>
      </c>
      <c r="O7592">
        <v>22.2</v>
      </c>
      <c r="P7592">
        <v>12.58</v>
      </c>
      <c r="W7592">
        <v>1962</v>
      </c>
      <c r="X7592">
        <f t="shared" si="235"/>
        <v>0</v>
      </c>
    </row>
    <row r="7593" spans="1:24" ht="12.75" hidden="1" customHeight="1" x14ac:dyDescent="0.45">
      <c r="A7593">
        <v>88</v>
      </c>
      <c r="B7593" t="s">
        <v>201</v>
      </c>
      <c r="C7593" t="s">
        <v>206</v>
      </c>
      <c r="D7593" s="2" t="str">
        <f t="shared" si="234"/>
        <v>William &amp; Mary1962</v>
      </c>
      <c r="F7593">
        <v>4</v>
      </c>
      <c r="G7593">
        <v>5</v>
      </c>
      <c r="H7593">
        <v>1</v>
      </c>
      <c r="I7593">
        <v>-7.2</v>
      </c>
      <c r="J7593">
        <v>-0.35</v>
      </c>
      <c r="K7593">
        <v>-7.56</v>
      </c>
      <c r="L7593" s="2">
        <f>_xlfn.RANK.EQ(I7593, INDEX(CFB!$I$2:$I$1048576, MATCH(W7593, CFB!$W$2:$W$1048576, 0)):INDEX(CFB!$I$2:$I$1048576, MATCH(W7593, CFB!$W$2:$W$1048576, 0) + COUNTIF(CFB!$W$2:$W$1048576, W7593) - 1), 0)</f>
        <v>106</v>
      </c>
      <c r="M7593" s="2">
        <f>_xlfn.RANK.EQ(J7593, INDEX(CFB!$J$2:$J$1048576, MATCH(W7593, CFB!$W$2:$W$1048576, 0)):INDEX(CFB!$J$2:$J$1048576, MATCH(W7593, CFB!$W$2:$W$1048576, 0) + COUNTIF(CFB!$W$2:$W$1048576, W7593) - 1))</f>
        <v>67</v>
      </c>
      <c r="N7593" s="2">
        <f>RANK(K7593, INDEX(CFB!$K$2:$K$1048576, MATCH(W7593, CFB!$W$2:$W$1048576, 0)):INDEX(CFB!$K$2:$K$1048576, MATCH(W7593, CFB!$W$2:$W$1048576, 0) + COUNTIF(CFB!$W$2:$W$1048576, W7593) - 1))</f>
        <v>88</v>
      </c>
      <c r="O7593">
        <v>15.9</v>
      </c>
      <c r="P7593">
        <v>6.88</v>
      </c>
      <c r="W7593">
        <v>1962</v>
      </c>
      <c r="X7593">
        <f t="shared" si="235"/>
        <v>0</v>
      </c>
    </row>
    <row r="7594" spans="1:24" ht="12.75" hidden="1" customHeight="1" x14ac:dyDescent="0.45">
      <c r="A7594">
        <v>89</v>
      </c>
      <c r="B7594" t="s">
        <v>190</v>
      </c>
      <c r="C7594" t="s">
        <v>12</v>
      </c>
      <c r="D7594" s="2" t="str">
        <f t="shared" si="234"/>
        <v>Pacific1962</v>
      </c>
      <c r="F7594">
        <v>5</v>
      </c>
      <c r="G7594">
        <v>5</v>
      </c>
      <c r="H7594">
        <v>0</v>
      </c>
      <c r="I7594">
        <v>-2.73</v>
      </c>
      <c r="J7594">
        <v>-5.99</v>
      </c>
      <c r="K7594">
        <v>-8.7200000000000006</v>
      </c>
      <c r="L7594" s="2">
        <f>_xlfn.RANK.EQ(I7594, INDEX(CFB!$I$2:$I$1048576, MATCH(W7594, CFB!$W$2:$W$1048576, 0)):INDEX(CFB!$I$2:$I$1048576, MATCH(W7594, CFB!$W$2:$W$1048576, 0) + COUNTIF(CFB!$W$2:$W$1048576, W7594) - 1), 0)</f>
        <v>84</v>
      </c>
      <c r="M7594" s="2">
        <f>_xlfn.RANK.EQ(J7594, INDEX(CFB!$J$2:$J$1048576, MATCH(W7594, CFB!$W$2:$W$1048576, 0)):INDEX(CFB!$J$2:$J$1048576, MATCH(W7594, CFB!$W$2:$W$1048576, 0) + COUNTIF(CFB!$W$2:$W$1048576, W7594) - 1))</f>
        <v>99</v>
      </c>
      <c r="N7594" s="2">
        <f>RANK(K7594, INDEX(CFB!$K$2:$K$1048576, MATCH(W7594, CFB!$W$2:$W$1048576, 0)):INDEX(CFB!$K$2:$K$1048576, MATCH(W7594, CFB!$W$2:$W$1048576, 0) + COUNTIF(CFB!$W$2:$W$1048576, W7594) - 1))</f>
        <v>89</v>
      </c>
      <c r="O7594">
        <v>21.22</v>
      </c>
      <c r="P7594">
        <v>13.12</v>
      </c>
      <c r="W7594">
        <v>1962</v>
      </c>
      <c r="X7594">
        <f t="shared" si="235"/>
        <v>0</v>
      </c>
    </row>
    <row r="7595" spans="1:24" ht="12.75" hidden="1" customHeight="1" x14ac:dyDescent="0.45">
      <c r="A7595">
        <v>90</v>
      </c>
      <c r="B7595" t="s">
        <v>94</v>
      </c>
      <c r="C7595" t="s">
        <v>65</v>
      </c>
      <c r="D7595" s="2" t="str">
        <f t="shared" si="234"/>
        <v>Toledo1962</v>
      </c>
      <c r="F7595">
        <v>3</v>
      </c>
      <c r="G7595">
        <v>6</v>
      </c>
      <c r="H7595">
        <v>0</v>
      </c>
      <c r="I7595">
        <v>-4</v>
      </c>
      <c r="J7595">
        <v>-5.08</v>
      </c>
      <c r="K7595">
        <v>-9.08</v>
      </c>
      <c r="L7595" s="2">
        <f>_xlfn.RANK.EQ(I7595, INDEX(CFB!$I$2:$I$1048576, MATCH(W7595, CFB!$W$2:$W$1048576, 0)):INDEX(CFB!$I$2:$I$1048576, MATCH(W7595, CFB!$W$2:$W$1048576, 0) + COUNTIF(CFB!$W$2:$W$1048576, W7595) - 1), 0)</f>
        <v>91</v>
      </c>
      <c r="M7595" s="2">
        <f>_xlfn.RANK.EQ(J7595, INDEX(CFB!$J$2:$J$1048576, MATCH(W7595, CFB!$W$2:$W$1048576, 0)):INDEX(CFB!$J$2:$J$1048576, MATCH(W7595, CFB!$W$2:$W$1048576, 0) + COUNTIF(CFB!$W$2:$W$1048576, W7595) - 1))</f>
        <v>95</v>
      </c>
      <c r="N7595" s="2">
        <f>RANK(K7595, INDEX(CFB!$K$2:$K$1048576, MATCH(W7595, CFB!$W$2:$W$1048576, 0)):INDEX(CFB!$K$2:$K$1048576, MATCH(W7595, CFB!$W$2:$W$1048576, 0) + COUNTIF(CFB!$W$2:$W$1048576, W7595) - 1))</f>
        <v>90</v>
      </c>
      <c r="O7595">
        <v>21.15</v>
      </c>
      <c r="P7595">
        <v>11.62</v>
      </c>
      <c r="W7595">
        <v>1962</v>
      </c>
      <c r="X7595">
        <f t="shared" si="235"/>
        <v>0</v>
      </c>
    </row>
    <row r="7596" spans="1:24" ht="12.75" hidden="1" customHeight="1" x14ac:dyDescent="0.45">
      <c r="A7596">
        <v>91</v>
      </c>
      <c r="B7596" t="s">
        <v>58</v>
      </c>
      <c r="C7596" t="s">
        <v>15</v>
      </c>
      <c r="D7596" s="2" t="str">
        <f t="shared" si="234"/>
        <v>Tulane1962</v>
      </c>
      <c r="F7596">
        <v>0</v>
      </c>
      <c r="G7596">
        <v>10</v>
      </c>
      <c r="H7596">
        <v>0</v>
      </c>
      <c r="I7596">
        <v>-1.1200000000000001</v>
      </c>
      <c r="J7596">
        <v>-8.1999999999999993</v>
      </c>
      <c r="K7596">
        <v>-9.32</v>
      </c>
      <c r="L7596" s="2">
        <f>_xlfn.RANK.EQ(I7596, INDEX(CFB!$I$2:$I$1048576, MATCH(W7596, CFB!$W$2:$W$1048576, 0)):INDEX(CFB!$I$2:$I$1048576, MATCH(W7596, CFB!$W$2:$W$1048576, 0) + COUNTIF(CFB!$W$2:$W$1048576, W7596) - 1), 0)</f>
        <v>70</v>
      </c>
      <c r="M7596" s="2">
        <f>_xlfn.RANK.EQ(J7596, INDEX(CFB!$J$2:$J$1048576, MATCH(W7596, CFB!$W$2:$W$1048576, 0)):INDEX(CFB!$J$2:$J$1048576, MATCH(W7596, CFB!$W$2:$W$1048576, 0) + COUNTIF(CFB!$W$2:$W$1048576, W7596) - 1))</f>
        <v>112</v>
      </c>
      <c r="N7596" s="2">
        <f>RANK(K7596, INDEX(CFB!$K$2:$K$1048576, MATCH(W7596, CFB!$W$2:$W$1048576, 0)):INDEX(CFB!$K$2:$K$1048576, MATCH(W7596, CFB!$W$2:$W$1048576, 0) + COUNTIF(CFB!$W$2:$W$1048576, W7596) - 1))</f>
        <v>91</v>
      </c>
      <c r="O7596">
        <v>26.18</v>
      </c>
      <c r="P7596">
        <v>16.09</v>
      </c>
      <c r="W7596">
        <v>1962</v>
      </c>
      <c r="X7596">
        <f t="shared" si="235"/>
        <v>0</v>
      </c>
    </row>
    <row r="7597" spans="1:24" ht="12.75" hidden="1" customHeight="1" x14ac:dyDescent="0.45">
      <c r="A7597">
        <v>92</v>
      </c>
      <c r="B7597" t="s">
        <v>220</v>
      </c>
      <c r="C7597" t="s">
        <v>212</v>
      </c>
      <c r="D7597" s="2" t="str">
        <f t="shared" si="234"/>
        <v>Princeton1962</v>
      </c>
      <c r="F7597">
        <v>5</v>
      </c>
      <c r="G7597">
        <v>4</v>
      </c>
      <c r="H7597">
        <v>0</v>
      </c>
      <c r="I7597">
        <v>-1.43</v>
      </c>
      <c r="J7597">
        <v>-8.23</v>
      </c>
      <c r="K7597">
        <v>-9.66</v>
      </c>
      <c r="L7597" s="2">
        <f>_xlfn.RANK.EQ(I7597, INDEX(CFB!$I$2:$I$1048576, MATCH(W7597, CFB!$W$2:$W$1048576, 0)):INDEX(CFB!$I$2:$I$1048576, MATCH(W7597, CFB!$W$2:$W$1048576, 0) + COUNTIF(CFB!$W$2:$W$1048576, W7597) - 1), 0)</f>
        <v>74</v>
      </c>
      <c r="M7597" s="2">
        <f>_xlfn.RANK.EQ(J7597, INDEX(CFB!$J$2:$J$1048576, MATCH(W7597, CFB!$W$2:$W$1048576, 0)):INDEX(CFB!$J$2:$J$1048576, MATCH(W7597, CFB!$W$2:$W$1048576, 0) + COUNTIF(CFB!$W$2:$W$1048576, W7597) - 1))</f>
        <v>113</v>
      </c>
      <c r="N7597" s="2">
        <f>RANK(K7597, INDEX(CFB!$K$2:$K$1048576, MATCH(W7597, CFB!$W$2:$W$1048576, 0)):INDEX(CFB!$K$2:$K$1048576, MATCH(W7597, CFB!$W$2:$W$1048576, 0) + COUNTIF(CFB!$W$2:$W$1048576, W7597) - 1))</f>
        <v>92</v>
      </c>
      <c r="O7597">
        <v>22.57</v>
      </c>
      <c r="P7597">
        <v>15.17</v>
      </c>
      <c r="W7597">
        <v>1962</v>
      </c>
      <c r="X7597">
        <f t="shared" si="235"/>
        <v>0</v>
      </c>
    </row>
    <row r="7598" spans="1:24" ht="12.75" hidden="1" customHeight="1" x14ac:dyDescent="0.45">
      <c r="A7598">
        <v>93</v>
      </c>
      <c r="B7598" t="s">
        <v>153</v>
      </c>
      <c r="C7598" t="s">
        <v>65</v>
      </c>
      <c r="D7598" s="2" t="str">
        <f t="shared" si="234"/>
        <v>Kent State1962</v>
      </c>
      <c r="F7598">
        <v>3</v>
      </c>
      <c r="G7598">
        <v>6</v>
      </c>
      <c r="H7598">
        <v>0</v>
      </c>
      <c r="I7598">
        <v>-4.8600000000000003</v>
      </c>
      <c r="J7598">
        <v>-4.91</v>
      </c>
      <c r="K7598">
        <v>-9.77</v>
      </c>
      <c r="L7598" s="2">
        <f>_xlfn.RANK.EQ(I7598, INDEX(CFB!$I$2:$I$1048576, MATCH(W7598, CFB!$W$2:$W$1048576, 0)):INDEX(CFB!$I$2:$I$1048576, MATCH(W7598, CFB!$W$2:$W$1048576, 0) + COUNTIF(CFB!$W$2:$W$1048576, W7598) - 1), 0)</f>
        <v>95</v>
      </c>
      <c r="M7598" s="2">
        <f>_xlfn.RANK.EQ(J7598, INDEX(CFB!$J$2:$J$1048576, MATCH(W7598, CFB!$W$2:$W$1048576, 0)):INDEX(CFB!$J$2:$J$1048576, MATCH(W7598, CFB!$W$2:$W$1048576, 0) + COUNTIF(CFB!$W$2:$W$1048576, W7598) - 1))</f>
        <v>92</v>
      </c>
      <c r="N7598" s="2">
        <f>RANK(K7598, INDEX(CFB!$K$2:$K$1048576, MATCH(W7598, CFB!$W$2:$W$1048576, 0)):INDEX(CFB!$K$2:$K$1048576, MATCH(W7598, CFB!$W$2:$W$1048576, 0) + COUNTIF(CFB!$W$2:$W$1048576, W7598) - 1))</f>
        <v>93</v>
      </c>
      <c r="O7598">
        <v>19.77</v>
      </c>
      <c r="P7598">
        <v>12.68</v>
      </c>
      <c r="W7598">
        <v>1962</v>
      </c>
      <c r="X7598">
        <f t="shared" si="235"/>
        <v>0</v>
      </c>
    </row>
    <row r="7599" spans="1:24" ht="12.75" hidden="1" customHeight="1" x14ac:dyDescent="0.45">
      <c r="A7599">
        <v>94</v>
      </c>
      <c r="B7599" t="s">
        <v>244</v>
      </c>
      <c r="C7599" t="s">
        <v>206</v>
      </c>
      <c r="D7599" s="2" t="str">
        <f t="shared" si="234"/>
        <v>George Washington1962</v>
      </c>
      <c r="F7599">
        <v>3</v>
      </c>
      <c r="G7599">
        <v>7</v>
      </c>
      <c r="H7599">
        <v>0</v>
      </c>
      <c r="I7599">
        <v>-5.67</v>
      </c>
      <c r="J7599">
        <v>-4.1500000000000004</v>
      </c>
      <c r="K7599">
        <v>-9.82</v>
      </c>
      <c r="L7599" s="2">
        <f>_xlfn.RANK.EQ(I7599, INDEX(CFB!$I$2:$I$1048576, MATCH(W7599, CFB!$W$2:$W$1048576, 0)):INDEX(CFB!$I$2:$I$1048576, MATCH(W7599, CFB!$W$2:$W$1048576, 0) + COUNTIF(CFB!$W$2:$W$1048576, W7599) - 1), 0)</f>
        <v>100</v>
      </c>
      <c r="M7599" s="2">
        <f>_xlfn.RANK.EQ(J7599, INDEX(CFB!$J$2:$J$1048576, MATCH(W7599, CFB!$W$2:$W$1048576, 0)):INDEX(CFB!$J$2:$J$1048576, MATCH(W7599, CFB!$W$2:$W$1048576, 0) + COUNTIF(CFB!$W$2:$W$1048576, W7599) - 1))</f>
        <v>88</v>
      </c>
      <c r="N7599" s="2">
        <f>RANK(K7599, INDEX(CFB!$K$2:$K$1048576, MATCH(W7599, CFB!$W$2:$W$1048576, 0)):INDEX(CFB!$K$2:$K$1048576, MATCH(W7599, CFB!$W$2:$W$1048576, 0) + COUNTIF(CFB!$W$2:$W$1048576, W7599) - 1))</f>
        <v>94</v>
      </c>
      <c r="O7599">
        <v>18.95</v>
      </c>
      <c r="P7599">
        <v>10.48</v>
      </c>
      <c r="W7599">
        <v>1962</v>
      </c>
      <c r="X7599">
        <f t="shared" si="235"/>
        <v>0</v>
      </c>
    </row>
    <row r="7600" spans="1:24" ht="12.75" hidden="1" customHeight="1" x14ac:dyDescent="0.45">
      <c r="A7600">
        <v>95</v>
      </c>
      <c r="B7600" t="s">
        <v>71</v>
      </c>
      <c r="C7600" t="s">
        <v>189</v>
      </c>
      <c r="D7600" s="2" t="str">
        <f t="shared" si="234"/>
        <v>Texas Tech1962</v>
      </c>
      <c r="F7600">
        <v>1</v>
      </c>
      <c r="G7600">
        <v>9</v>
      </c>
      <c r="H7600">
        <v>0</v>
      </c>
      <c r="I7600">
        <v>-4.93</v>
      </c>
      <c r="J7600">
        <v>-4.9400000000000004</v>
      </c>
      <c r="K7600">
        <v>-9.8699999999999992</v>
      </c>
      <c r="L7600" s="2">
        <f>_xlfn.RANK.EQ(I7600, INDEX(CFB!$I$2:$I$1048576, MATCH(W7600, CFB!$W$2:$W$1048576, 0)):INDEX(CFB!$I$2:$I$1048576, MATCH(W7600, CFB!$W$2:$W$1048576, 0) + COUNTIF(CFB!$W$2:$W$1048576, W7600) - 1), 0)</f>
        <v>97</v>
      </c>
      <c r="M7600" s="2">
        <f>_xlfn.RANK.EQ(J7600, INDEX(CFB!$J$2:$J$1048576, MATCH(W7600, CFB!$W$2:$W$1048576, 0)):INDEX(CFB!$J$2:$J$1048576, MATCH(W7600, CFB!$W$2:$W$1048576, 0) + COUNTIF(CFB!$W$2:$W$1048576, W7600) - 1))</f>
        <v>94</v>
      </c>
      <c r="N7600" s="2">
        <f>RANK(K7600, INDEX(CFB!$K$2:$K$1048576, MATCH(W7600, CFB!$W$2:$W$1048576, 0)):INDEX(CFB!$K$2:$K$1048576, MATCH(W7600, CFB!$W$2:$W$1048576, 0) + COUNTIF(CFB!$W$2:$W$1048576, W7600) - 1))</f>
        <v>95</v>
      </c>
      <c r="O7600">
        <v>20.73</v>
      </c>
      <c r="P7600">
        <v>11.83</v>
      </c>
      <c r="W7600">
        <v>1962</v>
      </c>
      <c r="X7600">
        <f t="shared" si="235"/>
        <v>0</v>
      </c>
    </row>
    <row r="7601" spans="1:24" ht="12.75" hidden="1" customHeight="1" x14ac:dyDescent="0.45">
      <c r="A7601">
        <v>96</v>
      </c>
      <c r="B7601" t="s">
        <v>194</v>
      </c>
      <c r="C7601" t="s">
        <v>195</v>
      </c>
      <c r="D7601" s="2" t="str">
        <f t="shared" si="234"/>
        <v>Wichita State1962</v>
      </c>
      <c r="F7601">
        <v>3</v>
      </c>
      <c r="G7601">
        <v>7</v>
      </c>
      <c r="H7601">
        <v>0</v>
      </c>
      <c r="I7601">
        <v>-8.35</v>
      </c>
      <c r="J7601">
        <v>-1.82</v>
      </c>
      <c r="K7601">
        <v>-10.17</v>
      </c>
      <c r="L7601" s="2">
        <f>_xlfn.RANK.EQ(I7601, INDEX(CFB!$I$2:$I$1048576, MATCH(W7601, CFB!$W$2:$W$1048576, 0)):INDEX(CFB!$I$2:$I$1048576, MATCH(W7601, CFB!$W$2:$W$1048576, 0) + COUNTIF(CFB!$W$2:$W$1048576, W7601) - 1), 0)</f>
        <v>111</v>
      </c>
      <c r="M7601" s="2">
        <f>_xlfn.RANK.EQ(J7601, INDEX(CFB!$J$2:$J$1048576, MATCH(W7601, CFB!$W$2:$W$1048576, 0)):INDEX(CFB!$J$2:$J$1048576, MATCH(W7601, CFB!$W$2:$W$1048576, 0) + COUNTIF(CFB!$W$2:$W$1048576, W7601) - 1))</f>
        <v>74</v>
      </c>
      <c r="N7601" s="2">
        <f>RANK(K7601, INDEX(CFB!$K$2:$K$1048576, MATCH(W7601, CFB!$W$2:$W$1048576, 0)):INDEX(CFB!$K$2:$K$1048576, MATCH(W7601, CFB!$W$2:$W$1048576, 0) + COUNTIF(CFB!$W$2:$W$1048576, W7601) - 1))</f>
        <v>96</v>
      </c>
      <c r="O7601">
        <v>16.649999999999999</v>
      </c>
      <c r="P7601">
        <v>7.25</v>
      </c>
      <c r="W7601">
        <v>1962</v>
      </c>
      <c r="X7601">
        <f t="shared" si="235"/>
        <v>0</v>
      </c>
    </row>
    <row r="7602" spans="1:24" ht="12.75" hidden="1" customHeight="1" x14ac:dyDescent="0.45">
      <c r="A7602">
        <v>97</v>
      </c>
      <c r="B7602" t="s">
        <v>247</v>
      </c>
      <c r="C7602" t="s">
        <v>12</v>
      </c>
      <c r="D7602" s="2" t="str">
        <f t="shared" si="234"/>
        <v>Boston University1962</v>
      </c>
      <c r="F7602">
        <v>2</v>
      </c>
      <c r="G7602">
        <v>7</v>
      </c>
      <c r="H7602">
        <v>0</v>
      </c>
      <c r="I7602">
        <v>-7.37</v>
      </c>
      <c r="J7602">
        <v>-3.23</v>
      </c>
      <c r="K7602">
        <v>-10.6</v>
      </c>
      <c r="L7602" s="2">
        <f>_xlfn.RANK.EQ(I7602, INDEX(CFB!$I$2:$I$1048576, MATCH(W7602, CFB!$W$2:$W$1048576, 0)):INDEX(CFB!$I$2:$I$1048576, MATCH(W7602, CFB!$W$2:$W$1048576, 0) + COUNTIF(CFB!$W$2:$W$1048576, W7602) - 1), 0)</f>
        <v>107</v>
      </c>
      <c r="M7602" s="2">
        <f>_xlfn.RANK.EQ(J7602, INDEX(CFB!$J$2:$J$1048576, MATCH(W7602, CFB!$W$2:$W$1048576, 0)):INDEX(CFB!$J$2:$J$1048576, MATCH(W7602, CFB!$W$2:$W$1048576, 0) + COUNTIF(CFB!$W$2:$W$1048576, W7602) - 1))</f>
        <v>81</v>
      </c>
      <c r="N7602" s="2">
        <f>RANK(K7602, INDEX(CFB!$K$2:$K$1048576, MATCH(W7602, CFB!$W$2:$W$1048576, 0)):INDEX(CFB!$K$2:$K$1048576, MATCH(W7602, CFB!$W$2:$W$1048576, 0) + COUNTIF(CFB!$W$2:$W$1048576, W7602) - 1))</f>
        <v>97</v>
      </c>
      <c r="O7602">
        <v>17.510000000000002</v>
      </c>
      <c r="P7602">
        <v>9.69</v>
      </c>
      <c r="W7602">
        <v>1962</v>
      </c>
      <c r="X7602">
        <f t="shared" si="235"/>
        <v>0</v>
      </c>
    </row>
    <row r="7603" spans="1:24" ht="12.75" hidden="1" customHeight="1" x14ac:dyDescent="0.45">
      <c r="A7603">
        <v>98</v>
      </c>
      <c r="B7603" t="s">
        <v>207</v>
      </c>
      <c r="C7603" t="s">
        <v>206</v>
      </c>
      <c r="D7603" s="2" t="str">
        <f t="shared" si="234"/>
        <v>The Citadel1962</v>
      </c>
      <c r="F7603">
        <v>3</v>
      </c>
      <c r="G7603">
        <v>7</v>
      </c>
      <c r="H7603">
        <v>0</v>
      </c>
      <c r="I7603">
        <v>-2.35</v>
      </c>
      <c r="J7603">
        <v>-8.26</v>
      </c>
      <c r="K7603">
        <v>-10.61</v>
      </c>
      <c r="L7603" s="2">
        <f>_xlfn.RANK.EQ(I7603, INDEX(CFB!$I$2:$I$1048576, MATCH(W7603, CFB!$W$2:$W$1048576, 0)):INDEX(CFB!$I$2:$I$1048576, MATCH(W7603, CFB!$W$2:$W$1048576, 0) + COUNTIF(CFB!$W$2:$W$1048576, W7603) - 1), 0)</f>
        <v>81</v>
      </c>
      <c r="M7603" s="2">
        <f>_xlfn.RANK.EQ(J7603, INDEX(CFB!$J$2:$J$1048576, MATCH(W7603, CFB!$W$2:$W$1048576, 0)):INDEX(CFB!$J$2:$J$1048576, MATCH(W7603, CFB!$W$2:$W$1048576, 0) + COUNTIF(CFB!$W$2:$W$1048576, W7603) - 1))</f>
        <v>114</v>
      </c>
      <c r="N7603" s="2">
        <f>RANK(K7603, INDEX(CFB!$K$2:$K$1048576, MATCH(W7603, CFB!$W$2:$W$1048576, 0)):INDEX(CFB!$K$2:$K$1048576, MATCH(W7603, CFB!$W$2:$W$1048576, 0) + COUNTIF(CFB!$W$2:$W$1048576, W7603) - 1))</f>
        <v>98</v>
      </c>
      <c r="O7603">
        <v>22.28</v>
      </c>
      <c r="P7603">
        <v>21.54</v>
      </c>
      <c r="W7603">
        <v>1962</v>
      </c>
      <c r="X7603">
        <f t="shared" si="235"/>
        <v>0</v>
      </c>
    </row>
    <row r="7604" spans="1:24" ht="12.75" hidden="1" customHeight="1" x14ac:dyDescent="0.45">
      <c r="A7604">
        <v>99</v>
      </c>
      <c r="B7604" t="s">
        <v>202</v>
      </c>
      <c r="C7604" t="s">
        <v>206</v>
      </c>
      <c r="D7604" s="2" t="str">
        <f t="shared" si="234"/>
        <v>Richmond1962</v>
      </c>
      <c r="F7604">
        <v>6</v>
      </c>
      <c r="G7604">
        <v>3</v>
      </c>
      <c r="H7604">
        <v>0</v>
      </c>
      <c r="I7604">
        <v>-2.66</v>
      </c>
      <c r="J7604">
        <v>-8.02</v>
      </c>
      <c r="K7604">
        <v>-10.68</v>
      </c>
      <c r="L7604" s="2">
        <f>_xlfn.RANK.EQ(I7604, INDEX(CFB!$I$2:$I$1048576, MATCH(W7604, CFB!$W$2:$W$1048576, 0)):INDEX(CFB!$I$2:$I$1048576, MATCH(W7604, CFB!$W$2:$W$1048576, 0) + COUNTIF(CFB!$W$2:$W$1048576, W7604) - 1), 0)</f>
        <v>83</v>
      </c>
      <c r="M7604" s="2">
        <f>_xlfn.RANK.EQ(J7604, INDEX(CFB!$J$2:$J$1048576, MATCH(W7604, CFB!$W$2:$W$1048576, 0)):INDEX(CFB!$J$2:$J$1048576, MATCH(W7604, CFB!$W$2:$W$1048576, 0) + COUNTIF(CFB!$W$2:$W$1048576, W7604) - 1))</f>
        <v>110</v>
      </c>
      <c r="N7604" s="2">
        <f>RANK(K7604, INDEX(CFB!$K$2:$K$1048576, MATCH(W7604, CFB!$W$2:$W$1048576, 0)):INDEX(CFB!$K$2:$K$1048576, MATCH(W7604, CFB!$W$2:$W$1048576, 0) + COUNTIF(CFB!$W$2:$W$1048576, W7604) - 1))</f>
        <v>99</v>
      </c>
      <c r="O7604">
        <v>20.85</v>
      </c>
      <c r="P7604">
        <v>15.74</v>
      </c>
      <c r="W7604">
        <v>1962</v>
      </c>
      <c r="X7604">
        <f t="shared" si="235"/>
        <v>0</v>
      </c>
    </row>
    <row r="7605" spans="1:24" ht="12.75" hidden="1" customHeight="1" x14ac:dyDescent="0.45">
      <c r="A7605">
        <v>100</v>
      </c>
      <c r="B7605" t="s">
        <v>39</v>
      </c>
      <c r="C7605" t="s">
        <v>188</v>
      </c>
      <c r="D7605" s="2" t="str">
        <f t="shared" si="234"/>
        <v>Colorado1962</v>
      </c>
      <c r="F7605">
        <v>2</v>
      </c>
      <c r="G7605">
        <v>8</v>
      </c>
      <c r="H7605">
        <v>0</v>
      </c>
      <c r="I7605">
        <v>-2.14</v>
      </c>
      <c r="J7605">
        <v>-8.73</v>
      </c>
      <c r="K7605">
        <v>-10.87</v>
      </c>
      <c r="L7605" s="2">
        <f>_xlfn.RANK.EQ(I7605, INDEX(CFB!$I$2:$I$1048576, MATCH(W7605, CFB!$W$2:$W$1048576, 0)):INDEX(CFB!$I$2:$I$1048576, MATCH(W7605, CFB!$W$2:$W$1048576, 0) + COUNTIF(CFB!$W$2:$W$1048576, W7605) - 1), 0)</f>
        <v>80</v>
      </c>
      <c r="M7605" s="2">
        <f>_xlfn.RANK.EQ(J7605, INDEX(CFB!$J$2:$J$1048576, MATCH(W7605, CFB!$W$2:$W$1048576, 0)):INDEX(CFB!$J$2:$J$1048576, MATCH(W7605, CFB!$W$2:$W$1048576, 0) + COUNTIF(CFB!$W$2:$W$1048576, W7605) - 1))</f>
        <v>115</v>
      </c>
      <c r="N7605" s="2">
        <f>RANK(K7605, INDEX(CFB!$K$2:$K$1048576, MATCH(W7605, CFB!$W$2:$W$1048576, 0)):INDEX(CFB!$K$2:$K$1048576, MATCH(W7605, CFB!$W$2:$W$1048576, 0) + COUNTIF(CFB!$W$2:$W$1048576, W7605) - 1))</f>
        <v>100</v>
      </c>
      <c r="O7605">
        <v>23.36</v>
      </c>
      <c r="P7605">
        <v>22.84</v>
      </c>
      <c r="W7605">
        <v>1962</v>
      </c>
      <c r="X7605">
        <f t="shared" si="235"/>
        <v>0</v>
      </c>
    </row>
    <row r="7606" spans="1:24" ht="12.75" hidden="1" customHeight="1" x14ac:dyDescent="0.45">
      <c r="A7606">
        <v>101</v>
      </c>
      <c r="B7606" t="s">
        <v>81</v>
      </c>
      <c r="C7606" t="s">
        <v>195</v>
      </c>
      <c r="D7606" s="2" t="str">
        <f t="shared" si="234"/>
        <v>Cincinnati1962</v>
      </c>
      <c r="F7606">
        <v>2</v>
      </c>
      <c r="G7606">
        <v>8</v>
      </c>
      <c r="H7606">
        <v>0</v>
      </c>
      <c r="I7606">
        <v>-3.88</v>
      </c>
      <c r="J7606">
        <v>-7.1</v>
      </c>
      <c r="K7606">
        <v>-10.98</v>
      </c>
      <c r="L7606" s="2">
        <f>_xlfn.RANK.EQ(I7606, INDEX(CFB!$I$2:$I$1048576, MATCH(W7606, CFB!$W$2:$W$1048576, 0)):INDEX(CFB!$I$2:$I$1048576, MATCH(W7606, CFB!$W$2:$W$1048576, 0) + COUNTIF(CFB!$W$2:$W$1048576, W7606) - 1), 0)</f>
        <v>90</v>
      </c>
      <c r="M7606" s="2">
        <f>_xlfn.RANK.EQ(J7606, INDEX(CFB!$J$2:$J$1048576, MATCH(W7606, CFB!$W$2:$W$1048576, 0)):INDEX(CFB!$J$2:$J$1048576, MATCH(W7606, CFB!$W$2:$W$1048576, 0) + COUNTIF(CFB!$W$2:$W$1048576, W7606) - 1))</f>
        <v>104</v>
      </c>
      <c r="N7606" s="2">
        <f>RANK(K7606, INDEX(CFB!$K$2:$K$1048576, MATCH(W7606, CFB!$W$2:$W$1048576, 0)):INDEX(CFB!$K$2:$K$1048576, MATCH(W7606, CFB!$W$2:$W$1048576, 0) + COUNTIF(CFB!$W$2:$W$1048576, W7606) - 1))</f>
        <v>101</v>
      </c>
      <c r="O7606">
        <v>22.17</v>
      </c>
      <c r="P7606">
        <v>12.4</v>
      </c>
      <c r="W7606">
        <v>1962</v>
      </c>
      <c r="X7606">
        <f t="shared" si="235"/>
        <v>0</v>
      </c>
    </row>
    <row r="7607" spans="1:24" ht="12.75" hidden="1" customHeight="1" x14ac:dyDescent="0.45">
      <c r="A7607">
        <v>102</v>
      </c>
      <c r="B7607" t="s">
        <v>114</v>
      </c>
      <c r="C7607" t="s">
        <v>12</v>
      </c>
      <c r="D7607" s="2" t="str">
        <f t="shared" si="234"/>
        <v>San Jose State1962</v>
      </c>
      <c r="F7607">
        <v>2</v>
      </c>
      <c r="G7607">
        <v>8</v>
      </c>
      <c r="H7607">
        <v>1</v>
      </c>
      <c r="I7607">
        <v>-6.54</v>
      </c>
      <c r="J7607">
        <v>-4.59</v>
      </c>
      <c r="K7607">
        <v>-11.13</v>
      </c>
      <c r="L7607" s="2">
        <f>_xlfn.RANK.EQ(I7607, INDEX(CFB!$I$2:$I$1048576, MATCH(W7607, CFB!$W$2:$W$1048576, 0)):INDEX(CFB!$I$2:$I$1048576, MATCH(W7607, CFB!$W$2:$W$1048576, 0) + COUNTIF(CFB!$W$2:$W$1048576, W7607) - 1), 0)</f>
        <v>101</v>
      </c>
      <c r="M7607" s="2">
        <f>_xlfn.RANK.EQ(J7607, INDEX(CFB!$J$2:$J$1048576, MATCH(W7607, CFB!$W$2:$W$1048576, 0)):INDEX(CFB!$J$2:$J$1048576, MATCH(W7607, CFB!$W$2:$W$1048576, 0) + COUNTIF(CFB!$W$2:$W$1048576, W7607) - 1))</f>
        <v>91</v>
      </c>
      <c r="N7607" s="2">
        <f>RANK(K7607, INDEX(CFB!$K$2:$K$1048576, MATCH(W7607, CFB!$W$2:$W$1048576, 0)):INDEX(CFB!$K$2:$K$1048576, MATCH(W7607, CFB!$W$2:$W$1048576, 0) + COUNTIF(CFB!$W$2:$W$1048576, W7607) - 1))</f>
        <v>102</v>
      </c>
      <c r="O7607">
        <v>18.5</v>
      </c>
      <c r="P7607">
        <v>13.84</v>
      </c>
      <c r="W7607">
        <v>1962</v>
      </c>
      <c r="X7607">
        <f t="shared" si="235"/>
        <v>0</v>
      </c>
    </row>
    <row r="7608" spans="1:24" ht="12.75" hidden="1" customHeight="1" x14ac:dyDescent="0.45">
      <c r="A7608">
        <v>103</v>
      </c>
      <c r="B7608" t="s">
        <v>62</v>
      </c>
      <c r="C7608" t="s">
        <v>65</v>
      </c>
      <c r="D7608" s="2" t="str">
        <f t="shared" si="234"/>
        <v>Marshall1962</v>
      </c>
      <c r="F7608">
        <v>4</v>
      </c>
      <c r="G7608">
        <v>6</v>
      </c>
      <c r="H7608">
        <v>0</v>
      </c>
      <c r="I7608">
        <v>-4.92</v>
      </c>
      <c r="J7608">
        <v>-7.65</v>
      </c>
      <c r="K7608">
        <v>-12.57</v>
      </c>
      <c r="L7608" s="2">
        <f>_xlfn.RANK.EQ(I7608, INDEX(CFB!$I$2:$I$1048576, MATCH(W7608, CFB!$W$2:$W$1048576, 0)):INDEX(CFB!$I$2:$I$1048576, MATCH(W7608, CFB!$W$2:$W$1048576, 0) + COUNTIF(CFB!$W$2:$W$1048576, W7608) - 1), 0)</f>
        <v>96</v>
      </c>
      <c r="M7608" s="2">
        <f>_xlfn.RANK.EQ(J7608, INDEX(CFB!$J$2:$J$1048576, MATCH(W7608, CFB!$W$2:$W$1048576, 0)):INDEX(CFB!$J$2:$J$1048576, MATCH(W7608, CFB!$W$2:$W$1048576, 0) + COUNTIF(CFB!$W$2:$W$1048576, W7608) - 1))</f>
        <v>108</v>
      </c>
      <c r="N7608" s="2">
        <f>RANK(K7608, INDEX(CFB!$K$2:$K$1048576, MATCH(W7608, CFB!$W$2:$W$1048576, 0)):INDEX(CFB!$K$2:$K$1048576, MATCH(W7608, CFB!$W$2:$W$1048576, 0) + COUNTIF(CFB!$W$2:$W$1048576, W7608) - 1))</f>
        <v>103</v>
      </c>
      <c r="O7608">
        <v>20.21</v>
      </c>
      <c r="P7608">
        <v>18.29</v>
      </c>
      <c r="W7608">
        <v>1962</v>
      </c>
      <c r="X7608">
        <f t="shared" si="235"/>
        <v>0</v>
      </c>
    </row>
    <row r="7609" spans="1:24" ht="12.75" hidden="1" customHeight="1" x14ac:dyDescent="0.45">
      <c r="A7609">
        <v>104</v>
      </c>
      <c r="B7609" t="s">
        <v>205</v>
      </c>
      <c r="C7609" t="s">
        <v>206</v>
      </c>
      <c r="D7609" s="2" t="str">
        <f t="shared" si="234"/>
        <v>Furman1962</v>
      </c>
      <c r="F7609">
        <v>4</v>
      </c>
      <c r="G7609">
        <v>6</v>
      </c>
      <c r="H7609">
        <v>0</v>
      </c>
      <c r="I7609">
        <v>-4.58</v>
      </c>
      <c r="J7609">
        <v>-8.1199999999999992</v>
      </c>
      <c r="K7609">
        <v>-12.7</v>
      </c>
      <c r="L7609" s="2">
        <f>_xlfn.RANK.EQ(I7609, INDEX(CFB!$I$2:$I$1048576, MATCH(W7609, CFB!$W$2:$W$1048576, 0)):INDEX(CFB!$I$2:$I$1048576, MATCH(W7609, CFB!$W$2:$W$1048576, 0) + COUNTIF(CFB!$W$2:$W$1048576, W7609) - 1), 0)</f>
        <v>93</v>
      </c>
      <c r="M7609" s="2">
        <f>_xlfn.RANK.EQ(J7609, INDEX(CFB!$J$2:$J$1048576, MATCH(W7609, CFB!$W$2:$W$1048576, 0)):INDEX(CFB!$J$2:$J$1048576, MATCH(W7609, CFB!$W$2:$W$1048576, 0) + COUNTIF(CFB!$W$2:$W$1048576, W7609) - 1))</f>
        <v>111</v>
      </c>
      <c r="N7609" s="2">
        <f>RANK(K7609, INDEX(CFB!$K$2:$K$1048576, MATCH(W7609, CFB!$W$2:$W$1048576, 0)):INDEX(CFB!$K$2:$K$1048576, MATCH(W7609, CFB!$W$2:$W$1048576, 0) + COUNTIF(CFB!$W$2:$W$1048576, W7609) - 1))</f>
        <v>104</v>
      </c>
      <c r="O7609">
        <v>20.93</v>
      </c>
      <c r="P7609">
        <v>18.18</v>
      </c>
      <c r="W7609">
        <v>1962</v>
      </c>
      <c r="X7609">
        <f t="shared" si="235"/>
        <v>0</v>
      </c>
    </row>
    <row r="7610" spans="1:24" ht="12.75" hidden="1" customHeight="1" x14ac:dyDescent="0.45">
      <c r="A7610">
        <v>105</v>
      </c>
      <c r="B7610" t="s">
        <v>41</v>
      </c>
      <c r="C7610" t="s">
        <v>188</v>
      </c>
      <c r="D7610" s="2" t="str">
        <f t="shared" si="234"/>
        <v>Kansas State1962</v>
      </c>
      <c r="F7610">
        <v>0</v>
      </c>
      <c r="G7610">
        <v>10</v>
      </c>
      <c r="H7610">
        <v>0</v>
      </c>
      <c r="I7610">
        <v>-8.9</v>
      </c>
      <c r="J7610">
        <v>-3.88</v>
      </c>
      <c r="K7610">
        <v>-12.78</v>
      </c>
      <c r="L7610" s="2">
        <f>_xlfn.RANK.EQ(I7610, INDEX(CFB!$I$2:$I$1048576, MATCH(W7610, CFB!$W$2:$W$1048576, 0)):INDEX(CFB!$I$2:$I$1048576, MATCH(W7610, CFB!$W$2:$W$1048576, 0) + COUNTIF(CFB!$W$2:$W$1048576, W7610) - 1), 0)</f>
        <v>114</v>
      </c>
      <c r="M7610" s="2">
        <f>_xlfn.RANK.EQ(J7610, INDEX(CFB!$J$2:$J$1048576, MATCH(W7610, CFB!$W$2:$W$1048576, 0)):INDEX(CFB!$J$2:$J$1048576, MATCH(W7610, CFB!$W$2:$W$1048576, 0) + COUNTIF(CFB!$W$2:$W$1048576, W7610) - 1))</f>
        <v>87</v>
      </c>
      <c r="N7610" s="2">
        <f>RANK(K7610, INDEX(CFB!$K$2:$K$1048576, MATCH(W7610, CFB!$W$2:$W$1048576, 0)):INDEX(CFB!$K$2:$K$1048576, MATCH(W7610, CFB!$W$2:$W$1048576, 0) + COUNTIF(CFB!$W$2:$W$1048576, W7610) - 1))</f>
        <v>105</v>
      </c>
      <c r="O7610">
        <v>16.97</v>
      </c>
      <c r="P7610">
        <v>14.51</v>
      </c>
      <c r="W7610">
        <v>1962</v>
      </c>
      <c r="X7610">
        <f t="shared" si="235"/>
        <v>0</v>
      </c>
    </row>
    <row r="7611" spans="1:24" ht="12.75" hidden="1" customHeight="1" x14ac:dyDescent="0.45">
      <c r="A7611">
        <v>106</v>
      </c>
      <c r="B7611" t="s">
        <v>246</v>
      </c>
      <c r="C7611" t="s">
        <v>12</v>
      </c>
      <c r="D7611" s="2" t="str">
        <f t="shared" si="234"/>
        <v>Detroit Mercy1962</v>
      </c>
      <c r="F7611">
        <v>1</v>
      </c>
      <c r="G7611">
        <v>8</v>
      </c>
      <c r="H7611">
        <v>0</v>
      </c>
      <c r="I7611">
        <v>-5.51</v>
      </c>
      <c r="J7611">
        <v>-7.49</v>
      </c>
      <c r="K7611">
        <v>-13</v>
      </c>
      <c r="L7611" s="2">
        <f>_xlfn.RANK.EQ(I7611, INDEX(CFB!$I$2:$I$1048576, MATCH(W7611, CFB!$W$2:$W$1048576, 0)):INDEX(CFB!$I$2:$I$1048576, MATCH(W7611, CFB!$W$2:$W$1048576, 0) + COUNTIF(CFB!$W$2:$W$1048576, W7611) - 1), 0)</f>
        <v>99</v>
      </c>
      <c r="M7611" s="2">
        <f>_xlfn.RANK.EQ(J7611, INDEX(CFB!$J$2:$J$1048576, MATCH(W7611, CFB!$W$2:$W$1048576, 0)):INDEX(CFB!$J$2:$J$1048576, MATCH(W7611, CFB!$W$2:$W$1048576, 0) + COUNTIF(CFB!$W$2:$W$1048576, W7611) - 1))</f>
        <v>107</v>
      </c>
      <c r="N7611" s="2">
        <f>RANK(K7611, INDEX(CFB!$K$2:$K$1048576, MATCH(W7611, CFB!$W$2:$W$1048576, 0)):INDEX(CFB!$K$2:$K$1048576, MATCH(W7611, CFB!$W$2:$W$1048576, 0) + COUNTIF(CFB!$W$2:$W$1048576, W7611) - 1))</f>
        <v>106</v>
      </c>
      <c r="O7611">
        <v>19.579999999999998</v>
      </c>
      <c r="P7611">
        <v>12.5</v>
      </c>
      <c r="W7611">
        <v>1962</v>
      </c>
      <c r="X7611">
        <f t="shared" si="235"/>
        <v>0</v>
      </c>
    </row>
    <row r="7612" spans="1:24" ht="12.75" hidden="1" customHeight="1" x14ac:dyDescent="0.45">
      <c r="A7612">
        <v>107</v>
      </c>
      <c r="B7612" t="s">
        <v>56</v>
      </c>
      <c r="C7612" t="s">
        <v>12</v>
      </c>
      <c r="D7612" s="2" t="str">
        <f t="shared" si="234"/>
        <v>Rutgers1962</v>
      </c>
      <c r="F7612">
        <v>5</v>
      </c>
      <c r="G7612">
        <v>5</v>
      </c>
      <c r="H7612">
        <v>0</v>
      </c>
      <c r="I7612">
        <v>-7.42</v>
      </c>
      <c r="J7612">
        <v>-5.63</v>
      </c>
      <c r="K7612">
        <v>-13.05</v>
      </c>
      <c r="L7612" s="2">
        <f>_xlfn.RANK.EQ(I7612, INDEX(CFB!$I$2:$I$1048576, MATCH(W7612, CFB!$W$2:$W$1048576, 0)):INDEX(CFB!$I$2:$I$1048576, MATCH(W7612, CFB!$W$2:$W$1048576, 0) + COUNTIF(CFB!$W$2:$W$1048576, W7612) - 1), 0)</f>
        <v>108</v>
      </c>
      <c r="M7612" s="2">
        <f>_xlfn.RANK.EQ(J7612, INDEX(CFB!$J$2:$J$1048576, MATCH(W7612, CFB!$W$2:$W$1048576, 0)):INDEX(CFB!$J$2:$J$1048576, MATCH(W7612, CFB!$W$2:$W$1048576, 0) + COUNTIF(CFB!$W$2:$W$1048576, W7612) - 1))</f>
        <v>98</v>
      </c>
      <c r="N7612" s="2">
        <f>RANK(K7612, INDEX(CFB!$K$2:$K$1048576, MATCH(W7612, CFB!$W$2:$W$1048576, 0)):INDEX(CFB!$K$2:$K$1048576, MATCH(W7612, CFB!$W$2:$W$1048576, 0) + COUNTIF(CFB!$W$2:$W$1048576, W7612) - 1))</f>
        <v>107</v>
      </c>
      <c r="O7612">
        <v>18.12</v>
      </c>
      <c r="P7612">
        <v>15.2</v>
      </c>
      <c r="W7612">
        <v>1962</v>
      </c>
      <c r="X7612">
        <f t="shared" si="235"/>
        <v>0</v>
      </c>
    </row>
    <row r="7613" spans="1:24" ht="12.75" hidden="1" customHeight="1" x14ac:dyDescent="0.45">
      <c r="A7613">
        <v>108</v>
      </c>
      <c r="B7613" t="s">
        <v>175</v>
      </c>
      <c r="C7613" t="s">
        <v>12</v>
      </c>
      <c r="D7613" s="2" t="str">
        <f t="shared" si="234"/>
        <v>Idaho1962</v>
      </c>
      <c r="F7613">
        <v>2</v>
      </c>
      <c r="G7613">
        <v>6</v>
      </c>
      <c r="H7613">
        <v>1</v>
      </c>
      <c r="I7613">
        <v>-6.71</v>
      </c>
      <c r="J7613">
        <v>-6.81</v>
      </c>
      <c r="K7613">
        <v>-13.51</v>
      </c>
      <c r="L7613" s="2">
        <f>_xlfn.RANK.EQ(I7613, INDEX(CFB!$I$2:$I$1048576, MATCH(W7613, CFB!$W$2:$W$1048576, 0)):INDEX(CFB!$I$2:$I$1048576, MATCH(W7613, CFB!$W$2:$W$1048576, 0) + COUNTIF(CFB!$W$2:$W$1048576, W7613) - 1), 0)</f>
        <v>102</v>
      </c>
      <c r="M7613" s="2">
        <f>_xlfn.RANK.EQ(J7613, INDEX(CFB!$J$2:$J$1048576, MATCH(W7613, CFB!$W$2:$W$1048576, 0)):INDEX(CFB!$J$2:$J$1048576, MATCH(W7613, CFB!$W$2:$W$1048576, 0) + COUNTIF(CFB!$W$2:$W$1048576, W7613) - 1))</f>
        <v>103</v>
      </c>
      <c r="N7613" s="2">
        <f>RANK(K7613, INDEX(CFB!$K$2:$K$1048576, MATCH(W7613, CFB!$W$2:$W$1048576, 0)):INDEX(CFB!$K$2:$K$1048576, MATCH(W7613, CFB!$W$2:$W$1048576, 0) + COUNTIF(CFB!$W$2:$W$1048576, W7613) - 1))</f>
        <v>108</v>
      </c>
      <c r="O7613">
        <v>17.41</v>
      </c>
      <c r="P7613">
        <v>15.89</v>
      </c>
      <c r="W7613">
        <v>1962</v>
      </c>
      <c r="X7613">
        <f t="shared" si="235"/>
        <v>0</v>
      </c>
    </row>
    <row r="7614" spans="1:24" ht="12.75" hidden="1" customHeight="1" x14ac:dyDescent="0.45">
      <c r="A7614">
        <v>109</v>
      </c>
      <c r="B7614" t="s">
        <v>211</v>
      </c>
      <c r="C7614" t="s">
        <v>212</v>
      </c>
      <c r="D7614" s="2" t="str">
        <f t="shared" si="234"/>
        <v>Yale1962</v>
      </c>
      <c r="F7614">
        <v>2</v>
      </c>
      <c r="G7614">
        <v>5</v>
      </c>
      <c r="H7614">
        <v>2</v>
      </c>
      <c r="I7614">
        <v>-10.8</v>
      </c>
      <c r="J7614">
        <v>-2.8</v>
      </c>
      <c r="K7614">
        <v>-13.61</v>
      </c>
      <c r="L7614" s="2">
        <f>_xlfn.RANK.EQ(I7614, INDEX(CFB!$I$2:$I$1048576, MATCH(W7614, CFB!$W$2:$W$1048576, 0)):INDEX(CFB!$I$2:$I$1048576, MATCH(W7614, CFB!$W$2:$W$1048576, 0) + COUNTIF(CFB!$W$2:$W$1048576, W7614) - 1), 0)</f>
        <v>118</v>
      </c>
      <c r="M7614" s="2">
        <f>_xlfn.RANK.EQ(J7614, INDEX(CFB!$J$2:$J$1048576, MATCH(W7614, CFB!$W$2:$W$1048576, 0)):INDEX(CFB!$J$2:$J$1048576, MATCH(W7614, CFB!$W$2:$W$1048576, 0) + COUNTIF(CFB!$W$2:$W$1048576, W7614) - 1))</f>
        <v>79</v>
      </c>
      <c r="N7614" s="2">
        <f>RANK(K7614, INDEX(CFB!$K$2:$K$1048576, MATCH(W7614, CFB!$W$2:$W$1048576, 0)):INDEX(CFB!$K$2:$K$1048576, MATCH(W7614, CFB!$W$2:$W$1048576, 0) + COUNTIF(CFB!$W$2:$W$1048576, W7614) - 1))</f>
        <v>109</v>
      </c>
      <c r="O7614">
        <v>12.42</v>
      </c>
      <c r="P7614">
        <v>10.039999999999999</v>
      </c>
      <c r="W7614">
        <v>1962</v>
      </c>
      <c r="X7614">
        <f t="shared" si="235"/>
        <v>0</v>
      </c>
    </row>
    <row r="7615" spans="1:24" ht="12.75" hidden="1" customHeight="1" x14ac:dyDescent="0.45">
      <c r="A7615">
        <v>110</v>
      </c>
      <c r="B7615" t="s">
        <v>222</v>
      </c>
      <c r="C7615" t="s">
        <v>212</v>
      </c>
      <c r="D7615" s="2" t="str">
        <f t="shared" si="234"/>
        <v>Cornell1962</v>
      </c>
      <c r="F7615">
        <v>4</v>
      </c>
      <c r="G7615">
        <v>5</v>
      </c>
      <c r="H7615">
        <v>0</v>
      </c>
      <c r="I7615">
        <v>0.57999999999999996</v>
      </c>
      <c r="J7615">
        <v>-14.28</v>
      </c>
      <c r="K7615">
        <v>-13.7</v>
      </c>
      <c r="L7615" s="2">
        <f>_xlfn.RANK.EQ(I7615, INDEX(CFB!$I$2:$I$1048576, MATCH(W7615, CFB!$W$2:$W$1048576, 0)):INDEX(CFB!$I$2:$I$1048576, MATCH(W7615, CFB!$W$2:$W$1048576, 0) + COUNTIF(CFB!$W$2:$W$1048576, W7615) - 1), 0)</f>
        <v>60</v>
      </c>
      <c r="M7615" s="2">
        <f>_xlfn.RANK.EQ(J7615, INDEX(CFB!$J$2:$J$1048576, MATCH(W7615, CFB!$W$2:$W$1048576, 0)):INDEX(CFB!$J$2:$J$1048576, MATCH(W7615, CFB!$W$2:$W$1048576, 0) + COUNTIF(CFB!$W$2:$W$1048576, W7615) - 1))</f>
        <v>120</v>
      </c>
      <c r="N7615" s="2">
        <f>RANK(K7615, INDEX(CFB!$K$2:$K$1048576, MATCH(W7615, CFB!$W$2:$W$1048576, 0)):INDEX(CFB!$K$2:$K$1048576, MATCH(W7615, CFB!$W$2:$W$1048576, 0) + COUNTIF(CFB!$W$2:$W$1048576, W7615) - 1))</f>
        <v>110</v>
      </c>
      <c r="O7615">
        <v>22.56</v>
      </c>
      <c r="P7615">
        <v>23.67</v>
      </c>
      <c r="W7615">
        <v>1962</v>
      </c>
      <c r="X7615">
        <f t="shared" si="235"/>
        <v>0</v>
      </c>
    </row>
    <row r="7616" spans="1:24" ht="12.75" hidden="1" customHeight="1" x14ac:dyDescent="0.45">
      <c r="A7616">
        <v>111</v>
      </c>
      <c r="B7616" t="s">
        <v>248</v>
      </c>
      <c r="C7616" t="s">
        <v>12</v>
      </c>
      <c r="D7616" s="2" t="str">
        <f t="shared" si="234"/>
        <v>Montana1962</v>
      </c>
      <c r="F7616">
        <v>5</v>
      </c>
      <c r="G7616">
        <v>5</v>
      </c>
      <c r="H7616">
        <v>0</v>
      </c>
      <c r="I7616">
        <v>-4.8499999999999996</v>
      </c>
      <c r="J7616">
        <v>-8.9600000000000009</v>
      </c>
      <c r="K7616">
        <v>-13.81</v>
      </c>
      <c r="L7616" s="2">
        <f>_xlfn.RANK.EQ(I7616, INDEX(CFB!$I$2:$I$1048576, MATCH(W7616, CFB!$W$2:$W$1048576, 0)):INDEX(CFB!$I$2:$I$1048576, MATCH(W7616, CFB!$W$2:$W$1048576, 0) + COUNTIF(CFB!$W$2:$W$1048576, W7616) - 1), 0)</f>
        <v>94</v>
      </c>
      <c r="M7616" s="2">
        <f>_xlfn.RANK.EQ(J7616, INDEX(CFB!$J$2:$J$1048576, MATCH(W7616, CFB!$W$2:$W$1048576, 0)):INDEX(CFB!$J$2:$J$1048576, MATCH(W7616, CFB!$W$2:$W$1048576, 0) + COUNTIF(CFB!$W$2:$W$1048576, W7616) - 1))</f>
        <v>117</v>
      </c>
      <c r="N7616" s="2">
        <f>RANK(K7616, INDEX(CFB!$K$2:$K$1048576, MATCH(W7616, CFB!$W$2:$W$1048576, 0)):INDEX(CFB!$K$2:$K$1048576, MATCH(W7616, CFB!$W$2:$W$1048576, 0) + COUNTIF(CFB!$W$2:$W$1048576, W7616) - 1))</f>
        <v>111</v>
      </c>
      <c r="O7616">
        <v>18.940000000000001</v>
      </c>
      <c r="P7616">
        <v>17.02</v>
      </c>
      <c r="W7616">
        <v>1962</v>
      </c>
      <c r="X7616">
        <f t="shared" si="235"/>
        <v>0</v>
      </c>
    </row>
    <row r="7617" spans="1:24" ht="12.75" hidden="1" customHeight="1" x14ac:dyDescent="0.45">
      <c r="A7617">
        <v>112</v>
      </c>
      <c r="B7617" t="s">
        <v>236</v>
      </c>
      <c r="C7617" t="s">
        <v>12</v>
      </c>
      <c r="D7617" s="2" t="str">
        <f t="shared" si="234"/>
        <v>Dayton1962</v>
      </c>
      <c r="F7617">
        <v>2</v>
      </c>
      <c r="G7617">
        <v>8</v>
      </c>
      <c r="H7617">
        <v>0</v>
      </c>
      <c r="I7617">
        <v>-7.46</v>
      </c>
      <c r="J7617">
        <v>-6.61</v>
      </c>
      <c r="K7617">
        <v>-14.07</v>
      </c>
      <c r="L7617" s="2">
        <f>_xlfn.RANK.EQ(I7617, INDEX(CFB!$I$2:$I$1048576, MATCH(W7617, CFB!$W$2:$W$1048576, 0)):INDEX(CFB!$I$2:$I$1048576, MATCH(W7617, CFB!$W$2:$W$1048576, 0) + COUNTIF(CFB!$W$2:$W$1048576, W7617) - 1), 0)</f>
        <v>109</v>
      </c>
      <c r="M7617" s="2">
        <f>_xlfn.RANK.EQ(J7617, INDEX(CFB!$J$2:$J$1048576, MATCH(W7617, CFB!$W$2:$W$1048576, 0)):INDEX(CFB!$J$2:$J$1048576, MATCH(W7617, CFB!$W$2:$W$1048576, 0) + COUNTIF(CFB!$W$2:$W$1048576, W7617) - 1))</f>
        <v>102</v>
      </c>
      <c r="N7617" s="2">
        <f>RANK(K7617, INDEX(CFB!$K$2:$K$1048576, MATCH(W7617, CFB!$W$2:$W$1048576, 0)):INDEX(CFB!$K$2:$K$1048576, MATCH(W7617, CFB!$W$2:$W$1048576, 0) + COUNTIF(CFB!$W$2:$W$1048576, W7617) - 1))</f>
        <v>112</v>
      </c>
      <c r="O7617">
        <v>17.600000000000001</v>
      </c>
      <c r="P7617">
        <v>12.94</v>
      </c>
      <c r="W7617">
        <v>1962</v>
      </c>
      <c r="X7617">
        <f t="shared" si="235"/>
        <v>0</v>
      </c>
    </row>
    <row r="7618" spans="1:24" ht="12.75" hidden="1" customHeight="1" x14ac:dyDescent="0.45">
      <c r="A7618">
        <v>113</v>
      </c>
      <c r="B7618" t="s">
        <v>239</v>
      </c>
      <c r="C7618" t="s">
        <v>206</v>
      </c>
      <c r="D7618" s="2" t="str">
        <f t="shared" ref="D7618:D7681" si="236">_xlfn.CONCAT(B7618, W7618)</f>
        <v>Davidson1962</v>
      </c>
      <c r="F7618">
        <v>3</v>
      </c>
      <c r="G7618">
        <v>5</v>
      </c>
      <c r="H7618">
        <v>1</v>
      </c>
      <c r="I7618">
        <v>-10.57</v>
      </c>
      <c r="J7618">
        <v>-3.65</v>
      </c>
      <c r="K7618">
        <v>-14.22</v>
      </c>
      <c r="L7618" s="2">
        <f>_xlfn.RANK.EQ(I7618, INDEX(CFB!$I$2:$I$1048576, MATCH(W7618, CFB!$W$2:$W$1048576, 0)):INDEX(CFB!$I$2:$I$1048576, MATCH(W7618, CFB!$W$2:$W$1048576, 0) + COUNTIF(CFB!$W$2:$W$1048576, W7618) - 1), 0)</f>
        <v>115</v>
      </c>
      <c r="M7618" s="2">
        <f>_xlfn.RANK.EQ(J7618, INDEX(CFB!$J$2:$J$1048576, MATCH(W7618, CFB!$W$2:$W$1048576, 0)):INDEX(CFB!$J$2:$J$1048576, MATCH(W7618, CFB!$W$2:$W$1048576, 0) + COUNTIF(CFB!$W$2:$W$1048576, W7618) - 1))</f>
        <v>86</v>
      </c>
      <c r="N7618" s="2">
        <f>RANK(K7618, INDEX(CFB!$K$2:$K$1048576, MATCH(W7618, CFB!$W$2:$W$1048576, 0)):INDEX(CFB!$K$2:$K$1048576, MATCH(W7618, CFB!$W$2:$W$1048576, 0) + COUNTIF(CFB!$W$2:$W$1048576, W7618) - 1))</f>
        <v>113</v>
      </c>
      <c r="O7618">
        <v>12.76</v>
      </c>
      <c r="P7618">
        <v>11.57</v>
      </c>
      <c r="W7618">
        <v>1962</v>
      </c>
      <c r="X7618">
        <f t="shared" ref="X7618:X7681" si="237">IF(E7618=1, 1,0)</f>
        <v>0</v>
      </c>
    </row>
    <row r="7619" spans="1:24" ht="12.75" hidden="1" customHeight="1" x14ac:dyDescent="0.45">
      <c r="A7619">
        <v>114</v>
      </c>
      <c r="B7619" t="s">
        <v>210</v>
      </c>
      <c r="C7619" t="s">
        <v>12</v>
      </c>
      <c r="D7619" s="2" t="str">
        <f t="shared" si="236"/>
        <v>Colgate1962</v>
      </c>
      <c r="F7619">
        <v>3</v>
      </c>
      <c r="G7619">
        <v>5</v>
      </c>
      <c r="H7619">
        <v>1</v>
      </c>
      <c r="I7619">
        <v>-11.8</v>
      </c>
      <c r="J7619">
        <v>-4.16</v>
      </c>
      <c r="K7619">
        <v>-15.96</v>
      </c>
      <c r="L7619" s="2">
        <f>_xlfn.RANK.EQ(I7619, INDEX(CFB!$I$2:$I$1048576, MATCH(W7619, CFB!$W$2:$W$1048576, 0)):INDEX(CFB!$I$2:$I$1048576, MATCH(W7619, CFB!$W$2:$W$1048576, 0) + COUNTIF(CFB!$W$2:$W$1048576, W7619) - 1), 0)</f>
        <v>119</v>
      </c>
      <c r="M7619" s="2">
        <f>_xlfn.RANK.EQ(J7619, INDEX(CFB!$J$2:$J$1048576, MATCH(W7619, CFB!$W$2:$W$1048576, 0)):INDEX(CFB!$J$2:$J$1048576, MATCH(W7619, CFB!$W$2:$W$1048576, 0) + COUNTIF(CFB!$W$2:$W$1048576, W7619) - 1))</f>
        <v>89</v>
      </c>
      <c r="N7619" s="2">
        <f>RANK(K7619, INDEX(CFB!$K$2:$K$1048576, MATCH(W7619, CFB!$W$2:$W$1048576, 0)):INDEX(CFB!$K$2:$K$1048576, MATCH(W7619, CFB!$W$2:$W$1048576, 0) + COUNTIF(CFB!$W$2:$W$1048576, W7619) - 1))</f>
        <v>114</v>
      </c>
      <c r="O7619">
        <v>11.32</v>
      </c>
      <c r="P7619">
        <v>11.62</v>
      </c>
      <c r="W7619">
        <v>1962</v>
      </c>
      <c r="X7619">
        <f t="shared" si="237"/>
        <v>0</v>
      </c>
    </row>
    <row r="7620" spans="1:24" ht="12.75" hidden="1" customHeight="1" x14ac:dyDescent="0.45">
      <c r="A7620">
        <v>115</v>
      </c>
      <c r="B7620" t="s">
        <v>223</v>
      </c>
      <c r="C7620" t="s">
        <v>212</v>
      </c>
      <c r="D7620" s="2" t="str">
        <f t="shared" si="236"/>
        <v>Columbia1962</v>
      </c>
      <c r="F7620">
        <v>5</v>
      </c>
      <c r="G7620">
        <v>4</v>
      </c>
      <c r="H7620">
        <v>0</v>
      </c>
      <c r="I7620">
        <v>-6.89</v>
      </c>
      <c r="J7620">
        <v>-9.5299999999999994</v>
      </c>
      <c r="K7620">
        <v>-16.41</v>
      </c>
      <c r="L7620" s="2">
        <f>_xlfn.RANK.EQ(I7620, INDEX(CFB!$I$2:$I$1048576, MATCH(W7620, CFB!$W$2:$W$1048576, 0)):INDEX(CFB!$I$2:$I$1048576, MATCH(W7620, CFB!$W$2:$W$1048576, 0) + COUNTIF(CFB!$W$2:$W$1048576, W7620) - 1), 0)</f>
        <v>105</v>
      </c>
      <c r="M7620" s="2">
        <f>_xlfn.RANK.EQ(J7620, INDEX(CFB!$J$2:$J$1048576, MATCH(W7620, CFB!$W$2:$W$1048576, 0)):INDEX(CFB!$J$2:$J$1048576, MATCH(W7620, CFB!$W$2:$W$1048576, 0) + COUNTIF(CFB!$W$2:$W$1048576, W7620) - 1))</f>
        <v>118</v>
      </c>
      <c r="N7620" s="2">
        <f>RANK(K7620, INDEX(CFB!$K$2:$K$1048576, MATCH(W7620, CFB!$W$2:$W$1048576, 0)):INDEX(CFB!$K$2:$K$1048576, MATCH(W7620, CFB!$W$2:$W$1048576, 0) + COUNTIF(CFB!$W$2:$W$1048576, W7620) - 1))</f>
        <v>115</v>
      </c>
      <c r="O7620">
        <v>15.64</v>
      </c>
      <c r="P7620">
        <v>20.52</v>
      </c>
      <c r="W7620">
        <v>1962</v>
      </c>
      <c r="X7620">
        <f t="shared" si="237"/>
        <v>0</v>
      </c>
    </row>
    <row r="7621" spans="1:24" ht="12.75" hidden="1" customHeight="1" x14ac:dyDescent="0.45">
      <c r="A7621">
        <v>116</v>
      </c>
      <c r="B7621" t="s">
        <v>106</v>
      </c>
      <c r="C7621" t="s">
        <v>23</v>
      </c>
      <c r="D7621" s="2" t="str">
        <f t="shared" si="236"/>
        <v>Wake Forest1962</v>
      </c>
      <c r="F7621">
        <v>0</v>
      </c>
      <c r="G7621">
        <v>10</v>
      </c>
      <c r="H7621">
        <v>0</v>
      </c>
      <c r="I7621">
        <v>-8</v>
      </c>
      <c r="J7621">
        <v>-8.94</v>
      </c>
      <c r="K7621">
        <v>-16.940000000000001</v>
      </c>
      <c r="L7621" s="2">
        <f>_xlfn.RANK.EQ(I7621, INDEX(CFB!$I$2:$I$1048576, MATCH(W7621, CFB!$W$2:$W$1048576, 0)):INDEX(CFB!$I$2:$I$1048576, MATCH(W7621, CFB!$W$2:$W$1048576, 0) + COUNTIF(CFB!$W$2:$W$1048576, W7621) - 1), 0)</f>
        <v>110</v>
      </c>
      <c r="M7621" s="2">
        <f>_xlfn.RANK.EQ(J7621, INDEX(CFB!$J$2:$J$1048576, MATCH(W7621, CFB!$W$2:$W$1048576, 0)):INDEX(CFB!$J$2:$J$1048576, MATCH(W7621, CFB!$W$2:$W$1048576, 0) + COUNTIF(CFB!$W$2:$W$1048576, W7621) - 1))</f>
        <v>116</v>
      </c>
      <c r="N7621" s="2">
        <f>RANK(K7621, INDEX(CFB!$K$2:$K$1048576, MATCH(W7621, CFB!$W$2:$W$1048576, 0)):INDEX(CFB!$K$2:$K$1048576, MATCH(W7621, CFB!$W$2:$W$1048576, 0) + COUNTIF(CFB!$W$2:$W$1048576, W7621) - 1))</f>
        <v>116</v>
      </c>
      <c r="O7621">
        <v>18.7</v>
      </c>
      <c r="P7621">
        <v>17.53</v>
      </c>
      <c r="W7621">
        <v>1962</v>
      </c>
      <c r="X7621">
        <f t="shared" si="237"/>
        <v>0</v>
      </c>
    </row>
    <row r="7622" spans="1:24" ht="12.75" hidden="1" customHeight="1" x14ac:dyDescent="0.45">
      <c r="A7622">
        <v>117</v>
      </c>
      <c r="B7622" t="s">
        <v>224</v>
      </c>
      <c r="C7622" t="s">
        <v>212</v>
      </c>
      <c r="D7622" s="2" t="str">
        <f t="shared" si="236"/>
        <v>Pennsylvania1962</v>
      </c>
      <c r="F7622">
        <v>3</v>
      </c>
      <c r="G7622">
        <v>6</v>
      </c>
      <c r="H7622">
        <v>0</v>
      </c>
      <c r="I7622">
        <v>-10.67</v>
      </c>
      <c r="J7622">
        <v>-7.44</v>
      </c>
      <c r="K7622">
        <v>-18.11</v>
      </c>
      <c r="L7622" s="2">
        <f>_xlfn.RANK.EQ(I7622, INDEX(CFB!$I$2:$I$1048576, MATCH(W7622, CFB!$W$2:$W$1048576, 0)):INDEX(CFB!$I$2:$I$1048576, MATCH(W7622, CFB!$W$2:$W$1048576, 0) + COUNTIF(CFB!$W$2:$W$1048576, W7622) - 1), 0)</f>
        <v>116</v>
      </c>
      <c r="M7622" s="2">
        <f>_xlfn.RANK.EQ(J7622, INDEX(CFB!$J$2:$J$1048576, MATCH(W7622, CFB!$W$2:$W$1048576, 0)):INDEX(CFB!$J$2:$J$1048576, MATCH(W7622, CFB!$W$2:$W$1048576, 0) + COUNTIF(CFB!$W$2:$W$1048576, W7622) - 1))</f>
        <v>106</v>
      </c>
      <c r="N7622" s="2">
        <f>RANK(K7622, INDEX(CFB!$K$2:$K$1048576, MATCH(W7622, CFB!$W$2:$W$1048576, 0)):INDEX(CFB!$K$2:$K$1048576, MATCH(W7622, CFB!$W$2:$W$1048576, 0) + COUNTIF(CFB!$W$2:$W$1048576, W7622) - 1))</f>
        <v>117</v>
      </c>
      <c r="O7622">
        <v>11.41</v>
      </c>
      <c r="P7622">
        <v>16.5</v>
      </c>
      <c r="W7622">
        <v>1962</v>
      </c>
      <c r="X7622">
        <f t="shared" si="237"/>
        <v>0</v>
      </c>
    </row>
    <row r="7623" spans="1:24" ht="12.75" hidden="1" customHeight="1" x14ac:dyDescent="0.45">
      <c r="A7623">
        <v>118</v>
      </c>
      <c r="B7623" t="s">
        <v>249</v>
      </c>
      <c r="C7623" t="s">
        <v>12</v>
      </c>
      <c r="D7623" s="2" t="str">
        <f t="shared" si="236"/>
        <v>Hardin-Simmons1962</v>
      </c>
      <c r="F7623">
        <v>1</v>
      </c>
      <c r="G7623">
        <v>9</v>
      </c>
      <c r="H7623">
        <v>0</v>
      </c>
      <c r="I7623">
        <v>-11.85</v>
      </c>
      <c r="J7623">
        <v>-6.5</v>
      </c>
      <c r="K7623">
        <v>-18.350000000000001</v>
      </c>
      <c r="L7623" s="2">
        <f>_xlfn.RANK.EQ(I7623, INDEX(CFB!$I$2:$I$1048576, MATCH(W7623, CFB!$W$2:$W$1048576, 0)):INDEX(CFB!$I$2:$I$1048576, MATCH(W7623, CFB!$W$2:$W$1048576, 0) + COUNTIF(CFB!$W$2:$W$1048576, W7623) - 1), 0)</f>
        <v>120</v>
      </c>
      <c r="M7623" s="2">
        <f>_xlfn.RANK.EQ(J7623, INDEX(CFB!$J$2:$J$1048576, MATCH(W7623, CFB!$W$2:$W$1048576, 0)):INDEX(CFB!$J$2:$J$1048576, MATCH(W7623, CFB!$W$2:$W$1048576, 0) + COUNTIF(CFB!$W$2:$W$1048576, W7623) - 1))</f>
        <v>100</v>
      </c>
      <c r="N7623" s="2">
        <f>RANK(K7623, INDEX(CFB!$K$2:$K$1048576, MATCH(W7623, CFB!$W$2:$W$1048576, 0)):INDEX(CFB!$K$2:$K$1048576, MATCH(W7623, CFB!$W$2:$W$1048576, 0) + COUNTIF(CFB!$W$2:$W$1048576, W7623) - 1))</f>
        <v>118</v>
      </c>
      <c r="O7623">
        <v>13.1</v>
      </c>
      <c r="P7623">
        <v>14.27</v>
      </c>
      <c r="W7623">
        <v>1962</v>
      </c>
      <c r="X7623">
        <f t="shared" si="237"/>
        <v>0</v>
      </c>
    </row>
    <row r="7624" spans="1:24" ht="12.75" hidden="1" customHeight="1" x14ac:dyDescent="0.45">
      <c r="A7624">
        <v>119</v>
      </c>
      <c r="B7624" t="s">
        <v>104</v>
      </c>
      <c r="C7624" t="s">
        <v>12</v>
      </c>
      <c r="D7624" s="2" t="str">
        <f t="shared" si="236"/>
        <v>Colorado State1962</v>
      </c>
      <c r="F7624">
        <v>0</v>
      </c>
      <c r="G7624">
        <v>10</v>
      </c>
      <c r="H7624">
        <v>0</v>
      </c>
      <c r="I7624">
        <v>-10.71</v>
      </c>
      <c r="J7624">
        <v>-7.77</v>
      </c>
      <c r="K7624">
        <v>-18.48</v>
      </c>
      <c r="L7624" s="2">
        <f>_xlfn.RANK.EQ(I7624, INDEX(CFB!$I$2:$I$1048576, MATCH(W7624, CFB!$W$2:$W$1048576, 0)):INDEX(CFB!$I$2:$I$1048576, MATCH(W7624, CFB!$W$2:$W$1048576, 0) + COUNTIF(CFB!$W$2:$W$1048576, W7624) - 1), 0)</f>
        <v>117</v>
      </c>
      <c r="M7624" s="2">
        <f>_xlfn.RANK.EQ(J7624, INDEX(CFB!$J$2:$J$1048576, MATCH(W7624, CFB!$W$2:$W$1048576, 0)):INDEX(CFB!$J$2:$J$1048576, MATCH(W7624, CFB!$W$2:$W$1048576, 0) + COUNTIF(CFB!$W$2:$W$1048576, W7624) - 1))</f>
        <v>109</v>
      </c>
      <c r="N7624" s="2">
        <f>RANK(K7624, INDEX(CFB!$K$2:$K$1048576, MATCH(W7624, CFB!$W$2:$W$1048576, 0)):INDEX(CFB!$K$2:$K$1048576, MATCH(W7624, CFB!$W$2:$W$1048576, 0) + COUNTIF(CFB!$W$2:$W$1048576, W7624) - 1))</f>
        <v>119</v>
      </c>
      <c r="O7624">
        <v>14.81</v>
      </c>
      <c r="P7624">
        <v>16.260000000000002</v>
      </c>
      <c r="W7624">
        <v>1962</v>
      </c>
      <c r="X7624">
        <f t="shared" si="237"/>
        <v>0</v>
      </c>
    </row>
    <row r="7625" spans="1:24" ht="12.75" hidden="1" customHeight="1" x14ac:dyDescent="0.45">
      <c r="A7625">
        <v>120</v>
      </c>
      <c r="B7625" t="s">
        <v>221</v>
      </c>
      <c r="C7625" t="s">
        <v>212</v>
      </c>
      <c r="D7625" s="2" t="str">
        <f t="shared" si="236"/>
        <v>Brown1962</v>
      </c>
      <c r="F7625">
        <v>1</v>
      </c>
      <c r="G7625">
        <v>6</v>
      </c>
      <c r="H7625">
        <v>2</v>
      </c>
      <c r="I7625">
        <v>-8.39</v>
      </c>
      <c r="J7625">
        <v>-10.51</v>
      </c>
      <c r="K7625">
        <v>-18.91</v>
      </c>
      <c r="L7625" s="2">
        <f>_xlfn.RANK.EQ(I7625, INDEX(CFB!$I$2:$I$1048576, MATCH(W7625, CFB!$W$2:$W$1048576, 0)):INDEX(CFB!$I$2:$I$1048576, MATCH(W7625, CFB!$W$2:$W$1048576, 0) + COUNTIF(CFB!$W$2:$W$1048576, W7625) - 1), 0)</f>
        <v>112</v>
      </c>
      <c r="M7625" s="2">
        <f>_xlfn.RANK.EQ(J7625, INDEX(CFB!$J$2:$J$1048576, MATCH(W7625, CFB!$W$2:$W$1048576, 0)):INDEX(CFB!$J$2:$J$1048576, MATCH(W7625, CFB!$W$2:$W$1048576, 0) + COUNTIF(CFB!$W$2:$W$1048576, W7625) - 1))</f>
        <v>119</v>
      </c>
      <c r="N7625" s="2">
        <f>RANK(K7625, INDEX(CFB!$K$2:$K$1048576, MATCH(W7625, CFB!$W$2:$W$1048576, 0)):INDEX(CFB!$K$2:$K$1048576, MATCH(W7625, CFB!$W$2:$W$1048576, 0) + COUNTIF(CFB!$W$2:$W$1048576, W7625) - 1))</f>
        <v>120</v>
      </c>
      <c r="O7625">
        <v>14.99</v>
      </c>
      <c r="P7625">
        <v>19.22</v>
      </c>
      <c r="W7625">
        <v>1962</v>
      </c>
      <c r="X7625">
        <f t="shared" si="237"/>
        <v>0</v>
      </c>
    </row>
    <row r="7626" spans="1:24" ht="12.75" hidden="1" customHeight="1" x14ac:dyDescent="0.45">
      <c r="A7626">
        <v>1</v>
      </c>
      <c r="B7626" t="s">
        <v>14</v>
      </c>
      <c r="C7626" t="s">
        <v>189</v>
      </c>
      <c r="D7626" s="2" t="str">
        <f t="shared" si="236"/>
        <v>Texas1961</v>
      </c>
      <c r="E7626">
        <v>3</v>
      </c>
      <c r="F7626">
        <v>10</v>
      </c>
      <c r="G7626">
        <v>1</v>
      </c>
      <c r="H7626">
        <v>0</v>
      </c>
      <c r="I7626">
        <v>12.87</v>
      </c>
      <c r="J7626">
        <v>12.46</v>
      </c>
      <c r="K7626">
        <v>25.33</v>
      </c>
      <c r="L7626" s="2">
        <f>_xlfn.RANK.EQ(I7626, INDEX(CFB!$I$2:$I$1048576, MATCH(W7626, CFB!$W$2:$W$1048576, 0)):INDEX(CFB!$I$2:$I$1048576, MATCH(W7626, CFB!$W$2:$W$1048576, 0) + COUNTIF(CFB!$W$2:$W$1048576, W7626) - 1), 0)</f>
        <v>2</v>
      </c>
      <c r="M7626" s="2">
        <f>_xlfn.RANK.EQ(J7626, INDEX(CFB!$J$2:$J$1048576, MATCH(W7626, CFB!$W$2:$W$1048576, 0)):INDEX(CFB!$J$2:$J$1048576, MATCH(W7626, CFB!$W$2:$W$1048576, 0) + COUNTIF(CFB!$W$2:$W$1048576, W7626) - 1))</f>
        <v>5</v>
      </c>
      <c r="N7626" s="2">
        <f>RANK(K7626, INDEX(CFB!$K$2:$K$1048576, MATCH(W7626, CFB!$W$2:$W$1048576, 0)):INDEX(CFB!$K$2:$K$1048576, MATCH(W7626, CFB!$W$2:$W$1048576, 0) + COUNTIF(CFB!$W$2:$W$1048576, W7626) - 1))</f>
        <v>1</v>
      </c>
      <c r="O7626">
        <v>40.03</v>
      </c>
      <c r="P7626">
        <v>-7.22</v>
      </c>
      <c r="W7626">
        <v>1961</v>
      </c>
      <c r="X7626">
        <f t="shared" si="237"/>
        <v>0</v>
      </c>
    </row>
    <row r="7627" spans="1:24" ht="12.75" hidden="1" customHeight="1" x14ac:dyDescent="0.45">
      <c r="A7627">
        <v>2</v>
      </c>
      <c r="B7627" t="s">
        <v>18</v>
      </c>
      <c r="C7627" t="s">
        <v>15</v>
      </c>
      <c r="D7627" s="2" t="str">
        <f t="shared" si="236"/>
        <v>Alabama1961</v>
      </c>
      <c r="E7627">
        <v>1</v>
      </c>
      <c r="F7627">
        <v>11</v>
      </c>
      <c r="G7627">
        <v>0</v>
      </c>
      <c r="H7627">
        <v>0</v>
      </c>
      <c r="I7627">
        <v>8.81</v>
      </c>
      <c r="J7627">
        <v>15.21</v>
      </c>
      <c r="K7627">
        <v>24.03</v>
      </c>
      <c r="L7627" s="2">
        <f>_xlfn.RANK.EQ(I7627, INDEX(CFB!$I$2:$I$1048576, MATCH(W7627, CFB!$W$2:$W$1048576, 0)):INDEX(CFB!$I$2:$I$1048576, MATCH(W7627, CFB!$W$2:$W$1048576, 0) + COUNTIF(CFB!$W$2:$W$1048576, W7627) - 1), 0)</f>
        <v>7</v>
      </c>
      <c r="M7627" s="2">
        <f>_xlfn.RANK.EQ(J7627, INDEX(CFB!$J$2:$J$1048576, MATCH(W7627, CFB!$W$2:$W$1048576, 0)):INDEX(CFB!$J$2:$J$1048576, MATCH(W7627, CFB!$W$2:$W$1048576, 0) + COUNTIF(CFB!$W$2:$W$1048576, W7627) - 1))</f>
        <v>1</v>
      </c>
      <c r="N7627" s="2">
        <f>RANK(K7627, INDEX(CFB!$K$2:$K$1048576, MATCH(W7627, CFB!$W$2:$W$1048576, 0)):INDEX(CFB!$K$2:$K$1048576, MATCH(W7627, CFB!$W$2:$W$1048576, 0) + COUNTIF(CFB!$W$2:$W$1048576, W7627) - 1))</f>
        <v>2</v>
      </c>
      <c r="O7627">
        <v>39.29</v>
      </c>
      <c r="P7627">
        <v>-8.44</v>
      </c>
      <c r="W7627">
        <v>1961</v>
      </c>
      <c r="X7627">
        <f t="shared" si="237"/>
        <v>1</v>
      </c>
    </row>
    <row r="7628" spans="1:24" ht="12.75" hidden="1" customHeight="1" x14ac:dyDescent="0.45">
      <c r="A7628">
        <v>3</v>
      </c>
      <c r="B7628" t="s">
        <v>19</v>
      </c>
      <c r="C7628" t="s">
        <v>15</v>
      </c>
      <c r="D7628" s="2" t="str">
        <f t="shared" si="236"/>
        <v>Ole Miss1961</v>
      </c>
      <c r="E7628">
        <v>5</v>
      </c>
      <c r="F7628">
        <v>9</v>
      </c>
      <c r="G7628">
        <v>2</v>
      </c>
      <c r="H7628">
        <v>0</v>
      </c>
      <c r="I7628">
        <v>9.9</v>
      </c>
      <c r="J7628">
        <v>12.08</v>
      </c>
      <c r="K7628">
        <v>21.98</v>
      </c>
      <c r="L7628" s="2">
        <f>_xlfn.RANK.EQ(I7628, INDEX(CFB!$I$2:$I$1048576, MATCH(W7628, CFB!$W$2:$W$1048576, 0)):INDEX(CFB!$I$2:$I$1048576, MATCH(W7628, CFB!$W$2:$W$1048576, 0) + COUNTIF(CFB!$W$2:$W$1048576, W7628) - 1), 0)</f>
        <v>5</v>
      </c>
      <c r="M7628" s="2">
        <f>_xlfn.RANK.EQ(J7628, INDEX(CFB!$J$2:$J$1048576, MATCH(W7628, CFB!$W$2:$W$1048576, 0)):INDEX(CFB!$J$2:$J$1048576, MATCH(W7628, CFB!$W$2:$W$1048576, 0) + COUNTIF(CFB!$W$2:$W$1048576, W7628) - 1))</f>
        <v>6</v>
      </c>
      <c r="N7628" s="2">
        <f>RANK(K7628, INDEX(CFB!$K$2:$K$1048576, MATCH(W7628, CFB!$W$2:$W$1048576, 0)):INDEX(CFB!$K$2:$K$1048576, MATCH(W7628, CFB!$W$2:$W$1048576, 0) + COUNTIF(CFB!$W$2:$W$1048576, W7628) - 1))</f>
        <v>3</v>
      </c>
      <c r="O7628">
        <v>43.76</v>
      </c>
      <c r="P7628">
        <v>-6.76</v>
      </c>
      <c r="W7628">
        <v>1961</v>
      </c>
      <c r="X7628">
        <f t="shared" si="237"/>
        <v>0</v>
      </c>
    </row>
    <row r="7629" spans="1:24" ht="12.75" hidden="1" customHeight="1" x14ac:dyDescent="0.45">
      <c r="A7629">
        <v>4</v>
      </c>
      <c r="B7629" t="s">
        <v>27</v>
      </c>
      <c r="C7629" t="s">
        <v>15</v>
      </c>
      <c r="D7629" s="2" t="str">
        <f t="shared" si="236"/>
        <v>LSU1961</v>
      </c>
      <c r="E7629">
        <v>4</v>
      </c>
      <c r="F7629">
        <v>10</v>
      </c>
      <c r="G7629">
        <v>1</v>
      </c>
      <c r="H7629">
        <v>0</v>
      </c>
      <c r="I7629">
        <v>8.6300000000000008</v>
      </c>
      <c r="J7629">
        <v>13.21</v>
      </c>
      <c r="K7629">
        <v>21.85</v>
      </c>
      <c r="L7629" s="2">
        <f>_xlfn.RANK.EQ(I7629, INDEX(CFB!$I$2:$I$1048576, MATCH(W7629, CFB!$W$2:$W$1048576, 0)):INDEX(CFB!$I$2:$I$1048576, MATCH(W7629, CFB!$W$2:$W$1048576, 0) + COUNTIF(CFB!$W$2:$W$1048576, W7629) - 1), 0)</f>
        <v>9</v>
      </c>
      <c r="M7629" s="2">
        <f>_xlfn.RANK.EQ(J7629, INDEX(CFB!$J$2:$J$1048576, MATCH(W7629, CFB!$W$2:$W$1048576, 0)):INDEX(CFB!$J$2:$J$1048576, MATCH(W7629, CFB!$W$2:$W$1048576, 0) + COUNTIF(CFB!$W$2:$W$1048576, W7629) - 1))</f>
        <v>2</v>
      </c>
      <c r="N7629" s="2">
        <f>RANK(K7629, INDEX(CFB!$K$2:$K$1048576, MATCH(W7629, CFB!$W$2:$W$1048576, 0)):INDEX(CFB!$K$2:$K$1048576, MATCH(W7629, CFB!$W$2:$W$1048576, 0) + COUNTIF(CFB!$W$2:$W$1048576, W7629) - 1))</f>
        <v>4</v>
      </c>
      <c r="O7629">
        <v>38.9</v>
      </c>
      <c r="P7629">
        <v>-7.56</v>
      </c>
      <c r="W7629">
        <v>1961</v>
      </c>
      <c r="X7629">
        <f t="shared" si="237"/>
        <v>0</v>
      </c>
    </row>
    <row r="7630" spans="1:24" ht="12.75" hidden="1" customHeight="1" x14ac:dyDescent="0.45">
      <c r="A7630">
        <v>5</v>
      </c>
      <c r="B7630" t="s">
        <v>95</v>
      </c>
      <c r="C7630" t="s">
        <v>10</v>
      </c>
      <c r="D7630" s="2" t="str">
        <f t="shared" si="236"/>
        <v>Michigan State1961</v>
      </c>
      <c r="E7630">
        <v>8</v>
      </c>
      <c r="F7630">
        <v>7</v>
      </c>
      <c r="G7630">
        <v>2</v>
      </c>
      <c r="H7630">
        <v>0</v>
      </c>
      <c r="I7630">
        <v>7.09</v>
      </c>
      <c r="J7630">
        <v>12.95</v>
      </c>
      <c r="K7630">
        <v>20.05</v>
      </c>
      <c r="L7630" s="2">
        <f>_xlfn.RANK.EQ(I7630, INDEX(CFB!$I$2:$I$1048576, MATCH(W7630, CFB!$W$2:$W$1048576, 0)):INDEX(CFB!$I$2:$I$1048576, MATCH(W7630, CFB!$W$2:$W$1048576, 0) + COUNTIF(CFB!$W$2:$W$1048576, W7630) - 1), 0)</f>
        <v>14</v>
      </c>
      <c r="M7630" s="2">
        <f>_xlfn.RANK.EQ(J7630, INDEX(CFB!$J$2:$J$1048576, MATCH(W7630, CFB!$W$2:$W$1048576, 0)):INDEX(CFB!$J$2:$J$1048576, MATCH(W7630, CFB!$W$2:$W$1048576, 0) + COUNTIF(CFB!$W$2:$W$1048576, W7630) - 1))</f>
        <v>3</v>
      </c>
      <c r="N7630" s="2">
        <f>RANK(K7630, INDEX(CFB!$K$2:$K$1048576, MATCH(W7630, CFB!$W$2:$W$1048576, 0)):INDEX(CFB!$K$2:$K$1048576, MATCH(W7630, CFB!$W$2:$W$1048576, 0) + COUNTIF(CFB!$W$2:$W$1048576, W7630) - 1))</f>
        <v>5</v>
      </c>
      <c r="O7630">
        <v>33.18</v>
      </c>
      <c r="P7630">
        <v>-6.65</v>
      </c>
      <c r="W7630">
        <v>1961</v>
      </c>
      <c r="X7630">
        <f t="shared" si="237"/>
        <v>0</v>
      </c>
    </row>
    <row r="7631" spans="1:24" ht="12.75" hidden="1" customHeight="1" x14ac:dyDescent="0.45">
      <c r="A7631">
        <v>6</v>
      </c>
      <c r="B7631" t="s">
        <v>9</v>
      </c>
      <c r="C7631" t="s">
        <v>10</v>
      </c>
      <c r="D7631" s="2" t="str">
        <f t="shared" si="236"/>
        <v>Ohio State1961</v>
      </c>
      <c r="E7631">
        <v>2</v>
      </c>
      <c r="F7631">
        <v>8</v>
      </c>
      <c r="G7631">
        <v>0</v>
      </c>
      <c r="H7631">
        <v>1</v>
      </c>
      <c r="I7631">
        <v>8.81</v>
      </c>
      <c r="J7631">
        <v>10.39</v>
      </c>
      <c r="K7631">
        <v>19.2</v>
      </c>
      <c r="L7631" s="2">
        <f>_xlfn.RANK.EQ(I7631, INDEX(CFB!$I$2:$I$1048576, MATCH(W7631, CFB!$W$2:$W$1048576, 0)):INDEX(CFB!$I$2:$I$1048576, MATCH(W7631, CFB!$W$2:$W$1048576, 0) + COUNTIF(CFB!$W$2:$W$1048576, W7631) - 1), 0)</f>
        <v>7</v>
      </c>
      <c r="M7631" s="2">
        <f>_xlfn.RANK.EQ(J7631, INDEX(CFB!$J$2:$J$1048576, MATCH(W7631, CFB!$W$2:$W$1048576, 0)):INDEX(CFB!$J$2:$J$1048576, MATCH(W7631, CFB!$W$2:$W$1048576, 0) + COUNTIF(CFB!$W$2:$W$1048576, W7631) - 1))</f>
        <v>9</v>
      </c>
      <c r="N7631" s="2">
        <f>RANK(K7631, INDEX(CFB!$K$2:$K$1048576, MATCH(W7631, CFB!$W$2:$W$1048576, 0)):INDEX(CFB!$K$2:$K$1048576, MATCH(W7631, CFB!$W$2:$W$1048576, 0) + COUNTIF(CFB!$W$2:$W$1048576, W7631) - 1))</f>
        <v>6</v>
      </c>
      <c r="O7631">
        <v>35.369999999999997</v>
      </c>
      <c r="P7631">
        <v>-3.62</v>
      </c>
      <c r="W7631">
        <v>1961</v>
      </c>
      <c r="X7631">
        <f t="shared" si="237"/>
        <v>0</v>
      </c>
    </row>
    <row r="7632" spans="1:24" ht="12.75" hidden="1" customHeight="1" x14ac:dyDescent="0.45">
      <c r="A7632">
        <v>7</v>
      </c>
      <c r="B7632" t="s">
        <v>52</v>
      </c>
      <c r="C7632" t="s">
        <v>15</v>
      </c>
      <c r="D7632" s="2" t="str">
        <f t="shared" si="236"/>
        <v>Georgia Tech1961</v>
      </c>
      <c r="F7632">
        <v>7</v>
      </c>
      <c r="G7632">
        <v>4</v>
      </c>
      <c r="H7632">
        <v>0</v>
      </c>
      <c r="I7632">
        <v>5.37</v>
      </c>
      <c r="J7632">
        <v>12.61</v>
      </c>
      <c r="K7632">
        <v>17.98</v>
      </c>
      <c r="L7632" s="2">
        <f>_xlfn.RANK.EQ(I7632, INDEX(CFB!$I$2:$I$1048576, MATCH(W7632, CFB!$W$2:$W$1048576, 0)):INDEX(CFB!$I$2:$I$1048576, MATCH(W7632, CFB!$W$2:$W$1048576, 0) + COUNTIF(CFB!$W$2:$W$1048576, W7632) - 1), 0)</f>
        <v>23</v>
      </c>
      <c r="M7632" s="2">
        <f>_xlfn.RANK.EQ(J7632, INDEX(CFB!$J$2:$J$1048576, MATCH(W7632, CFB!$W$2:$W$1048576, 0)):INDEX(CFB!$J$2:$J$1048576, MATCH(W7632, CFB!$W$2:$W$1048576, 0) + COUNTIF(CFB!$W$2:$W$1048576, W7632) - 1))</f>
        <v>4</v>
      </c>
      <c r="N7632" s="2">
        <f>RANK(K7632, INDEX(CFB!$K$2:$K$1048576, MATCH(W7632, CFB!$W$2:$W$1048576, 0)):INDEX(CFB!$K$2:$K$1048576, MATCH(W7632, CFB!$W$2:$W$1048576, 0) + COUNTIF(CFB!$W$2:$W$1048576, W7632) - 1))</f>
        <v>7</v>
      </c>
      <c r="O7632">
        <v>30.5</v>
      </c>
      <c r="P7632">
        <v>-7.37</v>
      </c>
      <c r="W7632">
        <v>1961</v>
      </c>
      <c r="X7632">
        <f t="shared" si="237"/>
        <v>0</v>
      </c>
    </row>
    <row r="7633" spans="1:24" ht="12.75" hidden="1" customHeight="1" x14ac:dyDescent="0.45">
      <c r="A7633">
        <v>8</v>
      </c>
      <c r="B7633" t="s">
        <v>42</v>
      </c>
      <c r="C7633" t="s">
        <v>10</v>
      </c>
      <c r="D7633" s="2" t="str">
        <f t="shared" si="236"/>
        <v>Minnesota1961</v>
      </c>
      <c r="E7633">
        <v>6</v>
      </c>
      <c r="F7633">
        <v>8</v>
      </c>
      <c r="G7633">
        <v>2</v>
      </c>
      <c r="H7633">
        <v>0</v>
      </c>
      <c r="I7633">
        <v>5.74</v>
      </c>
      <c r="J7633">
        <v>11.69</v>
      </c>
      <c r="K7633">
        <v>17.43</v>
      </c>
      <c r="L7633" s="2">
        <f>_xlfn.RANK.EQ(I7633, INDEX(CFB!$I$2:$I$1048576, MATCH(W7633, CFB!$W$2:$W$1048576, 0)):INDEX(CFB!$I$2:$I$1048576, MATCH(W7633, CFB!$W$2:$W$1048576, 0) + COUNTIF(CFB!$W$2:$W$1048576, W7633) - 1), 0)</f>
        <v>21</v>
      </c>
      <c r="M7633" s="2">
        <f>_xlfn.RANK.EQ(J7633, INDEX(CFB!$J$2:$J$1048576, MATCH(W7633, CFB!$W$2:$W$1048576, 0)):INDEX(CFB!$J$2:$J$1048576, MATCH(W7633, CFB!$W$2:$W$1048576, 0) + COUNTIF(CFB!$W$2:$W$1048576, W7633) - 1))</f>
        <v>7</v>
      </c>
      <c r="N7633" s="2">
        <f>RANK(K7633, INDEX(CFB!$K$2:$K$1048576, MATCH(W7633, CFB!$W$2:$W$1048576, 0)):INDEX(CFB!$K$2:$K$1048576, MATCH(W7633, CFB!$W$2:$W$1048576, 0) + COUNTIF(CFB!$W$2:$W$1048576, W7633) - 1))</f>
        <v>8</v>
      </c>
      <c r="O7633">
        <v>29.75</v>
      </c>
      <c r="P7633">
        <v>-5.49</v>
      </c>
      <c r="W7633">
        <v>1961</v>
      </c>
      <c r="X7633">
        <f t="shared" si="237"/>
        <v>0</v>
      </c>
    </row>
    <row r="7634" spans="1:24" ht="12.75" hidden="1" customHeight="1" x14ac:dyDescent="0.45">
      <c r="A7634">
        <v>9</v>
      </c>
      <c r="B7634" t="s">
        <v>44</v>
      </c>
      <c r="C7634" t="s">
        <v>10</v>
      </c>
      <c r="D7634" s="2" t="str">
        <f t="shared" si="236"/>
        <v>Michigan1961</v>
      </c>
      <c r="F7634">
        <v>6</v>
      </c>
      <c r="G7634">
        <v>3</v>
      </c>
      <c r="H7634">
        <v>0</v>
      </c>
      <c r="I7634">
        <v>13.78</v>
      </c>
      <c r="J7634">
        <v>3.05</v>
      </c>
      <c r="K7634">
        <v>16.829999999999998</v>
      </c>
      <c r="L7634" s="2">
        <f>_xlfn.RANK.EQ(I7634, INDEX(CFB!$I$2:$I$1048576, MATCH(W7634, CFB!$W$2:$W$1048576, 0)):INDEX(CFB!$I$2:$I$1048576, MATCH(W7634, CFB!$W$2:$W$1048576, 0) + COUNTIF(CFB!$W$2:$W$1048576, W7634) - 1), 0)</f>
        <v>1</v>
      </c>
      <c r="M7634" s="2">
        <f>_xlfn.RANK.EQ(J7634, INDEX(CFB!$J$2:$J$1048576, MATCH(W7634, CFB!$W$2:$W$1048576, 0)):INDEX(CFB!$J$2:$J$1048576, MATCH(W7634, CFB!$W$2:$W$1048576, 0) + COUNTIF(CFB!$W$2:$W$1048576, W7634) - 1))</f>
        <v>35</v>
      </c>
      <c r="N7634" s="2">
        <f>RANK(K7634, INDEX(CFB!$K$2:$K$1048576, MATCH(W7634, CFB!$W$2:$W$1048576, 0)):INDEX(CFB!$K$2:$K$1048576, MATCH(W7634, CFB!$W$2:$W$1048576, 0) + COUNTIF(CFB!$W$2:$W$1048576, W7634) - 1))</f>
        <v>9</v>
      </c>
      <c r="O7634">
        <v>38.49</v>
      </c>
      <c r="P7634">
        <v>4.26</v>
      </c>
      <c r="W7634">
        <v>1961</v>
      </c>
      <c r="X7634">
        <f t="shared" si="237"/>
        <v>0</v>
      </c>
    </row>
    <row r="7635" spans="1:24" ht="12.75" hidden="1" customHeight="1" x14ac:dyDescent="0.45">
      <c r="A7635">
        <v>10</v>
      </c>
      <c r="B7635" t="s">
        <v>55</v>
      </c>
      <c r="C7635" t="s">
        <v>188</v>
      </c>
      <c r="D7635" s="2" t="str">
        <f t="shared" si="236"/>
        <v>Kansas1961</v>
      </c>
      <c r="F7635">
        <v>7</v>
      </c>
      <c r="G7635">
        <v>3</v>
      </c>
      <c r="H7635">
        <v>1</v>
      </c>
      <c r="I7635">
        <v>8.0399999999999991</v>
      </c>
      <c r="J7635">
        <v>7.18</v>
      </c>
      <c r="K7635">
        <v>15.22</v>
      </c>
      <c r="L7635" s="2">
        <f>_xlfn.RANK.EQ(I7635, INDEX(CFB!$I$2:$I$1048576, MATCH(W7635, CFB!$W$2:$W$1048576, 0)):INDEX(CFB!$I$2:$I$1048576, MATCH(W7635, CFB!$W$2:$W$1048576, 0) + COUNTIF(CFB!$W$2:$W$1048576, W7635) - 1), 0)</f>
        <v>12</v>
      </c>
      <c r="M7635" s="2">
        <f>_xlfn.RANK.EQ(J7635, INDEX(CFB!$J$2:$J$1048576, MATCH(W7635, CFB!$W$2:$W$1048576, 0)):INDEX(CFB!$J$2:$J$1048576, MATCH(W7635, CFB!$W$2:$W$1048576, 0) + COUNTIF(CFB!$W$2:$W$1048576, W7635) - 1))</f>
        <v>14</v>
      </c>
      <c r="N7635" s="2">
        <f>RANK(K7635, INDEX(CFB!$K$2:$K$1048576, MATCH(W7635, CFB!$W$2:$W$1048576, 0)):INDEX(CFB!$K$2:$K$1048576, MATCH(W7635, CFB!$W$2:$W$1048576, 0) + COUNTIF(CFB!$W$2:$W$1048576, W7635) - 1))</f>
        <v>10</v>
      </c>
      <c r="O7635">
        <v>36.4</v>
      </c>
      <c r="P7635">
        <v>-1.82</v>
      </c>
      <c r="W7635">
        <v>1961</v>
      </c>
      <c r="X7635">
        <f t="shared" si="237"/>
        <v>0</v>
      </c>
    </row>
    <row r="7636" spans="1:24" ht="12.75" hidden="1" customHeight="1" x14ac:dyDescent="0.45">
      <c r="A7636">
        <v>11</v>
      </c>
      <c r="B7636" t="s">
        <v>36</v>
      </c>
      <c r="C7636" t="s">
        <v>10</v>
      </c>
      <c r="D7636" s="2" t="str">
        <f t="shared" si="236"/>
        <v>Iowa1961</v>
      </c>
      <c r="F7636">
        <v>5</v>
      </c>
      <c r="G7636">
        <v>4</v>
      </c>
      <c r="H7636">
        <v>0</v>
      </c>
      <c r="I7636">
        <v>11.95</v>
      </c>
      <c r="J7636">
        <v>2.91</v>
      </c>
      <c r="K7636">
        <v>14.86</v>
      </c>
      <c r="L7636" s="2">
        <f>_xlfn.RANK.EQ(I7636, INDEX(CFB!$I$2:$I$1048576, MATCH(W7636, CFB!$W$2:$W$1048576, 0)):INDEX(CFB!$I$2:$I$1048576, MATCH(W7636, CFB!$W$2:$W$1048576, 0) + COUNTIF(CFB!$W$2:$W$1048576, W7636) - 1), 0)</f>
        <v>3</v>
      </c>
      <c r="M7636" s="2">
        <f>_xlfn.RANK.EQ(J7636, INDEX(CFB!$J$2:$J$1048576, MATCH(W7636, CFB!$W$2:$W$1048576, 0)):INDEX(CFB!$J$2:$J$1048576, MATCH(W7636, CFB!$W$2:$W$1048576, 0) + COUNTIF(CFB!$W$2:$W$1048576, W7636) - 1))</f>
        <v>38</v>
      </c>
      <c r="N7636" s="2">
        <f>RANK(K7636, INDEX(CFB!$K$2:$K$1048576, MATCH(W7636, CFB!$W$2:$W$1048576, 0)):INDEX(CFB!$K$2:$K$1048576, MATCH(W7636, CFB!$W$2:$W$1048576, 0) + COUNTIF(CFB!$W$2:$W$1048576, W7636) - 1))</f>
        <v>11</v>
      </c>
      <c r="O7636">
        <v>36.61</v>
      </c>
      <c r="P7636">
        <v>4.04</v>
      </c>
      <c r="W7636">
        <v>1961</v>
      </c>
      <c r="X7636">
        <f t="shared" si="237"/>
        <v>0</v>
      </c>
    </row>
    <row r="7637" spans="1:24" ht="12.75" hidden="1" customHeight="1" x14ac:dyDescent="0.45">
      <c r="A7637">
        <v>12</v>
      </c>
      <c r="B7637" t="s">
        <v>16</v>
      </c>
      <c r="C7637" t="s">
        <v>12</v>
      </c>
      <c r="D7637" s="2" t="str">
        <f t="shared" si="236"/>
        <v>Penn State1961</v>
      </c>
      <c r="F7637">
        <v>8</v>
      </c>
      <c r="G7637">
        <v>3</v>
      </c>
      <c r="H7637">
        <v>0</v>
      </c>
      <c r="I7637">
        <v>10.25</v>
      </c>
      <c r="J7637">
        <v>3.95</v>
      </c>
      <c r="K7637">
        <v>14.19</v>
      </c>
      <c r="L7637" s="2">
        <f>_xlfn.RANK.EQ(I7637, INDEX(CFB!$I$2:$I$1048576, MATCH(W7637, CFB!$W$2:$W$1048576, 0)):INDEX(CFB!$I$2:$I$1048576, MATCH(W7637, CFB!$W$2:$W$1048576, 0) + COUNTIF(CFB!$W$2:$W$1048576, W7637) - 1), 0)</f>
        <v>4</v>
      </c>
      <c r="M7637" s="2">
        <f>_xlfn.RANK.EQ(J7637, INDEX(CFB!$J$2:$J$1048576, MATCH(W7637, CFB!$W$2:$W$1048576, 0)):INDEX(CFB!$J$2:$J$1048576, MATCH(W7637, CFB!$W$2:$W$1048576, 0) + COUNTIF(CFB!$W$2:$W$1048576, W7637) - 1))</f>
        <v>26</v>
      </c>
      <c r="N7637" s="2">
        <f>RANK(K7637, INDEX(CFB!$K$2:$K$1048576, MATCH(W7637, CFB!$W$2:$W$1048576, 0)):INDEX(CFB!$K$2:$K$1048576, MATCH(W7637, CFB!$W$2:$W$1048576, 0) + COUNTIF(CFB!$W$2:$W$1048576, W7637) - 1))</f>
        <v>12</v>
      </c>
      <c r="O7637">
        <v>35.07</v>
      </c>
      <c r="P7637">
        <v>2.7</v>
      </c>
      <c r="W7637">
        <v>1961</v>
      </c>
      <c r="X7637">
        <f t="shared" si="237"/>
        <v>0</v>
      </c>
    </row>
    <row r="7638" spans="1:24" ht="12.75" hidden="1" customHeight="1" x14ac:dyDescent="0.45">
      <c r="A7638">
        <v>13</v>
      </c>
      <c r="B7638" t="s">
        <v>69</v>
      </c>
      <c r="C7638" t="s">
        <v>189</v>
      </c>
      <c r="D7638" s="2" t="str">
        <f t="shared" si="236"/>
        <v>Arkansas1961</v>
      </c>
      <c r="E7638">
        <v>9</v>
      </c>
      <c r="F7638">
        <v>8</v>
      </c>
      <c r="G7638">
        <v>3</v>
      </c>
      <c r="H7638">
        <v>0</v>
      </c>
      <c r="I7638">
        <v>4.05</v>
      </c>
      <c r="J7638">
        <v>9.74</v>
      </c>
      <c r="K7638">
        <v>13.78</v>
      </c>
      <c r="L7638" s="2">
        <f>_xlfn.RANK.EQ(I7638, INDEX(CFB!$I$2:$I$1048576, MATCH(W7638, CFB!$W$2:$W$1048576, 0)):INDEX(CFB!$I$2:$I$1048576, MATCH(W7638, CFB!$W$2:$W$1048576, 0) + COUNTIF(CFB!$W$2:$W$1048576, W7638) - 1), 0)</f>
        <v>29</v>
      </c>
      <c r="M7638" s="2">
        <f>_xlfn.RANK.EQ(J7638, INDEX(CFB!$J$2:$J$1048576, MATCH(W7638, CFB!$W$2:$W$1048576, 0)):INDEX(CFB!$J$2:$J$1048576, MATCH(W7638, CFB!$W$2:$W$1048576, 0) + COUNTIF(CFB!$W$2:$W$1048576, W7638) - 1))</f>
        <v>10</v>
      </c>
      <c r="N7638" s="2">
        <f>RANK(K7638, INDEX(CFB!$K$2:$K$1048576, MATCH(W7638, CFB!$W$2:$W$1048576, 0)):INDEX(CFB!$K$2:$K$1048576, MATCH(W7638, CFB!$W$2:$W$1048576, 0) + COUNTIF(CFB!$W$2:$W$1048576, W7638) - 1))</f>
        <v>13</v>
      </c>
      <c r="O7638">
        <v>30.22</v>
      </c>
      <c r="P7638">
        <v>-4.66</v>
      </c>
      <c r="W7638">
        <v>1961</v>
      </c>
      <c r="X7638">
        <f t="shared" si="237"/>
        <v>0</v>
      </c>
    </row>
    <row r="7639" spans="1:24" ht="12.75" hidden="1" customHeight="1" x14ac:dyDescent="0.45">
      <c r="A7639">
        <v>14</v>
      </c>
      <c r="B7639" t="s">
        <v>60</v>
      </c>
      <c r="C7639" t="s">
        <v>23</v>
      </c>
      <c r="D7639" s="2" t="str">
        <f t="shared" si="236"/>
        <v>Duke1961</v>
      </c>
      <c r="F7639">
        <v>7</v>
      </c>
      <c r="G7639">
        <v>3</v>
      </c>
      <c r="H7639">
        <v>0</v>
      </c>
      <c r="I7639">
        <v>5.0599999999999996</v>
      </c>
      <c r="J7639">
        <v>8.43</v>
      </c>
      <c r="K7639">
        <v>13.49</v>
      </c>
      <c r="L7639" s="2">
        <f>_xlfn.RANK.EQ(I7639, INDEX(CFB!$I$2:$I$1048576, MATCH(W7639, CFB!$W$2:$W$1048576, 0)):INDEX(CFB!$I$2:$I$1048576, MATCH(W7639, CFB!$W$2:$W$1048576, 0) + COUNTIF(CFB!$W$2:$W$1048576, W7639) - 1), 0)</f>
        <v>26</v>
      </c>
      <c r="M7639" s="2">
        <f>_xlfn.RANK.EQ(J7639, INDEX(CFB!$J$2:$J$1048576, MATCH(W7639, CFB!$W$2:$W$1048576, 0)):INDEX(CFB!$J$2:$J$1048576, MATCH(W7639, CFB!$W$2:$W$1048576, 0) + COUNTIF(CFB!$W$2:$W$1048576, W7639) - 1))</f>
        <v>12</v>
      </c>
      <c r="N7639" s="2">
        <f>RANK(K7639, INDEX(CFB!$K$2:$K$1048576, MATCH(W7639, CFB!$W$2:$W$1048576, 0)):INDEX(CFB!$K$2:$K$1048576, MATCH(W7639, CFB!$W$2:$W$1048576, 0) + COUNTIF(CFB!$W$2:$W$1048576, W7639) - 1))</f>
        <v>14</v>
      </c>
      <c r="O7639">
        <v>30.04</v>
      </c>
      <c r="P7639">
        <v>-1.07</v>
      </c>
      <c r="W7639">
        <v>1961</v>
      </c>
      <c r="X7639">
        <f t="shared" si="237"/>
        <v>0</v>
      </c>
    </row>
    <row r="7640" spans="1:24" ht="12.75" hidden="1" customHeight="1" x14ac:dyDescent="0.45">
      <c r="A7640">
        <v>15</v>
      </c>
      <c r="B7640" t="s">
        <v>39</v>
      </c>
      <c r="C7640" t="s">
        <v>188</v>
      </c>
      <c r="D7640" s="2" t="str">
        <f t="shared" si="236"/>
        <v>Colorado1961</v>
      </c>
      <c r="E7640">
        <v>7</v>
      </c>
      <c r="F7640">
        <v>9</v>
      </c>
      <c r="G7640">
        <v>2</v>
      </c>
      <c r="H7640">
        <v>0</v>
      </c>
      <c r="I7640">
        <v>6.26</v>
      </c>
      <c r="J7640">
        <v>6.68</v>
      </c>
      <c r="K7640">
        <v>12.94</v>
      </c>
      <c r="L7640" s="2">
        <f>_xlfn.RANK.EQ(I7640, INDEX(CFB!$I$2:$I$1048576, MATCH(W7640, CFB!$W$2:$W$1048576, 0)):INDEX(CFB!$I$2:$I$1048576, MATCH(W7640, CFB!$W$2:$W$1048576, 0) + COUNTIF(CFB!$W$2:$W$1048576, W7640) - 1), 0)</f>
        <v>19</v>
      </c>
      <c r="M7640" s="2">
        <f>_xlfn.RANK.EQ(J7640, INDEX(CFB!$J$2:$J$1048576, MATCH(W7640, CFB!$W$2:$W$1048576, 0)):INDEX(CFB!$J$2:$J$1048576, MATCH(W7640, CFB!$W$2:$W$1048576, 0) + COUNTIF(CFB!$W$2:$W$1048576, W7640) - 1))</f>
        <v>17</v>
      </c>
      <c r="N7640" s="2">
        <f>RANK(K7640, INDEX(CFB!$K$2:$K$1048576, MATCH(W7640, CFB!$W$2:$W$1048576, 0)):INDEX(CFB!$K$2:$K$1048576, MATCH(W7640, CFB!$W$2:$W$1048576, 0) + COUNTIF(CFB!$W$2:$W$1048576, W7640) - 1))</f>
        <v>15</v>
      </c>
      <c r="O7640">
        <v>30.2</v>
      </c>
      <c r="P7640">
        <v>-0.39</v>
      </c>
      <c r="W7640">
        <v>1961</v>
      </c>
      <c r="X7640">
        <f t="shared" si="237"/>
        <v>0</v>
      </c>
    </row>
    <row r="7641" spans="1:24" ht="12.75" hidden="1" customHeight="1" x14ac:dyDescent="0.45">
      <c r="A7641">
        <v>16</v>
      </c>
      <c r="B7641" t="s">
        <v>53</v>
      </c>
      <c r="C7641" t="s">
        <v>12</v>
      </c>
      <c r="D7641" s="2" t="str">
        <f t="shared" si="236"/>
        <v>Syracuse1961</v>
      </c>
      <c r="F7641">
        <v>8</v>
      </c>
      <c r="G7641">
        <v>3</v>
      </c>
      <c r="H7641">
        <v>0</v>
      </c>
      <c r="I7641">
        <v>9.26</v>
      </c>
      <c r="J7641">
        <v>3.56</v>
      </c>
      <c r="K7641">
        <v>12.82</v>
      </c>
      <c r="L7641" s="2">
        <f>_xlfn.RANK.EQ(I7641, INDEX(CFB!$I$2:$I$1048576, MATCH(W7641, CFB!$W$2:$W$1048576, 0)):INDEX(CFB!$I$2:$I$1048576, MATCH(W7641, CFB!$W$2:$W$1048576, 0) + COUNTIF(CFB!$W$2:$W$1048576, W7641) - 1), 0)</f>
        <v>6</v>
      </c>
      <c r="M7641" s="2">
        <f>_xlfn.RANK.EQ(J7641, INDEX(CFB!$J$2:$J$1048576, MATCH(W7641, CFB!$W$2:$W$1048576, 0)):INDEX(CFB!$J$2:$J$1048576, MATCH(W7641, CFB!$W$2:$W$1048576, 0) + COUNTIF(CFB!$W$2:$W$1048576, W7641) - 1))</f>
        <v>30</v>
      </c>
      <c r="N7641" s="2">
        <f>RANK(K7641, INDEX(CFB!$K$2:$K$1048576, MATCH(W7641, CFB!$W$2:$W$1048576, 0)):INDEX(CFB!$K$2:$K$1048576, MATCH(W7641, CFB!$W$2:$W$1048576, 0) + COUNTIF(CFB!$W$2:$W$1048576, W7641) - 1))</f>
        <v>16</v>
      </c>
      <c r="O7641">
        <v>34.659999999999997</v>
      </c>
      <c r="P7641">
        <v>2.92</v>
      </c>
      <c r="W7641">
        <v>1961</v>
      </c>
      <c r="X7641">
        <f t="shared" si="237"/>
        <v>0</v>
      </c>
    </row>
    <row r="7642" spans="1:24" ht="12.75" hidden="1" customHeight="1" x14ac:dyDescent="0.45">
      <c r="A7642">
        <v>17</v>
      </c>
      <c r="B7642" t="s">
        <v>129</v>
      </c>
      <c r="C7642" t="s">
        <v>189</v>
      </c>
      <c r="D7642" s="2" t="str">
        <f t="shared" si="236"/>
        <v>Rice1961</v>
      </c>
      <c r="F7642">
        <v>7</v>
      </c>
      <c r="G7642">
        <v>4</v>
      </c>
      <c r="H7642">
        <v>0</v>
      </c>
      <c r="I7642">
        <v>6.58</v>
      </c>
      <c r="J7642">
        <v>5.83</v>
      </c>
      <c r="K7642">
        <v>12.41</v>
      </c>
      <c r="L7642" s="2">
        <f>_xlfn.RANK.EQ(I7642, INDEX(CFB!$I$2:$I$1048576, MATCH(W7642, CFB!$W$2:$W$1048576, 0)):INDEX(CFB!$I$2:$I$1048576, MATCH(W7642, CFB!$W$2:$W$1048576, 0) + COUNTIF(CFB!$W$2:$W$1048576, W7642) - 1), 0)</f>
        <v>16</v>
      </c>
      <c r="M7642" s="2">
        <f>_xlfn.RANK.EQ(J7642, INDEX(CFB!$J$2:$J$1048576, MATCH(W7642, CFB!$W$2:$W$1048576, 0)):INDEX(CFB!$J$2:$J$1048576, MATCH(W7642, CFB!$W$2:$W$1048576, 0) + COUNTIF(CFB!$W$2:$W$1048576, W7642) - 1))</f>
        <v>20</v>
      </c>
      <c r="N7642" s="2">
        <f>RANK(K7642, INDEX(CFB!$K$2:$K$1048576, MATCH(W7642, CFB!$W$2:$W$1048576, 0)):INDEX(CFB!$K$2:$K$1048576, MATCH(W7642, CFB!$W$2:$W$1048576, 0) + COUNTIF(CFB!$W$2:$W$1048576, W7642) - 1))</f>
        <v>17</v>
      </c>
      <c r="O7642">
        <v>33.1</v>
      </c>
      <c r="P7642">
        <v>-0.2</v>
      </c>
      <c r="W7642">
        <v>1961</v>
      </c>
      <c r="X7642">
        <f t="shared" si="237"/>
        <v>0</v>
      </c>
    </row>
    <row r="7643" spans="1:24" ht="12.75" hidden="1" customHeight="1" x14ac:dyDescent="0.45">
      <c r="A7643">
        <v>18</v>
      </c>
      <c r="B7643" t="s">
        <v>124</v>
      </c>
      <c r="C7643" t="s">
        <v>10</v>
      </c>
      <c r="D7643" s="2" t="str">
        <f t="shared" si="236"/>
        <v>Purdue1961</v>
      </c>
      <c r="F7643">
        <v>6</v>
      </c>
      <c r="G7643">
        <v>3</v>
      </c>
      <c r="H7643">
        <v>0</v>
      </c>
      <c r="I7643">
        <v>4.62</v>
      </c>
      <c r="J7643">
        <v>7.73</v>
      </c>
      <c r="K7643">
        <v>12.35</v>
      </c>
      <c r="L7643" s="2">
        <f>_xlfn.RANK.EQ(I7643, INDEX(CFB!$I$2:$I$1048576, MATCH(W7643, CFB!$W$2:$W$1048576, 0)):INDEX(CFB!$I$2:$I$1048576, MATCH(W7643, CFB!$W$2:$W$1048576, 0) + COUNTIF(CFB!$W$2:$W$1048576, W7643) - 1), 0)</f>
        <v>28</v>
      </c>
      <c r="M7643" s="2">
        <f>_xlfn.RANK.EQ(J7643, INDEX(CFB!$J$2:$J$1048576, MATCH(W7643, CFB!$W$2:$W$1048576, 0)):INDEX(CFB!$J$2:$J$1048576, MATCH(W7643, CFB!$W$2:$W$1048576, 0) + COUNTIF(CFB!$W$2:$W$1048576, W7643) - 1))</f>
        <v>13</v>
      </c>
      <c r="N7643" s="2">
        <f>RANK(K7643, INDEX(CFB!$K$2:$K$1048576, MATCH(W7643, CFB!$W$2:$W$1048576, 0)):INDEX(CFB!$K$2:$K$1048576, MATCH(W7643, CFB!$W$2:$W$1048576, 0) + COUNTIF(CFB!$W$2:$W$1048576, W7643) - 1))</f>
        <v>18</v>
      </c>
      <c r="O7643">
        <v>27.61</v>
      </c>
      <c r="P7643">
        <v>-2.16</v>
      </c>
      <c r="W7643">
        <v>1961</v>
      </c>
      <c r="X7643">
        <f t="shared" si="237"/>
        <v>0</v>
      </c>
    </row>
    <row r="7644" spans="1:24" ht="12.75" hidden="1" customHeight="1" x14ac:dyDescent="0.45">
      <c r="A7644">
        <v>19</v>
      </c>
      <c r="B7644" t="s">
        <v>22</v>
      </c>
      <c r="C7644" t="s">
        <v>12</v>
      </c>
      <c r="D7644" s="2" t="str">
        <f t="shared" si="236"/>
        <v>Miami (FL)1961</v>
      </c>
      <c r="F7644">
        <v>7</v>
      </c>
      <c r="G7644">
        <v>4</v>
      </c>
      <c r="H7644">
        <v>0</v>
      </c>
      <c r="I7644">
        <v>1.39</v>
      </c>
      <c r="J7644">
        <v>9.69</v>
      </c>
      <c r="K7644">
        <v>11.08</v>
      </c>
      <c r="L7644" s="2">
        <f>_xlfn.RANK.EQ(I7644, INDEX(CFB!$I$2:$I$1048576, MATCH(W7644, CFB!$W$2:$W$1048576, 0)):INDEX(CFB!$I$2:$I$1048576, MATCH(W7644, CFB!$W$2:$W$1048576, 0) + COUNTIF(CFB!$W$2:$W$1048576, W7644) - 1), 0)</f>
        <v>51</v>
      </c>
      <c r="M7644" s="2">
        <f>_xlfn.RANK.EQ(J7644, INDEX(CFB!$J$2:$J$1048576, MATCH(W7644, CFB!$W$2:$W$1048576, 0)):INDEX(CFB!$J$2:$J$1048576, MATCH(W7644, CFB!$W$2:$W$1048576, 0) + COUNTIF(CFB!$W$2:$W$1048576, W7644) - 1))</f>
        <v>11</v>
      </c>
      <c r="N7644" s="2">
        <f>RANK(K7644, INDEX(CFB!$K$2:$K$1048576, MATCH(W7644, CFB!$W$2:$W$1048576, 0)):INDEX(CFB!$K$2:$K$1048576, MATCH(W7644, CFB!$W$2:$W$1048576, 0) + COUNTIF(CFB!$W$2:$W$1048576, W7644) - 1))</f>
        <v>19</v>
      </c>
      <c r="O7644">
        <v>25.61</v>
      </c>
      <c r="P7644">
        <v>-3.93</v>
      </c>
      <c r="W7644">
        <v>1961</v>
      </c>
      <c r="X7644">
        <f t="shared" si="237"/>
        <v>0</v>
      </c>
    </row>
    <row r="7645" spans="1:24" ht="12.75" hidden="1" customHeight="1" x14ac:dyDescent="0.45">
      <c r="A7645">
        <v>20</v>
      </c>
      <c r="B7645" t="s">
        <v>72</v>
      </c>
      <c r="C7645" t="s">
        <v>10</v>
      </c>
      <c r="D7645" s="2" t="str">
        <f t="shared" si="236"/>
        <v>Wisconsin1961</v>
      </c>
      <c r="F7645">
        <v>6</v>
      </c>
      <c r="G7645">
        <v>3</v>
      </c>
      <c r="H7645">
        <v>0</v>
      </c>
      <c r="I7645">
        <v>8.6300000000000008</v>
      </c>
      <c r="J7645">
        <v>2.12</v>
      </c>
      <c r="K7645">
        <v>10.75</v>
      </c>
      <c r="L7645" s="2">
        <f>_xlfn.RANK.EQ(I7645, INDEX(CFB!$I$2:$I$1048576, MATCH(W7645, CFB!$W$2:$W$1048576, 0)):INDEX(CFB!$I$2:$I$1048576, MATCH(W7645, CFB!$W$2:$W$1048576, 0) + COUNTIF(CFB!$W$2:$W$1048576, W7645) - 1), 0)</f>
        <v>9</v>
      </c>
      <c r="M7645" s="2">
        <f>_xlfn.RANK.EQ(J7645, INDEX(CFB!$J$2:$J$1048576, MATCH(W7645, CFB!$W$2:$W$1048576, 0)):INDEX(CFB!$J$2:$J$1048576, MATCH(W7645, CFB!$W$2:$W$1048576, 0) + COUNTIF(CFB!$W$2:$W$1048576, W7645) - 1))</f>
        <v>44</v>
      </c>
      <c r="N7645" s="2">
        <f>RANK(K7645, INDEX(CFB!$K$2:$K$1048576, MATCH(W7645, CFB!$W$2:$W$1048576, 0)):INDEX(CFB!$K$2:$K$1048576, MATCH(W7645, CFB!$W$2:$W$1048576, 0) + COUNTIF(CFB!$W$2:$W$1048576, W7645) - 1))</f>
        <v>20</v>
      </c>
      <c r="O7645">
        <v>33.65</v>
      </c>
      <c r="P7645">
        <v>5.26</v>
      </c>
      <c r="W7645">
        <v>1961</v>
      </c>
      <c r="X7645">
        <f t="shared" si="237"/>
        <v>0</v>
      </c>
    </row>
    <row r="7646" spans="1:24" ht="12.75" hidden="1" customHeight="1" x14ac:dyDescent="0.45">
      <c r="A7646">
        <v>21</v>
      </c>
      <c r="B7646" t="s">
        <v>46</v>
      </c>
      <c r="C7646" t="s">
        <v>188</v>
      </c>
      <c r="D7646" s="2" t="str">
        <f t="shared" si="236"/>
        <v>Missouri1961</v>
      </c>
      <c r="F7646">
        <v>7</v>
      </c>
      <c r="G7646">
        <v>2</v>
      </c>
      <c r="H7646">
        <v>1</v>
      </c>
      <c r="I7646">
        <v>-0.34</v>
      </c>
      <c r="J7646">
        <v>11.03</v>
      </c>
      <c r="K7646">
        <v>10.69</v>
      </c>
      <c r="L7646" s="2">
        <f>_xlfn.RANK.EQ(I7646, INDEX(CFB!$I$2:$I$1048576, MATCH(W7646, CFB!$W$2:$W$1048576, 0)):INDEX(CFB!$I$2:$I$1048576, MATCH(W7646, CFB!$W$2:$W$1048576, 0) + COUNTIF(CFB!$W$2:$W$1048576, W7646) - 1), 0)</f>
        <v>63</v>
      </c>
      <c r="M7646" s="2">
        <f>_xlfn.RANK.EQ(J7646, INDEX(CFB!$J$2:$J$1048576, MATCH(W7646, CFB!$W$2:$W$1048576, 0)):INDEX(CFB!$J$2:$J$1048576, MATCH(W7646, CFB!$W$2:$W$1048576, 0) + COUNTIF(CFB!$W$2:$W$1048576, W7646) - 1))</f>
        <v>8</v>
      </c>
      <c r="N7646" s="2">
        <f>RANK(K7646, INDEX(CFB!$K$2:$K$1048576, MATCH(W7646, CFB!$W$2:$W$1048576, 0)):INDEX(CFB!$K$2:$K$1048576, MATCH(W7646, CFB!$W$2:$W$1048576, 0) + COUNTIF(CFB!$W$2:$W$1048576, W7646) - 1))</f>
        <v>21</v>
      </c>
      <c r="O7646">
        <v>23.17</v>
      </c>
      <c r="P7646">
        <v>-5.07</v>
      </c>
      <c r="W7646">
        <v>1961</v>
      </c>
      <c r="X7646">
        <f t="shared" si="237"/>
        <v>0</v>
      </c>
    </row>
    <row r="7647" spans="1:24" ht="12.75" hidden="1" customHeight="1" x14ac:dyDescent="0.45">
      <c r="A7647">
        <v>22</v>
      </c>
      <c r="B7647" t="s">
        <v>37</v>
      </c>
      <c r="C7647" t="s">
        <v>15</v>
      </c>
      <c r="D7647" s="2" t="str">
        <f t="shared" si="236"/>
        <v>Tennessee1961</v>
      </c>
      <c r="F7647">
        <v>6</v>
      </c>
      <c r="G7647">
        <v>4</v>
      </c>
      <c r="H7647">
        <v>0</v>
      </c>
      <c r="I7647">
        <v>8.49</v>
      </c>
      <c r="J7647">
        <v>1.91</v>
      </c>
      <c r="K7647">
        <v>10.41</v>
      </c>
      <c r="L7647" s="2">
        <f>_xlfn.RANK.EQ(I7647, INDEX(CFB!$I$2:$I$1048576, MATCH(W7647, CFB!$W$2:$W$1048576, 0)):INDEX(CFB!$I$2:$I$1048576, MATCH(W7647, CFB!$W$2:$W$1048576, 0) + COUNTIF(CFB!$W$2:$W$1048576, W7647) - 1), 0)</f>
        <v>11</v>
      </c>
      <c r="M7647" s="2">
        <f>_xlfn.RANK.EQ(J7647, INDEX(CFB!$J$2:$J$1048576, MATCH(W7647, CFB!$W$2:$W$1048576, 0)):INDEX(CFB!$J$2:$J$1048576, MATCH(W7647, CFB!$W$2:$W$1048576, 0) + COUNTIF(CFB!$W$2:$W$1048576, W7647) - 1))</f>
        <v>45</v>
      </c>
      <c r="N7647" s="2">
        <f>RANK(K7647, INDEX(CFB!$K$2:$K$1048576, MATCH(W7647, CFB!$W$2:$W$1048576, 0)):INDEX(CFB!$K$2:$K$1048576, MATCH(W7647, CFB!$W$2:$W$1048576, 0) + COUNTIF(CFB!$W$2:$W$1048576, W7647) - 1))</f>
        <v>22</v>
      </c>
      <c r="O7647">
        <v>36.11</v>
      </c>
      <c r="P7647">
        <v>3.39</v>
      </c>
      <c r="W7647">
        <v>1961</v>
      </c>
      <c r="X7647">
        <f t="shared" si="237"/>
        <v>0</v>
      </c>
    </row>
    <row r="7648" spans="1:24" ht="12.75" hidden="1" customHeight="1" x14ac:dyDescent="0.45">
      <c r="A7648">
        <v>23</v>
      </c>
      <c r="B7648" t="s">
        <v>34</v>
      </c>
      <c r="C7648" t="s">
        <v>189</v>
      </c>
      <c r="D7648" s="2" t="str">
        <f t="shared" si="236"/>
        <v>Texas A&amp;M1961</v>
      </c>
      <c r="F7648">
        <v>4</v>
      </c>
      <c r="G7648">
        <v>5</v>
      </c>
      <c r="H7648">
        <v>1</v>
      </c>
      <c r="I7648">
        <v>3.2</v>
      </c>
      <c r="J7648">
        <v>6.52</v>
      </c>
      <c r="K7648">
        <v>9.7200000000000006</v>
      </c>
      <c r="L7648" s="2">
        <f>_xlfn.RANK.EQ(I7648, INDEX(CFB!$I$2:$I$1048576, MATCH(W7648, CFB!$W$2:$W$1048576, 0)):INDEX(CFB!$I$2:$I$1048576, MATCH(W7648, CFB!$W$2:$W$1048576, 0) + COUNTIF(CFB!$W$2:$W$1048576, W7648) - 1), 0)</f>
        <v>35</v>
      </c>
      <c r="M7648" s="2">
        <f>_xlfn.RANK.EQ(J7648, INDEX(CFB!$J$2:$J$1048576, MATCH(W7648, CFB!$W$2:$W$1048576, 0)):INDEX(CFB!$J$2:$J$1048576, MATCH(W7648, CFB!$W$2:$W$1048576, 0) + COUNTIF(CFB!$W$2:$W$1048576, W7648) - 1))</f>
        <v>18</v>
      </c>
      <c r="N7648" s="2">
        <f>RANK(K7648, INDEX(CFB!$K$2:$K$1048576, MATCH(W7648, CFB!$W$2:$W$1048576, 0)):INDEX(CFB!$K$2:$K$1048576, MATCH(W7648, CFB!$W$2:$W$1048576, 0) + COUNTIF(CFB!$W$2:$W$1048576, W7648) - 1))</f>
        <v>23</v>
      </c>
      <c r="O7648">
        <v>32.18</v>
      </c>
      <c r="P7648">
        <v>-1.1399999999999999</v>
      </c>
      <c r="W7648">
        <v>1961</v>
      </c>
      <c r="X7648">
        <f t="shared" si="237"/>
        <v>0</v>
      </c>
    </row>
    <row r="7649" spans="1:24" ht="12.75" hidden="1" customHeight="1" x14ac:dyDescent="0.45">
      <c r="A7649">
        <v>24</v>
      </c>
      <c r="B7649" t="s">
        <v>103</v>
      </c>
      <c r="C7649" t="s">
        <v>10</v>
      </c>
      <c r="D7649" s="2" t="str">
        <f t="shared" si="236"/>
        <v>Northwestern1961</v>
      </c>
      <c r="F7649">
        <v>4</v>
      </c>
      <c r="G7649">
        <v>5</v>
      </c>
      <c r="H7649">
        <v>0</v>
      </c>
      <c r="I7649">
        <v>2.58</v>
      </c>
      <c r="J7649">
        <v>6.95</v>
      </c>
      <c r="K7649">
        <v>9.5299999999999994</v>
      </c>
      <c r="L7649" s="2">
        <f>_xlfn.RANK.EQ(I7649, INDEX(CFB!$I$2:$I$1048576, MATCH(W7649, CFB!$W$2:$W$1048576, 0)):INDEX(CFB!$I$2:$I$1048576, MATCH(W7649, CFB!$W$2:$W$1048576, 0) + COUNTIF(CFB!$W$2:$W$1048576, W7649) - 1), 0)</f>
        <v>41</v>
      </c>
      <c r="M7649" s="2">
        <f>_xlfn.RANK.EQ(J7649, INDEX(CFB!$J$2:$J$1048576, MATCH(W7649, CFB!$W$2:$W$1048576, 0)):INDEX(CFB!$J$2:$J$1048576, MATCH(W7649, CFB!$W$2:$W$1048576, 0) + COUNTIF(CFB!$W$2:$W$1048576, W7649) - 1))</f>
        <v>16</v>
      </c>
      <c r="N7649" s="2">
        <f>RANK(K7649, INDEX(CFB!$K$2:$K$1048576, MATCH(W7649, CFB!$W$2:$W$1048576, 0)):INDEX(CFB!$K$2:$K$1048576, MATCH(W7649, CFB!$W$2:$W$1048576, 0) + COUNTIF(CFB!$W$2:$W$1048576, W7649) - 1))</f>
        <v>24</v>
      </c>
      <c r="O7649">
        <v>27.87</v>
      </c>
      <c r="P7649">
        <v>-0.62</v>
      </c>
      <c r="W7649">
        <v>1961</v>
      </c>
      <c r="X7649">
        <f t="shared" si="237"/>
        <v>0</v>
      </c>
    </row>
    <row r="7650" spans="1:24" ht="12.75" hidden="1" customHeight="1" x14ac:dyDescent="0.45">
      <c r="A7650">
        <v>25</v>
      </c>
      <c r="B7650" t="s">
        <v>67</v>
      </c>
      <c r="C7650" t="s">
        <v>15</v>
      </c>
      <c r="D7650" s="2" t="str">
        <f t="shared" si="236"/>
        <v>Auburn1961</v>
      </c>
      <c r="F7650">
        <v>6</v>
      </c>
      <c r="G7650">
        <v>4</v>
      </c>
      <c r="H7650">
        <v>0</v>
      </c>
      <c r="I7650">
        <v>6.33</v>
      </c>
      <c r="J7650">
        <v>3.14</v>
      </c>
      <c r="K7650">
        <v>9.4700000000000006</v>
      </c>
      <c r="L7650" s="2">
        <f>_xlfn.RANK.EQ(I7650, INDEX(CFB!$I$2:$I$1048576, MATCH(W7650, CFB!$W$2:$W$1048576, 0)):INDEX(CFB!$I$2:$I$1048576, MATCH(W7650, CFB!$W$2:$W$1048576, 0) + COUNTIF(CFB!$W$2:$W$1048576, W7650) - 1), 0)</f>
        <v>18</v>
      </c>
      <c r="M7650" s="2">
        <f>_xlfn.RANK.EQ(J7650, INDEX(CFB!$J$2:$J$1048576, MATCH(W7650, CFB!$W$2:$W$1048576, 0)):INDEX(CFB!$J$2:$J$1048576, MATCH(W7650, CFB!$W$2:$W$1048576, 0) + COUNTIF(CFB!$W$2:$W$1048576, W7650) - 1))</f>
        <v>34</v>
      </c>
      <c r="N7650" s="2">
        <f>RANK(K7650, INDEX(CFB!$K$2:$K$1048576, MATCH(W7650, CFB!$W$2:$W$1048576, 0)):INDEX(CFB!$K$2:$K$1048576, MATCH(W7650, CFB!$W$2:$W$1048576, 0) + COUNTIF(CFB!$W$2:$W$1048576, W7650) - 1))</f>
        <v>25</v>
      </c>
      <c r="O7650">
        <v>31.07</v>
      </c>
      <c r="P7650">
        <v>2.44</v>
      </c>
      <c r="W7650">
        <v>1961</v>
      </c>
      <c r="X7650">
        <f t="shared" si="237"/>
        <v>0</v>
      </c>
    </row>
    <row r="7651" spans="1:24" ht="12.75" hidden="1" customHeight="1" x14ac:dyDescent="0.45">
      <c r="A7651">
        <v>26</v>
      </c>
      <c r="B7651" t="s">
        <v>26</v>
      </c>
      <c r="C7651" t="s">
        <v>23</v>
      </c>
      <c r="D7651" s="2" t="str">
        <f t="shared" si="236"/>
        <v>Clemson1961</v>
      </c>
      <c r="F7651">
        <v>5</v>
      </c>
      <c r="G7651">
        <v>5</v>
      </c>
      <c r="H7651">
        <v>0</v>
      </c>
      <c r="I7651">
        <v>6.36</v>
      </c>
      <c r="J7651">
        <v>2.95</v>
      </c>
      <c r="K7651">
        <v>9.31</v>
      </c>
      <c r="L7651" s="2">
        <f>_xlfn.RANK.EQ(I7651, INDEX(CFB!$I$2:$I$1048576, MATCH(W7651, CFB!$W$2:$W$1048576, 0)):INDEX(CFB!$I$2:$I$1048576, MATCH(W7651, CFB!$W$2:$W$1048576, 0) + COUNTIF(CFB!$W$2:$W$1048576, W7651) - 1), 0)</f>
        <v>17</v>
      </c>
      <c r="M7651" s="2">
        <f>_xlfn.RANK.EQ(J7651, INDEX(CFB!$J$2:$J$1048576, MATCH(W7651, CFB!$W$2:$W$1048576, 0)):INDEX(CFB!$J$2:$J$1048576, MATCH(W7651, CFB!$W$2:$W$1048576, 0) + COUNTIF(CFB!$W$2:$W$1048576, W7651) - 1))</f>
        <v>37</v>
      </c>
      <c r="N7651" s="2">
        <f>RANK(K7651, INDEX(CFB!$K$2:$K$1048576, MATCH(W7651, CFB!$W$2:$W$1048576, 0)):INDEX(CFB!$K$2:$K$1048576, MATCH(W7651, CFB!$W$2:$W$1048576, 0) + COUNTIF(CFB!$W$2:$W$1048576, W7651) - 1))</f>
        <v>26</v>
      </c>
      <c r="O7651">
        <v>31.08</v>
      </c>
      <c r="P7651">
        <v>3.87</v>
      </c>
      <c r="W7651">
        <v>1961</v>
      </c>
      <c r="X7651">
        <f t="shared" si="237"/>
        <v>0</v>
      </c>
    </row>
    <row r="7652" spans="1:24" ht="12.75" hidden="1" customHeight="1" x14ac:dyDescent="0.45">
      <c r="A7652">
        <v>27</v>
      </c>
      <c r="B7652" t="s">
        <v>11</v>
      </c>
      <c r="C7652" t="s">
        <v>12</v>
      </c>
      <c r="D7652" s="2" t="str">
        <f t="shared" si="236"/>
        <v>Notre Dame1961</v>
      </c>
      <c r="F7652">
        <v>5</v>
      </c>
      <c r="G7652">
        <v>5</v>
      </c>
      <c r="H7652">
        <v>0</v>
      </c>
      <c r="I7652">
        <v>7.55</v>
      </c>
      <c r="J7652">
        <v>1.32</v>
      </c>
      <c r="K7652">
        <v>8.8699999999999992</v>
      </c>
      <c r="L7652" s="2">
        <f>_xlfn.RANK.EQ(I7652, INDEX(CFB!$I$2:$I$1048576, MATCH(W7652, CFB!$W$2:$W$1048576, 0)):INDEX(CFB!$I$2:$I$1048576, MATCH(W7652, CFB!$W$2:$W$1048576, 0) + COUNTIF(CFB!$W$2:$W$1048576, W7652) - 1), 0)</f>
        <v>13</v>
      </c>
      <c r="M7652" s="2">
        <f>_xlfn.RANK.EQ(J7652, INDEX(CFB!$J$2:$J$1048576, MATCH(W7652, CFB!$W$2:$W$1048576, 0)):INDEX(CFB!$J$2:$J$1048576, MATCH(W7652, CFB!$W$2:$W$1048576, 0) + COUNTIF(CFB!$W$2:$W$1048576, W7652) - 1))</f>
        <v>53</v>
      </c>
      <c r="N7652" s="2">
        <f>RANK(K7652, INDEX(CFB!$K$2:$K$1048576, MATCH(W7652, CFB!$W$2:$W$1048576, 0)):INDEX(CFB!$K$2:$K$1048576, MATCH(W7652, CFB!$W$2:$W$1048576, 0) + COUNTIF(CFB!$W$2:$W$1048576, W7652) - 1))</f>
        <v>27</v>
      </c>
      <c r="O7652">
        <v>31.78</v>
      </c>
      <c r="P7652">
        <v>4.6399999999999997</v>
      </c>
      <c r="W7652">
        <v>1961</v>
      </c>
      <c r="X7652">
        <f t="shared" si="237"/>
        <v>0</v>
      </c>
    </row>
    <row r="7653" spans="1:24" ht="12.75" hidden="1" customHeight="1" x14ac:dyDescent="0.45">
      <c r="A7653">
        <v>28</v>
      </c>
      <c r="B7653" t="s">
        <v>45</v>
      </c>
      <c r="C7653" t="s">
        <v>189</v>
      </c>
      <c r="D7653" s="2" t="str">
        <f t="shared" si="236"/>
        <v>Baylor1961</v>
      </c>
      <c r="F7653">
        <v>6</v>
      </c>
      <c r="G7653">
        <v>5</v>
      </c>
      <c r="H7653">
        <v>0</v>
      </c>
      <c r="I7653">
        <v>6.88</v>
      </c>
      <c r="J7653">
        <v>1.8</v>
      </c>
      <c r="K7653">
        <v>8.68</v>
      </c>
      <c r="L7653" s="2">
        <f>_xlfn.RANK.EQ(I7653, INDEX(CFB!$I$2:$I$1048576, MATCH(W7653, CFB!$W$2:$W$1048576, 0)):INDEX(CFB!$I$2:$I$1048576, MATCH(W7653, CFB!$W$2:$W$1048576, 0) + COUNTIF(CFB!$W$2:$W$1048576, W7653) - 1), 0)</f>
        <v>15</v>
      </c>
      <c r="M7653" s="2">
        <f>_xlfn.RANK.EQ(J7653, INDEX(CFB!$J$2:$J$1048576, MATCH(W7653, CFB!$W$2:$W$1048576, 0)):INDEX(CFB!$J$2:$J$1048576, MATCH(W7653, CFB!$W$2:$W$1048576, 0) + COUNTIF(CFB!$W$2:$W$1048576, W7653) - 1))</f>
        <v>46</v>
      </c>
      <c r="N7653" s="2">
        <f>RANK(K7653, INDEX(CFB!$K$2:$K$1048576, MATCH(W7653, CFB!$W$2:$W$1048576, 0)):INDEX(CFB!$K$2:$K$1048576, MATCH(W7653, CFB!$W$2:$W$1048576, 0) + COUNTIF(CFB!$W$2:$W$1048576, W7653) - 1))</f>
        <v>28</v>
      </c>
      <c r="O7653">
        <v>32.19</v>
      </c>
      <c r="P7653">
        <v>3.46</v>
      </c>
      <c r="W7653">
        <v>1961</v>
      </c>
      <c r="X7653">
        <f t="shared" si="237"/>
        <v>0</v>
      </c>
    </row>
    <row r="7654" spans="1:24" ht="12.75" hidden="1" customHeight="1" x14ac:dyDescent="0.45">
      <c r="A7654">
        <v>29</v>
      </c>
      <c r="B7654" t="s">
        <v>133</v>
      </c>
      <c r="C7654" t="s">
        <v>250</v>
      </c>
      <c r="D7654" s="2" t="str">
        <f t="shared" si="236"/>
        <v>Utah State1961</v>
      </c>
      <c r="E7654">
        <v>10</v>
      </c>
      <c r="F7654">
        <v>9</v>
      </c>
      <c r="G7654">
        <v>1</v>
      </c>
      <c r="H7654">
        <v>1</v>
      </c>
      <c r="I7654">
        <v>5.05</v>
      </c>
      <c r="J7654">
        <v>3.49</v>
      </c>
      <c r="K7654">
        <v>8.5399999999999991</v>
      </c>
      <c r="L7654" s="2">
        <f>_xlfn.RANK.EQ(I7654, INDEX(CFB!$I$2:$I$1048576, MATCH(W7654, CFB!$W$2:$W$1048576, 0)):INDEX(CFB!$I$2:$I$1048576, MATCH(W7654, CFB!$W$2:$W$1048576, 0) + COUNTIF(CFB!$W$2:$W$1048576, W7654) - 1), 0)</f>
        <v>27</v>
      </c>
      <c r="M7654" s="2">
        <f>_xlfn.RANK.EQ(J7654, INDEX(CFB!$J$2:$J$1048576, MATCH(W7654, CFB!$W$2:$W$1048576, 0)):INDEX(CFB!$J$2:$J$1048576, MATCH(W7654, CFB!$W$2:$W$1048576, 0) + COUNTIF(CFB!$W$2:$W$1048576, W7654) - 1))</f>
        <v>31</v>
      </c>
      <c r="N7654" s="2">
        <f>RANK(K7654, INDEX(CFB!$K$2:$K$1048576, MATCH(W7654, CFB!$W$2:$W$1048576, 0)):INDEX(CFB!$K$2:$K$1048576, MATCH(W7654, CFB!$W$2:$W$1048576, 0) + COUNTIF(CFB!$W$2:$W$1048576, W7654) - 1))</f>
        <v>29</v>
      </c>
      <c r="O7654">
        <v>38.340000000000003</v>
      </c>
      <c r="P7654">
        <v>4.3499999999999996</v>
      </c>
      <c r="W7654">
        <v>1961</v>
      </c>
      <c r="X7654">
        <f t="shared" si="237"/>
        <v>0</v>
      </c>
    </row>
    <row r="7655" spans="1:24" ht="12.75" hidden="1" customHeight="1" x14ac:dyDescent="0.45">
      <c r="A7655">
        <v>30</v>
      </c>
      <c r="B7655" t="s">
        <v>138</v>
      </c>
      <c r="C7655" t="s">
        <v>250</v>
      </c>
      <c r="D7655" s="2" t="str">
        <f t="shared" si="236"/>
        <v>Wyoming1961</v>
      </c>
      <c r="F7655">
        <v>6</v>
      </c>
      <c r="G7655">
        <v>1</v>
      </c>
      <c r="H7655">
        <v>2</v>
      </c>
      <c r="I7655">
        <v>1.41</v>
      </c>
      <c r="J7655">
        <v>6.96</v>
      </c>
      <c r="K7655">
        <v>8.3699999999999992</v>
      </c>
      <c r="L7655" s="2">
        <f>_xlfn.RANK.EQ(I7655, INDEX(CFB!$I$2:$I$1048576, MATCH(W7655, CFB!$W$2:$W$1048576, 0)):INDEX(CFB!$I$2:$I$1048576, MATCH(W7655, CFB!$W$2:$W$1048576, 0) + COUNTIF(CFB!$W$2:$W$1048576, W7655) - 1), 0)</f>
        <v>50</v>
      </c>
      <c r="M7655" s="2">
        <f>_xlfn.RANK.EQ(J7655, INDEX(CFB!$J$2:$J$1048576, MATCH(W7655, CFB!$W$2:$W$1048576, 0)):INDEX(CFB!$J$2:$J$1048576, MATCH(W7655, CFB!$W$2:$W$1048576, 0) + COUNTIF(CFB!$W$2:$W$1048576, W7655) - 1))</f>
        <v>15</v>
      </c>
      <c r="N7655" s="2">
        <f>RANK(K7655, INDEX(CFB!$K$2:$K$1048576, MATCH(W7655, CFB!$W$2:$W$1048576, 0)):INDEX(CFB!$K$2:$K$1048576, MATCH(W7655, CFB!$W$2:$W$1048576, 0) + COUNTIF(CFB!$W$2:$W$1048576, W7655) - 1))</f>
        <v>30</v>
      </c>
      <c r="O7655">
        <v>25.64</v>
      </c>
      <c r="P7655">
        <v>-1.04</v>
      </c>
      <c r="W7655">
        <v>1961</v>
      </c>
      <c r="X7655">
        <f t="shared" si="237"/>
        <v>0</v>
      </c>
    </row>
    <row r="7656" spans="1:24" ht="12.75" hidden="1" customHeight="1" x14ac:dyDescent="0.45">
      <c r="A7656">
        <v>31</v>
      </c>
      <c r="B7656" t="s">
        <v>73</v>
      </c>
      <c r="C7656" t="s">
        <v>242</v>
      </c>
      <c r="D7656" s="2" t="str">
        <f t="shared" si="236"/>
        <v>UCLA1961</v>
      </c>
      <c r="F7656">
        <v>7</v>
      </c>
      <c r="G7656">
        <v>4</v>
      </c>
      <c r="H7656">
        <v>0</v>
      </c>
      <c r="I7656">
        <v>3.69</v>
      </c>
      <c r="J7656">
        <v>4.21</v>
      </c>
      <c r="K7656">
        <v>7.9</v>
      </c>
      <c r="L7656" s="2">
        <f>_xlfn.RANK.EQ(I7656, INDEX(CFB!$I$2:$I$1048576, MATCH(W7656, CFB!$W$2:$W$1048576, 0)):INDEX(CFB!$I$2:$I$1048576, MATCH(W7656, CFB!$W$2:$W$1048576, 0) + COUNTIF(CFB!$W$2:$W$1048576, W7656) - 1), 0)</f>
        <v>32</v>
      </c>
      <c r="M7656" s="2">
        <f>_xlfn.RANK.EQ(J7656, INDEX(CFB!$J$2:$J$1048576, MATCH(W7656, CFB!$W$2:$W$1048576, 0)):INDEX(CFB!$J$2:$J$1048576, MATCH(W7656, CFB!$W$2:$W$1048576, 0) + COUNTIF(CFB!$W$2:$W$1048576, W7656) - 1))</f>
        <v>25</v>
      </c>
      <c r="N7656" s="2">
        <f>RANK(K7656, INDEX(CFB!$K$2:$K$1048576, MATCH(W7656, CFB!$W$2:$W$1048576, 0)):INDEX(CFB!$K$2:$K$1048576, MATCH(W7656, CFB!$W$2:$W$1048576, 0) + COUNTIF(CFB!$W$2:$W$1048576, W7656) - 1))</f>
        <v>31</v>
      </c>
      <c r="O7656">
        <v>27.53</v>
      </c>
      <c r="P7656">
        <v>2.83</v>
      </c>
      <c r="W7656">
        <v>1961</v>
      </c>
      <c r="X7656">
        <f t="shared" si="237"/>
        <v>0</v>
      </c>
    </row>
    <row r="7657" spans="1:24" ht="12.75" hidden="1" customHeight="1" x14ac:dyDescent="0.45">
      <c r="A7657">
        <v>32</v>
      </c>
      <c r="B7657" t="s">
        <v>51</v>
      </c>
      <c r="C7657" t="s">
        <v>12</v>
      </c>
      <c r="D7657" s="2" t="str">
        <f t="shared" si="236"/>
        <v>Navy1961</v>
      </c>
      <c r="F7657">
        <v>7</v>
      </c>
      <c r="G7657">
        <v>3</v>
      </c>
      <c r="H7657">
        <v>0</v>
      </c>
      <c r="I7657">
        <v>3.96</v>
      </c>
      <c r="J7657">
        <v>3.9</v>
      </c>
      <c r="K7657">
        <v>7.86</v>
      </c>
      <c r="L7657" s="2">
        <f>_xlfn.RANK.EQ(I7657, INDEX(CFB!$I$2:$I$1048576, MATCH(W7657, CFB!$W$2:$W$1048576, 0)):INDEX(CFB!$I$2:$I$1048576, MATCH(W7657, CFB!$W$2:$W$1048576, 0) + COUNTIF(CFB!$W$2:$W$1048576, W7657) - 1), 0)</f>
        <v>30</v>
      </c>
      <c r="M7657" s="2">
        <f>_xlfn.RANK.EQ(J7657, INDEX(CFB!$J$2:$J$1048576, MATCH(W7657, CFB!$W$2:$W$1048576, 0)):INDEX(CFB!$J$2:$J$1048576, MATCH(W7657, CFB!$W$2:$W$1048576, 0) + COUNTIF(CFB!$W$2:$W$1048576, W7657) - 1))</f>
        <v>27</v>
      </c>
      <c r="N7657" s="2">
        <f>RANK(K7657, INDEX(CFB!$K$2:$K$1048576, MATCH(W7657, CFB!$W$2:$W$1048576, 0)):INDEX(CFB!$K$2:$K$1048576, MATCH(W7657, CFB!$W$2:$W$1048576, 0) + COUNTIF(CFB!$W$2:$W$1048576, W7657) - 1))</f>
        <v>32</v>
      </c>
      <c r="O7657">
        <v>28.38</v>
      </c>
      <c r="P7657">
        <v>3.34</v>
      </c>
      <c r="W7657">
        <v>1961</v>
      </c>
      <c r="X7657">
        <f t="shared" si="237"/>
        <v>0</v>
      </c>
    </row>
    <row r="7658" spans="1:24" ht="12.75" hidden="1" customHeight="1" x14ac:dyDescent="0.45">
      <c r="A7658">
        <v>33</v>
      </c>
      <c r="B7658" t="s">
        <v>48</v>
      </c>
      <c r="C7658" t="s">
        <v>12</v>
      </c>
      <c r="D7658" s="2" t="str">
        <f t="shared" si="236"/>
        <v>Army1961</v>
      </c>
      <c r="F7658">
        <v>6</v>
      </c>
      <c r="G7658">
        <v>4</v>
      </c>
      <c r="H7658">
        <v>0</v>
      </c>
      <c r="I7658">
        <v>2.73</v>
      </c>
      <c r="J7658">
        <v>4.68</v>
      </c>
      <c r="K7658">
        <v>7.42</v>
      </c>
      <c r="L7658" s="2">
        <f>_xlfn.RANK.EQ(I7658, INDEX(CFB!$I$2:$I$1048576, MATCH(W7658, CFB!$W$2:$W$1048576, 0)):INDEX(CFB!$I$2:$I$1048576, MATCH(W7658, CFB!$W$2:$W$1048576, 0) + COUNTIF(CFB!$W$2:$W$1048576, W7658) - 1), 0)</f>
        <v>39</v>
      </c>
      <c r="M7658" s="2">
        <f>_xlfn.RANK.EQ(J7658, INDEX(CFB!$J$2:$J$1048576, MATCH(W7658, CFB!$W$2:$W$1048576, 0)):INDEX(CFB!$J$2:$J$1048576, MATCH(W7658, CFB!$W$2:$W$1048576, 0) + COUNTIF(CFB!$W$2:$W$1048576, W7658) - 1))</f>
        <v>22</v>
      </c>
      <c r="N7658" s="2">
        <f>RANK(K7658, INDEX(CFB!$K$2:$K$1048576, MATCH(W7658, CFB!$W$2:$W$1048576, 0)):INDEX(CFB!$K$2:$K$1048576, MATCH(W7658, CFB!$W$2:$W$1048576, 0) + COUNTIF(CFB!$W$2:$W$1048576, W7658) - 1))</f>
        <v>33</v>
      </c>
      <c r="O7658">
        <v>27.46</v>
      </c>
      <c r="P7658">
        <v>3.15</v>
      </c>
      <c r="W7658">
        <v>1961</v>
      </c>
      <c r="X7658">
        <f t="shared" si="237"/>
        <v>0</v>
      </c>
    </row>
    <row r="7659" spans="1:24" ht="12.75" hidden="1" customHeight="1" x14ac:dyDescent="0.45">
      <c r="A7659">
        <v>34</v>
      </c>
      <c r="B7659" t="s">
        <v>96</v>
      </c>
      <c r="C7659" t="s">
        <v>23</v>
      </c>
      <c r="D7659" s="2" t="str">
        <f t="shared" si="236"/>
        <v>Maryland1961</v>
      </c>
      <c r="F7659">
        <v>7</v>
      </c>
      <c r="G7659">
        <v>3</v>
      </c>
      <c r="H7659">
        <v>0</v>
      </c>
      <c r="I7659">
        <v>3.55</v>
      </c>
      <c r="J7659">
        <v>2.98</v>
      </c>
      <c r="K7659">
        <v>6.52</v>
      </c>
      <c r="L7659" s="2">
        <f>_xlfn.RANK.EQ(I7659, INDEX(CFB!$I$2:$I$1048576, MATCH(W7659, CFB!$W$2:$W$1048576, 0)):INDEX(CFB!$I$2:$I$1048576, MATCH(W7659, CFB!$W$2:$W$1048576, 0) + COUNTIF(CFB!$W$2:$W$1048576, W7659) - 1), 0)</f>
        <v>34</v>
      </c>
      <c r="M7659" s="2">
        <f>_xlfn.RANK.EQ(J7659, INDEX(CFB!$J$2:$J$1048576, MATCH(W7659, CFB!$W$2:$W$1048576, 0)):INDEX(CFB!$J$2:$J$1048576, MATCH(W7659, CFB!$W$2:$W$1048576, 0) + COUNTIF(CFB!$W$2:$W$1048576, W7659) - 1))</f>
        <v>36</v>
      </c>
      <c r="N7659" s="2">
        <f>RANK(K7659, INDEX(CFB!$K$2:$K$1048576, MATCH(W7659, CFB!$W$2:$W$1048576, 0)):INDEX(CFB!$K$2:$K$1048576, MATCH(W7659, CFB!$W$2:$W$1048576, 0) + COUNTIF(CFB!$W$2:$W$1048576, W7659) - 1))</f>
        <v>34</v>
      </c>
      <c r="O7659">
        <v>25.58</v>
      </c>
      <c r="P7659">
        <v>4.46</v>
      </c>
      <c r="W7659">
        <v>1961</v>
      </c>
      <c r="X7659">
        <f t="shared" si="237"/>
        <v>0</v>
      </c>
    </row>
    <row r="7660" spans="1:24" ht="12.75" hidden="1" customHeight="1" x14ac:dyDescent="0.45">
      <c r="A7660">
        <v>35</v>
      </c>
      <c r="B7660" t="s">
        <v>74</v>
      </c>
      <c r="C7660" t="s">
        <v>15</v>
      </c>
      <c r="D7660" s="2" t="str">
        <f t="shared" si="236"/>
        <v>Kentucky1961</v>
      </c>
      <c r="F7660">
        <v>5</v>
      </c>
      <c r="G7660">
        <v>5</v>
      </c>
      <c r="H7660">
        <v>0</v>
      </c>
      <c r="I7660">
        <v>2.87</v>
      </c>
      <c r="J7660">
        <v>3.41</v>
      </c>
      <c r="K7660">
        <v>6.28</v>
      </c>
      <c r="L7660" s="2">
        <f>_xlfn.RANK.EQ(I7660, INDEX(CFB!$I$2:$I$1048576, MATCH(W7660, CFB!$W$2:$W$1048576, 0)):INDEX(CFB!$I$2:$I$1048576, MATCH(W7660, CFB!$W$2:$W$1048576, 0) + COUNTIF(CFB!$W$2:$W$1048576, W7660) - 1), 0)</f>
        <v>37</v>
      </c>
      <c r="M7660" s="2">
        <f>_xlfn.RANK.EQ(J7660, INDEX(CFB!$J$2:$J$1048576, MATCH(W7660, CFB!$W$2:$W$1048576, 0)):INDEX(CFB!$J$2:$J$1048576, MATCH(W7660, CFB!$W$2:$W$1048576, 0) + COUNTIF(CFB!$W$2:$W$1048576, W7660) - 1))</f>
        <v>32</v>
      </c>
      <c r="N7660" s="2">
        <f>RANK(K7660, INDEX(CFB!$K$2:$K$1048576, MATCH(W7660, CFB!$W$2:$W$1048576, 0)):INDEX(CFB!$K$2:$K$1048576, MATCH(W7660, CFB!$W$2:$W$1048576, 0) + COUNTIF(CFB!$W$2:$W$1048576, W7660) - 1))</f>
        <v>35</v>
      </c>
      <c r="O7660">
        <v>26.85</v>
      </c>
      <c r="P7660">
        <v>1.38</v>
      </c>
      <c r="W7660">
        <v>1961</v>
      </c>
      <c r="X7660">
        <f t="shared" si="237"/>
        <v>0</v>
      </c>
    </row>
    <row r="7661" spans="1:24" ht="12.75" hidden="1" customHeight="1" x14ac:dyDescent="0.45">
      <c r="A7661">
        <v>36</v>
      </c>
      <c r="B7661" t="s">
        <v>75</v>
      </c>
      <c r="C7661" t="s">
        <v>23</v>
      </c>
      <c r="D7661" s="2" t="str">
        <f t="shared" si="236"/>
        <v>North Carolina1961</v>
      </c>
      <c r="F7661">
        <v>5</v>
      </c>
      <c r="G7661">
        <v>5</v>
      </c>
      <c r="H7661">
        <v>0</v>
      </c>
      <c r="I7661">
        <v>1.65</v>
      </c>
      <c r="J7661">
        <v>4.51</v>
      </c>
      <c r="K7661">
        <v>6.16</v>
      </c>
      <c r="L7661" s="2">
        <f>_xlfn.RANK.EQ(I7661, INDEX(CFB!$I$2:$I$1048576, MATCH(W7661, CFB!$W$2:$W$1048576, 0)):INDEX(CFB!$I$2:$I$1048576, MATCH(W7661, CFB!$W$2:$W$1048576, 0) + COUNTIF(CFB!$W$2:$W$1048576, W7661) - 1), 0)</f>
        <v>45</v>
      </c>
      <c r="M7661" s="2">
        <f>_xlfn.RANK.EQ(J7661, INDEX(CFB!$J$2:$J$1048576, MATCH(W7661, CFB!$W$2:$W$1048576, 0)):INDEX(CFB!$J$2:$J$1048576, MATCH(W7661, CFB!$W$2:$W$1048576, 0) + COUNTIF(CFB!$W$2:$W$1048576, W7661) - 1))</f>
        <v>23</v>
      </c>
      <c r="N7661" s="2">
        <f>RANK(K7661, INDEX(CFB!$K$2:$K$1048576, MATCH(W7661, CFB!$W$2:$W$1048576, 0)):INDEX(CFB!$K$2:$K$1048576, MATCH(W7661, CFB!$W$2:$W$1048576, 0) + COUNTIF(CFB!$W$2:$W$1048576, W7661) - 1))</f>
        <v>36</v>
      </c>
      <c r="O7661">
        <v>25.03</v>
      </c>
      <c r="P7661">
        <v>2.21</v>
      </c>
      <c r="W7661">
        <v>1961</v>
      </c>
      <c r="X7661">
        <f t="shared" si="237"/>
        <v>0</v>
      </c>
    </row>
    <row r="7662" spans="1:24" ht="12.75" hidden="1" customHeight="1" x14ac:dyDescent="0.45">
      <c r="A7662">
        <v>37</v>
      </c>
      <c r="B7662" t="s">
        <v>54</v>
      </c>
      <c r="C7662" t="s">
        <v>188</v>
      </c>
      <c r="D7662" s="2" t="str">
        <f t="shared" si="236"/>
        <v>Oklahoma1961</v>
      </c>
      <c r="F7662">
        <v>5</v>
      </c>
      <c r="G7662">
        <v>5</v>
      </c>
      <c r="H7662">
        <v>0</v>
      </c>
      <c r="I7662">
        <v>1.54</v>
      </c>
      <c r="J7662">
        <v>4.32</v>
      </c>
      <c r="K7662">
        <v>5.87</v>
      </c>
      <c r="L7662" s="2">
        <f>_xlfn.RANK.EQ(I7662, INDEX(CFB!$I$2:$I$1048576, MATCH(W7662, CFB!$W$2:$W$1048576, 0)):INDEX(CFB!$I$2:$I$1048576, MATCH(W7662, CFB!$W$2:$W$1048576, 0) + COUNTIF(CFB!$W$2:$W$1048576, W7662) - 1), 0)</f>
        <v>47</v>
      </c>
      <c r="M7662" s="2">
        <f>_xlfn.RANK.EQ(J7662, INDEX(CFB!$J$2:$J$1048576, MATCH(W7662, CFB!$W$2:$W$1048576, 0)):INDEX(CFB!$J$2:$J$1048576, MATCH(W7662, CFB!$W$2:$W$1048576, 0) + COUNTIF(CFB!$W$2:$W$1048576, W7662) - 1))</f>
        <v>24</v>
      </c>
      <c r="N7662" s="2">
        <f>RANK(K7662, INDEX(CFB!$K$2:$K$1048576, MATCH(W7662, CFB!$W$2:$W$1048576, 0)):INDEX(CFB!$K$2:$K$1048576, MATCH(W7662, CFB!$W$2:$W$1048576, 0) + COUNTIF(CFB!$W$2:$W$1048576, W7662) - 1))</f>
        <v>37</v>
      </c>
      <c r="O7662">
        <v>25.85</v>
      </c>
      <c r="P7662">
        <v>1.86</v>
      </c>
      <c r="W7662">
        <v>1961</v>
      </c>
      <c r="X7662">
        <f t="shared" si="237"/>
        <v>0</v>
      </c>
    </row>
    <row r="7663" spans="1:24" ht="12.75" hidden="1" customHeight="1" x14ac:dyDescent="0.45">
      <c r="A7663">
        <v>38</v>
      </c>
      <c r="B7663" t="s">
        <v>109</v>
      </c>
      <c r="C7663" t="s">
        <v>15</v>
      </c>
      <c r="D7663" s="2" t="str">
        <f t="shared" si="236"/>
        <v>Mississippi State1961</v>
      </c>
      <c r="F7663">
        <v>5</v>
      </c>
      <c r="G7663">
        <v>5</v>
      </c>
      <c r="H7663">
        <v>0</v>
      </c>
      <c r="I7663">
        <v>-0.48</v>
      </c>
      <c r="J7663">
        <v>6.02</v>
      </c>
      <c r="K7663">
        <v>5.54</v>
      </c>
      <c r="L7663" s="2">
        <f>_xlfn.RANK.EQ(I7663, INDEX(CFB!$I$2:$I$1048576, MATCH(W7663, CFB!$W$2:$W$1048576, 0)):INDEX(CFB!$I$2:$I$1048576, MATCH(W7663, CFB!$W$2:$W$1048576, 0) + COUNTIF(CFB!$W$2:$W$1048576, W7663) - 1), 0)</f>
        <v>65</v>
      </c>
      <c r="M7663" s="2">
        <f>_xlfn.RANK.EQ(J7663, INDEX(CFB!$J$2:$J$1048576, MATCH(W7663, CFB!$W$2:$W$1048576, 0)):INDEX(CFB!$J$2:$J$1048576, MATCH(W7663, CFB!$W$2:$W$1048576, 0) + COUNTIF(CFB!$W$2:$W$1048576, W7663) - 1))</f>
        <v>19</v>
      </c>
      <c r="N7663" s="2">
        <f>RANK(K7663, INDEX(CFB!$K$2:$K$1048576, MATCH(W7663, CFB!$W$2:$W$1048576, 0)):INDEX(CFB!$K$2:$K$1048576, MATCH(W7663, CFB!$W$2:$W$1048576, 0) + COUNTIF(CFB!$W$2:$W$1048576, W7663) - 1))</f>
        <v>38</v>
      </c>
      <c r="O7663">
        <v>24.67</v>
      </c>
      <c r="P7663">
        <v>-1.8</v>
      </c>
      <c r="W7663">
        <v>1961</v>
      </c>
      <c r="X7663">
        <f t="shared" si="237"/>
        <v>0</v>
      </c>
    </row>
    <row r="7664" spans="1:24" ht="12.75" hidden="1" customHeight="1" x14ac:dyDescent="0.45">
      <c r="A7664">
        <v>39</v>
      </c>
      <c r="B7664" t="s">
        <v>120</v>
      </c>
      <c r="C7664" t="s">
        <v>12</v>
      </c>
      <c r="D7664" s="2" t="str">
        <f t="shared" si="236"/>
        <v>Arizona1961</v>
      </c>
      <c r="F7664">
        <v>8</v>
      </c>
      <c r="G7664">
        <v>1</v>
      </c>
      <c r="H7664">
        <v>1</v>
      </c>
      <c r="I7664">
        <v>5.95</v>
      </c>
      <c r="J7664">
        <v>-1.24</v>
      </c>
      <c r="K7664">
        <v>4.72</v>
      </c>
      <c r="L7664" s="2">
        <f>_xlfn.RANK.EQ(I7664, INDEX(CFB!$I$2:$I$1048576, MATCH(W7664, CFB!$W$2:$W$1048576, 0)):INDEX(CFB!$I$2:$I$1048576, MATCH(W7664, CFB!$W$2:$W$1048576, 0) + COUNTIF(CFB!$W$2:$W$1048576, W7664) - 1), 0)</f>
        <v>20</v>
      </c>
      <c r="M7664" s="2">
        <f>_xlfn.RANK.EQ(J7664, INDEX(CFB!$J$2:$J$1048576, MATCH(W7664, CFB!$W$2:$W$1048576, 0)):INDEX(CFB!$J$2:$J$1048576, MATCH(W7664, CFB!$W$2:$W$1048576, 0) + COUNTIF(CFB!$W$2:$W$1048576, W7664) - 1))</f>
        <v>69</v>
      </c>
      <c r="N7664" s="2">
        <f>RANK(K7664, INDEX(CFB!$K$2:$K$1048576, MATCH(W7664, CFB!$W$2:$W$1048576, 0)):INDEX(CFB!$K$2:$K$1048576, MATCH(W7664, CFB!$W$2:$W$1048576, 0) + COUNTIF(CFB!$W$2:$W$1048576, W7664) - 1))</f>
        <v>39</v>
      </c>
      <c r="O7664">
        <v>30.89</v>
      </c>
      <c r="P7664">
        <v>8.08</v>
      </c>
      <c r="W7664">
        <v>1961</v>
      </c>
      <c r="X7664">
        <f t="shared" si="237"/>
        <v>0</v>
      </c>
    </row>
    <row r="7665" spans="1:24" ht="12.75" hidden="1" customHeight="1" x14ac:dyDescent="0.45">
      <c r="A7665">
        <v>40</v>
      </c>
      <c r="B7665" t="s">
        <v>107</v>
      </c>
      <c r="C7665" t="s">
        <v>12</v>
      </c>
      <c r="D7665" s="2" t="str">
        <f t="shared" si="236"/>
        <v>Houston1961</v>
      </c>
      <c r="F7665">
        <v>5</v>
      </c>
      <c r="G7665">
        <v>4</v>
      </c>
      <c r="H7665">
        <v>1</v>
      </c>
      <c r="I7665">
        <v>2.84</v>
      </c>
      <c r="J7665">
        <v>1.77</v>
      </c>
      <c r="K7665">
        <v>4.6100000000000003</v>
      </c>
      <c r="L7665" s="2">
        <f>_xlfn.RANK.EQ(I7665, INDEX(CFB!$I$2:$I$1048576, MATCH(W7665, CFB!$W$2:$W$1048576, 0)):INDEX(CFB!$I$2:$I$1048576, MATCH(W7665, CFB!$W$2:$W$1048576, 0) + COUNTIF(CFB!$W$2:$W$1048576, W7665) - 1), 0)</f>
        <v>38</v>
      </c>
      <c r="M7665" s="2">
        <f>_xlfn.RANK.EQ(J7665, INDEX(CFB!$J$2:$J$1048576, MATCH(W7665, CFB!$W$2:$W$1048576, 0)):INDEX(CFB!$J$2:$J$1048576, MATCH(W7665, CFB!$W$2:$W$1048576, 0) + COUNTIF(CFB!$W$2:$W$1048576, W7665) - 1))</f>
        <v>48</v>
      </c>
      <c r="N7665" s="2">
        <f>RANK(K7665, INDEX(CFB!$K$2:$K$1048576, MATCH(W7665, CFB!$W$2:$W$1048576, 0)):INDEX(CFB!$K$2:$K$1048576, MATCH(W7665, CFB!$W$2:$W$1048576, 0) + COUNTIF(CFB!$W$2:$W$1048576, W7665) - 1))</f>
        <v>40</v>
      </c>
      <c r="O7665">
        <v>26.91</v>
      </c>
      <c r="P7665">
        <v>4.1500000000000004</v>
      </c>
      <c r="W7665">
        <v>1961</v>
      </c>
      <c r="X7665">
        <f t="shared" si="237"/>
        <v>0</v>
      </c>
    </row>
    <row r="7666" spans="1:24" ht="12.75" hidden="1" customHeight="1" x14ac:dyDescent="0.45">
      <c r="A7666">
        <v>41</v>
      </c>
      <c r="B7666" t="s">
        <v>68</v>
      </c>
      <c r="C7666" t="s">
        <v>12</v>
      </c>
      <c r="D7666" s="2" t="str">
        <f t="shared" si="236"/>
        <v>Memphis1961</v>
      </c>
      <c r="F7666">
        <v>8</v>
      </c>
      <c r="G7666">
        <v>2</v>
      </c>
      <c r="H7666">
        <v>0</v>
      </c>
      <c r="I7666">
        <v>3.69</v>
      </c>
      <c r="J7666">
        <v>0.85</v>
      </c>
      <c r="K7666">
        <v>4.54</v>
      </c>
      <c r="L7666" s="2">
        <f>_xlfn.RANK.EQ(I7666, INDEX(CFB!$I$2:$I$1048576, MATCH(W7666, CFB!$W$2:$W$1048576, 0)):INDEX(CFB!$I$2:$I$1048576, MATCH(W7666, CFB!$W$2:$W$1048576, 0) + COUNTIF(CFB!$W$2:$W$1048576, W7666) - 1), 0)</f>
        <v>32</v>
      </c>
      <c r="M7666" s="2">
        <f>_xlfn.RANK.EQ(J7666, INDEX(CFB!$J$2:$J$1048576, MATCH(W7666, CFB!$W$2:$W$1048576, 0)):INDEX(CFB!$J$2:$J$1048576, MATCH(W7666, CFB!$W$2:$W$1048576, 0) + COUNTIF(CFB!$W$2:$W$1048576, W7666) - 1))</f>
        <v>57</v>
      </c>
      <c r="N7666" s="2">
        <f>RANK(K7666, INDEX(CFB!$K$2:$K$1048576, MATCH(W7666, CFB!$W$2:$W$1048576, 0)):INDEX(CFB!$K$2:$K$1048576, MATCH(W7666, CFB!$W$2:$W$1048576, 0) + COUNTIF(CFB!$W$2:$W$1048576, W7666) - 1))</f>
        <v>41</v>
      </c>
      <c r="O7666">
        <v>35.04</v>
      </c>
      <c r="P7666">
        <v>7.14</v>
      </c>
      <c r="W7666">
        <v>1961</v>
      </c>
      <c r="X7666">
        <f t="shared" si="237"/>
        <v>0</v>
      </c>
    </row>
    <row r="7667" spans="1:24" ht="12.75" hidden="1" customHeight="1" x14ac:dyDescent="0.45">
      <c r="A7667">
        <v>42</v>
      </c>
      <c r="B7667" t="s">
        <v>61</v>
      </c>
      <c r="C7667" t="s">
        <v>189</v>
      </c>
      <c r="D7667" s="2" t="str">
        <f t="shared" si="236"/>
        <v>Texas Christian1961</v>
      </c>
      <c r="F7667">
        <v>3</v>
      </c>
      <c r="G7667">
        <v>5</v>
      </c>
      <c r="H7667">
        <v>2</v>
      </c>
      <c r="I7667">
        <v>3.2</v>
      </c>
      <c r="J7667">
        <v>1.1000000000000001</v>
      </c>
      <c r="K7667">
        <v>4.3</v>
      </c>
      <c r="L7667" s="2">
        <f>_xlfn.RANK.EQ(I7667, INDEX(CFB!$I$2:$I$1048576, MATCH(W7667, CFB!$W$2:$W$1048576, 0)):INDEX(CFB!$I$2:$I$1048576, MATCH(W7667, CFB!$W$2:$W$1048576, 0) + COUNTIF(CFB!$W$2:$W$1048576, W7667) - 1), 0)</f>
        <v>35</v>
      </c>
      <c r="M7667" s="2">
        <f>_xlfn.RANK.EQ(J7667, INDEX(CFB!$J$2:$J$1048576, MATCH(W7667, CFB!$W$2:$W$1048576, 0)):INDEX(CFB!$J$2:$J$1048576, MATCH(W7667, CFB!$W$2:$W$1048576, 0) + COUNTIF(CFB!$W$2:$W$1048576, W7667) - 1))</f>
        <v>54</v>
      </c>
      <c r="N7667" s="2">
        <f>RANK(K7667, INDEX(CFB!$K$2:$K$1048576, MATCH(W7667, CFB!$W$2:$W$1048576, 0)):INDEX(CFB!$K$2:$K$1048576, MATCH(W7667, CFB!$W$2:$W$1048576, 0) + COUNTIF(CFB!$W$2:$W$1048576, W7667) - 1))</f>
        <v>42</v>
      </c>
      <c r="O7667">
        <v>27.14</v>
      </c>
      <c r="P7667">
        <v>4.21</v>
      </c>
      <c r="W7667">
        <v>1961</v>
      </c>
      <c r="X7667">
        <f t="shared" si="237"/>
        <v>0</v>
      </c>
    </row>
    <row r="7668" spans="1:24" ht="12.75" hidden="1" customHeight="1" x14ac:dyDescent="0.45">
      <c r="A7668">
        <v>43</v>
      </c>
      <c r="B7668" t="s">
        <v>225</v>
      </c>
      <c r="C7668" t="s">
        <v>12</v>
      </c>
      <c r="D7668" s="2" t="str">
        <f t="shared" si="236"/>
        <v>Villanova1961</v>
      </c>
      <c r="F7668">
        <v>8</v>
      </c>
      <c r="G7668">
        <v>2</v>
      </c>
      <c r="H7668">
        <v>0</v>
      </c>
      <c r="I7668">
        <v>1.38</v>
      </c>
      <c r="J7668">
        <v>2.44</v>
      </c>
      <c r="K7668">
        <v>3.82</v>
      </c>
      <c r="L7668" s="2">
        <f>_xlfn.RANK.EQ(I7668, INDEX(CFB!$I$2:$I$1048576, MATCH(W7668, CFB!$W$2:$W$1048576, 0)):INDEX(CFB!$I$2:$I$1048576, MATCH(W7668, CFB!$W$2:$W$1048576, 0) + COUNTIF(CFB!$W$2:$W$1048576, W7668) - 1), 0)</f>
        <v>52</v>
      </c>
      <c r="M7668" s="2">
        <f>_xlfn.RANK.EQ(J7668, INDEX(CFB!$J$2:$J$1048576, MATCH(W7668, CFB!$W$2:$W$1048576, 0)):INDEX(CFB!$J$2:$J$1048576, MATCH(W7668, CFB!$W$2:$W$1048576, 0) + COUNTIF(CFB!$W$2:$W$1048576, W7668) - 1))</f>
        <v>40</v>
      </c>
      <c r="N7668" s="2">
        <f>RANK(K7668, INDEX(CFB!$K$2:$K$1048576, MATCH(W7668, CFB!$W$2:$W$1048576, 0)):INDEX(CFB!$K$2:$K$1048576, MATCH(W7668, CFB!$W$2:$W$1048576, 0) + COUNTIF(CFB!$W$2:$W$1048576, W7668) - 1))</f>
        <v>43</v>
      </c>
      <c r="O7668">
        <v>26.61</v>
      </c>
      <c r="P7668">
        <v>5.81</v>
      </c>
      <c r="W7668">
        <v>1961</v>
      </c>
      <c r="X7668">
        <f t="shared" si="237"/>
        <v>0</v>
      </c>
    </row>
    <row r="7669" spans="1:24" ht="12.75" hidden="1" customHeight="1" x14ac:dyDescent="0.45">
      <c r="A7669">
        <v>44</v>
      </c>
      <c r="B7669" t="s">
        <v>84</v>
      </c>
      <c r="C7669" t="s">
        <v>250</v>
      </c>
      <c r="D7669" s="2" t="str">
        <f t="shared" si="236"/>
        <v>Utah1961</v>
      </c>
      <c r="F7669">
        <v>6</v>
      </c>
      <c r="G7669">
        <v>4</v>
      </c>
      <c r="H7669">
        <v>0</v>
      </c>
      <c r="I7669">
        <v>0.92</v>
      </c>
      <c r="J7669">
        <v>2.21</v>
      </c>
      <c r="K7669">
        <v>3.13</v>
      </c>
      <c r="L7669" s="2">
        <f>_xlfn.RANK.EQ(I7669, INDEX(CFB!$I$2:$I$1048576, MATCH(W7669, CFB!$W$2:$W$1048576, 0)):INDEX(CFB!$I$2:$I$1048576, MATCH(W7669, CFB!$W$2:$W$1048576, 0) + COUNTIF(CFB!$W$2:$W$1048576, W7669) - 1), 0)</f>
        <v>54</v>
      </c>
      <c r="M7669" s="2">
        <f>_xlfn.RANK.EQ(J7669, INDEX(CFB!$J$2:$J$1048576, MATCH(W7669, CFB!$W$2:$W$1048576, 0)):INDEX(CFB!$J$2:$J$1048576, MATCH(W7669, CFB!$W$2:$W$1048576, 0) + COUNTIF(CFB!$W$2:$W$1048576, W7669) - 1))</f>
        <v>43</v>
      </c>
      <c r="N7669" s="2">
        <f>RANK(K7669, INDEX(CFB!$K$2:$K$1048576, MATCH(W7669, CFB!$W$2:$W$1048576, 0)):INDEX(CFB!$K$2:$K$1048576, MATCH(W7669, CFB!$W$2:$W$1048576, 0) + COUNTIF(CFB!$W$2:$W$1048576, W7669) - 1))</f>
        <v>44</v>
      </c>
      <c r="O7669">
        <v>24.93</v>
      </c>
      <c r="P7669">
        <v>3.97</v>
      </c>
      <c r="W7669">
        <v>1961</v>
      </c>
      <c r="X7669">
        <f t="shared" si="237"/>
        <v>0</v>
      </c>
    </row>
    <row r="7670" spans="1:24" ht="12.75" hidden="1" customHeight="1" x14ac:dyDescent="0.45">
      <c r="A7670">
        <v>45</v>
      </c>
      <c r="B7670" t="s">
        <v>40</v>
      </c>
      <c r="C7670" t="s">
        <v>188</v>
      </c>
      <c r="D7670" s="2" t="str">
        <f t="shared" si="236"/>
        <v>Iowa State1961</v>
      </c>
      <c r="F7670">
        <v>5</v>
      </c>
      <c r="G7670">
        <v>5</v>
      </c>
      <c r="H7670">
        <v>0</v>
      </c>
      <c r="I7670">
        <v>1.66</v>
      </c>
      <c r="J7670">
        <v>1.4</v>
      </c>
      <c r="K7670">
        <v>3.06</v>
      </c>
      <c r="L7670" s="2">
        <f>_xlfn.RANK.EQ(I7670, INDEX(CFB!$I$2:$I$1048576, MATCH(W7670, CFB!$W$2:$W$1048576, 0)):INDEX(CFB!$I$2:$I$1048576, MATCH(W7670, CFB!$W$2:$W$1048576, 0) + COUNTIF(CFB!$W$2:$W$1048576, W7670) - 1), 0)</f>
        <v>44</v>
      </c>
      <c r="M7670" s="2">
        <f>_xlfn.RANK.EQ(J7670, INDEX(CFB!$J$2:$J$1048576, MATCH(W7670, CFB!$W$2:$W$1048576, 0)):INDEX(CFB!$J$2:$J$1048576, MATCH(W7670, CFB!$W$2:$W$1048576, 0) + COUNTIF(CFB!$W$2:$W$1048576, W7670) - 1))</f>
        <v>52</v>
      </c>
      <c r="N7670" s="2">
        <f>RANK(K7670, INDEX(CFB!$K$2:$K$1048576, MATCH(W7670, CFB!$W$2:$W$1048576, 0)):INDEX(CFB!$K$2:$K$1048576, MATCH(W7670, CFB!$W$2:$W$1048576, 0) + COUNTIF(CFB!$W$2:$W$1048576, W7670) - 1))</f>
        <v>45</v>
      </c>
      <c r="O7670">
        <v>25.28</v>
      </c>
      <c r="P7670">
        <v>5.68</v>
      </c>
      <c r="W7670">
        <v>1961</v>
      </c>
      <c r="X7670">
        <f t="shared" si="237"/>
        <v>0</v>
      </c>
    </row>
    <row r="7671" spans="1:24" ht="12.75" hidden="1" customHeight="1" x14ac:dyDescent="0.45">
      <c r="A7671">
        <v>46</v>
      </c>
      <c r="B7671" t="s">
        <v>35</v>
      </c>
      <c r="C7671" t="s">
        <v>15</v>
      </c>
      <c r="D7671" s="2" t="str">
        <f t="shared" si="236"/>
        <v>Florida1961</v>
      </c>
      <c r="F7671">
        <v>4</v>
      </c>
      <c r="G7671">
        <v>5</v>
      </c>
      <c r="H7671">
        <v>1</v>
      </c>
      <c r="I7671">
        <v>-0.23</v>
      </c>
      <c r="J7671">
        <v>3.18</v>
      </c>
      <c r="K7671">
        <v>2.95</v>
      </c>
      <c r="L7671" s="2">
        <f>_xlfn.RANK.EQ(I7671, INDEX(CFB!$I$2:$I$1048576, MATCH(W7671, CFB!$W$2:$W$1048576, 0)):INDEX(CFB!$I$2:$I$1048576, MATCH(W7671, CFB!$W$2:$W$1048576, 0) + COUNTIF(CFB!$W$2:$W$1048576, W7671) - 1), 0)</f>
        <v>61</v>
      </c>
      <c r="M7671" s="2">
        <f>_xlfn.RANK.EQ(J7671, INDEX(CFB!$J$2:$J$1048576, MATCH(W7671, CFB!$W$2:$W$1048576, 0)):INDEX(CFB!$J$2:$J$1048576, MATCH(W7671, CFB!$W$2:$W$1048576, 0) + COUNTIF(CFB!$W$2:$W$1048576, W7671) - 1))</f>
        <v>33</v>
      </c>
      <c r="N7671" s="2">
        <f>RANK(K7671, INDEX(CFB!$K$2:$K$1048576, MATCH(W7671, CFB!$W$2:$W$1048576, 0)):INDEX(CFB!$K$2:$K$1048576, MATCH(W7671, CFB!$W$2:$W$1048576, 0) + COUNTIF(CFB!$W$2:$W$1048576, W7671) - 1))</f>
        <v>46</v>
      </c>
      <c r="O7671">
        <v>23.87</v>
      </c>
      <c r="P7671">
        <v>2.96</v>
      </c>
      <c r="W7671">
        <v>1961</v>
      </c>
      <c r="X7671">
        <f t="shared" si="237"/>
        <v>0</v>
      </c>
    </row>
    <row r="7672" spans="1:24" ht="12.75" hidden="1" customHeight="1" x14ac:dyDescent="0.45">
      <c r="A7672">
        <v>47</v>
      </c>
      <c r="B7672" t="s">
        <v>56</v>
      </c>
      <c r="C7672" t="s">
        <v>12</v>
      </c>
      <c r="D7672" s="2" t="str">
        <f t="shared" si="236"/>
        <v>Rutgers1961</v>
      </c>
      <c r="F7672">
        <v>9</v>
      </c>
      <c r="G7672">
        <v>0</v>
      </c>
      <c r="H7672">
        <v>0</v>
      </c>
      <c r="I7672">
        <v>5.25</v>
      </c>
      <c r="J7672">
        <v>-2.46</v>
      </c>
      <c r="K7672">
        <v>2.8</v>
      </c>
      <c r="L7672" s="2">
        <f>_xlfn.RANK.EQ(I7672, INDEX(CFB!$I$2:$I$1048576, MATCH(W7672, CFB!$W$2:$W$1048576, 0)):INDEX(CFB!$I$2:$I$1048576, MATCH(W7672, CFB!$W$2:$W$1048576, 0) + COUNTIF(CFB!$W$2:$W$1048576, W7672) - 1), 0)</f>
        <v>24</v>
      </c>
      <c r="M7672" s="2">
        <f>_xlfn.RANK.EQ(J7672, INDEX(CFB!$J$2:$J$1048576, MATCH(W7672, CFB!$W$2:$W$1048576, 0)):INDEX(CFB!$J$2:$J$1048576, MATCH(W7672, CFB!$W$2:$W$1048576, 0) + COUNTIF(CFB!$W$2:$W$1048576, W7672) - 1))</f>
        <v>78</v>
      </c>
      <c r="N7672" s="2">
        <f>RANK(K7672, INDEX(CFB!$K$2:$K$1048576, MATCH(W7672, CFB!$W$2:$W$1048576, 0)):INDEX(CFB!$K$2:$K$1048576, MATCH(W7672, CFB!$W$2:$W$1048576, 0) + COUNTIF(CFB!$W$2:$W$1048576, W7672) - 1))</f>
        <v>47</v>
      </c>
      <c r="O7672">
        <v>28.46</v>
      </c>
      <c r="P7672">
        <v>10.08</v>
      </c>
      <c r="W7672">
        <v>1961</v>
      </c>
      <c r="X7672">
        <f t="shared" si="237"/>
        <v>0</v>
      </c>
    </row>
    <row r="7673" spans="1:24" ht="12.75" hidden="1" customHeight="1" x14ac:dyDescent="0.45">
      <c r="A7673">
        <v>48</v>
      </c>
      <c r="B7673" t="s">
        <v>66</v>
      </c>
      <c r="C7673" t="s">
        <v>242</v>
      </c>
      <c r="D7673" s="2" t="str">
        <f t="shared" si="236"/>
        <v>Washington1961</v>
      </c>
      <c r="F7673">
        <v>5</v>
      </c>
      <c r="G7673">
        <v>4</v>
      </c>
      <c r="H7673">
        <v>1</v>
      </c>
      <c r="I7673">
        <v>-2.64</v>
      </c>
      <c r="J7673">
        <v>5.21</v>
      </c>
      <c r="K7673">
        <v>2.56</v>
      </c>
      <c r="L7673" s="2">
        <f>_xlfn.RANK.EQ(I7673, INDEX(CFB!$I$2:$I$1048576, MATCH(W7673, CFB!$W$2:$W$1048576, 0)):INDEX(CFB!$I$2:$I$1048576, MATCH(W7673, CFB!$W$2:$W$1048576, 0) + COUNTIF(CFB!$W$2:$W$1048576, W7673) - 1), 0)</f>
        <v>83</v>
      </c>
      <c r="M7673" s="2">
        <f>_xlfn.RANK.EQ(J7673, INDEX(CFB!$J$2:$J$1048576, MATCH(W7673, CFB!$W$2:$W$1048576, 0)):INDEX(CFB!$J$2:$J$1048576, MATCH(W7673, CFB!$W$2:$W$1048576, 0) + COUNTIF(CFB!$W$2:$W$1048576, W7673) - 1))</f>
        <v>21</v>
      </c>
      <c r="N7673" s="2">
        <f>RANK(K7673, INDEX(CFB!$K$2:$K$1048576, MATCH(W7673, CFB!$W$2:$W$1048576, 0)):INDEX(CFB!$K$2:$K$1048576, MATCH(W7673, CFB!$W$2:$W$1048576, 0) + COUNTIF(CFB!$W$2:$W$1048576, W7673) - 1))</f>
        <v>48</v>
      </c>
      <c r="O7673">
        <v>20.100000000000001</v>
      </c>
      <c r="P7673">
        <v>1.0900000000000001</v>
      </c>
      <c r="W7673">
        <v>1961</v>
      </c>
      <c r="X7673">
        <f t="shared" si="237"/>
        <v>0</v>
      </c>
    </row>
    <row r="7674" spans="1:24" ht="12.75" hidden="1" customHeight="1" x14ac:dyDescent="0.45">
      <c r="A7674">
        <v>49</v>
      </c>
      <c r="B7674" t="s">
        <v>13</v>
      </c>
      <c r="C7674" t="s">
        <v>12</v>
      </c>
      <c r="D7674" s="2" t="str">
        <f t="shared" si="236"/>
        <v>Oregon1961</v>
      </c>
      <c r="F7674">
        <v>4</v>
      </c>
      <c r="G7674">
        <v>6</v>
      </c>
      <c r="H7674">
        <v>0</v>
      </c>
      <c r="I7674">
        <v>-1.1499999999999999</v>
      </c>
      <c r="J7674">
        <v>3.7</v>
      </c>
      <c r="K7674">
        <v>2.5499999999999998</v>
      </c>
      <c r="L7674" s="2">
        <f>_xlfn.RANK.EQ(I7674, INDEX(CFB!$I$2:$I$1048576, MATCH(W7674, CFB!$W$2:$W$1048576, 0)):INDEX(CFB!$I$2:$I$1048576, MATCH(W7674, CFB!$W$2:$W$1048576, 0) + COUNTIF(CFB!$W$2:$W$1048576, W7674) - 1), 0)</f>
        <v>69</v>
      </c>
      <c r="M7674" s="2">
        <f>_xlfn.RANK.EQ(J7674, INDEX(CFB!$J$2:$J$1048576, MATCH(W7674, CFB!$W$2:$W$1048576, 0)):INDEX(CFB!$J$2:$J$1048576, MATCH(W7674, CFB!$W$2:$W$1048576, 0) + COUNTIF(CFB!$W$2:$W$1048576, W7674) - 1))</f>
        <v>29</v>
      </c>
      <c r="N7674" s="2">
        <f>RANK(K7674, INDEX(CFB!$K$2:$K$1048576, MATCH(W7674, CFB!$W$2:$W$1048576, 0)):INDEX(CFB!$K$2:$K$1048576, MATCH(W7674, CFB!$W$2:$W$1048576, 0) + COUNTIF(CFB!$W$2:$W$1048576, W7674) - 1))</f>
        <v>49</v>
      </c>
      <c r="O7674">
        <v>23.77</v>
      </c>
      <c r="P7674">
        <v>3.02</v>
      </c>
      <c r="W7674">
        <v>1961</v>
      </c>
      <c r="X7674">
        <f t="shared" si="237"/>
        <v>0</v>
      </c>
    </row>
    <row r="7675" spans="1:24" ht="12.75" hidden="1" customHeight="1" x14ac:dyDescent="0.45">
      <c r="A7675">
        <v>50</v>
      </c>
      <c r="B7675" t="s">
        <v>91</v>
      </c>
      <c r="C7675" t="s">
        <v>23</v>
      </c>
      <c r="D7675" s="2" t="str">
        <f t="shared" si="236"/>
        <v>North Carolina State1961</v>
      </c>
      <c r="F7675">
        <v>4</v>
      </c>
      <c r="G7675">
        <v>6</v>
      </c>
      <c r="H7675">
        <v>0</v>
      </c>
      <c r="I7675">
        <v>1.46</v>
      </c>
      <c r="J7675">
        <v>0.93</v>
      </c>
      <c r="K7675">
        <v>2.39</v>
      </c>
      <c r="L7675" s="2">
        <f>_xlfn.RANK.EQ(I7675, INDEX(CFB!$I$2:$I$1048576, MATCH(W7675, CFB!$W$2:$W$1048576, 0)):INDEX(CFB!$I$2:$I$1048576, MATCH(W7675, CFB!$W$2:$W$1048576, 0) + COUNTIF(CFB!$W$2:$W$1048576, W7675) - 1), 0)</f>
        <v>49</v>
      </c>
      <c r="M7675" s="2">
        <f>_xlfn.RANK.EQ(J7675, INDEX(CFB!$J$2:$J$1048576, MATCH(W7675, CFB!$W$2:$W$1048576, 0)):INDEX(CFB!$J$2:$J$1048576, MATCH(W7675, CFB!$W$2:$W$1048576, 0) + COUNTIF(CFB!$W$2:$W$1048576, W7675) - 1))</f>
        <v>55</v>
      </c>
      <c r="N7675" s="2">
        <f>RANK(K7675, INDEX(CFB!$K$2:$K$1048576, MATCH(W7675, CFB!$W$2:$W$1048576, 0)):INDEX(CFB!$K$2:$K$1048576, MATCH(W7675, CFB!$W$2:$W$1048576, 0) + COUNTIF(CFB!$W$2:$W$1048576, W7675) - 1))</f>
        <v>50</v>
      </c>
      <c r="O7675">
        <v>24.63</v>
      </c>
      <c r="P7675">
        <v>4.95</v>
      </c>
      <c r="W7675">
        <v>1961</v>
      </c>
      <c r="X7675">
        <f t="shared" si="237"/>
        <v>0</v>
      </c>
    </row>
    <row r="7676" spans="1:24" ht="12.75" hidden="1" customHeight="1" x14ac:dyDescent="0.45">
      <c r="A7676">
        <v>51</v>
      </c>
      <c r="B7676" t="s">
        <v>47</v>
      </c>
      <c r="C7676" t="s">
        <v>188</v>
      </c>
      <c r="D7676" s="2" t="str">
        <f t="shared" si="236"/>
        <v>Nebraska1961</v>
      </c>
      <c r="F7676">
        <v>3</v>
      </c>
      <c r="G7676">
        <v>6</v>
      </c>
      <c r="H7676">
        <v>1</v>
      </c>
      <c r="I7676">
        <v>-1.71</v>
      </c>
      <c r="J7676">
        <v>3.88</v>
      </c>
      <c r="K7676">
        <v>2.1800000000000002</v>
      </c>
      <c r="L7676" s="2">
        <f>_xlfn.RANK.EQ(I7676, INDEX(CFB!$I$2:$I$1048576, MATCH(W7676, CFB!$W$2:$W$1048576, 0)):INDEX(CFB!$I$2:$I$1048576, MATCH(W7676, CFB!$W$2:$W$1048576, 0) + COUNTIF(CFB!$W$2:$W$1048576, W7676) - 1), 0)</f>
        <v>74</v>
      </c>
      <c r="M7676" s="2">
        <f>_xlfn.RANK.EQ(J7676, INDEX(CFB!$J$2:$J$1048576, MATCH(W7676, CFB!$W$2:$W$1048576, 0)):INDEX(CFB!$J$2:$J$1048576, MATCH(W7676, CFB!$W$2:$W$1048576, 0) + COUNTIF(CFB!$W$2:$W$1048576, W7676) - 1))</f>
        <v>28</v>
      </c>
      <c r="N7676" s="2">
        <f>RANK(K7676, INDEX(CFB!$K$2:$K$1048576, MATCH(W7676, CFB!$W$2:$W$1048576, 0)):INDEX(CFB!$K$2:$K$1048576, MATCH(W7676, CFB!$W$2:$W$1048576, 0) + COUNTIF(CFB!$W$2:$W$1048576, W7676) - 1))</f>
        <v>51</v>
      </c>
      <c r="O7676">
        <v>22.99</v>
      </c>
      <c r="P7676">
        <v>2.74</v>
      </c>
      <c r="W7676">
        <v>1961</v>
      </c>
      <c r="X7676">
        <f t="shared" si="237"/>
        <v>0</v>
      </c>
    </row>
    <row r="7677" spans="1:24" ht="12.75" hidden="1" customHeight="1" x14ac:dyDescent="0.45">
      <c r="A7677">
        <v>52</v>
      </c>
      <c r="B7677" t="s">
        <v>28</v>
      </c>
      <c r="C7677" t="s">
        <v>251</v>
      </c>
      <c r="D7677" s="2" t="str">
        <f t="shared" si="236"/>
        <v>Arizona State1961</v>
      </c>
      <c r="F7677">
        <v>7</v>
      </c>
      <c r="G7677">
        <v>3</v>
      </c>
      <c r="H7677">
        <v>0</v>
      </c>
      <c r="I7677">
        <v>5.41</v>
      </c>
      <c r="J7677">
        <v>-3.52</v>
      </c>
      <c r="K7677">
        <v>1.89</v>
      </c>
      <c r="L7677" s="2">
        <f>_xlfn.RANK.EQ(I7677, INDEX(CFB!$I$2:$I$1048576, MATCH(W7677, CFB!$W$2:$W$1048576, 0)):INDEX(CFB!$I$2:$I$1048576, MATCH(W7677, CFB!$W$2:$W$1048576, 0) + COUNTIF(CFB!$W$2:$W$1048576, W7677) - 1), 0)</f>
        <v>22</v>
      </c>
      <c r="M7677" s="2">
        <f>_xlfn.RANK.EQ(J7677, INDEX(CFB!$J$2:$J$1048576, MATCH(W7677, CFB!$W$2:$W$1048576, 0)):INDEX(CFB!$J$2:$J$1048576, MATCH(W7677, CFB!$W$2:$W$1048576, 0) + COUNTIF(CFB!$W$2:$W$1048576, W7677) - 1))</f>
        <v>84</v>
      </c>
      <c r="N7677" s="2">
        <f>RANK(K7677, INDEX(CFB!$K$2:$K$1048576, MATCH(W7677, CFB!$W$2:$W$1048576, 0)):INDEX(CFB!$K$2:$K$1048576, MATCH(W7677, CFB!$W$2:$W$1048576, 0) + COUNTIF(CFB!$W$2:$W$1048576, W7677) - 1))</f>
        <v>52</v>
      </c>
      <c r="O7677">
        <v>30.72</v>
      </c>
      <c r="P7677">
        <v>10.74</v>
      </c>
      <c r="W7677">
        <v>1961</v>
      </c>
      <c r="X7677">
        <f t="shared" si="237"/>
        <v>0</v>
      </c>
    </row>
    <row r="7678" spans="1:24" ht="12.75" hidden="1" customHeight="1" x14ac:dyDescent="0.45">
      <c r="A7678">
        <v>53</v>
      </c>
      <c r="B7678" t="s">
        <v>70</v>
      </c>
      <c r="C7678" t="s">
        <v>12</v>
      </c>
      <c r="D7678" s="2" t="str">
        <f t="shared" si="236"/>
        <v>Pitt1961</v>
      </c>
      <c r="F7678">
        <v>3</v>
      </c>
      <c r="G7678">
        <v>7</v>
      </c>
      <c r="H7678">
        <v>0</v>
      </c>
      <c r="I7678">
        <v>3.73</v>
      </c>
      <c r="J7678">
        <v>-2.25</v>
      </c>
      <c r="K7678">
        <v>1.47</v>
      </c>
      <c r="L7678" s="2">
        <f>_xlfn.RANK.EQ(I7678, INDEX(CFB!$I$2:$I$1048576, MATCH(W7678, CFB!$W$2:$W$1048576, 0)):INDEX(CFB!$I$2:$I$1048576, MATCH(W7678, CFB!$W$2:$W$1048576, 0) + COUNTIF(CFB!$W$2:$W$1048576, W7678) - 1), 0)</f>
        <v>31</v>
      </c>
      <c r="M7678" s="2">
        <f>_xlfn.RANK.EQ(J7678, INDEX(CFB!$J$2:$J$1048576, MATCH(W7678, CFB!$W$2:$W$1048576, 0)):INDEX(CFB!$J$2:$J$1048576, MATCH(W7678, CFB!$W$2:$W$1048576, 0) + COUNTIF(CFB!$W$2:$W$1048576, W7678) - 1))</f>
        <v>75</v>
      </c>
      <c r="N7678" s="2">
        <f>RANK(K7678, INDEX(CFB!$K$2:$K$1048576, MATCH(W7678, CFB!$W$2:$W$1048576, 0)):INDEX(CFB!$K$2:$K$1048576, MATCH(W7678, CFB!$W$2:$W$1048576, 0) + COUNTIF(CFB!$W$2:$W$1048576, W7678) - 1))</f>
        <v>53</v>
      </c>
      <c r="O7678">
        <v>27.52</v>
      </c>
      <c r="P7678">
        <v>8.7899999999999991</v>
      </c>
      <c r="W7678">
        <v>1961</v>
      </c>
      <c r="X7678">
        <f t="shared" si="237"/>
        <v>0</v>
      </c>
    </row>
    <row r="7679" spans="1:24" ht="12.75" hidden="1" customHeight="1" x14ac:dyDescent="0.45">
      <c r="A7679">
        <v>54</v>
      </c>
      <c r="B7679" t="s">
        <v>38</v>
      </c>
      <c r="C7679" t="s">
        <v>242</v>
      </c>
      <c r="D7679" s="2" t="str">
        <f t="shared" si="236"/>
        <v>USC1961</v>
      </c>
      <c r="F7679">
        <v>4</v>
      </c>
      <c r="G7679">
        <v>5</v>
      </c>
      <c r="H7679">
        <v>1</v>
      </c>
      <c r="I7679">
        <v>1.59</v>
      </c>
      <c r="J7679">
        <v>-0.18</v>
      </c>
      <c r="K7679">
        <v>1.41</v>
      </c>
      <c r="L7679" s="2">
        <f>_xlfn.RANK.EQ(I7679, INDEX(CFB!$I$2:$I$1048576, MATCH(W7679, CFB!$W$2:$W$1048576, 0)):INDEX(CFB!$I$2:$I$1048576, MATCH(W7679, CFB!$W$2:$W$1048576, 0) + COUNTIF(CFB!$W$2:$W$1048576, W7679) - 1), 0)</f>
        <v>46</v>
      </c>
      <c r="M7679" s="2">
        <f>_xlfn.RANK.EQ(J7679, INDEX(CFB!$J$2:$J$1048576, MATCH(W7679, CFB!$W$2:$W$1048576, 0)):INDEX(CFB!$J$2:$J$1048576, MATCH(W7679, CFB!$W$2:$W$1048576, 0) + COUNTIF(CFB!$W$2:$W$1048576, W7679) - 1))</f>
        <v>63</v>
      </c>
      <c r="N7679" s="2">
        <f>RANK(K7679, INDEX(CFB!$K$2:$K$1048576, MATCH(W7679, CFB!$W$2:$W$1048576, 0)):INDEX(CFB!$K$2:$K$1048576, MATCH(W7679, CFB!$W$2:$W$1048576, 0) + COUNTIF(CFB!$W$2:$W$1048576, W7679) - 1))</f>
        <v>54</v>
      </c>
      <c r="O7679">
        <v>24.77</v>
      </c>
      <c r="P7679">
        <v>6.32</v>
      </c>
      <c r="W7679">
        <v>1961</v>
      </c>
      <c r="X7679">
        <f t="shared" si="237"/>
        <v>0</v>
      </c>
    </row>
    <row r="7680" spans="1:24" hidden="1" x14ac:dyDescent="0.45">
      <c r="A7680">
        <v>55</v>
      </c>
      <c r="B7680" t="s">
        <v>21</v>
      </c>
      <c r="C7680" t="s">
        <v>10</v>
      </c>
      <c r="D7680" s="2" t="str">
        <f t="shared" si="236"/>
        <v>Indiana1961</v>
      </c>
      <c r="F7680">
        <v>2</v>
      </c>
      <c r="G7680">
        <v>7</v>
      </c>
      <c r="H7680">
        <v>0</v>
      </c>
      <c r="I7680">
        <v>-0.95</v>
      </c>
      <c r="J7680">
        <v>2.27</v>
      </c>
      <c r="K7680">
        <v>1.32</v>
      </c>
      <c r="L7680" s="2">
        <f>_xlfn.RANK.EQ(I7680, INDEX(CFB!$I$2:$I$1048576, MATCH(W7680, CFB!$W$2:$W$1048576, 0)):INDEX(CFB!$I$2:$I$1048576, MATCH(W7680, CFB!$W$2:$W$1048576, 0) + COUNTIF(CFB!$W$2:$W$1048576, W7680) - 1), 0)</f>
        <v>66</v>
      </c>
      <c r="M7680" s="2">
        <f>_xlfn.RANK.EQ(J7680, INDEX(CFB!$J$2:$J$1048576, MATCH(W7680, CFB!$W$2:$W$1048576, 0)):INDEX(CFB!$J$2:$J$1048576, MATCH(W7680, CFB!$W$2:$W$1048576, 0) + COUNTIF(CFB!$W$2:$W$1048576, W7680) - 1))</f>
        <v>42</v>
      </c>
      <c r="N7680" s="2">
        <f>RANK(K7680, INDEX(CFB!$K$2:$K$1048576, MATCH(W7680, CFB!$W$2:$W$1048576, 0)):INDEX(CFB!$K$2:$K$1048576, MATCH(W7680, CFB!$W$2:$W$1048576, 0) + COUNTIF(CFB!$W$2:$W$1048576, W7680) - 1))</f>
        <v>55</v>
      </c>
      <c r="O7680">
        <v>23.44</v>
      </c>
      <c r="P7680">
        <v>5.01</v>
      </c>
      <c r="W7680">
        <v>1961</v>
      </c>
      <c r="X7680">
        <f t="shared" si="237"/>
        <v>0</v>
      </c>
    </row>
    <row r="7681" spans="1:24" ht="12.75" hidden="1" customHeight="1" x14ac:dyDescent="0.45">
      <c r="A7681">
        <v>56</v>
      </c>
      <c r="B7681" t="s">
        <v>121</v>
      </c>
      <c r="C7681" t="s">
        <v>188</v>
      </c>
      <c r="D7681" s="2" t="str">
        <f t="shared" si="236"/>
        <v>Oklahoma State1961</v>
      </c>
      <c r="F7681">
        <v>4</v>
      </c>
      <c r="G7681">
        <v>6</v>
      </c>
      <c r="H7681">
        <v>0</v>
      </c>
      <c r="I7681">
        <v>0.56000000000000005</v>
      </c>
      <c r="J7681">
        <v>0.26</v>
      </c>
      <c r="K7681">
        <v>0.83</v>
      </c>
      <c r="L7681" s="2">
        <f>_xlfn.RANK.EQ(I7681, INDEX(CFB!$I$2:$I$1048576, MATCH(W7681, CFB!$W$2:$W$1048576, 0)):INDEX(CFB!$I$2:$I$1048576, MATCH(W7681, CFB!$W$2:$W$1048576, 0) + COUNTIF(CFB!$W$2:$W$1048576, W7681) - 1), 0)</f>
        <v>57</v>
      </c>
      <c r="M7681" s="2">
        <f>_xlfn.RANK.EQ(J7681, INDEX(CFB!$J$2:$J$1048576, MATCH(W7681, CFB!$W$2:$W$1048576, 0)):INDEX(CFB!$J$2:$J$1048576, MATCH(W7681, CFB!$W$2:$W$1048576, 0) + COUNTIF(CFB!$W$2:$W$1048576, W7681) - 1))</f>
        <v>61</v>
      </c>
      <c r="N7681" s="2">
        <f>RANK(K7681, INDEX(CFB!$K$2:$K$1048576, MATCH(W7681, CFB!$W$2:$W$1048576, 0)):INDEX(CFB!$K$2:$K$1048576, MATCH(W7681, CFB!$W$2:$W$1048576, 0) + COUNTIF(CFB!$W$2:$W$1048576, W7681) - 1))</f>
        <v>56</v>
      </c>
      <c r="O7681">
        <v>26.86</v>
      </c>
      <c r="P7681">
        <v>7.81</v>
      </c>
      <c r="W7681">
        <v>1961</v>
      </c>
      <c r="X7681">
        <f t="shared" si="237"/>
        <v>0</v>
      </c>
    </row>
    <row r="7682" spans="1:24" ht="12.75" hidden="1" customHeight="1" x14ac:dyDescent="0.45">
      <c r="A7682">
        <v>57</v>
      </c>
      <c r="B7682" t="s">
        <v>20</v>
      </c>
      <c r="C7682" t="s">
        <v>23</v>
      </c>
      <c r="D7682" s="2" t="str">
        <f t="shared" ref="D7682:D7745" si="238">_xlfn.CONCAT(B7682, W7682)</f>
        <v>South Carolina1961</v>
      </c>
      <c r="F7682">
        <v>4</v>
      </c>
      <c r="G7682">
        <v>6</v>
      </c>
      <c r="H7682">
        <v>0</v>
      </c>
      <c r="I7682">
        <v>1.05</v>
      </c>
      <c r="J7682">
        <v>-0.47</v>
      </c>
      <c r="K7682">
        <v>0.57999999999999996</v>
      </c>
      <c r="L7682" s="2">
        <f>_xlfn.RANK.EQ(I7682, INDEX(CFB!$I$2:$I$1048576, MATCH(W7682, CFB!$W$2:$W$1048576, 0)):INDEX(CFB!$I$2:$I$1048576, MATCH(W7682, CFB!$W$2:$W$1048576, 0) + COUNTIF(CFB!$W$2:$W$1048576, W7682) - 1), 0)</f>
        <v>53</v>
      </c>
      <c r="M7682" s="2">
        <f>_xlfn.RANK.EQ(J7682, INDEX(CFB!$J$2:$J$1048576, MATCH(W7682, CFB!$W$2:$W$1048576, 0)):INDEX(CFB!$J$2:$J$1048576, MATCH(W7682, CFB!$W$2:$W$1048576, 0) + COUNTIF(CFB!$W$2:$W$1048576, W7682) - 1))</f>
        <v>65</v>
      </c>
      <c r="N7682" s="2">
        <f>RANK(K7682, INDEX(CFB!$K$2:$K$1048576, MATCH(W7682, CFB!$W$2:$W$1048576, 0)):INDEX(CFB!$K$2:$K$1048576, MATCH(W7682, CFB!$W$2:$W$1048576, 0) + COUNTIF(CFB!$W$2:$W$1048576, W7682) - 1))</f>
        <v>57</v>
      </c>
      <c r="O7682">
        <v>24.67</v>
      </c>
      <c r="P7682">
        <v>8.31</v>
      </c>
      <c r="W7682">
        <v>1961</v>
      </c>
      <c r="X7682">
        <f t="shared" ref="X7682:X7745" si="239">IF(E7682=1, 1,0)</f>
        <v>0</v>
      </c>
    </row>
    <row r="7683" spans="1:24" ht="12.75" hidden="1" customHeight="1" x14ac:dyDescent="0.45">
      <c r="A7683">
        <v>58</v>
      </c>
      <c r="B7683" t="s">
        <v>119</v>
      </c>
      <c r="C7683" t="s">
        <v>12</v>
      </c>
      <c r="D7683" s="2" t="str">
        <f t="shared" si="238"/>
        <v>Oregon State1961</v>
      </c>
      <c r="F7683">
        <v>5</v>
      </c>
      <c r="G7683">
        <v>5</v>
      </c>
      <c r="H7683">
        <v>0</v>
      </c>
      <c r="I7683">
        <v>-1.89</v>
      </c>
      <c r="J7683">
        <v>2.3199999999999998</v>
      </c>
      <c r="K7683">
        <v>0.43</v>
      </c>
      <c r="L7683" s="2">
        <f>_xlfn.RANK.EQ(I7683, INDEX(CFB!$I$2:$I$1048576, MATCH(W7683, CFB!$W$2:$W$1048576, 0)):INDEX(CFB!$I$2:$I$1048576, MATCH(W7683, CFB!$W$2:$W$1048576, 0) + COUNTIF(CFB!$W$2:$W$1048576, W7683) - 1), 0)</f>
        <v>77</v>
      </c>
      <c r="M7683" s="2">
        <f>_xlfn.RANK.EQ(J7683, INDEX(CFB!$J$2:$J$1048576, MATCH(W7683, CFB!$W$2:$W$1048576, 0)):INDEX(CFB!$J$2:$J$1048576, MATCH(W7683, CFB!$W$2:$W$1048576, 0) + COUNTIF(CFB!$W$2:$W$1048576, W7683) - 1))</f>
        <v>41</v>
      </c>
      <c r="N7683" s="2">
        <f>RANK(K7683, INDEX(CFB!$K$2:$K$1048576, MATCH(W7683, CFB!$W$2:$W$1048576, 0)):INDEX(CFB!$K$2:$K$1048576, MATCH(W7683, CFB!$W$2:$W$1048576, 0) + COUNTIF(CFB!$W$2:$W$1048576, W7683) - 1))</f>
        <v>58</v>
      </c>
      <c r="O7683">
        <v>22.46</v>
      </c>
      <c r="P7683">
        <v>4.88</v>
      </c>
      <c r="W7683">
        <v>1961</v>
      </c>
      <c r="X7683">
        <f t="shared" si="239"/>
        <v>0</v>
      </c>
    </row>
    <row r="7684" spans="1:24" ht="12.75" hidden="1" customHeight="1" x14ac:dyDescent="0.45">
      <c r="A7684">
        <v>59</v>
      </c>
      <c r="B7684" t="s">
        <v>89</v>
      </c>
      <c r="C7684" t="s">
        <v>206</v>
      </c>
      <c r="D7684" s="2" t="str">
        <f t="shared" si="238"/>
        <v>West Virginia1961</v>
      </c>
      <c r="F7684">
        <v>4</v>
      </c>
      <c r="G7684">
        <v>6</v>
      </c>
      <c r="H7684">
        <v>0</v>
      </c>
      <c r="I7684">
        <v>-1.25</v>
      </c>
      <c r="J7684">
        <v>1.64</v>
      </c>
      <c r="K7684">
        <v>0.38</v>
      </c>
      <c r="L7684" s="2">
        <f>_xlfn.RANK.EQ(I7684, INDEX(CFB!$I$2:$I$1048576, MATCH(W7684, CFB!$W$2:$W$1048576, 0)):INDEX(CFB!$I$2:$I$1048576, MATCH(W7684, CFB!$W$2:$W$1048576, 0) + COUNTIF(CFB!$W$2:$W$1048576, W7684) - 1), 0)</f>
        <v>71</v>
      </c>
      <c r="M7684" s="2">
        <f>_xlfn.RANK.EQ(J7684, INDEX(CFB!$J$2:$J$1048576, MATCH(W7684, CFB!$W$2:$W$1048576, 0)):INDEX(CFB!$J$2:$J$1048576, MATCH(W7684, CFB!$W$2:$W$1048576, 0) + COUNTIF(CFB!$W$2:$W$1048576, W7684) - 1))</f>
        <v>51</v>
      </c>
      <c r="N7684" s="2">
        <f>RANK(K7684, INDEX(CFB!$K$2:$K$1048576, MATCH(W7684, CFB!$W$2:$W$1048576, 0)):INDEX(CFB!$K$2:$K$1048576, MATCH(W7684, CFB!$W$2:$W$1048576, 0) + COUNTIF(CFB!$W$2:$W$1048576, W7684) - 1))</f>
        <v>59</v>
      </c>
      <c r="O7684">
        <v>21.94</v>
      </c>
      <c r="P7684">
        <v>5.83</v>
      </c>
      <c r="W7684">
        <v>1961</v>
      </c>
      <c r="X7684">
        <f t="shared" si="239"/>
        <v>0</v>
      </c>
    </row>
    <row r="7685" spans="1:24" ht="12.75" hidden="1" customHeight="1" x14ac:dyDescent="0.45">
      <c r="A7685">
        <v>60</v>
      </c>
      <c r="B7685" t="s">
        <v>106</v>
      </c>
      <c r="C7685" t="s">
        <v>23</v>
      </c>
      <c r="D7685" s="2" t="str">
        <f t="shared" si="238"/>
        <v>Wake Forest1961</v>
      </c>
      <c r="F7685">
        <v>4</v>
      </c>
      <c r="G7685">
        <v>6</v>
      </c>
      <c r="H7685">
        <v>0</v>
      </c>
      <c r="I7685">
        <v>-1.94</v>
      </c>
      <c r="J7685">
        <v>1.78</v>
      </c>
      <c r="K7685">
        <v>-0.16</v>
      </c>
      <c r="L7685" s="2">
        <f>_xlfn.RANK.EQ(I7685, INDEX(CFB!$I$2:$I$1048576, MATCH(W7685, CFB!$W$2:$W$1048576, 0)):INDEX(CFB!$I$2:$I$1048576, MATCH(W7685, CFB!$W$2:$W$1048576, 0) + COUNTIF(CFB!$W$2:$W$1048576, W7685) - 1), 0)</f>
        <v>80</v>
      </c>
      <c r="M7685" s="2">
        <f>_xlfn.RANK.EQ(J7685, INDEX(CFB!$J$2:$J$1048576, MATCH(W7685, CFB!$W$2:$W$1048576, 0)):INDEX(CFB!$J$2:$J$1048576, MATCH(W7685, CFB!$W$2:$W$1048576, 0) + COUNTIF(CFB!$W$2:$W$1048576, W7685) - 1))</f>
        <v>47</v>
      </c>
      <c r="N7685" s="2">
        <f>RANK(K7685, INDEX(CFB!$K$2:$K$1048576, MATCH(W7685, CFB!$W$2:$W$1048576, 0)):INDEX(CFB!$K$2:$K$1048576, MATCH(W7685, CFB!$W$2:$W$1048576, 0) + COUNTIF(CFB!$W$2:$W$1048576, W7685) - 1))</f>
        <v>60</v>
      </c>
      <c r="O7685">
        <v>21.37</v>
      </c>
      <c r="P7685">
        <v>5.79</v>
      </c>
      <c r="W7685">
        <v>1961</v>
      </c>
      <c r="X7685">
        <f t="shared" si="239"/>
        <v>0</v>
      </c>
    </row>
    <row r="7686" spans="1:24" ht="12.75" hidden="1" customHeight="1" x14ac:dyDescent="0.45">
      <c r="A7686">
        <v>61</v>
      </c>
      <c r="B7686" t="s">
        <v>58</v>
      </c>
      <c r="C7686" t="s">
        <v>15</v>
      </c>
      <c r="D7686" s="2" t="str">
        <f t="shared" si="238"/>
        <v>Tulane1961</v>
      </c>
      <c r="F7686">
        <v>2</v>
      </c>
      <c r="G7686">
        <v>8</v>
      </c>
      <c r="H7686">
        <v>0</v>
      </c>
      <c r="I7686">
        <v>-1.9</v>
      </c>
      <c r="J7686">
        <v>1.67</v>
      </c>
      <c r="K7686">
        <v>-0.23</v>
      </c>
      <c r="L7686" s="2">
        <f>_xlfn.RANK.EQ(I7686, INDEX(CFB!$I$2:$I$1048576, MATCH(W7686, CFB!$W$2:$W$1048576, 0)):INDEX(CFB!$I$2:$I$1048576, MATCH(W7686, CFB!$W$2:$W$1048576, 0) + COUNTIF(CFB!$W$2:$W$1048576, W7686) - 1), 0)</f>
        <v>79</v>
      </c>
      <c r="M7686" s="2">
        <f>_xlfn.RANK.EQ(J7686, INDEX(CFB!$J$2:$J$1048576, MATCH(W7686, CFB!$W$2:$W$1048576, 0)):INDEX(CFB!$J$2:$J$1048576, MATCH(W7686, CFB!$W$2:$W$1048576, 0) + COUNTIF(CFB!$W$2:$W$1048576, W7686) - 1))</f>
        <v>49</v>
      </c>
      <c r="N7686" s="2">
        <f>RANK(K7686, INDEX(CFB!$K$2:$K$1048576, MATCH(W7686, CFB!$W$2:$W$1048576, 0)):INDEX(CFB!$K$2:$K$1048576, MATCH(W7686, CFB!$W$2:$W$1048576, 0) + COUNTIF(CFB!$W$2:$W$1048576, W7686) - 1))</f>
        <v>61</v>
      </c>
      <c r="O7686">
        <v>22.15</v>
      </c>
      <c r="P7686">
        <v>9.39</v>
      </c>
      <c r="W7686">
        <v>1961</v>
      </c>
      <c r="X7686">
        <f t="shared" si="239"/>
        <v>0</v>
      </c>
    </row>
    <row r="7687" spans="1:24" ht="12.75" hidden="1" customHeight="1" x14ac:dyDescent="0.45">
      <c r="A7687">
        <v>62</v>
      </c>
      <c r="B7687" t="s">
        <v>216</v>
      </c>
      <c r="C7687" t="s">
        <v>12</v>
      </c>
      <c r="D7687" s="2" t="str">
        <f t="shared" si="238"/>
        <v>Holy Cross1961</v>
      </c>
      <c r="F7687">
        <v>7</v>
      </c>
      <c r="G7687">
        <v>3</v>
      </c>
      <c r="H7687">
        <v>0</v>
      </c>
      <c r="I7687">
        <v>0.84</v>
      </c>
      <c r="J7687">
        <v>-1.34</v>
      </c>
      <c r="K7687">
        <v>-0.5</v>
      </c>
      <c r="L7687" s="2">
        <f>_xlfn.RANK.EQ(I7687, INDEX(CFB!$I$2:$I$1048576, MATCH(W7687, CFB!$W$2:$W$1048576, 0)):INDEX(CFB!$I$2:$I$1048576, MATCH(W7687, CFB!$W$2:$W$1048576, 0) + COUNTIF(CFB!$W$2:$W$1048576, W7687) - 1), 0)</f>
        <v>56</v>
      </c>
      <c r="M7687" s="2">
        <f>_xlfn.RANK.EQ(J7687, INDEX(CFB!$J$2:$J$1048576, MATCH(W7687, CFB!$W$2:$W$1048576, 0)):INDEX(CFB!$J$2:$J$1048576, MATCH(W7687, CFB!$W$2:$W$1048576, 0) + COUNTIF(CFB!$W$2:$W$1048576, W7687) - 1))</f>
        <v>70</v>
      </c>
      <c r="N7687" s="2">
        <f>RANK(K7687, INDEX(CFB!$K$2:$K$1048576, MATCH(W7687, CFB!$W$2:$W$1048576, 0)):INDEX(CFB!$K$2:$K$1048576, MATCH(W7687, CFB!$W$2:$W$1048576, 0) + COUNTIF(CFB!$W$2:$W$1048576, W7687) - 1))</f>
        <v>62</v>
      </c>
      <c r="O7687">
        <v>25.53</v>
      </c>
      <c r="P7687">
        <v>9.31</v>
      </c>
      <c r="W7687">
        <v>1961</v>
      </c>
      <c r="X7687">
        <f t="shared" si="239"/>
        <v>0</v>
      </c>
    </row>
    <row r="7688" spans="1:24" ht="12.75" hidden="1" customHeight="1" x14ac:dyDescent="0.45">
      <c r="A7688">
        <v>63</v>
      </c>
      <c r="B7688" t="s">
        <v>71</v>
      </c>
      <c r="C7688" t="s">
        <v>189</v>
      </c>
      <c r="D7688" s="2" t="str">
        <f t="shared" si="238"/>
        <v>Texas Tech1961</v>
      </c>
      <c r="F7688">
        <v>4</v>
      </c>
      <c r="G7688">
        <v>6</v>
      </c>
      <c r="H7688">
        <v>0</v>
      </c>
      <c r="I7688">
        <v>-1.67</v>
      </c>
      <c r="J7688">
        <v>0.86</v>
      </c>
      <c r="K7688">
        <v>-0.82</v>
      </c>
      <c r="L7688" s="2">
        <f>_xlfn.RANK.EQ(I7688, INDEX(CFB!$I$2:$I$1048576, MATCH(W7688, CFB!$W$2:$W$1048576, 0)):INDEX(CFB!$I$2:$I$1048576, MATCH(W7688, CFB!$W$2:$W$1048576, 0) + COUNTIF(CFB!$W$2:$W$1048576, W7688) - 1), 0)</f>
        <v>73</v>
      </c>
      <c r="M7688" s="2">
        <f>_xlfn.RANK.EQ(J7688, INDEX(CFB!$J$2:$J$1048576, MATCH(W7688, CFB!$W$2:$W$1048576, 0)):INDEX(CFB!$J$2:$J$1048576, MATCH(W7688, CFB!$W$2:$W$1048576, 0) + COUNTIF(CFB!$W$2:$W$1048576, W7688) - 1))</f>
        <v>56</v>
      </c>
      <c r="N7688" s="2">
        <f>RANK(K7688, INDEX(CFB!$K$2:$K$1048576, MATCH(W7688, CFB!$W$2:$W$1048576, 0)):INDEX(CFB!$K$2:$K$1048576, MATCH(W7688, CFB!$W$2:$W$1048576, 0) + COUNTIF(CFB!$W$2:$W$1048576, W7688) - 1))</f>
        <v>63</v>
      </c>
      <c r="O7688">
        <v>22.74</v>
      </c>
      <c r="P7688">
        <v>6.73</v>
      </c>
      <c r="W7688">
        <v>1961</v>
      </c>
      <c r="X7688">
        <f t="shared" si="239"/>
        <v>0</v>
      </c>
    </row>
    <row r="7689" spans="1:24" ht="12.75" hidden="1" customHeight="1" x14ac:dyDescent="0.45">
      <c r="A7689">
        <v>64</v>
      </c>
      <c r="B7689" t="s">
        <v>17</v>
      </c>
      <c r="C7689" t="s">
        <v>15</v>
      </c>
      <c r="D7689" s="2" t="str">
        <f t="shared" si="238"/>
        <v>Georgia1961</v>
      </c>
      <c r="F7689">
        <v>3</v>
      </c>
      <c r="G7689">
        <v>7</v>
      </c>
      <c r="H7689">
        <v>0</v>
      </c>
      <c r="I7689">
        <v>0.06</v>
      </c>
      <c r="J7689">
        <v>-1.19</v>
      </c>
      <c r="K7689">
        <v>-1.1299999999999999</v>
      </c>
      <c r="L7689" s="2">
        <f>_xlfn.RANK.EQ(I7689, INDEX(CFB!$I$2:$I$1048576, MATCH(W7689, CFB!$W$2:$W$1048576, 0)):INDEX(CFB!$I$2:$I$1048576, MATCH(W7689, CFB!$W$2:$W$1048576, 0) + COUNTIF(CFB!$W$2:$W$1048576, W7689) - 1), 0)</f>
        <v>59</v>
      </c>
      <c r="M7689" s="2">
        <f>_xlfn.RANK.EQ(J7689, INDEX(CFB!$J$2:$J$1048576, MATCH(W7689, CFB!$W$2:$W$1048576, 0)):INDEX(CFB!$J$2:$J$1048576, MATCH(W7689, CFB!$W$2:$W$1048576, 0) + COUNTIF(CFB!$W$2:$W$1048576, W7689) - 1))</f>
        <v>67</v>
      </c>
      <c r="N7689" s="2">
        <f>RANK(K7689, INDEX(CFB!$K$2:$K$1048576, MATCH(W7689, CFB!$W$2:$W$1048576, 0)):INDEX(CFB!$K$2:$K$1048576, MATCH(W7689, CFB!$W$2:$W$1048576, 0) + COUNTIF(CFB!$W$2:$W$1048576, W7689) - 1))</f>
        <v>64</v>
      </c>
      <c r="O7689">
        <v>23.58</v>
      </c>
      <c r="P7689">
        <v>7</v>
      </c>
      <c r="W7689">
        <v>1961</v>
      </c>
      <c r="X7689">
        <f t="shared" si="239"/>
        <v>0</v>
      </c>
    </row>
    <row r="7690" spans="1:24" ht="12.75" hidden="1" customHeight="1" x14ac:dyDescent="0.45">
      <c r="A7690">
        <v>65</v>
      </c>
      <c r="B7690" t="s">
        <v>24</v>
      </c>
      <c r="C7690" t="s">
        <v>189</v>
      </c>
      <c r="D7690" s="2" t="str">
        <f t="shared" si="238"/>
        <v>SMU1961</v>
      </c>
      <c r="F7690">
        <v>2</v>
      </c>
      <c r="G7690">
        <v>7</v>
      </c>
      <c r="H7690">
        <v>1</v>
      </c>
      <c r="I7690">
        <v>-1.23</v>
      </c>
      <c r="J7690">
        <v>-0.21</v>
      </c>
      <c r="K7690">
        <v>-1.44</v>
      </c>
      <c r="L7690" s="2">
        <f>_xlfn.RANK.EQ(I7690, INDEX(CFB!$I$2:$I$1048576, MATCH(W7690, CFB!$W$2:$W$1048576, 0)):INDEX(CFB!$I$2:$I$1048576, MATCH(W7690, CFB!$W$2:$W$1048576, 0) + COUNTIF(CFB!$W$2:$W$1048576, W7690) - 1), 0)</f>
        <v>70</v>
      </c>
      <c r="M7690" s="2">
        <f>_xlfn.RANK.EQ(J7690, INDEX(CFB!$J$2:$J$1048576, MATCH(W7690, CFB!$W$2:$W$1048576, 0)):INDEX(CFB!$J$2:$J$1048576, MATCH(W7690, CFB!$W$2:$W$1048576, 0) + COUNTIF(CFB!$W$2:$W$1048576, W7690) - 1))</f>
        <v>64</v>
      </c>
      <c r="N7690" s="2">
        <f>RANK(K7690, INDEX(CFB!$K$2:$K$1048576, MATCH(W7690, CFB!$W$2:$W$1048576, 0)):INDEX(CFB!$K$2:$K$1048576, MATCH(W7690, CFB!$W$2:$W$1048576, 0) + COUNTIF(CFB!$W$2:$W$1048576, W7690) - 1))</f>
        <v>65</v>
      </c>
      <c r="O7690">
        <v>22.95</v>
      </c>
      <c r="P7690">
        <v>6.77</v>
      </c>
      <c r="W7690">
        <v>1961</v>
      </c>
      <c r="X7690">
        <f t="shared" si="239"/>
        <v>0</v>
      </c>
    </row>
    <row r="7691" spans="1:24" ht="12.75" hidden="1" customHeight="1" x14ac:dyDescent="0.45">
      <c r="A7691">
        <v>66</v>
      </c>
      <c r="B7691" t="s">
        <v>59</v>
      </c>
      <c r="C7691" t="s">
        <v>15</v>
      </c>
      <c r="D7691" s="2" t="str">
        <f t="shared" si="238"/>
        <v>Vanderbilt1961</v>
      </c>
      <c r="F7691">
        <v>2</v>
      </c>
      <c r="G7691">
        <v>8</v>
      </c>
      <c r="H7691">
        <v>0</v>
      </c>
      <c r="I7691">
        <v>-1.62</v>
      </c>
      <c r="J7691">
        <v>-0.17</v>
      </c>
      <c r="K7691">
        <v>-1.79</v>
      </c>
      <c r="L7691" s="2">
        <f>_xlfn.RANK.EQ(I7691, INDEX(CFB!$I$2:$I$1048576, MATCH(W7691, CFB!$W$2:$W$1048576, 0)):INDEX(CFB!$I$2:$I$1048576, MATCH(W7691, CFB!$W$2:$W$1048576, 0) + COUNTIF(CFB!$W$2:$W$1048576, W7691) - 1), 0)</f>
        <v>72</v>
      </c>
      <c r="M7691" s="2">
        <f>_xlfn.RANK.EQ(J7691, INDEX(CFB!$J$2:$J$1048576, MATCH(W7691, CFB!$W$2:$W$1048576, 0)):INDEX(CFB!$J$2:$J$1048576, MATCH(W7691, CFB!$W$2:$W$1048576, 0) + COUNTIF(CFB!$W$2:$W$1048576, W7691) - 1))</f>
        <v>62</v>
      </c>
      <c r="N7691" s="2">
        <f>RANK(K7691, INDEX(CFB!$K$2:$K$1048576, MATCH(W7691, CFB!$W$2:$W$1048576, 0)):INDEX(CFB!$K$2:$K$1048576, MATCH(W7691, CFB!$W$2:$W$1048576, 0) + COUNTIF(CFB!$W$2:$W$1048576, W7691) - 1))</f>
        <v>66</v>
      </c>
      <c r="O7691">
        <v>22.86</v>
      </c>
      <c r="P7691">
        <v>9.11</v>
      </c>
      <c r="W7691">
        <v>1961</v>
      </c>
      <c r="X7691">
        <f t="shared" si="239"/>
        <v>0</v>
      </c>
    </row>
    <row r="7692" spans="1:24" ht="12.75" hidden="1" customHeight="1" x14ac:dyDescent="0.45">
      <c r="A7692">
        <v>67</v>
      </c>
      <c r="B7692" t="s">
        <v>223</v>
      </c>
      <c r="C7692" t="s">
        <v>212</v>
      </c>
      <c r="D7692" s="2" t="str">
        <f t="shared" si="238"/>
        <v>Columbia1961</v>
      </c>
      <c r="F7692">
        <v>6</v>
      </c>
      <c r="G7692">
        <v>3</v>
      </c>
      <c r="H7692">
        <v>0</v>
      </c>
      <c r="I7692">
        <v>1.89</v>
      </c>
      <c r="J7692">
        <v>-3.95</v>
      </c>
      <c r="K7692">
        <v>-2.06</v>
      </c>
      <c r="L7692" s="2">
        <f>_xlfn.RANK.EQ(I7692, INDEX(CFB!$I$2:$I$1048576, MATCH(W7692, CFB!$W$2:$W$1048576, 0)):INDEX(CFB!$I$2:$I$1048576, MATCH(W7692, CFB!$W$2:$W$1048576, 0) + COUNTIF(CFB!$W$2:$W$1048576, W7692) - 1), 0)</f>
        <v>43</v>
      </c>
      <c r="M7692" s="2">
        <f>_xlfn.RANK.EQ(J7692, INDEX(CFB!$J$2:$J$1048576, MATCH(W7692, CFB!$W$2:$W$1048576, 0)):INDEX(CFB!$J$2:$J$1048576, MATCH(W7692, CFB!$W$2:$W$1048576, 0) + COUNTIF(CFB!$W$2:$W$1048576, W7692) - 1))</f>
        <v>87</v>
      </c>
      <c r="N7692" s="2">
        <f>RANK(K7692, INDEX(CFB!$K$2:$K$1048576, MATCH(W7692, CFB!$W$2:$W$1048576, 0)):INDEX(CFB!$K$2:$K$1048576, MATCH(W7692, CFB!$W$2:$W$1048576, 0) + COUNTIF(CFB!$W$2:$W$1048576, W7692) - 1))</f>
        <v>67</v>
      </c>
      <c r="O7692">
        <v>29.08</v>
      </c>
      <c r="P7692">
        <v>11.53</v>
      </c>
      <c r="W7692">
        <v>1961</v>
      </c>
      <c r="X7692">
        <f t="shared" si="239"/>
        <v>0</v>
      </c>
    </row>
    <row r="7693" spans="1:24" ht="12.75" hidden="1" customHeight="1" x14ac:dyDescent="0.45">
      <c r="A7693">
        <v>68</v>
      </c>
      <c r="B7693" t="s">
        <v>202</v>
      </c>
      <c r="C7693" t="s">
        <v>206</v>
      </c>
      <c r="D7693" s="2" t="str">
        <f t="shared" si="238"/>
        <v>Richmond1961</v>
      </c>
      <c r="F7693">
        <v>5</v>
      </c>
      <c r="G7693">
        <v>5</v>
      </c>
      <c r="H7693">
        <v>0</v>
      </c>
      <c r="I7693">
        <v>-0.33</v>
      </c>
      <c r="J7693">
        <v>-2.39</v>
      </c>
      <c r="K7693">
        <v>-2.72</v>
      </c>
      <c r="L7693" s="2">
        <f>_xlfn.RANK.EQ(I7693, INDEX(CFB!$I$2:$I$1048576, MATCH(W7693, CFB!$W$2:$W$1048576, 0)):INDEX(CFB!$I$2:$I$1048576, MATCH(W7693, CFB!$W$2:$W$1048576, 0) + COUNTIF(CFB!$W$2:$W$1048576, W7693) - 1), 0)</f>
        <v>62</v>
      </c>
      <c r="M7693" s="2">
        <f>_xlfn.RANK.EQ(J7693, INDEX(CFB!$J$2:$J$1048576, MATCH(W7693, CFB!$W$2:$W$1048576, 0)):INDEX(CFB!$J$2:$J$1048576, MATCH(W7693, CFB!$W$2:$W$1048576, 0) + COUNTIF(CFB!$W$2:$W$1048576, W7693) - 1))</f>
        <v>76</v>
      </c>
      <c r="N7693" s="2">
        <f>RANK(K7693, INDEX(CFB!$K$2:$K$1048576, MATCH(W7693, CFB!$W$2:$W$1048576, 0)):INDEX(CFB!$K$2:$K$1048576, MATCH(W7693, CFB!$W$2:$W$1048576, 0) + COUNTIF(CFB!$W$2:$W$1048576, W7693) - 1))</f>
        <v>68</v>
      </c>
      <c r="O7693">
        <v>21.73</v>
      </c>
      <c r="P7693">
        <v>13.86</v>
      </c>
      <c r="W7693">
        <v>1961</v>
      </c>
      <c r="X7693">
        <f t="shared" si="239"/>
        <v>0</v>
      </c>
    </row>
    <row r="7694" spans="1:24" ht="12.75" hidden="1" customHeight="1" x14ac:dyDescent="0.45">
      <c r="A7694">
        <v>69</v>
      </c>
      <c r="B7694" t="s">
        <v>205</v>
      </c>
      <c r="C7694" t="s">
        <v>206</v>
      </c>
      <c r="D7694" s="2" t="str">
        <f t="shared" si="238"/>
        <v>Furman1961</v>
      </c>
      <c r="F7694">
        <v>7</v>
      </c>
      <c r="G7694">
        <v>3</v>
      </c>
      <c r="H7694">
        <v>0</v>
      </c>
      <c r="I7694">
        <v>-2.29</v>
      </c>
      <c r="J7694">
        <v>-0.74</v>
      </c>
      <c r="K7694">
        <v>-3.04</v>
      </c>
      <c r="L7694" s="2">
        <f>_xlfn.RANK.EQ(I7694, INDEX(CFB!$I$2:$I$1048576, MATCH(W7694, CFB!$W$2:$W$1048576, 0)):INDEX(CFB!$I$2:$I$1048576, MATCH(W7694, CFB!$W$2:$W$1048576, 0) + COUNTIF(CFB!$W$2:$W$1048576, W7694) - 1), 0)</f>
        <v>81</v>
      </c>
      <c r="M7694" s="2">
        <f>_xlfn.RANK.EQ(J7694, INDEX(CFB!$J$2:$J$1048576, MATCH(W7694, CFB!$W$2:$W$1048576, 0)):INDEX(CFB!$J$2:$J$1048576, MATCH(W7694, CFB!$W$2:$W$1048576, 0) + COUNTIF(CFB!$W$2:$W$1048576, W7694) - 1))</f>
        <v>66</v>
      </c>
      <c r="N7694" s="2">
        <f>RANK(K7694, INDEX(CFB!$K$2:$K$1048576, MATCH(W7694, CFB!$W$2:$W$1048576, 0)):INDEX(CFB!$K$2:$K$1048576, MATCH(W7694, CFB!$W$2:$W$1048576, 0) + COUNTIF(CFB!$W$2:$W$1048576, W7694) - 1))</f>
        <v>69</v>
      </c>
      <c r="O7694">
        <v>19.43</v>
      </c>
      <c r="P7694">
        <v>8.48</v>
      </c>
      <c r="W7694">
        <v>1961</v>
      </c>
      <c r="X7694">
        <f t="shared" si="239"/>
        <v>0</v>
      </c>
    </row>
    <row r="7695" spans="1:24" ht="12.75" hidden="1" customHeight="1" x14ac:dyDescent="0.45">
      <c r="A7695">
        <v>70</v>
      </c>
      <c r="B7695" t="s">
        <v>218</v>
      </c>
      <c r="C7695" t="s">
        <v>212</v>
      </c>
      <c r="D7695" s="2" t="str">
        <f t="shared" si="238"/>
        <v>Dartmouth1961</v>
      </c>
      <c r="F7695">
        <v>6</v>
      </c>
      <c r="G7695">
        <v>3</v>
      </c>
      <c r="H7695">
        <v>0</v>
      </c>
      <c r="I7695">
        <v>0.04</v>
      </c>
      <c r="J7695">
        <v>-3.23</v>
      </c>
      <c r="K7695">
        <v>-3.19</v>
      </c>
      <c r="L7695" s="2">
        <f>_xlfn.RANK.EQ(I7695, INDEX(CFB!$I$2:$I$1048576, MATCH(W7695, CFB!$W$2:$W$1048576, 0)):INDEX(CFB!$I$2:$I$1048576, MATCH(W7695, CFB!$W$2:$W$1048576, 0) + COUNTIF(CFB!$W$2:$W$1048576, W7695) - 1), 0)</f>
        <v>60</v>
      </c>
      <c r="M7695" s="2">
        <f>_xlfn.RANK.EQ(J7695, INDEX(CFB!$J$2:$J$1048576, MATCH(W7695, CFB!$W$2:$W$1048576, 0)):INDEX(CFB!$J$2:$J$1048576, MATCH(W7695, CFB!$W$2:$W$1048576, 0) + COUNTIF(CFB!$W$2:$W$1048576, W7695) - 1))</f>
        <v>80</v>
      </c>
      <c r="N7695" s="2">
        <f>RANK(K7695, INDEX(CFB!$K$2:$K$1048576, MATCH(W7695, CFB!$W$2:$W$1048576, 0)):INDEX(CFB!$K$2:$K$1048576, MATCH(W7695, CFB!$W$2:$W$1048576, 0) + COUNTIF(CFB!$W$2:$W$1048576, W7695) - 1))</f>
        <v>70</v>
      </c>
      <c r="O7695">
        <v>24.19</v>
      </c>
      <c r="P7695">
        <v>9.89</v>
      </c>
      <c r="W7695">
        <v>1961</v>
      </c>
      <c r="X7695">
        <f t="shared" si="239"/>
        <v>0</v>
      </c>
    </row>
    <row r="7696" spans="1:24" ht="12.75" hidden="1" customHeight="1" x14ac:dyDescent="0.45">
      <c r="A7696">
        <v>71</v>
      </c>
      <c r="B7696" t="s">
        <v>85</v>
      </c>
      <c r="C7696" t="s">
        <v>12</v>
      </c>
      <c r="D7696" s="2" t="str">
        <f t="shared" si="238"/>
        <v>Washington State1961</v>
      </c>
      <c r="F7696">
        <v>3</v>
      </c>
      <c r="G7696">
        <v>7</v>
      </c>
      <c r="H7696">
        <v>0</v>
      </c>
      <c r="I7696">
        <v>2.65</v>
      </c>
      <c r="J7696">
        <v>-6.06</v>
      </c>
      <c r="K7696">
        <v>-3.41</v>
      </c>
      <c r="L7696" s="2">
        <f>_xlfn.RANK.EQ(I7696, INDEX(CFB!$I$2:$I$1048576, MATCH(W7696, CFB!$W$2:$W$1048576, 0)):INDEX(CFB!$I$2:$I$1048576, MATCH(W7696, CFB!$W$2:$W$1048576, 0) + COUNTIF(CFB!$W$2:$W$1048576, W7696) - 1), 0)</f>
        <v>40</v>
      </c>
      <c r="M7696" s="2">
        <f>_xlfn.RANK.EQ(J7696, INDEX(CFB!$J$2:$J$1048576, MATCH(W7696, CFB!$W$2:$W$1048576, 0)):INDEX(CFB!$J$2:$J$1048576, MATCH(W7696, CFB!$W$2:$W$1048576, 0) + COUNTIF(CFB!$W$2:$W$1048576, W7696) - 1))</f>
        <v>94</v>
      </c>
      <c r="N7696" s="2">
        <f>RANK(K7696, INDEX(CFB!$K$2:$K$1048576, MATCH(W7696, CFB!$W$2:$W$1048576, 0)):INDEX(CFB!$K$2:$K$1048576, MATCH(W7696, CFB!$W$2:$W$1048576, 0) + COUNTIF(CFB!$W$2:$W$1048576, W7696) - 1))</f>
        <v>71</v>
      </c>
      <c r="O7696">
        <v>26.46</v>
      </c>
      <c r="P7696">
        <v>12.98</v>
      </c>
      <c r="W7696">
        <v>1961</v>
      </c>
      <c r="X7696">
        <f t="shared" si="239"/>
        <v>0</v>
      </c>
    </row>
    <row r="7697" spans="1:24" ht="12.75" hidden="1" customHeight="1" x14ac:dyDescent="0.45">
      <c r="A7697">
        <v>72</v>
      </c>
      <c r="B7697" t="s">
        <v>112</v>
      </c>
      <c r="C7697" t="s">
        <v>242</v>
      </c>
      <c r="D7697" s="2" t="str">
        <f t="shared" si="238"/>
        <v>Stanford1961</v>
      </c>
      <c r="F7697">
        <v>4</v>
      </c>
      <c r="G7697">
        <v>6</v>
      </c>
      <c r="H7697">
        <v>0</v>
      </c>
      <c r="I7697">
        <v>-4.1500000000000004</v>
      </c>
      <c r="J7697">
        <v>0.71</v>
      </c>
      <c r="K7697">
        <v>-3.44</v>
      </c>
      <c r="L7697" s="2">
        <f>_xlfn.RANK.EQ(I7697, INDEX(CFB!$I$2:$I$1048576, MATCH(W7697, CFB!$W$2:$W$1048576, 0)):INDEX(CFB!$I$2:$I$1048576, MATCH(W7697, CFB!$W$2:$W$1048576, 0) + COUNTIF(CFB!$W$2:$W$1048576, W7697) - 1), 0)</f>
        <v>90</v>
      </c>
      <c r="M7697" s="2">
        <f>_xlfn.RANK.EQ(J7697, INDEX(CFB!$J$2:$J$1048576, MATCH(W7697, CFB!$W$2:$W$1048576, 0)):INDEX(CFB!$J$2:$J$1048576, MATCH(W7697, CFB!$W$2:$W$1048576, 0) + COUNTIF(CFB!$W$2:$W$1048576, W7697) - 1))</f>
        <v>58</v>
      </c>
      <c r="N7697" s="2">
        <f>RANK(K7697, INDEX(CFB!$K$2:$K$1048576, MATCH(W7697, CFB!$W$2:$W$1048576, 0)):INDEX(CFB!$K$2:$K$1048576, MATCH(W7697, CFB!$W$2:$W$1048576, 0) + COUNTIF(CFB!$W$2:$W$1048576, W7697) - 1))</f>
        <v>72</v>
      </c>
      <c r="O7697">
        <v>20.18</v>
      </c>
      <c r="P7697">
        <v>7.91</v>
      </c>
      <c r="W7697">
        <v>1961</v>
      </c>
      <c r="X7697">
        <f t="shared" si="239"/>
        <v>0</v>
      </c>
    </row>
    <row r="7698" spans="1:24" ht="12.75" hidden="1" customHeight="1" x14ac:dyDescent="0.45">
      <c r="A7698">
        <v>73</v>
      </c>
      <c r="B7698" t="s">
        <v>115</v>
      </c>
      <c r="C7698" t="s">
        <v>12</v>
      </c>
      <c r="D7698" s="2" t="str">
        <f t="shared" si="238"/>
        <v>Florida State1961</v>
      </c>
      <c r="F7698">
        <v>4</v>
      </c>
      <c r="G7698">
        <v>5</v>
      </c>
      <c r="H7698">
        <v>1</v>
      </c>
      <c r="I7698">
        <v>-6.22</v>
      </c>
      <c r="J7698">
        <v>2.77</v>
      </c>
      <c r="K7698">
        <v>-3.45</v>
      </c>
      <c r="L7698" s="2">
        <f>_xlfn.RANK.EQ(I7698, INDEX(CFB!$I$2:$I$1048576, MATCH(W7698, CFB!$W$2:$W$1048576, 0)):INDEX(CFB!$I$2:$I$1048576, MATCH(W7698, CFB!$W$2:$W$1048576, 0) + COUNTIF(CFB!$W$2:$W$1048576, W7698) - 1), 0)</f>
        <v>99</v>
      </c>
      <c r="M7698" s="2">
        <f>_xlfn.RANK.EQ(J7698, INDEX(CFB!$J$2:$J$1048576, MATCH(W7698, CFB!$W$2:$W$1048576, 0)):INDEX(CFB!$J$2:$J$1048576, MATCH(W7698, CFB!$W$2:$W$1048576, 0) + COUNTIF(CFB!$W$2:$W$1048576, W7698) - 1))</f>
        <v>39</v>
      </c>
      <c r="N7698" s="2">
        <f>RANK(K7698, INDEX(CFB!$K$2:$K$1048576, MATCH(W7698, CFB!$W$2:$W$1048576, 0)):INDEX(CFB!$K$2:$K$1048576, MATCH(W7698, CFB!$W$2:$W$1048576, 0) + COUNTIF(CFB!$W$2:$W$1048576, W7698) - 1))</f>
        <v>73</v>
      </c>
      <c r="O7698">
        <v>18.29</v>
      </c>
      <c r="P7698">
        <v>5.09</v>
      </c>
      <c r="W7698">
        <v>1961</v>
      </c>
      <c r="X7698">
        <f t="shared" si="239"/>
        <v>0</v>
      </c>
    </row>
    <row r="7699" spans="1:24" ht="12.75" hidden="1" customHeight="1" x14ac:dyDescent="0.45">
      <c r="A7699">
        <v>74</v>
      </c>
      <c r="B7699" t="s">
        <v>246</v>
      </c>
      <c r="C7699" t="s">
        <v>12</v>
      </c>
      <c r="D7699" s="2" t="str">
        <f t="shared" si="238"/>
        <v>Detroit Mercy1961</v>
      </c>
      <c r="F7699">
        <v>5</v>
      </c>
      <c r="G7699">
        <v>4</v>
      </c>
      <c r="H7699">
        <v>0</v>
      </c>
      <c r="I7699">
        <v>2.0699999999999998</v>
      </c>
      <c r="J7699">
        <v>-5.63</v>
      </c>
      <c r="K7699">
        <v>-3.56</v>
      </c>
      <c r="L7699" s="2">
        <f>_xlfn.RANK.EQ(I7699, INDEX(CFB!$I$2:$I$1048576, MATCH(W7699, CFB!$W$2:$W$1048576, 0)):INDEX(CFB!$I$2:$I$1048576, MATCH(W7699, CFB!$W$2:$W$1048576, 0) + COUNTIF(CFB!$W$2:$W$1048576, W7699) - 1), 0)</f>
        <v>42</v>
      </c>
      <c r="M7699" s="2">
        <f>_xlfn.RANK.EQ(J7699, INDEX(CFB!$J$2:$J$1048576, MATCH(W7699, CFB!$W$2:$W$1048576, 0)):INDEX(CFB!$J$2:$J$1048576, MATCH(W7699, CFB!$W$2:$W$1048576, 0) + COUNTIF(CFB!$W$2:$W$1048576, W7699) - 1))</f>
        <v>92</v>
      </c>
      <c r="N7699" s="2">
        <f>RANK(K7699, INDEX(CFB!$K$2:$K$1048576, MATCH(W7699, CFB!$W$2:$W$1048576, 0)):INDEX(CFB!$K$2:$K$1048576, MATCH(W7699, CFB!$W$2:$W$1048576, 0) + COUNTIF(CFB!$W$2:$W$1048576, W7699) - 1))</f>
        <v>74</v>
      </c>
      <c r="O7699">
        <v>26.03</v>
      </c>
      <c r="P7699">
        <v>14.56</v>
      </c>
      <c r="W7699">
        <v>1961</v>
      </c>
      <c r="X7699">
        <f t="shared" si="239"/>
        <v>0</v>
      </c>
    </row>
    <row r="7700" spans="1:24" ht="12.75" hidden="1" customHeight="1" x14ac:dyDescent="0.45">
      <c r="A7700">
        <v>75</v>
      </c>
      <c r="B7700" t="s">
        <v>57</v>
      </c>
      <c r="C7700" t="s">
        <v>12</v>
      </c>
      <c r="D7700" s="2" t="str">
        <f t="shared" si="238"/>
        <v>Boston College1961</v>
      </c>
      <c r="F7700">
        <v>4</v>
      </c>
      <c r="G7700">
        <v>6</v>
      </c>
      <c r="H7700">
        <v>0</v>
      </c>
      <c r="I7700">
        <v>-2.4700000000000002</v>
      </c>
      <c r="J7700">
        <v>-1.21</v>
      </c>
      <c r="K7700">
        <v>-3.68</v>
      </c>
      <c r="L7700" s="2">
        <f>_xlfn.RANK.EQ(I7700, INDEX(CFB!$I$2:$I$1048576, MATCH(W7700, CFB!$W$2:$W$1048576, 0)):INDEX(CFB!$I$2:$I$1048576, MATCH(W7700, CFB!$W$2:$W$1048576, 0) + COUNTIF(CFB!$W$2:$W$1048576, W7700) - 1), 0)</f>
        <v>82</v>
      </c>
      <c r="M7700" s="2">
        <f>_xlfn.RANK.EQ(J7700, INDEX(CFB!$J$2:$J$1048576, MATCH(W7700, CFB!$W$2:$W$1048576, 0)):INDEX(CFB!$J$2:$J$1048576, MATCH(W7700, CFB!$W$2:$W$1048576, 0) + COUNTIF(CFB!$W$2:$W$1048576, W7700) - 1))</f>
        <v>68</v>
      </c>
      <c r="N7700" s="2">
        <f>RANK(K7700, INDEX(CFB!$K$2:$K$1048576, MATCH(W7700, CFB!$W$2:$W$1048576, 0)):INDEX(CFB!$K$2:$K$1048576, MATCH(W7700, CFB!$W$2:$W$1048576, 0) + COUNTIF(CFB!$W$2:$W$1048576, W7700) - 1))</f>
        <v>75</v>
      </c>
      <c r="O7700">
        <v>20.7</v>
      </c>
      <c r="P7700">
        <v>10.33</v>
      </c>
      <c r="W7700">
        <v>1961</v>
      </c>
      <c r="X7700">
        <f t="shared" si="239"/>
        <v>0</v>
      </c>
    </row>
    <row r="7701" spans="1:24" ht="12.75" hidden="1" customHeight="1" x14ac:dyDescent="0.45">
      <c r="A7701">
        <v>76</v>
      </c>
      <c r="B7701" t="s">
        <v>141</v>
      </c>
      <c r="C7701" t="s">
        <v>250</v>
      </c>
      <c r="D7701" s="2" t="str">
        <f t="shared" si="238"/>
        <v>New Mexico1961</v>
      </c>
      <c r="F7701">
        <v>7</v>
      </c>
      <c r="G7701">
        <v>4</v>
      </c>
      <c r="H7701">
        <v>0</v>
      </c>
      <c r="I7701">
        <v>-0.39</v>
      </c>
      <c r="J7701">
        <v>-3.29</v>
      </c>
      <c r="K7701">
        <v>-3.68</v>
      </c>
      <c r="L7701" s="2">
        <f>_xlfn.RANK.EQ(I7701, INDEX(CFB!$I$2:$I$1048576, MATCH(W7701, CFB!$W$2:$W$1048576, 0)):INDEX(CFB!$I$2:$I$1048576, MATCH(W7701, CFB!$W$2:$W$1048576, 0) + COUNTIF(CFB!$W$2:$W$1048576, W7701) - 1), 0)</f>
        <v>64</v>
      </c>
      <c r="M7701" s="2">
        <f>_xlfn.RANK.EQ(J7701, INDEX(CFB!$J$2:$J$1048576, MATCH(W7701, CFB!$W$2:$W$1048576, 0)):INDEX(CFB!$J$2:$J$1048576, MATCH(W7701, CFB!$W$2:$W$1048576, 0) + COUNTIF(CFB!$W$2:$W$1048576, W7701) - 1))</f>
        <v>82</v>
      </c>
      <c r="N7701" s="2">
        <f>RANK(K7701, INDEX(CFB!$K$2:$K$1048576, MATCH(W7701, CFB!$W$2:$W$1048576, 0)):INDEX(CFB!$K$2:$K$1048576, MATCH(W7701, CFB!$W$2:$W$1048576, 0) + COUNTIF(CFB!$W$2:$W$1048576, W7701) - 1))</f>
        <v>75</v>
      </c>
      <c r="O7701">
        <v>23.55</v>
      </c>
      <c r="P7701">
        <v>10.95</v>
      </c>
      <c r="W7701">
        <v>1961</v>
      </c>
      <c r="X7701">
        <f t="shared" si="239"/>
        <v>0</v>
      </c>
    </row>
    <row r="7702" spans="1:24" ht="12.75" hidden="1" customHeight="1" x14ac:dyDescent="0.45">
      <c r="A7702">
        <v>77</v>
      </c>
      <c r="B7702" t="s">
        <v>93</v>
      </c>
      <c r="C7702" t="s">
        <v>23</v>
      </c>
      <c r="D7702" s="2" t="str">
        <f t="shared" si="238"/>
        <v>Virginia1961</v>
      </c>
      <c r="F7702">
        <v>4</v>
      </c>
      <c r="G7702">
        <v>6</v>
      </c>
      <c r="H7702">
        <v>0</v>
      </c>
      <c r="I7702">
        <v>-1.74</v>
      </c>
      <c r="J7702">
        <v>-2.15</v>
      </c>
      <c r="K7702">
        <v>-3.88</v>
      </c>
      <c r="L7702" s="2">
        <f>_xlfn.RANK.EQ(I7702, INDEX(CFB!$I$2:$I$1048576, MATCH(W7702, CFB!$W$2:$W$1048576, 0)):INDEX(CFB!$I$2:$I$1048576, MATCH(W7702, CFB!$W$2:$W$1048576, 0) + COUNTIF(CFB!$W$2:$W$1048576, W7702) - 1), 0)</f>
        <v>75</v>
      </c>
      <c r="M7702" s="2">
        <f>_xlfn.RANK.EQ(J7702, INDEX(CFB!$J$2:$J$1048576, MATCH(W7702, CFB!$W$2:$W$1048576, 0)):INDEX(CFB!$J$2:$J$1048576, MATCH(W7702, CFB!$W$2:$W$1048576, 0) + COUNTIF(CFB!$W$2:$W$1048576, W7702) - 1))</f>
        <v>74</v>
      </c>
      <c r="N7702" s="2">
        <f>RANK(K7702, INDEX(CFB!$K$2:$K$1048576, MATCH(W7702, CFB!$W$2:$W$1048576, 0)):INDEX(CFB!$K$2:$K$1048576, MATCH(W7702, CFB!$W$2:$W$1048576, 0) + COUNTIF(CFB!$W$2:$W$1048576, W7702) - 1))</f>
        <v>77</v>
      </c>
      <c r="O7702">
        <v>21.64</v>
      </c>
      <c r="P7702">
        <v>12.05</v>
      </c>
      <c r="W7702">
        <v>1961</v>
      </c>
      <c r="X7702">
        <f t="shared" si="239"/>
        <v>0</v>
      </c>
    </row>
    <row r="7703" spans="1:24" ht="12.75" hidden="1" customHeight="1" x14ac:dyDescent="0.45">
      <c r="A7703">
        <v>78</v>
      </c>
      <c r="B7703" t="s">
        <v>194</v>
      </c>
      <c r="C7703" t="s">
        <v>195</v>
      </c>
      <c r="D7703" s="2" t="str">
        <f t="shared" si="238"/>
        <v>Wichita State1961</v>
      </c>
      <c r="F7703">
        <v>8</v>
      </c>
      <c r="G7703">
        <v>3</v>
      </c>
      <c r="H7703">
        <v>0</v>
      </c>
      <c r="I7703">
        <v>0.52</v>
      </c>
      <c r="J7703">
        <v>-4.8899999999999997</v>
      </c>
      <c r="K7703">
        <v>-4.37</v>
      </c>
      <c r="L7703" s="2">
        <f>_xlfn.RANK.EQ(I7703, INDEX(CFB!$I$2:$I$1048576, MATCH(W7703, CFB!$W$2:$W$1048576, 0)):INDEX(CFB!$I$2:$I$1048576, MATCH(W7703, CFB!$W$2:$W$1048576, 0) + COUNTIF(CFB!$W$2:$W$1048576, W7703) - 1), 0)</f>
        <v>58</v>
      </c>
      <c r="M7703" s="2">
        <f>_xlfn.RANK.EQ(J7703, INDEX(CFB!$J$2:$J$1048576, MATCH(W7703, CFB!$W$2:$W$1048576, 0)):INDEX(CFB!$J$2:$J$1048576, MATCH(W7703, CFB!$W$2:$W$1048576, 0) + COUNTIF(CFB!$W$2:$W$1048576, W7703) - 1))</f>
        <v>90</v>
      </c>
      <c r="N7703" s="2">
        <f>RANK(K7703, INDEX(CFB!$K$2:$K$1048576, MATCH(W7703, CFB!$W$2:$W$1048576, 0)):INDEX(CFB!$K$2:$K$1048576, MATCH(W7703, CFB!$W$2:$W$1048576, 0) + COUNTIF(CFB!$W$2:$W$1048576, W7703) - 1))</f>
        <v>78</v>
      </c>
      <c r="O7703">
        <v>22.95</v>
      </c>
      <c r="P7703">
        <v>11.57</v>
      </c>
      <c r="W7703">
        <v>1961</v>
      </c>
      <c r="X7703">
        <f t="shared" si="239"/>
        <v>0</v>
      </c>
    </row>
    <row r="7704" spans="1:24" ht="12.75" hidden="1" customHeight="1" x14ac:dyDescent="0.45">
      <c r="A7704">
        <v>79</v>
      </c>
      <c r="B7704" t="s">
        <v>207</v>
      </c>
      <c r="C7704" t="s">
        <v>206</v>
      </c>
      <c r="D7704" s="2" t="str">
        <f t="shared" si="238"/>
        <v>The Citadel1961</v>
      </c>
      <c r="F7704">
        <v>7</v>
      </c>
      <c r="G7704">
        <v>3</v>
      </c>
      <c r="H7704">
        <v>0</v>
      </c>
      <c r="I7704">
        <v>-3.11</v>
      </c>
      <c r="J7704">
        <v>-1.46</v>
      </c>
      <c r="K7704">
        <v>-4.57</v>
      </c>
      <c r="L7704" s="2">
        <f>_xlfn.RANK.EQ(I7704, INDEX(CFB!$I$2:$I$1048576, MATCH(W7704, CFB!$W$2:$W$1048576, 0)):INDEX(CFB!$I$2:$I$1048576, MATCH(W7704, CFB!$W$2:$W$1048576, 0) + COUNTIF(CFB!$W$2:$W$1048576, W7704) - 1), 0)</f>
        <v>85</v>
      </c>
      <c r="M7704" s="2">
        <f>_xlfn.RANK.EQ(J7704, INDEX(CFB!$J$2:$J$1048576, MATCH(W7704, CFB!$W$2:$W$1048576, 0)):INDEX(CFB!$J$2:$J$1048576, MATCH(W7704, CFB!$W$2:$W$1048576, 0) + COUNTIF(CFB!$W$2:$W$1048576, W7704) - 1))</f>
        <v>72</v>
      </c>
      <c r="N7704" s="2">
        <f>RANK(K7704, INDEX(CFB!$K$2:$K$1048576, MATCH(W7704, CFB!$W$2:$W$1048576, 0)):INDEX(CFB!$K$2:$K$1048576, MATCH(W7704, CFB!$W$2:$W$1048576, 0) + COUNTIF(CFB!$W$2:$W$1048576, W7704) - 1))</f>
        <v>79</v>
      </c>
      <c r="O7704">
        <v>17.600000000000001</v>
      </c>
      <c r="P7704">
        <v>11.85</v>
      </c>
      <c r="W7704">
        <v>1961</v>
      </c>
      <c r="X7704">
        <f t="shared" si="239"/>
        <v>0</v>
      </c>
    </row>
    <row r="7705" spans="1:24" ht="12.75" hidden="1" customHeight="1" x14ac:dyDescent="0.45">
      <c r="A7705">
        <v>80</v>
      </c>
      <c r="B7705" t="s">
        <v>197</v>
      </c>
      <c r="C7705" t="s">
        <v>251</v>
      </c>
      <c r="D7705" s="2" t="str">
        <f t="shared" si="238"/>
        <v>West Texas State1961</v>
      </c>
      <c r="F7705">
        <v>6</v>
      </c>
      <c r="G7705">
        <v>4</v>
      </c>
      <c r="H7705">
        <v>0</v>
      </c>
      <c r="I7705">
        <v>5.18</v>
      </c>
      <c r="J7705">
        <v>-9.9700000000000006</v>
      </c>
      <c r="K7705">
        <v>-4.79</v>
      </c>
      <c r="L7705" s="2">
        <f>_xlfn.RANK.EQ(I7705, INDEX(CFB!$I$2:$I$1048576, MATCH(W7705, CFB!$W$2:$W$1048576, 0)):INDEX(CFB!$I$2:$I$1048576, MATCH(W7705, CFB!$W$2:$W$1048576, 0) + COUNTIF(CFB!$W$2:$W$1048576, W7705) - 1), 0)</f>
        <v>25</v>
      </c>
      <c r="M7705" s="2">
        <f>_xlfn.RANK.EQ(J7705, INDEX(CFB!$J$2:$J$1048576, MATCH(W7705, CFB!$W$2:$W$1048576, 0)):INDEX(CFB!$J$2:$J$1048576, MATCH(W7705, CFB!$W$2:$W$1048576, 0) + COUNTIF(CFB!$W$2:$W$1048576, W7705) - 1))</f>
        <v>105</v>
      </c>
      <c r="N7705" s="2">
        <f>RANK(K7705, INDEX(CFB!$K$2:$K$1048576, MATCH(W7705, CFB!$W$2:$W$1048576, 0)):INDEX(CFB!$K$2:$K$1048576, MATCH(W7705, CFB!$W$2:$W$1048576, 0) + COUNTIF(CFB!$W$2:$W$1048576, W7705) - 1))</f>
        <v>80</v>
      </c>
      <c r="O7705">
        <v>31.17</v>
      </c>
      <c r="P7705">
        <v>16.5</v>
      </c>
      <c r="W7705">
        <v>1961</v>
      </c>
      <c r="X7705">
        <f t="shared" si="239"/>
        <v>0</v>
      </c>
    </row>
    <row r="7706" spans="1:24" ht="12.75" hidden="1" customHeight="1" x14ac:dyDescent="0.45">
      <c r="A7706">
        <v>81</v>
      </c>
      <c r="B7706" t="s">
        <v>244</v>
      </c>
      <c r="C7706" t="s">
        <v>206</v>
      </c>
      <c r="D7706" s="2" t="str">
        <f t="shared" si="238"/>
        <v>George Washington1961</v>
      </c>
      <c r="F7706">
        <v>3</v>
      </c>
      <c r="G7706">
        <v>6</v>
      </c>
      <c r="H7706">
        <v>0</v>
      </c>
      <c r="I7706">
        <v>-1.74</v>
      </c>
      <c r="J7706">
        <v>-3.32</v>
      </c>
      <c r="K7706">
        <v>-5.07</v>
      </c>
      <c r="L7706" s="2">
        <f>_xlfn.RANK.EQ(I7706, INDEX(CFB!$I$2:$I$1048576, MATCH(W7706, CFB!$W$2:$W$1048576, 0)):INDEX(CFB!$I$2:$I$1048576, MATCH(W7706, CFB!$W$2:$W$1048576, 0) + COUNTIF(CFB!$W$2:$W$1048576, W7706) - 1), 0)</f>
        <v>75</v>
      </c>
      <c r="M7706" s="2">
        <f>_xlfn.RANK.EQ(J7706, INDEX(CFB!$J$2:$J$1048576, MATCH(W7706, CFB!$W$2:$W$1048576, 0)):INDEX(CFB!$J$2:$J$1048576, MATCH(W7706, CFB!$W$2:$W$1048576, 0) + COUNTIF(CFB!$W$2:$W$1048576, W7706) - 1))</f>
        <v>83</v>
      </c>
      <c r="N7706" s="2">
        <f>RANK(K7706, INDEX(CFB!$K$2:$K$1048576, MATCH(W7706, CFB!$W$2:$W$1048576, 0)):INDEX(CFB!$K$2:$K$1048576, MATCH(W7706, CFB!$W$2:$W$1048576, 0) + COUNTIF(CFB!$W$2:$W$1048576, W7706) - 1))</f>
        <v>81</v>
      </c>
      <c r="O7706">
        <v>21.56</v>
      </c>
      <c r="P7706">
        <v>10.95</v>
      </c>
      <c r="W7706">
        <v>1961</v>
      </c>
      <c r="X7706">
        <f t="shared" si="239"/>
        <v>0</v>
      </c>
    </row>
    <row r="7707" spans="1:24" ht="12.75" hidden="1" customHeight="1" x14ac:dyDescent="0.45">
      <c r="A7707">
        <v>82</v>
      </c>
      <c r="B7707" t="s">
        <v>213</v>
      </c>
      <c r="C7707" t="s">
        <v>206</v>
      </c>
      <c r="D7707" s="2" t="str">
        <f t="shared" si="238"/>
        <v>Virginia Military Institute1961</v>
      </c>
      <c r="F7707">
        <v>6</v>
      </c>
      <c r="G7707">
        <v>4</v>
      </c>
      <c r="H7707">
        <v>0</v>
      </c>
      <c r="I7707">
        <v>-6.79</v>
      </c>
      <c r="J7707">
        <v>1.67</v>
      </c>
      <c r="K7707">
        <v>-5.13</v>
      </c>
      <c r="L7707" s="2">
        <f>_xlfn.RANK.EQ(I7707, INDEX(CFB!$I$2:$I$1048576, MATCH(W7707, CFB!$W$2:$W$1048576, 0)):INDEX(CFB!$I$2:$I$1048576, MATCH(W7707, CFB!$W$2:$W$1048576, 0) + COUNTIF(CFB!$W$2:$W$1048576, W7707) - 1), 0)</f>
        <v>100</v>
      </c>
      <c r="M7707" s="2">
        <f>_xlfn.RANK.EQ(J7707, INDEX(CFB!$J$2:$J$1048576, MATCH(W7707, CFB!$W$2:$W$1048576, 0)):INDEX(CFB!$J$2:$J$1048576, MATCH(W7707, CFB!$W$2:$W$1048576, 0) + COUNTIF(CFB!$W$2:$W$1048576, W7707) - 1))</f>
        <v>49</v>
      </c>
      <c r="N7707" s="2">
        <f>RANK(K7707, INDEX(CFB!$K$2:$K$1048576, MATCH(W7707, CFB!$W$2:$W$1048576, 0)):INDEX(CFB!$K$2:$K$1048576, MATCH(W7707, CFB!$W$2:$W$1048576, 0) + COUNTIF(CFB!$W$2:$W$1048576, W7707) - 1))</f>
        <v>82</v>
      </c>
      <c r="O7707">
        <v>15.74</v>
      </c>
      <c r="P7707">
        <v>7.01</v>
      </c>
      <c r="W7707">
        <v>1961</v>
      </c>
      <c r="X7707">
        <f t="shared" si="239"/>
        <v>0</v>
      </c>
    </row>
    <row r="7708" spans="1:24" ht="12.75" hidden="1" customHeight="1" x14ac:dyDescent="0.45">
      <c r="A7708">
        <v>83</v>
      </c>
      <c r="B7708" t="s">
        <v>33</v>
      </c>
      <c r="C7708" t="s">
        <v>206</v>
      </c>
      <c r="D7708" s="2" t="str">
        <f t="shared" si="238"/>
        <v>Virginia Tech1961</v>
      </c>
      <c r="F7708">
        <v>4</v>
      </c>
      <c r="G7708">
        <v>5</v>
      </c>
      <c r="H7708">
        <v>0</v>
      </c>
      <c r="I7708">
        <v>-5.61</v>
      </c>
      <c r="J7708">
        <v>0.33</v>
      </c>
      <c r="K7708">
        <v>-5.28</v>
      </c>
      <c r="L7708" s="2">
        <f>_xlfn.RANK.EQ(I7708, INDEX(CFB!$I$2:$I$1048576, MATCH(W7708, CFB!$W$2:$W$1048576, 0)):INDEX(CFB!$I$2:$I$1048576, MATCH(W7708, CFB!$W$2:$W$1048576, 0) + COUNTIF(CFB!$W$2:$W$1048576, W7708) - 1), 0)</f>
        <v>95</v>
      </c>
      <c r="M7708" s="2">
        <f>_xlfn.RANK.EQ(J7708, INDEX(CFB!$J$2:$J$1048576, MATCH(W7708, CFB!$W$2:$W$1048576, 0)):INDEX(CFB!$J$2:$J$1048576, MATCH(W7708, CFB!$W$2:$W$1048576, 0) + COUNTIF(CFB!$W$2:$W$1048576, W7708) - 1))</f>
        <v>60</v>
      </c>
      <c r="N7708" s="2">
        <f>RANK(K7708, INDEX(CFB!$K$2:$K$1048576, MATCH(W7708, CFB!$W$2:$W$1048576, 0)):INDEX(CFB!$K$2:$K$1048576, MATCH(W7708, CFB!$W$2:$W$1048576, 0) + COUNTIF(CFB!$W$2:$W$1048576, W7708) - 1))</f>
        <v>83</v>
      </c>
      <c r="O7708">
        <v>15.95</v>
      </c>
      <c r="P7708">
        <v>8.16</v>
      </c>
      <c r="W7708">
        <v>1961</v>
      </c>
      <c r="X7708">
        <f t="shared" si="239"/>
        <v>0</v>
      </c>
    </row>
    <row r="7709" spans="1:24" ht="12.75" hidden="1" customHeight="1" x14ac:dyDescent="0.45">
      <c r="A7709">
        <v>84</v>
      </c>
      <c r="B7709" t="s">
        <v>83</v>
      </c>
      <c r="C7709" t="s">
        <v>242</v>
      </c>
      <c r="D7709" s="2" t="str">
        <f t="shared" si="238"/>
        <v>California1961</v>
      </c>
      <c r="F7709">
        <v>1</v>
      </c>
      <c r="G7709">
        <v>8</v>
      </c>
      <c r="H7709">
        <v>1</v>
      </c>
      <c r="I7709">
        <v>0.91</v>
      </c>
      <c r="J7709">
        <v>-6.31</v>
      </c>
      <c r="K7709">
        <v>-5.4</v>
      </c>
      <c r="L7709" s="2">
        <f>_xlfn.RANK.EQ(I7709, INDEX(CFB!$I$2:$I$1048576, MATCH(W7709, CFB!$W$2:$W$1048576, 0)):INDEX(CFB!$I$2:$I$1048576, MATCH(W7709, CFB!$W$2:$W$1048576, 0) + COUNTIF(CFB!$W$2:$W$1048576, W7709) - 1), 0)</f>
        <v>55</v>
      </c>
      <c r="M7709" s="2">
        <f>_xlfn.RANK.EQ(J7709, INDEX(CFB!$J$2:$J$1048576, MATCH(W7709, CFB!$W$2:$W$1048576, 0)):INDEX(CFB!$J$2:$J$1048576, MATCH(W7709, CFB!$W$2:$W$1048576, 0) + COUNTIF(CFB!$W$2:$W$1048576, W7709) - 1))</f>
        <v>97</v>
      </c>
      <c r="N7709" s="2">
        <f>RANK(K7709, INDEX(CFB!$K$2:$K$1048576, MATCH(W7709, CFB!$W$2:$W$1048576, 0)):INDEX(CFB!$K$2:$K$1048576, MATCH(W7709, CFB!$W$2:$W$1048576, 0) + COUNTIF(CFB!$W$2:$W$1048576, W7709) - 1))</f>
        <v>84</v>
      </c>
      <c r="O7709">
        <v>25.66</v>
      </c>
      <c r="P7709">
        <v>14.9</v>
      </c>
      <c r="W7709">
        <v>1961</v>
      </c>
      <c r="X7709">
        <f t="shared" si="239"/>
        <v>0</v>
      </c>
    </row>
    <row r="7710" spans="1:24" ht="12.75" hidden="1" customHeight="1" x14ac:dyDescent="0.45">
      <c r="A7710">
        <v>85</v>
      </c>
      <c r="B7710" t="s">
        <v>219</v>
      </c>
      <c r="C7710" t="s">
        <v>212</v>
      </c>
      <c r="D7710" s="2" t="str">
        <f t="shared" si="238"/>
        <v>Harvard1961</v>
      </c>
      <c r="F7710">
        <v>6</v>
      </c>
      <c r="G7710">
        <v>3</v>
      </c>
      <c r="H7710">
        <v>0</v>
      </c>
      <c r="I7710">
        <v>-3.43</v>
      </c>
      <c r="J7710">
        <v>-2.71</v>
      </c>
      <c r="K7710">
        <v>-6.14</v>
      </c>
      <c r="L7710" s="2">
        <f>_xlfn.RANK.EQ(I7710, INDEX(CFB!$I$2:$I$1048576, MATCH(W7710, CFB!$W$2:$W$1048576, 0)):INDEX(CFB!$I$2:$I$1048576, MATCH(W7710, CFB!$W$2:$W$1048576, 0) + COUNTIF(CFB!$W$2:$W$1048576, W7710) - 1), 0)</f>
        <v>88</v>
      </c>
      <c r="M7710" s="2">
        <f>_xlfn.RANK.EQ(J7710, INDEX(CFB!$J$2:$J$1048576, MATCH(W7710, CFB!$W$2:$W$1048576, 0)):INDEX(CFB!$J$2:$J$1048576, MATCH(W7710, CFB!$W$2:$W$1048576, 0) + COUNTIF(CFB!$W$2:$W$1048576, W7710) - 1))</f>
        <v>79</v>
      </c>
      <c r="N7710" s="2">
        <f>RANK(K7710, INDEX(CFB!$K$2:$K$1048576, MATCH(W7710, CFB!$W$2:$W$1048576, 0)):INDEX(CFB!$K$2:$K$1048576, MATCH(W7710, CFB!$W$2:$W$1048576, 0) + COUNTIF(CFB!$W$2:$W$1048576, W7710) - 1))</f>
        <v>85</v>
      </c>
      <c r="O7710">
        <v>19.68</v>
      </c>
      <c r="P7710">
        <v>9.64</v>
      </c>
      <c r="W7710">
        <v>1961</v>
      </c>
      <c r="X7710">
        <f t="shared" si="239"/>
        <v>0</v>
      </c>
    </row>
    <row r="7711" spans="1:24" ht="12.75" hidden="1" customHeight="1" x14ac:dyDescent="0.45">
      <c r="A7711">
        <v>86</v>
      </c>
      <c r="B7711" t="s">
        <v>149</v>
      </c>
      <c r="C7711" t="s">
        <v>251</v>
      </c>
      <c r="D7711" s="2" t="str">
        <f t="shared" si="238"/>
        <v>New Mexico State1961</v>
      </c>
      <c r="F7711">
        <v>5</v>
      </c>
      <c r="G7711">
        <v>4</v>
      </c>
      <c r="H7711">
        <v>1</v>
      </c>
      <c r="I7711">
        <v>1.52</v>
      </c>
      <c r="J7711">
        <v>-7.82</v>
      </c>
      <c r="K7711">
        <v>-6.3</v>
      </c>
      <c r="L7711" s="2">
        <f>_xlfn.RANK.EQ(I7711, INDEX(CFB!$I$2:$I$1048576, MATCH(W7711, CFB!$W$2:$W$1048576, 0)):INDEX(CFB!$I$2:$I$1048576, MATCH(W7711, CFB!$W$2:$W$1048576, 0) + COUNTIF(CFB!$W$2:$W$1048576, W7711) - 1), 0)</f>
        <v>48</v>
      </c>
      <c r="M7711" s="2">
        <f>_xlfn.RANK.EQ(J7711, INDEX(CFB!$J$2:$J$1048576, MATCH(W7711, CFB!$W$2:$W$1048576, 0)):INDEX(CFB!$J$2:$J$1048576, MATCH(W7711, CFB!$W$2:$W$1048576, 0) + COUNTIF(CFB!$W$2:$W$1048576, W7711) - 1))</f>
        <v>100</v>
      </c>
      <c r="N7711" s="2">
        <f>RANK(K7711, INDEX(CFB!$K$2:$K$1048576, MATCH(W7711, CFB!$W$2:$W$1048576, 0)):INDEX(CFB!$K$2:$K$1048576, MATCH(W7711, CFB!$W$2:$W$1048576, 0) + COUNTIF(CFB!$W$2:$W$1048576, W7711) - 1))</f>
        <v>86</v>
      </c>
      <c r="O7711">
        <v>32.92</v>
      </c>
      <c r="P7711">
        <v>16.68</v>
      </c>
      <c r="W7711">
        <v>1961</v>
      </c>
      <c r="X7711">
        <f t="shared" si="239"/>
        <v>0</v>
      </c>
    </row>
    <row r="7712" spans="1:24" ht="12.75" hidden="1" customHeight="1" x14ac:dyDescent="0.45">
      <c r="A7712">
        <v>87</v>
      </c>
      <c r="B7712" t="s">
        <v>43</v>
      </c>
      <c r="C7712" t="s">
        <v>10</v>
      </c>
      <c r="D7712" s="2" t="str">
        <f t="shared" si="238"/>
        <v>Illinois1961</v>
      </c>
      <c r="F7712">
        <v>0</v>
      </c>
      <c r="G7712">
        <v>9</v>
      </c>
      <c r="H7712">
        <v>0</v>
      </c>
      <c r="I7712">
        <v>-2.74</v>
      </c>
      <c r="J7712">
        <v>-4.4800000000000004</v>
      </c>
      <c r="K7712">
        <v>-7.21</v>
      </c>
      <c r="L7712" s="2">
        <f>_xlfn.RANK.EQ(I7712, INDEX(CFB!$I$2:$I$1048576, MATCH(W7712, CFB!$W$2:$W$1048576, 0)):INDEX(CFB!$I$2:$I$1048576, MATCH(W7712, CFB!$W$2:$W$1048576, 0) + COUNTIF(CFB!$W$2:$W$1048576, W7712) - 1), 0)</f>
        <v>84</v>
      </c>
      <c r="M7712" s="2">
        <f>_xlfn.RANK.EQ(J7712, INDEX(CFB!$J$2:$J$1048576, MATCH(W7712, CFB!$W$2:$W$1048576, 0)):INDEX(CFB!$J$2:$J$1048576, MATCH(W7712, CFB!$W$2:$W$1048576, 0) + COUNTIF(CFB!$W$2:$W$1048576, W7712) - 1))</f>
        <v>88</v>
      </c>
      <c r="N7712" s="2">
        <f>RANK(K7712, INDEX(CFB!$K$2:$K$1048576, MATCH(W7712, CFB!$W$2:$W$1048576, 0)):INDEX(CFB!$K$2:$K$1048576, MATCH(W7712, CFB!$W$2:$W$1048576, 0) + COUNTIF(CFB!$W$2:$W$1048576, W7712) - 1))</f>
        <v>87</v>
      </c>
      <c r="O7712">
        <v>22.02</v>
      </c>
      <c r="P7712">
        <v>18.12</v>
      </c>
      <c r="W7712">
        <v>1961</v>
      </c>
      <c r="X7712">
        <f t="shared" si="239"/>
        <v>0</v>
      </c>
    </row>
    <row r="7713" spans="1:24" ht="12.75" hidden="1" customHeight="1" x14ac:dyDescent="0.45">
      <c r="A7713">
        <v>88</v>
      </c>
      <c r="B7713" t="s">
        <v>114</v>
      </c>
      <c r="C7713" t="s">
        <v>12</v>
      </c>
      <c r="D7713" s="2" t="str">
        <f t="shared" si="238"/>
        <v>San Jose State1961</v>
      </c>
      <c r="F7713">
        <v>6</v>
      </c>
      <c r="G7713">
        <v>4</v>
      </c>
      <c r="H7713">
        <v>0</v>
      </c>
      <c r="I7713">
        <v>-1.04</v>
      </c>
      <c r="J7713">
        <v>-6.2</v>
      </c>
      <c r="K7713">
        <v>-7.24</v>
      </c>
      <c r="L7713" s="2">
        <f>_xlfn.RANK.EQ(I7713, INDEX(CFB!$I$2:$I$1048576, MATCH(W7713, CFB!$W$2:$W$1048576, 0)):INDEX(CFB!$I$2:$I$1048576, MATCH(W7713, CFB!$W$2:$W$1048576, 0) + COUNTIF(CFB!$W$2:$W$1048576, W7713) - 1), 0)</f>
        <v>67</v>
      </c>
      <c r="M7713" s="2">
        <f>_xlfn.RANK.EQ(J7713, INDEX(CFB!$J$2:$J$1048576, MATCH(W7713, CFB!$W$2:$W$1048576, 0)):INDEX(CFB!$J$2:$J$1048576, MATCH(W7713, CFB!$W$2:$W$1048576, 0) + COUNTIF(CFB!$W$2:$W$1048576, W7713) - 1))</f>
        <v>95</v>
      </c>
      <c r="N7713" s="2">
        <f>RANK(K7713, INDEX(CFB!$K$2:$K$1048576, MATCH(W7713, CFB!$W$2:$W$1048576, 0)):INDEX(CFB!$K$2:$K$1048576, MATCH(W7713, CFB!$W$2:$W$1048576, 0) + COUNTIF(CFB!$W$2:$W$1048576, W7713) - 1))</f>
        <v>88</v>
      </c>
      <c r="O7713">
        <v>18.7</v>
      </c>
      <c r="P7713">
        <v>13.97</v>
      </c>
      <c r="W7713">
        <v>1961</v>
      </c>
      <c r="X7713">
        <f t="shared" si="239"/>
        <v>0</v>
      </c>
    </row>
    <row r="7714" spans="1:24" ht="12.75" hidden="1" customHeight="1" x14ac:dyDescent="0.45">
      <c r="A7714">
        <v>89</v>
      </c>
      <c r="B7714" t="s">
        <v>247</v>
      </c>
      <c r="C7714" t="s">
        <v>12</v>
      </c>
      <c r="D7714" s="2" t="str">
        <f t="shared" si="238"/>
        <v>Boston University1961</v>
      </c>
      <c r="F7714">
        <v>4</v>
      </c>
      <c r="G7714">
        <v>5</v>
      </c>
      <c r="H7714">
        <v>0</v>
      </c>
      <c r="I7714">
        <v>-6.17</v>
      </c>
      <c r="J7714">
        <v>-1.36</v>
      </c>
      <c r="K7714">
        <v>-7.53</v>
      </c>
      <c r="L7714" s="2">
        <f>_xlfn.RANK.EQ(I7714, INDEX(CFB!$I$2:$I$1048576, MATCH(W7714, CFB!$W$2:$W$1048576, 0)):INDEX(CFB!$I$2:$I$1048576, MATCH(W7714, CFB!$W$2:$W$1048576, 0) + COUNTIF(CFB!$W$2:$W$1048576, W7714) - 1), 0)</f>
        <v>98</v>
      </c>
      <c r="M7714" s="2">
        <f>_xlfn.RANK.EQ(J7714, INDEX(CFB!$J$2:$J$1048576, MATCH(W7714, CFB!$W$2:$W$1048576, 0)):INDEX(CFB!$J$2:$J$1048576, MATCH(W7714, CFB!$W$2:$W$1048576, 0) + COUNTIF(CFB!$W$2:$W$1048576, W7714) - 1))</f>
        <v>71</v>
      </c>
      <c r="N7714" s="2">
        <f>RANK(K7714, INDEX(CFB!$K$2:$K$1048576, MATCH(W7714, CFB!$W$2:$W$1048576, 0)):INDEX(CFB!$K$2:$K$1048576, MATCH(W7714, CFB!$W$2:$W$1048576, 0) + COUNTIF(CFB!$W$2:$W$1048576, W7714) - 1))</f>
        <v>89</v>
      </c>
      <c r="O7714">
        <v>17.05</v>
      </c>
      <c r="P7714">
        <v>9.57</v>
      </c>
      <c r="W7714">
        <v>1961</v>
      </c>
      <c r="X7714">
        <f t="shared" si="239"/>
        <v>0</v>
      </c>
    </row>
    <row r="7715" spans="1:24" ht="12.75" hidden="1" customHeight="1" x14ac:dyDescent="0.45">
      <c r="A7715">
        <v>90</v>
      </c>
      <c r="B7715" t="s">
        <v>41</v>
      </c>
      <c r="C7715" t="s">
        <v>188</v>
      </c>
      <c r="D7715" s="2" t="str">
        <f t="shared" si="238"/>
        <v>Kansas State1961</v>
      </c>
      <c r="F7715">
        <v>2</v>
      </c>
      <c r="G7715">
        <v>8</v>
      </c>
      <c r="H7715">
        <v>0</v>
      </c>
      <c r="I7715">
        <v>-5.2</v>
      </c>
      <c r="J7715">
        <v>-3.64</v>
      </c>
      <c r="K7715">
        <v>-8.83</v>
      </c>
      <c r="L7715" s="2">
        <f>_xlfn.RANK.EQ(I7715, INDEX(CFB!$I$2:$I$1048576, MATCH(W7715, CFB!$W$2:$W$1048576, 0)):INDEX(CFB!$I$2:$I$1048576, MATCH(W7715, CFB!$W$2:$W$1048576, 0) + COUNTIF(CFB!$W$2:$W$1048576, W7715) - 1), 0)</f>
        <v>92</v>
      </c>
      <c r="M7715" s="2">
        <f>_xlfn.RANK.EQ(J7715, INDEX(CFB!$J$2:$J$1048576, MATCH(W7715, CFB!$W$2:$W$1048576, 0)):INDEX(CFB!$J$2:$J$1048576, MATCH(W7715, CFB!$W$2:$W$1048576, 0) + COUNTIF(CFB!$W$2:$W$1048576, W7715) - 1))</f>
        <v>86</v>
      </c>
      <c r="N7715" s="2">
        <f>RANK(K7715, INDEX(CFB!$K$2:$K$1048576, MATCH(W7715, CFB!$W$2:$W$1048576, 0)):INDEX(CFB!$K$2:$K$1048576, MATCH(W7715, CFB!$W$2:$W$1048576, 0) + COUNTIF(CFB!$W$2:$W$1048576, W7715) - 1))</f>
        <v>90</v>
      </c>
      <c r="O7715">
        <v>19.03</v>
      </c>
      <c r="P7715">
        <v>13.56</v>
      </c>
      <c r="W7715">
        <v>1961</v>
      </c>
      <c r="X7715">
        <f t="shared" si="239"/>
        <v>0</v>
      </c>
    </row>
    <row r="7716" spans="1:24" ht="12.75" hidden="1" customHeight="1" x14ac:dyDescent="0.45">
      <c r="A7716">
        <v>91</v>
      </c>
      <c r="B7716" t="s">
        <v>210</v>
      </c>
      <c r="C7716" t="s">
        <v>12</v>
      </c>
      <c r="D7716" s="2" t="str">
        <f t="shared" si="238"/>
        <v>Colgate1961</v>
      </c>
      <c r="F7716">
        <v>5</v>
      </c>
      <c r="G7716">
        <v>4</v>
      </c>
      <c r="H7716">
        <v>0</v>
      </c>
      <c r="I7716">
        <v>-6.93</v>
      </c>
      <c r="J7716">
        <v>-2.0499999999999998</v>
      </c>
      <c r="K7716">
        <v>-8.98</v>
      </c>
      <c r="L7716" s="2">
        <f>_xlfn.RANK.EQ(I7716, INDEX(CFB!$I$2:$I$1048576, MATCH(W7716, CFB!$W$2:$W$1048576, 0)):INDEX(CFB!$I$2:$I$1048576, MATCH(W7716, CFB!$W$2:$W$1048576, 0) + COUNTIF(CFB!$W$2:$W$1048576, W7716) - 1), 0)</f>
        <v>101</v>
      </c>
      <c r="M7716" s="2">
        <f>_xlfn.RANK.EQ(J7716, INDEX(CFB!$J$2:$J$1048576, MATCH(W7716, CFB!$W$2:$W$1048576, 0)):INDEX(CFB!$J$2:$J$1048576, MATCH(W7716, CFB!$W$2:$W$1048576, 0) + COUNTIF(CFB!$W$2:$W$1048576, W7716) - 1))</f>
        <v>73</v>
      </c>
      <c r="N7716" s="2">
        <f>RANK(K7716, INDEX(CFB!$K$2:$K$1048576, MATCH(W7716, CFB!$W$2:$W$1048576, 0)):INDEX(CFB!$K$2:$K$1048576, MATCH(W7716, CFB!$W$2:$W$1048576, 0) + COUNTIF(CFB!$W$2:$W$1048576, W7716) - 1))</f>
        <v>91</v>
      </c>
      <c r="O7716">
        <v>16.260000000000002</v>
      </c>
      <c r="P7716">
        <v>12.58</v>
      </c>
      <c r="W7716">
        <v>1961</v>
      </c>
      <c r="X7716">
        <f t="shared" si="239"/>
        <v>0</v>
      </c>
    </row>
    <row r="7717" spans="1:24" ht="12.75" hidden="1" customHeight="1" x14ac:dyDescent="0.45">
      <c r="A7717">
        <v>92</v>
      </c>
      <c r="B7717" t="s">
        <v>220</v>
      </c>
      <c r="C7717" t="s">
        <v>212</v>
      </c>
      <c r="D7717" s="2" t="str">
        <f t="shared" si="238"/>
        <v>Princeton1961</v>
      </c>
      <c r="F7717">
        <v>5</v>
      </c>
      <c r="G7717">
        <v>4</v>
      </c>
      <c r="H7717">
        <v>0</v>
      </c>
      <c r="I7717">
        <v>-3.4</v>
      </c>
      <c r="J7717">
        <v>-5.61</v>
      </c>
      <c r="K7717">
        <v>-9.01</v>
      </c>
      <c r="L7717" s="2">
        <f>_xlfn.RANK.EQ(I7717, INDEX(CFB!$I$2:$I$1048576, MATCH(W7717, CFB!$W$2:$W$1048576, 0)):INDEX(CFB!$I$2:$I$1048576, MATCH(W7717, CFB!$W$2:$W$1048576, 0) + COUNTIF(CFB!$W$2:$W$1048576, W7717) - 1), 0)</f>
        <v>87</v>
      </c>
      <c r="M7717" s="2">
        <f>_xlfn.RANK.EQ(J7717, INDEX(CFB!$J$2:$J$1048576, MATCH(W7717, CFB!$W$2:$W$1048576, 0)):INDEX(CFB!$J$2:$J$1048576, MATCH(W7717, CFB!$W$2:$W$1048576, 0) + COUNTIF(CFB!$W$2:$W$1048576, W7717) - 1))</f>
        <v>91</v>
      </c>
      <c r="N7717" s="2">
        <f>RANK(K7717, INDEX(CFB!$K$2:$K$1048576, MATCH(W7717, CFB!$W$2:$W$1048576, 0)):INDEX(CFB!$K$2:$K$1048576, MATCH(W7717, CFB!$W$2:$W$1048576, 0) + COUNTIF(CFB!$W$2:$W$1048576, W7717) - 1))</f>
        <v>92</v>
      </c>
      <c r="O7717">
        <v>22.07</v>
      </c>
      <c r="P7717">
        <v>11.93</v>
      </c>
      <c r="W7717">
        <v>1961</v>
      </c>
      <c r="X7717">
        <f t="shared" si="239"/>
        <v>0</v>
      </c>
    </row>
    <row r="7718" spans="1:24" ht="12.75" hidden="1" customHeight="1" x14ac:dyDescent="0.45">
      <c r="A7718">
        <v>93</v>
      </c>
      <c r="B7718" t="s">
        <v>190</v>
      </c>
      <c r="C7718" t="s">
        <v>12</v>
      </c>
      <c r="D7718" s="2" t="str">
        <f t="shared" si="238"/>
        <v>Pacific1961</v>
      </c>
      <c r="F7718">
        <v>5</v>
      </c>
      <c r="G7718">
        <v>4</v>
      </c>
      <c r="H7718">
        <v>0</v>
      </c>
      <c r="I7718">
        <v>-1.05</v>
      </c>
      <c r="J7718">
        <v>-8.42</v>
      </c>
      <c r="K7718">
        <v>-9.4700000000000006</v>
      </c>
      <c r="L7718" s="2">
        <f>_xlfn.RANK.EQ(I7718, INDEX(CFB!$I$2:$I$1048576, MATCH(W7718, CFB!$W$2:$W$1048576, 0)):INDEX(CFB!$I$2:$I$1048576, MATCH(W7718, CFB!$W$2:$W$1048576, 0) + COUNTIF(CFB!$W$2:$W$1048576, W7718) - 1), 0)</f>
        <v>68</v>
      </c>
      <c r="M7718" s="2">
        <f>_xlfn.RANK.EQ(J7718, INDEX(CFB!$J$2:$J$1048576, MATCH(W7718, CFB!$W$2:$W$1048576, 0)):INDEX(CFB!$J$2:$J$1048576, MATCH(W7718, CFB!$W$2:$W$1048576, 0) + COUNTIF(CFB!$W$2:$W$1048576, W7718) - 1))</f>
        <v>101</v>
      </c>
      <c r="N7718" s="2">
        <f>RANK(K7718, INDEX(CFB!$K$2:$K$1048576, MATCH(W7718, CFB!$W$2:$W$1048576, 0)):INDEX(CFB!$K$2:$K$1048576, MATCH(W7718, CFB!$W$2:$W$1048576, 0) + COUNTIF(CFB!$W$2:$W$1048576, W7718) - 1))</f>
        <v>93</v>
      </c>
      <c r="O7718">
        <v>21.04</v>
      </c>
      <c r="P7718">
        <v>18.55</v>
      </c>
      <c r="W7718">
        <v>1961</v>
      </c>
      <c r="X7718">
        <f t="shared" si="239"/>
        <v>0</v>
      </c>
    </row>
    <row r="7719" spans="1:24" ht="12.75" hidden="1" customHeight="1" x14ac:dyDescent="0.45">
      <c r="A7719">
        <v>94</v>
      </c>
      <c r="B7719" t="s">
        <v>131</v>
      </c>
      <c r="C7719" t="s">
        <v>12</v>
      </c>
      <c r="D7719" s="2" t="str">
        <f t="shared" si="238"/>
        <v>Air Force1961</v>
      </c>
      <c r="F7719">
        <v>3</v>
      </c>
      <c r="G7719">
        <v>7</v>
      </c>
      <c r="H7719">
        <v>0</v>
      </c>
      <c r="I7719">
        <v>-6.14</v>
      </c>
      <c r="J7719">
        <v>-3.57</v>
      </c>
      <c r="K7719">
        <v>-9.7100000000000009</v>
      </c>
      <c r="L7719" s="2">
        <f>_xlfn.RANK.EQ(I7719, INDEX(CFB!$I$2:$I$1048576, MATCH(W7719, CFB!$W$2:$W$1048576, 0)):INDEX(CFB!$I$2:$I$1048576, MATCH(W7719, CFB!$W$2:$W$1048576, 0) + COUNTIF(CFB!$W$2:$W$1048576, W7719) - 1), 0)</f>
        <v>97</v>
      </c>
      <c r="M7719" s="2">
        <f>_xlfn.RANK.EQ(J7719, INDEX(CFB!$J$2:$J$1048576, MATCH(W7719, CFB!$W$2:$W$1048576, 0)):INDEX(CFB!$J$2:$J$1048576, MATCH(W7719, CFB!$W$2:$W$1048576, 0) + COUNTIF(CFB!$W$2:$W$1048576, W7719) - 1))</f>
        <v>85</v>
      </c>
      <c r="N7719" s="2">
        <f>RANK(K7719, INDEX(CFB!$K$2:$K$1048576, MATCH(W7719, CFB!$W$2:$W$1048576, 0)):INDEX(CFB!$K$2:$K$1048576, MATCH(W7719, CFB!$W$2:$W$1048576, 0) + COUNTIF(CFB!$W$2:$W$1048576, W7719) - 1))</f>
        <v>94</v>
      </c>
      <c r="O7719">
        <v>16.16</v>
      </c>
      <c r="P7719">
        <v>10.039999999999999</v>
      </c>
      <c r="W7719">
        <v>1961</v>
      </c>
      <c r="X7719">
        <f t="shared" si="239"/>
        <v>0</v>
      </c>
    </row>
    <row r="7720" spans="1:24" ht="12.75" hidden="1" customHeight="1" x14ac:dyDescent="0.45">
      <c r="A7720">
        <v>95</v>
      </c>
      <c r="B7720" t="s">
        <v>238</v>
      </c>
      <c r="C7720" t="s">
        <v>12</v>
      </c>
      <c r="D7720" s="2" t="str">
        <f t="shared" si="238"/>
        <v>Xavier1961</v>
      </c>
      <c r="F7720">
        <v>6</v>
      </c>
      <c r="G7720">
        <v>4</v>
      </c>
      <c r="H7720">
        <v>0</v>
      </c>
      <c r="I7720">
        <v>-11.45</v>
      </c>
      <c r="J7720">
        <v>0.7</v>
      </c>
      <c r="K7720">
        <v>-10.75</v>
      </c>
      <c r="L7720" s="2">
        <f>_xlfn.RANK.EQ(I7720, INDEX(CFB!$I$2:$I$1048576, MATCH(W7720, CFB!$W$2:$W$1048576, 0)):INDEX(CFB!$I$2:$I$1048576, MATCH(W7720, CFB!$W$2:$W$1048576, 0) + COUNTIF(CFB!$W$2:$W$1048576, W7720) - 1), 0)</f>
        <v>108</v>
      </c>
      <c r="M7720" s="2">
        <f>_xlfn.RANK.EQ(J7720, INDEX(CFB!$J$2:$J$1048576, MATCH(W7720, CFB!$W$2:$W$1048576, 0)):INDEX(CFB!$J$2:$J$1048576, MATCH(W7720, CFB!$W$2:$W$1048576, 0) + COUNTIF(CFB!$W$2:$W$1048576, W7720) - 1))</f>
        <v>59</v>
      </c>
      <c r="N7720" s="2">
        <f>RANK(K7720, INDEX(CFB!$K$2:$K$1048576, MATCH(W7720, CFB!$W$2:$W$1048576, 0)):INDEX(CFB!$K$2:$K$1048576, MATCH(W7720, CFB!$W$2:$W$1048576, 0) + COUNTIF(CFB!$W$2:$W$1048576, W7720) - 1))</f>
        <v>95</v>
      </c>
      <c r="O7720">
        <v>10.36</v>
      </c>
      <c r="P7720">
        <v>7.01</v>
      </c>
      <c r="W7720">
        <v>1961</v>
      </c>
      <c r="X7720">
        <f t="shared" si="239"/>
        <v>0</v>
      </c>
    </row>
    <row r="7721" spans="1:24" ht="12.75" hidden="1" customHeight="1" x14ac:dyDescent="0.45">
      <c r="A7721">
        <v>96</v>
      </c>
      <c r="B7721" t="s">
        <v>147</v>
      </c>
      <c r="C7721" t="s">
        <v>195</v>
      </c>
      <c r="D7721" s="2" t="str">
        <f t="shared" si="238"/>
        <v>Tulsa1961</v>
      </c>
      <c r="F7721">
        <v>2</v>
      </c>
      <c r="G7721">
        <v>8</v>
      </c>
      <c r="H7721">
        <v>0</v>
      </c>
      <c r="I7721">
        <v>-7.8</v>
      </c>
      <c r="J7721">
        <v>-3.28</v>
      </c>
      <c r="K7721">
        <v>-11.08</v>
      </c>
      <c r="L7721" s="2">
        <f>_xlfn.RANK.EQ(I7721, INDEX(CFB!$I$2:$I$1048576, MATCH(W7721, CFB!$W$2:$W$1048576, 0)):INDEX(CFB!$I$2:$I$1048576, MATCH(W7721, CFB!$W$2:$W$1048576, 0) + COUNTIF(CFB!$W$2:$W$1048576, W7721) - 1), 0)</f>
        <v>102</v>
      </c>
      <c r="M7721" s="2">
        <f>_xlfn.RANK.EQ(J7721, INDEX(CFB!$J$2:$J$1048576, MATCH(W7721, CFB!$W$2:$W$1048576, 0)):INDEX(CFB!$J$2:$J$1048576, MATCH(W7721, CFB!$W$2:$W$1048576, 0) + COUNTIF(CFB!$W$2:$W$1048576, W7721) - 1))</f>
        <v>81</v>
      </c>
      <c r="N7721" s="2">
        <f>RANK(K7721, INDEX(CFB!$K$2:$K$1048576, MATCH(W7721, CFB!$W$2:$W$1048576, 0)):INDEX(CFB!$K$2:$K$1048576, MATCH(W7721, CFB!$W$2:$W$1048576, 0) + COUNTIF(CFB!$W$2:$W$1048576, W7721) - 1))</f>
        <v>96</v>
      </c>
      <c r="O7721">
        <v>15.77</v>
      </c>
      <c r="P7721">
        <v>12.65</v>
      </c>
      <c r="W7721">
        <v>1961</v>
      </c>
      <c r="X7721">
        <f t="shared" si="239"/>
        <v>0</v>
      </c>
    </row>
    <row r="7722" spans="1:24" ht="12.75" hidden="1" customHeight="1" x14ac:dyDescent="0.45">
      <c r="A7722">
        <v>97</v>
      </c>
      <c r="B7722" t="s">
        <v>222</v>
      </c>
      <c r="C7722" t="s">
        <v>212</v>
      </c>
      <c r="D7722" s="2" t="str">
        <f t="shared" si="238"/>
        <v>Cornell1961</v>
      </c>
      <c r="F7722">
        <v>3</v>
      </c>
      <c r="G7722">
        <v>6</v>
      </c>
      <c r="H7722">
        <v>0</v>
      </c>
      <c r="I7722">
        <v>-5.21</v>
      </c>
      <c r="J7722">
        <v>-5.99</v>
      </c>
      <c r="K7722">
        <v>-11.2</v>
      </c>
      <c r="L7722" s="2">
        <f>_xlfn.RANK.EQ(I7722, INDEX(CFB!$I$2:$I$1048576, MATCH(W7722, CFB!$W$2:$W$1048576, 0)):INDEX(CFB!$I$2:$I$1048576, MATCH(W7722, CFB!$W$2:$W$1048576, 0) + COUNTIF(CFB!$W$2:$W$1048576, W7722) - 1), 0)</f>
        <v>93</v>
      </c>
      <c r="M7722" s="2">
        <f>_xlfn.RANK.EQ(J7722, INDEX(CFB!$J$2:$J$1048576, MATCH(W7722, CFB!$W$2:$W$1048576, 0)):INDEX(CFB!$J$2:$J$1048576, MATCH(W7722, CFB!$W$2:$W$1048576, 0) + COUNTIF(CFB!$W$2:$W$1048576, W7722) - 1))</f>
        <v>93</v>
      </c>
      <c r="N7722" s="2">
        <f>RANK(K7722, INDEX(CFB!$K$2:$K$1048576, MATCH(W7722, CFB!$W$2:$W$1048576, 0)):INDEX(CFB!$K$2:$K$1048576, MATCH(W7722, CFB!$W$2:$W$1048576, 0) + COUNTIF(CFB!$W$2:$W$1048576, W7722) - 1))</f>
        <v>97</v>
      </c>
      <c r="O7722">
        <v>19.54</v>
      </c>
      <c r="P7722">
        <v>12.69</v>
      </c>
      <c r="W7722">
        <v>1961</v>
      </c>
      <c r="X7722">
        <f t="shared" si="239"/>
        <v>0</v>
      </c>
    </row>
    <row r="7723" spans="1:24" ht="12.75" hidden="1" customHeight="1" x14ac:dyDescent="0.45">
      <c r="A7723">
        <v>98</v>
      </c>
      <c r="B7723" t="s">
        <v>239</v>
      </c>
      <c r="C7723" t="s">
        <v>206</v>
      </c>
      <c r="D7723" s="2" t="str">
        <f t="shared" si="238"/>
        <v>Davidson1961</v>
      </c>
      <c r="F7723">
        <v>4</v>
      </c>
      <c r="G7723">
        <v>4</v>
      </c>
      <c r="H7723">
        <v>0</v>
      </c>
      <c r="I7723">
        <v>-1.89</v>
      </c>
      <c r="J7723">
        <v>-9.39</v>
      </c>
      <c r="K7723">
        <v>-11.28</v>
      </c>
      <c r="L7723" s="2">
        <f>_xlfn.RANK.EQ(I7723, INDEX(CFB!$I$2:$I$1048576, MATCH(W7723, CFB!$W$2:$W$1048576, 0)):INDEX(CFB!$I$2:$I$1048576, MATCH(W7723, CFB!$W$2:$W$1048576, 0) + COUNTIF(CFB!$W$2:$W$1048576, W7723) - 1), 0)</f>
        <v>77</v>
      </c>
      <c r="M7723" s="2">
        <f>_xlfn.RANK.EQ(J7723, INDEX(CFB!$J$2:$J$1048576, MATCH(W7723, CFB!$W$2:$W$1048576, 0)):INDEX(CFB!$J$2:$J$1048576, MATCH(W7723, CFB!$W$2:$W$1048576, 0) + COUNTIF(CFB!$W$2:$W$1048576, W7723) - 1))</f>
        <v>104</v>
      </c>
      <c r="N7723" s="2">
        <f>RANK(K7723, INDEX(CFB!$K$2:$K$1048576, MATCH(W7723, CFB!$W$2:$W$1048576, 0)):INDEX(CFB!$K$2:$K$1048576, MATCH(W7723, CFB!$W$2:$W$1048576, 0) + COUNTIF(CFB!$W$2:$W$1048576, W7723) - 1))</f>
        <v>98</v>
      </c>
      <c r="O7723">
        <v>19.21</v>
      </c>
      <c r="P7723">
        <v>18.72</v>
      </c>
      <c r="W7723">
        <v>1961</v>
      </c>
      <c r="X7723">
        <f t="shared" si="239"/>
        <v>0</v>
      </c>
    </row>
    <row r="7724" spans="1:24" ht="12.75" hidden="1" customHeight="1" x14ac:dyDescent="0.45">
      <c r="A7724">
        <v>99</v>
      </c>
      <c r="B7724" t="s">
        <v>211</v>
      </c>
      <c r="C7724" t="s">
        <v>212</v>
      </c>
      <c r="D7724" s="2" t="str">
        <f t="shared" si="238"/>
        <v>Yale1961</v>
      </c>
      <c r="F7724">
        <v>4</v>
      </c>
      <c r="G7724">
        <v>5</v>
      </c>
      <c r="H7724">
        <v>0</v>
      </c>
      <c r="I7724">
        <v>-9.7899999999999991</v>
      </c>
      <c r="J7724">
        <v>-2.4500000000000002</v>
      </c>
      <c r="K7724">
        <v>-12.24</v>
      </c>
      <c r="L7724" s="2">
        <f>_xlfn.RANK.EQ(I7724, INDEX(CFB!$I$2:$I$1048576, MATCH(W7724, CFB!$W$2:$W$1048576, 0)):INDEX(CFB!$I$2:$I$1048576, MATCH(W7724, CFB!$W$2:$W$1048576, 0) + COUNTIF(CFB!$W$2:$W$1048576, W7724) - 1), 0)</f>
        <v>105</v>
      </c>
      <c r="M7724" s="2">
        <f>_xlfn.RANK.EQ(J7724, INDEX(CFB!$J$2:$J$1048576, MATCH(W7724, CFB!$W$2:$W$1048576, 0)):INDEX(CFB!$J$2:$J$1048576, MATCH(W7724, CFB!$W$2:$W$1048576, 0) + COUNTIF(CFB!$W$2:$W$1048576, W7724) - 1))</f>
        <v>77</v>
      </c>
      <c r="N7724" s="2">
        <f>RANK(K7724, INDEX(CFB!$K$2:$K$1048576, MATCH(W7724, CFB!$W$2:$W$1048576, 0)):INDEX(CFB!$K$2:$K$1048576, MATCH(W7724, CFB!$W$2:$W$1048576, 0) + COUNTIF(CFB!$W$2:$W$1048576, W7724) - 1))</f>
        <v>99</v>
      </c>
      <c r="O7724">
        <v>12.92</v>
      </c>
      <c r="P7724">
        <v>9.7799999999999994</v>
      </c>
      <c r="W7724">
        <v>1961</v>
      </c>
      <c r="X7724">
        <f t="shared" si="239"/>
        <v>0</v>
      </c>
    </row>
    <row r="7725" spans="1:24" ht="12.75" hidden="1" customHeight="1" x14ac:dyDescent="0.45">
      <c r="A7725">
        <v>100</v>
      </c>
      <c r="B7725" t="s">
        <v>248</v>
      </c>
      <c r="C7725" t="s">
        <v>250</v>
      </c>
      <c r="D7725" s="2" t="str">
        <f t="shared" si="238"/>
        <v>Montana1961</v>
      </c>
      <c r="F7725">
        <v>2</v>
      </c>
      <c r="G7725">
        <v>6</v>
      </c>
      <c r="H7725">
        <v>0</v>
      </c>
      <c r="I7725">
        <v>-5.31</v>
      </c>
      <c r="J7725">
        <v>-7.03</v>
      </c>
      <c r="K7725">
        <v>-12.34</v>
      </c>
      <c r="L7725" s="2">
        <f>_xlfn.RANK.EQ(I7725, INDEX(CFB!$I$2:$I$1048576, MATCH(W7725, CFB!$W$2:$W$1048576, 0)):INDEX(CFB!$I$2:$I$1048576, MATCH(W7725, CFB!$W$2:$W$1048576, 0) + COUNTIF(CFB!$W$2:$W$1048576, W7725) - 1), 0)</f>
        <v>94</v>
      </c>
      <c r="M7725" s="2">
        <f>_xlfn.RANK.EQ(J7725, INDEX(CFB!$J$2:$J$1048576, MATCH(W7725, CFB!$W$2:$W$1048576, 0)):INDEX(CFB!$J$2:$J$1048576, MATCH(W7725, CFB!$W$2:$W$1048576, 0) + COUNTIF(CFB!$W$2:$W$1048576, W7725) - 1))</f>
        <v>98</v>
      </c>
      <c r="N7725" s="2">
        <f>RANK(K7725, INDEX(CFB!$K$2:$K$1048576, MATCH(W7725, CFB!$W$2:$W$1048576, 0)):INDEX(CFB!$K$2:$K$1048576, MATCH(W7725, CFB!$W$2:$W$1048576, 0) + COUNTIF(CFB!$W$2:$W$1048576, W7725) - 1))</f>
        <v>100</v>
      </c>
      <c r="O7725">
        <v>16.77</v>
      </c>
      <c r="P7725">
        <v>15.1</v>
      </c>
      <c r="W7725">
        <v>1961</v>
      </c>
      <c r="X7725">
        <f t="shared" si="239"/>
        <v>0</v>
      </c>
    </row>
    <row r="7726" spans="1:24" ht="12.75" hidden="1" customHeight="1" x14ac:dyDescent="0.45">
      <c r="A7726">
        <v>101</v>
      </c>
      <c r="B7726" t="s">
        <v>81</v>
      </c>
      <c r="C7726" t="s">
        <v>195</v>
      </c>
      <c r="D7726" s="2" t="str">
        <f t="shared" si="238"/>
        <v>Cincinnati1961</v>
      </c>
      <c r="F7726">
        <v>3</v>
      </c>
      <c r="G7726">
        <v>7</v>
      </c>
      <c r="H7726">
        <v>0</v>
      </c>
      <c r="I7726">
        <v>-9.69</v>
      </c>
      <c r="J7726">
        <v>-4.53</v>
      </c>
      <c r="K7726">
        <v>-14.22</v>
      </c>
      <c r="L7726" s="2">
        <f>_xlfn.RANK.EQ(I7726, INDEX(CFB!$I$2:$I$1048576, MATCH(W7726, CFB!$W$2:$W$1048576, 0)):INDEX(CFB!$I$2:$I$1048576, MATCH(W7726, CFB!$W$2:$W$1048576, 0) + COUNTIF(CFB!$W$2:$W$1048576, W7726) - 1), 0)</f>
        <v>104</v>
      </c>
      <c r="M7726" s="2">
        <f>_xlfn.RANK.EQ(J7726, INDEX(CFB!$J$2:$J$1048576, MATCH(W7726, CFB!$W$2:$W$1048576, 0)):INDEX(CFB!$J$2:$J$1048576, MATCH(W7726, CFB!$W$2:$W$1048576, 0) + COUNTIF(CFB!$W$2:$W$1048576, W7726) - 1))</f>
        <v>89</v>
      </c>
      <c r="N7726" s="2">
        <f>RANK(K7726, INDEX(CFB!$K$2:$K$1048576, MATCH(W7726, CFB!$W$2:$W$1048576, 0)):INDEX(CFB!$K$2:$K$1048576, MATCH(W7726, CFB!$W$2:$W$1048576, 0) + COUNTIF(CFB!$W$2:$W$1048576, W7726) - 1))</f>
        <v>101</v>
      </c>
      <c r="O7726">
        <v>13.1</v>
      </c>
      <c r="P7726">
        <v>11.88</v>
      </c>
      <c r="W7726">
        <v>1961</v>
      </c>
      <c r="X7726">
        <f t="shared" si="239"/>
        <v>0</v>
      </c>
    </row>
    <row r="7727" spans="1:24" ht="12.75" hidden="1" customHeight="1" x14ac:dyDescent="0.45">
      <c r="A7727">
        <v>102</v>
      </c>
      <c r="B7727" t="s">
        <v>113</v>
      </c>
      <c r="C7727" t="s">
        <v>195</v>
      </c>
      <c r="D7727" s="2" t="str">
        <f t="shared" si="238"/>
        <v>North Texas1961</v>
      </c>
      <c r="F7727">
        <v>5</v>
      </c>
      <c r="G7727">
        <v>4</v>
      </c>
      <c r="H7727">
        <v>1</v>
      </c>
      <c r="I7727">
        <v>-5.63</v>
      </c>
      <c r="J7727">
        <v>-8.6199999999999992</v>
      </c>
      <c r="K7727">
        <v>-14.25</v>
      </c>
      <c r="L7727" s="2">
        <f>_xlfn.RANK.EQ(I7727, INDEX(CFB!$I$2:$I$1048576, MATCH(W7727, CFB!$W$2:$W$1048576, 0)):INDEX(CFB!$I$2:$I$1048576, MATCH(W7727, CFB!$W$2:$W$1048576, 0) + COUNTIF(CFB!$W$2:$W$1048576, W7727) - 1), 0)</f>
        <v>96</v>
      </c>
      <c r="M7727" s="2">
        <f>_xlfn.RANK.EQ(J7727, INDEX(CFB!$J$2:$J$1048576, MATCH(W7727, CFB!$W$2:$W$1048576, 0)):INDEX(CFB!$J$2:$J$1048576, MATCH(W7727, CFB!$W$2:$W$1048576, 0) + COUNTIF(CFB!$W$2:$W$1048576, W7727) - 1))</f>
        <v>102</v>
      </c>
      <c r="N7727" s="2">
        <f>RANK(K7727, INDEX(CFB!$K$2:$K$1048576, MATCH(W7727, CFB!$W$2:$W$1048576, 0)):INDEX(CFB!$K$2:$K$1048576, MATCH(W7727, CFB!$W$2:$W$1048576, 0) + COUNTIF(CFB!$W$2:$W$1048576, W7727) - 1))</f>
        <v>102</v>
      </c>
      <c r="O7727">
        <v>15.88</v>
      </c>
      <c r="P7727">
        <v>17.010000000000002</v>
      </c>
      <c r="W7727">
        <v>1961</v>
      </c>
      <c r="X7727">
        <f t="shared" si="239"/>
        <v>0</v>
      </c>
    </row>
    <row r="7728" spans="1:24" ht="12.75" hidden="1" customHeight="1" x14ac:dyDescent="0.45">
      <c r="A7728">
        <v>103</v>
      </c>
      <c r="B7728" t="s">
        <v>201</v>
      </c>
      <c r="C7728" t="s">
        <v>206</v>
      </c>
      <c r="D7728" s="2" t="str">
        <f t="shared" si="238"/>
        <v>William &amp; Mary1961</v>
      </c>
      <c r="F7728">
        <v>1</v>
      </c>
      <c r="G7728">
        <v>9</v>
      </c>
      <c r="H7728">
        <v>0</v>
      </c>
      <c r="I7728">
        <v>-3.67</v>
      </c>
      <c r="J7728">
        <v>-11.6</v>
      </c>
      <c r="K7728">
        <v>-15.27</v>
      </c>
      <c r="L7728" s="2">
        <f>_xlfn.RANK.EQ(I7728, INDEX(CFB!$I$2:$I$1048576, MATCH(W7728, CFB!$W$2:$W$1048576, 0)):INDEX(CFB!$I$2:$I$1048576, MATCH(W7728, CFB!$W$2:$W$1048576, 0) + COUNTIF(CFB!$W$2:$W$1048576, W7728) - 1), 0)</f>
        <v>89</v>
      </c>
      <c r="M7728" s="2">
        <f>_xlfn.RANK.EQ(J7728, INDEX(CFB!$J$2:$J$1048576, MATCH(W7728, CFB!$W$2:$W$1048576, 0)):INDEX(CFB!$J$2:$J$1048576, MATCH(W7728, CFB!$W$2:$W$1048576, 0) + COUNTIF(CFB!$W$2:$W$1048576, W7728) - 1))</f>
        <v>108</v>
      </c>
      <c r="N7728" s="2">
        <f>RANK(K7728, INDEX(CFB!$K$2:$K$1048576, MATCH(W7728, CFB!$W$2:$W$1048576, 0)):INDEX(CFB!$K$2:$K$1048576, MATCH(W7728, CFB!$W$2:$W$1048576, 0) + COUNTIF(CFB!$W$2:$W$1048576, W7728) - 1))</f>
        <v>103</v>
      </c>
      <c r="O7728">
        <v>18.73</v>
      </c>
      <c r="P7728">
        <v>23.05</v>
      </c>
      <c r="W7728">
        <v>1961</v>
      </c>
      <c r="X7728">
        <f t="shared" si="239"/>
        <v>0</v>
      </c>
    </row>
    <row r="7729" spans="1:24" ht="12.75" hidden="1" customHeight="1" x14ac:dyDescent="0.45">
      <c r="A7729">
        <v>104</v>
      </c>
      <c r="B7729" t="s">
        <v>148</v>
      </c>
      <c r="C7729" t="s">
        <v>251</v>
      </c>
      <c r="D7729" s="2" t="str">
        <f t="shared" si="238"/>
        <v>UTEP1961</v>
      </c>
      <c r="F7729">
        <v>3</v>
      </c>
      <c r="G7729">
        <v>7</v>
      </c>
      <c r="H7729">
        <v>0</v>
      </c>
      <c r="I7729">
        <v>-3.34</v>
      </c>
      <c r="J7729">
        <v>-12.37</v>
      </c>
      <c r="K7729">
        <v>-15.71</v>
      </c>
      <c r="L7729" s="2">
        <f>_xlfn.RANK.EQ(I7729, INDEX(CFB!$I$2:$I$1048576, MATCH(W7729, CFB!$W$2:$W$1048576, 0)):INDEX(CFB!$I$2:$I$1048576, MATCH(W7729, CFB!$W$2:$W$1048576, 0) + COUNTIF(CFB!$W$2:$W$1048576, W7729) - 1), 0)</f>
        <v>86</v>
      </c>
      <c r="M7729" s="2">
        <f>_xlfn.RANK.EQ(J7729, INDEX(CFB!$J$2:$J$1048576, MATCH(W7729, CFB!$W$2:$W$1048576, 0)):INDEX(CFB!$J$2:$J$1048576, MATCH(W7729, CFB!$W$2:$W$1048576, 0) + COUNTIF(CFB!$W$2:$W$1048576, W7729) - 1))</f>
        <v>110</v>
      </c>
      <c r="N7729" s="2">
        <f>RANK(K7729, INDEX(CFB!$K$2:$K$1048576, MATCH(W7729, CFB!$W$2:$W$1048576, 0)):INDEX(CFB!$K$2:$K$1048576, MATCH(W7729, CFB!$W$2:$W$1048576, 0) + COUNTIF(CFB!$W$2:$W$1048576, W7729) - 1))</f>
        <v>104</v>
      </c>
      <c r="O7729">
        <v>19.03</v>
      </c>
      <c r="P7729">
        <v>20.13</v>
      </c>
      <c r="W7729">
        <v>1961</v>
      </c>
      <c r="X7729">
        <f t="shared" si="239"/>
        <v>0</v>
      </c>
    </row>
    <row r="7730" spans="1:24" ht="12.75" hidden="1" customHeight="1" x14ac:dyDescent="0.45">
      <c r="A7730">
        <v>105</v>
      </c>
      <c r="B7730" t="s">
        <v>32</v>
      </c>
      <c r="C7730" t="s">
        <v>250</v>
      </c>
      <c r="D7730" s="2" t="str">
        <f t="shared" si="238"/>
        <v>BYU1961</v>
      </c>
      <c r="F7730">
        <v>2</v>
      </c>
      <c r="G7730">
        <v>8</v>
      </c>
      <c r="H7730">
        <v>0</v>
      </c>
      <c r="I7730">
        <v>-4.32</v>
      </c>
      <c r="J7730">
        <v>-11.82</v>
      </c>
      <c r="K7730">
        <v>-16.14</v>
      </c>
      <c r="L7730" s="2">
        <f>_xlfn.RANK.EQ(I7730, INDEX(CFB!$I$2:$I$1048576, MATCH(W7730, CFB!$W$2:$W$1048576, 0)):INDEX(CFB!$I$2:$I$1048576, MATCH(W7730, CFB!$W$2:$W$1048576, 0) + COUNTIF(CFB!$W$2:$W$1048576, W7730) - 1), 0)</f>
        <v>91</v>
      </c>
      <c r="M7730" s="2">
        <f>_xlfn.RANK.EQ(J7730, INDEX(CFB!$J$2:$J$1048576, MATCH(W7730, CFB!$W$2:$W$1048576, 0)):INDEX(CFB!$J$2:$J$1048576, MATCH(W7730, CFB!$W$2:$W$1048576, 0) + COUNTIF(CFB!$W$2:$W$1048576, W7730) - 1))</f>
        <v>109</v>
      </c>
      <c r="N7730" s="2">
        <f>RANK(K7730, INDEX(CFB!$K$2:$K$1048576, MATCH(W7730, CFB!$W$2:$W$1048576, 0)):INDEX(CFB!$K$2:$K$1048576, MATCH(W7730, CFB!$W$2:$W$1048576, 0) + COUNTIF(CFB!$W$2:$W$1048576, W7730) - 1))</f>
        <v>105</v>
      </c>
      <c r="O7730">
        <v>18.760000000000002</v>
      </c>
      <c r="P7730">
        <v>21.83</v>
      </c>
      <c r="W7730">
        <v>1961</v>
      </c>
      <c r="X7730">
        <f t="shared" si="239"/>
        <v>0</v>
      </c>
    </row>
    <row r="7731" spans="1:24" ht="12.75" hidden="1" customHeight="1" x14ac:dyDescent="0.45">
      <c r="A7731">
        <v>106</v>
      </c>
      <c r="B7731" t="s">
        <v>104</v>
      </c>
      <c r="C7731" t="s">
        <v>250</v>
      </c>
      <c r="D7731" s="2" t="str">
        <f t="shared" si="238"/>
        <v>Colorado State1961</v>
      </c>
      <c r="F7731">
        <v>0</v>
      </c>
      <c r="G7731">
        <v>10</v>
      </c>
      <c r="H7731">
        <v>0</v>
      </c>
      <c r="I7731">
        <v>-10.28</v>
      </c>
      <c r="J7731">
        <v>-6.27</v>
      </c>
      <c r="K7731">
        <v>-16.55</v>
      </c>
      <c r="L7731" s="2">
        <f>_xlfn.RANK.EQ(I7731, INDEX(CFB!$I$2:$I$1048576, MATCH(W7731, CFB!$W$2:$W$1048576, 0)):INDEX(CFB!$I$2:$I$1048576, MATCH(W7731, CFB!$W$2:$W$1048576, 0) + COUNTIF(CFB!$W$2:$W$1048576, W7731) - 1), 0)</f>
        <v>106</v>
      </c>
      <c r="M7731" s="2">
        <f>_xlfn.RANK.EQ(J7731, INDEX(CFB!$J$2:$J$1048576, MATCH(W7731, CFB!$W$2:$W$1048576, 0)):INDEX(CFB!$J$2:$J$1048576, MATCH(W7731, CFB!$W$2:$W$1048576, 0) + COUNTIF(CFB!$W$2:$W$1048576, W7731) - 1))</f>
        <v>96</v>
      </c>
      <c r="N7731" s="2">
        <f>RANK(K7731, INDEX(CFB!$K$2:$K$1048576, MATCH(W7731, CFB!$W$2:$W$1048576, 0)):INDEX(CFB!$K$2:$K$1048576, MATCH(W7731, CFB!$W$2:$W$1048576, 0) + COUNTIF(CFB!$W$2:$W$1048576, W7731) - 1))</f>
        <v>106</v>
      </c>
      <c r="O7731">
        <v>13.56</v>
      </c>
      <c r="P7731">
        <v>16.510000000000002</v>
      </c>
      <c r="W7731">
        <v>1961</v>
      </c>
      <c r="X7731">
        <f t="shared" si="239"/>
        <v>0</v>
      </c>
    </row>
    <row r="7732" spans="1:24" ht="12.75" hidden="1" customHeight="1" x14ac:dyDescent="0.45">
      <c r="A7732">
        <v>107</v>
      </c>
      <c r="B7732" t="s">
        <v>175</v>
      </c>
      <c r="C7732" t="s">
        <v>12</v>
      </c>
      <c r="D7732" s="2" t="str">
        <f t="shared" si="238"/>
        <v>Idaho1961</v>
      </c>
      <c r="F7732">
        <v>2</v>
      </c>
      <c r="G7732">
        <v>7</v>
      </c>
      <c r="H7732">
        <v>0</v>
      </c>
      <c r="I7732">
        <v>-9.14</v>
      </c>
      <c r="J7732">
        <v>-8.73</v>
      </c>
      <c r="K7732">
        <v>-17.87</v>
      </c>
      <c r="L7732" s="2">
        <f>_xlfn.RANK.EQ(I7732, INDEX(CFB!$I$2:$I$1048576, MATCH(W7732, CFB!$W$2:$W$1048576, 0)):INDEX(CFB!$I$2:$I$1048576, MATCH(W7732, CFB!$W$2:$W$1048576, 0) + COUNTIF(CFB!$W$2:$W$1048576, W7732) - 1), 0)</f>
        <v>103</v>
      </c>
      <c r="M7732" s="2">
        <f>_xlfn.RANK.EQ(J7732, INDEX(CFB!$J$2:$J$1048576, MATCH(W7732, CFB!$W$2:$W$1048576, 0)):INDEX(CFB!$J$2:$J$1048576, MATCH(W7732, CFB!$W$2:$W$1048576, 0) + COUNTIF(CFB!$W$2:$W$1048576, W7732) - 1))</f>
        <v>103</v>
      </c>
      <c r="N7732" s="2">
        <f>RANK(K7732, INDEX(CFB!$K$2:$K$1048576, MATCH(W7732, CFB!$W$2:$W$1048576, 0)):INDEX(CFB!$K$2:$K$1048576, MATCH(W7732, CFB!$W$2:$W$1048576, 0) + COUNTIF(CFB!$W$2:$W$1048576, W7732) - 1))</f>
        <v>107</v>
      </c>
      <c r="O7732">
        <v>13.87</v>
      </c>
      <c r="P7732">
        <v>29.93</v>
      </c>
      <c r="W7732">
        <v>1961</v>
      </c>
      <c r="X7732">
        <f t="shared" si="239"/>
        <v>0</v>
      </c>
    </row>
    <row r="7733" spans="1:24" ht="12.75" hidden="1" customHeight="1" x14ac:dyDescent="0.45">
      <c r="A7733">
        <v>108</v>
      </c>
      <c r="B7733" t="s">
        <v>236</v>
      </c>
      <c r="C7733" t="s">
        <v>12</v>
      </c>
      <c r="D7733" s="2" t="str">
        <f t="shared" si="238"/>
        <v>Dayton1961</v>
      </c>
      <c r="F7733">
        <v>2</v>
      </c>
      <c r="G7733">
        <v>8</v>
      </c>
      <c r="H7733">
        <v>0</v>
      </c>
      <c r="I7733">
        <v>-10.35</v>
      </c>
      <c r="J7733">
        <v>-12.55</v>
      </c>
      <c r="K7733">
        <v>-22.89</v>
      </c>
      <c r="L7733" s="2">
        <f>_xlfn.RANK.EQ(I7733, INDEX(CFB!$I$2:$I$1048576, MATCH(W7733, CFB!$W$2:$W$1048576, 0)):INDEX(CFB!$I$2:$I$1048576, MATCH(W7733, CFB!$W$2:$W$1048576, 0) + COUNTIF(CFB!$W$2:$W$1048576, W7733) - 1), 0)</f>
        <v>107</v>
      </c>
      <c r="M7733" s="2">
        <f>_xlfn.RANK.EQ(J7733, INDEX(CFB!$J$2:$J$1048576, MATCH(W7733, CFB!$W$2:$W$1048576, 0)):INDEX(CFB!$J$2:$J$1048576, MATCH(W7733, CFB!$W$2:$W$1048576, 0) + COUNTIF(CFB!$W$2:$W$1048576, W7733) - 1))</f>
        <v>111</v>
      </c>
      <c r="N7733" s="2">
        <f>RANK(K7733, INDEX(CFB!$K$2:$K$1048576, MATCH(W7733, CFB!$W$2:$W$1048576, 0)):INDEX(CFB!$K$2:$K$1048576, MATCH(W7733, CFB!$W$2:$W$1048576, 0) + COUNTIF(CFB!$W$2:$W$1048576, W7733) - 1))</f>
        <v>108</v>
      </c>
      <c r="O7733">
        <v>12.38</v>
      </c>
      <c r="P7733">
        <v>22.68</v>
      </c>
      <c r="W7733">
        <v>1961</v>
      </c>
      <c r="X7733">
        <f t="shared" si="239"/>
        <v>0</v>
      </c>
    </row>
    <row r="7734" spans="1:24" ht="12.75" hidden="1" customHeight="1" x14ac:dyDescent="0.45">
      <c r="A7734">
        <v>109</v>
      </c>
      <c r="B7734" t="s">
        <v>224</v>
      </c>
      <c r="C7734" t="s">
        <v>212</v>
      </c>
      <c r="D7734" s="2" t="str">
        <f t="shared" si="238"/>
        <v>Pennsylvania1961</v>
      </c>
      <c r="F7734">
        <v>2</v>
      </c>
      <c r="G7734">
        <v>7</v>
      </c>
      <c r="H7734">
        <v>0</v>
      </c>
      <c r="I7734">
        <v>-15.59</v>
      </c>
      <c r="J7734">
        <v>-7.67</v>
      </c>
      <c r="K7734">
        <v>-23.26</v>
      </c>
      <c r="L7734" s="2">
        <f>_xlfn.RANK.EQ(I7734, INDEX(CFB!$I$2:$I$1048576, MATCH(W7734, CFB!$W$2:$W$1048576, 0)):INDEX(CFB!$I$2:$I$1048576, MATCH(W7734, CFB!$W$2:$W$1048576, 0) + COUNTIF(CFB!$W$2:$W$1048576, W7734) - 1), 0)</f>
        <v>109</v>
      </c>
      <c r="M7734" s="2">
        <f>_xlfn.RANK.EQ(J7734, INDEX(CFB!$J$2:$J$1048576, MATCH(W7734, CFB!$W$2:$W$1048576, 0)):INDEX(CFB!$J$2:$J$1048576, MATCH(W7734, CFB!$W$2:$W$1048576, 0) + COUNTIF(CFB!$W$2:$W$1048576, W7734) - 1))</f>
        <v>99</v>
      </c>
      <c r="N7734" s="2">
        <f>RANK(K7734, INDEX(CFB!$K$2:$K$1048576, MATCH(W7734, CFB!$W$2:$W$1048576, 0)):INDEX(CFB!$K$2:$K$1048576, MATCH(W7734, CFB!$W$2:$W$1048576, 0) + COUNTIF(CFB!$W$2:$W$1048576, W7734) - 1))</f>
        <v>109</v>
      </c>
      <c r="O7734">
        <v>7.77</v>
      </c>
      <c r="P7734">
        <v>17.72</v>
      </c>
      <c r="W7734">
        <v>1961</v>
      </c>
      <c r="X7734">
        <f t="shared" si="239"/>
        <v>0</v>
      </c>
    </row>
    <row r="7735" spans="1:24" ht="12.75" hidden="1" customHeight="1" x14ac:dyDescent="0.45">
      <c r="A7735">
        <v>110</v>
      </c>
      <c r="B7735" t="s">
        <v>221</v>
      </c>
      <c r="C7735" t="s">
        <v>212</v>
      </c>
      <c r="D7735" s="2" t="str">
        <f t="shared" si="238"/>
        <v>Brown1961</v>
      </c>
      <c r="F7735">
        <v>0</v>
      </c>
      <c r="G7735">
        <v>9</v>
      </c>
      <c r="H7735">
        <v>0</v>
      </c>
      <c r="I7735">
        <v>-17.22</v>
      </c>
      <c r="J7735">
        <v>-10.62</v>
      </c>
      <c r="K7735">
        <v>-27.84</v>
      </c>
      <c r="L7735" s="2">
        <f>_xlfn.RANK.EQ(I7735, INDEX(CFB!$I$2:$I$1048576, MATCH(W7735, CFB!$W$2:$W$1048576, 0)):INDEX(CFB!$I$2:$I$1048576, MATCH(W7735, CFB!$W$2:$W$1048576, 0) + COUNTIF(CFB!$W$2:$W$1048576, W7735) - 1), 0)</f>
        <v>111</v>
      </c>
      <c r="M7735" s="2">
        <f>_xlfn.RANK.EQ(J7735, INDEX(CFB!$J$2:$J$1048576, MATCH(W7735, CFB!$W$2:$W$1048576, 0)):INDEX(CFB!$J$2:$J$1048576, MATCH(W7735, CFB!$W$2:$W$1048576, 0) + COUNTIF(CFB!$W$2:$W$1048576, W7735) - 1))</f>
        <v>106</v>
      </c>
      <c r="N7735" s="2">
        <f>RANK(K7735, INDEX(CFB!$K$2:$K$1048576, MATCH(W7735, CFB!$W$2:$W$1048576, 0)):INDEX(CFB!$K$2:$K$1048576, MATCH(W7735, CFB!$W$2:$W$1048576, 0) + COUNTIF(CFB!$W$2:$W$1048576, W7735) - 1))</f>
        <v>110</v>
      </c>
      <c r="O7735">
        <v>6.23</v>
      </c>
      <c r="P7735">
        <v>24.59</v>
      </c>
      <c r="W7735">
        <v>1961</v>
      </c>
      <c r="X7735">
        <f t="shared" si="239"/>
        <v>0</v>
      </c>
    </row>
    <row r="7736" spans="1:24" ht="12.75" hidden="1" customHeight="1" x14ac:dyDescent="0.45">
      <c r="A7736">
        <v>111</v>
      </c>
      <c r="B7736" t="s">
        <v>249</v>
      </c>
      <c r="C7736" t="s">
        <v>251</v>
      </c>
      <c r="D7736" s="2" t="str">
        <f t="shared" si="238"/>
        <v>Hardin-Simmons1961</v>
      </c>
      <c r="F7736">
        <v>0</v>
      </c>
      <c r="G7736">
        <v>10</v>
      </c>
      <c r="H7736">
        <v>0</v>
      </c>
      <c r="I7736">
        <v>-17.14</v>
      </c>
      <c r="J7736">
        <v>-11.07</v>
      </c>
      <c r="K7736">
        <v>-28.2</v>
      </c>
      <c r="L7736" s="2">
        <f>_xlfn.RANK.EQ(I7736, INDEX(CFB!$I$2:$I$1048576, MATCH(W7736, CFB!$W$2:$W$1048576, 0)):INDEX(CFB!$I$2:$I$1048576, MATCH(W7736, CFB!$W$2:$W$1048576, 0) + COUNTIF(CFB!$W$2:$W$1048576, W7736) - 1), 0)</f>
        <v>110</v>
      </c>
      <c r="M7736" s="2">
        <f>_xlfn.RANK.EQ(J7736, INDEX(CFB!$J$2:$J$1048576, MATCH(W7736, CFB!$W$2:$W$1048576, 0)):INDEX(CFB!$J$2:$J$1048576, MATCH(W7736, CFB!$W$2:$W$1048576, 0) + COUNTIF(CFB!$W$2:$W$1048576, W7736) - 1))</f>
        <v>107</v>
      </c>
      <c r="N7736" s="2">
        <f>RANK(K7736, INDEX(CFB!$K$2:$K$1048576, MATCH(W7736, CFB!$W$2:$W$1048576, 0)):INDEX(CFB!$K$2:$K$1048576, MATCH(W7736, CFB!$W$2:$W$1048576, 0) + COUNTIF(CFB!$W$2:$W$1048576, W7736) - 1))</f>
        <v>111</v>
      </c>
      <c r="O7736">
        <v>6.21</v>
      </c>
      <c r="P7736">
        <v>29.35</v>
      </c>
      <c r="W7736">
        <v>1961</v>
      </c>
      <c r="X7736">
        <f t="shared" si="239"/>
        <v>0</v>
      </c>
    </row>
    <row r="7737" spans="1:24" ht="12.75" hidden="1" customHeight="1" x14ac:dyDescent="0.45">
      <c r="A7737">
        <v>1</v>
      </c>
      <c r="B7737" t="s">
        <v>36</v>
      </c>
      <c r="C7737" t="s">
        <v>10</v>
      </c>
      <c r="D7737" s="2" t="str">
        <f t="shared" si="238"/>
        <v>Iowa1960</v>
      </c>
      <c r="E7737">
        <v>3</v>
      </c>
      <c r="F7737">
        <v>8</v>
      </c>
      <c r="G7737">
        <v>1</v>
      </c>
      <c r="H7737">
        <v>0</v>
      </c>
      <c r="I7737">
        <v>15.33</v>
      </c>
      <c r="J7737">
        <v>11.18</v>
      </c>
      <c r="K7737">
        <v>26.51</v>
      </c>
      <c r="L7737" s="2">
        <f>_xlfn.RANK.EQ(I7737, INDEX(CFB!$I$2:$I$1048576, MATCH(W7737, CFB!$W$2:$W$1048576, 0)):INDEX(CFB!$I$2:$I$1048576, MATCH(W7737, CFB!$W$2:$W$1048576, 0) + COUNTIF(CFB!$W$2:$W$1048576, W7737) - 1), 0)</f>
        <v>1</v>
      </c>
      <c r="M7737" s="2">
        <f>_xlfn.RANK.EQ(J7737, INDEX(CFB!$J$2:$J$1048576, MATCH(W7737, CFB!$W$2:$W$1048576, 0)):INDEX(CFB!$J$2:$J$1048576, MATCH(W7737, CFB!$W$2:$W$1048576, 0) + COUNTIF(CFB!$W$2:$W$1048576, W7737) - 1))</f>
        <v>7</v>
      </c>
      <c r="N7737" s="2">
        <f>RANK(K7737, INDEX(CFB!$K$2:$K$1048576, MATCH(W7737, CFB!$W$2:$W$1048576, 0)):INDEX(CFB!$K$2:$K$1048576, MATCH(W7737, CFB!$W$2:$W$1048576, 0) + COUNTIF(CFB!$W$2:$W$1048576, W7737) - 1))</f>
        <v>1</v>
      </c>
      <c r="O7737">
        <v>42.88</v>
      </c>
      <c r="P7737">
        <v>-6.35</v>
      </c>
      <c r="W7737">
        <v>1960</v>
      </c>
      <c r="X7737">
        <f t="shared" si="239"/>
        <v>0</v>
      </c>
    </row>
    <row r="7738" spans="1:24" ht="12.75" hidden="1" customHeight="1" x14ac:dyDescent="0.45">
      <c r="A7738">
        <v>2</v>
      </c>
      <c r="B7738" t="s">
        <v>9</v>
      </c>
      <c r="C7738" t="s">
        <v>10</v>
      </c>
      <c r="D7738" s="2" t="str">
        <f t="shared" si="238"/>
        <v>Ohio State1960</v>
      </c>
      <c r="E7738">
        <v>8</v>
      </c>
      <c r="F7738">
        <v>7</v>
      </c>
      <c r="G7738">
        <v>2</v>
      </c>
      <c r="H7738">
        <v>0</v>
      </c>
      <c r="I7738">
        <v>12.44</v>
      </c>
      <c r="J7738">
        <v>10.51</v>
      </c>
      <c r="K7738">
        <v>22.96</v>
      </c>
      <c r="L7738" s="2">
        <f>_xlfn.RANK.EQ(I7738, INDEX(CFB!$I$2:$I$1048576, MATCH(W7738, CFB!$W$2:$W$1048576, 0)):INDEX(CFB!$I$2:$I$1048576, MATCH(W7738, CFB!$W$2:$W$1048576, 0) + COUNTIF(CFB!$W$2:$W$1048576, W7738) - 1), 0)</f>
        <v>4</v>
      </c>
      <c r="M7738" s="2">
        <f>_xlfn.RANK.EQ(J7738, INDEX(CFB!$J$2:$J$1048576, MATCH(W7738, CFB!$W$2:$W$1048576, 0)):INDEX(CFB!$J$2:$J$1048576, MATCH(W7738, CFB!$W$2:$W$1048576, 0) + COUNTIF(CFB!$W$2:$W$1048576, W7738) - 1))</f>
        <v>8</v>
      </c>
      <c r="N7738" s="2">
        <f>RANK(K7738, INDEX(CFB!$K$2:$K$1048576, MATCH(W7738, CFB!$W$2:$W$1048576, 0)):INDEX(CFB!$K$2:$K$1048576, MATCH(W7738, CFB!$W$2:$W$1048576, 0) + COUNTIF(CFB!$W$2:$W$1048576, W7738) - 1))</f>
        <v>2</v>
      </c>
      <c r="O7738">
        <v>38.200000000000003</v>
      </c>
      <c r="P7738">
        <v>-5.94</v>
      </c>
      <c r="W7738">
        <v>1960</v>
      </c>
      <c r="X7738">
        <f t="shared" si="239"/>
        <v>0</v>
      </c>
    </row>
    <row r="7739" spans="1:24" ht="12.75" hidden="1" customHeight="1" x14ac:dyDescent="0.45">
      <c r="A7739">
        <v>3</v>
      </c>
      <c r="B7739" t="s">
        <v>46</v>
      </c>
      <c r="C7739" t="s">
        <v>188</v>
      </c>
      <c r="D7739" s="2" t="str">
        <f t="shared" si="238"/>
        <v>Missouri1960</v>
      </c>
      <c r="E7739">
        <v>5</v>
      </c>
      <c r="F7739">
        <v>10</v>
      </c>
      <c r="G7739">
        <v>1</v>
      </c>
      <c r="H7739">
        <v>0</v>
      </c>
      <c r="I7739">
        <v>12.72</v>
      </c>
      <c r="J7739">
        <v>9.16</v>
      </c>
      <c r="K7739">
        <v>21.88</v>
      </c>
      <c r="L7739" s="2">
        <f>_xlfn.RANK.EQ(I7739, INDEX(CFB!$I$2:$I$1048576, MATCH(W7739, CFB!$W$2:$W$1048576, 0)):INDEX(CFB!$I$2:$I$1048576, MATCH(W7739, CFB!$W$2:$W$1048576, 0) + COUNTIF(CFB!$W$2:$W$1048576, W7739) - 1), 0)</f>
        <v>3</v>
      </c>
      <c r="M7739" s="2">
        <f>_xlfn.RANK.EQ(J7739, INDEX(CFB!$J$2:$J$1048576, MATCH(W7739, CFB!$W$2:$W$1048576, 0)):INDEX(CFB!$J$2:$J$1048576, MATCH(W7739, CFB!$W$2:$W$1048576, 0) + COUNTIF(CFB!$W$2:$W$1048576, W7739) - 1))</f>
        <v>15</v>
      </c>
      <c r="N7739" s="2">
        <f>RANK(K7739, INDEX(CFB!$K$2:$K$1048576, MATCH(W7739, CFB!$W$2:$W$1048576, 0)):INDEX(CFB!$K$2:$K$1048576, MATCH(W7739, CFB!$W$2:$W$1048576, 0) + COUNTIF(CFB!$W$2:$W$1048576, W7739) - 1))</f>
        <v>3</v>
      </c>
      <c r="O7739">
        <v>39.46</v>
      </c>
      <c r="P7739">
        <v>-3.71</v>
      </c>
      <c r="W7739">
        <v>1960</v>
      </c>
      <c r="X7739">
        <f t="shared" si="239"/>
        <v>0</v>
      </c>
    </row>
    <row r="7740" spans="1:24" ht="12.75" hidden="1" customHeight="1" x14ac:dyDescent="0.45">
      <c r="A7740">
        <v>4</v>
      </c>
      <c r="B7740" t="s">
        <v>19</v>
      </c>
      <c r="C7740" t="s">
        <v>15</v>
      </c>
      <c r="D7740" s="2" t="str">
        <f t="shared" si="238"/>
        <v>Ole Miss1960</v>
      </c>
      <c r="E7740">
        <v>2</v>
      </c>
      <c r="F7740">
        <v>10</v>
      </c>
      <c r="G7740">
        <v>0</v>
      </c>
      <c r="H7740">
        <v>1</v>
      </c>
      <c r="I7740">
        <v>11.55</v>
      </c>
      <c r="J7740">
        <v>10.1</v>
      </c>
      <c r="K7740">
        <v>21.64</v>
      </c>
      <c r="L7740" s="2">
        <f>_xlfn.RANK.EQ(I7740, INDEX(CFB!$I$2:$I$1048576, MATCH(W7740, CFB!$W$2:$W$1048576, 0)):INDEX(CFB!$I$2:$I$1048576, MATCH(W7740, CFB!$W$2:$W$1048576, 0) + COUNTIF(CFB!$W$2:$W$1048576, W7740) - 1), 0)</f>
        <v>6</v>
      </c>
      <c r="M7740" s="2">
        <f>_xlfn.RANK.EQ(J7740, INDEX(CFB!$J$2:$J$1048576, MATCH(W7740, CFB!$W$2:$W$1048576, 0)):INDEX(CFB!$J$2:$J$1048576, MATCH(W7740, CFB!$W$2:$W$1048576, 0) + COUNTIF(CFB!$W$2:$W$1048576, W7740) - 1))</f>
        <v>9</v>
      </c>
      <c r="N7740" s="2">
        <f>RANK(K7740, INDEX(CFB!$K$2:$K$1048576, MATCH(W7740, CFB!$W$2:$W$1048576, 0)):INDEX(CFB!$K$2:$K$1048576, MATCH(W7740, CFB!$W$2:$W$1048576, 0) + COUNTIF(CFB!$W$2:$W$1048576, W7740) - 1))</f>
        <v>4</v>
      </c>
      <c r="O7740">
        <v>40.659999999999997</v>
      </c>
      <c r="P7740">
        <v>-6.83</v>
      </c>
      <c r="W7740">
        <v>1960</v>
      </c>
      <c r="X7740">
        <f t="shared" si="239"/>
        <v>0</v>
      </c>
    </row>
    <row r="7741" spans="1:24" ht="12.75" hidden="1" customHeight="1" x14ac:dyDescent="0.45">
      <c r="A7741">
        <v>5</v>
      </c>
      <c r="B7741" t="s">
        <v>42</v>
      </c>
      <c r="C7741" t="s">
        <v>10</v>
      </c>
      <c r="D7741" s="2" t="str">
        <f t="shared" si="238"/>
        <v>Minnesota1960</v>
      </c>
      <c r="E7741">
        <v>1</v>
      </c>
      <c r="F7741">
        <v>8</v>
      </c>
      <c r="G7741">
        <v>2</v>
      </c>
      <c r="H7741">
        <v>0</v>
      </c>
      <c r="I7741">
        <v>9.41</v>
      </c>
      <c r="J7741">
        <v>12.09</v>
      </c>
      <c r="K7741">
        <v>21.49</v>
      </c>
      <c r="L7741" s="2">
        <f>_xlfn.RANK.EQ(I7741, INDEX(CFB!$I$2:$I$1048576, MATCH(W7741, CFB!$W$2:$W$1048576, 0)):INDEX(CFB!$I$2:$I$1048576, MATCH(W7741, CFB!$W$2:$W$1048576, 0) + COUNTIF(CFB!$W$2:$W$1048576, W7741) - 1), 0)</f>
        <v>10</v>
      </c>
      <c r="M7741" s="2">
        <f>_xlfn.RANK.EQ(J7741, INDEX(CFB!$J$2:$J$1048576, MATCH(W7741, CFB!$W$2:$W$1048576, 0)):INDEX(CFB!$J$2:$J$1048576, MATCH(W7741, CFB!$W$2:$W$1048576, 0) + COUNTIF(CFB!$W$2:$W$1048576, W7741) - 1))</f>
        <v>1</v>
      </c>
      <c r="N7741" s="2">
        <f>RANK(K7741, INDEX(CFB!$K$2:$K$1048576, MATCH(W7741, CFB!$W$2:$W$1048576, 0)):INDEX(CFB!$K$2:$K$1048576, MATCH(W7741, CFB!$W$2:$W$1048576, 0) + COUNTIF(CFB!$W$2:$W$1048576, W7741) - 1))</f>
        <v>5</v>
      </c>
      <c r="O7741">
        <v>36.880000000000003</v>
      </c>
      <c r="P7741">
        <v>-6.59</v>
      </c>
      <c r="W7741">
        <v>1960</v>
      </c>
      <c r="X7741">
        <f t="shared" si="239"/>
        <v>1</v>
      </c>
    </row>
    <row r="7742" spans="1:24" ht="12.75" hidden="1" customHeight="1" x14ac:dyDescent="0.45">
      <c r="A7742">
        <v>6</v>
      </c>
      <c r="B7742" t="s">
        <v>95</v>
      </c>
      <c r="C7742" t="s">
        <v>10</v>
      </c>
      <c r="D7742" s="2" t="str">
        <f t="shared" si="238"/>
        <v>Michigan State1960</v>
      </c>
      <c r="E7742">
        <v>15</v>
      </c>
      <c r="F7742">
        <v>6</v>
      </c>
      <c r="G7742">
        <v>2</v>
      </c>
      <c r="H7742">
        <v>1</v>
      </c>
      <c r="I7742">
        <v>11.68</v>
      </c>
      <c r="J7742">
        <v>8.02</v>
      </c>
      <c r="K7742">
        <v>19.690000000000001</v>
      </c>
      <c r="L7742" s="2">
        <f>_xlfn.RANK.EQ(I7742, INDEX(CFB!$I$2:$I$1048576, MATCH(W7742, CFB!$W$2:$W$1048576, 0)):INDEX(CFB!$I$2:$I$1048576, MATCH(W7742, CFB!$W$2:$W$1048576, 0) + COUNTIF(CFB!$W$2:$W$1048576, W7742) - 1), 0)</f>
        <v>5</v>
      </c>
      <c r="M7742" s="2">
        <f>_xlfn.RANK.EQ(J7742, INDEX(CFB!$J$2:$J$1048576, MATCH(W7742, CFB!$W$2:$W$1048576, 0)):INDEX(CFB!$J$2:$J$1048576, MATCH(W7742, CFB!$W$2:$W$1048576, 0) + COUNTIF(CFB!$W$2:$W$1048576, W7742) - 1))</f>
        <v>19</v>
      </c>
      <c r="N7742" s="2">
        <f>RANK(K7742, INDEX(CFB!$K$2:$K$1048576, MATCH(W7742, CFB!$W$2:$W$1048576, 0)):INDEX(CFB!$K$2:$K$1048576, MATCH(W7742, CFB!$W$2:$W$1048576, 0) + COUNTIF(CFB!$W$2:$W$1048576, W7742) - 1))</f>
        <v>6</v>
      </c>
      <c r="O7742">
        <v>37.14</v>
      </c>
      <c r="P7742">
        <v>-2.7</v>
      </c>
      <c r="W7742">
        <v>1960</v>
      </c>
      <c r="X7742">
        <f t="shared" si="239"/>
        <v>0</v>
      </c>
    </row>
    <row r="7743" spans="1:24" ht="12.75" hidden="1" customHeight="1" x14ac:dyDescent="0.45">
      <c r="A7743">
        <v>7</v>
      </c>
      <c r="B7743" t="s">
        <v>55</v>
      </c>
      <c r="C7743" t="s">
        <v>188</v>
      </c>
      <c r="D7743" s="2" t="str">
        <f t="shared" si="238"/>
        <v>Kansas1960</v>
      </c>
      <c r="E7743">
        <v>11</v>
      </c>
      <c r="F7743">
        <v>7</v>
      </c>
      <c r="G7743">
        <v>2</v>
      </c>
      <c r="H7743">
        <v>1</v>
      </c>
      <c r="I7743">
        <v>9.4499999999999993</v>
      </c>
      <c r="J7743">
        <v>10.039999999999999</v>
      </c>
      <c r="K7743">
        <v>19.489999999999998</v>
      </c>
      <c r="L7743" s="2">
        <f>_xlfn.RANK.EQ(I7743, INDEX(CFB!$I$2:$I$1048576, MATCH(W7743, CFB!$W$2:$W$1048576, 0)):INDEX(CFB!$I$2:$I$1048576, MATCH(W7743, CFB!$W$2:$W$1048576, 0) + COUNTIF(CFB!$W$2:$W$1048576, W7743) - 1), 0)</f>
        <v>9</v>
      </c>
      <c r="M7743" s="2">
        <f>_xlfn.RANK.EQ(J7743, INDEX(CFB!$J$2:$J$1048576, MATCH(W7743, CFB!$W$2:$W$1048576, 0)):INDEX(CFB!$J$2:$J$1048576, MATCH(W7743, CFB!$W$2:$W$1048576, 0) + COUNTIF(CFB!$W$2:$W$1048576, W7743) - 1))</f>
        <v>10</v>
      </c>
      <c r="N7743" s="2">
        <f>RANK(K7743, INDEX(CFB!$K$2:$K$1048576, MATCH(W7743, CFB!$W$2:$W$1048576, 0)):INDEX(CFB!$K$2:$K$1048576, MATCH(W7743, CFB!$W$2:$W$1048576, 0) + COUNTIF(CFB!$W$2:$W$1048576, W7743) - 1))</f>
        <v>7</v>
      </c>
      <c r="O7743">
        <v>36.67</v>
      </c>
      <c r="P7743">
        <v>-4.9800000000000004</v>
      </c>
      <c r="W7743">
        <v>1960</v>
      </c>
      <c r="X7743">
        <f t="shared" si="239"/>
        <v>0</v>
      </c>
    </row>
    <row r="7744" spans="1:24" ht="12.75" hidden="1" customHeight="1" x14ac:dyDescent="0.45">
      <c r="A7744">
        <v>8</v>
      </c>
      <c r="B7744" t="s">
        <v>44</v>
      </c>
      <c r="C7744" t="s">
        <v>10</v>
      </c>
      <c r="D7744" s="2" t="str">
        <f t="shared" si="238"/>
        <v>Michigan1960</v>
      </c>
      <c r="F7744">
        <v>5</v>
      </c>
      <c r="G7744">
        <v>4</v>
      </c>
      <c r="H7744">
        <v>0</v>
      </c>
      <c r="I7744">
        <v>7.23</v>
      </c>
      <c r="J7744">
        <v>11.21</v>
      </c>
      <c r="K7744">
        <v>18.440000000000001</v>
      </c>
      <c r="L7744" s="2">
        <f>_xlfn.RANK.EQ(I7744, INDEX(CFB!$I$2:$I$1048576, MATCH(W7744, CFB!$W$2:$W$1048576, 0)):INDEX(CFB!$I$2:$I$1048576, MATCH(W7744, CFB!$W$2:$W$1048576, 0) + COUNTIF(CFB!$W$2:$W$1048576, W7744) - 1), 0)</f>
        <v>13</v>
      </c>
      <c r="M7744" s="2">
        <f>_xlfn.RANK.EQ(J7744, INDEX(CFB!$J$2:$J$1048576, MATCH(W7744, CFB!$W$2:$W$1048576, 0)):INDEX(CFB!$J$2:$J$1048576, MATCH(W7744, CFB!$W$2:$W$1048576, 0) + COUNTIF(CFB!$W$2:$W$1048576, W7744) - 1))</f>
        <v>6</v>
      </c>
      <c r="N7744" s="2">
        <f>RANK(K7744, INDEX(CFB!$K$2:$K$1048576, MATCH(W7744, CFB!$W$2:$W$1048576, 0)):INDEX(CFB!$K$2:$K$1048576, MATCH(W7744, CFB!$W$2:$W$1048576, 0) + COUNTIF(CFB!$W$2:$W$1048576, W7744) - 1))</f>
        <v>8</v>
      </c>
      <c r="O7744">
        <v>30.97</v>
      </c>
      <c r="P7744">
        <v>-6.55</v>
      </c>
      <c r="W7744">
        <v>1960</v>
      </c>
      <c r="X7744">
        <f t="shared" si="239"/>
        <v>0</v>
      </c>
    </row>
    <row r="7745" spans="1:24" ht="12.75" hidden="1" customHeight="1" x14ac:dyDescent="0.45">
      <c r="A7745">
        <v>9</v>
      </c>
      <c r="B7745" t="s">
        <v>124</v>
      </c>
      <c r="C7745" t="s">
        <v>10</v>
      </c>
      <c r="D7745" s="2" t="str">
        <f t="shared" si="238"/>
        <v>Purdue1960</v>
      </c>
      <c r="E7745">
        <v>19</v>
      </c>
      <c r="F7745">
        <v>4</v>
      </c>
      <c r="G7745">
        <v>4</v>
      </c>
      <c r="H7745">
        <v>1</v>
      </c>
      <c r="I7745">
        <v>14.28</v>
      </c>
      <c r="J7745">
        <v>3.38</v>
      </c>
      <c r="K7745">
        <v>17.66</v>
      </c>
      <c r="L7745" s="2">
        <f>_xlfn.RANK.EQ(I7745, INDEX(CFB!$I$2:$I$1048576, MATCH(W7745, CFB!$W$2:$W$1048576, 0)):INDEX(CFB!$I$2:$I$1048576, MATCH(W7745, CFB!$W$2:$W$1048576, 0) + COUNTIF(CFB!$W$2:$W$1048576, W7745) - 1), 0)</f>
        <v>2</v>
      </c>
      <c r="M7745" s="2">
        <f>_xlfn.RANK.EQ(J7745, INDEX(CFB!$J$2:$J$1048576, MATCH(W7745, CFB!$W$2:$W$1048576, 0)):INDEX(CFB!$J$2:$J$1048576, MATCH(W7745, CFB!$W$2:$W$1048576, 0) + COUNTIF(CFB!$W$2:$W$1048576, W7745) - 1))</f>
        <v>41</v>
      </c>
      <c r="N7745" s="2">
        <f>RANK(K7745, INDEX(CFB!$K$2:$K$1048576, MATCH(W7745, CFB!$W$2:$W$1048576, 0)):INDEX(CFB!$K$2:$K$1048576, MATCH(W7745, CFB!$W$2:$W$1048576, 0) + COUNTIF(CFB!$W$2:$W$1048576, W7745) - 1))</f>
        <v>9</v>
      </c>
      <c r="O7745">
        <v>39.880000000000003</v>
      </c>
      <c r="P7745">
        <v>0.47</v>
      </c>
      <c r="W7745">
        <v>1960</v>
      </c>
      <c r="X7745">
        <f t="shared" si="239"/>
        <v>0</v>
      </c>
    </row>
    <row r="7746" spans="1:24" ht="12.75" hidden="1" customHeight="1" x14ac:dyDescent="0.45">
      <c r="A7746">
        <v>10</v>
      </c>
      <c r="B7746" t="s">
        <v>129</v>
      </c>
      <c r="C7746" t="s">
        <v>189</v>
      </c>
      <c r="D7746" s="2" t="str">
        <f t="shared" ref="D7746:D7809" si="240">_xlfn.CONCAT(B7746, W7746)</f>
        <v>Rice1960</v>
      </c>
      <c r="F7746">
        <v>7</v>
      </c>
      <c r="G7746">
        <v>4</v>
      </c>
      <c r="H7746">
        <v>0</v>
      </c>
      <c r="I7746">
        <v>5.46</v>
      </c>
      <c r="J7746">
        <v>11.69</v>
      </c>
      <c r="K7746">
        <v>17.149999999999999</v>
      </c>
      <c r="L7746" s="2">
        <f>_xlfn.RANK.EQ(I7746, INDEX(CFB!$I$2:$I$1048576, MATCH(W7746, CFB!$W$2:$W$1048576, 0)):INDEX(CFB!$I$2:$I$1048576, MATCH(W7746, CFB!$W$2:$W$1048576, 0) + COUNTIF(CFB!$W$2:$W$1048576, W7746) - 1), 0)</f>
        <v>26</v>
      </c>
      <c r="M7746" s="2">
        <f>_xlfn.RANK.EQ(J7746, INDEX(CFB!$J$2:$J$1048576, MATCH(W7746, CFB!$W$2:$W$1048576, 0)):INDEX(CFB!$J$2:$J$1048576, MATCH(W7746, CFB!$W$2:$W$1048576, 0) + COUNTIF(CFB!$W$2:$W$1048576, W7746) - 1))</f>
        <v>4</v>
      </c>
      <c r="N7746" s="2">
        <f>RANK(K7746, INDEX(CFB!$K$2:$K$1048576, MATCH(W7746, CFB!$W$2:$W$1048576, 0)):INDEX(CFB!$K$2:$K$1048576, MATCH(W7746, CFB!$W$2:$W$1048576, 0) + COUNTIF(CFB!$W$2:$W$1048576, W7746) - 1))</f>
        <v>10</v>
      </c>
      <c r="O7746">
        <v>33.57</v>
      </c>
      <c r="P7746">
        <v>-8.1999999999999993</v>
      </c>
      <c r="W7746">
        <v>1960</v>
      </c>
      <c r="X7746">
        <f t="shared" ref="X7746:X7809" si="241">IF(E7746=1, 1,0)</f>
        <v>0</v>
      </c>
    </row>
    <row r="7747" spans="1:24" ht="12.75" hidden="1" customHeight="1" x14ac:dyDescent="0.45">
      <c r="A7747">
        <v>11</v>
      </c>
      <c r="B7747" t="s">
        <v>45</v>
      </c>
      <c r="C7747" t="s">
        <v>189</v>
      </c>
      <c r="D7747" s="2" t="str">
        <f t="shared" si="240"/>
        <v>Baylor1960</v>
      </c>
      <c r="E7747">
        <v>12</v>
      </c>
      <c r="F7747">
        <v>8</v>
      </c>
      <c r="G7747">
        <v>3</v>
      </c>
      <c r="H7747">
        <v>0</v>
      </c>
      <c r="I7747">
        <v>8.6999999999999993</v>
      </c>
      <c r="J7747">
        <v>8.09</v>
      </c>
      <c r="K7747">
        <v>16.79</v>
      </c>
      <c r="L7747" s="2">
        <f>_xlfn.RANK.EQ(I7747, INDEX(CFB!$I$2:$I$1048576, MATCH(W7747, CFB!$W$2:$W$1048576, 0)):INDEX(CFB!$I$2:$I$1048576, MATCH(W7747, CFB!$W$2:$W$1048576, 0) + COUNTIF(CFB!$W$2:$W$1048576, W7747) - 1), 0)</f>
        <v>11</v>
      </c>
      <c r="M7747" s="2">
        <f>_xlfn.RANK.EQ(J7747, INDEX(CFB!$J$2:$J$1048576, MATCH(W7747, CFB!$W$2:$W$1048576, 0)):INDEX(CFB!$J$2:$J$1048576, MATCH(W7747, CFB!$W$2:$W$1048576, 0) + COUNTIF(CFB!$W$2:$W$1048576, W7747) - 1))</f>
        <v>18</v>
      </c>
      <c r="N7747" s="2">
        <f>RANK(K7747, INDEX(CFB!$K$2:$K$1048576, MATCH(W7747, CFB!$W$2:$W$1048576, 0)):INDEX(CFB!$K$2:$K$1048576, MATCH(W7747, CFB!$W$2:$W$1048576, 0) + COUNTIF(CFB!$W$2:$W$1048576, W7747) - 1))</f>
        <v>11</v>
      </c>
      <c r="O7747">
        <v>34.270000000000003</v>
      </c>
      <c r="P7747">
        <v>-4.2300000000000004</v>
      </c>
      <c r="W7747">
        <v>1960</v>
      </c>
      <c r="X7747">
        <f t="shared" si="241"/>
        <v>0</v>
      </c>
    </row>
    <row r="7748" spans="1:24" ht="12.75" hidden="1" customHeight="1" x14ac:dyDescent="0.45">
      <c r="A7748">
        <v>12</v>
      </c>
      <c r="B7748" t="s">
        <v>69</v>
      </c>
      <c r="C7748" t="s">
        <v>189</v>
      </c>
      <c r="D7748" s="2" t="str">
        <f t="shared" si="240"/>
        <v>Arkansas1960</v>
      </c>
      <c r="E7748">
        <v>7</v>
      </c>
      <c r="F7748">
        <v>8</v>
      </c>
      <c r="G7748">
        <v>3</v>
      </c>
      <c r="H7748">
        <v>0</v>
      </c>
      <c r="I7748">
        <v>6.62</v>
      </c>
      <c r="J7748">
        <v>9.25</v>
      </c>
      <c r="K7748">
        <v>15.87</v>
      </c>
      <c r="L7748" s="2">
        <f>_xlfn.RANK.EQ(I7748, INDEX(CFB!$I$2:$I$1048576, MATCH(W7748, CFB!$W$2:$W$1048576, 0)):INDEX(CFB!$I$2:$I$1048576, MATCH(W7748, CFB!$W$2:$W$1048576, 0) + COUNTIF(CFB!$W$2:$W$1048576, W7748) - 1), 0)</f>
        <v>17</v>
      </c>
      <c r="M7748" s="2">
        <f>_xlfn.RANK.EQ(J7748, INDEX(CFB!$J$2:$J$1048576, MATCH(W7748, CFB!$W$2:$W$1048576, 0)):INDEX(CFB!$J$2:$J$1048576, MATCH(W7748, CFB!$W$2:$W$1048576, 0) + COUNTIF(CFB!$W$2:$W$1048576, W7748) - 1))</f>
        <v>13</v>
      </c>
      <c r="N7748" s="2">
        <f>RANK(K7748, INDEX(CFB!$K$2:$K$1048576, MATCH(W7748, CFB!$W$2:$W$1048576, 0)):INDEX(CFB!$K$2:$K$1048576, MATCH(W7748, CFB!$W$2:$W$1048576, 0) + COUNTIF(CFB!$W$2:$W$1048576, W7748) - 1))</f>
        <v>12</v>
      </c>
      <c r="O7748">
        <v>32.799999999999997</v>
      </c>
      <c r="P7748">
        <v>-5.53</v>
      </c>
      <c r="W7748">
        <v>1960</v>
      </c>
      <c r="X7748">
        <f t="shared" si="241"/>
        <v>0</v>
      </c>
    </row>
    <row r="7749" spans="1:24" ht="12.75" hidden="1" customHeight="1" x14ac:dyDescent="0.45">
      <c r="A7749">
        <v>13</v>
      </c>
      <c r="B7749" t="s">
        <v>103</v>
      </c>
      <c r="C7749" t="s">
        <v>10</v>
      </c>
      <c r="D7749" s="2" t="str">
        <f t="shared" si="240"/>
        <v>Northwestern1960</v>
      </c>
      <c r="F7749">
        <v>5</v>
      </c>
      <c r="G7749">
        <v>4</v>
      </c>
      <c r="H7749">
        <v>0</v>
      </c>
      <c r="I7749">
        <v>3.7</v>
      </c>
      <c r="J7749">
        <v>11.76</v>
      </c>
      <c r="K7749">
        <v>15.46</v>
      </c>
      <c r="L7749" s="2">
        <f>_xlfn.RANK.EQ(I7749, INDEX(CFB!$I$2:$I$1048576, MATCH(W7749, CFB!$W$2:$W$1048576, 0)):INDEX(CFB!$I$2:$I$1048576, MATCH(W7749, CFB!$W$2:$W$1048576, 0) + COUNTIF(CFB!$W$2:$W$1048576, W7749) - 1), 0)</f>
        <v>33</v>
      </c>
      <c r="M7749" s="2">
        <f>_xlfn.RANK.EQ(J7749, INDEX(CFB!$J$2:$J$1048576, MATCH(W7749, CFB!$W$2:$W$1048576, 0)):INDEX(CFB!$J$2:$J$1048576, MATCH(W7749, CFB!$W$2:$W$1048576, 0) + COUNTIF(CFB!$W$2:$W$1048576, W7749) - 1))</f>
        <v>3</v>
      </c>
      <c r="N7749" s="2">
        <f>RANK(K7749, INDEX(CFB!$K$2:$K$1048576, MATCH(W7749, CFB!$W$2:$W$1048576, 0)):INDEX(CFB!$K$2:$K$1048576, MATCH(W7749, CFB!$W$2:$W$1048576, 0) + COUNTIF(CFB!$W$2:$W$1048576, W7749) - 1))</f>
        <v>13</v>
      </c>
      <c r="O7749">
        <v>27.6</v>
      </c>
      <c r="P7749">
        <v>-5.29</v>
      </c>
      <c r="W7749">
        <v>1960</v>
      </c>
      <c r="X7749">
        <f t="shared" si="241"/>
        <v>0</v>
      </c>
    </row>
    <row r="7750" spans="1:24" ht="12.75" hidden="1" customHeight="1" x14ac:dyDescent="0.45">
      <c r="A7750">
        <v>14</v>
      </c>
      <c r="B7750" t="s">
        <v>35</v>
      </c>
      <c r="C7750" t="s">
        <v>15</v>
      </c>
      <c r="D7750" s="2" t="str">
        <f t="shared" si="240"/>
        <v>Florida1960</v>
      </c>
      <c r="E7750">
        <v>18</v>
      </c>
      <c r="F7750">
        <v>9</v>
      </c>
      <c r="G7750">
        <v>2</v>
      </c>
      <c r="H7750">
        <v>0</v>
      </c>
      <c r="I7750">
        <v>6.14</v>
      </c>
      <c r="J7750">
        <v>9.19</v>
      </c>
      <c r="K7750">
        <v>15.33</v>
      </c>
      <c r="L7750" s="2">
        <f>_xlfn.RANK.EQ(I7750, INDEX(CFB!$I$2:$I$1048576, MATCH(W7750, CFB!$W$2:$W$1048576, 0)):INDEX(CFB!$I$2:$I$1048576, MATCH(W7750, CFB!$W$2:$W$1048576, 0) + COUNTIF(CFB!$W$2:$W$1048576, W7750) - 1), 0)</f>
        <v>19</v>
      </c>
      <c r="M7750" s="2">
        <f>_xlfn.RANK.EQ(J7750, INDEX(CFB!$J$2:$J$1048576, MATCH(W7750, CFB!$W$2:$W$1048576, 0)):INDEX(CFB!$J$2:$J$1048576, MATCH(W7750, CFB!$W$2:$W$1048576, 0) + COUNTIF(CFB!$W$2:$W$1048576, W7750) - 1))</f>
        <v>14</v>
      </c>
      <c r="N7750" s="2">
        <f>RANK(K7750, INDEX(CFB!$K$2:$K$1048576, MATCH(W7750, CFB!$W$2:$W$1048576, 0)):INDEX(CFB!$K$2:$K$1048576, MATCH(W7750, CFB!$W$2:$W$1048576, 0) + COUNTIF(CFB!$W$2:$W$1048576, W7750) - 1))</f>
        <v>14</v>
      </c>
      <c r="O7750">
        <v>30.47</v>
      </c>
      <c r="P7750">
        <v>-4.8099999999999996</v>
      </c>
      <c r="W7750">
        <v>1960</v>
      </c>
      <c r="X7750">
        <f t="shared" si="241"/>
        <v>0</v>
      </c>
    </row>
    <row r="7751" spans="1:24" ht="12.75" hidden="1" customHeight="1" x14ac:dyDescent="0.45">
      <c r="A7751">
        <v>15</v>
      </c>
      <c r="B7751" t="s">
        <v>16</v>
      </c>
      <c r="C7751" t="s">
        <v>12</v>
      </c>
      <c r="D7751" s="2" t="str">
        <f t="shared" si="240"/>
        <v>Penn State1960</v>
      </c>
      <c r="E7751">
        <v>16</v>
      </c>
      <c r="F7751">
        <v>7</v>
      </c>
      <c r="G7751">
        <v>3</v>
      </c>
      <c r="H7751">
        <v>0</v>
      </c>
      <c r="I7751">
        <v>10.27</v>
      </c>
      <c r="J7751">
        <v>4.71</v>
      </c>
      <c r="K7751">
        <v>14.98</v>
      </c>
      <c r="L7751" s="2">
        <f>_xlfn.RANK.EQ(I7751, INDEX(CFB!$I$2:$I$1048576, MATCH(W7751, CFB!$W$2:$W$1048576, 0)):INDEX(CFB!$I$2:$I$1048576, MATCH(W7751, CFB!$W$2:$W$1048576, 0) + COUNTIF(CFB!$W$2:$W$1048576, W7751) - 1), 0)</f>
        <v>7</v>
      </c>
      <c r="M7751" s="2">
        <f>_xlfn.RANK.EQ(J7751, INDEX(CFB!$J$2:$J$1048576, MATCH(W7751, CFB!$W$2:$W$1048576, 0)):INDEX(CFB!$J$2:$J$1048576, MATCH(W7751, CFB!$W$2:$W$1048576, 0) + COUNTIF(CFB!$W$2:$W$1048576, W7751) - 1))</f>
        <v>35</v>
      </c>
      <c r="N7751" s="2">
        <f>RANK(K7751, INDEX(CFB!$K$2:$K$1048576, MATCH(W7751, CFB!$W$2:$W$1048576, 0)):INDEX(CFB!$K$2:$K$1048576, MATCH(W7751, CFB!$W$2:$W$1048576, 0) + COUNTIF(CFB!$W$2:$W$1048576, W7751) - 1))</f>
        <v>15</v>
      </c>
      <c r="O7751">
        <v>35.04</v>
      </c>
      <c r="P7751">
        <v>-0.34</v>
      </c>
      <c r="W7751">
        <v>1960</v>
      </c>
      <c r="X7751">
        <f t="shared" si="241"/>
        <v>0</v>
      </c>
    </row>
    <row r="7752" spans="1:24" ht="12.75" hidden="1" customHeight="1" x14ac:dyDescent="0.45">
      <c r="A7752">
        <v>16</v>
      </c>
      <c r="B7752" t="s">
        <v>14</v>
      </c>
      <c r="C7752" t="s">
        <v>189</v>
      </c>
      <c r="D7752" s="2" t="str">
        <f t="shared" si="240"/>
        <v>Texas1960</v>
      </c>
      <c r="F7752">
        <v>7</v>
      </c>
      <c r="G7752">
        <v>3</v>
      </c>
      <c r="H7752">
        <v>1</v>
      </c>
      <c r="I7752">
        <v>5.39</v>
      </c>
      <c r="J7752">
        <v>9.43</v>
      </c>
      <c r="K7752">
        <v>14.82</v>
      </c>
      <c r="L7752" s="2">
        <f>_xlfn.RANK.EQ(I7752, INDEX(CFB!$I$2:$I$1048576, MATCH(W7752, CFB!$W$2:$W$1048576, 0)):INDEX(CFB!$I$2:$I$1048576, MATCH(W7752, CFB!$W$2:$W$1048576, 0) + COUNTIF(CFB!$W$2:$W$1048576, W7752) - 1), 0)</f>
        <v>27</v>
      </c>
      <c r="M7752" s="2">
        <f>_xlfn.RANK.EQ(J7752, INDEX(CFB!$J$2:$J$1048576, MATCH(W7752, CFB!$W$2:$W$1048576, 0)):INDEX(CFB!$J$2:$J$1048576, MATCH(W7752, CFB!$W$2:$W$1048576, 0) + COUNTIF(CFB!$W$2:$W$1048576, W7752) - 1))</f>
        <v>12</v>
      </c>
      <c r="N7752" s="2">
        <f>RANK(K7752, INDEX(CFB!$K$2:$K$1048576, MATCH(W7752, CFB!$W$2:$W$1048576, 0)):INDEX(CFB!$K$2:$K$1048576, MATCH(W7752, CFB!$W$2:$W$1048576, 0) + COUNTIF(CFB!$W$2:$W$1048576, W7752) - 1))</f>
        <v>16</v>
      </c>
      <c r="O7752">
        <v>31.18</v>
      </c>
      <c r="P7752">
        <v>-5.76</v>
      </c>
      <c r="W7752">
        <v>1960</v>
      </c>
      <c r="X7752">
        <f t="shared" si="241"/>
        <v>0</v>
      </c>
    </row>
    <row r="7753" spans="1:24" ht="12.75" hidden="1" customHeight="1" x14ac:dyDescent="0.45">
      <c r="A7753">
        <v>17</v>
      </c>
      <c r="B7753" t="s">
        <v>66</v>
      </c>
      <c r="C7753" t="s">
        <v>242</v>
      </c>
      <c r="D7753" s="2" t="str">
        <f t="shared" si="240"/>
        <v>Washington1960</v>
      </c>
      <c r="E7753">
        <v>6</v>
      </c>
      <c r="F7753">
        <v>10</v>
      </c>
      <c r="G7753">
        <v>1</v>
      </c>
      <c r="H7753">
        <v>0</v>
      </c>
      <c r="I7753">
        <v>8.59</v>
      </c>
      <c r="J7753">
        <v>5.78</v>
      </c>
      <c r="K7753">
        <v>14.37</v>
      </c>
      <c r="L7753" s="2">
        <f>_xlfn.RANK.EQ(I7753, INDEX(CFB!$I$2:$I$1048576, MATCH(W7753, CFB!$W$2:$W$1048576, 0)):INDEX(CFB!$I$2:$I$1048576, MATCH(W7753, CFB!$W$2:$W$1048576, 0) + COUNTIF(CFB!$W$2:$W$1048576, W7753) - 1), 0)</f>
        <v>12</v>
      </c>
      <c r="M7753" s="2">
        <f>_xlfn.RANK.EQ(J7753, INDEX(CFB!$J$2:$J$1048576, MATCH(W7753, CFB!$W$2:$W$1048576, 0)):INDEX(CFB!$J$2:$J$1048576, MATCH(W7753, CFB!$W$2:$W$1048576, 0) + COUNTIF(CFB!$W$2:$W$1048576, W7753) - 1))</f>
        <v>30</v>
      </c>
      <c r="N7753" s="2">
        <f>RANK(K7753, INDEX(CFB!$K$2:$K$1048576, MATCH(W7753, CFB!$W$2:$W$1048576, 0)):INDEX(CFB!$K$2:$K$1048576, MATCH(W7753, CFB!$W$2:$W$1048576, 0) + COUNTIF(CFB!$W$2:$W$1048576, W7753) - 1))</f>
        <v>17</v>
      </c>
      <c r="O7753">
        <v>34.71</v>
      </c>
      <c r="P7753">
        <v>-1.1000000000000001</v>
      </c>
      <c r="W7753">
        <v>1960</v>
      </c>
      <c r="X7753">
        <f t="shared" si="241"/>
        <v>0</v>
      </c>
    </row>
    <row r="7754" spans="1:24" ht="12.75" hidden="1" customHeight="1" x14ac:dyDescent="0.45">
      <c r="A7754">
        <v>18</v>
      </c>
      <c r="B7754" t="s">
        <v>67</v>
      </c>
      <c r="C7754" t="s">
        <v>15</v>
      </c>
      <c r="D7754" s="2" t="str">
        <f t="shared" si="240"/>
        <v>Auburn1960</v>
      </c>
      <c r="E7754">
        <v>13</v>
      </c>
      <c r="F7754">
        <v>8</v>
      </c>
      <c r="G7754">
        <v>2</v>
      </c>
      <c r="H7754">
        <v>0</v>
      </c>
      <c r="I7754">
        <v>5.53</v>
      </c>
      <c r="J7754">
        <v>8.82</v>
      </c>
      <c r="K7754">
        <v>14.35</v>
      </c>
      <c r="L7754" s="2">
        <f>_xlfn.RANK.EQ(I7754, INDEX(CFB!$I$2:$I$1048576, MATCH(W7754, CFB!$W$2:$W$1048576, 0)):INDEX(CFB!$I$2:$I$1048576, MATCH(W7754, CFB!$W$2:$W$1048576, 0) + COUNTIF(CFB!$W$2:$W$1048576, W7754) - 1), 0)</f>
        <v>24</v>
      </c>
      <c r="M7754" s="2">
        <f>_xlfn.RANK.EQ(J7754, INDEX(CFB!$J$2:$J$1048576, MATCH(W7754, CFB!$W$2:$W$1048576, 0)):INDEX(CFB!$J$2:$J$1048576, MATCH(W7754, CFB!$W$2:$W$1048576, 0) + COUNTIF(CFB!$W$2:$W$1048576, W7754) - 1))</f>
        <v>16</v>
      </c>
      <c r="N7754" s="2">
        <f>RANK(K7754, INDEX(CFB!$K$2:$K$1048576, MATCH(W7754, CFB!$W$2:$W$1048576, 0)):INDEX(CFB!$K$2:$K$1048576, MATCH(W7754, CFB!$W$2:$W$1048576, 0) + COUNTIF(CFB!$W$2:$W$1048576, W7754) - 1))</f>
        <v>18</v>
      </c>
      <c r="O7754">
        <v>30.99</v>
      </c>
      <c r="P7754">
        <v>-5.16</v>
      </c>
      <c r="W7754">
        <v>1960</v>
      </c>
      <c r="X7754">
        <f t="shared" si="241"/>
        <v>0</v>
      </c>
    </row>
    <row r="7755" spans="1:24" ht="12.75" hidden="1" customHeight="1" x14ac:dyDescent="0.45">
      <c r="A7755">
        <v>19</v>
      </c>
      <c r="B7755" t="s">
        <v>18</v>
      </c>
      <c r="C7755" t="s">
        <v>15</v>
      </c>
      <c r="D7755" s="2" t="str">
        <f t="shared" si="240"/>
        <v>Alabama1960</v>
      </c>
      <c r="E7755">
        <v>9</v>
      </c>
      <c r="F7755">
        <v>8</v>
      </c>
      <c r="G7755">
        <v>1</v>
      </c>
      <c r="H7755">
        <v>2</v>
      </c>
      <c r="I7755">
        <v>2.08</v>
      </c>
      <c r="J7755">
        <v>12.02</v>
      </c>
      <c r="K7755">
        <v>14.1</v>
      </c>
      <c r="L7755" s="2">
        <f>_xlfn.RANK.EQ(I7755, INDEX(CFB!$I$2:$I$1048576, MATCH(W7755, CFB!$W$2:$W$1048576, 0)):INDEX(CFB!$I$2:$I$1048576, MATCH(W7755, CFB!$W$2:$W$1048576, 0) + COUNTIF(CFB!$W$2:$W$1048576, W7755) - 1), 0)</f>
        <v>48</v>
      </c>
      <c r="M7755" s="2">
        <f>_xlfn.RANK.EQ(J7755, INDEX(CFB!$J$2:$J$1048576, MATCH(W7755, CFB!$W$2:$W$1048576, 0)):INDEX(CFB!$J$2:$J$1048576, MATCH(W7755, CFB!$W$2:$W$1048576, 0) + COUNTIF(CFB!$W$2:$W$1048576, W7755) - 1))</f>
        <v>2</v>
      </c>
      <c r="N7755" s="2">
        <f>RANK(K7755, INDEX(CFB!$K$2:$K$1048576, MATCH(W7755, CFB!$W$2:$W$1048576, 0)):INDEX(CFB!$K$2:$K$1048576, MATCH(W7755, CFB!$W$2:$W$1048576, 0) + COUNTIF(CFB!$W$2:$W$1048576, W7755) - 1))</f>
        <v>19</v>
      </c>
      <c r="O7755">
        <v>29.44</v>
      </c>
      <c r="P7755">
        <v>-7.07</v>
      </c>
      <c r="W7755">
        <v>1960</v>
      </c>
      <c r="X7755">
        <f t="shared" si="241"/>
        <v>0</v>
      </c>
    </row>
    <row r="7756" spans="1:24" ht="12.75" hidden="1" customHeight="1" x14ac:dyDescent="0.45">
      <c r="A7756">
        <v>20</v>
      </c>
      <c r="B7756" t="s">
        <v>43</v>
      </c>
      <c r="C7756" t="s">
        <v>10</v>
      </c>
      <c r="D7756" s="2" t="str">
        <f t="shared" si="240"/>
        <v>Illinois1960</v>
      </c>
      <c r="F7756">
        <v>5</v>
      </c>
      <c r="G7756">
        <v>4</v>
      </c>
      <c r="H7756">
        <v>0</v>
      </c>
      <c r="I7756">
        <v>6.23</v>
      </c>
      <c r="J7756">
        <v>7.59</v>
      </c>
      <c r="K7756">
        <v>13.82</v>
      </c>
      <c r="L7756" s="2">
        <f>_xlfn.RANK.EQ(I7756, INDEX(CFB!$I$2:$I$1048576, MATCH(W7756, CFB!$W$2:$W$1048576, 0)):INDEX(CFB!$I$2:$I$1048576, MATCH(W7756, CFB!$W$2:$W$1048576, 0) + COUNTIF(CFB!$W$2:$W$1048576, W7756) - 1), 0)</f>
        <v>18</v>
      </c>
      <c r="M7756" s="2">
        <f>_xlfn.RANK.EQ(J7756, INDEX(CFB!$J$2:$J$1048576, MATCH(W7756, CFB!$W$2:$W$1048576, 0)):INDEX(CFB!$J$2:$J$1048576, MATCH(W7756, CFB!$W$2:$W$1048576, 0) + COUNTIF(CFB!$W$2:$W$1048576, W7756) - 1))</f>
        <v>23</v>
      </c>
      <c r="N7756" s="2">
        <f>RANK(K7756, INDEX(CFB!$K$2:$K$1048576, MATCH(W7756, CFB!$W$2:$W$1048576, 0)):INDEX(CFB!$K$2:$K$1048576, MATCH(W7756, CFB!$W$2:$W$1048576, 0) + COUNTIF(CFB!$W$2:$W$1048576, W7756) - 1))</f>
        <v>20</v>
      </c>
      <c r="O7756">
        <v>30.14</v>
      </c>
      <c r="P7756">
        <v>-2.65</v>
      </c>
      <c r="W7756">
        <v>1960</v>
      </c>
      <c r="X7756">
        <f t="shared" si="241"/>
        <v>0</v>
      </c>
    </row>
    <row r="7757" spans="1:24" ht="12.75" hidden="1" customHeight="1" x14ac:dyDescent="0.45">
      <c r="A7757">
        <v>21</v>
      </c>
      <c r="B7757" t="s">
        <v>73</v>
      </c>
      <c r="C7757" t="s">
        <v>242</v>
      </c>
      <c r="D7757" s="2" t="str">
        <f t="shared" si="240"/>
        <v>UCLA1960</v>
      </c>
      <c r="F7757">
        <v>7</v>
      </c>
      <c r="G7757">
        <v>2</v>
      </c>
      <c r="H7757">
        <v>1</v>
      </c>
      <c r="I7757">
        <v>5.25</v>
      </c>
      <c r="J7757">
        <v>7.96</v>
      </c>
      <c r="K7757">
        <v>13.21</v>
      </c>
      <c r="L7757" s="2">
        <f>_xlfn.RANK.EQ(I7757, INDEX(CFB!$I$2:$I$1048576, MATCH(W7757, CFB!$W$2:$W$1048576, 0)):INDEX(CFB!$I$2:$I$1048576, MATCH(W7757, CFB!$W$2:$W$1048576, 0) + COUNTIF(CFB!$W$2:$W$1048576, W7757) - 1), 0)</f>
        <v>28</v>
      </c>
      <c r="M7757" s="2">
        <f>_xlfn.RANK.EQ(J7757, INDEX(CFB!$J$2:$J$1048576, MATCH(W7757, CFB!$W$2:$W$1048576, 0)):INDEX(CFB!$J$2:$J$1048576, MATCH(W7757, CFB!$W$2:$W$1048576, 0) + COUNTIF(CFB!$W$2:$W$1048576, W7757) - 1))</f>
        <v>21</v>
      </c>
      <c r="N7757" s="2">
        <f>RANK(K7757, INDEX(CFB!$K$2:$K$1048576, MATCH(W7757, CFB!$W$2:$W$1048576, 0)):INDEX(CFB!$K$2:$K$1048576, MATCH(W7757, CFB!$W$2:$W$1048576, 0) + COUNTIF(CFB!$W$2:$W$1048576, W7757) - 1))</f>
        <v>21</v>
      </c>
      <c r="O7757">
        <v>30.35</v>
      </c>
      <c r="P7757">
        <v>-3.4</v>
      </c>
      <c r="W7757">
        <v>1960</v>
      </c>
      <c r="X7757">
        <f t="shared" si="241"/>
        <v>0</v>
      </c>
    </row>
    <row r="7758" spans="1:24" ht="12.75" hidden="1" customHeight="1" x14ac:dyDescent="0.45">
      <c r="A7758">
        <v>22</v>
      </c>
      <c r="B7758" t="s">
        <v>52</v>
      </c>
      <c r="C7758" t="s">
        <v>15</v>
      </c>
      <c r="D7758" s="2" t="str">
        <f t="shared" si="240"/>
        <v>Georgia Tech1960</v>
      </c>
      <c r="F7758">
        <v>5</v>
      </c>
      <c r="G7758">
        <v>5</v>
      </c>
      <c r="H7758">
        <v>0</v>
      </c>
      <c r="I7758">
        <v>5.76</v>
      </c>
      <c r="J7758">
        <v>6.6</v>
      </c>
      <c r="K7758">
        <v>12.37</v>
      </c>
      <c r="L7758" s="2">
        <f>_xlfn.RANK.EQ(I7758, INDEX(CFB!$I$2:$I$1048576, MATCH(W7758, CFB!$W$2:$W$1048576, 0)):INDEX(CFB!$I$2:$I$1048576, MATCH(W7758, CFB!$W$2:$W$1048576, 0) + COUNTIF(CFB!$W$2:$W$1048576, W7758) - 1), 0)</f>
        <v>21</v>
      </c>
      <c r="M7758" s="2">
        <f>_xlfn.RANK.EQ(J7758, INDEX(CFB!$J$2:$J$1048576, MATCH(W7758, CFB!$W$2:$W$1048576, 0)):INDEX(CFB!$J$2:$J$1048576, MATCH(W7758, CFB!$W$2:$W$1048576, 0) + COUNTIF(CFB!$W$2:$W$1048576, W7758) - 1))</f>
        <v>26</v>
      </c>
      <c r="N7758" s="2">
        <f>RANK(K7758, INDEX(CFB!$K$2:$K$1048576, MATCH(W7758, CFB!$W$2:$W$1048576, 0)):INDEX(CFB!$K$2:$K$1048576, MATCH(W7758, CFB!$W$2:$W$1048576, 0) + COUNTIF(CFB!$W$2:$W$1048576, W7758) - 1))</f>
        <v>22</v>
      </c>
      <c r="O7758">
        <v>31.21</v>
      </c>
      <c r="P7758">
        <v>-5.91</v>
      </c>
      <c r="W7758">
        <v>1960</v>
      </c>
      <c r="X7758">
        <f t="shared" si="241"/>
        <v>0</v>
      </c>
    </row>
    <row r="7759" spans="1:24" ht="12.75" hidden="1" customHeight="1" x14ac:dyDescent="0.45">
      <c r="A7759">
        <v>23</v>
      </c>
      <c r="B7759" t="s">
        <v>51</v>
      </c>
      <c r="C7759" t="s">
        <v>12</v>
      </c>
      <c r="D7759" s="2" t="str">
        <f t="shared" si="240"/>
        <v>Navy1960</v>
      </c>
      <c r="E7759">
        <v>4</v>
      </c>
      <c r="F7759">
        <v>9</v>
      </c>
      <c r="G7759">
        <v>2</v>
      </c>
      <c r="H7759">
        <v>0</v>
      </c>
      <c r="I7759">
        <v>6.63</v>
      </c>
      <c r="J7759">
        <v>5.42</v>
      </c>
      <c r="K7759">
        <v>12.05</v>
      </c>
      <c r="L7759" s="2">
        <f>_xlfn.RANK.EQ(I7759, INDEX(CFB!$I$2:$I$1048576, MATCH(W7759, CFB!$W$2:$W$1048576, 0)):INDEX(CFB!$I$2:$I$1048576, MATCH(W7759, CFB!$W$2:$W$1048576, 0) + COUNTIF(CFB!$W$2:$W$1048576, W7759) - 1), 0)</f>
        <v>16</v>
      </c>
      <c r="M7759" s="2">
        <f>_xlfn.RANK.EQ(J7759, INDEX(CFB!$J$2:$J$1048576, MATCH(W7759, CFB!$W$2:$W$1048576, 0)):INDEX(CFB!$J$2:$J$1048576, MATCH(W7759, CFB!$W$2:$W$1048576, 0) + COUNTIF(CFB!$W$2:$W$1048576, W7759) - 1))</f>
        <v>31</v>
      </c>
      <c r="N7759" s="2">
        <f>RANK(K7759, INDEX(CFB!$K$2:$K$1048576, MATCH(W7759, CFB!$W$2:$W$1048576, 0)):INDEX(CFB!$K$2:$K$1048576, MATCH(W7759, CFB!$W$2:$W$1048576, 0) + COUNTIF(CFB!$W$2:$W$1048576, W7759) - 1))</f>
        <v>23</v>
      </c>
      <c r="O7759">
        <v>32.47</v>
      </c>
      <c r="P7759">
        <v>-0.13</v>
      </c>
      <c r="W7759">
        <v>1960</v>
      </c>
      <c r="X7759">
        <f t="shared" si="241"/>
        <v>0</v>
      </c>
    </row>
    <row r="7760" spans="1:24" ht="12.75" hidden="1" customHeight="1" x14ac:dyDescent="0.45">
      <c r="A7760">
        <v>24</v>
      </c>
      <c r="B7760" t="s">
        <v>37</v>
      </c>
      <c r="C7760" t="s">
        <v>15</v>
      </c>
      <c r="D7760" s="2" t="str">
        <f t="shared" si="240"/>
        <v>Tennessee1960</v>
      </c>
      <c r="F7760">
        <v>6</v>
      </c>
      <c r="G7760">
        <v>2</v>
      </c>
      <c r="H7760">
        <v>2</v>
      </c>
      <c r="I7760">
        <v>3.64</v>
      </c>
      <c r="J7760">
        <v>8</v>
      </c>
      <c r="K7760">
        <v>11.64</v>
      </c>
      <c r="L7760" s="2">
        <f>_xlfn.RANK.EQ(I7760, INDEX(CFB!$I$2:$I$1048576, MATCH(W7760, CFB!$W$2:$W$1048576, 0)):INDEX(CFB!$I$2:$I$1048576, MATCH(W7760, CFB!$W$2:$W$1048576, 0) + COUNTIF(CFB!$W$2:$W$1048576, W7760) - 1), 0)</f>
        <v>34</v>
      </c>
      <c r="M7760" s="2">
        <f>_xlfn.RANK.EQ(J7760, INDEX(CFB!$J$2:$J$1048576, MATCH(W7760, CFB!$W$2:$W$1048576, 0)):INDEX(CFB!$J$2:$J$1048576, MATCH(W7760, CFB!$W$2:$W$1048576, 0) + COUNTIF(CFB!$W$2:$W$1048576, W7760) - 1))</f>
        <v>20</v>
      </c>
      <c r="N7760" s="2">
        <f>RANK(K7760, INDEX(CFB!$K$2:$K$1048576, MATCH(W7760, CFB!$W$2:$W$1048576, 0)):INDEX(CFB!$K$2:$K$1048576, MATCH(W7760, CFB!$W$2:$W$1048576, 0) + COUNTIF(CFB!$W$2:$W$1048576, W7760) - 1))</f>
        <v>24</v>
      </c>
      <c r="O7760">
        <v>34.92</v>
      </c>
      <c r="P7760">
        <v>-3.29</v>
      </c>
      <c r="W7760">
        <v>1960</v>
      </c>
      <c r="X7760">
        <f t="shared" si="241"/>
        <v>0</v>
      </c>
    </row>
    <row r="7761" spans="1:24" ht="12.75" hidden="1" customHeight="1" x14ac:dyDescent="0.45">
      <c r="A7761">
        <v>25</v>
      </c>
      <c r="B7761" t="s">
        <v>53</v>
      </c>
      <c r="C7761" t="s">
        <v>12</v>
      </c>
      <c r="D7761" s="2" t="str">
        <f t="shared" si="240"/>
        <v>Syracuse1960</v>
      </c>
      <c r="E7761">
        <v>19</v>
      </c>
      <c r="F7761">
        <v>7</v>
      </c>
      <c r="G7761">
        <v>2</v>
      </c>
      <c r="H7761">
        <v>0</v>
      </c>
      <c r="I7761">
        <v>3.58</v>
      </c>
      <c r="J7761">
        <v>7.78</v>
      </c>
      <c r="K7761">
        <v>11.36</v>
      </c>
      <c r="L7761" s="2">
        <f>_xlfn.RANK.EQ(I7761, INDEX(CFB!$I$2:$I$1048576, MATCH(W7761, CFB!$W$2:$W$1048576, 0)):INDEX(CFB!$I$2:$I$1048576, MATCH(W7761, CFB!$W$2:$W$1048576, 0) + COUNTIF(CFB!$W$2:$W$1048576, W7761) - 1), 0)</f>
        <v>35</v>
      </c>
      <c r="M7761" s="2">
        <f>_xlfn.RANK.EQ(J7761, INDEX(CFB!$J$2:$J$1048576, MATCH(W7761, CFB!$W$2:$W$1048576, 0)):INDEX(CFB!$J$2:$J$1048576, MATCH(W7761, CFB!$W$2:$W$1048576, 0) + COUNTIF(CFB!$W$2:$W$1048576, W7761) - 1))</f>
        <v>22</v>
      </c>
      <c r="N7761" s="2">
        <f>RANK(K7761, INDEX(CFB!$K$2:$K$1048576, MATCH(W7761, CFB!$W$2:$W$1048576, 0)):INDEX(CFB!$K$2:$K$1048576, MATCH(W7761, CFB!$W$2:$W$1048576, 0) + COUNTIF(CFB!$W$2:$W$1048576, W7761) - 1))</f>
        <v>25</v>
      </c>
      <c r="O7761">
        <v>31.84</v>
      </c>
      <c r="P7761">
        <v>-2.98</v>
      </c>
      <c r="W7761">
        <v>1960</v>
      </c>
      <c r="X7761">
        <f t="shared" si="241"/>
        <v>0</v>
      </c>
    </row>
    <row r="7762" spans="1:24" ht="12.75" hidden="1" customHeight="1" x14ac:dyDescent="0.45">
      <c r="A7762">
        <v>26</v>
      </c>
      <c r="B7762" t="s">
        <v>149</v>
      </c>
      <c r="C7762" t="s">
        <v>251</v>
      </c>
      <c r="D7762" s="2" t="str">
        <f t="shared" si="240"/>
        <v>New Mexico State1960</v>
      </c>
      <c r="E7762">
        <v>17</v>
      </c>
      <c r="F7762">
        <v>11</v>
      </c>
      <c r="G7762">
        <v>0</v>
      </c>
      <c r="H7762">
        <v>0</v>
      </c>
      <c r="I7762">
        <v>9.81</v>
      </c>
      <c r="J7762">
        <v>1.46</v>
      </c>
      <c r="K7762">
        <v>11.26</v>
      </c>
      <c r="L7762" s="2">
        <f>_xlfn.RANK.EQ(I7762, INDEX(CFB!$I$2:$I$1048576, MATCH(W7762, CFB!$W$2:$W$1048576, 0)):INDEX(CFB!$I$2:$I$1048576, MATCH(W7762, CFB!$W$2:$W$1048576, 0) + COUNTIF(CFB!$W$2:$W$1048576, W7762) - 1), 0)</f>
        <v>8</v>
      </c>
      <c r="M7762" s="2">
        <f>_xlfn.RANK.EQ(J7762, INDEX(CFB!$J$2:$J$1048576, MATCH(W7762, CFB!$W$2:$W$1048576, 0)):INDEX(CFB!$J$2:$J$1048576, MATCH(W7762, CFB!$W$2:$W$1048576, 0) + COUNTIF(CFB!$W$2:$W$1048576, W7762) - 1))</f>
        <v>50</v>
      </c>
      <c r="N7762" s="2">
        <f>RANK(K7762, INDEX(CFB!$K$2:$K$1048576, MATCH(W7762, CFB!$W$2:$W$1048576, 0)):INDEX(CFB!$K$2:$K$1048576, MATCH(W7762, CFB!$W$2:$W$1048576, 0) + COUNTIF(CFB!$W$2:$W$1048576, W7762) - 1))</f>
        <v>26</v>
      </c>
      <c r="O7762">
        <v>39.36</v>
      </c>
      <c r="P7762">
        <v>4.75</v>
      </c>
      <c r="W7762">
        <v>1960</v>
      </c>
      <c r="X7762">
        <f t="shared" si="241"/>
        <v>0</v>
      </c>
    </row>
    <row r="7763" spans="1:24" ht="12.75" hidden="1" customHeight="1" x14ac:dyDescent="0.45">
      <c r="A7763">
        <v>27</v>
      </c>
      <c r="B7763" t="s">
        <v>27</v>
      </c>
      <c r="C7763" t="s">
        <v>15</v>
      </c>
      <c r="D7763" s="2" t="str">
        <f t="shared" si="240"/>
        <v>LSU1960</v>
      </c>
      <c r="F7763">
        <v>5</v>
      </c>
      <c r="G7763">
        <v>4</v>
      </c>
      <c r="H7763">
        <v>1</v>
      </c>
      <c r="I7763">
        <v>-0.44</v>
      </c>
      <c r="J7763">
        <v>11.64</v>
      </c>
      <c r="K7763">
        <v>11.2</v>
      </c>
      <c r="L7763" s="2">
        <f>_xlfn.RANK.EQ(I7763, INDEX(CFB!$I$2:$I$1048576, MATCH(W7763, CFB!$W$2:$W$1048576, 0)):INDEX(CFB!$I$2:$I$1048576, MATCH(W7763, CFB!$W$2:$W$1048576, 0) + COUNTIF(CFB!$W$2:$W$1048576, W7763) - 1), 0)</f>
        <v>65</v>
      </c>
      <c r="M7763" s="2">
        <f>_xlfn.RANK.EQ(J7763, INDEX(CFB!$J$2:$J$1048576, MATCH(W7763, CFB!$W$2:$W$1048576, 0)):INDEX(CFB!$J$2:$J$1048576, MATCH(W7763, CFB!$W$2:$W$1048576, 0) + COUNTIF(CFB!$W$2:$W$1048576, W7763) - 1))</f>
        <v>5</v>
      </c>
      <c r="N7763" s="2">
        <f>RANK(K7763, INDEX(CFB!$K$2:$K$1048576, MATCH(W7763, CFB!$W$2:$W$1048576, 0)):INDEX(CFB!$K$2:$K$1048576, MATCH(W7763, CFB!$W$2:$W$1048576, 0) + COUNTIF(CFB!$W$2:$W$1048576, W7763) - 1))</f>
        <v>27</v>
      </c>
      <c r="O7763">
        <v>26.05</v>
      </c>
      <c r="P7763">
        <v>-8.85</v>
      </c>
      <c r="W7763">
        <v>1960</v>
      </c>
      <c r="X7763">
        <f t="shared" si="241"/>
        <v>0</v>
      </c>
    </row>
    <row r="7764" spans="1:24" ht="12.75" hidden="1" customHeight="1" x14ac:dyDescent="0.45">
      <c r="A7764">
        <v>28</v>
      </c>
      <c r="B7764" t="s">
        <v>74</v>
      </c>
      <c r="C7764" t="s">
        <v>15</v>
      </c>
      <c r="D7764" s="2" t="str">
        <f t="shared" si="240"/>
        <v>Kentucky1960</v>
      </c>
      <c r="F7764">
        <v>5</v>
      </c>
      <c r="G7764">
        <v>4</v>
      </c>
      <c r="H7764">
        <v>1</v>
      </c>
      <c r="I7764">
        <v>4</v>
      </c>
      <c r="J7764">
        <v>6.99</v>
      </c>
      <c r="K7764">
        <v>10.99</v>
      </c>
      <c r="L7764" s="2">
        <f>_xlfn.RANK.EQ(I7764, INDEX(CFB!$I$2:$I$1048576, MATCH(W7764, CFB!$W$2:$W$1048576, 0)):INDEX(CFB!$I$2:$I$1048576, MATCH(W7764, CFB!$W$2:$W$1048576, 0) + COUNTIF(CFB!$W$2:$W$1048576, W7764) - 1), 0)</f>
        <v>30</v>
      </c>
      <c r="M7764" s="2">
        <f>_xlfn.RANK.EQ(J7764, INDEX(CFB!$J$2:$J$1048576, MATCH(W7764, CFB!$W$2:$W$1048576, 0)):INDEX(CFB!$J$2:$J$1048576, MATCH(W7764, CFB!$W$2:$W$1048576, 0) + COUNTIF(CFB!$W$2:$W$1048576, W7764) - 1))</f>
        <v>24</v>
      </c>
      <c r="N7764" s="2">
        <f>RANK(K7764, INDEX(CFB!$K$2:$K$1048576, MATCH(W7764, CFB!$W$2:$W$1048576, 0)):INDEX(CFB!$K$2:$K$1048576, MATCH(W7764, CFB!$W$2:$W$1048576, 0) + COUNTIF(CFB!$W$2:$W$1048576, W7764) - 1))</f>
        <v>28</v>
      </c>
      <c r="O7764">
        <v>35.03</v>
      </c>
      <c r="P7764">
        <v>-3.24</v>
      </c>
      <c r="W7764">
        <v>1960</v>
      </c>
      <c r="X7764">
        <f t="shared" si="241"/>
        <v>0</v>
      </c>
    </row>
    <row r="7765" spans="1:24" ht="12.75" hidden="1" customHeight="1" x14ac:dyDescent="0.45">
      <c r="A7765">
        <v>29</v>
      </c>
      <c r="B7765" t="s">
        <v>17</v>
      </c>
      <c r="C7765" t="s">
        <v>15</v>
      </c>
      <c r="D7765" s="2" t="str">
        <f t="shared" si="240"/>
        <v>Georgia1960</v>
      </c>
      <c r="F7765">
        <v>6</v>
      </c>
      <c r="G7765">
        <v>4</v>
      </c>
      <c r="H7765">
        <v>0</v>
      </c>
      <c r="I7765">
        <v>6.03</v>
      </c>
      <c r="J7765">
        <v>4.42</v>
      </c>
      <c r="K7765">
        <v>10.45</v>
      </c>
      <c r="L7765" s="2">
        <f>_xlfn.RANK.EQ(I7765, INDEX(CFB!$I$2:$I$1048576, MATCH(W7765, CFB!$W$2:$W$1048576, 0)):INDEX(CFB!$I$2:$I$1048576, MATCH(W7765, CFB!$W$2:$W$1048576, 0) + COUNTIF(CFB!$W$2:$W$1048576, W7765) - 1), 0)</f>
        <v>20</v>
      </c>
      <c r="M7765" s="2">
        <f>_xlfn.RANK.EQ(J7765, INDEX(CFB!$J$2:$J$1048576, MATCH(W7765, CFB!$W$2:$W$1048576, 0)):INDEX(CFB!$J$2:$J$1048576, MATCH(W7765, CFB!$W$2:$W$1048576, 0) + COUNTIF(CFB!$W$2:$W$1048576, W7765) - 1))</f>
        <v>36</v>
      </c>
      <c r="N7765" s="2">
        <f>RANK(K7765, INDEX(CFB!$K$2:$K$1048576, MATCH(W7765, CFB!$W$2:$W$1048576, 0)):INDEX(CFB!$K$2:$K$1048576, MATCH(W7765, CFB!$W$2:$W$1048576, 0) + COUNTIF(CFB!$W$2:$W$1048576, W7765) - 1))</f>
        <v>29</v>
      </c>
      <c r="O7765">
        <v>32.49</v>
      </c>
      <c r="P7765">
        <v>-0.27</v>
      </c>
      <c r="W7765">
        <v>1960</v>
      </c>
      <c r="X7765">
        <f t="shared" si="241"/>
        <v>0</v>
      </c>
    </row>
    <row r="7766" spans="1:24" ht="12.75" hidden="1" customHeight="1" x14ac:dyDescent="0.45">
      <c r="A7766">
        <v>30</v>
      </c>
      <c r="B7766" t="s">
        <v>70</v>
      </c>
      <c r="C7766" t="s">
        <v>12</v>
      </c>
      <c r="D7766" s="2" t="str">
        <f t="shared" si="240"/>
        <v>Pitt1960</v>
      </c>
      <c r="F7766">
        <v>4</v>
      </c>
      <c r="G7766">
        <v>3</v>
      </c>
      <c r="H7766">
        <v>3</v>
      </c>
      <c r="I7766">
        <v>0.67</v>
      </c>
      <c r="J7766">
        <v>9.69</v>
      </c>
      <c r="K7766">
        <v>10.36</v>
      </c>
      <c r="L7766" s="2">
        <f>_xlfn.RANK.EQ(I7766, INDEX(CFB!$I$2:$I$1048576, MATCH(W7766, CFB!$W$2:$W$1048576, 0)):INDEX(CFB!$I$2:$I$1048576, MATCH(W7766, CFB!$W$2:$W$1048576, 0) + COUNTIF(CFB!$W$2:$W$1048576, W7766) - 1), 0)</f>
        <v>59</v>
      </c>
      <c r="M7766" s="2">
        <f>_xlfn.RANK.EQ(J7766, INDEX(CFB!$J$2:$J$1048576, MATCH(W7766, CFB!$W$2:$W$1048576, 0)):INDEX(CFB!$J$2:$J$1048576, MATCH(W7766, CFB!$W$2:$W$1048576, 0) + COUNTIF(CFB!$W$2:$W$1048576, W7766) - 1))</f>
        <v>11</v>
      </c>
      <c r="N7766" s="2">
        <f>RANK(K7766, INDEX(CFB!$K$2:$K$1048576, MATCH(W7766, CFB!$W$2:$W$1048576, 0)):INDEX(CFB!$K$2:$K$1048576, MATCH(W7766, CFB!$W$2:$W$1048576, 0) + COUNTIF(CFB!$W$2:$W$1048576, W7766) - 1))</f>
        <v>30</v>
      </c>
      <c r="O7766">
        <v>27.33</v>
      </c>
      <c r="P7766">
        <v>-6.26</v>
      </c>
      <c r="W7766">
        <v>1960</v>
      </c>
      <c r="X7766">
        <f t="shared" si="241"/>
        <v>0</v>
      </c>
    </row>
    <row r="7767" spans="1:24" ht="12.75" hidden="1" customHeight="1" x14ac:dyDescent="0.45">
      <c r="A7767">
        <v>31</v>
      </c>
      <c r="B7767" t="s">
        <v>61</v>
      </c>
      <c r="C7767" t="s">
        <v>189</v>
      </c>
      <c r="D7767" s="2" t="str">
        <f t="shared" si="240"/>
        <v>Texas Christian1960</v>
      </c>
      <c r="F7767">
        <v>4</v>
      </c>
      <c r="G7767">
        <v>4</v>
      </c>
      <c r="H7767">
        <v>2</v>
      </c>
      <c r="I7767">
        <v>0.99</v>
      </c>
      <c r="J7767">
        <v>8.26</v>
      </c>
      <c r="K7767">
        <v>9.25</v>
      </c>
      <c r="L7767" s="2">
        <f>_xlfn.RANK.EQ(I7767, INDEX(CFB!$I$2:$I$1048576, MATCH(W7767, CFB!$W$2:$W$1048576, 0)):INDEX(CFB!$I$2:$I$1048576, MATCH(W7767, CFB!$W$2:$W$1048576, 0) + COUNTIF(CFB!$W$2:$W$1048576, W7767) - 1), 0)</f>
        <v>58</v>
      </c>
      <c r="M7767" s="2">
        <f>_xlfn.RANK.EQ(J7767, INDEX(CFB!$J$2:$J$1048576, MATCH(W7767, CFB!$W$2:$W$1048576, 0)):INDEX(CFB!$J$2:$J$1048576, MATCH(W7767, CFB!$W$2:$W$1048576, 0) + COUNTIF(CFB!$W$2:$W$1048576, W7767) - 1))</f>
        <v>17</v>
      </c>
      <c r="N7767" s="2">
        <f>RANK(K7767, INDEX(CFB!$K$2:$K$1048576, MATCH(W7767, CFB!$W$2:$W$1048576, 0)):INDEX(CFB!$K$2:$K$1048576, MATCH(W7767, CFB!$W$2:$W$1048576, 0) + COUNTIF(CFB!$W$2:$W$1048576, W7767) - 1))</f>
        <v>31</v>
      </c>
      <c r="O7767">
        <v>26.22</v>
      </c>
      <c r="P7767">
        <v>-4.76</v>
      </c>
      <c r="W7767">
        <v>1960</v>
      </c>
      <c r="X7767">
        <f t="shared" si="241"/>
        <v>0</v>
      </c>
    </row>
    <row r="7768" spans="1:24" ht="12.75" hidden="1" customHeight="1" x14ac:dyDescent="0.45">
      <c r="A7768">
        <v>32</v>
      </c>
      <c r="B7768" t="s">
        <v>60</v>
      </c>
      <c r="C7768" t="s">
        <v>23</v>
      </c>
      <c r="D7768" s="2" t="str">
        <f t="shared" si="240"/>
        <v>Duke1960</v>
      </c>
      <c r="E7768">
        <v>10</v>
      </c>
      <c r="F7768">
        <v>8</v>
      </c>
      <c r="G7768">
        <v>3</v>
      </c>
      <c r="H7768">
        <v>0</v>
      </c>
      <c r="I7768">
        <v>3.15</v>
      </c>
      <c r="J7768">
        <v>6.02</v>
      </c>
      <c r="K7768">
        <v>9.17</v>
      </c>
      <c r="L7768" s="2">
        <f>_xlfn.RANK.EQ(I7768, INDEX(CFB!$I$2:$I$1048576, MATCH(W7768, CFB!$W$2:$W$1048576, 0)):INDEX(CFB!$I$2:$I$1048576, MATCH(W7768, CFB!$W$2:$W$1048576, 0) + COUNTIF(CFB!$W$2:$W$1048576, W7768) - 1), 0)</f>
        <v>39</v>
      </c>
      <c r="M7768" s="2">
        <f>_xlfn.RANK.EQ(J7768, INDEX(CFB!$J$2:$J$1048576, MATCH(W7768, CFB!$W$2:$W$1048576, 0)):INDEX(CFB!$J$2:$J$1048576, MATCH(W7768, CFB!$W$2:$W$1048576, 0) + COUNTIF(CFB!$W$2:$W$1048576, W7768) - 1))</f>
        <v>29</v>
      </c>
      <c r="N7768" s="2">
        <f>RANK(K7768, INDEX(CFB!$K$2:$K$1048576, MATCH(W7768, CFB!$W$2:$W$1048576, 0)):INDEX(CFB!$K$2:$K$1048576, MATCH(W7768, CFB!$W$2:$W$1048576, 0) + COUNTIF(CFB!$W$2:$W$1048576, W7768) - 1))</f>
        <v>32</v>
      </c>
      <c r="O7768">
        <v>28.57</v>
      </c>
      <c r="P7768">
        <v>-0.54</v>
      </c>
      <c r="W7768">
        <v>1960</v>
      </c>
      <c r="X7768">
        <f t="shared" si="241"/>
        <v>0</v>
      </c>
    </row>
    <row r="7769" spans="1:24" ht="12.75" hidden="1" customHeight="1" x14ac:dyDescent="0.45">
      <c r="A7769">
        <v>33</v>
      </c>
      <c r="B7769" t="s">
        <v>39</v>
      </c>
      <c r="C7769" t="s">
        <v>188</v>
      </c>
      <c r="D7769" s="2" t="str">
        <f t="shared" si="240"/>
        <v>Colorado1960</v>
      </c>
      <c r="F7769">
        <v>6</v>
      </c>
      <c r="G7769">
        <v>4</v>
      </c>
      <c r="H7769">
        <v>0</v>
      </c>
      <c r="I7769">
        <v>2.64</v>
      </c>
      <c r="J7769">
        <v>6.48</v>
      </c>
      <c r="K7769">
        <v>9.1199999999999992</v>
      </c>
      <c r="L7769" s="2">
        <f>_xlfn.RANK.EQ(I7769, INDEX(CFB!$I$2:$I$1048576, MATCH(W7769, CFB!$W$2:$W$1048576, 0)):INDEX(CFB!$I$2:$I$1048576, MATCH(W7769, CFB!$W$2:$W$1048576, 0) + COUNTIF(CFB!$W$2:$W$1048576, W7769) - 1), 0)</f>
        <v>40</v>
      </c>
      <c r="M7769" s="2">
        <f>_xlfn.RANK.EQ(J7769, INDEX(CFB!$J$2:$J$1048576, MATCH(W7769, CFB!$W$2:$W$1048576, 0)):INDEX(CFB!$J$2:$J$1048576, MATCH(W7769, CFB!$W$2:$W$1048576, 0) + COUNTIF(CFB!$W$2:$W$1048576, W7769) - 1))</f>
        <v>27</v>
      </c>
      <c r="N7769" s="2">
        <f>RANK(K7769, INDEX(CFB!$K$2:$K$1048576, MATCH(W7769, CFB!$W$2:$W$1048576, 0)):INDEX(CFB!$K$2:$K$1048576, MATCH(W7769, CFB!$W$2:$W$1048576, 0) + COUNTIF(CFB!$W$2:$W$1048576, W7769) - 1))</f>
        <v>33</v>
      </c>
      <c r="O7769">
        <v>26.99</v>
      </c>
      <c r="P7769">
        <v>-0.43</v>
      </c>
      <c r="W7769">
        <v>1960</v>
      </c>
      <c r="X7769">
        <f t="shared" si="241"/>
        <v>0</v>
      </c>
    </row>
    <row r="7770" spans="1:24" ht="12.75" hidden="1" customHeight="1" x14ac:dyDescent="0.45">
      <c r="A7770">
        <v>34</v>
      </c>
      <c r="B7770" t="s">
        <v>138</v>
      </c>
      <c r="C7770" t="s">
        <v>250</v>
      </c>
      <c r="D7770" s="2" t="str">
        <f t="shared" si="240"/>
        <v>Wyoming1960</v>
      </c>
      <c r="F7770">
        <v>8</v>
      </c>
      <c r="G7770">
        <v>2</v>
      </c>
      <c r="H7770">
        <v>0</v>
      </c>
      <c r="I7770">
        <v>2.2400000000000002</v>
      </c>
      <c r="J7770">
        <v>6.74</v>
      </c>
      <c r="K7770">
        <v>8.98</v>
      </c>
      <c r="L7770" s="2">
        <f>_xlfn.RANK.EQ(I7770, INDEX(CFB!$I$2:$I$1048576, MATCH(W7770, CFB!$W$2:$W$1048576, 0)):INDEX(CFB!$I$2:$I$1048576, MATCH(W7770, CFB!$W$2:$W$1048576, 0) + COUNTIF(CFB!$W$2:$W$1048576, W7770) - 1), 0)</f>
        <v>45</v>
      </c>
      <c r="M7770" s="2">
        <f>_xlfn.RANK.EQ(J7770, INDEX(CFB!$J$2:$J$1048576, MATCH(W7770, CFB!$W$2:$W$1048576, 0)):INDEX(CFB!$J$2:$J$1048576, MATCH(W7770, CFB!$W$2:$W$1048576, 0) + COUNTIF(CFB!$W$2:$W$1048576, W7770) - 1))</f>
        <v>25</v>
      </c>
      <c r="N7770" s="2">
        <f>RANK(K7770, INDEX(CFB!$K$2:$K$1048576, MATCH(W7770, CFB!$W$2:$W$1048576, 0)):INDEX(CFB!$K$2:$K$1048576, MATCH(W7770, CFB!$W$2:$W$1048576, 0) + COUNTIF(CFB!$W$2:$W$1048576, W7770) - 1))</f>
        <v>34</v>
      </c>
      <c r="O7770">
        <v>28.14</v>
      </c>
      <c r="P7770">
        <v>-2.15</v>
      </c>
      <c r="W7770">
        <v>1960</v>
      </c>
      <c r="X7770">
        <f t="shared" si="241"/>
        <v>0</v>
      </c>
    </row>
    <row r="7771" spans="1:24" ht="12.75" hidden="1" customHeight="1" x14ac:dyDescent="0.45">
      <c r="A7771">
        <v>35</v>
      </c>
      <c r="B7771" t="s">
        <v>133</v>
      </c>
      <c r="C7771" t="s">
        <v>250</v>
      </c>
      <c r="D7771" s="2" t="str">
        <f t="shared" si="240"/>
        <v>Utah State1960</v>
      </c>
      <c r="F7771">
        <v>9</v>
      </c>
      <c r="G7771">
        <v>2</v>
      </c>
      <c r="H7771">
        <v>0</v>
      </c>
      <c r="I7771">
        <v>3.35</v>
      </c>
      <c r="J7771">
        <v>5.24</v>
      </c>
      <c r="K7771">
        <v>8.6</v>
      </c>
      <c r="L7771" s="2">
        <f>_xlfn.RANK.EQ(I7771, INDEX(CFB!$I$2:$I$1048576, MATCH(W7771, CFB!$W$2:$W$1048576, 0)):INDEX(CFB!$I$2:$I$1048576, MATCH(W7771, CFB!$W$2:$W$1048576, 0) + COUNTIF(CFB!$W$2:$W$1048576, W7771) - 1), 0)</f>
        <v>37</v>
      </c>
      <c r="M7771" s="2">
        <f>_xlfn.RANK.EQ(J7771, INDEX(CFB!$J$2:$J$1048576, MATCH(W7771, CFB!$W$2:$W$1048576, 0)):INDEX(CFB!$J$2:$J$1048576, MATCH(W7771, CFB!$W$2:$W$1048576, 0) + COUNTIF(CFB!$W$2:$W$1048576, W7771) - 1))</f>
        <v>33</v>
      </c>
      <c r="N7771" s="2">
        <f>RANK(K7771, INDEX(CFB!$K$2:$K$1048576, MATCH(W7771, CFB!$W$2:$W$1048576, 0)):INDEX(CFB!$K$2:$K$1048576, MATCH(W7771, CFB!$W$2:$W$1048576, 0) + COUNTIF(CFB!$W$2:$W$1048576, W7771) - 1))</f>
        <v>35</v>
      </c>
      <c r="O7771">
        <v>29.83</v>
      </c>
      <c r="P7771">
        <v>-0.16</v>
      </c>
      <c r="W7771">
        <v>1960</v>
      </c>
      <c r="X7771">
        <f t="shared" si="241"/>
        <v>0</v>
      </c>
    </row>
    <row r="7772" spans="1:24" ht="12.75" hidden="1" customHeight="1" x14ac:dyDescent="0.45">
      <c r="A7772">
        <v>36</v>
      </c>
      <c r="B7772" t="s">
        <v>72</v>
      </c>
      <c r="C7772" t="s">
        <v>10</v>
      </c>
      <c r="D7772" s="2" t="str">
        <f t="shared" si="240"/>
        <v>Wisconsin1960</v>
      </c>
      <c r="F7772">
        <v>4</v>
      </c>
      <c r="G7772">
        <v>5</v>
      </c>
      <c r="H7772">
        <v>0</v>
      </c>
      <c r="I7772">
        <v>6.94</v>
      </c>
      <c r="J7772">
        <v>1.58</v>
      </c>
      <c r="K7772">
        <v>8.51</v>
      </c>
      <c r="L7772" s="2">
        <f>_xlfn.RANK.EQ(I7772, INDEX(CFB!$I$2:$I$1048576, MATCH(W7772, CFB!$W$2:$W$1048576, 0)):INDEX(CFB!$I$2:$I$1048576, MATCH(W7772, CFB!$W$2:$W$1048576, 0) + COUNTIF(CFB!$W$2:$W$1048576, W7772) - 1), 0)</f>
        <v>14</v>
      </c>
      <c r="M7772" s="2">
        <f>_xlfn.RANK.EQ(J7772, INDEX(CFB!$J$2:$J$1048576, MATCH(W7772, CFB!$W$2:$W$1048576, 0)):INDEX(CFB!$J$2:$J$1048576, MATCH(W7772, CFB!$W$2:$W$1048576, 0) + COUNTIF(CFB!$W$2:$W$1048576, W7772) - 1))</f>
        <v>48</v>
      </c>
      <c r="N7772" s="2">
        <f>RANK(K7772, INDEX(CFB!$K$2:$K$1048576, MATCH(W7772, CFB!$W$2:$W$1048576, 0)):INDEX(CFB!$K$2:$K$1048576, MATCH(W7772, CFB!$W$2:$W$1048576, 0) + COUNTIF(CFB!$W$2:$W$1048576, W7772) - 1))</f>
        <v>36</v>
      </c>
      <c r="O7772">
        <v>32.08</v>
      </c>
      <c r="P7772">
        <v>4.2</v>
      </c>
      <c r="W7772">
        <v>1960</v>
      </c>
      <c r="X7772">
        <f t="shared" si="241"/>
        <v>0</v>
      </c>
    </row>
    <row r="7773" spans="1:24" ht="12.75" hidden="1" customHeight="1" x14ac:dyDescent="0.45">
      <c r="A7773">
        <v>37</v>
      </c>
      <c r="B7773" t="s">
        <v>48</v>
      </c>
      <c r="C7773" t="s">
        <v>12</v>
      </c>
      <c r="D7773" s="2" t="str">
        <f t="shared" si="240"/>
        <v>Army1960</v>
      </c>
      <c r="F7773">
        <v>6</v>
      </c>
      <c r="G7773">
        <v>3</v>
      </c>
      <c r="H7773">
        <v>1</v>
      </c>
      <c r="I7773">
        <v>3.91</v>
      </c>
      <c r="J7773">
        <v>4.37</v>
      </c>
      <c r="K7773">
        <v>8.2799999999999994</v>
      </c>
      <c r="L7773" s="2">
        <f>_xlfn.RANK.EQ(I7773, INDEX(CFB!$I$2:$I$1048576, MATCH(W7773, CFB!$W$2:$W$1048576, 0)):INDEX(CFB!$I$2:$I$1048576, MATCH(W7773, CFB!$W$2:$W$1048576, 0) + COUNTIF(CFB!$W$2:$W$1048576, W7773) - 1), 0)</f>
        <v>32</v>
      </c>
      <c r="M7773" s="2">
        <f>_xlfn.RANK.EQ(J7773, INDEX(CFB!$J$2:$J$1048576, MATCH(W7773, CFB!$W$2:$W$1048576, 0)):INDEX(CFB!$J$2:$J$1048576, MATCH(W7773, CFB!$W$2:$W$1048576, 0) + COUNTIF(CFB!$W$2:$W$1048576, W7773) - 1))</f>
        <v>37</v>
      </c>
      <c r="N7773" s="2">
        <f>RANK(K7773, INDEX(CFB!$K$2:$K$1048576, MATCH(W7773, CFB!$W$2:$W$1048576, 0)):INDEX(CFB!$K$2:$K$1048576, MATCH(W7773, CFB!$W$2:$W$1048576, 0) + COUNTIF(CFB!$W$2:$W$1048576, W7773) - 1))</f>
        <v>37</v>
      </c>
      <c r="O7773">
        <v>32.299999999999997</v>
      </c>
      <c r="P7773">
        <v>1.22</v>
      </c>
      <c r="W7773">
        <v>1960</v>
      </c>
      <c r="X7773">
        <f t="shared" si="241"/>
        <v>0</v>
      </c>
    </row>
    <row r="7774" spans="1:24" ht="12.75" hidden="1" customHeight="1" x14ac:dyDescent="0.45">
      <c r="A7774">
        <v>38</v>
      </c>
      <c r="B7774" t="s">
        <v>84</v>
      </c>
      <c r="C7774" t="s">
        <v>250</v>
      </c>
      <c r="D7774" s="2" t="str">
        <f t="shared" si="240"/>
        <v>Utah1960</v>
      </c>
      <c r="F7774">
        <v>7</v>
      </c>
      <c r="G7774">
        <v>3</v>
      </c>
      <c r="H7774">
        <v>0</v>
      </c>
      <c r="I7774">
        <v>2.15</v>
      </c>
      <c r="J7774">
        <v>4.8</v>
      </c>
      <c r="K7774">
        <v>6.95</v>
      </c>
      <c r="L7774" s="2">
        <f>_xlfn.RANK.EQ(I7774, INDEX(CFB!$I$2:$I$1048576, MATCH(W7774, CFB!$W$2:$W$1048576, 0)):INDEX(CFB!$I$2:$I$1048576, MATCH(W7774, CFB!$W$2:$W$1048576, 0) + COUNTIF(CFB!$W$2:$W$1048576, W7774) - 1), 0)</f>
        <v>47</v>
      </c>
      <c r="M7774" s="2">
        <f>_xlfn.RANK.EQ(J7774, INDEX(CFB!$J$2:$J$1048576, MATCH(W7774, CFB!$W$2:$W$1048576, 0)):INDEX(CFB!$J$2:$J$1048576, MATCH(W7774, CFB!$W$2:$W$1048576, 0) + COUNTIF(CFB!$W$2:$W$1048576, W7774) - 1))</f>
        <v>34</v>
      </c>
      <c r="N7774" s="2">
        <f>RANK(K7774, INDEX(CFB!$K$2:$K$1048576, MATCH(W7774, CFB!$W$2:$W$1048576, 0)):INDEX(CFB!$K$2:$K$1048576, MATCH(W7774, CFB!$W$2:$W$1048576, 0) + COUNTIF(CFB!$W$2:$W$1048576, W7774) - 1))</f>
        <v>38</v>
      </c>
      <c r="O7774">
        <v>27.52</v>
      </c>
      <c r="P7774">
        <v>0.97</v>
      </c>
      <c r="W7774">
        <v>1960</v>
      </c>
      <c r="X7774">
        <f t="shared" si="241"/>
        <v>0</v>
      </c>
    </row>
    <row r="7775" spans="1:24" ht="12.75" hidden="1" customHeight="1" x14ac:dyDescent="0.45">
      <c r="A7775">
        <v>39</v>
      </c>
      <c r="B7775" t="s">
        <v>119</v>
      </c>
      <c r="C7775" t="s">
        <v>12</v>
      </c>
      <c r="D7775" s="2" t="str">
        <f t="shared" si="240"/>
        <v>Oregon State1960</v>
      </c>
      <c r="F7775">
        <v>6</v>
      </c>
      <c r="G7775">
        <v>3</v>
      </c>
      <c r="H7775">
        <v>1</v>
      </c>
      <c r="I7775">
        <v>5.47</v>
      </c>
      <c r="J7775">
        <v>1.32</v>
      </c>
      <c r="K7775">
        <v>6.79</v>
      </c>
      <c r="L7775" s="2">
        <f>_xlfn.RANK.EQ(I7775, INDEX(CFB!$I$2:$I$1048576, MATCH(W7775, CFB!$W$2:$W$1048576, 0)):INDEX(CFB!$I$2:$I$1048576, MATCH(W7775, CFB!$W$2:$W$1048576, 0) + COUNTIF(CFB!$W$2:$W$1048576, W7775) - 1), 0)</f>
        <v>25</v>
      </c>
      <c r="M7775" s="2">
        <f>_xlfn.RANK.EQ(J7775, INDEX(CFB!$J$2:$J$1048576, MATCH(W7775, CFB!$W$2:$W$1048576, 0)):INDEX(CFB!$J$2:$J$1048576, MATCH(W7775, CFB!$W$2:$W$1048576, 0) + COUNTIF(CFB!$W$2:$W$1048576, W7775) - 1))</f>
        <v>53</v>
      </c>
      <c r="N7775" s="2">
        <f>RANK(K7775, INDEX(CFB!$K$2:$K$1048576, MATCH(W7775, CFB!$W$2:$W$1048576, 0)):INDEX(CFB!$K$2:$K$1048576, MATCH(W7775, CFB!$W$2:$W$1048576, 0) + COUNTIF(CFB!$W$2:$W$1048576, W7775) - 1))</f>
        <v>39</v>
      </c>
      <c r="O7775">
        <v>29.65</v>
      </c>
      <c r="P7775">
        <v>3.14</v>
      </c>
      <c r="W7775">
        <v>1960</v>
      </c>
      <c r="X7775">
        <f t="shared" si="241"/>
        <v>0</v>
      </c>
    </row>
    <row r="7776" spans="1:24" ht="12.75" hidden="1" customHeight="1" x14ac:dyDescent="0.45">
      <c r="A7776">
        <v>40</v>
      </c>
      <c r="B7776" t="s">
        <v>13</v>
      </c>
      <c r="C7776" t="s">
        <v>12</v>
      </c>
      <c r="D7776" s="2" t="str">
        <f t="shared" si="240"/>
        <v>Oregon1960</v>
      </c>
      <c r="F7776">
        <v>7</v>
      </c>
      <c r="G7776">
        <v>3</v>
      </c>
      <c r="H7776">
        <v>1</v>
      </c>
      <c r="I7776">
        <v>2.44</v>
      </c>
      <c r="J7776">
        <v>4.1399999999999997</v>
      </c>
      <c r="K7776">
        <v>6.59</v>
      </c>
      <c r="L7776" s="2">
        <f>_xlfn.RANK.EQ(I7776, INDEX(CFB!$I$2:$I$1048576, MATCH(W7776, CFB!$W$2:$W$1048576, 0)):INDEX(CFB!$I$2:$I$1048576, MATCH(W7776, CFB!$W$2:$W$1048576, 0) + COUNTIF(CFB!$W$2:$W$1048576, W7776) - 1), 0)</f>
        <v>43</v>
      </c>
      <c r="M7776" s="2">
        <f>_xlfn.RANK.EQ(J7776, INDEX(CFB!$J$2:$J$1048576, MATCH(W7776, CFB!$W$2:$W$1048576, 0)):INDEX(CFB!$J$2:$J$1048576, MATCH(W7776, CFB!$W$2:$W$1048576, 0) + COUNTIF(CFB!$W$2:$W$1048576, W7776) - 1))</f>
        <v>39</v>
      </c>
      <c r="N7776" s="2">
        <f>RANK(K7776, INDEX(CFB!$K$2:$K$1048576, MATCH(W7776, CFB!$W$2:$W$1048576, 0)):INDEX(CFB!$K$2:$K$1048576, MATCH(W7776, CFB!$W$2:$W$1048576, 0) + COUNTIF(CFB!$W$2:$W$1048576, W7776) - 1))</f>
        <v>40</v>
      </c>
      <c r="O7776">
        <v>27.82</v>
      </c>
      <c r="P7776">
        <v>1.31</v>
      </c>
      <c r="W7776">
        <v>1960</v>
      </c>
      <c r="X7776">
        <f t="shared" si="241"/>
        <v>0</v>
      </c>
    </row>
    <row r="7777" spans="1:24" ht="12.75" hidden="1" customHeight="1" x14ac:dyDescent="0.45">
      <c r="A7777">
        <v>41</v>
      </c>
      <c r="B7777" t="s">
        <v>40</v>
      </c>
      <c r="C7777" t="s">
        <v>188</v>
      </c>
      <c r="D7777" s="2" t="str">
        <f t="shared" si="240"/>
        <v>Iowa State1960</v>
      </c>
      <c r="F7777">
        <v>7</v>
      </c>
      <c r="G7777">
        <v>3</v>
      </c>
      <c r="H7777">
        <v>0</v>
      </c>
      <c r="I7777">
        <v>3.16</v>
      </c>
      <c r="J7777">
        <v>3.32</v>
      </c>
      <c r="K7777">
        <v>6.47</v>
      </c>
      <c r="L7777" s="2">
        <f>_xlfn.RANK.EQ(I7777, INDEX(CFB!$I$2:$I$1048576, MATCH(W7777, CFB!$W$2:$W$1048576, 0)):INDEX(CFB!$I$2:$I$1048576, MATCH(W7777, CFB!$W$2:$W$1048576, 0) + COUNTIF(CFB!$W$2:$W$1048576, W7777) - 1), 0)</f>
        <v>38</v>
      </c>
      <c r="M7777" s="2">
        <f>_xlfn.RANK.EQ(J7777, INDEX(CFB!$J$2:$J$1048576, MATCH(W7777, CFB!$W$2:$W$1048576, 0)):INDEX(CFB!$J$2:$J$1048576, MATCH(W7777, CFB!$W$2:$W$1048576, 0) + COUNTIF(CFB!$W$2:$W$1048576, W7777) - 1))</f>
        <v>42</v>
      </c>
      <c r="N7777" s="2">
        <f>RANK(K7777, INDEX(CFB!$K$2:$K$1048576, MATCH(W7777, CFB!$W$2:$W$1048576, 0)):INDEX(CFB!$K$2:$K$1048576, MATCH(W7777, CFB!$W$2:$W$1048576, 0) + COUNTIF(CFB!$W$2:$W$1048576, W7777) - 1))</f>
        <v>41</v>
      </c>
      <c r="O7777">
        <v>27.79</v>
      </c>
      <c r="P7777">
        <v>3.02</v>
      </c>
      <c r="W7777">
        <v>1960</v>
      </c>
      <c r="X7777">
        <f t="shared" si="241"/>
        <v>0</v>
      </c>
    </row>
    <row r="7778" spans="1:24" ht="12.75" hidden="1" customHeight="1" x14ac:dyDescent="0.45">
      <c r="A7778">
        <v>42</v>
      </c>
      <c r="B7778" t="s">
        <v>211</v>
      </c>
      <c r="C7778" t="s">
        <v>212</v>
      </c>
      <c r="D7778" s="2" t="str">
        <f t="shared" si="240"/>
        <v>Yale1960</v>
      </c>
      <c r="E7778">
        <v>14</v>
      </c>
      <c r="F7778">
        <v>9</v>
      </c>
      <c r="G7778">
        <v>0</v>
      </c>
      <c r="H7778">
        <v>0</v>
      </c>
      <c r="I7778">
        <v>5.61</v>
      </c>
      <c r="J7778">
        <v>0.59</v>
      </c>
      <c r="K7778">
        <v>6.2</v>
      </c>
      <c r="L7778" s="2">
        <f>_xlfn.RANK.EQ(I7778, INDEX(CFB!$I$2:$I$1048576, MATCH(W7778, CFB!$W$2:$W$1048576, 0)):INDEX(CFB!$I$2:$I$1048576, MATCH(W7778, CFB!$W$2:$W$1048576, 0) + COUNTIF(CFB!$W$2:$W$1048576, W7778) - 1), 0)</f>
        <v>23</v>
      </c>
      <c r="M7778" s="2">
        <f>_xlfn.RANK.EQ(J7778, INDEX(CFB!$J$2:$J$1048576, MATCH(W7778, CFB!$W$2:$W$1048576, 0)):INDEX(CFB!$J$2:$J$1048576, MATCH(W7778, CFB!$W$2:$W$1048576, 0) + COUNTIF(CFB!$W$2:$W$1048576, W7778) - 1))</f>
        <v>59</v>
      </c>
      <c r="N7778" s="2">
        <f>RANK(K7778, INDEX(CFB!$K$2:$K$1048576, MATCH(W7778, CFB!$W$2:$W$1048576, 0)):INDEX(CFB!$K$2:$K$1048576, MATCH(W7778, CFB!$W$2:$W$1048576, 0) + COUNTIF(CFB!$W$2:$W$1048576, W7778) - 1))</f>
        <v>42</v>
      </c>
      <c r="O7778">
        <v>28.38</v>
      </c>
      <c r="P7778">
        <v>7.28</v>
      </c>
      <c r="W7778">
        <v>1960</v>
      </c>
      <c r="X7778">
        <f t="shared" si="241"/>
        <v>0</v>
      </c>
    </row>
    <row r="7779" spans="1:24" ht="12.75" hidden="1" customHeight="1" x14ac:dyDescent="0.45">
      <c r="A7779">
        <v>43</v>
      </c>
      <c r="B7779" t="s">
        <v>54</v>
      </c>
      <c r="C7779" t="s">
        <v>188</v>
      </c>
      <c r="D7779" s="2" t="str">
        <f t="shared" si="240"/>
        <v>Oklahoma1960</v>
      </c>
      <c r="F7779">
        <v>3</v>
      </c>
      <c r="G7779">
        <v>6</v>
      </c>
      <c r="H7779">
        <v>1</v>
      </c>
      <c r="I7779">
        <v>3.92</v>
      </c>
      <c r="J7779">
        <v>1.98</v>
      </c>
      <c r="K7779">
        <v>5.9</v>
      </c>
      <c r="L7779" s="2">
        <f>_xlfn.RANK.EQ(I7779, INDEX(CFB!$I$2:$I$1048576, MATCH(W7779, CFB!$W$2:$W$1048576, 0)):INDEX(CFB!$I$2:$I$1048576, MATCH(W7779, CFB!$W$2:$W$1048576, 0) + COUNTIF(CFB!$W$2:$W$1048576, W7779) - 1), 0)</f>
        <v>31</v>
      </c>
      <c r="M7779" s="2">
        <f>_xlfn.RANK.EQ(J7779, INDEX(CFB!$J$2:$J$1048576, MATCH(W7779, CFB!$W$2:$W$1048576, 0)):INDEX(CFB!$J$2:$J$1048576, MATCH(W7779, CFB!$W$2:$W$1048576, 0) + COUNTIF(CFB!$W$2:$W$1048576, W7779) - 1))</f>
        <v>47</v>
      </c>
      <c r="N7779" s="2">
        <f>RANK(K7779, INDEX(CFB!$K$2:$K$1048576, MATCH(W7779, CFB!$W$2:$W$1048576, 0)):INDEX(CFB!$K$2:$K$1048576, MATCH(W7779, CFB!$W$2:$W$1048576, 0) + COUNTIF(CFB!$W$2:$W$1048576, W7779) - 1))</f>
        <v>43</v>
      </c>
      <c r="O7779">
        <v>29.46</v>
      </c>
      <c r="P7779">
        <v>2.68</v>
      </c>
      <c r="W7779">
        <v>1960</v>
      </c>
      <c r="X7779">
        <f t="shared" si="241"/>
        <v>0</v>
      </c>
    </row>
    <row r="7780" spans="1:24" ht="12.75" hidden="1" customHeight="1" x14ac:dyDescent="0.45">
      <c r="A7780">
        <v>44</v>
      </c>
      <c r="B7780" t="s">
        <v>22</v>
      </c>
      <c r="C7780" t="s">
        <v>12</v>
      </c>
      <c r="D7780" s="2" t="str">
        <f t="shared" si="240"/>
        <v>Miami (FL)1960</v>
      </c>
      <c r="F7780">
        <v>6</v>
      </c>
      <c r="G7780">
        <v>4</v>
      </c>
      <c r="H7780">
        <v>0</v>
      </c>
      <c r="I7780">
        <v>4.96</v>
      </c>
      <c r="J7780">
        <v>0.78</v>
      </c>
      <c r="K7780">
        <v>5.74</v>
      </c>
      <c r="L7780" s="2">
        <f>_xlfn.RANK.EQ(I7780, INDEX(CFB!$I$2:$I$1048576, MATCH(W7780, CFB!$W$2:$W$1048576, 0)):INDEX(CFB!$I$2:$I$1048576, MATCH(W7780, CFB!$W$2:$W$1048576, 0) + COUNTIF(CFB!$W$2:$W$1048576, W7780) - 1), 0)</f>
        <v>29</v>
      </c>
      <c r="M7780" s="2">
        <f>_xlfn.RANK.EQ(J7780, INDEX(CFB!$J$2:$J$1048576, MATCH(W7780, CFB!$W$2:$W$1048576, 0)):INDEX(CFB!$J$2:$J$1048576, MATCH(W7780, CFB!$W$2:$W$1048576, 0) + COUNTIF(CFB!$W$2:$W$1048576, W7780) - 1))</f>
        <v>57</v>
      </c>
      <c r="N7780" s="2">
        <f>RANK(K7780, INDEX(CFB!$K$2:$K$1048576, MATCH(W7780, CFB!$W$2:$W$1048576, 0)):INDEX(CFB!$K$2:$K$1048576, MATCH(W7780, CFB!$W$2:$W$1048576, 0) + COUNTIF(CFB!$W$2:$W$1048576, W7780) - 1))</f>
        <v>44</v>
      </c>
      <c r="O7780">
        <v>29.8</v>
      </c>
      <c r="P7780">
        <v>4.38</v>
      </c>
      <c r="W7780">
        <v>1960</v>
      </c>
      <c r="X7780">
        <f t="shared" si="241"/>
        <v>0</v>
      </c>
    </row>
    <row r="7781" spans="1:24" ht="12.75" hidden="1" customHeight="1" x14ac:dyDescent="0.45">
      <c r="A7781">
        <v>45</v>
      </c>
      <c r="B7781" t="s">
        <v>109</v>
      </c>
      <c r="C7781" t="s">
        <v>15</v>
      </c>
      <c r="D7781" s="2" t="str">
        <f t="shared" si="240"/>
        <v>Mississippi State1960</v>
      </c>
      <c r="F7781">
        <v>2</v>
      </c>
      <c r="G7781">
        <v>6</v>
      </c>
      <c r="H7781">
        <v>1</v>
      </c>
      <c r="I7781">
        <v>2.0299999999999998</v>
      </c>
      <c r="J7781">
        <v>3.61</v>
      </c>
      <c r="K7781">
        <v>5.64</v>
      </c>
      <c r="L7781" s="2">
        <f>_xlfn.RANK.EQ(I7781, INDEX(CFB!$I$2:$I$1048576, MATCH(W7781, CFB!$W$2:$W$1048576, 0)):INDEX(CFB!$I$2:$I$1048576, MATCH(W7781, CFB!$W$2:$W$1048576, 0) + COUNTIF(CFB!$W$2:$W$1048576, W7781) - 1), 0)</f>
        <v>49</v>
      </c>
      <c r="M7781" s="2">
        <f>_xlfn.RANK.EQ(J7781, INDEX(CFB!$J$2:$J$1048576, MATCH(W7781, CFB!$W$2:$W$1048576, 0)):INDEX(CFB!$J$2:$J$1048576, MATCH(W7781, CFB!$W$2:$W$1048576, 0) + COUNTIF(CFB!$W$2:$W$1048576, W7781) - 1))</f>
        <v>40</v>
      </c>
      <c r="N7781" s="2">
        <f>RANK(K7781, INDEX(CFB!$K$2:$K$1048576, MATCH(W7781, CFB!$W$2:$W$1048576, 0)):INDEX(CFB!$K$2:$K$1048576, MATCH(W7781, CFB!$W$2:$W$1048576, 0) + COUNTIF(CFB!$W$2:$W$1048576, W7781) - 1))</f>
        <v>45</v>
      </c>
      <c r="O7781">
        <v>27.29</v>
      </c>
      <c r="P7781">
        <v>-1.3</v>
      </c>
      <c r="W7781">
        <v>1960</v>
      </c>
      <c r="X7781">
        <f t="shared" si="241"/>
        <v>0</v>
      </c>
    </row>
    <row r="7782" spans="1:24" ht="12.75" hidden="1" customHeight="1" x14ac:dyDescent="0.45">
      <c r="A7782">
        <v>46</v>
      </c>
      <c r="B7782" t="s">
        <v>121</v>
      </c>
      <c r="C7782" t="s">
        <v>188</v>
      </c>
      <c r="D7782" s="2" t="str">
        <f t="shared" si="240"/>
        <v>Oklahoma State1960</v>
      </c>
      <c r="F7782">
        <v>3</v>
      </c>
      <c r="G7782">
        <v>7</v>
      </c>
      <c r="H7782">
        <v>0</v>
      </c>
      <c r="I7782">
        <v>-0.65</v>
      </c>
      <c r="J7782">
        <v>6.16</v>
      </c>
      <c r="K7782">
        <v>5.51</v>
      </c>
      <c r="L7782" s="2">
        <f>_xlfn.RANK.EQ(I7782, INDEX(CFB!$I$2:$I$1048576, MATCH(W7782, CFB!$W$2:$W$1048576, 0)):INDEX(CFB!$I$2:$I$1048576, MATCH(W7782, CFB!$W$2:$W$1048576, 0) + COUNTIF(CFB!$W$2:$W$1048576, W7782) - 1), 0)</f>
        <v>66</v>
      </c>
      <c r="M7782" s="2">
        <f>_xlfn.RANK.EQ(J7782, INDEX(CFB!$J$2:$J$1048576, MATCH(W7782, CFB!$W$2:$W$1048576, 0)):INDEX(CFB!$J$2:$J$1048576, MATCH(W7782, CFB!$W$2:$W$1048576, 0) + COUNTIF(CFB!$W$2:$W$1048576, W7782) - 1))</f>
        <v>28</v>
      </c>
      <c r="N7782" s="2">
        <f>RANK(K7782, INDEX(CFB!$K$2:$K$1048576, MATCH(W7782, CFB!$W$2:$W$1048576, 0)):INDEX(CFB!$K$2:$K$1048576, MATCH(W7782, CFB!$W$2:$W$1048576, 0) + COUNTIF(CFB!$W$2:$W$1048576, W7782) - 1))</f>
        <v>46</v>
      </c>
      <c r="O7782">
        <v>22.52</v>
      </c>
      <c r="P7782">
        <v>-0.95</v>
      </c>
      <c r="W7782">
        <v>1960</v>
      </c>
      <c r="X7782">
        <f t="shared" si="241"/>
        <v>0</v>
      </c>
    </row>
    <row r="7783" spans="1:24" ht="12.75" hidden="1" customHeight="1" x14ac:dyDescent="0.45">
      <c r="A7783">
        <v>47</v>
      </c>
      <c r="B7783" t="s">
        <v>58</v>
      </c>
      <c r="C7783" t="s">
        <v>15</v>
      </c>
      <c r="D7783" s="2" t="str">
        <f t="shared" si="240"/>
        <v>Tulane1960</v>
      </c>
      <c r="F7783">
        <v>3</v>
      </c>
      <c r="G7783">
        <v>6</v>
      </c>
      <c r="H7783">
        <v>1</v>
      </c>
      <c r="I7783">
        <v>2.5299999999999998</v>
      </c>
      <c r="J7783">
        <v>2.76</v>
      </c>
      <c r="K7783">
        <v>5.29</v>
      </c>
      <c r="L7783" s="2">
        <f>_xlfn.RANK.EQ(I7783, INDEX(CFB!$I$2:$I$1048576, MATCH(W7783, CFB!$W$2:$W$1048576, 0)):INDEX(CFB!$I$2:$I$1048576, MATCH(W7783, CFB!$W$2:$W$1048576, 0) + COUNTIF(CFB!$W$2:$W$1048576, W7783) - 1), 0)</f>
        <v>42</v>
      </c>
      <c r="M7783" s="2">
        <f>_xlfn.RANK.EQ(J7783, INDEX(CFB!$J$2:$J$1048576, MATCH(W7783, CFB!$W$2:$W$1048576, 0)):INDEX(CFB!$J$2:$J$1048576, MATCH(W7783, CFB!$W$2:$W$1048576, 0) + COUNTIF(CFB!$W$2:$W$1048576, W7783) - 1))</f>
        <v>44</v>
      </c>
      <c r="N7783" s="2">
        <f>RANK(K7783, INDEX(CFB!$K$2:$K$1048576, MATCH(W7783, CFB!$W$2:$W$1048576, 0)):INDEX(CFB!$K$2:$K$1048576, MATCH(W7783, CFB!$W$2:$W$1048576, 0) + COUNTIF(CFB!$W$2:$W$1048576, W7783) - 1))</f>
        <v>47</v>
      </c>
      <c r="O7783">
        <v>29.16</v>
      </c>
      <c r="P7783">
        <v>1.1599999999999999</v>
      </c>
      <c r="W7783">
        <v>1960</v>
      </c>
      <c r="X7783">
        <f t="shared" si="241"/>
        <v>0</v>
      </c>
    </row>
    <row r="7784" spans="1:24" ht="12.75" hidden="1" customHeight="1" x14ac:dyDescent="0.45">
      <c r="A7784">
        <v>48</v>
      </c>
      <c r="B7784" t="s">
        <v>120</v>
      </c>
      <c r="C7784" t="s">
        <v>251</v>
      </c>
      <c r="D7784" s="2" t="str">
        <f t="shared" si="240"/>
        <v>Arizona1960</v>
      </c>
      <c r="F7784">
        <v>7</v>
      </c>
      <c r="G7784">
        <v>3</v>
      </c>
      <c r="H7784">
        <v>0</v>
      </c>
      <c r="I7784">
        <v>6.87</v>
      </c>
      <c r="J7784">
        <v>-1.77</v>
      </c>
      <c r="K7784">
        <v>5.0999999999999996</v>
      </c>
      <c r="L7784" s="2">
        <f>_xlfn.RANK.EQ(I7784, INDEX(CFB!$I$2:$I$1048576, MATCH(W7784, CFB!$W$2:$W$1048576, 0)):INDEX(CFB!$I$2:$I$1048576, MATCH(W7784, CFB!$W$2:$W$1048576, 0) + COUNTIF(CFB!$W$2:$W$1048576, W7784) - 1), 0)</f>
        <v>15</v>
      </c>
      <c r="M7784" s="2">
        <f>_xlfn.RANK.EQ(J7784, INDEX(CFB!$J$2:$J$1048576, MATCH(W7784, CFB!$W$2:$W$1048576, 0)):INDEX(CFB!$J$2:$J$1048576, MATCH(W7784, CFB!$W$2:$W$1048576, 0) + COUNTIF(CFB!$W$2:$W$1048576, W7784) - 1))</f>
        <v>73</v>
      </c>
      <c r="N7784" s="2">
        <f>RANK(K7784, INDEX(CFB!$K$2:$K$1048576, MATCH(W7784, CFB!$W$2:$W$1048576, 0)):INDEX(CFB!$K$2:$K$1048576, MATCH(W7784, CFB!$W$2:$W$1048576, 0) + COUNTIF(CFB!$W$2:$W$1048576, W7784) - 1))</f>
        <v>48</v>
      </c>
      <c r="O7784">
        <v>30.58</v>
      </c>
      <c r="P7784">
        <v>6.25</v>
      </c>
      <c r="W7784">
        <v>1960</v>
      </c>
      <c r="X7784">
        <f t="shared" si="241"/>
        <v>0</v>
      </c>
    </row>
    <row r="7785" spans="1:24" ht="12.75" hidden="1" customHeight="1" x14ac:dyDescent="0.45">
      <c r="A7785">
        <v>49</v>
      </c>
      <c r="B7785" t="s">
        <v>47</v>
      </c>
      <c r="C7785" t="s">
        <v>188</v>
      </c>
      <c r="D7785" s="2" t="str">
        <f t="shared" si="240"/>
        <v>Nebraska1960</v>
      </c>
      <c r="F7785">
        <v>4</v>
      </c>
      <c r="G7785">
        <v>6</v>
      </c>
      <c r="H7785">
        <v>0</v>
      </c>
      <c r="I7785">
        <v>1.59</v>
      </c>
      <c r="J7785">
        <v>3.31</v>
      </c>
      <c r="K7785">
        <v>4.9000000000000004</v>
      </c>
      <c r="L7785" s="2">
        <f>_xlfn.RANK.EQ(I7785, INDEX(CFB!$I$2:$I$1048576, MATCH(W7785, CFB!$W$2:$W$1048576, 0)):INDEX(CFB!$I$2:$I$1048576, MATCH(W7785, CFB!$W$2:$W$1048576, 0) + COUNTIF(CFB!$W$2:$W$1048576, W7785) - 1), 0)</f>
        <v>52</v>
      </c>
      <c r="M7785" s="2">
        <f>_xlfn.RANK.EQ(J7785, INDEX(CFB!$J$2:$J$1048576, MATCH(W7785, CFB!$W$2:$W$1048576, 0)):INDEX(CFB!$J$2:$J$1048576, MATCH(W7785, CFB!$W$2:$W$1048576, 0) + COUNTIF(CFB!$W$2:$W$1048576, W7785) - 1))</f>
        <v>43</v>
      </c>
      <c r="N7785" s="2">
        <f>RANK(K7785, INDEX(CFB!$K$2:$K$1048576, MATCH(W7785, CFB!$W$2:$W$1048576, 0)):INDEX(CFB!$K$2:$K$1048576, MATCH(W7785, CFB!$W$2:$W$1048576, 0) + COUNTIF(CFB!$W$2:$W$1048576, W7785) - 1))</f>
        <v>49</v>
      </c>
      <c r="O7785">
        <v>24.63</v>
      </c>
      <c r="P7785">
        <v>1.35</v>
      </c>
      <c r="W7785">
        <v>1960</v>
      </c>
      <c r="X7785">
        <f t="shared" si="241"/>
        <v>0</v>
      </c>
    </row>
    <row r="7786" spans="1:24" ht="12.75" hidden="1" customHeight="1" x14ac:dyDescent="0.45">
      <c r="A7786">
        <v>50</v>
      </c>
      <c r="B7786" t="s">
        <v>71</v>
      </c>
      <c r="C7786" t="s">
        <v>189</v>
      </c>
      <c r="D7786" s="2" t="str">
        <f t="shared" si="240"/>
        <v>Texas Tech1960</v>
      </c>
      <c r="F7786">
        <v>3</v>
      </c>
      <c r="G7786">
        <v>6</v>
      </c>
      <c r="H7786">
        <v>1</v>
      </c>
      <c r="I7786">
        <v>5.73</v>
      </c>
      <c r="J7786">
        <v>-1.34</v>
      </c>
      <c r="K7786">
        <v>4.38</v>
      </c>
      <c r="L7786" s="2">
        <f>_xlfn.RANK.EQ(I7786, INDEX(CFB!$I$2:$I$1048576, MATCH(W7786, CFB!$W$2:$W$1048576, 0)):INDEX(CFB!$I$2:$I$1048576, MATCH(W7786, CFB!$W$2:$W$1048576, 0) + COUNTIF(CFB!$W$2:$W$1048576, W7786) - 1), 0)</f>
        <v>22</v>
      </c>
      <c r="M7786" s="2">
        <f>_xlfn.RANK.EQ(J7786, INDEX(CFB!$J$2:$J$1048576, MATCH(W7786, CFB!$W$2:$W$1048576, 0)):INDEX(CFB!$J$2:$J$1048576, MATCH(W7786, CFB!$W$2:$W$1048576, 0) + COUNTIF(CFB!$W$2:$W$1048576, W7786) - 1))</f>
        <v>68</v>
      </c>
      <c r="N7786" s="2">
        <f>RANK(K7786, INDEX(CFB!$K$2:$K$1048576, MATCH(W7786, CFB!$W$2:$W$1048576, 0)):INDEX(CFB!$K$2:$K$1048576, MATCH(W7786, CFB!$W$2:$W$1048576, 0) + COUNTIF(CFB!$W$2:$W$1048576, W7786) - 1))</f>
        <v>50</v>
      </c>
      <c r="O7786">
        <v>31.62</v>
      </c>
      <c r="P7786">
        <v>5.83</v>
      </c>
      <c r="W7786">
        <v>1960</v>
      </c>
      <c r="X7786">
        <f t="shared" si="241"/>
        <v>0</v>
      </c>
    </row>
    <row r="7787" spans="1:24" ht="12.75" hidden="1" customHeight="1" x14ac:dyDescent="0.45">
      <c r="A7787">
        <v>51</v>
      </c>
      <c r="B7787" t="s">
        <v>68</v>
      </c>
      <c r="C7787" t="s">
        <v>12</v>
      </c>
      <c r="D7787" s="2" t="str">
        <f t="shared" si="240"/>
        <v>Memphis1960</v>
      </c>
      <c r="F7787">
        <v>8</v>
      </c>
      <c r="G7787">
        <v>2</v>
      </c>
      <c r="H7787">
        <v>0</v>
      </c>
      <c r="I7787">
        <v>1.53</v>
      </c>
      <c r="J7787">
        <v>2.74</v>
      </c>
      <c r="K7787">
        <v>4.2699999999999996</v>
      </c>
      <c r="L7787" s="2">
        <f>_xlfn.RANK.EQ(I7787, INDEX(CFB!$I$2:$I$1048576, MATCH(W7787, CFB!$W$2:$W$1048576, 0)):INDEX(CFB!$I$2:$I$1048576, MATCH(W7787, CFB!$W$2:$W$1048576, 0) + COUNTIF(CFB!$W$2:$W$1048576, W7787) - 1), 0)</f>
        <v>53</v>
      </c>
      <c r="M7787" s="2">
        <f>_xlfn.RANK.EQ(J7787, INDEX(CFB!$J$2:$J$1048576, MATCH(W7787, CFB!$W$2:$W$1048576, 0)):INDEX(CFB!$J$2:$J$1048576, MATCH(W7787, CFB!$W$2:$W$1048576, 0) + COUNTIF(CFB!$W$2:$W$1048576, W7787) - 1))</f>
        <v>45</v>
      </c>
      <c r="N7787" s="2">
        <f>RANK(K7787, INDEX(CFB!$K$2:$K$1048576, MATCH(W7787, CFB!$W$2:$W$1048576, 0)):INDEX(CFB!$K$2:$K$1048576, MATCH(W7787, CFB!$W$2:$W$1048576, 0) + COUNTIF(CFB!$W$2:$W$1048576, W7787) - 1))</f>
        <v>51</v>
      </c>
      <c r="O7787">
        <v>33.67</v>
      </c>
      <c r="P7787">
        <v>4.21</v>
      </c>
      <c r="W7787">
        <v>1960</v>
      </c>
      <c r="X7787">
        <f t="shared" si="241"/>
        <v>0</v>
      </c>
    </row>
    <row r="7788" spans="1:24" ht="12.75" hidden="1" customHeight="1" x14ac:dyDescent="0.45">
      <c r="A7788">
        <v>52</v>
      </c>
      <c r="B7788" t="s">
        <v>107</v>
      </c>
      <c r="C7788" t="s">
        <v>12</v>
      </c>
      <c r="D7788" s="2" t="str">
        <f t="shared" si="240"/>
        <v>Houston1960</v>
      </c>
      <c r="F7788">
        <v>6</v>
      </c>
      <c r="G7788">
        <v>4</v>
      </c>
      <c r="H7788">
        <v>0</v>
      </c>
      <c r="I7788">
        <v>2.1800000000000002</v>
      </c>
      <c r="J7788">
        <v>1.47</v>
      </c>
      <c r="K7788">
        <v>3.65</v>
      </c>
      <c r="L7788" s="2">
        <f>_xlfn.RANK.EQ(I7788, INDEX(CFB!$I$2:$I$1048576, MATCH(W7788, CFB!$W$2:$W$1048576, 0)):INDEX(CFB!$I$2:$I$1048576, MATCH(W7788, CFB!$W$2:$W$1048576, 0) + COUNTIF(CFB!$W$2:$W$1048576, W7788) - 1), 0)</f>
        <v>46</v>
      </c>
      <c r="M7788" s="2">
        <f>_xlfn.RANK.EQ(J7788, INDEX(CFB!$J$2:$J$1048576, MATCH(W7788, CFB!$W$2:$W$1048576, 0)):INDEX(CFB!$J$2:$J$1048576, MATCH(W7788, CFB!$W$2:$W$1048576, 0) + COUNTIF(CFB!$W$2:$W$1048576, W7788) - 1))</f>
        <v>49</v>
      </c>
      <c r="N7788" s="2">
        <f>RANK(K7788, INDEX(CFB!$K$2:$K$1048576, MATCH(W7788, CFB!$W$2:$W$1048576, 0)):INDEX(CFB!$K$2:$K$1048576, MATCH(W7788, CFB!$W$2:$W$1048576, 0) + COUNTIF(CFB!$W$2:$W$1048576, W7788) - 1))</f>
        <v>52</v>
      </c>
      <c r="O7788">
        <v>25.88</v>
      </c>
      <c r="P7788">
        <v>6.01</v>
      </c>
      <c r="W7788">
        <v>1960</v>
      </c>
      <c r="X7788">
        <f t="shared" si="241"/>
        <v>0</v>
      </c>
    </row>
    <row r="7789" spans="1:24" ht="12.75" hidden="1" customHeight="1" x14ac:dyDescent="0.45">
      <c r="A7789">
        <v>53</v>
      </c>
      <c r="B7789" t="s">
        <v>34</v>
      </c>
      <c r="C7789" t="s">
        <v>189</v>
      </c>
      <c r="D7789" s="2" t="str">
        <f t="shared" si="240"/>
        <v>Texas A&amp;M1960</v>
      </c>
      <c r="F7789">
        <v>1</v>
      </c>
      <c r="G7789">
        <v>6</v>
      </c>
      <c r="H7789">
        <v>3</v>
      </c>
      <c r="I7789">
        <v>-2.41</v>
      </c>
      <c r="J7789">
        <v>5.27</v>
      </c>
      <c r="K7789">
        <v>2.86</v>
      </c>
      <c r="L7789" s="2">
        <f>_xlfn.RANK.EQ(I7789, INDEX(CFB!$I$2:$I$1048576, MATCH(W7789, CFB!$W$2:$W$1048576, 0)):INDEX(CFB!$I$2:$I$1048576, MATCH(W7789, CFB!$W$2:$W$1048576, 0) + COUNTIF(CFB!$W$2:$W$1048576, W7789) - 1), 0)</f>
        <v>74</v>
      </c>
      <c r="M7789" s="2">
        <f>_xlfn.RANK.EQ(J7789, INDEX(CFB!$J$2:$J$1048576, MATCH(W7789, CFB!$W$2:$W$1048576, 0)):INDEX(CFB!$J$2:$J$1048576, MATCH(W7789, CFB!$W$2:$W$1048576, 0) + COUNTIF(CFB!$W$2:$W$1048576, W7789) - 1))</f>
        <v>32</v>
      </c>
      <c r="N7789" s="2">
        <f>RANK(K7789, INDEX(CFB!$K$2:$K$1048576, MATCH(W7789, CFB!$W$2:$W$1048576, 0)):INDEX(CFB!$K$2:$K$1048576, MATCH(W7789, CFB!$W$2:$W$1048576, 0) + COUNTIF(CFB!$W$2:$W$1048576, W7789) - 1))</f>
        <v>53</v>
      </c>
      <c r="O7789">
        <v>23.14</v>
      </c>
      <c r="P7789">
        <v>-0.69</v>
      </c>
      <c r="W7789">
        <v>1960</v>
      </c>
      <c r="X7789">
        <f t="shared" si="241"/>
        <v>0</v>
      </c>
    </row>
    <row r="7790" spans="1:24" ht="12.75" hidden="1" customHeight="1" x14ac:dyDescent="0.45">
      <c r="A7790">
        <v>54</v>
      </c>
      <c r="B7790" t="s">
        <v>38</v>
      </c>
      <c r="C7790" t="s">
        <v>242</v>
      </c>
      <c r="D7790" s="2" t="str">
        <f t="shared" si="240"/>
        <v>USC1960</v>
      </c>
      <c r="F7790">
        <v>4</v>
      </c>
      <c r="G7790">
        <v>6</v>
      </c>
      <c r="H7790">
        <v>0</v>
      </c>
      <c r="I7790">
        <v>-1.72</v>
      </c>
      <c r="J7790">
        <v>4.3600000000000003</v>
      </c>
      <c r="K7790">
        <v>2.64</v>
      </c>
      <c r="L7790" s="2">
        <f>_xlfn.RANK.EQ(I7790, INDEX(CFB!$I$2:$I$1048576, MATCH(W7790, CFB!$W$2:$W$1048576, 0)):INDEX(CFB!$I$2:$I$1048576, MATCH(W7790, CFB!$W$2:$W$1048576, 0) + COUNTIF(CFB!$W$2:$W$1048576, W7790) - 1), 0)</f>
        <v>71</v>
      </c>
      <c r="M7790" s="2">
        <f>_xlfn.RANK.EQ(J7790, INDEX(CFB!$J$2:$J$1048576, MATCH(W7790, CFB!$W$2:$W$1048576, 0)):INDEX(CFB!$J$2:$J$1048576, MATCH(W7790, CFB!$W$2:$W$1048576, 0) + COUNTIF(CFB!$W$2:$W$1048576, W7790) - 1))</f>
        <v>38</v>
      </c>
      <c r="N7790" s="2">
        <f>RANK(K7790, INDEX(CFB!$K$2:$K$1048576, MATCH(W7790, CFB!$W$2:$W$1048576, 0)):INDEX(CFB!$K$2:$K$1048576, MATCH(W7790, CFB!$W$2:$W$1048576, 0) + COUNTIF(CFB!$W$2:$W$1048576, W7790) - 1))</f>
        <v>54</v>
      </c>
      <c r="O7790">
        <v>24.11</v>
      </c>
      <c r="P7790">
        <v>1</v>
      </c>
      <c r="W7790">
        <v>1960</v>
      </c>
      <c r="X7790">
        <f t="shared" si="241"/>
        <v>0</v>
      </c>
    </row>
    <row r="7791" spans="1:24" ht="12.75" hidden="1" customHeight="1" x14ac:dyDescent="0.45">
      <c r="A7791">
        <v>55</v>
      </c>
      <c r="B7791" t="s">
        <v>11</v>
      </c>
      <c r="C7791" t="s">
        <v>12</v>
      </c>
      <c r="D7791" s="2" t="str">
        <f t="shared" si="240"/>
        <v>Notre Dame1960</v>
      </c>
      <c r="F7791">
        <v>2</v>
      </c>
      <c r="G7791">
        <v>8</v>
      </c>
      <c r="H7791">
        <v>0</v>
      </c>
      <c r="I7791">
        <v>1.22</v>
      </c>
      <c r="J7791">
        <v>1.29</v>
      </c>
      <c r="K7791">
        <v>2.5099999999999998</v>
      </c>
      <c r="L7791" s="2">
        <f>_xlfn.RANK.EQ(I7791, INDEX(CFB!$I$2:$I$1048576, MATCH(W7791, CFB!$W$2:$W$1048576, 0)):INDEX(CFB!$I$2:$I$1048576, MATCH(W7791, CFB!$W$2:$W$1048576, 0) + COUNTIF(CFB!$W$2:$W$1048576, W7791) - 1), 0)</f>
        <v>55</v>
      </c>
      <c r="M7791" s="2">
        <f>_xlfn.RANK.EQ(J7791, INDEX(CFB!$J$2:$J$1048576, MATCH(W7791, CFB!$W$2:$W$1048576, 0)):INDEX(CFB!$J$2:$J$1048576, MATCH(W7791, CFB!$W$2:$W$1048576, 0) + COUNTIF(CFB!$W$2:$W$1048576, W7791) - 1))</f>
        <v>55</v>
      </c>
      <c r="N7791" s="2">
        <f>RANK(K7791, INDEX(CFB!$K$2:$K$1048576, MATCH(W7791, CFB!$W$2:$W$1048576, 0)):INDEX(CFB!$K$2:$K$1048576, MATCH(W7791, CFB!$W$2:$W$1048576, 0) + COUNTIF(CFB!$W$2:$W$1048576, W7791) - 1))</f>
        <v>55</v>
      </c>
      <c r="O7791">
        <v>26.63</v>
      </c>
      <c r="P7791">
        <v>4.0199999999999996</v>
      </c>
      <c r="W7791">
        <v>1960</v>
      </c>
      <c r="X7791">
        <f t="shared" si="241"/>
        <v>0</v>
      </c>
    </row>
    <row r="7792" spans="1:24" ht="12.75" hidden="1" customHeight="1" x14ac:dyDescent="0.45">
      <c r="A7792">
        <v>56</v>
      </c>
      <c r="B7792" t="s">
        <v>28</v>
      </c>
      <c r="C7792" t="s">
        <v>251</v>
      </c>
      <c r="D7792" s="2" t="str">
        <f t="shared" si="240"/>
        <v>Arizona State1960</v>
      </c>
      <c r="F7792">
        <v>7</v>
      </c>
      <c r="G7792">
        <v>3</v>
      </c>
      <c r="H7792">
        <v>0</v>
      </c>
      <c r="I7792">
        <v>1.1599999999999999</v>
      </c>
      <c r="J7792">
        <v>0.68</v>
      </c>
      <c r="K7792">
        <v>1.84</v>
      </c>
      <c r="L7792" s="2">
        <f>_xlfn.RANK.EQ(I7792, INDEX(CFB!$I$2:$I$1048576, MATCH(W7792, CFB!$W$2:$W$1048576, 0)):INDEX(CFB!$I$2:$I$1048576, MATCH(W7792, CFB!$W$2:$W$1048576, 0) + COUNTIF(CFB!$W$2:$W$1048576, W7792) - 1), 0)</f>
        <v>57</v>
      </c>
      <c r="M7792" s="2">
        <f>_xlfn.RANK.EQ(J7792, INDEX(CFB!$J$2:$J$1048576, MATCH(W7792, CFB!$W$2:$W$1048576, 0)):INDEX(CFB!$J$2:$J$1048576, MATCH(W7792, CFB!$W$2:$W$1048576, 0) + COUNTIF(CFB!$W$2:$W$1048576, W7792) - 1))</f>
        <v>58</v>
      </c>
      <c r="N7792" s="2">
        <f>RANK(K7792, INDEX(CFB!$K$2:$K$1048576, MATCH(W7792, CFB!$W$2:$W$1048576, 0)):INDEX(CFB!$K$2:$K$1048576, MATCH(W7792, CFB!$W$2:$W$1048576, 0) + COUNTIF(CFB!$W$2:$W$1048576, W7792) - 1))</f>
        <v>56</v>
      </c>
      <c r="O7792">
        <v>26.99</v>
      </c>
      <c r="P7792">
        <v>5.0199999999999996</v>
      </c>
      <c r="W7792">
        <v>1960</v>
      </c>
      <c r="X7792">
        <f t="shared" si="241"/>
        <v>0</v>
      </c>
    </row>
    <row r="7793" spans="1:24" ht="12.75" hidden="1" customHeight="1" x14ac:dyDescent="0.45">
      <c r="A7793">
        <v>57</v>
      </c>
      <c r="B7793" t="s">
        <v>56</v>
      </c>
      <c r="C7793" t="s">
        <v>12</v>
      </c>
      <c r="D7793" s="2" t="str">
        <f t="shared" si="240"/>
        <v>Rutgers1960</v>
      </c>
      <c r="F7793">
        <v>8</v>
      </c>
      <c r="G7793">
        <v>1</v>
      </c>
      <c r="H7793">
        <v>0</v>
      </c>
      <c r="I7793">
        <v>-1.23</v>
      </c>
      <c r="J7793">
        <v>1.36</v>
      </c>
      <c r="K7793">
        <v>0.13</v>
      </c>
      <c r="L7793" s="2">
        <f>_xlfn.RANK.EQ(I7793, INDEX(CFB!$I$2:$I$1048576, MATCH(W7793, CFB!$W$2:$W$1048576, 0)):INDEX(CFB!$I$2:$I$1048576, MATCH(W7793, CFB!$W$2:$W$1048576, 0) + COUNTIF(CFB!$W$2:$W$1048576, W7793) - 1), 0)</f>
        <v>68</v>
      </c>
      <c r="M7793" s="2">
        <f>_xlfn.RANK.EQ(J7793, INDEX(CFB!$J$2:$J$1048576, MATCH(W7793, CFB!$W$2:$W$1048576, 0)):INDEX(CFB!$J$2:$J$1048576, MATCH(W7793, CFB!$W$2:$W$1048576, 0) + COUNTIF(CFB!$W$2:$W$1048576, W7793) - 1))</f>
        <v>52</v>
      </c>
      <c r="N7793" s="2">
        <f>RANK(K7793, INDEX(CFB!$K$2:$K$1048576, MATCH(W7793, CFB!$W$2:$W$1048576, 0)):INDEX(CFB!$K$2:$K$1048576, MATCH(W7793, CFB!$W$2:$W$1048576, 0) + COUNTIF(CFB!$W$2:$W$1048576, W7793) - 1))</f>
        <v>57</v>
      </c>
      <c r="O7793">
        <v>23.71</v>
      </c>
      <c r="P7793">
        <v>5.64</v>
      </c>
      <c r="W7793">
        <v>1960</v>
      </c>
      <c r="X7793">
        <f t="shared" si="241"/>
        <v>0</v>
      </c>
    </row>
    <row r="7794" spans="1:24" ht="12.75" hidden="1" customHeight="1" x14ac:dyDescent="0.45">
      <c r="A7794">
        <v>58</v>
      </c>
      <c r="B7794" t="s">
        <v>131</v>
      </c>
      <c r="C7794" t="s">
        <v>12</v>
      </c>
      <c r="D7794" s="2" t="str">
        <f t="shared" si="240"/>
        <v>Air Force1960</v>
      </c>
      <c r="F7794">
        <v>4</v>
      </c>
      <c r="G7794">
        <v>6</v>
      </c>
      <c r="H7794">
        <v>0</v>
      </c>
      <c r="I7794">
        <v>-0.09</v>
      </c>
      <c r="J7794">
        <v>0.18</v>
      </c>
      <c r="K7794">
        <v>0.1</v>
      </c>
      <c r="L7794" s="2">
        <f>_xlfn.RANK.EQ(I7794, INDEX(CFB!$I$2:$I$1048576, MATCH(W7794, CFB!$W$2:$W$1048576, 0)):INDEX(CFB!$I$2:$I$1048576, MATCH(W7794, CFB!$W$2:$W$1048576, 0) + COUNTIF(CFB!$W$2:$W$1048576, W7794) - 1), 0)</f>
        <v>64</v>
      </c>
      <c r="M7794" s="2">
        <f>_xlfn.RANK.EQ(J7794, INDEX(CFB!$J$2:$J$1048576, MATCH(W7794, CFB!$W$2:$W$1048576, 0)):INDEX(CFB!$J$2:$J$1048576, MATCH(W7794, CFB!$W$2:$W$1048576, 0) + COUNTIF(CFB!$W$2:$W$1048576, W7794) - 1))</f>
        <v>61</v>
      </c>
      <c r="N7794" s="2">
        <f>RANK(K7794, INDEX(CFB!$K$2:$K$1048576, MATCH(W7794, CFB!$W$2:$W$1048576, 0)):INDEX(CFB!$K$2:$K$1048576, MATCH(W7794, CFB!$W$2:$W$1048576, 0) + COUNTIF(CFB!$W$2:$W$1048576, W7794) - 1))</f>
        <v>58</v>
      </c>
      <c r="O7794">
        <v>24.84</v>
      </c>
      <c r="P7794">
        <v>6.36</v>
      </c>
      <c r="W7794">
        <v>1960</v>
      </c>
      <c r="X7794">
        <f t="shared" si="241"/>
        <v>0</v>
      </c>
    </row>
    <row r="7795" spans="1:24" ht="12.75" hidden="1" customHeight="1" x14ac:dyDescent="0.45">
      <c r="A7795">
        <v>59</v>
      </c>
      <c r="B7795" t="s">
        <v>91</v>
      </c>
      <c r="C7795" t="s">
        <v>23</v>
      </c>
      <c r="D7795" s="2" t="str">
        <f t="shared" si="240"/>
        <v>North Carolina State1960</v>
      </c>
      <c r="F7795">
        <v>6</v>
      </c>
      <c r="G7795">
        <v>3</v>
      </c>
      <c r="H7795">
        <v>1</v>
      </c>
      <c r="I7795">
        <v>-1.3</v>
      </c>
      <c r="J7795">
        <v>1.1499999999999999</v>
      </c>
      <c r="K7795">
        <v>-0.15</v>
      </c>
      <c r="L7795" s="2">
        <f>_xlfn.RANK.EQ(I7795, INDEX(CFB!$I$2:$I$1048576, MATCH(W7795, CFB!$W$2:$W$1048576, 0)):INDEX(CFB!$I$2:$I$1048576, MATCH(W7795, CFB!$W$2:$W$1048576, 0) + COUNTIF(CFB!$W$2:$W$1048576, W7795) - 1), 0)</f>
        <v>69</v>
      </c>
      <c r="M7795" s="2">
        <f>_xlfn.RANK.EQ(J7795, INDEX(CFB!$J$2:$J$1048576, MATCH(W7795, CFB!$W$2:$W$1048576, 0)):INDEX(CFB!$J$2:$J$1048576, MATCH(W7795, CFB!$W$2:$W$1048576, 0) + COUNTIF(CFB!$W$2:$W$1048576, W7795) - 1))</f>
        <v>56</v>
      </c>
      <c r="N7795" s="2">
        <f>RANK(K7795, INDEX(CFB!$K$2:$K$1048576, MATCH(W7795, CFB!$W$2:$W$1048576, 0)):INDEX(CFB!$K$2:$K$1048576, MATCH(W7795, CFB!$W$2:$W$1048576, 0) + COUNTIF(CFB!$W$2:$W$1048576, W7795) - 1))</f>
        <v>59</v>
      </c>
      <c r="O7795">
        <v>21.36</v>
      </c>
      <c r="P7795">
        <v>4.26</v>
      </c>
      <c r="W7795">
        <v>1960</v>
      </c>
      <c r="X7795">
        <f t="shared" si="241"/>
        <v>0</v>
      </c>
    </row>
    <row r="7796" spans="1:24" ht="12.75" hidden="1" customHeight="1" x14ac:dyDescent="0.45">
      <c r="A7796">
        <v>60</v>
      </c>
      <c r="B7796" t="s">
        <v>26</v>
      </c>
      <c r="C7796" t="s">
        <v>23</v>
      </c>
      <c r="D7796" s="2" t="str">
        <f t="shared" si="240"/>
        <v>Clemson1960</v>
      </c>
      <c r="F7796">
        <v>6</v>
      </c>
      <c r="G7796">
        <v>4</v>
      </c>
      <c r="H7796">
        <v>0</v>
      </c>
      <c r="I7796">
        <v>0.51</v>
      </c>
      <c r="J7796">
        <v>-0.67</v>
      </c>
      <c r="K7796">
        <v>-0.16</v>
      </c>
      <c r="L7796" s="2">
        <f>_xlfn.RANK.EQ(I7796, INDEX(CFB!$I$2:$I$1048576, MATCH(W7796, CFB!$W$2:$W$1048576, 0)):INDEX(CFB!$I$2:$I$1048576, MATCH(W7796, CFB!$W$2:$W$1048576, 0) + COUNTIF(CFB!$W$2:$W$1048576, W7796) - 1), 0)</f>
        <v>61</v>
      </c>
      <c r="M7796" s="2">
        <f>_xlfn.RANK.EQ(J7796, INDEX(CFB!$J$2:$J$1048576, MATCH(W7796, CFB!$W$2:$W$1048576, 0)):INDEX(CFB!$J$2:$J$1048576, MATCH(W7796, CFB!$W$2:$W$1048576, 0) + COUNTIF(CFB!$W$2:$W$1048576, W7796) - 1))</f>
        <v>66</v>
      </c>
      <c r="N7796" s="2">
        <f>RANK(K7796, INDEX(CFB!$K$2:$K$1048576, MATCH(W7796, CFB!$W$2:$W$1048576, 0)):INDEX(CFB!$K$2:$K$1048576, MATCH(W7796, CFB!$W$2:$W$1048576, 0) + COUNTIF(CFB!$W$2:$W$1048576, W7796) - 1))</f>
        <v>60</v>
      </c>
      <c r="O7796">
        <v>24.57</v>
      </c>
      <c r="P7796">
        <v>6</v>
      </c>
      <c r="W7796">
        <v>1960</v>
      </c>
      <c r="X7796">
        <f t="shared" si="241"/>
        <v>0</v>
      </c>
    </row>
    <row r="7797" spans="1:24" ht="12.75" hidden="1" customHeight="1" x14ac:dyDescent="0.45">
      <c r="A7797">
        <v>61</v>
      </c>
      <c r="B7797" t="s">
        <v>96</v>
      </c>
      <c r="C7797" t="s">
        <v>23</v>
      </c>
      <c r="D7797" s="2" t="str">
        <f t="shared" si="240"/>
        <v>Maryland1960</v>
      </c>
      <c r="F7797">
        <v>6</v>
      </c>
      <c r="G7797">
        <v>4</v>
      </c>
      <c r="H7797">
        <v>0</v>
      </c>
      <c r="I7797">
        <v>1.44</v>
      </c>
      <c r="J7797">
        <v>-1.76</v>
      </c>
      <c r="K7797">
        <v>-0.32</v>
      </c>
      <c r="L7797" s="2">
        <f>_xlfn.RANK.EQ(I7797, INDEX(CFB!$I$2:$I$1048576, MATCH(W7797, CFB!$W$2:$W$1048576, 0)):INDEX(CFB!$I$2:$I$1048576, MATCH(W7797, CFB!$W$2:$W$1048576, 0) + COUNTIF(CFB!$W$2:$W$1048576, W7797) - 1), 0)</f>
        <v>54</v>
      </c>
      <c r="M7797" s="2">
        <f>_xlfn.RANK.EQ(J7797, INDEX(CFB!$J$2:$J$1048576, MATCH(W7797, CFB!$W$2:$W$1048576, 0)):INDEX(CFB!$J$2:$J$1048576, MATCH(W7797, CFB!$W$2:$W$1048576, 0) + COUNTIF(CFB!$W$2:$W$1048576, W7797) - 1))</f>
        <v>72</v>
      </c>
      <c r="N7797" s="2">
        <f>RANK(K7797, INDEX(CFB!$K$2:$K$1048576, MATCH(W7797, CFB!$W$2:$W$1048576, 0)):INDEX(CFB!$K$2:$K$1048576, MATCH(W7797, CFB!$W$2:$W$1048576, 0) + COUNTIF(CFB!$W$2:$W$1048576, W7797) - 1))</f>
        <v>61</v>
      </c>
      <c r="O7797">
        <v>24.82</v>
      </c>
      <c r="P7797">
        <v>8.32</v>
      </c>
      <c r="W7797">
        <v>1960</v>
      </c>
      <c r="X7797">
        <f t="shared" si="241"/>
        <v>0</v>
      </c>
    </row>
    <row r="7798" spans="1:24" ht="12.75" hidden="1" customHeight="1" x14ac:dyDescent="0.45">
      <c r="A7798">
        <v>62</v>
      </c>
      <c r="B7798" t="s">
        <v>216</v>
      </c>
      <c r="C7798" t="s">
        <v>12</v>
      </c>
      <c r="D7798" s="2" t="str">
        <f t="shared" si="240"/>
        <v>Holy Cross1960</v>
      </c>
      <c r="F7798">
        <v>6</v>
      </c>
      <c r="G7798">
        <v>4</v>
      </c>
      <c r="H7798">
        <v>0</v>
      </c>
      <c r="I7798">
        <v>0.02</v>
      </c>
      <c r="J7798">
        <v>-1.31</v>
      </c>
      <c r="K7798">
        <v>-1.29</v>
      </c>
      <c r="L7798" s="2">
        <f>_xlfn.RANK.EQ(I7798, INDEX(CFB!$I$2:$I$1048576, MATCH(W7798, CFB!$W$2:$W$1048576, 0)):INDEX(CFB!$I$2:$I$1048576, MATCH(W7798, CFB!$W$2:$W$1048576, 0) + COUNTIF(CFB!$W$2:$W$1048576, W7798) - 1), 0)</f>
        <v>62</v>
      </c>
      <c r="M7798" s="2">
        <f>_xlfn.RANK.EQ(J7798, INDEX(CFB!$J$2:$J$1048576, MATCH(W7798, CFB!$W$2:$W$1048576, 0)):INDEX(CFB!$J$2:$J$1048576, MATCH(W7798, CFB!$W$2:$W$1048576, 0) + COUNTIF(CFB!$W$2:$W$1048576, W7798) - 1))</f>
        <v>67</v>
      </c>
      <c r="N7798" s="2">
        <f>RANK(K7798, INDEX(CFB!$K$2:$K$1048576, MATCH(W7798, CFB!$W$2:$W$1048576, 0)):INDEX(CFB!$K$2:$K$1048576, MATCH(W7798, CFB!$W$2:$W$1048576, 0) + COUNTIF(CFB!$W$2:$W$1048576, W7798) - 1))</f>
        <v>62</v>
      </c>
      <c r="O7798">
        <v>22.7</v>
      </c>
      <c r="P7798">
        <v>8.26</v>
      </c>
      <c r="W7798">
        <v>1960</v>
      </c>
      <c r="X7798">
        <f t="shared" si="241"/>
        <v>0</v>
      </c>
    </row>
    <row r="7799" spans="1:24" ht="12.75" hidden="1" customHeight="1" x14ac:dyDescent="0.45">
      <c r="A7799">
        <v>63</v>
      </c>
      <c r="B7799" t="s">
        <v>213</v>
      </c>
      <c r="C7799" t="s">
        <v>206</v>
      </c>
      <c r="D7799" s="2" t="str">
        <f t="shared" si="240"/>
        <v>Virginia Military Institute1960</v>
      </c>
      <c r="F7799">
        <v>7</v>
      </c>
      <c r="G7799">
        <v>2</v>
      </c>
      <c r="H7799">
        <v>1</v>
      </c>
      <c r="I7799">
        <v>2.54</v>
      </c>
      <c r="J7799">
        <v>-3.86</v>
      </c>
      <c r="K7799">
        <v>-1.32</v>
      </c>
      <c r="L7799" s="2">
        <f>_xlfn.RANK.EQ(I7799, INDEX(CFB!$I$2:$I$1048576, MATCH(W7799, CFB!$W$2:$W$1048576, 0)):INDEX(CFB!$I$2:$I$1048576, MATCH(W7799, CFB!$W$2:$W$1048576, 0) + COUNTIF(CFB!$W$2:$W$1048576, W7799) - 1), 0)</f>
        <v>41</v>
      </c>
      <c r="M7799" s="2">
        <f>_xlfn.RANK.EQ(J7799, INDEX(CFB!$J$2:$J$1048576, MATCH(W7799, CFB!$W$2:$W$1048576, 0)):INDEX(CFB!$J$2:$J$1048576, MATCH(W7799, CFB!$W$2:$W$1048576, 0) + COUNTIF(CFB!$W$2:$W$1048576, W7799) - 1))</f>
        <v>80</v>
      </c>
      <c r="N7799" s="2">
        <f>RANK(K7799, INDEX(CFB!$K$2:$K$1048576, MATCH(W7799, CFB!$W$2:$W$1048576, 0)):INDEX(CFB!$K$2:$K$1048576, MATCH(W7799, CFB!$W$2:$W$1048576, 0) + COUNTIF(CFB!$W$2:$W$1048576, W7799) - 1))</f>
        <v>63</v>
      </c>
      <c r="O7799">
        <v>25.4</v>
      </c>
      <c r="P7799">
        <v>9.49</v>
      </c>
      <c r="W7799">
        <v>1960</v>
      </c>
      <c r="X7799">
        <f t="shared" si="241"/>
        <v>0</v>
      </c>
    </row>
    <row r="7800" spans="1:24" ht="12.75" hidden="1" customHeight="1" x14ac:dyDescent="0.45">
      <c r="A7800">
        <v>64</v>
      </c>
      <c r="B7800" t="s">
        <v>85</v>
      </c>
      <c r="C7800" t="s">
        <v>12</v>
      </c>
      <c r="D7800" s="2" t="str">
        <f t="shared" si="240"/>
        <v>Washington State1960</v>
      </c>
      <c r="F7800">
        <v>4</v>
      </c>
      <c r="G7800">
        <v>5</v>
      </c>
      <c r="H7800">
        <v>1</v>
      </c>
      <c r="I7800">
        <v>1.61</v>
      </c>
      <c r="J7800">
        <v>-2.93</v>
      </c>
      <c r="K7800">
        <v>-1.32</v>
      </c>
      <c r="L7800" s="2">
        <f>_xlfn.RANK.EQ(I7800, INDEX(CFB!$I$2:$I$1048576, MATCH(W7800, CFB!$W$2:$W$1048576, 0)):INDEX(CFB!$I$2:$I$1048576, MATCH(W7800, CFB!$W$2:$W$1048576, 0) + COUNTIF(CFB!$W$2:$W$1048576, W7800) - 1), 0)</f>
        <v>51</v>
      </c>
      <c r="M7800" s="2">
        <f>_xlfn.RANK.EQ(J7800, INDEX(CFB!$J$2:$J$1048576, MATCH(W7800, CFB!$W$2:$W$1048576, 0)):INDEX(CFB!$J$2:$J$1048576, MATCH(W7800, CFB!$W$2:$W$1048576, 0) + COUNTIF(CFB!$W$2:$W$1048576, W7800) - 1))</f>
        <v>78</v>
      </c>
      <c r="N7800" s="2">
        <f>RANK(K7800, INDEX(CFB!$K$2:$K$1048576, MATCH(W7800, CFB!$W$2:$W$1048576, 0)):INDEX(CFB!$K$2:$K$1048576, MATCH(W7800, CFB!$W$2:$W$1048576, 0) + COUNTIF(CFB!$W$2:$W$1048576, W7800) - 1))</f>
        <v>63</v>
      </c>
      <c r="O7800">
        <v>26.28</v>
      </c>
      <c r="P7800">
        <v>6.95</v>
      </c>
      <c r="W7800">
        <v>1960</v>
      </c>
      <c r="X7800">
        <f t="shared" si="241"/>
        <v>0</v>
      </c>
    </row>
    <row r="7801" spans="1:24" ht="12.75" hidden="1" customHeight="1" x14ac:dyDescent="0.45">
      <c r="A7801">
        <v>65</v>
      </c>
      <c r="B7801" t="s">
        <v>21</v>
      </c>
      <c r="C7801" t="s">
        <v>10</v>
      </c>
      <c r="D7801" s="2" t="str">
        <f t="shared" si="240"/>
        <v>Indiana1960</v>
      </c>
      <c r="F7801">
        <v>1</v>
      </c>
      <c r="G7801">
        <v>8</v>
      </c>
      <c r="H7801">
        <v>0</v>
      </c>
      <c r="I7801">
        <v>-1.1499999999999999</v>
      </c>
      <c r="J7801">
        <v>-0.62</v>
      </c>
      <c r="K7801">
        <v>-1.76</v>
      </c>
      <c r="L7801" s="2">
        <f>_xlfn.RANK.EQ(I7801, INDEX(CFB!$I$2:$I$1048576, MATCH(W7801, CFB!$W$2:$W$1048576, 0)):INDEX(CFB!$I$2:$I$1048576, MATCH(W7801, CFB!$W$2:$W$1048576, 0) + COUNTIF(CFB!$W$2:$W$1048576, W7801) - 1), 0)</f>
        <v>67</v>
      </c>
      <c r="M7801" s="2">
        <f>_xlfn.RANK.EQ(J7801, INDEX(CFB!$J$2:$J$1048576, MATCH(W7801, CFB!$W$2:$W$1048576, 0)):INDEX(CFB!$J$2:$J$1048576, MATCH(W7801, CFB!$W$2:$W$1048576, 0) + COUNTIF(CFB!$W$2:$W$1048576, W7801) - 1))</f>
        <v>65</v>
      </c>
      <c r="N7801" s="2">
        <f>RANK(K7801, INDEX(CFB!$K$2:$K$1048576, MATCH(W7801, CFB!$W$2:$W$1048576, 0)):INDEX(CFB!$K$2:$K$1048576, MATCH(W7801, CFB!$W$2:$W$1048576, 0) + COUNTIF(CFB!$W$2:$W$1048576, W7801) - 1))</f>
        <v>65</v>
      </c>
      <c r="O7801">
        <v>24.04</v>
      </c>
      <c r="P7801">
        <v>10.72</v>
      </c>
      <c r="W7801">
        <v>1960</v>
      </c>
      <c r="X7801">
        <f t="shared" si="241"/>
        <v>0</v>
      </c>
    </row>
    <row r="7802" spans="1:24" ht="12.75" hidden="1" customHeight="1" x14ac:dyDescent="0.45">
      <c r="A7802">
        <v>66</v>
      </c>
      <c r="B7802" t="s">
        <v>141</v>
      </c>
      <c r="C7802" t="s">
        <v>250</v>
      </c>
      <c r="D7802" s="2" t="str">
        <f t="shared" si="240"/>
        <v>New Mexico1960</v>
      </c>
      <c r="F7802">
        <v>5</v>
      </c>
      <c r="G7802">
        <v>5</v>
      </c>
      <c r="H7802">
        <v>0</v>
      </c>
      <c r="I7802">
        <v>-0.06</v>
      </c>
      <c r="J7802">
        <v>-1.74</v>
      </c>
      <c r="K7802">
        <v>-1.8</v>
      </c>
      <c r="L7802" s="2">
        <f>_xlfn.RANK.EQ(I7802, INDEX(CFB!$I$2:$I$1048576, MATCH(W7802, CFB!$W$2:$W$1048576, 0)):INDEX(CFB!$I$2:$I$1048576, MATCH(W7802, CFB!$W$2:$W$1048576, 0) + COUNTIF(CFB!$W$2:$W$1048576, W7802) - 1), 0)</f>
        <v>63</v>
      </c>
      <c r="M7802" s="2">
        <f>_xlfn.RANK.EQ(J7802, INDEX(CFB!$J$2:$J$1048576, MATCH(W7802, CFB!$W$2:$W$1048576, 0)):INDEX(CFB!$J$2:$J$1048576, MATCH(W7802, CFB!$W$2:$W$1048576, 0) + COUNTIF(CFB!$W$2:$W$1048576, W7802) - 1))</f>
        <v>71</v>
      </c>
      <c r="N7802" s="2">
        <f>RANK(K7802, INDEX(CFB!$K$2:$K$1048576, MATCH(W7802, CFB!$W$2:$W$1048576, 0)):INDEX(CFB!$K$2:$K$1048576, MATCH(W7802, CFB!$W$2:$W$1048576, 0) + COUNTIF(CFB!$W$2:$W$1048576, W7802) - 1))</f>
        <v>66</v>
      </c>
      <c r="O7802">
        <v>29.88</v>
      </c>
      <c r="P7802">
        <v>9.9</v>
      </c>
      <c r="W7802">
        <v>1960</v>
      </c>
      <c r="X7802">
        <f t="shared" si="241"/>
        <v>0</v>
      </c>
    </row>
    <row r="7803" spans="1:24" ht="12.75" hidden="1" customHeight="1" x14ac:dyDescent="0.45">
      <c r="A7803">
        <v>67</v>
      </c>
      <c r="B7803" t="s">
        <v>246</v>
      </c>
      <c r="C7803" t="s">
        <v>12</v>
      </c>
      <c r="D7803" s="2" t="str">
        <f t="shared" si="240"/>
        <v>Detroit Mercy1960</v>
      </c>
      <c r="F7803">
        <v>7</v>
      </c>
      <c r="G7803">
        <v>2</v>
      </c>
      <c r="H7803">
        <v>0</v>
      </c>
      <c r="I7803">
        <v>2.39</v>
      </c>
      <c r="J7803">
        <v>-4.26</v>
      </c>
      <c r="K7803">
        <v>-1.87</v>
      </c>
      <c r="L7803" s="2">
        <f>_xlfn.RANK.EQ(I7803, INDEX(CFB!$I$2:$I$1048576, MATCH(W7803, CFB!$W$2:$W$1048576, 0)):INDEX(CFB!$I$2:$I$1048576, MATCH(W7803, CFB!$W$2:$W$1048576, 0) + COUNTIF(CFB!$W$2:$W$1048576, W7803) - 1), 0)</f>
        <v>44</v>
      </c>
      <c r="M7803" s="2">
        <f>_xlfn.RANK.EQ(J7803, INDEX(CFB!$J$2:$J$1048576, MATCH(W7803, CFB!$W$2:$W$1048576, 0)):INDEX(CFB!$J$2:$J$1048576, MATCH(W7803, CFB!$W$2:$W$1048576, 0) + COUNTIF(CFB!$W$2:$W$1048576, W7803) - 1))</f>
        <v>82</v>
      </c>
      <c r="N7803" s="2">
        <f>RANK(K7803, INDEX(CFB!$K$2:$K$1048576, MATCH(W7803, CFB!$W$2:$W$1048576, 0)):INDEX(CFB!$K$2:$K$1048576, MATCH(W7803, CFB!$W$2:$W$1048576, 0) + COUNTIF(CFB!$W$2:$W$1048576, W7803) - 1))</f>
        <v>67</v>
      </c>
      <c r="O7803">
        <v>24.29</v>
      </c>
      <c r="P7803">
        <v>12.19</v>
      </c>
      <c r="W7803">
        <v>1960</v>
      </c>
      <c r="X7803">
        <f t="shared" si="241"/>
        <v>0</v>
      </c>
    </row>
    <row r="7804" spans="1:24" ht="12.75" hidden="1" customHeight="1" x14ac:dyDescent="0.45">
      <c r="A7804">
        <v>68</v>
      </c>
      <c r="B7804" t="s">
        <v>220</v>
      </c>
      <c r="C7804" t="s">
        <v>212</v>
      </c>
      <c r="D7804" s="2" t="str">
        <f t="shared" si="240"/>
        <v>Princeton1960</v>
      </c>
      <c r="F7804">
        <v>7</v>
      </c>
      <c r="G7804">
        <v>2</v>
      </c>
      <c r="H7804">
        <v>0</v>
      </c>
      <c r="I7804">
        <v>3.42</v>
      </c>
      <c r="J7804">
        <v>-5.45</v>
      </c>
      <c r="K7804">
        <v>-2.0299999999999998</v>
      </c>
      <c r="L7804" s="2">
        <f>_xlfn.RANK.EQ(I7804, INDEX(CFB!$I$2:$I$1048576, MATCH(W7804, CFB!$W$2:$W$1048576, 0)):INDEX(CFB!$I$2:$I$1048576, MATCH(W7804, CFB!$W$2:$W$1048576, 0) + COUNTIF(CFB!$W$2:$W$1048576, W7804) - 1), 0)</f>
        <v>36</v>
      </c>
      <c r="M7804" s="2">
        <f>_xlfn.RANK.EQ(J7804, INDEX(CFB!$J$2:$J$1048576, MATCH(W7804, CFB!$W$2:$W$1048576, 0)):INDEX(CFB!$J$2:$J$1048576, MATCH(W7804, CFB!$W$2:$W$1048576, 0) + COUNTIF(CFB!$W$2:$W$1048576, W7804) - 1))</f>
        <v>91</v>
      </c>
      <c r="N7804" s="2">
        <f>RANK(K7804, INDEX(CFB!$K$2:$K$1048576, MATCH(W7804, CFB!$W$2:$W$1048576, 0)):INDEX(CFB!$K$2:$K$1048576, MATCH(W7804, CFB!$W$2:$W$1048576, 0) + COUNTIF(CFB!$W$2:$W$1048576, W7804) - 1))</f>
        <v>68</v>
      </c>
      <c r="O7804">
        <v>27.8</v>
      </c>
      <c r="P7804">
        <v>12.92</v>
      </c>
      <c r="W7804">
        <v>1960</v>
      </c>
      <c r="X7804">
        <f t="shared" si="241"/>
        <v>0</v>
      </c>
    </row>
    <row r="7805" spans="1:24" ht="12.75" hidden="1" customHeight="1" x14ac:dyDescent="0.45">
      <c r="A7805">
        <v>69</v>
      </c>
      <c r="B7805" t="s">
        <v>207</v>
      </c>
      <c r="C7805" t="s">
        <v>206</v>
      </c>
      <c r="D7805" s="2" t="str">
        <f t="shared" si="240"/>
        <v>The Citadel1960</v>
      </c>
      <c r="F7805">
        <v>8</v>
      </c>
      <c r="G7805">
        <v>2</v>
      </c>
      <c r="H7805">
        <v>1</v>
      </c>
      <c r="I7805">
        <v>-4.18</v>
      </c>
      <c r="J7805">
        <v>1.44</v>
      </c>
      <c r="K7805">
        <v>-2.74</v>
      </c>
      <c r="L7805" s="2">
        <f>_xlfn.RANK.EQ(I7805, INDEX(CFB!$I$2:$I$1048576, MATCH(W7805, CFB!$W$2:$W$1048576, 0)):INDEX(CFB!$I$2:$I$1048576, MATCH(W7805, CFB!$W$2:$W$1048576, 0) + COUNTIF(CFB!$W$2:$W$1048576, W7805) - 1), 0)</f>
        <v>86</v>
      </c>
      <c r="M7805" s="2">
        <f>_xlfn.RANK.EQ(J7805, INDEX(CFB!$J$2:$J$1048576, MATCH(W7805, CFB!$W$2:$W$1048576, 0)):INDEX(CFB!$J$2:$J$1048576, MATCH(W7805, CFB!$W$2:$W$1048576, 0) + COUNTIF(CFB!$W$2:$W$1048576, W7805) - 1))</f>
        <v>51</v>
      </c>
      <c r="N7805" s="2">
        <f>RANK(K7805, INDEX(CFB!$K$2:$K$1048576, MATCH(W7805, CFB!$W$2:$W$1048576, 0)):INDEX(CFB!$K$2:$K$1048576, MATCH(W7805, CFB!$W$2:$W$1048576, 0) + COUNTIF(CFB!$W$2:$W$1048576, W7805) - 1))</f>
        <v>69</v>
      </c>
      <c r="O7805">
        <v>18.3</v>
      </c>
      <c r="P7805">
        <v>5.95</v>
      </c>
      <c r="W7805">
        <v>1960</v>
      </c>
      <c r="X7805">
        <f t="shared" si="241"/>
        <v>0</v>
      </c>
    </row>
    <row r="7806" spans="1:24" ht="12.75" hidden="1" customHeight="1" x14ac:dyDescent="0.45">
      <c r="A7806">
        <v>70</v>
      </c>
      <c r="B7806" t="s">
        <v>24</v>
      </c>
      <c r="C7806" t="s">
        <v>189</v>
      </c>
      <c r="D7806" s="2" t="str">
        <f t="shared" si="240"/>
        <v>SMU1960</v>
      </c>
      <c r="F7806">
        <v>0</v>
      </c>
      <c r="G7806">
        <v>9</v>
      </c>
      <c r="H7806">
        <v>1</v>
      </c>
      <c r="I7806">
        <v>-4.22</v>
      </c>
      <c r="J7806">
        <v>1.32</v>
      </c>
      <c r="K7806">
        <v>-2.9</v>
      </c>
      <c r="L7806" s="2">
        <f>_xlfn.RANK.EQ(I7806, INDEX(CFB!$I$2:$I$1048576, MATCH(W7806, CFB!$W$2:$W$1048576, 0)):INDEX(CFB!$I$2:$I$1048576, MATCH(W7806, CFB!$W$2:$W$1048576, 0) + COUNTIF(CFB!$W$2:$W$1048576, W7806) - 1), 0)</f>
        <v>87</v>
      </c>
      <c r="M7806" s="2">
        <f>_xlfn.RANK.EQ(J7806, INDEX(CFB!$J$2:$J$1048576, MATCH(W7806, CFB!$W$2:$W$1048576, 0)):INDEX(CFB!$J$2:$J$1048576, MATCH(W7806, CFB!$W$2:$W$1048576, 0) + COUNTIF(CFB!$W$2:$W$1048576, W7806) - 1))</f>
        <v>53</v>
      </c>
      <c r="N7806" s="2">
        <f>RANK(K7806, INDEX(CFB!$K$2:$K$1048576, MATCH(W7806, CFB!$W$2:$W$1048576, 0)):INDEX(CFB!$K$2:$K$1048576, MATCH(W7806, CFB!$W$2:$W$1048576, 0) + COUNTIF(CFB!$W$2:$W$1048576, W7806) - 1))</f>
        <v>70</v>
      </c>
      <c r="O7806">
        <v>21.78</v>
      </c>
      <c r="P7806">
        <v>5.3</v>
      </c>
      <c r="W7806">
        <v>1960</v>
      </c>
      <c r="X7806">
        <f t="shared" si="241"/>
        <v>0</v>
      </c>
    </row>
    <row r="7807" spans="1:24" ht="12.75" hidden="1" customHeight="1" x14ac:dyDescent="0.45">
      <c r="A7807">
        <v>71</v>
      </c>
      <c r="B7807" t="s">
        <v>194</v>
      </c>
      <c r="C7807" t="s">
        <v>195</v>
      </c>
      <c r="D7807" s="2" t="str">
        <f t="shared" si="240"/>
        <v>Wichita State1960</v>
      </c>
      <c r="F7807">
        <v>8</v>
      </c>
      <c r="G7807">
        <v>2</v>
      </c>
      <c r="H7807">
        <v>0</v>
      </c>
      <c r="I7807">
        <v>0.61</v>
      </c>
      <c r="J7807">
        <v>-3.57</v>
      </c>
      <c r="K7807">
        <v>-2.96</v>
      </c>
      <c r="L7807" s="2">
        <f>_xlfn.RANK.EQ(I7807, INDEX(CFB!$I$2:$I$1048576, MATCH(W7807, CFB!$W$2:$W$1048576, 0)):INDEX(CFB!$I$2:$I$1048576, MATCH(W7807, CFB!$W$2:$W$1048576, 0) + COUNTIF(CFB!$W$2:$W$1048576, W7807) - 1), 0)</f>
        <v>60</v>
      </c>
      <c r="M7807" s="2">
        <f>_xlfn.RANK.EQ(J7807, INDEX(CFB!$J$2:$J$1048576, MATCH(W7807, CFB!$W$2:$W$1048576, 0)):INDEX(CFB!$J$2:$J$1048576, MATCH(W7807, CFB!$W$2:$W$1048576, 0) + COUNTIF(CFB!$W$2:$W$1048576, W7807) - 1))</f>
        <v>79</v>
      </c>
      <c r="N7807" s="2">
        <f>RANK(K7807, INDEX(CFB!$K$2:$K$1048576, MATCH(W7807, CFB!$W$2:$W$1048576, 0)):INDEX(CFB!$K$2:$K$1048576, MATCH(W7807, CFB!$W$2:$W$1048576, 0) + COUNTIF(CFB!$W$2:$W$1048576, W7807) - 1))</f>
        <v>71</v>
      </c>
      <c r="O7807">
        <v>22.08</v>
      </c>
      <c r="P7807">
        <v>11.29</v>
      </c>
      <c r="W7807">
        <v>1960</v>
      </c>
      <c r="X7807">
        <f t="shared" si="241"/>
        <v>0</v>
      </c>
    </row>
    <row r="7808" spans="1:24" ht="12.75" hidden="1" customHeight="1" x14ac:dyDescent="0.45">
      <c r="A7808">
        <v>72</v>
      </c>
      <c r="B7808" t="s">
        <v>244</v>
      </c>
      <c r="C7808" t="s">
        <v>206</v>
      </c>
      <c r="D7808" s="2" t="str">
        <f t="shared" si="240"/>
        <v>George Washington1960</v>
      </c>
      <c r="F7808">
        <v>5</v>
      </c>
      <c r="G7808">
        <v>3</v>
      </c>
      <c r="H7808">
        <v>1</v>
      </c>
      <c r="I7808">
        <v>-2.88</v>
      </c>
      <c r="J7808">
        <v>-0.51</v>
      </c>
      <c r="K7808">
        <v>-3.39</v>
      </c>
      <c r="L7808" s="2">
        <f>_xlfn.RANK.EQ(I7808, INDEX(CFB!$I$2:$I$1048576, MATCH(W7808, CFB!$W$2:$W$1048576, 0)):INDEX(CFB!$I$2:$I$1048576, MATCH(W7808, CFB!$W$2:$W$1048576, 0) + COUNTIF(CFB!$W$2:$W$1048576, W7808) - 1), 0)</f>
        <v>79</v>
      </c>
      <c r="M7808" s="2">
        <f>_xlfn.RANK.EQ(J7808, INDEX(CFB!$J$2:$J$1048576, MATCH(W7808, CFB!$W$2:$W$1048576, 0)):INDEX(CFB!$J$2:$J$1048576, MATCH(W7808, CFB!$W$2:$W$1048576, 0) + COUNTIF(CFB!$W$2:$W$1048576, W7808) - 1))</f>
        <v>64</v>
      </c>
      <c r="N7808" s="2">
        <f>RANK(K7808, INDEX(CFB!$K$2:$K$1048576, MATCH(W7808, CFB!$W$2:$W$1048576, 0)):INDEX(CFB!$K$2:$K$1048576, MATCH(W7808, CFB!$W$2:$W$1048576, 0) + COUNTIF(CFB!$W$2:$W$1048576, W7808) - 1))</f>
        <v>72</v>
      </c>
      <c r="O7808">
        <v>20.45</v>
      </c>
      <c r="P7808">
        <v>7.07</v>
      </c>
      <c r="W7808">
        <v>1960</v>
      </c>
      <c r="X7808">
        <f t="shared" si="241"/>
        <v>0</v>
      </c>
    </row>
    <row r="7809" spans="1:24" ht="12.75" hidden="1" customHeight="1" x14ac:dyDescent="0.45">
      <c r="A7809">
        <v>73</v>
      </c>
      <c r="B7809" t="s">
        <v>59</v>
      </c>
      <c r="C7809" t="s">
        <v>15</v>
      </c>
      <c r="D7809" s="2" t="str">
        <f t="shared" si="240"/>
        <v>Vanderbilt1960</v>
      </c>
      <c r="F7809">
        <v>3</v>
      </c>
      <c r="G7809">
        <v>7</v>
      </c>
      <c r="H7809">
        <v>0</v>
      </c>
      <c r="I7809">
        <v>-3.67</v>
      </c>
      <c r="J7809">
        <v>-0.4</v>
      </c>
      <c r="K7809">
        <v>-4.07</v>
      </c>
      <c r="L7809" s="2">
        <f>_xlfn.RANK.EQ(I7809, INDEX(CFB!$I$2:$I$1048576, MATCH(W7809, CFB!$W$2:$W$1048576, 0)):INDEX(CFB!$I$2:$I$1048576, MATCH(W7809, CFB!$W$2:$W$1048576, 0) + COUNTIF(CFB!$W$2:$W$1048576, W7809) - 1), 0)</f>
        <v>82</v>
      </c>
      <c r="M7809" s="2">
        <f>_xlfn.RANK.EQ(J7809, INDEX(CFB!$J$2:$J$1048576, MATCH(W7809, CFB!$W$2:$W$1048576, 0)):INDEX(CFB!$J$2:$J$1048576, MATCH(W7809, CFB!$W$2:$W$1048576, 0) + COUNTIF(CFB!$W$2:$W$1048576, W7809) - 1))</f>
        <v>63</v>
      </c>
      <c r="N7809" s="2">
        <f>RANK(K7809, INDEX(CFB!$K$2:$K$1048576, MATCH(W7809, CFB!$W$2:$W$1048576, 0)):INDEX(CFB!$K$2:$K$1048576, MATCH(W7809, CFB!$W$2:$W$1048576, 0) + COUNTIF(CFB!$W$2:$W$1048576, W7809) - 1))</f>
        <v>73</v>
      </c>
      <c r="O7809">
        <v>21.17</v>
      </c>
      <c r="P7809">
        <v>5.81</v>
      </c>
      <c r="W7809">
        <v>1960</v>
      </c>
      <c r="X7809">
        <f t="shared" si="241"/>
        <v>0</v>
      </c>
    </row>
    <row r="7810" spans="1:24" ht="12.75" hidden="1" customHeight="1" x14ac:dyDescent="0.45">
      <c r="A7810">
        <v>74</v>
      </c>
      <c r="B7810" t="s">
        <v>57</v>
      </c>
      <c r="C7810" t="s">
        <v>12</v>
      </c>
      <c r="D7810" s="2" t="str">
        <f t="shared" ref="D7810:D7873" si="242">_xlfn.CONCAT(B7810, W7810)</f>
        <v>Boston College1960</v>
      </c>
      <c r="F7810">
        <v>3</v>
      </c>
      <c r="G7810">
        <v>6</v>
      </c>
      <c r="H7810">
        <v>1</v>
      </c>
      <c r="I7810">
        <v>-2.4700000000000002</v>
      </c>
      <c r="J7810">
        <v>-1.67</v>
      </c>
      <c r="K7810">
        <v>-4.1399999999999997</v>
      </c>
      <c r="L7810" s="2">
        <f>_xlfn.RANK.EQ(I7810, INDEX(CFB!$I$2:$I$1048576, MATCH(W7810, CFB!$W$2:$W$1048576, 0)):INDEX(CFB!$I$2:$I$1048576, MATCH(W7810, CFB!$W$2:$W$1048576, 0) + COUNTIF(CFB!$W$2:$W$1048576, W7810) - 1), 0)</f>
        <v>76</v>
      </c>
      <c r="M7810" s="2">
        <f>_xlfn.RANK.EQ(J7810, INDEX(CFB!$J$2:$J$1048576, MATCH(W7810, CFB!$W$2:$W$1048576, 0)):INDEX(CFB!$J$2:$J$1048576, MATCH(W7810, CFB!$W$2:$W$1048576, 0) + COUNTIF(CFB!$W$2:$W$1048576, W7810) - 1))</f>
        <v>70</v>
      </c>
      <c r="N7810" s="2">
        <f>RANK(K7810, INDEX(CFB!$K$2:$K$1048576, MATCH(W7810, CFB!$W$2:$W$1048576, 0)):INDEX(CFB!$K$2:$K$1048576, MATCH(W7810, CFB!$W$2:$W$1048576, 0) + COUNTIF(CFB!$W$2:$W$1048576, W7810) - 1))</f>
        <v>74</v>
      </c>
      <c r="O7810">
        <v>21.09</v>
      </c>
      <c r="P7810">
        <v>6.38</v>
      </c>
      <c r="W7810">
        <v>1960</v>
      </c>
      <c r="X7810">
        <f t="shared" ref="X7810:X7873" si="243">IF(E7810=1, 1,0)</f>
        <v>0</v>
      </c>
    </row>
    <row r="7811" spans="1:24" hidden="1" x14ac:dyDescent="0.45">
      <c r="A7811">
        <v>75</v>
      </c>
      <c r="B7811" t="s">
        <v>147</v>
      </c>
      <c r="C7811" t="s">
        <v>195</v>
      </c>
      <c r="D7811" s="2" t="str">
        <f t="shared" si="242"/>
        <v>Tulsa1960</v>
      </c>
      <c r="F7811">
        <v>5</v>
      </c>
      <c r="G7811">
        <v>5</v>
      </c>
      <c r="H7811">
        <v>0</v>
      </c>
      <c r="I7811">
        <v>1.18</v>
      </c>
      <c r="J7811">
        <v>-5.34</v>
      </c>
      <c r="K7811">
        <v>-4.16</v>
      </c>
      <c r="L7811" s="2">
        <f>_xlfn.RANK.EQ(I7811, INDEX(CFB!$I$2:$I$1048576, MATCH(W7811, CFB!$W$2:$W$1048576, 0)):INDEX(CFB!$I$2:$I$1048576, MATCH(W7811, CFB!$W$2:$W$1048576, 0) + COUNTIF(CFB!$W$2:$W$1048576, W7811) - 1), 0)</f>
        <v>56</v>
      </c>
      <c r="M7811" s="2">
        <f>_xlfn.RANK.EQ(J7811, INDEX(CFB!$J$2:$J$1048576, MATCH(W7811, CFB!$W$2:$W$1048576, 0)):INDEX(CFB!$J$2:$J$1048576, MATCH(W7811, CFB!$W$2:$W$1048576, 0) + COUNTIF(CFB!$W$2:$W$1048576, W7811) - 1))</f>
        <v>90</v>
      </c>
      <c r="N7811" s="2">
        <f>RANK(K7811, INDEX(CFB!$K$2:$K$1048576, MATCH(W7811, CFB!$W$2:$W$1048576, 0)):INDEX(CFB!$K$2:$K$1048576, MATCH(W7811, CFB!$W$2:$W$1048576, 0) + COUNTIF(CFB!$W$2:$W$1048576, W7811) - 1))</f>
        <v>75</v>
      </c>
      <c r="O7811">
        <v>24.68</v>
      </c>
      <c r="P7811">
        <v>14.04</v>
      </c>
      <c r="W7811">
        <v>1960</v>
      </c>
      <c r="X7811">
        <f t="shared" si="243"/>
        <v>0</v>
      </c>
    </row>
    <row r="7812" spans="1:24" ht="12.75" hidden="1" customHeight="1" x14ac:dyDescent="0.45">
      <c r="A7812">
        <v>76</v>
      </c>
      <c r="B7812" t="s">
        <v>115</v>
      </c>
      <c r="C7812" t="s">
        <v>12</v>
      </c>
      <c r="D7812" s="2" t="str">
        <f t="shared" si="242"/>
        <v>Florida State1960</v>
      </c>
      <c r="F7812">
        <v>3</v>
      </c>
      <c r="G7812">
        <v>6</v>
      </c>
      <c r="H7812">
        <v>1</v>
      </c>
      <c r="I7812">
        <v>-4.71</v>
      </c>
      <c r="J7812">
        <v>0.49</v>
      </c>
      <c r="K7812">
        <v>-4.22</v>
      </c>
      <c r="L7812" s="2">
        <f>_xlfn.RANK.EQ(I7812, INDEX(CFB!$I$2:$I$1048576, MATCH(W7812, CFB!$W$2:$W$1048576, 0)):INDEX(CFB!$I$2:$I$1048576, MATCH(W7812, CFB!$W$2:$W$1048576, 0) + COUNTIF(CFB!$W$2:$W$1048576, W7812) - 1), 0)</f>
        <v>90</v>
      </c>
      <c r="M7812" s="2">
        <f>_xlfn.RANK.EQ(J7812, INDEX(CFB!$J$2:$J$1048576, MATCH(W7812, CFB!$W$2:$W$1048576, 0)):INDEX(CFB!$J$2:$J$1048576, MATCH(W7812, CFB!$W$2:$W$1048576, 0) + COUNTIF(CFB!$W$2:$W$1048576, W7812) - 1))</f>
        <v>60</v>
      </c>
      <c r="N7812" s="2">
        <f>RANK(K7812, INDEX(CFB!$K$2:$K$1048576, MATCH(W7812, CFB!$W$2:$W$1048576, 0)):INDEX(CFB!$K$2:$K$1048576, MATCH(W7812, CFB!$W$2:$W$1048576, 0) + COUNTIF(CFB!$W$2:$W$1048576, W7812) - 1))</f>
        <v>76</v>
      </c>
      <c r="O7812">
        <v>20.07</v>
      </c>
      <c r="P7812">
        <v>5.09</v>
      </c>
      <c r="W7812">
        <v>1960</v>
      </c>
      <c r="X7812">
        <f t="shared" si="243"/>
        <v>0</v>
      </c>
    </row>
    <row r="7813" spans="1:24" ht="12.75" hidden="1" customHeight="1" x14ac:dyDescent="0.45">
      <c r="A7813">
        <v>77</v>
      </c>
      <c r="B7813" t="s">
        <v>33</v>
      </c>
      <c r="C7813" t="s">
        <v>206</v>
      </c>
      <c r="D7813" s="2" t="str">
        <f t="shared" si="242"/>
        <v>Virginia Tech1960</v>
      </c>
      <c r="F7813">
        <v>6</v>
      </c>
      <c r="G7813">
        <v>4</v>
      </c>
      <c r="H7813">
        <v>0</v>
      </c>
      <c r="I7813">
        <v>-4.03</v>
      </c>
      <c r="J7813">
        <v>-0.28000000000000003</v>
      </c>
      <c r="K7813">
        <v>-4.3099999999999996</v>
      </c>
      <c r="L7813" s="2">
        <f>_xlfn.RANK.EQ(I7813, INDEX(CFB!$I$2:$I$1048576, MATCH(W7813, CFB!$W$2:$W$1048576, 0)):INDEX(CFB!$I$2:$I$1048576, MATCH(W7813, CFB!$W$2:$W$1048576, 0) + COUNTIF(CFB!$W$2:$W$1048576, W7813) - 1), 0)</f>
        <v>84</v>
      </c>
      <c r="M7813" s="2">
        <f>_xlfn.RANK.EQ(J7813, INDEX(CFB!$J$2:$J$1048576, MATCH(W7813, CFB!$W$2:$W$1048576, 0)):INDEX(CFB!$J$2:$J$1048576, MATCH(W7813, CFB!$W$2:$W$1048576, 0) + COUNTIF(CFB!$W$2:$W$1048576, W7813) - 1))</f>
        <v>62</v>
      </c>
      <c r="N7813" s="2">
        <f>RANK(K7813, INDEX(CFB!$K$2:$K$1048576, MATCH(W7813, CFB!$W$2:$W$1048576, 0)):INDEX(CFB!$K$2:$K$1048576, MATCH(W7813, CFB!$W$2:$W$1048576, 0) + COUNTIF(CFB!$W$2:$W$1048576, W7813) - 1))</f>
        <v>77</v>
      </c>
      <c r="O7813">
        <v>19.91</v>
      </c>
      <c r="P7813">
        <v>6.6</v>
      </c>
      <c r="W7813">
        <v>1960</v>
      </c>
      <c r="X7813">
        <f t="shared" si="243"/>
        <v>0</v>
      </c>
    </row>
    <row r="7814" spans="1:24" ht="12.75" hidden="1" customHeight="1" x14ac:dyDescent="0.45">
      <c r="A7814">
        <v>78</v>
      </c>
      <c r="B7814" t="s">
        <v>83</v>
      </c>
      <c r="C7814" t="s">
        <v>242</v>
      </c>
      <c r="D7814" s="2" t="str">
        <f t="shared" si="242"/>
        <v>California1960</v>
      </c>
      <c r="F7814">
        <v>2</v>
      </c>
      <c r="G7814">
        <v>7</v>
      </c>
      <c r="H7814">
        <v>1</v>
      </c>
      <c r="I7814">
        <v>-3.6</v>
      </c>
      <c r="J7814">
        <v>-1.82</v>
      </c>
      <c r="K7814">
        <v>-5.42</v>
      </c>
      <c r="L7814" s="2">
        <f>_xlfn.RANK.EQ(I7814, INDEX(CFB!$I$2:$I$1048576, MATCH(W7814, CFB!$W$2:$W$1048576, 0)):INDEX(CFB!$I$2:$I$1048576, MATCH(W7814, CFB!$W$2:$W$1048576, 0) + COUNTIF(CFB!$W$2:$W$1048576, W7814) - 1), 0)</f>
        <v>81</v>
      </c>
      <c r="M7814" s="2">
        <f>_xlfn.RANK.EQ(J7814, INDEX(CFB!$J$2:$J$1048576, MATCH(W7814, CFB!$W$2:$W$1048576, 0)):INDEX(CFB!$J$2:$J$1048576, MATCH(W7814, CFB!$W$2:$W$1048576, 0) + COUNTIF(CFB!$W$2:$W$1048576, W7814) - 1))</f>
        <v>74</v>
      </c>
      <c r="N7814" s="2">
        <f>RANK(K7814, INDEX(CFB!$K$2:$K$1048576, MATCH(W7814, CFB!$W$2:$W$1048576, 0)):INDEX(CFB!$K$2:$K$1048576, MATCH(W7814, CFB!$W$2:$W$1048576, 0) + COUNTIF(CFB!$W$2:$W$1048576, W7814) - 1))</f>
        <v>78</v>
      </c>
      <c r="O7814">
        <v>21.9</v>
      </c>
      <c r="P7814">
        <v>6.63</v>
      </c>
      <c r="W7814">
        <v>1960</v>
      </c>
      <c r="X7814">
        <f t="shared" si="243"/>
        <v>0</v>
      </c>
    </row>
    <row r="7815" spans="1:24" ht="12.75" hidden="1" customHeight="1" x14ac:dyDescent="0.45">
      <c r="A7815">
        <v>79</v>
      </c>
      <c r="B7815" t="s">
        <v>20</v>
      </c>
      <c r="C7815" t="s">
        <v>23</v>
      </c>
      <c r="D7815" s="2" t="str">
        <f t="shared" si="242"/>
        <v>South Carolina1960</v>
      </c>
      <c r="F7815">
        <v>3</v>
      </c>
      <c r="G7815">
        <v>6</v>
      </c>
      <c r="H7815">
        <v>1</v>
      </c>
      <c r="I7815">
        <v>-4.05</v>
      </c>
      <c r="J7815">
        <v>-1.64</v>
      </c>
      <c r="K7815">
        <v>-5.69</v>
      </c>
      <c r="L7815" s="2">
        <f>_xlfn.RANK.EQ(I7815, INDEX(CFB!$I$2:$I$1048576, MATCH(W7815, CFB!$W$2:$W$1048576, 0)):INDEX(CFB!$I$2:$I$1048576, MATCH(W7815, CFB!$W$2:$W$1048576, 0) + COUNTIF(CFB!$W$2:$W$1048576, W7815) - 1), 0)</f>
        <v>85</v>
      </c>
      <c r="M7815" s="2">
        <f>_xlfn.RANK.EQ(J7815, INDEX(CFB!$J$2:$J$1048576, MATCH(W7815, CFB!$W$2:$W$1048576, 0)):INDEX(CFB!$J$2:$J$1048576, MATCH(W7815, CFB!$W$2:$W$1048576, 0) + COUNTIF(CFB!$W$2:$W$1048576, W7815) - 1))</f>
        <v>69</v>
      </c>
      <c r="N7815" s="2">
        <f>RANK(K7815, INDEX(CFB!$K$2:$K$1048576, MATCH(W7815, CFB!$W$2:$W$1048576, 0)):INDEX(CFB!$K$2:$K$1048576, MATCH(W7815, CFB!$W$2:$W$1048576, 0) + COUNTIF(CFB!$W$2:$W$1048576, W7815) - 1))</f>
        <v>79</v>
      </c>
      <c r="O7815">
        <v>21.03</v>
      </c>
      <c r="P7815">
        <v>9.5</v>
      </c>
      <c r="W7815">
        <v>1960</v>
      </c>
      <c r="X7815">
        <f t="shared" si="243"/>
        <v>0</v>
      </c>
    </row>
    <row r="7816" spans="1:24" ht="12.75" hidden="1" customHeight="1" x14ac:dyDescent="0.45">
      <c r="A7816">
        <v>80</v>
      </c>
      <c r="B7816" t="s">
        <v>218</v>
      </c>
      <c r="C7816" t="s">
        <v>212</v>
      </c>
      <c r="D7816" s="2" t="str">
        <f t="shared" si="242"/>
        <v>Dartmouth1960</v>
      </c>
      <c r="F7816">
        <v>5</v>
      </c>
      <c r="G7816">
        <v>4</v>
      </c>
      <c r="H7816">
        <v>0</v>
      </c>
      <c r="I7816">
        <v>-8.41</v>
      </c>
      <c r="J7816">
        <v>2.54</v>
      </c>
      <c r="K7816">
        <v>-5.88</v>
      </c>
      <c r="L7816" s="2">
        <f>_xlfn.RANK.EQ(I7816, INDEX(CFB!$I$2:$I$1048576, MATCH(W7816, CFB!$W$2:$W$1048576, 0)):INDEX(CFB!$I$2:$I$1048576, MATCH(W7816, CFB!$W$2:$W$1048576, 0) + COUNTIF(CFB!$W$2:$W$1048576, W7816) - 1), 0)</f>
        <v>106</v>
      </c>
      <c r="M7816" s="2">
        <f>_xlfn.RANK.EQ(J7816, INDEX(CFB!$J$2:$J$1048576, MATCH(W7816, CFB!$W$2:$W$1048576, 0)):INDEX(CFB!$J$2:$J$1048576, MATCH(W7816, CFB!$W$2:$W$1048576, 0) + COUNTIF(CFB!$W$2:$W$1048576, W7816) - 1))</f>
        <v>46</v>
      </c>
      <c r="N7816" s="2">
        <f>RANK(K7816, INDEX(CFB!$K$2:$K$1048576, MATCH(W7816, CFB!$W$2:$W$1048576, 0)):INDEX(CFB!$K$2:$K$1048576, MATCH(W7816, CFB!$W$2:$W$1048576, 0) + COUNTIF(CFB!$W$2:$W$1048576, W7816) - 1))</f>
        <v>80</v>
      </c>
      <c r="O7816">
        <v>12.7</v>
      </c>
      <c r="P7816">
        <v>4.62</v>
      </c>
      <c r="W7816">
        <v>1960</v>
      </c>
      <c r="X7816">
        <f t="shared" si="243"/>
        <v>0</v>
      </c>
    </row>
    <row r="7817" spans="1:24" ht="12.75" hidden="1" customHeight="1" x14ac:dyDescent="0.45">
      <c r="A7817">
        <v>81</v>
      </c>
      <c r="B7817" t="s">
        <v>75</v>
      </c>
      <c r="C7817" t="s">
        <v>23</v>
      </c>
      <c r="D7817" s="2" t="str">
        <f t="shared" si="242"/>
        <v>North Carolina1960</v>
      </c>
      <c r="F7817">
        <v>3</v>
      </c>
      <c r="G7817">
        <v>7</v>
      </c>
      <c r="H7817">
        <v>0</v>
      </c>
      <c r="I7817">
        <v>-3.92</v>
      </c>
      <c r="J7817">
        <v>-2.63</v>
      </c>
      <c r="K7817">
        <v>-6.55</v>
      </c>
      <c r="L7817" s="2">
        <f>_xlfn.RANK.EQ(I7817, INDEX(CFB!$I$2:$I$1048576, MATCH(W7817, CFB!$W$2:$W$1048576, 0)):INDEX(CFB!$I$2:$I$1048576, MATCH(W7817, CFB!$W$2:$W$1048576, 0) + COUNTIF(CFB!$W$2:$W$1048576, W7817) - 1), 0)</f>
        <v>83</v>
      </c>
      <c r="M7817" s="2">
        <f>_xlfn.RANK.EQ(J7817, INDEX(CFB!$J$2:$J$1048576, MATCH(W7817, CFB!$W$2:$W$1048576, 0)):INDEX(CFB!$J$2:$J$1048576, MATCH(W7817, CFB!$W$2:$W$1048576, 0) + COUNTIF(CFB!$W$2:$W$1048576, W7817) - 1))</f>
        <v>77</v>
      </c>
      <c r="N7817" s="2">
        <f>RANK(K7817, INDEX(CFB!$K$2:$K$1048576, MATCH(W7817, CFB!$W$2:$W$1048576, 0)):INDEX(CFB!$K$2:$K$1048576, MATCH(W7817, CFB!$W$2:$W$1048576, 0) + COUNTIF(CFB!$W$2:$W$1048576, W7817) - 1))</f>
        <v>81</v>
      </c>
      <c r="O7817">
        <v>19.760000000000002</v>
      </c>
      <c r="P7817">
        <v>6.56</v>
      </c>
      <c r="W7817">
        <v>1960</v>
      </c>
      <c r="X7817">
        <f t="shared" si="243"/>
        <v>0</v>
      </c>
    </row>
    <row r="7818" spans="1:24" ht="12.75" hidden="1" customHeight="1" x14ac:dyDescent="0.45">
      <c r="A7818">
        <v>82</v>
      </c>
      <c r="B7818" t="s">
        <v>248</v>
      </c>
      <c r="C7818" t="s">
        <v>250</v>
      </c>
      <c r="D7818" s="2" t="str">
        <f t="shared" si="242"/>
        <v>Montana1960</v>
      </c>
      <c r="F7818">
        <v>5</v>
      </c>
      <c r="G7818">
        <v>5</v>
      </c>
      <c r="H7818">
        <v>0</v>
      </c>
      <c r="I7818">
        <v>-4.51</v>
      </c>
      <c r="J7818">
        <v>-2.46</v>
      </c>
      <c r="K7818">
        <v>-6.97</v>
      </c>
      <c r="L7818" s="2">
        <f>_xlfn.RANK.EQ(I7818, INDEX(CFB!$I$2:$I$1048576, MATCH(W7818, CFB!$W$2:$W$1048576, 0)):INDEX(CFB!$I$2:$I$1048576, MATCH(W7818, CFB!$W$2:$W$1048576, 0) + COUNTIF(CFB!$W$2:$W$1048576, W7818) - 1), 0)</f>
        <v>89</v>
      </c>
      <c r="M7818" s="2">
        <f>_xlfn.RANK.EQ(J7818, INDEX(CFB!$J$2:$J$1048576, MATCH(W7818, CFB!$W$2:$W$1048576, 0)):INDEX(CFB!$J$2:$J$1048576, MATCH(W7818, CFB!$W$2:$W$1048576, 0) + COUNTIF(CFB!$W$2:$W$1048576, W7818) - 1))</f>
        <v>76</v>
      </c>
      <c r="N7818" s="2">
        <f>RANK(K7818, INDEX(CFB!$K$2:$K$1048576, MATCH(W7818, CFB!$W$2:$W$1048576, 0)):INDEX(CFB!$K$2:$K$1048576, MATCH(W7818, CFB!$W$2:$W$1048576, 0) + COUNTIF(CFB!$W$2:$W$1048576, W7818) - 1))</f>
        <v>82</v>
      </c>
      <c r="O7818">
        <v>18.260000000000002</v>
      </c>
      <c r="P7818">
        <v>7.04</v>
      </c>
      <c r="W7818">
        <v>1960</v>
      </c>
      <c r="X7818">
        <f t="shared" si="243"/>
        <v>0</v>
      </c>
    </row>
    <row r="7819" spans="1:24" ht="12.75" hidden="1" customHeight="1" x14ac:dyDescent="0.45">
      <c r="A7819">
        <v>83</v>
      </c>
      <c r="B7819" t="s">
        <v>148</v>
      </c>
      <c r="C7819" t="s">
        <v>251</v>
      </c>
      <c r="D7819" s="2" t="str">
        <f t="shared" si="242"/>
        <v>UTEP1960</v>
      </c>
      <c r="F7819">
        <v>4</v>
      </c>
      <c r="G7819">
        <v>5</v>
      </c>
      <c r="H7819">
        <v>1</v>
      </c>
      <c r="I7819">
        <v>-3.45</v>
      </c>
      <c r="J7819">
        <v>-4.4400000000000004</v>
      </c>
      <c r="K7819">
        <v>-7.89</v>
      </c>
      <c r="L7819" s="2">
        <f>_xlfn.RANK.EQ(I7819, INDEX(CFB!$I$2:$I$1048576, MATCH(W7819, CFB!$W$2:$W$1048576, 0)):INDEX(CFB!$I$2:$I$1048576, MATCH(W7819, CFB!$W$2:$W$1048576, 0) + COUNTIF(CFB!$W$2:$W$1048576, W7819) - 1), 0)</f>
        <v>80</v>
      </c>
      <c r="M7819" s="2">
        <f>_xlfn.RANK.EQ(J7819, INDEX(CFB!$J$2:$J$1048576, MATCH(W7819, CFB!$W$2:$W$1048576, 0)):INDEX(CFB!$J$2:$J$1048576, MATCH(W7819, CFB!$W$2:$W$1048576, 0) + COUNTIF(CFB!$W$2:$W$1048576, W7819) - 1))</f>
        <v>83</v>
      </c>
      <c r="N7819" s="2">
        <f>RANK(K7819, INDEX(CFB!$K$2:$K$1048576, MATCH(W7819, CFB!$W$2:$W$1048576, 0)):INDEX(CFB!$K$2:$K$1048576, MATCH(W7819, CFB!$W$2:$W$1048576, 0) + COUNTIF(CFB!$W$2:$W$1048576, W7819) - 1))</f>
        <v>83</v>
      </c>
      <c r="O7819">
        <v>21.2</v>
      </c>
      <c r="P7819">
        <v>9.8000000000000007</v>
      </c>
      <c r="W7819">
        <v>1960</v>
      </c>
      <c r="X7819">
        <f t="shared" si="243"/>
        <v>0</v>
      </c>
    </row>
    <row r="7820" spans="1:24" ht="12.75" hidden="1" customHeight="1" x14ac:dyDescent="0.45">
      <c r="A7820">
        <v>84</v>
      </c>
      <c r="B7820" t="s">
        <v>41</v>
      </c>
      <c r="C7820" t="s">
        <v>188</v>
      </c>
      <c r="D7820" s="2" t="str">
        <f t="shared" si="242"/>
        <v>Kansas State1960</v>
      </c>
      <c r="F7820">
        <v>1</v>
      </c>
      <c r="G7820">
        <v>9</v>
      </c>
      <c r="H7820">
        <v>0</v>
      </c>
      <c r="I7820">
        <v>-2.81</v>
      </c>
      <c r="J7820">
        <v>-5.16</v>
      </c>
      <c r="K7820">
        <v>-7.97</v>
      </c>
      <c r="L7820" s="2">
        <f>_xlfn.RANK.EQ(I7820, INDEX(CFB!$I$2:$I$1048576, MATCH(W7820, CFB!$W$2:$W$1048576, 0)):INDEX(CFB!$I$2:$I$1048576, MATCH(W7820, CFB!$W$2:$W$1048576, 0) + COUNTIF(CFB!$W$2:$W$1048576, W7820) - 1), 0)</f>
        <v>78</v>
      </c>
      <c r="M7820" s="2">
        <f>_xlfn.RANK.EQ(J7820, INDEX(CFB!$J$2:$J$1048576, MATCH(W7820, CFB!$W$2:$W$1048576, 0)):INDEX(CFB!$J$2:$J$1048576, MATCH(W7820, CFB!$W$2:$W$1048576, 0) + COUNTIF(CFB!$W$2:$W$1048576, W7820) - 1))</f>
        <v>89</v>
      </c>
      <c r="N7820" s="2">
        <f>RANK(K7820, INDEX(CFB!$K$2:$K$1048576, MATCH(W7820, CFB!$W$2:$W$1048576, 0)):INDEX(CFB!$K$2:$K$1048576, MATCH(W7820, CFB!$W$2:$W$1048576, 0) + COUNTIF(CFB!$W$2:$W$1048576, W7820) - 1))</f>
        <v>84</v>
      </c>
      <c r="O7820">
        <v>21.96</v>
      </c>
      <c r="P7820">
        <v>18.05</v>
      </c>
      <c r="W7820">
        <v>1960</v>
      </c>
      <c r="X7820">
        <f t="shared" si="243"/>
        <v>0</v>
      </c>
    </row>
    <row r="7821" spans="1:24" ht="12.75" hidden="1" customHeight="1" x14ac:dyDescent="0.45">
      <c r="A7821">
        <v>85</v>
      </c>
      <c r="B7821" t="s">
        <v>114</v>
      </c>
      <c r="C7821" t="s">
        <v>12</v>
      </c>
      <c r="D7821" s="2" t="str">
        <f t="shared" si="242"/>
        <v>San Jose State1960</v>
      </c>
      <c r="F7821">
        <v>5</v>
      </c>
      <c r="G7821">
        <v>4</v>
      </c>
      <c r="H7821">
        <v>0</v>
      </c>
      <c r="I7821">
        <v>-1.76</v>
      </c>
      <c r="J7821">
        <v>-6.95</v>
      </c>
      <c r="K7821">
        <v>-8.7100000000000009</v>
      </c>
      <c r="L7821" s="2">
        <f>_xlfn.RANK.EQ(I7821, INDEX(CFB!$I$2:$I$1048576, MATCH(W7821, CFB!$W$2:$W$1048576, 0)):INDEX(CFB!$I$2:$I$1048576, MATCH(W7821, CFB!$W$2:$W$1048576, 0) + COUNTIF(CFB!$W$2:$W$1048576, W7821) - 1), 0)</f>
        <v>73</v>
      </c>
      <c r="M7821" s="2">
        <f>_xlfn.RANK.EQ(J7821, INDEX(CFB!$J$2:$J$1048576, MATCH(W7821, CFB!$W$2:$W$1048576, 0)):INDEX(CFB!$J$2:$J$1048576, MATCH(W7821, CFB!$W$2:$W$1048576, 0) + COUNTIF(CFB!$W$2:$W$1048576, W7821) - 1))</f>
        <v>97</v>
      </c>
      <c r="N7821" s="2">
        <f>RANK(K7821, INDEX(CFB!$K$2:$K$1048576, MATCH(W7821, CFB!$W$2:$W$1048576, 0)):INDEX(CFB!$K$2:$K$1048576, MATCH(W7821, CFB!$W$2:$W$1048576, 0) + COUNTIF(CFB!$W$2:$W$1048576, W7821) - 1))</f>
        <v>85</v>
      </c>
      <c r="O7821">
        <v>23.1</v>
      </c>
      <c r="P7821">
        <v>14.2</v>
      </c>
      <c r="W7821">
        <v>1960</v>
      </c>
      <c r="X7821">
        <f t="shared" si="243"/>
        <v>0</v>
      </c>
    </row>
    <row r="7822" spans="1:24" ht="12.75" hidden="1" customHeight="1" x14ac:dyDescent="0.45">
      <c r="A7822">
        <v>86</v>
      </c>
      <c r="B7822" t="s">
        <v>247</v>
      </c>
      <c r="C7822" t="s">
        <v>12</v>
      </c>
      <c r="D7822" s="2" t="str">
        <f t="shared" si="242"/>
        <v>Boston University1960</v>
      </c>
      <c r="F7822">
        <v>3</v>
      </c>
      <c r="G7822">
        <v>5</v>
      </c>
      <c r="H7822">
        <v>2</v>
      </c>
      <c r="I7822">
        <v>-5.01</v>
      </c>
      <c r="J7822">
        <v>-4.49</v>
      </c>
      <c r="K7822">
        <v>-9.5</v>
      </c>
      <c r="L7822" s="2">
        <f>_xlfn.RANK.EQ(I7822, INDEX(CFB!$I$2:$I$1048576, MATCH(W7822, CFB!$W$2:$W$1048576, 0)):INDEX(CFB!$I$2:$I$1048576, MATCH(W7822, CFB!$W$2:$W$1048576, 0) + COUNTIF(CFB!$W$2:$W$1048576, W7822) - 1), 0)</f>
        <v>91</v>
      </c>
      <c r="M7822" s="2">
        <f>_xlfn.RANK.EQ(J7822, INDEX(CFB!$J$2:$J$1048576, MATCH(W7822, CFB!$W$2:$W$1048576, 0)):INDEX(CFB!$J$2:$J$1048576, MATCH(W7822, CFB!$W$2:$W$1048576, 0) + COUNTIF(CFB!$W$2:$W$1048576, W7822) - 1))</f>
        <v>84</v>
      </c>
      <c r="N7822" s="2">
        <f>RANK(K7822, INDEX(CFB!$K$2:$K$1048576, MATCH(W7822, CFB!$W$2:$W$1048576, 0)):INDEX(CFB!$K$2:$K$1048576, MATCH(W7822, CFB!$W$2:$W$1048576, 0) + COUNTIF(CFB!$W$2:$W$1048576, W7822) - 1))</f>
        <v>86</v>
      </c>
      <c r="O7822">
        <v>18.75</v>
      </c>
      <c r="P7822">
        <v>11.81</v>
      </c>
      <c r="W7822">
        <v>1960</v>
      </c>
      <c r="X7822">
        <f t="shared" si="243"/>
        <v>0</v>
      </c>
    </row>
    <row r="7823" spans="1:24" ht="12.75" hidden="1" customHeight="1" x14ac:dyDescent="0.45">
      <c r="A7823">
        <v>87</v>
      </c>
      <c r="B7823" t="s">
        <v>197</v>
      </c>
      <c r="C7823" t="s">
        <v>251</v>
      </c>
      <c r="D7823" s="2" t="str">
        <f t="shared" si="242"/>
        <v>West Texas State1960</v>
      </c>
      <c r="F7823">
        <v>3</v>
      </c>
      <c r="G7823">
        <v>7</v>
      </c>
      <c r="H7823">
        <v>0</v>
      </c>
      <c r="I7823">
        <v>-5.68</v>
      </c>
      <c r="J7823">
        <v>-4.6100000000000003</v>
      </c>
      <c r="K7823">
        <v>-10.29</v>
      </c>
      <c r="L7823" s="2">
        <f>_xlfn.RANK.EQ(I7823, INDEX(CFB!$I$2:$I$1048576, MATCH(W7823, CFB!$W$2:$W$1048576, 0)):INDEX(CFB!$I$2:$I$1048576, MATCH(W7823, CFB!$W$2:$W$1048576, 0) + COUNTIF(CFB!$W$2:$W$1048576, W7823) - 1), 0)</f>
        <v>92</v>
      </c>
      <c r="M7823" s="2">
        <f>_xlfn.RANK.EQ(J7823, INDEX(CFB!$J$2:$J$1048576, MATCH(W7823, CFB!$W$2:$W$1048576, 0)):INDEX(CFB!$J$2:$J$1048576, MATCH(W7823, CFB!$W$2:$W$1048576, 0) + COUNTIF(CFB!$W$2:$W$1048576, W7823) - 1))</f>
        <v>86</v>
      </c>
      <c r="N7823" s="2">
        <f>RANK(K7823, INDEX(CFB!$K$2:$K$1048576, MATCH(W7823, CFB!$W$2:$W$1048576, 0)):INDEX(CFB!$K$2:$K$1048576, MATCH(W7823, CFB!$W$2:$W$1048576, 0) + COUNTIF(CFB!$W$2:$W$1048576, W7823) - 1))</f>
        <v>87</v>
      </c>
      <c r="O7823">
        <v>18.23</v>
      </c>
      <c r="P7823">
        <v>10.39</v>
      </c>
      <c r="W7823">
        <v>1960</v>
      </c>
      <c r="X7823">
        <f t="shared" si="243"/>
        <v>0</v>
      </c>
    </row>
    <row r="7824" spans="1:24" ht="12.75" hidden="1" customHeight="1" x14ac:dyDescent="0.45">
      <c r="A7824">
        <v>88</v>
      </c>
      <c r="B7824" t="s">
        <v>205</v>
      </c>
      <c r="C7824" t="s">
        <v>206</v>
      </c>
      <c r="D7824" s="2" t="str">
        <f t="shared" si="242"/>
        <v>Furman1960</v>
      </c>
      <c r="F7824">
        <v>5</v>
      </c>
      <c r="G7824">
        <v>4</v>
      </c>
      <c r="H7824">
        <v>1</v>
      </c>
      <c r="I7824">
        <v>1.67</v>
      </c>
      <c r="J7824">
        <v>-12.13</v>
      </c>
      <c r="K7824">
        <v>-10.46</v>
      </c>
      <c r="L7824" s="2">
        <f>_xlfn.RANK.EQ(I7824, INDEX(CFB!$I$2:$I$1048576, MATCH(W7824, CFB!$W$2:$W$1048576, 0)):INDEX(CFB!$I$2:$I$1048576, MATCH(W7824, CFB!$W$2:$W$1048576, 0) + COUNTIF(CFB!$W$2:$W$1048576, W7824) - 1), 0)</f>
        <v>50</v>
      </c>
      <c r="M7824" s="2">
        <f>_xlfn.RANK.EQ(J7824, INDEX(CFB!$J$2:$J$1048576, MATCH(W7824, CFB!$W$2:$W$1048576, 0)):INDEX(CFB!$J$2:$J$1048576, MATCH(W7824, CFB!$W$2:$W$1048576, 0) + COUNTIF(CFB!$W$2:$W$1048576, W7824) - 1))</f>
        <v>110</v>
      </c>
      <c r="N7824" s="2">
        <f>RANK(K7824, INDEX(CFB!$K$2:$K$1048576, MATCH(W7824, CFB!$W$2:$W$1048576, 0)):INDEX(CFB!$K$2:$K$1048576, MATCH(W7824, CFB!$W$2:$W$1048576, 0) + COUNTIF(CFB!$W$2:$W$1048576, W7824) - 1))</f>
        <v>88</v>
      </c>
      <c r="O7824">
        <v>23.94</v>
      </c>
      <c r="P7824">
        <v>21.86</v>
      </c>
      <c r="W7824">
        <v>1960</v>
      </c>
      <c r="X7824">
        <f t="shared" si="243"/>
        <v>0</v>
      </c>
    </row>
    <row r="7825" spans="1:24" ht="12.75" hidden="1" customHeight="1" x14ac:dyDescent="0.45">
      <c r="A7825">
        <v>89</v>
      </c>
      <c r="B7825" t="s">
        <v>219</v>
      </c>
      <c r="C7825" t="s">
        <v>212</v>
      </c>
      <c r="D7825" s="2" t="str">
        <f t="shared" si="242"/>
        <v>Harvard1960</v>
      </c>
      <c r="F7825">
        <v>5</v>
      </c>
      <c r="G7825">
        <v>4</v>
      </c>
      <c r="H7825">
        <v>0</v>
      </c>
      <c r="I7825">
        <v>-8.31</v>
      </c>
      <c r="J7825">
        <v>-2.36</v>
      </c>
      <c r="K7825">
        <v>-10.68</v>
      </c>
      <c r="L7825" s="2">
        <f>_xlfn.RANK.EQ(I7825, INDEX(CFB!$I$2:$I$1048576, MATCH(W7825, CFB!$W$2:$W$1048576, 0)):INDEX(CFB!$I$2:$I$1048576, MATCH(W7825, CFB!$W$2:$W$1048576, 0) + COUNTIF(CFB!$W$2:$W$1048576, W7825) - 1), 0)</f>
        <v>105</v>
      </c>
      <c r="M7825" s="2">
        <f>_xlfn.RANK.EQ(J7825, INDEX(CFB!$J$2:$J$1048576, MATCH(W7825, CFB!$W$2:$W$1048576, 0)):INDEX(CFB!$J$2:$J$1048576, MATCH(W7825, CFB!$W$2:$W$1048576, 0) + COUNTIF(CFB!$W$2:$W$1048576, W7825) - 1))</f>
        <v>75</v>
      </c>
      <c r="N7825" s="2">
        <f>RANK(K7825, INDEX(CFB!$K$2:$K$1048576, MATCH(W7825, CFB!$W$2:$W$1048576, 0)):INDEX(CFB!$K$2:$K$1048576, MATCH(W7825, CFB!$W$2:$W$1048576, 0) + COUNTIF(CFB!$W$2:$W$1048576, W7825) - 1))</f>
        <v>89</v>
      </c>
      <c r="O7825">
        <v>12.47</v>
      </c>
      <c r="P7825">
        <v>10.48</v>
      </c>
      <c r="W7825">
        <v>1960</v>
      </c>
      <c r="X7825">
        <f t="shared" si="243"/>
        <v>0</v>
      </c>
    </row>
    <row r="7826" spans="1:24" ht="12.75" hidden="1" customHeight="1" x14ac:dyDescent="0.45">
      <c r="A7826">
        <v>90</v>
      </c>
      <c r="B7826" t="s">
        <v>112</v>
      </c>
      <c r="C7826" t="s">
        <v>242</v>
      </c>
      <c r="D7826" s="2" t="str">
        <f t="shared" si="242"/>
        <v>Stanford1960</v>
      </c>
      <c r="F7826">
        <v>0</v>
      </c>
      <c r="G7826">
        <v>10</v>
      </c>
      <c r="H7826">
        <v>0</v>
      </c>
      <c r="I7826">
        <v>-2.4300000000000002</v>
      </c>
      <c r="J7826">
        <v>-9.09</v>
      </c>
      <c r="K7826">
        <v>-11.52</v>
      </c>
      <c r="L7826" s="2">
        <f>_xlfn.RANK.EQ(I7826, INDEX(CFB!$I$2:$I$1048576, MATCH(W7826, CFB!$W$2:$W$1048576, 0)):INDEX(CFB!$I$2:$I$1048576, MATCH(W7826, CFB!$W$2:$W$1048576, 0) + COUNTIF(CFB!$W$2:$W$1048576, W7826) - 1), 0)</f>
        <v>75</v>
      </c>
      <c r="M7826" s="2">
        <f>_xlfn.RANK.EQ(J7826, INDEX(CFB!$J$2:$J$1048576, MATCH(W7826, CFB!$W$2:$W$1048576, 0)):INDEX(CFB!$J$2:$J$1048576, MATCH(W7826, CFB!$W$2:$W$1048576, 0) + COUNTIF(CFB!$W$2:$W$1048576, W7826) - 1))</f>
        <v>102</v>
      </c>
      <c r="N7826" s="2">
        <f>RANK(K7826, INDEX(CFB!$K$2:$K$1048576, MATCH(W7826, CFB!$W$2:$W$1048576, 0)):INDEX(CFB!$K$2:$K$1048576, MATCH(W7826, CFB!$W$2:$W$1048576, 0) + COUNTIF(CFB!$W$2:$W$1048576, W7826) - 1))</f>
        <v>90</v>
      </c>
      <c r="O7826">
        <v>22.54</v>
      </c>
      <c r="P7826">
        <v>13.4</v>
      </c>
      <c r="W7826">
        <v>1960</v>
      </c>
      <c r="X7826">
        <f t="shared" si="243"/>
        <v>0</v>
      </c>
    </row>
    <row r="7827" spans="1:24" ht="12.75" hidden="1" customHeight="1" x14ac:dyDescent="0.45">
      <c r="A7827">
        <v>91</v>
      </c>
      <c r="B7827" t="s">
        <v>238</v>
      </c>
      <c r="C7827" t="s">
        <v>12</v>
      </c>
      <c r="D7827" s="2" t="str">
        <f t="shared" si="242"/>
        <v>Xavier1960</v>
      </c>
      <c r="F7827">
        <v>5</v>
      </c>
      <c r="G7827">
        <v>5</v>
      </c>
      <c r="H7827">
        <v>0</v>
      </c>
      <c r="I7827">
        <v>-8.06</v>
      </c>
      <c r="J7827">
        <v>-3.87</v>
      </c>
      <c r="K7827">
        <v>-11.92</v>
      </c>
      <c r="L7827" s="2">
        <f>_xlfn.RANK.EQ(I7827, INDEX(CFB!$I$2:$I$1048576, MATCH(W7827, CFB!$W$2:$W$1048576, 0)):INDEX(CFB!$I$2:$I$1048576, MATCH(W7827, CFB!$W$2:$W$1048576, 0) + COUNTIF(CFB!$W$2:$W$1048576, W7827) - 1), 0)</f>
        <v>103</v>
      </c>
      <c r="M7827" s="2">
        <f>_xlfn.RANK.EQ(J7827, INDEX(CFB!$J$2:$J$1048576, MATCH(W7827, CFB!$W$2:$W$1048576, 0)):INDEX(CFB!$J$2:$J$1048576, MATCH(W7827, CFB!$W$2:$W$1048576, 0) + COUNTIF(CFB!$W$2:$W$1048576, W7827) - 1))</f>
        <v>81</v>
      </c>
      <c r="N7827" s="2">
        <f>RANK(K7827, INDEX(CFB!$K$2:$K$1048576, MATCH(W7827, CFB!$W$2:$W$1048576, 0)):INDEX(CFB!$K$2:$K$1048576, MATCH(W7827, CFB!$W$2:$W$1048576, 0) + COUNTIF(CFB!$W$2:$W$1048576, W7827) - 1))</f>
        <v>91</v>
      </c>
      <c r="O7827">
        <v>14.7</v>
      </c>
      <c r="P7827">
        <v>13.77</v>
      </c>
      <c r="W7827">
        <v>1960</v>
      </c>
      <c r="X7827">
        <f t="shared" si="243"/>
        <v>0</v>
      </c>
    </row>
    <row r="7828" spans="1:24" ht="12.75" hidden="1" customHeight="1" x14ac:dyDescent="0.45">
      <c r="A7828">
        <v>92</v>
      </c>
      <c r="B7828" t="s">
        <v>106</v>
      </c>
      <c r="C7828" t="s">
        <v>23</v>
      </c>
      <c r="D7828" s="2" t="str">
        <f t="shared" si="242"/>
        <v>Wake Forest1960</v>
      </c>
      <c r="F7828">
        <v>2</v>
      </c>
      <c r="G7828">
        <v>8</v>
      </c>
      <c r="H7828">
        <v>0</v>
      </c>
      <c r="I7828">
        <v>-2.77</v>
      </c>
      <c r="J7828">
        <v>-9.44</v>
      </c>
      <c r="K7828">
        <v>-12.21</v>
      </c>
      <c r="L7828" s="2">
        <f>_xlfn.RANK.EQ(I7828, INDEX(CFB!$I$2:$I$1048576, MATCH(W7828, CFB!$W$2:$W$1048576, 0)):INDEX(CFB!$I$2:$I$1048576, MATCH(W7828, CFB!$W$2:$W$1048576, 0) + COUNTIF(CFB!$W$2:$W$1048576, W7828) - 1), 0)</f>
        <v>77</v>
      </c>
      <c r="M7828" s="2">
        <f>_xlfn.RANK.EQ(J7828, INDEX(CFB!$J$2:$J$1048576, MATCH(W7828, CFB!$W$2:$W$1048576, 0)):INDEX(CFB!$J$2:$J$1048576, MATCH(W7828, CFB!$W$2:$W$1048576, 0) + COUNTIF(CFB!$W$2:$W$1048576, W7828) - 1))</f>
        <v>106</v>
      </c>
      <c r="N7828" s="2">
        <f>RANK(K7828, INDEX(CFB!$K$2:$K$1048576, MATCH(W7828, CFB!$W$2:$W$1048576, 0)):INDEX(CFB!$K$2:$K$1048576, MATCH(W7828, CFB!$W$2:$W$1048576, 0) + COUNTIF(CFB!$W$2:$W$1048576, W7828) - 1))</f>
        <v>92</v>
      </c>
      <c r="O7828">
        <v>20.98</v>
      </c>
      <c r="P7828">
        <v>14.62</v>
      </c>
      <c r="W7828">
        <v>1960</v>
      </c>
      <c r="X7828">
        <f t="shared" si="243"/>
        <v>0</v>
      </c>
    </row>
    <row r="7829" spans="1:24" ht="12.75" hidden="1" customHeight="1" x14ac:dyDescent="0.45">
      <c r="A7829">
        <v>93</v>
      </c>
      <c r="B7829" t="s">
        <v>32</v>
      </c>
      <c r="C7829" t="s">
        <v>250</v>
      </c>
      <c r="D7829" s="2" t="str">
        <f t="shared" si="242"/>
        <v>BYU1960</v>
      </c>
      <c r="F7829">
        <v>3</v>
      </c>
      <c r="G7829">
        <v>8</v>
      </c>
      <c r="H7829">
        <v>0</v>
      </c>
      <c r="I7829">
        <v>-7.75</v>
      </c>
      <c r="J7829">
        <v>-4.6500000000000004</v>
      </c>
      <c r="K7829">
        <v>-12.39</v>
      </c>
      <c r="L7829" s="2">
        <f>_xlfn.RANK.EQ(I7829, INDEX(CFB!$I$2:$I$1048576, MATCH(W7829, CFB!$W$2:$W$1048576, 0)):INDEX(CFB!$I$2:$I$1048576, MATCH(W7829, CFB!$W$2:$W$1048576, 0) + COUNTIF(CFB!$W$2:$W$1048576, W7829) - 1), 0)</f>
        <v>101</v>
      </c>
      <c r="M7829" s="2">
        <f>_xlfn.RANK.EQ(J7829, INDEX(CFB!$J$2:$J$1048576, MATCH(W7829, CFB!$W$2:$W$1048576, 0)):INDEX(CFB!$J$2:$J$1048576, MATCH(W7829, CFB!$W$2:$W$1048576, 0) + COUNTIF(CFB!$W$2:$W$1048576, W7829) - 1))</f>
        <v>87</v>
      </c>
      <c r="N7829" s="2">
        <f>RANK(K7829, INDEX(CFB!$K$2:$K$1048576, MATCH(W7829, CFB!$W$2:$W$1048576, 0)):INDEX(CFB!$K$2:$K$1048576, MATCH(W7829, CFB!$W$2:$W$1048576, 0) + COUNTIF(CFB!$W$2:$W$1048576, W7829) - 1))</f>
        <v>93</v>
      </c>
      <c r="O7829">
        <v>15.32</v>
      </c>
      <c r="P7829">
        <v>11.2</v>
      </c>
      <c r="W7829">
        <v>1960</v>
      </c>
      <c r="X7829">
        <f t="shared" si="243"/>
        <v>0</v>
      </c>
    </row>
    <row r="7830" spans="1:24" ht="12.75" hidden="1" customHeight="1" x14ac:dyDescent="0.45">
      <c r="A7830">
        <v>94</v>
      </c>
      <c r="B7830" t="s">
        <v>224</v>
      </c>
      <c r="C7830" t="s">
        <v>212</v>
      </c>
      <c r="D7830" s="2" t="str">
        <f t="shared" si="242"/>
        <v>Pennsylvania1960</v>
      </c>
      <c r="F7830">
        <v>3</v>
      </c>
      <c r="G7830">
        <v>6</v>
      </c>
      <c r="H7830">
        <v>0</v>
      </c>
      <c r="I7830">
        <v>-7.37</v>
      </c>
      <c r="J7830">
        <v>-5.07</v>
      </c>
      <c r="K7830">
        <v>-12.44</v>
      </c>
      <c r="L7830" s="2">
        <f>_xlfn.RANK.EQ(I7830, INDEX(CFB!$I$2:$I$1048576, MATCH(W7830, CFB!$W$2:$W$1048576, 0)):INDEX(CFB!$I$2:$I$1048576, MATCH(W7830, CFB!$W$2:$W$1048576, 0) + COUNTIF(CFB!$W$2:$W$1048576, W7830) - 1), 0)</f>
        <v>99</v>
      </c>
      <c r="M7830" s="2">
        <f>_xlfn.RANK.EQ(J7830, INDEX(CFB!$J$2:$J$1048576, MATCH(W7830, CFB!$W$2:$W$1048576, 0)):INDEX(CFB!$J$2:$J$1048576, MATCH(W7830, CFB!$W$2:$W$1048576, 0) + COUNTIF(CFB!$W$2:$W$1048576, W7830) - 1))</f>
        <v>88</v>
      </c>
      <c r="N7830" s="2">
        <f>RANK(K7830, INDEX(CFB!$K$2:$K$1048576, MATCH(W7830, CFB!$W$2:$W$1048576, 0)):INDEX(CFB!$K$2:$K$1048576, MATCH(W7830, CFB!$W$2:$W$1048576, 0) + COUNTIF(CFB!$W$2:$W$1048576, W7830) - 1))</f>
        <v>94</v>
      </c>
      <c r="O7830">
        <v>15.23</v>
      </c>
      <c r="P7830">
        <v>13.04</v>
      </c>
      <c r="W7830">
        <v>1960</v>
      </c>
      <c r="X7830">
        <f t="shared" si="243"/>
        <v>0</v>
      </c>
    </row>
    <row r="7831" spans="1:24" ht="12.75" hidden="1" customHeight="1" x14ac:dyDescent="0.45">
      <c r="A7831">
        <v>95</v>
      </c>
      <c r="B7831" t="s">
        <v>223</v>
      </c>
      <c r="C7831" t="s">
        <v>212</v>
      </c>
      <c r="D7831" s="2" t="str">
        <f t="shared" si="242"/>
        <v>Columbia1960</v>
      </c>
      <c r="F7831">
        <v>3</v>
      </c>
      <c r="G7831">
        <v>6</v>
      </c>
      <c r="H7831">
        <v>0</v>
      </c>
      <c r="I7831">
        <v>-6.95</v>
      </c>
      <c r="J7831">
        <v>-6.36</v>
      </c>
      <c r="K7831">
        <v>-13.31</v>
      </c>
      <c r="L7831" s="2">
        <f>_xlfn.RANK.EQ(I7831, INDEX(CFB!$I$2:$I$1048576, MATCH(W7831, CFB!$W$2:$W$1048576, 0)):INDEX(CFB!$I$2:$I$1048576, MATCH(W7831, CFB!$W$2:$W$1048576, 0) + COUNTIF(CFB!$W$2:$W$1048576, W7831) - 1), 0)</f>
        <v>97</v>
      </c>
      <c r="M7831" s="2">
        <f>_xlfn.RANK.EQ(J7831, INDEX(CFB!$J$2:$J$1048576, MATCH(W7831, CFB!$W$2:$W$1048576, 0)):INDEX(CFB!$J$2:$J$1048576, MATCH(W7831, CFB!$W$2:$W$1048576, 0) + COUNTIF(CFB!$W$2:$W$1048576, W7831) - 1))</f>
        <v>95</v>
      </c>
      <c r="N7831" s="2">
        <f>RANK(K7831, INDEX(CFB!$K$2:$K$1048576, MATCH(W7831, CFB!$W$2:$W$1048576, 0)):INDEX(CFB!$K$2:$K$1048576, MATCH(W7831, CFB!$W$2:$W$1048576, 0) + COUNTIF(CFB!$W$2:$W$1048576, W7831) - 1))</f>
        <v>95</v>
      </c>
      <c r="O7831">
        <v>18.45</v>
      </c>
      <c r="P7831">
        <v>18.18</v>
      </c>
      <c r="W7831">
        <v>1960</v>
      </c>
      <c r="X7831">
        <f t="shared" si="243"/>
        <v>0</v>
      </c>
    </row>
    <row r="7832" spans="1:24" ht="12.75" hidden="1" customHeight="1" x14ac:dyDescent="0.45">
      <c r="A7832">
        <v>96</v>
      </c>
      <c r="B7832" t="s">
        <v>252</v>
      </c>
      <c r="C7832" t="s">
        <v>250</v>
      </c>
      <c r="D7832" s="2" t="str">
        <f t="shared" si="242"/>
        <v>Denver1960</v>
      </c>
      <c r="F7832">
        <v>3</v>
      </c>
      <c r="G7832">
        <v>7</v>
      </c>
      <c r="H7832">
        <v>0</v>
      </c>
      <c r="I7832">
        <v>-1.73</v>
      </c>
      <c r="J7832">
        <v>-11.9</v>
      </c>
      <c r="K7832">
        <v>-13.63</v>
      </c>
      <c r="L7832" s="2">
        <f>_xlfn.RANK.EQ(I7832, INDEX(CFB!$I$2:$I$1048576, MATCH(W7832, CFB!$W$2:$W$1048576, 0)):INDEX(CFB!$I$2:$I$1048576, MATCH(W7832, CFB!$W$2:$W$1048576, 0) + COUNTIF(CFB!$W$2:$W$1048576, W7832) - 1), 0)</f>
        <v>72</v>
      </c>
      <c r="M7832" s="2">
        <f>_xlfn.RANK.EQ(J7832, INDEX(CFB!$J$2:$J$1048576, MATCH(W7832, CFB!$W$2:$W$1048576, 0)):INDEX(CFB!$J$2:$J$1048576, MATCH(W7832, CFB!$W$2:$W$1048576, 0) + COUNTIF(CFB!$W$2:$W$1048576, W7832) - 1))</f>
        <v>109</v>
      </c>
      <c r="N7832" s="2">
        <f>RANK(K7832, INDEX(CFB!$K$2:$K$1048576, MATCH(W7832, CFB!$W$2:$W$1048576, 0)):INDEX(CFB!$K$2:$K$1048576, MATCH(W7832, CFB!$W$2:$W$1048576, 0) + COUNTIF(CFB!$W$2:$W$1048576, W7832) - 1))</f>
        <v>96</v>
      </c>
      <c r="O7832">
        <v>21.99</v>
      </c>
      <c r="P7832">
        <v>21.51</v>
      </c>
      <c r="W7832">
        <v>1960</v>
      </c>
      <c r="X7832">
        <f t="shared" si="243"/>
        <v>0</v>
      </c>
    </row>
    <row r="7833" spans="1:24" ht="12.75" hidden="1" customHeight="1" x14ac:dyDescent="0.45">
      <c r="A7833">
        <v>97</v>
      </c>
      <c r="B7833" t="s">
        <v>190</v>
      </c>
      <c r="C7833" t="s">
        <v>12</v>
      </c>
      <c r="D7833" s="2" t="str">
        <f t="shared" si="242"/>
        <v>Pacific1960</v>
      </c>
      <c r="F7833">
        <v>4</v>
      </c>
      <c r="G7833">
        <v>6</v>
      </c>
      <c r="H7833">
        <v>0</v>
      </c>
      <c r="I7833">
        <v>-4.38</v>
      </c>
      <c r="J7833">
        <v>-9.3000000000000007</v>
      </c>
      <c r="K7833">
        <v>-13.68</v>
      </c>
      <c r="L7833" s="2">
        <f>_xlfn.RANK.EQ(I7833, INDEX(CFB!$I$2:$I$1048576, MATCH(W7833, CFB!$W$2:$W$1048576, 0)):INDEX(CFB!$I$2:$I$1048576, MATCH(W7833, CFB!$W$2:$W$1048576, 0) + COUNTIF(CFB!$W$2:$W$1048576, W7833) - 1), 0)</f>
        <v>88</v>
      </c>
      <c r="M7833" s="2">
        <f>_xlfn.RANK.EQ(J7833, INDEX(CFB!$J$2:$J$1048576, MATCH(W7833, CFB!$W$2:$W$1048576, 0)):INDEX(CFB!$J$2:$J$1048576, MATCH(W7833, CFB!$W$2:$W$1048576, 0) + COUNTIF(CFB!$W$2:$W$1048576, W7833) - 1))</f>
        <v>105</v>
      </c>
      <c r="N7833" s="2">
        <f>RANK(K7833, INDEX(CFB!$K$2:$K$1048576, MATCH(W7833, CFB!$W$2:$W$1048576, 0)):INDEX(CFB!$K$2:$K$1048576, MATCH(W7833, CFB!$W$2:$W$1048576, 0) + COUNTIF(CFB!$W$2:$W$1048576, W7833) - 1))</f>
        <v>97</v>
      </c>
      <c r="O7833">
        <v>19.05</v>
      </c>
      <c r="P7833">
        <v>21.35</v>
      </c>
      <c r="W7833">
        <v>1960</v>
      </c>
      <c r="X7833">
        <f t="shared" si="243"/>
        <v>0</v>
      </c>
    </row>
    <row r="7834" spans="1:24" ht="12.75" hidden="1" customHeight="1" x14ac:dyDescent="0.45">
      <c r="A7834">
        <v>98</v>
      </c>
      <c r="B7834" t="s">
        <v>202</v>
      </c>
      <c r="C7834" t="s">
        <v>206</v>
      </c>
      <c r="D7834" s="2" t="str">
        <f t="shared" si="242"/>
        <v>Richmond1960</v>
      </c>
      <c r="F7834">
        <v>3</v>
      </c>
      <c r="G7834">
        <v>6</v>
      </c>
      <c r="H7834">
        <v>1</v>
      </c>
      <c r="I7834">
        <v>-7.87</v>
      </c>
      <c r="J7834">
        <v>-6.03</v>
      </c>
      <c r="K7834">
        <v>-13.9</v>
      </c>
      <c r="L7834" s="2">
        <f>_xlfn.RANK.EQ(I7834, INDEX(CFB!$I$2:$I$1048576, MATCH(W7834, CFB!$W$2:$W$1048576, 0)):INDEX(CFB!$I$2:$I$1048576, MATCH(W7834, CFB!$W$2:$W$1048576, 0) + COUNTIF(CFB!$W$2:$W$1048576, W7834) - 1), 0)</f>
        <v>102</v>
      </c>
      <c r="M7834" s="2">
        <f>_xlfn.RANK.EQ(J7834, INDEX(CFB!$J$2:$J$1048576, MATCH(W7834, CFB!$W$2:$W$1048576, 0)):INDEX(CFB!$J$2:$J$1048576, MATCH(W7834, CFB!$W$2:$W$1048576, 0) + COUNTIF(CFB!$W$2:$W$1048576, W7834) - 1))</f>
        <v>94</v>
      </c>
      <c r="N7834" s="2">
        <f>RANK(K7834, INDEX(CFB!$K$2:$K$1048576, MATCH(W7834, CFB!$W$2:$W$1048576, 0)):INDEX(CFB!$K$2:$K$1048576, MATCH(W7834, CFB!$W$2:$W$1048576, 0) + COUNTIF(CFB!$W$2:$W$1048576, W7834) - 1))</f>
        <v>98</v>
      </c>
      <c r="O7834">
        <v>15.59</v>
      </c>
      <c r="P7834">
        <v>13.59</v>
      </c>
      <c r="W7834">
        <v>1960</v>
      </c>
      <c r="X7834">
        <f t="shared" si="243"/>
        <v>0</v>
      </c>
    </row>
    <row r="7835" spans="1:24" ht="12.75" hidden="1" customHeight="1" x14ac:dyDescent="0.45">
      <c r="A7835">
        <v>99</v>
      </c>
      <c r="B7835" t="s">
        <v>81</v>
      </c>
      <c r="C7835" t="s">
        <v>195</v>
      </c>
      <c r="D7835" s="2" t="str">
        <f t="shared" si="242"/>
        <v>Cincinnati1960</v>
      </c>
      <c r="F7835">
        <v>4</v>
      </c>
      <c r="G7835">
        <v>6</v>
      </c>
      <c r="H7835">
        <v>0</v>
      </c>
      <c r="I7835">
        <v>-9.36</v>
      </c>
      <c r="J7835">
        <v>-4.5999999999999996</v>
      </c>
      <c r="K7835">
        <v>-13.95</v>
      </c>
      <c r="L7835" s="2">
        <f>_xlfn.RANK.EQ(I7835, INDEX(CFB!$I$2:$I$1048576, MATCH(W7835, CFB!$W$2:$W$1048576, 0)):INDEX(CFB!$I$2:$I$1048576, MATCH(W7835, CFB!$W$2:$W$1048576, 0) + COUNTIF(CFB!$W$2:$W$1048576, W7835) - 1), 0)</f>
        <v>109</v>
      </c>
      <c r="M7835" s="2">
        <f>_xlfn.RANK.EQ(J7835, INDEX(CFB!$J$2:$J$1048576, MATCH(W7835, CFB!$W$2:$W$1048576, 0)):INDEX(CFB!$J$2:$J$1048576, MATCH(W7835, CFB!$W$2:$W$1048576, 0) + COUNTIF(CFB!$W$2:$W$1048576, W7835) - 1))</f>
        <v>85</v>
      </c>
      <c r="N7835" s="2">
        <f>RANK(K7835, INDEX(CFB!$K$2:$K$1048576, MATCH(W7835, CFB!$W$2:$W$1048576, 0)):INDEX(CFB!$K$2:$K$1048576, MATCH(W7835, CFB!$W$2:$W$1048576, 0) + COUNTIF(CFB!$W$2:$W$1048576, W7835) - 1))</f>
        <v>99</v>
      </c>
      <c r="O7835">
        <v>11.69</v>
      </c>
      <c r="P7835">
        <v>12.56</v>
      </c>
      <c r="W7835">
        <v>1960</v>
      </c>
      <c r="X7835">
        <f t="shared" si="243"/>
        <v>0</v>
      </c>
    </row>
    <row r="7836" spans="1:24" ht="12.75" hidden="1" customHeight="1" x14ac:dyDescent="0.45">
      <c r="A7836">
        <v>100</v>
      </c>
      <c r="B7836" t="s">
        <v>89</v>
      </c>
      <c r="C7836" t="s">
        <v>206</v>
      </c>
      <c r="D7836" s="2" t="str">
        <f t="shared" si="242"/>
        <v>West Virginia1960</v>
      </c>
      <c r="F7836">
        <v>0</v>
      </c>
      <c r="G7836">
        <v>8</v>
      </c>
      <c r="H7836">
        <v>2</v>
      </c>
      <c r="I7836">
        <v>-8.81</v>
      </c>
      <c r="J7836">
        <v>-5.52</v>
      </c>
      <c r="K7836">
        <v>-14.33</v>
      </c>
      <c r="L7836" s="2">
        <f>_xlfn.RANK.EQ(I7836, INDEX(CFB!$I$2:$I$1048576, MATCH(W7836, CFB!$W$2:$W$1048576, 0)):INDEX(CFB!$I$2:$I$1048576, MATCH(W7836, CFB!$W$2:$W$1048576, 0) + COUNTIF(CFB!$W$2:$W$1048576, W7836) - 1), 0)</f>
        <v>107</v>
      </c>
      <c r="M7836" s="2">
        <f>_xlfn.RANK.EQ(J7836, INDEX(CFB!$J$2:$J$1048576, MATCH(W7836, CFB!$W$2:$W$1048576, 0)):INDEX(CFB!$J$2:$J$1048576, MATCH(W7836, CFB!$W$2:$W$1048576, 0) + COUNTIF(CFB!$W$2:$W$1048576, W7836) - 1))</f>
        <v>92</v>
      </c>
      <c r="N7836" s="2">
        <f>RANK(K7836, INDEX(CFB!$K$2:$K$1048576, MATCH(W7836, CFB!$W$2:$W$1048576, 0)):INDEX(CFB!$K$2:$K$1048576, MATCH(W7836, CFB!$W$2:$W$1048576, 0) + COUNTIF(CFB!$W$2:$W$1048576, W7836) - 1))</f>
        <v>100</v>
      </c>
      <c r="O7836">
        <v>15.73</v>
      </c>
      <c r="P7836">
        <v>16.2</v>
      </c>
      <c r="W7836">
        <v>1960</v>
      </c>
      <c r="X7836">
        <f t="shared" si="243"/>
        <v>0</v>
      </c>
    </row>
    <row r="7837" spans="1:24" ht="12.75" hidden="1" customHeight="1" x14ac:dyDescent="0.45">
      <c r="A7837">
        <v>101</v>
      </c>
      <c r="B7837" t="s">
        <v>104</v>
      </c>
      <c r="C7837" t="s">
        <v>250</v>
      </c>
      <c r="D7837" s="2" t="str">
        <f t="shared" si="242"/>
        <v>Colorado State1960</v>
      </c>
      <c r="F7837">
        <v>2</v>
      </c>
      <c r="G7837">
        <v>8</v>
      </c>
      <c r="H7837">
        <v>0</v>
      </c>
      <c r="I7837">
        <v>-6.5</v>
      </c>
      <c r="J7837">
        <v>-7.99</v>
      </c>
      <c r="K7837">
        <v>-14.49</v>
      </c>
      <c r="L7837" s="2">
        <f>_xlfn.RANK.EQ(I7837, INDEX(CFB!$I$2:$I$1048576, MATCH(W7837, CFB!$W$2:$W$1048576, 0)):INDEX(CFB!$I$2:$I$1048576, MATCH(W7837, CFB!$W$2:$W$1048576, 0) + COUNTIF(CFB!$W$2:$W$1048576, W7837) - 1), 0)</f>
        <v>96</v>
      </c>
      <c r="M7837" s="2">
        <f>_xlfn.RANK.EQ(J7837, INDEX(CFB!$J$2:$J$1048576, MATCH(W7837, CFB!$W$2:$W$1048576, 0)):INDEX(CFB!$J$2:$J$1048576, MATCH(W7837, CFB!$W$2:$W$1048576, 0) + COUNTIF(CFB!$W$2:$W$1048576, W7837) - 1))</f>
        <v>99</v>
      </c>
      <c r="N7837" s="2">
        <f>RANK(K7837, INDEX(CFB!$K$2:$K$1048576, MATCH(W7837, CFB!$W$2:$W$1048576, 0)):INDEX(CFB!$K$2:$K$1048576, MATCH(W7837, CFB!$W$2:$W$1048576, 0) + COUNTIF(CFB!$W$2:$W$1048576, W7837) - 1))</f>
        <v>101</v>
      </c>
      <c r="O7837">
        <v>17.079999999999998</v>
      </c>
      <c r="P7837">
        <v>15.63</v>
      </c>
      <c r="W7837">
        <v>1960</v>
      </c>
      <c r="X7837">
        <f t="shared" si="243"/>
        <v>0</v>
      </c>
    </row>
    <row r="7838" spans="1:24" ht="12.75" hidden="1" customHeight="1" x14ac:dyDescent="0.45">
      <c r="A7838">
        <v>102</v>
      </c>
      <c r="B7838" t="s">
        <v>175</v>
      </c>
      <c r="C7838" t="s">
        <v>12</v>
      </c>
      <c r="D7838" s="2" t="str">
        <f t="shared" si="242"/>
        <v>Idaho1960</v>
      </c>
      <c r="F7838">
        <v>1</v>
      </c>
      <c r="G7838">
        <v>9</v>
      </c>
      <c r="H7838">
        <v>0</v>
      </c>
      <c r="I7838">
        <v>-5.98</v>
      </c>
      <c r="J7838">
        <v>-8.8000000000000007</v>
      </c>
      <c r="K7838">
        <v>-14.78</v>
      </c>
      <c r="L7838" s="2">
        <f>_xlfn.RANK.EQ(I7838, INDEX(CFB!$I$2:$I$1048576, MATCH(W7838, CFB!$W$2:$W$1048576, 0)):INDEX(CFB!$I$2:$I$1048576, MATCH(W7838, CFB!$W$2:$W$1048576, 0) + COUNTIF(CFB!$W$2:$W$1048576, W7838) - 1), 0)</f>
        <v>93</v>
      </c>
      <c r="M7838" s="2">
        <f>_xlfn.RANK.EQ(J7838, INDEX(CFB!$J$2:$J$1048576, MATCH(W7838, CFB!$W$2:$W$1048576, 0)):INDEX(CFB!$J$2:$J$1048576, MATCH(W7838, CFB!$W$2:$W$1048576, 0) + COUNTIF(CFB!$W$2:$W$1048576, W7838) - 1))</f>
        <v>100</v>
      </c>
      <c r="N7838" s="2">
        <f>RANK(K7838, INDEX(CFB!$K$2:$K$1048576, MATCH(W7838, CFB!$W$2:$W$1048576, 0)):INDEX(CFB!$K$2:$K$1048576, MATCH(W7838, CFB!$W$2:$W$1048576, 0) + COUNTIF(CFB!$W$2:$W$1048576, W7838) - 1))</f>
        <v>102</v>
      </c>
      <c r="O7838">
        <v>18.350000000000001</v>
      </c>
      <c r="P7838">
        <v>15.58</v>
      </c>
      <c r="W7838">
        <v>1960</v>
      </c>
      <c r="X7838">
        <f t="shared" si="243"/>
        <v>0</v>
      </c>
    </row>
    <row r="7839" spans="1:24" ht="12.75" hidden="1" customHeight="1" x14ac:dyDescent="0.45">
      <c r="A7839">
        <v>103</v>
      </c>
      <c r="B7839" t="s">
        <v>239</v>
      </c>
      <c r="C7839" t="s">
        <v>206</v>
      </c>
      <c r="D7839" s="2" t="str">
        <f t="shared" si="242"/>
        <v>Davidson1960</v>
      </c>
      <c r="F7839">
        <v>3</v>
      </c>
      <c r="G7839">
        <v>5</v>
      </c>
      <c r="H7839">
        <v>0</v>
      </c>
      <c r="I7839">
        <v>-8.85</v>
      </c>
      <c r="J7839">
        <v>-5.98</v>
      </c>
      <c r="K7839">
        <v>-14.83</v>
      </c>
      <c r="L7839" s="2">
        <f>_xlfn.RANK.EQ(I7839, INDEX(CFB!$I$2:$I$1048576, MATCH(W7839, CFB!$W$2:$W$1048576, 0)):INDEX(CFB!$I$2:$I$1048576, MATCH(W7839, CFB!$W$2:$W$1048576, 0) + COUNTIF(CFB!$W$2:$W$1048576, W7839) - 1), 0)</f>
        <v>108</v>
      </c>
      <c r="M7839" s="2">
        <f>_xlfn.RANK.EQ(J7839, INDEX(CFB!$J$2:$J$1048576, MATCH(W7839, CFB!$W$2:$W$1048576, 0)):INDEX(CFB!$J$2:$J$1048576, MATCH(W7839, CFB!$W$2:$W$1048576, 0) + COUNTIF(CFB!$W$2:$W$1048576, W7839) - 1))</f>
        <v>93</v>
      </c>
      <c r="N7839" s="2">
        <f>RANK(K7839, INDEX(CFB!$K$2:$K$1048576, MATCH(W7839, CFB!$W$2:$W$1048576, 0)):INDEX(CFB!$K$2:$K$1048576, MATCH(W7839, CFB!$W$2:$W$1048576, 0) + COUNTIF(CFB!$W$2:$W$1048576, W7839) - 1))</f>
        <v>103</v>
      </c>
      <c r="O7839">
        <v>12.72</v>
      </c>
      <c r="P7839">
        <v>13.22</v>
      </c>
      <c r="W7839">
        <v>1960</v>
      </c>
      <c r="X7839">
        <f t="shared" si="243"/>
        <v>0</v>
      </c>
    </row>
    <row r="7840" spans="1:24" ht="12.75" hidden="1" customHeight="1" x14ac:dyDescent="0.45">
      <c r="A7840">
        <v>104</v>
      </c>
      <c r="B7840" t="s">
        <v>253</v>
      </c>
      <c r="C7840" t="s">
        <v>12</v>
      </c>
      <c r="D7840" s="2" t="str">
        <f t="shared" si="242"/>
        <v>Marquette1960</v>
      </c>
      <c r="F7840">
        <v>3</v>
      </c>
      <c r="G7840">
        <v>6</v>
      </c>
      <c r="H7840">
        <v>0</v>
      </c>
      <c r="I7840">
        <v>-6.03</v>
      </c>
      <c r="J7840">
        <v>-9.14</v>
      </c>
      <c r="K7840">
        <v>-15.16</v>
      </c>
      <c r="L7840" s="2">
        <f>_xlfn.RANK.EQ(I7840, INDEX(CFB!$I$2:$I$1048576, MATCH(W7840, CFB!$W$2:$W$1048576, 0)):INDEX(CFB!$I$2:$I$1048576, MATCH(W7840, CFB!$W$2:$W$1048576, 0) + COUNTIF(CFB!$W$2:$W$1048576, W7840) - 1), 0)</f>
        <v>94</v>
      </c>
      <c r="M7840" s="2">
        <f>_xlfn.RANK.EQ(J7840, INDEX(CFB!$J$2:$J$1048576, MATCH(W7840, CFB!$W$2:$W$1048576, 0)):INDEX(CFB!$J$2:$J$1048576, MATCH(W7840, CFB!$W$2:$W$1048576, 0) + COUNTIF(CFB!$W$2:$W$1048576, W7840) - 1))</f>
        <v>103</v>
      </c>
      <c r="N7840" s="2">
        <f>RANK(K7840, INDEX(CFB!$K$2:$K$1048576, MATCH(W7840, CFB!$W$2:$W$1048576, 0)):INDEX(CFB!$K$2:$K$1048576, MATCH(W7840, CFB!$W$2:$W$1048576, 0) + COUNTIF(CFB!$W$2:$W$1048576, W7840) - 1))</f>
        <v>104</v>
      </c>
      <c r="O7840">
        <v>15.65</v>
      </c>
      <c r="P7840">
        <v>16.95</v>
      </c>
      <c r="W7840">
        <v>1960</v>
      </c>
      <c r="X7840">
        <f t="shared" si="243"/>
        <v>0</v>
      </c>
    </row>
    <row r="7841" spans="1:24" ht="12.75" hidden="1" customHeight="1" x14ac:dyDescent="0.45">
      <c r="A7841">
        <v>105</v>
      </c>
      <c r="B7841" t="s">
        <v>225</v>
      </c>
      <c r="C7841" t="s">
        <v>12</v>
      </c>
      <c r="D7841" s="2" t="str">
        <f t="shared" si="242"/>
        <v>Villanova1960</v>
      </c>
      <c r="F7841">
        <v>2</v>
      </c>
      <c r="G7841">
        <v>8</v>
      </c>
      <c r="H7841">
        <v>0</v>
      </c>
      <c r="I7841">
        <v>-9.59</v>
      </c>
      <c r="J7841">
        <v>-6.6</v>
      </c>
      <c r="K7841">
        <v>-16.190000000000001</v>
      </c>
      <c r="L7841" s="2">
        <f>_xlfn.RANK.EQ(I7841, INDEX(CFB!$I$2:$I$1048576, MATCH(W7841, CFB!$W$2:$W$1048576, 0)):INDEX(CFB!$I$2:$I$1048576, MATCH(W7841, CFB!$W$2:$W$1048576, 0) + COUNTIF(CFB!$W$2:$W$1048576, W7841) - 1), 0)</f>
        <v>110</v>
      </c>
      <c r="M7841" s="2">
        <f>_xlfn.RANK.EQ(J7841, INDEX(CFB!$J$2:$J$1048576, MATCH(W7841, CFB!$W$2:$W$1048576, 0)):INDEX(CFB!$J$2:$J$1048576, MATCH(W7841, CFB!$W$2:$W$1048576, 0) + COUNTIF(CFB!$W$2:$W$1048576, W7841) - 1))</f>
        <v>96</v>
      </c>
      <c r="N7841" s="2">
        <f>RANK(K7841, INDEX(CFB!$K$2:$K$1048576, MATCH(W7841, CFB!$W$2:$W$1048576, 0)):INDEX(CFB!$K$2:$K$1048576, MATCH(W7841, CFB!$W$2:$W$1048576, 0) + COUNTIF(CFB!$W$2:$W$1048576, W7841) - 1))</f>
        <v>105</v>
      </c>
      <c r="O7841">
        <v>12.52</v>
      </c>
      <c r="P7841">
        <v>17.09</v>
      </c>
      <c r="W7841">
        <v>1960</v>
      </c>
      <c r="X7841">
        <f t="shared" si="243"/>
        <v>0</v>
      </c>
    </row>
    <row r="7842" spans="1:24" ht="12.75" hidden="1" customHeight="1" x14ac:dyDescent="0.45">
      <c r="A7842">
        <v>106</v>
      </c>
      <c r="B7842" t="s">
        <v>210</v>
      </c>
      <c r="C7842" t="s">
        <v>12</v>
      </c>
      <c r="D7842" s="2" t="str">
        <f t="shared" si="242"/>
        <v>Colgate1960</v>
      </c>
      <c r="F7842">
        <v>2</v>
      </c>
      <c r="G7842">
        <v>7</v>
      </c>
      <c r="H7842">
        <v>0</v>
      </c>
      <c r="I7842">
        <v>-1.48</v>
      </c>
      <c r="J7842">
        <v>-15.06</v>
      </c>
      <c r="K7842">
        <v>-16.53</v>
      </c>
      <c r="L7842" s="2">
        <f>_xlfn.RANK.EQ(I7842, INDEX(CFB!$I$2:$I$1048576, MATCH(W7842, CFB!$W$2:$W$1048576, 0)):INDEX(CFB!$I$2:$I$1048576, MATCH(W7842, CFB!$W$2:$W$1048576, 0) + COUNTIF(CFB!$W$2:$W$1048576, W7842) - 1), 0)</f>
        <v>70</v>
      </c>
      <c r="M7842" s="2">
        <f>_xlfn.RANK.EQ(J7842, INDEX(CFB!$J$2:$J$1048576, MATCH(W7842, CFB!$W$2:$W$1048576, 0)):INDEX(CFB!$J$2:$J$1048576, MATCH(W7842, CFB!$W$2:$W$1048576, 0) + COUNTIF(CFB!$W$2:$W$1048576, W7842) - 1))</f>
        <v>112</v>
      </c>
      <c r="N7842" s="2">
        <f>RANK(K7842, INDEX(CFB!$K$2:$K$1048576, MATCH(W7842, CFB!$W$2:$W$1048576, 0)):INDEX(CFB!$K$2:$K$1048576, MATCH(W7842, CFB!$W$2:$W$1048576, 0) + COUNTIF(CFB!$W$2:$W$1048576, W7842) - 1))</f>
        <v>106</v>
      </c>
      <c r="O7842">
        <v>21.22</v>
      </c>
      <c r="P7842">
        <v>24.98</v>
      </c>
      <c r="W7842">
        <v>1960</v>
      </c>
      <c r="X7842">
        <f t="shared" si="243"/>
        <v>0</v>
      </c>
    </row>
    <row r="7843" spans="1:24" ht="12.75" hidden="1" customHeight="1" x14ac:dyDescent="0.45">
      <c r="A7843">
        <v>107</v>
      </c>
      <c r="B7843" t="s">
        <v>113</v>
      </c>
      <c r="C7843" t="s">
        <v>195</v>
      </c>
      <c r="D7843" s="2" t="str">
        <f t="shared" si="242"/>
        <v>North Texas1960</v>
      </c>
      <c r="F7843">
        <v>2</v>
      </c>
      <c r="G7843">
        <v>6</v>
      </c>
      <c r="H7843">
        <v>1</v>
      </c>
      <c r="I7843">
        <v>-7.45</v>
      </c>
      <c r="J7843">
        <v>-9.2899999999999991</v>
      </c>
      <c r="K7843">
        <v>-16.739999999999998</v>
      </c>
      <c r="L7843" s="2">
        <f>_xlfn.RANK.EQ(I7843, INDEX(CFB!$I$2:$I$1048576, MATCH(W7843, CFB!$W$2:$W$1048576, 0)):INDEX(CFB!$I$2:$I$1048576, MATCH(W7843, CFB!$W$2:$W$1048576, 0) + COUNTIF(CFB!$W$2:$W$1048576, W7843) - 1), 0)</f>
        <v>100</v>
      </c>
      <c r="M7843" s="2">
        <f>_xlfn.RANK.EQ(J7843, INDEX(CFB!$J$2:$J$1048576, MATCH(W7843, CFB!$W$2:$W$1048576, 0)):INDEX(CFB!$J$2:$J$1048576, MATCH(W7843, CFB!$W$2:$W$1048576, 0) + COUNTIF(CFB!$W$2:$W$1048576, W7843) - 1))</f>
        <v>104</v>
      </c>
      <c r="N7843" s="2">
        <f>RANK(K7843, INDEX(CFB!$K$2:$K$1048576, MATCH(W7843, CFB!$W$2:$W$1048576, 0)):INDEX(CFB!$K$2:$K$1048576, MATCH(W7843, CFB!$W$2:$W$1048576, 0) + COUNTIF(CFB!$W$2:$W$1048576, W7843) - 1))</f>
        <v>107</v>
      </c>
      <c r="O7843">
        <v>15.36</v>
      </c>
      <c r="P7843">
        <v>18.05</v>
      </c>
      <c r="W7843">
        <v>1960</v>
      </c>
      <c r="X7843">
        <f t="shared" si="243"/>
        <v>0</v>
      </c>
    </row>
    <row r="7844" spans="1:24" ht="12.75" hidden="1" customHeight="1" x14ac:dyDescent="0.45">
      <c r="A7844">
        <v>108</v>
      </c>
      <c r="B7844" t="s">
        <v>201</v>
      </c>
      <c r="C7844" t="s">
        <v>206</v>
      </c>
      <c r="D7844" s="2" t="str">
        <f t="shared" si="242"/>
        <v>William &amp; Mary1960</v>
      </c>
      <c r="F7844">
        <v>2</v>
      </c>
      <c r="G7844">
        <v>8</v>
      </c>
      <c r="H7844">
        <v>0</v>
      </c>
      <c r="I7844">
        <v>-6.35</v>
      </c>
      <c r="J7844">
        <v>-10.47</v>
      </c>
      <c r="K7844">
        <v>-16.82</v>
      </c>
      <c r="L7844" s="2">
        <f>_xlfn.RANK.EQ(I7844, INDEX(CFB!$I$2:$I$1048576, MATCH(W7844, CFB!$W$2:$W$1048576, 0)):INDEX(CFB!$I$2:$I$1048576, MATCH(W7844, CFB!$W$2:$W$1048576, 0) + COUNTIF(CFB!$W$2:$W$1048576, W7844) - 1), 0)</f>
        <v>95</v>
      </c>
      <c r="M7844" s="2">
        <f>_xlfn.RANK.EQ(J7844, INDEX(CFB!$J$2:$J$1048576, MATCH(W7844, CFB!$W$2:$W$1048576, 0)):INDEX(CFB!$J$2:$J$1048576, MATCH(W7844, CFB!$W$2:$W$1048576, 0) + COUNTIF(CFB!$W$2:$W$1048576, W7844) - 1))</f>
        <v>108</v>
      </c>
      <c r="N7844" s="2">
        <f>RANK(K7844, INDEX(CFB!$K$2:$K$1048576, MATCH(W7844, CFB!$W$2:$W$1048576, 0)):INDEX(CFB!$K$2:$K$1048576, MATCH(W7844, CFB!$W$2:$W$1048576, 0) + COUNTIF(CFB!$W$2:$W$1048576, W7844) - 1))</f>
        <v>108</v>
      </c>
      <c r="O7844">
        <v>17.149999999999999</v>
      </c>
      <c r="P7844">
        <v>17.489999999999998</v>
      </c>
      <c r="W7844">
        <v>1960</v>
      </c>
      <c r="X7844">
        <f t="shared" si="243"/>
        <v>0</v>
      </c>
    </row>
    <row r="7845" spans="1:24" ht="12.75" hidden="1" customHeight="1" x14ac:dyDescent="0.45">
      <c r="A7845">
        <v>109</v>
      </c>
      <c r="B7845" t="s">
        <v>221</v>
      </c>
      <c r="C7845" t="s">
        <v>212</v>
      </c>
      <c r="D7845" s="2" t="str">
        <f t="shared" si="242"/>
        <v>Brown1960</v>
      </c>
      <c r="F7845">
        <v>3</v>
      </c>
      <c r="G7845">
        <v>6</v>
      </c>
      <c r="H7845">
        <v>0</v>
      </c>
      <c r="I7845">
        <v>-8.2899999999999991</v>
      </c>
      <c r="J7845">
        <v>-10.31</v>
      </c>
      <c r="K7845">
        <v>-18.600000000000001</v>
      </c>
      <c r="L7845" s="2">
        <f>_xlfn.RANK.EQ(I7845, INDEX(CFB!$I$2:$I$1048576, MATCH(W7845, CFB!$W$2:$W$1048576, 0)):INDEX(CFB!$I$2:$I$1048576, MATCH(W7845, CFB!$W$2:$W$1048576, 0) + COUNTIF(CFB!$W$2:$W$1048576, W7845) - 1), 0)</f>
        <v>104</v>
      </c>
      <c r="M7845" s="2">
        <f>_xlfn.RANK.EQ(J7845, INDEX(CFB!$J$2:$J$1048576, MATCH(W7845, CFB!$W$2:$W$1048576, 0)):INDEX(CFB!$J$2:$J$1048576, MATCH(W7845, CFB!$W$2:$W$1048576, 0) + COUNTIF(CFB!$W$2:$W$1048576, W7845) - 1))</f>
        <v>107</v>
      </c>
      <c r="N7845" s="2">
        <f>RANK(K7845, INDEX(CFB!$K$2:$K$1048576, MATCH(W7845, CFB!$W$2:$W$1048576, 0)):INDEX(CFB!$K$2:$K$1048576, MATCH(W7845, CFB!$W$2:$W$1048576, 0) + COUNTIF(CFB!$W$2:$W$1048576, W7845) - 1))</f>
        <v>109</v>
      </c>
      <c r="O7845">
        <v>12.9</v>
      </c>
      <c r="P7845">
        <v>21.01</v>
      </c>
      <c r="W7845">
        <v>1960</v>
      </c>
      <c r="X7845">
        <f t="shared" si="243"/>
        <v>0</v>
      </c>
    </row>
    <row r="7846" spans="1:24" ht="12.75" hidden="1" customHeight="1" x14ac:dyDescent="0.45">
      <c r="A7846">
        <v>110</v>
      </c>
      <c r="B7846" t="s">
        <v>222</v>
      </c>
      <c r="C7846" t="s">
        <v>212</v>
      </c>
      <c r="D7846" s="2" t="str">
        <f t="shared" si="242"/>
        <v>Cornell1960</v>
      </c>
      <c r="F7846">
        <v>2</v>
      </c>
      <c r="G7846">
        <v>7</v>
      </c>
      <c r="H7846">
        <v>0</v>
      </c>
      <c r="I7846">
        <v>-11.72</v>
      </c>
      <c r="J7846">
        <v>-7.49</v>
      </c>
      <c r="K7846">
        <v>-19.2</v>
      </c>
      <c r="L7846" s="2">
        <f>_xlfn.RANK.EQ(I7846, INDEX(CFB!$I$2:$I$1048576, MATCH(W7846, CFB!$W$2:$W$1048576, 0)):INDEX(CFB!$I$2:$I$1048576, MATCH(W7846, CFB!$W$2:$W$1048576, 0) + COUNTIF(CFB!$W$2:$W$1048576, W7846) - 1), 0)</f>
        <v>111</v>
      </c>
      <c r="M7846" s="2">
        <f>_xlfn.RANK.EQ(J7846, INDEX(CFB!$J$2:$J$1048576, MATCH(W7846, CFB!$W$2:$W$1048576, 0)):INDEX(CFB!$J$2:$J$1048576, MATCH(W7846, CFB!$W$2:$W$1048576, 0) + COUNTIF(CFB!$W$2:$W$1048576, W7846) - 1))</f>
        <v>98</v>
      </c>
      <c r="N7846" s="2">
        <f>RANK(K7846, INDEX(CFB!$K$2:$K$1048576, MATCH(W7846, CFB!$W$2:$W$1048576, 0)):INDEX(CFB!$K$2:$K$1048576, MATCH(W7846, CFB!$W$2:$W$1048576, 0) + COUNTIF(CFB!$W$2:$W$1048576, W7846) - 1))</f>
        <v>110</v>
      </c>
      <c r="O7846">
        <v>9.8699999999999992</v>
      </c>
      <c r="P7846">
        <v>15.67</v>
      </c>
      <c r="W7846">
        <v>1960</v>
      </c>
      <c r="X7846">
        <f t="shared" si="243"/>
        <v>0</v>
      </c>
    </row>
    <row r="7847" spans="1:24" ht="12.75" hidden="1" customHeight="1" x14ac:dyDescent="0.45">
      <c r="A7847">
        <v>111</v>
      </c>
      <c r="B7847" t="s">
        <v>236</v>
      </c>
      <c r="C7847" t="s">
        <v>12</v>
      </c>
      <c r="D7847" s="2" t="str">
        <f t="shared" si="242"/>
        <v>Dayton1960</v>
      </c>
      <c r="F7847">
        <v>1</v>
      </c>
      <c r="G7847">
        <v>9</v>
      </c>
      <c r="H7847">
        <v>0</v>
      </c>
      <c r="I7847">
        <v>-13.08</v>
      </c>
      <c r="J7847">
        <v>-8.9600000000000009</v>
      </c>
      <c r="K7847">
        <v>-22.04</v>
      </c>
      <c r="L7847" s="2">
        <f>_xlfn.RANK.EQ(I7847, INDEX(CFB!$I$2:$I$1048576, MATCH(W7847, CFB!$W$2:$W$1048576, 0)):INDEX(CFB!$I$2:$I$1048576, MATCH(W7847, CFB!$W$2:$W$1048576, 0) + COUNTIF(CFB!$W$2:$W$1048576, W7847) - 1), 0)</f>
        <v>113</v>
      </c>
      <c r="M7847" s="2">
        <f>_xlfn.RANK.EQ(J7847, INDEX(CFB!$J$2:$J$1048576, MATCH(W7847, CFB!$W$2:$W$1048576, 0)):INDEX(CFB!$J$2:$J$1048576, MATCH(W7847, CFB!$W$2:$W$1048576, 0) + COUNTIF(CFB!$W$2:$W$1048576, W7847) - 1))</f>
        <v>101</v>
      </c>
      <c r="N7847" s="2">
        <f>RANK(K7847, INDEX(CFB!$K$2:$K$1048576, MATCH(W7847, CFB!$W$2:$W$1048576, 0)):INDEX(CFB!$K$2:$K$1048576, MATCH(W7847, CFB!$W$2:$W$1048576, 0) + COUNTIF(CFB!$W$2:$W$1048576, W7847) - 1))</f>
        <v>111</v>
      </c>
      <c r="O7847">
        <v>9.14</v>
      </c>
      <c r="P7847">
        <v>18.649999999999999</v>
      </c>
      <c r="W7847">
        <v>1960</v>
      </c>
      <c r="X7847">
        <f t="shared" si="243"/>
        <v>0</v>
      </c>
    </row>
    <row r="7848" spans="1:24" ht="12.75" hidden="1" customHeight="1" x14ac:dyDescent="0.45">
      <c r="A7848">
        <v>112</v>
      </c>
      <c r="B7848" t="s">
        <v>93</v>
      </c>
      <c r="C7848" t="s">
        <v>23</v>
      </c>
      <c r="D7848" s="2" t="str">
        <f t="shared" si="242"/>
        <v>Virginia1960</v>
      </c>
      <c r="F7848">
        <v>0</v>
      </c>
      <c r="G7848">
        <v>10</v>
      </c>
      <c r="H7848">
        <v>0</v>
      </c>
      <c r="I7848">
        <v>-7.01</v>
      </c>
      <c r="J7848">
        <v>-16.04</v>
      </c>
      <c r="K7848">
        <v>-23.05</v>
      </c>
      <c r="L7848" s="2">
        <f>_xlfn.RANK.EQ(I7848, INDEX(CFB!$I$2:$I$1048576, MATCH(W7848, CFB!$W$2:$W$1048576, 0)):INDEX(CFB!$I$2:$I$1048576, MATCH(W7848, CFB!$W$2:$W$1048576, 0) + COUNTIF(CFB!$W$2:$W$1048576, W7848) - 1), 0)</f>
        <v>98</v>
      </c>
      <c r="M7848" s="2">
        <f>_xlfn.RANK.EQ(J7848, INDEX(CFB!$J$2:$J$1048576, MATCH(W7848, CFB!$W$2:$W$1048576, 0)):INDEX(CFB!$J$2:$J$1048576, MATCH(W7848, CFB!$W$2:$W$1048576, 0) + COUNTIF(CFB!$W$2:$W$1048576, W7848) - 1))</f>
        <v>113</v>
      </c>
      <c r="N7848" s="2">
        <f>RANK(K7848, INDEX(CFB!$K$2:$K$1048576, MATCH(W7848, CFB!$W$2:$W$1048576, 0)):INDEX(CFB!$K$2:$K$1048576, MATCH(W7848, CFB!$W$2:$W$1048576, 0) + COUNTIF(CFB!$W$2:$W$1048576, W7848) - 1))</f>
        <v>112</v>
      </c>
      <c r="O7848">
        <v>17.399999999999999</v>
      </c>
      <c r="P7848">
        <v>25.93</v>
      </c>
      <c r="W7848">
        <v>1960</v>
      </c>
      <c r="X7848">
        <f t="shared" si="243"/>
        <v>0</v>
      </c>
    </row>
    <row r="7849" spans="1:24" ht="12.75" hidden="1" customHeight="1" x14ac:dyDescent="0.45">
      <c r="A7849">
        <v>113</v>
      </c>
      <c r="B7849" t="s">
        <v>249</v>
      </c>
      <c r="C7849" t="s">
        <v>251</v>
      </c>
      <c r="D7849" s="2" t="str">
        <f t="shared" si="242"/>
        <v>Hardin-Simmons1960</v>
      </c>
      <c r="F7849">
        <v>0</v>
      </c>
      <c r="G7849">
        <v>10</v>
      </c>
      <c r="H7849">
        <v>0</v>
      </c>
      <c r="I7849">
        <v>-12.02</v>
      </c>
      <c r="J7849">
        <v>-13.76</v>
      </c>
      <c r="K7849">
        <v>-25.78</v>
      </c>
      <c r="L7849" s="2">
        <f>_xlfn.RANK.EQ(I7849, INDEX(CFB!$I$2:$I$1048576, MATCH(W7849, CFB!$W$2:$W$1048576, 0)):INDEX(CFB!$I$2:$I$1048576, MATCH(W7849, CFB!$W$2:$W$1048576, 0) + COUNTIF(CFB!$W$2:$W$1048576, W7849) - 1), 0)</f>
        <v>112</v>
      </c>
      <c r="M7849" s="2">
        <f>_xlfn.RANK.EQ(J7849, INDEX(CFB!$J$2:$J$1048576, MATCH(W7849, CFB!$W$2:$W$1048576, 0)):INDEX(CFB!$J$2:$J$1048576, MATCH(W7849, CFB!$W$2:$W$1048576, 0) + COUNTIF(CFB!$W$2:$W$1048576, W7849) - 1))</f>
        <v>111</v>
      </c>
      <c r="N7849" s="2">
        <f>RANK(K7849, INDEX(CFB!$K$2:$K$1048576, MATCH(W7849, CFB!$W$2:$W$1048576, 0)):INDEX(CFB!$K$2:$K$1048576, MATCH(W7849, CFB!$W$2:$W$1048576, 0) + COUNTIF(CFB!$W$2:$W$1048576, W7849) - 1))</f>
        <v>113</v>
      </c>
      <c r="O7849">
        <v>11.27</v>
      </c>
      <c r="P7849">
        <v>24</v>
      </c>
      <c r="W7849">
        <v>1960</v>
      </c>
      <c r="X7849">
        <f t="shared" si="243"/>
        <v>0</v>
      </c>
    </row>
    <row r="7850" spans="1:24" ht="12.75" hidden="1" customHeight="1" x14ac:dyDescent="0.45">
      <c r="A7850">
        <v>1</v>
      </c>
      <c r="B7850" t="s">
        <v>19</v>
      </c>
      <c r="C7850" t="s">
        <v>15</v>
      </c>
      <c r="D7850" s="2" t="str">
        <f t="shared" si="242"/>
        <v>Ole Miss1959</v>
      </c>
      <c r="E7850">
        <v>2</v>
      </c>
      <c r="F7850">
        <v>10</v>
      </c>
      <c r="G7850">
        <v>1</v>
      </c>
      <c r="H7850">
        <v>0</v>
      </c>
      <c r="I7850">
        <v>10.39</v>
      </c>
      <c r="J7850">
        <v>13.73</v>
      </c>
      <c r="K7850">
        <v>24.12</v>
      </c>
      <c r="L7850" s="2">
        <f>_xlfn.RANK.EQ(I7850, INDEX(CFB!$I$2:$I$1048576, MATCH(W7850, CFB!$W$2:$W$1048576, 0)):INDEX(CFB!$I$2:$I$1048576, MATCH(W7850, CFB!$W$2:$W$1048576, 0) + COUNTIF(CFB!$W$2:$W$1048576, W7850) - 1), 0)</f>
        <v>3</v>
      </c>
      <c r="M7850" s="2">
        <f>_xlfn.RANK.EQ(J7850, INDEX(CFB!$J$2:$J$1048576, MATCH(W7850, CFB!$W$2:$W$1048576, 0)):INDEX(CFB!$J$2:$J$1048576, MATCH(W7850, CFB!$W$2:$W$1048576, 0) + COUNTIF(CFB!$W$2:$W$1048576, W7850) - 1))</f>
        <v>2</v>
      </c>
      <c r="N7850" s="2">
        <f>RANK(K7850, INDEX(CFB!$K$2:$K$1048576, MATCH(W7850, CFB!$W$2:$W$1048576, 0)):INDEX(CFB!$K$2:$K$1048576, MATCH(W7850, CFB!$W$2:$W$1048576, 0) + COUNTIF(CFB!$W$2:$W$1048576, W7850) - 1))</f>
        <v>1</v>
      </c>
      <c r="O7850">
        <v>45.99</v>
      </c>
      <c r="P7850">
        <v>-8.16</v>
      </c>
      <c r="W7850">
        <v>1959</v>
      </c>
      <c r="X7850">
        <f t="shared" si="243"/>
        <v>0</v>
      </c>
    </row>
    <row r="7851" spans="1:24" ht="12.75" hidden="1" customHeight="1" x14ac:dyDescent="0.45">
      <c r="A7851">
        <v>2</v>
      </c>
      <c r="B7851" t="s">
        <v>53</v>
      </c>
      <c r="C7851" t="s">
        <v>12</v>
      </c>
      <c r="D7851" s="2" t="str">
        <f t="shared" si="242"/>
        <v>Syracuse1959</v>
      </c>
      <c r="E7851">
        <v>1</v>
      </c>
      <c r="F7851">
        <v>11</v>
      </c>
      <c r="G7851">
        <v>0</v>
      </c>
      <c r="H7851">
        <v>0</v>
      </c>
      <c r="I7851">
        <v>13.05</v>
      </c>
      <c r="J7851">
        <v>10.32</v>
      </c>
      <c r="K7851">
        <v>23.36</v>
      </c>
      <c r="L7851" s="2">
        <f>_xlfn.RANK.EQ(I7851, INDEX(CFB!$I$2:$I$1048576, MATCH(W7851, CFB!$W$2:$W$1048576, 0)):INDEX(CFB!$I$2:$I$1048576, MATCH(W7851, CFB!$W$2:$W$1048576, 0) + COUNTIF(CFB!$W$2:$W$1048576, W7851) - 1), 0)</f>
        <v>1</v>
      </c>
      <c r="M7851" s="2">
        <f>_xlfn.RANK.EQ(J7851, INDEX(CFB!$J$2:$J$1048576, MATCH(W7851, CFB!$W$2:$W$1048576, 0)):INDEX(CFB!$J$2:$J$1048576, MATCH(W7851, CFB!$W$2:$W$1048576, 0) + COUNTIF(CFB!$W$2:$W$1048576, W7851) - 1))</f>
        <v>8</v>
      </c>
      <c r="N7851" s="2">
        <f>RANK(K7851, INDEX(CFB!$K$2:$K$1048576, MATCH(W7851, CFB!$W$2:$W$1048576, 0)):INDEX(CFB!$K$2:$K$1048576, MATCH(W7851, CFB!$W$2:$W$1048576, 0) + COUNTIF(CFB!$W$2:$W$1048576, W7851) - 1))</f>
        <v>2</v>
      </c>
      <c r="O7851">
        <v>48.17</v>
      </c>
      <c r="P7851">
        <v>-4.1100000000000003</v>
      </c>
      <c r="W7851">
        <v>1959</v>
      </c>
      <c r="X7851">
        <f t="shared" si="243"/>
        <v>1</v>
      </c>
    </row>
    <row r="7852" spans="1:24" ht="12.75" hidden="1" customHeight="1" x14ac:dyDescent="0.45">
      <c r="A7852">
        <v>3</v>
      </c>
      <c r="B7852" t="s">
        <v>27</v>
      </c>
      <c r="C7852" t="s">
        <v>15</v>
      </c>
      <c r="D7852" s="2" t="str">
        <f t="shared" si="242"/>
        <v>LSU1959</v>
      </c>
      <c r="E7852">
        <v>3</v>
      </c>
      <c r="F7852">
        <v>9</v>
      </c>
      <c r="G7852">
        <v>2</v>
      </c>
      <c r="H7852">
        <v>0</v>
      </c>
      <c r="I7852">
        <v>5.81</v>
      </c>
      <c r="J7852">
        <v>13.85</v>
      </c>
      <c r="K7852">
        <v>19.66</v>
      </c>
      <c r="L7852" s="2">
        <f>_xlfn.RANK.EQ(I7852, INDEX(CFB!$I$2:$I$1048576, MATCH(W7852, CFB!$W$2:$W$1048576, 0)):INDEX(CFB!$I$2:$I$1048576, MATCH(W7852, CFB!$W$2:$W$1048576, 0) + COUNTIF(CFB!$W$2:$W$1048576, W7852) - 1), 0)</f>
        <v>15</v>
      </c>
      <c r="M7852" s="2">
        <f>_xlfn.RANK.EQ(J7852, INDEX(CFB!$J$2:$J$1048576, MATCH(W7852, CFB!$W$2:$W$1048576, 0)):INDEX(CFB!$J$2:$J$1048576, MATCH(W7852, CFB!$W$2:$W$1048576, 0) + COUNTIF(CFB!$W$2:$W$1048576, W7852) - 1))</f>
        <v>1</v>
      </c>
      <c r="N7852" s="2">
        <f>RANK(K7852, INDEX(CFB!$K$2:$K$1048576, MATCH(W7852, CFB!$W$2:$W$1048576, 0)):INDEX(CFB!$K$2:$K$1048576, MATCH(W7852, CFB!$W$2:$W$1048576, 0) + COUNTIF(CFB!$W$2:$W$1048576, W7852) - 1))</f>
        <v>3</v>
      </c>
      <c r="O7852">
        <v>31.25</v>
      </c>
      <c r="P7852">
        <v>-11.19</v>
      </c>
      <c r="W7852">
        <v>1959</v>
      </c>
      <c r="X7852">
        <f t="shared" si="243"/>
        <v>0</v>
      </c>
    </row>
    <row r="7853" spans="1:24" ht="12.75" hidden="1" customHeight="1" x14ac:dyDescent="0.45">
      <c r="A7853">
        <v>4</v>
      </c>
      <c r="B7853" t="s">
        <v>14</v>
      </c>
      <c r="C7853" t="s">
        <v>189</v>
      </c>
      <c r="D7853" s="2" t="str">
        <f t="shared" si="242"/>
        <v>Texas1959</v>
      </c>
      <c r="E7853">
        <v>4</v>
      </c>
      <c r="F7853">
        <v>9</v>
      </c>
      <c r="G7853">
        <v>2</v>
      </c>
      <c r="H7853">
        <v>0</v>
      </c>
      <c r="I7853">
        <v>9.2200000000000006</v>
      </c>
      <c r="J7853">
        <v>10.35</v>
      </c>
      <c r="K7853">
        <v>19.579999999999998</v>
      </c>
      <c r="L7853" s="2">
        <f>_xlfn.RANK.EQ(I7853, INDEX(CFB!$I$2:$I$1048576, MATCH(W7853, CFB!$W$2:$W$1048576, 0)):INDEX(CFB!$I$2:$I$1048576, MATCH(W7853, CFB!$W$2:$W$1048576, 0) + COUNTIF(CFB!$W$2:$W$1048576, W7853) - 1), 0)</f>
        <v>5</v>
      </c>
      <c r="M7853" s="2">
        <f>_xlfn.RANK.EQ(J7853, INDEX(CFB!$J$2:$J$1048576, MATCH(W7853, CFB!$W$2:$W$1048576, 0)):INDEX(CFB!$J$2:$J$1048576, MATCH(W7853, CFB!$W$2:$W$1048576, 0) + COUNTIF(CFB!$W$2:$W$1048576, W7853) - 1))</f>
        <v>7</v>
      </c>
      <c r="N7853" s="2">
        <f>RANK(K7853, INDEX(CFB!$K$2:$K$1048576, MATCH(W7853, CFB!$W$2:$W$1048576, 0)):INDEX(CFB!$K$2:$K$1048576, MATCH(W7853, CFB!$W$2:$W$1048576, 0) + COUNTIF(CFB!$W$2:$W$1048576, W7853) - 1))</f>
        <v>4</v>
      </c>
      <c r="O7853">
        <v>34.5</v>
      </c>
      <c r="P7853">
        <v>-6.01</v>
      </c>
      <c r="W7853">
        <v>1959</v>
      </c>
      <c r="X7853">
        <f t="shared" si="243"/>
        <v>0</v>
      </c>
    </row>
    <row r="7854" spans="1:24" ht="12.75" hidden="1" customHeight="1" x14ac:dyDescent="0.45">
      <c r="A7854">
        <v>5</v>
      </c>
      <c r="B7854" t="s">
        <v>66</v>
      </c>
      <c r="C7854" t="s">
        <v>242</v>
      </c>
      <c r="D7854" s="2" t="str">
        <f t="shared" si="242"/>
        <v>Washington1959</v>
      </c>
      <c r="E7854">
        <v>8</v>
      </c>
      <c r="F7854">
        <v>10</v>
      </c>
      <c r="G7854">
        <v>1</v>
      </c>
      <c r="H7854">
        <v>0</v>
      </c>
      <c r="I7854">
        <v>5.65</v>
      </c>
      <c r="J7854">
        <v>11.47</v>
      </c>
      <c r="K7854">
        <v>17.12</v>
      </c>
      <c r="L7854" s="2">
        <f>_xlfn.RANK.EQ(I7854, INDEX(CFB!$I$2:$I$1048576, MATCH(W7854, CFB!$W$2:$W$1048576, 0)):INDEX(CFB!$I$2:$I$1048576, MATCH(W7854, CFB!$W$2:$W$1048576, 0) + COUNTIF(CFB!$W$2:$W$1048576, W7854) - 1), 0)</f>
        <v>17</v>
      </c>
      <c r="M7854" s="2">
        <f>_xlfn.RANK.EQ(J7854, INDEX(CFB!$J$2:$J$1048576, MATCH(W7854, CFB!$W$2:$W$1048576, 0)):INDEX(CFB!$J$2:$J$1048576, MATCH(W7854, CFB!$W$2:$W$1048576, 0) + COUNTIF(CFB!$W$2:$W$1048576, W7854) - 1))</f>
        <v>4</v>
      </c>
      <c r="N7854" s="2">
        <f>RANK(K7854, INDEX(CFB!$K$2:$K$1048576, MATCH(W7854, CFB!$W$2:$W$1048576, 0)):INDEX(CFB!$K$2:$K$1048576, MATCH(W7854, CFB!$W$2:$W$1048576, 0) + COUNTIF(CFB!$W$2:$W$1048576, W7854) - 1))</f>
        <v>5</v>
      </c>
      <c r="O7854">
        <v>33.17</v>
      </c>
      <c r="P7854">
        <v>-6.15</v>
      </c>
      <c r="W7854">
        <v>1959</v>
      </c>
      <c r="X7854">
        <f t="shared" si="243"/>
        <v>0</v>
      </c>
    </row>
    <row r="7855" spans="1:24" ht="12.75" hidden="1" customHeight="1" x14ac:dyDescent="0.45">
      <c r="A7855">
        <v>6</v>
      </c>
      <c r="B7855" t="s">
        <v>61</v>
      </c>
      <c r="C7855" t="s">
        <v>189</v>
      </c>
      <c r="D7855" s="2" t="str">
        <f t="shared" si="242"/>
        <v>Texas Christian1959</v>
      </c>
      <c r="E7855">
        <v>7</v>
      </c>
      <c r="F7855">
        <v>8</v>
      </c>
      <c r="G7855">
        <v>3</v>
      </c>
      <c r="H7855">
        <v>0</v>
      </c>
      <c r="I7855">
        <v>4.28</v>
      </c>
      <c r="J7855">
        <v>12.16</v>
      </c>
      <c r="K7855">
        <v>16.440000000000001</v>
      </c>
      <c r="L7855" s="2">
        <f>_xlfn.RANK.EQ(I7855, INDEX(CFB!$I$2:$I$1048576, MATCH(W7855, CFB!$W$2:$W$1048576, 0)):INDEX(CFB!$I$2:$I$1048576, MATCH(W7855, CFB!$W$2:$W$1048576, 0) + COUNTIF(CFB!$W$2:$W$1048576, W7855) - 1), 0)</f>
        <v>29</v>
      </c>
      <c r="M7855" s="2">
        <f>_xlfn.RANK.EQ(J7855, INDEX(CFB!$J$2:$J$1048576, MATCH(W7855, CFB!$W$2:$W$1048576, 0)):INDEX(CFB!$J$2:$J$1048576, MATCH(W7855, CFB!$W$2:$W$1048576, 0) + COUNTIF(CFB!$W$2:$W$1048576, W7855) - 1))</f>
        <v>3</v>
      </c>
      <c r="N7855" s="2">
        <f>RANK(K7855, INDEX(CFB!$K$2:$K$1048576, MATCH(W7855, CFB!$W$2:$W$1048576, 0)):INDEX(CFB!$K$2:$K$1048576, MATCH(W7855, CFB!$W$2:$W$1048576, 0) + COUNTIF(CFB!$W$2:$W$1048576, W7855) - 1))</f>
        <v>6</v>
      </c>
      <c r="O7855">
        <v>31.56</v>
      </c>
      <c r="P7855">
        <v>-6.93</v>
      </c>
      <c r="W7855">
        <v>1959</v>
      </c>
      <c r="X7855">
        <f t="shared" si="243"/>
        <v>0</v>
      </c>
    </row>
    <row r="7856" spans="1:24" ht="12.75" hidden="1" customHeight="1" x14ac:dyDescent="0.45">
      <c r="A7856">
        <v>7</v>
      </c>
      <c r="B7856" t="s">
        <v>17</v>
      </c>
      <c r="C7856" t="s">
        <v>15</v>
      </c>
      <c r="D7856" s="2" t="str">
        <f t="shared" si="242"/>
        <v>Georgia1959</v>
      </c>
      <c r="E7856">
        <v>5</v>
      </c>
      <c r="F7856">
        <v>10</v>
      </c>
      <c r="G7856">
        <v>1</v>
      </c>
      <c r="H7856">
        <v>0</v>
      </c>
      <c r="I7856">
        <v>8.31</v>
      </c>
      <c r="J7856">
        <v>7.69</v>
      </c>
      <c r="K7856">
        <v>16</v>
      </c>
      <c r="L7856" s="2">
        <f>_xlfn.RANK.EQ(I7856, INDEX(CFB!$I$2:$I$1048576, MATCH(W7856, CFB!$W$2:$W$1048576, 0)):INDEX(CFB!$I$2:$I$1048576, MATCH(W7856, CFB!$W$2:$W$1048576, 0) + COUNTIF(CFB!$W$2:$W$1048576, W7856) - 1), 0)</f>
        <v>9</v>
      </c>
      <c r="M7856" s="2">
        <f>_xlfn.RANK.EQ(J7856, INDEX(CFB!$J$2:$J$1048576, MATCH(W7856, CFB!$W$2:$W$1048576, 0)):INDEX(CFB!$J$2:$J$1048576, MATCH(W7856, CFB!$W$2:$W$1048576, 0) + COUNTIF(CFB!$W$2:$W$1048576, W7856) - 1))</f>
        <v>14</v>
      </c>
      <c r="N7856" s="2">
        <f>RANK(K7856, INDEX(CFB!$K$2:$K$1048576, MATCH(W7856, CFB!$W$2:$W$1048576, 0)):INDEX(CFB!$K$2:$K$1048576, MATCH(W7856, CFB!$W$2:$W$1048576, 0) + COUNTIF(CFB!$W$2:$W$1048576, W7856) - 1))</f>
        <v>7</v>
      </c>
      <c r="O7856">
        <v>35.369999999999997</v>
      </c>
      <c r="P7856">
        <v>-2.42</v>
      </c>
      <c r="W7856">
        <v>1959</v>
      </c>
      <c r="X7856">
        <f t="shared" si="243"/>
        <v>0</v>
      </c>
    </row>
    <row r="7857" spans="1:24" ht="12.75" hidden="1" customHeight="1" x14ac:dyDescent="0.45">
      <c r="A7857">
        <v>8</v>
      </c>
      <c r="B7857" t="s">
        <v>36</v>
      </c>
      <c r="C7857" t="s">
        <v>10</v>
      </c>
      <c r="D7857" s="2" t="str">
        <f t="shared" si="242"/>
        <v>Iowa1959</v>
      </c>
      <c r="F7857">
        <v>5</v>
      </c>
      <c r="G7857">
        <v>4</v>
      </c>
      <c r="H7857">
        <v>0</v>
      </c>
      <c r="I7857">
        <v>9.06</v>
      </c>
      <c r="J7857">
        <v>6.77</v>
      </c>
      <c r="K7857">
        <v>15.83</v>
      </c>
      <c r="L7857" s="2">
        <f>_xlfn.RANK.EQ(I7857, INDEX(CFB!$I$2:$I$1048576, MATCH(W7857, CFB!$W$2:$W$1048576, 0)):INDEX(CFB!$I$2:$I$1048576, MATCH(W7857, CFB!$W$2:$W$1048576, 0) + COUNTIF(CFB!$W$2:$W$1048576, W7857) - 1), 0)</f>
        <v>6</v>
      </c>
      <c r="M7857" s="2">
        <f>_xlfn.RANK.EQ(J7857, INDEX(CFB!$J$2:$J$1048576, MATCH(W7857, CFB!$W$2:$W$1048576, 0)):INDEX(CFB!$J$2:$J$1048576, MATCH(W7857, CFB!$W$2:$W$1048576, 0) + COUNTIF(CFB!$W$2:$W$1048576, W7857) - 1))</f>
        <v>17</v>
      </c>
      <c r="N7857" s="2">
        <f>RANK(K7857, INDEX(CFB!$K$2:$K$1048576, MATCH(W7857, CFB!$W$2:$W$1048576, 0)):INDEX(CFB!$K$2:$K$1048576, MATCH(W7857, CFB!$W$2:$W$1048576, 0) + COUNTIF(CFB!$W$2:$W$1048576, W7857) - 1))</f>
        <v>8</v>
      </c>
      <c r="O7857">
        <v>40.1</v>
      </c>
      <c r="P7857">
        <v>-2.41</v>
      </c>
      <c r="W7857">
        <v>1959</v>
      </c>
      <c r="X7857">
        <f t="shared" si="243"/>
        <v>0</v>
      </c>
    </row>
    <row r="7858" spans="1:24" ht="12.75" hidden="1" customHeight="1" x14ac:dyDescent="0.45">
      <c r="A7858">
        <v>9</v>
      </c>
      <c r="B7858" t="s">
        <v>38</v>
      </c>
      <c r="C7858" t="s">
        <v>242</v>
      </c>
      <c r="D7858" s="2" t="str">
        <f t="shared" si="242"/>
        <v>USC1959</v>
      </c>
      <c r="E7858">
        <v>14</v>
      </c>
      <c r="F7858">
        <v>8</v>
      </c>
      <c r="G7858">
        <v>2</v>
      </c>
      <c r="H7858">
        <v>0</v>
      </c>
      <c r="I7858">
        <v>5.67</v>
      </c>
      <c r="J7858">
        <v>9.19</v>
      </c>
      <c r="K7858">
        <v>14.86</v>
      </c>
      <c r="L7858" s="2">
        <f>_xlfn.RANK.EQ(I7858, INDEX(CFB!$I$2:$I$1048576, MATCH(W7858, CFB!$W$2:$W$1048576, 0)):INDEX(CFB!$I$2:$I$1048576, MATCH(W7858, CFB!$W$2:$W$1048576, 0) + COUNTIF(CFB!$W$2:$W$1048576, W7858) - 1), 0)</f>
        <v>16</v>
      </c>
      <c r="M7858" s="2">
        <f>_xlfn.RANK.EQ(J7858, INDEX(CFB!$J$2:$J$1048576, MATCH(W7858, CFB!$W$2:$W$1048576, 0)):INDEX(CFB!$J$2:$J$1048576, MATCH(W7858, CFB!$W$2:$W$1048576, 0) + COUNTIF(CFB!$W$2:$W$1048576, W7858) - 1))</f>
        <v>12</v>
      </c>
      <c r="N7858" s="2">
        <f>RANK(K7858, INDEX(CFB!$K$2:$K$1048576, MATCH(W7858, CFB!$W$2:$W$1048576, 0)):INDEX(CFB!$K$2:$K$1048576, MATCH(W7858, CFB!$W$2:$W$1048576, 0) + COUNTIF(CFB!$W$2:$W$1048576, W7858) - 1))</f>
        <v>9</v>
      </c>
      <c r="O7858">
        <v>32.090000000000003</v>
      </c>
      <c r="P7858">
        <v>-3.86</v>
      </c>
      <c r="W7858">
        <v>1959</v>
      </c>
      <c r="X7858">
        <f t="shared" si="243"/>
        <v>0</v>
      </c>
    </row>
    <row r="7859" spans="1:24" ht="12.75" hidden="1" customHeight="1" x14ac:dyDescent="0.45">
      <c r="A7859">
        <v>10</v>
      </c>
      <c r="B7859" t="s">
        <v>69</v>
      </c>
      <c r="C7859" t="s">
        <v>189</v>
      </c>
      <c r="D7859" s="2" t="str">
        <f t="shared" si="242"/>
        <v>Arkansas1959</v>
      </c>
      <c r="E7859">
        <v>9</v>
      </c>
      <c r="F7859">
        <v>9</v>
      </c>
      <c r="G7859">
        <v>2</v>
      </c>
      <c r="H7859">
        <v>0</v>
      </c>
      <c r="I7859">
        <v>5.4</v>
      </c>
      <c r="J7859">
        <v>9.36</v>
      </c>
      <c r="K7859">
        <v>14.75</v>
      </c>
      <c r="L7859" s="2">
        <f>_xlfn.RANK.EQ(I7859, INDEX(CFB!$I$2:$I$1048576, MATCH(W7859, CFB!$W$2:$W$1048576, 0)):INDEX(CFB!$I$2:$I$1048576, MATCH(W7859, CFB!$W$2:$W$1048576, 0) + COUNTIF(CFB!$W$2:$W$1048576, W7859) - 1), 0)</f>
        <v>18</v>
      </c>
      <c r="M7859" s="2">
        <f>_xlfn.RANK.EQ(J7859, INDEX(CFB!$J$2:$J$1048576, MATCH(W7859, CFB!$W$2:$W$1048576, 0)):INDEX(CFB!$J$2:$J$1048576, MATCH(W7859, CFB!$W$2:$W$1048576, 0) + COUNTIF(CFB!$W$2:$W$1048576, W7859) - 1))</f>
        <v>10</v>
      </c>
      <c r="N7859" s="2">
        <f>RANK(K7859, INDEX(CFB!$K$2:$K$1048576, MATCH(W7859, CFB!$W$2:$W$1048576, 0)):INDEX(CFB!$K$2:$K$1048576, MATCH(W7859, CFB!$W$2:$W$1048576, 0) + COUNTIF(CFB!$W$2:$W$1048576, W7859) - 1))</f>
        <v>10</v>
      </c>
      <c r="O7859">
        <v>30.42</v>
      </c>
      <c r="P7859">
        <v>-4.79</v>
      </c>
      <c r="W7859">
        <v>1959</v>
      </c>
      <c r="X7859">
        <f t="shared" si="243"/>
        <v>0</v>
      </c>
    </row>
    <row r="7860" spans="1:24" ht="12.75" hidden="1" customHeight="1" x14ac:dyDescent="0.45">
      <c r="A7860">
        <v>11</v>
      </c>
      <c r="B7860" t="s">
        <v>103</v>
      </c>
      <c r="C7860" t="s">
        <v>10</v>
      </c>
      <c r="D7860" s="2" t="str">
        <f t="shared" si="242"/>
        <v>Northwestern1959</v>
      </c>
      <c r="F7860">
        <v>6</v>
      </c>
      <c r="G7860">
        <v>3</v>
      </c>
      <c r="H7860">
        <v>0</v>
      </c>
      <c r="I7860">
        <v>8.6300000000000008</v>
      </c>
      <c r="J7860">
        <v>6.09</v>
      </c>
      <c r="K7860">
        <v>14.71</v>
      </c>
      <c r="L7860" s="2">
        <f>_xlfn.RANK.EQ(I7860, INDEX(CFB!$I$2:$I$1048576, MATCH(W7860, CFB!$W$2:$W$1048576, 0)):INDEX(CFB!$I$2:$I$1048576, MATCH(W7860, CFB!$W$2:$W$1048576, 0) + COUNTIF(CFB!$W$2:$W$1048576, W7860) - 1), 0)</f>
        <v>7</v>
      </c>
      <c r="M7860" s="2">
        <f>_xlfn.RANK.EQ(J7860, INDEX(CFB!$J$2:$J$1048576, MATCH(W7860, CFB!$W$2:$W$1048576, 0)):INDEX(CFB!$J$2:$J$1048576, MATCH(W7860, CFB!$W$2:$W$1048576, 0) + COUNTIF(CFB!$W$2:$W$1048576, W7860) - 1))</f>
        <v>24</v>
      </c>
      <c r="N7860" s="2">
        <f>RANK(K7860, INDEX(CFB!$K$2:$K$1048576, MATCH(W7860, CFB!$W$2:$W$1048576, 0)):INDEX(CFB!$K$2:$K$1048576, MATCH(W7860, CFB!$W$2:$W$1048576, 0) + COUNTIF(CFB!$W$2:$W$1048576, W7860) - 1))</f>
        <v>11</v>
      </c>
      <c r="O7860">
        <v>34.89</v>
      </c>
      <c r="P7860">
        <v>-1.49</v>
      </c>
      <c r="W7860">
        <v>1959</v>
      </c>
      <c r="X7860">
        <f t="shared" si="243"/>
        <v>0</v>
      </c>
    </row>
    <row r="7861" spans="1:24" ht="12.75" hidden="1" customHeight="1" x14ac:dyDescent="0.45">
      <c r="A7861">
        <v>12</v>
      </c>
      <c r="B7861" t="s">
        <v>54</v>
      </c>
      <c r="C7861" t="s">
        <v>254</v>
      </c>
      <c r="D7861" s="2" t="str">
        <f t="shared" si="242"/>
        <v>Oklahoma1959</v>
      </c>
      <c r="E7861">
        <v>15</v>
      </c>
      <c r="F7861">
        <v>7</v>
      </c>
      <c r="G7861">
        <v>3</v>
      </c>
      <c r="H7861">
        <v>0</v>
      </c>
      <c r="I7861">
        <v>10.38</v>
      </c>
      <c r="J7861">
        <v>4.25</v>
      </c>
      <c r="K7861">
        <v>14.63</v>
      </c>
      <c r="L7861" s="2">
        <f>_xlfn.RANK.EQ(I7861, INDEX(CFB!$I$2:$I$1048576, MATCH(W7861, CFB!$W$2:$W$1048576, 0)):INDEX(CFB!$I$2:$I$1048576, MATCH(W7861, CFB!$W$2:$W$1048576, 0) + COUNTIF(CFB!$W$2:$W$1048576, W7861) - 1), 0)</f>
        <v>4</v>
      </c>
      <c r="M7861" s="2">
        <f>_xlfn.RANK.EQ(J7861, INDEX(CFB!$J$2:$J$1048576, MATCH(W7861, CFB!$W$2:$W$1048576, 0)):INDEX(CFB!$J$2:$J$1048576, MATCH(W7861, CFB!$W$2:$W$1048576, 0) + COUNTIF(CFB!$W$2:$W$1048576, W7861) - 1))</f>
        <v>33</v>
      </c>
      <c r="N7861" s="2">
        <f>RANK(K7861, INDEX(CFB!$K$2:$K$1048576, MATCH(W7861, CFB!$W$2:$W$1048576, 0)):INDEX(CFB!$K$2:$K$1048576, MATCH(W7861, CFB!$W$2:$W$1048576, 0) + COUNTIF(CFB!$W$2:$W$1048576, W7861) - 1))</f>
        <v>12</v>
      </c>
      <c r="O7861">
        <v>36.880000000000003</v>
      </c>
      <c r="P7861">
        <v>1.67</v>
      </c>
      <c r="W7861">
        <v>1959</v>
      </c>
      <c r="X7861">
        <f t="shared" si="243"/>
        <v>0</v>
      </c>
    </row>
    <row r="7862" spans="1:24" ht="12.75" hidden="1" customHeight="1" x14ac:dyDescent="0.45">
      <c r="A7862">
        <v>13</v>
      </c>
      <c r="B7862" t="s">
        <v>67</v>
      </c>
      <c r="C7862" t="s">
        <v>15</v>
      </c>
      <c r="D7862" s="2" t="str">
        <f t="shared" si="242"/>
        <v>Auburn1959</v>
      </c>
      <c r="F7862">
        <v>7</v>
      </c>
      <c r="G7862">
        <v>3</v>
      </c>
      <c r="H7862">
        <v>0</v>
      </c>
      <c r="I7862">
        <v>4.3899999999999997</v>
      </c>
      <c r="J7862">
        <v>9.91</v>
      </c>
      <c r="K7862">
        <v>14.3</v>
      </c>
      <c r="L7862" s="2">
        <f>_xlfn.RANK.EQ(I7862, INDEX(CFB!$I$2:$I$1048576, MATCH(W7862, CFB!$W$2:$W$1048576, 0)):INDEX(CFB!$I$2:$I$1048576, MATCH(W7862, CFB!$W$2:$W$1048576, 0) + COUNTIF(CFB!$W$2:$W$1048576, W7862) - 1), 0)</f>
        <v>27</v>
      </c>
      <c r="M7862" s="2">
        <f>_xlfn.RANK.EQ(J7862, INDEX(CFB!$J$2:$J$1048576, MATCH(W7862, CFB!$W$2:$W$1048576, 0)):INDEX(CFB!$J$2:$J$1048576, MATCH(W7862, CFB!$W$2:$W$1048576, 0) + COUNTIF(CFB!$W$2:$W$1048576, W7862) - 1))</f>
        <v>9</v>
      </c>
      <c r="N7862" s="2">
        <f>RANK(K7862, INDEX(CFB!$K$2:$K$1048576, MATCH(W7862, CFB!$W$2:$W$1048576, 0)):INDEX(CFB!$K$2:$K$1048576, MATCH(W7862, CFB!$W$2:$W$1048576, 0) + COUNTIF(CFB!$W$2:$W$1048576, W7862) - 1))</f>
        <v>13</v>
      </c>
      <c r="O7862">
        <v>30.66</v>
      </c>
      <c r="P7862">
        <v>-5.27</v>
      </c>
      <c r="W7862">
        <v>1959</v>
      </c>
      <c r="X7862">
        <f t="shared" si="243"/>
        <v>0</v>
      </c>
    </row>
    <row r="7863" spans="1:24" ht="12.75" hidden="1" customHeight="1" x14ac:dyDescent="0.45">
      <c r="A7863">
        <v>14</v>
      </c>
      <c r="B7863" t="s">
        <v>124</v>
      </c>
      <c r="C7863" t="s">
        <v>10</v>
      </c>
      <c r="D7863" s="2" t="str">
        <f t="shared" si="242"/>
        <v>Purdue1959</v>
      </c>
      <c r="F7863">
        <v>5</v>
      </c>
      <c r="G7863">
        <v>2</v>
      </c>
      <c r="H7863">
        <v>2</v>
      </c>
      <c r="I7863">
        <v>3.03</v>
      </c>
      <c r="J7863">
        <v>10.83</v>
      </c>
      <c r="K7863">
        <v>13.86</v>
      </c>
      <c r="L7863" s="2">
        <f>_xlfn.RANK.EQ(I7863, INDEX(CFB!$I$2:$I$1048576, MATCH(W7863, CFB!$W$2:$W$1048576, 0)):INDEX(CFB!$I$2:$I$1048576, MATCH(W7863, CFB!$W$2:$W$1048576, 0) + COUNTIF(CFB!$W$2:$W$1048576, W7863) - 1), 0)</f>
        <v>38</v>
      </c>
      <c r="M7863" s="2">
        <f>_xlfn.RANK.EQ(J7863, INDEX(CFB!$J$2:$J$1048576, MATCH(W7863, CFB!$W$2:$W$1048576, 0)):INDEX(CFB!$J$2:$J$1048576, MATCH(W7863, CFB!$W$2:$W$1048576, 0) + COUNTIF(CFB!$W$2:$W$1048576, W7863) - 1))</f>
        <v>6</v>
      </c>
      <c r="N7863" s="2">
        <f>RANK(K7863, INDEX(CFB!$K$2:$K$1048576, MATCH(W7863, CFB!$W$2:$W$1048576, 0)):INDEX(CFB!$K$2:$K$1048576, MATCH(W7863, CFB!$W$2:$W$1048576, 0) + COUNTIF(CFB!$W$2:$W$1048576, W7863) - 1))</f>
        <v>14</v>
      </c>
      <c r="O7863">
        <v>28.62</v>
      </c>
      <c r="P7863">
        <v>-6.22</v>
      </c>
      <c r="W7863">
        <v>1959</v>
      </c>
      <c r="X7863">
        <f t="shared" si="243"/>
        <v>0</v>
      </c>
    </row>
    <row r="7864" spans="1:24" ht="12.75" hidden="1" customHeight="1" x14ac:dyDescent="0.45">
      <c r="A7864">
        <v>15</v>
      </c>
      <c r="B7864" t="s">
        <v>16</v>
      </c>
      <c r="C7864" t="s">
        <v>12</v>
      </c>
      <c r="D7864" s="2" t="str">
        <f t="shared" si="242"/>
        <v>Penn State1959</v>
      </c>
      <c r="E7864">
        <v>12</v>
      </c>
      <c r="F7864">
        <v>9</v>
      </c>
      <c r="G7864">
        <v>2</v>
      </c>
      <c r="H7864">
        <v>0</v>
      </c>
      <c r="I7864">
        <v>8.44</v>
      </c>
      <c r="J7864">
        <v>4.8</v>
      </c>
      <c r="K7864">
        <v>13.24</v>
      </c>
      <c r="L7864" s="2">
        <f>_xlfn.RANK.EQ(I7864, INDEX(CFB!$I$2:$I$1048576, MATCH(W7864, CFB!$W$2:$W$1048576, 0)):INDEX(CFB!$I$2:$I$1048576, MATCH(W7864, CFB!$W$2:$W$1048576, 0) + COUNTIF(CFB!$W$2:$W$1048576, W7864) - 1), 0)</f>
        <v>8</v>
      </c>
      <c r="M7864" s="2">
        <f>_xlfn.RANK.EQ(J7864, INDEX(CFB!$J$2:$J$1048576, MATCH(W7864, CFB!$W$2:$W$1048576, 0)):INDEX(CFB!$J$2:$J$1048576, MATCH(W7864, CFB!$W$2:$W$1048576, 0) + COUNTIF(CFB!$W$2:$W$1048576, W7864) - 1))</f>
        <v>30</v>
      </c>
      <c r="N7864" s="2">
        <f>RANK(K7864, INDEX(CFB!$K$2:$K$1048576, MATCH(W7864, CFB!$W$2:$W$1048576, 0)):INDEX(CFB!$K$2:$K$1048576, MATCH(W7864, CFB!$W$2:$W$1048576, 0) + COUNTIF(CFB!$W$2:$W$1048576, W7864) - 1))</f>
        <v>15</v>
      </c>
      <c r="O7864">
        <v>35.380000000000003</v>
      </c>
      <c r="P7864">
        <v>0.45</v>
      </c>
      <c r="W7864">
        <v>1959</v>
      </c>
      <c r="X7864">
        <f t="shared" si="243"/>
        <v>0</v>
      </c>
    </row>
    <row r="7865" spans="1:24" ht="12.75" hidden="1" customHeight="1" x14ac:dyDescent="0.45">
      <c r="A7865">
        <v>16</v>
      </c>
      <c r="B7865" t="s">
        <v>95</v>
      </c>
      <c r="C7865" t="s">
        <v>10</v>
      </c>
      <c r="D7865" s="2" t="str">
        <f t="shared" si="242"/>
        <v>Michigan State1959</v>
      </c>
      <c r="F7865">
        <v>5</v>
      </c>
      <c r="G7865">
        <v>4</v>
      </c>
      <c r="H7865">
        <v>0</v>
      </c>
      <c r="I7865">
        <v>6.46</v>
      </c>
      <c r="J7865">
        <v>6.6</v>
      </c>
      <c r="K7865">
        <v>13.06</v>
      </c>
      <c r="L7865" s="2">
        <f>_xlfn.RANK.EQ(I7865, INDEX(CFB!$I$2:$I$1048576, MATCH(W7865, CFB!$W$2:$W$1048576, 0)):INDEX(CFB!$I$2:$I$1048576, MATCH(W7865, CFB!$W$2:$W$1048576, 0) + COUNTIF(CFB!$W$2:$W$1048576, W7865) - 1), 0)</f>
        <v>13</v>
      </c>
      <c r="M7865" s="2">
        <f>_xlfn.RANK.EQ(J7865, INDEX(CFB!$J$2:$J$1048576, MATCH(W7865, CFB!$W$2:$W$1048576, 0)):INDEX(CFB!$J$2:$J$1048576, MATCH(W7865, CFB!$W$2:$W$1048576, 0) + COUNTIF(CFB!$W$2:$W$1048576, W7865) - 1))</f>
        <v>20</v>
      </c>
      <c r="N7865" s="2">
        <f>RANK(K7865, INDEX(CFB!$K$2:$K$1048576, MATCH(W7865, CFB!$W$2:$W$1048576, 0)):INDEX(CFB!$K$2:$K$1048576, MATCH(W7865, CFB!$W$2:$W$1048576, 0) + COUNTIF(CFB!$W$2:$W$1048576, W7865) - 1))</f>
        <v>16</v>
      </c>
      <c r="O7865">
        <v>32.659999999999997</v>
      </c>
      <c r="P7865">
        <v>-1.92</v>
      </c>
      <c r="W7865">
        <v>1959</v>
      </c>
      <c r="X7865">
        <f t="shared" si="243"/>
        <v>0</v>
      </c>
    </row>
    <row r="7866" spans="1:24" ht="12.75" hidden="1" customHeight="1" x14ac:dyDescent="0.45">
      <c r="A7866">
        <v>17</v>
      </c>
      <c r="B7866" t="s">
        <v>26</v>
      </c>
      <c r="C7866" t="s">
        <v>23</v>
      </c>
      <c r="D7866" s="2" t="str">
        <f t="shared" si="242"/>
        <v>Clemson1959</v>
      </c>
      <c r="E7866">
        <v>11</v>
      </c>
      <c r="F7866">
        <v>9</v>
      </c>
      <c r="G7866">
        <v>2</v>
      </c>
      <c r="H7866">
        <v>0</v>
      </c>
      <c r="I7866">
        <v>6.16</v>
      </c>
      <c r="J7866">
        <v>5.72</v>
      </c>
      <c r="K7866">
        <v>11.88</v>
      </c>
      <c r="L7866" s="2">
        <f>_xlfn.RANK.EQ(I7866, INDEX(CFB!$I$2:$I$1048576, MATCH(W7866, CFB!$W$2:$W$1048576, 0)):INDEX(CFB!$I$2:$I$1048576, MATCH(W7866, CFB!$W$2:$W$1048576, 0) + COUNTIF(CFB!$W$2:$W$1048576, W7866) - 1), 0)</f>
        <v>14</v>
      </c>
      <c r="M7866" s="2">
        <f>_xlfn.RANK.EQ(J7866, INDEX(CFB!$J$2:$J$1048576, MATCH(W7866, CFB!$W$2:$W$1048576, 0)):INDEX(CFB!$J$2:$J$1048576, MATCH(W7866, CFB!$W$2:$W$1048576, 0) + COUNTIF(CFB!$W$2:$W$1048576, W7866) - 1))</f>
        <v>28</v>
      </c>
      <c r="N7866" s="2">
        <f>RANK(K7866, INDEX(CFB!$K$2:$K$1048576, MATCH(W7866, CFB!$W$2:$W$1048576, 0)):INDEX(CFB!$K$2:$K$1048576, MATCH(W7866, CFB!$W$2:$W$1048576, 0) + COUNTIF(CFB!$W$2:$W$1048576, W7866) - 1))</f>
        <v>17</v>
      </c>
      <c r="O7866">
        <v>34.76</v>
      </c>
      <c r="P7866">
        <v>-0.42</v>
      </c>
      <c r="W7866">
        <v>1959</v>
      </c>
      <c r="X7866">
        <f t="shared" si="243"/>
        <v>0</v>
      </c>
    </row>
    <row r="7867" spans="1:24" ht="12.75" hidden="1" customHeight="1" x14ac:dyDescent="0.45">
      <c r="A7867">
        <v>18</v>
      </c>
      <c r="B7867" t="s">
        <v>43</v>
      </c>
      <c r="C7867" t="s">
        <v>10</v>
      </c>
      <c r="D7867" s="2" t="str">
        <f t="shared" si="242"/>
        <v>Illinois1959</v>
      </c>
      <c r="E7867">
        <v>13</v>
      </c>
      <c r="F7867">
        <v>5</v>
      </c>
      <c r="G7867">
        <v>3</v>
      </c>
      <c r="H7867">
        <v>1</v>
      </c>
      <c r="I7867">
        <v>2.19</v>
      </c>
      <c r="J7867">
        <v>9.24</v>
      </c>
      <c r="K7867">
        <v>11.43</v>
      </c>
      <c r="L7867" s="2">
        <f>_xlfn.RANK.EQ(I7867, INDEX(CFB!$I$2:$I$1048576, MATCH(W7867, CFB!$W$2:$W$1048576, 0)):INDEX(CFB!$I$2:$I$1048576, MATCH(W7867, CFB!$W$2:$W$1048576, 0) + COUNTIF(CFB!$W$2:$W$1048576, W7867) - 1), 0)</f>
        <v>46</v>
      </c>
      <c r="M7867" s="2">
        <f>_xlfn.RANK.EQ(J7867, INDEX(CFB!$J$2:$J$1048576, MATCH(W7867, CFB!$W$2:$W$1048576, 0)):INDEX(CFB!$J$2:$J$1048576, MATCH(W7867, CFB!$W$2:$W$1048576, 0) + COUNTIF(CFB!$W$2:$W$1048576, W7867) - 1))</f>
        <v>11</v>
      </c>
      <c r="N7867" s="2">
        <f>RANK(K7867, INDEX(CFB!$K$2:$K$1048576, MATCH(W7867, CFB!$W$2:$W$1048576, 0)):INDEX(CFB!$K$2:$K$1048576, MATCH(W7867, CFB!$W$2:$W$1048576, 0) + COUNTIF(CFB!$W$2:$W$1048576, W7867) - 1))</f>
        <v>18</v>
      </c>
      <c r="O7867">
        <v>27.81</v>
      </c>
      <c r="P7867">
        <v>-4.33</v>
      </c>
      <c r="W7867">
        <v>1959</v>
      </c>
      <c r="X7867">
        <f t="shared" si="243"/>
        <v>0</v>
      </c>
    </row>
    <row r="7868" spans="1:24" ht="12.75" hidden="1" customHeight="1" x14ac:dyDescent="0.45">
      <c r="A7868">
        <v>19</v>
      </c>
      <c r="B7868" t="s">
        <v>21</v>
      </c>
      <c r="C7868" t="s">
        <v>10</v>
      </c>
      <c r="D7868" s="2" t="str">
        <f t="shared" si="242"/>
        <v>Indiana1959</v>
      </c>
      <c r="F7868">
        <v>4</v>
      </c>
      <c r="G7868">
        <v>4</v>
      </c>
      <c r="H7868">
        <v>1</v>
      </c>
      <c r="I7868">
        <v>5.0199999999999996</v>
      </c>
      <c r="J7868">
        <v>6.25</v>
      </c>
      <c r="K7868">
        <v>11.27</v>
      </c>
      <c r="L7868" s="2">
        <f>_xlfn.RANK.EQ(I7868, INDEX(CFB!$I$2:$I$1048576, MATCH(W7868, CFB!$W$2:$W$1048576, 0)):INDEX(CFB!$I$2:$I$1048576, MATCH(W7868, CFB!$W$2:$W$1048576, 0) + COUNTIF(CFB!$W$2:$W$1048576, W7868) - 1), 0)</f>
        <v>20</v>
      </c>
      <c r="M7868" s="2">
        <f>_xlfn.RANK.EQ(J7868, INDEX(CFB!$J$2:$J$1048576, MATCH(W7868, CFB!$W$2:$W$1048576, 0)):INDEX(CFB!$J$2:$J$1048576, MATCH(W7868, CFB!$W$2:$W$1048576, 0) + COUNTIF(CFB!$W$2:$W$1048576, W7868) - 1))</f>
        <v>22</v>
      </c>
      <c r="N7868" s="2">
        <f>RANK(K7868, INDEX(CFB!$K$2:$K$1048576, MATCH(W7868, CFB!$W$2:$W$1048576, 0)):INDEX(CFB!$K$2:$K$1048576, MATCH(W7868, CFB!$W$2:$W$1048576, 0) + COUNTIF(CFB!$W$2:$W$1048576, W7868) - 1))</f>
        <v>19</v>
      </c>
      <c r="O7868">
        <v>30.76</v>
      </c>
      <c r="P7868">
        <v>-1.27</v>
      </c>
      <c r="W7868">
        <v>1959</v>
      </c>
      <c r="X7868">
        <f t="shared" si="243"/>
        <v>0</v>
      </c>
    </row>
    <row r="7869" spans="1:24" ht="12.75" hidden="1" customHeight="1" x14ac:dyDescent="0.45">
      <c r="A7869">
        <v>20</v>
      </c>
      <c r="B7869" t="s">
        <v>52</v>
      </c>
      <c r="C7869" t="s">
        <v>15</v>
      </c>
      <c r="D7869" s="2" t="str">
        <f t="shared" si="242"/>
        <v>Georgia Tech1959</v>
      </c>
      <c r="F7869">
        <v>6</v>
      </c>
      <c r="G7869">
        <v>5</v>
      </c>
      <c r="H7869">
        <v>0</v>
      </c>
      <c r="I7869">
        <v>4.6900000000000004</v>
      </c>
      <c r="J7869">
        <v>6.18</v>
      </c>
      <c r="K7869">
        <v>10.87</v>
      </c>
      <c r="L7869" s="2">
        <f>_xlfn.RANK.EQ(I7869, INDEX(CFB!$I$2:$I$1048576, MATCH(W7869, CFB!$W$2:$W$1048576, 0)):INDEX(CFB!$I$2:$I$1048576, MATCH(W7869, CFB!$W$2:$W$1048576, 0) + COUNTIF(CFB!$W$2:$W$1048576, W7869) - 1), 0)</f>
        <v>24</v>
      </c>
      <c r="M7869" s="2">
        <f>_xlfn.RANK.EQ(J7869, INDEX(CFB!$J$2:$J$1048576, MATCH(W7869, CFB!$W$2:$W$1048576, 0)):INDEX(CFB!$J$2:$J$1048576, MATCH(W7869, CFB!$W$2:$W$1048576, 0) + COUNTIF(CFB!$W$2:$W$1048576, W7869) - 1))</f>
        <v>23</v>
      </c>
      <c r="N7869" s="2">
        <f>RANK(K7869, INDEX(CFB!$K$2:$K$1048576, MATCH(W7869, CFB!$W$2:$W$1048576, 0)):INDEX(CFB!$K$2:$K$1048576, MATCH(W7869, CFB!$W$2:$W$1048576, 0) + COUNTIF(CFB!$W$2:$W$1048576, W7869) - 1))</f>
        <v>20</v>
      </c>
      <c r="O7869">
        <v>29.22</v>
      </c>
      <c r="P7869">
        <v>-2.46</v>
      </c>
      <c r="W7869">
        <v>1959</v>
      </c>
      <c r="X7869">
        <f t="shared" si="243"/>
        <v>0</v>
      </c>
    </row>
    <row r="7870" spans="1:24" ht="12.75" hidden="1" customHeight="1" x14ac:dyDescent="0.45">
      <c r="A7870">
        <v>21</v>
      </c>
      <c r="B7870" t="s">
        <v>72</v>
      </c>
      <c r="C7870" t="s">
        <v>10</v>
      </c>
      <c r="D7870" s="2" t="str">
        <f t="shared" si="242"/>
        <v>Wisconsin1959</v>
      </c>
      <c r="E7870">
        <v>6</v>
      </c>
      <c r="F7870">
        <v>7</v>
      </c>
      <c r="G7870">
        <v>3</v>
      </c>
      <c r="H7870">
        <v>0</v>
      </c>
      <c r="I7870">
        <v>4.93</v>
      </c>
      <c r="J7870">
        <v>5.83</v>
      </c>
      <c r="K7870">
        <v>10.76</v>
      </c>
      <c r="L7870" s="2">
        <f>_xlfn.RANK.EQ(I7870, INDEX(CFB!$I$2:$I$1048576, MATCH(W7870, CFB!$W$2:$W$1048576, 0)):INDEX(CFB!$I$2:$I$1048576, MATCH(W7870, CFB!$W$2:$W$1048576, 0) + COUNTIF(CFB!$W$2:$W$1048576, W7870) - 1), 0)</f>
        <v>23</v>
      </c>
      <c r="M7870" s="2">
        <f>_xlfn.RANK.EQ(J7870, INDEX(CFB!$J$2:$J$1048576, MATCH(W7870, CFB!$W$2:$W$1048576, 0)):INDEX(CFB!$J$2:$J$1048576, MATCH(W7870, CFB!$W$2:$W$1048576, 0) + COUNTIF(CFB!$W$2:$W$1048576, W7870) - 1))</f>
        <v>26</v>
      </c>
      <c r="N7870" s="2">
        <f>RANK(K7870, INDEX(CFB!$K$2:$K$1048576, MATCH(W7870, CFB!$W$2:$W$1048576, 0)):INDEX(CFB!$K$2:$K$1048576, MATCH(W7870, CFB!$W$2:$W$1048576, 0) + COUNTIF(CFB!$W$2:$W$1048576, W7870) - 1))</f>
        <v>21</v>
      </c>
      <c r="O7870">
        <v>31.09</v>
      </c>
      <c r="P7870">
        <v>-0.4</v>
      </c>
      <c r="W7870">
        <v>1959</v>
      </c>
      <c r="X7870">
        <f t="shared" si="243"/>
        <v>0</v>
      </c>
    </row>
    <row r="7871" spans="1:24" ht="12.75" hidden="1" customHeight="1" x14ac:dyDescent="0.45">
      <c r="A7871">
        <v>22</v>
      </c>
      <c r="B7871" t="s">
        <v>74</v>
      </c>
      <c r="C7871" t="s">
        <v>15</v>
      </c>
      <c r="D7871" s="2" t="str">
        <f t="shared" si="242"/>
        <v>Kentucky1959</v>
      </c>
      <c r="F7871">
        <v>4</v>
      </c>
      <c r="G7871">
        <v>6</v>
      </c>
      <c r="H7871">
        <v>0</v>
      </c>
      <c r="I7871">
        <v>2.2599999999999998</v>
      </c>
      <c r="J7871">
        <v>8.41</v>
      </c>
      <c r="K7871">
        <v>10.67</v>
      </c>
      <c r="L7871" s="2">
        <f>_xlfn.RANK.EQ(I7871, INDEX(CFB!$I$2:$I$1048576, MATCH(W7871, CFB!$W$2:$W$1048576, 0)):INDEX(CFB!$I$2:$I$1048576, MATCH(W7871, CFB!$W$2:$W$1048576, 0) + COUNTIF(CFB!$W$2:$W$1048576, W7871) - 1), 0)</f>
        <v>45</v>
      </c>
      <c r="M7871" s="2">
        <f>_xlfn.RANK.EQ(J7871, INDEX(CFB!$J$2:$J$1048576, MATCH(W7871, CFB!$W$2:$W$1048576, 0)):INDEX(CFB!$J$2:$J$1048576, MATCH(W7871, CFB!$W$2:$W$1048576, 0) + COUNTIF(CFB!$W$2:$W$1048576, W7871) - 1))</f>
        <v>13</v>
      </c>
      <c r="N7871" s="2">
        <f>RANK(K7871, INDEX(CFB!$K$2:$K$1048576, MATCH(W7871, CFB!$W$2:$W$1048576, 0)):INDEX(CFB!$K$2:$K$1048576, MATCH(W7871, CFB!$W$2:$W$1048576, 0) + COUNTIF(CFB!$W$2:$W$1048576, W7871) - 1))</f>
        <v>22</v>
      </c>
      <c r="O7871">
        <v>29.8</v>
      </c>
      <c r="P7871">
        <v>-3.53</v>
      </c>
      <c r="W7871">
        <v>1959</v>
      </c>
      <c r="X7871">
        <f t="shared" si="243"/>
        <v>0</v>
      </c>
    </row>
    <row r="7872" spans="1:24" ht="12.75" hidden="1" customHeight="1" x14ac:dyDescent="0.45">
      <c r="A7872">
        <v>23</v>
      </c>
      <c r="B7872" t="s">
        <v>13</v>
      </c>
      <c r="C7872" t="s">
        <v>12</v>
      </c>
      <c r="D7872" s="2" t="str">
        <f t="shared" si="242"/>
        <v>Oregon1959</v>
      </c>
      <c r="F7872">
        <v>8</v>
      </c>
      <c r="G7872">
        <v>2</v>
      </c>
      <c r="H7872">
        <v>0</v>
      </c>
      <c r="I7872">
        <v>4.66</v>
      </c>
      <c r="J7872">
        <v>5.46</v>
      </c>
      <c r="K7872">
        <v>10.119999999999999</v>
      </c>
      <c r="L7872" s="2">
        <f>_xlfn.RANK.EQ(I7872, INDEX(CFB!$I$2:$I$1048576, MATCH(W7872, CFB!$W$2:$W$1048576, 0)):INDEX(CFB!$I$2:$I$1048576, MATCH(W7872, CFB!$W$2:$W$1048576, 0) + COUNTIF(CFB!$W$2:$W$1048576, W7872) - 1), 0)</f>
        <v>25</v>
      </c>
      <c r="M7872" s="2">
        <f>_xlfn.RANK.EQ(J7872, INDEX(CFB!$J$2:$J$1048576, MATCH(W7872, CFB!$W$2:$W$1048576, 0)):INDEX(CFB!$J$2:$J$1048576, MATCH(W7872, CFB!$W$2:$W$1048576, 0) + COUNTIF(CFB!$W$2:$W$1048576, W7872) - 1))</f>
        <v>29</v>
      </c>
      <c r="N7872" s="2">
        <f>RANK(K7872, INDEX(CFB!$K$2:$K$1048576, MATCH(W7872, CFB!$W$2:$W$1048576, 0)):INDEX(CFB!$K$2:$K$1048576, MATCH(W7872, CFB!$W$2:$W$1048576, 0) + COUNTIF(CFB!$W$2:$W$1048576, W7872) - 1))</f>
        <v>23</v>
      </c>
      <c r="O7872">
        <v>28.97</v>
      </c>
      <c r="P7872">
        <v>-0.63</v>
      </c>
      <c r="W7872">
        <v>1959</v>
      </c>
      <c r="X7872">
        <f t="shared" si="243"/>
        <v>0</v>
      </c>
    </row>
    <row r="7873" spans="1:24" ht="12.75" hidden="1" customHeight="1" x14ac:dyDescent="0.45">
      <c r="A7873">
        <v>24</v>
      </c>
      <c r="B7873" t="s">
        <v>11</v>
      </c>
      <c r="C7873" t="s">
        <v>12</v>
      </c>
      <c r="D7873" s="2" t="str">
        <f t="shared" si="242"/>
        <v>Notre Dame1959</v>
      </c>
      <c r="E7873">
        <v>17</v>
      </c>
      <c r="F7873">
        <v>5</v>
      </c>
      <c r="G7873">
        <v>5</v>
      </c>
      <c r="H7873">
        <v>0</v>
      </c>
      <c r="I7873">
        <v>8.0500000000000007</v>
      </c>
      <c r="J7873">
        <v>1.6</v>
      </c>
      <c r="K7873">
        <v>9.65</v>
      </c>
      <c r="L7873" s="2">
        <f>_xlfn.RANK.EQ(I7873, INDEX(CFB!$I$2:$I$1048576, MATCH(W7873, CFB!$W$2:$W$1048576, 0)):INDEX(CFB!$I$2:$I$1048576, MATCH(W7873, CFB!$W$2:$W$1048576, 0) + COUNTIF(CFB!$W$2:$W$1048576, W7873) - 1), 0)</f>
        <v>10</v>
      </c>
      <c r="M7873" s="2">
        <f>_xlfn.RANK.EQ(J7873, INDEX(CFB!$J$2:$J$1048576, MATCH(W7873, CFB!$W$2:$W$1048576, 0)):INDEX(CFB!$J$2:$J$1048576, MATCH(W7873, CFB!$W$2:$W$1048576, 0) + COUNTIF(CFB!$W$2:$W$1048576, W7873) - 1))</f>
        <v>49</v>
      </c>
      <c r="N7873" s="2">
        <f>RANK(K7873, INDEX(CFB!$K$2:$K$1048576, MATCH(W7873, CFB!$W$2:$W$1048576, 0)):INDEX(CFB!$K$2:$K$1048576, MATCH(W7873, CFB!$W$2:$W$1048576, 0) + COUNTIF(CFB!$W$2:$W$1048576, W7873) - 1))</f>
        <v>24</v>
      </c>
      <c r="O7873">
        <v>33.15</v>
      </c>
      <c r="P7873">
        <v>2.58</v>
      </c>
      <c r="W7873">
        <v>1959</v>
      </c>
      <c r="X7873">
        <f t="shared" si="243"/>
        <v>0</v>
      </c>
    </row>
    <row r="7874" spans="1:24" ht="12.75" hidden="1" customHeight="1" x14ac:dyDescent="0.45">
      <c r="A7874">
        <v>25</v>
      </c>
      <c r="B7874" t="s">
        <v>24</v>
      </c>
      <c r="C7874" t="s">
        <v>189</v>
      </c>
      <c r="D7874" s="2" t="str">
        <f t="shared" ref="D7874:D7937" si="244">_xlfn.CONCAT(B7874, W7874)</f>
        <v>SMU1959</v>
      </c>
      <c r="F7874">
        <v>5</v>
      </c>
      <c r="G7874">
        <v>4</v>
      </c>
      <c r="H7874">
        <v>1</v>
      </c>
      <c r="I7874">
        <v>5.0599999999999996</v>
      </c>
      <c r="J7874">
        <v>4.45</v>
      </c>
      <c r="K7874">
        <v>9.51</v>
      </c>
      <c r="L7874" s="2">
        <f>_xlfn.RANK.EQ(I7874, INDEX(CFB!$I$2:$I$1048576, MATCH(W7874, CFB!$W$2:$W$1048576, 0)):INDEX(CFB!$I$2:$I$1048576, MATCH(W7874, CFB!$W$2:$W$1048576, 0) + COUNTIF(CFB!$W$2:$W$1048576, W7874) - 1), 0)</f>
        <v>19</v>
      </c>
      <c r="M7874" s="2">
        <f>_xlfn.RANK.EQ(J7874, INDEX(CFB!$J$2:$J$1048576, MATCH(W7874, CFB!$W$2:$W$1048576, 0)):INDEX(CFB!$J$2:$J$1048576, MATCH(W7874, CFB!$W$2:$W$1048576, 0) + COUNTIF(CFB!$W$2:$W$1048576, W7874) - 1))</f>
        <v>32</v>
      </c>
      <c r="N7874" s="2">
        <f>RANK(K7874, INDEX(CFB!$K$2:$K$1048576, MATCH(W7874, CFB!$W$2:$W$1048576, 0)):INDEX(CFB!$K$2:$K$1048576, MATCH(W7874, CFB!$W$2:$W$1048576, 0) + COUNTIF(CFB!$W$2:$W$1048576, W7874) - 1))</f>
        <v>25</v>
      </c>
      <c r="O7874">
        <v>30.81</v>
      </c>
      <c r="P7874">
        <v>0.51</v>
      </c>
      <c r="W7874">
        <v>1959</v>
      </c>
      <c r="X7874">
        <f t="shared" ref="X7874:X7937" si="245">IF(E7874=1, 1,0)</f>
        <v>0</v>
      </c>
    </row>
    <row r="7875" spans="1:24" ht="12.75" hidden="1" customHeight="1" x14ac:dyDescent="0.45">
      <c r="A7875">
        <v>26</v>
      </c>
      <c r="B7875" t="s">
        <v>37</v>
      </c>
      <c r="C7875" t="s">
        <v>15</v>
      </c>
      <c r="D7875" s="2" t="str">
        <f t="shared" si="244"/>
        <v>Tennessee1959</v>
      </c>
      <c r="F7875">
        <v>5</v>
      </c>
      <c r="G7875">
        <v>4</v>
      </c>
      <c r="H7875">
        <v>1</v>
      </c>
      <c r="I7875">
        <v>3.27</v>
      </c>
      <c r="J7875">
        <v>5.9</v>
      </c>
      <c r="K7875">
        <v>9.17</v>
      </c>
      <c r="L7875" s="2">
        <f>_xlfn.RANK.EQ(I7875, INDEX(CFB!$I$2:$I$1048576, MATCH(W7875, CFB!$W$2:$W$1048576, 0)):INDEX(CFB!$I$2:$I$1048576, MATCH(W7875, CFB!$W$2:$W$1048576, 0) + COUNTIF(CFB!$W$2:$W$1048576, W7875) - 1), 0)</f>
        <v>36</v>
      </c>
      <c r="M7875" s="2">
        <f>_xlfn.RANK.EQ(J7875, INDEX(CFB!$J$2:$J$1048576, MATCH(W7875, CFB!$W$2:$W$1048576, 0)):INDEX(CFB!$J$2:$J$1048576, MATCH(W7875, CFB!$W$2:$W$1048576, 0) + COUNTIF(CFB!$W$2:$W$1048576, W7875) - 1))</f>
        <v>25</v>
      </c>
      <c r="N7875" s="2">
        <f>RANK(K7875, INDEX(CFB!$K$2:$K$1048576, MATCH(W7875, CFB!$W$2:$W$1048576, 0)):INDEX(CFB!$K$2:$K$1048576, MATCH(W7875, CFB!$W$2:$W$1048576, 0) + COUNTIF(CFB!$W$2:$W$1048576, W7875) - 1))</f>
        <v>26</v>
      </c>
      <c r="O7875">
        <v>27.88</v>
      </c>
      <c r="P7875">
        <v>-1.04</v>
      </c>
      <c r="W7875">
        <v>1959</v>
      </c>
      <c r="X7875">
        <f t="shared" si="245"/>
        <v>0</v>
      </c>
    </row>
    <row r="7876" spans="1:24" ht="12.75" hidden="1" customHeight="1" x14ac:dyDescent="0.45">
      <c r="A7876">
        <v>27</v>
      </c>
      <c r="B7876" t="s">
        <v>138</v>
      </c>
      <c r="C7876" t="s">
        <v>250</v>
      </c>
      <c r="D7876" s="2" t="str">
        <f t="shared" si="244"/>
        <v>Wyoming1959</v>
      </c>
      <c r="E7876">
        <v>16</v>
      </c>
      <c r="F7876">
        <v>9</v>
      </c>
      <c r="G7876">
        <v>1</v>
      </c>
      <c r="H7876">
        <v>0</v>
      </c>
      <c r="I7876">
        <v>2.58</v>
      </c>
      <c r="J7876">
        <v>6.34</v>
      </c>
      <c r="K7876">
        <v>8.92</v>
      </c>
      <c r="L7876" s="2">
        <f>_xlfn.RANK.EQ(I7876, INDEX(CFB!$I$2:$I$1048576, MATCH(W7876, CFB!$W$2:$W$1048576, 0)):INDEX(CFB!$I$2:$I$1048576, MATCH(W7876, CFB!$W$2:$W$1048576, 0) + COUNTIF(CFB!$W$2:$W$1048576, W7876) - 1), 0)</f>
        <v>44</v>
      </c>
      <c r="M7876" s="2">
        <f>_xlfn.RANK.EQ(J7876, INDEX(CFB!$J$2:$J$1048576, MATCH(W7876, CFB!$W$2:$W$1048576, 0)):INDEX(CFB!$J$2:$J$1048576, MATCH(W7876, CFB!$W$2:$W$1048576, 0) + COUNTIF(CFB!$W$2:$W$1048576, W7876) - 1))</f>
        <v>21</v>
      </c>
      <c r="N7876" s="2">
        <f>RANK(K7876, INDEX(CFB!$K$2:$K$1048576, MATCH(W7876, CFB!$W$2:$W$1048576, 0)):INDEX(CFB!$K$2:$K$1048576, MATCH(W7876, CFB!$W$2:$W$1048576, 0) + COUNTIF(CFB!$W$2:$W$1048576, W7876) - 1))</f>
        <v>27</v>
      </c>
      <c r="O7876">
        <v>32.44</v>
      </c>
      <c r="P7876">
        <v>0.21</v>
      </c>
      <c r="W7876">
        <v>1959</v>
      </c>
      <c r="X7876">
        <f t="shared" si="245"/>
        <v>0</v>
      </c>
    </row>
    <row r="7877" spans="1:24" ht="12.75" hidden="1" customHeight="1" x14ac:dyDescent="0.45">
      <c r="A7877">
        <v>28</v>
      </c>
      <c r="B7877" t="s">
        <v>55</v>
      </c>
      <c r="C7877" t="s">
        <v>254</v>
      </c>
      <c r="D7877" s="2" t="str">
        <f t="shared" si="244"/>
        <v>Kansas1959</v>
      </c>
      <c r="F7877">
        <v>5</v>
      </c>
      <c r="G7877">
        <v>5</v>
      </c>
      <c r="H7877">
        <v>0</v>
      </c>
      <c r="I7877">
        <v>4.9800000000000004</v>
      </c>
      <c r="J7877">
        <v>3.76</v>
      </c>
      <c r="K7877">
        <v>8.74</v>
      </c>
      <c r="L7877" s="2">
        <f>_xlfn.RANK.EQ(I7877, INDEX(CFB!$I$2:$I$1048576, MATCH(W7877, CFB!$W$2:$W$1048576, 0)):INDEX(CFB!$I$2:$I$1048576, MATCH(W7877, CFB!$W$2:$W$1048576, 0) + COUNTIF(CFB!$W$2:$W$1048576, W7877) - 1), 0)</f>
        <v>22</v>
      </c>
      <c r="M7877" s="2">
        <f>_xlfn.RANK.EQ(J7877, INDEX(CFB!$J$2:$J$1048576, MATCH(W7877, CFB!$W$2:$W$1048576, 0)):INDEX(CFB!$J$2:$J$1048576, MATCH(W7877, CFB!$W$2:$W$1048576, 0) + COUNTIF(CFB!$W$2:$W$1048576, W7877) - 1))</f>
        <v>36</v>
      </c>
      <c r="N7877" s="2">
        <f>RANK(K7877, INDEX(CFB!$K$2:$K$1048576, MATCH(W7877, CFB!$W$2:$W$1048576, 0)):INDEX(CFB!$K$2:$K$1048576, MATCH(W7877, CFB!$W$2:$W$1048576, 0) + COUNTIF(CFB!$W$2:$W$1048576, W7877) - 1))</f>
        <v>28</v>
      </c>
      <c r="O7877">
        <v>29.69</v>
      </c>
      <c r="P7877">
        <v>-0.24</v>
      </c>
      <c r="W7877">
        <v>1959</v>
      </c>
      <c r="X7877">
        <f t="shared" si="245"/>
        <v>0</v>
      </c>
    </row>
    <row r="7878" spans="1:24" ht="12.75" hidden="1" customHeight="1" x14ac:dyDescent="0.45">
      <c r="A7878">
        <v>29</v>
      </c>
      <c r="B7878" t="s">
        <v>35</v>
      </c>
      <c r="C7878" t="s">
        <v>15</v>
      </c>
      <c r="D7878" s="2" t="str">
        <f t="shared" si="244"/>
        <v>Florida1959</v>
      </c>
      <c r="E7878">
        <v>19</v>
      </c>
      <c r="F7878">
        <v>5</v>
      </c>
      <c r="G7878">
        <v>4</v>
      </c>
      <c r="H7878">
        <v>1</v>
      </c>
      <c r="I7878">
        <v>2.87</v>
      </c>
      <c r="J7878">
        <v>5.76</v>
      </c>
      <c r="K7878">
        <v>8.6300000000000008</v>
      </c>
      <c r="L7878" s="2">
        <f>_xlfn.RANK.EQ(I7878, INDEX(CFB!$I$2:$I$1048576, MATCH(W7878, CFB!$W$2:$W$1048576, 0)):INDEX(CFB!$I$2:$I$1048576, MATCH(W7878, CFB!$W$2:$W$1048576, 0) + COUNTIF(CFB!$W$2:$W$1048576, W7878) - 1), 0)</f>
        <v>39</v>
      </c>
      <c r="M7878" s="2">
        <f>_xlfn.RANK.EQ(J7878, INDEX(CFB!$J$2:$J$1048576, MATCH(W7878, CFB!$W$2:$W$1048576, 0)):INDEX(CFB!$J$2:$J$1048576, MATCH(W7878, CFB!$W$2:$W$1048576, 0) + COUNTIF(CFB!$W$2:$W$1048576, W7878) - 1))</f>
        <v>27</v>
      </c>
      <c r="N7878" s="2">
        <f>RANK(K7878, INDEX(CFB!$K$2:$K$1048576, MATCH(W7878, CFB!$W$2:$W$1048576, 0)):INDEX(CFB!$K$2:$K$1048576, MATCH(W7878, CFB!$W$2:$W$1048576, 0) + COUNTIF(CFB!$W$2:$W$1048576, W7878) - 1))</f>
        <v>29</v>
      </c>
      <c r="O7878">
        <v>29.39</v>
      </c>
      <c r="P7878">
        <v>-0.9</v>
      </c>
      <c r="W7878">
        <v>1959</v>
      </c>
      <c r="X7878">
        <f t="shared" si="245"/>
        <v>0</v>
      </c>
    </row>
    <row r="7879" spans="1:24" ht="12.75" hidden="1" customHeight="1" x14ac:dyDescent="0.45">
      <c r="A7879">
        <v>30</v>
      </c>
      <c r="B7879" t="s">
        <v>22</v>
      </c>
      <c r="C7879" t="s">
        <v>12</v>
      </c>
      <c r="D7879" s="2" t="str">
        <f t="shared" si="244"/>
        <v>Miami (FL)1959</v>
      </c>
      <c r="F7879">
        <v>6</v>
      </c>
      <c r="G7879">
        <v>4</v>
      </c>
      <c r="H7879">
        <v>0</v>
      </c>
      <c r="I7879">
        <v>5</v>
      </c>
      <c r="J7879">
        <v>3.49</v>
      </c>
      <c r="K7879">
        <v>8.49</v>
      </c>
      <c r="L7879" s="2">
        <f>_xlfn.RANK.EQ(I7879, INDEX(CFB!$I$2:$I$1048576, MATCH(W7879, CFB!$W$2:$W$1048576, 0)):INDEX(CFB!$I$2:$I$1048576, MATCH(W7879, CFB!$W$2:$W$1048576, 0) + COUNTIF(CFB!$W$2:$W$1048576, W7879) - 1), 0)</f>
        <v>21</v>
      </c>
      <c r="M7879" s="2">
        <f>_xlfn.RANK.EQ(J7879, INDEX(CFB!$J$2:$J$1048576, MATCH(W7879, CFB!$W$2:$W$1048576, 0)):INDEX(CFB!$J$2:$J$1048576, MATCH(W7879, CFB!$W$2:$W$1048576, 0) + COUNTIF(CFB!$W$2:$W$1048576, W7879) - 1))</f>
        <v>38</v>
      </c>
      <c r="N7879" s="2">
        <f>RANK(K7879, INDEX(CFB!$K$2:$K$1048576, MATCH(W7879, CFB!$W$2:$W$1048576, 0)):INDEX(CFB!$K$2:$K$1048576, MATCH(W7879, CFB!$W$2:$W$1048576, 0) + COUNTIF(CFB!$W$2:$W$1048576, W7879) - 1))</f>
        <v>30</v>
      </c>
      <c r="O7879">
        <v>29.88</v>
      </c>
      <c r="P7879">
        <v>1.1100000000000001</v>
      </c>
      <c r="W7879">
        <v>1959</v>
      </c>
      <c r="X7879">
        <f t="shared" si="245"/>
        <v>0</v>
      </c>
    </row>
    <row r="7880" spans="1:24" ht="12.75" hidden="1" customHeight="1" x14ac:dyDescent="0.45">
      <c r="A7880">
        <v>31</v>
      </c>
      <c r="B7880" t="s">
        <v>40</v>
      </c>
      <c r="C7880" t="s">
        <v>254</v>
      </c>
      <c r="D7880" s="2" t="str">
        <f t="shared" si="244"/>
        <v>Iowa State1959</v>
      </c>
      <c r="F7880">
        <v>7</v>
      </c>
      <c r="G7880">
        <v>3</v>
      </c>
      <c r="H7880">
        <v>0</v>
      </c>
      <c r="I7880">
        <v>1.45</v>
      </c>
      <c r="J7880">
        <v>7</v>
      </c>
      <c r="K7880">
        <v>8.4499999999999993</v>
      </c>
      <c r="L7880" s="2">
        <f>_xlfn.RANK.EQ(I7880, INDEX(CFB!$I$2:$I$1048576, MATCH(W7880, CFB!$W$2:$W$1048576, 0)):INDEX(CFB!$I$2:$I$1048576, MATCH(W7880, CFB!$W$2:$W$1048576, 0) + COUNTIF(CFB!$W$2:$W$1048576, W7880) - 1), 0)</f>
        <v>53</v>
      </c>
      <c r="M7880" s="2">
        <f>_xlfn.RANK.EQ(J7880, INDEX(CFB!$J$2:$J$1048576, MATCH(W7880, CFB!$W$2:$W$1048576, 0)):INDEX(CFB!$J$2:$J$1048576, MATCH(W7880, CFB!$W$2:$W$1048576, 0) + COUNTIF(CFB!$W$2:$W$1048576, W7880) - 1))</f>
        <v>16</v>
      </c>
      <c r="N7880" s="2">
        <f>RANK(K7880, INDEX(CFB!$K$2:$K$1048576, MATCH(W7880, CFB!$W$2:$W$1048576, 0)):INDEX(CFB!$K$2:$K$1048576, MATCH(W7880, CFB!$W$2:$W$1048576, 0) + COUNTIF(CFB!$W$2:$W$1048576, W7880) - 1))</f>
        <v>31</v>
      </c>
      <c r="O7880">
        <v>31.96</v>
      </c>
      <c r="P7880">
        <v>-0.31</v>
      </c>
      <c r="W7880">
        <v>1959</v>
      </c>
      <c r="X7880">
        <f t="shared" si="245"/>
        <v>0</v>
      </c>
    </row>
    <row r="7881" spans="1:24" ht="12.75" hidden="1" customHeight="1" x14ac:dyDescent="0.45">
      <c r="A7881">
        <v>32</v>
      </c>
      <c r="B7881" t="s">
        <v>9</v>
      </c>
      <c r="C7881" t="s">
        <v>10</v>
      </c>
      <c r="D7881" s="2" t="str">
        <f t="shared" si="244"/>
        <v>Ohio State1959</v>
      </c>
      <c r="F7881">
        <v>3</v>
      </c>
      <c r="G7881">
        <v>5</v>
      </c>
      <c r="H7881">
        <v>1</v>
      </c>
      <c r="I7881">
        <v>1.37</v>
      </c>
      <c r="J7881">
        <v>6.77</v>
      </c>
      <c r="K7881">
        <v>8.1300000000000008</v>
      </c>
      <c r="L7881" s="2">
        <f>_xlfn.RANK.EQ(I7881, INDEX(CFB!$I$2:$I$1048576, MATCH(W7881, CFB!$W$2:$W$1048576, 0)):INDEX(CFB!$I$2:$I$1048576, MATCH(W7881, CFB!$W$2:$W$1048576, 0) + COUNTIF(CFB!$W$2:$W$1048576, W7881) - 1), 0)</f>
        <v>54</v>
      </c>
      <c r="M7881" s="2">
        <f>_xlfn.RANK.EQ(J7881, INDEX(CFB!$J$2:$J$1048576, MATCH(W7881, CFB!$W$2:$W$1048576, 0)):INDEX(CFB!$J$2:$J$1048576, MATCH(W7881, CFB!$W$2:$W$1048576, 0) + COUNTIF(CFB!$W$2:$W$1048576, W7881) - 1))</f>
        <v>17</v>
      </c>
      <c r="N7881" s="2">
        <f>RANK(K7881, INDEX(CFB!$K$2:$K$1048576, MATCH(W7881, CFB!$W$2:$W$1048576, 0)):INDEX(CFB!$K$2:$K$1048576, MATCH(W7881, CFB!$W$2:$W$1048576, 0) + COUNTIF(CFB!$W$2:$W$1048576, W7881) - 1))</f>
        <v>32</v>
      </c>
      <c r="O7881">
        <v>26.31</v>
      </c>
      <c r="P7881">
        <v>-2.12</v>
      </c>
      <c r="W7881">
        <v>1959</v>
      </c>
      <c r="X7881">
        <f t="shared" si="245"/>
        <v>0</v>
      </c>
    </row>
    <row r="7882" spans="1:24" ht="12.75" hidden="1" customHeight="1" x14ac:dyDescent="0.45">
      <c r="A7882">
        <v>33</v>
      </c>
      <c r="B7882" t="s">
        <v>18</v>
      </c>
      <c r="C7882" t="s">
        <v>15</v>
      </c>
      <c r="D7882" s="2" t="str">
        <f t="shared" si="244"/>
        <v>Alabama1959</v>
      </c>
      <c r="E7882">
        <v>10</v>
      </c>
      <c r="F7882">
        <v>7</v>
      </c>
      <c r="G7882">
        <v>2</v>
      </c>
      <c r="H7882">
        <v>2</v>
      </c>
      <c r="I7882">
        <v>-3.32</v>
      </c>
      <c r="J7882">
        <v>11.14</v>
      </c>
      <c r="K7882">
        <v>7.82</v>
      </c>
      <c r="L7882" s="2">
        <f>_xlfn.RANK.EQ(I7882, INDEX(CFB!$I$2:$I$1048576, MATCH(W7882, CFB!$W$2:$W$1048576, 0)):INDEX(CFB!$I$2:$I$1048576, MATCH(W7882, CFB!$W$2:$W$1048576, 0) + COUNTIF(CFB!$W$2:$W$1048576, W7882) - 1), 0)</f>
        <v>84</v>
      </c>
      <c r="M7882" s="2">
        <f>_xlfn.RANK.EQ(J7882, INDEX(CFB!$J$2:$J$1048576, MATCH(W7882, CFB!$W$2:$W$1048576, 0)):INDEX(CFB!$J$2:$J$1048576, MATCH(W7882, CFB!$W$2:$W$1048576, 0) + COUNTIF(CFB!$W$2:$W$1048576, W7882) - 1))</f>
        <v>5</v>
      </c>
      <c r="N7882" s="2">
        <f>RANK(K7882, INDEX(CFB!$K$2:$K$1048576, MATCH(W7882, CFB!$W$2:$W$1048576, 0)):INDEX(CFB!$K$2:$K$1048576, MATCH(W7882, CFB!$W$2:$W$1048576, 0) + COUNTIF(CFB!$W$2:$W$1048576, W7882) - 1))</f>
        <v>33</v>
      </c>
      <c r="O7882">
        <v>20.91</v>
      </c>
      <c r="P7882">
        <v>-5.43</v>
      </c>
      <c r="W7882">
        <v>1959</v>
      </c>
      <c r="X7882">
        <f t="shared" si="245"/>
        <v>0</v>
      </c>
    </row>
    <row r="7883" spans="1:24" ht="12.75" hidden="1" customHeight="1" x14ac:dyDescent="0.45">
      <c r="A7883">
        <v>34</v>
      </c>
      <c r="B7883" t="s">
        <v>73</v>
      </c>
      <c r="C7883" t="s">
        <v>242</v>
      </c>
      <c r="D7883" s="2" t="str">
        <f t="shared" si="244"/>
        <v>UCLA1959</v>
      </c>
      <c r="F7883">
        <v>5</v>
      </c>
      <c r="G7883">
        <v>4</v>
      </c>
      <c r="H7883">
        <v>1</v>
      </c>
      <c r="I7883">
        <v>2.77</v>
      </c>
      <c r="J7883">
        <v>4.8</v>
      </c>
      <c r="K7883">
        <v>7.57</v>
      </c>
      <c r="L7883" s="2">
        <f>_xlfn.RANK.EQ(I7883, INDEX(CFB!$I$2:$I$1048576, MATCH(W7883, CFB!$W$2:$W$1048576, 0)):INDEX(CFB!$I$2:$I$1048576, MATCH(W7883, CFB!$W$2:$W$1048576, 0) + COUNTIF(CFB!$W$2:$W$1048576, W7883) - 1), 0)</f>
        <v>40</v>
      </c>
      <c r="M7883" s="2">
        <f>_xlfn.RANK.EQ(J7883, INDEX(CFB!$J$2:$J$1048576, MATCH(W7883, CFB!$W$2:$W$1048576, 0)):INDEX(CFB!$J$2:$J$1048576, MATCH(W7883, CFB!$W$2:$W$1048576, 0) + COUNTIF(CFB!$W$2:$W$1048576, W7883) - 1))</f>
        <v>30</v>
      </c>
      <c r="N7883" s="2">
        <f>RANK(K7883, INDEX(CFB!$K$2:$K$1048576, MATCH(W7883, CFB!$W$2:$W$1048576, 0)):INDEX(CFB!$K$2:$K$1048576, MATCH(W7883, CFB!$W$2:$W$1048576, 0) + COUNTIF(CFB!$W$2:$W$1048576, W7883) - 1))</f>
        <v>34</v>
      </c>
      <c r="O7883">
        <v>30.09</v>
      </c>
      <c r="P7883">
        <v>-0.35</v>
      </c>
      <c r="W7883">
        <v>1959</v>
      </c>
      <c r="X7883">
        <f t="shared" si="245"/>
        <v>0</v>
      </c>
    </row>
    <row r="7884" spans="1:24" ht="12.75" hidden="1" customHeight="1" x14ac:dyDescent="0.45">
      <c r="A7884">
        <v>35</v>
      </c>
      <c r="B7884" t="s">
        <v>59</v>
      </c>
      <c r="C7884" t="s">
        <v>15</v>
      </c>
      <c r="D7884" s="2" t="str">
        <f t="shared" si="244"/>
        <v>Vanderbilt1959</v>
      </c>
      <c r="F7884">
        <v>5</v>
      </c>
      <c r="G7884">
        <v>3</v>
      </c>
      <c r="H7884">
        <v>2</v>
      </c>
      <c r="I7884">
        <v>0.73</v>
      </c>
      <c r="J7884">
        <v>6.64</v>
      </c>
      <c r="K7884">
        <v>7.37</v>
      </c>
      <c r="L7884" s="2">
        <f>_xlfn.RANK.EQ(I7884, INDEX(CFB!$I$2:$I$1048576, MATCH(W7884, CFB!$W$2:$W$1048576, 0)):INDEX(CFB!$I$2:$I$1048576, MATCH(W7884, CFB!$W$2:$W$1048576, 0) + COUNTIF(CFB!$W$2:$W$1048576, W7884) - 1), 0)</f>
        <v>61</v>
      </c>
      <c r="M7884" s="2">
        <f>_xlfn.RANK.EQ(J7884, INDEX(CFB!$J$2:$J$1048576, MATCH(W7884, CFB!$W$2:$W$1048576, 0)):INDEX(CFB!$J$2:$J$1048576, MATCH(W7884, CFB!$W$2:$W$1048576, 0) + COUNTIF(CFB!$W$2:$W$1048576, W7884) - 1))</f>
        <v>19</v>
      </c>
      <c r="N7884" s="2">
        <f>RANK(K7884, INDEX(CFB!$K$2:$K$1048576, MATCH(W7884, CFB!$W$2:$W$1048576, 0)):INDEX(CFB!$K$2:$K$1048576, MATCH(W7884, CFB!$W$2:$W$1048576, 0) + COUNTIF(CFB!$W$2:$W$1048576, W7884) - 1))</f>
        <v>35</v>
      </c>
      <c r="O7884">
        <v>26.63</v>
      </c>
      <c r="P7884">
        <v>-1.34</v>
      </c>
      <c r="W7884">
        <v>1959</v>
      </c>
      <c r="X7884">
        <f t="shared" si="245"/>
        <v>0</v>
      </c>
    </row>
    <row r="7885" spans="1:24" ht="12.75" hidden="1" customHeight="1" x14ac:dyDescent="0.45">
      <c r="A7885">
        <v>36</v>
      </c>
      <c r="B7885" t="s">
        <v>70</v>
      </c>
      <c r="C7885" t="s">
        <v>12</v>
      </c>
      <c r="D7885" s="2" t="str">
        <f t="shared" si="244"/>
        <v>Pitt1959</v>
      </c>
      <c r="E7885">
        <v>20</v>
      </c>
      <c r="F7885">
        <v>6</v>
      </c>
      <c r="G7885">
        <v>4</v>
      </c>
      <c r="H7885">
        <v>0</v>
      </c>
      <c r="I7885">
        <v>4.0199999999999996</v>
      </c>
      <c r="J7885">
        <v>3.26</v>
      </c>
      <c r="K7885">
        <v>7.28</v>
      </c>
      <c r="L7885" s="2">
        <f>_xlfn.RANK.EQ(I7885, INDEX(CFB!$I$2:$I$1048576, MATCH(W7885, CFB!$W$2:$W$1048576, 0)):INDEX(CFB!$I$2:$I$1048576, MATCH(W7885, CFB!$W$2:$W$1048576, 0) + COUNTIF(CFB!$W$2:$W$1048576, W7885) - 1), 0)</f>
        <v>32</v>
      </c>
      <c r="M7885" s="2">
        <f>_xlfn.RANK.EQ(J7885, INDEX(CFB!$J$2:$J$1048576, MATCH(W7885, CFB!$W$2:$W$1048576, 0)):INDEX(CFB!$J$2:$J$1048576, MATCH(W7885, CFB!$W$2:$W$1048576, 0) + COUNTIF(CFB!$W$2:$W$1048576, W7885) - 1))</f>
        <v>41</v>
      </c>
      <c r="N7885" s="2">
        <f>RANK(K7885, INDEX(CFB!$K$2:$K$1048576, MATCH(W7885, CFB!$W$2:$W$1048576, 0)):INDEX(CFB!$K$2:$K$1048576, MATCH(W7885, CFB!$W$2:$W$1048576, 0) + COUNTIF(CFB!$W$2:$W$1048576, W7885) - 1))</f>
        <v>36</v>
      </c>
      <c r="O7885">
        <v>28.37</v>
      </c>
      <c r="P7885">
        <v>2.09</v>
      </c>
      <c r="W7885">
        <v>1959</v>
      </c>
      <c r="X7885">
        <f t="shared" si="245"/>
        <v>0</v>
      </c>
    </row>
    <row r="7886" spans="1:24" ht="12.75" hidden="1" customHeight="1" x14ac:dyDescent="0.45">
      <c r="A7886">
        <v>37</v>
      </c>
      <c r="B7886" t="s">
        <v>46</v>
      </c>
      <c r="C7886" t="s">
        <v>254</v>
      </c>
      <c r="D7886" s="2" t="str">
        <f t="shared" si="244"/>
        <v>Missouri1959</v>
      </c>
      <c r="E7886">
        <v>18</v>
      </c>
      <c r="F7886">
        <v>6</v>
      </c>
      <c r="G7886">
        <v>5</v>
      </c>
      <c r="H7886">
        <v>0</v>
      </c>
      <c r="I7886">
        <v>-0.64</v>
      </c>
      <c r="J7886">
        <v>7.49</v>
      </c>
      <c r="K7886">
        <v>6.85</v>
      </c>
      <c r="L7886" s="2">
        <f>_xlfn.RANK.EQ(I7886, INDEX(CFB!$I$2:$I$1048576, MATCH(W7886, CFB!$W$2:$W$1048576, 0)):INDEX(CFB!$I$2:$I$1048576, MATCH(W7886, CFB!$W$2:$W$1048576, 0) + COUNTIF(CFB!$W$2:$W$1048576, W7886) - 1), 0)</f>
        <v>71</v>
      </c>
      <c r="M7886" s="2">
        <f>_xlfn.RANK.EQ(J7886, INDEX(CFB!$J$2:$J$1048576, MATCH(W7886, CFB!$W$2:$W$1048576, 0)):INDEX(CFB!$J$2:$J$1048576, MATCH(W7886, CFB!$W$2:$W$1048576, 0) + COUNTIF(CFB!$W$2:$W$1048576, W7886) - 1))</f>
        <v>15</v>
      </c>
      <c r="N7886" s="2">
        <f>RANK(K7886, INDEX(CFB!$K$2:$K$1048576, MATCH(W7886, CFB!$W$2:$W$1048576, 0)):INDEX(CFB!$K$2:$K$1048576, MATCH(W7886, CFB!$W$2:$W$1048576, 0) + COUNTIF(CFB!$W$2:$W$1048576, W7886) - 1))</f>
        <v>37</v>
      </c>
      <c r="O7886">
        <v>24.39</v>
      </c>
      <c r="P7886">
        <v>-2.92</v>
      </c>
      <c r="W7886">
        <v>1959</v>
      </c>
      <c r="X7886">
        <f t="shared" si="245"/>
        <v>0</v>
      </c>
    </row>
    <row r="7887" spans="1:24" ht="12.75" hidden="1" customHeight="1" x14ac:dyDescent="0.45">
      <c r="A7887">
        <v>38</v>
      </c>
      <c r="B7887" t="s">
        <v>85</v>
      </c>
      <c r="C7887" t="s">
        <v>12</v>
      </c>
      <c r="D7887" s="2" t="str">
        <f t="shared" si="244"/>
        <v>Washington State1959</v>
      </c>
      <c r="F7887">
        <v>6</v>
      </c>
      <c r="G7887">
        <v>4</v>
      </c>
      <c r="H7887">
        <v>0</v>
      </c>
      <c r="I7887">
        <v>1.63</v>
      </c>
      <c r="J7887">
        <v>4.1500000000000004</v>
      </c>
      <c r="K7887">
        <v>5.78</v>
      </c>
      <c r="L7887" s="2">
        <f>_xlfn.RANK.EQ(I7887, INDEX(CFB!$I$2:$I$1048576, MATCH(W7887, CFB!$W$2:$W$1048576, 0)):INDEX(CFB!$I$2:$I$1048576, MATCH(W7887, CFB!$W$2:$W$1048576, 0) + COUNTIF(CFB!$W$2:$W$1048576, W7887) - 1), 0)</f>
        <v>51</v>
      </c>
      <c r="M7887" s="2">
        <f>_xlfn.RANK.EQ(J7887, INDEX(CFB!$J$2:$J$1048576, MATCH(W7887, CFB!$W$2:$W$1048576, 0)):INDEX(CFB!$J$2:$J$1048576, MATCH(W7887, CFB!$W$2:$W$1048576, 0) + COUNTIF(CFB!$W$2:$W$1048576, W7887) - 1))</f>
        <v>34</v>
      </c>
      <c r="N7887" s="2">
        <f>RANK(K7887, INDEX(CFB!$K$2:$K$1048576, MATCH(W7887, CFB!$W$2:$W$1048576, 0)):INDEX(CFB!$K$2:$K$1048576, MATCH(W7887, CFB!$W$2:$W$1048576, 0) + COUNTIF(CFB!$W$2:$W$1048576, W7887) - 1))</f>
        <v>38</v>
      </c>
      <c r="O7887">
        <v>26.61</v>
      </c>
      <c r="P7887">
        <v>1.19</v>
      </c>
      <c r="W7887">
        <v>1959</v>
      </c>
      <c r="X7887">
        <f t="shared" si="245"/>
        <v>0</v>
      </c>
    </row>
    <row r="7888" spans="1:24" ht="12.75" hidden="1" customHeight="1" x14ac:dyDescent="0.45">
      <c r="A7888">
        <v>39</v>
      </c>
      <c r="B7888" t="s">
        <v>45</v>
      </c>
      <c r="C7888" t="s">
        <v>189</v>
      </c>
      <c r="D7888" s="2" t="str">
        <f t="shared" si="244"/>
        <v>Baylor1959</v>
      </c>
      <c r="F7888">
        <v>4</v>
      </c>
      <c r="G7888">
        <v>6</v>
      </c>
      <c r="H7888">
        <v>0</v>
      </c>
      <c r="I7888">
        <v>2.0099999999999998</v>
      </c>
      <c r="J7888">
        <v>3.38</v>
      </c>
      <c r="K7888">
        <v>5.39</v>
      </c>
      <c r="L7888" s="2">
        <f>_xlfn.RANK.EQ(I7888, INDEX(CFB!$I$2:$I$1048576, MATCH(W7888, CFB!$W$2:$W$1048576, 0)):INDEX(CFB!$I$2:$I$1048576, MATCH(W7888, CFB!$W$2:$W$1048576, 0) + COUNTIF(CFB!$W$2:$W$1048576, W7888) - 1), 0)</f>
        <v>48</v>
      </c>
      <c r="M7888" s="2">
        <f>_xlfn.RANK.EQ(J7888, INDEX(CFB!$J$2:$J$1048576, MATCH(W7888, CFB!$W$2:$W$1048576, 0)):INDEX(CFB!$J$2:$J$1048576, MATCH(W7888, CFB!$W$2:$W$1048576, 0) + COUNTIF(CFB!$W$2:$W$1048576, W7888) - 1))</f>
        <v>40</v>
      </c>
      <c r="N7888" s="2">
        <f>RANK(K7888, INDEX(CFB!$K$2:$K$1048576, MATCH(W7888, CFB!$W$2:$W$1048576, 0)):INDEX(CFB!$K$2:$K$1048576, MATCH(W7888, CFB!$W$2:$W$1048576, 0) + COUNTIF(CFB!$W$2:$W$1048576, W7888) - 1))</f>
        <v>39</v>
      </c>
      <c r="O7888">
        <v>27.61</v>
      </c>
      <c r="P7888">
        <v>1.63</v>
      </c>
      <c r="W7888">
        <v>1959</v>
      </c>
      <c r="X7888">
        <f t="shared" si="245"/>
        <v>0</v>
      </c>
    </row>
    <row r="7889" spans="1:24" ht="12.75" hidden="1" customHeight="1" x14ac:dyDescent="0.45">
      <c r="A7889">
        <v>40</v>
      </c>
      <c r="B7889" t="s">
        <v>51</v>
      </c>
      <c r="C7889" t="s">
        <v>12</v>
      </c>
      <c r="D7889" s="2" t="str">
        <f t="shared" si="244"/>
        <v>Navy1959</v>
      </c>
      <c r="F7889">
        <v>5</v>
      </c>
      <c r="G7889">
        <v>4</v>
      </c>
      <c r="H7889">
        <v>1</v>
      </c>
      <c r="I7889">
        <v>4.63</v>
      </c>
      <c r="J7889">
        <v>0.52</v>
      </c>
      <c r="K7889">
        <v>5.15</v>
      </c>
      <c r="L7889" s="2">
        <f>_xlfn.RANK.EQ(I7889, INDEX(CFB!$I$2:$I$1048576, MATCH(W7889, CFB!$W$2:$W$1048576, 0)):INDEX(CFB!$I$2:$I$1048576, MATCH(W7889, CFB!$W$2:$W$1048576, 0) + COUNTIF(CFB!$W$2:$W$1048576, W7889) - 1), 0)</f>
        <v>26</v>
      </c>
      <c r="M7889" s="2">
        <f>_xlfn.RANK.EQ(J7889, INDEX(CFB!$J$2:$J$1048576, MATCH(W7889, CFB!$W$2:$W$1048576, 0)):INDEX(CFB!$J$2:$J$1048576, MATCH(W7889, CFB!$W$2:$W$1048576, 0) + COUNTIF(CFB!$W$2:$W$1048576, W7889) - 1))</f>
        <v>55</v>
      </c>
      <c r="N7889" s="2">
        <f>RANK(K7889, INDEX(CFB!$K$2:$K$1048576, MATCH(W7889, CFB!$W$2:$W$1048576, 0)):INDEX(CFB!$K$2:$K$1048576, MATCH(W7889, CFB!$W$2:$W$1048576, 0) + COUNTIF(CFB!$W$2:$W$1048576, W7889) - 1))</f>
        <v>40</v>
      </c>
      <c r="O7889">
        <v>30.51</v>
      </c>
      <c r="P7889">
        <v>4.42</v>
      </c>
      <c r="W7889">
        <v>1959</v>
      </c>
      <c r="X7889">
        <f t="shared" si="245"/>
        <v>0</v>
      </c>
    </row>
    <row r="7890" spans="1:24" ht="12.75" hidden="1" customHeight="1" x14ac:dyDescent="0.45">
      <c r="A7890">
        <v>41</v>
      </c>
      <c r="B7890" t="s">
        <v>48</v>
      </c>
      <c r="C7890" t="s">
        <v>12</v>
      </c>
      <c r="D7890" s="2" t="str">
        <f t="shared" si="244"/>
        <v>Army1959</v>
      </c>
      <c r="F7890">
        <v>4</v>
      </c>
      <c r="G7890">
        <v>4</v>
      </c>
      <c r="H7890">
        <v>1</v>
      </c>
      <c r="I7890">
        <v>4.05</v>
      </c>
      <c r="J7890">
        <v>1.03</v>
      </c>
      <c r="K7890">
        <v>5.08</v>
      </c>
      <c r="L7890" s="2">
        <f>_xlfn.RANK.EQ(I7890, INDEX(CFB!$I$2:$I$1048576, MATCH(W7890, CFB!$W$2:$W$1048576, 0)):INDEX(CFB!$I$2:$I$1048576, MATCH(W7890, CFB!$W$2:$W$1048576, 0) + COUNTIF(CFB!$W$2:$W$1048576, W7890) - 1), 0)</f>
        <v>31</v>
      </c>
      <c r="M7890" s="2">
        <f>_xlfn.RANK.EQ(J7890, INDEX(CFB!$J$2:$J$1048576, MATCH(W7890, CFB!$W$2:$W$1048576, 0)):INDEX(CFB!$J$2:$J$1048576, MATCH(W7890, CFB!$W$2:$W$1048576, 0) + COUNTIF(CFB!$W$2:$W$1048576, W7890) - 1))</f>
        <v>51</v>
      </c>
      <c r="N7890" s="2">
        <f>RANK(K7890, INDEX(CFB!$K$2:$K$1048576, MATCH(W7890, CFB!$W$2:$W$1048576, 0)):INDEX(CFB!$K$2:$K$1048576, MATCH(W7890, CFB!$W$2:$W$1048576, 0) + COUNTIF(CFB!$W$2:$W$1048576, W7890) - 1))</f>
        <v>41</v>
      </c>
      <c r="O7890">
        <v>30.01</v>
      </c>
      <c r="P7890">
        <v>5.62</v>
      </c>
      <c r="W7890">
        <v>1959</v>
      </c>
      <c r="X7890">
        <f t="shared" si="245"/>
        <v>0</v>
      </c>
    </row>
    <row r="7891" spans="1:24" ht="12.75" hidden="1" customHeight="1" x14ac:dyDescent="0.45">
      <c r="A7891">
        <v>42</v>
      </c>
      <c r="B7891" t="s">
        <v>224</v>
      </c>
      <c r="C7891" t="s">
        <v>212</v>
      </c>
      <c r="D7891" s="2" t="str">
        <f t="shared" si="244"/>
        <v>Pennsylvania1959</v>
      </c>
      <c r="F7891">
        <v>7</v>
      </c>
      <c r="G7891">
        <v>1</v>
      </c>
      <c r="H7891">
        <v>1</v>
      </c>
      <c r="I7891">
        <v>2.77</v>
      </c>
      <c r="J7891">
        <v>2.21</v>
      </c>
      <c r="K7891">
        <v>4.97</v>
      </c>
      <c r="L7891" s="2">
        <f>_xlfn.RANK.EQ(I7891, INDEX(CFB!$I$2:$I$1048576, MATCH(W7891, CFB!$W$2:$W$1048576, 0)):INDEX(CFB!$I$2:$I$1048576, MATCH(W7891, CFB!$W$2:$W$1048576, 0) + COUNTIF(CFB!$W$2:$W$1048576, W7891) - 1), 0)</f>
        <v>40</v>
      </c>
      <c r="M7891" s="2">
        <f>_xlfn.RANK.EQ(J7891, INDEX(CFB!$J$2:$J$1048576, MATCH(W7891, CFB!$W$2:$W$1048576, 0)):INDEX(CFB!$J$2:$J$1048576, MATCH(W7891, CFB!$W$2:$W$1048576, 0) + COUNTIF(CFB!$W$2:$W$1048576, W7891) - 1))</f>
        <v>48</v>
      </c>
      <c r="N7891" s="2">
        <f>RANK(K7891, INDEX(CFB!$K$2:$K$1048576, MATCH(W7891, CFB!$W$2:$W$1048576, 0)):INDEX(CFB!$K$2:$K$1048576, MATCH(W7891, CFB!$W$2:$W$1048576, 0) + COUNTIF(CFB!$W$2:$W$1048576, W7891) - 1))</f>
        <v>42</v>
      </c>
      <c r="O7891">
        <v>25.94</v>
      </c>
      <c r="P7891">
        <v>6.28</v>
      </c>
      <c r="W7891">
        <v>1959</v>
      </c>
      <c r="X7891">
        <f t="shared" si="245"/>
        <v>0</v>
      </c>
    </row>
    <row r="7892" spans="1:24" ht="12.75" hidden="1" customHeight="1" x14ac:dyDescent="0.45">
      <c r="A7892">
        <v>43</v>
      </c>
      <c r="B7892" t="s">
        <v>44</v>
      </c>
      <c r="C7892" t="s">
        <v>10</v>
      </c>
      <c r="D7892" s="2" t="str">
        <f t="shared" si="244"/>
        <v>Michigan1959</v>
      </c>
      <c r="F7892">
        <v>4</v>
      </c>
      <c r="G7892">
        <v>5</v>
      </c>
      <c r="H7892">
        <v>0</v>
      </c>
      <c r="I7892">
        <v>4.09</v>
      </c>
      <c r="J7892">
        <v>0.68</v>
      </c>
      <c r="K7892">
        <v>4.78</v>
      </c>
      <c r="L7892" s="2">
        <f>_xlfn.RANK.EQ(I7892, INDEX(CFB!$I$2:$I$1048576, MATCH(W7892, CFB!$W$2:$W$1048576, 0)):INDEX(CFB!$I$2:$I$1048576, MATCH(W7892, CFB!$W$2:$W$1048576, 0) + COUNTIF(CFB!$W$2:$W$1048576, W7892) - 1), 0)</f>
        <v>30</v>
      </c>
      <c r="M7892" s="2">
        <f>_xlfn.RANK.EQ(J7892, INDEX(CFB!$J$2:$J$1048576, MATCH(W7892, CFB!$W$2:$W$1048576, 0)):INDEX(CFB!$J$2:$J$1048576, MATCH(W7892, CFB!$W$2:$W$1048576, 0) + COUNTIF(CFB!$W$2:$W$1048576, W7892) - 1))</f>
        <v>54</v>
      </c>
      <c r="N7892" s="2">
        <f>RANK(K7892, INDEX(CFB!$K$2:$K$1048576, MATCH(W7892, CFB!$W$2:$W$1048576, 0)):INDEX(CFB!$K$2:$K$1048576, MATCH(W7892, CFB!$W$2:$W$1048576, 0) + COUNTIF(CFB!$W$2:$W$1048576, W7892) - 1))</f>
        <v>43</v>
      </c>
      <c r="O7892">
        <v>29.93</v>
      </c>
      <c r="P7892">
        <v>4.46</v>
      </c>
      <c r="W7892">
        <v>1959</v>
      </c>
      <c r="X7892">
        <f t="shared" si="245"/>
        <v>0</v>
      </c>
    </row>
    <row r="7893" spans="1:24" ht="12.75" hidden="1" customHeight="1" x14ac:dyDescent="0.45">
      <c r="A7893">
        <v>44</v>
      </c>
      <c r="B7893" t="s">
        <v>113</v>
      </c>
      <c r="C7893" t="s">
        <v>195</v>
      </c>
      <c r="D7893" s="2" t="str">
        <f t="shared" si="244"/>
        <v>North Texas1959</v>
      </c>
      <c r="F7893">
        <v>9</v>
      </c>
      <c r="G7893">
        <v>2</v>
      </c>
      <c r="H7893">
        <v>0</v>
      </c>
      <c r="I7893">
        <v>1.59</v>
      </c>
      <c r="J7893">
        <v>3.18</v>
      </c>
      <c r="K7893">
        <v>4.78</v>
      </c>
      <c r="L7893" s="2">
        <f>_xlfn.RANK.EQ(I7893, INDEX(CFB!$I$2:$I$1048576, MATCH(W7893, CFB!$W$2:$W$1048576, 0)):INDEX(CFB!$I$2:$I$1048576, MATCH(W7893, CFB!$W$2:$W$1048576, 0) + COUNTIF(CFB!$W$2:$W$1048576, W7893) - 1), 0)</f>
        <v>52</v>
      </c>
      <c r="M7893" s="2">
        <f>_xlfn.RANK.EQ(J7893, INDEX(CFB!$J$2:$J$1048576, MATCH(W7893, CFB!$W$2:$W$1048576, 0)):INDEX(CFB!$J$2:$J$1048576, MATCH(W7893, CFB!$W$2:$W$1048576, 0) + COUNTIF(CFB!$W$2:$W$1048576, W7893) - 1))</f>
        <v>42</v>
      </c>
      <c r="N7893" s="2">
        <f>RANK(K7893, INDEX(CFB!$K$2:$K$1048576, MATCH(W7893, CFB!$W$2:$W$1048576, 0)):INDEX(CFB!$K$2:$K$1048576, MATCH(W7893, CFB!$W$2:$W$1048576, 0) + COUNTIF(CFB!$W$2:$W$1048576, W7893) - 1))</f>
        <v>43</v>
      </c>
      <c r="O7893">
        <v>31.67</v>
      </c>
      <c r="P7893">
        <v>3.28</v>
      </c>
      <c r="W7893">
        <v>1959</v>
      </c>
      <c r="X7893">
        <f t="shared" si="245"/>
        <v>0</v>
      </c>
    </row>
    <row r="7894" spans="1:24" ht="12.75" hidden="1" customHeight="1" x14ac:dyDescent="0.45">
      <c r="A7894">
        <v>45</v>
      </c>
      <c r="B7894" t="s">
        <v>149</v>
      </c>
      <c r="C7894" t="s">
        <v>251</v>
      </c>
      <c r="D7894" s="2" t="str">
        <f t="shared" si="244"/>
        <v>New Mexico State1959</v>
      </c>
      <c r="F7894">
        <v>8</v>
      </c>
      <c r="G7894">
        <v>3</v>
      </c>
      <c r="H7894">
        <v>0</v>
      </c>
      <c r="I7894">
        <v>7.79</v>
      </c>
      <c r="J7894">
        <v>-3.23</v>
      </c>
      <c r="K7894">
        <v>4.5599999999999996</v>
      </c>
      <c r="L7894" s="2">
        <f>_xlfn.RANK.EQ(I7894, INDEX(CFB!$I$2:$I$1048576, MATCH(W7894, CFB!$W$2:$W$1048576, 0)):INDEX(CFB!$I$2:$I$1048576, MATCH(W7894, CFB!$W$2:$W$1048576, 0) + COUNTIF(CFB!$W$2:$W$1048576, W7894) - 1), 0)</f>
        <v>11</v>
      </c>
      <c r="M7894" s="2">
        <f>_xlfn.RANK.EQ(J7894, INDEX(CFB!$J$2:$J$1048576, MATCH(W7894, CFB!$W$2:$W$1048576, 0)):INDEX(CFB!$J$2:$J$1048576, MATCH(W7894, CFB!$W$2:$W$1048576, 0) + COUNTIF(CFB!$W$2:$W$1048576, W7894) - 1))</f>
        <v>78</v>
      </c>
      <c r="N7894" s="2">
        <f>RANK(K7894, INDEX(CFB!$K$2:$K$1048576, MATCH(W7894, CFB!$W$2:$W$1048576, 0)):INDEX(CFB!$K$2:$K$1048576, MATCH(W7894, CFB!$W$2:$W$1048576, 0) + COUNTIF(CFB!$W$2:$W$1048576, W7894) - 1))</f>
        <v>45</v>
      </c>
      <c r="O7894">
        <v>36.56</v>
      </c>
      <c r="P7894">
        <v>8.6300000000000008</v>
      </c>
      <c r="W7894">
        <v>1959</v>
      </c>
      <c r="X7894">
        <f t="shared" si="245"/>
        <v>0</v>
      </c>
    </row>
    <row r="7895" spans="1:24" ht="12.75" hidden="1" customHeight="1" x14ac:dyDescent="0.45">
      <c r="A7895">
        <v>46</v>
      </c>
      <c r="B7895" t="s">
        <v>42</v>
      </c>
      <c r="C7895" t="s">
        <v>10</v>
      </c>
      <c r="D7895" s="2" t="str">
        <f t="shared" si="244"/>
        <v>Minnesota1959</v>
      </c>
      <c r="F7895">
        <v>2</v>
      </c>
      <c r="G7895">
        <v>7</v>
      </c>
      <c r="H7895">
        <v>0</v>
      </c>
      <c r="I7895">
        <v>1.79</v>
      </c>
      <c r="J7895">
        <v>2.2200000000000002</v>
      </c>
      <c r="K7895">
        <v>4.01</v>
      </c>
      <c r="L7895" s="2">
        <f>_xlfn.RANK.EQ(I7895, INDEX(CFB!$I$2:$I$1048576, MATCH(W7895, CFB!$W$2:$W$1048576, 0)):INDEX(CFB!$I$2:$I$1048576, MATCH(W7895, CFB!$W$2:$W$1048576, 0) + COUNTIF(CFB!$W$2:$W$1048576, W7895) - 1), 0)</f>
        <v>50</v>
      </c>
      <c r="M7895" s="2">
        <f>_xlfn.RANK.EQ(J7895, INDEX(CFB!$J$2:$J$1048576, MATCH(W7895, CFB!$W$2:$W$1048576, 0)):INDEX(CFB!$J$2:$J$1048576, MATCH(W7895, CFB!$W$2:$W$1048576, 0) + COUNTIF(CFB!$W$2:$W$1048576, W7895) - 1))</f>
        <v>47</v>
      </c>
      <c r="N7895" s="2">
        <f>RANK(K7895, INDEX(CFB!$K$2:$K$1048576, MATCH(W7895, CFB!$W$2:$W$1048576, 0)):INDEX(CFB!$K$2:$K$1048576, MATCH(W7895, CFB!$W$2:$W$1048576, 0) + COUNTIF(CFB!$W$2:$W$1048576, W7895) - 1))</f>
        <v>46</v>
      </c>
      <c r="O7895">
        <v>27.78</v>
      </c>
      <c r="P7895">
        <v>3.04</v>
      </c>
      <c r="W7895">
        <v>1959</v>
      </c>
      <c r="X7895">
        <f t="shared" si="245"/>
        <v>0</v>
      </c>
    </row>
    <row r="7896" spans="1:24" ht="12.75" hidden="1" customHeight="1" x14ac:dyDescent="0.45">
      <c r="A7896">
        <v>47</v>
      </c>
      <c r="B7896" t="s">
        <v>58</v>
      </c>
      <c r="C7896" t="s">
        <v>15</v>
      </c>
      <c r="D7896" s="2" t="str">
        <f t="shared" si="244"/>
        <v>Tulane1959</v>
      </c>
      <c r="F7896">
        <v>3</v>
      </c>
      <c r="G7896">
        <v>6</v>
      </c>
      <c r="H7896">
        <v>1</v>
      </c>
      <c r="I7896">
        <v>-0.49</v>
      </c>
      <c r="J7896">
        <v>3.94</v>
      </c>
      <c r="K7896">
        <v>3.45</v>
      </c>
      <c r="L7896" s="2">
        <f>_xlfn.RANK.EQ(I7896, INDEX(CFB!$I$2:$I$1048576, MATCH(W7896, CFB!$W$2:$W$1048576, 0)):INDEX(CFB!$I$2:$I$1048576, MATCH(W7896, CFB!$W$2:$W$1048576, 0) + COUNTIF(CFB!$W$2:$W$1048576, W7896) - 1), 0)</f>
        <v>70</v>
      </c>
      <c r="M7896" s="2">
        <f>_xlfn.RANK.EQ(J7896, INDEX(CFB!$J$2:$J$1048576, MATCH(W7896, CFB!$W$2:$W$1048576, 0)):INDEX(CFB!$J$2:$J$1048576, MATCH(W7896, CFB!$W$2:$W$1048576, 0) + COUNTIF(CFB!$W$2:$W$1048576, W7896) - 1))</f>
        <v>35</v>
      </c>
      <c r="N7896" s="2">
        <f>RANK(K7896, INDEX(CFB!$K$2:$K$1048576, MATCH(W7896, CFB!$W$2:$W$1048576, 0)):INDEX(CFB!$K$2:$K$1048576, MATCH(W7896, CFB!$W$2:$W$1048576, 0) + COUNTIF(CFB!$W$2:$W$1048576, W7896) - 1))</f>
        <v>47</v>
      </c>
      <c r="O7896">
        <v>25.64</v>
      </c>
      <c r="P7896">
        <v>3.9</v>
      </c>
      <c r="W7896">
        <v>1959</v>
      </c>
      <c r="X7896">
        <f t="shared" si="245"/>
        <v>0</v>
      </c>
    </row>
    <row r="7897" spans="1:24" ht="12.75" hidden="1" customHeight="1" x14ac:dyDescent="0.45">
      <c r="A7897">
        <v>48</v>
      </c>
      <c r="B7897" t="s">
        <v>75</v>
      </c>
      <c r="C7897" t="s">
        <v>23</v>
      </c>
      <c r="D7897" s="2" t="str">
        <f t="shared" si="244"/>
        <v>North Carolina1959</v>
      </c>
      <c r="F7897">
        <v>5</v>
      </c>
      <c r="G7897">
        <v>5</v>
      </c>
      <c r="H7897">
        <v>0</v>
      </c>
      <c r="I7897">
        <v>0.66</v>
      </c>
      <c r="J7897">
        <v>2.67</v>
      </c>
      <c r="K7897">
        <v>3.33</v>
      </c>
      <c r="L7897" s="2">
        <f>_xlfn.RANK.EQ(I7897, INDEX(CFB!$I$2:$I$1048576, MATCH(W7897, CFB!$W$2:$W$1048576, 0)):INDEX(CFB!$I$2:$I$1048576, MATCH(W7897, CFB!$W$2:$W$1048576, 0) + COUNTIF(CFB!$W$2:$W$1048576, W7897) - 1), 0)</f>
        <v>62</v>
      </c>
      <c r="M7897" s="2">
        <f>_xlfn.RANK.EQ(J7897, INDEX(CFB!$J$2:$J$1048576, MATCH(W7897, CFB!$W$2:$W$1048576, 0)):INDEX(CFB!$J$2:$J$1048576, MATCH(W7897, CFB!$W$2:$W$1048576, 0) + COUNTIF(CFB!$W$2:$W$1048576, W7897) - 1))</f>
        <v>43</v>
      </c>
      <c r="N7897" s="2">
        <f>RANK(K7897, INDEX(CFB!$K$2:$K$1048576, MATCH(W7897, CFB!$W$2:$W$1048576, 0)):INDEX(CFB!$K$2:$K$1048576, MATCH(W7897, CFB!$W$2:$W$1048576, 0) + COUNTIF(CFB!$W$2:$W$1048576, W7897) - 1))</f>
        <v>48</v>
      </c>
      <c r="O7897">
        <v>29.39</v>
      </c>
      <c r="P7897">
        <v>2.67</v>
      </c>
      <c r="W7897">
        <v>1959</v>
      </c>
      <c r="X7897">
        <f t="shared" si="245"/>
        <v>0</v>
      </c>
    </row>
    <row r="7898" spans="1:24" ht="12.75" hidden="1" customHeight="1" x14ac:dyDescent="0.45">
      <c r="A7898">
        <v>49</v>
      </c>
      <c r="B7898" t="s">
        <v>47</v>
      </c>
      <c r="C7898" t="s">
        <v>254</v>
      </c>
      <c r="D7898" s="2" t="str">
        <f t="shared" si="244"/>
        <v>Nebraska1959</v>
      </c>
      <c r="F7898">
        <v>4</v>
      </c>
      <c r="G7898">
        <v>6</v>
      </c>
      <c r="H7898">
        <v>0</v>
      </c>
      <c r="I7898">
        <v>0.51</v>
      </c>
      <c r="J7898">
        <v>2.6</v>
      </c>
      <c r="K7898">
        <v>3.11</v>
      </c>
      <c r="L7898" s="2">
        <f>_xlfn.RANK.EQ(I7898, INDEX(CFB!$I$2:$I$1048576, MATCH(W7898, CFB!$W$2:$W$1048576, 0)):INDEX(CFB!$I$2:$I$1048576, MATCH(W7898, CFB!$W$2:$W$1048576, 0) + COUNTIF(CFB!$W$2:$W$1048576, W7898) - 1), 0)</f>
        <v>64</v>
      </c>
      <c r="M7898" s="2">
        <f>_xlfn.RANK.EQ(J7898, INDEX(CFB!$J$2:$J$1048576, MATCH(W7898, CFB!$W$2:$W$1048576, 0)):INDEX(CFB!$J$2:$J$1048576, MATCH(W7898, CFB!$W$2:$W$1048576, 0) + COUNTIF(CFB!$W$2:$W$1048576, W7898) - 1))</f>
        <v>45</v>
      </c>
      <c r="N7898" s="2">
        <f>RANK(K7898, INDEX(CFB!$K$2:$K$1048576, MATCH(W7898, CFB!$W$2:$W$1048576, 0)):INDEX(CFB!$K$2:$K$1048576, MATCH(W7898, CFB!$W$2:$W$1048576, 0) + COUNTIF(CFB!$W$2:$W$1048576, W7898) - 1))</f>
        <v>49</v>
      </c>
      <c r="O7898">
        <v>24.54</v>
      </c>
      <c r="P7898">
        <v>2.39</v>
      </c>
      <c r="W7898">
        <v>1959</v>
      </c>
      <c r="X7898">
        <f t="shared" si="245"/>
        <v>0</v>
      </c>
    </row>
    <row r="7899" spans="1:24" ht="12.75" hidden="1" customHeight="1" x14ac:dyDescent="0.45">
      <c r="A7899">
        <v>50</v>
      </c>
      <c r="B7899" t="s">
        <v>106</v>
      </c>
      <c r="C7899" t="s">
        <v>23</v>
      </c>
      <c r="D7899" s="2" t="str">
        <f t="shared" si="244"/>
        <v>Wake Forest1959</v>
      </c>
      <c r="F7899">
        <v>6</v>
      </c>
      <c r="G7899">
        <v>4</v>
      </c>
      <c r="H7899">
        <v>0</v>
      </c>
      <c r="I7899">
        <v>7.22</v>
      </c>
      <c r="J7899">
        <v>-4.1399999999999997</v>
      </c>
      <c r="K7899">
        <v>3.08</v>
      </c>
      <c r="L7899" s="2">
        <f>_xlfn.RANK.EQ(I7899, INDEX(CFB!$I$2:$I$1048576, MATCH(W7899, CFB!$W$2:$W$1048576, 0)):INDEX(CFB!$I$2:$I$1048576, MATCH(W7899, CFB!$W$2:$W$1048576, 0) + COUNTIF(CFB!$W$2:$W$1048576, W7899) - 1), 0)</f>
        <v>12</v>
      </c>
      <c r="M7899" s="2">
        <f>_xlfn.RANK.EQ(J7899, INDEX(CFB!$J$2:$J$1048576, MATCH(W7899, CFB!$W$2:$W$1048576, 0)):INDEX(CFB!$J$2:$J$1048576, MATCH(W7899, CFB!$W$2:$W$1048576, 0) + COUNTIF(CFB!$W$2:$W$1048576, W7899) - 1))</f>
        <v>82</v>
      </c>
      <c r="N7899" s="2">
        <f>RANK(K7899, INDEX(CFB!$K$2:$K$1048576, MATCH(W7899, CFB!$W$2:$W$1048576, 0)):INDEX(CFB!$K$2:$K$1048576, MATCH(W7899, CFB!$W$2:$W$1048576, 0) + COUNTIF(CFB!$W$2:$W$1048576, W7899) - 1))</f>
        <v>50</v>
      </c>
      <c r="O7899">
        <v>30.05</v>
      </c>
      <c r="P7899">
        <v>8.0399999999999991</v>
      </c>
      <c r="W7899">
        <v>1959</v>
      </c>
      <c r="X7899">
        <f t="shared" si="245"/>
        <v>0</v>
      </c>
    </row>
    <row r="7900" spans="1:24" ht="12.75" hidden="1" customHeight="1" x14ac:dyDescent="0.45">
      <c r="A7900">
        <v>51</v>
      </c>
      <c r="B7900" t="s">
        <v>131</v>
      </c>
      <c r="C7900" t="s">
        <v>12</v>
      </c>
      <c r="D7900" s="2" t="str">
        <f t="shared" si="244"/>
        <v>Air Force1959</v>
      </c>
      <c r="F7900">
        <v>5</v>
      </c>
      <c r="G7900">
        <v>4</v>
      </c>
      <c r="H7900">
        <v>1</v>
      </c>
      <c r="I7900">
        <v>0.75</v>
      </c>
      <c r="J7900">
        <v>2.31</v>
      </c>
      <c r="K7900">
        <v>3.06</v>
      </c>
      <c r="L7900" s="2">
        <f>_xlfn.RANK.EQ(I7900, INDEX(CFB!$I$2:$I$1048576, MATCH(W7900, CFB!$W$2:$W$1048576, 0)):INDEX(CFB!$I$2:$I$1048576, MATCH(W7900, CFB!$W$2:$W$1048576, 0) + COUNTIF(CFB!$W$2:$W$1048576, W7900) - 1), 0)</f>
        <v>59</v>
      </c>
      <c r="M7900" s="2">
        <f>_xlfn.RANK.EQ(J7900, INDEX(CFB!$J$2:$J$1048576, MATCH(W7900, CFB!$W$2:$W$1048576, 0)):INDEX(CFB!$J$2:$J$1048576, MATCH(W7900, CFB!$W$2:$W$1048576, 0) + COUNTIF(CFB!$W$2:$W$1048576, W7900) - 1))</f>
        <v>46</v>
      </c>
      <c r="N7900" s="2">
        <f>RANK(K7900, INDEX(CFB!$K$2:$K$1048576, MATCH(W7900, CFB!$W$2:$W$1048576, 0)):INDEX(CFB!$K$2:$K$1048576, MATCH(W7900, CFB!$W$2:$W$1048576, 0) + COUNTIF(CFB!$W$2:$W$1048576, W7900) - 1))</f>
        <v>51</v>
      </c>
      <c r="O7900">
        <v>25.09</v>
      </c>
      <c r="P7900">
        <v>2.86</v>
      </c>
      <c r="W7900">
        <v>1959</v>
      </c>
      <c r="X7900">
        <f t="shared" si="245"/>
        <v>0</v>
      </c>
    </row>
    <row r="7901" spans="1:24" ht="12.75" hidden="1" customHeight="1" x14ac:dyDescent="0.45">
      <c r="A7901">
        <v>52</v>
      </c>
      <c r="B7901" t="s">
        <v>39</v>
      </c>
      <c r="C7901" t="s">
        <v>254</v>
      </c>
      <c r="D7901" s="2" t="str">
        <f t="shared" si="244"/>
        <v>Colorado1959</v>
      </c>
      <c r="F7901">
        <v>5</v>
      </c>
      <c r="G7901">
        <v>5</v>
      </c>
      <c r="H7901">
        <v>0</v>
      </c>
      <c r="I7901">
        <v>3.45</v>
      </c>
      <c r="J7901">
        <v>-0.4</v>
      </c>
      <c r="K7901">
        <v>3.04</v>
      </c>
      <c r="L7901" s="2">
        <f>_xlfn.RANK.EQ(I7901, INDEX(CFB!$I$2:$I$1048576, MATCH(W7901, CFB!$W$2:$W$1048576, 0)):INDEX(CFB!$I$2:$I$1048576, MATCH(W7901, CFB!$W$2:$W$1048576, 0) + COUNTIF(CFB!$W$2:$W$1048576, W7901) - 1), 0)</f>
        <v>34</v>
      </c>
      <c r="M7901" s="2">
        <f>_xlfn.RANK.EQ(J7901, INDEX(CFB!$J$2:$J$1048576, MATCH(W7901, CFB!$W$2:$W$1048576, 0)):INDEX(CFB!$J$2:$J$1048576, MATCH(W7901, CFB!$W$2:$W$1048576, 0) + COUNTIF(CFB!$W$2:$W$1048576, W7901) - 1))</f>
        <v>61</v>
      </c>
      <c r="N7901" s="2">
        <f>RANK(K7901, INDEX(CFB!$K$2:$K$1048576, MATCH(W7901, CFB!$W$2:$W$1048576, 0)):INDEX(CFB!$K$2:$K$1048576, MATCH(W7901, CFB!$W$2:$W$1048576, 0) + COUNTIF(CFB!$W$2:$W$1048576, W7901) - 1))</f>
        <v>52</v>
      </c>
      <c r="O7901">
        <v>27.49</v>
      </c>
      <c r="P7901">
        <v>6.18</v>
      </c>
      <c r="W7901">
        <v>1959</v>
      </c>
      <c r="X7901">
        <f t="shared" si="245"/>
        <v>0</v>
      </c>
    </row>
    <row r="7902" spans="1:24" ht="12.75" hidden="1" customHeight="1" x14ac:dyDescent="0.45">
      <c r="A7902">
        <v>53</v>
      </c>
      <c r="B7902" t="s">
        <v>121</v>
      </c>
      <c r="C7902" t="s">
        <v>12</v>
      </c>
      <c r="D7902" s="2" t="str">
        <f t="shared" si="244"/>
        <v>Oklahoma State1959</v>
      </c>
      <c r="F7902">
        <v>6</v>
      </c>
      <c r="G7902">
        <v>4</v>
      </c>
      <c r="H7902">
        <v>0</v>
      </c>
      <c r="I7902">
        <v>2.15</v>
      </c>
      <c r="J7902">
        <v>0.88</v>
      </c>
      <c r="K7902">
        <v>3.03</v>
      </c>
      <c r="L7902" s="2">
        <f>_xlfn.RANK.EQ(I7902, INDEX(CFB!$I$2:$I$1048576, MATCH(W7902, CFB!$W$2:$W$1048576, 0)):INDEX(CFB!$I$2:$I$1048576, MATCH(W7902, CFB!$W$2:$W$1048576, 0) + COUNTIF(CFB!$W$2:$W$1048576, W7902) - 1), 0)</f>
        <v>47</v>
      </c>
      <c r="M7902" s="2">
        <f>_xlfn.RANK.EQ(J7902, INDEX(CFB!$J$2:$J$1048576, MATCH(W7902, CFB!$W$2:$W$1048576, 0)):INDEX(CFB!$J$2:$J$1048576, MATCH(W7902, CFB!$W$2:$W$1048576, 0) + COUNTIF(CFB!$W$2:$W$1048576, W7902) - 1))</f>
        <v>52</v>
      </c>
      <c r="N7902" s="2">
        <f>RANK(K7902, INDEX(CFB!$K$2:$K$1048576, MATCH(W7902, CFB!$W$2:$W$1048576, 0)):INDEX(CFB!$K$2:$K$1048576, MATCH(W7902, CFB!$W$2:$W$1048576, 0) + COUNTIF(CFB!$W$2:$W$1048576, W7902) - 1))</f>
        <v>53</v>
      </c>
      <c r="O7902">
        <v>27.14</v>
      </c>
      <c r="P7902">
        <v>5.03</v>
      </c>
      <c r="W7902">
        <v>1959</v>
      </c>
      <c r="X7902">
        <f t="shared" si="245"/>
        <v>0</v>
      </c>
    </row>
    <row r="7903" spans="1:24" ht="12.75" hidden="1" customHeight="1" x14ac:dyDescent="0.45">
      <c r="A7903">
        <v>54</v>
      </c>
      <c r="B7903" t="s">
        <v>34</v>
      </c>
      <c r="C7903" t="s">
        <v>189</v>
      </c>
      <c r="D7903" s="2" t="str">
        <f t="shared" si="244"/>
        <v>Texas A&amp;M1959</v>
      </c>
      <c r="F7903">
        <v>3</v>
      </c>
      <c r="G7903">
        <v>7</v>
      </c>
      <c r="H7903">
        <v>0</v>
      </c>
      <c r="I7903">
        <v>-0.66</v>
      </c>
      <c r="J7903">
        <v>3.47</v>
      </c>
      <c r="K7903">
        <v>2.8</v>
      </c>
      <c r="L7903" s="2">
        <f>_xlfn.RANK.EQ(I7903, INDEX(CFB!$I$2:$I$1048576, MATCH(W7903, CFB!$W$2:$W$1048576, 0)):INDEX(CFB!$I$2:$I$1048576, MATCH(W7903, CFB!$W$2:$W$1048576, 0) + COUNTIF(CFB!$W$2:$W$1048576, W7903) - 1), 0)</f>
        <v>72</v>
      </c>
      <c r="M7903" s="2">
        <f>_xlfn.RANK.EQ(J7903, INDEX(CFB!$J$2:$J$1048576, MATCH(W7903, CFB!$W$2:$W$1048576, 0)):INDEX(CFB!$J$2:$J$1048576, MATCH(W7903, CFB!$W$2:$W$1048576, 0) + COUNTIF(CFB!$W$2:$W$1048576, W7903) - 1))</f>
        <v>39</v>
      </c>
      <c r="N7903" s="2">
        <f>RANK(K7903, INDEX(CFB!$K$2:$K$1048576, MATCH(W7903, CFB!$W$2:$W$1048576, 0)):INDEX(CFB!$K$2:$K$1048576, MATCH(W7903, CFB!$W$2:$W$1048576, 0) + COUNTIF(CFB!$W$2:$W$1048576, W7903) - 1))</f>
        <v>54</v>
      </c>
      <c r="O7903">
        <v>24.35</v>
      </c>
      <c r="P7903">
        <v>1.88</v>
      </c>
      <c r="W7903">
        <v>1959</v>
      </c>
      <c r="X7903">
        <f t="shared" si="245"/>
        <v>0</v>
      </c>
    </row>
    <row r="7904" spans="1:24" ht="12.75" hidden="1" customHeight="1" x14ac:dyDescent="0.45">
      <c r="A7904">
        <v>55</v>
      </c>
      <c r="B7904" t="s">
        <v>71</v>
      </c>
      <c r="C7904" t="s">
        <v>12</v>
      </c>
      <c r="D7904" s="2" t="str">
        <f t="shared" si="244"/>
        <v>Texas Tech1959</v>
      </c>
      <c r="F7904">
        <v>4</v>
      </c>
      <c r="G7904">
        <v>6</v>
      </c>
      <c r="H7904">
        <v>0</v>
      </c>
      <c r="I7904">
        <v>2.72</v>
      </c>
      <c r="J7904">
        <v>-0.28999999999999998</v>
      </c>
      <c r="K7904">
        <v>2.44</v>
      </c>
      <c r="L7904" s="2">
        <f>_xlfn.RANK.EQ(I7904, INDEX(CFB!$I$2:$I$1048576, MATCH(W7904, CFB!$W$2:$W$1048576, 0)):INDEX(CFB!$I$2:$I$1048576, MATCH(W7904, CFB!$W$2:$W$1048576, 0) + COUNTIF(CFB!$W$2:$W$1048576, W7904) - 1), 0)</f>
        <v>42</v>
      </c>
      <c r="M7904" s="2">
        <f>_xlfn.RANK.EQ(J7904, INDEX(CFB!$J$2:$J$1048576, MATCH(W7904, CFB!$W$2:$W$1048576, 0)):INDEX(CFB!$J$2:$J$1048576, MATCH(W7904, CFB!$W$2:$W$1048576, 0) + COUNTIF(CFB!$W$2:$W$1048576, W7904) - 1))</f>
        <v>60</v>
      </c>
      <c r="N7904" s="2">
        <f>RANK(K7904, INDEX(CFB!$K$2:$K$1048576, MATCH(W7904, CFB!$W$2:$W$1048576, 0)):INDEX(CFB!$K$2:$K$1048576, MATCH(W7904, CFB!$W$2:$W$1048576, 0) + COUNTIF(CFB!$W$2:$W$1048576, W7904) - 1))</f>
        <v>55</v>
      </c>
      <c r="O7904">
        <v>27.14</v>
      </c>
      <c r="P7904">
        <v>5.46</v>
      </c>
      <c r="W7904">
        <v>1959</v>
      </c>
      <c r="X7904">
        <f t="shared" si="245"/>
        <v>0</v>
      </c>
    </row>
    <row r="7905" spans="1:24" ht="12.75" hidden="1" customHeight="1" x14ac:dyDescent="0.45">
      <c r="A7905">
        <v>56</v>
      </c>
      <c r="B7905" t="s">
        <v>112</v>
      </c>
      <c r="C7905" t="s">
        <v>242</v>
      </c>
      <c r="D7905" s="2" t="str">
        <f t="shared" si="244"/>
        <v>Stanford1959</v>
      </c>
      <c r="F7905">
        <v>3</v>
      </c>
      <c r="G7905">
        <v>7</v>
      </c>
      <c r="H7905">
        <v>0</v>
      </c>
      <c r="I7905">
        <v>11.05</v>
      </c>
      <c r="J7905">
        <v>-8.67</v>
      </c>
      <c r="K7905">
        <v>2.39</v>
      </c>
      <c r="L7905" s="2">
        <f>_xlfn.RANK.EQ(I7905, INDEX(CFB!$I$2:$I$1048576, MATCH(W7905, CFB!$W$2:$W$1048576, 0)):INDEX(CFB!$I$2:$I$1048576, MATCH(W7905, CFB!$W$2:$W$1048576, 0) + COUNTIF(CFB!$W$2:$W$1048576, W7905) - 1), 0)</f>
        <v>2</v>
      </c>
      <c r="M7905" s="2">
        <f>_xlfn.RANK.EQ(J7905, INDEX(CFB!$J$2:$J$1048576, MATCH(W7905, CFB!$W$2:$W$1048576, 0)):INDEX(CFB!$J$2:$J$1048576, MATCH(W7905, CFB!$W$2:$W$1048576, 0) + COUNTIF(CFB!$W$2:$W$1048576, W7905) - 1))</f>
        <v>102</v>
      </c>
      <c r="N7905" s="2">
        <f>RANK(K7905, INDEX(CFB!$K$2:$K$1048576, MATCH(W7905, CFB!$W$2:$W$1048576, 0)):INDEX(CFB!$K$2:$K$1048576, MATCH(W7905, CFB!$W$2:$W$1048576, 0) + COUNTIF(CFB!$W$2:$W$1048576, W7905) - 1))</f>
        <v>56</v>
      </c>
      <c r="O7905">
        <v>36.39</v>
      </c>
      <c r="P7905">
        <v>13.74</v>
      </c>
      <c r="W7905">
        <v>1959</v>
      </c>
      <c r="X7905">
        <f t="shared" si="245"/>
        <v>0</v>
      </c>
    </row>
    <row r="7906" spans="1:24" ht="12.75" hidden="1" customHeight="1" x14ac:dyDescent="0.45">
      <c r="A7906">
        <v>57</v>
      </c>
      <c r="B7906" t="s">
        <v>213</v>
      </c>
      <c r="C7906" t="s">
        <v>206</v>
      </c>
      <c r="D7906" s="2" t="str">
        <f t="shared" si="244"/>
        <v>Virginia Military Institute1959</v>
      </c>
      <c r="F7906">
        <v>8</v>
      </c>
      <c r="G7906">
        <v>1</v>
      </c>
      <c r="H7906">
        <v>1</v>
      </c>
      <c r="I7906">
        <v>0.74</v>
      </c>
      <c r="J7906">
        <v>1.6</v>
      </c>
      <c r="K7906">
        <v>2.34</v>
      </c>
      <c r="L7906" s="2">
        <f>_xlfn.RANK.EQ(I7906, INDEX(CFB!$I$2:$I$1048576, MATCH(W7906, CFB!$W$2:$W$1048576, 0)):INDEX(CFB!$I$2:$I$1048576, MATCH(W7906, CFB!$W$2:$W$1048576, 0) + COUNTIF(CFB!$W$2:$W$1048576, W7906) - 1), 0)</f>
        <v>60</v>
      </c>
      <c r="M7906" s="2">
        <f>_xlfn.RANK.EQ(J7906, INDEX(CFB!$J$2:$J$1048576, MATCH(W7906, CFB!$W$2:$W$1048576, 0)):INDEX(CFB!$J$2:$J$1048576, MATCH(W7906, CFB!$W$2:$W$1048576, 0) + COUNTIF(CFB!$W$2:$W$1048576, W7906) - 1))</f>
        <v>49</v>
      </c>
      <c r="N7906" s="2">
        <f>RANK(K7906, INDEX(CFB!$K$2:$K$1048576, MATCH(W7906, CFB!$W$2:$W$1048576, 0)):INDEX(CFB!$K$2:$K$1048576, MATCH(W7906, CFB!$W$2:$W$1048576, 0) + COUNTIF(CFB!$W$2:$W$1048576, W7906) - 1))</f>
        <v>57</v>
      </c>
      <c r="O7906">
        <v>26.07</v>
      </c>
      <c r="P7906">
        <v>4.78</v>
      </c>
      <c r="W7906">
        <v>1959</v>
      </c>
      <c r="X7906">
        <f t="shared" si="245"/>
        <v>0</v>
      </c>
    </row>
    <row r="7907" spans="1:24" ht="12.75" hidden="1" customHeight="1" x14ac:dyDescent="0.45">
      <c r="A7907">
        <v>58</v>
      </c>
      <c r="B7907" t="s">
        <v>141</v>
      </c>
      <c r="C7907" t="s">
        <v>250</v>
      </c>
      <c r="D7907" s="2" t="str">
        <f t="shared" si="244"/>
        <v>New Mexico1959</v>
      </c>
      <c r="F7907">
        <v>7</v>
      </c>
      <c r="G7907">
        <v>3</v>
      </c>
      <c r="H7907">
        <v>0</v>
      </c>
      <c r="I7907">
        <v>4.37</v>
      </c>
      <c r="J7907">
        <v>-2.15</v>
      </c>
      <c r="K7907">
        <v>2.2200000000000002</v>
      </c>
      <c r="L7907" s="2">
        <f>_xlfn.RANK.EQ(I7907, INDEX(CFB!$I$2:$I$1048576, MATCH(W7907, CFB!$W$2:$W$1048576, 0)):INDEX(CFB!$I$2:$I$1048576, MATCH(W7907, CFB!$W$2:$W$1048576, 0) + COUNTIF(CFB!$W$2:$W$1048576, W7907) - 1), 0)</f>
        <v>28</v>
      </c>
      <c r="M7907" s="2">
        <f>_xlfn.RANK.EQ(J7907, INDEX(CFB!$J$2:$J$1048576, MATCH(W7907, CFB!$W$2:$W$1048576, 0)):INDEX(CFB!$J$2:$J$1048576, MATCH(W7907, CFB!$W$2:$W$1048576, 0) + COUNTIF(CFB!$W$2:$W$1048576, W7907) - 1))</f>
        <v>73</v>
      </c>
      <c r="N7907" s="2">
        <f>RANK(K7907, INDEX(CFB!$K$2:$K$1048576, MATCH(W7907, CFB!$W$2:$W$1048576, 0)):INDEX(CFB!$K$2:$K$1048576, MATCH(W7907, CFB!$W$2:$W$1048576, 0) + COUNTIF(CFB!$W$2:$W$1048576, W7907) - 1))</f>
        <v>58</v>
      </c>
      <c r="O7907">
        <v>31.17</v>
      </c>
      <c r="P7907">
        <v>8.06</v>
      </c>
      <c r="W7907">
        <v>1959</v>
      </c>
      <c r="X7907">
        <f t="shared" si="245"/>
        <v>0</v>
      </c>
    </row>
    <row r="7908" spans="1:24" ht="12.75" hidden="1" customHeight="1" x14ac:dyDescent="0.45">
      <c r="A7908">
        <v>59</v>
      </c>
      <c r="B7908" t="s">
        <v>96</v>
      </c>
      <c r="C7908" t="s">
        <v>23</v>
      </c>
      <c r="D7908" s="2" t="str">
        <f t="shared" si="244"/>
        <v>Maryland1959</v>
      </c>
      <c r="F7908">
        <v>5</v>
      </c>
      <c r="G7908">
        <v>5</v>
      </c>
      <c r="H7908">
        <v>0</v>
      </c>
      <c r="I7908">
        <v>2.7</v>
      </c>
      <c r="J7908">
        <v>-0.73</v>
      </c>
      <c r="K7908">
        <v>1.97</v>
      </c>
      <c r="L7908" s="2">
        <f>_xlfn.RANK.EQ(I7908, INDEX(CFB!$I$2:$I$1048576, MATCH(W7908, CFB!$W$2:$W$1048576, 0)):INDEX(CFB!$I$2:$I$1048576, MATCH(W7908, CFB!$W$2:$W$1048576, 0) + COUNTIF(CFB!$W$2:$W$1048576, W7908) - 1), 0)</f>
        <v>43</v>
      </c>
      <c r="M7908" s="2">
        <f>_xlfn.RANK.EQ(J7908, INDEX(CFB!$J$2:$J$1048576, MATCH(W7908, CFB!$W$2:$W$1048576, 0)):INDEX(CFB!$J$2:$J$1048576, MATCH(W7908, CFB!$W$2:$W$1048576, 0) + COUNTIF(CFB!$W$2:$W$1048576, W7908) - 1))</f>
        <v>66</v>
      </c>
      <c r="N7908" s="2">
        <f>RANK(K7908, INDEX(CFB!$K$2:$K$1048576, MATCH(W7908, CFB!$W$2:$W$1048576, 0)):INDEX(CFB!$K$2:$K$1048576, MATCH(W7908, CFB!$W$2:$W$1048576, 0) + COUNTIF(CFB!$W$2:$W$1048576, W7908) - 1))</f>
        <v>59</v>
      </c>
      <c r="O7908">
        <v>28.6</v>
      </c>
      <c r="P7908">
        <v>5.52</v>
      </c>
      <c r="W7908">
        <v>1959</v>
      </c>
      <c r="X7908">
        <f t="shared" si="245"/>
        <v>0</v>
      </c>
    </row>
    <row r="7909" spans="1:24" ht="12.75" hidden="1" customHeight="1" x14ac:dyDescent="0.45">
      <c r="A7909">
        <v>60</v>
      </c>
      <c r="B7909" t="s">
        <v>28</v>
      </c>
      <c r="C7909" t="s">
        <v>251</v>
      </c>
      <c r="D7909" s="2" t="str">
        <f t="shared" si="244"/>
        <v>Arizona State1959</v>
      </c>
      <c r="F7909">
        <v>10</v>
      </c>
      <c r="G7909">
        <v>1</v>
      </c>
      <c r="H7909">
        <v>0</v>
      </c>
      <c r="I7909">
        <v>3.6</v>
      </c>
      <c r="J7909">
        <v>-2.19</v>
      </c>
      <c r="K7909">
        <v>1.4</v>
      </c>
      <c r="L7909" s="2">
        <f>_xlfn.RANK.EQ(I7909, INDEX(CFB!$I$2:$I$1048576, MATCH(W7909, CFB!$W$2:$W$1048576, 0)):INDEX(CFB!$I$2:$I$1048576, MATCH(W7909, CFB!$W$2:$W$1048576, 0) + COUNTIF(CFB!$W$2:$W$1048576, W7909) - 1), 0)</f>
        <v>33</v>
      </c>
      <c r="M7909" s="2">
        <f>_xlfn.RANK.EQ(J7909, INDEX(CFB!$J$2:$J$1048576, MATCH(W7909, CFB!$W$2:$W$1048576, 0)):INDEX(CFB!$J$2:$J$1048576, MATCH(W7909, CFB!$W$2:$W$1048576, 0) + COUNTIF(CFB!$W$2:$W$1048576, W7909) - 1))</f>
        <v>75</v>
      </c>
      <c r="N7909" s="2">
        <f>RANK(K7909, INDEX(CFB!$K$2:$K$1048576, MATCH(W7909, CFB!$W$2:$W$1048576, 0)):INDEX(CFB!$K$2:$K$1048576, MATCH(W7909, CFB!$W$2:$W$1048576, 0) + COUNTIF(CFB!$W$2:$W$1048576, W7909) - 1))</f>
        <v>60</v>
      </c>
      <c r="O7909">
        <v>27.37</v>
      </c>
      <c r="P7909">
        <v>9.1</v>
      </c>
      <c r="W7909">
        <v>1959</v>
      </c>
      <c r="X7909">
        <f t="shared" si="245"/>
        <v>0</v>
      </c>
    </row>
    <row r="7910" spans="1:24" ht="12.75" hidden="1" customHeight="1" x14ac:dyDescent="0.45">
      <c r="A7910">
        <v>61</v>
      </c>
      <c r="B7910" t="s">
        <v>60</v>
      </c>
      <c r="C7910" t="s">
        <v>23</v>
      </c>
      <c r="D7910" s="2" t="str">
        <f t="shared" si="244"/>
        <v>Duke1959</v>
      </c>
      <c r="F7910">
        <v>4</v>
      </c>
      <c r="G7910">
        <v>6</v>
      </c>
      <c r="H7910">
        <v>0</v>
      </c>
      <c r="I7910">
        <v>-2.34</v>
      </c>
      <c r="J7910">
        <v>3.73</v>
      </c>
      <c r="K7910">
        <v>1.38</v>
      </c>
      <c r="L7910" s="2">
        <f>_xlfn.RANK.EQ(I7910, INDEX(CFB!$I$2:$I$1048576, MATCH(W7910, CFB!$W$2:$W$1048576, 0)):INDEX(CFB!$I$2:$I$1048576, MATCH(W7910, CFB!$W$2:$W$1048576, 0) + COUNTIF(CFB!$W$2:$W$1048576, W7910) - 1), 0)</f>
        <v>80</v>
      </c>
      <c r="M7910" s="2">
        <f>_xlfn.RANK.EQ(J7910, INDEX(CFB!$J$2:$J$1048576, MATCH(W7910, CFB!$W$2:$W$1048576, 0)):INDEX(CFB!$J$2:$J$1048576, MATCH(W7910, CFB!$W$2:$W$1048576, 0) + COUNTIF(CFB!$W$2:$W$1048576, W7910) - 1))</f>
        <v>37</v>
      </c>
      <c r="N7910" s="2">
        <f>RANK(K7910, INDEX(CFB!$K$2:$K$1048576, MATCH(W7910, CFB!$W$2:$W$1048576, 0)):INDEX(CFB!$K$2:$K$1048576, MATCH(W7910, CFB!$W$2:$W$1048576, 0) + COUNTIF(CFB!$W$2:$W$1048576, W7910) - 1))</f>
        <v>61</v>
      </c>
      <c r="O7910">
        <v>22.77</v>
      </c>
      <c r="P7910">
        <v>3.51</v>
      </c>
      <c r="W7910">
        <v>1959</v>
      </c>
      <c r="X7910">
        <f t="shared" si="245"/>
        <v>0</v>
      </c>
    </row>
    <row r="7911" spans="1:24" ht="12.75" hidden="1" customHeight="1" x14ac:dyDescent="0.45">
      <c r="A7911">
        <v>62</v>
      </c>
      <c r="B7911" t="s">
        <v>20</v>
      </c>
      <c r="C7911" t="s">
        <v>23</v>
      </c>
      <c r="D7911" s="2" t="str">
        <f t="shared" si="244"/>
        <v>South Carolina1959</v>
      </c>
      <c r="F7911">
        <v>6</v>
      </c>
      <c r="G7911">
        <v>4</v>
      </c>
      <c r="H7911">
        <v>0</v>
      </c>
      <c r="I7911">
        <v>0.99</v>
      </c>
      <c r="J7911">
        <v>-0.26</v>
      </c>
      <c r="K7911">
        <v>0.72</v>
      </c>
      <c r="L7911" s="2">
        <f>_xlfn.RANK.EQ(I7911, INDEX(CFB!$I$2:$I$1048576, MATCH(W7911, CFB!$W$2:$W$1048576, 0)):INDEX(CFB!$I$2:$I$1048576, MATCH(W7911, CFB!$W$2:$W$1048576, 0) + COUNTIF(CFB!$W$2:$W$1048576, W7911) - 1), 0)</f>
        <v>56</v>
      </c>
      <c r="M7911" s="2">
        <f>_xlfn.RANK.EQ(J7911, INDEX(CFB!$J$2:$J$1048576, MATCH(W7911, CFB!$W$2:$W$1048576, 0)):INDEX(CFB!$J$2:$J$1048576, MATCH(W7911, CFB!$W$2:$W$1048576, 0) + COUNTIF(CFB!$W$2:$W$1048576, W7911) - 1))</f>
        <v>59</v>
      </c>
      <c r="N7911" s="2">
        <f>RANK(K7911, INDEX(CFB!$K$2:$K$1048576, MATCH(W7911, CFB!$W$2:$W$1048576, 0)):INDEX(CFB!$K$2:$K$1048576, MATCH(W7911, CFB!$W$2:$W$1048576, 0) + COUNTIF(CFB!$W$2:$W$1048576, W7911) - 1))</f>
        <v>62</v>
      </c>
      <c r="O7911">
        <v>25.57</v>
      </c>
      <c r="P7911">
        <v>5.85</v>
      </c>
      <c r="W7911">
        <v>1959</v>
      </c>
      <c r="X7911">
        <f t="shared" si="245"/>
        <v>0</v>
      </c>
    </row>
    <row r="7912" spans="1:24" ht="12.75" hidden="1" customHeight="1" x14ac:dyDescent="0.45">
      <c r="A7912">
        <v>63</v>
      </c>
      <c r="B7912" t="s">
        <v>83</v>
      </c>
      <c r="C7912" t="s">
        <v>242</v>
      </c>
      <c r="D7912" s="2" t="str">
        <f t="shared" si="244"/>
        <v>California1959</v>
      </c>
      <c r="F7912">
        <v>2</v>
      </c>
      <c r="G7912">
        <v>8</v>
      </c>
      <c r="H7912">
        <v>0</v>
      </c>
      <c r="I7912">
        <v>1.1299999999999999</v>
      </c>
      <c r="J7912">
        <v>-0.56000000000000005</v>
      </c>
      <c r="K7912">
        <v>0.56999999999999995</v>
      </c>
      <c r="L7912" s="2">
        <f>_xlfn.RANK.EQ(I7912, INDEX(CFB!$I$2:$I$1048576, MATCH(W7912, CFB!$W$2:$W$1048576, 0)):INDEX(CFB!$I$2:$I$1048576, MATCH(W7912, CFB!$W$2:$W$1048576, 0) + COUNTIF(CFB!$W$2:$W$1048576, W7912) - 1), 0)</f>
        <v>55</v>
      </c>
      <c r="M7912" s="2">
        <f>_xlfn.RANK.EQ(J7912, INDEX(CFB!$J$2:$J$1048576, MATCH(W7912, CFB!$W$2:$W$1048576, 0)):INDEX(CFB!$J$2:$J$1048576, MATCH(W7912, CFB!$W$2:$W$1048576, 0) + COUNTIF(CFB!$W$2:$W$1048576, W7912) - 1))</f>
        <v>64</v>
      </c>
      <c r="N7912" s="2">
        <f>RANK(K7912, INDEX(CFB!$K$2:$K$1048576, MATCH(W7912, CFB!$W$2:$W$1048576, 0)):INDEX(CFB!$K$2:$K$1048576, MATCH(W7912, CFB!$W$2:$W$1048576, 0) + COUNTIF(CFB!$W$2:$W$1048576, W7912) - 1))</f>
        <v>63</v>
      </c>
      <c r="O7912">
        <v>26.86</v>
      </c>
      <c r="P7912">
        <v>5.86</v>
      </c>
      <c r="W7912">
        <v>1959</v>
      </c>
      <c r="X7912">
        <f t="shared" si="245"/>
        <v>0</v>
      </c>
    </row>
    <row r="7913" spans="1:24" ht="12.75" hidden="1" customHeight="1" x14ac:dyDescent="0.45">
      <c r="A7913">
        <v>64</v>
      </c>
      <c r="B7913" t="s">
        <v>119</v>
      </c>
      <c r="C7913" t="s">
        <v>12</v>
      </c>
      <c r="D7913" s="2" t="str">
        <f t="shared" si="244"/>
        <v>Oregon State1959</v>
      </c>
      <c r="F7913">
        <v>3</v>
      </c>
      <c r="G7913">
        <v>7</v>
      </c>
      <c r="H7913">
        <v>0</v>
      </c>
      <c r="I7913">
        <v>0.62</v>
      </c>
      <c r="J7913">
        <v>-0.82</v>
      </c>
      <c r="K7913">
        <v>-0.2</v>
      </c>
      <c r="L7913" s="2">
        <f>_xlfn.RANK.EQ(I7913, INDEX(CFB!$I$2:$I$1048576, MATCH(W7913, CFB!$W$2:$W$1048576, 0)):INDEX(CFB!$I$2:$I$1048576, MATCH(W7913, CFB!$W$2:$W$1048576, 0) + COUNTIF(CFB!$W$2:$W$1048576, W7913) - 1), 0)</f>
        <v>63</v>
      </c>
      <c r="M7913" s="2">
        <f>_xlfn.RANK.EQ(J7913, INDEX(CFB!$J$2:$J$1048576, MATCH(W7913, CFB!$W$2:$W$1048576, 0)):INDEX(CFB!$J$2:$J$1048576, MATCH(W7913, CFB!$W$2:$W$1048576, 0) + COUNTIF(CFB!$W$2:$W$1048576, W7913) - 1))</f>
        <v>68</v>
      </c>
      <c r="N7913" s="2">
        <f>RANK(K7913, INDEX(CFB!$K$2:$K$1048576, MATCH(W7913, CFB!$W$2:$W$1048576, 0)):INDEX(CFB!$K$2:$K$1048576, MATCH(W7913, CFB!$W$2:$W$1048576, 0) + COUNTIF(CFB!$W$2:$W$1048576, W7913) - 1))</f>
        <v>64</v>
      </c>
      <c r="O7913">
        <v>27.96</v>
      </c>
      <c r="P7913">
        <v>5.44</v>
      </c>
      <c r="W7913">
        <v>1959</v>
      </c>
      <c r="X7913">
        <f t="shared" si="245"/>
        <v>0</v>
      </c>
    </row>
    <row r="7914" spans="1:24" ht="12.75" hidden="1" customHeight="1" x14ac:dyDescent="0.45">
      <c r="A7914">
        <v>65</v>
      </c>
      <c r="B7914" t="s">
        <v>129</v>
      </c>
      <c r="C7914" t="s">
        <v>189</v>
      </c>
      <c r="D7914" s="2" t="str">
        <f t="shared" si="244"/>
        <v>Rice1959</v>
      </c>
      <c r="F7914">
        <v>1</v>
      </c>
      <c r="G7914">
        <v>7</v>
      </c>
      <c r="H7914">
        <v>2</v>
      </c>
      <c r="I7914">
        <v>0.82</v>
      </c>
      <c r="J7914">
        <v>-1.02</v>
      </c>
      <c r="K7914">
        <v>-0.2</v>
      </c>
      <c r="L7914" s="2">
        <f>_xlfn.RANK.EQ(I7914, INDEX(CFB!$I$2:$I$1048576, MATCH(W7914, CFB!$W$2:$W$1048576, 0)):INDEX(CFB!$I$2:$I$1048576, MATCH(W7914, CFB!$W$2:$W$1048576, 0) + COUNTIF(CFB!$W$2:$W$1048576, W7914) - 1), 0)</f>
        <v>57</v>
      </c>
      <c r="M7914" s="2">
        <f>_xlfn.RANK.EQ(J7914, INDEX(CFB!$J$2:$J$1048576, MATCH(W7914, CFB!$W$2:$W$1048576, 0)):INDEX(CFB!$J$2:$J$1048576, MATCH(W7914, CFB!$W$2:$W$1048576, 0) + COUNTIF(CFB!$W$2:$W$1048576, W7914) - 1))</f>
        <v>70</v>
      </c>
      <c r="N7914" s="2">
        <f>RANK(K7914, INDEX(CFB!$K$2:$K$1048576, MATCH(W7914, CFB!$W$2:$W$1048576, 0)):INDEX(CFB!$K$2:$K$1048576, MATCH(W7914, CFB!$W$2:$W$1048576, 0) + COUNTIF(CFB!$W$2:$W$1048576, W7914) - 1))</f>
        <v>64</v>
      </c>
      <c r="O7914">
        <v>26.59</v>
      </c>
      <c r="P7914">
        <v>5.8</v>
      </c>
      <c r="W7914">
        <v>1959</v>
      </c>
      <c r="X7914">
        <f t="shared" si="245"/>
        <v>0</v>
      </c>
    </row>
    <row r="7915" spans="1:24" ht="12.75" hidden="1" customHeight="1" x14ac:dyDescent="0.45">
      <c r="A7915">
        <v>66</v>
      </c>
      <c r="B7915" t="s">
        <v>57</v>
      </c>
      <c r="C7915" t="s">
        <v>12</v>
      </c>
      <c r="D7915" s="2" t="str">
        <f t="shared" si="244"/>
        <v>Boston College1959</v>
      </c>
      <c r="F7915">
        <v>5</v>
      </c>
      <c r="G7915">
        <v>4</v>
      </c>
      <c r="H7915">
        <v>0</v>
      </c>
      <c r="I7915">
        <v>7.0000000000000007E-2</v>
      </c>
      <c r="J7915">
        <v>-0.78</v>
      </c>
      <c r="K7915">
        <v>-0.71</v>
      </c>
      <c r="L7915" s="2">
        <f>_xlfn.RANK.EQ(I7915, INDEX(CFB!$I$2:$I$1048576, MATCH(W7915, CFB!$W$2:$W$1048576, 0)):INDEX(CFB!$I$2:$I$1048576, MATCH(W7915, CFB!$W$2:$W$1048576, 0) + COUNTIF(CFB!$W$2:$W$1048576, W7915) - 1), 0)</f>
        <v>68</v>
      </c>
      <c r="M7915" s="2">
        <f>_xlfn.RANK.EQ(J7915, INDEX(CFB!$J$2:$J$1048576, MATCH(W7915, CFB!$W$2:$W$1048576, 0)):INDEX(CFB!$J$2:$J$1048576, MATCH(W7915, CFB!$W$2:$W$1048576, 0) + COUNTIF(CFB!$W$2:$W$1048576, W7915) - 1))</f>
        <v>67</v>
      </c>
      <c r="N7915" s="2">
        <f>RANK(K7915, INDEX(CFB!$K$2:$K$1048576, MATCH(W7915, CFB!$W$2:$W$1048576, 0)):INDEX(CFB!$K$2:$K$1048576, MATCH(W7915, CFB!$W$2:$W$1048576, 0) + COUNTIF(CFB!$W$2:$W$1048576, W7915) - 1))</f>
        <v>66</v>
      </c>
      <c r="O7915">
        <v>24.62</v>
      </c>
      <c r="P7915">
        <v>8.81</v>
      </c>
      <c r="W7915">
        <v>1959</v>
      </c>
      <c r="X7915">
        <f t="shared" si="245"/>
        <v>0</v>
      </c>
    </row>
    <row r="7916" spans="1:24" ht="12.75" hidden="1" customHeight="1" x14ac:dyDescent="0.45">
      <c r="A7916">
        <v>67</v>
      </c>
      <c r="B7916" t="s">
        <v>84</v>
      </c>
      <c r="C7916" t="s">
        <v>250</v>
      </c>
      <c r="D7916" s="2" t="str">
        <f t="shared" si="244"/>
        <v>Utah1959</v>
      </c>
      <c r="F7916">
        <v>5</v>
      </c>
      <c r="G7916">
        <v>5</v>
      </c>
      <c r="H7916">
        <v>0</v>
      </c>
      <c r="I7916">
        <v>3.37</v>
      </c>
      <c r="J7916">
        <v>-4.79</v>
      </c>
      <c r="K7916">
        <v>-1.43</v>
      </c>
      <c r="L7916" s="2">
        <f>_xlfn.RANK.EQ(I7916, INDEX(CFB!$I$2:$I$1048576, MATCH(W7916, CFB!$W$2:$W$1048576, 0)):INDEX(CFB!$I$2:$I$1048576, MATCH(W7916, CFB!$W$2:$W$1048576, 0) + COUNTIF(CFB!$W$2:$W$1048576, W7916) - 1), 0)</f>
        <v>35</v>
      </c>
      <c r="M7916" s="2">
        <f>_xlfn.RANK.EQ(J7916, INDEX(CFB!$J$2:$J$1048576, MATCH(W7916, CFB!$W$2:$W$1048576, 0)):INDEX(CFB!$J$2:$J$1048576, MATCH(W7916, CFB!$W$2:$W$1048576, 0) + COUNTIF(CFB!$W$2:$W$1048576, W7916) - 1))</f>
        <v>89</v>
      </c>
      <c r="N7916" s="2">
        <f>RANK(K7916, INDEX(CFB!$K$2:$K$1048576, MATCH(W7916, CFB!$W$2:$W$1048576, 0)):INDEX(CFB!$K$2:$K$1048576, MATCH(W7916, CFB!$W$2:$W$1048576, 0) + COUNTIF(CFB!$W$2:$W$1048576, W7916) - 1))</f>
        <v>67</v>
      </c>
      <c r="O7916">
        <v>31.04</v>
      </c>
      <c r="P7916">
        <v>12.77</v>
      </c>
      <c r="W7916">
        <v>1959</v>
      </c>
      <c r="X7916">
        <f t="shared" si="245"/>
        <v>0</v>
      </c>
    </row>
    <row r="7917" spans="1:24" ht="12.75" hidden="1" customHeight="1" x14ac:dyDescent="0.45">
      <c r="A7917">
        <v>68</v>
      </c>
      <c r="B7917" t="s">
        <v>147</v>
      </c>
      <c r="C7917" t="s">
        <v>195</v>
      </c>
      <c r="D7917" s="2" t="str">
        <f t="shared" si="244"/>
        <v>Tulsa1959</v>
      </c>
      <c r="F7917">
        <v>5</v>
      </c>
      <c r="G7917">
        <v>5</v>
      </c>
      <c r="H7917">
        <v>0</v>
      </c>
      <c r="I7917">
        <v>-1.98</v>
      </c>
      <c r="J7917">
        <v>0.3</v>
      </c>
      <c r="K7917">
        <v>-1.68</v>
      </c>
      <c r="L7917" s="2">
        <f>_xlfn.RANK.EQ(I7917, INDEX(CFB!$I$2:$I$1048576, MATCH(W7917, CFB!$W$2:$W$1048576, 0)):INDEX(CFB!$I$2:$I$1048576, MATCH(W7917, CFB!$W$2:$W$1048576, 0) + COUNTIF(CFB!$W$2:$W$1048576, W7917) - 1), 0)</f>
        <v>78</v>
      </c>
      <c r="M7917" s="2">
        <f>_xlfn.RANK.EQ(J7917, INDEX(CFB!$J$2:$J$1048576, MATCH(W7917, CFB!$W$2:$W$1048576, 0)):INDEX(CFB!$J$2:$J$1048576, MATCH(W7917, CFB!$W$2:$W$1048576, 0) + COUNTIF(CFB!$W$2:$W$1048576, W7917) - 1))</f>
        <v>57</v>
      </c>
      <c r="N7917" s="2">
        <f>RANK(K7917, INDEX(CFB!$K$2:$K$1048576, MATCH(W7917, CFB!$W$2:$W$1048576, 0)):INDEX(CFB!$K$2:$K$1048576, MATCH(W7917, CFB!$W$2:$W$1048576, 0) + COUNTIF(CFB!$W$2:$W$1048576, W7917) - 1))</f>
        <v>68</v>
      </c>
      <c r="O7917">
        <v>22.87</v>
      </c>
      <c r="P7917">
        <v>4.72</v>
      </c>
      <c r="W7917">
        <v>1959</v>
      </c>
      <c r="X7917">
        <f t="shared" si="245"/>
        <v>0</v>
      </c>
    </row>
    <row r="7918" spans="1:24" ht="12.75" hidden="1" customHeight="1" x14ac:dyDescent="0.45">
      <c r="A7918">
        <v>69</v>
      </c>
      <c r="B7918" t="s">
        <v>219</v>
      </c>
      <c r="C7918" t="s">
        <v>212</v>
      </c>
      <c r="D7918" s="2" t="str">
        <f t="shared" si="244"/>
        <v>Harvard1959</v>
      </c>
      <c r="F7918">
        <v>6</v>
      </c>
      <c r="G7918">
        <v>3</v>
      </c>
      <c r="H7918">
        <v>0</v>
      </c>
      <c r="I7918">
        <v>0.37</v>
      </c>
      <c r="J7918">
        <v>-2.16</v>
      </c>
      <c r="K7918">
        <v>-1.79</v>
      </c>
      <c r="L7918" s="2">
        <f>_xlfn.RANK.EQ(I7918, INDEX(CFB!$I$2:$I$1048576, MATCH(W7918, CFB!$W$2:$W$1048576, 0)):INDEX(CFB!$I$2:$I$1048576, MATCH(W7918, CFB!$W$2:$W$1048576, 0) + COUNTIF(CFB!$W$2:$W$1048576, W7918) - 1), 0)</f>
        <v>66</v>
      </c>
      <c r="M7918" s="2">
        <f>_xlfn.RANK.EQ(J7918, INDEX(CFB!$J$2:$J$1048576, MATCH(W7918, CFB!$W$2:$W$1048576, 0)):INDEX(CFB!$J$2:$J$1048576, MATCH(W7918, CFB!$W$2:$W$1048576, 0) + COUNTIF(CFB!$W$2:$W$1048576, W7918) - 1))</f>
        <v>74</v>
      </c>
      <c r="N7918" s="2">
        <f>RANK(K7918, INDEX(CFB!$K$2:$K$1048576, MATCH(W7918, CFB!$W$2:$W$1048576, 0)):INDEX(CFB!$K$2:$K$1048576, MATCH(W7918, CFB!$W$2:$W$1048576, 0) + COUNTIF(CFB!$W$2:$W$1048576, W7918) - 1))</f>
        <v>69</v>
      </c>
      <c r="O7918">
        <v>23.16</v>
      </c>
      <c r="P7918">
        <v>10.61</v>
      </c>
      <c r="W7918">
        <v>1959</v>
      </c>
      <c r="X7918">
        <f t="shared" si="245"/>
        <v>0</v>
      </c>
    </row>
    <row r="7919" spans="1:24" ht="12.75" hidden="1" customHeight="1" x14ac:dyDescent="0.45">
      <c r="A7919">
        <v>70</v>
      </c>
      <c r="B7919" t="s">
        <v>211</v>
      </c>
      <c r="C7919" t="s">
        <v>212</v>
      </c>
      <c r="D7919" s="2" t="str">
        <f t="shared" si="244"/>
        <v>Yale1959</v>
      </c>
      <c r="F7919">
        <v>6</v>
      </c>
      <c r="G7919">
        <v>3</v>
      </c>
      <c r="H7919">
        <v>0</v>
      </c>
      <c r="I7919">
        <v>-1.62</v>
      </c>
      <c r="J7919">
        <v>-0.23</v>
      </c>
      <c r="K7919">
        <v>-1.85</v>
      </c>
      <c r="L7919" s="2">
        <f>_xlfn.RANK.EQ(I7919, INDEX(CFB!$I$2:$I$1048576, MATCH(W7919, CFB!$W$2:$W$1048576, 0)):INDEX(CFB!$I$2:$I$1048576, MATCH(W7919, CFB!$W$2:$W$1048576, 0) + COUNTIF(CFB!$W$2:$W$1048576, W7919) - 1), 0)</f>
        <v>77</v>
      </c>
      <c r="M7919" s="2">
        <f>_xlfn.RANK.EQ(J7919, INDEX(CFB!$J$2:$J$1048576, MATCH(W7919, CFB!$W$2:$W$1048576, 0)):INDEX(CFB!$J$2:$J$1048576, MATCH(W7919, CFB!$W$2:$W$1048576, 0) + COUNTIF(CFB!$W$2:$W$1048576, W7919) - 1))</f>
        <v>58</v>
      </c>
      <c r="N7919" s="2">
        <f>RANK(K7919, INDEX(CFB!$K$2:$K$1048576, MATCH(W7919, CFB!$W$2:$W$1048576, 0)):INDEX(CFB!$K$2:$K$1048576, MATCH(W7919, CFB!$W$2:$W$1048576, 0) + COUNTIF(CFB!$W$2:$W$1048576, W7919) - 1))</f>
        <v>70</v>
      </c>
      <c r="O7919">
        <v>20.059999999999999</v>
      </c>
      <c r="P7919">
        <v>9.15</v>
      </c>
      <c r="W7919">
        <v>1959</v>
      </c>
      <c r="X7919">
        <f t="shared" si="245"/>
        <v>0</v>
      </c>
    </row>
    <row r="7920" spans="1:24" ht="12.75" hidden="1" customHeight="1" x14ac:dyDescent="0.45">
      <c r="A7920">
        <v>71</v>
      </c>
      <c r="B7920" t="s">
        <v>109</v>
      </c>
      <c r="C7920" t="s">
        <v>15</v>
      </c>
      <c r="D7920" s="2" t="str">
        <f t="shared" si="244"/>
        <v>Mississippi State1959</v>
      </c>
      <c r="F7920">
        <v>2</v>
      </c>
      <c r="G7920">
        <v>7</v>
      </c>
      <c r="H7920">
        <v>0</v>
      </c>
      <c r="I7920">
        <v>0.37</v>
      </c>
      <c r="J7920">
        <v>-2.4</v>
      </c>
      <c r="K7920">
        <v>-2.02</v>
      </c>
      <c r="L7920" s="2">
        <f>_xlfn.RANK.EQ(I7920, INDEX(CFB!$I$2:$I$1048576, MATCH(W7920, CFB!$W$2:$W$1048576, 0)):INDEX(CFB!$I$2:$I$1048576, MATCH(W7920, CFB!$W$2:$W$1048576, 0) + COUNTIF(CFB!$W$2:$W$1048576, W7920) - 1), 0)</f>
        <v>66</v>
      </c>
      <c r="M7920" s="2">
        <f>_xlfn.RANK.EQ(J7920, INDEX(CFB!$J$2:$J$1048576, MATCH(W7920, CFB!$W$2:$W$1048576, 0)):INDEX(CFB!$J$2:$J$1048576, MATCH(W7920, CFB!$W$2:$W$1048576, 0) + COUNTIF(CFB!$W$2:$W$1048576, W7920) - 1))</f>
        <v>76</v>
      </c>
      <c r="N7920" s="2">
        <f>RANK(K7920, INDEX(CFB!$K$2:$K$1048576, MATCH(W7920, CFB!$W$2:$W$1048576, 0)):INDEX(CFB!$K$2:$K$1048576, MATCH(W7920, CFB!$W$2:$W$1048576, 0) + COUNTIF(CFB!$W$2:$W$1048576, W7920) - 1))</f>
        <v>71</v>
      </c>
      <c r="O7920">
        <v>26.74</v>
      </c>
      <c r="P7920">
        <v>9.69</v>
      </c>
      <c r="W7920">
        <v>1959</v>
      </c>
      <c r="X7920">
        <f t="shared" si="245"/>
        <v>0</v>
      </c>
    </row>
    <row r="7921" spans="1:24" ht="12.75" hidden="1" customHeight="1" x14ac:dyDescent="0.45">
      <c r="A7921">
        <v>72</v>
      </c>
      <c r="B7921" t="s">
        <v>115</v>
      </c>
      <c r="C7921" t="s">
        <v>12</v>
      </c>
      <c r="D7921" s="2" t="str">
        <f t="shared" si="244"/>
        <v>Florida State1959</v>
      </c>
      <c r="F7921">
        <v>4</v>
      </c>
      <c r="G7921">
        <v>6</v>
      </c>
      <c r="H7921">
        <v>0</v>
      </c>
      <c r="I7921">
        <v>-4.66</v>
      </c>
      <c r="J7921">
        <v>2.63</v>
      </c>
      <c r="K7921">
        <v>-2.0299999999999998</v>
      </c>
      <c r="L7921" s="2">
        <f>_xlfn.RANK.EQ(I7921, INDEX(CFB!$I$2:$I$1048576, MATCH(W7921, CFB!$W$2:$W$1048576, 0)):INDEX(CFB!$I$2:$I$1048576, MATCH(W7921, CFB!$W$2:$W$1048576, 0) + COUNTIF(CFB!$W$2:$W$1048576, W7921) - 1), 0)</f>
        <v>89</v>
      </c>
      <c r="M7921" s="2">
        <f>_xlfn.RANK.EQ(J7921, INDEX(CFB!$J$2:$J$1048576, MATCH(W7921, CFB!$W$2:$W$1048576, 0)):INDEX(CFB!$J$2:$J$1048576, MATCH(W7921, CFB!$W$2:$W$1048576, 0) + COUNTIF(CFB!$W$2:$W$1048576, W7921) - 1))</f>
        <v>44</v>
      </c>
      <c r="N7921" s="2">
        <f>RANK(K7921, INDEX(CFB!$K$2:$K$1048576, MATCH(W7921, CFB!$W$2:$W$1048576, 0)):INDEX(CFB!$K$2:$K$1048576, MATCH(W7921, CFB!$W$2:$W$1048576, 0) + COUNTIF(CFB!$W$2:$W$1048576, W7921) - 1))</f>
        <v>72</v>
      </c>
      <c r="O7921">
        <v>22.31</v>
      </c>
      <c r="P7921">
        <v>4.4800000000000004</v>
      </c>
      <c r="W7921">
        <v>1959</v>
      </c>
      <c r="X7921">
        <f t="shared" si="245"/>
        <v>0</v>
      </c>
    </row>
    <row r="7922" spans="1:24" ht="12.75" hidden="1" customHeight="1" x14ac:dyDescent="0.45">
      <c r="A7922">
        <v>73</v>
      </c>
      <c r="B7922" t="s">
        <v>107</v>
      </c>
      <c r="C7922" t="s">
        <v>195</v>
      </c>
      <c r="D7922" s="2" t="str">
        <f t="shared" si="244"/>
        <v>Houston1959</v>
      </c>
      <c r="F7922">
        <v>3</v>
      </c>
      <c r="G7922">
        <v>7</v>
      </c>
      <c r="H7922">
        <v>0</v>
      </c>
      <c r="I7922">
        <v>-1.28</v>
      </c>
      <c r="J7922">
        <v>-1.19</v>
      </c>
      <c r="K7922">
        <v>-2.4700000000000002</v>
      </c>
      <c r="L7922" s="2">
        <f>_xlfn.RANK.EQ(I7922, INDEX(CFB!$I$2:$I$1048576, MATCH(W7922, CFB!$W$2:$W$1048576, 0)):INDEX(CFB!$I$2:$I$1048576, MATCH(W7922, CFB!$W$2:$W$1048576, 0) + COUNTIF(CFB!$W$2:$W$1048576, W7922) - 1), 0)</f>
        <v>74</v>
      </c>
      <c r="M7922" s="2">
        <f>_xlfn.RANK.EQ(J7922, INDEX(CFB!$J$2:$J$1048576, MATCH(W7922, CFB!$W$2:$W$1048576, 0)):INDEX(CFB!$J$2:$J$1048576, MATCH(W7922, CFB!$W$2:$W$1048576, 0) + COUNTIF(CFB!$W$2:$W$1048576, W7922) - 1))</f>
        <v>71</v>
      </c>
      <c r="N7922" s="2">
        <f>RANK(K7922, INDEX(CFB!$K$2:$K$1048576, MATCH(W7922, CFB!$W$2:$W$1048576, 0)):INDEX(CFB!$K$2:$K$1048576, MATCH(W7922, CFB!$W$2:$W$1048576, 0) + COUNTIF(CFB!$W$2:$W$1048576, W7922) - 1))</f>
        <v>73</v>
      </c>
      <c r="O7922">
        <v>23.55</v>
      </c>
      <c r="P7922">
        <v>5.15</v>
      </c>
      <c r="W7922">
        <v>1959</v>
      </c>
      <c r="X7922">
        <f t="shared" si="245"/>
        <v>0</v>
      </c>
    </row>
    <row r="7923" spans="1:24" ht="12.75" hidden="1" customHeight="1" x14ac:dyDescent="0.45">
      <c r="A7923">
        <v>74</v>
      </c>
      <c r="B7923" t="s">
        <v>81</v>
      </c>
      <c r="C7923" t="s">
        <v>195</v>
      </c>
      <c r="D7923" s="2" t="str">
        <f t="shared" si="244"/>
        <v>Cincinnati1959</v>
      </c>
      <c r="F7923">
        <v>5</v>
      </c>
      <c r="G7923">
        <v>4</v>
      </c>
      <c r="H7923">
        <v>1</v>
      </c>
      <c r="I7923">
        <v>0.81</v>
      </c>
      <c r="J7923">
        <v>-3.82</v>
      </c>
      <c r="K7923">
        <v>-3.01</v>
      </c>
      <c r="L7923" s="2">
        <f>_xlfn.RANK.EQ(I7923, INDEX(CFB!$I$2:$I$1048576, MATCH(W7923, CFB!$W$2:$W$1048576, 0)):INDEX(CFB!$I$2:$I$1048576, MATCH(W7923, CFB!$W$2:$W$1048576, 0) + COUNTIF(CFB!$W$2:$W$1048576, W7923) - 1), 0)</f>
        <v>58</v>
      </c>
      <c r="M7923" s="2">
        <f>_xlfn.RANK.EQ(J7923, INDEX(CFB!$J$2:$J$1048576, MATCH(W7923, CFB!$W$2:$W$1048576, 0)):INDEX(CFB!$J$2:$J$1048576, MATCH(W7923, CFB!$W$2:$W$1048576, 0) + COUNTIF(CFB!$W$2:$W$1048576, W7923) - 1))</f>
        <v>81</v>
      </c>
      <c r="N7923" s="2">
        <f>RANK(K7923, INDEX(CFB!$K$2:$K$1048576, MATCH(W7923, CFB!$W$2:$W$1048576, 0)):INDEX(CFB!$K$2:$K$1048576, MATCH(W7923, CFB!$W$2:$W$1048576, 0) + COUNTIF(CFB!$W$2:$W$1048576, W7923) - 1))</f>
        <v>74</v>
      </c>
      <c r="O7923">
        <v>25.64</v>
      </c>
      <c r="P7923">
        <v>8.8000000000000007</v>
      </c>
      <c r="W7923">
        <v>1959</v>
      </c>
      <c r="X7923">
        <f t="shared" si="245"/>
        <v>0</v>
      </c>
    </row>
    <row r="7924" spans="1:24" ht="12.75" hidden="1" customHeight="1" x14ac:dyDescent="0.45">
      <c r="A7924">
        <v>75</v>
      </c>
      <c r="B7924" t="s">
        <v>216</v>
      </c>
      <c r="C7924" t="s">
        <v>12</v>
      </c>
      <c r="D7924" s="2" t="str">
        <f t="shared" si="244"/>
        <v>Holy Cross1959</v>
      </c>
      <c r="F7924">
        <v>6</v>
      </c>
      <c r="G7924">
        <v>4</v>
      </c>
      <c r="H7924">
        <v>0</v>
      </c>
      <c r="I7924">
        <v>-4.22</v>
      </c>
      <c r="J7924">
        <v>0.33</v>
      </c>
      <c r="K7924">
        <v>-3.88</v>
      </c>
      <c r="L7924" s="2">
        <f>_xlfn.RANK.EQ(I7924, INDEX(CFB!$I$2:$I$1048576, MATCH(W7924, CFB!$W$2:$W$1048576, 0)):INDEX(CFB!$I$2:$I$1048576, MATCH(W7924, CFB!$W$2:$W$1048576, 0) + COUNTIF(CFB!$W$2:$W$1048576, W7924) - 1), 0)</f>
        <v>86</v>
      </c>
      <c r="M7924" s="2">
        <f>_xlfn.RANK.EQ(J7924, INDEX(CFB!$J$2:$J$1048576, MATCH(W7924, CFB!$W$2:$W$1048576, 0)):INDEX(CFB!$J$2:$J$1048576, MATCH(W7924, CFB!$W$2:$W$1048576, 0) + COUNTIF(CFB!$W$2:$W$1048576, W7924) - 1))</f>
        <v>56</v>
      </c>
      <c r="N7924" s="2">
        <f>RANK(K7924, INDEX(CFB!$K$2:$K$1048576, MATCH(W7924, CFB!$W$2:$W$1048576, 0)):INDEX(CFB!$K$2:$K$1048576, MATCH(W7924, CFB!$W$2:$W$1048576, 0) + COUNTIF(CFB!$W$2:$W$1048576, W7924) - 1))</f>
        <v>75</v>
      </c>
      <c r="O7924">
        <v>18.86</v>
      </c>
      <c r="P7924">
        <v>9.2200000000000006</v>
      </c>
      <c r="W7924">
        <v>1959</v>
      </c>
      <c r="X7924">
        <f t="shared" si="245"/>
        <v>0</v>
      </c>
    </row>
    <row r="7925" spans="1:24" ht="12.75" hidden="1" customHeight="1" x14ac:dyDescent="0.45">
      <c r="A7925">
        <v>76</v>
      </c>
      <c r="B7925" t="s">
        <v>246</v>
      </c>
      <c r="C7925" t="s">
        <v>12</v>
      </c>
      <c r="D7925" s="2" t="str">
        <f t="shared" si="244"/>
        <v>Detroit Mercy1959</v>
      </c>
      <c r="F7925">
        <v>6</v>
      </c>
      <c r="G7925">
        <v>4</v>
      </c>
      <c r="H7925">
        <v>0</v>
      </c>
      <c r="I7925">
        <v>-0.69</v>
      </c>
      <c r="J7925">
        <v>-3.27</v>
      </c>
      <c r="K7925">
        <v>-3.96</v>
      </c>
      <c r="L7925" s="2">
        <f>_xlfn.RANK.EQ(I7925, INDEX(CFB!$I$2:$I$1048576, MATCH(W7925, CFB!$W$2:$W$1048576, 0)):INDEX(CFB!$I$2:$I$1048576, MATCH(W7925, CFB!$W$2:$W$1048576, 0) + COUNTIF(CFB!$W$2:$W$1048576, W7925) - 1), 0)</f>
        <v>73</v>
      </c>
      <c r="M7925" s="2">
        <f>_xlfn.RANK.EQ(J7925, INDEX(CFB!$J$2:$J$1048576, MATCH(W7925, CFB!$W$2:$W$1048576, 0)):INDEX(CFB!$J$2:$J$1048576, MATCH(W7925, CFB!$W$2:$W$1048576, 0) + COUNTIF(CFB!$W$2:$W$1048576, W7925) - 1))</f>
        <v>79</v>
      </c>
      <c r="N7925" s="2">
        <f>RANK(K7925, INDEX(CFB!$K$2:$K$1048576, MATCH(W7925, CFB!$W$2:$W$1048576, 0)):INDEX(CFB!$K$2:$K$1048576, MATCH(W7925, CFB!$W$2:$W$1048576, 0) + COUNTIF(CFB!$W$2:$W$1048576, W7925) - 1))</f>
        <v>76</v>
      </c>
      <c r="O7925">
        <v>24.65</v>
      </c>
      <c r="P7925">
        <v>9.89</v>
      </c>
      <c r="W7925">
        <v>1959</v>
      </c>
      <c r="X7925">
        <f t="shared" si="245"/>
        <v>0</v>
      </c>
    </row>
    <row r="7926" spans="1:24" ht="12.75" hidden="1" customHeight="1" x14ac:dyDescent="0.45">
      <c r="A7926">
        <v>77</v>
      </c>
      <c r="B7926" t="s">
        <v>247</v>
      </c>
      <c r="C7926" t="s">
        <v>12</v>
      </c>
      <c r="D7926" s="2" t="str">
        <f t="shared" si="244"/>
        <v>Boston University1959</v>
      </c>
      <c r="F7926">
        <v>4</v>
      </c>
      <c r="G7926">
        <v>5</v>
      </c>
      <c r="H7926">
        <v>0</v>
      </c>
      <c r="I7926">
        <v>-3.75</v>
      </c>
      <c r="J7926">
        <v>-0.51</v>
      </c>
      <c r="K7926">
        <v>-4.26</v>
      </c>
      <c r="L7926" s="2">
        <f>_xlfn.RANK.EQ(I7926, INDEX(CFB!$I$2:$I$1048576, MATCH(W7926, CFB!$W$2:$W$1048576, 0)):INDEX(CFB!$I$2:$I$1048576, MATCH(W7926, CFB!$W$2:$W$1048576, 0) + COUNTIF(CFB!$W$2:$W$1048576, W7926) - 1), 0)</f>
        <v>85</v>
      </c>
      <c r="M7926" s="2">
        <f>_xlfn.RANK.EQ(J7926, INDEX(CFB!$J$2:$J$1048576, MATCH(W7926, CFB!$W$2:$W$1048576, 0)):INDEX(CFB!$J$2:$J$1048576, MATCH(W7926, CFB!$W$2:$W$1048576, 0) + COUNTIF(CFB!$W$2:$W$1048576, W7926) - 1))</f>
        <v>63</v>
      </c>
      <c r="N7926" s="2">
        <f>RANK(K7926, INDEX(CFB!$K$2:$K$1048576, MATCH(W7926, CFB!$W$2:$W$1048576, 0)):INDEX(CFB!$K$2:$K$1048576, MATCH(W7926, CFB!$W$2:$W$1048576, 0) + COUNTIF(CFB!$W$2:$W$1048576, W7926) - 1))</f>
        <v>77</v>
      </c>
      <c r="O7926">
        <v>19.36</v>
      </c>
      <c r="P7926">
        <v>8.31</v>
      </c>
      <c r="W7926">
        <v>1959</v>
      </c>
      <c r="X7926">
        <f t="shared" si="245"/>
        <v>0</v>
      </c>
    </row>
    <row r="7927" spans="1:24" ht="12.75" hidden="1" customHeight="1" x14ac:dyDescent="0.45">
      <c r="A7927">
        <v>78</v>
      </c>
      <c r="B7927" t="s">
        <v>253</v>
      </c>
      <c r="C7927" t="s">
        <v>12</v>
      </c>
      <c r="D7927" s="2" t="str">
        <f t="shared" si="244"/>
        <v>Marquette1959</v>
      </c>
      <c r="F7927">
        <v>3</v>
      </c>
      <c r="G7927">
        <v>7</v>
      </c>
      <c r="H7927">
        <v>0</v>
      </c>
      <c r="I7927">
        <v>0.4</v>
      </c>
      <c r="J7927">
        <v>-5.07</v>
      </c>
      <c r="K7927">
        <v>-4.67</v>
      </c>
      <c r="L7927" s="2">
        <f>_xlfn.RANK.EQ(I7927, INDEX(CFB!$I$2:$I$1048576, MATCH(W7927, CFB!$W$2:$W$1048576, 0)):INDEX(CFB!$I$2:$I$1048576, MATCH(W7927, CFB!$W$2:$W$1048576, 0) + COUNTIF(CFB!$W$2:$W$1048576, W7927) - 1), 0)</f>
        <v>65</v>
      </c>
      <c r="M7927" s="2">
        <f>_xlfn.RANK.EQ(J7927, INDEX(CFB!$J$2:$J$1048576, MATCH(W7927, CFB!$W$2:$W$1048576, 0)):INDEX(CFB!$J$2:$J$1048576, MATCH(W7927, CFB!$W$2:$W$1048576, 0) + COUNTIF(CFB!$W$2:$W$1048576, W7927) - 1))</f>
        <v>92</v>
      </c>
      <c r="N7927" s="2">
        <f>RANK(K7927, INDEX(CFB!$K$2:$K$1048576, MATCH(W7927, CFB!$W$2:$W$1048576, 0)):INDEX(CFB!$K$2:$K$1048576, MATCH(W7927, CFB!$W$2:$W$1048576, 0) + COUNTIF(CFB!$W$2:$W$1048576, W7927) - 1))</f>
        <v>78</v>
      </c>
      <c r="O7927">
        <v>26.58</v>
      </c>
      <c r="P7927">
        <v>12.77</v>
      </c>
      <c r="W7927">
        <v>1959</v>
      </c>
      <c r="X7927">
        <f t="shared" si="245"/>
        <v>0</v>
      </c>
    </row>
    <row r="7928" spans="1:24" ht="12.75" hidden="1" customHeight="1" x14ac:dyDescent="0.45">
      <c r="A7928">
        <v>79</v>
      </c>
      <c r="B7928" t="s">
        <v>207</v>
      </c>
      <c r="C7928" t="s">
        <v>206</v>
      </c>
      <c r="D7928" s="2" t="str">
        <f t="shared" si="244"/>
        <v>The Citadel1959</v>
      </c>
      <c r="F7928">
        <v>8</v>
      </c>
      <c r="G7928">
        <v>2</v>
      </c>
      <c r="H7928">
        <v>0</v>
      </c>
      <c r="I7928">
        <v>-1.59</v>
      </c>
      <c r="J7928">
        <v>-3.12</v>
      </c>
      <c r="K7928">
        <v>-4.7</v>
      </c>
      <c r="L7928" s="2">
        <f>_xlfn.RANK.EQ(I7928, INDEX(CFB!$I$2:$I$1048576, MATCH(W7928, CFB!$W$2:$W$1048576, 0)):INDEX(CFB!$I$2:$I$1048576, MATCH(W7928, CFB!$W$2:$W$1048576, 0) + COUNTIF(CFB!$W$2:$W$1048576, W7928) - 1), 0)</f>
        <v>76</v>
      </c>
      <c r="M7928" s="2">
        <f>_xlfn.RANK.EQ(J7928, INDEX(CFB!$J$2:$J$1048576, MATCH(W7928, CFB!$W$2:$W$1048576, 0)):INDEX(CFB!$J$2:$J$1048576, MATCH(W7928, CFB!$W$2:$W$1048576, 0) + COUNTIF(CFB!$W$2:$W$1048576, W7928) - 1))</f>
        <v>77</v>
      </c>
      <c r="N7928" s="2">
        <f>RANK(K7928, INDEX(CFB!$K$2:$K$1048576, MATCH(W7928, CFB!$W$2:$W$1048576, 0)):INDEX(CFB!$K$2:$K$1048576, MATCH(W7928, CFB!$W$2:$W$1048576, 0) + COUNTIF(CFB!$W$2:$W$1048576, W7928) - 1))</f>
        <v>79</v>
      </c>
      <c r="O7928">
        <v>24.19</v>
      </c>
      <c r="P7928">
        <v>11.48</v>
      </c>
      <c r="W7928">
        <v>1959</v>
      </c>
      <c r="X7928">
        <f t="shared" si="245"/>
        <v>0</v>
      </c>
    </row>
    <row r="7929" spans="1:24" ht="12.75" hidden="1" customHeight="1" x14ac:dyDescent="0.45">
      <c r="A7929">
        <v>80</v>
      </c>
      <c r="B7929" t="s">
        <v>194</v>
      </c>
      <c r="C7929" t="s">
        <v>195</v>
      </c>
      <c r="D7929" s="2" t="str">
        <f t="shared" si="244"/>
        <v>Wichita State1959</v>
      </c>
      <c r="F7929">
        <v>5</v>
      </c>
      <c r="G7929">
        <v>4</v>
      </c>
      <c r="H7929">
        <v>1</v>
      </c>
      <c r="I7929">
        <v>-0.23</v>
      </c>
      <c r="J7929">
        <v>-4.53</v>
      </c>
      <c r="K7929">
        <v>-4.75</v>
      </c>
      <c r="L7929" s="2">
        <f>_xlfn.RANK.EQ(I7929, INDEX(CFB!$I$2:$I$1048576, MATCH(W7929, CFB!$W$2:$W$1048576, 0)):INDEX(CFB!$I$2:$I$1048576, MATCH(W7929, CFB!$W$2:$W$1048576, 0) + COUNTIF(CFB!$W$2:$W$1048576, W7929) - 1), 0)</f>
        <v>69</v>
      </c>
      <c r="M7929" s="2">
        <f>_xlfn.RANK.EQ(J7929, INDEX(CFB!$J$2:$J$1048576, MATCH(W7929, CFB!$W$2:$W$1048576, 0)):INDEX(CFB!$J$2:$J$1048576, MATCH(W7929, CFB!$W$2:$W$1048576, 0) + COUNTIF(CFB!$W$2:$W$1048576, W7929) - 1))</f>
        <v>86</v>
      </c>
      <c r="N7929" s="2">
        <f>RANK(K7929, INDEX(CFB!$K$2:$K$1048576, MATCH(W7929, CFB!$W$2:$W$1048576, 0)):INDEX(CFB!$K$2:$K$1048576, MATCH(W7929, CFB!$W$2:$W$1048576, 0) + COUNTIF(CFB!$W$2:$W$1048576, W7929) - 1))</f>
        <v>80</v>
      </c>
      <c r="O7929">
        <v>24.12</v>
      </c>
      <c r="P7929">
        <v>10.35</v>
      </c>
      <c r="W7929">
        <v>1959</v>
      </c>
      <c r="X7929">
        <f t="shared" si="245"/>
        <v>0</v>
      </c>
    </row>
    <row r="7930" spans="1:24" ht="12.75" hidden="1" customHeight="1" x14ac:dyDescent="0.45">
      <c r="A7930">
        <v>81</v>
      </c>
      <c r="B7930" t="s">
        <v>190</v>
      </c>
      <c r="C7930" t="s">
        <v>12</v>
      </c>
      <c r="D7930" s="2" t="str">
        <f t="shared" si="244"/>
        <v>Pacific1959</v>
      </c>
      <c r="F7930">
        <v>5</v>
      </c>
      <c r="G7930">
        <v>4</v>
      </c>
      <c r="H7930">
        <v>0</v>
      </c>
      <c r="I7930">
        <v>-5.79</v>
      </c>
      <c r="J7930">
        <v>0.77</v>
      </c>
      <c r="K7930">
        <v>-5.0199999999999996</v>
      </c>
      <c r="L7930" s="2">
        <f>_xlfn.RANK.EQ(I7930, INDEX(CFB!$I$2:$I$1048576, MATCH(W7930, CFB!$W$2:$W$1048576, 0)):INDEX(CFB!$I$2:$I$1048576, MATCH(W7930, CFB!$W$2:$W$1048576, 0) + COUNTIF(CFB!$W$2:$W$1048576, W7930) - 1), 0)</f>
        <v>92</v>
      </c>
      <c r="M7930" s="2">
        <f>_xlfn.RANK.EQ(J7930, INDEX(CFB!$J$2:$J$1048576, MATCH(W7930, CFB!$W$2:$W$1048576, 0)):INDEX(CFB!$J$2:$J$1048576, MATCH(W7930, CFB!$W$2:$W$1048576, 0) + COUNTIF(CFB!$W$2:$W$1048576, W7930) - 1))</f>
        <v>53</v>
      </c>
      <c r="N7930" s="2">
        <f>RANK(K7930, INDEX(CFB!$K$2:$K$1048576, MATCH(W7930, CFB!$W$2:$W$1048576, 0)):INDEX(CFB!$K$2:$K$1048576, MATCH(W7930, CFB!$W$2:$W$1048576, 0) + COUNTIF(CFB!$W$2:$W$1048576, W7930) - 1))</f>
        <v>81</v>
      </c>
      <c r="O7930">
        <v>17.63</v>
      </c>
      <c r="P7930">
        <v>5.66</v>
      </c>
      <c r="W7930">
        <v>1959</v>
      </c>
      <c r="X7930">
        <f t="shared" si="245"/>
        <v>0</v>
      </c>
    </row>
    <row r="7931" spans="1:24" ht="12.75" hidden="1" customHeight="1" x14ac:dyDescent="0.45">
      <c r="A7931">
        <v>82</v>
      </c>
      <c r="B7931" t="s">
        <v>33</v>
      </c>
      <c r="C7931" t="s">
        <v>206</v>
      </c>
      <c r="D7931" s="2" t="str">
        <f t="shared" si="244"/>
        <v>Virginia Tech1959</v>
      </c>
      <c r="F7931">
        <v>6</v>
      </c>
      <c r="G7931">
        <v>4</v>
      </c>
      <c r="H7931">
        <v>0</v>
      </c>
      <c r="I7931">
        <v>1.99</v>
      </c>
      <c r="J7931">
        <v>-7.8</v>
      </c>
      <c r="K7931">
        <v>-5.81</v>
      </c>
      <c r="L7931" s="2">
        <f>_xlfn.RANK.EQ(I7931, INDEX(CFB!$I$2:$I$1048576, MATCH(W7931, CFB!$W$2:$W$1048576, 0)):INDEX(CFB!$I$2:$I$1048576, MATCH(W7931, CFB!$W$2:$W$1048576, 0) + COUNTIF(CFB!$W$2:$W$1048576, W7931) - 1), 0)</f>
        <v>49</v>
      </c>
      <c r="M7931" s="2">
        <f>_xlfn.RANK.EQ(J7931, INDEX(CFB!$J$2:$J$1048576, MATCH(W7931, CFB!$W$2:$W$1048576, 0)):INDEX(CFB!$J$2:$J$1048576, MATCH(W7931, CFB!$W$2:$W$1048576, 0) + COUNTIF(CFB!$W$2:$W$1048576, W7931) - 1))</f>
        <v>98</v>
      </c>
      <c r="N7931" s="2">
        <f>RANK(K7931, INDEX(CFB!$K$2:$K$1048576, MATCH(W7931, CFB!$W$2:$W$1048576, 0)):INDEX(CFB!$K$2:$K$1048576, MATCH(W7931, CFB!$W$2:$W$1048576, 0) + COUNTIF(CFB!$W$2:$W$1048576, W7931) - 1))</f>
        <v>82</v>
      </c>
      <c r="O7931">
        <v>25.8</v>
      </c>
      <c r="P7931">
        <v>13.13</v>
      </c>
      <c r="W7931">
        <v>1959</v>
      </c>
      <c r="X7931">
        <f t="shared" si="245"/>
        <v>0</v>
      </c>
    </row>
    <row r="7932" spans="1:24" ht="12.75" hidden="1" customHeight="1" x14ac:dyDescent="0.45">
      <c r="A7932">
        <v>83</v>
      </c>
      <c r="B7932" t="s">
        <v>104</v>
      </c>
      <c r="C7932" t="s">
        <v>250</v>
      </c>
      <c r="D7932" s="2" t="str">
        <f t="shared" si="244"/>
        <v>Colorado State1959</v>
      </c>
      <c r="F7932">
        <v>6</v>
      </c>
      <c r="G7932">
        <v>4</v>
      </c>
      <c r="H7932">
        <v>0</v>
      </c>
      <c r="I7932">
        <v>-4.47</v>
      </c>
      <c r="J7932">
        <v>-1.48</v>
      </c>
      <c r="K7932">
        <v>-5.95</v>
      </c>
      <c r="L7932" s="2">
        <f>_xlfn.RANK.EQ(I7932, INDEX(CFB!$I$2:$I$1048576, MATCH(W7932, CFB!$W$2:$W$1048576, 0)):INDEX(CFB!$I$2:$I$1048576, MATCH(W7932, CFB!$W$2:$W$1048576, 0) + COUNTIF(CFB!$W$2:$W$1048576, W7932) - 1), 0)</f>
        <v>88</v>
      </c>
      <c r="M7932" s="2">
        <f>_xlfn.RANK.EQ(J7932, INDEX(CFB!$J$2:$J$1048576, MATCH(W7932, CFB!$W$2:$W$1048576, 0)):INDEX(CFB!$J$2:$J$1048576, MATCH(W7932, CFB!$W$2:$W$1048576, 0) + COUNTIF(CFB!$W$2:$W$1048576, W7932) - 1))</f>
        <v>72</v>
      </c>
      <c r="N7932" s="2">
        <f>RANK(K7932, INDEX(CFB!$K$2:$K$1048576, MATCH(W7932, CFB!$W$2:$W$1048576, 0)):INDEX(CFB!$K$2:$K$1048576, MATCH(W7932, CFB!$W$2:$W$1048576, 0) + COUNTIF(CFB!$W$2:$W$1048576, W7932) - 1))</f>
        <v>83</v>
      </c>
      <c r="O7932">
        <v>17.7</v>
      </c>
      <c r="P7932">
        <v>7.2</v>
      </c>
      <c r="W7932">
        <v>1959</v>
      </c>
      <c r="X7932">
        <f t="shared" si="245"/>
        <v>0</v>
      </c>
    </row>
    <row r="7933" spans="1:24" ht="12.75" hidden="1" customHeight="1" x14ac:dyDescent="0.45">
      <c r="A7933">
        <v>84</v>
      </c>
      <c r="B7933" t="s">
        <v>218</v>
      </c>
      <c r="C7933" t="s">
        <v>212</v>
      </c>
      <c r="D7933" s="2" t="str">
        <f t="shared" si="244"/>
        <v>Dartmouth1959</v>
      </c>
      <c r="F7933">
        <v>5</v>
      </c>
      <c r="G7933">
        <v>3</v>
      </c>
      <c r="H7933">
        <v>1</v>
      </c>
      <c r="I7933">
        <v>-6.1</v>
      </c>
      <c r="J7933">
        <v>-0.56000000000000005</v>
      </c>
      <c r="K7933">
        <v>-6.66</v>
      </c>
      <c r="L7933" s="2">
        <f>_xlfn.RANK.EQ(I7933, INDEX(CFB!$I$2:$I$1048576, MATCH(W7933, CFB!$W$2:$W$1048576, 0)):INDEX(CFB!$I$2:$I$1048576, MATCH(W7933, CFB!$W$2:$W$1048576, 0) + COUNTIF(CFB!$W$2:$W$1048576, W7933) - 1), 0)</f>
        <v>95</v>
      </c>
      <c r="M7933" s="2">
        <f>_xlfn.RANK.EQ(J7933, INDEX(CFB!$J$2:$J$1048576, MATCH(W7933, CFB!$W$2:$W$1048576, 0)):INDEX(CFB!$J$2:$J$1048576, MATCH(W7933, CFB!$W$2:$W$1048576, 0) + COUNTIF(CFB!$W$2:$W$1048576, W7933) - 1))</f>
        <v>64</v>
      </c>
      <c r="N7933" s="2">
        <f>RANK(K7933, INDEX(CFB!$K$2:$K$1048576, MATCH(W7933, CFB!$W$2:$W$1048576, 0)):INDEX(CFB!$K$2:$K$1048576, MATCH(W7933, CFB!$W$2:$W$1048576, 0) + COUNTIF(CFB!$W$2:$W$1048576, W7933) - 1))</f>
        <v>84</v>
      </c>
      <c r="O7933">
        <v>15.48</v>
      </c>
      <c r="P7933">
        <v>8.99</v>
      </c>
      <c r="W7933">
        <v>1959</v>
      </c>
      <c r="X7933">
        <f t="shared" si="245"/>
        <v>0</v>
      </c>
    </row>
    <row r="7934" spans="1:24" ht="12.75" hidden="1" customHeight="1" x14ac:dyDescent="0.45">
      <c r="A7934">
        <v>85</v>
      </c>
      <c r="B7934" t="s">
        <v>114</v>
      </c>
      <c r="C7934" t="s">
        <v>12</v>
      </c>
      <c r="D7934" s="2" t="str">
        <f t="shared" si="244"/>
        <v>San Jose State1959</v>
      </c>
      <c r="F7934">
        <v>4</v>
      </c>
      <c r="G7934">
        <v>6</v>
      </c>
      <c r="H7934">
        <v>0</v>
      </c>
      <c r="I7934">
        <v>3.04</v>
      </c>
      <c r="J7934">
        <v>-9.73</v>
      </c>
      <c r="K7934">
        <v>-6.69</v>
      </c>
      <c r="L7934" s="2">
        <f>_xlfn.RANK.EQ(I7934, INDEX(CFB!$I$2:$I$1048576, MATCH(W7934, CFB!$W$2:$W$1048576, 0)):INDEX(CFB!$I$2:$I$1048576, MATCH(W7934, CFB!$W$2:$W$1048576, 0) + COUNTIF(CFB!$W$2:$W$1048576, W7934) - 1), 0)</f>
        <v>37</v>
      </c>
      <c r="M7934" s="2">
        <f>_xlfn.RANK.EQ(J7934, INDEX(CFB!$J$2:$J$1048576, MATCH(W7934, CFB!$W$2:$W$1048576, 0)):INDEX(CFB!$J$2:$J$1048576, MATCH(W7934, CFB!$W$2:$W$1048576, 0) + COUNTIF(CFB!$W$2:$W$1048576, W7934) - 1))</f>
        <v>104</v>
      </c>
      <c r="N7934" s="2">
        <f>RANK(K7934, INDEX(CFB!$K$2:$K$1048576, MATCH(W7934, CFB!$W$2:$W$1048576, 0)):INDEX(CFB!$K$2:$K$1048576, MATCH(W7934, CFB!$W$2:$W$1048576, 0) + COUNTIF(CFB!$W$2:$W$1048576, W7934) - 1))</f>
        <v>85</v>
      </c>
      <c r="O7934">
        <v>27.48</v>
      </c>
      <c r="P7934">
        <v>18.7</v>
      </c>
      <c r="W7934">
        <v>1959</v>
      </c>
      <c r="X7934">
        <f t="shared" si="245"/>
        <v>0</v>
      </c>
    </row>
    <row r="7935" spans="1:24" ht="12.75" hidden="1" customHeight="1" x14ac:dyDescent="0.45">
      <c r="A7935">
        <v>86</v>
      </c>
      <c r="B7935" t="s">
        <v>41</v>
      </c>
      <c r="C7935" t="s">
        <v>254</v>
      </c>
      <c r="D7935" s="2" t="str">
        <f t="shared" si="244"/>
        <v>Kansas State1959</v>
      </c>
      <c r="F7935">
        <v>2</v>
      </c>
      <c r="G7935">
        <v>8</v>
      </c>
      <c r="H7935">
        <v>0</v>
      </c>
      <c r="I7935">
        <v>-2.2599999999999998</v>
      </c>
      <c r="J7935">
        <v>-4.99</v>
      </c>
      <c r="K7935">
        <v>-7.25</v>
      </c>
      <c r="L7935" s="2">
        <f>_xlfn.RANK.EQ(I7935, INDEX(CFB!$I$2:$I$1048576, MATCH(W7935, CFB!$W$2:$W$1048576, 0)):INDEX(CFB!$I$2:$I$1048576, MATCH(W7935, CFB!$W$2:$W$1048576, 0) + COUNTIF(CFB!$W$2:$W$1048576, W7935) - 1), 0)</f>
        <v>79</v>
      </c>
      <c r="M7935" s="2">
        <f>_xlfn.RANK.EQ(J7935, INDEX(CFB!$J$2:$J$1048576, MATCH(W7935, CFB!$W$2:$W$1048576, 0)):INDEX(CFB!$J$2:$J$1048576, MATCH(W7935, CFB!$W$2:$W$1048576, 0) + COUNTIF(CFB!$W$2:$W$1048576, W7935) - 1))</f>
        <v>91</v>
      </c>
      <c r="N7935" s="2">
        <f>RANK(K7935, INDEX(CFB!$K$2:$K$1048576, MATCH(W7935, CFB!$W$2:$W$1048576, 0)):INDEX(CFB!$K$2:$K$1048576, MATCH(W7935, CFB!$W$2:$W$1048576, 0) + COUNTIF(CFB!$W$2:$W$1048576, W7935) - 1))</f>
        <v>86</v>
      </c>
      <c r="O7935">
        <v>23.08</v>
      </c>
      <c r="P7935">
        <v>14.22</v>
      </c>
      <c r="W7935">
        <v>1959</v>
      </c>
      <c r="X7935">
        <f t="shared" si="245"/>
        <v>0</v>
      </c>
    </row>
    <row r="7936" spans="1:24" ht="12.75" hidden="1" customHeight="1" x14ac:dyDescent="0.45">
      <c r="A7936">
        <v>87</v>
      </c>
      <c r="B7936" t="s">
        <v>220</v>
      </c>
      <c r="C7936" t="s">
        <v>212</v>
      </c>
      <c r="D7936" s="2" t="str">
        <f t="shared" si="244"/>
        <v>Princeton1959</v>
      </c>
      <c r="F7936">
        <v>4</v>
      </c>
      <c r="G7936">
        <v>5</v>
      </c>
      <c r="H7936">
        <v>0</v>
      </c>
      <c r="I7936">
        <v>-6.42</v>
      </c>
      <c r="J7936">
        <v>-0.87</v>
      </c>
      <c r="K7936">
        <v>-7.29</v>
      </c>
      <c r="L7936" s="2">
        <f>_xlfn.RANK.EQ(I7936, INDEX(CFB!$I$2:$I$1048576, MATCH(W7936, CFB!$W$2:$W$1048576, 0)):INDEX(CFB!$I$2:$I$1048576, MATCH(W7936, CFB!$W$2:$W$1048576, 0) + COUNTIF(CFB!$W$2:$W$1048576, W7936) - 1), 0)</f>
        <v>96</v>
      </c>
      <c r="M7936" s="2">
        <f>_xlfn.RANK.EQ(J7936, INDEX(CFB!$J$2:$J$1048576, MATCH(W7936, CFB!$W$2:$W$1048576, 0)):INDEX(CFB!$J$2:$J$1048576, MATCH(W7936, CFB!$W$2:$W$1048576, 0) + COUNTIF(CFB!$W$2:$W$1048576, W7936) - 1))</f>
        <v>69</v>
      </c>
      <c r="N7936" s="2">
        <f>RANK(K7936, INDEX(CFB!$K$2:$K$1048576, MATCH(W7936, CFB!$W$2:$W$1048576, 0)):INDEX(CFB!$K$2:$K$1048576, MATCH(W7936, CFB!$W$2:$W$1048576, 0) + COUNTIF(CFB!$W$2:$W$1048576, W7936) - 1))</f>
        <v>87</v>
      </c>
      <c r="O7936">
        <v>16.47</v>
      </c>
      <c r="P7936">
        <v>9.19</v>
      </c>
      <c r="W7936">
        <v>1959</v>
      </c>
      <c r="X7936">
        <f t="shared" si="245"/>
        <v>0</v>
      </c>
    </row>
    <row r="7937" spans="1:24" ht="12.75" hidden="1" customHeight="1" x14ac:dyDescent="0.45">
      <c r="A7937">
        <v>88</v>
      </c>
      <c r="B7937" t="s">
        <v>89</v>
      </c>
      <c r="C7937" t="s">
        <v>206</v>
      </c>
      <c r="D7937" s="2" t="str">
        <f t="shared" si="244"/>
        <v>West Virginia1959</v>
      </c>
      <c r="F7937">
        <v>3</v>
      </c>
      <c r="G7937">
        <v>7</v>
      </c>
      <c r="H7937">
        <v>0</v>
      </c>
      <c r="I7937">
        <v>-6.82</v>
      </c>
      <c r="J7937">
        <v>-0.49</v>
      </c>
      <c r="K7937">
        <v>-7.31</v>
      </c>
      <c r="L7937" s="2">
        <f>_xlfn.RANK.EQ(I7937, INDEX(CFB!$I$2:$I$1048576, MATCH(W7937, CFB!$W$2:$W$1048576, 0)):INDEX(CFB!$I$2:$I$1048576, MATCH(W7937, CFB!$W$2:$W$1048576, 0) + COUNTIF(CFB!$W$2:$W$1048576, W7937) - 1), 0)</f>
        <v>99</v>
      </c>
      <c r="M7937" s="2">
        <f>_xlfn.RANK.EQ(J7937, INDEX(CFB!$J$2:$J$1048576, MATCH(W7937, CFB!$W$2:$W$1048576, 0)):INDEX(CFB!$J$2:$J$1048576, MATCH(W7937, CFB!$W$2:$W$1048576, 0) + COUNTIF(CFB!$W$2:$W$1048576, W7937) - 1))</f>
        <v>62</v>
      </c>
      <c r="N7937" s="2">
        <f>RANK(K7937, INDEX(CFB!$K$2:$K$1048576, MATCH(W7937, CFB!$W$2:$W$1048576, 0)):INDEX(CFB!$K$2:$K$1048576, MATCH(W7937, CFB!$W$2:$W$1048576, 0) + COUNTIF(CFB!$W$2:$W$1048576, W7937) - 1))</f>
        <v>88</v>
      </c>
      <c r="O7937">
        <v>17.190000000000001</v>
      </c>
      <c r="P7937">
        <v>8.57</v>
      </c>
      <c r="W7937">
        <v>1959</v>
      </c>
      <c r="X7937">
        <f t="shared" si="245"/>
        <v>0</v>
      </c>
    </row>
    <row r="7938" spans="1:24" ht="12.75" hidden="1" customHeight="1" x14ac:dyDescent="0.45">
      <c r="A7938">
        <v>89</v>
      </c>
      <c r="B7938" t="s">
        <v>91</v>
      </c>
      <c r="C7938" t="s">
        <v>23</v>
      </c>
      <c r="D7938" s="2" t="str">
        <f t="shared" ref="D7938:D8001" si="246">_xlfn.CONCAT(B7938, W7938)</f>
        <v>North Carolina State1959</v>
      </c>
      <c r="F7938">
        <v>1</v>
      </c>
      <c r="G7938">
        <v>9</v>
      </c>
      <c r="H7938">
        <v>0</v>
      </c>
      <c r="I7938">
        <v>-2.71</v>
      </c>
      <c r="J7938">
        <v>-4.63</v>
      </c>
      <c r="K7938">
        <v>-7.34</v>
      </c>
      <c r="L7938" s="2">
        <f>_xlfn.RANK.EQ(I7938, INDEX(CFB!$I$2:$I$1048576, MATCH(W7938, CFB!$W$2:$W$1048576, 0)):INDEX(CFB!$I$2:$I$1048576, MATCH(W7938, CFB!$W$2:$W$1048576, 0) + COUNTIF(CFB!$W$2:$W$1048576, W7938) - 1), 0)</f>
        <v>82</v>
      </c>
      <c r="M7938" s="2">
        <f>_xlfn.RANK.EQ(J7938, INDEX(CFB!$J$2:$J$1048576, MATCH(W7938, CFB!$W$2:$W$1048576, 0)):INDEX(CFB!$J$2:$J$1048576, MATCH(W7938, CFB!$W$2:$W$1048576, 0) + COUNTIF(CFB!$W$2:$W$1048576, W7938) - 1))</f>
        <v>88</v>
      </c>
      <c r="N7938" s="2">
        <f>RANK(K7938, INDEX(CFB!$K$2:$K$1048576, MATCH(W7938, CFB!$W$2:$W$1048576, 0)):INDEX(CFB!$K$2:$K$1048576, MATCH(W7938, CFB!$W$2:$W$1048576, 0) + COUNTIF(CFB!$W$2:$W$1048576, W7938) - 1))</f>
        <v>89</v>
      </c>
      <c r="O7938">
        <v>22.02</v>
      </c>
      <c r="P7938">
        <v>8.42</v>
      </c>
      <c r="W7938">
        <v>1959</v>
      </c>
      <c r="X7938">
        <f t="shared" ref="X7938:X8001" si="247">IF(E7938=1, 1,0)</f>
        <v>0</v>
      </c>
    </row>
    <row r="7939" spans="1:24" ht="12.75" hidden="1" customHeight="1" x14ac:dyDescent="0.45">
      <c r="A7939">
        <v>90</v>
      </c>
      <c r="B7939" t="s">
        <v>249</v>
      </c>
      <c r="C7939" t="s">
        <v>251</v>
      </c>
      <c r="D7939" s="2" t="str">
        <f t="shared" si="246"/>
        <v>Hardin-Simmons1959</v>
      </c>
      <c r="F7939">
        <v>3</v>
      </c>
      <c r="G7939">
        <v>7</v>
      </c>
      <c r="H7939">
        <v>0</v>
      </c>
      <c r="I7939">
        <v>-1.3</v>
      </c>
      <c r="J7939">
        <v>-7.84</v>
      </c>
      <c r="K7939">
        <v>-9.14</v>
      </c>
      <c r="L7939" s="2">
        <f>_xlfn.RANK.EQ(I7939, INDEX(CFB!$I$2:$I$1048576, MATCH(W7939, CFB!$W$2:$W$1048576, 0)):INDEX(CFB!$I$2:$I$1048576, MATCH(W7939, CFB!$W$2:$W$1048576, 0) + COUNTIF(CFB!$W$2:$W$1048576, W7939) - 1), 0)</f>
        <v>75</v>
      </c>
      <c r="M7939" s="2">
        <f>_xlfn.RANK.EQ(J7939, INDEX(CFB!$J$2:$J$1048576, MATCH(W7939, CFB!$W$2:$W$1048576, 0)):INDEX(CFB!$J$2:$J$1048576, MATCH(W7939, CFB!$W$2:$W$1048576, 0) + COUNTIF(CFB!$W$2:$W$1048576, W7939) - 1))</f>
        <v>99</v>
      </c>
      <c r="N7939" s="2">
        <f>RANK(K7939, INDEX(CFB!$K$2:$K$1048576, MATCH(W7939, CFB!$W$2:$W$1048576, 0)):INDEX(CFB!$K$2:$K$1048576, MATCH(W7939, CFB!$W$2:$W$1048576, 0) + COUNTIF(CFB!$W$2:$W$1048576, W7939) - 1))</f>
        <v>90</v>
      </c>
      <c r="O7939">
        <v>23.87</v>
      </c>
      <c r="P7939">
        <v>14.06</v>
      </c>
      <c r="W7939">
        <v>1959</v>
      </c>
      <c r="X7939">
        <f t="shared" si="247"/>
        <v>0</v>
      </c>
    </row>
    <row r="7940" spans="1:24" ht="12.75" hidden="1" customHeight="1" x14ac:dyDescent="0.45">
      <c r="A7940">
        <v>91</v>
      </c>
      <c r="B7940" t="s">
        <v>202</v>
      </c>
      <c r="C7940" t="s">
        <v>206</v>
      </c>
      <c r="D7940" s="2" t="str">
        <f t="shared" si="246"/>
        <v>Richmond1959</v>
      </c>
      <c r="F7940">
        <v>4</v>
      </c>
      <c r="G7940">
        <v>5</v>
      </c>
      <c r="H7940">
        <v>1</v>
      </c>
      <c r="I7940">
        <v>-2.65</v>
      </c>
      <c r="J7940">
        <v>-6.49</v>
      </c>
      <c r="K7940">
        <v>-9.14</v>
      </c>
      <c r="L7940" s="2">
        <f>_xlfn.RANK.EQ(I7940, INDEX(CFB!$I$2:$I$1048576, MATCH(W7940, CFB!$W$2:$W$1048576, 0)):INDEX(CFB!$I$2:$I$1048576, MATCH(W7940, CFB!$W$2:$W$1048576, 0) + COUNTIF(CFB!$W$2:$W$1048576, W7940) - 1), 0)</f>
        <v>81</v>
      </c>
      <c r="M7940" s="2">
        <f>_xlfn.RANK.EQ(J7940, INDEX(CFB!$J$2:$J$1048576, MATCH(W7940, CFB!$W$2:$W$1048576, 0)):INDEX(CFB!$J$2:$J$1048576, MATCH(W7940, CFB!$W$2:$W$1048576, 0) + COUNTIF(CFB!$W$2:$W$1048576, W7940) - 1))</f>
        <v>96</v>
      </c>
      <c r="N7940" s="2">
        <f>RANK(K7940, INDEX(CFB!$K$2:$K$1048576, MATCH(W7940, CFB!$W$2:$W$1048576, 0)):INDEX(CFB!$K$2:$K$1048576, MATCH(W7940, CFB!$W$2:$W$1048576, 0) + COUNTIF(CFB!$W$2:$W$1048576, W7940) - 1))</f>
        <v>90</v>
      </c>
      <c r="O7940">
        <v>22.39</v>
      </c>
      <c r="P7940">
        <v>11.46</v>
      </c>
      <c r="W7940">
        <v>1959</v>
      </c>
      <c r="X7940">
        <f t="shared" si="247"/>
        <v>0</v>
      </c>
    </row>
    <row r="7941" spans="1:24" ht="12.75" hidden="1" customHeight="1" x14ac:dyDescent="0.45">
      <c r="A7941">
        <v>92</v>
      </c>
      <c r="B7941" t="s">
        <v>222</v>
      </c>
      <c r="C7941" t="s">
        <v>212</v>
      </c>
      <c r="D7941" s="2" t="str">
        <f t="shared" si="246"/>
        <v>Cornell1959</v>
      </c>
      <c r="F7941">
        <v>5</v>
      </c>
      <c r="G7941">
        <v>4</v>
      </c>
      <c r="H7941">
        <v>0</v>
      </c>
      <c r="I7941">
        <v>-5.92</v>
      </c>
      <c r="J7941">
        <v>-4.53</v>
      </c>
      <c r="K7941">
        <v>-10.45</v>
      </c>
      <c r="L7941" s="2">
        <f>_xlfn.RANK.EQ(I7941, INDEX(CFB!$I$2:$I$1048576, MATCH(W7941, CFB!$W$2:$W$1048576, 0)):INDEX(CFB!$I$2:$I$1048576, MATCH(W7941, CFB!$W$2:$W$1048576, 0) + COUNTIF(CFB!$W$2:$W$1048576, W7941) - 1), 0)</f>
        <v>94</v>
      </c>
      <c r="M7941" s="2">
        <f>_xlfn.RANK.EQ(J7941, INDEX(CFB!$J$2:$J$1048576, MATCH(W7941, CFB!$W$2:$W$1048576, 0)):INDEX(CFB!$J$2:$J$1048576, MATCH(W7941, CFB!$W$2:$W$1048576, 0) + COUNTIF(CFB!$W$2:$W$1048576, W7941) - 1))</f>
        <v>86</v>
      </c>
      <c r="N7941" s="2">
        <f>RANK(K7941, INDEX(CFB!$K$2:$K$1048576, MATCH(W7941, CFB!$W$2:$W$1048576, 0)):INDEX(CFB!$K$2:$K$1048576, MATCH(W7941, CFB!$W$2:$W$1048576, 0) + COUNTIF(CFB!$W$2:$W$1048576, W7941) - 1))</f>
        <v>92</v>
      </c>
      <c r="O7941">
        <v>15.06</v>
      </c>
      <c r="P7941">
        <v>13.15</v>
      </c>
      <c r="W7941">
        <v>1959</v>
      </c>
      <c r="X7941">
        <f t="shared" si="247"/>
        <v>0</v>
      </c>
    </row>
    <row r="7942" spans="1:24" hidden="1" x14ac:dyDescent="0.45">
      <c r="A7942">
        <v>93</v>
      </c>
      <c r="B7942" t="s">
        <v>120</v>
      </c>
      <c r="C7942" t="s">
        <v>251</v>
      </c>
      <c r="D7942" s="2" t="str">
        <f t="shared" si="246"/>
        <v>Arizona1959</v>
      </c>
      <c r="F7942">
        <v>4</v>
      </c>
      <c r="G7942">
        <v>6</v>
      </c>
      <c r="H7942">
        <v>0</v>
      </c>
      <c r="I7942">
        <v>-5.84</v>
      </c>
      <c r="J7942">
        <v>-4.8</v>
      </c>
      <c r="K7942">
        <v>-10.64</v>
      </c>
      <c r="L7942" s="2">
        <f>_xlfn.RANK.EQ(I7942, INDEX(CFB!$I$2:$I$1048576, MATCH(W7942, CFB!$W$2:$W$1048576, 0)):INDEX(CFB!$I$2:$I$1048576, MATCH(W7942, CFB!$W$2:$W$1048576, 0) + COUNTIF(CFB!$W$2:$W$1048576, W7942) - 1), 0)</f>
        <v>93</v>
      </c>
      <c r="M7942" s="2">
        <f>_xlfn.RANK.EQ(J7942, INDEX(CFB!$J$2:$J$1048576, MATCH(W7942, CFB!$W$2:$W$1048576, 0)):INDEX(CFB!$J$2:$J$1048576, MATCH(W7942, CFB!$W$2:$W$1048576, 0) + COUNTIF(CFB!$W$2:$W$1048576, W7942) - 1))</f>
        <v>90</v>
      </c>
      <c r="N7942" s="2">
        <f>RANK(K7942, INDEX(CFB!$K$2:$K$1048576, MATCH(W7942, CFB!$W$2:$W$1048576, 0)):INDEX(CFB!$K$2:$K$1048576, MATCH(W7942, CFB!$W$2:$W$1048576, 0) + COUNTIF(CFB!$W$2:$W$1048576, W7942) - 1))</f>
        <v>93</v>
      </c>
      <c r="O7942">
        <v>17.05</v>
      </c>
      <c r="P7942">
        <v>13.25</v>
      </c>
      <c r="W7942">
        <v>1959</v>
      </c>
      <c r="X7942">
        <f t="shared" si="247"/>
        <v>0</v>
      </c>
    </row>
    <row r="7943" spans="1:24" ht="12.75" hidden="1" customHeight="1" x14ac:dyDescent="0.45">
      <c r="A7943">
        <v>94</v>
      </c>
      <c r="B7943" t="s">
        <v>133</v>
      </c>
      <c r="C7943" t="s">
        <v>250</v>
      </c>
      <c r="D7943" s="2" t="str">
        <f t="shared" si="246"/>
        <v>Utah State1959</v>
      </c>
      <c r="F7943">
        <v>5</v>
      </c>
      <c r="G7943">
        <v>6</v>
      </c>
      <c r="H7943">
        <v>0</v>
      </c>
      <c r="I7943">
        <v>-5.51</v>
      </c>
      <c r="J7943">
        <v>-5.29</v>
      </c>
      <c r="K7943">
        <v>-10.8</v>
      </c>
      <c r="L7943" s="2">
        <f>_xlfn.RANK.EQ(I7943, INDEX(CFB!$I$2:$I$1048576, MATCH(W7943, CFB!$W$2:$W$1048576, 0)):INDEX(CFB!$I$2:$I$1048576, MATCH(W7943, CFB!$W$2:$W$1048576, 0) + COUNTIF(CFB!$W$2:$W$1048576, W7943) - 1), 0)</f>
        <v>91</v>
      </c>
      <c r="M7943" s="2">
        <f>_xlfn.RANK.EQ(J7943, INDEX(CFB!$J$2:$J$1048576, MATCH(W7943, CFB!$W$2:$W$1048576, 0)):INDEX(CFB!$J$2:$J$1048576, MATCH(W7943, CFB!$W$2:$W$1048576, 0) + COUNTIF(CFB!$W$2:$W$1048576, W7943) - 1))</f>
        <v>94</v>
      </c>
      <c r="N7943" s="2">
        <f>RANK(K7943, INDEX(CFB!$K$2:$K$1048576, MATCH(W7943, CFB!$W$2:$W$1048576, 0)):INDEX(CFB!$K$2:$K$1048576, MATCH(W7943, CFB!$W$2:$W$1048576, 0) + COUNTIF(CFB!$W$2:$W$1048576, W7943) - 1))</f>
        <v>94</v>
      </c>
      <c r="O7943">
        <v>19.420000000000002</v>
      </c>
      <c r="P7943">
        <v>11.57</v>
      </c>
      <c r="W7943">
        <v>1959</v>
      </c>
      <c r="X7943">
        <f t="shared" si="247"/>
        <v>0</v>
      </c>
    </row>
    <row r="7944" spans="1:24" ht="12.75" hidden="1" customHeight="1" x14ac:dyDescent="0.45">
      <c r="A7944">
        <v>95</v>
      </c>
      <c r="B7944" t="s">
        <v>148</v>
      </c>
      <c r="C7944" t="s">
        <v>251</v>
      </c>
      <c r="D7944" s="2" t="str">
        <f t="shared" si="246"/>
        <v>UTEP1959</v>
      </c>
      <c r="F7944">
        <v>3</v>
      </c>
      <c r="G7944">
        <v>7</v>
      </c>
      <c r="H7944">
        <v>0</v>
      </c>
      <c r="I7944">
        <v>-4.32</v>
      </c>
      <c r="J7944">
        <v>-6.75</v>
      </c>
      <c r="K7944">
        <v>-11.07</v>
      </c>
      <c r="L7944" s="2">
        <f>_xlfn.RANK.EQ(I7944, INDEX(CFB!$I$2:$I$1048576, MATCH(W7944, CFB!$W$2:$W$1048576, 0)):INDEX(CFB!$I$2:$I$1048576, MATCH(W7944, CFB!$W$2:$W$1048576, 0) + COUNTIF(CFB!$W$2:$W$1048576, W7944) - 1), 0)</f>
        <v>87</v>
      </c>
      <c r="M7944" s="2">
        <f>_xlfn.RANK.EQ(J7944, INDEX(CFB!$J$2:$J$1048576, MATCH(W7944, CFB!$W$2:$W$1048576, 0)):INDEX(CFB!$J$2:$J$1048576, MATCH(W7944, CFB!$W$2:$W$1048576, 0) + COUNTIF(CFB!$W$2:$W$1048576, W7944) - 1))</f>
        <v>97</v>
      </c>
      <c r="N7944" s="2">
        <f>RANK(K7944, INDEX(CFB!$K$2:$K$1048576, MATCH(W7944, CFB!$W$2:$W$1048576, 0)):INDEX(CFB!$K$2:$K$1048576, MATCH(W7944, CFB!$W$2:$W$1048576, 0) + COUNTIF(CFB!$W$2:$W$1048576, W7944) - 1))</f>
        <v>95</v>
      </c>
      <c r="O7944">
        <v>19.97</v>
      </c>
      <c r="P7944">
        <v>11.71</v>
      </c>
      <c r="W7944">
        <v>1959</v>
      </c>
      <c r="X7944">
        <f t="shared" si="247"/>
        <v>0</v>
      </c>
    </row>
    <row r="7945" spans="1:24" ht="12.75" hidden="1" customHeight="1" x14ac:dyDescent="0.45">
      <c r="A7945">
        <v>96</v>
      </c>
      <c r="B7945" t="s">
        <v>56</v>
      </c>
      <c r="C7945" t="s">
        <v>12</v>
      </c>
      <c r="D7945" s="2" t="str">
        <f t="shared" si="246"/>
        <v>Rutgers1959</v>
      </c>
      <c r="F7945">
        <v>6</v>
      </c>
      <c r="G7945">
        <v>3</v>
      </c>
      <c r="H7945">
        <v>0</v>
      </c>
      <c r="I7945">
        <v>-6.53</v>
      </c>
      <c r="J7945">
        <v>-5.27</v>
      </c>
      <c r="K7945">
        <v>-11.8</v>
      </c>
      <c r="L7945" s="2">
        <f>_xlfn.RANK.EQ(I7945, INDEX(CFB!$I$2:$I$1048576, MATCH(W7945, CFB!$W$2:$W$1048576, 0)):INDEX(CFB!$I$2:$I$1048576, MATCH(W7945, CFB!$W$2:$W$1048576, 0) + COUNTIF(CFB!$W$2:$W$1048576, W7945) - 1), 0)</f>
        <v>97</v>
      </c>
      <c r="M7945" s="2">
        <f>_xlfn.RANK.EQ(J7945, INDEX(CFB!$J$2:$J$1048576, MATCH(W7945, CFB!$W$2:$W$1048576, 0)):INDEX(CFB!$J$2:$J$1048576, MATCH(W7945, CFB!$W$2:$W$1048576, 0) + COUNTIF(CFB!$W$2:$W$1048576, W7945) - 1))</f>
        <v>93</v>
      </c>
      <c r="N7945" s="2">
        <f>RANK(K7945, INDEX(CFB!$K$2:$K$1048576, MATCH(W7945, CFB!$W$2:$W$1048576, 0)):INDEX(CFB!$K$2:$K$1048576, MATCH(W7945, CFB!$W$2:$W$1048576, 0) + COUNTIF(CFB!$W$2:$W$1048576, W7945) - 1))</f>
        <v>96</v>
      </c>
      <c r="O7945">
        <v>13.47</v>
      </c>
      <c r="P7945">
        <v>13.47</v>
      </c>
      <c r="W7945">
        <v>1959</v>
      </c>
      <c r="X7945">
        <f t="shared" si="247"/>
        <v>0</v>
      </c>
    </row>
    <row r="7946" spans="1:24" ht="12.75" hidden="1" customHeight="1" x14ac:dyDescent="0.45">
      <c r="A7946">
        <v>97</v>
      </c>
      <c r="B7946" t="s">
        <v>201</v>
      </c>
      <c r="C7946" t="s">
        <v>206</v>
      </c>
      <c r="D7946" s="2" t="str">
        <f t="shared" si="246"/>
        <v>William &amp; Mary1959</v>
      </c>
      <c r="F7946">
        <v>4</v>
      </c>
      <c r="G7946">
        <v>6</v>
      </c>
      <c r="H7946">
        <v>0</v>
      </c>
      <c r="I7946">
        <v>-7.75</v>
      </c>
      <c r="J7946">
        <v>-4.1900000000000004</v>
      </c>
      <c r="K7946">
        <v>-11.94</v>
      </c>
      <c r="L7946" s="2">
        <f>_xlfn.RANK.EQ(I7946, INDEX(CFB!$I$2:$I$1048576, MATCH(W7946, CFB!$W$2:$W$1048576, 0)):INDEX(CFB!$I$2:$I$1048576, MATCH(W7946, CFB!$W$2:$W$1048576, 0) + COUNTIF(CFB!$W$2:$W$1048576, W7946) - 1), 0)</f>
        <v>105</v>
      </c>
      <c r="M7946" s="2">
        <f>_xlfn.RANK.EQ(J7946, INDEX(CFB!$J$2:$J$1048576, MATCH(W7946, CFB!$W$2:$W$1048576, 0)):INDEX(CFB!$J$2:$J$1048576, MATCH(W7946, CFB!$W$2:$W$1048576, 0) + COUNTIF(CFB!$W$2:$W$1048576, W7946) - 1))</f>
        <v>83</v>
      </c>
      <c r="N7946" s="2">
        <f>RANK(K7946, INDEX(CFB!$K$2:$K$1048576, MATCH(W7946, CFB!$W$2:$W$1048576, 0)):INDEX(CFB!$K$2:$K$1048576, MATCH(W7946, CFB!$W$2:$W$1048576, 0) + COUNTIF(CFB!$W$2:$W$1048576, W7946) - 1))</f>
        <v>97</v>
      </c>
      <c r="O7946">
        <v>16.86</v>
      </c>
      <c r="P7946">
        <v>9.75</v>
      </c>
      <c r="W7946">
        <v>1959</v>
      </c>
      <c r="X7946">
        <f t="shared" si="247"/>
        <v>0</v>
      </c>
    </row>
    <row r="7947" spans="1:24" ht="12.75" hidden="1" customHeight="1" x14ac:dyDescent="0.45">
      <c r="A7947">
        <v>98</v>
      </c>
      <c r="B7947" t="s">
        <v>32</v>
      </c>
      <c r="C7947" t="s">
        <v>250</v>
      </c>
      <c r="D7947" s="2" t="str">
        <f t="shared" si="246"/>
        <v>BYU1959</v>
      </c>
      <c r="F7947">
        <v>3</v>
      </c>
      <c r="G7947">
        <v>7</v>
      </c>
      <c r="H7947">
        <v>0</v>
      </c>
      <c r="I7947">
        <v>-8.09</v>
      </c>
      <c r="J7947">
        <v>-4.33</v>
      </c>
      <c r="K7947">
        <v>-12.42</v>
      </c>
      <c r="L7947" s="2">
        <f>_xlfn.RANK.EQ(I7947, INDEX(CFB!$I$2:$I$1048576, MATCH(W7947, CFB!$W$2:$W$1048576, 0)):INDEX(CFB!$I$2:$I$1048576, MATCH(W7947, CFB!$W$2:$W$1048576, 0) + COUNTIF(CFB!$W$2:$W$1048576, W7947) - 1), 0)</f>
        <v>106</v>
      </c>
      <c r="M7947" s="2">
        <f>_xlfn.RANK.EQ(J7947, INDEX(CFB!$J$2:$J$1048576, MATCH(W7947, CFB!$W$2:$W$1048576, 0)):INDEX(CFB!$J$2:$J$1048576, MATCH(W7947, CFB!$W$2:$W$1048576, 0) + COUNTIF(CFB!$W$2:$W$1048576, W7947) - 1))</f>
        <v>85</v>
      </c>
      <c r="N7947" s="2">
        <f>RANK(K7947, INDEX(CFB!$K$2:$K$1048576, MATCH(W7947, CFB!$W$2:$W$1048576, 0)):INDEX(CFB!$K$2:$K$1048576, MATCH(W7947, CFB!$W$2:$W$1048576, 0) + COUNTIF(CFB!$W$2:$W$1048576, W7947) - 1))</f>
        <v>98</v>
      </c>
      <c r="O7947">
        <v>14.14</v>
      </c>
      <c r="P7947">
        <v>10.54</v>
      </c>
      <c r="W7947">
        <v>1959</v>
      </c>
      <c r="X7947">
        <f t="shared" si="247"/>
        <v>0</v>
      </c>
    </row>
    <row r="7948" spans="1:24" ht="12.75" hidden="1" customHeight="1" x14ac:dyDescent="0.45">
      <c r="A7948">
        <v>99</v>
      </c>
      <c r="B7948" t="s">
        <v>252</v>
      </c>
      <c r="C7948" t="s">
        <v>250</v>
      </c>
      <c r="D7948" s="2" t="str">
        <f t="shared" si="246"/>
        <v>Denver1959</v>
      </c>
      <c r="F7948">
        <v>2</v>
      </c>
      <c r="G7948">
        <v>8</v>
      </c>
      <c r="H7948">
        <v>0</v>
      </c>
      <c r="I7948">
        <v>-7.4</v>
      </c>
      <c r="J7948">
        <v>-5.61</v>
      </c>
      <c r="K7948">
        <v>-13.01</v>
      </c>
      <c r="L7948" s="2">
        <f>_xlfn.RANK.EQ(I7948, INDEX(CFB!$I$2:$I$1048576, MATCH(W7948, CFB!$W$2:$W$1048576, 0)):INDEX(CFB!$I$2:$I$1048576, MATCH(W7948, CFB!$W$2:$W$1048576, 0) + COUNTIF(CFB!$W$2:$W$1048576, W7948) - 1), 0)</f>
        <v>102</v>
      </c>
      <c r="M7948" s="2">
        <f>_xlfn.RANK.EQ(J7948, INDEX(CFB!$J$2:$J$1048576, MATCH(W7948, CFB!$W$2:$W$1048576, 0)):INDEX(CFB!$J$2:$J$1048576, MATCH(W7948, CFB!$W$2:$W$1048576, 0) + COUNTIF(CFB!$W$2:$W$1048576, W7948) - 1))</f>
        <v>95</v>
      </c>
      <c r="N7948" s="2">
        <f>RANK(K7948, INDEX(CFB!$K$2:$K$1048576, MATCH(W7948, CFB!$W$2:$W$1048576, 0)):INDEX(CFB!$K$2:$K$1048576, MATCH(W7948, CFB!$W$2:$W$1048576, 0) + COUNTIF(CFB!$W$2:$W$1048576, W7948) - 1))</f>
        <v>99</v>
      </c>
      <c r="O7948">
        <v>16.190000000000001</v>
      </c>
      <c r="P7948">
        <v>14.19</v>
      </c>
      <c r="W7948">
        <v>1959</v>
      </c>
      <c r="X7948">
        <f t="shared" si="247"/>
        <v>0</v>
      </c>
    </row>
    <row r="7949" spans="1:24" ht="12.75" hidden="1" customHeight="1" x14ac:dyDescent="0.45">
      <c r="A7949">
        <v>100</v>
      </c>
      <c r="B7949" t="s">
        <v>210</v>
      </c>
      <c r="C7949" t="s">
        <v>12</v>
      </c>
      <c r="D7949" s="2" t="str">
        <f t="shared" si="246"/>
        <v>Colgate1959</v>
      </c>
      <c r="F7949">
        <v>2</v>
      </c>
      <c r="G7949">
        <v>7</v>
      </c>
      <c r="H7949">
        <v>0</v>
      </c>
      <c r="I7949">
        <v>-2.71</v>
      </c>
      <c r="J7949">
        <v>-10.4</v>
      </c>
      <c r="K7949">
        <v>-13.11</v>
      </c>
      <c r="L7949" s="2">
        <f>_xlfn.RANK.EQ(I7949, INDEX(CFB!$I$2:$I$1048576, MATCH(W7949, CFB!$W$2:$W$1048576, 0)):INDEX(CFB!$I$2:$I$1048576, MATCH(W7949, CFB!$W$2:$W$1048576, 0) + COUNTIF(CFB!$W$2:$W$1048576, W7949) - 1), 0)</f>
        <v>82</v>
      </c>
      <c r="M7949" s="2">
        <f>_xlfn.RANK.EQ(J7949, INDEX(CFB!$J$2:$J$1048576, MATCH(W7949, CFB!$W$2:$W$1048576, 0)):INDEX(CFB!$J$2:$J$1048576, MATCH(W7949, CFB!$W$2:$W$1048576, 0) + COUNTIF(CFB!$W$2:$W$1048576, W7949) - 1))</f>
        <v>105</v>
      </c>
      <c r="N7949" s="2">
        <f>RANK(K7949, INDEX(CFB!$K$2:$K$1048576, MATCH(W7949, CFB!$W$2:$W$1048576, 0)):INDEX(CFB!$K$2:$K$1048576, MATCH(W7949, CFB!$W$2:$W$1048576, 0) + COUNTIF(CFB!$W$2:$W$1048576, W7949) - 1))</f>
        <v>100</v>
      </c>
      <c r="O7949">
        <v>19.77</v>
      </c>
      <c r="P7949">
        <v>24.25</v>
      </c>
      <c r="W7949">
        <v>1959</v>
      </c>
      <c r="X7949">
        <f t="shared" si="247"/>
        <v>0</v>
      </c>
    </row>
    <row r="7950" spans="1:24" ht="12.75" hidden="1" customHeight="1" x14ac:dyDescent="0.45">
      <c r="A7950">
        <v>101</v>
      </c>
      <c r="B7950" t="s">
        <v>205</v>
      </c>
      <c r="C7950" t="s">
        <v>206</v>
      </c>
      <c r="D7950" s="2" t="str">
        <f t="shared" si="246"/>
        <v>Furman1959</v>
      </c>
      <c r="F7950">
        <v>3</v>
      </c>
      <c r="G7950">
        <v>7</v>
      </c>
      <c r="H7950">
        <v>0</v>
      </c>
      <c r="I7950">
        <v>-6.95</v>
      </c>
      <c r="J7950">
        <v>-7.87</v>
      </c>
      <c r="K7950">
        <v>-14.82</v>
      </c>
      <c r="L7950" s="2">
        <f>_xlfn.RANK.EQ(I7950, INDEX(CFB!$I$2:$I$1048576, MATCH(W7950, CFB!$W$2:$W$1048576, 0)):INDEX(CFB!$I$2:$I$1048576, MATCH(W7950, CFB!$W$2:$W$1048576, 0) + COUNTIF(CFB!$W$2:$W$1048576, W7950) - 1), 0)</f>
        <v>100</v>
      </c>
      <c r="M7950" s="2">
        <f>_xlfn.RANK.EQ(J7950, INDEX(CFB!$J$2:$J$1048576, MATCH(W7950, CFB!$W$2:$W$1048576, 0)):INDEX(CFB!$J$2:$J$1048576, MATCH(W7950, CFB!$W$2:$W$1048576, 0) + COUNTIF(CFB!$W$2:$W$1048576, W7950) - 1))</f>
        <v>100</v>
      </c>
      <c r="N7950" s="2">
        <f>RANK(K7950, INDEX(CFB!$K$2:$K$1048576, MATCH(W7950, CFB!$W$2:$W$1048576, 0)):INDEX(CFB!$K$2:$K$1048576, MATCH(W7950, CFB!$W$2:$W$1048576, 0) + COUNTIF(CFB!$W$2:$W$1048576, W7950) - 1))</f>
        <v>101</v>
      </c>
      <c r="O7950">
        <v>16.899999999999999</v>
      </c>
      <c r="P7950">
        <v>17.489999999999998</v>
      </c>
      <c r="W7950">
        <v>1959</v>
      </c>
      <c r="X7950">
        <f t="shared" si="247"/>
        <v>0</v>
      </c>
    </row>
    <row r="7951" spans="1:24" ht="12.75" hidden="1" customHeight="1" x14ac:dyDescent="0.45">
      <c r="A7951">
        <v>102</v>
      </c>
      <c r="B7951" t="s">
        <v>238</v>
      </c>
      <c r="C7951" t="s">
        <v>12</v>
      </c>
      <c r="D7951" s="2" t="str">
        <f t="shared" si="246"/>
        <v>Xavier1959</v>
      </c>
      <c r="F7951">
        <v>4</v>
      </c>
      <c r="G7951">
        <v>6</v>
      </c>
      <c r="H7951">
        <v>0</v>
      </c>
      <c r="I7951">
        <v>-4.84</v>
      </c>
      <c r="J7951">
        <v>-11.51</v>
      </c>
      <c r="K7951">
        <v>-16.350000000000001</v>
      </c>
      <c r="L7951" s="2">
        <f>_xlfn.RANK.EQ(I7951, INDEX(CFB!$I$2:$I$1048576, MATCH(W7951, CFB!$W$2:$W$1048576, 0)):INDEX(CFB!$I$2:$I$1048576, MATCH(W7951, CFB!$W$2:$W$1048576, 0) + COUNTIF(CFB!$W$2:$W$1048576, W7951) - 1), 0)</f>
        <v>90</v>
      </c>
      <c r="M7951" s="2">
        <f>_xlfn.RANK.EQ(J7951, INDEX(CFB!$J$2:$J$1048576, MATCH(W7951, CFB!$W$2:$W$1048576, 0)):INDEX(CFB!$J$2:$J$1048576, MATCH(W7951, CFB!$W$2:$W$1048576, 0) + COUNTIF(CFB!$W$2:$W$1048576, W7951) - 1))</f>
        <v>108</v>
      </c>
      <c r="N7951" s="2">
        <f>RANK(K7951, INDEX(CFB!$K$2:$K$1048576, MATCH(W7951, CFB!$W$2:$W$1048576, 0)):INDEX(CFB!$K$2:$K$1048576, MATCH(W7951, CFB!$W$2:$W$1048576, 0) + COUNTIF(CFB!$W$2:$W$1048576, W7951) - 1))</f>
        <v>102</v>
      </c>
      <c r="O7951">
        <v>18.64</v>
      </c>
      <c r="P7951">
        <v>20.51</v>
      </c>
      <c r="W7951">
        <v>1959</v>
      </c>
      <c r="X7951">
        <f t="shared" si="247"/>
        <v>0</v>
      </c>
    </row>
    <row r="7952" spans="1:24" ht="12.75" hidden="1" customHeight="1" x14ac:dyDescent="0.45">
      <c r="A7952">
        <v>103</v>
      </c>
      <c r="B7952" t="s">
        <v>221</v>
      </c>
      <c r="C7952" t="s">
        <v>212</v>
      </c>
      <c r="D7952" s="2" t="str">
        <f t="shared" si="246"/>
        <v>Brown1959</v>
      </c>
      <c r="F7952">
        <v>2</v>
      </c>
      <c r="G7952">
        <v>6</v>
      </c>
      <c r="H7952">
        <v>1</v>
      </c>
      <c r="I7952">
        <v>-13.12</v>
      </c>
      <c r="J7952">
        <v>-3.73</v>
      </c>
      <c r="K7952">
        <v>-16.850000000000001</v>
      </c>
      <c r="L7952" s="2">
        <f>_xlfn.RANK.EQ(I7952, INDEX(CFB!$I$2:$I$1048576, MATCH(W7952, CFB!$W$2:$W$1048576, 0)):INDEX(CFB!$I$2:$I$1048576, MATCH(W7952, CFB!$W$2:$W$1048576, 0) + COUNTIF(CFB!$W$2:$W$1048576, W7952) - 1), 0)</f>
        <v>111</v>
      </c>
      <c r="M7952" s="2">
        <f>_xlfn.RANK.EQ(J7952, INDEX(CFB!$J$2:$J$1048576, MATCH(W7952, CFB!$W$2:$W$1048576, 0)):INDEX(CFB!$J$2:$J$1048576, MATCH(W7952, CFB!$W$2:$W$1048576, 0) + COUNTIF(CFB!$W$2:$W$1048576, W7952) - 1))</f>
        <v>80</v>
      </c>
      <c r="N7952" s="2">
        <f>RANK(K7952, INDEX(CFB!$K$2:$K$1048576, MATCH(W7952, CFB!$W$2:$W$1048576, 0)):INDEX(CFB!$K$2:$K$1048576, MATCH(W7952, CFB!$W$2:$W$1048576, 0) + COUNTIF(CFB!$W$2:$W$1048576, W7952) - 1))</f>
        <v>103</v>
      </c>
      <c r="O7952">
        <v>8.4600000000000009</v>
      </c>
      <c r="P7952">
        <v>12.75</v>
      </c>
      <c r="W7952">
        <v>1959</v>
      </c>
      <c r="X7952">
        <f t="shared" si="247"/>
        <v>0</v>
      </c>
    </row>
    <row r="7953" spans="1:24" ht="12.75" hidden="1" customHeight="1" x14ac:dyDescent="0.45">
      <c r="A7953">
        <v>104</v>
      </c>
      <c r="B7953" t="s">
        <v>223</v>
      </c>
      <c r="C7953" t="s">
        <v>212</v>
      </c>
      <c r="D7953" s="2" t="str">
        <f t="shared" si="246"/>
        <v>Columbia1959</v>
      </c>
      <c r="F7953">
        <v>2</v>
      </c>
      <c r="G7953">
        <v>7</v>
      </c>
      <c r="H7953">
        <v>0</v>
      </c>
      <c r="I7953">
        <v>-7.73</v>
      </c>
      <c r="J7953">
        <v>-9.33</v>
      </c>
      <c r="K7953">
        <v>-17.07</v>
      </c>
      <c r="L7953" s="2">
        <f>_xlfn.RANK.EQ(I7953, INDEX(CFB!$I$2:$I$1048576, MATCH(W7953, CFB!$W$2:$W$1048576, 0)):INDEX(CFB!$I$2:$I$1048576, MATCH(W7953, CFB!$W$2:$W$1048576, 0) + COUNTIF(CFB!$W$2:$W$1048576, W7953) - 1), 0)</f>
        <v>104</v>
      </c>
      <c r="M7953" s="2">
        <f>_xlfn.RANK.EQ(J7953, INDEX(CFB!$J$2:$J$1048576, MATCH(W7953, CFB!$W$2:$W$1048576, 0)):INDEX(CFB!$J$2:$J$1048576, MATCH(W7953, CFB!$W$2:$W$1048576, 0) + COUNTIF(CFB!$W$2:$W$1048576, W7953) - 1))</f>
        <v>103</v>
      </c>
      <c r="N7953" s="2">
        <f>RANK(K7953, INDEX(CFB!$K$2:$K$1048576, MATCH(W7953, CFB!$W$2:$W$1048576, 0)):INDEX(CFB!$K$2:$K$1048576, MATCH(W7953, CFB!$W$2:$W$1048576, 0) + COUNTIF(CFB!$W$2:$W$1048576, W7953) - 1))</f>
        <v>104</v>
      </c>
      <c r="O7953">
        <v>14.59</v>
      </c>
      <c r="P7953">
        <v>19.309999999999999</v>
      </c>
      <c r="W7953">
        <v>1959</v>
      </c>
      <c r="X7953">
        <f t="shared" si="247"/>
        <v>0</v>
      </c>
    </row>
    <row r="7954" spans="1:24" ht="12.75" hidden="1" customHeight="1" x14ac:dyDescent="0.45">
      <c r="A7954">
        <v>105</v>
      </c>
      <c r="B7954" t="s">
        <v>236</v>
      </c>
      <c r="C7954" t="s">
        <v>12</v>
      </c>
      <c r="D7954" s="2" t="str">
        <f t="shared" si="246"/>
        <v>Dayton1959</v>
      </c>
      <c r="F7954">
        <v>3</v>
      </c>
      <c r="G7954">
        <v>7</v>
      </c>
      <c r="H7954">
        <v>0</v>
      </c>
      <c r="I7954">
        <v>-13.19</v>
      </c>
      <c r="J7954">
        <v>-4.3099999999999996</v>
      </c>
      <c r="K7954">
        <v>-17.489999999999998</v>
      </c>
      <c r="L7954" s="2">
        <f>_xlfn.RANK.EQ(I7954, INDEX(CFB!$I$2:$I$1048576, MATCH(W7954, CFB!$W$2:$W$1048576, 0)):INDEX(CFB!$I$2:$I$1048576, MATCH(W7954, CFB!$W$2:$W$1048576, 0) + COUNTIF(CFB!$W$2:$W$1048576, W7954) - 1), 0)</f>
        <v>112</v>
      </c>
      <c r="M7954" s="2">
        <f>_xlfn.RANK.EQ(J7954, INDEX(CFB!$J$2:$J$1048576, MATCH(W7954, CFB!$W$2:$W$1048576, 0)):INDEX(CFB!$J$2:$J$1048576, MATCH(W7954, CFB!$W$2:$W$1048576, 0) + COUNTIF(CFB!$W$2:$W$1048576, W7954) - 1))</f>
        <v>84</v>
      </c>
      <c r="N7954" s="2">
        <f>RANK(K7954, INDEX(CFB!$K$2:$K$1048576, MATCH(W7954, CFB!$W$2:$W$1048576, 0)):INDEX(CFB!$K$2:$K$1048576, MATCH(W7954, CFB!$W$2:$W$1048576, 0) + COUNTIF(CFB!$W$2:$W$1048576, W7954) - 1))</f>
        <v>105</v>
      </c>
      <c r="O7954">
        <v>9.6199999999999992</v>
      </c>
      <c r="P7954">
        <v>11.3</v>
      </c>
      <c r="W7954">
        <v>1959</v>
      </c>
      <c r="X7954">
        <f t="shared" si="247"/>
        <v>0</v>
      </c>
    </row>
    <row r="7955" spans="1:24" ht="12.75" hidden="1" customHeight="1" x14ac:dyDescent="0.45">
      <c r="A7955">
        <v>106</v>
      </c>
      <c r="B7955" t="s">
        <v>175</v>
      </c>
      <c r="C7955" t="s">
        <v>12</v>
      </c>
      <c r="D7955" s="2" t="str">
        <f t="shared" si="246"/>
        <v>Idaho1959</v>
      </c>
      <c r="F7955">
        <v>1</v>
      </c>
      <c r="G7955">
        <v>9</v>
      </c>
      <c r="H7955">
        <v>0</v>
      </c>
      <c r="I7955">
        <v>-7.3</v>
      </c>
      <c r="J7955">
        <v>-10.84</v>
      </c>
      <c r="K7955">
        <v>-18.149999999999999</v>
      </c>
      <c r="L7955" s="2">
        <f>_xlfn.RANK.EQ(I7955, INDEX(CFB!$I$2:$I$1048576, MATCH(W7955, CFB!$W$2:$W$1048576, 0)):INDEX(CFB!$I$2:$I$1048576, MATCH(W7955, CFB!$W$2:$W$1048576, 0) + COUNTIF(CFB!$W$2:$W$1048576, W7955) - 1), 0)</f>
        <v>101</v>
      </c>
      <c r="M7955" s="2">
        <f>_xlfn.RANK.EQ(J7955, INDEX(CFB!$J$2:$J$1048576, MATCH(W7955, CFB!$W$2:$W$1048576, 0)):INDEX(CFB!$J$2:$J$1048576, MATCH(W7955, CFB!$W$2:$W$1048576, 0) + COUNTIF(CFB!$W$2:$W$1048576, W7955) - 1))</f>
        <v>106</v>
      </c>
      <c r="N7955" s="2">
        <f>RANK(K7955, INDEX(CFB!$K$2:$K$1048576, MATCH(W7955, CFB!$W$2:$W$1048576, 0)):INDEX(CFB!$K$2:$K$1048576, MATCH(W7955, CFB!$W$2:$W$1048576, 0) + COUNTIF(CFB!$W$2:$W$1048576, W7955) - 1))</f>
        <v>106</v>
      </c>
      <c r="O7955">
        <v>16.47</v>
      </c>
      <c r="P7955">
        <v>21.05</v>
      </c>
      <c r="W7955">
        <v>1959</v>
      </c>
      <c r="X7955">
        <f t="shared" si="247"/>
        <v>0</v>
      </c>
    </row>
    <row r="7956" spans="1:24" ht="12.75" hidden="1" customHeight="1" x14ac:dyDescent="0.45">
      <c r="A7956">
        <v>107</v>
      </c>
      <c r="B7956" t="s">
        <v>93</v>
      </c>
      <c r="C7956" t="s">
        <v>23</v>
      </c>
      <c r="D7956" s="2" t="str">
        <f t="shared" si="246"/>
        <v>Virginia1959</v>
      </c>
      <c r="F7956">
        <v>0</v>
      </c>
      <c r="G7956">
        <v>10</v>
      </c>
      <c r="H7956">
        <v>0</v>
      </c>
      <c r="I7956">
        <v>-6.67</v>
      </c>
      <c r="J7956">
        <v>-12.07</v>
      </c>
      <c r="K7956">
        <v>-18.739999999999998</v>
      </c>
      <c r="L7956" s="2">
        <f>_xlfn.RANK.EQ(I7956, INDEX(CFB!$I$2:$I$1048576, MATCH(W7956, CFB!$W$2:$W$1048576, 0)):INDEX(CFB!$I$2:$I$1048576, MATCH(W7956, CFB!$W$2:$W$1048576, 0) + COUNTIF(CFB!$W$2:$W$1048576, W7956) - 1), 0)</f>
        <v>98</v>
      </c>
      <c r="M7956" s="2">
        <f>_xlfn.RANK.EQ(J7956, INDEX(CFB!$J$2:$J$1048576, MATCH(W7956, CFB!$W$2:$W$1048576, 0)):INDEX(CFB!$J$2:$J$1048576, MATCH(W7956, CFB!$W$2:$W$1048576, 0) + COUNTIF(CFB!$W$2:$W$1048576, W7956) - 1))</f>
        <v>111</v>
      </c>
      <c r="N7956" s="2">
        <f>RANK(K7956, INDEX(CFB!$K$2:$K$1048576, MATCH(W7956, CFB!$W$2:$W$1048576, 0)):INDEX(CFB!$K$2:$K$1048576, MATCH(W7956, CFB!$W$2:$W$1048576, 0) + COUNTIF(CFB!$W$2:$W$1048576, W7956) - 1))</f>
        <v>107</v>
      </c>
      <c r="O7956">
        <v>19.02</v>
      </c>
      <c r="P7956">
        <v>27.82</v>
      </c>
      <c r="W7956">
        <v>1959</v>
      </c>
      <c r="X7956">
        <f t="shared" si="247"/>
        <v>0</v>
      </c>
    </row>
    <row r="7957" spans="1:24" ht="12.75" hidden="1" customHeight="1" x14ac:dyDescent="0.45">
      <c r="A7957">
        <v>108</v>
      </c>
      <c r="B7957" t="s">
        <v>197</v>
      </c>
      <c r="C7957" t="s">
        <v>251</v>
      </c>
      <c r="D7957" s="2" t="str">
        <f t="shared" si="246"/>
        <v>West Texas State1959</v>
      </c>
      <c r="F7957">
        <v>1</v>
      </c>
      <c r="G7957">
        <v>9</v>
      </c>
      <c r="H7957">
        <v>0</v>
      </c>
      <c r="I7957">
        <v>-7.57</v>
      </c>
      <c r="J7957">
        <v>-11.96</v>
      </c>
      <c r="K7957">
        <v>-19.53</v>
      </c>
      <c r="L7957" s="2">
        <f>_xlfn.RANK.EQ(I7957, INDEX(CFB!$I$2:$I$1048576, MATCH(W7957, CFB!$W$2:$W$1048576, 0)):INDEX(CFB!$I$2:$I$1048576, MATCH(W7957, CFB!$W$2:$W$1048576, 0) + COUNTIF(CFB!$W$2:$W$1048576, W7957) - 1), 0)</f>
        <v>103</v>
      </c>
      <c r="M7957" s="2">
        <f>_xlfn.RANK.EQ(J7957, INDEX(CFB!$J$2:$J$1048576, MATCH(W7957, CFB!$W$2:$W$1048576, 0)):INDEX(CFB!$J$2:$J$1048576, MATCH(W7957, CFB!$W$2:$W$1048576, 0) + COUNTIF(CFB!$W$2:$W$1048576, W7957) - 1))</f>
        <v>110</v>
      </c>
      <c r="N7957" s="2">
        <f>RANK(K7957, INDEX(CFB!$K$2:$K$1048576, MATCH(W7957, CFB!$W$2:$W$1048576, 0)):INDEX(CFB!$K$2:$K$1048576, MATCH(W7957, CFB!$W$2:$W$1048576, 0) + COUNTIF(CFB!$W$2:$W$1048576, W7957) - 1))</f>
        <v>108</v>
      </c>
      <c r="O7957">
        <v>16.54</v>
      </c>
      <c r="P7957">
        <v>17.399999999999999</v>
      </c>
      <c r="W7957">
        <v>1959</v>
      </c>
      <c r="X7957">
        <f t="shared" si="247"/>
        <v>0</v>
      </c>
    </row>
    <row r="7958" spans="1:24" ht="12.75" hidden="1" customHeight="1" x14ac:dyDescent="0.45">
      <c r="A7958">
        <v>109</v>
      </c>
      <c r="B7958" t="s">
        <v>244</v>
      </c>
      <c r="C7958" t="s">
        <v>206</v>
      </c>
      <c r="D7958" s="2" t="str">
        <f t="shared" si="246"/>
        <v>George Washington1959</v>
      </c>
      <c r="F7958">
        <v>1</v>
      </c>
      <c r="G7958">
        <v>8</v>
      </c>
      <c r="H7958">
        <v>0</v>
      </c>
      <c r="I7958">
        <v>-11.78</v>
      </c>
      <c r="J7958">
        <v>-8.07</v>
      </c>
      <c r="K7958">
        <v>-19.850000000000001</v>
      </c>
      <c r="L7958" s="2">
        <f>_xlfn.RANK.EQ(I7958, INDEX(CFB!$I$2:$I$1048576, MATCH(W7958, CFB!$W$2:$W$1048576, 0)):INDEX(CFB!$I$2:$I$1048576, MATCH(W7958, CFB!$W$2:$W$1048576, 0) + COUNTIF(CFB!$W$2:$W$1048576, W7958) - 1), 0)</f>
        <v>110</v>
      </c>
      <c r="M7958" s="2">
        <f>_xlfn.RANK.EQ(J7958, INDEX(CFB!$J$2:$J$1048576, MATCH(W7958, CFB!$W$2:$W$1048576, 0)):INDEX(CFB!$J$2:$J$1048576, MATCH(W7958, CFB!$W$2:$W$1048576, 0) + COUNTIF(CFB!$W$2:$W$1048576, W7958) - 1))</f>
        <v>101</v>
      </c>
      <c r="N7958" s="2">
        <f>RANK(K7958, INDEX(CFB!$K$2:$K$1048576, MATCH(W7958, CFB!$W$2:$W$1048576, 0)):INDEX(CFB!$K$2:$K$1048576, MATCH(W7958, CFB!$W$2:$W$1048576, 0) + COUNTIF(CFB!$W$2:$W$1048576, W7958) - 1))</f>
        <v>109</v>
      </c>
      <c r="O7958">
        <v>12.21</v>
      </c>
      <c r="P7958">
        <v>15</v>
      </c>
      <c r="W7958">
        <v>1959</v>
      </c>
      <c r="X7958">
        <f t="shared" si="247"/>
        <v>0</v>
      </c>
    </row>
    <row r="7959" spans="1:24" ht="12.75" hidden="1" customHeight="1" x14ac:dyDescent="0.45">
      <c r="A7959">
        <v>110</v>
      </c>
      <c r="B7959" t="s">
        <v>239</v>
      </c>
      <c r="C7959" t="s">
        <v>206</v>
      </c>
      <c r="D7959" s="2" t="str">
        <f t="shared" si="246"/>
        <v>Davidson1959</v>
      </c>
      <c r="F7959">
        <v>1</v>
      </c>
      <c r="G7959">
        <v>8</v>
      </c>
      <c r="H7959">
        <v>0</v>
      </c>
      <c r="I7959">
        <v>-8.9499999999999993</v>
      </c>
      <c r="J7959">
        <v>-11.84</v>
      </c>
      <c r="K7959">
        <v>-20.79</v>
      </c>
      <c r="L7959" s="2">
        <f>_xlfn.RANK.EQ(I7959, INDEX(CFB!$I$2:$I$1048576, MATCH(W7959, CFB!$W$2:$W$1048576, 0)):INDEX(CFB!$I$2:$I$1048576, MATCH(W7959, CFB!$W$2:$W$1048576, 0) + COUNTIF(CFB!$W$2:$W$1048576, W7959) - 1), 0)</f>
        <v>107</v>
      </c>
      <c r="M7959" s="2">
        <f>_xlfn.RANK.EQ(J7959, INDEX(CFB!$J$2:$J$1048576, MATCH(W7959, CFB!$W$2:$W$1048576, 0)):INDEX(CFB!$J$2:$J$1048576, MATCH(W7959, CFB!$W$2:$W$1048576, 0) + COUNTIF(CFB!$W$2:$W$1048576, W7959) - 1))</f>
        <v>109</v>
      </c>
      <c r="N7959" s="2">
        <f>RANK(K7959, INDEX(CFB!$K$2:$K$1048576, MATCH(W7959, CFB!$W$2:$W$1048576, 0)):INDEX(CFB!$K$2:$K$1048576, MATCH(W7959, CFB!$W$2:$W$1048576, 0) + COUNTIF(CFB!$W$2:$W$1048576, W7959) - 1))</f>
        <v>110</v>
      </c>
      <c r="O7959">
        <v>15.77</v>
      </c>
      <c r="P7959">
        <v>19.16</v>
      </c>
      <c r="W7959">
        <v>1959</v>
      </c>
      <c r="X7959">
        <f t="shared" si="247"/>
        <v>0</v>
      </c>
    </row>
    <row r="7960" spans="1:24" ht="12.75" hidden="1" customHeight="1" x14ac:dyDescent="0.45">
      <c r="A7960">
        <v>111</v>
      </c>
      <c r="B7960" t="s">
        <v>248</v>
      </c>
      <c r="C7960" t="s">
        <v>250</v>
      </c>
      <c r="D7960" s="2" t="str">
        <f t="shared" si="246"/>
        <v>Montana1959</v>
      </c>
      <c r="F7960">
        <v>1</v>
      </c>
      <c r="G7960">
        <v>8</v>
      </c>
      <c r="H7960">
        <v>0</v>
      </c>
      <c r="I7960">
        <v>-10</v>
      </c>
      <c r="J7960">
        <v>-12.46</v>
      </c>
      <c r="K7960">
        <v>-22.46</v>
      </c>
      <c r="L7960" s="2">
        <f>_xlfn.RANK.EQ(I7960, INDEX(CFB!$I$2:$I$1048576, MATCH(W7960, CFB!$W$2:$W$1048576, 0)):INDEX(CFB!$I$2:$I$1048576, MATCH(W7960, CFB!$W$2:$W$1048576, 0) + COUNTIF(CFB!$W$2:$W$1048576, W7960) - 1), 0)</f>
        <v>108</v>
      </c>
      <c r="M7960" s="2">
        <f>_xlfn.RANK.EQ(J7960, INDEX(CFB!$J$2:$J$1048576, MATCH(W7960, CFB!$W$2:$W$1048576, 0)):INDEX(CFB!$J$2:$J$1048576, MATCH(W7960, CFB!$W$2:$W$1048576, 0) + COUNTIF(CFB!$W$2:$W$1048576, W7960) - 1))</f>
        <v>112</v>
      </c>
      <c r="N7960" s="2">
        <f>RANK(K7960, INDEX(CFB!$K$2:$K$1048576, MATCH(W7960, CFB!$W$2:$W$1048576, 0)):INDEX(CFB!$K$2:$K$1048576, MATCH(W7960, CFB!$W$2:$W$1048576, 0) + COUNTIF(CFB!$W$2:$W$1048576, W7960) - 1))</f>
        <v>111</v>
      </c>
      <c r="O7960">
        <v>13.59</v>
      </c>
      <c r="P7960">
        <v>25.92</v>
      </c>
      <c r="W7960">
        <v>1959</v>
      </c>
      <c r="X7960">
        <f t="shared" si="247"/>
        <v>0</v>
      </c>
    </row>
    <row r="7961" spans="1:24" ht="12.75" hidden="1" customHeight="1" x14ac:dyDescent="0.45">
      <c r="A7961">
        <v>112</v>
      </c>
      <c r="B7961" t="s">
        <v>225</v>
      </c>
      <c r="C7961" t="s">
        <v>12</v>
      </c>
      <c r="D7961" s="2" t="str">
        <f t="shared" si="246"/>
        <v>Villanova1959</v>
      </c>
      <c r="F7961">
        <v>1</v>
      </c>
      <c r="G7961">
        <v>9</v>
      </c>
      <c r="H7961">
        <v>0</v>
      </c>
      <c r="I7961">
        <v>-11.14</v>
      </c>
      <c r="J7961">
        <v>-11.34</v>
      </c>
      <c r="K7961">
        <v>-22.48</v>
      </c>
      <c r="L7961" s="2">
        <f>_xlfn.RANK.EQ(I7961, INDEX(CFB!$I$2:$I$1048576, MATCH(W7961, CFB!$W$2:$W$1048576, 0)):INDEX(CFB!$I$2:$I$1048576, MATCH(W7961, CFB!$W$2:$W$1048576, 0) + COUNTIF(CFB!$W$2:$W$1048576, W7961) - 1), 0)</f>
        <v>109</v>
      </c>
      <c r="M7961" s="2">
        <f>_xlfn.RANK.EQ(J7961, INDEX(CFB!$J$2:$J$1048576, MATCH(W7961, CFB!$W$2:$W$1048576, 0)):INDEX(CFB!$J$2:$J$1048576, MATCH(W7961, CFB!$W$2:$W$1048576, 0) + COUNTIF(CFB!$W$2:$W$1048576, W7961) - 1))</f>
        <v>107</v>
      </c>
      <c r="N7961" s="2">
        <f>RANK(K7961, INDEX(CFB!$K$2:$K$1048576, MATCH(W7961, CFB!$W$2:$W$1048576, 0)):INDEX(CFB!$K$2:$K$1048576, MATCH(W7961, CFB!$W$2:$W$1048576, 0) + COUNTIF(CFB!$W$2:$W$1048576, W7961) - 1))</f>
        <v>112</v>
      </c>
      <c r="O7961">
        <v>12.15</v>
      </c>
      <c r="P7961">
        <v>20.93</v>
      </c>
      <c r="W7961">
        <v>1959</v>
      </c>
      <c r="X7961">
        <f t="shared" si="247"/>
        <v>0</v>
      </c>
    </row>
    <row r="7962" spans="1:24" ht="12.75" hidden="1" customHeight="1" x14ac:dyDescent="0.45">
      <c r="A7962">
        <v>1</v>
      </c>
      <c r="B7962" t="s">
        <v>36</v>
      </c>
      <c r="C7962" t="s">
        <v>10</v>
      </c>
      <c r="D7962" s="2" t="str">
        <f t="shared" si="246"/>
        <v>Iowa1958</v>
      </c>
      <c r="E7962">
        <v>2</v>
      </c>
      <c r="F7962">
        <v>8</v>
      </c>
      <c r="G7962">
        <v>1</v>
      </c>
      <c r="H7962">
        <v>1</v>
      </c>
      <c r="I7962">
        <v>17.489999999999998</v>
      </c>
      <c r="J7962">
        <v>7.29</v>
      </c>
      <c r="K7962">
        <v>24.78</v>
      </c>
      <c r="L7962" s="2">
        <f>_xlfn.RANK.EQ(I7962, INDEX(CFB!$I$2:$I$1048576, MATCH(W7962, CFB!$W$2:$W$1048576, 0)):INDEX(CFB!$I$2:$I$1048576, MATCH(W7962, CFB!$W$2:$W$1048576, 0) + COUNTIF(CFB!$W$2:$W$1048576, W7962) - 1), 0)</f>
        <v>1</v>
      </c>
      <c r="M7962" s="2">
        <f>_xlfn.RANK.EQ(J7962, INDEX(CFB!$J$2:$J$1048576, MATCH(W7962, CFB!$W$2:$W$1048576, 0)):INDEX(CFB!$J$2:$J$1048576, MATCH(W7962, CFB!$W$2:$W$1048576, 0) + COUNTIF(CFB!$W$2:$W$1048576, W7962) - 1))</f>
        <v>18</v>
      </c>
      <c r="N7962" s="2">
        <f>RANK(K7962, INDEX(CFB!$K$2:$K$1048576, MATCH(W7962, CFB!$W$2:$W$1048576, 0)):INDEX(CFB!$K$2:$K$1048576, MATCH(W7962, CFB!$W$2:$W$1048576, 0) + COUNTIF(CFB!$W$2:$W$1048576, W7962) - 1))</f>
        <v>1</v>
      </c>
      <c r="O7962">
        <v>42.59</v>
      </c>
      <c r="P7962">
        <v>-1.41</v>
      </c>
      <c r="W7962">
        <v>1958</v>
      </c>
      <c r="X7962">
        <f t="shared" si="247"/>
        <v>0</v>
      </c>
    </row>
    <row r="7963" spans="1:24" ht="12.75" hidden="1" customHeight="1" x14ac:dyDescent="0.45">
      <c r="A7963">
        <v>2</v>
      </c>
      <c r="B7963" t="s">
        <v>72</v>
      </c>
      <c r="C7963" t="s">
        <v>10</v>
      </c>
      <c r="D7963" s="2" t="str">
        <f t="shared" si="246"/>
        <v>Wisconsin1958</v>
      </c>
      <c r="E7963">
        <v>7</v>
      </c>
      <c r="F7963">
        <v>7</v>
      </c>
      <c r="G7963">
        <v>1</v>
      </c>
      <c r="H7963">
        <v>1</v>
      </c>
      <c r="I7963">
        <v>8.9499999999999993</v>
      </c>
      <c r="J7963">
        <v>12.88</v>
      </c>
      <c r="K7963">
        <v>21.83</v>
      </c>
      <c r="L7963" s="2">
        <f>_xlfn.RANK.EQ(I7963, INDEX(CFB!$I$2:$I$1048576, MATCH(W7963, CFB!$W$2:$W$1048576, 0)):INDEX(CFB!$I$2:$I$1048576, MATCH(W7963, CFB!$W$2:$W$1048576, 0) + COUNTIF(CFB!$W$2:$W$1048576, W7963) - 1), 0)</f>
        <v>8</v>
      </c>
      <c r="M7963" s="2">
        <f>_xlfn.RANK.EQ(J7963, INDEX(CFB!$J$2:$J$1048576, MATCH(W7963, CFB!$W$2:$W$1048576, 0)):INDEX(CFB!$J$2:$J$1048576, MATCH(W7963, CFB!$W$2:$W$1048576, 0) + COUNTIF(CFB!$W$2:$W$1048576, W7963) - 1))</f>
        <v>1</v>
      </c>
      <c r="N7963" s="2">
        <f>RANK(K7963, INDEX(CFB!$K$2:$K$1048576, MATCH(W7963, CFB!$W$2:$W$1048576, 0)):INDEX(CFB!$K$2:$K$1048576, MATCH(W7963, CFB!$W$2:$W$1048576, 0) + COUNTIF(CFB!$W$2:$W$1048576, W7963) - 1))</f>
        <v>2</v>
      </c>
      <c r="O7963">
        <v>36.04</v>
      </c>
      <c r="P7963">
        <v>-6.99</v>
      </c>
      <c r="W7963">
        <v>1958</v>
      </c>
      <c r="X7963">
        <f t="shared" si="247"/>
        <v>0</v>
      </c>
    </row>
    <row r="7964" spans="1:24" ht="12.75" hidden="1" customHeight="1" x14ac:dyDescent="0.45">
      <c r="A7964">
        <v>3</v>
      </c>
      <c r="B7964" t="s">
        <v>27</v>
      </c>
      <c r="C7964" t="s">
        <v>15</v>
      </c>
      <c r="D7964" s="2" t="str">
        <f t="shared" si="246"/>
        <v>LSU1958</v>
      </c>
      <c r="E7964">
        <v>1</v>
      </c>
      <c r="F7964">
        <v>11</v>
      </c>
      <c r="G7964">
        <v>0</v>
      </c>
      <c r="H7964">
        <v>0</v>
      </c>
      <c r="I7964">
        <v>9.75</v>
      </c>
      <c r="J7964">
        <v>11.75</v>
      </c>
      <c r="K7964">
        <v>21.5</v>
      </c>
      <c r="L7964" s="2">
        <f>_xlfn.RANK.EQ(I7964, INDEX(CFB!$I$2:$I$1048576, MATCH(W7964, CFB!$W$2:$W$1048576, 0)):INDEX(CFB!$I$2:$I$1048576, MATCH(W7964, CFB!$W$2:$W$1048576, 0) + COUNTIF(CFB!$W$2:$W$1048576, W7964) - 1), 0)</f>
        <v>6</v>
      </c>
      <c r="M7964" s="2">
        <f>_xlfn.RANK.EQ(J7964, INDEX(CFB!$J$2:$J$1048576, MATCH(W7964, CFB!$W$2:$W$1048576, 0)):INDEX(CFB!$J$2:$J$1048576, MATCH(W7964, CFB!$W$2:$W$1048576, 0) + COUNTIF(CFB!$W$2:$W$1048576, W7964) - 1))</f>
        <v>3</v>
      </c>
      <c r="N7964" s="2">
        <f>RANK(K7964, INDEX(CFB!$K$2:$K$1048576, MATCH(W7964, CFB!$W$2:$W$1048576, 0)):INDEX(CFB!$K$2:$K$1048576, MATCH(W7964, CFB!$W$2:$W$1048576, 0) + COUNTIF(CFB!$W$2:$W$1048576, W7964) - 1))</f>
        <v>3</v>
      </c>
      <c r="O7964">
        <v>39.549999999999997</v>
      </c>
      <c r="P7964">
        <v>-5.48</v>
      </c>
      <c r="W7964">
        <v>1958</v>
      </c>
      <c r="X7964">
        <f t="shared" si="247"/>
        <v>1</v>
      </c>
    </row>
    <row r="7965" spans="1:24" ht="12.75" hidden="1" customHeight="1" x14ac:dyDescent="0.45">
      <c r="A7965">
        <v>4</v>
      </c>
      <c r="B7965" t="s">
        <v>124</v>
      </c>
      <c r="C7965" t="s">
        <v>10</v>
      </c>
      <c r="D7965" s="2" t="str">
        <f t="shared" si="246"/>
        <v>Purdue1958</v>
      </c>
      <c r="E7965">
        <v>13</v>
      </c>
      <c r="F7965">
        <v>6</v>
      </c>
      <c r="G7965">
        <v>1</v>
      </c>
      <c r="H7965">
        <v>2</v>
      </c>
      <c r="I7965">
        <v>10.35</v>
      </c>
      <c r="J7965">
        <v>9.73</v>
      </c>
      <c r="K7965">
        <v>20.079999999999998</v>
      </c>
      <c r="L7965" s="2">
        <f>_xlfn.RANK.EQ(I7965, INDEX(CFB!$I$2:$I$1048576, MATCH(W7965, CFB!$W$2:$W$1048576, 0)):INDEX(CFB!$I$2:$I$1048576, MATCH(W7965, CFB!$W$2:$W$1048576, 0) + COUNTIF(CFB!$W$2:$W$1048576, W7965) - 1), 0)</f>
        <v>4</v>
      </c>
      <c r="M7965" s="2">
        <f>_xlfn.RANK.EQ(J7965, INDEX(CFB!$J$2:$J$1048576, MATCH(W7965, CFB!$W$2:$W$1048576, 0)):INDEX(CFB!$J$2:$J$1048576, MATCH(W7965, CFB!$W$2:$W$1048576, 0) + COUNTIF(CFB!$W$2:$W$1048576, W7965) - 1))</f>
        <v>7</v>
      </c>
      <c r="N7965" s="2">
        <f>RANK(K7965, INDEX(CFB!$K$2:$K$1048576, MATCH(W7965, CFB!$W$2:$W$1048576, 0)):INDEX(CFB!$K$2:$K$1048576, MATCH(W7965, CFB!$W$2:$W$1048576, 0) + COUNTIF(CFB!$W$2:$W$1048576, W7965) - 1))</f>
        <v>4</v>
      </c>
      <c r="O7965">
        <v>35.72</v>
      </c>
      <c r="P7965">
        <v>-3.73</v>
      </c>
      <c r="W7965">
        <v>1958</v>
      </c>
      <c r="X7965">
        <f t="shared" si="247"/>
        <v>0</v>
      </c>
    </row>
    <row r="7966" spans="1:24" ht="12.75" hidden="1" customHeight="1" x14ac:dyDescent="0.45">
      <c r="A7966">
        <v>5</v>
      </c>
      <c r="B7966" t="s">
        <v>48</v>
      </c>
      <c r="C7966" t="s">
        <v>12</v>
      </c>
      <c r="D7966" s="2" t="str">
        <f t="shared" si="246"/>
        <v>Army1958</v>
      </c>
      <c r="E7966">
        <v>3</v>
      </c>
      <c r="F7966">
        <v>8</v>
      </c>
      <c r="G7966">
        <v>0</v>
      </c>
      <c r="H7966">
        <v>1</v>
      </c>
      <c r="I7966">
        <v>8.67</v>
      </c>
      <c r="J7966">
        <v>11.31</v>
      </c>
      <c r="K7966">
        <v>19.98</v>
      </c>
      <c r="L7966" s="2">
        <f>_xlfn.RANK.EQ(I7966, INDEX(CFB!$I$2:$I$1048576, MATCH(W7966, CFB!$W$2:$W$1048576, 0)):INDEX(CFB!$I$2:$I$1048576, MATCH(W7966, CFB!$W$2:$W$1048576, 0) + COUNTIF(CFB!$W$2:$W$1048576, W7966) - 1), 0)</f>
        <v>11</v>
      </c>
      <c r="M7966" s="2">
        <f>_xlfn.RANK.EQ(J7966, INDEX(CFB!$J$2:$J$1048576, MATCH(W7966, CFB!$W$2:$W$1048576, 0)):INDEX(CFB!$J$2:$J$1048576, MATCH(W7966, CFB!$W$2:$W$1048576, 0) + COUNTIF(CFB!$W$2:$W$1048576, W7966) - 1))</f>
        <v>4</v>
      </c>
      <c r="N7966" s="2">
        <f>RANK(K7966, INDEX(CFB!$K$2:$K$1048576, MATCH(W7966, CFB!$W$2:$W$1048576, 0)):INDEX(CFB!$K$2:$K$1048576, MATCH(W7966, CFB!$W$2:$W$1048576, 0) + COUNTIF(CFB!$W$2:$W$1048576, W7966) - 1))</f>
        <v>5</v>
      </c>
      <c r="O7966">
        <v>38.61</v>
      </c>
      <c r="P7966">
        <v>-4.37</v>
      </c>
      <c r="W7966">
        <v>1958</v>
      </c>
      <c r="X7966">
        <f t="shared" si="247"/>
        <v>0</v>
      </c>
    </row>
    <row r="7967" spans="1:24" ht="12.75" hidden="1" customHeight="1" x14ac:dyDescent="0.45">
      <c r="A7967">
        <v>6</v>
      </c>
      <c r="B7967" t="s">
        <v>54</v>
      </c>
      <c r="C7967" t="s">
        <v>254</v>
      </c>
      <c r="D7967" s="2" t="str">
        <f t="shared" si="246"/>
        <v>Oklahoma1958</v>
      </c>
      <c r="E7967">
        <v>5</v>
      </c>
      <c r="F7967">
        <v>10</v>
      </c>
      <c r="G7967">
        <v>1</v>
      </c>
      <c r="H7967">
        <v>0</v>
      </c>
      <c r="I7967">
        <v>9.0299999999999994</v>
      </c>
      <c r="J7967">
        <v>10.74</v>
      </c>
      <c r="K7967">
        <v>19.77</v>
      </c>
      <c r="L7967" s="2">
        <f>_xlfn.RANK.EQ(I7967, INDEX(CFB!$I$2:$I$1048576, MATCH(W7967, CFB!$W$2:$W$1048576, 0)):INDEX(CFB!$I$2:$I$1048576, MATCH(W7967, CFB!$W$2:$W$1048576, 0) + COUNTIF(CFB!$W$2:$W$1048576, W7967) - 1), 0)</f>
        <v>7</v>
      </c>
      <c r="M7967" s="2">
        <f>_xlfn.RANK.EQ(J7967, INDEX(CFB!$J$2:$J$1048576, MATCH(W7967, CFB!$W$2:$W$1048576, 0)):INDEX(CFB!$J$2:$J$1048576, MATCH(W7967, CFB!$W$2:$W$1048576, 0) + COUNTIF(CFB!$W$2:$W$1048576, W7967) - 1))</f>
        <v>5</v>
      </c>
      <c r="N7967" s="2">
        <f>RANK(K7967, INDEX(CFB!$K$2:$K$1048576, MATCH(W7967, CFB!$W$2:$W$1048576, 0)):INDEX(CFB!$K$2:$K$1048576, MATCH(W7967, CFB!$W$2:$W$1048576, 0) + COUNTIF(CFB!$W$2:$W$1048576, W7967) - 1))</f>
        <v>6</v>
      </c>
      <c r="O7967">
        <v>39.14</v>
      </c>
      <c r="P7967">
        <v>-5.8</v>
      </c>
      <c r="W7967">
        <v>1958</v>
      </c>
      <c r="X7967">
        <f t="shared" si="247"/>
        <v>0</v>
      </c>
    </row>
    <row r="7968" spans="1:24" ht="12.75" hidden="1" customHeight="1" x14ac:dyDescent="0.45">
      <c r="A7968">
        <v>7</v>
      </c>
      <c r="B7968" t="s">
        <v>9</v>
      </c>
      <c r="C7968" t="s">
        <v>10</v>
      </c>
      <c r="D7968" s="2" t="str">
        <f t="shared" si="246"/>
        <v>Ohio State1958</v>
      </c>
      <c r="E7968">
        <v>8</v>
      </c>
      <c r="F7968">
        <v>6</v>
      </c>
      <c r="G7968">
        <v>1</v>
      </c>
      <c r="H7968">
        <v>2</v>
      </c>
      <c r="I7968">
        <v>9.84</v>
      </c>
      <c r="J7968">
        <v>7.61</v>
      </c>
      <c r="K7968">
        <v>17.45</v>
      </c>
      <c r="L7968" s="2">
        <f>_xlfn.RANK.EQ(I7968, INDEX(CFB!$I$2:$I$1048576, MATCH(W7968, CFB!$W$2:$W$1048576, 0)):INDEX(CFB!$I$2:$I$1048576, MATCH(W7968, CFB!$W$2:$W$1048576, 0) + COUNTIF(CFB!$W$2:$W$1048576, W7968) - 1), 0)</f>
        <v>5</v>
      </c>
      <c r="M7968" s="2">
        <f>_xlfn.RANK.EQ(J7968, INDEX(CFB!$J$2:$J$1048576, MATCH(W7968, CFB!$W$2:$W$1048576, 0)):INDEX(CFB!$J$2:$J$1048576, MATCH(W7968, CFB!$W$2:$W$1048576, 0) + COUNTIF(CFB!$W$2:$W$1048576, W7968) - 1))</f>
        <v>17</v>
      </c>
      <c r="N7968" s="2">
        <f>RANK(K7968, INDEX(CFB!$K$2:$K$1048576, MATCH(W7968, CFB!$W$2:$W$1048576, 0)):INDEX(CFB!$K$2:$K$1048576, MATCH(W7968, CFB!$W$2:$W$1048576, 0) + COUNTIF(CFB!$W$2:$W$1048576, W7968) - 1))</f>
        <v>7</v>
      </c>
      <c r="O7968">
        <v>36.04</v>
      </c>
      <c r="P7968">
        <v>-1.72</v>
      </c>
      <c r="W7968">
        <v>1958</v>
      </c>
      <c r="X7968">
        <f t="shared" si="247"/>
        <v>0</v>
      </c>
    </row>
    <row r="7969" spans="1:24" ht="12.75" hidden="1" customHeight="1" x14ac:dyDescent="0.45">
      <c r="A7969">
        <v>8</v>
      </c>
      <c r="B7969" t="s">
        <v>61</v>
      </c>
      <c r="C7969" t="s">
        <v>189</v>
      </c>
      <c r="D7969" s="2" t="str">
        <f t="shared" si="246"/>
        <v>Texas Christian1958</v>
      </c>
      <c r="E7969">
        <v>10</v>
      </c>
      <c r="F7969">
        <v>8</v>
      </c>
      <c r="G7969">
        <v>2</v>
      </c>
      <c r="H7969">
        <v>1</v>
      </c>
      <c r="I7969">
        <v>5.12</v>
      </c>
      <c r="J7969">
        <v>12.2</v>
      </c>
      <c r="K7969">
        <v>17.32</v>
      </c>
      <c r="L7969" s="2">
        <f>_xlfn.RANK.EQ(I7969, INDEX(CFB!$I$2:$I$1048576, MATCH(W7969, CFB!$W$2:$W$1048576, 0)):INDEX(CFB!$I$2:$I$1048576, MATCH(W7969, CFB!$W$2:$W$1048576, 0) + COUNTIF(CFB!$W$2:$W$1048576, W7969) - 1), 0)</f>
        <v>23</v>
      </c>
      <c r="M7969" s="2">
        <f>_xlfn.RANK.EQ(J7969, INDEX(CFB!$J$2:$J$1048576, MATCH(W7969, CFB!$W$2:$W$1048576, 0)):INDEX(CFB!$J$2:$J$1048576, MATCH(W7969, CFB!$W$2:$W$1048576, 0) + COUNTIF(CFB!$W$2:$W$1048576, W7969) - 1))</f>
        <v>2</v>
      </c>
      <c r="N7969" s="2">
        <f>RANK(K7969, INDEX(CFB!$K$2:$K$1048576, MATCH(W7969, CFB!$W$2:$W$1048576, 0)):INDEX(CFB!$K$2:$K$1048576, MATCH(W7969, CFB!$W$2:$W$1048576, 0) + COUNTIF(CFB!$W$2:$W$1048576, W7969) - 1))</f>
        <v>8</v>
      </c>
      <c r="O7969">
        <v>31.5</v>
      </c>
      <c r="P7969">
        <v>-5.82</v>
      </c>
      <c r="W7969">
        <v>1958</v>
      </c>
      <c r="X7969">
        <f t="shared" si="247"/>
        <v>0</v>
      </c>
    </row>
    <row r="7970" spans="1:24" ht="12.75" hidden="1" customHeight="1" x14ac:dyDescent="0.45">
      <c r="A7970">
        <v>9</v>
      </c>
      <c r="B7970" t="s">
        <v>103</v>
      </c>
      <c r="C7970" t="s">
        <v>10</v>
      </c>
      <c r="D7970" s="2" t="str">
        <f t="shared" si="246"/>
        <v>Northwestern1958</v>
      </c>
      <c r="F7970">
        <v>5</v>
      </c>
      <c r="G7970">
        <v>4</v>
      </c>
      <c r="H7970">
        <v>0</v>
      </c>
      <c r="I7970">
        <v>11.28</v>
      </c>
      <c r="J7970">
        <v>5.33</v>
      </c>
      <c r="K7970">
        <v>16.61</v>
      </c>
      <c r="L7970" s="2">
        <f>_xlfn.RANK.EQ(I7970, INDEX(CFB!$I$2:$I$1048576, MATCH(W7970, CFB!$W$2:$W$1048576, 0)):INDEX(CFB!$I$2:$I$1048576, MATCH(W7970, CFB!$W$2:$W$1048576, 0) + COUNTIF(CFB!$W$2:$W$1048576, W7970) - 1), 0)</f>
        <v>3</v>
      </c>
      <c r="M7970" s="2">
        <f>_xlfn.RANK.EQ(J7970, INDEX(CFB!$J$2:$J$1048576, MATCH(W7970, CFB!$W$2:$W$1048576, 0)):INDEX(CFB!$J$2:$J$1048576, MATCH(W7970, CFB!$W$2:$W$1048576, 0) + COUNTIF(CFB!$W$2:$W$1048576, W7970) - 1))</f>
        <v>23</v>
      </c>
      <c r="N7970" s="2">
        <f>RANK(K7970, INDEX(CFB!$K$2:$K$1048576, MATCH(W7970, CFB!$W$2:$W$1048576, 0)):INDEX(CFB!$K$2:$K$1048576, MATCH(W7970, CFB!$W$2:$W$1048576, 0) + COUNTIF(CFB!$W$2:$W$1048576, W7970) - 1))</f>
        <v>9</v>
      </c>
      <c r="O7970">
        <v>36.770000000000003</v>
      </c>
      <c r="P7970">
        <v>-0.37</v>
      </c>
      <c r="W7970">
        <v>1958</v>
      </c>
      <c r="X7970">
        <f t="shared" si="247"/>
        <v>0</v>
      </c>
    </row>
    <row r="7971" spans="1:24" ht="12.75" hidden="1" customHeight="1" x14ac:dyDescent="0.45">
      <c r="A7971">
        <v>10</v>
      </c>
      <c r="B7971" t="s">
        <v>11</v>
      </c>
      <c r="C7971" t="s">
        <v>12</v>
      </c>
      <c r="D7971" s="2" t="str">
        <f t="shared" si="246"/>
        <v>Notre Dame1958</v>
      </c>
      <c r="E7971">
        <v>17</v>
      </c>
      <c r="F7971">
        <v>6</v>
      </c>
      <c r="G7971">
        <v>4</v>
      </c>
      <c r="H7971">
        <v>0</v>
      </c>
      <c r="I7971">
        <v>11.96</v>
      </c>
      <c r="J7971">
        <v>3.44</v>
      </c>
      <c r="K7971">
        <v>15.4</v>
      </c>
      <c r="L7971" s="2">
        <f>_xlfn.RANK.EQ(I7971, INDEX(CFB!$I$2:$I$1048576, MATCH(W7971, CFB!$W$2:$W$1048576, 0)):INDEX(CFB!$I$2:$I$1048576, MATCH(W7971, CFB!$W$2:$W$1048576, 0) + COUNTIF(CFB!$W$2:$W$1048576, W7971) - 1), 0)</f>
        <v>2</v>
      </c>
      <c r="M7971" s="2">
        <f>_xlfn.RANK.EQ(J7971, INDEX(CFB!$J$2:$J$1048576, MATCH(W7971, CFB!$W$2:$W$1048576, 0)):INDEX(CFB!$J$2:$J$1048576, MATCH(W7971, CFB!$W$2:$W$1048576, 0) + COUNTIF(CFB!$W$2:$W$1048576, W7971) - 1))</f>
        <v>39</v>
      </c>
      <c r="N7971" s="2">
        <f>RANK(K7971, INDEX(CFB!$K$2:$K$1048576, MATCH(W7971, CFB!$W$2:$W$1048576, 0)):INDEX(CFB!$K$2:$K$1048576, MATCH(W7971, CFB!$W$2:$W$1048576, 0) + COUNTIF(CFB!$W$2:$W$1048576, W7971) - 1))</f>
        <v>10</v>
      </c>
      <c r="O7971">
        <v>36.4</v>
      </c>
      <c r="P7971">
        <v>1.94</v>
      </c>
      <c r="W7971">
        <v>1958</v>
      </c>
      <c r="X7971">
        <f t="shared" si="247"/>
        <v>0</v>
      </c>
    </row>
    <row r="7972" spans="1:24" ht="12.75" hidden="1" customHeight="1" x14ac:dyDescent="0.45">
      <c r="A7972">
        <v>11</v>
      </c>
      <c r="B7972" t="s">
        <v>24</v>
      </c>
      <c r="C7972" t="s">
        <v>189</v>
      </c>
      <c r="D7972" s="2" t="str">
        <f t="shared" si="246"/>
        <v>SMU1958</v>
      </c>
      <c r="E7972">
        <v>18</v>
      </c>
      <c r="F7972">
        <v>6</v>
      </c>
      <c r="G7972">
        <v>4</v>
      </c>
      <c r="H7972">
        <v>0</v>
      </c>
      <c r="I7972">
        <v>8.85</v>
      </c>
      <c r="J7972">
        <v>6.19</v>
      </c>
      <c r="K7972">
        <v>15.04</v>
      </c>
      <c r="L7972" s="2">
        <f>_xlfn.RANK.EQ(I7972, INDEX(CFB!$I$2:$I$1048576, MATCH(W7972, CFB!$W$2:$W$1048576, 0)):INDEX(CFB!$I$2:$I$1048576, MATCH(W7972, CFB!$W$2:$W$1048576, 0) + COUNTIF(CFB!$W$2:$W$1048576, W7972) - 1), 0)</f>
        <v>9</v>
      </c>
      <c r="M7972" s="2">
        <f>_xlfn.RANK.EQ(J7972, INDEX(CFB!$J$2:$J$1048576, MATCH(W7972, CFB!$W$2:$W$1048576, 0)):INDEX(CFB!$J$2:$J$1048576, MATCH(W7972, CFB!$W$2:$W$1048576, 0) + COUNTIF(CFB!$W$2:$W$1048576, W7972) - 1))</f>
        <v>20</v>
      </c>
      <c r="N7972" s="2">
        <f>RANK(K7972, INDEX(CFB!$K$2:$K$1048576, MATCH(W7972, CFB!$W$2:$W$1048576, 0)):INDEX(CFB!$K$2:$K$1048576, MATCH(W7972, CFB!$W$2:$W$1048576, 0) + COUNTIF(CFB!$W$2:$W$1048576, W7972) - 1))</f>
        <v>11</v>
      </c>
      <c r="O7972">
        <v>34.450000000000003</v>
      </c>
      <c r="P7972">
        <v>-0.67</v>
      </c>
      <c r="W7972">
        <v>1958</v>
      </c>
      <c r="X7972">
        <f t="shared" si="247"/>
        <v>0</v>
      </c>
    </row>
    <row r="7973" spans="1:24" ht="12.75" hidden="1" customHeight="1" x14ac:dyDescent="0.45">
      <c r="A7973">
        <v>12</v>
      </c>
      <c r="B7973" t="s">
        <v>19</v>
      </c>
      <c r="C7973" t="s">
        <v>15</v>
      </c>
      <c r="D7973" s="2" t="str">
        <f t="shared" si="246"/>
        <v>Ole Miss1958</v>
      </c>
      <c r="E7973">
        <v>11</v>
      </c>
      <c r="F7973">
        <v>9</v>
      </c>
      <c r="G7973">
        <v>2</v>
      </c>
      <c r="H7973">
        <v>0</v>
      </c>
      <c r="I7973">
        <v>5.24</v>
      </c>
      <c r="J7973">
        <v>9.27</v>
      </c>
      <c r="K7973">
        <v>14.5</v>
      </c>
      <c r="L7973" s="2">
        <f>_xlfn.RANK.EQ(I7973, INDEX(CFB!$I$2:$I$1048576, MATCH(W7973, CFB!$W$2:$W$1048576, 0)):INDEX(CFB!$I$2:$I$1048576, MATCH(W7973, CFB!$W$2:$W$1048576, 0) + COUNTIF(CFB!$W$2:$W$1048576, W7973) - 1), 0)</f>
        <v>22</v>
      </c>
      <c r="M7973" s="2">
        <f>_xlfn.RANK.EQ(J7973, INDEX(CFB!$J$2:$J$1048576, MATCH(W7973, CFB!$W$2:$W$1048576, 0)):INDEX(CFB!$J$2:$J$1048576, MATCH(W7973, CFB!$W$2:$W$1048576, 0) + COUNTIF(CFB!$W$2:$W$1048576, W7973) - 1))</f>
        <v>8</v>
      </c>
      <c r="N7973" s="2">
        <f>RANK(K7973, INDEX(CFB!$K$2:$K$1048576, MATCH(W7973, CFB!$W$2:$W$1048576, 0)):INDEX(CFB!$K$2:$K$1048576, MATCH(W7973, CFB!$W$2:$W$1048576, 0) + COUNTIF(CFB!$W$2:$W$1048576, W7973) - 1))</f>
        <v>12</v>
      </c>
      <c r="O7973">
        <v>30.75</v>
      </c>
      <c r="P7973">
        <v>-3.97</v>
      </c>
      <c r="W7973">
        <v>1958</v>
      </c>
      <c r="X7973">
        <f t="shared" si="247"/>
        <v>0</v>
      </c>
    </row>
    <row r="7974" spans="1:24" ht="12.75" hidden="1" customHeight="1" x14ac:dyDescent="0.45">
      <c r="A7974">
        <v>13</v>
      </c>
      <c r="B7974" t="s">
        <v>131</v>
      </c>
      <c r="C7974" t="s">
        <v>12</v>
      </c>
      <c r="D7974" s="2" t="str">
        <f t="shared" si="246"/>
        <v>Air Force1958</v>
      </c>
      <c r="E7974">
        <v>6</v>
      </c>
      <c r="F7974">
        <v>9</v>
      </c>
      <c r="G7974">
        <v>0</v>
      </c>
      <c r="H7974">
        <v>2</v>
      </c>
      <c r="I7974">
        <v>6.64</v>
      </c>
      <c r="J7974">
        <v>7.67</v>
      </c>
      <c r="K7974">
        <v>14.31</v>
      </c>
      <c r="L7974" s="2">
        <f>_xlfn.RANK.EQ(I7974, INDEX(CFB!$I$2:$I$1048576, MATCH(W7974, CFB!$W$2:$W$1048576, 0)):INDEX(CFB!$I$2:$I$1048576, MATCH(W7974, CFB!$W$2:$W$1048576, 0) + COUNTIF(CFB!$W$2:$W$1048576, W7974) - 1), 0)</f>
        <v>15</v>
      </c>
      <c r="M7974" s="2">
        <f>_xlfn.RANK.EQ(J7974, INDEX(CFB!$J$2:$J$1048576, MATCH(W7974, CFB!$W$2:$W$1048576, 0)):INDEX(CFB!$J$2:$J$1048576, MATCH(W7974, CFB!$W$2:$W$1048576, 0) + COUNTIF(CFB!$W$2:$W$1048576, W7974) - 1))</f>
        <v>16</v>
      </c>
      <c r="N7974" s="2">
        <f>RANK(K7974, INDEX(CFB!$K$2:$K$1048576, MATCH(W7974, CFB!$W$2:$W$1048576, 0)):INDEX(CFB!$K$2:$K$1048576, MATCH(W7974, CFB!$W$2:$W$1048576, 0) + COUNTIF(CFB!$W$2:$W$1048576, W7974) - 1))</f>
        <v>13</v>
      </c>
      <c r="O7974">
        <v>31.97</v>
      </c>
      <c r="P7974">
        <v>-0.92</v>
      </c>
      <c r="W7974">
        <v>1958</v>
      </c>
      <c r="X7974">
        <f t="shared" si="247"/>
        <v>0</v>
      </c>
    </row>
    <row r="7975" spans="1:24" ht="12.75" hidden="1" customHeight="1" x14ac:dyDescent="0.45">
      <c r="A7975">
        <v>14</v>
      </c>
      <c r="B7975" t="s">
        <v>67</v>
      </c>
      <c r="C7975" t="s">
        <v>15</v>
      </c>
      <c r="D7975" s="2" t="str">
        <f t="shared" si="246"/>
        <v>Auburn1958</v>
      </c>
      <c r="E7975">
        <v>4</v>
      </c>
      <c r="F7975">
        <v>9</v>
      </c>
      <c r="G7975">
        <v>0</v>
      </c>
      <c r="H7975">
        <v>1</v>
      </c>
      <c r="I7975">
        <v>5.56</v>
      </c>
      <c r="J7975">
        <v>8.49</v>
      </c>
      <c r="K7975">
        <v>14.05</v>
      </c>
      <c r="L7975" s="2">
        <f>_xlfn.RANK.EQ(I7975, INDEX(CFB!$I$2:$I$1048576, MATCH(W7975, CFB!$W$2:$W$1048576, 0)):INDEX(CFB!$I$2:$I$1048576, MATCH(W7975, CFB!$W$2:$W$1048576, 0) + COUNTIF(CFB!$W$2:$W$1048576, W7975) - 1), 0)</f>
        <v>20</v>
      </c>
      <c r="M7975" s="2">
        <f>_xlfn.RANK.EQ(J7975, INDEX(CFB!$J$2:$J$1048576, MATCH(W7975, CFB!$W$2:$W$1048576, 0)):INDEX(CFB!$J$2:$J$1048576, MATCH(W7975, CFB!$W$2:$W$1048576, 0) + COUNTIF(CFB!$W$2:$W$1048576, W7975) - 1))</f>
        <v>10</v>
      </c>
      <c r="N7975" s="2">
        <f>RANK(K7975, INDEX(CFB!$K$2:$K$1048576, MATCH(W7975, CFB!$W$2:$W$1048576, 0)):INDEX(CFB!$K$2:$K$1048576, MATCH(W7975, CFB!$W$2:$W$1048576, 0) + COUNTIF(CFB!$W$2:$W$1048576, W7975) - 1))</f>
        <v>14</v>
      </c>
      <c r="O7975">
        <v>29.68</v>
      </c>
      <c r="P7975">
        <v>-2.67</v>
      </c>
      <c r="W7975">
        <v>1958</v>
      </c>
      <c r="X7975">
        <f t="shared" si="247"/>
        <v>0</v>
      </c>
    </row>
    <row r="7976" spans="1:24" ht="12.75" hidden="1" customHeight="1" x14ac:dyDescent="0.45">
      <c r="A7976">
        <v>15</v>
      </c>
      <c r="B7976" t="s">
        <v>53</v>
      </c>
      <c r="C7976" t="s">
        <v>12</v>
      </c>
      <c r="D7976" s="2" t="str">
        <f t="shared" si="246"/>
        <v>Syracuse1958</v>
      </c>
      <c r="E7976">
        <v>9</v>
      </c>
      <c r="F7976">
        <v>8</v>
      </c>
      <c r="G7976">
        <v>2</v>
      </c>
      <c r="H7976">
        <v>0</v>
      </c>
      <c r="I7976">
        <v>5.04</v>
      </c>
      <c r="J7976">
        <v>7.88</v>
      </c>
      <c r="K7976">
        <v>12.92</v>
      </c>
      <c r="L7976" s="2">
        <f>_xlfn.RANK.EQ(I7976, INDEX(CFB!$I$2:$I$1048576, MATCH(W7976, CFB!$W$2:$W$1048576, 0)):INDEX(CFB!$I$2:$I$1048576, MATCH(W7976, CFB!$W$2:$W$1048576, 0) + COUNTIF(CFB!$W$2:$W$1048576, W7976) - 1), 0)</f>
        <v>24</v>
      </c>
      <c r="M7976" s="2">
        <f>_xlfn.RANK.EQ(J7976, INDEX(CFB!$J$2:$J$1048576, MATCH(W7976, CFB!$W$2:$W$1048576, 0)):INDEX(CFB!$J$2:$J$1048576, MATCH(W7976, CFB!$W$2:$W$1048576, 0) + COUNTIF(CFB!$W$2:$W$1048576, W7976) - 1))</f>
        <v>14</v>
      </c>
      <c r="N7976" s="2">
        <f>RANK(K7976, INDEX(CFB!$K$2:$K$1048576, MATCH(W7976, CFB!$W$2:$W$1048576, 0)):INDEX(CFB!$K$2:$K$1048576, MATCH(W7976, CFB!$W$2:$W$1048576, 0) + COUNTIF(CFB!$W$2:$W$1048576, W7976) - 1))</f>
        <v>15</v>
      </c>
      <c r="O7976">
        <v>35.9</v>
      </c>
      <c r="P7976">
        <v>-2.35</v>
      </c>
      <c r="W7976">
        <v>1958</v>
      </c>
      <c r="X7976">
        <f t="shared" si="247"/>
        <v>0</v>
      </c>
    </row>
    <row r="7977" spans="1:24" ht="12.75" hidden="1" customHeight="1" x14ac:dyDescent="0.45">
      <c r="A7977">
        <v>16</v>
      </c>
      <c r="B7977" t="s">
        <v>129</v>
      </c>
      <c r="C7977" t="s">
        <v>189</v>
      </c>
      <c r="D7977" s="2" t="str">
        <f t="shared" si="246"/>
        <v>Rice1958</v>
      </c>
      <c r="F7977">
        <v>5</v>
      </c>
      <c r="G7977">
        <v>5</v>
      </c>
      <c r="H7977">
        <v>0</v>
      </c>
      <c r="I7977">
        <v>7.63</v>
      </c>
      <c r="J7977">
        <v>4.9800000000000004</v>
      </c>
      <c r="K7977">
        <v>12.61</v>
      </c>
      <c r="L7977" s="2">
        <f>_xlfn.RANK.EQ(I7977, INDEX(CFB!$I$2:$I$1048576, MATCH(W7977, CFB!$W$2:$W$1048576, 0)):INDEX(CFB!$I$2:$I$1048576, MATCH(W7977, CFB!$W$2:$W$1048576, 0) + COUNTIF(CFB!$W$2:$W$1048576, W7977) - 1), 0)</f>
        <v>12</v>
      </c>
      <c r="M7977" s="2">
        <f>_xlfn.RANK.EQ(J7977, INDEX(CFB!$J$2:$J$1048576, MATCH(W7977, CFB!$W$2:$W$1048576, 0)):INDEX(CFB!$J$2:$J$1048576, MATCH(W7977, CFB!$W$2:$W$1048576, 0) + COUNTIF(CFB!$W$2:$W$1048576, W7977) - 1))</f>
        <v>25</v>
      </c>
      <c r="N7977" s="2">
        <f>RANK(K7977, INDEX(CFB!$K$2:$K$1048576, MATCH(W7977, CFB!$W$2:$W$1048576, 0)):INDEX(CFB!$K$2:$K$1048576, MATCH(W7977, CFB!$W$2:$W$1048576, 0) + COUNTIF(CFB!$W$2:$W$1048576, W7977) - 1))</f>
        <v>16</v>
      </c>
      <c r="O7977">
        <v>32.57</v>
      </c>
      <c r="P7977">
        <v>-0.11</v>
      </c>
      <c r="W7977">
        <v>1958</v>
      </c>
      <c r="X7977">
        <f t="shared" si="247"/>
        <v>0</v>
      </c>
    </row>
    <row r="7978" spans="1:24" ht="12.75" hidden="1" customHeight="1" x14ac:dyDescent="0.45">
      <c r="A7978">
        <v>17</v>
      </c>
      <c r="B7978" t="s">
        <v>35</v>
      </c>
      <c r="C7978" t="s">
        <v>15</v>
      </c>
      <c r="D7978" s="2" t="str">
        <f t="shared" si="246"/>
        <v>Florida1958</v>
      </c>
      <c r="E7978">
        <v>14</v>
      </c>
      <c r="F7978">
        <v>6</v>
      </c>
      <c r="G7978">
        <v>4</v>
      </c>
      <c r="H7978">
        <v>1</v>
      </c>
      <c r="I7978">
        <v>3.12</v>
      </c>
      <c r="J7978">
        <v>7.18</v>
      </c>
      <c r="K7978">
        <v>10.3</v>
      </c>
      <c r="L7978" s="2">
        <f>_xlfn.RANK.EQ(I7978, INDEX(CFB!$I$2:$I$1048576, MATCH(W7978, CFB!$W$2:$W$1048576, 0)):INDEX(CFB!$I$2:$I$1048576, MATCH(W7978, CFB!$W$2:$W$1048576, 0) + COUNTIF(CFB!$W$2:$W$1048576, W7978) - 1), 0)</f>
        <v>36</v>
      </c>
      <c r="M7978" s="2">
        <f>_xlfn.RANK.EQ(J7978, INDEX(CFB!$J$2:$J$1048576, MATCH(W7978, CFB!$W$2:$W$1048576, 0)):INDEX(CFB!$J$2:$J$1048576, MATCH(W7978, CFB!$W$2:$W$1048576, 0) + COUNTIF(CFB!$W$2:$W$1048576, W7978) - 1))</f>
        <v>19</v>
      </c>
      <c r="N7978" s="2">
        <f>RANK(K7978, INDEX(CFB!$K$2:$K$1048576, MATCH(W7978, CFB!$W$2:$W$1048576, 0)):INDEX(CFB!$K$2:$K$1048576, MATCH(W7978, CFB!$W$2:$W$1048576, 0) + COUNTIF(CFB!$W$2:$W$1048576, W7978) - 1))</f>
        <v>17</v>
      </c>
      <c r="O7978">
        <v>28.72</v>
      </c>
      <c r="P7978">
        <v>-3.11</v>
      </c>
      <c r="W7978">
        <v>1958</v>
      </c>
      <c r="X7978">
        <f t="shared" si="247"/>
        <v>0</v>
      </c>
    </row>
    <row r="7979" spans="1:24" ht="12.75" hidden="1" customHeight="1" x14ac:dyDescent="0.45">
      <c r="A7979">
        <v>18</v>
      </c>
      <c r="B7979" t="s">
        <v>14</v>
      </c>
      <c r="C7979" t="s">
        <v>189</v>
      </c>
      <c r="D7979" s="2" t="str">
        <f t="shared" si="246"/>
        <v>Texas1958</v>
      </c>
      <c r="F7979">
        <v>7</v>
      </c>
      <c r="G7979">
        <v>3</v>
      </c>
      <c r="H7979">
        <v>0</v>
      </c>
      <c r="I7979">
        <v>5.88</v>
      </c>
      <c r="J7979">
        <v>4.2300000000000004</v>
      </c>
      <c r="K7979">
        <v>10.11</v>
      </c>
      <c r="L7979" s="2">
        <f>_xlfn.RANK.EQ(I7979, INDEX(CFB!$I$2:$I$1048576, MATCH(W7979, CFB!$W$2:$W$1048576, 0)):INDEX(CFB!$I$2:$I$1048576, MATCH(W7979, CFB!$W$2:$W$1048576, 0) + COUNTIF(CFB!$W$2:$W$1048576, W7979) - 1), 0)</f>
        <v>17</v>
      </c>
      <c r="M7979" s="2">
        <f>_xlfn.RANK.EQ(J7979, INDEX(CFB!$J$2:$J$1048576, MATCH(W7979, CFB!$W$2:$W$1048576, 0)):INDEX(CFB!$J$2:$J$1048576, MATCH(W7979, CFB!$W$2:$W$1048576, 0) + COUNTIF(CFB!$W$2:$W$1048576, W7979) - 1))</f>
        <v>27</v>
      </c>
      <c r="N7979" s="2">
        <f>RANK(K7979, INDEX(CFB!$K$2:$K$1048576, MATCH(W7979, CFB!$W$2:$W$1048576, 0)):INDEX(CFB!$K$2:$K$1048576, MATCH(W7979, CFB!$W$2:$W$1048576, 0) + COUNTIF(CFB!$W$2:$W$1048576, W7979) - 1))</f>
        <v>18</v>
      </c>
      <c r="O7979">
        <v>29.22</v>
      </c>
      <c r="P7979">
        <v>0.99</v>
      </c>
      <c r="W7979">
        <v>1958</v>
      </c>
      <c r="X7979">
        <f t="shared" si="247"/>
        <v>0</v>
      </c>
    </row>
    <row r="7980" spans="1:24" ht="12.75" hidden="1" customHeight="1" x14ac:dyDescent="0.45">
      <c r="A7980">
        <v>19</v>
      </c>
      <c r="B7980" t="s">
        <v>16</v>
      </c>
      <c r="C7980" t="s">
        <v>12</v>
      </c>
      <c r="D7980" s="2" t="str">
        <f t="shared" si="246"/>
        <v>Penn State1958</v>
      </c>
      <c r="F7980">
        <v>6</v>
      </c>
      <c r="G7980">
        <v>3</v>
      </c>
      <c r="H7980">
        <v>1</v>
      </c>
      <c r="I7980">
        <v>2.23</v>
      </c>
      <c r="J7980">
        <v>7.76</v>
      </c>
      <c r="K7980">
        <v>9.99</v>
      </c>
      <c r="L7980" s="2">
        <f>_xlfn.RANK.EQ(I7980, INDEX(CFB!$I$2:$I$1048576, MATCH(W7980, CFB!$W$2:$W$1048576, 0)):INDEX(CFB!$I$2:$I$1048576, MATCH(W7980, CFB!$W$2:$W$1048576, 0) + COUNTIF(CFB!$W$2:$W$1048576, W7980) - 1), 0)</f>
        <v>42</v>
      </c>
      <c r="M7980" s="2">
        <f>_xlfn.RANK.EQ(J7980, INDEX(CFB!$J$2:$J$1048576, MATCH(W7980, CFB!$W$2:$W$1048576, 0)):INDEX(CFB!$J$2:$J$1048576, MATCH(W7980, CFB!$W$2:$W$1048576, 0) + COUNTIF(CFB!$W$2:$W$1048576, W7980) - 1))</f>
        <v>15</v>
      </c>
      <c r="N7980" s="2">
        <f>RANK(K7980, INDEX(CFB!$K$2:$K$1048576, MATCH(W7980, CFB!$W$2:$W$1048576, 0)):INDEX(CFB!$K$2:$K$1048576, MATCH(W7980, CFB!$W$2:$W$1048576, 0) + COUNTIF(CFB!$W$2:$W$1048576, W7980) - 1))</f>
        <v>19</v>
      </c>
      <c r="O7980">
        <v>30.65</v>
      </c>
      <c r="P7980">
        <v>-1.55</v>
      </c>
      <c r="W7980">
        <v>1958</v>
      </c>
      <c r="X7980">
        <f t="shared" si="247"/>
        <v>0</v>
      </c>
    </row>
    <row r="7981" spans="1:24" ht="12.75" hidden="1" customHeight="1" x14ac:dyDescent="0.45">
      <c r="A7981">
        <v>20</v>
      </c>
      <c r="B7981" t="s">
        <v>70</v>
      </c>
      <c r="C7981" t="s">
        <v>12</v>
      </c>
      <c r="D7981" s="2" t="str">
        <f t="shared" si="246"/>
        <v>Pitt1958</v>
      </c>
      <c r="F7981">
        <v>5</v>
      </c>
      <c r="G7981">
        <v>4</v>
      </c>
      <c r="H7981">
        <v>1</v>
      </c>
      <c r="I7981">
        <v>4.8899999999999997</v>
      </c>
      <c r="J7981">
        <v>4.4800000000000004</v>
      </c>
      <c r="K7981">
        <v>9.3699999999999992</v>
      </c>
      <c r="L7981" s="2">
        <f>_xlfn.RANK.EQ(I7981, INDEX(CFB!$I$2:$I$1048576, MATCH(W7981, CFB!$W$2:$W$1048576, 0)):INDEX(CFB!$I$2:$I$1048576, MATCH(W7981, CFB!$W$2:$W$1048576, 0) + COUNTIF(CFB!$W$2:$W$1048576, W7981) - 1), 0)</f>
        <v>26</v>
      </c>
      <c r="M7981" s="2">
        <f>_xlfn.RANK.EQ(J7981, INDEX(CFB!$J$2:$J$1048576, MATCH(W7981, CFB!$W$2:$W$1048576, 0)):INDEX(CFB!$J$2:$J$1048576, MATCH(W7981, CFB!$W$2:$W$1048576, 0) + COUNTIF(CFB!$W$2:$W$1048576, W7981) - 1))</f>
        <v>26</v>
      </c>
      <c r="N7981" s="2">
        <f>RANK(K7981, INDEX(CFB!$K$2:$K$1048576, MATCH(W7981, CFB!$W$2:$W$1048576, 0)):INDEX(CFB!$K$2:$K$1048576, MATCH(W7981, CFB!$W$2:$W$1048576, 0) + COUNTIF(CFB!$W$2:$W$1048576, W7981) - 1))</f>
        <v>20</v>
      </c>
      <c r="O7981">
        <v>29.22</v>
      </c>
      <c r="P7981">
        <v>-0.52</v>
      </c>
      <c r="W7981">
        <v>1958</v>
      </c>
      <c r="X7981">
        <f t="shared" si="247"/>
        <v>0</v>
      </c>
    </row>
    <row r="7982" spans="1:24" ht="12.75" hidden="1" customHeight="1" x14ac:dyDescent="0.45">
      <c r="A7982">
        <v>21</v>
      </c>
      <c r="B7982" t="s">
        <v>121</v>
      </c>
      <c r="C7982" t="s">
        <v>12</v>
      </c>
      <c r="D7982" s="2" t="str">
        <f t="shared" si="246"/>
        <v>Oklahoma State1958</v>
      </c>
      <c r="E7982">
        <v>19</v>
      </c>
      <c r="F7982">
        <v>8</v>
      </c>
      <c r="G7982">
        <v>3</v>
      </c>
      <c r="H7982">
        <v>0</v>
      </c>
      <c r="I7982">
        <v>5.25</v>
      </c>
      <c r="J7982">
        <v>3.84</v>
      </c>
      <c r="K7982">
        <v>9.08</v>
      </c>
      <c r="L7982" s="2">
        <f>_xlfn.RANK.EQ(I7982, INDEX(CFB!$I$2:$I$1048576, MATCH(W7982, CFB!$W$2:$W$1048576, 0)):INDEX(CFB!$I$2:$I$1048576, MATCH(W7982, CFB!$W$2:$W$1048576, 0) + COUNTIF(CFB!$W$2:$W$1048576, W7982) - 1), 0)</f>
        <v>21</v>
      </c>
      <c r="M7982" s="2">
        <f>_xlfn.RANK.EQ(J7982, INDEX(CFB!$J$2:$J$1048576, MATCH(W7982, CFB!$W$2:$W$1048576, 0)):INDEX(CFB!$J$2:$J$1048576, MATCH(W7982, CFB!$W$2:$W$1048576, 0) + COUNTIF(CFB!$W$2:$W$1048576, W7982) - 1))</f>
        <v>34</v>
      </c>
      <c r="N7982" s="2">
        <f>RANK(K7982, INDEX(CFB!$K$2:$K$1048576, MATCH(W7982, CFB!$W$2:$W$1048576, 0)):INDEX(CFB!$K$2:$K$1048576, MATCH(W7982, CFB!$W$2:$W$1048576, 0) + COUNTIF(CFB!$W$2:$W$1048576, W7982) - 1))</f>
        <v>21</v>
      </c>
      <c r="O7982">
        <v>28.85</v>
      </c>
      <c r="P7982">
        <v>1.82</v>
      </c>
      <c r="W7982">
        <v>1958</v>
      </c>
      <c r="X7982">
        <f t="shared" si="247"/>
        <v>0</v>
      </c>
    </row>
    <row r="7983" spans="1:24" ht="12.75" hidden="1" customHeight="1" x14ac:dyDescent="0.45">
      <c r="A7983">
        <v>22</v>
      </c>
      <c r="B7983" t="s">
        <v>43</v>
      </c>
      <c r="C7983" t="s">
        <v>10</v>
      </c>
      <c r="D7983" s="2" t="str">
        <f t="shared" si="246"/>
        <v>Illinois1958</v>
      </c>
      <c r="F7983">
        <v>4</v>
      </c>
      <c r="G7983">
        <v>5</v>
      </c>
      <c r="H7983">
        <v>0</v>
      </c>
      <c r="I7983">
        <v>5.68</v>
      </c>
      <c r="J7983">
        <v>3.38</v>
      </c>
      <c r="K7983">
        <v>9.06</v>
      </c>
      <c r="L7983" s="2">
        <f>_xlfn.RANK.EQ(I7983, INDEX(CFB!$I$2:$I$1048576, MATCH(W7983, CFB!$W$2:$W$1048576, 0)):INDEX(CFB!$I$2:$I$1048576, MATCH(W7983, CFB!$W$2:$W$1048576, 0) + COUNTIF(CFB!$W$2:$W$1048576, W7983) - 1), 0)</f>
        <v>19</v>
      </c>
      <c r="M7983" s="2">
        <f>_xlfn.RANK.EQ(J7983, INDEX(CFB!$J$2:$J$1048576, MATCH(W7983, CFB!$W$2:$W$1048576, 0)):INDEX(CFB!$J$2:$J$1048576, MATCH(W7983, CFB!$W$2:$W$1048576, 0) + COUNTIF(CFB!$W$2:$W$1048576, W7983) - 1))</f>
        <v>41</v>
      </c>
      <c r="N7983" s="2">
        <f>RANK(K7983, INDEX(CFB!$K$2:$K$1048576, MATCH(W7983, CFB!$W$2:$W$1048576, 0)):INDEX(CFB!$K$2:$K$1048576, MATCH(W7983, CFB!$W$2:$W$1048576, 0) + COUNTIF(CFB!$W$2:$W$1048576, W7983) - 1))</f>
        <v>22</v>
      </c>
      <c r="O7983">
        <v>31.05</v>
      </c>
      <c r="P7983">
        <v>1.35</v>
      </c>
      <c r="W7983">
        <v>1958</v>
      </c>
      <c r="X7983">
        <f t="shared" si="247"/>
        <v>0</v>
      </c>
    </row>
    <row r="7984" spans="1:24" ht="12.75" hidden="1" customHeight="1" x14ac:dyDescent="0.45">
      <c r="A7984">
        <v>23</v>
      </c>
      <c r="B7984" t="s">
        <v>85</v>
      </c>
      <c r="C7984" t="s">
        <v>255</v>
      </c>
      <c r="D7984" s="2" t="str">
        <f t="shared" si="246"/>
        <v>Washington State1958</v>
      </c>
      <c r="F7984">
        <v>7</v>
      </c>
      <c r="G7984">
        <v>3</v>
      </c>
      <c r="H7984">
        <v>0</v>
      </c>
      <c r="I7984">
        <v>4.5599999999999996</v>
      </c>
      <c r="J7984">
        <v>4.0599999999999996</v>
      </c>
      <c r="K7984">
        <v>8.6199999999999992</v>
      </c>
      <c r="L7984" s="2">
        <f>_xlfn.RANK.EQ(I7984, INDEX(CFB!$I$2:$I$1048576, MATCH(W7984, CFB!$W$2:$W$1048576, 0)):INDEX(CFB!$I$2:$I$1048576, MATCH(W7984, CFB!$W$2:$W$1048576, 0) + COUNTIF(CFB!$W$2:$W$1048576, W7984) - 1), 0)</f>
        <v>27</v>
      </c>
      <c r="M7984" s="2">
        <f>_xlfn.RANK.EQ(J7984, INDEX(CFB!$J$2:$J$1048576, MATCH(W7984, CFB!$W$2:$W$1048576, 0)):INDEX(CFB!$J$2:$J$1048576, MATCH(W7984, CFB!$W$2:$W$1048576, 0) + COUNTIF(CFB!$W$2:$W$1048576, W7984) - 1))</f>
        <v>30</v>
      </c>
      <c r="N7984" s="2">
        <f>RANK(K7984, INDEX(CFB!$K$2:$K$1048576, MATCH(W7984, CFB!$W$2:$W$1048576, 0)):INDEX(CFB!$K$2:$K$1048576, MATCH(W7984, CFB!$W$2:$W$1048576, 0) + COUNTIF(CFB!$W$2:$W$1048576, W7984) - 1))</f>
        <v>23</v>
      </c>
      <c r="O7984">
        <v>31.28</v>
      </c>
      <c r="P7984">
        <v>1.1599999999999999</v>
      </c>
      <c r="W7984">
        <v>1958</v>
      </c>
      <c r="X7984">
        <f t="shared" si="247"/>
        <v>0</v>
      </c>
    </row>
    <row r="7985" spans="1:24" ht="12.75" hidden="1" customHeight="1" x14ac:dyDescent="0.45">
      <c r="A7985">
        <v>24</v>
      </c>
      <c r="B7985" t="s">
        <v>59</v>
      </c>
      <c r="C7985" t="s">
        <v>15</v>
      </c>
      <c r="D7985" s="2" t="str">
        <f t="shared" si="246"/>
        <v>Vanderbilt1958</v>
      </c>
      <c r="F7985">
        <v>5</v>
      </c>
      <c r="G7985">
        <v>2</v>
      </c>
      <c r="H7985">
        <v>3</v>
      </c>
      <c r="I7985">
        <v>-0.05</v>
      </c>
      <c r="J7985">
        <v>8.25</v>
      </c>
      <c r="K7985">
        <v>8.1999999999999993</v>
      </c>
      <c r="L7985" s="2">
        <f>_xlfn.RANK.EQ(I7985, INDEX(CFB!$I$2:$I$1048576, MATCH(W7985, CFB!$W$2:$W$1048576, 0)):INDEX(CFB!$I$2:$I$1048576, MATCH(W7985, CFB!$W$2:$W$1048576, 0) + COUNTIF(CFB!$W$2:$W$1048576, W7985) - 1), 0)</f>
        <v>57</v>
      </c>
      <c r="M7985" s="2">
        <f>_xlfn.RANK.EQ(J7985, INDEX(CFB!$J$2:$J$1048576, MATCH(W7985, CFB!$W$2:$W$1048576, 0)):INDEX(CFB!$J$2:$J$1048576, MATCH(W7985, CFB!$W$2:$W$1048576, 0) + COUNTIF(CFB!$W$2:$W$1048576, W7985) - 1))</f>
        <v>12</v>
      </c>
      <c r="N7985" s="2">
        <f>RANK(K7985, INDEX(CFB!$K$2:$K$1048576, MATCH(W7985, CFB!$W$2:$W$1048576, 0)):INDEX(CFB!$K$2:$K$1048576, MATCH(W7985, CFB!$W$2:$W$1048576, 0) + COUNTIF(CFB!$W$2:$W$1048576, W7985) - 1))</f>
        <v>24</v>
      </c>
      <c r="O7985">
        <v>24.72</v>
      </c>
      <c r="P7985">
        <v>-2.76</v>
      </c>
      <c r="W7985">
        <v>1958</v>
      </c>
      <c r="X7985">
        <f t="shared" si="247"/>
        <v>0</v>
      </c>
    </row>
    <row r="7986" spans="1:24" ht="12.75" hidden="1" customHeight="1" x14ac:dyDescent="0.45">
      <c r="A7986">
        <v>25</v>
      </c>
      <c r="B7986" t="s">
        <v>17</v>
      </c>
      <c r="C7986" t="s">
        <v>15</v>
      </c>
      <c r="D7986" s="2" t="str">
        <f t="shared" si="246"/>
        <v>Georgia1958</v>
      </c>
      <c r="F7986">
        <v>4</v>
      </c>
      <c r="G7986">
        <v>6</v>
      </c>
      <c r="H7986">
        <v>0</v>
      </c>
      <c r="I7986">
        <v>4.42</v>
      </c>
      <c r="J7986">
        <v>3.4</v>
      </c>
      <c r="K7986">
        <v>7.82</v>
      </c>
      <c r="L7986" s="2">
        <f>_xlfn.RANK.EQ(I7986, INDEX(CFB!$I$2:$I$1048576, MATCH(W7986, CFB!$W$2:$W$1048576, 0)):INDEX(CFB!$I$2:$I$1048576, MATCH(W7986, CFB!$W$2:$W$1048576, 0) + COUNTIF(CFB!$W$2:$W$1048576, W7986) - 1), 0)</f>
        <v>28</v>
      </c>
      <c r="M7986" s="2">
        <f>_xlfn.RANK.EQ(J7986, INDEX(CFB!$J$2:$J$1048576, MATCH(W7986, CFB!$W$2:$W$1048576, 0)):INDEX(CFB!$J$2:$J$1048576, MATCH(W7986, CFB!$W$2:$W$1048576, 0) + COUNTIF(CFB!$W$2:$W$1048576, W7986) - 1))</f>
        <v>40</v>
      </c>
      <c r="N7986" s="2">
        <f>RANK(K7986, INDEX(CFB!$K$2:$K$1048576, MATCH(W7986, CFB!$W$2:$W$1048576, 0)):INDEX(CFB!$K$2:$K$1048576, MATCH(W7986, CFB!$W$2:$W$1048576, 0) + COUNTIF(CFB!$W$2:$W$1048576, W7986) - 1))</f>
        <v>25</v>
      </c>
      <c r="O7986">
        <v>34.35</v>
      </c>
      <c r="P7986">
        <v>2.0699999999999998</v>
      </c>
      <c r="W7986">
        <v>1958</v>
      </c>
      <c r="X7986">
        <f t="shared" si="247"/>
        <v>0</v>
      </c>
    </row>
    <row r="7987" spans="1:24" ht="12.75" hidden="1" customHeight="1" x14ac:dyDescent="0.45">
      <c r="A7987">
        <v>26</v>
      </c>
      <c r="B7987" t="s">
        <v>75</v>
      </c>
      <c r="C7987" t="s">
        <v>23</v>
      </c>
      <c r="D7987" s="2" t="str">
        <f t="shared" si="246"/>
        <v>North Carolina1958</v>
      </c>
      <c r="F7987">
        <v>6</v>
      </c>
      <c r="G7987">
        <v>4</v>
      </c>
      <c r="H7987">
        <v>0</v>
      </c>
      <c r="I7987">
        <v>3.79</v>
      </c>
      <c r="J7987">
        <v>3.83</v>
      </c>
      <c r="K7987">
        <v>7.61</v>
      </c>
      <c r="L7987" s="2">
        <f>_xlfn.RANK.EQ(I7987, INDEX(CFB!$I$2:$I$1048576, MATCH(W7987, CFB!$W$2:$W$1048576, 0)):INDEX(CFB!$I$2:$I$1048576, MATCH(W7987, CFB!$W$2:$W$1048576, 0) + COUNTIF(CFB!$W$2:$W$1048576, W7987) - 1), 0)</f>
        <v>30</v>
      </c>
      <c r="M7987" s="2">
        <f>_xlfn.RANK.EQ(J7987, INDEX(CFB!$J$2:$J$1048576, MATCH(W7987, CFB!$W$2:$W$1048576, 0)):INDEX(CFB!$J$2:$J$1048576, MATCH(W7987, CFB!$W$2:$W$1048576, 0) + COUNTIF(CFB!$W$2:$W$1048576, W7987) - 1))</f>
        <v>35</v>
      </c>
      <c r="N7987" s="2">
        <f>RANK(K7987, INDEX(CFB!$K$2:$K$1048576, MATCH(W7987, CFB!$W$2:$W$1048576, 0)):INDEX(CFB!$K$2:$K$1048576, MATCH(W7987, CFB!$W$2:$W$1048576, 0) + COUNTIF(CFB!$W$2:$W$1048576, W7987) - 1))</f>
        <v>26</v>
      </c>
      <c r="O7987">
        <v>29.23</v>
      </c>
      <c r="P7987">
        <v>2.4900000000000002</v>
      </c>
      <c r="W7987">
        <v>1958</v>
      </c>
      <c r="X7987">
        <f t="shared" si="247"/>
        <v>0</v>
      </c>
    </row>
    <row r="7988" spans="1:24" ht="12.75" hidden="1" customHeight="1" x14ac:dyDescent="0.45">
      <c r="A7988">
        <v>27</v>
      </c>
      <c r="B7988" t="s">
        <v>52</v>
      </c>
      <c r="C7988" t="s">
        <v>15</v>
      </c>
      <c r="D7988" s="2" t="str">
        <f t="shared" si="246"/>
        <v>Georgia Tech1958</v>
      </c>
      <c r="F7988">
        <v>5</v>
      </c>
      <c r="G7988">
        <v>4</v>
      </c>
      <c r="H7988">
        <v>1</v>
      </c>
      <c r="I7988">
        <v>-0.56000000000000005</v>
      </c>
      <c r="J7988">
        <v>8.01</v>
      </c>
      <c r="K7988">
        <v>7.46</v>
      </c>
      <c r="L7988" s="2">
        <f>_xlfn.RANK.EQ(I7988, INDEX(CFB!$I$2:$I$1048576, MATCH(W7988, CFB!$W$2:$W$1048576, 0)):INDEX(CFB!$I$2:$I$1048576, MATCH(W7988, CFB!$W$2:$W$1048576, 0) + COUNTIF(CFB!$W$2:$W$1048576, W7988) - 1), 0)</f>
        <v>62</v>
      </c>
      <c r="M7988" s="2">
        <f>_xlfn.RANK.EQ(J7988, INDEX(CFB!$J$2:$J$1048576, MATCH(W7988, CFB!$W$2:$W$1048576, 0)):INDEX(CFB!$J$2:$J$1048576, MATCH(W7988, CFB!$W$2:$W$1048576, 0) + COUNTIF(CFB!$W$2:$W$1048576, W7988) - 1))</f>
        <v>13</v>
      </c>
      <c r="N7988" s="2">
        <f>RANK(K7988, INDEX(CFB!$K$2:$K$1048576, MATCH(W7988, CFB!$W$2:$W$1048576, 0)):INDEX(CFB!$K$2:$K$1048576, MATCH(W7988, CFB!$W$2:$W$1048576, 0) + COUNTIF(CFB!$W$2:$W$1048576, W7988) - 1))</f>
        <v>27</v>
      </c>
      <c r="O7988">
        <v>23.58</v>
      </c>
      <c r="P7988">
        <v>-2.29</v>
      </c>
      <c r="W7988">
        <v>1958</v>
      </c>
      <c r="X7988">
        <f t="shared" si="247"/>
        <v>0</v>
      </c>
    </row>
    <row r="7989" spans="1:24" ht="12.75" hidden="1" customHeight="1" x14ac:dyDescent="0.45">
      <c r="A7989">
        <v>28</v>
      </c>
      <c r="B7989" t="s">
        <v>95</v>
      </c>
      <c r="C7989" t="s">
        <v>10</v>
      </c>
      <c r="D7989" s="2" t="str">
        <f t="shared" si="246"/>
        <v>Michigan State1958</v>
      </c>
      <c r="F7989">
        <v>3</v>
      </c>
      <c r="G7989">
        <v>5</v>
      </c>
      <c r="H7989">
        <v>1</v>
      </c>
      <c r="I7989">
        <v>1.64</v>
      </c>
      <c r="J7989">
        <v>5.8</v>
      </c>
      <c r="K7989">
        <v>7.45</v>
      </c>
      <c r="L7989" s="2">
        <f>_xlfn.RANK.EQ(I7989, INDEX(CFB!$I$2:$I$1048576, MATCH(W7989, CFB!$W$2:$W$1048576, 0)):INDEX(CFB!$I$2:$I$1048576, MATCH(W7989, CFB!$W$2:$W$1048576, 0) + COUNTIF(CFB!$W$2:$W$1048576, W7989) - 1), 0)</f>
        <v>49</v>
      </c>
      <c r="M7989" s="2">
        <f>_xlfn.RANK.EQ(J7989, INDEX(CFB!$J$2:$J$1048576, MATCH(W7989, CFB!$W$2:$W$1048576, 0)):INDEX(CFB!$J$2:$J$1048576, MATCH(W7989, CFB!$W$2:$W$1048576, 0) + COUNTIF(CFB!$W$2:$W$1048576, W7989) - 1))</f>
        <v>21</v>
      </c>
      <c r="N7989" s="2">
        <f>RANK(K7989, INDEX(CFB!$K$2:$K$1048576, MATCH(W7989, CFB!$W$2:$W$1048576, 0)):INDEX(CFB!$K$2:$K$1048576, MATCH(W7989, CFB!$W$2:$W$1048576, 0) + COUNTIF(CFB!$W$2:$W$1048576, W7989) - 1))</f>
        <v>28</v>
      </c>
      <c r="O7989">
        <v>26.84</v>
      </c>
      <c r="P7989">
        <v>0.16</v>
      </c>
      <c r="W7989">
        <v>1958</v>
      </c>
      <c r="X7989">
        <f t="shared" si="247"/>
        <v>0</v>
      </c>
    </row>
    <row r="7990" spans="1:24" ht="12.75" hidden="1" customHeight="1" x14ac:dyDescent="0.45">
      <c r="A7990">
        <v>29</v>
      </c>
      <c r="B7990" t="s">
        <v>107</v>
      </c>
      <c r="C7990" t="s">
        <v>195</v>
      </c>
      <c r="D7990" s="2" t="str">
        <f t="shared" si="246"/>
        <v>Houston1958</v>
      </c>
      <c r="F7990">
        <v>5</v>
      </c>
      <c r="G7990">
        <v>4</v>
      </c>
      <c r="H7990">
        <v>0</v>
      </c>
      <c r="I7990">
        <v>7.04</v>
      </c>
      <c r="J7990">
        <v>0.11</v>
      </c>
      <c r="K7990">
        <v>7.16</v>
      </c>
      <c r="L7990" s="2">
        <f>_xlfn.RANK.EQ(I7990, INDEX(CFB!$I$2:$I$1048576, MATCH(W7990, CFB!$W$2:$W$1048576, 0)):INDEX(CFB!$I$2:$I$1048576, MATCH(W7990, CFB!$W$2:$W$1048576, 0) + COUNTIF(CFB!$W$2:$W$1048576, W7990) - 1), 0)</f>
        <v>14</v>
      </c>
      <c r="M7990" s="2">
        <f>_xlfn.RANK.EQ(J7990, INDEX(CFB!$J$2:$J$1048576, MATCH(W7990, CFB!$W$2:$W$1048576, 0)):INDEX(CFB!$J$2:$J$1048576, MATCH(W7990, CFB!$W$2:$W$1048576, 0) + COUNTIF(CFB!$W$2:$W$1048576, W7990) - 1))</f>
        <v>59</v>
      </c>
      <c r="N7990" s="2">
        <f>RANK(K7990, INDEX(CFB!$K$2:$K$1048576, MATCH(W7990, CFB!$W$2:$W$1048576, 0)):INDEX(CFB!$K$2:$K$1048576, MATCH(W7990, CFB!$W$2:$W$1048576, 0) + COUNTIF(CFB!$W$2:$W$1048576, W7990) - 1))</f>
        <v>29</v>
      </c>
      <c r="O7990">
        <v>34.090000000000003</v>
      </c>
      <c r="P7990">
        <v>9.2799999999999994</v>
      </c>
      <c r="W7990">
        <v>1958</v>
      </c>
      <c r="X7990">
        <f t="shared" si="247"/>
        <v>0</v>
      </c>
    </row>
    <row r="7991" spans="1:24" ht="12.75" hidden="1" customHeight="1" x14ac:dyDescent="0.45">
      <c r="A7991">
        <v>30</v>
      </c>
      <c r="B7991" t="s">
        <v>18</v>
      </c>
      <c r="C7991" t="s">
        <v>15</v>
      </c>
      <c r="D7991" s="2" t="str">
        <f t="shared" si="246"/>
        <v>Alabama1958</v>
      </c>
      <c r="F7991">
        <v>5</v>
      </c>
      <c r="G7991">
        <v>4</v>
      </c>
      <c r="H7991">
        <v>1</v>
      </c>
      <c r="I7991">
        <v>-1.76</v>
      </c>
      <c r="J7991">
        <v>8.8699999999999992</v>
      </c>
      <c r="K7991">
        <v>7.12</v>
      </c>
      <c r="L7991" s="2">
        <f>_xlfn.RANK.EQ(I7991, INDEX(CFB!$I$2:$I$1048576, MATCH(W7991, CFB!$W$2:$W$1048576, 0)):INDEX(CFB!$I$2:$I$1048576, MATCH(W7991, CFB!$W$2:$W$1048576, 0) + COUNTIF(CFB!$W$2:$W$1048576, W7991) - 1), 0)</f>
        <v>71</v>
      </c>
      <c r="M7991" s="2">
        <f>_xlfn.RANK.EQ(J7991, INDEX(CFB!$J$2:$J$1048576, MATCH(W7991, CFB!$W$2:$W$1048576, 0)):INDEX(CFB!$J$2:$J$1048576, MATCH(W7991, CFB!$W$2:$W$1048576, 0) + COUNTIF(CFB!$W$2:$W$1048576, W7991) - 1))</f>
        <v>9</v>
      </c>
      <c r="N7991" s="2">
        <f>RANK(K7991, INDEX(CFB!$K$2:$K$1048576, MATCH(W7991, CFB!$W$2:$W$1048576, 0)):INDEX(CFB!$K$2:$K$1048576, MATCH(W7991, CFB!$W$2:$W$1048576, 0) + COUNTIF(CFB!$W$2:$W$1048576, W7991) - 1))</f>
        <v>30</v>
      </c>
      <c r="O7991">
        <v>21.98</v>
      </c>
      <c r="P7991">
        <v>-3.19</v>
      </c>
      <c r="W7991">
        <v>1958</v>
      </c>
      <c r="X7991">
        <f t="shared" si="247"/>
        <v>0</v>
      </c>
    </row>
    <row r="7992" spans="1:24" ht="12.75" hidden="1" customHeight="1" x14ac:dyDescent="0.45">
      <c r="A7992">
        <v>31</v>
      </c>
      <c r="B7992" t="s">
        <v>51</v>
      </c>
      <c r="C7992" t="s">
        <v>12</v>
      </c>
      <c r="D7992" s="2" t="str">
        <f t="shared" si="246"/>
        <v>Navy1958</v>
      </c>
      <c r="F7992">
        <v>6</v>
      </c>
      <c r="G7992">
        <v>3</v>
      </c>
      <c r="H7992">
        <v>0</v>
      </c>
      <c r="I7992">
        <v>5.91</v>
      </c>
      <c r="J7992">
        <v>0.88</v>
      </c>
      <c r="K7992">
        <v>6.79</v>
      </c>
      <c r="L7992" s="2">
        <f>_xlfn.RANK.EQ(I7992, INDEX(CFB!$I$2:$I$1048576, MATCH(W7992, CFB!$W$2:$W$1048576, 0)):INDEX(CFB!$I$2:$I$1048576, MATCH(W7992, CFB!$W$2:$W$1048576, 0) + COUNTIF(CFB!$W$2:$W$1048576, W7992) - 1), 0)</f>
        <v>16</v>
      </c>
      <c r="M7992" s="2">
        <f>_xlfn.RANK.EQ(J7992, INDEX(CFB!$J$2:$J$1048576, MATCH(W7992, CFB!$W$2:$W$1048576, 0)):INDEX(CFB!$J$2:$J$1048576, MATCH(W7992, CFB!$W$2:$W$1048576, 0) + COUNTIF(CFB!$W$2:$W$1048576, W7992) - 1))</f>
        <v>56</v>
      </c>
      <c r="N7992" s="2">
        <f>RANK(K7992, INDEX(CFB!$K$2:$K$1048576, MATCH(W7992, CFB!$W$2:$W$1048576, 0)):INDEX(CFB!$K$2:$K$1048576, MATCH(W7992, CFB!$W$2:$W$1048576, 0) + COUNTIF(CFB!$W$2:$W$1048576, W7992) - 1))</f>
        <v>31</v>
      </c>
      <c r="O7992">
        <v>30.47</v>
      </c>
      <c r="P7992">
        <v>6.03</v>
      </c>
      <c r="W7992">
        <v>1958</v>
      </c>
      <c r="X7992">
        <f t="shared" si="247"/>
        <v>0</v>
      </c>
    </row>
    <row r="7993" spans="1:24" ht="12.75" hidden="1" customHeight="1" x14ac:dyDescent="0.45">
      <c r="A7993">
        <v>32</v>
      </c>
      <c r="B7993" t="s">
        <v>20</v>
      </c>
      <c r="C7993" t="s">
        <v>23</v>
      </c>
      <c r="D7993" s="2" t="str">
        <f t="shared" si="246"/>
        <v>South Carolina1958</v>
      </c>
      <c r="E7993">
        <v>15</v>
      </c>
      <c r="F7993">
        <v>7</v>
      </c>
      <c r="G7993">
        <v>3</v>
      </c>
      <c r="H7993">
        <v>0</v>
      </c>
      <c r="I7993">
        <v>1.34</v>
      </c>
      <c r="J7993">
        <v>5.07</v>
      </c>
      <c r="K7993">
        <v>6.41</v>
      </c>
      <c r="L7993" s="2">
        <f>_xlfn.RANK.EQ(I7993, INDEX(CFB!$I$2:$I$1048576, MATCH(W7993, CFB!$W$2:$W$1048576, 0)):INDEX(CFB!$I$2:$I$1048576, MATCH(W7993, CFB!$W$2:$W$1048576, 0) + COUNTIF(CFB!$W$2:$W$1048576, W7993) - 1), 0)</f>
        <v>50</v>
      </c>
      <c r="M7993" s="2">
        <f>_xlfn.RANK.EQ(J7993, INDEX(CFB!$J$2:$J$1048576, MATCH(W7993, CFB!$W$2:$W$1048576, 0)):INDEX(CFB!$J$2:$J$1048576, MATCH(W7993, CFB!$W$2:$W$1048576, 0) + COUNTIF(CFB!$W$2:$W$1048576, W7993) - 1))</f>
        <v>24</v>
      </c>
      <c r="N7993" s="2">
        <f>RANK(K7993, INDEX(CFB!$K$2:$K$1048576, MATCH(W7993, CFB!$W$2:$W$1048576, 0)):INDEX(CFB!$K$2:$K$1048576, MATCH(W7993, CFB!$W$2:$W$1048576, 0) + COUNTIF(CFB!$W$2:$W$1048576, W7993) - 1))</f>
        <v>32</v>
      </c>
      <c r="O7993">
        <v>24.68</v>
      </c>
      <c r="P7993">
        <v>1.92</v>
      </c>
      <c r="W7993">
        <v>1958</v>
      </c>
      <c r="X7993">
        <f t="shared" si="247"/>
        <v>0</v>
      </c>
    </row>
    <row r="7994" spans="1:24" ht="12.75" hidden="1" customHeight="1" x14ac:dyDescent="0.45">
      <c r="A7994">
        <v>33</v>
      </c>
      <c r="B7994" t="s">
        <v>21</v>
      </c>
      <c r="C7994" t="s">
        <v>10</v>
      </c>
      <c r="D7994" s="2" t="str">
        <f t="shared" si="246"/>
        <v>Indiana1958</v>
      </c>
      <c r="F7994">
        <v>5</v>
      </c>
      <c r="G7994">
        <v>3</v>
      </c>
      <c r="H7994">
        <v>1</v>
      </c>
      <c r="I7994">
        <v>-2.23</v>
      </c>
      <c r="J7994">
        <v>8.36</v>
      </c>
      <c r="K7994">
        <v>6.13</v>
      </c>
      <c r="L7994" s="2">
        <f>_xlfn.RANK.EQ(I7994, INDEX(CFB!$I$2:$I$1048576, MATCH(W7994, CFB!$W$2:$W$1048576, 0)):INDEX(CFB!$I$2:$I$1048576, MATCH(W7994, CFB!$W$2:$W$1048576, 0) + COUNTIF(CFB!$W$2:$W$1048576, W7994) - 1), 0)</f>
        <v>76</v>
      </c>
      <c r="M7994" s="2">
        <f>_xlfn.RANK.EQ(J7994, INDEX(CFB!$J$2:$J$1048576, MATCH(W7994, CFB!$W$2:$W$1048576, 0)):INDEX(CFB!$J$2:$J$1048576, MATCH(W7994, CFB!$W$2:$W$1048576, 0) + COUNTIF(CFB!$W$2:$W$1048576, W7994) - 1))</f>
        <v>11</v>
      </c>
      <c r="N7994" s="2">
        <f>RANK(K7994, INDEX(CFB!$K$2:$K$1048576, MATCH(W7994, CFB!$W$2:$W$1048576, 0)):INDEX(CFB!$K$2:$K$1048576, MATCH(W7994, CFB!$W$2:$W$1048576, 0) + COUNTIF(CFB!$W$2:$W$1048576, W7994) - 1))</f>
        <v>33</v>
      </c>
      <c r="O7994">
        <v>21.03</v>
      </c>
      <c r="P7994">
        <v>-0.41</v>
      </c>
      <c r="W7994">
        <v>1958</v>
      </c>
      <c r="X7994">
        <f t="shared" si="247"/>
        <v>0</v>
      </c>
    </row>
    <row r="7995" spans="1:24" ht="12.75" hidden="1" customHeight="1" x14ac:dyDescent="0.45">
      <c r="A7995">
        <v>34</v>
      </c>
      <c r="B7995" t="s">
        <v>83</v>
      </c>
      <c r="C7995" t="s">
        <v>255</v>
      </c>
      <c r="D7995" s="2" t="str">
        <f t="shared" si="246"/>
        <v>California1958</v>
      </c>
      <c r="E7995">
        <v>16</v>
      </c>
      <c r="F7995">
        <v>7</v>
      </c>
      <c r="G7995">
        <v>4</v>
      </c>
      <c r="H7995">
        <v>0</v>
      </c>
      <c r="I7995">
        <v>7.59</v>
      </c>
      <c r="J7995">
        <v>-1.54</v>
      </c>
      <c r="K7995">
        <v>6.05</v>
      </c>
      <c r="L7995" s="2">
        <f>_xlfn.RANK.EQ(I7995, INDEX(CFB!$I$2:$I$1048576, MATCH(W7995, CFB!$W$2:$W$1048576, 0)):INDEX(CFB!$I$2:$I$1048576, MATCH(W7995, CFB!$W$2:$W$1048576, 0) + COUNTIF(CFB!$W$2:$W$1048576, W7995) - 1), 0)</f>
        <v>13</v>
      </c>
      <c r="M7995" s="2">
        <f>_xlfn.RANK.EQ(J7995, INDEX(CFB!$J$2:$J$1048576, MATCH(W7995, CFB!$W$2:$W$1048576, 0)):INDEX(CFB!$J$2:$J$1048576, MATCH(W7995, CFB!$W$2:$W$1048576, 0) + COUNTIF(CFB!$W$2:$W$1048576, W7995) - 1))</f>
        <v>71</v>
      </c>
      <c r="N7995" s="2">
        <f>RANK(K7995, INDEX(CFB!$K$2:$K$1048576, MATCH(W7995, CFB!$W$2:$W$1048576, 0)):INDEX(CFB!$K$2:$K$1048576, MATCH(W7995, CFB!$W$2:$W$1048576, 0) + COUNTIF(CFB!$W$2:$W$1048576, W7995) - 1))</f>
        <v>34</v>
      </c>
      <c r="O7995">
        <v>31.19</v>
      </c>
      <c r="P7995">
        <v>6.94</v>
      </c>
      <c r="W7995">
        <v>1958</v>
      </c>
      <c r="X7995">
        <f t="shared" si="247"/>
        <v>0</v>
      </c>
    </row>
    <row r="7996" spans="1:24" ht="12.75" hidden="1" customHeight="1" x14ac:dyDescent="0.45">
      <c r="A7996">
        <v>35</v>
      </c>
      <c r="B7996" t="s">
        <v>46</v>
      </c>
      <c r="C7996" t="s">
        <v>254</v>
      </c>
      <c r="D7996" s="2" t="str">
        <f t="shared" si="246"/>
        <v>Missouri1958</v>
      </c>
      <c r="F7996">
        <v>5</v>
      </c>
      <c r="G7996">
        <v>4</v>
      </c>
      <c r="H7996">
        <v>1</v>
      </c>
      <c r="I7996">
        <v>3.34</v>
      </c>
      <c r="J7996">
        <v>2.59</v>
      </c>
      <c r="K7996">
        <v>5.93</v>
      </c>
      <c r="L7996" s="2">
        <f>_xlfn.RANK.EQ(I7996, INDEX(CFB!$I$2:$I$1048576, MATCH(W7996, CFB!$W$2:$W$1048576, 0)):INDEX(CFB!$I$2:$I$1048576, MATCH(W7996, CFB!$W$2:$W$1048576, 0) + COUNTIF(CFB!$W$2:$W$1048576, W7996) - 1), 0)</f>
        <v>31</v>
      </c>
      <c r="M7996" s="2">
        <f>_xlfn.RANK.EQ(J7996, INDEX(CFB!$J$2:$J$1048576, MATCH(W7996, CFB!$W$2:$W$1048576, 0)):INDEX(CFB!$J$2:$J$1048576, MATCH(W7996, CFB!$W$2:$W$1048576, 0) + COUNTIF(CFB!$W$2:$W$1048576, W7996) - 1))</f>
        <v>47</v>
      </c>
      <c r="N7996" s="2">
        <f>RANK(K7996, INDEX(CFB!$K$2:$K$1048576, MATCH(W7996, CFB!$W$2:$W$1048576, 0)):INDEX(CFB!$K$2:$K$1048576, MATCH(W7996, CFB!$W$2:$W$1048576, 0) + COUNTIF(CFB!$W$2:$W$1048576, W7996) - 1))</f>
        <v>35</v>
      </c>
      <c r="O7996">
        <v>27.97</v>
      </c>
      <c r="P7996">
        <v>4.29</v>
      </c>
      <c r="W7996">
        <v>1958</v>
      </c>
      <c r="X7996">
        <f t="shared" si="247"/>
        <v>0</v>
      </c>
    </row>
    <row r="7997" spans="1:24" ht="12.75" hidden="1" customHeight="1" x14ac:dyDescent="0.45">
      <c r="A7997">
        <v>36</v>
      </c>
      <c r="B7997" t="s">
        <v>38</v>
      </c>
      <c r="C7997" t="s">
        <v>255</v>
      </c>
      <c r="D7997" s="2" t="str">
        <f t="shared" si="246"/>
        <v>USC1958</v>
      </c>
      <c r="F7997">
        <v>4</v>
      </c>
      <c r="G7997">
        <v>5</v>
      </c>
      <c r="H7997">
        <v>1</v>
      </c>
      <c r="I7997">
        <v>1.76</v>
      </c>
      <c r="J7997">
        <v>3.99</v>
      </c>
      <c r="K7997">
        <v>5.74</v>
      </c>
      <c r="L7997" s="2">
        <f>_xlfn.RANK.EQ(I7997, INDEX(CFB!$I$2:$I$1048576, MATCH(W7997, CFB!$W$2:$W$1048576, 0)):INDEX(CFB!$I$2:$I$1048576, MATCH(W7997, CFB!$W$2:$W$1048576, 0) + COUNTIF(CFB!$W$2:$W$1048576, W7997) - 1), 0)</f>
        <v>48</v>
      </c>
      <c r="M7997" s="2">
        <f>_xlfn.RANK.EQ(J7997, INDEX(CFB!$J$2:$J$1048576, MATCH(W7997, CFB!$W$2:$W$1048576, 0)):INDEX(CFB!$J$2:$J$1048576, MATCH(W7997, CFB!$W$2:$W$1048576, 0) + COUNTIF(CFB!$W$2:$W$1048576, W7997) - 1))</f>
        <v>32</v>
      </c>
      <c r="N7997" s="2">
        <f>RANK(K7997, INDEX(CFB!$K$2:$K$1048576, MATCH(W7997, CFB!$W$2:$W$1048576, 0)):INDEX(CFB!$K$2:$K$1048576, MATCH(W7997, CFB!$W$2:$W$1048576, 0) + COUNTIF(CFB!$W$2:$W$1048576, W7997) - 1))</f>
        <v>36</v>
      </c>
      <c r="O7997">
        <v>27.09</v>
      </c>
      <c r="P7997">
        <v>0.48</v>
      </c>
      <c r="W7997">
        <v>1958</v>
      </c>
      <c r="X7997">
        <f t="shared" si="247"/>
        <v>0</v>
      </c>
    </row>
    <row r="7998" spans="1:24" ht="12.75" hidden="1" customHeight="1" x14ac:dyDescent="0.45">
      <c r="A7998">
        <v>37</v>
      </c>
      <c r="B7998" t="s">
        <v>13</v>
      </c>
      <c r="C7998" t="s">
        <v>255</v>
      </c>
      <c r="D7998" s="2" t="str">
        <f t="shared" si="246"/>
        <v>Oregon1958</v>
      </c>
      <c r="F7998">
        <v>4</v>
      </c>
      <c r="G7998">
        <v>6</v>
      </c>
      <c r="H7998">
        <v>0</v>
      </c>
      <c r="I7998">
        <v>-4.79</v>
      </c>
      <c r="J7998">
        <v>10.43</v>
      </c>
      <c r="K7998">
        <v>5.64</v>
      </c>
      <c r="L7998" s="2">
        <f>_xlfn.RANK.EQ(I7998, INDEX(CFB!$I$2:$I$1048576, MATCH(W7998, CFB!$W$2:$W$1048576, 0)):INDEX(CFB!$I$2:$I$1048576, MATCH(W7998, CFB!$W$2:$W$1048576, 0) + COUNTIF(CFB!$W$2:$W$1048576, W7998) - 1), 0)</f>
        <v>97</v>
      </c>
      <c r="M7998" s="2">
        <f>_xlfn.RANK.EQ(J7998, INDEX(CFB!$J$2:$J$1048576, MATCH(W7998, CFB!$W$2:$W$1048576, 0)):INDEX(CFB!$J$2:$J$1048576, MATCH(W7998, CFB!$W$2:$W$1048576, 0) + COUNTIF(CFB!$W$2:$W$1048576, W7998) - 1))</f>
        <v>6</v>
      </c>
      <c r="N7998" s="2">
        <f>RANK(K7998, INDEX(CFB!$K$2:$K$1048576, MATCH(W7998, CFB!$W$2:$W$1048576, 0)):INDEX(CFB!$K$2:$K$1048576, MATCH(W7998, CFB!$W$2:$W$1048576, 0) + COUNTIF(CFB!$W$2:$W$1048576, W7998) - 1))</f>
        <v>37</v>
      </c>
      <c r="O7998">
        <v>20.88</v>
      </c>
      <c r="P7998">
        <v>-5.82</v>
      </c>
      <c r="W7998">
        <v>1958</v>
      </c>
      <c r="X7998">
        <f t="shared" si="247"/>
        <v>0</v>
      </c>
    </row>
    <row r="7999" spans="1:24" ht="12.75" hidden="1" customHeight="1" x14ac:dyDescent="0.45">
      <c r="A7999">
        <v>38</v>
      </c>
      <c r="B7999" t="s">
        <v>74</v>
      </c>
      <c r="C7999" t="s">
        <v>15</v>
      </c>
      <c r="D7999" s="2" t="str">
        <f t="shared" si="246"/>
        <v>Kentucky1958</v>
      </c>
      <c r="F7999">
        <v>5</v>
      </c>
      <c r="G7999">
        <v>4</v>
      </c>
      <c r="H7999">
        <v>1</v>
      </c>
      <c r="I7999">
        <v>-0.14000000000000001</v>
      </c>
      <c r="J7999">
        <v>5.54</v>
      </c>
      <c r="K7999">
        <v>5.4</v>
      </c>
      <c r="L7999" s="2">
        <f>_xlfn.RANK.EQ(I7999, INDEX(CFB!$I$2:$I$1048576, MATCH(W7999, CFB!$W$2:$W$1048576, 0)):INDEX(CFB!$I$2:$I$1048576, MATCH(W7999, CFB!$W$2:$W$1048576, 0) + COUNTIF(CFB!$W$2:$W$1048576, W7999) - 1), 0)</f>
        <v>58</v>
      </c>
      <c r="M7999" s="2">
        <f>_xlfn.RANK.EQ(J7999, INDEX(CFB!$J$2:$J$1048576, MATCH(W7999, CFB!$W$2:$W$1048576, 0)):INDEX(CFB!$J$2:$J$1048576, MATCH(W7999, CFB!$W$2:$W$1048576, 0) + COUNTIF(CFB!$W$2:$W$1048576, W7999) - 1))</f>
        <v>22</v>
      </c>
      <c r="N7999" s="2">
        <f>RANK(K7999, INDEX(CFB!$K$2:$K$1048576, MATCH(W7999, CFB!$W$2:$W$1048576, 0)):INDEX(CFB!$K$2:$K$1048576, MATCH(W7999, CFB!$W$2:$W$1048576, 0) + COUNTIF(CFB!$W$2:$W$1048576, W7999) - 1))</f>
        <v>38</v>
      </c>
      <c r="O7999">
        <v>27.06</v>
      </c>
      <c r="P7999">
        <v>0.87</v>
      </c>
      <c r="W7999">
        <v>1958</v>
      </c>
      <c r="X7999">
        <f t="shared" si="247"/>
        <v>0</v>
      </c>
    </row>
    <row r="8000" spans="1:24" ht="12.75" hidden="1" customHeight="1" x14ac:dyDescent="0.45">
      <c r="A8000">
        <v>39</v>
      </c>
      <c r="B8000" t="s">
        <v>26</v>
      </c>
      <c r="C8000" t="s">
        <v>23</v>
      </c>
      <c r="D8000" s="2" t="str">
        <f t="shared" si="246"/>
        <v>Clemson1958</v>
      </c>
      <c r="E8000">
        <v>12</v>
      </c>
      <c r="F8000">
        <v>8</v>
      </c>
      <c r="G8000">
        <v>3</v>
      </c>
      <c r="H8000">
        <v>0</v>
      </c>
      <c r="I8000">
        <v>2.0099999999999998</v>
      </c>
      <c r="J8000">
        <v>3</v>
      </c>
      <c r="K8000">
        <v>5.01</v>
      </c>
      <c r="L8000" s="2">
        <f>_xlfn.RANK.EQ(I8000, INDEX(CFB!$I$2:$I$1048576, MATCH(W8000, CFB!$W$2:$W$1048576, 0)):INDEX(CFB!$I$2:$I$1048576, MATCH(W8000, CFB!$W$2:$W$1048576, 0) + COUNTIF(CFB!$W$2:$W$1048576, W8000) - 1), 0)</f>
        <v>44</v>
      </c>
      <c r="M8000" s="2">
        <f>_xlfn.RANK.EQ(J8000, INDEX(CFB!$J$2:$J$1048576, MATCH(W8000, CFB!$W$2:$W$1048576, 0)):INDEX(CFB!$J$2:$J$1048576, MATCH(W8000, CFB!$W$2:$W$1048576, 0) + COUNTIF(CFB!$W$2:$W$1048576, W8000) - 1))</f>
        <v>44</v>
      </c>
      <c r="N8000" s="2">
        <f>RANK(K8000, INDEX(CFB!$K$2:$K$1048576, MATCH(W8000, CFB!$W$2:$W$1048576, 0)):INDEX(CFB!$K$2:$K$1048576, MATCH(W8000, CFB!$W$2:$W$1048576, 0) + COUNTIF(CFB!$W$2:$W$1048576, W8000) - 1))</f>
        <v>39</v>
      </c>
      <c r="O8000">
        <v>24.52</v>
      </c>
      <c r="P8000">
        <v>3.27</v>
      </c>
      <c r="W8000">
        <v>1958</v>
      </c>
      <c r="X8000">
        <f t="shared" si="247"/>
        <v>0</v>
      </c>
    </row>
    <row r="8001" spans="1:24" ht="12.75" hidden="1" customHeight="1" x14ac:dyDescent="0.45">
      <c r="A8001">
        <v>40</v>
      </c>
      <c r="B8001" t="s">
        <v>147</v>
      </c>
      <c r="C8001" t="s">
        <v>195</v>
      </c>
      <c r="D8001" s="2" t="str">
        <f t="shared" si="246"/>
        <v>Tulsa1958</v>
      </c>
      <c r="F8001">
        <v>7</v>
      </c>
      <c r="G8001">
        <v>3</v>
      </c>
      <c r="H8001">
        <v>0</v>
      </c>
      <c r="I8001">
        <v>1.82</v>
      </c>
      <c r="J8001">
        <v>3.08</v>
      </c>
      <c r="K8001">
        <v>4.9000000000000004</v>
      </c>
      <c r="L8001" s="2">
        <f>_xlfn.RANK.EQ(I8001, INDEX(CFB!$I$2:$I$1048576, MATCH(W8001, CFB!$W$2:$W$1048576, 0)):INDEX(CFB!$I$2:$I$1048576, MATCH(W8001, CFB!$W$2:$W$1048576, 0) + COUNTIF(CFB!$W$2:$W$1048576, W8001) - 1), 0)</f>
        <v>45</v>
      </c>
      <c r="M8001" s="2">
        <f>_xlfn.RANK.EQ(J8001, INDEX(CFB!$J$2:$J$1048576, MATCH(W8001, CFB!$W$2:$W$1048576, 0)):INDEX(CFB!$J$2:$J$1048576, MATCH(W8001, CFB!$W$2:$W$1048576, 0) + COUNTIF(CFB!$W$2:$W$1048576, W8001) - 1))</f>
        <v>43</v>
      </c>
      <c r="N8001" s="2">
        <f>RANK(K8001, INDEX(CFB!$K$2:$K$1048576, MATCH(W8001, CFB!$W$2:$W$1048576, 0)):INDEX(CFB!$K$2:$K$1048576, MATCH(W8001, CFB!$W$2:$W$1048576, 0) + COUNTIF(CFB!$W$2:$W$1048576, W8001) - 1))</f>
        <v>40</v>
      </c>
      <c r="O8001">
        <v>27.81</v>
      </c>
      <c r="P8001">
        <v>3.6</v>
      </c>
      <c r="W8001">
        <v>1958</v>
      </c>
      <c r="X8001">
        <f t="shared" si="247"/>
        <v>0</v>
      </c>
    </row>
    <row r="8002" spans="1:24" ht="12.75" hidden="1" customHeight="1" x14ac:dyDescent="0.45">
      <c r="A8002">
        <v>41</v>
      </c>
      <c r="B8002" t="s">
        <v>57</v>
      </c>
      <c r="C8002" t="s">
        <v>12</v>
      </c>
      <c r="D8002" s="2" t="str">
        <f t="shared" ref="D8002:D8065" si="248">_xlfn.CONCAT(B8002, W8002)</f>
        <v>Boston College1958</v>
      </c>
      <c r="F8002">
        <v>7</v>
      </c>
      <c r="G8002">
        <v>3</v>
      </c>
      <c r="H8002">
        <v>0</v>
      </c>
      <c r="I8002">
        <v>3.17</v>
      </c>
      <c r="J8002">
        <v>1.55</v>
      </c>
      <c r="K8002">
        <v>4.72</v>
      </c>
      <c r="L8002" s="2">
        <f>_xlfn.RANK.EQ(I8002, INDEX(CFB!$I$2:$I$1048576, MATCH(W8002, CFB!$W$2:$W$1048576, 0)):INDEX(CFB!$I$2:$I$1048576, MATCH(W8002, CFB!$W$2:$W$1048576, 0) + COUNTIF(CFB!$W$2:$W$1048576, W8002) - 1), 0)</f>
        <v>35</v>
      </c>
      <c r="M8002" s="2">
        <f>_xlfn.RANK.EQ(J8002, INDEX(CFB!$J$2:$J$1048576, MATCH(W8002, CFB!$W$2:$W$1048576, 0)):INDEX(CFB!$J$2:$J$1048576, MATCH(W8002, CFB!$W$2:$W$1048576, 0) + COUNTIF(CFB!$W$2:$W$1048576, W8002) - 1))</f>
        <v>51</v>
      </c>
      <c r="N8002" s="2">
        <f>RANK(K8002, INDEX(CFB!$K$2:$K$1048576, MATCH(W8002, CFB!$W$2:$W$1048576, 0)):INDEX(CFB!$K$2:$K$1048576, MATCH(W8002, CFB!$W$2:$W$1048576, 0) + COUNTIF(CFB!$W$2:$W$1048576, W8002) - 1))</f>
        <v>41</v>
      </c>
      <c r="O8002">
        <v>29.85</v>
      </c>
      <c r="P8002">
        <v>4.87</v>
      </c>
      <c r="W8002">
        <v>1958</v>
      </c>
      <c r="X8002">
        <f t="shared" ref="X8002:X8065" si="249">IF(E8002=1, 1,0)</f>
        <v>0</v>
      </c>
    </row>
    <row r="8003" spans="1:24" ht="12.75" hidden="1" customHeight="1" x14ac:dyDescent="0.45">
      <c r="A8003">
        <v>42</v>
      </c>
      <c r="B8003" t="s">
        <v>39</v>
      </c>
      <c r="C8003" t="s">
        <v>254</v>
      </c>
      <c r="D8003" s="2" t="str">
        <f t="shared" si="248"/>
        <v>Colorado1958</v>
      </c>
      <c r="F8003">
        <v>6</v>
      </c>
      <c r="G8003">
        <v>4</v>
      </c>
      <c r="H8003">
        <v>0</v>
      </c>
      <c r="I8003">
        <v>3.19</v>
      </c>
      <c r="J8003">
        <v>1.32</v>
      </c>
      <c r="K8003">
        <v>4.51</v>
      </c>
      <c r="L8003" s="2">
        <f>_xlfn.RANK.EQ(I8003, INDEX(CFB!$I$2:$I$1048576, MATCH(W8003, CFB!$W$2:$W$1048576, 0)):INDEX(CFB!$I$2:$I$1048576, MATCH(W8003, CFB!$W$2:$W$1048576, 0) + COUNTIF(CFB!$W$2:$W$1048576, W8003) - 1), 0)</f>
        <v>34</v>
      </c>
      <c r="M8003" s="2">
        <f>_xlfn.RANK.EQ(J8003, INDEX(CFB!$J$2:$J$1048576, MATCH(W8003, CFB!$W$2:$W$1048576, 0)):INDEX(CFB!$J$2:$J$1048576, MATCH(W8003, CFB!$W$2:$W$1048576, 0) + COUNTIF(CFB!$W$2:$W$1048576, W8003) - 1))</f>
        <v>54</v>
      </c>
      <c r="N8003" s="2">
        <f>RANK(K8003, INDEX(CFB!$K$2:$K$1048576, MATCH(W8003, CFB!$W$2:$W$1048576, 0)):INDEX(CFB!$K$2:$K$1048576, MATCH(W8003, CFB!$W$2:$W$1048576, 0) + COUNTIF(CFB!$W$2:$W$1048576, W8003) - 1))</f>
        <v>42</v>
      </c>
      <c r="O8003">
        <v>30.09</v>
      </c>
      <c r="P8003">
        <v>4.1399999999999997</v>
      </c>
      <c r="W8003">
        <v>1958</v>
      </c>
      <c r="X8003">
        <f t="shared" si="249"/>
        <v>0</v>
      </c>
    </row>
    <row r="8004" spans="1:24" ht="12.75" hidden="1" customHeight="1" x14ac:dyDescent="0.45">
      <c r="A8004">
        <v>43</v>
      </c>
      <c r="B8004" t="s">
        <v>60</v>
      </c>
      <c r="C8004" t="s">
        <v>23</v>
      </c>
      <c r="D8004" s="2" t="str">
        <f t="shared" si="248"/>
        <v>Duke1958</v>
      </c>
      <c r="F8004">
        <v>5</v>
      </c>
      <c r="G8004">
        <v>5</v>
      </c>
      <c r="H8004">
        <v>0</v>
      </c>
      <c r="I8004">
        <v>0.38</v>
      </c>
      <c r="J8004">
        <v>4.0999999999999996</v>
      </c>
      <c r="K8004">
        <v>4.49</v>
      </c>
      <c r="L8004" s="2">
        <f>_xlfn.RANK.EQ(I8004, INDEX(CFB!$I$2:$I$1048576, MATCH(W8004, CFB!$W$2:$W$1048576, 0)):INDEX(CFB!$I$2:$I$1048576, MATCH(W8004, CFB!$W$2:$W$1048576, 0) + COUNTIF(CFB!$W$2:$W$1048576, W8004) - 1), 0)</f>
        <v>55</v>
      </c>
      <c r="M8004" s="2">
        <f>_xlfn.RANK.EQ(J8004, INDEX(CFB!$J$2:$J$1048576, MATCH(W8004, CFB!$W$2:$W$1048576, 0)):INDEX(CFB!$J$2:$J$1048576, MATCH(W8004, CFB!$W$2:$W$1048576, 0) + COUNTIF(CFB!$W$2:$W$1048576, W8004) - 1))</f>
        <v>29</v>
      </c>
      <c r="N8004" s="2">
        <f>RANK(K8004, INDEX(CFB!$K$2:$K$1048576, MATCH(W8004, CFB!$W$2:$W$1048576, 0)):INDEX(CFB!$K$2:$K$1048576, MATCH(W8004, CFB!$W$2:$W$1048576, 0) + COUNTIF(CFB!$W$2:$W$1048576, W8004) - 1))</f>
        <v>43</v>
      </c>
      <c r="O8004">
        <v>23.79</v>
      </c>
      <c r="P8004">
        <v>1.45</v>
      </c>
      <c r="W8004">
        <v>1958</v>
      </c>
      <c r="X8004">
        <f t="shared" si="249"/>
        <v>0</v>
      </c>
    </row>
    <row r="8005" spans="1:24" ht="12.75" hidden="1" customHeight="1" x14ac:dyDescent="0.45">
      <c r="A8005">
        <v>44</v>
      </c>
      <c r="B8005" t="s">
        <v>42</v>
      </c>
      <c r="C8005" t="s">
        <v>10</v>
      </c>
      <c r="D8005" s="2" t="str">
        <f t="shared" si="248"/>
        <v>Minnesota1958</v>
      </c>
      <c r="F8005">
        <v>1</v>
      </c>
      <c r="G8005">
        <v>8</v>
      </c>
      <c r="H8005">
        <v>0</v>
      </c>
      <c r="I8005">
        <v>2.44</v>
      </c>
      <c r="J8005">
        <v>1.76</v>
      </c>
      <c r="K8005">
        <v>4.2</v>
      </c>
      <c r="L8005" s="2">
        <f>_xlfn.RANK.EQ(I8005, INDEX(CFB!$I$2:$I$1048576, MATCH(W8005, CFB!$W$2:$W$1048576, 0)):INDEX(CFB!$I$2:$I$1048576, MATCH(W8005, CFB!$W$2:$W$1048576, 0) + COUNTIF(CFB!$W$2:$W$1048576, W8005) - 1), 0)</f>
        <v>39</v>
      </c>
      <c r="M8005" s="2">
        <f>_xlfn.RANK.EQ(J8005, INDEX(CFB!$J$2:$J$1048576, MATCH(W8005, CFB!$W$2:$W$1048576, 0)):INDEX(CFB!$J$2:$J$1048576, MATCH(W8005, CFB!$W$2:$W$1048576, 0) + COUNTIF(CFB!$W$2:$W$1048576, W8005) - 1))</f>
        <v>50</v>
      </c>
      <c r="N8005" s="2">
        <f>RANK(K8005, INDEX(CFB!$K$2:$K$1048576, MATCH(W8005, CFB!$W$2:$W$1048576, 0)):INDEX(CFB!$K$2:$K$1048576, MATCH(W8005, CFB!$W$2:$W$1048576, 0) + COUNTIF(CFB!$W$2:$W$1048576, W8005) - 1))</f>
        <v>44</v>
      </c>
      <c r="O8005">
        <v>28.15</v>
      </c>
      <c r="P8005">
        <v>2.62</v>
      </c>
      <c r="W8005">
        <v>1958</v>
      </c>
      <c r="X8005">
        <f t="shared" si="249"/>
        <v>0</v>
      </c>
    </row>
    <row r="8006" spans="1:24" ht="12.75" hidden="1" customHeight="1" x14ac:dyDescent="0.45">
      <c r="A8006">
        <v>45</v>
      </c>
      <c r="B8006" t="s">
        <v>69</v>
      </c>
      <c r="C8006" t="s">
        <v>189</v>
      </c>
      <c r="D8006" s="2" t="str">
        <f t="shared" si="248"/>
        <v>Arkansas1958</v>
      </c>
      <c r="F8006">
        <v>4</v>
      </c>
      <c r="G8006">
        <v>6</v>
      </c>
      <c r="H8006">
        <v>0</v>
      </c>
      <c r="I8006">
        <v>1.34</v>
      </c>
      <c r="J8006">
        <v>2.77</v>
      </c>
      <c r="K8006">
        <v>4.1100000000000003</v>
      </c>
      <c r="L8006" s="2">
        <f>_xlfn.RANK.EQ(I8006, INDEX(CFB!$I$2:$I$1048576, MATCH(W8006, CFB!$W$2:$W$1048576, 0)):INDEX(CFB!$I$2:$I$1048576, MATCH(W8006, CFB!$W$2:$W$1048576, 0) + COUNTIF(CFB!$W$2:$W$1048576, W8006) - 1), 0)</f>
        <v>50</v>
      </c>
      <c r="M8006" s="2">
        <f>_xlfn.RANK.EQ(J8006, INDEX(CFB!$J$2:$J$1048576, MATCH(W8006, CFB!$W$2:$W$1048576, 0)):INDEX(CFB!$J$2:$J$1048576, MATCH(W8006, CFB!$W$2:$W$1048576, 0) + COUNTIF(CFB!$W$2:$W$1048576, W8006) - 1))</f>
        <v>46</v>
      </c>
      <c r="N8006" s="2">
        <f>RANK(K8006, INDEX(CFB!$K$2:$K$1048576, MATCH(W8006, CFB!$W$2:$W$1048576, 0)):INDEX(CFB!$K$2:$K$1048576, MATCH(W8006, CFB!$W$2:$W$1048576, 0) + COUNTIF(CFB!$W$2:$W$1048576, W8006) - 1))</f>
        <v>45</v>
      </c>
      <c r="O8006">
        <v>28.14</v>
      </c>
      <c r="P8006">
        <v>2.82</v>
      </c>
      <c r="W8006">
        <v>1958</v>
      </c>
      <c r="X8006">
        <f t="shared" si="249"/>
        <v>0</v>
      </c>
    </row>
    <row r="8007" spans="1:24" ht="12.75" hidden="1" customHeight="1" x14ac:dyDescent="0.45">
      <c r="A8007">
        <v>46</v>
      </c>
      <c r="B8007" t="s">
        <v>115</v>
      </c>
      <c r="C8007" t="s">
        <v>12</v>
      </c>
      <c r="D8007" s="2" t="str">
        <f t="shared" si="248"/>
        <v>Florida State1958</v>
      </c>
      <c r="F8007">
        <v>7</v>
      </c>
      <c r="G8007">
        <v>4</v>
      </c>
      <c r="H8007">
        <v>0</v>
      </c>
      <c r="I8007">
        <v>0.72</v>
      </c>
      <c r="J8007">
        <v>3.28</v>
      </c>
      <c r="K8007">
        <v>4</v>
      </c>
      <c r="L8007" s="2">
        <f>_xlfn.RANK.EQ(I8007, INDEX(CFB!$I$2:$I$1048576, MATCH(W8007, CFB!$W$2:$W$1048576, 0)):INDEX(CFB!$I$2:$I$1048576, MATCH(W8007, CFB!$W$2:$W$1048576, 0) + COUNTIF(CFB!$W$2:$W$1048576, W8007) - 1), 0)</f>
        <v>53</v>
      </c>
      <c r="M8007" s="2">
        <f>_xlfn.RANK.EQ(J8007, INDEX(CFB!$J$2:$J$1048576, MATCH(W8007, CFB!$W$2:$W$1048576, 0)):INDEX(CFB!$J$2:$J$1048576, MATCH(W8007, CFB!$W$2:$W$1048576, 0) + COUNTIF(CFB!$W$2:$W$1048576, W8007) - 1))</f>
        <v>42</v>
      </c>
      <c r="N8007" s="2">
        <f>RANK(K8007, INDEX(CFB!$K$2:$K$1048576, MATCH(W8007, CFB!$W$2:$W$1048576, 0)):INDEX(CFB!$K$2:$K$1048576, MATCH(W8007, CFB!$W$2:$W$1048576, 0) + COUNTIF(CFB!$W$2:$W$1048576, W8007) - 1))</f>
        <v>46</v>
      </c>
      <c r="O8007">
        <v>27.71</v>
      </c>
      <c r="P8007">
        <v>3.89</v>
      </c>
      <c r="W8007">
        <v>1958</v>
      </c>
      <c r="X8007">
        <f t="shared" si="249"/>
        <v>0</v>
      </c>
    </row>
    <row r="8008" spans="1:24" ht="12.75" hidden="1" customHeight="1" x14ac:dyDescent="0.45">
      <c r="A8008">
        <v>47</v>
      </c>
      <c r="B8008" t="s">
        <v>113</v>
      </c>
      <c r="C8008" t="s">
        <v>195</v>
      </c>
      <c r="D8008" s="2" t="str">
        <f t="shared" si="248"/>
        <v>North Texas1958</v>
      </c>
      <c r="F8008">
        <v>7</v>
      </c>
      <c r="G8008">
        <v>2</v>
      </c>
      <c r="H8008">
        <v>1</v>
      </c>
      <c r="I8008">
        <v>0.03</v>
      </c>
      <c r="J8008">
        <v>3.55</v>
      </c>
      <c r="K8008">
        <v>3.58</v>
      </c>
      <c r="L8008" s="2">
        <f>_xlfn.RANK.EQ(I8008, INDEX(CFB!$I$2:$I$1048576, MATCH(W8008, CFB!$W$2:$W$1048576, 0)):INDEX(CFB!$I$2:$I$1048576, MATCH(W8008, CFB!$W$2:$W$1048576, 0) + COUNTIF(CFB!$W$2:$W$1048576, W8008) - 1), 0)</f>
        <v>56</v>
      </c>
      <c r="M8008" s="2">
        <f>_xlfn.RANK.EQ(J8008, INDEX(CFB!$J$2:$J$1048576, MATCH(W8008, CFB!$W$2:$W$1048576, 0)):INDEX(CFB!$J$2:$J$1048576, MATCH(W8008, CFB!$W$2:$W$1048576, 0) + COUNTIF(CFB!$W$2:$W$1048576, W8008) - 1))</f>
        <v>38</v>
      </c>
      <c r="N8008" s="2">
        <f>RANK(K8008, INDEX(CFB!$K$2:$K$1048576, MATCH(W8008, CFB!$W$2:$W$1048576, 0)):INDEX(CFB!$K$2:$K$1048576, MATCH(W8008, CFB!$W$2:$W$1048576, 0) + COUNTIF(CFB!$W$2:$W$1048576, W8008) - 1))</f>
        <v>47</v>
      </c>
      <c r="O8008">
        <v>23.62</v>
      </c>
      <c r="P8008">
        <v>3.71</v>
      </c>
      <c r="W8008">
        <v>1958</v>
      </c>
      <c r="X8008">
        <f t="shared" si="249"/>
        <v>0</v>
      </c>
    </row>
    <row r="8009" spans="1:24" ht="12.75" hidden="1" customHeight="1" x14ac:dyDescent="0.45">
      <c r="A8009">
        <v>48</v>
      </c>
      <c r="B8009" t="s">
        <v>44</v>
      </c>
      <c r="C8009" t="s">
        <v>10</v>
      </c>
      <c r="D8009" s="2" t="str">
        <f t="shared" si="248"/>
        <v>Michigan1958</v>
      </c>
      <c r="F8009">
        <v>2</v>
      </c>
      <c r="G8009">
        <v>6</v>
      </c>
      <c r="H8009">
        <v>1</v>
      </c>
      <c r="I8009">
        <v>5.78</v>
      </c>
      <c r="J8009">
        <v>-2.3199999999999998</v>
      </c>
      <c r="K8009">
        <v>3.47</v>
      </c>
      <c r="L8009" s="2">
        <f>_xlfn.RANK.EQ(I8009, INDEX(CFB!$I$2:$I$1048576, MATCH(W8009, CFB!$W$2:$W$1048576, 0)):INDEX(CFB!$I$2:$I$1048576, MATCH(W8009, CFB!$W$2:$W$1048576, 0) + COUNTIF(CFB!$W$2:$W$1048576, W8009) - 1), 0)</f>
        <v>18</v>
      </c>
      <c r="M8009" s="2">
        <f>_xlfn.RANK.EQ(J8009, INDEX(CFB!$J$2:$J$1048576, MATCH(W8009, CFB!$W$2:$W$1048576, 0)):INDEX(CFB!$J$2:$J$1048576, MATCH(W8009, CFB!$W$2:$W$1048576, 0) + COUNTIF(CFB!$W$2:$W$1048576, W8009) - 1))</f>
        <v>77</v>
      </c>
      <c r="N8009" s="2">
        <f>RANK(K8009, INDEX(CFB!$K$2:$K$1048576, MATCH(W8009, CFB!$W$2:$W$1048576, 0)):INDEX(CFB!$K$2:$K$1048576, MATCH(W8009, CFB!$W$2:$W$1048576, 0) + COUNTIF(CFB!$W$2:$W$1048576, W8009) - 1))</f>
        <v>48</v>
      </c>
      <c r="O8009">
        <v>29.65</v>
      </c>
      <c r="P8009">
        <v>8.1999999999999993</v>
      </c>
      <c r="W8009">
        <v>1958</v>
      </c>
      <c r="X8009">
        <f t="shared" si="249"/>
        <v>0</v>
      </c>
    </row>
    <row r="8010" spans="1:24" ht="12.75" hidden="1" customHeight="1" x14ac:dyDescent="0.45">
      <c r="A8010">
        <v>49</v>
      </c>
      <c r="B8010" t="s">
        <v>56</v>
      </c>
      <c r="C8010" t="s">
        <v>12</v>
      </c>
      <c r="D8010" s="2" t="str">
        <f t="shared" si="248"/>
        <v>Rutgers1958</v>
      </c>
      <c r="E8010">
        <v>20</v>
      </c>
      <c r="F8010">
        <v>8</v>
      </c>
      <c r="G8010">
        <v>1</v>
      </c>
      <c r="H8010">
        <v>0</v>
      </c>
      <c r="I8010">
        <v>3.11</v>
      </c>
      <c r="J8010">
        <v>0.23</v>
      </c>
      <c r="K8010">
        <v>3.34</v>
      </c>
      <c r="L8010" s="2">
        <f>_xlfn.RANK.EQ(I8010, INDEX(CFB!$I$2:$I$1048576, MATCH(W8010, CFB!$W$2:$W$1048576, 0)):INDEX(CFB!$I$2:$I$1048576, MATCH(W8010, CFB!$W$2:$W$1048576, 0) + COUNTIF(CFB!$W$2:$W$1048576, W8010) - 1), 0)</f>
        <v>37</v>
      </c>
      <c r="M8010" s="2">
        <f>_xlfn.RANK.EQ(J8010, INDEX(CFB!$J$2:$J$1048576, MATCH(W8010, CFB!$W$2:$W$1048576, 0)):INDEX(CFB!$J$2:$J$1048576, MATCH(W8010, CFB!$W$2:$W$1048576, 0) + COUNTIF(CFB!$W$2:$W$1048576, W8010) - 1))</f>
        <v>58</v>
      </c>
      <c r="N8010" s="2">
        <f>RANK(K8010, INDEX(CFB!$K$2:$K$1048576, MATCH(W8010, CFB!$W$2:$W$1048576, 0)):INDEX(CFB!$K$2:$K$1048576, MATCH(W8010, CFB!$W$2:$W$1048576, 0) + COUNTIF(CFB!$W$2:$W$1048576, W8010) - 1))</f>
        <v>49</v>
      </c>
      <c r="O8010">
        <v>31.31</v>
      </c>
      <c r="P8010">
        <v>8.8699999999999992</v>
      </c>
      <c r="W8010">
        <v>1958</v>
      </c>
      <c r="X8010">
        <f t="shared" si="249"/>
        <v>0</v>
      </c>
    </row>
    <row r="8011" spans="1:24" ht="12.75" hidden="1" customHeight="1" x14ac:dyDescent="0.45">
      <c r="A8011">
        <v>50</v>
      </c>
      <c r="B8011" t="s">
        <v>89</v>
      </c>
      <c r="C8011" t="s">
        <v>206</v>
      </c>
      <c r="D8011" s="2" t="str">
        <f t="shared" si="248"/>
        <v>West Virginia1958</v>
      </c>
      <c r="F8011">
        <v>4</v>
      </c>
      <c r="G8011">
        <v>5</v>
      </c>
      <c r="H8011">
        <v>1</v>
      </c>
      <c r="I8011">
        <v>8.6999999999999993</v>
      </c>
      <c r="J8011">
        <v>-5.46</v>
      </c>
      <c r="K8011">
        <v>3.24</v>
      </c>
      <c r="L8011" s="2">
        <f>_xlfn.RANK.EQ(I8011, INDEX(CFB!$I$2:$I$1048576, MATCH(W8011, CFB!$W$2:$W$1048576, 0)):INDEX(CFB!$I$2:$I$1048576, MATCH(W8011, CFB!$W$2:$W$1048576, 0) + COUNTIF(CFB!$W$2:$W$1048576, W8011) - 1), 0)</f>
        <v>10</v>
      </c>
      <c r="M8011" s="2">
        <f>_xlfn.RANK.EQ(J8011, INDEX(CFB!$J$2:$J$1048576, MATCH(W8011, CFB!$W$2:$W$1048576, 0)):INDEX(CFB!$J$2:$J$1048576, MATCH(W8011, CFB!$W$2:$W$1048576, 0) + COUNTIF(CFB!$W$2:$W$1048576, W8011) - 1))</f>
        <v>92</v>
      </c>
      <c r="N8011" s="2">
        <f>RANK(K8011, INDEX(CFB!$K$2:$K$1048576, MATCH(W8011, CFB!$W$2:$W$1048576, 0)):INDEX(CFB!$K$2:$K$1048576, MATCH(W8011, CFB!$W$2:$W$1048576, 0) + COUNTIF(CFB!$W$2:$W$1048576, W8011) - 1))</f>
        <v>50</v>
      </c>
      <c r="O8011">
        <v>36.24</v>
      </c>
      <c r="P8011">
        <v>11.51</v>
      </c>
      <c r="W8011">
        <v>1958</v>
      </c>
      <c r="X8011">
        <f t="shared" si="249"/>
        <v>0</v>
      </c>
    </row>
    <row r="8012" spans="1:24" ht="12.75" hidden="1" customHeight="1" x14ac:dyDescent="0.45">
      <c r="A8012">
        <v>51</v>
      </c>
      <c r="B8012" t="s">
        <v>190</v>
      </c>
      <c r="C8012" t="s">
        <v>12</v>
      </c>
      <c r="D8012" s="2" t="str">
        <f t="shared" si="248"/>
        <v>Pacific1958</v>
      </c>
      <c r="F8012">
        <v>6</v>
      </c>
      <c r="G8012">
        <v>4</v>
      </c>
      <c r="H8012">
        <v>0</v>
      </c>
      <c r="I8012">
        <v>5.03</v>
      </c>
      <c r="J8012">
        <v>-1.86</v>
      </c>
      <c r="K8012">
        <v>3.16</v>
      </c>
      <c r="L8012" s="2">
        <f>_xlfn.RANK.EQ(I8012, INDEX(CFB!$I$2:$I$1048576, MATCH(W8012, CFB!$W$2:$W$1048576, 0)):INDEX(CFB!$I$2:$I$1048576, MATCH(W8012, CFB!$W$2:$W$1048576, 0) + COUNTIF(CFB!$W$2:$W$1048576, W8012) - 1), 0)</f>
        <v>25</v>
      </c>
      <c r="M8012" s="2">
        <f>_xlfn.RANK.EQ(J8012, INDEX(CFB!$J$2:$J$1048576, MATCH(W8012, CFB!$W$2:$W$1048576, 0)):INDEX(CFB!$J$2:$J$1048576, MATCH(W8012, CFB!$W$2:$W$1048576, 0) + COUNTIF(CFB!$W$2:$W$1048576, W8012) - 1))</f>
        <v>73</v>
      </c>
      <c r="N8012" s="2">
        <f>RANK(K8012, INDEX(CFB!$K$2:$K$1048576, MATCH(W8012, CFB!$W$2:$W$1048576, 0)):INDEX(CFB!$K$2:$K$1048576, MATCH(W8012, CFB!$W$2:$W$1048576, 0) + COUNTIF(CFB!$W$2:$W$1048576, W8012) - 1))</f>
        <v>51</v>
      </c>
      <c r="O8012">
        <v>33.54</v>
      </c>
      <c r="P8012">
        <v>9.64</v>
      </c>
      <c r="W8012">
        <v>1958</v>
      </c>
      <c r="X8012">
        <f t="shared" si="249"/>
        <v>0</v>
      </c>
    </row>
    <row r="8013" spans="1:24" ht="12.75" hidden="1" customHeight="1" x14ac:dyDescent="0.45">
      <c r="A8013">
        <v>52</v>
      </c>
      <c r="B8013" t="s">
        <v>58</v>
      </c>
      <c r="C8013" t="s">
        <v>15</v>
      </c>
      <c r="D8013" s="2" t="str">
        <f t="shared" si="248"/>
        <v>Tulane1958</v>
      </c>
      <c r="F8013">
        <v>3</v>
      </c>
      <c r="G8013">
        <v>7</v>
      </c>
      <c r="H8013">
        <v>0</v>
      </c>
      <c r="I8013">
        <v>1.22</v>
      </c>
      <c r="J8013">
        <v>1.47</v>
      </c>
      <c r="K8013">
        <v>2.69</v>
      </c>
      <c r="L8013" s="2">
        <f>_xlfn.RANK.EQ(I8013, INDEX(CFB!$I$2:$I$1048576, MATCH(W8013, CFB!$W$2:$W$1048576, 0)):INDEX(CFB!$I$2:$I$1048576, MATCH(W8013, CFB!$W$2:$W$1048576, 0) + COUNTIF(CFB!$W$2:$W$1048576, W8013) - 1), 0)</f>
        <v>52</v>
      </c>
      <c r="M8013" s="2">
        <f>_xlfn.RANK.EQ(J8013, INDEX(CFB!$J$2:$J$1048576, MATCH(W8013, CFB!$W$2:$W$1048576, 0)):INDEX(CFB!$J$2:$J$1048576, MATCH(W8013, CFB!$W$2:$W$1048576, 0) + COUNTIF(CFB!$W$2:$W$1048576, W8013) - 1))</f>
        <v>53</v>
      </c>
      <c r="N8013" s="2">
        <f>RANK(K8013, INDEX(CFB!$K$2:$K$1048576, MATCH(W8013, CFB!$W$2:$W$1048576, 0)):INDEX(CFB!$K$2:$K$1048576, MATCH(W8013, CFB!$W$2:$W$1048576, 0) + COUNTIF(CFB!$W$2:$W$1048576, W8013) - 1))</f>
        <v>52</v>
      </c>
      <c r="O8013">
        <v>26.33</v>
      </c>
      <c r="P8013">
        <v>7.67</v>
      </c>
      <c r="W8013">
        <v>1958</v>
      </c>
      <c r="X8013">
        <f t="shared" si="249"/>
        <v>0</v>
      </c>
    </row>
    <row r="8014" spans="1:24" ht="12.75" hidden="1" customHeight="1" x14ac:dyDescent="0.45">
      <c r="A8014">
        <v>53</v>
      </c>
      <c r="B8014" t="s">
        <v>45</v>
      </c>
      <c r="C8014" t="s">
        <v>189</v>
      </c>
      <c r="D8014" s="2" t="str">
        <f t="shared" si="248"/>
        <v>Baylor1958</v>
      </c>
      <c r="F8014">
        <v>3</v>
      </c>
      <c r="G8014">
        <v>7</v>
      </c>
      <c r="H8014">
        <v>0</v>
      </c>
      <c r="I8014">
        <v>4.1100000000000003</v>
      </c>
      <c r="J8014">
        <v>-1.52</v>
      </c>
      <c r="K8014">
        <v>2.59</v>
      </c>
      <c r="L8014" s="2">
        <f>_xlfn.RANK.EQ(I8014, INDEX(CFB!$I$2:$I$1048576, MATCH(W8014, CFB!$W$2:$W$1048576, 0)):INDEX(CFB!$I$2:$I$1048576, MATCH(W8014, CFB!$W$2:$W$1048576, 0) + COUNTIF(CFB!$W$2:$W$1048576, W8014) - 1), 0)</f>
        <v>29</v>
      </c>
      <c r="M8014" s="2">
        <f>_xlfn.RANK.EQ(J8014, INDEX(CFB!$J$2:$J$1048576, MATCH(W8014, CFB!$W$2:$W$1048576, 0)):INDEX(CFB!$J$2:$J$1048576, MATCH(W8014, CFB!$W$2:$W$1048576, 0) + COUNTIF(CFB!$W$2:$W$1048576, W8014) - 1))</f>
        <v>70</v>
      </c>
      <c r="N8014" s="2">
        <f>RANK(K8014, INDEX(CFB!$K$2:$K$1048576, MATCH(W8014, CFB!$W$2:$W$1048576, 0)):INDEX(CFB!$K$2:$K$1048576, MATCH(W8014, CFB!$W$2:$W$1048576, 0) + COUNTIF(CFB!$W$2:$W$1048576, W8014) - 1))</f>
        <v>53</v>
      </c>
      <c r="O8014">
        <v>28.98</v>
      </c>
      <c r="P8014">
        <v>7.12</v>
      </c>
      <c r="W8014">
        <v>1958</v>
      </c>
      <c r="X8014">
        <f t="shared" si="249"/>
        <v>0</v>
      </c>
    </row>
    <row r="8015" spans="1:24" ht="12.75" hidden="1" customHeight="1" x14ac:dyDescent="0.45">
      <c r="A8015">
        <v>54</v>
      </c>
      <c r="B8015" t="s">
        <v>109</v>
      </c>
      <c r="C8015" t="s">
        <v>15</v>
      </c>
      <c r="D8015" s="2" t="str">
        <f t="shared" si="248"/>
        <v>Mississippi State1958</v>
      </c>
      <c r="F8015">
        <v>3</v>
      </c>
      <c r="G8015">
        <v>6</v>
      </c>
      <c r="H8015">
        <v>0</v>
      </c>
      <c r="I8015">
        <v>1.81</v>
      </c>
      <c r="J8015">
        <v>0.43</v>
      </c>
      <c r="K8015">
        <v>2.23</v>
      </c>
      <c r="L8015" s="2">
        <f>_xlfn.RANK.EQ(I8015, INDEX(CFB!$I$2:$I$1048576, MATCH(W8015, CFB!$W$2:$W$1048576, 0)):INDEX(CFB!$I$2:$I$1048576, MATCH(W8015, CFB!$W$2:$W$1048576, 0) + COUNTIF(CFB!$W$2:$W$1048576, W8015) - 1), 0)</f>
        <v>46</v>
      </c>
      <c r="M8015" s="2">
        <f>_xlfn.RANK.EQ(J8015, INDEX(CFB!$J$2:$J$1048576, MATCH(W8015, CFB!$W$2:$W$1048576, 0)):INDEX(CFB!$J$2:$J$1048576, MATCH(W8015, CFB!$W$2:$W$1048576, 0) + COUNTIF(CFB!$W$2:$W$1048576, W8015) - 1))</f>
        <v>57</v>
      </c>
      <c r="N8015" s="2">
        <f>RANK(K8015, INDEX(CFB!$K$2:$K$1048576, MATCH(W8015, CFB!$W$2:$W$1048576, 0)):INDEX(CFB!$K$2:$K$1048576, MATCH(W8015, CFB!$W$2:$W$1048576, 0) + COUNTIF(CFB!$W$2:$W$1048576, W8015) - 1))</f>
        <v>54</v>
      </c>
      <c r="O8015">
        <v>28.09</v>
      </c>
      <c r="P8015">
        <v>4.41</v>
      </c>
      <c r="W8015">
        <v>1958</v>
      </c>
      <c r="X8015">
        <f t="shared" si="249"/>
        <v>0</v>
      </c>
    </row>
    <row r="8016" spans="1:24" ht="12.75" hidden="1" customHeight="1" x14ac:dyDescent="0.45">
      <c r="A8016">
        <v>55</v>
      </c>
      <c r="B8016" t="s">
        <v>37</v>
      </c>
      <c r="C8016" t="s">
        <v>15</v>
      </c>
      <c r="D8016" s="2" t="str">
        <f t="shared" si="248"/>
        <v>Tennessee1958</v>
      </c>
      <c r="F8016">
        <v>4</v>
      </c>
      <c r="G8016">
        <v>6</v>
      </c>
      <c r="H8016">
        <v>0</v>
      </c>
      <c r="I8016">
        <v>-1.61</v>
      </c>
      <c r="J8016">
        <v>3.58</v>
      </c>
      <c r="K8016">
        <v>1.97</v>
      </c>
      <c r="L8016" s="2">
        <f>_xlfn.RANK.EQ(I8016, INDEX(CFB!$I$2:$I$1048576, MATCH(W8016, CFB!$W$2:$W$1048576, 0)):INDEX(CFB!$I$2:$I$1048576, MATCH(W8016, CFB!$W$2:$W$1048576, 0) + COUNTIF(CFB!$W$2:$W$1048576, W8016) - 1), 0)</f>
        <v>68</v>
      </c>
      <c r="M8016" s="2">
        <f>_xlfn.RANK.EQ(J8016, INDEX(CFB!$J$2:$J$1048576, MATCH(W8016, CFB!$W$2:$W$1048576, 0)):INDEX(CFB!$J$2:$J$1048576, MATCH(W8016, CFB!$W$2:$W$1048576, 0) + COUNTIF(CFB!$W$2:$W$1048576, W8016) - 1))</f>
        <v>37</v>
      </c>
      <c r="N8016" s="2">
        <f>RANK(K8016, INDEX(CFB!$K$2:$K$1048576, MATCH(W8016, CFB!$W$2:$W$1048576, 0)):INDEX(CFB!$K$2:$K$1048576, MATCH(W8016, CFB!$W$2:$W$1048576, 0) + COUNTIF(CFB!$W$2:$W$1048576, W8016) - 1))</f>
        <v>55</v>
      </c>
      <c r="O8016">
        <v>22.22</v>
      </c>
      <c r="P8016">
        <v>2.15</v>
      </c>
      <c r="W8016">
        <v>1958</v>
      </c>
      <c r="X8016">
        <f t="shared" si="249"/>
        <v>0</v>
      </c>
    </row>
    <row r="8017" spans="1:24" ht="12.75" hidden="1" customHeight="1" x14ac:dyDescent="0.45">
      <c r="A8017">
        <v>56</v>
      </c>
      <c r="B8017" t="s">
        <v>218</v>
      </c>
      <c r="C8017" t="s">
        <v>212</v>
      </c>
      <c r="D8017" s="2" t="str">
        <f t="shared" si="248"/>
        <v>Dartmouth1958</v>
      </c>
      <c r="F8017">
        <v>7</v>
      </c>
      <c r="G8017">
        <v>2</v>
      </c>
      <c r="H8017">
        <v>0</v>
      </c>
      <c r="I8017">
        <v>-0.19</v>
      </c>
      <c r="J8017">
        <v>2.04</v>
      </c>
      <c r="K8017">
        <v>1.85</v>
      </c>
      <c r="L8017" s="2">
        <f>_xlfn.RANK.EQ(I8017, INDEX(CFB!$I$2:$I$1048576, MATCH(W8017, CFB!$W$2:$W$1048576, 0)):INDEX(CFB!$I$2:$I$1048576, MATCH(W8017, CFB!$W$2:$W$1048576, 0) + COUNTIF(CFB!$W$2:$W$1048576, W8017) - 1), 0)</f>
        <v>59</v>
      </c>
      <c r="M8017" s="2">
        <f>_xlfn.RANK.EQ(J8017, INDEX(CFB!$J$2:$J$1048576, MATCH(W8017, CFB!$W$2:$W$1048576, 0)):INDEX(CFB!$J$2:$J$1048576, MATCH(W8017, CFB!$W$2:$W$1048576, 0) + COUNTIF(CFB!$W$2:$W$1048576, W8017) - 1))</f>
        <v>48</v>
      </c>
      <c r="N8017" s="2">
        <f>RANK(K8017, INDEX(CFB!$K$2:$K$1048576, MATCH(W8017, CFB!$W$2:$W$1048576, 0)):INDEX(CFB!$K$2:$K$1048576, MATCH(W8017, CFB!$W$2:$W$1048576, 0) + COUNTIF(CFB!$W$2:$W$1048576, W8017) - 1))</f>
        <v>56</v>
      </c>
      <c r="O8017">
        <v>20.46</v>
      </c>
      <c r="P8017">
        <v>8.26</v>
      </c>
      <c r="W8017">
        <v>1958</v>
      </c>
      <c r="X8017">
        <f t="shared" si="249"/>
        <v>0</v>
      </c>
    </row>
    <row r="8018" spans="1:24" ht="12.75" hidden="1" customHeight="1" x14ac:dyDescent="0.45">
      <c r="A8018">
        <v>57</v>
      </c>
      <c r="B8018" t="s">
        <v>216</v>
      </c>
      <c r="C8018" t="s">
        <v>12</v>
      </c>
      <c r="D8018" s="2" t="str">
        <f t="shared" si="248"/>
        <v>Holy Cross1958</v>
      </c>
      <c r="F8018">
        <v>6</v>
      </c>
      <c r="G8018">
        <v>3</v>
      </c>
      <c r="H8018">
        <v>0</v>
      </c>
      <c r="I8018">
        <v>-2.27</v>
      </c>
      <c r="J8018">
        <v>3.7</v>
      </c>
      <c r="K8018">
        <v>1.43</v>
      </c>
      <c r="L8018" s="2">
        <f>_xlfn.RANK.EQ(I8018, INDEX(CFB!$I$2:$I$1048576, MATCH(W8018, CFB!$W$2:$W$1048576, 0)):INDEX(CFB!$I$2:$I$1048576, MATCH(W8018, CFB!$W$2:$W$1048576, 0) + COUNTIF(CFB!$W$2:$W$1048576, W8018) - 1), 0)</f>
        <v>77</v>
      </c>
      <c r="M8018" s="2">
        <f>_xlfn.RANK.EQ(J8018, INDEX(CFB!$J$2:$J$1048576, MATCH(W8018, CFB!$W$2:$W$1048576, 0)):INDEX(CFB!$J$2:$J$1048576, MATCH(W8018, CFB!$W$2:$W$1048576, 0) + COUNTIF(CFB!$W$2:$W$1048576, W8018) - 1))</f>
        <v>36</v>
      </c>
      <c r="N8018" s="2">
        <f>RANK(K8018, INDEX(CFB!$K$2:$K$1048576, MATCH(W8018, CFB!$W$2:$W$1048576, 0)):INDEX(CFB!$K$2:$K$1048576, MATCH(W8018, CFB!$W$2:$W$1048576, 0) + COUNTIF(CFB!$W$2:$W$1048576, W8018) - 1))</f>
        <v>57</v>
      </c>
      <c r="O8018">
        <v>19.690000000000001</v>
      </c>
      <c r="P8018">
        <v>3.42</v>
      </c>
      <c r="W8018">
        <v>1958</v>
      </c>
      <c r="X8018">
        <f t="shared" si="249"/>
        <v>0</v>
      </c>
    </row>
    <row r="8019" spans="1:24" ht="12.75" hidden="1" customHeight="1" x14ac:dyDescent="0.45">
      <c r="A8019">
        <v>58</v>
      </c>
      <c r="B8019" t="s">
        <v>138</v>
      </c>
      <c r="C8019" t="s">
        <v>250</v>
      </c>
      <c r="D8019" s="2" t="str">
        <f t="shared" si="248"/>
        <v>Wyoming1958</v>
      </c>
      <c r="F8019">
        <v>8</v>
      </c>
      <c r="G8019">
        <v>3</v>
      </c>
      <c r="H8019">
        <v>0</v>
      </c>
      <c r="I8019">
        <v>1.79</v>
      </c>
      <c r="J8019">
        <v>-0.52</v>
      </c>
      <c r="K8019">
        <v>1.27</v>
      </c>
      <c r="L8019" s="2">
        <f>_xlfn.RANK.EQ(I8019, INDEX(CFB!$I$2:$I$1048576, MATCH(W8019, CFB!$W$2:$W$1048576, 0)):INDEX(CFB!$I$2:$I$1048576, MATCH(W8019, CFB!$W$2:$W$1048576, 0) + COUNTIF(CFB!$W$2:$W$1048576, W8019) - 1), 0)</f>
        <v>47</v>
      </c>
      <c r="M8019" s="2">
        <f>_xlfn.RANK.EQ(J8019, INDEX(CFB!$J$2:$J$1048576, MATCH(W8019, CFB!$W$2:$W$1048576, 0)):INDEX(CFB!$J$2:$J$1048576, MATCH(W8019, CFB!$W$2:$W$1048576, 0) + COUNTIF(CFB!$W$2:$W$1048576, W8019) - 1))</f>
        <v>65</v>
      </c>
      <c r="N8019" s="2">
        <f>RANK(K8019, INDEX(CFB!$K$2:$K$1048576, MATCH(W8019, CFB!$W$2:$W$1048576, 0)):INDEX(CFB!$K$2:$K$1048576, MATCH(W8019, CFB!$W$2:$W$1048576, 0) + COUNTIF(CFB!$W$2:$W$1048576, W8019) - 1))</f>
        <v>58</v>
      </c>
      <c r="O8019">
        <v>24.67</v>
      </c>
      <c r="P8019">
        <v>6.92</v>
      </c>
      <c r="W8019">
        <v>1958</v>
      </c>
      <c r="X8019">
        <f t="shared" si="249"/>
        <v>0</v>
      </c>
    </row>
    <row r="8020" spans="1:24" ht="12.75" hidden="1" customHeight="1" x14ac:dyDescent="0.45">
      <c r="A8020">
        <v>59</v>
      </c>
      <c r="B8020" t="s">
        <v>73</v>
      </c>
      <c r="C8020" t="s">
        <v>255</v>
      </c>
      <c r="D8020" s="2" t="str">
        <f t="shared" si="248"/>
        <v>UCLA1958</v>
      </c>
      <c r="F8020">
        <v>3</v>
      </c>
      <c r="G8020">
        <v>6</v>
      </c>
      <c r="H8020">
        <v>1</v>
      </c>
      <c r="I8020">
        <v>2.41</v>
      </c>
      <c r="J8020">
        <v>-1.46</v>
      </c>
      <c r="K8020">
        <v>0.95</v>
      </c>
      <c r="L8020" s="2">
        <f>_xlfn.RANK.EQ(I8020, INDEX(CFB!$I$2:$I$1048576, MATCH(W8020, CFB!$W$2:$W$1048576, 0)):INDEX(CFB!$I$2:$I$1048576, MATCH(W8020, CFB!$W$2:$W$1048576, 0) + COUNTIF(CFB!$W$2:$W$1048576, W8020) - 1), 0)</f>
        <v>40</v>
      </c>
      <c r="M8020" s="2">
        <f>_xlfn.RANK.EQ(J8020, INDEX(CFB!$J$2:$J$1048576, MATCH(W8020, CFB!$W$2:$W$1048576, 0)):INDEX(CFB!$J$2:$J$1048576, MATCH(W8020, CFB!$W$2:$W$1048576, 0) + COUNTIF(CFB!$W$2:$W$1048576, W8020) - 1))</f>
        <v>69</v>
      </c>
      <c r="N8020" s="2">
        <f>RANK(K8020, INDEX(CFB!$K$2:$K$1048576, MATCH(W8020, CFB!$W$2:$W$1048576, 0)):INDEX(CFB!$K$2:$K$1048576, MATCH(W8020, CFB!$W$2:$W$1048576, 0) + COUNTIF(CFB!$W$2:$W$1048576, W8020) - 1))</f>
        <v>59</v>
      </c>
      <c r="O8020">
        <v>27.68</v>
      </c>
      <c r="P8020">
        <v>6.47</v>
      </c>
      <c r="W8020">
        <v>1958</v>
      </c>
      <c r="X8020">
        <f t="shared" si="249"/>
        <v>0</v>
      </c>
    </row>
    <row r="8021" spans="1:24" ht="12.75" hidden="1" customHeight="1" x14ac:dyDescent="0.45">
      <c r="A8021">
        <v>60</v>
      </c>
      <c r="B8021" t="s">
        <v>119</v>
      </c>
      <c r="C8021" t="s">
        <v>255</v>
      </c>
      <c r="D8021" s="2" t="str">
        <f t="shared" si="248"/>
        <v>Oregon State1958</v>
      </c>
      <c r="F8021">
        <v>6</v>
      </c>
      <c r="G8021">
        <v>4</v>
      </c>
      <c r="H8021">
        <v>0</v>
      </c>
      <c r="I8021">
        <v>-3.45</v>
      </c>
      <c r="J8021">
        <v>4.04</v>
      </c>
      <c r="K8021">
        <v>0.6</v>
      </c>
      <c r="L8021" s="2">
        <f>_xlfn.RANK.EQ(I8021, INDEX(CFB!$I$2:$I$1048576, MATCH(W8021, CFB!$W$2:$W$1048576, 0)):INDEX(CFB!$I$2:$I$1048576, MATCH(W8021, CFB!$W$2:$W$1048576, 0) + COUNTIF(CFB!$W$2:$W$1048576, W8021) - 1), 0)</f>
        <v>89</v>
      </c>
      <c r="M8021" s="2">
        <f>_xlfn.RANK.EQ(J8021, INDEX(CFB!$J$2:$J$1048576, MATCH(W8021, CFB!$W$2:$W$1048576, 0)):INDEX(CFB!$J$2:$J$1048576, MATCH(W8021, CFB!$W$2:$W$1048576, 0) + COUNTIF(CFB!$W$2:$W$1048576, W8021) - 1))</f>
        <v>31</v>
      </c>
      <c r="N8021" s="2">
        <f>RANK(K8021, INDEX(CFB!$K$2:$K$1048576, MATCH(W8021, CFB!$W$2:$W$1048576, 0)):INDEX(CFB!$K$2:$K$1048576, MATCH(W8021, CFB!$W$2:$W$1048576, 0) + COUNTIF(CFB!$W$2:$W$1048576, W8021) - 1))</f>
        <v>60</v>
      </c>
      <c r="O8021">
        <v>20.9</v>
      </c>
      <c r="P8021">
        <v>2.65</v>
      </c>
      <c r="W8021">
        <v>1958</v>
      </c>
      <c r="X8021">
        <f t="shared" si="249"/>
        <v>0</v>
      </c>
    </row>
    <row r="8022" spans="1:24" ht="12.75" hidden="1" customHeight="1" x14ac:dyDescent="0.45">
      <c r="A8022">
        <v>61</v>
      </c>
      <c r="B8022" t="s">
        <v>81</v>
      </c>
      <c r="C8022" t="s">
        <v>195</v>
      </c>
      <c r="D8022" s="2" t="str">
        <f t="shared" si="248"/>
        <v>Cincinnati1958</v>
      </c>
      <c r="F8022">
        <v>6</v>
      </c>
      <c r="G8022">
        <v>2</v>
      </c>
      <c r="H8022">
        <v>2</v>
      </c>
      <c r="I8022">
        <v>-3.56</v>
      </c>
      <c r="J8022">
        <v>3.85</v>
      </c>
      <c r="K8022">
        <v>0.3</v>
      </c>
      <c r="L8022" s="2">
        <f>_xlfn.RANK.EQ(I8022, INDEX(CFB!$I$2:$I$1048576, MATCH(W8022, CFB!$W$2:$W$1048576, 0)):INDEX(CFB!$I$2:$I$1048576, MATCH(W8022, CFB!$W$2:$W$1048576, 0) + COUNTIF(CFB!$W$2:$W$1048576, W8022) - 1), 0)</f>
        <v>90</v>
      </c>
      <c r="M8022" s="2">
        <f>_xlfn.RANK.EQ(J8022, INDEX(CFB!$J$2:$J$1048576, MATCH(W8022, CFB!$W$2:$W$1048576, 0)):INDEX(CFB!$J$2:$J$1048576, MATCH(W8022, CFB!$W$2:$W$1048576, 0) + COUNTIF(CFB!$W$2:$W$1048576, W8022) - 1))</f>
        <v>33</v>
      </c>
      <c r="N8022" s="2">
        <f>RANK(K8022, INDEX(CFB!$K$2:$K$1048576, MATCH(W8022, CFB!$W$2:$W$1048576, 0)):INDEX(CFB!$K$2:$K$1048576, MATCH(W8022, CFB!$W$2:$W$1048576, 0) + COUNTIF(CFB!$W$2:$W$1048576, W8022) - 1))</f>
        <v>61</v>
      </c>
      <c r="O8022">
        <v>18.8</v>
      </c>
      <c r="P8022">
        <v>3</v>
      </c>
      <c r="W8022">
        <v>1958</v>
      </c>
      <c r="X8022">
        <f t="shared" si="249"/>
        <v>0</v>
      </c>
    </row>
    <row r="8023" spans="1:24" ht="12.75" hidden="1" customHeight="1" x14ac:dyDescent="0.45">
      <c r="A8023">
        <v>62</v>
      </c>
      <c r="B8023" t="s">
        <v>55</v>
      </c>
      <c r="C8023" t="s">
        <v>254</v>
      </c>
      <c r="D8023" s="2" t="str">
        <f t="shared" si="248"/>
        <v>Kansas1958</v>
      </c>
      <c r="F8023">
        <v>4</v>
      </c>
      <c r="G8023">
        <v>5</v>
      </c>
      <c r="H8023">
        <v>1</v>
      </c>
      <c r="I8023">
        <v>-2.7</v>
      </c>
      <c r="J8023">
        <v>2.88</v>
      </c>
      <c r="K8023">
        <v>0.17</v>
      </c>
      <c r="L8023" s="2">
        <f>_xlfn.RANK.EQ(I8023, INDEX(CFB!$I$2:$I$1048576, MATCH(W8023, CFB!$W$2:$W$1048576, 0)):INDEX(CFB!$I$2:$I$1048576, MATCH(W8023, CFB!$W$2:$W$1048576, 0) + COUNTIF(CFB!$W$2:$W$1048576, W8023) - 1), 0)</f>
        <v>84</v>
      </c>
      <c r="M8023" s="2">
        <f>_xlfn.RANK.EQ(J8023, INDEX(CFB!$J$2:$J$1048576, MATCH(W8023, CFB!$W$2:$W$1048576, 0)):INDEX(CFB!$J$2:$J$1048576, MATCH(W8023, CFB!$W$2:$W$1048576, 0) + COUNTIF(CFB!$W$2:$W$1048576, W8023) - 1))</f>
        <v>45</v>
      </c>
      <c r="N8023" s="2">
        <f>RANK(K8023, INDEX(CFB!$K$2:$K$1048576, MATCH(W8023, CFB!$W$2:$W$1048576, 0)):INDEX(CFB!$K$2:$K$1048576, MATCH(W8023, CFB!$W$2:$W$1048576, 0) + COUNTIF(CFB!$W$2:$W$1048576, W8023) - 1))</f>
        <v>62</v>
      </c>
      <c r="O8023">
        <v>21.41</v>
      </c>
      <c r="P8023">
        <v>6.62</v>
      </c>
      <c r="W8023">
        <v>1958</v>
      </c>
      <c r="X8023">
        <f t="shared" si="249"/>
        <v>0</v>
      </c>
    </row>
    <row r="8024" spans="1:24" ht="12.75" hidden="1" customHeight="1" x14ac:dyDescent="0.45">
      <c r="A8024">
        <v>63</v>
      </c>
      <c r="B8024" t="s">
        <v>28</v>
      </c>
      <c r="C8024" t="s">
        <v>251</v>
      </c>
      <c r="D8024" s="2" t="str">
        <f t="shared" si="248"/>
        <v>Arizona State1958</v>
      </c>
      <c r="F8024">
        <v>7</v>
      </c>
      <c r="G8024">
        <v>3</v>
      </c>
      <c r="H8024">
        <v>0</v>
      </c>
      <c r="I8024">
        <v>2.5099999999999998</v>
      </c>
      <c r="J8024">
        <v>-2.67</v>
      </c>
      <c r="K8024">
        <v>-0.16</v>
      </c>
      <c r="L8024" s="2">
        <f>_xlfn.RANK.EQ(I8024, INDEX(CFB!$I$2:$I$1048576, MATCH(W8024, CFB!$W$2:$W$1048576, 0)):INDEX(CFB!$I$2:$I$1048576, MATCH(W8024, CFB!$W$2:$W$1048576, 0) + COUNTIF(CFB!$W$2:$W$1048576, W8024) - 1), 0)</f>
        <v>38</v>
      </c>
      <c r="M8024" s="2">
        <f>_xlfn.RANK.EQ(J8024, INDEX(CFB!$J$2:$J$1048576, MATCH(W8024, CFB!$W$2:$W$1048576, 0)):INDEX(CFB!$J$2:$J$1048576, MATCH(W8024, CFB!$W$2:$W$1048576, 0) + COUNTIF(CFB!$W$2:$W$1048576, W8024) - 1))</f>
        <v>81</v>
      </c>
      <c r="N8024" s="2">
        <f>RANK(K8024, INDEX(CFB!$K$2:$K$1048576, MATCH(W8024, CFB!$W$2:$W$1048576, 0)):INDEX(CFB!$K$2:$K$1048576, MATCH(W8024, CFB!$W$2:$W$1048576, 0) + COUNTIF(CFB!$W$2:$W$1048576, W8024) - 1))</f>
        <v>63</v>
      </c>
      <c r="O8024">
        <v>27.87</v>
      </c>
      <c r="P8024">
        <v>9.59</v>
      </c>
      <c r="W8024">
        <v>1958</v>
      </c>
      <c r="X8024">
        <f t="shared" si="249"/>
        <v>0</v>
      </c>
    </row>
    <row r="8025" spans="1:24" ht="12.75" hidden="1" customHeight="1" x14ac:dyDescent="0.45">
      <c r="A8025">
        <v>64</v>
      </c>
      <c r="B8025" t="s">
        <v>104</v>
      </c>
      <c r="C8025" t="s">
        <v>250</v>
      </c>
      <c r="D8025" s="2" t="str">
        <f t="shared" si="248"/>
        <v>Colorado State1958</v>
      </c>
      <c r="F8025">
        <v>6</v>
      </c>
      <c r="G8025">
        <v>4</v>
      </c>
      <c r="H8025">
        <v>0</v>
      </c>
      <c r="I8025">
        <v>-2.61</v>
      </c>
      <c r="J8025">
        <v>2.0299999999999998</v>
      </c>
      <c r="K8025">
        <v>-0.57999999999999996</v>
      </c>
      <c r="L8025" s="2">
        <f>_xlfn.RANK.EQ(I8025, INDEX(CFB!$I$2:$I$1048576, MATCH(W8025, CFB!$W$2:$W$1048576, 0)):INDEX(CFB!$I$2:$I$1048576, MATCH(W8025, CFB!$W$2:$W$1048576, 0) + COUNTIF(CFB!$W$2:$W$1048576, W8025) - 1), 0)</f>
        <v>82</v>
      </c>
      <c r="M8025" s="2">
        <f>_xlfn.RANK.EQ(J8025, INDEX(CFB!$J$2:$J$1048576, MATCH(W8025, CFB!$W$2:$W$1048576, 0)):INDEX(CFB!$J$2:$J$1048576, MATCH(W8025, CFB!$W$2:$W$1048576, 0) + COUNTIF(CFB!$W$2:$W$1048576, W8025) - 1))</f>
        <v>49</v>
      </c>
      <c r="N8025" s="2">
        <f>RANK(K8025, INDEX(CFB!$K$2:$K$1048576, MATCH(W8025, CFB!$W$2:$W$1048576, 0)):INDEX(CFB!$K$2:$K$1048576, MATCH(W8025, CFB!$W$2:$W$1048576, 0) + COUNTIF(CFB!$W$2:$W$1048576, W8025) - 1))</f>
        <v>64</v>
      </c>
      <c r="O8025">
        <v>21.78</v>
      </c>
      <c r="P8025">
        <v>5.07</v>
      </c>
      <c r="W8025">
        <v>1958</v>
      </c>
      <c r="X8025">
        <f t="shared" si="249"/>
        <v>0</v>
      </c>
    </row>
    <row r="8026" spans="1:24" ht="12.75" hidden="1" customHeight="1" x14ac:dyDescent="0.45">
      <c r="A8026">
        <v>65</v>
      </c>
      <c r="B8026" t="s">
        <v>34</v>
      </c>
      <c r="C8026" t="s">
        <v>189</v>
      </c>
      <c r="D8026" s="2" t="str">
        <f t="shared" si="248"/>
        <v>Texas A&amp;M1958</v>
      </c>
      <c r="F8026">
        <v>4</v>
      </c>
      <c r="G8026">
        <v>6</v>
      </c>
      <c r="H8026">
        <v>0</v>
      </c>
      <c r="I8026">
        <v>0.72</v>
      </c>
      <c r="J8026">
        <v>-1.34</v>
      </c>
      <c r="K8026">
        <v>-0.62</v>
      </c>
      <c r="L8026" s="2">
        <f>_xlfn.RANK.EQ(I8026, INDEX(CFB!$I$2:$I$1048576, MATCH(W8026, CFB!$W$2:$W$1048576, 0)):INDEX(CFB!$I$2:$I$1048576, MATCH(W8026, CFB!$W$2:$W$1048576, 0) + COUNTIF(CFB!$W$2:$W$1048576, W8026) - 1), 0)</f>
        <v>53</v>
      </c>
      <c r="M8026" s="2">
        <f>_xlfn.RANK.EQ(J8026, INDEX(CFB!$J$2:$J$1048576, MATCH(W8026, CFB!$W$2:$W$1048576, 0)):INDEX(CFB!$J$2:$J$1048576, MATCH(W8026, CFB!$W$2:$W$1048576, 0) + COUNTIF(CFB!$W$2:$W$1048576, W8026) - 1))</f>
        <v>68</v>
      </c>
      <c r="N8026" s="2">
        <f>RANK(K8026, INDEX(CFB!$K$2:$K$1048576, MATCH(W8026, CFB!$W$2:$W$1048576, 0)):INDEX(CFB!$K$2:$K$1048576, MATCH(W8026, CFB!$W$2:$W$1048576, 0) + COUNTIF(CFB!$W$2:$W$1048576, W8026) - 1))</f>
        <v>65</v>
      </c>
      <c r="O8026">
        <v>24.87</v>
      </c>
      <c r="P8026">
        <v>8.6</v>
      </c>
      <c r="W8026">
        <v>1958</v>
      </c>
      <c r="X8026">
        <f t="shared" si="249"/>
        <v>0</v>
      </c>
    </row>
    <row r="8027" spans="1:24" ht="12.75" hidden="1" customHeight="1" x14ac:dyDescent="0.45">
      <c r="A8027">
        <v>66</v>
      </c>
      <c r="B8027" t="s">
        <v>22</v>
      </c>
      <c r="C8027" t="s">
        <v>12</v>
      </c>
      <c r="D8027" s="2" t="str">
        <f t="shared" si="248"/>
        <v>Miami (FL)1958</v>
      </c>
      <c r="F8027">
        <v>2</v>
      </c>
      <c r="G8027">
        <v>8</v>
      </c>
      <c r="H8027">
        <v>0</v>
      </c>
      <c r="I8027">
        <v>-0.38</v>
      </c>
      <c r="J8027">
        <v>-0.4</v>
      </c>
      <c r="K8027">
        <v>-0.78</v>
      </c>
      <c r="L8027" s="2">
        <f>_xlfn.RANK.EQ(I8027, INDEX(CFB!$I$2:$I$1048576, MATCH(W8027, CFB!$W$2:$W$1048576, 0)):INDEX(CFB!$I$2:$I$1048576, MATCH(W8027, CFB!$W$2:$W$1048576, 0) + COUNTIF(CFB!$W$2:$W$1048576, W8027) - 1), 0)</f>
        <v>60</v>
      </c>
      <c r="M8027" s="2">
        <f>_xlfn.RANK.EQ(J8027, INDEX(CFB!$J$2:$J$1048576, MATCH(W8027, CFB!$W$2:$W$1048576, 0)):INDEX(CFB!$J$2:$J$1048576, MATCH(W8027, CFB!$W$2:$W$1048576, 0) + COUNTIF(CFB!$W$2:$W$1048576, W8027) - 1))</f>
        <v>63</v>
      </c>
      <c r="N8027" s="2">
        <f>RANK(K8027, INDEX(CFB!$K$2:$K$1048576, MATCH(W8027, CFB!$W$2:$W$1048576, 0)):INDEX(CFB!$K$2:$K$1048576, MATCH(W8027, CFB!$W$2:$W$1048576, 0) + COUNTIF(CFB!$W$2:$W$1048576, W8027) - 1))</f>
        <v>66</v>
      </c>
      <c r="O8027">
        <v>23.6</v>
      </c>
      <c r="P8027">
        <v>6.05</v>
      </c>
      <c r="W8027">
        <v>1958</v>
      </c>
      <c r="X8027">
        <f t="shared" si="249"/>
        <v>0</v>
      </c>
    </row>
    <row r="8028" spans="1:24" ht="12.75" hidden="1" customHeight="1" x14ac:dyDescent="0.45">
      <c r="A8028">
        <v>67</v>
      </c>
      <c r="B8028" t="s">
        <v>66</v>
      </c>
      <c r="C8028" t="s">
        <v>255</v>
      </c>
      <c r="D8028" s="2" t="str">
        <f t="shared" si="248"/>
        <v>Washington1958</v>
      </c>
      <c r="F8028">
        <v>3</v>
      </c>
      <c r="G8028">
        <v>7</v>
      </c>
      <c r="H8028">
        <v>0</v>
      </c>
      <c r="I8028">
        <v>-2</v>
      </c>
      <c r="J8028">
        <v>1.0900000000000001</v>
      </c>
      <c r="K8028">
        <v>-0.91</v>
      </c>
      <c r="L8028" s="2">
        <f>_xlfn.RANK.EQ(I8028, INDEX(CFB!$I$2:$I$1048576, MATCH(W8028, CFB!$W$2:$W$1048576, 0)):INDEX(CFB!$I$2:$I$1048576, MATCH(W8028, CFB!$W$2:$W$1048576, 0) + COUNTIF(CFB!$W$2:$W$1048576, W8028) - 1), 0)</f>
        <v>75</v>
      </c>
      <c r="M8028" s="2">
        <f>_xlfn.RANK.EQ(J8028, INDEX(CFB!$J$2:$J$1048576, MATCH(W8028, CFB!$W$2:$W$1048576, 0)):INDEX(CFB!$J$2:$J$1048576, MATCH(W8028, CFB!$W$2:$W$1048576, 0) + COUNTIF(CFB!$W$2:$W$1048576, W8028) - 1))</f>
        <v>55</v>
      </c>
      <c r="N8028" s="2">
        <f>RANK(K8028, INDEX(CFB!$K$2:$K$1048576, MATCH(W8028, CFB!$W$2:$W$1048576, 0)):INDEX(CFB!$K$2:$K$1048576, MATCH(W8028, CFB!$W$2:$W$1048576, 0) + COUNTIF(CFB!$W$2:$W$1048576, W8028) - 1))</f>
        <v>67</v>
      </c>
      <c r="O8028">
        <v>23</v>
      </c>
      <c r="P8028">
        <v>3.27</v>
      </c>
      <c r="W8028">
        <v>1958</v>
      </c>
      <c r="X8028">
        <f t="shared" si="249"/>
        <v>0</v>
      </c>
    </row>
    <row r="8029" spans="1:24" ht="12.75" hidden="1" customHeight="1" x14ac:dyDescent="0.45">
      <c r="A8029">
        <v>68</v>
      </c>
      <c r="B8029" t="s">
        <v>247</v>
      </c>
      <c r="C8029" t="s">
        <v>12</v>
      </c>
      <c r="D8029" s="2" t="str">
        <f t="shared" si="248"/>
        <v>Boston University1958</v>
      </c>
      <c r="F8029">
        <v>4</v>
      </c>
      <c r="G8029">
        <v>5</v>
      </c>
      <c r="H8029">
        <v>0</v>
      </c>
      <c r="I8029">
        <v>3.28</v>
      </c>
      <c r="J8029">
        <v>-5.33</v>
      </c>
      <c r="K8029">
        <v>-2.0499999999999998</v>
      </c>
      <c r="L8029" s="2">
        <f>_xlfn.RANK.EQ(I8029, INDEX(CFB!$I$2:$I$1048576, MATCH(W8029, CFB!$W$2:$W$1048576, 0)):INDEX(CFB!$I$2:$I$1048576, MATCH(W8029, CFB!$W$2:$W$1048576, 0) + COUNTIF(CFB!$W$2:$W$1048576, W8029) - 1), 0)</f>
        <v>32</v>
      </c>
      <c r="M8029" s="2">
        <f>_xlfn.RANK.EQ(J8029, INDEX(CFB!$J$2:$J$1048576, MATCH(W8029, CFB!$W$2:$W$1048576, 0)):INDEX(CFB!$J$2:$J$1048576, MATCH(W8029, CFB!$W$2:$W$1048576, 0) + COUNTIF(CFB!$W$2:$W$1048576, W8029) - 1))</f>
        <v>91</v>
      </c>
      <c r="N8029" s="2">
        <f>RANK(K8029, INDEX(CFB!$K$2:$K$1048576, MATCH(W8029, CFB!$W$2:$W$1048576, 0)):INDEX(CFB!$K$2:$K$1048576, MATCH(W8029, CFB!$W$2:$W$1048576, 0) + COUNTIF(CFB!$W$2:$W$1048576, W8029) - 1))</f>
        <v>68</v>
      </c>
      <c r="O8029">
        <v>26.97</v>
      </c>
      <c r="P8029">
        <v>14.23</v>
      </c>
      <c r="W8029">
        <v>1958</v>
      </c>
      <c r="X8029">
        <f t="shared" si="249"/>
        <v>0</v>
      </c>
    </row>
    <row r="8030" spans="1:24" ht="12.75" hidden="1" customHeight="1" x14ac:dyDescent="0.45">
      <c r="A8030">
        <v>69</v>
      </c>
      <c r="B8030" t="s">
        <v>249</v>
      </c>
      <c r="C8030" t="s">
        <v>251</v>
      </c>
      <c r="D8030" s="2" t="str">
        <f t="shared" si="248"/>
        <v>Hardin-Simmons1958</v>
      </c>
      <c r="F8030">
        <v>6</v>
      </c>
      <c r="G8030">
        <v>5</v>
      </c>
      <c r="H8030">
        <v>0</v>
      </c>
      <c r="I8030">
        <v>-3.56</v>
      </c>
      <c r="J8030">
        <v>1.48</v>
      </c>
      <c r="K8030">
        <v>-2.08</v>
      </c>
      <c r="L8030" s="2">
        <f>_xlfn.RANK.EQ(I8030, INDEX(CFB!$I$2:$I$1048576, MATCH(W8030, CFB!$W$2:$W$1048576, 0)):INDEX(CFB!$I$2:$I$1048576, MATCH(W8030, CFB!$W$2:$W$1048576, 0) + COUNTIF(CFB!$W$2:$W$1048576, W8030) - 1), 0)</f>
        <v>90</v>
      </c>
      <c r="M8030" s="2">
        <f>_xlfn.RANK.EQ(J8030, INDEX(CFB!$J$2:$J$1048576, MATCH(W8030, CFB!$W$2:$W$1048576, 0)):INDEX(CFB!$J$2:$J$1048576, MATCH(W8030, CFB!$W$2:$W$1048576, 0) + COUNTIF(CFB!$W$2:$W$1048576, W8030) - 1))</f>
        <v>52</v>
      </c>
      <c r="N8030" s="2">
        <f>RANK(K8030, INDEX(CFB!$K$2:$K$1048576, MATCH(W8030, CFB!$W$2:$W$1048576, 0)):INDEX(CFB!$K$2:$K$1048576, MATCH(W8030, CFB!$W$2:$W$1048576, 0) + COUNTIF(CFB!$W$2:$W$1048576, W8030) - 1))</f>
        <v>69</v>
      </c>
      <c r="O8030">
        <v>19.89</v>
      </c>
      <c r="P8030">
        <v>6.96</v>
      </c>
      <c r="W8030">
        <v>1958</v>
      </c>
      <c r="X8030">
        <f t="shared" si="249"/>
        <v>0</v>
      </c>
    </row>
    <row r="8031" spans="1:24" ht="12.75" hidden="1" customHeight="1" x14ac:dyDescent="0.45">
      <c r="A8031">
        <v>70</v>
      </c>
      <c r="B8031" t="s">
        <v>213</v>
      </c>
      <c r="C8031" t="s">
        <v>206</v>
      </c>
      <c r="D8031" s="2" t="str">
        <f t="shared" si="248"/>
        <v>Virginia Military Institute1958</v>
      </c>
      <c r="F8031">
        <v>6</v>
      </c>
      <c r="G8031">
        <v>2</v>
      </c>
      <c r="H8031">
        <v>2</v>
      </c>
      <c r="I8031">
        <v>-1.75</v>
      </c>
      <c r="J8031">
        <v>-0.36</v>
      </c>
      <c r="K8031">
        <v>-2.1</v>
      </c>
      <c r="L8031" s="2">
        <f>_xlfn.RANK.EQ(I8031, INDEX(CFB!$I$2:$I$1048576, MATCH(W8031, CFB!$W$2:$W$1048576, 0)):INDEX(CFB!$I$2:$I$1048576, MATCH(W8031, CFB!$W$2:$W$1048576, 0) + COUNTIF(CFB!$W$2:$W$1048576, W8031) - 1), 0)</f>
        <v>69</v>
      </c>
      <c r="M8031" s="2">
        <f>_xlfn.RANK.EQ(J8031, INDEX(CFB!$J$2:$J$1048576, MATCH(W8031, CFB!$W$2:$W$1048576, 0)):INDEX(CFB!$J$2:$J$1048576, MATCH(W8031, CFB!$W$2:$W$1048576, 0) + COUNTIF(CFB!$W$2:$W$1048576, W8031) - 1))</f>
        <v>62</v>
      </c>
      <c r="N8031" s="2">
        <f>RANK(K8031, INDEX(CFB!$K$2:$K$1048576, MATCH(W8031, CFB!$W$2:$W$1048576, 0)):INDEX(CFB!$K$2:$K$1048576, MATCH(W8031, CFB!$W$2:$W$1048576, 0) + COUNTIF(CFB!$W$2:$W$1048576, W8031) - 1))</f>
        <v>70</v>
      </c>
      <c r="O8031">
        <v>21.43</v>
      </c>
      <c r="P8031">
        <v>9.34</v>
      </c>
      <c r="W8031">
        <v>1958</v>
      </c>
      <c r="X8031">
        <f t="shared" si="249"/>
        <v>0</v>
      </c>
    </row>
    <row r="8032" spans="1:24" ht="12.75" hidden="1" customHeight="1" x14ac:dyDescent="0.45">
      <c r="A8032">
        <v>71</v>
      </c>
      <c r="B8032" t="s">
        <v>114</v>
      </c>
      <c r="C8032" t="s">
        <v>12</v>
      </c>
      <c r="D8032" s="2" t="str">
        <f t="shared" si="248"/>
        <v>San Jose State1958</v>
      </c>
      <c r="F8032">
        <v>4</v>
      </c>
      <c r="G8032">
        <v>5</v>
      </c>
      <c r="H8032">
        <v>0</v>
      </c>
      <c r="I8032">
        <v>-1.49</v>
      </c>
      <c r="J8032">
        <v>-0.86</v>
      </c>
      <c r="K8032">
        <v>-2.34</v>
      </c>
      <c r="L8032" s="2">
        <f>_xlfn.RANK.EQ(I8032, INDEX(CFB!$I$2:$I$1048576, MATCH(W8032, CFB!$W$2:$W$1048576, 0)):INDEX(CFB!$I$2:$I$1048576, MATCH(W8032, CFB!$W$2:$W$1048576, 0) + COUNTIF(CFB!$W$2:$W$1048576, W8032) - 1), 0)</f>
        <v>65</v>
      </c>
      <c r="M8032" s="2">
        <f>_xlfn.RANK.EQ(J8032, INDEX(CFB!$J$2:$J$1048576, MATCH(W8032, CFB!$W$2:$W$1048576, 0)):INDEX(CFB!$J$2:$J$1048576, MATCH(W8032, CFB!$W$2:$W$1048576, 0) + COUNTIF(CFB!$W$2:$W$1048576, W8032) - 1))</f>
        <v>67</v>
      </c>
      <c r="N8032" s="2">
        <f>RANK(K8032, INDEX(CFB!$K$2:$K$1048576, MATCH(W8032, CFB!$W$2:$W$1048576, 0)):INDEX(CFB!$K$2:$K$1048576, MATCH(W8032, CFB!$W$2:$W$1048576, 0) + COUNTIF(CFB!$W$2:$W$1048576, W8032) - 1))</f>
        <v>71</v>
      </c>
      <c r="O8032">
        <v>25.01</v>
      </c>
      <c r="P8032">
        <v>6.53</v>
      </c>
      <c r="W8032">
        <v>1958</v>
      </c>
      <c r="X8032">
        <f t="shared" si="249"/>
        <v>0</v>
      </c>
    </row>
    <row r="8033" spans="1:24" ht="12.75" hidden="1" customHeight="1" x14ac:dyDescent="0.45">
      <c r="A8033">
        <v>72</v>
      </c>
      <c r="B8033" t="s">
        <v>222</v>
      </c>
      <c r="C8033" t="s">
        <v>212</v>
      </c>
      <c r="D8033" s="2" t="str">
        <f t="shared" si="248"/>
        <v>Cornell1958</v>
      </c>
      <c r="F8033">
        <v>6</v>
      </c>
      <c r="G8033">
        <v>3</v>
      </c>
      <c r="H8033">
        <v>0</v>
      </c>
      <c r="I8033">
        <v>-2.34</v>
      </c>
      <c r="J8033">
        <v>-0.08</v>
      </c>
      <c r="K8033">
        <v>-2.42</v>
      </c>
      <c r="L8033" s="2">
        <f>_xlfn.RANK.EQ(I8033, INDEX(CFB!$I$2:$I$1048576, MATCH(W8033, CFB!$W$2:$W$1048576, 0)):INDEX(CFB!$I$2:$I$1048576, MATCH(W8033, CFB!$W$2:$W$1048576, 0) + COUNTIF(CFB!$W$2:$W$1048576, W8033) - 1), 0)</f>
        <v>79</v>
      </c>
      <c r="M8033" s="2">
        <f>_xlfn.RANK.EQ(J8033, INDEX(CFB!$J$2:$J$1048576, MATCH(W8033, CFB!$W$2:$W$1048576, 0)):INDEX(CFB!$J$2:$J$1048576, MATCH(W8033, CFB!$W$2:$W$1048576, 0) + COUNTIF(CFB!$W$2:$W$1048576, W8033) - 1))</f>
        <v>60</v>
      </c>
      <c r="N8033" s="2">
        <f>RANK(K8033, INDEX(CFB!$K$2:$K$1048576, MATCH(W8033, CFB!$W$2:$W$1048576, 0)):INDEX(CFB!$K$2:$K$1048576, MATCH(W8033, CFB!$W$2:$W$1048576, 0) + COUNTIF(CFB!$W$2:$W$1048576, W8033) - 1))</f>
        <v>72</v>
      </c>
      <c r="O8033">
        <v>17.239999999999998</v>
      </c>
      <c r="P8033">
        <v>12.39</v>
      </c>
      <c r="W8033">
        <v>1958</v>
      </c>
      <c r="X8033">
        <f t="shared" si="249"/>
        <v>0</v>
      </c>
    </row>
    <row r="8034" spans="1:24" ht="12.75" hidden="1" customHeight="1" x14ac:dyDescent="0.45">
      <c r="A8034">
        <v>73</v>
      </c>
      <c r="B8034" t="s">
        <v>32</v>
      </c>
      <c r="C8034" t="s">
        <v>250</v>
      </c>
      <c r="D8034" s="2" t="str">
        <f t="shared" si="248"/>
        <v>BYU1958</v>
      </c>
      <c r="F8034">
        <v>6</v>
      </c>
      <c r="G8034">
        <v>4</v>
      </c>
      <c r="H8034">
        <v>0</v>
      </c>
      <c r="I8034">
        <v>-0.51</v>
      </c>
      <c r="J8034">
        <v>-1.99</v>
      </c>
      <c r="K8034">
        <v>-2.5</v>
      </c>
      <c r="L8034" s="2">
        <f>_xlfn.RANK.EQ(I8034, INDEX(CFB!$I$2:$I$1048576, MATCH(W8034, CFB!$W$2:$W$1048576, 0)):INDEX(CFB!$I$2:$I$1048576, MATCH(W8034, CFB!$W$2:$W$1048576, 0) + COUNTIF(CFB!$W$2:$W$1048576, W8034) - 1), 0)</f>
        <v>61</v>
      </c>
      <c r="M8034" s="2">
        <f>_xlfn.RANK.EQ(J8034, INDEX(CFB!$J$2:$J$1048576, MATCH(W8034, CFB!$W$2:$W$1048576, 0)):INDEX(CFB!$J$2:$J$1048576, MATCH(W8034, CFB!$W$2:$W$1048576, 0) + COUNTIF(CFB!$W$2:$W$1048576, W8034) - 1))</f>
        <v>74</v>
      </c>
      <c r="N8034" s="2">
        <f>RANK(K8034, INDEX(CFB!$K$2:$K$1048576, MATCH(W8034, CFB!$W$2:$W$1048576, 0)):INDEX(CFB!$K$2:$K$1048576, MATCH(W8034, CFB!$W$2:$W$1048576, 0) + COUNTIF(CFB!$W$2:$W$1048576, W8034) - 1))</f>
        <v>73</v>
      </c>
      <c r="O8034">
        <v>23.14</v>
      </c>
      <c r="P8034">
        <v>9.48</v>
      </c>
      <c r="W8034">
        <v>1958</v>
      </c>
      <c r="X8034">
        <f t="shared" si="249"/>
        <v>0</v>
      </c>
    </row>
    <row r="8035" spans="1:24" ht="12.75" hidden="1" customHeight="1" x14ac:dyDescent="0.45">
      <c r="A8035">
        <v>74</v>
      </c>
      <c r="B8035" t="s">
        <v>96</v>
      </c>
      <c r="C8035" t="s">
        <v>23</v>
      </c>
      <c r="D8035" s="2" t="str">
        <f t="shared" si="248"/>
        <v>Maryland1958</v>
      </c>
      <c r="F8035">
        <v>4</v>
      </c>
      <c r="G8035">
        <v>6</v>
      </c>
      <c r="H8035">
        <v>0</v>
      </c>
      <c r="I8035">
        <v>-2.56</v>
      </c>
      <c r="J8035">
        <v>-0.21</v>
      </c>
      <c r="K8035">
        <v>-2.77</v>
      </c>
      <c r="L8035" s="2">
        <f>_xlfn.RANK.EQ(I8035, INDEX(CFB!$I$2:$I$1048576, MATCH(W8035, CFB!$W$2:$W$1048576, 0)):INDEX(CFB!$I$2:$I$1048576, MATCH(W8035, CFB!$W$2:$W$1048576, 0) + COUNTIF(CFB!$W$2:$W$1048576, W8035) - 1), 0)</f>
        <v>81</v>
      </c>
      <c r="M8035" s="2">
        <f>_xlfn.RANK.EQ(J8035, INDEX(CFB!$J$2:$J$1048576, MATCH(W8035, CFB!$W$2:$W$1048576, 0)):INDEX(CFB!$J$2:$J$1048576, MATCH(W8035, CFB!$W$2:$W$1048576, 0) + COUNTIF(CFB!$W$2:$W$1048576, W8035) - 1))</f>
        <v>61</v>
      </c>
      <c r="N8035" s="2">
        <f>RANK(K8035, INDEX(CFB!$K$2:$K$1048576, MATCH(W8035, CFB!$W$2:$W$1048576, 0)):INDEX(CFB!$K$2:$K$1048576, MATCH(W8035, CFB!$W$2:$W$1048576, 0) + COUNTIF(CFB!$W$2:$W$1048576, W8035) - 1))</f>
        <v>74</v>
      </c>
      <c r="O8035">
        <v>22.33</v>
      </c>
      <c r="P8035">
        <v>8.49</v>
      </c>
      <c r="W8035">
        <v>1958</v>
      </c>
      <c r="X8035">
        <f t="shared" si="249"/>
        <v>0</v>
      </c>
    </row>
    <row r="8036" spans="1:24" ht="12.75" hidden="1" customHeight="1" x14ac:dyDescent="0.45">
      <c r="A8036">
        <v>75</v>
      </c>
      <c r="B8036" t="s">
        <v>40</v>
      </c>
      <c r="C8036" t="s">
        <v>254</v>
      </c>
      <c r="D8036" s="2" t="str">
        <f t="shared" si="248"/>
        <v>Iowa State1958</v>
      </c>
      <c r="F8036">
        <v>4</v>
      </c>
      <c r="G8036">
        <v>6</v>
      </c>
      <c r="H8036">
        <v>0</v>
      </c>
      <c r="I8036">
        <v>-7.3</v>
      </c>
      <c r="J8036">
        <v>4.16</v>
      </c>
      <c r="K8036">
        <v>-3.14</v>
      </c>
      <c r="L8036" s="2">
        <f>_xlfn.RANK.EQ(I8036, INDEX(CFB!$I$2:$I$1048576, MATCH(W8036, CFB!$W$2:$W$1048576, 0)):INDEX(CFB!$I$2:$I$1048576, MATCH(W8036, CFB!$W$2:$W$1048576, 0) + COUNTIF(CFB!$W$2:$W$1048576, W8036) - 1), 0)</f>
        <v>100</v>
      </c>
      <c r="M8036" s="2">
        <f>_xlfn.RANK.EQ(J8036, INDEX(CFB!$J$2:$J$1048576, MATCH(W8036, CFB!$W$2:$W$1048576, 0)):INDEX(CFB!$J$2:$J$1048576, MATCH(W8036, CFB!$W$2:$W$1048576, 0) + COUNTIF(CFB!$W$2:$W$1048576, W8036) - 1))</f>
        <v>28</v>
      </c>
      <c r="N8036" s="2">
        <f>RANK(K8036, INDEX(CFB!$K$2:$K$1048576, MATCH(W8036, CFB!$W$2:$W$1048576, 0)):INDEX(CFB!$K$2:$K$1048576, MATCH(W8036, CFB!$W$2:$W$1048576, 0) + COUNTIF(CFB!$W$2:$W$1048576, W8036) - 1))</f>
        <v>75</v>
      </c>
      <c r="O8036">
        <v>18.66</v>
      </c>
      <c r="P8036">
        <v>1.57</v>
      </c>
      <c r="W8036">
        <v>1958</v>
      </c>
      <c r="X8036">
        <f t="shared" si="249"/>
        <v>0</v>
      </c>
    </row>
    <row r="8037" spans="1:24" ht="12.75" hidden="1" customHeight="1" x14ac:dyDescent="0.45">
      <c r="A8037">
        <v>76</v>
      </c>
      <c r="B8037" t="s">
        <v>71</v>
      </c>
      <c r="C8037" t="s">
        <v>12</v>
      </c>
      <c r="D8037" s="2" t="str">
        <f t="shared" si="248"/>
        <v>Texas Tech1958</v>
      </c>
      <c r="F8037">
        <v>3</v>
      </c>
      <c r="G8037">
        <v>7</v>
      </c>
      <c r="H8037">
        <v>0</v>
      </c>
      <c r="I8037">
        <v>-2.63</v>
      </c>
      <c r="J8037">
        <v>-0.64</v>
      </c>
      <c r="K8037">
        <v>-3.27</v>
      </c>
      <c r="L8037" s="2">
        <f>_xlfn.RANK.EQ(I8037, INDEX(CFB!$I$2:$I$1048576, MATCH(W8037, CFB!$W$2:$W$1048576, 0)):INDEX(CFB!$I$2:$I$1048576, MATCH(W8037, CFB!$W$2:$W$1048576, 0) + COUNTIF(CFB!$W$2:$W$1048576, W8037) - 1), 0)</f>
        <v>83</v>
      </c>
      <c r="M8037" s="2">
        <f>_xlfn.RANK.EQ(J8037, INDEX(CFB!$J$2:$J$1048576, MATCH(W8037, CFB!$W$2:$W$1048576, 0)):INDEX(CFB!$J$2:$J$1048576, MATCH(W8037, CFB!$W$2:$W$1048576, 0) + COUNTIF(CFB!$W$2:$W$1048576, W8037) - 1))</f>
        <v>66</v>
      </c>
      <c r="N8037" s="2">
        <f>RANK(K8037, INDEX(CFB!$K$2:$K$1048576, MATCH(W8037, CFB!$W$2:$W$1048576, 0)):INDEX(CFB!$K$2:$K$1048576, MATCH(W8037, CFB!$W$2:$W$1048576, 0) + COUNTIF(CFB!$W$2:$W$1048576, W8037) - 1))</f>
        <v>76</v>
      </c>
      <c r="O8037">
        <v>20.309999999999999</v>
      </c>
      <c r="P8037">
        <v>6.3</v>
      </c>
      <c r="W8037">
        <v>1958</v>
      </c>
      <c r="X8037">
        <f t="shared" si="249"/>
        <v>0</v>
      </c>
    </row>
    <row r="8038" spans="1:24" ht="12.75" hidden="1" customHeight="1" x14ac:dyDescent="0.45">
      <c r="A8038">
        <v>77</v>
      </c>
      <c r="B8038" t="s">
        <v>220</v>
      </c>
      <c r="C8038" t="s">
        <v>212</v>
      </c>
      <c r="D8038" s="2" t="str">
        <f t="shared" si="248"/>
        <v>Princeton1958</v>
      </c>
      <c r="F8038">
        <v>6</v>
      </c>
      <c r="G8038">
        <v>3</v>
      </c>
      <c r="H8038">
        <v>0</v>
      </c>
      <c r="I8038">
        <v>3.2</v>
      </c>
      <c r="J8038">
        <v>-6.57</v>
      </c>
      <c r="K8038">
        <v>-3.37</v>
      </c>
      <c r="L8038" s="2">
        <f>_xlfn.RANK.EQ(I8038, INDEX(CFB!$I$2:$I$1048576, MATCH(W8038, CFB!$W$2:$W$1048576, 0)):INDEX(CFB!$I$2:$I$1048576, MATCH(W8038, CFB!$W$2:$W$1048576, 0) + COUNTIF(CFB!$W$2:$W$1048576, W8038) - 1), 0)</f>
        <v>33</v>
      </c>
      <c r="M8038" s="2">
        <f>_xlfn.RANK.EQ(J8038, INDEX(CFB!$J$2:$J$1048576, MATCH(W8038, CFB!$W$2:$W$1048576, 0)):INDEX(CFB!$J$2:$J$1048576, MATCH(W8038, CFB!$W$2:$W$1048576, 0) + COUNTIF(CFB!$W$2:$W$1048576, W8038) - 1))</f>
        <v>99</v>
      </c>
      <c r="N8038" s="2">
        <f>RANK(K8038, INDEX(CFB!$K$2:$K$1048576, MATCH(W8038, CFB!$W$2:$W$1048576, 0)):INDEX(CFB!$K$2:$K$1048576, MATCH(W8038, CFB!$W$2:$W$1048576, 0) + COUNTIF(CFB!$W$2:$W$1048576, W8038) - 1))</f>
        <v>77</v>
      </c>
      <c r="O8038">
        <v>24.3</v>
      </c>
      <c r="P8038">
        <v>16.87</v>
      </c>
      <c r="W8038">
        <v>1958</v>
      </c>
      <c r="X8038">
        <f t="shared" si="249"/>
        <v>0</v>
      </c>
    </row>
    <row r="8039" spans="1:24" ht="12.75" hidden="1" customHeight="1" x14ac:dyDescent="0.45">
      <c r="A8039">
        <v>78</v>
      </c>
      <c r="B8039" t="s">
        <v>141</v>
      </c>
      <c r="C8039" t="s">
        <v>250</v>
      </c>
      <c r="D8039" s="2" t="str">
        <f t="shared" si="248"/>
        <v>New Mexico1958</v>
      </c>
      <c r="F8039">
        <v>7</v>
      </c>
      <c r="G8039">
        <v>3</v>
      </c>
      <c r="H8039">
        <v>0</v>
      </c>
      <c r="I8039">
        <v>2.04</v>
      </c>
      <c r="J8039">
        <v>-5.64</v>
      </c>
      <c r="K8039">
        <v>-3.6</v>
      </c>
      <c r="L8039" s="2">
        <f>_xlfn.RANK.EQ(I8039, INDEX(CFB!$I$2:$I$1048576, MATCH(W8039, CFB!$W$2:$W$1048576, 0)):INDEX(CFB!$I$2:$I$1048576, MATCH(W8039, CFB!$W$2:$W$1048576, 0) + COUNTIF(CFB!$W$2:$W$1048576, W8039) - 1), 0)</f>
        <v>43</v>
      </c>
      <c r="M8039" s="2">
        <f>_xlfn.RANK.EQ(J8039, INDEX(CFB!$J$2:$J$1048576, MATCH(W8039, CFB!$W$2:$W$1048576, 0)):INDEX(CFB!$J$2:$J$1048576, MATCH(W8039, CFB!$W$2:$W$1048576, 0) + COUNTIF(CFB!$W$2:$W$1048576, W8039) - 1))</f>
        <v>94</v>
      </c>
      <c r="N8039" s="2">
        <f>RANK(K8039, INDEX(CFB!$K$2:$K$1048576, MATCH(W8039, CFB!$W$2:$W$1048576, 0)):INDEX(CFB!$K$2:$K$1048576, MATCH(W8039, CFB!$W$2:$W$1048576, 0) + COUNTIF(CFB!$W$2:$W$1048576, W8039) - 1))</f>
        <v>78</v>
      </c>
      <c r="O8039">
        <v>23.9</v>
      </c>
      <c r="P8039">
        <v>14.81</v>
      </c>
      <c r="W8039">
        <v>1958</v>
      </c>
      <c r="X8039">
        <f t="shared" si="249"/>
        <v>0</v>
      </c>
    </row>
    <row r="8040" spans="1:24" ht="12.75" hidden="1" customHeight="1" x14ac:dyDescent="0.45">
      <c r="A8040">
        <v>79</v>
      </c>
      <c r="B8040" t="s">
        <v>221</v>
      </c>
      <c r="C8040" t="s">
        <v>212</v>
      </c>
      <c r="D8040" s="2" t="str">
        <f t="shared" si="248"/>
        <v>Brown1958</v>
      </c>
      <c r="F8040">
        <v>6</v>
      </c>
      <c r="G8040">
        <v>3</v>
      </c>
      <c r="H8040">
        <v>0</v>
      </c>
      <c r="I8040">
        <v>2.39</v>
      </c>
      <c r="J8040">
        <v>-6.09</v>
      </c>
      <c r="K8040">
        <v>-3.69</v>
      </c>
      <c r="L8040" s="2">
        <f>_xlfn.RANK.EQ(I8040, INDEX(CFB!$I$2:$I$1048576, MATCH(W8040, CFB!$W$2:$W$1048576, 0)):INDEX(CFB!$I$2:$I$1048576, MATCH(W8040, CFB!$W$2:$W$1048576, 0) + COUNTIF(CFB!$W$2:$W$1048576, W8040) - 1), 0)</f>
        <v>41</v>
      </c>
      <c r="M8040" s="2">
        <f>_xlfn.RANK.EQ(J8040, INDEX(CFB!$J$2:$J$1048576, MATCH(W8040, CFB!$W$2:$W$1048576, 0)):INDEX(CFB!$J$2:$J$1048576, MATCH(W8040, CFB!$W$2:$W$1048576, 0) + COUNTIF(CFB!$W$2:$W$1048576, W8040) - 1))</f>
        <v>97</v>
      </c>
      <c r="N8040" s="2">
        <f>RANK(K8040, INDEX(CFB!$K$2:$K$1048576, MATCH(W8040, CFB!$W$2:$W$1048576, 0)):INDEX(CFB!$K$2:$K$1048576, MATCH(W8040, CFB!$W$2:$W$1048576, 0) + COUNTIF(CFB!$W$2:$W$1048576, W8040) - 1))</f>
        <v>79</v>
      </c>
      <c r="O8040">
        <v>22.71</v>
      </c>
      <c r="P8040">
        <v>15.78</v>
      </c>
      <c r="W8040">
        <v>1958</v>
      </c>
      <c r="X8040">
        <f t="shared" si="249"/>
        <v>0</v>
      </c>
    </row>
    <row r="8041" spans="1:24" ht="12.75" hidden="1" customHeight="1" x14ac:dyDescent="0.45">
      <c r="A8041">
        <v>80</v>
      </c>
      <c r="B8041" t="s">
        <v>41</v>
      </c>
      <c r="C8041" t="s">
        <v>254</v>
      </c>
      <c r="D8041" s="2" t="str">
        <f t="shared" si="248"/>
        <v>Kansas State1958</v>
      </c>
      <c r="F8041">
        <v>3</v>
      </c>
      <c r="G8041">
        <v>7</v>
      </c>
      <c r="H8041">
        <v>0</v>
      </c>
      <c r="I8041">
        <v>-1.58</v>
      </c>
      <c r="J8041">
        <v>-2.58</v>
      </c>
      <c r="K8041">
        <v>-4.16</v>
      </c>
      <c r="L8041" s="2">
        <f>_xlfn.RANK.EQ(I8041, INDEX(CFB!$I$2:$I$1048576, MATCH(W8041, CFB!$W$2:$W$1048576, 0)):INDEX(CFB!$I$2:$I$1048576, MATCH(W8041, CFB!$W$2:$W$1048576, 0) + COUNTIF(CFB!$W$2:$W$1048576, W8041) - 1), 0)</f>
        <v>67</v>
      </c>
      <c r="M8041" s="2">
        <f>_xlfn.RANK.EQ(J8041, INDEX(CFB!$J$2:$J$1048576, MATCH(W8041, CFB!$W$2:$W$1048576, 0)):INDEX(CFB!$J$2:$J$1048576, MATCH(W8041, CFB!$W$2:$W$1048576, 0) + COUNTIF(CFB!$W$2:$W$1048576, W8041) - 1))</f>
        <v>80</v>
      </c>
      <c r="N8041" s="2">
        <f>RANK(K8041, INDEX(CFB!$K$2:$K$1048576, MATCH(W8041, CFB!$W$2:$W$1048576, 0)):INDEX(CFB!$K$2:$K$1048576, MATCH(W8041, CFB!$W$2:$W$1048576, 0) + COUNTIF(CFB!$W$2:$W$1048576, W8041) - 1))</f>
        <v>80</v>
      </c>
      <c r="O8041">
        <v>22.31</v>
      </c>
      <c r="P8041">
        <v>9.56</v>
      </c>
      <c r="W8041">
        <v>1958</v>
      </c>
      <c r="X8041">
        <f t="shared" si="249"/>
        <v>0</v>
      </c>
    </row>
    <row r="8042" spans="1:24" ht="12.75" hidden="1" customHeight="1" x14ac:dyDescent="0.45">
      <c r="A8042">
        <v>81</v>
      </c>
      <c r="B8042" t="s">
        <v>106</v>
      </c>
      <c r="C8042" t="s">
        <v>23</v>
      </c>
      <c r="D8042" s="2" t="str">
        <f t="shared" si="248"/>
        <v>Wake Forest1958</v>
      </c>
      <c r="F8042">
        <v>3</v>
      </c>
      <c r="G8042">
        <v>7</v>
      </c>
      <c r="H8042">
        <v>0</v>
      </c>
      <c r="I8042">
        <v>-1.98</v>
      </c>
      <c r="J8042">
        <v>-2.23</v>
      </c>
      <c r="K8042">
        <v>-4.21</v>
      </c>
      <c r="L8042" s="2">
        <f>_xlfn.RANK.EQ(I8042, INDEX(CFB!$I$2:$I$1048576, MATCH(W8042, CFB!$W$2:$W$1048576, 0)):INDEX(CFB!$I$2:$I$1048576, MATCH(W8042, CFB!$W$2:$W$1048576, 0) + COUNTIF(CFB!$W$2:$W$1048576, W8042) - 1), 0)</f>
        <v>74</v>
      </c>
      <c r="M8042" s="2">
        <f>_xlfn.RANK.EQ(J8042, INDEX(CFB!$J$2:$J$1048576, MATCH(W8042, CFB!$W$2:$W$1048576, 0)):INDEX(CFB!$J$2:$J$1048576, MATCH(W8042, CFB!$W$2:$W$1048576, 0) + COUNTIF(CFB!$W$2:$W$1048576, W8042) - 1))</f>
        <v>75</v>
      </c>
      <c r="N8042" s="2">
        <f>RANK(K8042, INDEX(CFB!$K$2:$K$1048576, MATCH(W8042, CFB!$W$2:$W$1048576, 0)):INDEX(CFB!$K$2:$K$1048576, MATCH(W8042, CFB!$W$2:$W$1048576, 0) + COUNTIF(CFB!$W$2:$W$1048576, W8042) - 1))</f>
        <v>81</v>
      </c>
      <c r="O8042">
        <v>22.8</v>
      </c>
      <c r="P8042">
        <v>8.64</v>
      </c>
      <c r="W8042">
        <v>1958</v>
      </c>
      <c r="X8042">
        <f t="shared" si="249"/>
        <v>0</v>
      </c>
    </row>
    <row r="8043" spans="1:24" ht="12.75" hidden="1" customHeight="1" x14ac:dyDescent="0.45">
      <c r="A8043">
        <v>82</v>
      </c>
      <c r="B8043" t="s">
        <v>47</v>
      </c>
      <c r="C8043" t="s">
        <v>254</v>
      </c>
      <c r="D8043" s="2" t="str">
        <f t="shared" si="248"/>
        <v>Nebraska1958</v>
      </c>
      <c r="F8043">
        <v>3</v>
      </c>
      <c r="G8043">
        <v>7</v>
      </c>
      <c r="H8043">
        <v>0</v>
      </c>
      <c r="I8043">
        <v>-2.5499999999999998</v>
      </c>
      <c r="J8043">
        <v>-2.2999999999999998</v>
      </c>
      <c r="K8043">
        <v>-4.8600000000000003</v>
      </c>
      <c r="L8043" s="2">
        <f>_xlfn.RANK.EQ(I8043, INDEX(CFB!$I$2:$I$1048576, MATCH(W8043, CFB!$W$2:$W$1048576, 0)):INDEX(CFB!$I$2:$I$1048576, MATCH(W8043, CFB!$W$2:$W$1048576, 0) + COUNTIF(CFB!$W$2:$W$1048576, W8043) - 1), 0)</f>
        <v>80</v>
      </c>
      <c r="M8043" s="2">
        <f>_xlfn.RANK.EQ(J8043, INDEX(CFB!$J$2:$J$1048576, MATCH(W8043, CFB!$W$2:$W$1048576, 0)):INDEX(CFB!$J$2:$J$1048576, MATCH(W8043, CFB!$W$2:$W$1048576, 0) + COUNTIF(CFB!$W$2:$W$1048576, W8043) - 1))</f>
        <v>76</v>
      </c>
      <c r="N8043" s="2">
        <f>RANK(K8043, INDEX(CFB!$K$2:$K$1048576, MATCH(W8043, CFB!$W$2:$W$1048576, 0)):INDEX(CFB!$K$2:$K$1048576, MATCH(W8043, CFB!$W$2:$W$1048576, 0) + COUNTIF(CFB!$W$2:$W$1048576, W8043) - 1))</f>
        <v>82</v>
      </c>
      <c r="O8043">
        <v>21.61</v>
      </c>
      <c r="P8043">
        <v>10.25</v>
      </c>
      <c r="W8043">
        <v>1958</v>
      </c>
      <c r="X8043">
        <f t="shared" si="249"/>
        <v>0</v>
      </c>
    </row>
    <row r="8044" spans="1:24" ht="12.75" hidden="1" customHeight="1" x14ac:dyDescent="0.45">
      <c r="A8044">
        <v>83</v>
      </c>
      <c r="B8044" t="s">
        <v>224</v>
      </c>
      <c r="C8044" t="s">
        <v>212</v>
      </c>
      <c r="D8044" s="2" t="str">
        <f t="shared" si="248"/>
        <v>Pennsylvania1958</v>
      </c>
      <c r="F8044">
        <v>4</v>
      </c>
      <c r="G8044">
        <v>5</v>
      </c>
      <c r="H8044">
        <v>0</v>
      </c>
      <c r="I8044">
        <v>-1.91</v>
      </c>
      <c r="J8044">
        <v>-3.02</v>
      </c>
      <c r="K8044">
        <v>-4.93</v>
      </c>
      <c r="L8044" s="2">
        <f>_xlfn.RANK.EQ(I8044, INDEX(CFB!$I$2:$I$1048576, MATCH(W8044, CFB!$W$2:$W$1048576, 0)):INDEX(CFB!$I$2:$I$1048576, MATCH(W8044, CFB!$W$2:$W$1048576, 0) + COUNTIF(CFB!$W$2:$W$1048576, W8044) - 1), 0)</f>
        <v>72</v>
      </c>
      <c r="M8044" s="2">
        <f>_xlfn.RANK.EQ(J8044, INDEX(CFB!$J$2:$J$1048576, MATCH(W8044, CFB!$W$2:$W$1048576, 0)):INDEX(CFB!$J$2:$J$1048576, MATCH(W8044, CFB!$W$2:$W$1048576, 0) + COUNTIF(CFB!$W$2:$W$1048576, W8044) - 1))</f>
        <v>83</v>
      </c>
      <c r="N8044" s="2">
        <f>RANK(K8044, INDEX(CFB!$K$2:$K$1048576, MATCH(W8044, CFB!$W$2:$W$1048576, 0)):INDEX(CFB!$K$2:$K$1048576, MATCH(W8044, CFB!$W$2:$W$1048576, 0) + COUNTIF(CFB!$W$2:$W$1048576, W8044) - 1))</f>
        <v>83</v>
      </c>
      <c r="O8044">
        <v>19.71</v>
      </c>
      <c r="P8044">
        <v>15.77</v>
      </c>
      <c r="W8044">
        <v>1958</v>
      </c>
      <c r="X8044">
        <f t="shared" si="249"/>
        <v>0</v>
      </c>
    </row>
    <row r="8045" spans="1:24" ht="12.75" hidden="1" customHeight="1" x14ac:dyDescent="0.45">
      <c r="A8045">
        <v>84</v>
      </c>
      <c r="B8045" t="s">
        <v>112</v>
      </c>
      <c r="C8045" t="s">
        <v>255</v>
      </c>
      <c r="D8045" s="2" t="str">
        <f t="shared" si="248"/>
        <v>Stanford1958</v>
      </c>
      <c r="F8045">
        <v>2</v>
      </c>
      <c r="G8045">
        <v>8</v>
      </c>
      <c r="H8045">
        <v>0</v>
      </c>
      <c r="I8045">
        <v>-1.49</v>
      </c>
      <c r="J8045">
        <v>-3.49</v>
      </c>
      <c r="K8045">
        <v>-4.9800000000000004</v>
      </c>
      <c r="L8045" s="2">
        <f>_xlfn.RANK.EQ(I8045, INDEX(CFB!$I$2:$I$1048576, MATCH(W8045, CFB!$W$2:$W$1048576, 0)):INDEX(CFB!$I$2:$I$1048576, MATCH(W8045, CFB!$W$2:$W$1048576, 0) + COUNTIF(CFB!$W$2:$W$1048576, W8045) - 1), 0)</f>
        <v>65</v>
      </c>
      <c r="M8045" s="2">
        <f>_xlfn.RANK.EQ(J8045, INDEX(CFB!$J$2:$J$1048576, MATCH(W8045, CFB!$W$2:$W$1048576, 0)):INDEX(CFB!$J$2:$J$1048576, MATCH(W8045, CFB!$W$2:$W$1048576, 0) + COUNTIF(CFB!$W$2:$W$1048576, W8045) - 1))</f>
        <v>86</v>
      </c>
      <c r="N8045" s="2">
        <f>RANK(K8045, INDEX(CFB!$K$2:$K$1048576, MATCH(W8045, CFB!$W$2:$W$1048576, 0)):INDEX(CFB!$K$2:$K$1048576, MATCH(W8045, CFB!$W$2:$W$1048576, 0) + COUNTIF(CFB!$W$2:$W$1048576, W8045) - 1))</f>
        <v>84</v>
      </c>
      <c r="O8045">
        <v>23.66</v>
      </c>
      <c r="P8045">
        <v>10.14</v>
      </c>
      <c r="W8045">
        <v>1958</v>
      </c>
      <c r="X8045">
        <f t="shared" si="249"/>
        <v>0</v>
      </c>
    </row>
    <row r="8046" spans="1:24" ht="12.75" hidden="1" customHeight="1" x14ac:dyDescent="0.45">
      <c r="A8046">
        <v>85</v>
      </c>
      <c r="B8046" t="s">
        <v>219</v>
      </c>
      <c r="C8046" t="s">
        <v>212</v>
      </c>
      <c r="D8046" s="2" t="str">
        <f t="shared" si="248"/>
        <v>Harvard1958</v>
      </c>
      <c r="F8046">
        <v>4</v>
      </c>
      <c r="G8046">
        <v>5</v>
      </c>
      <c r="H8046">
        <v>0</v>
      </c>
      <c r="I8046">
        <v>-4.5999999999999996</v>
      </c>
      <c r="J8046">
        <v>-0.48</v>
      </c>
      <c r="K8046">
        <v>-5.08</v>
      </c>
      <c r="L8046" s="2">
        <f>_xlfn.RANK.EQ(I8046, INDEX(CFB!$I$2:$I$1048576, MATCH(W8046, CFB!$W$2:$W$1048576, 0)):INDEX(CFB!$I$2:$I$1048576, MATCH(W8046, CFB!$W$2:$W$1048576, 0) + COUNTIF(CFB!$W$2:$W$1048576, W8046) - 1), 0)</f>
        <v>96</v>
      </c>
      <c r="M8046" s="2">
        <f>_xlfn.RANK.EQ(J8046, INDEX(CFB!$J$2:$J$1048576, MATCH(W8046, CFB!$W$2:$W$1048576, 0)):INDEX(CFB!$J$2:$J$1048576, MATCH(W8046, CFB!$W$2:$W$1048576, 0) + COUNTIF(CFB!$W$2:$W$1048576, W8046) - 1))</f>
        <v>64</v>
      </c>
      <c r="N8046" s="2">
        <f>RANK(K8046, INDEX(CFB!$K$2:$K$1048576, MATCH(W8046, CFB!$W$2:$W$1048576, 0)):INDEX(CFB!$K$2:$K$1048576, MATCH(W8046, CFB!$W$2:$W$1048576, 0) + COUNTIF(CFB!$W$2:$W$1048576, W8046) - 1))</f>
        <v>85</v>
      </c>
      <c r="O8046">
        <v>15.61</v>
      </c>
      <c r="P8046">
        <v>9.93</v>
      </c>
      <c r="W8046">
        <v>1958</v>
      </c>
      <c r="X8046">
        <f t="shared" si="249"/>
        <v>0</v>
      </c>
    </row>
    <row r="8047" spans="1:24" ht="12.75" hidden="1" customHeight="1" x14ac:dyDescent="0.45">
      <c r="A8047">
        <v>86</v>
      </c>
      <c r="B8047" t="s">
        <v>194</v>
      </c>
      <c r="C8047" t="s">
        <v>195</v>
      </c>
      <c r="D8047" s="2" t="str">
        <f t="shared" si="248"/>
        <v>Wichita State1958</v>
      </c>
      <c r="F8047">
        <v>4</v>
      </c>
      <c r="G8047">
        <v>5</v>
      </c>
      <c r="H8047">
        <v>1</v>
      </c>
      <c r="I8047">
        <v>-0.81</v>
      </c>
      <c r="J8047">
        <v>-4.4800000000000004</v>
      </c>
      <c r="K8047">
        <v>-5.29</v>
      </c>
      <c r="L8047" s="2">
        <f>_xlfn.RANK.EQ(I8047, INDEX(CFB!$I$2:$I$1048576, MATCH(W8047, CFB!$W$2:$W$1048576, 0)):INDEX(CFB!$I$2:$I$1048576, MATCH(W8047, CFB!$W$2:$W$1048576, 0) + COUNTIF(CFB!$W$2:$W$1048576, W8047) - 1), 0)</f>
        <v>63</v>
      </c>
      <c r="M8047" s="2">
        <f>_xlfn.RANK.EQ(J8047, INDEX(CFB!$J$2:$J$1048576, MATCH(W8047, CFB!$W$2:$W$1048576, 0)):INDEX(CFB!$J$2:$J$1048576, MATCH(W8047, CFB!$W$2:$W$1048576, 0) + COUNTIF(CFB!$W$2:$W$1048576, W8047) - 1))</f>
        <v>89</v>
      </c>
      <c r="N8047" s="2">
        <f>RANK(K8047, INDEX(CFB!$K$2:$K$1048576, MATCH(W8047, CFB!$W$2:$W$1048576, 0)):INDEX(CFB!$K$2:$K$1048576, MATCH(W8047, CFB!$W$2:$W$1048576, 0) + COUNTIF(CFB!$W$2:$W$1048576, W8047) - 1))</f>
        <v>86</v>
      </c>
      <c r="O8047">
        <v>21.37</v>
      </c>
      <c r="P8047">
        <v>14.89</v>
      </c>
      <c r="W8047">
        <v>1958</v>
      </c>
      <c r="X8047">
        <f t="shared" si="249"/>
        <v>0</v>
      </c>
    </row>
    <row r="8048" spans="1:24" ht="12.75" hidden="1" customHeight="1" x14ac:dyDescent="0.45">
      <c r="A8048">
        <v>87</v>
      </c>
      <c r="B8048" t="s">
        <v>84</v>
      </c>
      <c r="C8048" t="s">
        <v>250</v>
      </c>
      <c r="D8048" s="2" t="str">
        <f t="shared" si="248"/>
        <v>Utah1958</v>
      </c>
      <c r="F8048">
        <v>4</v>
      </c>
      <c r="G8048">
        <v>7</v>
      </c>
      <c r="H8048">
        <v>0</v>
      </c>
      <c r="I8048">
        <v>-2.77</v>
      </c>
      <c r="J8048">
        <v>-3.76</v>
      </c>
      <c r="K8048">
        <v>-6.53</v>
      </c>
      <c r="L8048" s="2">
        <f>_xlfn.RANK.EQ(I8048, INDEX(CFB!$I$2:$I$1048576, MATCH(W8048, CFB!$W$2:$W$1048576, 0)):INDEX(CFB!$I$2:$I$1048576, MATCH(W8048, CFB!$W$2:$W$1048576, 0) + COUNTIF(CFB!$W$2:$W$1048576, W8048) - 1), 0)</f>
        <v>85</v>
      </c>
      <c r="M8048" s="2">
        <f>_xlfn.RANK.EQ(J8048, INDEX(CFB!$J$2:$J$1048576, MATCH(W8048, CFB!$W$2:$W$1048576, 0)):INDEX(CFB!$J$2:$J$1048576, MATCH(W8048, CFB!$W$2:$W$1048576, 0) + COUNTIF(CFB!$W$2:$W$1048576, W8048) - 1))</f>
        <v>87</v>
      </c>
      <c r="N8048" s="2">
        <f>RANK(K8048, INDEX(CFB!$K$2:$K$1048576, MATCH(W8048, CFB!$W$2:$W$1048576, 0)):INDEX(CFB!$K$2:$K$1048576, MATCH(W8048, CFB!$W$2:$W$1048576, 0) + COUNTIF(CFB!$W$2:$W$1048576, W8048) - 1))</f>
        <v>87</v>
      </c>
      <c r="O8048">
        <v>20.7</v>
      </c>
      <c r="P8048">
        <v>10.34</v>
      </c>
      <c r="W8048">
        <v>1958</v>
      </c>
      <c r="X8048">
        <f t="shared" si="249"/>
        <v>0</v>
      </c>
    </row>
    <row r="8049" spans="1:24" ht="12.75" hidden="1" customHeight="1" x14ac:dyDescent="0.45">
      <c r="A8049">
        <v>88</v>
      </c>
      <c r="B8049" t="s">
        <v>175</v>
      </c>
      <c r="C8049" t="s">
        <v>255</v>
      </c>
      <c r="D8049" s="2" t="str">
        <f t="shared" si="248"/>
        <v>Idaho1958</v>
      </c>
      <c r="F8049">
        <v>4</v>
      </c>
      <c r="G8049">
        <v>5</v>
      </c>
      <c r="H8049">
        <v>0</v>
      </c>
      <c r="I8049">
        <v>-4.22</v>
      </c>
      <c r="J8049">
        <v>-2.39</v>
      </c>
      <c r="K8049">
        <v>-6.61</v>
      </c>
      <c r="L8049" s="2">
        <f>_xlfn.RANK.EQ(I8049, INDEX(CFB!$I$2:$I$1048576, MATCH(W8049, CFB!$W$2:$W$1048576, 0)):INDEX(CFB!$I$2:$I$1048576, MATCH(W8049, CFB!$W$2:$W$1048576, 0) + COUNTIF(CFB!$W$2:$W$1048576, W8049) - 1), 0)</f>
        <v>94</v>
      </c>
      <c r="M8049" s="2">
        <f>_xlfn.RANK.EQ(J8049, INDEX(CFB!$J$2:$J$1048576, MATCH(W8049, CFB!$W$2:$W$1048576, 0)):INDEX(CFB!$J$2:$J$1048576, MATCH(W8049, CFB!$W$2:$W$1048576, 0) + COUNTIF(CFB!$W$2:$W$1048576, W8049) - 1))</f>
        <v>78</v>
      </c>
      <c r="N8049" s="2">
        <f>RANK(K8049, INDEX(CFB!$K$2:$K$1048576, MATCH(W8049, CFB!$W$2:$W$1048576, 0)):INDEX(CFB!$K$2:$K$1048576, MATCH(W8049, CFB!$W$2:$W$1048576, 0) + COUNTIF(CFB!$W$2:$W$1048576, W8049) - 1))</f>
        <v>88</v>
      </c>
      <c r="O8049">
        <v>19.38</v>
      </c>
      <c r="P8049">
        <v>10.16</v>
      </c>
      <c r="W8049">
        <v>1958</v>
      </c>
      <c r="X8049">
        <f t="shared" si="249"/>
        <v>0</v>
      </c>
    </row>
    <row r="8050" spans="1:24" ht="12.75" hidden="1" customHeight="1" x14ac:dyDescent="0.45">
      <c r="A8050">
        <v>89</v>
      </c>
      <c r="B8050" t="s">
        <v>246</v>
      </c>
      <c r="C8050" t="s">
        <v>12</v>
      </c>
      <c r="D8050" s="2" t="str">
        <f t="shared" si="248"/>
        <v>Detroit Mercy1958</v>
      </c>
      <c r="F8050">
        <v>4</v>
      </c>
      <c r="G8050">
        <v>4</v>
      </c>
      <c r="H8050">
        <v>1</v>
      </c>
      <c r="I8050">
        <v>-4.1500000000000004</v>
      </c>
      <c r="J8050">
        <v>-2.84</v>
      </c>
      <c r="K8050">
        <v>-6.99</v>
      </c>
      <c r="L8050" s="2">
        <f>_xlfn.RANK.EQ(I8050, INDEX(CFB!$I$2:$I$1048576, MATCH(W8050, CFB!$W$2:$W$1048576, 0)):INDEX(CFB!$I$2:$I$1048576, MATCH(W8050, CFB!$W$2:$W$1048576, 0) + COUNTIF(CFB!$W$2:$W$1048576, W8050) - 1), 0)</f>
        <v>93</v>
      </c>
      <c r="M8050" s="2">
        <f>_xlfn.RANK.EQ(J8050, INDEX(CFB!$J$2:$J$1048576, MATCH(W8050, CFB!$W$2:$W$1048576, 0)):INDEX(CFB!$J$2:$J$1048576, MATCH(W8050, CFB!$W$2:$W$1048576, 0) + COUNTIF(CFB!$W$2:$W$1048576, W8050) - 1))</f>
        <v>82</v>
      </c>
      <c r="N8050" s="2">
        <f>RANK(K8050, INDEX(CFB!$K$2:$K$1048576, MATCH(W8050, CFB!$W$2:$W$1048576, 0)):INDEX(CFB!$K$2:$K$1048576, MATCH(W8050, CFB!$W$2:$W$1048576, 0) + COUNTIF(CFB!$W$2:$W$1048576, W8050) - 1))</f>
        <v>89</v>
      </c>
      <c r="O8050">
        <v>18.899999999999999</v>
      </c>
      <c r="P8050">
        <v>13.32</v>
      </c>
      <c r="W8050">
        <v>1958</v>
      </c>
      <c r="X8050">
        <f t="shared" si="249"/>
        <v>0</v>
      </c>
    </row>
    <row r="8051" spans="1:24" ht="12.75" hidden="1" customHeight="1" x14ac:dyDescent="0.45">
      <c r="A8051">
        <v>90</v>
      </c>
      <c r="B8051" t="s">
        <v>225</v>
      </c>
      <c r="C8051" t="s">
        <v>12</v>
      </c>
      <c r="D8051" s="2" t="str">
        <f t="shared" si="248"/>
        <v>Villanova1958</v>
      </c>
      <c r="F8051">
        <v>6</v>
      </c>
      <c r="G8051">
        <v>4</v>
      </c>
      <c r="H8051">
        <v>0</v>
      </c>
      <c r="I8051">
        <v>-5.5</v>
      </c>
      <c r="J8051">
        <v>-1.82</v>
      </c>
      <c r="K8051">
        <v>-7.32</v>
      </c>
      <c r="L8051" s="2">
        <f>_xlfn.RANK.EQ(I8051, INDEX(CFB!$I$2:$I$1048576, MATCH(W8051, CFB!$W$2:$W$1048576, 0)):INDEX(CFB!$I$2:$I$1048576, MATCH(W8051, CFB!$W$2:$W$1048576, 0) + COUNTIF(CFB!$W$2:$W$1048576, W8051) - 1), 0)</f>
        <v>98</v>
      </c>
      <c r="M8051" s="2">
        <f>_xlfn.RANK.EQ(J8051, INDEX(CFB!$J$2:$J$1048576, MATCH(W8051, CFB!$W$2:$W$1048576, 0)):INDEX(CFB!$J$2:$J$1048576, MATCH(W8051, CFB!$W$2:$W$1048576, 0) + COUNTIF(CFB!$W$2:$W$1048576, W8051) - 1))</f>
        <v>72</v>
      </c>
      <c r="N8051" s="2">
        <f>RANK(K8051, INDEX(CFB!$K$2:$K$1048576, MATCH(W8051, CFB!$W$2:$W$1048576, 0)):INDEX(CFB!$K$2:$K$1048576, MATCH(W8051, CFB!$W$2:$W$1048576, 0) + COUNTIF(CFB!$W$2:$W$1048576, W8051) - 1))</f>
        <v>90</v>
      </c>
      <c r="O8051">
        <v>15.55</v>
      </c>
      <c r="P8051">
        <v>9.59</v>
      </c>
      <c r="W8051">
        <v>1958</v>
      </c>
      <c r="X8051">
        <f t="shared" si="249"/>
        <v>0</v>
      </c>
    </row>
    <row r="8052" spans="1:24" ht="12.75" hidden="1" customHeight="1" x14ac:dyDescent="0.45">
      <c r="A8052">
        <v>91</v>
      </c>
      <c r="B8052" t="s">
        <v>253</v>
      </c>
      <c r="C8052" t="s">
        <v>12</v>
      </c>
      <c r="D8052" s="2" t="str">
        <f t="shared" si="248"/>
        <v>Marquette1958</v>
      </c>
      <c r="F8052">
        <v>2</v>
      </c>
      <c r="G8052">
        <v>7</v>
      </c>
      <c r="H8052">
        <v>1</v>
      </c>
      <c r="I8052">
        <v>-1.75</v>
      </c>
      <c r="J8052">
        <v>-5.58</v>
      </c>
      <c r="K8052">
        <v>-7.33</v>
      </c>
      <c r="L8052" s="2">
        <f>_xlfn.RANK.EQ(I8052, INDEX(CFB!$I$2:$I$1048576, MATCH(W8052, CFB!$W$2:$W$1048576, 0)):INDEX(CFB!$I$2:$I$1048576, MATCH(W8052, CFB!$W$2:$W$1048576, 0) + COUNTIF(CFB!$W$2:$W$1048576, W8052) - 1), 0)</f>
        <v>69</v>
      </c>
      <c r="M8052" s="2">
        <f>_xlfn.RANK.EQ(J8052, INDEX(CFB!$J$2:$J$1048576, MATCH(W8052, CFB!$W$2:$W$1048576, 0)):INDEX(CFB!$J$2:$J$1048576, MATCH(W8052, CFB!$W$2:$W$1048576, 0) + COUNTIF(CFB!$W$2:$W$1048576, W8052) - 1))</f>
        <v>93</v>
      </c>
      <c r="N8052" s="2">
        <f>RANK(K8052, INDEX(CFB!$K$2:$K$1048576, MATCH(W8052, CFB!$W$2:$W$1048576, 0)):INDEX(CFB!$K$2:$K$1048576, MATCH(W8052, CFB!$W$2:$W$1048576, 0) + COUNTIF(CFB!$W$2:$W$1048576, W8052) - 1))</f>
        <v>91</v>
      </c>
      <c r="O8052">
        <v>21.94</v>
      </c>
      <c r="P8052">
        <v>15.26</v>
      </c>
      <c r="W8052">
        <v>1958</v>
      </c>
      <c r="X8052">
        <f t="shared" si="249"/>
        <v>0</v>
      </c>
    </row>
    <row r="8053" spans="1:24" ht="12.75" hidden="1" customHeight="1" x14ac:dyDescent="0.45">
      <c r="A8053">
        <v>92</v>
      </c>
      <c r="B8053" t="s">
        <v>91</v>
      </c>
      <c r="C8053" t="s">
        <v>23</v>
      </c>
      <c r="D8053" s="2" t="str">
        <f t="shared" si="248"/>
        <v>North Carolina State1958</v>
      </c>
      <c r="F8053">
        <v>2</v>
      </c>
      <c r="G8053">
        <v>7</v>
      </c>
      <c r="H8053">
        <v>1</v>
      </c>
      <c r="I8053">
        <v>-4.29</v>
      </c>
      <c r="J8053">
        <v>-3.18</v>
      </c>
      <c r="K8053">
        <v>-7.47</v>
      </c>
      <c r="L8053" s="2">
        <f>_xlfn.RANK.EQ(I8053, INDEX(CFB!$I$2:$I$1048576, MATCH(W8053, CFB!$W$2:$W$1048576, 0)):INDEX(CFB!$I$2:$I$1048576, MATCH(W8053, CFB!$W$2:$W$1048576, 0) + COUNTIF(CFB!$W$2:$W$1048576, W8053) - 1), 0)</f>
        <v>95</v>
      </c>
      <c r="M8053" s="2">
        <f>_xlfn.RANK.EQ(J8053, INDEX(CFB!$J$2:$J$1048576, MATCH(W8053, CFB!$W$2:$W$1048576, 0)):INDEX(CFB!$J$2:$J$1048576, MATCH(W8053, CFB!$W$2:$W$1048576, 0) + COUNTIF(CFB!$W$2:$W$1048576, W8053) - 1))</f>
        <v>84</v>
      </c>
      <c r="N8053" s="2">
        <f>RANK(K8053, INDEX(CFB!$K$2:$K$1048576, MATCH(W8053, CFB!$W$2:$W$1048576, 0)):INDEX(CFB!$K$2:$K$1048576, MATCH(W8053, CFB!$W$2:$W$1048576, 0) + COUNTIF(CFB!$W$2:$W$1048576, W8053) - 1))</f>
        <v>92</v>
      </c>
      <c r="O8053">
        <v>18.59</v>
      </c>
      <c r="P8053">
        <v>10.54</v>
      </c>
      <c r="W8053">
        <v>1958</v>
      </c>
      <c r="X8053">
        <f t="shared" si="249"/>
        <v>0</v>
      </c>
    </row>
    <row r="8054" spans="1:24" ht="12.75" hidden="1" customHeight="1" x14ac:dyDescent="0.45">
      <c r="A8054">
        <v>93</v>
      </c>
      <c r="B8054" t="s">
        <v>252</v>
      </c>
      <c r="C8054" t="s">
        <v>250</v>
      </c>
      <c r="D8054" s="2" t="str">
        <f t="shared" si="248"/>
        <v>Denver1958</v>
      </c>
      <c r="F8054">
        <v>2</v>
      </c>
      <c r="G8054">
        <v>8</v>
      </c>
      <c r="H8054">
        <v>0</v>
      </c>
      <c r="I8054">
        <v>-4.09</v>
      </c>
      <c r="J8054">
        <v>-3.77</v>
      </c>
      <c r="K8054">
        <v>-7.85</v>
      </c>
      <c r="L8054" s="2">
        <f>_xlfn.RANK.EQ(I8054, INDEX(CFB!$I$2:$I$1048576, MATCH(W8054, CFB!$W$2:$W$1048576, 0)):INDEX(CFB!$I$2:$I$1048576, MATCH(W8054, CFB!$W$2:$W$1048576, 0) + COUNTIF(CFB!$W$2:$W$1048576, W8054) - 1), 0)</f>
        <v>92</v>
      </c>
      <c r="M8054" s="2">
        <f>_xlfn.RANK.EQ(J8054, INDEX(CFB!$J$2:$J$1048576, MATCH(W8054, CFB!$W$2:$W$1048576, 0)):INDEX(CFB!$J$2:$J$1048576, MATCH(W8054, CFB!$W$2:$W$1048576, 0) + COUNTIF(CFB!$W$2:$W$1048576, W8054) - 1))</f>
        <v>88</v>
      </c>
      <c r="N8054" s="2">
        <f>RANK(K8054, INDEX(CFB!$K$2:$K$1048576, MATCH(W8054, CFB!$W$2:$W$1048576, 0)):INDEX(CFB!$K$2:$K$1048576, MATCH(W8054, CFB!$W$2:$W$1048576, 0) + COUNTIF(CFB!$W$2:$W$1048576, W8054) - 1))</f>
        <v>93</v>
      </c>
      <c r="O8054">
        <v>19.88</v>
      </c>
      <c r="P8054">
        <v>9.16</v>
      </c>
      <c r="W8054">
        <v>1958</v>
      </c>
      <c r="X8054">
        <f t="shared" si="249"/>
        <v>0</v>
      </c>
    </row>
    <row r="8055" spans="1:24" ht="12.75" hidden="1" customHeight="1" x14ac:dyDescent="0.45">
      <c r="A8055">
        <v>94</v>
      </c>
      <c r="B8055" t="s">
        <v>33</v>
      </c>
      <c r="C8055" t="s">
        <v>206</v>
      </c>
      <c r="D8055" s="2" t="str">
        <f t="shared" si="248"/>
        <v>Virginia Tech1958</v>
      </c>
      <c r="F8055">
        <v>5</v>
      </c>
      <c r="G8055">
        <v>4</v>
      </c>
      <c r="H8055">
        <v>1</v>
      </c>
      <c r="I8055">
        <v>-3.21</v>
      </c>
      <c r="J8055">
        <v>-5.87</v>
      </c>
      <c r="K8055">
        <v>-9.08</v>
      </c>
      <c r="L8055" s="2">
        <f>_xlfn.RANK.EQ(I8055, INDEX(CFB!$I$2:$I$1048576, MATCH(W8055, CFB!$W$2:$W$1048576, 0)):INDEX(CFB!$I$2:$I$1048576, MATCH(W8055, CFB!$W$2:$W$1048576, 0) + COUNTIF(CFB!$W$2:$W$1048576, W8055) - 1), 0)</f>
        <v>87</v>
      </c>
      <c r="M8055" s="2">
        <f>_xlfn.RANK.EQ(J8055, INDEX(CFB!$J$2:$J$1048576, MATCH(W8055, CFB!$W$2:$W$1048576, 0)):INDEX(CFB!$J$2:$J$1048576, MATCH(W8055, CFB!$W$2:$W$1048576, 0) + COUNTIF(CFB!$W$2:$W$1048576, W8055) - 1))</f>
        <v>95</v>
      </c>
      <c r="N8055" s="2">
        <f>RANK(K8055, INDEX(CFB!$K$2:$K$1048576, MATCH(W8055, CFB!$W$2:$W$1048576, 0)):INDEX(CFB!$K$2:$K$1048576, MATCH(W8055, CFB!$W$2:$W$1048576, 0) + COUNTIF(CFB!$W$2:$W$1048576, W8055) - 1))</f>
        <v>94</v>
      </c>
      <c r="O8055">
        <v>18.75</v>
      </c>
      <c r="P8055">
        <v>14.73</v>
      </c>
      <c r="W8055">
        <v>1958</v>
      </c>
      <c r="X8055">
        <f t="shared" si="249"/>
        <v>0</v>
      </c>
    </row>
    <row r="8056" spans="1:24" ht="12.75" hidden="1" customHeight="1" x14ac:dyDescent="0.45">
      <c r="A8056">
        <v>95</v>
      </c>
      <c r="B8056" t="s">
        <v>239</v>
      </c>
      <c r="C8056" t="s">
        <v>206</v>
      </c>
      <c r="D8056" s="2" t="str">
        <f t="shared" si="248"/>
        <v>Davidson1958</v>
      </c>
      <c r="F8056">
        <v>5</v>
      </c>
      <c r="G8056">
        <v>4</v>
      </c>
      <c r="H8056">
        <v>0</v>
      </c>
      <c r="I8056">
        <v>-2.79</v>
      </c>
      <c r="J8056">
        <v>-8.11</v>
      </c>
      <c r="K8056">
        <v>-10.9</v>
      </c>
      <c r="L8056" s="2">
        <f>_xlfn.RANK.EQ(I8056, INDEX(CFB!$I$2:$I$1048576, MATCH(W8056, CFB!$W$2:$W$1048576, 0)):INDEX(CFB!$I$2:$I$1048576, MATCH(W8056, CFB!$W$2:$W$1048576, 0) + COUNTIF(CFB!$W$2:$W$1048576, W8056) - 1), 0)</f>
        <v>86</v>
      </c>
      <c r="M8056" s="2">
        <f>_xlfn.RANK.EQ(J8056, INDEX(CFB!$J$2:$J$1048576, MATCH(W8056, CFB!$W$2:$W$1048576, 0)):INDEX(CFB!$J$2:$J$1048576, MATCH(W8056, CFB!$W$2:$W$1048576, 0) + COUNTIF(CFB!$W$2:$W$1048576, W8056) - 1))</f>
        <v>101</v>
      </c>
      <c r="N8056" s="2">
        <f>RANK(K8056, INDEX(CFB!$K$2:$K$1048576, MATCH(W8056, CFB!$W$2:$W$1048576, 0)):INDEX(CFB!$K$2:$K$1048576, MATCH(W8056, CFB!$W$2:$W$1048576, 0) + COUNTIF(CFB!$W$2:$W$1048576, W8056) - 1))</f>
        <v>95</v>
      </c>
      <c r="O8056">
        <v>17.39</v>
      </c>
      <c r="P8056">
        <v>17.38</v>
      </c>
      <c r="W8056">
        <v>1958</v>
      </c>
      <c r="X8056">
        <f t="shared" si="249"/>
        <v>0</v>
      </c>
    </row>
    <row r="8057" spans="1:24" ht="12.75" hidden="1" customHeight="1" x14ac:dyDescent="0.45">
      <c r="A8057">
        <v>96</v>
      </c>
      <c r="B8057" t="s">
        <v>202</v>
      </c>
      <c r="C8057" t="s">
        <v>206</v>
      </c>
      <c r="D8057" s="2" t="str">
        <f t="shared" si="248"/>
        <v>Richmond1958</v>
      </c>
      <c r="F8057">
        <v>3</v>
      </c>
      <c r="G8057">
        <v>7</v>
      </c>
      <c r="H8057">
        <v>0</v>
      </c>
      <c r="I8057">
        <v>-2.27</v>
      </c>
      <c r="J8057">
        <v>-8.73</v>
      </c>
      <c r="K8057">
        <v>-10.99</v>
      </c>
      <c r="L8057" s="2">
        <f>_xlfn.RANK.EQ(I8057, INDEX(CFB!$I$2:$I$1048576, MATCH(W8057, CFB!$W$2:$W$1048576, 0)):INDEX(CFB!$I$2:$I$1048576, MATCH(W8057, CFB!$W$2:$W$1048576, 0) + COUNTIF(CFB!$W$2:$W$1048576, W8057) - 1), 0)</f>
        <v>77</v>
      </c>
      <c r="M8057" s="2">
        <f>_xlfn.RANK.EQ(J8057, INDEX(CFB!$J$2:$J$1048576, MATCH(W8057, CFB!$W$2:$W$1048576, 0)):INDEX(CFB!$J$2:$J$1048576, MATCH(W8057, CFB!$W$2:$W$1048576, 0) + COUNTIF(CFB!$W$2:$W$1048576, W8057) - 1))</f>
        <v>103</v>
      </c>
      <c r="N8057" s="2">
        <f>RANK(K8057, INDEX(CFB!$K$2:$K$1048576, MATCH(W8057, CFB!$W$2:$W$1048576, 0)):INDEX(CFB!$K$2:$K$1048576, MATCH(W8057, CFB!$W$2:$W$1048576, 0) + COUNTIF(CFB!$W$2:$W$1048576, W8057) - 1))</f>
        <v>96</v>
      </c>
      <c r="O8057">
        <v>19.27</v>
      </c>
      <c r="P8057">
        <v>17.13</v>
      </c>
      <c r="W8057">
        <v>1958</v>
      </c>
      <c r="X8057">
        <f t="shared" si="249"/>
        <v>0</v>
      </c>
    </row>
    <row r="8058" spans="1:24" ht="12.75" hidden="1" customHeight="1" x14ac:dyDescent="0.45">
      <c r="A8058">
        <v>97</v>
      </c>
      <c r="B8058" t="s">
        <v>93</v>
      </c>
      <c r="C8058" t="s">
        <v>23</v>
      </c>
      <c r="D8058" s="2" t="str">
        <f t="shared" si="248"/>
        <v>Virginia1958</v>
      </c>
      <c r="F8058">
        <v>1</v>
      </c>
      <c r="G8058">
        <v>9</v>
      </c>
      <c r="H8058">
        <v>0</v>
      </c>
      <c r="I8058">
        <v>-3.26</v>
      </c>
      <c r="J8058">
        <v>-9.2200000000000006</v>
      </c>
      <c r="K8058">
        <v>-12.47</v>
      </c>
      <c r="L8058" s="2">
        <f>_xlfn.RANK.EQ(I8058, INDEX(CFB!$I$2:$I$1048576, MATCH(W8058, CFB!$W$2:$W$1048576, 0)):INDEX(CFB!$I$2:$I$1048576, MATCH(W8058, CFB!$W$2:$W$1048576, 0) + COUNTIF(CFB!$W$2:$W$1048576, W8058) - 1), 0)</f>
        <v>88</v>
      </c>
      <c r="M8058" s="2">
        <f>_xlfn.RANK.EQ(J8058, INDEX(CFB!$J$2:$J$1048576, MATCH(W8058, CFB!$W$2:$W$1048576, 0)):INDEX(CFB!$J$2:$J$1048576, MATCH(W8058, CFB!$W$2:$W$1048576, 0) + COUNTIF(CFB!$W$2:$W$1048576, W8058) - 1))</f>
        <v>105</v>
      </c>
      <c r="N8058" s="2">
        <f>RANK(K8058, INDEX(CFB!$K$2:$K$1048576, MATCH(W8058, CFB!$W$2:$W$1048576, 0)):INDEX(CFB!$K$2:$K$1048576, MATCH(W8058, CFB!$W$2:$W$1048576, 0) + COUNTIF(CFB!$W$2:$W$1048576, W8058) - 1))</f>
        <v>97</v>
      </c>
      <c r="O8058">
        <v>20.149999999999999</v>
      </c>
      <c r="P8058">
        <v>21.27</v>
      </c>
      <c r="W8058">
        <v>1958</v>
      </c>
      <c r="X8058">
        <f t="shared" si="249"/>
        <v>0</v>
      </c>
    </row>
    <row r="8059" spans="1:24" ht="12.75" hidden="1" customHeight="1" x14ac:dyDescent="0.45">
      <c r="A8059">
        <v>98</v>
      </c>
      <c r="B8059" t="s">
        <v>207</v>
      </c>
      <c r="C8059" t="s">
        <v>206</v>
      </c>
      <c r="D8059" s="2" t="str">
        <f t="shared" si="248"/>
        <v>The Citadel1958</v>
      </c>
      <c r="F8059">
        <v>4</v>
      </c>
      <c r="G8059">
        <v>6</v>
      </c>
      <c r="H8059">
        <v>0</v>
      </c>
      <c r="I8059">
        <v>-9.57</v>
      </c>
      <c r="J8059">
        <v>-3.26</v>
      </c>
      <c r="K8059">
        <v>-12.84</v>
      </c>
      <c r="L8059" s="2">
        <f>_xlfn.RANK.EQ(I8059, INDEX(CFB!$I$2:$I$1048576, MATCH(W8059, CFB!$W$2:$W$1048576, 0)):INDEX(CFB!$I$2:$I$1048576, MATCH(W8059, CFB!$W$2:$W$1048576, 0) + COUNTIF(CFB!$W$2:$W$1048576, W8059) - 1), 0)</f>
        <v>107</v>
      </c>
      <c r="M8059" s="2">
        <f>_xlfn.RANK.EQ(J8059, INDEX(CFB!$J$2:$J$1048576, MATCH(W8059, CFB!$W$2:$W$1048576, 0)):INDEX(CFB!$J$2:$J$1048576, MATCH(W8059, CFB!$W$2:$W$1048576, 0) + COUNTIF(CFB!$W$2:$W$1048576, W8059) - 1))</f>
        <v>85</v>
      </c>
      <c r="N8059" s="2">
        <f>RANK(K8059, INDEX(CFB!$K$2:$K$1048576, MATCH(W8059, CFB!$W$2:$W$1048576, 0)):INDEX(CFB!$K$2:$K$1048576, MATCH(W8059, CFB!$W$2:$W$1048576, 0) + COUNTIF(CFB!$W$2:$W$1048576, W8059) - 1))</f>
        <v>98</v>
      </c>
      <c r="O8059">
        <v>13.99</v>
      </c>
      <c r="P8059">
        <v>16.62</v>
      </c>
      <c r="W8059">
        <v>1958</v>
      </c>
      <c r="X8059">
        <f t="shared" si="249"/>
        <v>0</v>
      </c>
    </row>
    <row r="8060" spans="1:24" ht="12.75" hidden="1" customHeight="1" x14ac:dyDescent="0.45">
      <c r="A8060">
        <v>99</v>
      </c>
      <c r="B8060" t="s">
        <v>149</v>
      </c>
      <c r="C8060" t="s">
        <v>251</v>
      </c>
      <c r="D8060" s="2" t="str">
        <f t="shared" si="248"/>
        <v>New Mexico State1958</v>
      </c>
      <c r="F8060">
        <v>4</v>
      </c>
      <c r="G8060">
        <v>6</v>
      </c>
      <c r="H8060">
        <v>0</v>
      </c>
      <c r="I8060">
        <v>-1.97</v>
      </c>
      <c r="J8060">
        <v>-11.3</v>
      </c>
      <c r="K8060">
        <v>-13.27</v>
      </c>
      <c r="L8060" s="2">
        <f>_xlfn.RANK.EQ(I8060, INDEX(CFB!$I$2:$I$1048576, MATCH(W8060, CFB!$W$2:$W$1048576, 0)):INDEX(CFB!$I$2:$I$1048576, MATCH(W8060, CFB!$W$2:$W$1048576, 0) + COUNTIF(CFB!$W$2:$W$1048576, W8060) - 1), 0)</f>
        <v>73</v>
      </c>
      <c r="M8060" s="2">
        <f>_xlfn.RANK.EQ(J8060, INDEX(CFB!$J$2:$J$1048576, MATCH(W8060, CFB!$W$2:$W$1048576, 0)):INDEX(CFB!$J$2:$J$1048576, MATCH(W8060, CFB!$W$2:$W$1048576, 0) + COUNTIF(CFB!$W$2:$W$1048576, W8060) - 1))</f>
        <v>109</v>
      </c>
      <c r="N8060" s="2">
        <f>RANK(K8060, INDEX(CFB!$K$2:$K$1048576, MATCH(W8060, CFB!$W$2:$W$1048576, 0)):INDEX(CFB!$K$2:$K$1048576, MATCH(W8060, CFB!$W$2:$W$1048576, 0) + COUNTIF(CFB!$W$2:$W$1048576, W8060) - 1))</f>
        <v>99</v>
      </c>
      <c r="O8060">
        <v>19.149999999999999</v>
      </c>
      <c r="P8060">
        <v>20.25</v>
      </c>
      <c r="W8060">
        <v>1958</v>
      </c>
      <c r="X8060">
        <f t="shared" si="249"/>
        <v>0</v>
      </c>
    </row>
    <row r="8061" spans="1:24" ht="12.75" hidden="1" customHeight="1" x14ac:dyDescent="0.45">
      <c r="A8061">
        <v>100</v>
      </c>
      <c r="B8061" t="s">
        <v>133</v>
      </c>
      <c r="C8061" t="s">
        <v>250</v>
      </c>
      <c r="D8061" s="2" t="str">
        <f t="shared" si="248"/>
        <v>Utah State1958</v>
      </c>
      <c r="F8061">
        <v>3</v>
      </c>
      <c r="G8061">
        <v>7</v>
      </c>
      <c r="H8061">
        <v>0</v>
      </c>
      <c r="I8061">
        <v>-6.95</v>
      </c>
      <c r="J8061">
        <v>-6.78</v>
      </c>
      <c r="K8061">
        <v>-13.73</v>
      </c>
      <c r="L8061" s="2">
        <f>_xlfn.RANK.EQ(I8061, INDEX(CFB!$I$2:$I$1048576, MATCH(W8061, CFB!$W$2:$W$1048576, 0)):INDEX(CFB!$I$2:$I$1048576, MATCH(W8061, CFB!$W$2:$W$1048576, 0) + COUNTIF(CFB!$W$2:$W$1048576, W8061) - 1), 0)</f>
        <v>99</v>
      </c>
      <c r="M8061" s="2">
        <f>_xlfn.RANK.EQ(J8061, INDEX(CFB!$J$2:$J$1048576, MATCH(W8061, CFB!$W$2:$W$1048576, 0)):INDEX(CFB!$J$2:$J$1048576, MATCH(W8061, CFB!$W$2:$W$1048576, 0) + COUNTIF(CFB!$W$2:$W$1048576, W8061) - 1))</f>
        <v>100</v>
      </c>
      <c r="N8061" s="2">
        <f>RANK(K8061, INDEX(CFB!$K$2:$K$1048576, MATCH(W8061, CFB!$W$2:$W$1048576, 0)):INDEX(CFB!$K$2:$K$1048576, MATCH(W8061, CFB!$W$2:$W$1048576, 0) + COUNTIF(CFB!$W$2:$W$1048576, W8061) - 1))</f>
        <v>100</v>
      </c>
      <c r="O8061">
        <v>15.7</v>
      </c>
      <c r="P8061">
        <v>14.31</v>
      </c>
      <c r="W8061">
        <v>1958</v>
      </c>
      <c r="X8061">
        <f t="shared" si="249"/>
        <v>0</v>
      </c>
    </row>
    <row r="8062" spans="1:24" ht="12.75" hidden="1" customHeight="1" x14ac:dyDescent="0.45">
      <c r="A8062">
        <v>101</v>
      </c>
      <c r="B8062" t="s">
        <v>201</v>
      </c>
      <c r="C8062" t="s">
        <v>206</v>
      </c>
      <c r="D8062" s="2" t="str">
        <f t="shared" si="248"/>
        <v>William &amp; Mary1958</v>
      </c>
      <c r="F8062">
        <v>2</v>
      </c>
      <c r="G8062">
        <v>6</v>
      </c>
      <c r="H8062">
        <v>1</v>
      </c>
      <c r="I8062">
        <v>-11.44</v>
      </c>
      <c r="J8062">
        <v>-2.39</v>
      </c>
      <c r="K8062">
        <v>-13.82</v>
      </c>
      <c r="L8062" s="2">
        <f>_xlfn.RANK.EQ(I8062, INDEX(CFB!$I$2:$I$1048576, MATCH(W8062, CFB!$W$2:$W$1048576, 0)):INDEX(CFB!$I$2:$I$1048576, MATCH(W8062, CFB!$W$2:$W$1048576, 0) + COUNTIF(CFB!$W$2:$W$1048576, W8062) - 1), 0)</f>
        <v>110</v>
      </c>
      <c r="M8062" s="2">
        <f>_xlfn.RANK.EQ(J8062, INDEX(CFB!$J$2:$J$1048576, MATCH(W8062, CFB!$W$2:$W$1048576, 0)):INDEX(CFB!$J$2:$J$1048576, MATCH(W8062, CFB!$W$2:$W$1048576, 0) + COUNTIF(CFB!$W$2:$W$1048576, W8062) - 1))</f>
        <v>78</v>
      </c>
      <c r="N8062" s="2">
        <f>RANK(K8062, INDEX(CFB!$K$2:$K$1048576, MATCH(W8062, CFB!$W$2:$W$1048576, 0)):INDEX(CFB!$K$2:$K$1048576, MATCH(W8062, CFB!$W$2:$W$1048576, 0) + COUNTIF(CFB!$W$2:$W$1048576, W8062) - 1))</f>
        <v>101</v>
      </c>
      <c r="O8062">
        <v>11.01</v>
      </c>
      <c r="P8062">
        <v>13.53</v>
      </c>
      <c r="W8062">
        <v>1958</v>
      </c>
      <c r="X8062">
        <f t="shared" si="249"/>
        <v>0</v>
      </c>
    </row>
    <row r="8063" spans="1:24" ht="12.75" hidden="1" customHeight="1" x14ac:dyDescent="0.45">
      <c r="A8063">
        <v>102</v>
      </c>
      <c r="B8063" t="s">
        <v>244</v>
      </c>
      <c r="C8063" t="s">
        <v>206</v>
      </c>
      <c r="D8063" s="2" t="str">
        <f t="shared" si="248"/>
        <v>George Washington1958</v>
      </c>
      <c r="F8063">
        <v>3</v>
      </c>
      <c r="G8063">
        <v>5</v>
      </c>
      <c r="H8063">
        <v>0</v>
      </c>
      <c r="I8063">
        <v>-9.42</v>
      </c>
      <c r="J8063">
        <v>-6.43</v>
      </c>
      <c r="K8063">
        <v>-15.85</v>
      </c>
      <c r="L8063" s="2">
        <f>_xlfn.RANK.EQ(I8063, INDEX(CFB!$I$2:$I$1048576, MATCH(W8063, CFB!$W$2:$W$1048576, 0)):INDEX(CFB!$I$2:$I$1048576, MATCH(W8063, CFB!$W$2:$W$1048576, 0) + COUNTIF(CFB!$W$2:$W$1048576, W8063) - 1), 0)</f>
        <v>105</v>
      </c>
      <c r="M8063" s="2">
        <f>_xlfn.RANK.EQ(J8063, INDEX(CFB!$J$2:$J$1048576, MATCH(W8063, CFB!$W$2:$W$1048576, 0)):INDEX(CFB!$J$2:$J$1048576, MATCH(W8063, CFB!$W$2:$W$1048576, 0) + COUNTIF(CFB!$W$2:$W$1048576, W8063) - 1))</f>
        <v>98</v>
      </c>
      <c r="N8063" s="2">
        <f>RANK(K8063, INDEX(CFB!$K$2:$K$1048576, MATCH(W8063, CFB!$W$2:$W$1048576, 0)):INDEX(CFB!$K$2:$K$1048576, MATCH(W8063, CFB!$W$2:$W$1048576, 0) + COUNTIF(CFB!$W$2:$W$1048576, W8063) - 1))</f>
        <v>102</v>
      </c>
      <c r="O8063">
        <v>11.29</v>
      </c>
      <c r="P8063">
        <v>14.05</v>
      </c>
      <c r="W8063">
        <v>1958</v>
      </c>
      <c r="X8063">
        <f t="shared" si="249"/>
        <v>0</v>
      </c>
    </row>
    <row r="8064" spans="1:24" hidden="1" x14ac:dyDescent="0.45">
      <c r="A8064">
        <v>103</v>
      </c>
      <c r="B8064" t="s">
        <v>205</v>
      </c>
      <c r="C8064" t="s">
        <v>206</v>
      </c>
      <c r="D8064" s="2" t="str">
        <f t="shared" si="248"/>
        <v>Furman1958</v>
      </c>
      <c r="F8064">
        <v>2</v>
      </c>
      <c r="G8064">
        <v>7</v>
      </c>
      <c r="H8064">
        <v>0</v>
      </c>
      <c r="I8064">
        <v>-0.96</v>
      </c>
      <c r="J8064">
        <v>-14.92</v>
      </c>
      <c r="K8064">
        <v>-15.88</v>
      </c>
      <c r="L8064" s="2">
        <f>_xlfn.RANK.EQ(I8064, INDEX(CFB!$I$2:$I$1048576, MATCH(W8064, CFB!$W$2:$W$1048576, 0)):INDEX(CFB!$I$2:$I$1048576, MATCH(W8064, CFB!$W$2:$W$1048576, 0) + COUNTIF(CFB!$W$2:$W$1048576, W8064) - 1), 0)</f>
        <v>64</v>
      </c>
      <c r="M8064" s="2">
        <f>_xlfn.RANK.EQ(J8064, INDEX(CFB!$J$2:$J$1048576, MATCH(W8064, CFB!$W$2:$W$1048576, 0)):INDEX(CFB!$J$2:$J$1048576, MATCH(W8064, CFB!$W$2:$W$1048576, 0) + COUNTIF(CFB!$W$2:$W$1048576, W8064) - 1))</f>
        <v>112</v>
      </c>
      <c r="N8064" s="2">
        <f>RANK(K8064, INDEX(CFB!$K$2:$K$1048576, MATCH(W8064, CFB!$W$2:$W$1048576, 0)):INDEX(CFB!$K$2:$K$1048576, MATCH(W8064, CFB!$W$2:$W$1048576, 0) + COUNTIF(CFB!$W$2:$W$1048576, W8064) - 1))</f>
        <v>103</v>
      </c>
      <c r="O8064">
        <v>20.88</v>
      </c>
      <c r="P8064">
        <v>24.79</v>
      </c>
      <c r="W8064">
        <v>1958</v>
      </c>
      <c r="X8064">
        <f t="shared" si="249"/>
        <v>0</v>
      </c>
    </row>
    <row r="8065" spans="1:24" ht="12.75" hidden="1" customHeight="1" x14ac:dyDescent="0.45">
      <c r="A8065">
        <v>104</v>
      </c>
      <c r="B8065" t="s">
        <v>210</v>
      </c>
      <c r="C8065" t="s">
        <v>12</v>
      </c>
      <c r="D8065" s="2" t="str">
        <f t="shared" si="248"/>
        <v>Colgate1958</v>
      </c>
      <c r="F8065">
        <v>1</v>
      </c>
      <c r="G8065">
        <v>8</v>
      </c>
      <c r="H8065">
        <v>0</v>
      </c>
      <c r="I8065">
        <v>-10.81</v>
      </c>
      <c r="J8065">
        <v>-5.18</v>
      </c>
      <c r="K8065">
        <v>-15.99</v>
      </c>
      <c r="L8065" s="2">
        <f>_xlfn.RANK.EQ(I8065, INDEX(CFB!$I$2:$I$1048576, MATCH(W8065, CFB!$W$2:$W$1048576, 0)):INDEX(CFB!$I$2:$I$1048576, MATCH(W8065, CFB!$W$2:$W$1048576, 0) + COUNTIF(CFB!$W$2:$W$1048576, W8065) - 1), 0)</f>
        <v>108</v>
      </c>
      <c r="M8065" s="2">
        <f>_xlfn.RANK.EQ(J8065, INDEX(CFB!$J$2:$J$1048576, MATCH(W8065, CFB!$W$2:$W$1048576, 0)):INDEX(CFB!$J$2:$J$1048576, MATCH(W8065, CFB!$W$2:$W$1048576, 0) + COUNTIF(CFB!$W$2:$W$1048576, W8065) - 1))</f>
        <v>90</v>
      </c>
      <c r="N8065" s="2">
        <f>RANK(K8065, INDEX(CFB!$K$2:$K$1048576, MATCH(W8065, CFB!$W$2:$W$1048576, 0)):INDEX(CFB!$K$2:$K$1048576, MATCH(W8065, CFB!$W$2:$W$1048576, 0) + COUNTIF(CFB!$W$2:$W$1048576, W8065) - 1))</f>
        <v>104</v>
      </c>
      <c r="O8065">
        <v>11.13</v>
      </c>
      <c r="P8065">
        <v>19.73</v>
      </c>
      <c r="W8065">
        <v>1958</v>
      </c>
      <c r="X8065">
        <f t="shared" si="249"/>
        <v>0</v>
      </c>
    </row>
    <row r="8066" spans="1:24" ht="12.75" hidden="1" customHeight="1" x14ac:dyDescent="0.45">
      <c r="A8066">
        <v>105</v>
      </c>
      <c r="B8066" t="s">
        <v>148</v>
      </c>
      <c r="C8066" t="s">
        <v>251</v>
      </c>
      <c r="D8066" s="2" t="str">
        <f t="shared" ref="D8066:D8073" si="250">_xlfn.CONCAT(B8066, W8066)</f>
        <v>UTEP1958</v>
      </c>
      <c r="F8066">
        <v>2</v>
      </c>
      <c r="G8066">
        <v>7</v>
      </c>
      <c r="H8066">
        <v>0</v>
      </c>
      <c r="I8066">
        <v>-10.87</v>
      </c>
      <c r="J8066">
        <v>-6.04</v>
      </c>
      <c r="K8066">
        <v>-16.91</v>
      </c>
      <c r="L8066" s="2">
        <f>_xlfn.RANK.EQ(I8066, INDEX(CFB!$I$2:$I$1048576, MATCH(W8066, CFB!$W$2:$W$1048576, 0)):INDEX(CFB!$I$2:$I$1048576, MATCH(W8066, CFB!$W$2:$W$1048576, 0) + COUNTIF(CFB!$W$2:$W$1048576, W8066) - 1), 0)</f>
        <v>109</v>
      </c>
      <c r="M8066" s="2">
        <f>_xlfn.RANK.EQ(J8066, INDEX(CFB!$J$2:$J$1048576, MATCH(W8066, CFB!$W$2:$W$1048576, 0)):INDEX(CFB!$J$2:$J$1048576, MATCH(W8066, CFB!$W$2:$W$1048576, 0) + COUNTIF(CFB!$W$2:$W$1048576, W8066) - 1))</f>
        <v>96</v>
      </c>
      <c r="N8066" s="2">
        <f>RANK(K8066, INDEX(CFB!$K$2:$K$1048576, MATCH(W8066, CFB!$W$2:$W$1048576, 0)):INDEX(CFB!$K$2:$K$1048576, MATCH(W8066, CFB!$W$2:$W$1048576, 0) + COUNTIF(CFB!$W$2:$W$1048576, W8066) - 1))</f>
        <v>105</v>
      </c>
      <c r="O8066">
        <v>11.22</v>
      </c>
      <c r="P8066">
        <v>16.420000000000002</v>
      </c>
      <c r="W8066">
        <v>1958</v>
      </c>
      <c r="X8066">
        <f t="shared" ref="X8066:X8073" si="251">IF(E8066=1, 1,0)</f>
        <v>0</v>
      </c>
    </row>
    <row r="8067" spans="1:24" ht="12.75" hidden="1" customHeight="1" x14ac:dyDescent="0.45">
      <c r="A8067">
        <v>106</v>
      </c>
      <c r="B8067" t="s">
        <v>120</v>
      </c>
      <c r="C8067" t="s">
        <v>251</v>
      </c>
      <c r="D8067" s="2" t="str">
        <f t="shared" si="250"/>
        <v>Arizona1958</v>
      </c>
      <c r="F8067">
        <v>3</v>
      </c>
      <c r="G8067">
        <v>7</v>
      </c>
      <c r="H8067">
        <v>0</v>
      </c>
      <c r="I8067">
        <v>-8.7899999999999991</v>
      </c>
      <c r="J8067">
        <v>-9.02</v>
      </c>
      <c r="K8067">
        <v>-17.809999999999999</v>
      </c>
      <c r="L8067" s="2">
        <f>_xlfn.RANK.EQ(I8067, INDEX(CFB!$I$2:$I$1048576, MATCH(W8067, CFB!$W$2:$W$1048576, 0)):INDEX(CFB!$I$2:$I$1048576, MATCH(W8067, CFB!$W$2:$W$1048576, 0) + COUNTIF(CFB!$W$2:$W$1048576, W8067) - 1), 0)</f>
        <v>103</v>
      </c>
      <c r="M8067" s="2">
        <f>_xlfn.RANK.EQ(J8067, INDEX(CFB!$J$2:$J$1048576, MATCH(W8067, CFB!$W$2:$W$1048576, 0)):INDEX(CFB!$J$2:$J$1048576, MATCH(W8067, CFB!$W$2:$W$1048576, 0) + COUNTIF(CFB!$W$2:$W$1048576, W8067) - 1))</f>
        <v>104</v>
      </c>
      <c r="N8067" s="2">
        <f>RANK(K8067, INDEX(CFB!$K$2:$K$1048576, MATCH(W8067, CFB!$W$2:$W$1048576, 0)):INDEX(CFB!$K$2:$K$1048576, MATCH(W8067, CFB!$W$2:$W$1048576, 0) + COUNTIF(CFB!$W$2:$W$1048576, W8067) - 1))</f>
        <v>106</v>
      </c>
      <c r="O8067">
        <v>13.61</v>
      </c>
      <c r="P8067">
        <v>22.55</v>
      </c>
      <c r="W8067">
        <v>1958</v>
      </c>
      <c r="X8067">
        <f t="shared" si="251"/>
        <v>0</v>
      </c>
    </row>
    <row r="8068" spans="1:24" ht="12.75" hidden="1" customHeight="1" x14ac:dyDescent="0.45">
      <c r="A8068">
        <v>107</v>
      </c>
      <c r="B8068" t="s">
        <v>211</v>
      </c>
      <c r="C8068" t="s">
        <v>212</v>
      </c>
      <c r="D8068" s="2" t="str">
        <f t="shared" si="250"/>
        <v>Yale1958</v>
      </c>
      <c r="F8068">
        <v>2</v>
      </c>
      <c r="G8068">
        <v>7</v>
      </c>
      <c r="H8068">
        <v>0</v>
      </c>
      <c r="I8068">
        <v>-8.42</v>
      </c>
      <c r="J8068">
        <v>-9.7799999999999994</v>
      </c>
      <c r="K8068">
        <v>-18.190000000000001</v>
      </c>
      <c r="L8068" s="2">
        <f>_xlfn.RANK.EQ(I8068, INDEX(CFB!$I$2:$I$1048576, MATCH(W8068, CFB!$W$2:$W$1048576, 0)):INDEX(CFB!$I$2:$I$1048576, MATCH(W8068, CFB!$W$2:$W$1048576, 0) + COUNTIF(CFB!$W$2:$W$1048576, W8068) - 1), 0)</f>
        <v>102</v>
      </c>
      <c r="M8068" s="2">
        <f>_xlfn.RANK.EQ(J8068, INDEX(CFB!$J$2:$J$1048576, MATCH(W8068, CFB!$W$2:$W$1048576, 0)):INDEX(CFB!$J$2:$J$1048576, MATCH(W8068, CFB!$W$2:$W$1048576, 0) + COUNTIF(CFB!$W$2:$W$1048576, W8068) - 1))</f>
        <v>108</v>
      </c>
      <c r="N8068" s="2">
        <f>RANK(K8068, INDEX(CFB!$K$2:$K$1048576, MATCH(W8068, CFB!$W$2:$W$1048576, 0)):INDEX(CFB!$K$2:$K$1048576, MATCH(W8068, CFB!$W$2:$W$1048576, 0) + COUNTIF(CFB!$W$2:$W$1048576, W8068) - 1))</f>
        <v>107</v>
      </c>
      <c r="O8068">
        <v>10.11</v>
      </c>
      <c r="P8068">
        <v>21.38</v>
      </c>
      <c r="W8068">
        <v>1958</v>
      </c>
      <c r="X8068">
        <f t="shared" si="251"/>
        <v>0</v>
      </c>
    </row>
    <row r="8069" spans="1:24" ht="12.75" hidden="1" customHeight="1" x14ac:dyDescent="0.45">
      <c r="A8069">
        <v>108</v>
      </c>
      <c r="B8069" t="s">
        <v>199</v>
      </c>
      <c r="C8069" t="s">
        <v>12</v>
      </c>
      <c r="D8069" s="2" t="str">
        <f t="shared" si="250"/>
        <v>Drake1958</v>
      </c>
      <c r="F8069">
        <v>2</v>
      </c>
      <c r="G8069">
        <v>7</v>
      </c>
      <c r="H8069">
        <v>0</v>
      </c>
      <c r="I8069">
        <v>-9.01</v>
      </c>
      <c r="J8069">
        <v>-9.76</v>
      </c>
      <c r="K8069">
        <v>-18.78</v>
      </c>
      <c r="L8069" s="2">
        <f>_xlfn.RANK.EQ(I8069, INDEX(CFB!$I$2:$I$1048576, MATCH(W8069, CFB!$W$2:$W$1048576, 0)):INDEX(CFB!$I$2:$I$1048576, MATCH(W8069, CFB!$W$2:$W$1048576, 0) + COUNTIF(CFB!$W$2:$W$1048576, W8069) - 1), 0)</f>
        <v>104</v>
      </c>
      <c r="M8069" s="2">
        <f>_xlfn.RANK.EQ(J8069, INDEX(CFB!$J$2:$J$1048576, MATCH(W8069, CFB!$W$2:$W$1048576, 0)):INDEX(CFB!$J$2:$J$1048576, MATCH(W8069, CFB!$W$2:$W$1048576, 0) + COUNTIF(CFB!$W$2:$W$1048576, W8069) - 1))</f>
        <v>107</v>
      </c>
      <c r="N8069" s="2">
        <f>RANK(K8069, INDEX(CFB!$K$2:$K$1048576, MATCH(W8069, CFB!$W$2:$W$1048576, 0)):INDEX(CFB!$K$2:$K$1048576, MATCH(W8069, CFB!$W$2:$W$1048576, 0) + COUNTIF(CFB!$W$2:$W$1048576, W8069) - 1))</f>
        <v>108</v>
      </c>
      <c r="O8069">
        <v>13.54</v>
      </c>
      <c r="P8069">
        <v>24.22</v>
      </c>
      <c r="W8069">
        <v>1958</v>
      </c>
      <c r="X8069">
        <f t="shared" si="251"/>
        <v>0</v>
      </c>
    </row>
    <row r="8070" spans="1:24" ht="12.75" hidden="1" customHeight="1" x14ac:dyDescent="0.45">
      <c r="A8070">
        <v>109</v>
      </c>
      <c r="B8070" t="s">
        <v>236</v>
      </c>
      <c r="C8070" t="s">
        <v>12</v>
      </c>
      <c r="D8070" s="2" t="str">
        <f t="shared" si="250"/>
        <v>Dayton1958</v>
      </c>
      <c r="F8070">
        <v>2</v>
      </c>
      <c r="G8070">
        <v>8</v>
      </c>
      <c r="H8070">
        <v>0</v>
      </c>
      <c r="I8070">
        <v>-12.9</v>
      </c>
      <c r="J8070">
        <v>-8.69</v>
      </c>
      <c r="K8070">
        <v>-21.59</v>
      </c>
      <c r="L8070" s="2">
        <f>_xlfn.RANK.EQ(I8070, INDEX(CFB!$I$2:$I$1048576, MATCH(W8070, CFB!$W$2:$W$1048576, 0)):INDEX(CFB!$I$2:$I$1048576, MATCH(W8070, CFB!$W$2:$W$1048576, 0) + COUNTIF(CFB!$W$2:$W$1048576, W8070) - 1), 0)</f>
        <v>111</v>
      </c>
      <c r="M8070" s="2">
        <f>_xlfn.RANK.EQ(J8070, INDEX(CFB!$J$2:$J$1048576, MATCH(W8070, CFB!$W$2:$W$1048576, 0)):INDEX(CFB!$J$2:$J$1048576, MATCH(W8070, CFB!$W$2:$W$1048576, 0) + COUNTIF(CFB!$W$2:$W$1048576, W8070) - 1))</f>
        <v>102</v>
      </c>
      <c r="N8070" s="2">
        <f>RANK(K8070, INDEX(CFB!$K$2:$K$1048576, MATCH(W8070, CFB!$W$2:$W$1048576, 0)):INDEX(CFB!$K$2:$K$1048576, MATCH(W8070, CFB!$W$2:$W$1048576, 0) + COUNTIF(CFB!$W$2:$W$1048576, W8070) - 1))</f>
        <v>109</v>
      </c>
      <c r="O8070">
        <v>9.24</v>
      </c>
      <c r="P8070">
        <v>18.989999999999998</v>
      </c>
      <c r="W8070">
        <v>1958</v>
      </c>
      <c r="X8070">
        <f t="shared" si="251"/>
        <v>0</v>
      </c>
    </row>
    <row r="8071" spans="1:24" ht="12.75" hidden="1" customHeight="1" x14ac:dyDescent="0.45">
      <c r="A8071">
        <v>110</v>
      </c>
      <c r="B8071" t="s">
        <v>248</v>
      </c>
      <c r="C8071" t="s">
        <v>250</v>
      </c>
      <c r="D8071" s="2" t="str">
        <f t="shared" si="250"/>
        <v>Montana1958</v>
      </c>
      <c r="F8071">
        <v>0</v>
      </c>
      <c r="G8071">
        <v>10</v>
      </c>
      <c r="H8071">
        <v>0</v>
      </c>
      <c r="I8071">
        <v>-9.5399999999999991</v>
      </c>
      <c r="J8071">
        <v>-13.35</v>
      </c>
      <c r="K8071">
        <v>-22.89</v>
      </c>
      <c r="L8071" s="2">
        <f>_xlfn.RANK.EQ(I8071, INDEX(CFB!$I$2:$I$1048576, MATCH(W8071, CFB!$W$2:$W$1048576, 0)):INDEX(CFB!$I$2:$I$1048576, MATCH(W8071, CFB!$W$2:$W$1048576, 0) + COUNTIF(CFB!$W$2:$W$1048576, W8071) - 1), 0)</f>
        <v>106</v>
      </c>
      <c r="M8071" s="2">
        <f>_xlfn.RANK.EQ(J8071, INDEX(CFB!$J$2:$J$1048576, MATCH(W8071, CFB!$W$2:$W$1048576, 0)):INDEX(CFB!$J$2:$J$1048576, MATCH(W8071, CFB!$W$2:$W$1048576, 0) + COUNTIF(CFB!$W$2:$W$1048576, W8071) - 1))</f>
        <v>110</v>
      </c>
      <c r="N8071" s="2">
        <f>RANK(K8071, INDEX(CFB!$K$2:$K$1048576, MATCH(W8071, CFB!$W$2:$W$1048576, 0)):INDEX(CFB!$K$2:$K$1048576, MATCH(W8071, CFB!$W$2:$W$1048576, 0) + COUNTIF(CFB!$W$2:$W$1048576, W8071) - 1))</f>
        <v>110</v>
      </c>
      <c r="O8071">
        <v>13.97</v>
      </c>
      <c r="P8071">
        <v>25.47</v>
      </c>
      <c r="W8071">
        <v>1958</v>
      </c>
      <c r="X8071">
        <f t="shared" si="251"/>
        <v>0</v>
      </c>
    </row>
    <row r="8072" spans="1:24" ht="12.75" hidden="1" customHeight="1" x14ac:dyDescent="0.45">
      <c r="A8072">
        <v>111</v>
      </c>
      <c r="B8072" t="s">
        <v>197</v>
      </c>
      <c r="C8072" t="s">
        <v>251</v>
      </c>
      <c r="D8072" s="2" t="str">
        <f t="shared" si="250"/>
        <v>West Texas State1958</v>
      </c>
      <c r="F8072">
        <v>1</v>
      </c>
      <c r="G8072">
        <v>9</v>
      </c>
      <c r="H8072">
        <v>0</v>
      </c>
      <c r="I8072">
        <v>-8.31</v>
      </c>
      <c r="J8072">
        <v>-14.8</v>
      </c>
      <c r="K8072">
        <v>-23.12</v>
      </c>
      <c r="L8072" s="2">
        <f>_xlfn.RANK.EQ(I8072, INDEX(CFB!$I$2:$I$1048576, MATCH(W8072, CFB!$W$2:$W$1048576, 0)):INDEX(CFB!$I$2:$I$1048576, MATCH(W8072, CFB!$W$2:$W$1048576, 0) + COUNTIF(CFB!$W$2:$W$1048576, W8072) - 1), 0)</f>
        <v>101</v>
      </c>
      <c r="M8072" s="2">
        <f>_xlfn.RANK.EQ(J8072, INDEX(CFB!$J$2:$J$1048576, MATCH(W8072, CFB!$W$2:$W$1048576, 0)):INDEX(CFB!$J$2:$J$1048576, MATCH(W8072, CFB!$W$2:$W$1048576, 0) + COUNTIF(CFB!$W$2:$W$1048576, W8072) - 1))</f>
        <v>111</v>
      </c>
      <c r="N8072" s="2">
        <f>RANK(K8072, INDEX(CFB!$K$2:$K$1048576, MATCH(W8072, CFB!$W$2:$W$1048576, 0)):INDEX(CFB!$K$2:$K$1048576, MATCH(W8072, CFB!$W$2:$W$1048576, 0) + COUNTIF(CFB!$W$2:$W$1048576, W8072) - 1))</f>
        <v>111</v>
      </c>
      <c r="O8072">
        <v>13.86</v>
      </c>
      <c r="P8072">
        <v>23.59</v>
      </c>
      <c r="W8072">
        <v>1958</v>
      </c>
      <c r="X8072">
        <f t="shared" si="251"/>
        <v>0</v>
      </c>
    </row>
    <row r="8073" spans="1:24" ht="12.75" hidden="1" customHeight="1" x14ac:dyDescent="0.45">
      <c r="A8073">
        <v>112</v>
      </c>
      <c r="B8073" t="s">
        <v>223</v>
      </c>
      <c r="C8073" t="s">
        <v>212</v>
      </c>
      <c r="D8073" s="2" t="str">
        <f t="shared" si="250"/>
        <v>Columbia1958</v>
      </c>
      <c r="F8073">
        <v>1</v>
      </c>
      <c r="G8073">
        <v>8</v>
      </c>
      <c r="H8073">
        <v>0</v>
      </c>
      <c r="I8073">
        <v>-14.74</v>
      </c>
      <c r="J8073">
        <v>-9.5299999999999994</v>
      </c>
      <c r="K8073">
        <v>-24.26</v>
      </c>
      <c r="L8073" s="2">
        <f>_xlfn.RANK.EQ(I8073, INDEX(CFB!$I$2:$I$1048576, MATCH(W8073, CFB!$W$2:$W$1048576, 0)):INDEX(CFB!$I$2:$I$1048576, MATCH(W8073, CFB!$W$2:$W$1048576, 0) + COUNTIF(CFB!$W$2:$W$1048576, W8073) - 1), 0)</f>
        <v>112</v>
      </c>
      <c r="M8073" s="2">
        <f>_xlfn.RANK.EQ(J8073, INDEX(CFB!$J$2:$J$1048576, MATCH(W8073, CFB!$W$2:$W$1048576, 0)):INDEX(CFB!$J$2:$J$1048576, MATCH(W8073, CFB!$W$2:$W$1048576, 0) + COUNTIF(CFB!$W$2:$W$1048576, W8073) - 1))</f>
        <v>106</v>
      </c>
      <c r="N8073" s="2">
        <f>RANK(K8073, INDEX(CFB!$K$2:$K$1048576, MATCH(W8073, CFB!$W$2:$W$1048576, 0)):INDEX(CFB!$K$2:$K$1048576, MATCH(W8073, CFB!$W$2:$W$1048576, 0) + COUNTIF(CFB!$W$2:$W$1048576, W8073) - 1))</f>
        <v>112</v>
      </c>
      <c r="O8073">
        <v>5.79</v>
      </c>
      <c r="P8073">
        <v>28.42</v>
      </c>
      <c r="W8073">
        <v>1958</v>
      </c>
      <c r="X8073">
        <f t="shared" si="251"/>
        <v>0</v>
      </c>
    </row>
  </sheetData>
  <autoFilter ref="A1:W8073" xr:uid="{8877F665-BB09-4A02-A928-C8687D19938A}">
    <filterColumn colId="22">
      <filters>
        <filter val="2024"/>
      </filters>
    </filterColumn>
    <sortState xmlns:xlrd2="http://schemas.microsoft.com/office/spreadsheetml/2017/richdata2" ref="A2:W135">
      <sortCondition ref="E1:E8073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087B1-7BC0-4E32-BCD9-5B9640255CDA}">
  <dimension ref="A1:Z68"/>
  <sheetViews>
    <sheetView topLeftCell="F1" workbookViewId="0">
      <selection activeCell="Z5" sqref="Z5"/>
    </sheetView>
  </sheetViews>
  <sheetFormatPr defaultRowHeight="14.25" x14ac:dyDescent="0.45"/>
  <sheetData>
    <row r="1" spans="1:26" x14ac:dyDescent="0.45">
      <c r="A1" t="s">
        <v>169</v>
      </c>
      <c r="B1" t="s">
        <v>309</v>
      </c>
      <c r="C1" t="s">
        <v>265</v>
      </c>
      <c r="D1" t="s">
        <v>7</v>
      </c>
      <c r="E1" t="s">
        <v>8</v>
      </c>
      <c r="F1" t="s">
        <v>267</v>
      </c>
      <c r="G1" t="s">
        <v>310</v>
      </c>
      <c r="H1" t="s">
        <v>311</v>
      </c>
      <c r="I1" t="s">
        <v>312</v>
      </c>
      <c r="J1" t="s">
        <v>268</v>
      </c>
      <c r="K1" t="s">
        <v>269</v>
      </c>
      <c r="L1" t="s">
        <v>270</v>
      </c>
      <c r="M1" t="s">
        <v>271</v>
      </c>
      <c r="N1" t="s">
        <v>272</v>
      </c>
      <c r="O1" t="s">
        <v>302</v>
      </c>
      <c r="P1" t="s">
        <v>307</v>
      </c>
      <c r="Q1" t="s">
        <v>305</v>
      </c>
      <c r="R1" t="s">
        <v>304</v>
      </c>
      <c r="S1" t="s">
        <v>303</v>
      </c>
      <c r="T1" t="s">
        <v>304</v>
      </c>
      <c r="U1" t="s">
        <v>308</v>
      </c>
      <c r="Y1" t="s">
        <v>273</v>
      </c>
    </row>
    <row r="2" spans="1:26" x14ac:dyDescent="0.45">
      <c r="A2" cm="1">
        <f t="array" ref="A2:A68">_xlfn.UNIQUE(CFB!W2:W8073)</f>
        <v>2024</v>
      </c>
      <c r="B2" t="str" cm="1">
        <f t="array" ref="B2">INDEX(CFB!$B$2:$B$10000,MATCH(1,(CFB!$E$2:$E$10000)*(Champions!A2=CFB!$W$2:$W$10000),0))</f>
        <v>Oregon</v>
      </c>
      <c r="C2">
        <f>VLOOKUP(_xlfn.CONCAT($B2,$A2), CFB!$D$2:$X$9999, 8, FALSE)</f>
        <v>20.85</v>
      </c>
      <c r="D2">
        <f>VLOOKUP(_xlfn.CONCAT($B2,$A2), CFB!$D$2:$X$9999, 6, FALSE)</f>
        <v>12.77</v>
      </c>
      <c r="E2">
        <f>VLOOKUP(_xlfn.CONCAT($B2,$A2), CFB!$D$2:$X$9999, 7, FALSE)</f>
        <v>8.08</v>
      </c>
      <c r="F2" s="9">
        <f>E2/C2</f>
        <v>0.38752997601918465</v>
      </c>
      <c r="G2" s="9">
        <f>_xlfn.STDEV.P(F2:F68)</f>
        <v>0.13618193019822267</v>
      </c>
      <c r="H2" s="9">
        <f>F2-_xlfn.CONFIDENCE.NORM(0.05,G2,COUNTA(G2:G67))</f>
        <v>0.35467541954867959</v>
      </c>
      <c r="I2" s="9">
        <f>F2+_xlfn.CONFIDENCE.NORM(0.05,G2,COUNTA(G2:G67))</f>
        <v>0.42038453248968971</v>
      </c>
      <c r="J2">
        <f>VLOOKUP(_xlfn.CONCAT($B2,$A2), CFB!$D$2:$X$9999, 15, FALSE)</f>
        <v>3.7</v>
      </c>
      <c r="K2">
        <f>VLOOKUP(_xlfn.CONCAT($B2,$A2), CFB!$D$2:$X$9999, 16, FALSE)</f>
        <v>6.36</v>
      </c>
      <c r="L2" s="3">
        <f>RANK(E2, INDEX(CFB!$J$2:$J$1048576, MATCH(A2, CFB!$W$2:$W$1048576, 0)):INDEX(CFB!$J$2:$J$1048576, MATCH(A2, CFB!$W$2:$W$1048576, 0) + COUNTIF(CFB!$W$2:$W$1048576, A2) - 1))</f>
        <v>12</v>
      </c>
      <c r="M2" s="3">
        <f>RANK(D2, INDEX(CFB!$I$2:$I$1048576, MATCH(A2, CFB!$W$2:$W$1048576, 0)):INDEX(CFB!$I$2:$I$1048576, MATCH(A2, CFB!$W$2:$W$1048576, 0) + COUNTIF(CFB!$W$2:$W$1048576, A2) - 1))</f>
        <v>2</v>
      </c>
      <c r="N2">
        <f>M2-L2</f>
        <v>-10</v>
      </c>
      <c r="O2">
        <f t="shared" ref="O2:O33" si="0">AVERAGE(E2:E8)</f>
        <v>13.807142857142859</v>
      </c>
      <c r="P2">
        <f t="shared" ref="P2:P33" si="1">AVERAGE(D2:D8)</f>
        <v>11.688571428571427</v>
      </c>
      <c r="Q2" s="7">
        <f t="shared" ref="Q2:Q33" si="2">AVERAGE(F2:F8)</f>
        <v>0.54115026320625581</v>
      </c>
      <c r="R2" s="8">
        <f>AVERAGE(L2:L8)</f>
        <v>5.1428571428571432</v>
      </c>
      <c r="S2" s="8">
        <f>AVERAGE(N2:N8)</f>
        <v>3.7142857142857144</v>
      </c>
      <c r="T2" s="8">
        <f>AVERAGE(L2:L8)</f>
        <v>5.1428571428571432</v>
      </c>
      <c r="U2" s="8">
        <f>AVERAGE(M2:M8)</f>
        <v>8.8571428571428577</v>
      </c>
      <c r="V2" s="8"/>
      <c r="W2" s="8"/>
      <c r="Y2" t="s">
        <v>7</v>
      </c>
      <c r="Z2">
        <f>CORREL(CFB!$I$2:$I$1048576, CFB!$X$2:$X$1048576)</f>
        <v>0.1471945482084237</v>
      </c>
    </row>
    <row r="3" spans="1:26" x14ac:dyDescent="0.45">
      <c r="A3">
        <v>2023</v>
      </c>
      <c r="B3" t="str" cm="1">
        <f t="array" ref="B3">INDEX(CFB!$B$2:$B$10000,MATCH(1,(CFB!$E$2:$E$10000)*(Champions!A3=CFB!$W$2:$W$10000),0))</f>
        <v>Michigan</v>
      </c>
      <c r="C3">
        <f>VLOOKUP(_xlfn.CONCAT($B3,$A3), CFB!$D$2:$X$9999, 8, FALSE)</f>
        <v>25.01</v>
      </c>
      <c r="D3">
        <f>VLOOKUP(_xlfn.CONCAT($B3,$A3), CFB!$D$2:$X$9999, 6, FALSE)</f>
        <v>8.5299999999999994</v>
      </c>
      <c r="E3">
        <f>VLOOKUP(_xlfn.CONCAT($B3,$A3), CFB!$D$2:$X$9999, 7, FALSE)</f>
        <v>16.48</v>
      </c>
      <c r="F3" s="9">
        <f t="shared" ref="F3:F66" si="3">E3/C3</f>
        <v>0.658936425429828</v>
      </c>
      <c r="G3" s="9">
        <f t="shared" ref="G3:G65" si="4">_xlfn.STDEV.P(F3:F69)</f>
        <v>0.13574670828794044</v>
      </c>
      <c r="H3" s="9">
        <f t="shared" ref="H3:H66" si="5">F3-_xlfn.CONFIDENCE.NORM(0.05,G3,COUNTA(G3:G68))</f>
        <v>0.6259359102428288</v>
      </c>
      <c r="I3" s="9">
        <f t="shared" ref="I3:I66" si="6">F3+_xlfn.CONFIDENCE.NORM(0.05,G3,COUNTA(G3:G68))</f>
        <v>0.6919369406168272</v>
      </c>
      <c r="J3">
        <f>VLOOKUP(_xlfn.CONCAT($B3,$A3), CFB!$D$2:$X$9999, 15, FALSE)</f>
        <v>4.1100000000000003</v>
      </c>
      <c r="K3">
        <f>VLOOKUP(_xlfn.CONCAT($B3,$A3), CFB!$D$2:$X$9999, 16, FALSE)</f>
        <v>6.15</v>
      </c>
      <c r="L3" s="3">
        <f>RANK(E3, INDEX(CFB!$J$2:$J$1048576, MATCH(A3, CFB!$W$2:$W$1048576, 0)):INDEX(CFB!$J$2:$J$1048576, MATCH(A3, CFB!$W$2:$W$1048576, 0) + COUNTIF(CFB!$W$2:$W$1048576, A3) - 1))</f>
        <v>1</v>
      </c>
      <c r="M3" s="3">
        <f>RANK(D3, INDEX(CFB!$I$2:$I$1048576, MATCH(A3, CFB!$W$2:$W$1048576, 0)):INDEX(CFB!$I$2:$I$1048576, MATCH(A3, CFB!$W$2:$W$1048576, 0) + COUNTIF(CFB!$W$2:$W$1048576, A3) - 1))</f>
        <v>11</v>
      </c>
      <c r="N3">
        <f t="shared" ref="N3:N66" si="7">M3-L3</f>
        <v>10</v>
      </c>
      <c r="O3">
        <f t="shared" si="0"/>
        <v>15.02142857142857</v>
      </c>
      <c r="P3">
        <f t="shared" si="1"/>
        <v>10.531428571428572</v>
      </c>
      <c r="Q3" s="7">
        <f t="shared" si="2"/>
        <v>0.59725102293460763</v>
      </c>
      <c r="R3" s="8">
        <f t="shared" ref="R3:R62" si="8">AVERAGE(L3:L9)</f>
        <v>3.5714285714285716</v>
      </c>
      <c r="S3" s="8">
        <f t="shared" ref="S3:S62" si="9">AVERAGE(N3:N9)</f>
        <v>10.285714285714286</v>
      </c>
      <c r="T3" s="8">
        <f t="shared" ref="T3:T62" si="10">AVERAGE(L3:L9)</f>
        <v>3.5714285714285716</v>
      </c>
      <c r="U3" s="8">
        <f t="shared" ref="U3:U62" si="11">AVERAGE(M3:M9)</f>
        <v>13.857142857142858</v>
      </c>
      <c r="V3" s="8"/>
      <c r="W3" s="8"/>
      <c r="Y3" t="s">
        <v>8</v>
      </c>
      <c r="Z3">
        <f>CORREL(CFB!$J$2:$J$1048576, CFB!$X$2:$X$1048576)</f>
        <v>0.1811481479065902</v>
      </c>
    </row>
    <row r="4" spans="1:26" x14ac:dyDescent="0.45">
      <c r="A4">
        <v>2022</v>
      </c>
      <c r="B4" t="str" cm="1">
        <f t="array" ref="B4">INDEX(CFB!$B$2:$B$10000,MATCH(1,(CFB!$E$2:$E$10000)*(Champions!A4=CFB!$W$2:$W$10000),0))</f>
        <v>Georgia</v>
      </c>
      <c r="C4">
        <f>VLOOKUP(_xlfn.CONCAT($B4,$A4), CFB!$D$2:$X$9999, 8, FALSE)</f>
        <v>25.48</v>
      </c>
      <c r="D4">
        <f>VLOOKUP(_xlfn.CONCAT($B4,$A4), CFB!$D$2:$X$9999, 6, FALSE)</f>
        <v>9.99</v>
      </c>
      <c r="E4">
        <f>VLOOKUP(_xlfn.CONCAT($B4,$A4), CFB!$D$2:$X$9999, 7, FALSE)</f>
        <v>15.49</v>
      </c>
      <c r="F4" s="9">
        <f t="shared" si="3"/>
        <v>0.60792778649921508</v>
      </c>
      <c r="G4" s="9">
        <f t="shared" si="4"/>
        <v>0.13612132899469262</v>
      </c>
      <c r="H4" s="9">
        <f t="shared" si="5"/>
        <v>0.5745786737045494</v>
      </c>
      <c r="I4" s="9">
        <f t="shared" si="6"/>
        <v>0.64127689929388076</v>
      </c>
      <c r="J4">
        <f>VLOOKUP(_xlfn.CONCAT($B4,$A4), CFB!$D$2:$X$9999, 15, FALSE)</f>
        <v>4.0999999999999996</v>
      </c>
      <c r="K4">
        <f>VLOOKUP(_xlfn.CONCAT($B4,$A4), CFB!$D$2:$X$9999, 16, FALSE)</f>
        <v>6.88</v>
      </c>
      <c r="L4" s="3">
        <f>RANK(E4, INDEX(CFB!$J$2:$J$1048576, MATCH(A4, CFB!$W$2:$W$1048576, 0)):INDEX(CFB!$J$2:$J$1048576, MATCH(A4, CFB!$W$2:$W$1048576, 0) + COUNTIF(CFB!$W$2:$W$1048576, A4) - 1))</f>
        <v>1</v>
      </c>
      <c r="M4" s="3">
        <f>RANK(D4, INDEX(CFB!$I$2:$I$1048576, MATCH(A4, CFB!$W$2:$W$1048576, 0)):INDEX(CFB!$I$2:$I$1048576, MATCH(A4, CFB!$W$2:$W$1048576, 0) + COUNTIF(CFB!$W$2:$W$1048576, A4) - 1))</f>
        <v>11</v>
      </c>
      <c r="N4">
        <f t="shared" si="7"/>
        <v>10</v>
      </c>
      <c r="O4">
        <f t="shared" si="0"/>
        <v>14.192857142857141</v>
      </c>
      <c r="P4">
        <f t="shared" si="1"/>
        <v>10.655714285714286</v>
      </c>
      <c r="Q4" s="7">
        <f t="shared" si="2"/>
        <v>0.57909903501036908</v>
      </c>
      <c r="R4" s="8">
        <f t="shared" si="8"/>
        <v>4.8571428571428568</v>
      </c>
      <c r="S4" s="8">
        <f t="shared" si="9"/>
        <v>9.1428571428571423</v>
      </c>
      <c r="T4" s="8">
        <f t="shared" si="10"/>
        <v>4.8571428571428568</v>
      </c>
      <c r="U4" s="8">
        <f t="shared" si="11"/>
        <v>14</v>
      </c>
      <c r="V4" s="8"/>
      <c r="W4" s="8"/>
    </row>
    <row r="5" spans="1:26" x14ac:dyDescent="0.45">
      <c r="A5">
        <v>2021</v>
      </c>
      <c r="B5" t="str" cm="1">
        <f t="array" ref="B5">INDEX(CFB!$B$2:$B$10000,MATCH(1,(CFB!$E$2:$E$10000)*(Champions!A5=CFB!$W$2:$W$10000),0))</f>
        <v>Georgia</v>
      </c>
      <c r="C5">
        <f>VLOOKUP(_xlfn.CONCAT($B5,$A5), CFB!$D$2:$X$9999, 8, FALSE)</f>
        <v>24.62</v>
      </c>
      <c r="D5">
        <f>VLOOKUP(_xlfn.CONCAT($B5,$A5), CFB!$D$2:$X$9999, 6, FALSE)</f>
        <v>5.85</v>
      </c>
      <c r="E5">
        <f>VLOOKUP(_xlfn.CONCAT($B5,$A5), CFB!$D$2:$X$9999, 7, FALSE)</f>
        <v>18.77</v>
      </c>
      <c r="F5" s="9">
        <f t="shared" si="3"/>
        <v>0.76238830219333875</v>
      </c>
      <c r="G5" s="9">
        <f t="shared" si="4"/>
        <v>0.1369826733380933</v>
      </c>
      <c r="H5" s="9">
        <f t="shared" si="5"/>
        <v>0.72856286224793343</v>
      </c>
      <c r="I5" s="9">
        <f t="shared" si="6"/>
        <v>0.79621374213874407</v>
      </c>
      <c r="J5">
        <f>VLOOKUP(_xlfn.CONCAT($B5,$A5), CFB!$D$2:$X$9999, 15, FALSE)</f>
        <v>3.59</v>
      </c>
      <c r="K5">
        <f>VLOOKUP(_xlfn.CONCAT($B5,$A5), CFB!$D$2:$X$9999, 16, FALSE)</f>
        <v>6.84</v>
      </c>
      <c r="L5" s="3">
        <f>RANK(E5, INDEX(CFB!$J$2:$J$1048576, MATCH(A5, CFB!$W$2:$W$1048576, 0)):INDEX(CFB!$J$2:$J$1048576, MATCH(A5, CFB!$W$2:$W$1048576, 0) + COUNTIF(CFB!$W$2:$W$1048576, A5) - 1))</f>
        <v>1</v>
      </c>
      <c r="M5" s="3">
        <f>RANK(D5, INDEX(CFB!$I$2:$I$1048576, MATCH(A5, CFB!$W$2:$W$1048576, 0)):INDEX(CFB!$I$2:$I$1048576, MATCH(A5, CFB!$W$2:$W$1048576, 0) + COUNTIF(CFB!$W$2:$W$1048576, A5) - 1))</f>
        <v>22</v>
      </c>
      <c r="N5">
        <f t="shared" si="7"/>
        <v>21</v>
      </c>
      <c r="O5">
        <f t="shared" si="0"/>
        <v>14.034285714285716</v>
      </c>
      <c r="P5">
        <f t="shared" si="1"/>
        <v>10.562857142857144</v>
      </c>
      <c r="Q5" s="7">
        <f t="shared" si="2"/>
        <v>0.57885784556348052</v>
      </c>
      <c r="R5" s="8">
        <f t="shared" si="8"/>
        <v>4.8571428571428568</v>
      </c>
      <c r="S5" s="8">
        <f t="shared" si="9"/>
        <v>9.7142857142857135</v>
      </c>
      <c r="T5" s="8">
        <f t="shared" si="10"/>
        <v>4.8571428571428568</v>
      </c>
      <c r="U5" s="8">
        <f t="shared" si="11"/>
        <v>14.571428571428571</v>
      </c>
      <c r="V5" s="8"/>
      <c r="W5" s="8"/>
      <c r="Y5" t="s">
        <v>271</v>
      </c>
      <c r="Z5">
        <f>CORREL(CFB!$L$2:$L$1048576, CFB!$X$2:$X$1048576)</f>
        <v>-0.13144879691167238</v>
      </c>
    </row>
    <row r="6" spans="1:26" x14ac:dyDescent="0.45">
      <c r="A6">
        <v>2020</v>
      </c>
      <c r="B6" t="str" cm="1">
        <f t="array" ref="B6">INDEX(CFB!$B$2:$B$10000,MATCH(1,(CFB!$E$2:$E$10000)*(Champions!A6=CFB!$W$2:$W$10000),0))</f>
        <v>Alabama</v>
      </c>
      <c r="C6">
        <f>VLOOKUP(_xlfn.CONCAT($B6,$A6), CFB!$D$2:$X$9999, 8, FALSE)</f>
        <v>30.26</v>
      </c>
      <c r="D6">
        <f>VLOOKUP(_xlfn.CONCAT($B6,$A6), CFB!$D$2:$X$9999, 6, FALSE)</f>
        <v>16.47</v>
      </c>
      <c r="E6">
        <f>VLOOKUP(_xlfn.CONCAT($B6,$A6), CFB!$D$2:$X$9999, 7, FALSE)</f>
        <v>13.79</v>
      </c>
      <c r="F6" s="9">
        <f t="shared" si="3"/>
        <v>0.45571711830799733</v>
      </c>
      <c r="G6" s="9">
        <f t="shared" si="4"/>
        <v>0.13536843546660232</v>
      </c>
      <c r="H6" s="9">
        <f t="shared" si="5"/>
        <v>0.42202179282657948</v>
      </c>
      <c r="I6" s="9">
        <f t="shared" si="6"/>
        <v>0.48941244378941517</v>
      </c>
      <c r="J6">
        <f>VLOOKUP(_xlfn.CONCAT($B6,$A6), CFB!$D$2:$X$9999, 15, FALSE)</f>
        <v>5.46</v>
      </c>
      <c r="K6">
        <f>VLOOKUP(_xlfn.CONCAT($B6,$A6), CFB!$D$2:$X$9999, 16, FALSE)</f>
        <v>5.8</v>
      </c>
      <c r="L6" s="3">
        <f>RANK(E6, INDEX(CFB!$J$2:$J$1048576, MATCH(A6, CFB!$W$2:$W$1048576, 0)):INDEX(CFB!$J$2:$J$1048576, MATCH(A6, CFB!$W$2:$W$1048576, 0) + COUNTIF(CFB!$W$2:$W$1048576, A6) - 1))</f>
        <v>1</v>
      </c>
      <c r="M6" s="3">
        <f>RANK(D6, INDEX(CFB!$I$2:$I$1048576, MATCH(A6, CFB!$W$2:$W$1048576, 0)):INDEX(CFB!$I$2:$I$1048576, MATCH(A6, CFB!$W$2:$W$1048576, 0) + COUNTIF(CFB!$W$2:$W$1048576, A6) - 1))</f>
        <v>2</v>
      </c>
      <c r="N6">
        <f t="shared" si="7"/>
        <v>1</v>
      </c>
      <c r="O6">
        <f t="shared" si="0"/>
        <v>12.352857142857143</v>
      </c>
      <c r="P6">
        <f t="shared" si="1"/>
        <v>11.647142857142855</v>
      </c>
      <c r="Q6" s="7">
        <f t="shared" si="2"/>
        <v>0.5188689100250975</v>
      </c>
      <c r="R6" s="8">
        <f t="shared" si="8"/>
        <v>7.1428571428571432</v>
      </c>
      <c r="S6" s="8">
        <f t="shared" si="9"/>
        <v>4.8571428571428568</v>
      </c>
      <c r="T6" s="8">
        <f t="shared" si="10"/>
        <v>7.1428571428571432</v>
      </c>
      <c r="U6" s="8">
        <f t="shared" si="11"/>
        <v>12</v>
      </c>
      <c r="V6" s="8"/>
      <c r="W6" s="8"/>
      <c r="Y6" t="s">
        <v>270</v>
      </c>
      <c r="Z6">
        <f>CORREL(CFB!$M$2:$M$1048576, CFB!$X$2:$X$1048576)</f>
        <v>-0.14396345515168865</v>
      </c>
    </row>
    <row r="7" spans="1:26" x14ac:dyDescent="0.45">
      <c r="A7">
        <v>2019</v>
      </c>
      <c r="B7" t="str" cm="1">
        <f t="array" ref="B7">INDEX(CFB!$B$2:$B$10000,MATCH(1,(CFB!$E$2:$E$10000)*(Champions!A7=CFB!$W$2:$W$10000),0))</f>
        <v>LSU</v>
      </c>
      <c r="C7">
        <f>VLOOKUP(_xlfn.CONCAT($B7,$A7), CFB!$D$2:$X$9999, 8, FALSE)</f>
        <v>25.8</v>
      </c>
      <c r="D7">
        <f>VLOOKUP(_xlfn.CONCAT($B7,$A7), CFB!$D$2:$X$9999, 6, FALSE)</f>
        <v>18.8</v>
      </c>
      <c r="E7">
        <f>VLOOKUP(_xlfn.CONCAT($B7,$A7), CFB!$D$2:$X$9999, 7, FALSE)</f>
        <v>7</v>
      </c>
      <c r="F7" s="9">
        <f t="shared" si="3"/>
        <v>0.27131782945736432</v>
      </c>
      <c r="G7" s="9">
        <f t="shared" si="4"/>
        <v>0.13597474459338293</v>
      </c>
      <c r="H7" s="9">
        <f t="shared" si="5"/>
        <v>0.23719528366575035</v>
      </c>
      <c r="I7" s="9">
        <f t="shared" si="6"/>
        <v>0.30544037524897827</v>
      </c>
      <c r="J7">
        <f>VLOOKUP(_xlfn.CONCAT($B7,$A7), CFB!$D$2:$X$9999, 15, FALSE)</f>
        <v>4.3899999999999997</v>
      </c>
      <c r="K7">
        <f>VLOOKUP(_xlfn.CONCAT($B7,$A7), CFB!$D$2:$X$9999, 16, FALSE)</f>
        <v>6.8</v>
      </c>
      <c r="L7" s="3">
        <f>RANK(E7, INDEX(CFB!$J$2:$J$1048576, MATCH(A7, CFB!$W$2:$W$1048576, 0)):INDEX(CFB!$J$2:$J$1048576, MATCH(A7, CFB!$W$2:$W$1048576, 0) + COUNTIF(CFB!$W$2:$W$1048576, A7) - 1))</f>
        <v>19</v>
      </c>
      <c r="M7" s="3">
        <f>RANK(D7, INDEX(CFB!$I$2:$I$1048576, MATCH(A7, CFB!$W$2:$W$1048576, 0)):INDEX(CFB!$I$2:$I$1048576, MATCH(A7, CFB!$W$2:$W$1048576, 0) + COUNTIF(CFB!$W$2:$W$1048576, A7) - 1))</f>
        <v>1</v>
      </c>
      <c r="N7">
        <f t="shared" si="7"/>
        <v>-18</v>
      </c>
      <c r="O7">
        <f t="shared" si="0"/>
        <v>12.495714285714286</v>
      </c>
      <c r="P7">
        <f t="shared" si="1"/>
        <v>10.518571428571429</v>
      </c>
      <c r="Q7" s="7">
        <f t="shared" si="2"/>
        <v>0.54421411621593152</v>
      </c>
      <c r="R7" s="8">
        <f t="shared" si="8"/>
        <v>7.1428571428571432</v>
      </c>
      <c r="S7" s="8">
        <f t="shared" si="9"/>
        <v>6.8571428571428568</v>
      </c>
      <c r="T7" s="8">
        <f t="shared" si="10"/>
        <v>7.1428571428571432</v>
      </c>
      <c r="U7" s="8">
        <f t="shared" si="11"/>
        <v>14</v>
      </c>
      <c r="V7" s="8"/>
      <c r="W7" s="8"/>
    </row>
    <row r="8" spans="1:26" x14ac:dyDescent="0.45">
      <c r="A8">
        <v>2018</v>
      </c>
      <c r="B8" t="str" cm="1">
        <f t="array" ref="B8">INDEX(CFB!$B$2:$B$10000,MATCH(1,(CFB!$E$2:$E$10000)*(Champions!A8=CFB!$W$2:$W$10000),0))</f>
        <v>Clemson</v>
      </c>
      <c r="C8">
        <f>VLOOKUP(_xlfn.CONCAT($B8,$A8), CFB!$D$2:$X$9999, 8, FALSE)</f>
        <v>26.45</v>
      </c>
      <c r="D8">
        <f>VLOOKUP(_xlfn.CONCAT($B8,$A8), CFB!$D$2:$X$9999, 6, FALSE)</f>
        <v>9.41</v>
      </c>
      <c r="E8">
        <f>VLOOKUP(_xlfn.CONCAT($B8,$A8), CFB!$D$2:$X$9999, 7, FALSE)</f>
        <v>17.04</v>
      </c>
      <c r="F8" s="9">
        <f t="shared" si="3"/>
        <v>0.64423440453686198</v>
      </c>
      <c r="G8" s="9">
        <f t="shared" si="4"/>
        <v>0.13240006064657159</v>
      </c>
      <c r="H8" s="9">
        <f t="shared" si="5"/>
        <v>0.61073318245281771</v>
      </c>
      <c r="I8" s="9">
        <f t="shared" si="6"/>
        <v>0.67773562662090625</v>
      </c>
      <c r="J8">
        <f>VLOOKUP(_xlfn.CONCAT($B8,$A8), CFB!$D$2:$X$9999, 15, FALSE)</f>
        <v>4.3600000000000003</v>
      </c>
      <c r="K8">
        <f>VLOOKUP(_xlfn.CONCAT($B8,$A8), CFB!$D$2:$X$9999, 16, FALSE)</f>
        <v>7.97</v>
      </c>
      <c r="L8" s="3">
        <f>RANK(E8, INDEX(CFB!$J$2:$J$1048576, MATCH(A8, CFB!$W$2:$W$1048576, 0)):INDEX(CFB!$J$2:$J$1048576, MATCH(A8, CFB!$W$2:$W$1048576, 0) + COUNTIF(CFB!$W$2:$W$1048576, A8) - 1))</f>
        <v>1</v>
      </c>
      <c r="M8" s="3">
        <f>RANK(D8, INDEX(CFB!$I$2:$I$1048576, MATCH(A8, CFB!$W$2:$W$1048576, 0)):INDEX(CFB!$I$2:$I$1048576, MATCH(A8, CFB!$W$2:$W$1048576, 0) + COUNTIF(CFB!$W$2:$W$1048576, A8) - 1))</f>
        <v>13</v>
      </c>
      <c r="N8">
        <f t="shared" si="7"/>
        <v>12</v>
      </c>
      <c r="O8">
        <f t="shared" si="0"/>
        <v>14.064285714285715</v>
      </c>
      <c r="P8">
        <f t="shared" si="1"/>
        <v>8.7657142857142851</v>
      </c>
      <c r="Q8" s="7">
        <f t="shared" si="2"/>
        <v>0.61025130220415791</v>
      </c>
      <c r="R8" s="8">
        <f t="shared" si="8"/>
        <v>4.5714285714285712</v>
      </c>
      <c r="S8" s="8">
        <f t="shared" si="9"/>
        <v>12.428571428571429</v>
      </c>
      <c r="T8" s="8">
        <f t="shared" si="10"/>
        <v>4.5714285714285712</v>
      </c>
      <c r="U8" s="8">
        <f t="shared" si="11"/>
        <v>17</v>
      </c>
      <c r="V8" s="8"/>
      <c r="W8" s="8"/>
      <c r="Y8">
        <f>Z3^2</f>
        <v>3.2814651489987877E-2</v>
      </c>
    </row>
    <row r="9" spans="1:26" x14ac:dyDescent="0.45">
      <c r="A9">
        <v>2017</v>
      </c>
      <c r="B9" t="str" cm="1">
        <f t="array" ref="B9">INDEX(CFB!$B$2:$B$10000,MATCH(1,(CFB!$E$2:$E$10000)*(Champions!A9=CFB!$W$2:$W$10000),0))</f>
        <v>Alabama</v>
      </c>
      <c r="C9">
        <f>VLOOKUP(_xlfn.CONCAT($B9,$A9), CFB!$D$2:$X$9999, 8, FALSE)</f>
        <v>21.25</v>
      </c>
      <c r="D9">
        <f>VLOOKUP(_xlfn.CONCAT($B9,$A9), CFB!$D$2:$X$9999, 6, FALSE)</f>
        <v>4.67</v>
      </c>
      <c r="E9">
        <f>VLOOKUP(_xlfn.CONCAT($B9,$A9), CFB!$D$2:$X$9999, 7, FALSE)</f>
        <v>16.579999999999998</v>
      </c>
      <c r="F9" s="9">
        <f t="shared" si="3"/>
        <v>0.78023529411764703</v>
      </c>
      <c r="G9" s="9">
        <f t="shared" si="4"/>
        <v>0.13294709394939302</v>
      </c>
      <c r="H9" s="9">
        <f t="shared" si="5"/>
        <v>0.74631177221827705</v>
      </c>
      <c r="I9" s="9">
        <f t="shared" si="6"/>
        <v>0.81415881601701701</v>
      </c>
      <c r="J9">
        <f>VLOOKUP(_xlfn.CONCAT($B9,$A9), CFB!$D$2:$X$9999, 15, FALSE)</f>
        <v>3.53</v>
      </c>
      <c r="K9">
        <f>VLOOKUP(_xlfn.CONCAT($B9,$A9), CFB!$D$2:$X$9999, 16, FALSE)</f>
        <v>6.94</v>
      </c>
      <c r="L9" s="3">
        <f>RANK(E9, INDEX(CFB!$J$2:$J$1048576, MATCH(A9, CFB!$W$2:$W$1048576, 0)):INDEX(CFB!$J$2:$J$1048576, MATCH(A9, CFB!$W$2:$W$1048576, 0) + COUNTIF(CFB!$W$2:$W$1048576, A9) - 1))</f>
        <v>1</v>
      </c>
      <c r="M9" s="3">
        <f>RANK(D9, INDEX(CFB!$I$2:$I$1048576, MATCH(A9, CFB!$W$2:$W$1048576, 0)):INDEX(CFB!$I$2:$I$1048576, MATCH(A9, CFB!$W$2:$W$1048576, 0) + COUNTIF(CFB!$W$2:$W$1048576, A9) - 1))</f>
        <v>37</v>
      </c>
      <c r="N9">
        <f t="shared" si="7"/>
        <v>36</v>
      </c>
      <c r="O9">
        <f t="shared" si="0"/>
        <v>14.057142857142855</v>
      </c>
      <c r="P9">
        <f t="shared" si="1"/>
        <v>8.4857142857142858</v>
      </c>
      <c r="Q9" s="7">
        <f t="shared" si="2"/>
        <v>0.61752808004563031</v>
      </c>
      <c r="R9" s="8">
        <f t="shared" si="8"/>
        <v>4.5714285714285712</v>
      </c>
      <c r="S9" s="8">
        <f t="shared" si="9"/>
        <v>13.142857142857142</v>
      </c>
      <c r="T9" s="8">
        <f t="shared" si="10"/>
        <v>4.5714285714285712</v>
      </c>
      <c r="U9" s="8">
        <f t="shared" si="11"/>
        <v>17.714285714285715</v>
      </c>
      <c r="V9" s="8"/>
      <c r="W9" s="8"/>
    </row>
    <row r="10" spans="1:26" x14ac:dyDescent="0.45">
      <c r="A10">
        <v>2016</v>
      </c>
      <c r="B10" t="str" cm="1">
        <f t="array" ref="B10">INDEX(CFB!$B$2:$B$10000,MATCH(1,(CFB!$E$2:$E$10000)*(Champions!A10=CFB!$W$2:$W$10000),0))</f>
        <v>Clemson</v>
      </c>
      <c r="C10">
        <f>VLOOKUP(_xlfn.CONCAT($B10,$A10), CFB!$D$2:$X$9999, 8, FALSE)</f>
        <v>20.079999999999998</v>
      </c>
      <c r="D10">
        <f>VLOOKUP(_xlfn.CONCAT($B10,$A10), CFB!$D$2:$X$9999, 6, FALSE)</f>
        <v>9.4</v>
      </c>
      <c r="E10">
        <f>VLOOKUP(_xlfn.CONCAT($B10,$A10), CFB!$D$2:$X$9999, 7, FALSE)</f>
        <v>10.68</v>
      </c>
      <c r="F10" s="9">
        <f t="shared" si="3"/>
        <v>0.53187250996015945</v>
      </c>
      <c r="G10" s="9">
        <f t="shared" si="4"/>
        <v>0.13060304155454483</v>
      </c>
      <c r="H10" s="9">
        <f t="shared" si="5"/>
        <v>0.49826104935595611</v>
      </c>
      <c r="I10" s="9">
        <f t="shared" si="6"/>
        <v>0.56548397056436273</v>
      </c>
      <c r="J10">
        <f>VLOOKUP(_xlfn.CONCAT($B10,$A10), CFB!$D$2:$X$9999, 15, FALSE)</f>
        <v>3.54</v>
      </c>
      <c r="K10">
        <f>VLOOKUP(_xlfn.CONCAT($B10,$A10), CFB!$D$2:$X$9999, 16, FALSE)</f>
        <v>6.35</v>
      </c>
      <c r="L10" s="3">
        <f>RANK(E10, INDEX(CFB!$J$2:$J$1048576, MATCH(A10, CFB!$W$2:$W$1048576, 0)):INDEX(CFB!$J$2:$J$1048576, MATCH(A10, CFB!$W$2:$W$1048576, 0) + COUNTIF(CFB!$W$2:$W$1048576, A10) - 1))</f>
        <v>10</v>
      </c>
      <c r="M10" s="3">
        <f>RANK(D10, INDEX(CFB!$I$2:$I$1048576, MATCH(A10, CFB!$W$2:$W$1048576, 0)):INDEX(CFB!$I$2:$I$1048576, MATCH(A10, CFB!$W$2:$W$1048576, 0) + COUNTIF(CFB!$W$2:$W$1048576, A10) - 1))</f>
        <v>12</v>
      </c>
      <c r="N10">
        <f t="shared" si="7"/>
        <v>2</v>
      </c>
      <c r="O10">
        <f t="shared" si="0"/>
        <v>12.334285714285713</v>
      </c>
      <c r="P10">
        <f t="shared" si="1"/>
        <v>10.125714285714285</v>
      </c>
      <c r="Q10" s="7">
        <f t="shared" si="2"/>
        <v>0.53732021684226561</v>
      </c>
      <c r="R10" s="8">
        <f t="shared" si="8"/>
        <v>9</v>
      </c>
      <c r="S10" s="8">
        <f t="shared" si="9"/>
        <v>3.5714285714285716</v>
      </c>
      <c r="T10" s="8">
        <f t="shared" si="10"/>
        <v>9</v>
      </c>
      <c r="U10" s="8">
        <f t="shared" si="11"/>
        <v>12.571428571428571</v>
      </c>
      <c r="V10" s="8"/>
      <c r="W10" s="8"/>
    </row>
    <row r="11" spans="1:26" x14ac:dyDescent="0.45">
      <c r="A11">
        <v>2015</v>
      </c>
      <c r="B11" t="str" cm="1">
        <f t="array" ref="B11">INDEX(CFB!$B$2:$B$10000,MATCH(1,(CFB!$E$2:$E$10000)*(Champions!A11=CFB!$W$2:$W$10000),0))</f>
        <v>Alabama</v>
      </c>
      <c r="C11">
        <f>VLOOKUP(_xlfn.CONCAT($B11,$A11), CFB!$D$2:$X$9999, 8, FALSE)</f>
        <v>23.72</v>
      </c>
      <c r="D11">
        <f>VLOOKUP(_xlfn.CONCAT($B11,$A11), CFB!$D$2:$X$9999, 6, FALSE)</f>
        <v>9.34</v>
      </c>
      <c r="E11">
        <f>VLOOKUP(_xlfn.CONCAT($B11,$A11), CFB!$D$2:$X$9999, 7, FALSE)</f>
        <v>14.38</v>
      </c>
      <c r="F11" s="9">
        <f t="shared" si="3"/>
        <v>0.60623946037099496</v>
      </c>
      <c r="G11" s="9">
        <f t="shared" si="4"/>
        <v>0.13171152280434023</v>
      </c>
      <c r="H11" s="9">
        <f t="shared" si="5"/>
        <v>0.57204667862740766</v>
      </c>
      <c r="I11" s="9">
        <f t="shared" si="6"/>
        <v>0.64043224211458227</v>
      </c>
      <c r="J11">
        <f>VLOOKUP(_xlfn.CONCAT($B11,$A11), CFB!$D$2:$X$9999, 15, FALSE)</f>
        <v>3.87</v>
      </c>
      <c r="K11">
        <f>VLOOKUP(_xlfn.CONCAT($B11,$A11), CFB!$D$2:$X$9999, 16, FALSE)</f>
        <v>6.33</v>
      </c>
      <c r="L11" s="3">
        <f>RANK(E11, INDEX(CFB!$J$2:$J$1048576, MATCH(A11, CFB!$W$2:$W$1048576, 0)):INDEX(CFB!$J$2:$J$1048576, MATCH(A11, CFB!$W$2:$W$1048576, 0) + COUNTIF(CFB!$W$2:$W$1048576, A11) - 1))</f>
        <v>1</v>
      </c>
      <c r="M11" s="3">
        <f>RANK(D11, INDEX(CFB!$I$2:$I$1048576, MATCH(A11, CFB!$W$2:$W$1048576, 0)):INDEX(CFB!$I$2:$I$1048576, MATCH(A11, CFB!$W$2:$W$1048576, 0) + COUNTIF(CFB!$W$2:$W$1048576, A11) - 1))</f>
        <v>15</v>
      </c>
      <c r="N11">
        <f t="shared" si="7"/>
        <v>14</v>
      </c>
      <c r="O11">
        <f t="shared" si="0"/>
        <v>13.179999999999998</v>
      </c>
      <c r="P11">
        <f t="shared" si="1"/>
        <v>9.7957142857142863</v>
      </c>
      <c r="Q11" s="7">
        <f t="shared" si="2"/>
        <v>0.56144094432850955</v>
      </c>
      <c r="R11" s="8">
        <f t="shared" si="8"/>
        <v>7.7142857142857144</v>
      </c>
      <c r="S11" s="8">
        <f t="shared" si="9"/>
        <v>5.7142857142857144</v>
      </c>
      <c r="T11" s="8">
        <f t="shared" si="10"/>
        <v>7.7142857142857144</v>
      </c>
      <c r="U11" s="8">
        <f t="shared" si="11"/>
        <v>13.428571428571429</v>
      </c>
      <c r="V11" s="8"/>
      <c r="W11" s="8"/>
    </row>
    <row r="12" spans="1:26" x14ac:dyDescent="0.45">
      <c r="A12">
        <v>2014</v>
      </c>
      <c r="B12" t="str" cm="1">
        <f t="array" ref="B12">INDEX(CFB!$B$2:$B$10000,MATCH(1,(CFB!$E$2:$E$10000)*(Champions!A12=CFB!$W$2:$W$10000),0))</f>
        <v>Ohio State</v>
      </c>
      <c r="C12">
        <f>VLOOKUP(_xlfn.CONCAT($B12,$A12), CFB!$D$2:$X$9999, 8, FALSE)</f>
        <v>20.440000000000001</v>
      </c>
      <c r="D12">
        <f>VLOOKUP(_xlfn.CONCAT($B12,$A12), CFB!$D$2:$X$9999, 6, FALSE)</f>
        <v>13.44</v>
      </c>
      <c r="E12">
        <f>VLOOKUP(_xlfn.CONCAT($B12,$A12), CFB!$D$2:$X$9999, 7, FALSE)</f>
        <v>7</v>
      </c>
      <c r="F12" s="9">
        <f t="shared" si="3"/>
        <v>0.34246575342465752</v>
      </c>
      <c r="G12" s="9">
        <f t="shared" si="4"/>
        <v>0.13261675042372637</v>
      </c>
      <c r="H12" s="9">
        <f t="shared" si="5"/>
        <v>0.3077319406100445</v>
      </c>
      <c r="I12" s="9">
        <f t="shared" si="6"/>
        <v>0.37719956623927053</v>
      </c>
      <c r="J12">
        <f>VLOOKUP(_xlfn.CONCAT($B12,$A12), CFB!$D$2:$X$9999, 15, FALSE)</f>
        <v>4.4400000000000004</v>
      </c>
      <c r="K12">
        <f>VLOOKUP(_xlfn.CONCAT($B12,$A12), CFB!$D$2:$X$9999, 16, FALSE)</f>
        <v>6.98</v>
      </c>
      <c r="L12" s="3">
        <f>RANK(E12, INDEX(CFB!$J$2:$J$1048576, MATCH(A12, CFB!$W$2:$W$1048576, 0)):INDEX(CFB!$J$2:$J$1048576, MATCH(A12, CFB!$W$2:$W$1048576, 0) + COUNTIF(CFB!$W$2:$W$1048576, A12) - 1))</f>
        <v>17</v>
      </c>
      <c r="M12" s="3">
        <f>RANK(D12, INDEX(CFB!$I$2:$I$1048576, MATCH(A12, CFB!$W$2:$W$1048576, 0)):INDEX(CFB!$I$2:$I$1048576, MATCH(A12, CFB!$W$2:$W$1048576, 0) + COUNTIF(CFB!$W$2:$W$1048576, A12) - 1))</f>
        <v>4</v>
      </c>
      <c r="N12">
        <f t="shared" si="7"/>
        <v>-13</v>
      </c>
      <c r="O12">
        <f t="shared" si="0"/>
        <v>13.177142857142856</v>
      </c>
      <c r="P12">
        <f t="shared" si="1"/>
        <v>10.034285714285716</v>
      </c>
      <c r="Q12" s="7">
        <f t="shared" si="2"/>
        <v>0.55569571593945521</v>
      </c>
      <c r="R12" s="8">
        <f t="shared" si="8"/>
        <v>7.8571428571428568</v>
      </c>
      <c r="S12" s="8">
        <f t="shared" si="9"/>
        <v>4.4285714285714288</v>
      </c>
      <c r="T12" s="8">
        <f t="shared" si="10"/>
        <v>7.8571428571428568</v>
      </c>
      <c r="U12" s="8">
        <f t="shared" si="11"/>
        <v>12.285714285714286</v>
      </c>
      <c r="V12" s="8"/>
      <c r="W12" s="8"/>
    </row>
    <row r="13" spans="1:26" x14ac:dyDescent="0.45">
      <c r="A13">
        <v>2013</v>
      </c>
      <c r="B13" t="str" cm="1">
        <f t="array" ref="B13">INDEX(CFB!$B$2:$B$10000,MATCH(1,(CFB!$E$2:$E$10000)*(Champions!A13=CFB!$W$2:$W$10000),0))</f>
        <v>Florida State</v>
      </c>
      <c r="C13">
        <f>VLOOKUP(_xlfn.CONCAT($B13,$A13), CFB!$D$2:$X$9999, 8, FALSE)</f>
        <v>23.36</v>
      </c>
      <c r="D13">
        <f>VLOOKUP(_xlfn.CONCAT($B13,$A13), CFB!$D$2:$X$9999, 6, FALSE)</f>
        <v>8.57</v>
      </c>
      <c r="E13">
        <f>VLOOKUP(_xlfn.CONCAT($B13,$A13), CFB!$D$2:$X$9999, 7, FALSE)</f>
        <v>14.79</v>
      </c>
      <c r="F13" s="9">
        <f t="shared" si="3"/>
        <v>0.63313356164383561</v>
      </c>
      <c r="G13" s="9">
        <f t="shared" si="4"/>
        <v>0.13098516021565612</v>
      </c>
      <c r="H13" s="9">
        <f t="shared" si="5"/>
        <v>0.59851660836533271</v>
      </c>
      <c r="I13" s="9">
        <f t="shared" si="6"/>
        <v>0.6677505149223385</v>
      </c>
      <c r="J13">
        <f>VLOOKUP(_xlfn.CONCAT($B13,$A13), CFB!$D$2:$X$9999, 15, FALSE)</f>
        <v>3.83</v>
      </c>
      <c r="K13">
        <f>VLOOKUP(_xlfn.CONCAT($B13,$A13), CFB!$D$2:$X$9999, 16, FALSE)</f>
        <v>6.38</v>
      </c>
      <c r="L13" s="3">
        <f>RANK(E13, INDEX(CFB!$J$2:$J$1048576, MATCH(A13, CFB!$W$2:$W$1048576, 0)):INDEX(CFB!$J$2:$J$1048576, MATCH(A13, CFB!$W$2:$W$1048576, 0) + COUNTIF(CFB!$W$2:$W$1048576, A13) - 1))</f>
        <v>1</v>
      </c>
      <c r="M13" s="3">
        <f>RANK(D13, INDEX(CFB!$I$2:$I$1048576, MATCH(A13, CFB!$W$2:$W$1048576, 0)):INDEX(CFB!$I$2:$I$1048576, MATCH(A13, CFB!$W$2:$W$1048576, 0) + COUNTIF(CFB!$W$2:$W$1048576, A13) - 1))</f>
        <v>16</v>
      </c>
      <c r="N13">
        <f t="shared" si="7"/>
        <v>15</v>
      </c>
      <c r="O13">
        <f t="shared" si="0"/>
        <v>13.308571428571428</v>
      </c>
      <c r="P13">
        <f t="shared" si="1"/>
        <v>9.6142857142857157</v>
      </c>
      <c r="Q13" s="7">
        <f t="shared" si="2"/>
        <v>0.56822931941157484</v>
      </c>
      <c r="R13" s="8">
        <f t="shared" si="8"/>
        <v>7</v>
      </c>
      <c r="S13" s="8">
        <f t="shared" si="9"/>
        <v>5.4285714285714288</v>
      </c>
      <c r="T13" s="8">
        <f t="shared" si="10"/>
        <v>7</v>
      </c>
      <c r="U13" s="8">
        <f t="shared" si="11"/>
        <v>12.428571428571429</v>
      </c>
      <c r="V13" s="8"/>
      <c r="W13" s="8"/>
    </row>
    <row r="14" spans="1:26" x14ac:dyDescent="0.45">
      <c r="A14">
        <v>2012</v>
      </c>
      <c r="B14" t="str" cm="1">
        <f t="array" ref="B14">INDEX(CFB!$B$2:$B$10000,MATCH(1,(CFB!$E$2:$E$10000)*(Champions!A14=CFB!$W$2:$W$10000),0))</f>
        <v>Alabama</v>
      </c>
      <c r="C14">
        <f>VLOOKUP(_xlfn.CONCAT($B14,$A14), CFB!$D$2:$X$9999, 8, FALSE)</f>
        <v>24.51</v>
      </c>
      <c r="D14">
        <f>VLOOKUP(_xlfn.CONCAT($B14,$A14), CFB!$D$2:$X$9999, 6, FALSE)</f>
        <v>6.53</v>
      </c>
      <c r="E14">
        <f>VLOOKUP(_xlfn.CONCAT($B14,$A14), CFB!$D$2:$X$9999, 7, FALSE)</f>
        <v>17.98</v>
      </c>
      <c r="F14" s="9">
        <f t="shared" si="3"/>
        <v>0.73357813137494898</v>
      </c>
      <c r="G14" s="9">
        <f t="shared" si="4"/>
        <v>0.13166701137590345</v>
      </c>
      <c r="H14" s="9">
        <f t="shared" si="5"/>
        <v>0.69846025958020552</v>
      </c>
      <c r="I14" s="9">
        <f t="shared" si="6"/>
        <v>0.76869600316969244</v>
      </c>
      <c r="J14">
        <f>VLOOKUP(_xlfn.CONCAT($B14,$A14), CFB!$D$2:$X$9999, 15, FALSE)</f>
        <v>4.01</v>
      </c>
      <c r="K14">
        <f>VLOOKUP(_xlfn.CONCAT($B14,$A14), CFB!$D$2:$X$9999, 16, FALSE)</f>
        <v>6.85</v>
      </c>
      <c r="L14" s="3">
        <f>RANK(E14, INDEX(CFB!$J$2:$J$1048576, MATCH(A14, CFB!$W$2:$W$1048576, 0)):INDEX(CFB!$J$2:$J$1048576, MATCH(A14, CFB!$W$2:$W$1048576, 0) + COUNTIF(CFB!$W$2:$W$1048576, A14) - 1))</f>
        <v>1</v>
      </c>
      <c r="M14" s="3">
        <f>RANK(D14, INDEX(CFB!$I$2:$I$1048576, MATCH(A14, CFB!$W$2:$W$1048576, 0)):INDEX(CFB!$I$2:$I$1048576, MATCH(A14, CFB!$W$2:$W$1048576, 0) + COUNTIF(CFB!$W$2:$W$1048576, A14) - 1))</f>
        <v>22</v>
      </c>
      <c r="N14">
        <f t="shared" si="7"/>
        <v>21</v>
      </c>
      <c r="O14">
        <f t="shared" si="0"/>
        <v>12.921428571428569</v>
      </c>
      <c r="P14">
        <f t="shared" si="1"/>
        <v>9.4728571428571424</v>
      </c>
      <c r="Q14" s="7">
        <f t="shared" si="2"/>
        <v>0.56555960700118546</v>
      </c>
      <c r="R14" s="8">
        <f t="shared" si="8"/>
        <v>7</v>
      </c>
      <c r="S14" s="8">
        <f t="shared" si="9"/>
        <v>4.8571428571428568</v>
      </c>
      <c r="T14" s="8">
        <f t="shared" si="10"/>
        <v>7</v>
      </c>
      <c r="U14" s="8">
        <f t="shared" si="11"/>
        <v>11.857142857142858</v>
      </c>
      <c r="V14" s="8"/>
      <c r="W14" s="8"/>
    </row>
    <row r="15" spans="1:26" x14ac:dyDescent="0.45">
      <c r="A15">
        <v>2011</v>
      </c>
      <c r="B15" t="str" cm="1">
        <f t="array" ref="B15">INDEX(CFB!$B$2:$B$10000,MATCH(1,(CFB!$E$2:$E$10000)*(Champions!A15=CFB!$W$2:$W$10000),0))</f>
        <v>Alabama</v>
      </c>
      <c r="C15">
        <f>VLOOKUP(_xlfn.CONCAT($B15,$A15), CFB!$D$2:$X$9999, 8, FALSE)</f>
        <v>24.44</v>
      </c>
      <c r="D15">
        <f>VLOOKUP(_xlfn.CONCAT($B15,$A15), CFB!$D$2:$X$9999, 6, FALSE)</f>
        <v>7.45</v>
      </c>
      <c r="E15">
        <f>VLOOKUP(_xlfn.CONCAT($B15,$A15), CFB!$D$2:$X$9999, 7, FALSE)</f>
        <v>16.989999999999998</v>
      </c>
      <c r="F15" s="9">
        <f t="shared" si="3"/>
        <v>0.69517184942716848</v>
      </c>
      <c r="G15" s="9">
        <f t="shared" si="4"/>
        <v>0.13038324080736668</v>
      </c>
      <c r="H15" s="9">
        <f t="shared" si="5"/>
        <v>0.6600698440925612</v>
      </c>
      <c r="I15" s="9">
        <f t="shared" si="6"/>
        <v>0.73027385476177575</v>
      </c>
      <c r="J15">
        <f>VLOOKUP(_xlfn.CONCAT($B15,$A15), CFB!$D$2:$X$9999, 15, FALSE)</f>
        <v>2.87</v>
      </c>
      <c r="K15">
        <f>VLOOKUP(_xlfn.CONCAT($B15,$A15), CFB!$D$2:$X$9999, 16, FALSE)</f>
        <v>6.62</v>
      </c>
      <c r="L15" s="3">
        <f>RANK(E15, INDEX(CFB!$J$2:$J$1048576, MATCH(A15, CFB!$W$2:$W$1048576, 0)):INDEX(CFB!$J$2:$J$1048576, MATCH(A15, CFB!$W$2:$W$1048576, 0) + COUNTIF(CFB!$W$2:$W$1048576, A15) - 1))</f>
        <v>1</v>
      </c>
      <c r="M15" s="3">
        <f>RANK(D15, INDEX(CFB!$I$2:$I$1048576, MATCH(A15, CFB!$W$2:$W$1048576, 0)):INDEX(CFB!$I$2:$I$1048576, MATCH(A15, CFB!$W$2:$W$1048576, 0) + COUNTIF(CFB!$W$2:$W$1048576, A15) - 1))</f>
        <v>18</v>
      </c>
      <c r="N15">
        <f t="shared" si="7"/>
        <v>17</v>
      </c>
      <c r="O15">
        <f t="shared" si="0"/>
        <v>11.914285714285715</v>
      </c>
      <c r="P15">
        <f t="shared" si="1"/>
        <v>10.547142857142857</v>
      </c>
      <c r="Q15" s="7">
        <f t="shared" si="2"/>
        <v>0.52326987966648209</v>
      </c>
      <c r="R15" s="8">
        <f t="shared" si="8"/>
        <v>7.7142857142857144</v>
      </c>
      <c r="S15" s="8">
        <f t="shared" si="9"/>
        <v>1.4285714285714286</v>
      </c>
      <c r="T15" s="8">
        <f t="shared" si="10"/>
        <v>7.7142857142857144</v>
      </c>
      <c r="U15" s="8">
        <f t="shared" si="11"/>
        <v>9.1428571428571423</v>
      </c>
      <c r="V15" s="8"/>
      <c r="W15" s="8"/>
    </row>
    <row r="16" spans="1:26" x14ac:dyDescent="0.45">
      <c r="A16">
        <v>2010</v>
      </c>
      <c r="B16" t="str" cm="1">
        <f t="array" ref="B16">INDEX(CFB!$B$2:$B$10000,MATCH(1,(CFB!$E$2:$E$10000)*(Champions!A16=CFB!$W$2:$W$10000),0))</f>
        <v>Auburn</v>
      </c>
      <c r="C16">
        <f>VLOOKUP(_xlfn.CONCAT($B16,$A16), CFB!$D$2:$X$9999, 8, FALSE)</f>
        <v>20.66</v>
      </c>
      <c r="D16">
        <f>VLOOKUP(_xlfn.CONCAT($B16,$A16), CFB!$D$2:$X$9999, 6, FALSE)</f>
        <v>16.149999999999999</v>
      </c>
      <c r="E16">
        <f>VLOOKUP(_xlfn.CONCAT($B16,$A16), CFB!$D$2:$X$9999, 7, FALSE)</f>
        <v>4.5199999999999996</v>
      </c>
      <c r="F16" s="9">
        <f t="shared" si="3"/>
        <v>0.21878025169409485</v>
      </c>
      <c r="G16" s="9">
        <f t="shared" si="4"/>
        <v>0.12991475148378237</v>
      </c>
      <c r="H16" s="9">
        <f t="shared" si="5"/>
        <v>0.18346966885736657</v>
      </c>
      <c r="I16" s="9">
        <f t="shared" si="6"/>
        <v>0.2540908345308231</v>
      </c>
      <c r="J16">
        <f>VLOOKUP(_xlfn.CONCAT($B16,$A16), CFB!$D$2:$X$9999, 15, FALSE)</f>
        <v>4.87</v>
      </c>
      <c r="K16">
        <f>VLOOKUP(_xlfn.CONCAT($B16,$A16), CFB!$D$2:$X$9999, 16, FALSE)</f>
        <v>7.48</v>
      </c>
      <c r="L16" s="3">
        <f>RANK(E16, INDEX(CFB!$J$2:$J$1048576, MATCH(A16, CFB!$W$2:$W$1048576, 0)):INDEX(CFB!$J$2:$J$1048576, MATCH(A16, CFB!$W$2:$W$1048576, 0) + COUNTIF(CFB!$W$2:$W$1048576, A16) - 1))</f>
        <v>32</v>
      </c>
      <c r="M16" s="3">
        <f>RANK(D16, INDEX(CFB!$I$2:$I$1048576, MATCH(A16, CFB!$W$2:$W$1048576, 0)):INDEX(CFB!$I$2:$I$1048576, MATCH(A16, CFB!$W$2:$W$1048576, 0) + COUNTIF(CFB!$W$2:$W$1048576, A16) - 1))</f>
        <v>1</v>
      </c>
      <c r="N16">
        <f t="shared" si="7"/>
        <v>-31</v>
      </c>
      <c r="O16">
        <f t="shared" si="0"/>
        <v>11.612857142857141</v>
      </c>
      <c r="P16">
        <f t="shared" si="1"/>
        <v>11.08</v>
      </c>
      <c r="Q16" s="7">
        <f t="shared" si="2"/>
        <v>0.50552961875171387</v>
      </c>
      <c r="R16" s="8">
        <f t="shared" si="8"/>
        <v>7.7142857142857144</v>
      </c>
      <c r="S16" s="8">
        <f t="shared" si="9"/>
        <v>-0.7142857142857143</v>
      </c>
      <c r="T16" s="8">
        <f t="shared" si="10"/>
        <v>7.7142857142857144</v>
      </c>
      <c r="U16" s="8">
        <f t="shared" si="11"/>
        <v>7</v>
      </c>
      <c r="V16" s="8"/>
      <c r="W16" s="8"/>
    </row>
    <row r="17" spans="1:23" x14ac:dyDescent="0.45">
      <c r="A17">
        <v>2009</v>
      </c>
      <c r="B17" t="str" cm="1">
        <f t="array" ref="B17">INDEX(CFB!$B$2:$B$10000,MATCH(1,(CFB!$E$2:$E$10000)*(Champions!A17=CFB!$W$2:$W$10000),0))</f>
        <v>Alabama</v>
      </c>
      <c r="C17">
        <f>VLOOKUP(_xlfn.CONCAT($B17,$A17), CFB!$D$2:$X$9999, 8, FALSE)</f>
        <v>23.69</v>
      </c>
      <c r="D17">
        <f>VLOOKUP(_xlfn.CONCAT($B17,$A17), CFB!$D$2:$X$9999, 6, FALSE)</f>
        <v>7.09</v>
      </c>
      <c r="E17">
        <f>VLOOKUP(_xlfn.CONCAT($B17,$A17), CFB!$D$2:$X$9999, 7, FALSE)</f>
        <v>16.600000000000001</v>
      </c>
      <c r="F17" s="9">
        <f t="shared" si="3"/>
        <v>0.7007176023638666</v>
      </c>
      <c r="G17" s="9">
        <f t="shared" si="4"/>
        <v>0.12317857975255377</v>
      </c>
      <c r="H17" s="9">
        <f t="shared" si="5"/>
        <v>0.66691125922152406</v>
      </c>
      <c r="I17" s="9">
        <f t="shared" si="6"/>
        <v>0.73452394550620914</v>
      </c>
      <c r="J17">
        <f>VLOOKUP(_xlfn.CONCAT($B17,$A17), CFB!$D$2:$X$9999, 15, FALSE)</f>
        <v>3.27</v>
      </c>
      <c r="K17">
        <f>VLOOKUP(_xlfn.CONCAT($B17,$A17), CFB!$D$2:$X$9999, 16, FALSE)</f>
        <v>6.47</v>
      </c>
      <c r="L17" s="3">
        <f>RANK(E17, INDEX(CFB!$J$2:$J$1048576, MATCH(A17, CFB!$W$2:$W$1048576, 0)):INDEX(CFB!$J$2:$J$1048576, MATCH(A17, CFB!$W$2:$W$1048576, 0) + COUNTIF(CFB!$W$2:$W$1048576, A17) - 1))</f>
        <v>1</v>
      </c>
      <c r="M17" s="3">
        <f>RANK(D17, INDEX(CFB!$I$2:$I$1048576, MATCH(A17, CFB!$W$2:$W$1048576, 0)):INDEX(CFB!$I$2:$I$1048576, MATCH(A17, CFB!$W$2:$W$1048576, 0) + COUNTIF(CFB!$W$2:$W$1048576, A17) - 1))</f>
        <v>18</v>
      </c>
      <c r="N17">
        <f t="shared" si="7"/>
        <v>17</v>
      </c>
      <c r="O17">
        <f t="shared" si="0"/>
        <v>11.945714285714285</v>
      </c>
      <c r="P17">
        <f t="shared" si="1"/>
        <v>11.1</v>
      </c>
      <c r="Q17" s="7">
        <f t="shared" si="2"/>
        <v>0.51656446858378369</v>
      </c>
      <c r="R17" s="8">
        <f t="shared" si="8"/>
        <v>5.8571428571428568</v>
      </c>
      <c r="S17" s="8">
        <f t="shared" si="9"/>
        <v>1.1428571428571428</v>
      </c>
      <c r="T17" s="8">
        <f t="shared" si="10"/>
        <v>5.8571428571428568</v>
      </c>
      <c r="U17" s="8">
        <f t="shared" si="11"/>
        <v>7</v>
      </c>
      <c r="V17" s="8"/>
      <c r="W17" s="8"/>
    </row>
    <row r="18" spans="1:23" x14ac:dyDescent="0.45">
      <c r="A18">
        <v>2008</v>
      </c>
      <c r="B18" t="str" cm="1">
        <f t="array" ref="B18">INDEX(CFB!$B$2:$B$10000,MATCH(1,(CFB!$E$2:$E$10000)*(Champions!A18=CFB!$W$2:$W$10000),0))</f>
        <v>Florida</v>
      </c>
      <c r="C18">
        <f>VLOOKUP(_xlfn.CONCAT($B18,$A18), CFB!$D$2:$X$9999, 8, FALSE)</f>
        <v>25.37</v>
      </c>
      <c r="D18">
        <f>VLOOKUP(_xlfn.CONCAT($B18,$A18), CFB!$D$2:$X$9999, 6, FALSE)</f>
        <v>11.01</v>
      </c>
      <c r="E18">
        <f>VLOOKUP(_xlfn.CONCAT($B18,$A18), CFB!$D$2:$X$9999, 7, FALSE)</f>
        <v>14.36</v>
      </c>
      <c r="F18" s="9">
        <f t="shared" si="3"/>
        <v>0.56602286164761528</v>
      </c>
      <c r="G18" s="9">
        <f t="shared" si="4"/>
        <v>0.12246021555391547</v>
      </c>
      <c r="H18" s="9">
        <f t="shared" si="5"/>
        <v>0.53207924543424379</v>
      </c>
      <c r="I18" s="9">
        <f t="shared" si="6"/>
        <v>0.59996647786098678</v>
      </c>
      <c r="J18">
        <f>VLOOKUP(_xlfn.CONCAT($B18,$A18), CFB!$D$2:$X$9999, 15, FALSE)</f>
        <v>4.22</v>
      </c>
      <c r="K18">
        <f>VLOOKUP(_xlfn.CONCAT($B18,$A18), CFB!$D$2:$X$9999, 16, FALSE)</f>
        <v>7.44</v>
      </c>
      <c r="L18" s="3">
        <f>RANK(E18, INDEX(CFB!$J$2:$J$1048576, MATCH(A18, CFB!$W$2:$W$1048576, 0)):INDEX(CFB!$J$2:$J$1048576, MATCH(A18, CFB!$W$2:$W$1048576, 0) + COUNTIF(CFB!$W$2:$W$1048576, A18) - 1))</f>
        <v>2</v>
      </c>
      <c r="M18" s="3">
        <f>RANK(D18, INDEX(CFB!$I$2:$I$1048576, MATCH(A18, CFB!$W$2:$W$1048576, 0)):INDEX(CFB!$I$2:$I$1048576, MATCH(A18, CFB!$W$2:$W$1048576, 0) + COUNTIF(CFB!$W$2:$W$1048576, A18) - 1))</f>
        <v>7</v>
      </c>
      <c r="N18">
        <f t="shared" si="7"/>
        <v>5</v>
      </c>
      <c r="O18">
        <f t="shared" si="0"/>
        <v>11.875714285714285</v>
      </c>
      <c r="P18">
        <f t="shared" si="1"/>
        <v>10.375714285714285</v>
      </c>
      <c r="Q18" s="7">
        <f t="shared" si="2"/>
        <v>0.54340230539052148</v>
      </c>
      <c r="R18" s="8">
        <f t="shared" si="8"/>
        <v>5.8571428571428568</v>
      </c>
      <c r="S18" s="8">
        <f t="shared" si="9"/>
        <v>6.5714285714285712</v>
      </c>
      <c r="T18" s="8">
        <f t="shared" si="10"/>
        <v>5.8571428571428568</v>
      </c>
      <c r="U18" s="8">
        <f t="shared" si="11"/>
        <v>12.428571428571429</v>
      </c>
      <c r="V18" s="8"/>
      <c r="W18" s="8"/>
    </row>
    <row r="19" spans="1:23" x14ac:dyDescent="0.45">
      <c r="A19">
        <v>2007</v>
      </c>
      <c r="B19" t="str" cm="1">
        <f t="array" ref="B19">INDEX(CFB!$B$2:$B$10000,MATCH(1,(CFB!$E$2:$E$10000)*(Champions!A19=CFB!$W$2:$W$10000),0))</f>
        <v>LSU</v>
      </c>
      <c r="C19">
        <f>VLOOKUP(_xlfn.CONCAT($B19,$A19), CFB!$D$2:$X$9999, 8, FALSE)</f>
        <v>18.41</v>
      </c>
      <c r="D19">
        <f>VLOOKUP(_xlfn.CONCAT($B19,$A19), CFB!$D$2:$X$9999, 6, FALSE)</f>
        <v>10.5</v>
      </c>
      <c r="E19">
        <f>VLOOKUP(_xlfn.CONCAT($B19,$A19), CFB!$D$2:$X$9999, 7, FALSE)</f>
        <v>7.92</v>
      </c>
      <c r="F19" s="9">
        <f t="shared" si="3"/>
        <v>0.43020097772949484</v>
      </c>
      <c r="G19" s="9">
        <f t="shared" si="4"/>
        <v>0.12363774837074008</v>
      </c>
      <c r="H19" s="9">
        <f t="shared" si="5"/>
        <v>0.39558304431002678</v>
      </c>
      <c r="I19" s="9">
        <f t="shared" si="6"/>
        <v>0.4648189111489629</v>
      </c>
      <c r="J19">
        <f>VLOOKUP(_xlfn.CONCAT($B19,$A19), CFB!$D$2:$X$9999, 15, FALSE)</f>
        <v>4.51</v>
      </c>
      <c r="K19">
        <f>VLOOKUP(_xlfn.CONCAT($B19,$A19), CFB!$D$2:$X$9999, 16, FALSE)</f>
        <v>5.86</v>
      </c>
      <c r="L19" s="3">
        <f>RANK(E19, INDEX(CFB!$J$2:$J$1048576, MATCH(A19, CFB!$W$2:$W$1048576, 0)):INDEX(CFB!$J$2:$J$1048576, MATCH(A19, CFB!$W$2:$W$1048576, 0) + COUNTIF(CFB!$W$2:$W$1048576, A19) - 1))</f>
        <v>11</v>
      </c>
      <c r="M19" s="3">
        <f>RANK(D19, INDEX(CFB!$I$2:$I$1048576, MATCH(A19, CFB!$W$2:$W$1048576, 0)):INDEX(CFB!$I$2:$I$1048576, MATCH(A19, CFB!$W$2:$W$1048576, 0) + COUNTIF(CFB!$W$2:$W$1048576, A19) - 1))</f>
        <v>5</v>
      </c>
      <c r="N19">
        <f t="shared" si="7"/>
        <v>-6</v>
      </c>
      <c r="O19">
        <f t="shared" si="0"/>
        <v>12.184285714285716</v>
      </c>
      <c r="P19">
        <f t="shared" si="1"/>
        <v>10.181428571428571</v>
      </c>
      <c r="Q19" s="7">
        <f t="shared" si="2"/>
        <v>0.55272149153977579</v>
      </c>
      <c r="R19" s="8">
        <f t="shared" si="8"/>
        <v>5.7142857142857144</v>
      </c>
      <c r="S19" s="8">
        <f t="shared" si="9"/>
        <v>7</v>
      </c>
      <c r="T19" s="8">
        <f t="shared" si="10"/>
        <v>5.7142857142857144</v>
      </c>
      <c r="U19" s="8">
        <f t="shared" si="11"/>
        <v>12.714285714285714</v>
      </c>
      <c r="V19" s="8"/>
      <c r="W19" s="8"/>
    </row>
    <row r="20" spans="1:23" x14ac:dyDescent="0.45">
      <c r="A20">
        <v>2006</v>
      </c>
      <c r="B20" t="str" cm="1">
        <f t="array" ref="B20">INDEX(CFB!$B$2:$B$10000,MATCH(1,(CFB!$E$2:$E$10000)*(Champions!A20=CFB!$W$2:$W$10000),0))</f>
        <v>Florida</v>
      </c>
      <c r="C20">
        <f>VLOOKUP(_xlfn.CONCAT($B20,$A20), CFB!$D$2:$X$9999, 8, FALSE)</f>
        <v>19.66</v>
      </c>
      <c r="D20">
        <f>VLOOKUP(_xlfn.CONCAT($B20,$A20), CFB!$D$2:$X$9999, 6, FALSE)</f>
        <v>7.58</v>
      </c>
      <c r="E20">
        <f>VLOOKUP(_xlfn.CONCAT($B20,$A20), CFB!$D$2:$X$9999, 7, FALSE)</f>
        <v>12.08</v>
      </c>
      <c r="F20" s="9">
        <f t="shared" si="3"/>
        <v>0.61444557477110884</v>
      </c>
      <c r="G20" s="9">
        <f t="shared" si="4"/>
        <v>0.12382235075234728</v>
      </c>
      <c r="H20" s="9">
        <f t="shared" si="5"/>
        <v>0.57941667335332581</v>
      </c>
      <c r="I20" s="9">
        <f t="shared" si="6"/>
        <v>0.64947447618889187</v>
      </c>
      <c r="J20">
        <f>VLOOKUP(_xlfn.CONCAT($B20,$A20), CFB!$D$2:$X$9999, 15, FALSE)</f>
        <v>4.0599999999999996</v>
      </c>
      <c r="K20">
        <f>VLOOKUP(_xlfn.CONCAT($B20,$A20), CFB!$D$2:$X$9999, 16, FALSE)</f>
        <v>5.8</v>
      </c>
      <c r="L20" s="3">
        <f>RANK(E20, INDEX(CFB!$J$2:$J$1048576, MATCH(A20, CFB!$W$2:$W$1048576, 0)):INDEX(CFB!$J$2:$J$1048576, MATCH(A20, CFB!$W$2:$W$1048576, 0) + COUNTIF(CFB!$W$2:$W$1048576, A20) - 1))</f>
        <v>1</v>
      </c>
      <c r="M20" s="3">
        <f>RANK(D20, INDEX(CFB!$I$2:$I$1048576, MATCH(A20, CFB!$W$2:$W$1048576, 0)):INDEX(CFB!$I$2:$I$1048576, MATCH(A20, CFB!$W$2:$W$1048576, 0) + COUNTIF(CFB!$W$2:$W$1048576, A20) - 1))</f>
        <v>12</v>
      </c>
      <c r="N20">
        <f t="shared" si="7"/>
        <v>11</v>
      </c>
      <c r="O20">
        <f t="shared" si="0"/>
        <v>12.760000000000002</v>
      </c>
      <c r="P20">
        <f t="shared" si="1"/>
        <v>10.052857142857144</v>
      </c>
      <c r="Q20" s="7">
        <f t="shared" si="2"/>
        <v>0.57044523206556497</v>
      </c>
      <c r="R20" s="8">
        <f t="shared" si="8"/>
        <v>4.4285714285714288</v>
      </c>
      <c r="S20" s="8">
        <f t="shared" si="9"/>
        <v>9</v>
      </c>
      <c r="T20" s="8">
        <f t="shared" si="10"/>
        <v>4.4285714285714288</v>
      </c>
      <c r="U20" s="8">
        <f t="shared" si="11"/>
        <v>13.428571428571429</v>
      </c>
      <c r="V20" s="8"/>
      <c r="W20" s="8"/>
    </row>
    <row r="21" spans="1:23" x14ac:dyDescent="0.45">
      <c r="A21">
        <v>2005</v>
      </c>
      <c r="B21" t="str" cm="1">
        <f t="array" ref="B21">INDEX(CFB!$B$2:$B$10000,MATCH(1,(CFB!$E$2:$E$10000)*(Champions!A21=CFB!$W$2:$W$10000),0))</f>
        <v>Texas</v>
      </c>
      <c r="C21">
        <f>VLOOKUP(_xlfn.CONCAT($B21,$A21), CFB!$D$2:$X$9999, 8, FALSE)</f>
        <v>24.98</v>
      </c>
      <c r="D21">
        <f>VLOOKUP(_xlfn.CONCAT($B21,$A21), CFB!$D$2:$X$9999, 6, FALSE)</f>
        <v>14.05</v>
      </c>
      <c r="E21">
        <f>VLOOKUP(_xlfn.CONCAT($B21,$A21), CFB!$D$2:$X$9999, 7, FALSE)</f>
        <v>10.93</v>
      </c>
      <c r="F21" s="9">
        <f t="shared" si="3"/>
        <v>0.43755004003202558</v>
      </c>
      <c r="G21" s="9">
        <f t="shared" si="4"/>
        <v>0.12470186219626625</v>
      </c>
      <c r="H21" s="9">
        <f t="shared" si="5"/>
        <v>0.40189900844483606</v>
      </c>
      <c r="I21" s="9">
        <f t="shared" si="6"/>
        <v>0.4732010716192151</v>
      </c>
      <c r="J21">
        <f>VLOOKUP(_xlfn.CONCAT($B21,$A21), CFB!$D$2:$X$9999, 15, FALSE)</f>
        <v>4.25</v>
      </c>
      <c r="K21">
        <f>VLOOKUP(_xlfn.CONCAT($B21,$A21), CFB!$D$2:$X$9999, 16, FALSE)</f>
        <v>7.02</v>
      </c>
      <c r="L21" s="3">
        <f>RANK(E21, INDEX(CFB!$J$2:$J$1048576, MATCH(A21, CFB!$W$2:$W$1048576, 0)):INDEX(CFB!$J$2:$J$1048576, MATCH(A21, CFB!$W$2:$W$1048576, 0) + COUNTIF(CFB!$W$2:$W$1048576, A21) - 1))</f>
        <v>6</v>
      </c>
      <c r="M21" s="3">
        <f>RANK(D21, INDEX(CFB!$I$2:$I$1048576, MATCH(A21, CFB!$W$2:$W$1048576, 0)):INDEX(CFB!$I$2:$I$1048576, MATCH(A21, CFB!$W$2:$W$1048576, 0) + COUNTIF(CFB!$W$2:$W$1048576, A21) - 1))</f>
        <v>3</v>
      </c>
      <c r="N21">
        <f t="shared" si="7"/>
        <v>-3</v>
      </c>
      <c r="O21">
        <f t="shared" si="0"/>
        <v>12.525714285714287</v>
      </c>
      <c r="P21">
        <f t="shared" si="1"/>
        <v>10.834285714285715</v>
      </c>
      <c r="Q21" s="7">
        <f t="shared" si="2"/>
        <v>0.54613233840525455</v>
      </c>
      <c r="R21" s="8">
        <f t="shared" si="8"/>
        <v>5.4285714285714288</v>
      </c>
      <c r="S21" s="8">
        <f t="shared" si="9"/>
        <v>6.5714285714285712</v>
      </c>
      <c r="T21" s="8">
        <f t="shared" si="10"/>
        <v>5.4285714285714288</v>
      </c>
      <c r="U21" s="8">
        <f t="shared" si="11"/>
        <v>12</v>
      </c>
      <c r="V21" s="8"/>
      <c r="W21" s="8"/>
    </row>
    <row r="22" spans="1:23" x14ac:dyDescent="0.45">
      <c r="A22">
        <v>2004</v>
      </c>
      <c r="B22" t="str" cm="1">
        <f t="array" ref="B22">INDEX(CFB!$B$2:$B$10000,MATCH(1,(CFB!$E$2:$E$10000)*(Champions!A22=CFB!$W$2:$W$10000),0))</f>
        <v>USC</v>
      </c>
      <c r="C22">
        <f>VLOOKUP(_xlfn.CONCAT($B22,$A22), CFB!$D$2:$X$9999, 8, FALSE)</f>
        <v>26.06</v>
      </c>
      <c r="D22">
        <f>VLOOKUP(_xlfn.CONCAT($B22,$A22), CFB!$D$2:$X$9999, 6, FALSE)</f>
        <v>11.18</v>
      </c>
      <c r="E22">
        <f>VLOOKUP(_xlfn.CONCAT($B22,$A22), CFB!$D$2:$X$9999, 7, FALSE)</f>
        <v>14.88</v>
      </c>
      <c r="F22" s="9">
        <f t="shared" si="3"/>
        <v>0.57099002302379132</v>
      </c>
      <c r="G22" s="9">
        <f t="shared" si="4"/>
        <v>0.12503791102991957</v>
      </c>
      <c r="H22" s="9">
        <f t="shared" si="5"/>
        <v>0.53485645197512366</v>
      </c>
      <c r="I22" s="9">
        <f t="shared" si="6"/>
        <v>0.60712359407245897</v>
      </c>
      <c r="J22">
        <f>VLOOKUP(_xlfn.CONCAT($B22,$A22), CFB!$D$2:$X$9999, 15, FALSE)</f>
        <v>3.45</v>
      </c>
      <c r="K22">
        <f>VLOOKUP(_xlfn.CONCAT($B22,$A22), CFB!$D$2:$X$9999, 16, FALSE)</f>
        <v>5.97</v>
      </c>
      <c r="L22" s="3">
        <f>RANK(E22, INDEX(CFB!$J$2:$J$1048576, MATCH(A22, CFB!$W$2:$W$1048576, 0)):INDEX(CFB!$J$2:$J$1048576, MATCH(A22, CFB!$W$2:$W$1048576, 0) + COUNTIF(CFB!$W$2:$W$1048576, A22) - 1))</f>
        <v>1</v>
      </c>
      <c r="M22" s="3">
        <f>RANK(D22, INDEX(CFB!$I$2:$I$1048576, MATCH(A22, CFB!$W$2:$W$1048576, 0)):INDEX(CFB!$I$2:$I$1048576, MATCH(A22, CFB!$W$2:$W$1048576, 0) + COUNTIF(CFB!$W$2:$W$1048576, A22) - 1))</f>
        <v>3</v>
      </c>
      <c r="N22">
        <f t="shared" si="7"/>
        <v>2</v>
      </c>
      <c r="O22">
        <f t="shared" si="0"/>
        <v>12.56</v>
      </c>
      <c r="P22">
        <f t="shared" si="1"/>
        <v>10.082857142857145</v>
      </c>
      <c r="Q22" s="7">
        <f t="shared" si="2"/>
        <v>0.56357079532595855</v>
      </c>
      <c r="R22" s="8">
        <f t="shared" si="8"/>
        <v>5.7142857142857144</v>
      </c>
      <c r="S22" s="8">
        <f t="shared" si="9"/>
        <v>7.7142857142857144</v>
      </c>
      <c r="T22" s="8">
        <f t="shared" si="10"/>
        <v>5.7142857142857144</v>
      </c>
      <c r="U22" s="8">
        <f t="shared" si="11"/>
        <v>13.428571428571429</v>
      </c>
      <c r="V22" s="8"/>
      <c r="W22" s="8"/>
    </row>
    <row r="23" spans="1:23" x14ac:dyDescent="0.45">
      <c r="A23">
        <v>2003</v>
      </c>
      <c r="B23" t="str" cm="1">
        <f t="array" ref="B23">INDEX(CFB!$B$2:$B$10000,MATCH(1,(CFB!$E$2:$E$10000)*(Champions!A23=CFB!$W$2:$W$10000),0))</f>
        <v>USC</v>
      </c>
      <c r="C23">
        <f>VLOOKUP(_xlfn.CONCAT($B23,$A23), CFB!$D$2:$X$9999, 8, FALSE)</f>
        <v>23.14</v>
      </c>
      <c r="D23">
        <f>VLOOKUP(_xlfn.CONCAT($B23,$A23), CFB!$D$2:$X$9999, 6, FALSE)</f>
        <v>16.29</v>
      </c>
      <c r="E23">
        <f>VLOOKUP(_xlfn.CONCAT($B23,$A23), CFB!$D$2:$X$9999, 7, FALSE)</f>
        <v>6.85</v>
      </c>
      <c r="F23" s="9">
        <f t="shared" si="3"/>
        <v>0.29602420051858253</v>
      </c>
      <c r="G23" s="9">
        <f t="shared" si="4"/>
        <v>0.126336661661622</v>
      </c>
      <c r="H23" s="9">
        <f t="shared" si="5"/>
        <v>0.25911188996937956</v>
      </c>
      <c r="I23" s="9">
        <f t="shared" si="6"/>
        <v>0.33293651106778549</v>
      </c>
      <c r="J23">
        <f>VLOOKUP(_xlfn.CONCAT($B23,$A23), CFB!$D$2:$X$9999, 15, FALSE)</f>
        <v>5.19</v>
      </c>
      <c r="K23">
        <f>VLOOKUP(_xlfn.CONCAT($B23,$A23), CFB!$D$2:$X$9999, 16, FALSE)</f>
        <v>6.02</v>
      </c>
      <c r="L23" s="3">
        <f>RANK(E23, INDEX(CFB!$J$2:$J$1048576, MATCH(A23, CFB!$W$2:$W$1048576, 0)):INDEX(CFB!$J$2:$J$1048576, MATCH(A23, CFB!$W$2:$W$1048576, 0) + COUNTIF(CFB!$W$2:$W$1048576, A23) - 1))</f>
        <v>19</v>
      </c>
      <c r="M23" s="3">
        <f>RANK(D23, INDEX(CFB!$I$2:$I$1048576, MATCH(A23, CFB!$W$2:$W$1048576, 0)):INDEX(CFB!$I$2:$I$1048576, MATCH(A23, CFB!$W$2:$W$1048576, 0) + COUNTIF(CFB!$W$2:$W$1048576, A23) - 1))</f>
        <v>1</v>
      </c>
      <c r="N23">
        <f t="shared" si="7"/>
        <v>-18</v>
      </c>
      <c r="O23">
        <f t="shared" si="0"/>
        <v>12.780000000000001</v>
      </c>
      <c r="P23">
        <f t="shared" si="1"/>
        <v>9.0157142857142851</v>
      </c>
      <c r="Q23" s="7">
        <f t="shared" si="2"/>
        <v>0.5984712133732053</v>
      </c>
      <c r="R23" s="8">
        <f t="shared" si="8"/>
        <v>5.7142857142857144</v>
      </c>
      <c r="S23" s="8">
        <f t="shared" si="9"/>
        <v>11.857142857142858</v>
      </c>
      <c r="T23" s="8">
        <f t="shared" si="10"/>
        <v>5.7142857142857144</v>
      </c>
      <c r="U23" s="8">
        <f t="shared" si="11"/>
        <v>17.571428571428573</v>
      </c>
      <c r="V23" s="8"/>
      <c r="W23" s="8"/>
    </row>
    <row r="24" spans="1:23" x14ac:dyDescent="0.45">
      <c r="A24">
        <v>2002</v>
      </c>
      <c r="B24" t="str" cm="1">
        <f t="array" ref="B24">INDEX(CFB!$B$2:$B$10000,MATCH(1,(CFB!$E$2:$E$10000)*(Champions!A24=CFB!$W$2:$W$10000),0))</f>
        <v>Ohio State</v>
      </c>
      <c r="C24">
        <f>VLOOKUP(_xlfn.CONCAT($B24,$A24), CFB!$D$2:$X$9999, 8, FALSE)</f>
        <v>18.13</v>
      </c>
      <c r="D24">
        <f>VLOOKUP(_xlfn.CONCAT($B24,$A24), CFB!$D$2:$X$9999, 6, FALSE)</f>
        <v>2.02</v>
      </c>
      <c r="E24">
        <f>VLOOKUP(_xlfn.CONCAT($B24,$A24), CFB!$D$2:$X$9999, 7, FALSE)</f>
        <v>16.11</v>
      </c>
      <c r="F24" s="9">
        <f t="shared" si="3"/>
        <v>0.88858246001103147</v>
      </c>
      <c r="G24" s="9">
        <f t="shared" si="4"/>
        <v>0.12205506275253977</v>
      </c>
      <c r="H24" s="9">
        <f t="shared" si="5"/>
        <v>0.85251815635187089</v>
      </c>
      <c r="I24" s="9">
        <f t="shared" si="6"/>
        <v>0.92464676367019205</v>
      </c>
      <c r="J24">
        <f>VLOOKUP(_xlfn.CONCAT($B24,$A24), CFB!$D$2:$X$9999, 15, FALSE)</f>
        <v>5.0199999999999996</v>
      </c>
      <c r="K24">
        <f>VLOOKUP(_xlfn.CONCAT($B24,$A24), CFB!$D$2:$X$9999, 16, FALSE)</f>
        <v>5.19</v>
      </c>
      <c r="L24" s="3">
        <f>RANK(E24, INDEX(CFB!$J$2:$J$1048576, MATCH(A24, CFB!$W$2:$W$1048576, 0)):INDEX(CFB!$J$2:$J$1048576, MATCH(A24, CFB!$W$2:$W$1048576, 0) + COUNTIF(CFB!$W$2:$W$1048576, A24) - 1))</f>
        <v>1</v>
      </c>
      <c r="M24" s="3">
        <f>RANK(D24, INDEX(CFB!$I$2:$I$1048576, MATCH(A24, CFB!$W$2:$W$1048576, 0)):INDEX(CFB!$I$2:$I$1048576, MATCH(A24, CFB!$W$2:$W$1048576, 0) + COUNTIF(CFB!$W$2:$W$1048576, A24) - 1))</f>
        <v>56</v>
      </c>
      <c r="N24">
        <f t="shared" si="7"/>
        <v>55</v>
      </c>
      <c r="O24">
        <f t="shared" si="0"/>
        <v>12.931428571428571</v>
      </c>
      <c r="P24">
        <f t="shared" si="1"/>
        <v>8.93</v>
      </c>
      <c r="Q24" s="7">
        <f t="shared" si="2"/>
        <v>0.60406339780275409</v>
      </c>
      <c r="R24" s="8">
        <f t="shared" si="8"/>
        <v>5.1428571428571432</v>
      </c>
      <c r="S24" s="8">
        <f t="shared" si="9"/>
        <v>12.428571428571429</v>
      </c>
      <c r="T24" s="8">
        <f t="shared" si="10"/>
        <v>5.1428571428571432</v>
      </c>
      <c r="U24" s="8">
        <f t="shared" si="11"/>
        <v>17.571428571428573</v>
      </c>
      <c r="V24" s="8"/>
      <c r="W24" s="8"/>
    </row>
    <row r="25" spans="1:23" x14ac:dyDescent="0.45">
      <c r="A25">
        <v>2001</v>
      </c>
      <c r="B25" t="str" cm="1">
        <f t="array" ref="B25">INDEX(CFB!$B$2:$B$10000,MATCH(1,(CFB!$E$2:$E$10000)*(Champions!A25=CFB!$W$2:$W$10000),0))</f>
        <v>Miami (FL)</v>
      </c>
      <c r="C25">
        <f>VLOOKUP(_xlfn.CONCAT($B25,$A25), CFB!$D$2:$X$9999, 8, FALSE)</f>
        <v>26.17</v>
      </c>
      <c r="D25">
        <f>VLOOKUP(_xlfn.CONCAT($B25,$A25), CFB!$D$2:$X$9999, 6, FALSE)</f>
        <v>9.65</v>
      </c>
      <c r="E25">
        <f>VLOOKUP(_xlfn.CONCAT($B25,$A25), CFB!$D$2:$X$9999, 7, FALSE)</f>
        <v>16.52</v>
      </c>
      <c r="F25" s="9">
        <f t="shared" si="3"/>
        <v>0.63125716469239579</v>
      </c>
      <c r="G25" s="9">
        <f t="shared" si="4"/>
        <v>0.11222303749260171</v>
      </c>
      <c r="H25" s="9">
        <f t="shared" si="5"/>
        <v>0.597714629614707</v>
      </c>
      <c r="I25" s="9">
        <f t="shared" si="6"/>
        <v>0.66479969977008457</v>
      </c>
      <c r="J25">
        <f>VLOOKUP(_xlfn.CONCAT($B25,$A25), CFB!$D$2:$X$9999, 15, FALSE)</f>
        <v>3.58</v>
      </c>
      <c r="K25">
        <f>VLOOKUP(_xlfn.CONCAT($B25,$A25), CFB!$D$2:$X$9999, 16, FALSE)</f>
        <v>6.63</v>
      </c>
      <c r="L25" s="3">
        <f>RANK(E25, INDEX(CFB!$J$2:$J$1048576, MATCH(A25, CFB!$W$2:$W$1048576, 0)):INDEX(CFB!$J$2:$J$1048576, MATCH(A25, CFB!$W$2:$W$1048576, 0) + COUNTIF(CFB!$W$2:$W$1048576, A25) - 1))</f>
        <v>1</v>
      </c>
      <c r="M25" s="3">
        <f>RANK(D25, INDEX(CFB!$I$2:$I$1048576, MATCH(A25, CFB!$W$2:$W$1048576, 0)):INDEX(CFB!$I$2:$I$1048576, MATCH(A25, CFB!$W$2:$W$1048576, 0) + COUNTIF(CFB!$W$2:$W$1048576, A25) - 1))</f>
        <v>9</v>
      </c>
      <c r="N25">
        <f t="shared" si="7"/>
        <v>8</v>
      </c>
      <c r="O25">
        <f t="shared" si="0"/>
        <v>12.397142857142857</v>
      </c>
      <c r="P25">
        <f t="shared" si="1"/>
        <v>10.71142857142857</v>
      </c>
      <c r="Q25" s="7">
        <f t="shared" si="2"/>
        <v>0.54291391968395641</v>
      </c>
      <c r="R25" s="8">
        <f t="shared" si="8"/>
        <v>5.2857142857142856</v>
      </c>
      <c r="S25" s="8">
        <f t="shared" si="9"/>
        <v>4.5714285714285712</v>
      </c>
      <c r="T25" s="8">
        <f t="shared" si="10"/>
        <v>5.2857142857142856</v>
      </c>
      <c r="U25" s="8">
        <f t="shared" si="11"/>
        <v>9.8571428571428577</v>
      </c>
      <c r="V25" s="8"/>
      <c r="W25" s="8"/>
    </row>
    <row r="26" spans="1:23" x14ac:dyDescent="0.45">
      <c r="A26">
        <v>2000</v>
      </c>
      <c r="B26" t="str" cm="1">
        <f t="array" ref="B26">INDEX(CFB!$B$2:$B$10000,MATCH(1,(CFB!$E$2:$E$10000)*(Champions!A26=CFB!$W$2:$W$10000),0))</f>
        <v>Oklahoma</v>
      </c>
      <c r="C26">
        <f>VLOOKUP(_xlfn.CONCAT($B26,$A26), CFB!$D$2:$X$9999, 8, FALSE)</f>
        <v>21.56</v>
      </c>
      <c r="D26">
        <f>VLOOKUP(_xlfn.CONCAT($B26,$A26), CFB!$D$2:$X$9999, 6, FALSE)</f>
        <v>9.6</v>
      </c>
      <c r="E26">
        <f>VLOOKUP(_xlfn.CONCAT($B26,$A26), CFB!$D$2:$X$9999, 7, FALSE)</f>
        <v>11.95</v>
      </c>
      <c r="F26" s="9">
        <f t="shared" si="3"/>
        <v>0.55426716141001853</v>
      </c>
      <c r="G26" s="9">
        <f t="shared" si="4"/>
        <v>0.11271551248518977</v>
      </c>
      <c r="H26" s="9">
        <f t="shared" si="5"/>
        <v>0.52017872071307469</v>
      </c>
      <c r="I26" s="9">
        <f t="shared" si="6"/>
        <v>0.58835560210696236</v>
      </c>
      <c r="J26">
        <f>VLOOKUP(_xlfn.CONCAT($B26,$A26), CFB!$D$2:$X$9999, 15, FALSE)</f>
        <v>3.18</v>
      </c>
      <c r="K26">
        <f>VLOOKUP(_xlfn.CONCAT($B26,$A26), CFB!$D$2:$X$9999, 16, FALSE)</f>
        <v>4.79</v>
      </c>
      <c r="L26" s="3">
        <f>RANK(E26, INDEX(CFB!$J$2:$J$1048576, MATCH(A26, CFB!$W$2:$W$1048576, 0)):INDEX(CFB!$J$2:$J$1048576, MATCH(A26, CFB!$W$2:$W$1048576, 0) + COUNTIF(CFB!$W$2:$W$1048576, A26) - 1))</f>
        <v>2</v>
      </c>
      <c r="M26" s="3">
        <f>RANK(D26, INDEX(CFB!$I$2:$I$1048576, MATCH(A26, CFB!$W$2:$W$1048576, 0)):INDEX(CFB!$I$2:$I$1048576, MATCH(A26, CFB!$W$2:$W$1048576, 0) + COUNTIF(CFB!$W$2:$W$1048576, A26) - 1))</f>
        <v>10</v>
      </c>
      <c r="N26">
        <f t="shared" si="7"/>
        <v>8</v>
      </c>
      <c r="O26">
        <f t="shared" si="0"/>
        <v>11.624285714285715</v>
      </c>
      <c r="P26">
        <f t="shared" si="1"/>
        <v>10.695714285714287</v>
      </c>
      <c r="Q26" s="7">
        <f t="shared" si="2"/>
        <v>0.52959354299147665</v>
      </c>
      <c r="R26" s="8">
        <f t="shared" si="8"/>
        <v>5.8571428571428568</v>
      </c>
      <c r="S26" s="8">
        <f t="shared" si="9"/>
        <v>3.5714285714285716</v>
      </c>
      <c r="T26" s="8">
        <f t="shared" si="10"/>
        <v>5.8571428571428568</v>
      </c>
      <c r="U26" s="8">
        <f t="shared" si="11"/>
        <v>9.4285714285714288</v>
      </c>
      <c r="V26" s="8"/>
      <c r="W26" s="8"/>
    </row>
    <row r="27" spans="1:23" x14ac:dyDescent="0.45">
      <c r="A27">
        <v>1999</v>
      </c>
      <c r="B27" t="str" cm="1">
        <f t="array" ref="B27">INDEX(CFB!$B$2:$B$10000,MATCH(1,(CFB!$E$2:$E$10000)*(Champions!A27=CFB!$W$2:$W$10000),0))</f>
        <v>Florida State</v>
      </c>
      <c r="C27">
        <f>VLOOKUP(_xlfn.CONCAT($B27,$A27), CFB!$D$2:$X$9999, 8, FALSE)</f>
        <v>23.5</v>
      </c>
      <c r="D27">
        <f>VLOOKUP(_xlfn.CONCAT($B27,$A27), CFB!$D$2:$X$9999, 6, FALSE)</f>
        <v>13.05</v>
      </c>
      <c r="E27">
        <f>VLOOKUP(_xlfn.CONCAT($B27,$A27), CFB!$D$2:$X$9999, 7, FALSE)</f>
        <v>10.44</v>
      </c>
      <c r="F27" s="9">
        <f t="shared" si="3"/>
        <v>0.44425531914893612</v>
      </c>
      <c r="G27" s="9">
        <f t="shared" si="4"/>
        <v>0.11403270731192867</v>
      </c>
      <c r="H27" s="9">
        <f t="shared" si="5"/>
        <v>0.40935048346194602</v>
      </c>
      <c r="I27" s="9">
        <f t="shared" si="6"/>
        <v>0.47916015483592622</v>
      </c>
      <c r="J27">
        <f>VLOOKUP(_xlfn.CONCAT($B27,$A27), CFB!$D$2:$X$9999, 15, FALSE)</f>
        <v>0</v>
      </c>
      <c r="K27">
        <f>VLOOKUP(_xlfn.CONCAT($B27,$A27), CFB!$D$2:$X$9999, 16, FALSE)</f>
        <v>0</v>
      </c>
      <c r="L27" s="3">
        <f>RANK(E27, INDEX(CFB!$J$2:$J$1048576, MATCH(A27, CFB!$W$2:$W$1048576, 0)):INDEX(CFB!$J$2:$J$1048576, MATCH(A27, CFB!$W$2:$W$1048576, 0) + COUNTIF(CFB!$W$2:$W$1048576, A27) - 1))</f>
        <v>8</v>
      </c>
      <c r="M27" s="3">
        <f>RANK(D27, INDEX(CFB!$I$2:$I$1048576, MATCH(A27, CFB!$W$2:$W$1048576, 0)):INDEX(CFB!$I$2:$I$1048576, MATCH(A27, CFB!$W$2:$W$1048576, 0) + COUNTIF(CFB!$W$2:$W$1048576, A27) - 1))</f>
        <v>2</v>
      </c>
      <c r="N27">
        <f t="shared" si="7"/>
        <v>-6</v>
      </c>
      <c r="O27">
        <f t="shared" si="0"/>
        <v>12.219999999999999</v>
      </c>
      <c r="P27">
        <f t="shared" si="1"/>
        <v>10.547142857142859</v>
      </c>
      <c r="Q27" s="7">
        <f t="shared" si="2"/>
        <v>0.54372115619129568</v>
      </c>
      <c r="R27" s="8">
        <f t="shared" si="8"/>
        <v>5.7142857142857144</v>
      </c>
      <c r="S27" s="8">
        <f t="shared" si="9"/>
        <v>4.1428571428571432</v>
      </c>
      <c r="T27" s="8">
        <f t="shared" si="10"/>
        <v>5.7142857142857144</v>
      </c>
      <c r="U27" s="8">
        <f t="shared" si="11"/>
        <v>9.8571428571428577</v>
      </c>
      <c r="V27" s="8"/>
      <c r="W27" s="8"/>
    </row>
    <row r="28" spans="1:23" x14ac:dyDescent="0.45">
      <c r="A28">
        <v>1998</v>
      </c>
      <c r="B28" t="str" cm="1">
        <f t="array" ref="B28">INDEX(CFB!$B$2:$B$10000,MATCH(1,(CFB!$E$2:$E$10000)*(Champions!A28=CFB!$W$2:$W$10000),0))</f>
        <v>Tennessee</v>
      </c>
      <c r="C28">
        <f>VLOOKUP(_xlfn.CONCAT($B28,$A28), CFB!$D$2:$X$9999, 8, FALSE)</f>
        <v>19.96</v>
      </c>
      <c r="D28">
        <f>VLOOKUP(_xlfn.CONCAT($B28,$A28), CFB!$D$2:$X$9999, 6, FALSE)</f>
        <v>8.7899999999999991</v>
      </c>
      <c r="E28">
        <f>VLOOKUP(_xlfn.CONCAT($B28,$A28), CFB!$D$2:$X$9999, 7, FALSE)</f>
        <v>11.17</v>
      </c>
      <c r="F28" s="9">
        <f t="shared" si="3"/>
        <v>0.55961923847695383</v>
      </c>
      <c r="G28" s="9">
        <f t="shared" si="4"/>
        <v>0.11438797880158934</v>
      </c>
      <c r="H28" s="9">
        <f t="shared" si="5"/>
        <v>0.52417068796866151</v>
      </c>
      <c r="I28" s="9">
        <f t="shared" si="6"/>
        <v>0.59506778898524615</v>
      </c>
      <c r="J28">
        <f>VLOOKUP(_xlfn.CONCAT($B28,$A28), CFB!$D$2:$X$9999, 15, FALSE)</f>
        <v>0</v>
      </c>
      <c r="K28">
        <f>VLOOKUP(_xlfn.CONCAT($B28,$A28), CFB!$D$2:$X$9999, 16, FALSE)</f>
        <v>0</v>
      </c>
      <c r="L28" s="3">
        <f>RANK(E28, INDEX(CFB!$J$2:$J$1048576, MATCH(A28, CFB!$W$2:$W$1048576, 0)):INDEX(CFB!$J$2:$J$1048576, MATCH(A28, CFB!$W$2:$W$1048576, 0) + COUNTIF(CFB!$W$2:$W$1048576, A28) - 1))</f>
        <v>8</v>
      </c>
      <c r="M28" s="3">
        <f>RANK(D28, INDEX(CFB!$I$2:$I$1048576, MATCH(A28, CFB!$W$2:$W$1048576, 0)):INDEX(CFB!$I$2:$I$1048576, MATCH(A28, CFB!$W$2:$W$1048576, 0) + COUNTIF(CFB!$W$2:$W$1048576, A28) - 1))</f>
        <v>13</v>
      </c>
      <c r="N28">
        <f t="shared" si="7"/>
        <v>5</v>
      </c>
      <c r="O28">
        <f t="shared" si="0"/>
        <v>12.482857142857142</v>
      </c>
      <c r="P28">
        <f t="shared" si="1"/>
        <v>9.6385714285714279</v>
      </c>
      <c r="Q28" s="7">
        <f t="shared" si="2"/>
        <v>0.57273295373436883</v>
      </c>
      <c r="R28" s="8">
        <f t="shared" si="8"/>
        <v>4.8571428571428568</v>
      </c>
      <c r="S28" s="8">
        <f t="shared" si="9"/>
        <v>6.7142857142857144</v>
      </c>
      <c r="T28" s="8">
        <f t="shared" si="10"/>
        <v>4.8571428571428568</v>
      </c>
      <c r="U28" s="8">
        <f t="shared" si="11"/>
        <v>11.571428571428571</v>
      </c>
      <c r="V28" s="8"/>
      <c r="W28" s="8"/>
    </row>
    <row r="29" spans="1:23" x14ac:dyDescent="0.45">
      <c r="A29">
        <v>1997</v>
      </c>
      <c r="B29" t="str" cm="1">
        <f t="array" ref="B29">INDEX(CFB!$B$2:$B$10000,MATCH(1,(CFB!$E$2:$E$10000)*(Champions!A29=CFB!$W$2:$W$10000),0))</f>
        <v>Michigan</v>
      </c>
      <c r="C29">
        <f>VLOOKUP(_xlfn.CONCAT($B29,$A29), CFB!$D$2:$X$9999, 8, FALSE)</f>
        <v>20.14</v>
      </c>
      <c r="D29">
        <f>VLOOKUP(_xlfn.CONCAT($B29,$A29), CFB!$D$2:$X$9999, 6, FALSE)</f>
        <v>3.71</v>
      </c>
      <c r="E29">
        <f>VLOOKUP(_xlfn.CONCAT($B29,$A29), CFB!$D$2:$X$9999, 7, FALSE)</f>
        <v>16.420000000000002</v>
      </c>
      <c r="F29" s="9">
        <f t="shared" si="3"/>
        <v>0.81529294935451846</v>
      </c>
      <c r="G29" s="9">
        <f t="shared" si="4"/>
        <v>0.11578136725308533</v>
      </c>
      <c r="H29" s="9">
        <f t="shared" si="5"/>
        <v>0.77895549817278065</v>
      </c>
      <c r="I29" s="9">
        <f t="shared" si="6"/>
        <v>0.85163040053625627</v>
      </c>
      <c r="J29">
        <f>VLOOKUP(_xlfn.CONCAT($B29,$A29), CFB!$D$2:$X$9999, 15, FALSE)</f>
        <v>0</v>
      </c>
      <c r="K29">
        <f>VLOOKUP(_xlfn.CONCAT($B29,$A29), CFB!$D$2:$X$9999, 16, FALSE)</f>
        <v>0</v>
      </c>
      <c r="L29" s="3">
        <f>RANK(E29, INDEX(CFB!$J$2:$J$1048576, MATCH(A29, CFB!$W$2:$W$1048576, 0)):INDEX(CFB!$J$2:$J$1048576, MATCH(A29, CFB!$W$2:$W$1048576, 0) + COUNTIF(CFB!$W$2:$W$1048576, A29) - 1))</f>
        <v>1</v>
      </c>
      <c r="M29" s="3">
        <f>RANK(D29, INDEX(CFB!$I$2:$I$1048576, MATCH(A29, CFB!$W$2:$W$1048576, 0)):INDEX(CFB!$I$2:$I$1048576, MATCH(A29, CFB!$W$2:$W$1048576, 0) + COUNTIF(CFB!$W$2:$W$1048576, A29) - 1))</f>
        <v>32</v>
      </c>
      <c r="N29">
        <f t="shared" si="7"/>
        <v>31</v>
      </c>
      <c r="O29">
        <f t="shared" si="0"/>
        <v>13.310000000000002</v>
      </c>
      <c r="P29">
        <f t="shared" si="1"/>
        <v>9.3542857142857141</v>
      </c>
      <c r="Q29" s="7">
        <f t="shared" si="2"/>
        <v>0.59475945020976295</v>
      </c>
      <c r="R29" s="8">
        <f t="shared" si="8"/>
        <v>3.8571428571428572</v>
      </c>
      <c r="S29" s="8">
        <f t="shared" si="9"/>
        <v>8.1428571428571423</v>
      </c>
      <c r="T29" s="8">
        <f t="shared" si="10"/>
        <v>3.8571428571428572</v>
      </c>
      <c r="U29" s="8">
        <f t="shared" si="11"/>
        <v>12</v>
      </c>
      <c r="V29" s="8"/>
      <c r="W29" s="8"/>
    </row>
    <row r="30" spans="1:23" x14ac:dyDescent="0.45">
      <c r="A30">
        <v>1996</v>
      </c>
      <c r="B30" t="str" cm="1">
        <f t="array" ref="B30">INDEX(CFB!$B$2:$B$10000,MATCH(1,(CFB!$E$2:$E$10000)*(Champions!A30=CFB!$W$2:$W$10000),0))</f>
        <v>Florida</v>
      </c>
      <c r="C30">
        <f>VLOOKUP(_xlfn.CONCAT($B30,$A30), CFB!$D$2:$X$9999, 8, FALSE)</f>
        <v>23.6</v>
      </c>
      <c r="D30">
        <f>VLOOKUP(_xlfn.CONCAT($B30,$A30), CFB!$D$2:$X$9999, 6, FALSE)</f>
        <v>15.69</v>
      </c>
      <c r="E30">
        <f>VLOOKUP(_xlfn.CONCAT($B30,$A30), CFB!$D$2:$X$9999, 7, FALSE)</f>
        <v>7.91</v>
      </c>
      <c r="F30" s="9">
        <f t="shared" si="3"/>
        <v>0.33516949152542369</v>
      </c>
      <c r="G30" s="9">
        <f t="shared" si="4"/>
        <v>0.108651779259523</v>
      </c>
      <c r="H30" s="9">
        <f t="shared" si="5"/>
        <v>0.30062386008303582</v>
      </c>
      <c r="I30" s="9">
        <f t="shared" si="6"/>
        <v>0.36971512296781156</v>
      </c>
      <c r="J30">
        <f>VLOOKUP(_xlfn.CONCAT($B30,$A30), CFB!$D$2:$X$9999, 15, FALSE)</f>
        <v>0</v>
      </c>
      <c r="K30">
        <f>VLOOKUP(_xlfn.CONCAT($B30,$A30), CFB!$D$2:$X$9999, 16, FALSE)</f>
        <v>0</v>
      </c>
      <c r="L30" s="3">
        <f>RANK(E30, INDEX(CFB!$J$2:$J$1048576, MATCH(A30, CFB!$W$2:$W$1048576, 0)):INDEX(CFB!$J$2:$J$1048576, MATCH(A30, CFB!$W$2:$W$1048576, 0) + COUNTIF(CFB!$W$2:$W$1048576, A30) - 1))</f>
        <v>15</v>
      </c>
      <c r="M30" s="3">
        <f>RANK(D30, INDEX(CFB!$I$2:$I$1048576, MATCH(A30, CFB!$W$2:$W$1048576, 0)):INDEX(CFB!$I$2:$I$1048576, MATCH(A30, CFB!$W$2:$W$1048576, 0) + COUNTIF(CFB!$W$2:$W$1048576, A30) - 1))</f>
        <v>1</v>
      </c>
      <c r="N30">
        <f t="shared" si="7"/>
        <v>-14</v>
      </c>
      <c r="O30">
        <f t="shared" si="0"/>
        <v>12.367142857142856</v>
      </c>
      <c r="P30">
        <f t="shared" si="1"/>
        <v>10.198571428571428</v>
      </c>
      <c r="Q30" s="7">
        <f t="shared" si="2"/>
        <v>0.55041536012569858</v>
      </c>
      <c r="R30" s="8">
        <f t="shared" si="8"/>
        <v>4.5714285714285712</v>
      </c>
      <c r="S30" s="8">
        <f t="shared" si="9"/>
        <v>4.2857142857142856</v>
      </c>
      <c r="T30" s="8">
        <f t="shared" si="10"/>
        <v>4.5714285714285712</v>
      </c>
      <c r="U30" s="8">
        <f t="shared" si="11"/>
        <v>8.8571428571428577</v>
      </c>
      <c r="V30" s="8"/>
      <c r="W30" s="8"/>
    </row>
    <row r="31" spans="1:23" x14ac:dyDescent="0.45">
      <c r="A31">
        <v>1995</v>
      </c>
      <c r="B31" t="str" cm="1">
        <f t="array" ref="B31">INDEX(CFB!$B$2:$B$10000,MATCH(1,(CFB!$E$2:$E$10000)*(Champions!A31=CFB!$W$2:$W$10000),0))</f>
        <v>Nebraska</v>
      </c>
      <c r="C31">
        <f>VLOOKUP(_xlfn.CONCAT($B31,$A31), CFB!$D$2:$X$9999, 8, FALSE)</f>
        <v>26.86</v>
      </c>
      <c r="D31">
        <f>VLOOKUP(_xlfn.CONCAT($B31,$A31), CFB!$D$2:$X$9999, 6, FALSE)</f>
        <v>14.49</v>
      </c>
      <c r="E31">
        <f>VLOOKUP(_xlfn.CONCAT($B31,$A31), CFB!$D$2:$X$9999, 7, FALSE)</f>
        <v>12.37</v>
      </c>
      <c r="F31" s="9">
        <f t="shared" si="3"/>
        <v>0.46053611317944898</v>
      </c>
      <c r="G31" s="9">
        <f t="shared" si="4"/>
        <v>0.10498413143381523</v>
      </c>
      <c r="H31" s="9">
        <f t="shared" si="5"/>
        <v>0.42670853639446321</v>
      </c>
      <c r="I31" s="9">
        <f t="shared" si="6"/>
        <v>0.49436368996443475</v>
      </c>
      <c r="J31">
        <f>VLOOKUP(_xlfn.CONCAT($B31,$A31), CFB!$D$2:$X$9999, 15, FALSE)</f>
        <v>0</v>
      </c>
      <c r="K31">
        <f>VLOOKUP(_xlfn.CONCAT($B31,$A31), CFB!$D$2:$X$9999, 16, FALSE)</f>
        <v>0</v>
      </c>
      <c r="L31" s="3">
        <f>RANK(E31, INDEX(CFB!$J$2:$J$1048576, MATCH(A31, CFB!$W$2:$W$1048576, 0)):INDEX(CFB!$J$2:$J$1048576, MATCH(A31, CFB!$W$2:$W$1048576, 0) + COUNTIF(CFB!$W$2:$W$1048576, A31) - 1))</f>
        <v>2</v>
      </c>
      <c r="M31" s="3">
        <f>RANK(D31, INDEX(CFB!$I$2:$I$1048576, MATCH(A31, CFB!$W$2:$W$1048576, 0)):INDEX(CFB!$I$2:$I$1048576, MATCH(A31, CFB!$W$2:$W$1048576, 0) + COUNTIF(CFB!$W$2:$W$1048576, A31) - 1))</f>
        <v>2</v>
      </c>
      <c r="N31">
        <f t="shared" si="7"/>
        <v>0</v>
      </c>
      <c r="O31">
        <f t="shared" si="0"/>
        <v>13.338571428571429</v>
      </c>
      <c r="P31">
        <f t="shared" si="1"/>
        <v>8.7542857142857127</v>
      </c>
      <c r="Q31" s="7">
        <f t="shared" si="2"/>
        <v>0.60610367257341491</v>
      </c>
      <c r="R31" s="8">
        <f t="shared" si="8"/>
        <v>2.7142857142857144</v>
      </c>
      <c r="S31" s="8">
        <f t="shared" si="9"/>
        <v>9.2857142857142865</v>
      </c>
      <c r="T31" s="8">
        <f t="shared" si="10"/>
        <v>2.7142857142857144</v>
      </c>
      <c r="U31" s="8">
        <f t="shared" si="11"/>
        <v>12</v>
      </c>
      <c r="V31" s="8"/>
      <c r="W31" s="8"/>
    </row>
    <row r="32" spans="1:23" x14ac:dyDescent="0.45">
      <c r="A32">
        <v>1994</v>
      </c>
      <c r="B32" t="str" cm="1">
        <f t="array" ref="B32">INDEX(CFB!$B$2:$B$10000,MATCH(1,(CFB!$E$2:$E$10000)*(Champions!A32=CFB!$W$2:$W$10000),0))</f>
        <v>Nebraska</v>
      </c>
      <c r="C32">
        <f>VLOOKUP(_xlfn.CONCAT($B32,$A32), CFB!$D$2:$X$9999, 8, FALSE)</f>
        <v>20.65</v>
      </c>
      <c r="D32">
        <f>VLOOKUP(_xlfn.CONCAT($B32,$A32), CFB!$D$2:$X$9999, 6, FALSE)</f>
        <v>9.5399999999999991</v>
      </c>
      <c r="E32">
        <f>VLOOKUP(_xlfn.CONCAT($B32,$A32), CFB!$D$2:$X$9999, 7, FALSE)</f>
        <v>11.11</v>
      </c>
      <c r="F32" s="9">
        <f t="shared" si="3"/>
        <v>0.53801452784503634</v>
      </c>
      <c r="G32" s="9">
        <f t="shared" si="4"/>
        <v>0.10552955730944336</v>
      </c>
      <c r="H32" s="9">
        <f t="shared" si="5"/>
        <v>0.50354217257320888</v>
      </c>
      <c r="I32" s="9">
        <f t="shared" si="6"/>
        <v>0.5724868831168638</v>
      </c>
      <c r="J32">
        <f>VLOOKUP(_xlfn.CONCAT($B32,$A32), CFB!$D$2:$X$9999, 15, FALSE)</f>
        <v>0</v>
      </c>
      <c r="K32">
        <f>VLOOKUP(_xlfn.CONCAT($B32,$A32), CFB!$D$2:$X$9999, 16, FALSE)</f>
        <v>0</v>
      </c>
      <c r="L32" s="3">
        <f>RANK(E32, INDEX(CFB!$J$2:$J$1048576, MATCH(A32, CFB!$W$2:$W$1048576, 0)):INDEX(CFB!$J$2:$J$1048576, MATCH(A32, CFB!$W$2:$W$1048576, 0) + COUNTIF(CFB!$W$2:$W$1048576, A32) - 1))</f>
        <v>5</v>
      </c>
      <c r="M32" s="3">
        <f>RANK(D32, INDEX(CFB!$I$2:$I$1048576, MATCH(A32, CFB!$W$2:$W$1048576, 0)):INDEX(CFB!$I$2:$I$1048576, MATCH(A32, CFB!$W$2:$W$1048576, 0) + COUNTIF(CFB!$W$2:$W$1048576, A32) - 1))</f>
        <v>6</v>
      </c>
      <c r="N32">
        <f t="shared" si="7"/>
        <v>1</v>
      </c>
      <c r="O32">
        <f t="shared" si="0"/>
        <v>13.299999999999999</v>
      </c>
      <c r="P32">
        <f t="shared" si="1"/>
        <v>8.4342857142857142</v>
      </c>
      <c r="Q32" s="7">
        <f t="shared" si="2"/>
        <v>0.61130135895699023</v>
      </c>
      <c r="R32" s="8">
        <f t="shared" si="8"/>
        <v>2.8571428571428572</v>
      </c>
      <c r="S32" s="8">
        <f t="shared" si="9"/>
        <v>9.4285714285714288</v>
      </c>
      <c r="T32" s="8">
        <f t="shared" si="10"/>
        <v>2.8571428571428572</v>
      </c>
      <c r="U32" s="8">
        <f t="shared" si="11"/>
        <v>12.285714285714286</v>
      </c>
      <c r="V32" s="8"/>
      <c r="W32" s="8"/>
    </row>
    <row r="33" spans="1:23" x14ac:dyDescent="0.45">
      <c r="A33">
        <v>1993</v>
      </c>
      <c r="B33" t="str" cm="1">
        <f t="array" ref="B33">INDEX(CFB!$B$2:$B$10000,MATCH(1,(CFB!$E$2:$E$10000)*(Champions!A33=CFB!$W$2:$W$10000),0))</f>
        <v>Florida State</v>
      </c>
      <c r="C33">
        <f>VLOOKUP(_xlfn.CONCAT($B33,$A33), CFB!$D$2:$X$9999, 8, FALSE)</f>
        <v>24.68</v>
      </c>
      <c r="D33">
        <f>VLOOKUP(_xlfn.CONCAT($B33,$A33), CFB!$D$2:$X$9999, 6, FALSE)</f>
        <v>8.56</v>
      </c>
      <c r="E33">
        <f>VLOOKUP(_xlfn.CONCAT($B33,$A33), CFB!$D$2:$X$9999, 7, FALSE)</f>
        <v>16.12</v>
      </c>
      <c r="F33" s="9">
        <f t="shared" si="3"/>
        <v>0.6531604538087521</v>
      </c>
      <c r="G33" s="9">
        <f t="shared" si="4"/>
        <v>0.10698051942491982</v>
      </c>
      <c r="H33" s="9">
        <f t="shared" si="5"/>
        <v>0.61771840893991603</v>
      </c>
      <c r="I33" s="9">
        <f t="shared" si="6"/>
        <v>0.68860249867758816</v>
      </c>
      <c r="J33">
        <f>VLOOKUP(_xlfn.CONCAT($B33,$A33), CFB!$D$2:$X$9999, 15, FALSE)</f>
        <v>0</v>
      </c>
      <c r="K33">
        <f>VLOOKUP(_xlfn.CONCAT($B33,$A33), CFB!$D$2:$X$9999, 16, FALSE)</f>
        <v>0</v>
      </c>
      <c r="L33" s="3">
        <f>RANK(E33, INDEX(CFB!$J$2:$J$1048576, MATCH(A33, CFB!$W$2:$W$1048576, 0)):INDEX(CFB!$J$2:$J$1048576, MATCH(A33, CFB!$W$2:$W$1048576, 0) + COUNTIF(CFB!$W$2:$W$1048576, A33) - 1))</f>
        <v>1</v>
      </c>
      <c r="M33" s="3">
        <f>RANK(D33, INDEX(CFB!$I$2:$I$1048576, MATCH(A33, CFB!$W$2:$W$1048576, 0)):INDEX(CFB!$I$2:$I$1048576, MATCH(A33, CFB!$W$2:$W$1048576, 0) + COUNTIF(CFB!$W$2:$W$1048576, A33) - 1))</f>
        <v>13</v>
      </c>
      <c r="N33">
        <f t="shared" si="7"/>
        <v>12</v>
      </c>
      <c r="O33">
        <f t="shared" si="0"/>
        <v>13.534285714285714</v>
      </c>
      <c r="P33">
        <f t="shared" si="1"/>
        <v>8.4971428571428582</v>
      </c>
      <c r="Q33" s="7">
        <f t="shared" si="2"/>
        <v>0.61457538184733218</v>
      </c>
      <c r="R33" s="8">
        <f t="shared" si="8"/>
        <v>2.7142857142857144</v>
      </c>
      <c r="S33" s="8">
        <f t="shared" si="9"/>
        <v>9.1428571428571423</v>
      </c>
      <c r="T33" s="8">
        <f t="shared" si="10"/>
        <v>2.7142857142857144</v>
      </c>
      <c r="U33" s="8">
        <f t="shared" si="11"/>
        <v>11.857142857142858</v>
      </c>
      <c r="V33" s="8"/>
      <c r="W33" s="8"/>
    </row>
    <row r="34" spans="1:23" x14ac:dyDescent="0.45">
      <c r="A34">
        <v>1992</v>
      </c>
      <c r="B34" t="str" cm="1">
        <f t="array" ref="B34">INDEX(CFB!$B$2:$B$10000,MATCH(1,(CFB!$E$2:$E$10000)*(Champions!A34=CFB!$W$2:$W$10000),0))</f>
        <v>Alabama</v>
      </c>
      <c r="C34">
        <f>VLOOKUP(_xlfn.CONCAT($B34,$A34), CFB!$D$2:$X$9999, 8, FALSE)</f>
        <v>18.97</v>
      </c>
      <c r="D34">
        <f>VLOOKUP(_xlfn.CONCAT($B34,$A34), CFB!$D$2:$X$9999, 6, FALSE)</f>
        <v>6.69</v>
      </c>
      <c r="E34">
        <f>VLOOKUP(_xlfn.CONCAT($B34,$A34), CFB!$D$2:$X$9999, 7, FALSE)</f>
        <v>12.28</v>
      </c>
      <c r="F34" s="9">
        <f t="shared" si="3"/>
        <v>0.64733790195044805</v>
      </c>
      <c r="G34" s="9">
        <f t="shared" si="4"/>
        <v>0.10687525741160624</v>
      </c>
      <c r="H34" s="9">
        <f t="shared" si="5"/>
        <v>0.61141380942785772</v>
      </c>
      <c r="I34" s="9">
        <f t="shared" si="6"/>
        <v>0.68326199447303837</v>
      </c>
      <c r="J34">
        <f>VLOOKUP(_xlfn.CONCAT($B34,$A34), CFB!$D$2:$X$9999, 15, FALSE)</f>
        <v>0</v>
      </c>
      <c r="K34">
        <f>VLOOKUP(_xlfn.CONCAT($B34,$A34), CFB!$D$2:$X$9999, 16, FALSE)</f>
        <v>0</v>
      </c>
      <c r="L34" s="3">
        <f>RANK(E34, INDEX(CFB!$J$2:$J$1048576, MATCH(A34, CFB!$W$2:$W$1048576, 0)):INDEX(CFB!$J$2:$J$1048576, MATCH(A34, CFB!$W$2:$W$1048576, 0) + COUNTIF(CFB!$W$2:$W$1048576, A34) - 1))</f>
        <v>2</v>
      </c>
      <c r="M34" s="3">
        <f>RANK(D34, INDEX(CFB!$I$2:$I$1048576, MATCH(A34, CFB!$W$2:$W$1048576, 0)):INDEX(CFB!$I$2:$I$1048576, MATCH(A34, CFB!$W$2:$W$1048576, 0) + COUNTIF(CFB!$W$2:$W$1048576, A34) - 1))</f>
        <v>14</v>
      </c>
      <c r="N34">
        <f t="shared" si="7"/>
        <v>12</v>
      </c>
      <c r="O34">
        <f t="shared" ref="O34:O65" si="12">AVERAGE(E34:E40)</f>
        <v>13.294285714285715</v>
      </c>
      <c r="P34">
        <f t="shared" ref="P34:P65" si="13">AVERAGE(D34:D40)</f>
        <v>8.3771428571428572</v>
      </c>
      <c r="Q34" s="7">
        <f t="shared" ref="Q34:Q65" si="14">AVERAGE(F34:F40)</f>
        <v>0.61435596683700511</v>
      </c>
      <c r="R34" s="8">
        <f t="shared" si="8"/>
        <v>2.8571428571428572</v>
      </c>
      <c r="S34" s="8">
        <f t="shared" si="9"/>
        <v>8.5714285714285712</v>
      </c>
      <c r="T34" s="8">
        <f t="shared" si="10"/>
        <v>2.8571428571428572</v>
      </c>
      <c r="U34" s="8">
        <f t="shared" si="11"/>
        <v>11.428571428571429</v>
      </c>
      <c r="V34" s="8"/>
      <c r="W34" s="8"/>
    </row>
    <row r="35" spans="1:23" x14ac:dyDescent="0.45">
      <c r="A35">
        <v>1991</v>
      </c>
      <c r="B35" t="str" cm="1">
        <f t="array" ref="B35">INDEX(CFB!$B$2:$B$10000,MATCH(1,(CFB!$E$2:$E$10000)*(Champions!A35=CFB!$W$2:$W$10000),0))</f>
        <v>Miami (FL)</v>
      </c>
      <c r="C35">
        <f>VLOOKUP(_xlfn.CONCAT($B35,$A35), CFB!$D$2:$X$9999, 8, FALSE)</f>
        <v>23.76</v>
      </c>
      <c r="D35">
        <f>VLOOKUP(_xlfn.CONCAT($B35,$A35), CFB!$D$2:$X$9999, 6, FALSE)</f>
        <v>6.8</v>
      </c>
      <c r="E35">
        <f>VLOOKUP(_xlfn.CONCAT($B35,$A35), CFB!$D$2:$X$9999, 7, FALSE)</f>
        <v>16.96</v>
      </c>
      <c r="F35" s="9">
        <f t="shared" si="3"/>
        <v>0.71380471380471378</v>
      </c>
      <c r="G35" s="9">
        <f t="shared" si="4"/>
        <v>0.10684495296519636</v>
      </c>
      <c r="H35" s="9">
        <f t="shared" si="5"/>
        <v>0.67735071850049966</v>
      </c>
      <c r="I35" s="9">
        <f t="shared" si="6"/>
        <v>0.75025870910892789</v>
      </c>
      <c r="J35">
        <f>VLOOKUP(_xlfn.CONCAT($B35,$A35), CFB!$D$2:$X$9999, 15, FALSE)</f>
        <v>0</v>
      </c>
      <c r="K35">
        <f>VLOOKUP(_xlfn.CONCAT($B35,$A35), CFB!$D$2:$X$9999, 16, FALSE)</f>
        <v>0</v>
      </c>
      <c r="L35" s="3">
        <f>RANK(E35, INDEX(CFB!$J$2:$J$1048576, MATCH(A35, CFB!$W$2:$W$1048576, 0)):INDEX(CFB!$J$2:$J$1048576, MATCH(A35, CFB!$W$2:$W$1048576, 0) + COUNTIF(CFB!$W$2:$W$1048576, A35) - 1))</f>
        <v>1</v>
      </c>
      <c r="M35" s="3">
        <f>RANK(D35, INDEX(CFB!$I$2:$I$1048576, MATCH(A35, CFB!$W$2:$W$1048576, 0)):INDEX(CFB!$I$2:$I$1048576, MATCH(A35, CFB!$W$2:$W$1048576, 0) + COUNTIF(CFB!$W$2:$W$1048576, A35) - 1))</f>
        <v>16</v>
      </c>
      <c r="N35">
        <f t="shared" si="7"/>
        <v>15</v>
      </c>
      <c r="O35">
        <f t="shared" si="12"/>
        <v>13.602857142857143</v>
      </c>
      <c r="P35">
        <f t="shared" si="13"/>
        <v>8.3514285714285723</v>
      </c>
      <c r="Q35" s="7">
        <f t="shared" si="14"/>
        <v>0.62034485844381126</v>
      </c>
      <c r="R35" s="8">
        <f t="shared" si="8"/>
        <v>2.8571428571428572</v>
      </c>
      <c r="S35" s="8">
        <f t="shared" si="9"/>
        <v>9.1428571428571423</v>
      </c>
      <c r="T35" s="8">
        <f t="shared" si="10"/>
        <v>2.8571428571428572</v>
      </c>
      <c r="U35" s="8">
        <f t="shared" si="11"/>
        <v>12</v>
      </c>
      <c r="V35" s="8"/>
      <c r="W35" s="8"/>
    </row>
    <row r="36" spans="1:23" x14ac:dyDescent="0.45">
      <c r="A36">
        <v>1990</v>
      </c>
      <c r="B36" t="str" cm="1">
        <f t="array" ref="B36">INDEX(CFB!$B$2:$B$10000,MATCH(1,(CFB!$E$2:$E$10000)*(Champions!A36=CFB!$W$2:$W$10000),0))</f>
        <v>Colorado</v>
      </c>
      <c r="C36">
        <f>VLOOKUP(_xlfn.CONCAT($B36,$A36), CFB!$D$2:$X$9999, 8, FALSE)</f>
        <v>19.45</v>
      </c>
      <c r="D36">
        <f>VLOOKUP(_xlfn.CONCAT($B36,$A36), CFB!$D$2:$X$9999, 6, FALSE)</f>
        <v>9.6199999999999992</v>
      </c>
      <c r="E36">
        <f>VLOOKUP(_xlfn.CONCAT($B36,$A36), CFB!$D$2:$X$9999, 7, FALSE)</f>
        <v>9.82</v>
      </c>
      <c r="F36" s="9">
        <f t="shared" si="3"/>
        <v>0.50488431876606688</v>
      </c>
      <c r="G36" s="9">
        <f t="shared" si="4"/>
        <v>0.10390042307285478</v>
      </c>
      <c r="H36" s="9">
        <f t="shared" si="5"/>
        <v>0.46888532034401215</v>
      </c>
      <c r="I36" s="9">
        <f t="shared" si="6"/>
        <v>0.54088331718812155</v>
      </c>
      <c r="J36">
        <f>VLOOKUP(_xlfn.CONCAT($B36,$A36), CFB!$D$2:$X$9999, 15, FALSE)</f>
        <v>0</v>
      </c>
      <c r="K36">
        <f>VLOOKUP(_xlfn.CONCAT($B36,$A36), CFB!$D$2:$X$9999, 16, FALSE)</f>
        <v>0</v>
      </c>
      <c r="L36" s="3">
        <f>RANK(E36, INDEX(CFB!$J$2:$J$1048576, MATCH(A36, CFB!$W$2:$W$1048576, 0)):INDEX(CFB!$J$2:$J$1048576, MATCH(A36, CFB!$W$2:$W$1048576, 0) + COUNTIF(CFB!$W$2:$W$1048576, A36) - 1))</f>
        <v>6</v>
      </c>
      <c r="M36" s="3">
        <f>RANK(D36, INDEX(CFB!$I$2:$I$1048576, MATCH(A36, CFB!$W$2:$W$1048576, 0)):INDEX(CFB!$I$2:$I$1048576, MATCH(A36, CFB!$W$2:$W$1048576, 0) + COUNTIF(CFB!$W$2:$W$1048576, A36) - 1))</f>
        <v>10</v>
      </c>
      <c r="N36">
        <f t="shared" si="7"/>
        <v>4</v>
      </c>
      <c r="O36">
        <f t="shared" si="12"/>
        <v>12.17</v>
      </c>
      <c r="P36">
        <f t="shared" si="13"/>
        <v>8.4871428571428567</v>
      </c>
      <c r="Q36" s="7">
        <f t="shared" si="14"/>
        <v>0.58581144856980194</v>
      </c>
      <c r="R36" s="8">
        <f t="shared" si="8"/>
        <v>4.5714285714285712</v>
      </c>
      <c r="S36" s="8">
        <f t="shared" si="9"/>
        <v>6.7142857142857144</v>
      </c>
      <c r="T36" s="8">
        <f t="shared" si="10"/>
        <v>4.5714285714285712</v>
      </c>
      <c r="U36" s="8">
        <f t="shared" si="11"/>
        <v>11.285714285714286</v>
      </c>
      <c r="V36" s="8"/>
      <c r="W36" s="8"/>
    </row>
    <row r="37" spans="1:23" x14ac:dyDescent="0.45">
      <c r="A37">
        <v>1989</v>
      </c>
      <c r="B37" t="str" cm="1">
        <f t="array" ref="B37">INDEX(CFB!$B$2:$B$10000,MATCH(1,(CFB!$E$2:$E$10000)*(Champions!A37=CFB!$W$2:$W$10000),0))</f>
        <v>Miami (FL)</v>
      </c>
      <c r="C37">
        <f>VLOOKUP(_xlfn.CONCAT($B37,$A37), CFB!$D$2:$X$9999, 8, FALSE)</f>
        <v>20.29</v>
      </c>
      <c r="D37">
        <f>VLOOKUP(_xlfn.CONCAT($B37,$A37), CFB!$D$2:$X$9999, 6, FALSE)</f>
        <v>5.58</v>
      </c>
      <c r="E37">
        <f>VLOOKUP(_xlfn.CONCAT($B37,$A37), CFB!$D$2:$X$9999, 7, FALSE)</f>
        <v>14.71</v>
      </c>
      <c r="F37" s="9">
        <f t="shared" si="3"/>
        <v>0.72498767865943825</v>
      </c>
      <c r="G37" s="9">
        <f t="shared" si="4"/>
        <v>0.10539459126297518</v>
      </c>
      <c r="H37" s="9">
        <f t="shared" si="5"/>
        <v>0.68788668271575315</v>
      </c>
      <c r="I37" s="9">
        <f t="shared" si="6"/>
        <v>0.76208867460312335</v>
      </c>
      <c r="J37">
        <f>VLOOKUP(_xlfn.CONCAT($B37,$A37), CFB!$D$2:$X$9999, 15, FALSE)</f>
        <v>0</v>
      </c>
      <c r="K37">
        <f>VLOOKUP(_xlfn.CONCAT($B37,$A37), CFB!$D$2:$X$9999, 16, FALSE)</f>
        <v>0</v>
      </c>
      <c r="L37" s="3">
        <f>RANK(E37, INDEX(CFB!$J$2:$J$1048576, MATCH(A37, CFB!$W$2:$W$1048576, 0)):INDEX(CFB!$J$2:$J$1048576, MATCH(A37, CFB!$W$2:$W$1048576, 0) + COUNTIF(CFB!$W$2:$W$1048576, A37) - 1))</f>
        <v>2</v>
      </c>
      <c r="M37" s="3">
        <f>RANK(D37, INDEX(CFB!$I$2:$I$1048576, MATCH(A37, CFB!$W$2:$W$1048576, 0)):INDEX(CFB!$I$2:$I$1048576, MATCH(A37, CFB!$W$2:$W$1048576, 0) + COUNTIF(CFB!$W$2:$W$1048576, A37) - 1))</f>
        <v>23</v>
      </c>
      <c r="N37">
        <f t="shared" si="7"/>
        <v>21</v>
      </c>
      <c r="O37">
        <f t="shared" si="12"/>
        <v>12.975714285714288</v>
      </c>
      <c r="P37">
        <f t="shared" si="13"/>
        <v>7.7885714285714283</v>
      </c>
      <c r="Q37" s="7">
        <f t="shared" si="14"/>
        <v>0.62312869653313741</v>
      </c>
      <c r="R37" s="8">
        <f t="shared" si="8"/>
        <v>3.8571428571428572</v>
      </c>
      <c r="S37" s="8">
        <f t="shared" si="9"/>
        <v>10.285714285714286</v>
      </c>
      <c r="T37" s="8">
        <f t="shared" si="10"/>
        <v>3.8571428571428572</v>
      </c>
      <c r="U37" s="8">
        <f t="shared" si="11"/>
        <v>14.142857142857142</v>
      </c>
      <c r="V37" s="8"/>
      <c r="W37" s="8"/>
    </row>
    <row r="38" spans="1:23" x14ac:dyDescent="0.45">
      <c r="A38">
        <v>1988</v>
      </c>
      <c r="B38" t="str" cm="1">
        <f t="array" ref="B38">INDEX(CFB!$B$2:$B$10000,MATCH(1,(CFB!$E$2:$E$10000)*(Champions!A38=CFB!$W$2:$W$10000),0))</f>
        <v>Notre Dame</v>
      </c>
      <c r="C38">
        <f>VLOOKUP(_xlfn.CONCAT($B38,$A38), CFB!$D$2:$X$9999, 8, FALSE)</f>
        <v>24.35</v>
      </c>
      <c r="D38">
        <f>VLOOKUP(_xlfn.CONCAT($B38,$A38), CFB!$D$2:$X$9999, 6, FALSE)</f>
        <v>12.25</v>
      </c>
      <c r="E38">
        <f>VLOOKUP(_xlfn.CONCAT($B38,$A38), CFB!$D$2:$X$9999, 7, FALSE)</f>
        <v>12.1</v>
      </c>
      <c r="F38" s="9">
        <f t="shared" si="3"/>
        <v>0.49691991786447637</v>
      </c>
      <c r="G38" s="9">
        <f t="shared" si="4"/>
        <v>0.10121273273474345</v>
      </c>
      <c r="H38" s="9">
        <f t="shared" si="5"/>
        <v>0.4607020721287538</v>
      </c>
      <c r="I38" s="9">
        <f t="shared" si="6"/>
        <v>0.53313776360019893</v>
      </c>
      <c r="J38">
        <f>VLOOKUP(_xlfn.CONCAT($B38,$A38), CFB!$D$2:$X$9999, 15, FALSE)</f>
        <v>0</v>
      </c>
      <c r="K38">
        <f>VLOOKUP(_xlfn.CONCAT($B38,$A38), CFB!$D$2:$X$9999, 16, FALSE)</f>
        <v>0</v>
      </c>
      <c r="L38" s="3">
        <f>RANK(E38, INDEX(CFB!$J$2:$J$1048576, MATCH(A38, CFB!$W$2:$W$1048576, 0)):INDEX(CFB!$J$2:$J$1048576, MATCH(A38, CFB!$W$2:$W$1048576, 0) + COUNTIF(CFB!$W$2:$W$1048576, A38) - 1))</f>
        <v>3</v>
      </c>
      <c r="M38" s="3">
        <f>RANK(D38, INDEX(CFB!$I$2:$I$1048576, MATCH(A38, CFB!$W$2:$W$1048576, 0)):INDEX(CFB!$I$2:$I$1048576, MATCH(A38, CFB!$W$2:$W$1048576, 0) + COUNTIF(CFB!$W$2:$W$1048576, A38) - 1))</f>
        <v>4</v>
      </c>
      <c r="N38">
        <f t="shared" si="7"/>
        <v>1</v>
      </c>
      <c r="O38">
        <f t="shared" si="12"/>
        <v>12.112857142857143</v>
      </c>
      <c r="P38">
        <f t="shared" si="13"/>
        <v>9.0528571428571425</v>
      </c>
      <c r="Q38" s="7">
        <f t="shared" si="14"/>
        <v>0.57317683891388549</v>
      </c>
      <c r="R38" s="8">
        <f t="shared" si="8"/>
        <v>5</v>
      </c>
      <c r="S38" s="8">
        <f t="shared" si="9"/>
        <v>6.1428571428571432</v>
      </c>
      <c r="T38" s="8">
        <f t="shared" si="10"/>
        <v>5</v>
      </c>
      <c r="U38" s="8">
        <f t="shared" si="11"/>
        <v>11.142857142857142</v>
      </c>
      <c r="V38" s="8"/>
      <c r="W38" s="8"/>
    </row>
    <row r="39" spans="1:23" x14ac:dyDescent="0.45">
      <c r="A39">
        <v>1987</v>
      </c>
      <c r="B39" t="str" cm="1">
        <f t="array" ref="B39">INDEX(CFB!$B$2:$B$10000,MATCH(1,(CFB!$E$2:$E$10000)*(Champions!A39=CFB!$W$2:$W$10000),0))</f>
        <v>Miami (FL)</v>
      </c>
      <c r="C39">
        <f>VLOOKUP(_xlfn.CONCAT($B39,$A39), CFB!$D$2:$X$9999, 8, FALSE)</f>
        <v>22.73</v>
      </c>
      <c r="D39">
        <f>VLOOKUP(_xlfn.CONCAT($B39,$A39), CFB!$D$2:$X$9999, 6, FALSE)</f>
        <v>9.98</v>
      </c>
      <c r="E39">
        <f>VLOOKUP(_xlfn.CONCAT($B39,$A39), CFB!$D$2:$X$9999, 7, FALSE)</f>
        <v>12.75</v>
      </c>
      <c r="F39" s="9">
        <f t="shared" si="3"/>
        <v>0.56093268807743069</v>
      </c>
      <c r="G39" s="9">
        <f t="shared" si="4"/>
        <v>0.1027320483215563</v>
      </c>
      <c r="H39" s="9">
        <f t="shared" si="5"/>
        <v>0.52354272472820873</v>
      </c>
      <c r="I39" s="9">
        <f t="shared" si="6"/>
        <v>0.59832265142665264</v>
      </c>
      <c r="J39">
        <f>VLOOKUP(_xlfn.CONCAT($B39,$A39), CFB!$D$2:$X$9999, 15, FALSE)</f>
        <v>0</v>
      </c>
      <c r="K39">
        <f>VLOOKUP(_xlfn.CONCAT($B39,$A39), CFB!$D$2:$X$9999, 16, FALSE)</f>
        <v>0</v>
      </c>
      <c r="L39" s="3">
        <f>RANK(E39, INDEX(CFB!$J$2:$J$1048576, MATCH(A39, CFB!$W$2:$W$1048576, 0)):INDEX(CFB!$J$2:$J$1048576, MATCH(A39, CFB!$W$2:$W$1048576, 0) + COUNTIF(CFB!$W$2:$W$1048576, A39) - 1))</f>
        <v>4</v>
      </c>
      <c r="M39" s="3">
        <f>RANK(D39, INDEX(CFB!$I$2:$I$1048576, MATCH(A39, CFB!$W$2:$W$1048576, 0)):INDEX(CFB!$I$2:$I$1048576, MATCH(A39, CFB!$W$2:$W$1048576, 0) + COUNTIF(CFB!$W$2:$W$1048576, A39) - 1))</f>
        <v>3</v>
      </c>
      <c r="N39">
        <f t="shared" si="7"/>
        <v>-1</v>
      </c>
      <c r="O39">
        <f t="shared" si="12"/>
        <v>12.299999999999999</v>
      </c>
      <c r="P39">
        <f t="shared" si="13"/>
        <v>8.4357142857142851</v>
      </c>
      <c r="Q39" s="7">
        <f t="shared" si="14"/>
        <v>0.59195933290753988</v>
      </c>
      <c r="R39" s="8">
        <f t="shared" si="8"/>
        <v>4.7142857142857144</v>
      </c>
      <c r="S39" s="8">
        <f t="shared" si="9"/>
        <v>8.2857142857142865</v>
      </c>
      <c r="T39" s="8">
        <f t="shared" si="10"/>
        <v>4.7142857142857144</v>
      </c>
      <c r="U39" s="8">
        <f t="shared" si="11"/>
        <v>13</v>
      </c>
      <c r="V39" s="8"/>
      <c r="W39" s="8"/>
    </row>
    <row r="40" spans="1:23" x14ac:dyDescent="0.45">
      <c r="A40">
        <v>1986</v>
      </c>
      <c r="B40" t="str" cm="1">
        <f t="array" ref="B40">INDEX(CFB!$B$2:$B$10000,MATCH(1,(CFB!$E$2:$E$10000)*(Champions!A40=CFB!$W$2:$W$10000),0))</f>
        <v>Penn State</v>
      </c>
      <c r="C40">
        <f>VLOOKUP(_xlfn.CONCAT($B40,$A40), CFB!$D$2:$X$9999, 8, FALSE)</f>
        <v>22.16</v>
      </c>
      <c r="D40">
        <f>VLOOKUP(_xlfn.CONCAT($B40,$A40), CFB!$D$2:$X$9999, 6, FALSE)</f>
        <v>7.72</v>
      </c>
      <c r="E40">
        <f>VLOOKUP(_xlfn.CONCAT($B40,$A40), CFB!$D$2:$X$9999, 7, FALSE)</f>
        <v>14.44</v>
      </c>
      <c r="F40" s="9">
        <f t="shared" si="3"/>
        <v>0.65162454873646203</v>
      </c>
      <c r="G40" s="9">
        <f t="shared" si="4"/>
        <v>0.10430549454541527</v>
      </c>
      <c r="H40" s="9">
        <f t="shared" si="5"/>
        <v>0.6129899628168215</v>
      </c>
      <c r="I40" s="9">
        <f t="shared" si="6"/>
        <v>0.69025913465610256</v>
      </c>
      <c r="J40">
        <f>VLOOKUP(_xlfn.CONCAT($B40,$A40), CFB!$D$2:$X$9999, 15, FALSE)</f>
        <v>0</v>
      </c>
      <c r="K40">
        <f>VLOOKUP(_xlfn.CONCAT($B40,$A40), CFB!$D$2:$X$9999, 16, FALSE)</f>
        <v>0</v>
      </c>
      <c r="L40" s="3">
        <f>RANK(E40, INDEX(CFB!$J$2:$J$1048576, MATCH(A40, CFB!$W$2:$W$1048576, 0)):INDEX(CFB!$J$2:$J$1048576, MATCH(A40, CFB!$W$2:$W$1048576, 0) + COUNTIF(CFB!$W$2:$W$1048576, A40) - 1))</f>
        <v>2</v>
      </c>
      <c r="M40" s="3">
        <f>RANK(D40, INDEX(CFB!$I$2:$I$1048576, MATCH(A40, CFB!$W$2:$W$1048576, 0)):INDEX(CFB!$I$2:$I$1048576, MATCH(A40, CFB!$W$2:$W$1048576, 0) + COUNTIF(CFB!$W$2:$W$1048576, A40) - 1))</f>
        <v>10</v>
      </c>
      <c r="N40">
        <f t="shared" si="7"/>
        <v>8</v>
      </c>
      <c r="O40">
        <f t="shared" si="12"/>
        <v>12.394285714285715</v>
      </c>
      <c r="P40">
        <f t="shared" si="13"/>
        <v>8.1428571428571423</v>
      </c>
      <c r="Q40" s="7">
        <f t="shared" si="14"/>
        <v>0.60159714544220066</v>
      </c>
      <c r="R40" s="8">
        <f t="shared" si="8"/>
        <v>4.2857142857142856</v>
      </c>
      <c r="S40" s="8">
        <f t="shared" si="9"/>
        <v>10.714285714285714</v>
      </c>
      <c r="T40" s="8">
        <f t="shared" si="10"/>
        <v>4.2857142857142856</v>
      </c>
      <c r="U40" s="8">
        <f t="shared" si="11"/>
        <v>15</v>
      </c>
      <c r="V40" s="8"/>
      <c r="W40" s="8"/>
    </row>
    <row r="41" spans="1:23" x14ac:dyDescent="0.45">
      <c r="A41">
        <v>1985</v>
      </c>
      <c r="B41" t="str" cm="1">
        <f t="array" ref="B41">INDEX(CFB!$B$2:$B$10000,MATCH(1,(CFB!$E$2:$E$10000)*(Champions!A41=CFB!$W$2:$W$10000),0))</f>
        <v>Oklahoma</v>
      </c>
      <c r="C41">
        <f>VLOOKUP(_xlfn.CONCAT($B41,$A41), CFB!$D$2:$X$9999, 8, FALSE)</f>
        <v>20.95</v>
      </c>
      <c r="D41">
        <f>VLOOKUP(_xlfn.CONCAT($B41,$A41), CFB!$D$2:$X$9999, 6, FALSE)</f>
        <v>6.51</v>
      </c>
      <c r="E41">
        <f>VLOOKUP(_xlfn.CONCAT($B41,$A41), CFB!$D$2:$X$9999, 7, FALSE)</f>
        <v>14.44</v>
      </c>
      <c r="F41" s="9">
        <f t="shared" si="3"/>
        <v>0.6892601431980907</v>
      </c>
      <c r="G41" s="9">
        <f t="shared" si="4"/>
        <v>0.10341460138992969</v>
      </c>
      <c r="H41" s="9">
        <f t="shared" si="5"/>
        <v>0.65025264732208465</v>
      </c>
      <c r="I41" s="9">
        <f t="shared" si="6"/>
        <v>0.72826763907409675</v>
      </c>
      <c r="J41">
        <f>VLOOKUP(_xlfn.CONCAT($B41,$A41), CFB!$D$2:$X$9999, 15, FALSE)</f>
        <v>0</v>
      </c>
      <c r="K41">
        <f>VLOOKUP(_xlfn.CONCAT($B41,$A41), CFB!$D$2:$X$9999, 16, FALSE)</f>
        <v>0</v>
      </c>
      <c r="L41" s="3">
        <f>RANK(E41, INDEX(CFB!$J$2:$J$1048576, MATCH(A41, CFB!$W$2:$W$1048576, 0)):INDEX(CFB!$J$2:$J$1048576, MATCH(A41, CFB!$W$2:$W$1048576, 0) + COUNTIF(CFB!$W$2:$W$1048576, A41) - 1))</f>
        <v>2</v>
      </c>
      <c r="M41" s="3">
        <f>RANK(D41, INDEX(CFB!$I$2:$I$1048576, MATCH(A41, CFB!$W$2:$W$1048576, 0)):INDEX(CFB!$I$2:$I$1048576, MATCH(A41, CFB!$W$2:$W$1048576, 0) + COUNTIF(CFB!$W$2:$W$1048576, A41) - 1))</f>
        <v>18</v>
      </c>
      <c r="N41">
        <f t="shared" si="7"/>
        <v>16</v>
      </c>
      <c r="O41">
        <f t="shared" si="12"/>
        <v>12.571428571428571</v>
      </c>
      <c r="P41">
        <f t="shared" si="13"/>
        <v>8.0442857142857154</v>
      </c>
      <c r="Q41" s="7">
        <f t="shared" si="14"/>
        <v>0.60718633829105095</v>
      </c>
      <c r="R41" s="8">
        <f t="shared" si="8"/>
        <v>4.1428571428571432</v>
      </c>
      <c r="S41" s="8">
        <f t="shared" si="9"/>
        <v>13.428571428571429</v>
      </c>
      <c r="T41" s="8">
        <f t="shared" si="10"/>
        <v>4.1428571428571432</v>
      </c>
      <c r="U41" s="8">
        <f t="shared" si="11"/>
        <v>17.571428571428573</v>
      </c>
      <c r="V41" s="8"/>
      <c r="W41" s="8"/>
    </row>
    <row r="42" spans="1:23" x14ac:dyDescent="0.45">
      <c r="A42">
        <v>1984</v>
      </c>
      <c r="B42" t="str" cm="1">
        <f t="array" ref="B42">INDEX(CFB!$B$2:$B$10000,MATCH(1,(CFB!$E$2:$E$10000)*(Champions!A42=CFB!$W$2:$W$10000),0))</f>
        <v>BYU</v>
      </c>
      <c r="C42">
        <f>VLOOKUP(_xlfn.CONCAT($B42,$A42), CFB!$D$2:$X$9999, 8, FALSE)</f>
        <v>14.68</v>
      </c>
      <c r="D42">
        <f>VLOOKUP(_xlfn.CONCAT($B42,$A42), CFB!$D$2:$X$9999, 6, FALSE)</f>
        <v>7.75</v>
      </c>
      <c r="E42">
        <f>VLOOKUP(_xlfn.CONCAT($B42,$A42), CFB!$D$2:$X$9999, 7, FALSE)</f>
        <v>6.93</v>
      </c>
      <c r="F42" s="9">
        <f t="shared" si="3"/>
        <v>0.47207084468664851</v>
      </c>
      <c r="G42" s="9">
        <f t="shared" si="4"/>
        <v>0.10012226862128473</v>
      </c>
      <c r="H42" s="9">
        <f t="shared" si="5"/>
        <v>0.43358579083952287</v>
      </c>
      <c r="I42" s="9">
        <f t="shared" si="6"/>
        <v>0.51055589853377414</v>
      </c>
      <c r="J42">
        <f>VLOOKUP(_xlfn.CONCAT($B42,$A42), CFB!$D$2:$X$9999, 15, FALSE)</f>
        <v>0</v>
      </c>
      <c r="K42">
        <f>VLOOKUP(_xlfn.CONCAT($B42,$A42), CFB!$D$2:$X$9999, 16, FALSE)</f>
        <v>0</v>
      </c>
      <c r="L42" s="3">
        <f>RANK(E42, INDEX(CFB!$J$2:$J$1048576, MATCH(A42, CFB!$W$2:$W$1048576, 0)):INDEX(CFB!$J$2:$J$1048576, MATCH(A42, CFB!$W$2:$W$1048576, 0) + COUNTIF(CFB!$W$2:$W$1048576, A42) - 1))</f>
        <v>13</v>
      </c>
      <c r="M42" s="3">
        <f>RANK(D42, INDEX(CFB!$I$2:$I$1048576, MATCH(A42, CFB!$W$2:$W$1048576, 0)):INDEX(CFB!$I$2:$I$1048576, MATCH(A42, CFB!$W$2:$W$1048576, 0) + COUNTIF(CFB!$W$2:$W$1048576, A42) - 1))</f>
        <v>11</v>
      </c>
      <c r="N42">
        <f t="shared" si="7"/>
        <v>-2</v>
      </c>
      <c r="O42">
        <f t="shared" si="12"/>
        <v>12.200000000000001</v>
      </c>
      <c r="P42">
        <f t="shared" si="13"/>
        <v>9.1357142857142861</v>
      </c>
      <c r="Q42" s="7">
        <f t="shared" si="14"/>
        <v>0.57380057936334039</v>
      </c>
      <c r="R42" s="8">
        <f t="shared" si="8"/>
        <v>4.7142857142857144</v>
      </c>
      <c r="S42" s="8">
        <f t="shared" si="9"/>
        <v>10.571428571428571</v>
      </c>
      <c r="T42" s="8">
        <f t="shared" si="10"/>
        <v>4.7142857142857144</v>
      </c>
      <c r="U42" s="8">
        <f t="shared" si="11"/>
        <v>15.285714285714286</v>
      </c>
      <c r="V42" s="8"/>
      <c r="W42" s="8"/>
    </row>
    <row r="43" spans="1:23" x14ac:dyDescent="0.45">
      <c r="A43">
        <v>1983</v>
      </c>
      <c r="B43" t="str" cm="1">
        <f t="array" ref="B43">INDEX(CFB!$B$2:$B$10000,MATCH(1,(CFB!$E$2:$E$10000)*(Champions!A43=CFB!$W$2:$W$10000),0))</f>
        <v>Miami (FL)</v>
      </c>
      <c r="C43">
        <f>VLOOKUP(_xlfn.CONCAT($B43,$A43), CFB!$D$2:$X$9999, 8, FALSE)</f>
        <v>20.18</v>
      </c>
      <c r="D43">
        <f>VLOOKUP(_xlfn.CONCAT($B43,$A43), CFB!$D$2:$X$9999, 6, FALSE)</f>
        <v>4.7300000000000004</v>
      </c>
      <c r="E43">
        <f>VLOOKUP(_xlfn.CONCAT($B43,$A43), CFB!$D$2:$X$9999, 7, FALSE)</f>
        <v>15.46</v>
      </c>
      <c r="F43" s="9">
        <f t="shared" si="3"/>
        <v>0.76610505450941535</v>
      </c>
      <c r="G43" s="9">
        <f t="shared" si="4"/>
        <v>0.10164282185151119</v>
      </c>
      <c r="H43" s="9">
        <f t="shared" si="5"/>
        <v>0.7262618004862188</v>
      </c>
      <c r="I43" s="9">
        <f t="shared" si="6"/>
        <v>0.8059483085326119</v>
      </c>
      <c r="J43">
        <f>VLOOKUP(_xlfn.CONCAT($B43,$A43), CFB!$D$2:$X$9999, 15, FALSE)</f>
        <v>0</v>
      </c>
      <c r="K43">
        <f>VLOOKUP(_xlfn.CONCAT($B43,$A43), CFB!$D$2:$X$9999, 16, FALSE)</f>
        <v>0</v>
      </c>
      <c r="L43" s="3">
        <f>RANK(E43, INDEX(CFB!$J$2:$J$1048576, MATCH(A43, CFB!$W$2:$W$1048576, 0)):INDEX(CFB!$J$2:$J$1048576, MATCH(A43, CFB!$W$2:$W$1048576, 0) + COUNTIF(CFB!$W$2:$W$1048576, A43) - 1))</f>
        <v>1</v>
      </c>
      <c r="M43" s="3">
        <f>RANK(D43, INDEX(CFB!$I$2:$I$1048576, MATCH(A43, CFB!$W$2:$W$1048576, 0)):INDEX(CFB!$I$2:$I$1048576, MATCH(A43, CFB!$W$2:$W$1048576, 0) + COUNTIF(CFB!$W$2:$W$1048576, A43) - 1))</f>
        <v>30</v>
      </c>
      <c r="N43">
        <f t="shared" si="7"/>
        <v>29</v>
      </c>
      <c r="O43">
        <f t="shared" si="12"/>
        <v>12.98</v>
      </c>
      <c r="P43">
        <f t="shared" si="13"/>
        <v>9.9971428571428564</v>
      </c>
      <c r="Q43" s="7">
        <f t="shared" si="14"/>
        <v>0.5739707489917566</v>
      </c>
      <c r="R43" s="8">
        <f t="shared" si="8"/>
        <v>3.8571428571428572</v>
      </c>
      <c r="S43" s="8">
        <f t="shared" si="9"/>
        <v>10.285714285714286</v>
      </c>
      <c r="T43" s="8">
        <f t="shared" si="10"/>
        <v>3.8571428571428572</v>
      </c>
      <c r="U43" s="8">
        <f t="shared" si="11"/>
        <v>14.142857142857142</v>
      </c>
      <c r="V43" s="8"/>
      <c r="W43" s="8"/>
    </row>
    <row r="44" spans="1:23" x14ac:dyDescent="0.45">
      <c r="A44">
        <v>1982</v>
      </c>
      <c r="B44" t="str" cm="1">
        <f t="array" ref="B44">INDEX(CFB!$B$2:$B$10000,MATCH(1,(CFB!$E$2:$E$10000)*(Champions!A44=CFB!$W$2:$W$10000),0))</f>
        <v>Penn State</v>
      </c>
      <c r="C44">
        <f>VLOOKUP(_xlfn.CONCAT($B44,$A44), CFB!$D$2:$X$9999, 8, FALSE)</f>
        <v>23.1</v>
      </c>
      <c r="D44">
        <f>VLOOKUP(_xlfn.CONCAT($B44,$A44), CFB!$D$2:$X$9999, 6, FALSE)</f>
        <v>14.43</v>
      </c>
      <c r="E44">
        <f>VLOOKUP(_xlfn.CONCAT($B44,$A44), CFB!$D$2:$X$9999, 7, FALSE)</f>
        <v>8.67</v>
      </c>
      <c r="F44" s="9">
        <f t="shared" si="3"/>
        <v>0.37532467532467528</v>
      </c>
      <c r="G44" s="9">
        <f t="shared" si="4"/>
        <v>9.0485409574791315E-2</v>
      </c>
      <c r="H44" s="9">
        <f t="shared" si="5"/>
        <v>0.33912363704405796</v>
      </c>
      <c r="I44" s="9">
        <f t="shared" si="6"/>
        <v>0.41152571360529261</v>
      </c>
      <c r="J44">
        <f>VLOOKUP(_xlfn.CONCAT($B44,$A44), CFB!$D$2:$X$9999, 15, FALSE)</f>
        <v>0</v>
      </c>
      <c r="K44">
        <f>VLOOKUP(_xlfn.CONCAT($B44,$A44), CFB!$D$2:$X$9999, 16, FALSE)</f>
        <v>0</v>
      </c>
      <c r="L44" s="3">
        <f>RANK(E44, INDEX(CFB!$J$2:$J$1048576, MATCH(A44, CFB!$W$2:$W$1048576, 0)):INDEX(CFB!$J$2:$J$1048576, MATCH(A44, CFB!$W$2:$W$1048576, 0) + COUNTIF(CFB!$W$2:$W$1048576, A44) - 1))</f>
        <v>10</v>
      </c>
      <c r="M44" s="3">
        <f>RANK(D44, INDEX(CFB!$I$2:$I$1048576, MATCH(A44, CFB!$W$2:$W$1048576, 0)):INDEX(CFB!$I$2:$I$1048576, MATCH(A44, CFB!$W$2:$W$1048576, 0) + COUNTIF(CFB!$W$2:$W$1048576, A44) - 1))</f>
        <v>2</v>
      </c>
      <c r="N44">
        <f t="shared" si="7"/>
        <v>-8</v>
      </c>
      <c r="O44">
        <f t="shared" si="12"/>
        <v>12.28</v>
      </c>
      <c r="P44">
        <f t="shared" si="13"/>
        <v>11.107142857142858</v>
      </c>
      <c r="Q44" s="7">
        <f t="shared" si="14"/>
        <v>0.52994657257627442</v>
      </c>
      <c r="R44" s="8">
        <f t="shared" si="8"/>
        <v>4.8571428571428568</v>
      </c>
      <c r="S44" s="8">
        <f t="shared" si="9"/>
        <v>5.2857142857142856</v>
      </c>
      <c r="T44" s="8">
        <f t="shared" si="10"/>
        <v>4.8571428571428568</v>
      </c>
      <c r="U44" s="8">
        <f t="shared" si="11"/>
        <v>10.142857142857142</v>
      </c>
      <c r="V44" s="8"/>
      <c r="W44" s="8"/>
    </row>
    <row r="45" spans="1:23" x14ac:dyDescent="0.45">
      <c r="A45">
        <v>1981</v>
      </c>
      <c r="B45" t="str" cm="1">
        <f t="array" ref="B45">INDEX(CFB!$B$2:$B$10000,MATCH(1,(CFB!$E$2:$E$10000)*(Champions!A45=CFB!$W$2:$W$10000),0))</f>
        <v>Clemson</v>
      </c>
      <c r="C45">
        <f>VLOOKUP(_xlfn.CONCAT($B45,$A45), CFB!$D$2:$X$9999, 8, FALSE)</f>
        <v>21.34</v>
      </c>
      <c r="D45">
        <f>VLOOKUP(_xlfn.CONCAT($B45,$A45), CFB!$D$2:$X$9999, 6, FALSE)</f>
        <v>7.93</v>
      </c>
      <c r="E45">
        <f>VLOOKUP(_xlfn.CONCAT($B45,$A45), CFB!$D$2:$X$9999, 7, FALSE)</f>
        <v>13.41</v>
      </c>
      <c r="F45" s="9">
        <f t="shared" si="3"/>
        <v>0.62839737582005628</v>
      </c>
      <c r="G45" s="9">
        <f t="shared" si="4"/>
        <v>8.8100241318955899E-2</v>
      </c>
      <c r="H45" s="9">
        <f t="shared" si="5"/>
        <v>0.59239250384424358</v>
      </c>
      <c r="I45" s="9">
        <f t="shared" si="6"/>
        <v>0.66440224779586898</v>
      </c>
      <c r="J45">
        <f>VLOOKUP(_xlfn.CONCAT($B45,$A45), CFB!$D$2:$X$9999, 15, FALSE)</f>
        <v>0</v>
      </c>
      <c r="K45">
        <f>VLOOKUP(_xlfn.CONCAT($B45,$A45), CFB!$D$2:$X$9999, 16, FALSE)</f>
        <v>0</v>
      </c>
      <c r="L45" s="3">
        <f>RANK(E45, INDEX(CFB!$J$2:$J$1048576, MATCH(A45, CFB!$W$2:$W$1048576, 0)):INDEX(CFB!$J$2:$J$1048576, MATCH(A45, CFB!$W$2:$W$1048576, 0) + COUNTIF(CFB!$W$2:$W$1048576, A45) - 1))</f>
        <v>1</v>
      </c>
      <c r="M45" s="3">
        <f>RANK(D45, INDEX(CFB!$I$2:$I$1048576, MATCH(A45, CFB!$W$2:$W$1048576, 0)):INDEX(CFB!$I$2:$I$1048576, MATCH(A45, CFB!$W$2:$W$1048576, 0) + COUNTIF(CFB!$W$2:$W$1048576, A45) - 1))</f>
        <v>17</v>
      </c>
      <c r="N45">
        <f t="shared" si="7"/>
        <v>16</v>
      </c>
      <c r="O45">
        <f t="shared" si="12"/>
        <v>12.680000000000001</v>
      </c>
      <c r="P45">
        <f t="shared" si="13"/>
        <v>10.857142857142858</v>
      </c>
      <c r="Q45" s="7">
        <f t="shared" si="14"/>
        <v>0.54417851041069676</v>
      </c>
      <c r="R45" s="8">
        <f t="shared" si="8"/>
        <v>4.4285714285714288</v>
      </c>
      <c r="S45" s="8">
        <f t="shared" si="9"/>
        <v>6</v>
      </c>
      <c r="T45" s="8">
        <f t="shared" si="10"/>
        <v>4.4285714285714288</v>
      </c>
      <c r="U45" s="8">
        <f t="shared" si="11"/>
        <v>10.428571428571429</v>
      </c>
      <c r="V45" s="8"/>
      <c r="W45" s="8"/>
    </row>
    <row r="46" spans="1:23" x14ac:dyDescent="0.45">
      <c r="A46">
        <v>1980</v>
      </c>
      <c r="B46" t="str" cm="1">
        <f t="array" ref="B46">INDEX(CFB!$B$2:$B$10000,MATCH(1,(CFB!$E$2:$E$10000)*(Champions!A46=CFB!$W$2:$W$10000),0))</f>
        <v>Clemson</v>
      </c>
      <c r="C46">
        <f>VLOOKUP(_xlfn.CONCAT($B46,$A46), CFB!$D$2:$X$9999, 8, FALSE)</f>
        <v>21.34</v>
      </c>
      <c r="D46">
        <f>VLOOKUP(_xlfn.CONCAT($B46,$A46), CFB!$D$2:$X$9999, 6, FALSE)</f>
        <v>7.93</v>
      </c>
      <c r="E46">
        <f>VLOOKUP(_xlfn.CONCAT($B46,$A46), CFB!$D$2:$X$9999, 7, FALSE)</f>
        <v>13.41</v>
      </c>
      <c r="F46" s="9">
        <f t="shared" si="3"/>
        <v>0.62839737582005628</v>
      </c>
      <c r="G46" s="9">
        <f t="shared" si="4"/>
        <v>8.6622137143566494E-2</v>
      </c>
      <c r="H46" s="9">
        <f t="shared" si="5"/>
        <v>0.59220095363515579</v>
      </c>
      <c r="I46" s="9">
        <f t="shared" si="6"/>
        <v>0.66459379800495677</v>
      </c>
      <c r="J46">
        <f>VLOOKUP(_xlfn.CONCAT($B46,$A46), CFB!$D$2:$X$9999, 15, FALSE)</f>
        <v>0</v>
      </c>
      <c r="K46">
        <f>VLOOKUP(_xlfn.CONCAT($B46,$A46), CFB!$D$2:$X$9999, 16, FALSE)</f>
        <v>0</v>
      </c>
      <c r="L46" s="3">
        <f>RANK(E46, INDEX(CFB!$J$2:$J$1048576, MATCH(A46, CFB!$W$2:$W$1048576, 0)):INDEX(CFB!$J$2:$J$1048576, MATCH(A46, CFB!$W$2:$W$1048576, 0) + COUNTIF(CFB!$W$2:$W$1048576, A46) - 1))</f>
        <v>1</v>
      </c>
      <c r="M46" s="3">
        <f>RANK(D46, INDEX(CFB!$I$2:$I$1048576, MATCH(A46, CFB!$W$2:$W$1048576, 0)):INDEX(CFB!$I$2:$I$1048576, MATCH(A46, CFB!$W$2:$W$1048576, 0) + COUNTIF(CFB!$W$2:$W$1048576, A46) - 1))</f>
        <v>17</v>
      </c>
      <c r="N46">
        <f t="shared" si="7"/>
        <v>16</v>
      </c>
      <c r="O46">
        <f t="shared" si="12"/>
        <v>12.72857142857143</v>
      </c>
      <c r="P46">
        <f t="shared" si="13"/>
        <v>11.729999999999999</v>
      </c>
      <c r="Q46" s="7">
        <f t="shared" si="14"/>
        <v>0.52506521622879765</v>
      </c>
      <c r="R46" s="8">
        <f t="shared" si="8"/>
        <v>4.5714285714285712</v>
      </c>
      <c r="S46" s="8">
        <f t="shared" si="9"/>
        <v>3.5714285714285716</v>
      </c>
      <c r="T46" s="8">
        <f t="shared" si="10"/>
        <v>4.5714285714285712</v>
      </c>
      <c r="U46" s="8">
        <f t="shared" si="11"/>
        <v>8.1428571428571423</v>
      </c>
      <c r="V46" s="8"/>
      <c r="W46" s="8"/>
    </row>
    <row r="47" spans="1:23" x14ac:dyDescent="0.45">
      <c r="A47">
        <v>1979</v>
      </c>
      <c r="B47" t="str" cm="1">
        <f t="array" ref="B47">INDEX(CFB!$B$2:$B$10000,MATCH(1,(CFB!$E$2:$E$10000)*(Champions!A47=CFB!$W$2:$W$10000),0))</f>
        <v>Alabama</v>
      </c>
      <c r="C47">
        <f>VLOOKUP(_xlfn.CONCAT($B47,$A47), CFB!$D$2:$X$9999, 8, FALSE)</f>
        <v>22.7</v>
      </c>
      <c r="D47">
        <f>VLOOKUP(_xlfn.CONCAT($B47,$A47), CFB!$D$2:$X$9999, 6, FALSE)</f>
        <v>7.03</v>
      </c>
      <c r="E47">
        <f>VLOOKUP(_xlfn.CONCAT($B47,$A47), CFB!$D$2:$X$9999, 7, FALSE)</f>
        <v>15.68</v>
      </c>
      <c r="F47" s="9">
        <f t="shared" si="3"/>
        <v>0.69074889867841416</v>
      </c>
      <c r="G47" s="9">
        <f t="shared" si="4"/>
        <v>8.4646563207892669E-2</v>
      </c>
      <c r="H47" s="9">
        <f t="shared" si="5"/>
        <v>0.6545456308338311</v>
      </c>
      <c r="I47" s="9">
        <f t="shared" si="6"/>
        <v>0.72695216652299721</v>
      </c>
      <c r="J47">
        <f>VLOOKUP(_xlfn.CONCAT($B47,$A47), CFB!$D$2:$X$9999, 15, FALSE)</f>
        <v>0</v>
      </c>
      <c r="K47">
        <f>VLOOKUP(_xlfn.CONCAT($B47,$A47), CFB!$D$2:$X$9999, 16, FALSE)</f>
        <v>0</v>
      </c>
      <c r="L47" s="3">
        <f>RANK(E47, INDEX(CFB!$J$2:$J$1048576, MATCH(A47, CFB!$W$2:$W$1048576, 0)):INDEX(CFB!$J$2:$J$1048576, MATCH(A47, CFB!$W$2:$W$1048576, 0) + COUNTIF(CFB!$W$2:$W$1048576, A47) - 1))</f>
        <v>1</v>
      </c>
      <c r="M47" s="3">
        <f>RANK(D47, INDEX(CFB!$I$2:$I$1048576, MATCH(A47, CFB!$W$2:$W$1048576, 0)):INDEX(CFB!$I$2:$I$1048576, MATCH(A47, CFB!$W$2:$W$1048576, 0) + COUNTIF(CFB!$W$2:$W$1048576, A47) - 1))</f>
        <v>28</v>
      </c>
      <c r="N47">
        <f t="shared" si="7"/>
        <v>27</v>
      </c>
      <c r="O47">
        <f t="shared" si="12"/>
        <v>12.845714285714285</v>
      </c>
      <c r="P47">
        <f t="shared" si="13"/>
        <v>12.231428571428571</v>
      </c>
      <c r="Q47" s="7">
        <f t="shared" si="14"/>
        <v>0.51448610421755137</v>
      </c>
      <c r="R47" s="8">
        <f t="shared" si="8"/>
        <v>5.1428571428571432</v>
      </c>
      <c r="S47" s="8">
        <f t="shared" si="9"/>
        <v>2.1428571428571428</v>
      </c>
      <c r="T47" s="8">
        <f t="shared" si="10"/>
        <v>5.1428571428571432</v>
      </c>
      <c r="U47" s="8">
        <f t="shared" si="11"/>
        <v>7.2857142857142856</v>
      </c>
      <c r="V47" s="8"/>
      <c r="W47" s="8"/>
    </row>
    <row r="48" spans="1:23" x14ac:dyDescent="0.45">
      <c r="A48">
        <v>1978</v>
      </c>
      <c r="B48" t="str" cm="1">
        <f t="array" ref="B48">INDEX(CFB!$B$2:$B$10000,MATCH(1,(CFB!$E$2:$E$10000)*(Champions!A48=CFB!$W$2:$W$10000),0))</f>
        <v>Alabama</v>
      </c>
      <c r="C48">
        <f>VLOOKUP(_xlfn.CONCAT($B48,$A48), CFB!$D$2:$X$9999, 8, FALSE)</f>
        <v>25.99</v>
      </c>
      <c r="D48">
        <f>VLOOKUP(_xlfn.CONCAT($B48,$A48), CFB!$D$2:$X$9999, 6, FALSE)</f>
        <v>14.15</v>
      </c>
      <c r="E48">
        <f>VLOOKUP(_xlfn.CONCAT($B48,$A48), CFB!$D$2:$X$9999, 7, FALSE)</f>
        <v>11.84</v>
      </c>
      <c r="F48" s="9">
        <f t="shared" si="3"/>
        <v>0.45555983070411699</v>
      </c>
      <c r="G48" s="9">
        <f t="shared" si="4"/>
        <v>7.5862134675753298E-2</v>
      </c>
      <c r="H48" s="9">
        <f t="shared" si="5"/>
        <v>0.42231239519433994</v>
      </c>
      <c r="I48" s="9">
        <f t="shared" si="6"/>
        <v>0.48880726621389403</v>
      </c>
      <c r="J48">
        <f>VLOOKUP(_xlfn.CONCAT($B48,$A48), CFB!$D$2:$X$9999, 15, FALSE)</f>
        <v>0</v>
      </c>
      <c r="K48">
        <f>VLOOKUP(_xlfn.CONCAT($B48,$A48), CFB!$D$2:$X$9999, 16, FALSE)</f>
        <v>0</v>
      </c>
      <c r="L48" s="3">
        <f>RANK(E48, INDEX(CFB!$J$2:$J$1048576, MATCH(A48, CFB!$W$2:$W$1048576, 0)):INDEX(CFB!$J$2:$J$1048576, MATCH(A48, CFB!$W$2:$W$1048576, 0) + COUNTIF(CFB!$W$2:$W$1048576, A48) - 1))</f>
        <v>6</v>
      </c>
      <c r="M48" s="3">
        <f>RANK(D48, INDEX(CFB!$I$2:$I$1048576, MATCH(A48, CFB!$W$2:$W$1048576, 0)):INDEX(CFB!$I$2:$I$1048576, MATCH(A48, CFB!$W$2:$W$1048576, 0) + COUNTIF(CFB!$W$2:$W$1048576, A48) - 1))</f>
        <v>2</v>
      </c>
      <c r="N48">
        <f t="shared" si="7"/>
        <v>-4</v>
      </c>
      <c r="O48">
        <f t="shared" si="12"/>
        <v>12.542857142857143</v>
      </c>
      <c r="P48">
        <f t="shared" si="13"/>
        <v>13.622857142857143</v>
      </c>
      <c r="Q48" s="7">
        <f t="shared" si="14"/>
        <v>0.4796765611111678</v>
      </c>
      <c r="R48" s="8">
        <f t="shared" si="8"/>
        <v>5.8571428571428568</v>
      </c>
      <c r="S48" s="8">
        <f t="shared" si="9"/>
        <v>-2.2857142857142856</v>
      </c>
      <c r="T48" s="8">
        <f t="shared" si="10"/>
        <v>5.8571428571428568</v>
      </c>
      <c r="U48" s="8">
        <f t="shared" si="11"/>
        <v>3.5714285714285716</v>
      </c>
      <c r="V48" s="8"/>
      <c r="W48" s="8"/>
    </row>
    <row r="49" spans="1:23" x14ac:dyDescent="0.45">
      <c r="A49">
        <v>1977</v>
      </c>
      <c r="B49" t="str" cm="1">
        <f t="array" ref="B49">INDEX(CFB!$B$2:$B$10000,MATCH(1,(CFB!$E$2:$E$10000)*(Champions!A49=CFB!$W$2:$W$10000),0))</f>
        <v>Notre Dame</v>
      </c>
      <c r="C49">
        <f>VLOOKUP(_xlfn.CONCAT($B49,$A49), CFB!$D$2:$X$9999, 8, FALSE)</f>
        <v>26.18</v>
      </c>
      <c r="D49">
        <f>VLOOKUP(_xlfn.CONCAT($B49,$A49), CFB!$D$2:$X$9999, 6, FALSE)</f>
        <v>13.78</v>
      </c>
      <c r="E49">
        <f>VLOOKUP(_xlfn.CONCAT($B49,$A49), CFB!$D$2:$X$9999, 7, FALSE)</f>
        <v>12.39</v>
      </c>
      <c r="F49" s="9">
        <f t="shared" si="3"/>
        <v>0.4732620320855615</v>
      </c>
      <c r="G49" s="9">
        <f t="shared" si="4"/>
        <v>7.7222632484501563E-2</v>
      </c>
      <c r="H49" s="9">
        <f t="shared" si="5"/>
        <v>0.4385391398089965</v>
      </c>
      <c r="I49" s="9">
        <f t="shared" si="6"/>
        <v>0.5079849243621265</v>
      </c>
      <c r="J49">
        <f>VLOOKUP(_xlfn.CONCAT($B49,$A49), CFB!$D$2:$X$9999, 15, FALSE)</f>
        <v>0</v>
      </c>
      <c r="K49">
        <f>VLOOKUP(_xlfn.CONCAT($B49,$A49), CFB!$D$2:$X$9999, 16, FALSE)</f>
        <v>0</v>
      </c>
      <c r="L49" s="3">
        <f>RANK(E49, INDEX(CFB!$J$2:$J$1048576, MATCH(A49, CFB!$W$2:$W$1048576, 0)):INDEX(CFB!$J$2:$J$1048576, MATCH(A49, CFB!$W$2:$W$1048576, 0) + COUNTIF(CFB!$W$2:$W$1048576, A49) - 1))</f>
        <v>7</v>
      </c>
      <c r="M49" s="3">
        <f>RANK(D49, INDEX(CFB!$I$2:$I$1048576, MATCH(A49, CFB!$W$2:$W$1048576, 0)):INDEX(CFB!$I$2:$I$1048576, MATCH(A49, CFB!$W$2:$W$1048576, 0) + COUNTIF(CFB!$W$2:$W$1048576, A49) - 1))</f>
        <v>3</v>
      </c>
      <c r="N49">
        <f t="shared" si="7"/>
        <v>-4</v>
      </c>
      <c r="O49">
        <f t="shared" si="12"/>
        <v>13.212857142857144</v>
      </c>
      <c r="P49">
        <f t="shared" si="13"/>
        <v>13.738571428571428</v>
      </c>
      <c r="Q49" s="7">
        <f t="shared" si="14"/>
        <v>0.48958637797424165</v>
      </c>
      <c r="R49" s="8">
        <f t="shared" si="8"/>
        <v>5.1428571428571432</v>
      </c>
      <c r="S49" s="8">
        <f t="shared" si="9"/>
        <v>-1.5714285714285714</v>
      </c>
      <c r="T49" s="8">
        <f t="shared" si="10"/>
        <v>5.1428571428571432</v>
      </c>
      <c r="U49" s="8">
        <f t="shared" si="11"/>
        <v>3.5714285714285716</v>
      </c>
      <c r="V49" s="8"/>
      <c r="W49" s="8"/>
    </row>
    <row r="50" spans="1:23" x14ac:dyDescent="0.45">
      <c r="A50">
        <v>1976</v>
      </c>
      <c r="B50" t="str" cm="1">
        <f t="array" ref="B50">INDEX(CFB!$B$2:$B$10000,MATCH(1,(CFB!$E$2:$E$10000)*(Champions!A50=CFB!$W$2:$W$10000),0))</f>
        <v>Pitt</v>
      </c>
      <c r="C50">
        <f>VLOOKUP(_xlfn.CONCAT($B50,$A50), CFB!$D$2:$X$9999, 8, FALSE)</f>
        <v>23.06</v>
      </c>
      <c r="D50">
        <f>VLOOKUP(_xlfn.CONCAT($B50,$A50), CFB!$D$2:$X$9999, 6, FALSE)</f>
        <v>12.5</v>
      </c>
      <c r="E50">
        <f>VLOOKUP(_xlfn.CONCAT($B50,$A50), CFB!$D$2:$X$9999, 7, FALSE)</f>
        <v>10.56</v>
      </c>
      <c r="F50" s="9">
        <f t="shared" si="3"/>
        <v>0.45793581960104079</v>
      </c>
      <c r="G50" s="9">
        <f t="shared" si="4"/>
        <v>7.90411096743633E-2</v>
      </c>
      <c r="H50" s="9">
        <f t="shared" si="5"/>
        <v>0.42142136087485998</v>
      </c>
      <c r="I50" s="9">
        <f t="shared" si="6"/>
        <v>0.4944502783272216</v>
      </c>
      <c r="J50">
        <f>VLOOKUP(_xlfn.CONCAT($B50,$A50), CFB!$D$2:$X$9999, 15, FALSE)</f>
        <v>0</v>
      </c>
      <c r="K50">
        <f>VLOOKUP(_xlfn.CONCAT($B50,$A50), CFB!$D$2:$X$9999, 16, FALSE)</f>
        <v>0</v>
      </c>
      <c r="L50" s="3">
        <f>RANK(E50, INDEX(CFB!$J$2:$J$1048576, MATCH(A50, CFB!$W$2:$W$1048576, 0)):INDEX(CFB!$J$2:$J$1048576, MATCH(A50, CFB!$W$2:$W$1048576, 0) + COUNTIF(CFB!$W$2:$W$1048576, A50) - 1))</f>
        <v>8</v>
      </c>
      <c r="M50" s="3">
        <f>RANK(D50, INDEX(CFB!$I$2:$I$1048576, MATCH(A50, CFB!$W$2:$W$1048576, 0)):INDEX(CFB!$I$2:$I$1048576, MATCH(A50, CFB!$W$2:$W$1048576, 0) + COUNTIF(CFB!$W$2:$W$1048576, A50) - 1))</f>
        <v>2</v>
      </c>
      <c r="N50">
        <f t="shared" si="7"/>
        <v>-6</v>
      </c>
      <c r="O50">
        <f t="shared" si="12"/>
        <v>12.80857142857143</v>
      </c>
      <c r="P50">
        <f t="shared" si="13"/>
        <v>14.349999999999998</v>
      </c>
      <c r="Q50" s="7">
        <f t="shared" si="14"/>
        <v>0.47140619108357379</v>
      </c>
      <c r="R50" s="8">
        <f t="shared" si="8"/>
        <v>5.7142857142857144</v>
      </c>
      <c r="S50" s="8">
        <f t="shared" si="9"/>
        <v>-2.4285714285714284</v>
      </c>
      <c r="T50" s="8">
        <f t="shared" si="10"/>
        <v>5.7142857142857144</v>
      </c>
      <c r="U50" s="8">
        <f t="shared" si="11"/>
        <v>3.2857142857142856</v>
      </c>
      <c r="V50" s="8"/>
      <c r="W50" s="8"/>
    </row>
    <row r="51" spans="1:23" x14ac:dyDescent="0.45">
      <c r="A51">
        <v>1975</v>
      </c>
      <c r="B51" t="str" cm="1">
        <f t="array" ref="B51">INDEX(CFB!$B$2:$B$10000,MATCH(1,(CFB!$E$2:$E$10000)*(Champions!A51=CFB!$W$2:$W$10000),0))</f>
        <v>Oklahoma</v>
      </c>
      <c r="C51">
        <f>VLOOKUP(_xlfn.CONCAT($B51,$A51), CFB!$D$2:$X$9999, 8, FALSE)</f>
        <v>24.15</v>
      </c>
      <c r="D51">
        <f>VLOOKUP(_xlfn.CONCAT($B51,$A51), CFB!$D$2:$X$9999, 6, FALSE)</f>
        <v>12.68</v>
      </c>
      <c r="E51">
        <f>VLOOKUP(_xlfn.CONCAT($B51,$A51), CFB!$D$2:$X$9999, 7, FALSE)</f>
        <v>11.47</v>
      </c>
      <c r="F51" s="9">
        <f t="shared" si="3"/>
        <v>0.47494824016563153</v>
      </c>
      <c r="G51" s="9">
        <f t="shared" si="4"/>
        <v>8.0636017792155665E-2</v>
      </c>
      <c r="H51" s="9">
        <f t="shared" si="5"/>
        <v>0.43661701485153825</v>
      </c>
      <c r="I51" s="9">
        <f t="shared" si="6"/>
        <v>0.51327946547972481</v>
      </c>
      <c r="J51">
        <f>VLOOKUP(_xlfn.CONCAT($B51,$A51), CFB!$D$2:$X$9999, 15, FALSE)</f>
        <v>0</v>
      </c>
      <c r="K51">
        <f>VLOOKUP(_xlfn.CONCAT($B51,$A51), CFB!$D$2:$X$9999, 16, FALSE)</f>
        <v>0</v>
      </c>
      <c r="L51" s="3">
        <f>RANK(E51, INDEX(CFB!$J$2:$J$1048576, MATCH(A51, CFB!$W$2:$W$1048576, 0)):INDEX(CFB!$J$2:$J$1048576, MATCH(A51, CFB!$W$2:$W$1048576, 0) + COUNTIF(CFB!$W$2:$W$1048576, A51) - 1))</f>
        <v>7</v>
      </c>
      <c r="M51" s="3">
        <f>RANK(D51, INDEX(CFB!$I$2:$I$1048576, MATCH(A51, CFB!$W$2:$W$1048576, 0)):INDEX(CFB!$I$2:$I$1048576, MATCH(A51, CFB!$W$2:$W$1048576, 0) + COUNTIF(CFB!$W$2:$W$1048576, A51) - 1))</f>
        <v>4</v>
      </c>
      <c r="N51">
        <f t="shared" si="7"/>
        <v>-3</v>
      </c>
      <c r="O51">
        <f t="shared" si="12"/>
        <v>12.875714285714286</v>
      </c>
      <c r="P51">
        <f t="shared" si="13"/>
        <v>14.321428571428569</v>
      </c>
      <c r="Q51" s="7">
        <f t="shared" si="14"/>
        <v>0.47355601151302568</v>
      </c>
      <c r="R51" s="8">
        <f t="shared" si="8"/>
        <v>6</v>
      </c>
      <c r="S51" s="8">
        <f t="shared" si="9"/>
        <v>-1.5714285714285714</v>
      </c>
      <c r="T51" s="8">
        <f t="shared" si="10"/>
        <v>6</v>
      </c>
      <c r="U51" s="8">
        <f t="shared" si="11"/>
        <v>4.4285714285714288</v>
      </c>
      <c r="V51" s="8"/>
      <c r="W51" s="8"/>
    </row>
    <row r="52" spans="1:23" x14ac:dyDescent="0.45">
      <c r="A52">
        <v>1974</v>
      </c>
      <c r="B52" t="str" cm="1">
        <f t="array" ref="B52">INDEX(CFB!$B$2:$B$10000,MATCH(1,(CFB!$E$2:$E$10000)*(Champions!A52=CFB!$W$2:$W$10000),0))</f>
        <v>Oklahoma</v>
      </c>
      <c r="C52">
        <f>VLOOKUP(_xlfn.CONCAT($B52,$A52), CFB!$D$2:$X$9999, 8, FALSE)</f>
        <v>27.8</v>
      </c>
      <c r="D52">
        <f>VLOOKUP(_xlfn.CONCAT($B52,$A52), CFB!$D$2:$X$9999, 6, FALSE)</f>
        <v>14.04</v>
      </c>
      <c r="E52">
        <f>VLOOKUP(_xlfn.CONCAT($B52,$A52), CFB!$D$2:$X$9999, 7, FALSE)</f>
        <v>13.75</v>
      </c>
      <c r="F52" s="9">
        <f t="shared" si="3"/>
        <v>0.49460431654676257</v>
      </c>
      <c r="G52" s="9">
        <f t="shared" si="4"/>
        <v>8.2740927794914959E-2</v>
      </c>
      <c r="H52" s="9">
        <f t="shared" si="5"/>
        <v>0.454062006915397</v>
      </c>
      <c r="I52" s="9">
        <f t="shared" si="6"/>
        <v>0.53514662617812814</v>
      </c>
      <c r="J52">
        <f>VLOOKUP(_xlfn.CONCAT($B52,$A52), CFB!$D$2:$X$9999, 15, FALSE)</f>
        <v>0</v>
      </c>
      <c r="K52">
        <f>VLOOKUP(_xlfn.CONCAT($B52,$A52), CFB!$D$2:$X$9999, 16, FALSE)</f>
        <v>0</v>
      </c>
      <c r="L52" s="3">
        <f>RANK(E52, INDEX(CFB!$J$2:$J$1048576, MATCH(A52, CFB!$W$2:$W$1048576, 0)):INDEX(CFB!$J$2:$J$1048576, MATCH(A52, CFB!$W$2:$W$1048576, 0) + COUNTIF(CFB!$W$2:$W$1048576, A52) - 1))</f>
        <v>2</v>
      </c>
      <c r="M52" s="3">
        <f>RANK(D52, INDEX(CFB!$I$2:$I$1048576, MATCH(A52, CFB!$W$2:$W$1048576, 0)):INDEX(CFB!$I$2:$I$1048576, MATCH(A52, CFB!$W$2:$W$1048576, 0) + COUNTIF(CFB!$W$2:$W$1048576, A52) - 1))</f>
        <v>1</v>
      </c>
      <c r="N52">
        <f t="shared" si="7"/>
        <v>-1</v>
      </c>
      <c r="O52">
        <f t="shared" si="12"/>
        <v>12.417142857142858</v>
      </c>
      <c r="P52">
        <f t="shared" si="13"/>
        <v>14.45</v>
      </c>
      <c r="Q52" s="7">
        <f t="shared" si="14"/>
        <v>0.45973556694723955</v>
      </c>
      <c r="R52" s="8">
        <f t="shared" si="8"/>
        <v>7</v>
      </c>
      <c r="S52" s="8">
        <f t="shared" si="9"/>
        <v>-2.8571428571428572</v>
      </c>
      <c r="T52" s="8">
        <f t="shared" si="10"/>
        <v>7</v>
      </c>
      <c r="U52" s="8">
        <f t="shared" si="11"/>
        <v>4.1428571428571432</v>
      </c>
      <c r="V52" s="8"/>
      <c r="W52" s="8"/>
    </row>
    <row r="53" spans="1:23" x14ac:dyDescent="0.45">
      <c r="A53">
        <v>1973</v>
      </c>
      <c r="B53" t="str" cm="1">
        <f t="array" ref="B53">INDEX(CFB!$B$2:$B$10000,MATCH(1,(CFB!$E$2:$E$10000)*(Champions!A53=CFB!$W$2:$W$10000),0))</f>
        <v>Notre Dame</v>
      </c>
      <c r="C53">
        <f>VLOOKUP(_xlfn.CONCAT($B53,$A53), CFB!$D$2:$X$9999, 8, FALSE)</f>
        <v>25.67</v>
      </c>
      <c r="D53">
        <f>VLOOKUP(_xlfn.CONCAT($B53,$A53), CFB!$D$2:$X$9999, 6, FALSE)</f>
        <v>11.44</v>
      </c>
      <c r="E53">
        <f>VLOOKUP(_xlfn.CONCAT($B53,$A53), CFB!$D$2:$X$9999, 7, FALSE)</f>
        <v>14.23</v>
      </c>
      <c r="F53" s="9">
        <f t="shared" si="3"/>
        <v>0.5543435917413323</v>
      </c>
      <c r="G53" s="9">
        <f t="shared" si="4"/>
        <v>8.5269926549141645E-2</v>
      </c>
      <c r="H53" s="9">
        <f t="shared" si="5"/>
        <v>0.51119184796625261</v>
      </c>
      <c r="I53" s="9">
        <f t="shared" si="6"/>
        <v>0.59749533551641199</v>
      </c>
      <c r="J53">
        <f>VLOOKUP(_xlfn.CONCAT($B53,$A53), CFB!$D$2:$X$9999, 15, FALSE)</f>
        <v>0</v>
      </c>
      <c r="K53">
        <f>VLOOKUP(_xlfn.CONCAT($B53,$A53), CFB!$D$2:$X$9999, 16, FALSE)</f>
        <v>0</v>
      </c>
      <c r="L53" s="3">
        <f>RANK(E53, INDEX(CFB!$J$2:$J$1048576, MATCH(A53, CFB!$W$2:$W$1048576, 0)):INDEX(CFB!$J$2:$J$1048576, MATCH(A53, CFB!$W$2:$W$1048576, 0) + COUNTIF(CFB!$W$2:$W$1048576, A53) - 1))</f>
        <v>5</v>
      </c>
      <c r="M53" s="3">
        <f>RANK(D53, INDEX(CFB!$I$2:$I$1048576, MATCH(A53, CFB!$W$2:$W$1048576, 0)):INDEX(CFB!$I$2:$I$1048576, MATCH(A53, CFB!$W$2:$W$1048576, 0) + COUNTIF(CFB!$W$2:$W$1048576, A53) - 1))</f>
        <v>11</v>
      </c>
      <c r="N53">
        <f t="shared" si="7"/>
        <v>6</v>
      </c>
      <c r="O53">
        <f t="shared" si="12"/>
        <v>12.225714285714286</v>
      </c>
      <c r="P53">
        <f t="shared" si="13"/>
        <v>13.575714285714286</v>
      </c>
      <c r="Q53" s="7">
        <f t="shared" si="14"/>
        <v>0.4762817987271869</v>
      </c>
      <c r="R53" s="8">
        <f t="shared" si="8"/>
        <v>6.8571428571428568</v>
      </c>
      <c r="S53" s="8">
        <f t="shared" si="9"/>
        <v>-1</v>
      </c>
      <c r="T53" s="8">
        <f t="shared" si="10"/>
        <v>6.8571428571428568</v>
      </c>
      <c r="U53" s="8">
        <f t="shared" si="11"/>
        <v>5.8571428571428568</v>
      </c>
      <c r="V53" s="8"/>
      <c r="W53" s="8"/>
    </row>
    <row r="54" spans="1:23" x14ac:dyDescent="0.45">
      <c r="A54">
        <v>1972</v>
      </c>
      <c r="B54" t="str" cm="1">
        <f t="array" ref="B54">INDEX(CFB!$B$2:$B$10000,MATCH(1,(CFB!$E$2:$E$10000)*(Champions!A54=CFB!$W$2:$W$10000),0))</f>
        <v>USC</v>
      </c>
      <c r="C54">
        <f>VLOOKUP(_xlfn.CONCAT($B54,$A54), CFB!$D$2:$X$9999, 8, FALSE)</f>
        <v>30.33</v>
      </c>
      <c r="D54">
        <f>VLOOKUP(_xlfn.CONCAT($B54,$A54), CFB!$D$2:$X$9999, 6, FALSE)</f>
        <v>16.77</v>
      </c>
      <c r="E54">
        <f>VLOOKUP(_xlfn.CONCAT($B54,$A54), CFB!$D$2:$X$9999, 7, FALSE)</f>
        <v>13.56</v>
      </c>
      <c r="F54" s="9">
        <f t="shared" si="3"/>
        <v>0.44708209693372902</v>
      </c>
      <c r="G54" s="9">
        <f t="shared" si="4"/>
        <v>8.694123086686717E-2</v>
      </c>
      <c r="H54" s="9">
        <f t="shared" si="5"/>
        <v>0.40154033197337224</v>
      </c>
      <c r="I54" s="9">
        <f t="shared" si="6"/>
        <v>0.4926238618940858</v>
      </c>
      <c r="J54">
        <f>VLOOKUP(_xlfn.CONCAT($B54,$A54), CFB!$D$2:$X$9999, 15, FALSE)</f>
        <v>0</v>
      </c>
      <c r="K54">
        <f>VLOOKUP(_xlfn.CONCAT($B54,$A54), CFB!$D$2:$X$9999, 16, FALSE)</f>
        <v>0</v>
      </c>
      <c r="L54" s="3">
        <f>RANK(E54, INDEX(CFB!$J$2:$J$1048576, MATCH(A54, CFB!$W$2:$W$1048576, 0)):INDEX(CFB!$J$2:$J$1048576, MATCH(A54, CFB!$W$2:$W$1048576, 0) + COUNTIF(CFB!$W$2:$W$1048576, A54) - 1))</f>
        <v>6</v>
      </c>
      <c r="M54" s="3">
        <f>RANK(D54, INDEX(CFB!$I$2:$I$1048576, MATCH(A54, CFB!$W$2:$W$1048576, 0)):INDEX(CFB!$I$2:$I$1048576, MATCH(A54, CFB!$W$2:$W$1048576, 0) + COUNTIF(CFB!$W$2:$W$1048576, A54) - 1))</f>
        <v>2</v>
      </c>
      <c r="N54">
        <f t="shared" si="7"/>
        <v>-4</v>
      </c>
      <c r="O54">
        <f t="shared" si="12"/>
        <v>12.395714285714288</v>
      </c>
      <c r="P54">
        <f t="shared" si="13"/>
        <v>13.454285714285716</v>
      </c>
      <c r="Q54" s="7">
        <f t="shared" si="14"/>
        <v>0.48175000858164246</v>
      </c>
      <c r="R54" s="8">
        <f t="shared" si="8"/>
        <v>6.2857142857142856</v>
      </c>
      <c r="S54" s="8">
        <f t="shared" si="9"/>
        <v>-1</v>
      </c>
      <c r="T54" s="8">
        <f t="shared" si="10"/>
        <v>6.2857142857142856</v>
      </c>
      <c r="U54" s="8">
        <f t="shared" si="11"/>
        <v>5.2857142857142856</v>
      </c>
      <c r="V54" s="8"/>
      <c r="W54" s="8"/>
    </row>
    <row r="55" spans="1:23" x14ac:dyDescent="0.45">
      <c r="A55">
        <v>1971</v>
      </c>
      <c r="B55" t="str" cm="1">
        <f t="array" ref="B55">INDEX(CFB!$B$2:$B$10000,MATCH(1,(CFB!$E$2:$E$10000)*(Champions!A55=CFB!$W$2:$W$10000),0))</f>
        <v>Nebraska</v>
      </c>
      <c r="C55">
        <f>VLOOKUP(_xlfn.CONCAT($B55,$A55), CFB!$D$2:$X$9999, 8, FALSE)</f>
        <v>31.49</v>
      </c>
      <c r="D55">
        <f>VLOOKUP(_xlfn.CONCAT($B55,$A55), CFB!$D$2:$X$9999, 6, FALSE)</f>
        <v>14.96</v>
      </c>
      <c r="E55">
        <f>VLOOKUP(_xlfn.CONCAT($B55,$A55), CFB!$D$2:$X$9999, 7, FALSE)</f>
        <v>16.53</v>
      </c>
      <c r="F55" s="9">
        <f t="shared" si="3"/>
        <v>0.52492854874563355</v>
      </c>
      <c r="G55" s="9">
        <f t="shared" si="4"/>
        <v>8.887411918804379E-2</v>
      </c>
      <c r="H55" s="9">
        <f t="shared" si="5"/>
        <v>0.47661691497366065</v>
      </c>
      <c r="I55" s="9">
        <f t="shared" si="6"/>
        <v>0.57324018251760644</v>
      </c>
      <c r="J55">
        <f>VLOOKUP(_xlfn.CONCAT($B55,$A55), CFB!$D$2:$X$9999, 15, FALSE)</f>
        <v>0</v>
      </c>
      <c r="K55">
        <f>VLOOKUP(_xlfn.CONCAT($B55,$A55), CFB!$D$2:$X$9999, 16, FALSE)</f>
        <v>0</v>
      </c>
      <c r="L55" s="3">
        <f>RANK(E55, INDEX(CFB!$J$2:$J$1048576, MATCH(A55, CFB!$W$2:$W$1048576, 0)):INDEX(CFB!$J$2:$J$1048576, MATCH(A55, CFB!$W$2:$W$1048576, 0) + COUNTIF(CFB!$W$2:$W$1048576, A55) - 1))</f>
        <v>1</v>
      </c>
      <c r="M55" s="3">
        <f>RANK(D55, INDEX(CFB!$I$2:$I$1048576, MATCH(A55, CFB!$W$2:$W$1048576, 0)):INDEX(CFB!$I$2:$I$1048576, MATCH(A55, CFB!$W$2:$W$1048576, 0) + COUNTIF(CFB!$W$2:$W$1048576, A55) - 1))</f>
        <v>2</v>
      </c>
      <c r="N55">
        <f t="shared" si="7"/>
        <v>1</v>
      </c>
      <c r="O55">
        <f t="shared" si="12"/>
        <v>12.024285714285716</v>
      </c>
      <c r="P55">
        <f t="shared" si="13"/>
        <v>12.977142857142857</v>
      </c>
      <c r="Q55" s="7">
        <f t="shared" si="14"/>
        <v>0.48207606525467211</v>
      </c>
      <c r="R55" s="8">
        <f t="shared" si="8"/>
        <v>6.2857142857142856</v>
      </c>
      <c r="S55" s="8">
        <f t="shared" si="9"/>
        <v>-1</v>
      </c>
      <c r="T55" s="8">
        <f t="shared" si="10"/>
        <v>6.2857142857142856</v>
      </c>
      <c r="U55" s="8">
        <f t="shared" si="11"/>
        <v>5.2857142857142856</v>
      </c>
      <c r="V55" s="8"/>
      <c r="W55" s="8"/>
    </row>
    <row r="56" spans="1:23" x14ac:dyDescent="0.45">
      <c r="A56">
        <v>1970</v>
      </c>
      <c r="B56" t="str" cm="1">
        <f t="array" ref="B56">INDEX(CFB!$B$2:$B$10000,MATCH(1,(CFB!$E$2:$E$10000)*(Champions!A56=CFB!$W$2:$W$10000),0))</f>
        <v>Nebraska</v>
      </c>
      <c r="C56">
        <f>VLOOKUP(_xlfn.CONCAT($B56,$A56), CFB!$D$2:$X$9999, 8, FALSE)</f>
        <v>27.63</v>
      </c>
      <c r="D56">
        <f>VLOOKUP(_xlfn.CONCAT($B56,$A56), CFB!$D$2:$X$9999, 6, FALSE)</f>
        <v>18.059999999999999</v>
      </c>
      <c r="E56">
        <f>VLOOKUP(_xlfn.CONCAT($B56,$A56), CFB!$D$2:$X$9999, 7, FALSE)</f>
        <v>9.56</v>
      </c>
      <c r="F56" s="9">
        <f t="shared" si="3"/>
        <v>0.34600072385088676</v>
      </c>
      <c r="G56" s="9">
        <f t="shared" si="4"/>
        <v>9.1989843002981742E-2</v>
      </c>
      <c r="H56" s="9">
        <f t="shared" si="5"/>
        <v>0.29395352683984632</v>
      </c>
      <c r="I56" s="9">
        <f t="shared" si="6"/>
        <v>0.3980479208619272</v>
      </c>
      <c r="J56">
        <f>VLOOKUP(_xlfn.CONCAT($B56,$A56), CFB!$D$2:$X$9999, 15, FALSE)</f>
        <v>0</v>
      </c>
      <c r="K56">
        <f>VLOOKUP(_xlfn.CONCAT($B56,$A56), CFB!$D$2:$X$9999, 16, FALSE)</f>
        <v>0</v>
      </c>
      <c r="L56" s="3">
        <f>RANK(E56, INDEX(CFB!$J$2:$J$1048576, MATCH(A56, CFB!$W$2:$W$1048576, 0)):INDEX(CFB!$J$2:$J$1048576, MATCH(A56, CFB!$W$2:$W$1048576, 0) + COUNTIF(CFB!$W$2:$W$1048576, A56) - 1))</f>
        <v>11</v>
      </c>
      <c r="M56" s="3">
        <f>RANK(D56, INDEX(CFB!$I$2:$I$1048576, MATCH(A56, CFB!$W$2:$W$1048576, 0)):INDEX(CFB!$I$2:$I$1048576, MATCH(A56, CFB!$W$2:$W$1048576, 0) + COUNTIF(CFB!$W$2:$W$1048576, A56) - 1))</f>
        <v>1</v>
      </c>
      <c r="N56">
        <f t="shared" si="7"/>
        <v>-10</v>
      </c>
      <c r="O56">
        <f t="shared" si="12"/>
        <v>10.86857142857143</v>
      </c>
      <c r="P56">
        <f t="shared" si="13"/>
        <v>12.785714285714286</v>
      </c>
      <c r="Q56" s="7">
        <f t="shared" si="14"/>
        <v>0.46174240520203208</v>
      </c>
      <c r="R56" s="8">
        <f t="shared" si="8"/>
        <v>8</v>
      </c>
      <c r="S56" s="8">
        <f t="shared" si="9"/>
        <v>-2.7142857142857144</v>
      </c>
      <c r="T56" s="8">
        <f t="shared" si="10"/>
        <v>8</v>
      </c>
      <c r="U56" s="8">
        <f t="shared" si="11"/>
        <v>5.2857142857142856</v>
      </c>
      <c r="V56" s="8"/>
      <c r="W56" s="8"/>
    </row>
    <row r="57" spans="1:23" x14ac:dyDescent="0.45">
      <c r="A57">
        <v>1969</v>
      </c>
      <c r="B57" t="str" cm="1">
        <f t="array" ref="B57">INDEX(CFB!$B$2:$B$10000,MATCH(1,(CFB!$E$2:$E$10000)*(Champions!A57=CFB!$W$2:$W$10000),0))</f>
        <v>Texas</v>
      </c>
      <c r="C57">
        <f>VLOOKUP(_xlfn.CONCAT($B57,$A57), CFB!$D$2:$X$9999, 8, FALSE)</f>
        <v>23.32</v>
      </c>
      <c r="D57">
        <f>VLOOKUP(_xlfn.CONCAT($B57,$A57), CFB!$D$2:$X$9999, 6, FALSE)</f>
        <v>12.3</v>
      </c>
      <c r="E57">
        <f>VLOOKUP(_xlfn.CONCAT($B57,$A57), CFB!$D$2:$X$9999, 7, FALSE)</f>
        <v>11.03</v>
      </c>
      <c r="F57" s="9">
        <f t="shared" si="3"/>
        <v>0.47298456260720406</v>
      </c>
      <c r="G57" s="9">
        <f t="shared" si="4"/>
        <v>8.3807870393295666E-2</v>
      </c>
      <c r="H57" s="9">
        <f t="shared" si="5"/>
        <v>0.42345818625329079</v>
      </c>
      <c r="I57" s="9">
        <f t="shared" si="6"/>
        <v>0.52251093896111733</v>
      </c>
      <c r="J57">
        <f>VLOOKUP(_xlfn.CONCAT($B57,$A57), CFB!$D$2:$X$9999, 15, FALSE)</f>
        <v>0</v>
      </c>
      <c r="K57">
        <f>VLOOKUP(_xlfn.CONCAT($B57,$A57), CFB!$D$2:$X$9999, 16, FALSE)</f>
        <v>0</v>
      </c>
      <c r="L57" s="3">
        <f>RANK(E57, INDEX(CFB!$J$2:$J$1048576, MATCH(A57, CFB!$W$2:$W$1048576, 0)):INDEX(CFB!$J$2:$J$1048576, MATCH(A57, CFB!$W$2:$W$1048576, 0) + COUNTIF(CFB!$W$2:$W$1048576, A57) - 1))</f>
        <v>10</v>
      </c>
      <c r="M57" s="3">
        <f>RANK(D57, INDEX(CFB!$I$2:$I$1048576, MATCH(A57, CFB!$W$2:$W$1048576, 0)):INDEX(CFB!$I$2:$I$1048576, MATCH(A57, CFB!$W$2:$W$1048576, 0) + COUNTIF(CFB!$W$2:$W$1048576, A57) - 1))</f>
        <v>10</v>
      </c>
      <c r="N57">
        <f t="shared" si="7"/>
        <v>0</v>
      </c>
      <c r="O57">
        <f t="shared" si="12"/>
        <v>11.429999999999998</v>
      </c>
      <c r="P57">
        <f t="shared" si="13"/>
        <v>11.601428571428571</v>
      </c>
      <c r="Q57" s="7">
        <f t="shared" si="14"/>
        <v>0.49520159518953977</v>
      </c>
      <c r="R57" s="8">
        <f t="shared" si="8"/>
        <v>6.7142857142857144</v>
      </c>
      <c r="S57" s="8">
        <f t="shared" si="9"/>
        <v>-1</v>
      </c>
      <c r="T57" s="8">
        <f t="shared" si="10"/>
        <v>6.7142857142857144</v>
      </c>
      <c r="U57" s="8">
        <f t="shared" si="11"/>
        <v>5.7142857142857144</v>
      </c>
      <c r="V57" s="8"/>
      <c r="W57" s="8"/>
    </row>
    <row r="58" spans="1:23" x14ac:dyDescent="0.45">
      <c r="A58">
        <v>1968</v>
      </c>
      <c r="B58" t="str" cm="1">
        <f t="array" ref="B58">INDEX(CFB!$B$2:$B$10000,MATCH(1,(CFB!$E$2:$E$10000)*(Champions!A58=CFB!$W$2:$W$10000),0))</f>
        <v>Ohio State</v>
      </c>
      <c r="C58">
        <f>VLOOKUP(_xlfn.CONCAT($B58,$A58), CFB!$D$2:$X$9999, 8, FALSE)</f>
        <v>21.84</v>
      </c>
      <c r="D58">
        <f>VLOOKUP(_xlfn.CONCAT($B58,$A58), CFB!$D$2:$X$9999, 6, FALSE)</f>
        <v>13.58</v>
      </c>
      <c r="E58">
        <f>VLOOKUP(_xlfn.CONCAT($B58,$A58), CFB!$D$2:$X$9999, 7, FALSE)</f>
        <v>8.26</v>
      </c>
      <c r="F58" s="9">
        <f t="shared" si="3"/>
        <v>0.37820512820512819</v>
      </c>
      <c r="G58" s="9">
        <f t="shared" si="4"/>
        <v>8.6625743937681896E-2</v>
      </c>
      <c r="H58" s="9">
        <f t="shared" si="5"/>
        <v>0.32451492244286595</v>
      </c>
      <c r="I58" s="9">
        <f t="shared" si="6"/>
        <v>0.43189533396739044</v>
      </c>
      <c r="J58">
        <f>VLOOKUP(_xlfn.CONCAT($B58,$A58), CFB!$D$2:$X$9999, 15, FALSE)</f>
        <v>0</v>
      </c>
      <c r="K58">
        <f>VLOOKUP(_xlfn.CONCAT($B58,$A58), CFB!$D$2:$X$9999, 16, FALSE)</f>
        <v>0</v>
      </c>
      <c r="L58" s="3">
        <f>RANK(E58, INDEX(CFB!$J$2:$J$1048576, MATCH(A58, CFB!$W$2:$W$1048576, 0)):INDEX(CFB!$J$2:$J$1048576, MATCH(A58, CFB!$W$2:$W$1048576, 0) + COUNTIF(CFB!$W$2:$W$1048576, A58) - 1))</f>
        <v>14</v>
      </c>
      <c r="M58" s="3">
        <f>RANK(D58, INDEX(CFB!$I$2:$I$1048576, MATCH(A58, CFB!$W$2:$W$1048576, 0)):INDEX(CFB!$I$2:$I$1048576, MATCH(A58, CFB!$W$2:$W$1048576, 0) + COUNTIF(CFB!$W$2:$W$1048576, A58) - 1))</f>
        <v>2</v>
      </c>
      <c r="N58">
        <f t="shared" si="7"/>
        <v>-12</v>
      </c>
      <c r="O58">
        <f t="shared" si="12"/>
        <v>11.534285714285716</v>
      </c>
      <c r="P58">
        <f t="shared" si="13"/>
        <v>11.492857142857142</v>
      </c>
      <c r="Q58" s="7">
        <f t="shared" si="14"/>
        <v>0.49976633503421997</v>
      </c>
      <c r="R58" s="8">
        <f t="shared" si="8"/>
        <v>6.1428571428571432</v>
      </c>
      <c r="S58" s="8">
        <f t="shared" si="9"/>
        <v>-1.4285714285714286</v>
      </c>
      <c r="T58" s="8">
        <f t="shared" si="10"/>
        <v>6.1428571428571432</v>
      </c>
      <c r="U58" s="8">
        <f t="shared" si="11"/>
        <v>4.7142857142857144</v>
      </c>
      <c r="V58" s="8"/>
      <c r="W58" s="8"/>
    </row>
    <row r="59" spans="1:23" x14ac:dyDescent="0.45">
      <c r="A59">
        <v>1967</v>
      </c>
      <c r="B59" t="str" cm="1">
        <f t="array" ref="B59">INDEX(CFB!$B$2:$B$10000,MATCH(1,(CFB!$E$2:$E$10000)*(Champions!A59=CFB!$W$2:$W$10000),0))</f>
        <v>USC</v>
      </c>
      <c r="C59">
        <f>VLOOKUP(_xlfn.CONCAT($B59,$A59), CFB!$D$2:$X$9999, 8, FALSE)</f>
        <v>20.329999999999998</v>
      </c>
      <c r="D59">
        <f>VLOOKUP(_xlfn.CONCAT($B59,$A59), CFB!$D$2:$X$9999, 6, FALSE)</f>
        <v>7.92</v>
      </c>
      <c r="E59">
        <f>VLOOKUP(_xlfn.CONCAT($B59,$A59), CFB!$D$2:$X$9999, 7, FALSE)</f>
        <v>12.41</v>
      </c>
      <c r="F59" s="9">
        <f t="shared" si="3"/>
        <v>0.61042793900639458</v>
      </c>
      <c r="G59" s="9">
        <f t="shared" si="4"/>
        <v>7.8413488263442049E-2</v>
      </c>
      <c r="H59" s="9">
        <f t="shared" si="5"/>
        <v>0.55919873470689441</v>
      </c>
      <c r="I59" s="9">
        <f t="shared" si="6"/>
        <v>0.66165714330589476</v>
      </c>
      <c r="J59">
        <f>VLOOKUP(_xlfn.CONCAT($B59,$A59), CFB!$D$2:$X$9999, 15, FALSE)</f>
        <v>0</v>
      </c>
      <c r="K59">
        <f>VLOOKUP(_xlfn.CONCAT($B59,$A59), CFB!$D$2:$X$9999, 16, FALSE)</f>
        <v>0</v>
      </c>
      <c r="L59" s="3">
        <f>RANK(E59, INDEX(CFB!$J$2:$J$1048576, MATCH(A59, CFB!$W$2:$W$1048576, 0)):INDEX(CFB!$J$2:$J$1048576, MATCH(A59, CFB!$W$2:$W$1048576, 0) + COUNTIF(CFB!$W$2:$W$1048576, A59) - 1))</f>
        <v>1</v>
      </c>
      <c r="M59" s="3">
        <f>RANK(D59, INDEX(CFB!$I$2:$I$1048576, MATCH(A59, CFB!$W$2:$W$1048576, 0)):INDEX(CFB!$I$2:$I$1048576, MATCH(A59, CFB!$W$2:$W$1048576, 0) + COUNTIF(CFB!$W$2:$W$1048576, A59) - 1))</f>
        <v>13</v>
      </c>
      <c r="N59">
        <f t="shared" si="7"/>
        <v>12</v>
      </c>
      <c r="O59">
        <f t="shared" si="12"/>
        <v>12.527142857142858</v>
      </c>
      <c r="P59">
        <f t="shared" si="13"/>
        <v>10.811428571428573</v>
      </c>
      <c r="Q59" s="7">
        <f t="shared" si="14"/>
        <v>0.53615971693321984</v>
      </c>
      <c r="R59" s="8">
        <f t="shared" si="8"/>
        <v>4.2857142857142856</v>
      </c>
      <c r="S59" s="8">
        <f t="shared" si="9"/>
        <v>1.1428571428571428</v>
      </c>
      <c r="T59" s="8">
        <f t="shared" si="10"/>
        <v>4.2857142857142856</v>
      </c>
      <c r="U59" s="8">
        <f t="shared" si="11"/>
        <v>5.4285714285714288</v>
      </c>
      <c r="V59" s="8"/>
      <c r="W59" s="8"/>
    </row>
    <row r="60" spans="1:23" x14ac:dyDescent="0.45">
      <c r="A60">
        <v>1966</v>
      </c>
      <c r="B60" t="str" cm="1">
        <f t="array" ref="B60">INDEX(CFB!$B$2:$B$10000,MATCH(1,(CFB!$E$2:$E$10000)*(Champions!A60=CFB!$W$2:$W$10000),0))</f>
        <v>Notre Dame</v>
      </c>
      <c r="C60">
        <f>VLOOKUP(_xlfn.CONCAT($B60,$A60), CFB!$D$2:$X$9999, 8, FALSE)</f>
        <v>26.02</v>
      </c>
      <c r="D60">
        <f>VLOOKUP(_xlfn.CONCAT($B60,$A60), CFB!$D$2:$X$9999, 6, FALSE)</f>
        <v>10.59</v>
      </c>
      <c r="E60">
        <f>VLOOKUP(_xlfn.CONCAT($B60,$A60), CFB!$D$2:$X$9999, 7, FALSE)</f>
        <v>15.42</v>
      </c>
      <c r="F60" s="9">
        <f t="shared" si="3"/>
        <v>0.59262106072252119</v>
      </c>
      <c r="G60" s="9">
        <f t="shared" si="4"/>
        <v>7.7725036667501565E-2</v>
      </c>
      <c r="H60" s="9">
        <f t="shared" si="5"/>
        <v>0.53876134793991648</v>
      </c>
      <c r="I60" s="9">
        <f t="shared" si="6"/>
        <v>0.64648077350512589</v>
      </c>
      <c r="J60">
        <f>VLOOKUP(_xlfn.CONCAT($B60,$A60), CFB!$D$2:$X$9999, 15, FALSE)</f>
        <v>0</v>
      </c>
      <c r="K60">
        <f>VLOOKUP(_xlfn.CONCAT($B60,$A60), CFB!$D$2:$X$9999, 16, FALSE)</f>
        <v>0</v>
      </c>
      <c r="L60" s="3">
        <f>RANK(E60, INDEX(CFB!$J$2:$J$1048576, MATCH(A60, CFB!$W$2:$W$1048576, 0)):INDEX(CFB!$J$2:$J$1048576, MATCH(A60, CFB!$W$2:$W$1048576, 0) + COUNTIF(CFB!$W$2:$W$1048576, A60) - 1))</f>
        <v>1</v>
      </c>
      <c r="M60" s="3">
        <f>RANK(D60, INDEX(CFB!$I$2:$I$1048576, MATCH(A60, CFB!$W$2:$W$1048576, 0)):INDEX(CFB!$I$2:$I$1048576, MATCH(A60, CFB!$W$2:$W$1048576, 0) + COUNTIF(CFB!$W$2:$W$1048576, A60) - 1))</f>
        <v>7</v>
      </c>
      <c r="N60">
        <f t="shared" si="7"/>
        <v>6</v>
      </c>
      <c r="O60">
        <f t="shared" si="12"/>
        <v>12.481428571428571</v>
      </c>
      <c r="P60">
        <f t="shared" si="13"/>
        <v>11.024285714285712</v>
      </c>
      <c r="Q60" s="7">
        <f t="shared" si="14"/>
        <v>0.52932533277283011</v>
      </c>
      <c r="R60" s="8">
        <f t="shared" si="8"/>
        <v>4.2857142857142856</v>
      </c>
      <c r="S60" s="8">
        <f t="shared" si="9"/>
        <v>0.7142857142857143</v>
      </c>
      <c r="T60" s="8">
        <f t="shared" si="10"/>
        <v>4.2857142857142856</v>
      </c>
      <c r="U60" s="8">
        <f t="shared" si="11"/>
        <v>5</v>
      </c>
      <c r="V60" s="8"/>
      <c r="W60" s="8"/>
    </row>
    <row r="61" spans="1:23" x14ac:dyDescent="0.45">
      <c r="A61">
        <v>1965</v>
      </c>
      <c r="B61" t="str" cm="1">
        <f t="array" ref="B61">INDEX(CFB!$B$2:$B$10000,MATCH(1,(CFB!$E$2:$E$10000)*(Champions!A61=CFB!$W$2:$W$10000),0))</f>
        <v>Alabama</v>
      </c>
      <c r="C61">
        <f>VLOOKUP(_xlfn.CONCAT($B61,$A61), CFB!$D$2:$X$9999, 8, FALSE)</f>
        <v>24.39</v>
      </c>
      <c r="D61">
        <f>VLOOKUP(_xlfn.CONCAT($B61,$A61), CFB!$D$2:$X$9999, 6, FALSE)</f>
        <v>13.43</v>
      </c>
      <c r="E61">
        <f>VLOOKUP(_xlfn.CONCAT($B61,$A61), CFB!$D$2:$X$9999, 7, FALSE)</f>
        <v>10.96</v>
      </c>
      <c r="F61" s="9">
        <f t="shared" si="3"/>
        <v>0.44936449364493647</v>
      </c>
      <c r="G61" s="9">
        <f t="shared" si="4"/>
        <v>7.800752496735823E-2</v>
      </c>
      <c r="H61" s="9">
        <f t="shared" si="5"/>
        <v>0.39157677231990728</v>
      </c>
      <c r="I61" s="9">
        <f t="shared" si="6"/>
        <v>0.50715221496996565</v>
      </c>
      <c r="J61">
        <f>VLOOKUP(_xlfn.CONCAT($B61,$A61), CFB!$D$2:$X$9999, 15, FALSE)</f>
        <v>0</v>
      </c>
      <c r="K61">
        <f>VLOOKUP(_xlfn.CONCAT($B61,$A61), CFB!$D$2:$X$9999, 16, FALSE)</f>
        <v>0</v>
      </c>
      <c r="L61" s="3">
        <f>RANK(E61, INDEX(CFB!$J$2:$J$1048576, MATCH(A61, CFB!$W$2:$W$1048576, 0)):INDEX(CFB!$J$2:$J$1048576, MATCH(A61, CFB!$W$2:$W$1048576, 0) + COUNTIF(CFB!$W$2:$W$1048576, A61) - 1))</f>
        <v>6</v>
      </c>
      <c r="M61" s="3">
        <f>RANK(D61, INDEX(CFB!$I$2:$I$1048576, MATCH(A61, CFB!$W$2:$W$1048576, 0)):INDEX(CFB!$I$2:$I$1048576, MATCH(A61, CFB!$W$2:$W$1048576, 0) + COUNTIF(CFB!$W$2:$W$1048576, A61) - 1))</f>
        <v>2</v>
      </c>
      <c r="N61">
        <f t="shared" si="7"/>
        <v>-4</v>
      </c>
      <c r="O61">
        <f t="shared" si="12"/>
        <v>11.752857142857144</v>
      </c>
      <c r="P61">
        <f t="shared" si="13"/>
        <v>11.375714285714285</v>
      </c>
      <c r="Q61" s="7">
        <f t="shared" si="14"/>
        <v>0.50777672722929978</v>
      </c>
      <c r="R61" s="8">
        <f t="shared" si="8"/>
        <v>5.2857142857142856</v>
      </c>
      <c r="S61" s="8">
        <f t="shared" si="9"/>
        <v>-1.1428571428571428</v>
      </c>
      <c r="T61" s="8">
        <f t="shared" si="10"/>
        <v>5.2857142857142856</v>
      </c>
      <c r="U61" s="8">
        <f t="shared" si="11"/>
        <v>4.1428571428571432</v>
      </c>
      <c r="V61" s="8"/>
      <c r="W61" s="8"/>
    </row>
    <row r="62" spans="1:23" x14ac:dyDescent="0.45">
      <c r="A62">
        <v>1964</v>
      </c>
      <c r="B62" t="str" cm="1">
        <f t="array" ref="B62">INDEX(CFB!$B$2:$B$10000,MATCH(1,(CFB!$E$2:$E$10000)*(Champions!A62=CFB!$W$2:$W$10000),0))</f>
        <v>Alabama</v>
      </c>
      <c r="C62">
        <f>VLOOKUP(_xlfn.CONCAT($B62,$A62), CFB!$D$2:$X$9999, 8, FALSE)</f>
        <v>22.06</v>
      </c>
      <c r="D62">
        <f>VLOOKUP(_xlfn.CONCAT($B62,$A62), CFB!$D$2:$X$9999, 6, FALSE)</f>
        <v>13.62</v>
      </c>
      <c r="E62">
        <f>VLOOKUP(_xlfn.CONCAT($B62,$A62), CFB!$D$2:$X$9999, 7, FALSE)</f>
        <v>8.44</v>
      </c>
      <c r="F62" s="9">
        <f t="shared" si="3"/>
        <v>0.3825929283771532</v>
      </c>
      <c r="G62" s="9">
        <f t="shared" si="4"/>
        <v>7.9380393383021053E-2</v>
      </c>
      <c r="H62" s="9">
        <f t="shared" si="5"/>
        <v>0.31907655213278263</v>
      </c>
      <c r="I62" s="9">
        <f t="shared" si="6"/>
        <v>0.44610930462152376</v>
      </c>
      <c r="J62">
        <f>VLOOKUP(_xlfn.CONCAT($B62,$A62), CFB!$D$2:$X$9999, 15, FALSE)</f>
        <v>0</v>
      </c>
      <c r="K62">
        <f>VLOOKUP(_xlfn.CONCAT($B62,$A62), CFB!$D$2:$X$9999, 16, FALSE)</f>
        <v>0</v>
      </c>
      <c r="L62" s="3">
        <f>RANK(E62, INDEX(CFB!$J$2:$J$1048576, MATCH(A62, CFB!$W$2:$W$1048576, 0)):INDEX(CFB!$J$2:$J$1048576, MATCH(A62, CFB!$W$2:$W$1048576, 0) + COUNTIF(CFB!$W$2:$W$1048576, A62) - 1))</f>
        <v>13</v>
      </c>
      <c r="M62" s="3">
        <f>RANK(D62, INDEX(CFB!$I$2:$I$1048576, MATCH(A62, CFB!$W$2:$W$1048576, 0)):INDEX(CFB!$I$2:$I$1048576, MATCH(A62, CFB!$W$2:$W$1048576, 0) + COUNTIF(CFB!$W$2:$W$1048576, A62) - 1))</f>
        <v>2</v>
      </c>
      <c r="N62">
        <f t="shared" si="7"/>
        <v>-11</v>
      </c>
      <c r="O62">
        <f t="shared" si="12"/>
        <v>11.865714285714287</v>
      </c>
      <c r="P62">
        <f t="shared" si="13"/>
        <v>10.85</v>
      </c>
      <c r="Q62" s="7">
        <f t="shared" si="14"/>
        <v>0.52165488926673409</v>
      </c>
      <c r="R62" s="8">
        <f t="shared" si="8"/>
        <v>4.8571428571428568</v>
      </c>
      <c r="S62" s="8">
        <f t="shared" si="9"/>
        <v>-0.14285714285714285</v>
      </c>
      <c r="T62" s="8">
        <f t="shared" si="10"/>
        <v>4.8571428571428568</v>
      </c>
      <c r="U62" s="8">
        <f t="shared" si="11"/>
        <v>4.7142857142857144</v>
      </c>
      <c r="V62" s="8"/>
      <c r="W62" s="8"/>
    </row>
    <row r="63" spans="1:23" x14ac:dyDescent="0.45">
      <c r="A63">
        <v>1963</v>
      </c>
      <c r="B63" t="str" cm="1">
        <f t="array" ref="B63">INDEX(CFB!$B$2:$B$10000,MATCH(1,(CFB!$E$2:$E$10000)*(Champions!A63=CFB!$W$2:$W$10000),0))</f>
        <v>Texas</v>
      </c>
      <c r="C63">
        <f>VLOOKUP(_xlfn.CONCAT($B63,$A63), CFB!$D$2:$X$9999, 8, FALSE)</f>
        <v>23.25</v>
      </c>
      <c r="D63">
        <f>VLOOKUP(_xlfn.CONCAT($B63,$A63), CFB!$D$2:$X$9999, 6, FALSE)</f>
        <v>9.77</v>
      </c>
      <c r="E63">
        <f>VLOOKUP(_xlfn.CONCAT($B63,$A63), CFB!$D$2:$X$9999, 7, FALSE)</f>
        <v>13.49</v>
      </c>
      <c r="F63" s="9">
        <f t="shared" si="3"/>
        <v>0.58021505376344085</v>
      </c>
      <c r="G63" s="9">
        <f t="shared" si="4"/>
        <v>5.9926984528356562E-2</v>
      </c>
      <c r="H63" s="9">
        <f t="shared" si="5"/>
        <v>0.52768770103555229</v>
      </c>
      <c r="I63" s="9">
        <f t="shared" si="6"/>
        <v>0.6327424064913294</v>
      </c>
      <c r="J63">
        <f>VLOOKUP(_xlfn.CONCAT($B63,$A63), CFB!$D$2:$X$9999, 15, FALSE)</f>
        <v>0</v>
      </c>
      <c r="K63">
        <f>VLOOKUP(_xlfn.CONCAT($B63,$A63), CFB!$D$2:$X$9999, 16, FALSE)</f>
        <v>0</v>
      </c>
      <c r="L63" s="3">
        <f>RANK(E63, INDEX(CFB!$J$2:$J$1048576, MATCH(A63, CFB!$W$2:$W$1048576, 0)):INDEX(CFB!$J$2:$J$1048576, MATCH(A63, CFB!$W$2:$W$1048576, 0) + COUNTIF(CFB!$W$2:$W$1048576, A63) - 1))</f>
        <v>2</v>
      </c>
      <c r="M63" s="3">
        <f>RANK(D63, INDEX(CFB!$I$2:$I$1048576, MATCH(A63, CFB!$W$2:$W$1048576, 0)):INDEX(CFB!$I$2:$I$1048576, MATCH(A63, CFB!$W$2:$W$1048576, 0) + COUNTIF(CFB!$W$2:$W$1048576, A63) - 1))</f>
        <v>4</v>
      </c>
      <c r="N63">
        <f t="shared" si="7"/>
        <v>2</v>
      </c>
      <c r="Q63" s="7"/>
      <c r="R63" s="8"/>
      <c r="T63" s="8"/>
      <c r="U63" s="8"/>
    </row>
    <row r="64" spans="1:23" x14ac:dyDescent="0.45">
      <c r="A64">
        <v>1962</v>
      </c>
      <c r="B64" t="str" cm="1">
        <f t="array" ref="B64">INDEX(CFB!$B$2:$B$10000,MATCH(1,(CFB!$E$2:$E$10000)*(Champions!A64=CFB!$W$2:$W$10000),0))</f>
        <v>USC</v>
      </c>
      <c r="C64">
        <f>VLOOKUP(_xlfn.CONCAT($B64,$A64), CFB!$D$2:$X$9999, 8, FALSE)</f>
        <v>23.29</v>
      </c>
      <c r="D64">
        <f>VLOOKUP(_xlfn.CONCAT($B64,$A64), CFB!$D$2:$X$9999, 6, FALSE)</f>
        <v>11.54</v>
      </c>
      <c r="E64">
        <f>VLOOKUP(_xlfn.CONCAT($B64,$A64), CFB!$D$2:$X$9999, 7, FALSE)</f>
        <v>11.76</v>
      </c>
      <c r="F64" s="9">
        <f t="shared" si="3"/>
        <v>0.50493774151996562</v>
      </c>
      <c r="G64" s="9">
        <f t="shared" si="4"/>
        <v>6.3316819722202516E-2</v>
      </c>
      <c r="H64" s="9">
        <f t="shared" si="5"/>
        <v>0.44288839838439947</v>
      </c>
      <c r="I64" s="9">
        <f t="shared" si="6"/>
        <v>0.56698708465553183</v>
      </c>
      <c r="J64">
        <f>VLOOKUP(_xlfn.CONCAT($B64,$A64), CFB!$D$2:$X$9999, 15, FALSE)</f>
        <v>0</v>
      </c>
      <c r="K64">
        <f>VLOOKUP(_xlfn.CONCAT($B64,$A64), CFB!$D$2:$X$9999, 16, FALSE)</f>
        <v>0</v>
      </c>
      <c r="L64" s="3">
        <f>RANK(E64, INDEX(CFB!$J$2:$J$1048576, MATCH(A64, CFB!$W$2:$W$1048576, 0)):INDEX(CFB!$J$2:$J$1048576, MATCH(A64, CFB!$W$2:$W$1048576, 0) + COUNTIF(CFB!$W$2:$W$1048576, A64) - 1))</f>
        <v>6</v>
      </c>
      <c r="M64" s="3">
        <f>RANK(D64, INDEX(CFB!$I$2:$I$1048576, MATCH(A64, CFB!$W$2:$W$1048576, 0)):INDEX(CFB!$I$2:$I$1048576, MATCH(A64, CFB!$W$2:$W$1048576, 0) + COUNTIF(CFB!$W$2:$W$1048576, A64) - 1))</f>
        <v>3</v>
      </c>
      <c r="N64">
        <f t="shared" si="7"/>
        <v>-3</v>
      </c>
      <c r="Q64" s="7"/>
      <c r="R64" s="8"/>
      <c r="T64" s="8"/>
      <c r="U64" s="8"/>
    </row>
    <row r="65" spans="1:21" x14ac:dyDescent="0.45">
      <c r="A65">
        <v>1961</v>
      </c>
      <c r="B65" t="str" cm="1">
        <f t="array" ref="B65">INDEX(CFB!$B$2:$B$10000,MATCH(1,(CFB!$E$2:$E$10000)*(Champions!A65=CFB!$W$2:$W$10000),0))</f>
        <v>Alabama</v>
      </c>
      <c r="C65">
        <f>VLOOKUP(_xlfn.CONCAT($B65,$A65), CFB!$D$2:$X$9999, 8, FALSE)</f>
        <v>24.03</v>
      </c>
      <c r="D65">
        <f>VLOOKUP(_xlfn.CONCAT($B65,$A65), CFB!$D$2:$X$9999, 6, FALSE)</f>
        <v>8.81</v>
      </c>
      <c r="E65">
        <f>VLOOKUP(_xlfn.CONCAT($B65,$A65), CFB!$D$2:$X$9999, 7, FALSE)</f>
        <v>15.21</v>
      </c>
      <c r="F65" s="9">
        <f t="shared" si="3"/>
        <v>0.63295880149812733</v>
      </c>
      <c r="G65" s="9">
        <f t="shared" si="4"/>
        <v>6.8371891774821267E-2</v>
      </c>
      <c r="H65" s="9">
        <f t="shared" si="5"/>
        <v>0.5555901441539397</v>
      </c>
      <c r="I65" s="9">
        <f t="shared" si="6"/>
        <v>0.71032745884231496</v>
      </c>
      <c r="J65">
        <f>VLOOKUP(_xlfn.CONCAT($B65,$A65), CFB!$D$2:$X$9999, 15, FALSE)</f>
        <v>0</v>
      </c>
      <c r="K65">
        <f>VLOOKUP(_xlfn.CONCAT($B65,$A65), CFB!$D$2:$X$9999, 16, FALSE)</f>
        <v>0</v>
      </c>
      <c r="L65" s="3">
        <f>RANK(E65, INDEX(CFB!$J$2:$J$1048576, MATCH(A65, CFB!$W$2:$W$1048576, 0)):INDEX(CFB!$J$2:$J$1048576, MATCH(A65, CFB!$W$2:$W$1048576, 0) + COUNTIF(CFB!$W$2:$W$1048576, A65) - 1))</f>
        <v>1</v>
      </c>
      <c r="M65" s="3">
        <f>RANK(D65, INDEX(CFB!$I$2:$I$1048576, MATCH(A65, CFB!$W$2:$W$1048576, 0)):INDEX(CFB!$I$2:$I$1048576, MATCH(A65, CFB!$W$2:$W$1048576, 0) + COUNTIF(CFB!$W$2:$W$1048576, A65) - 1))</f>
        <v>7</v>
      </c>
      <c r="N65">
        <f t="shared" si="7"/>
        <v>6</v>
      </c>
      <c r="Q65" s="7"/>
      <c r="T65" s="8"/>
      <c r="U65" s="8"/>
    </row>
    <row r="66" spans="1:21" x14ac:dyDescent="0.45">
      <c r="A66">
        <v>1960</v>
      </c>
      <c r="B66" t="str" cm="1">
        <f t="array" ref="B66">INDEX(CFB!$B$2:$B$10000,MATCH(1,(CFB!$E$2:$E$10000)*(Champions!A66=CFB!$W$2:$W$10000),0))</f>
        <v>Minnesota</v>
      </c>
      <c r="C66">
        <f>VLOOKUP(_xlfn.CONCAT($B66,$A66), CFB!$D$2:$X$9999, 8, FALSE)</f>
        <v>21.49</v>
      </c>
      <c r="D66">
        <f>VLOOKUP(_xlfn.CONCAT($B66,$A66), CFB!$D$2:$X$9999, 6, FALSE)</f>
        <v>9.41</v>
      </c>
      <c r="E66">
        <f>VLOOKUP(_xlfn.CONCAT($B66,$A66), CFB!$D$2:$X$9999, 7, FALSE)</f>
        <v>12.09</v>
      </c>
      <c r="F66" s="9">
        <f t="shared" si="3"/>
        <v>0.56258724988366682</v>
      </c>
      <c r="G66" s="9">
        <f>_xlfn.STDEV.P(F66:F132)</f>
        <v>5.3563213312193977E-2</v>
      </c>
      <c r="H66" s="9">
        <f t="shared" si="5"/>
        <v>0.48835378770983962</v>
      </c>
      <c r="I66" s="9">
        <f t="shared" si="6"/>
        <v>0.63682071205749402</v>
      </c>
      <c r="J66">
        <f>VLOOKUP(_xlfn.CONCAT($B66,$A66), CFB!$D$2:$X$9999, 15, FALSE)</f>
        <v>0</v>
      </c>
      <c r="K66">
        <f>VLOOKUP(_xlfn.CONCAT($B66,$A66), CFB!$D$2:$X$9999, 16, FALSE)</f>
        <v>0</v>
      </c>
      <c r="L66" s="3">
        <f>RANK(E66, INDEX(CFB!$J$2:$J$1048576, MATCH(A66, CFB!$W$2:$W$1048576, 0)):INDEX(CFB!$J$2:$J$1048576, MATCH(A66, CFB!$W$2:$W$1048576, 0) + COUNTIF(CFB!$W$2:$W$1048576, A66) - 1))</f>
        <v>1</v>
      </c>
      <c r="M66" s="3">
        <f>RANK(D66, INDEX(CFB!$I$2:$I$1048576, MATCH(A66, CFB!$W$2:$W$1048576, 0)):INDEX(CFB!$I$2:$I$1048576, MATCH(A66, CFB!$W$2:$W$1048576, 0) + COUNTIF(CFB!$W$2:$W$1048576, A66) - 1))</f>
        <v>10</v>
      </c>
      <c r="N66">
        <f t="shared" si="7"/>
        <v>9</v>
      </c>
      <c r="Q66" s="7"/>
      <c r="T66" s="8"/>
      <c r="U66" s="8"/>
    </row>
    <row r="67" spans="1:21" x14ac:dyDescent="0.45">
      <c r="A67">
        <v>1959</v>
      </c>
      <c r="B67" t="str" cm="1">
        <f t="array" ref="B67">INDEX(CFB!$B$2:$B$10000,MATCH(1,(CFB!$E$2:$E$10000)*(Champions!A67=CFB!$W$2:$W$10000),0))</f>
        <v>Syracuse</v>
      </c>
      <c r="C67">
        <f>VLOOKUP(_xlfn.CONCAT($B67,$A67), CFB!$D$2:$X$9999, 8, FALSE)</f>
        <v>23.36</v>
      </c>
      <c r="D67">
        <f>VLOOKUP(_xlfn.CONCAT($B67,$A67), CFB!$D$2:$X$9999, 6, FALSE)</f>
        <v>13.05</v>
      </c>
      <c r="E67">
        <f>VLOOKUP(_xlfn.CONCAT($B67,$A67), CFB!$D$2:$X$9999, 7, FALSE)</f>
        <v>10.32</v>
      </c>
      <c r="F67" s="9">
        <f t="shared" ref="F67:F68" si="15">E67/C67</f>
        <v>0.44178082191780826</v>
      </c>
      <c r="G67" s="9">
        <f t="shared" ref="G67" si="16">_xlfn.STDEV.P(F67:F133)</f>
        <v>5.2365402994584316E-2</v>
      </c>
      <c r="H67" s="9">
        <f t="shared" ref="H67:H68" si="17">F67-_xlfn.CONFIDENCE.NORM(0.05,G67,COUNTA(G67:G132))</f>
        <v>0.33914651801249712</v>
      </c>
      <c r="I67" s="9">
        <f t="shared" ref="I67:I68" si="18">F67+_xlfn.CONFIDENCE.NORM(0.05,G67,COUNTA(G67:G132))</f>
        <v>0.54441512582311935</v>
      </c>
      <c r="J67">
        <f>VLOOKUP(_xlfn.CONCAT($B67,$A67), CFB!$D$2:$X$9999, 15, FALSE)</f>
        <v>0</v>
      </c>
      <c r="K67">
        <f>VLOOKUP(_xlfn.CONCAT($B67,$A67), CFB!$D$2:$X$9999, 16, FALSE)</f>
        <v>0</v>
      </c>
      <c r="L67" s="3">
        <f>RANK(E67, INDEX(CFB!$J$2:$J$1048576, MATCH(A67, CFB!$W$2:$W$1048576, 0)):INDEX(CFB!$J$2:$J$1048576, MATCH(A67, CFB!$W$2:$W$1048576, 0) + COUNTIF(CFB!$W$2:$W$1048576, A67) - 1))</f>
        <v>8</v>
      </c>
      <c r="M67" s="3">
        <f>RANK(D67, INDEX(CFB!$I$2:$I$1048576, MATCH(A67, CFB!$W$2:$W$1048576, 0)):INDEX(CFB!$I$2:$I$1048576, MATCH(A67, CFB!$W$2:$W$1048576, 0) + COUNTIF(CFB!$W$2:$W$1048576, A67) - 1))</f>
        <v>1</v>
      </c>
      <c r="N67">
        <f t="shared" ref="N67:N68" si="19">M67-L67</f>
        <v>-7</v>
      </c>
      <c r="Q67" s="7"/>
      <c r="T67" s="8"/>
      <c r="U67" s="8"/>
    </row>
    <row r="68" spans="1:21" x14ac:dyDescent="0.45">
      <c r="A68">
        <v>1958</v>
      </c>
      <c r="B68" t="str" cm="1">
        <f t="array" ref="B68">INDEX(CFB!$B$2:$B$10000,MATCH(1,(CFB!$E$2:$E$10000)*(Champions!A68=CFB!$W$2:$W$10000),0))</f>
        <v>LSU</v>
      </c>
      <c r="C68">
        <f>VLOOKUP(_xlfn.CONCAT($B68,$A68), CFB!$D$2:$X$9999, 8, FALSE)</f>
        <v>21.5</v>
      </c>
      <c r="D68">
        <f>VLOOKUP(_xlfn.CONCAT($B68,$A68), CFB!$D$2:$X$9999, 6, FALSE)</f>
        <v>9.75</v>
      </c>
      <c r="E68">
        <f>VLOOKUP(_xlfn.CONCAT($B68,$A68), CFB!$D$2:$X$9999, 7, FALSE)</f>
        <v>11.75</v>
      </c>
      <c r="F68" s="9">
        <f t="shared" si="15"/>
        <v>0.54651162790697672</v>
      </c>
      <c r="G68" s="9"/>
      <c r="H68" s="9" t="e">
        <f t="shared" si="17"/>
        <v>#NUM!</v>
      </c>
      <c r="I68" s="9" t="e">
        <f t="shared" si="18"/>
        <v>#NUM!</v>
      </c>
      <c r="J68">
        <f>VLOOKUP(_xlfn.CONCAT($B68,$A68), CFB!$D$2:$X$9999, 15, FALSE)</f>
        <v>0</v>
      </c>
      <c r="K68">
        <f>VLOOKUP(_xlfn.CONCAT($B68,$A68), CFB!$D$2:$X$9999, 16, FALSE)</f>
        <v>0</v>
      </c>
      <c r="L68" s="3">
        <f>RANK(E68, INDEX(CFB!$J$2:$J$1048576, MATCH(A68, CFB!$W$2:$W$1048576, 0)):INDEX(CFB!$J$2:$J$1048576, MATCH(A68, CFB!$W$2:$W$1048576, 0) + COUNTIF(CFB!$W$2:$W$1048576, A68) - 1))</f>
        <v>3</v>
      </c>
      <c r="M68" s="3">
        <f>RANK(D68, INDEX(CFB!$I$2:$I$1048576, MATCH(A68, CFB!$W$2:$W$1048576, 0)):INDEX(CFB!$I$2:$I$1048576, MATCH(A68, CFB!$W$2:$W$1048576, 0) + COUNTIF(CFB!$W$2:$W$1048576, A68) - 1))</f>
        <v>6</v>
      </c>
      <c r="N68">
        <f t="shared" si="19"/>
        <v>3</v>
      </c>
      <c r="Q68" s="7"/>
      <c r="T68" s="8"/>
      <c r="U68" s="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F5E57-2329-4EB9-B000-2E952CB9ED3C}">
  <dimension ref="A1:T8096"/>
  <sheetViews>
    <sheetView workbookViewId="0">
      <selection activeCell="Q11" sqref="Q11"/>
    </sheetView>
  </sheetViews>
  <sheetFormatPr defaultRowHeight="14.25" x14ac:dyDescent="0.45"/>
  <cols>
    <col min="2" max="2" width="10.9296875" customWidth="1"/>
  </cols>
  <sheetData>
    <row r="1" spans="1:20" x14ac:dyDescent="0.45">
      <c r="A1" t="s">
        <v>274</v>
      </c>
      <c r="L1" t="s">
        <v>274</v>
      </c>
    </row>
    <row r="2" spans="1:20" ht="14.65" thickBot="1" x14ac:dyDescent="0.5"/>
    <row r="3" spans="1:20" x14ac:dyDescent="0.45">
      <c r="A3" s="6" t="s">
        <v>275</v>
      </c>
      <c r="B3" s="6"/>
      <c r="L3" s="6" t="s">
        <v>275</v>
      </c>
      <c r="M3" s="6"/>
    </row>
    <row r="4" spans="1:20" x14ac:dyDescent="0.45">
      <c r="A4" t="s">
        <v>276</v>
      </c>
      <c r="B4">
        <v>0.18114814790624137</v>
      </c>
      <c r="L4" t="s">
        <v>276</v>
      </c>
      <c r="M4">
        <v>0.14719454820798525</v>
      </c>
    </row>
    <row r="5" spans="1:20" x14ac:dyDescent="0.45">
      <c r="A5" t="s">
        <v>277</v>
      </c>
      <c r="B5">
        <v>3.2814651489861499E-2</v>
      </c>
      <c r="L5" t="s">
        <v>277</v>
      </c>
      <c r="M5">
        <v>2.1666235022152897E-2</v>
      </c>
    </row>
    <row r="6" spans="1:20" x14ac:dyDescent="0.45">
      <c r="A6" t="s">
        <v>278</v>
      </c>
      <c r="B6">
        <v>3.2694802004296426E-2</v>
      </c>
      <c r="L6" t="s">
        <v>278</v>
      </c>
      <c r="M6">
        <v>2.1545004072341514E-2</v>
      </c>
    </row>
    <row r="7" spans="1:20" x14ac:dyDescent="0.45">
      <c r="A7" t="s">
        <v>279</v>
      </c>
      <c r="B7">
        <v>8.9237127062948549E-2</v>
      </c>
      <c r="L7" t="s">
        <v>279</v>
      </c>
      <c r="M7">
        <v>8.9749956496726777E-2</v>
      </c>
    </row>
    <row r="8" spans="1:20" ht="14.65" thickBot="1" x14ac:dyDescent="0.5">
      <c r="A8" s="4" t="s">
        <v>280</v>
      </c>
      <c r="B8" s="4">
        <v>8072</v>
      </c>
      <c r="L8" s="4" t="s">
        <v>280</v>
      </c>
      <c r="M8" s="4">
        <v>8072</v>
      </c>
    </row>
    <row r="10" spans="1:20" ht="14.65" thickBot="1" x14ac:dyDescent="0.5">
      <c r="A10" t="s">
        <v>281</v>
      </c>
      <c r="L10" t="s">
        <v>281</v>
      </c>
    </row>
    <row r="11" spans="1:20" x14ac:dyDescent="0.45">
      <c r="A11" s="5"/>
      <c r="B11" s="5" t="s">
        <v>286</v>
      </c>
      <c r="C11" s="5" t="s">
        <v>287</v>
      </c>
      <c r="D11" s="5" t="s">
        <v>288</v>
      </c>
      <c r="E11" s="5" t="s">
        <v>289</v>
      </c>
      <c r="F11" s="5" t="s">
        <v>290</v>
      </c>
      <c r="L11" s="5"/>
      <c r="M11" s="5" t="s">
        <v>286</v>
      </c>
      <c r="N11" s="5" t="s">
        <v>287</v>
      </c>
      <c r="O11" s="5" t="s">
        <v>288</v>
      </c>
      <c r="P11" s="5" t="s">
        <v>289</v>
      </c>
      <c r="Q11" s="5" t="s">
        <v>290</v>
      </c>
    </row>
    <row r="12" spans="1:20" x14ac:dyDescent="0.45">
      <c r="A12" t="s">
        <v>282</v>
      </c>
      <c r="B12">
        <v>1</v>
      </c>
      <c r="C12">
        <v>2.1803327684356475</v>
      </c>
      <c r="D12">
        <v>2.1803327684356475</v>
      </c>
      <c r="E12">
        <v>273.79885141054365</v>
      </c>
      <c r="F12">
        <v>1.6617282661689935E-60</v>
      </c>
      <c r="L12" t="s">
        <v>282</v>
      </c>
      <c r="M12">
        <v>1</v>
      </c>
      <c r="N12">
        <v>1.439588721581373</v>
      </c>
      <c r="O12">
        <v>1.439588721581373</v>
      </c>
      <c r="P12">
        <v>178.71867749830039</v>
      </c>
      <c r="Q12">
        <v>2.4741050094762066E-40</v>
      </c>
    </row>
    <row r="13" spans="1:20" x14ac:dyDescent="0.45">
      <c r="A13" t="s">
        <v>283</v>
      </c>
      <c r="B13">
        <v>8070</v>
      </c>
      <c r="C13">
        <v>64.263547310842014</v>
      </c>
      <c r="D13">
        <v>7.9632648464488254E-3</v>
      </c>
      <c r="L13" t="s">
        <v>283</v>
      </c>
      <c r="M13">
        <v>8070</v>
      </c>
      <c r="N13">
        <v>65.004291357696289</v>
      </c>
      <c r="O13">
        <v>8.0550546911643487E-3</v>
      </c>
    </row>
    <row r="14" spans="1:20" ht="14.65" thickBot="1" x14ac:dyDescent="0.5">
      <c r="A14" s="4" t="s">
        <v>284</v>
      </c>
      <c r="B14" s="4">
        <v>8071</v>
      </c>
      <c r="C14" s="4">
        <v>66.443880079277662</v>
      </c>
      <c r="D14" s="4"/>
      <c r="E14" s="4"/>
      <c r="F14" s="4"/>
      <c r="L14" s="4" t="s">
        <v>284</v>
      </c>
      <c r="M14" s="4">
        <v>8071</v>
      </c>
      <c r="N14" s="4">
        <v>66.443880079277662</v>
      </c>
      <c r="O14" s="4"/>
      <c r="P14" s="4"/>
      <c r="Q14" s="4"/>
    </row>
    <row r="15" spans="1:20" ht="14.65" thickBot="1" x14ac:dyDescent="0.5"/>
    <row r="16" spans="1:20" x14ac:dyDescent="0.45">
      <c r="A16" s="5"/>
      <c r="B16" s="5" t="s">
        <v>291</v>
      </c>
      <c r="C16" s="5" t="s">
        <v>279</v>
      </c>
      <c r="D16" s="5" t="s">
        <v>292</v>
      </c>
      <c r="E16" s="5" t="s">
        <v>293</v>
      </c>
      <c r="F16" s="5" t="s">
        <v>294</v>
      </c>
      <c r="G16" s="5" t="s">
        <v>295</v>
      </c>
      <c r="H16" s="5" t="s">
        <v>296</v>
      </c>
      <c r="I16" s="5" t="s">
        <v>297</v>
      </c>
      <c r="L16" s="5"/>
      <c r="M16" s="5" t="s">
        <v>291</v>
      </c>
      <c r="N16" s="5" t="s">
        <v>279</v>
      </c>
      <c r="O16" s="5" t="s">
        <v>292</v>
      </c>
      <c r="P16" s="5" t="s">
        <v>293</v>
      </c>
      <c r="Q16" s="5" t="s">
        <v>294</v>
      </c>
      <c r="R16" s="5" t="s">
        <v>295</v>
      </c>
      <c r="S16" s="5" t="s">
        <v>296</v>
      </c>
      <c r="T16" s="5" t="s">
        <v>297</v>
      </c>
    </row>
    <row r="17" spans="1:20" x14ac:dyDescent="0.45">
      <c r="A17" t="s">
        <v>285</v>
      </c>
      <c r="B17">
        <v>7.6694404256291652E-3</v>
      </c>
      <c r="C17">
        <v>9.9397328541422827E-4</v>
      </c>
      <c r="D17">
        <v>7.7159422070714943</v>
      </c>
      <c r="E17">
        <v>1.3444721280927358E-14</v>
      </c>
      <c r="F17">
        <v>5.720996351424399E-3</v>
      </c>
      <c r="G17">
        <v>9.6178844998339313E-3</v>
      </c>
      <c r="H17">
        <v>5.720996351424399E-3</v>
      </c>
      <c r="I17">
        <v>9.6178844998339313E-3</v>
      </c>
      <c r="L17" t="s">
        <v>285</v>
      </c>
      <c r="M17">
        <v>7.4971211528458521E-3</v>
      </c>
      <c r="N17">
        <v>1.0007548493066111E-3</v>
      </c>
      <c r="O17">
        <v>7.4914662247605905</v>
      </c>
      <c r="P17">
        <v>7.5313747782450202E-14</v>
      </c>
      <c r="Q17">
        <v>5.5353834638389061E-3</v>
      </c>
      <c r="R17">
        <v>9.4588588418527981E-3</v>
      </c>
      <c r="S17">
        <v>5.5353834638389061E-3</v>
      </c>
      <c r="T17">
        <v>9.4588588418527981E-3</v>
      </c>
    </row>
    <row r="18" spans="1:20" ht="14.65" thickBot="1" x14ac:dyDescent="0.5">
      <c r="A18" s="4" t="s">
        <v>8</v>
      </c>
      <c r="B18" s="4">
        <v>2.6166708036737224E-3</v>
      </c>
      <c r="C18" s="4">
        <v>1.5813692065809833E-4</v>
      </c>
      <c r="D18" s="4">
        <v>16.546868326411417</v>
      </c>
      <c r="E18" s="4">
        <v>1.6617282653200946E-60</v>
      </c>
      <c r="F18" s="4">
        <v>2.3066816414993542E-3</v>
      </c>
      <c r="G18" s="4">
        <v>2.9266599658480906E-3</v>
      </c>
      <c r="H18" s="4">
        <v>2.3066816414993542E-3</v>
      </c>
      <c r="I18" s="4">
        <v>2.9266599658480906E-3</v>
      </c>
      <c r="L18" s="4" t="s">
        <v>7</v>
      </c>
      <c r="M18" s="4">
        <v>2.1115013008651115E-3</v>
      </c>
      <c r="N18" s="4">
        <v>1.5794518188584329E-4</v>
      </c>
      <c r="O18" s="4">
        <v>13.368570510692903</v>
      </c>
      <c r="P18" s="4">
        <v>2.4741050081774798E-40</v>
      </c>
      <c r="Q18" s="4">
        <v>1.8018879961509764E-3</v>
      </c>
      <c r="R18" s="4">
        <v>2.4211146055792463E-3</v>
      </c>
      <c r="S18" s="4">
        <v>1.8018879961509764E-3</v>
      </c>
      <c r="T18" s="4">
        <v>2.4211146055792463E-3</v>
      </c>
    </row>
    <row r="22" spans="1:20" x14ac:dyDescent="0.45">
      <c r="A22" t="s">
        <v>298</v>
      </c>
      <c r="L22" t="s">
        <v>298</v>
      </c>
    </row>
    <row r="23" spans="1:20" ht="14.65" thickBot="1" x14ac:dyDescent="0.5"/>
    <row r="24" spans="1:20" x14ac:dyDescent="0.45">
      <c r="A24" s="5" t="s">
        <v>299</v>
      </c>
      <c r="B24" s="5" t="s">
        <v>300</v>
      </c>
      <c r="C24" s="5" t="s">
        <v>301</v>
      </c>
      <c r="L24" s="5" t="s">
        <v>299</v>
      </c>
      <c r="M24" s="5" t="s">
        <v>300</v>
      </c>
      <c r="N24" s="5" t="s">
        <v>301</v>
      </c>
    </row>
    <row r="25" spans="1:20" x14ac:dyDescent="0.45">
      <c r="A25">
        <v>1</v>
      </c>
      <c r="B25">
        <v>4.6867169064661526E-2</v>
      </c>
      <c r="C25">
        <v>-4.6867169064661526E-2</v>
      </c>
      <c r="L25">
        <v>1</v>
      </c>
      <c r="M25">
        <v>2.3713451143489907E-2</v>
      </c>
      <c r="N25">
        <v>-2.3713451143489907E-2</v>
      </c>
    </row>
    <row r="26" spans="1:20" x14ac:dyDescent="0.45">
      <c r="A26">
        <v>2</v>
      </c>
      <c r="B26">
        <v>3.9488157398301631E-2</v>
      </c>
      <c r="C26">
        <v>-3.9488157398301631E-2</v>
      </c>
      <c r="L26">
        <v>2</v>
      </c>
      <c r="M26">
        <v>2.7218543302925995E-2</v>
      </c>
      <c r="N26">
        <v>-2.7218543302925995E-2</v>
      </c>
    </row>
    <row r="27" spans="1:20" x14ac:dyDescent="0.45">
      <c r="A27">
        <v>3</v>
      </c>
      <c r="B27">
        <v>2.8812140519312843E-2</v>
      </c>
      <c r="C27">
        <v>0.9711878594806872</v>
      </c>
      <c r="L27">
        <v>3</v>
      </c>
      <c r="M27">
        <v>3.4460992764893325E-2</v>
      </c>
      <c r="N27">
        <v>0.96553900723510666</v>
      </c>
    </row>
    <row r="28" spans="1:20" x14ac:dyDescent="0.45">
      <c r="A28">
        <v>4</v>
      </c>
      <c r="B28">
        <v>4.7521336765579958E-2</v>
      </c>
      <c r="C28">
        <v>-4.7521336765579958E-2</v>
      </c>
      <c r="L28">
        <v>4</v>
      </c>
      <c r="M28">
        <v>1.8265777787257919E-2</v>
      </c>
      <c r="N28">
        <v>-1.8265777787257919E-2</v>
      </c>
    </row>
    <row r="29" spans="1:20" x14ac:dyDescent="0.45">
      <c r="A29">
        <v>5</v>
      </c>
      <c r="B29">
        <v>3.7996655040207605E-2</v>
      </c>
      <c r="C29">
        <v>-3.7996655040207605E-2</v>
      </c>
      <c r="L29">
        <v>5</v>
      </c>
      <c r="M29">
        <v>2.3333380909334189E-2</v>
      </c>
      <c r="N29">
        <v>-2.3333380909334189E-2</v>
      </c>
    </row>
    <row r="30" spans="1:20" x14ac:dyDescent="0.45">
      <c r="A30">
        <v>6</v>
      </c>
      <c r="B30">
        <v>2.5776802387051323E-2</v>
      </c>
      <c r="C30">
        <v>-2.5776802387051323E-2</v>
      </c>
      <c r="L30">
        <v>6</v>
      </c>
      <c r="M30">
        <v>2.9963494994050641E-2</v>
      </c>
      <c r="N30">
        <v>-2.9963494994050641E-2</v>
      </c>
    </row>
    <row r="31" spans="1:20" x14ac:dyDescent="0.45">
      <c r="A31">
        <v>7</v>
      </c>
      <c r="B31">
        <v>3.1768978527464152E-2</v>
      </c>
      <c r="C31">
        <v>-3.1768978527464152E-2</v>
      </c>
      <c r="L31">
        <v>7</v>
      </c>
      <c r="M31">
        <v>2.3227805844290933E-2</v>
      </c>
      <c r="N31">
        <v>-2.3227805844290933E-2</v>
      </c>
    </row>
    <row r="32" spans="1:20" x14ac:dyDescent="0.45">
      <c r="A32">
        <v>8</v>
      </c>
      <c r="B32">
        <v>4.0011491559036369E-2</v>
      </c>
      <c r="C32">
        <v>-4.0011491559036369E-2</v>
      </c>
      <c r="L32">
        <v>8</v>
      </c>
      <c r="M32">
        <v>1.5478596070115973E-2</v>
      </c>
      <c r="N32">
        <v>-1.5478596070115973E-2</v>
      </c>
    </row>
    <row r="33" spans="1:14" x14ac:dyDescent="0.45">
      <c r="A33">
        <v>9</v>
      </c>
      <c r="B33">
        <v>3.0172809337223175E-2</v>
      </c>
      <c r="C33">
        <v>-3.0172809337223175E-2</v>
      </c>
      <c r="L33">
        <v>9</v>
      </c>
      <c r="M33">
        <v>2.3143345792256329E-2</v>
      </c>
      <c r="N33">
        <v>-2.3143345792256329E-2</v>
      </c>
    </row>
    <row r="34" spans="1:14" x14ac:dyDescent="0.45">
      <c r="A34">
        <v>10</v>
      </c>
      <c r="B34">
        <v>3.0591476665810975E-2</v>
      </c>
      <c r="C34">
        <v>-3.0591476665810975E-2</v>
      </c>
      <c r="L34">
        <v>10</v>
      </c>
      <c r="M34">
        <v>2.2657700493057351E-2</v>
      </c>
      <c r="N34">
        <v>-2.2657700493057351E-2</v>
      </c>
    </row>
    <row r="35" spans="1:14" x14ac:dyDescent="0.45">
      <c r="A35">
        <v>11</v>
      </c>
      <c r="B35">
        <v>1.39494503544461E-2</v>
      </c>
      <c r="C35">
        <v>-1.39494503544461E-2</v>
      </c>
      <c r="L35">
        <v>11</v>
      </c>
      <c r="M35">
        <v>3.6107963779568111E-2</v>
      </c>
      <c r="N35">
        <v>-3.6107963779568111E-2</v>
      </c>
    </row>
    <row r="36" spans="1:14" x14ac:dyDescent="0.45">
      <c r="A36">
        <v>12</v>
      </c>
      <c r="B36">
        <v>1.9470625750197652E-2</v>
      </c>
      <c r="C36">
        <v>-1.9470625750197652E-2</v>
      </c>
      <c r="L36">
        <v>12</v>
      </c>
      <c r="M36">
        <v>2.9097779460695944E-2</v>
      </c>
      <c r="N36">
        <v>-2.9097779460695944E-2</v>
      </c>
    </row>
    <row r="37" spans="1:14" x14ac:dyDescent="0.45">
      <c r="A37">
        <v>13</v>
      </c>
      <c r="B37">
        <v>2.088362798418146E-2</v>
      </c>
      <c r="C37">
        <v>-2.088362798418146E-2</v>
      </c>
      <c r="L37">
        <v>13</v>
      </c>
      <c r="M37">
        <v>2.637394278257995E-2</v>
      </c>
      <c r="N37">
        <v>-2.637394278257995E-2</v>
      </c>
    </row>
    <row r="38" spans="1:14" x14ac:dyDescent="0.45">
      <c r="A38">
        <v>14</v>
      </c>
      <c r="B38">
        <v>1.9836959662711977E-2</v>
      </c>
      <c r="C38">
        <v>-1.9836959662711977E-2</v>
      </c>
      <c r="L38">
        <v>14</v>
      </c>
      <c r="M38">
        <v>2.5656032340285812E-2</v>
      </c>
      <c r="N38">
        <v>-2.5656032340285812E-2</v>
      </c>
    </row>
    <row r="39" spans="1:14" x14ac:dyDescent="0.45">
      <c r="A39">
        <v>15</v>
      </c>
      <c r="B39">
        <v>2.0281793699336508E-2</v>
      </c>
      <c r="C39">
        <v>-2.0281793699336508E-2</v>
      </c>
      <c r="L39">
        <v>15</v>
      </c>
      <c r="M39">
        <v>2.4726971767905163E-2</v>
      </c>
      <c r="N39">
        <v>-2.4726971767905163E-2</v>
      </c>
    </row>
    <row r="40" spans="1:14" x14ac:dyDescent="0.45">
      <c r="A40">
        <v>16</v>
      </c>
      <c r="B40">
        <v>2.3971299532516456E-2</v>
      </c>
      <c r="C40">
        <v>-2.3971299532516456E-2</v>
      </c>
      <c r="L40">
        <v>16</v>
      </c>
      <c r="M40">
        <v>1.9617138619811594E-2</v>
      </c>
      <c r="N40">
        <v>-1.9617138619811594E-2</v>
      </c>
    </row>
    <row r="41" spans="1:14" x14ac:dyDescent="0.45">
      <c r="A41">
        <v>17</v>
      </c>
      <c r="B41">
        <v>1.5048452091989063E-2</v>
      </c>
      <c r="C41">
        <v>-1.5048452091989063E-2</v>
      </c>
      <c r="L41">
        <v>17</v>
      </c>
      <c r="M41">
        <v>2.6585092912666457E-2</v>
      </c>
      <c r="N41">
        <v>-2.6585092912666457E-2</v>
      </c>
    </row>
    <row r="42" spans="1:14" x14ac:dyDescent="0.45">
      <c r="A42">
        <v>18</v>
      </c>
      <c r="B42">
        <v>2.0229460283263032E-2</v>
      </c>
      <c r="C42">
        <v>-2.0229460283263032E-2</v>
      </c>
      <c r="L42">
        <v>18</v>
      </c>
      <c r="M42">
        <v>2.240432033695354E-2</v>
      </c>
      <c r="N42">
        <v>-2.240432033695354E-2</v>
      </c>
    </row>
    <row r="43" spans="1:14" x14ac:dyDescent="0.45">
      <c r="A43">
        <v>19</v>
      </c>
      <c r="B43">
        <v>2.3133964875340866E-2</v>
      </c>
      <c r="C43">
        <v>-2.3133964875340866E-2</v>
      </c>
      <c r="L43">
        <v>19</v>
      </c>
      <c r="M43">
        <v>1.9828288749898101E-2</v>
      </c>
      <c r="N43">
        <v>-1.9828288749898101E-2</v>
      </c>
    </row>
    <row r="44" spans="1:14" x14ac:dyDescent="0.45">
      <c r="A44">
        <v>20</v>
      </c>
      <c r="B44">
        <v>2.2479797174422434E-2</v>
      </c>
      <c r="C44">
        <v>-2.2479797174422434E-2</v>
      </c>
      <c r="L44">
        <v>20</v>
      </c>
      <c r="M44">
        <v>1.9490448541759686E-2</v>
      </c>
      <c r="N44">
        <v>-1.9490448541759686E-2</v>
      </c>
    </row>
    <row r="45" spans="1:14" x14ac:dyDescent="0.45">
      <c r="A45">
        <v>21</v>
      </c>
      <c r="B45">
        <v>2.148546226902642E-2</v>
      </c>
      <c r="C45">
        <v>-2.148546226902642E-2</v>
      </c>
      <c r="L45">
        <v>21</v>
      </c>
      <c r="M45">
        <v>2.012389893201922E-2</v>
      </c>
      <c r="N45">
        <v>-2.012389893201922E-2</v>
      </c>
    </row>
    <row r="46" spans="1:14" x14ac:dyDescent="0.45">
      <c r="A46">
        <v>22</v>
      </c>
      <c r="B46">
        <v>2.598613605134522E-2</v>
      </c>
      <c r="C46">
        <v>-2.598613605134522E-2</v>
      </c>
      <c r="L46">
        <v>22</v>
      </c>
      <c r="M46">
        <v>1.6471001681522577E-2</v>
      </c>
      <c r="N46">
        <v>-1.6471001681522577E-2</v>
      </c>
    </row>
    <row r="47" spans="1:14" x14ac:dyDescent="0.45">
      <c r="A47">
        <v>23</v>
      </c>
      <c r="B47">
        <v>3.4490316163284816E-2</v>
      </c>
      <c r="C47">
        <v>-3.4490316163284816E-2</v>
      </c>
      <c r="L47">
        <v>23</v>
      </c>
      <c r="M47">
        <v>9.4608173626504061E-3</v>
      </c>
      <c r="N47">
        <v>-9.4608173626504061E-3</v>
      </c>
    </row>
    <row r="48" spans="1:14" x14ac:dyDescent="0.45">
      <c r="A48">
        <v>24</v>
      </c>
      <c r="B48">
        <v>1.6566121158119819E-2</v>
      </c>
      <c r="C48">
        <v>-1.6566121158119819E-2</v>
      </c>
      <c r="L48">
        <v>24</v>
      </c>
      <c r="M48">
        <v>2.2362090310936236E-2</v>
      </c>
      <c r="N48">
        <v>-2.2362090310936236E-2</v>
      </c>
    </row>
    <row r="49" spans="1:14" x14ac:dyDescent="0.45">
      <c r="A49">
        <v>25</v>
      </c>
      <c r="B49">
        <v>1.7429622523332147E-2</v>
      </c>
      <c r="C49">
        <v>-1.7429622523332147E-2</v>
      </c>
      <c r="L49">
        <v>25</v>
      </c>
      <c r="M49">
        <v>2.1644179868642099E-2</v>
      </c>
      <c r="N49">
        <v>-2.1644179868642099E-2</v>
      </c>
    </row>
    <row r="50" spans="1:14" x14ac:dyDescent="0.45">
      <c r="A50">
        <v>26</v>
      </c>
      <c r="B50">
        <v>2.0621960903814091E-2</v>
      </c>
      <c r="C50">
        <v>-2.0621960903814091E-2</v>
      </c>
      <c r="L50">
        <v>26</v>
      </c>
      <c r="M50">
        <v>1.8498042930353082E-2</v>
      </c>
      <c r="N50">
        <v>-1.8498042930353082E-2</v>
      </c>
    </row>
    <row r="51" spans="1:14" x14ac:dyDescent="0.45">
      <c r="A51">
        <v>27</v>
      </c>
      <c r="B51">
        <v>1.9444459042160918E-2</v>
      </c>
      <c r="C51">
        <v>-1.9444459042160918E-2</v>
      </c>
      <c r="L51">
        <v>27</v>
      </c>
      <c r="M51">
        <v>1.8835883138491501E-2</v>
      </c>
      <c r="N51">
        <v>-1.8835883138491501E-2</v>
      </c>
    </row>
    <row r="52" spans="1:14" x14ac:dyDescent="0.45">
      <c r="A52">
        <v>28</v>
      </c>
      <c r="B52">
        <v>2.9492474928268009E-2</v>
      </c>
      <c r="C52">
        <v>-2.9492474928268009E-2</v>
      </c>
      <c r="L52">
        <v>28</v>
      </c>
      <c r="M52">
        <v>9.8831176228234285E-3</v>
      </c>
      <c r="N52">
        <v>-9.8831176228234285E-3</v>
      </c>
    </row>
    <row r="53" spans="1:14" x14ac:dyDescent="0.45">
      <c r="A53">
        <v>29</v>
      </c>
      <c r="B53">
        <v>1.7429622523332147E-2</v>
      </c>
      <c r="C53">
        <v>-1.7429622523332147E-2</v>
      </c>
      <c r="L53">
        <v>29</v>
      </c>
      <c r="M53">
        <v>1.9448218515742383E-2</v>
      </c>
      <c r="N53">
        <v>-1.9448218515742383E-2</v>
      </c>
    </row>
    <row r="54" spans="1:14" x14ac:dyDescent="0.45">
      <c r="A54">
        <v>30</v>
      </c>
      <c r="B54">
        <v>2.7608471949622931E-2</v>
      </c>
      <c r="C54">
        <v>-2.7608471949622931E-2</v>
      </c>
      <c r="L54">
        <v>30</v>
      </c>
      <c r="M54">
        <v>1.1107788377325192E-2</v>
      </c>
      <c r="N54">
        <v>-1.1107788377325192E-2</v>
      </c>
    </row>
    <row r="55" spans="1:14" x14ac:dyDescent="0.45">
      <c r="A55">
        <v>31</v>
      </c>
      <c r="B55">
        <v>1.0233777813229414E-2</v>
      </c>
      <c r="C55">
        <v>-1.0233777813229414E-2</v>
      </c>
      <c r="L55">
        <v>31</v>
      </c>
      <c r="M55">
        <v>2.3987946312602374E-2</v>
      </c>
      <c r="N55">
        <v>-2.3987946312602374E-2</v>
      </c>
    </row>
    <row r="56" spans="1:14" x14ac:dyDescent="0.45">
      <c r="A56">
        <v>32</v>
      </c>
      <c r="B56">
        <v>2.8655140271092415E-2</v>
      </c>
      <c r="C56">
        <v>-2.8655140271092415E-2</v>
      </c>
      <c r="L56">
        <v>32</v>
      </c>
      <c r="M56">
        <v>9.0596321154860354E-3</v>
      </c>
      <c r="N56">
        <v>-9.0596321154860354E-3</v>
      </c>
    </row>
    <row r="57" spans="1:14" x14ac:dyDescent="0.45">
      <c r="A57">
        <v>33</v>
      </c>
      <c r="B57">
        <v>2.909997430771695E-2</v>
      </c>
      <c r="C57">
        <v>-2.909997430771695E-2</v>
      </c>
      <c r="L57">
        <v>33</v>
      </c>
      <c r="M57">
        <v>7.792731334966968E-3</v>
      </c>
      <c r="N57">
        <v>-7.792731334966968E-3</v>
      </c>
    </row>
    <row r="58" spans="1:14" x14ac:dyDescent="0.45">
      <c r="A58">
        <v>34</v>
      </c>
      <c r="B58">
        <v>2.8785973811276108E-2</v>
      </c>
      <c r="C58">
        <v>-2.8785973811276108E-2</v>
      </c>
      <c r="L58">
        <v>34</v>
      </c>
      <c r="M58">
        <v>7.9827664520448274E-3</v>
      </c>
      <c r="N58">
        <v>-7.9827664520448274E-3</v>
      </c>
    </row>
    <row r="59" spans="1:14" x14ac:dyDescent="0.45">
      <c r="A59">
        <v>35</v>
      </c>
      <c r="B59">
        <v>1.5833453333091177E-2</v>
      </c>
      <c r="C59">
        <v>-1.5833453333091177E-2</v>
      </c>
      <c r="L59">
        <v>35</v>
      </c>
      <c r="M59">
        <v>1.807574267018006E-2</v>
      </c>
      <c r="N59">
        <v>-1.807574267018006E-2</v>
      </c>
    </row>
    <row r="60" spans="1:14" x14ac:dyDescent="0.45">
      <c r="A60">
        <v>36</v>
      </c>
      <c r="B60">
        <v>1.5859620041127918E-2</v>
      </c>
      <c r="C60">
        <v>-1.5859620041127918E-2</v>
      </c>
      <c r="L60">
        <v>36</v>
      </c>
      <c r="M60">
        <v>1.7104452071782111E-2</v>
      </c>
      <c r="N60">
        <v>-1.7104452071782111E-2</v>
      </c>
    </row>
    <row r="61" spans="1:14" x14ac:dyDescent="0.45">
      <c r="A61">
        <v>37</v>
      </c>
      <c r="B61">
        <v>1.7508122647442361E-2</v>
      </c>
      <c r="C61">
        <v>-1.7508122647442361E-2</v>
      </c>
      <c r="L61">
        <v>37</v>
      </c>
      <c r="M61">
        <v>1.5415251031090021E-2</v>
      </c>
      <c r="N61">
        <v>-1.5415251031090021E-2</v>
      </c>
    </row>
    <row r="62" spans="1:14" x14ac:dyDescent="0.45">
      <c r="A62">
        <v>38</v>
      </c>
      <c r="B62">
        <v>3.6397673879716326E-3</v>
      </c>
      <c r="C62">
        <v>-3.6397673879716326E-3</v>
      </c>
      <c r="L62">
        <v>38</v>
      </c>
      <c r="M62">
        <v>2.6521747873640505E-2</v>
      </c>
      <c r="N62">
        <v>-2.6521747873640505E-2</v>
      </c>
    </row>
    <row r="63" spans="1:14" x14ac:dyDescent="0.45">
      <c r="A63">
        <v>39</v>
      </c>
      <c r="B63">
        <v>2.0595794195777353E-2</v>
      </c>
      <c r="C63">
        <v>-2.0595794195777353E-2</v>
      </c>
      <c r="L63">
        <v>39</v>
      </c>
      <c r="M63">
        <v>1.0981098299273285E-2</v>
      </c>
      <c r="N63">
        <v>-1.0981098299273285E-2</v>
      </c>
    </row>
    <row r="64" spans="1:14" x14ac:dyDescent="0.45">
      <c r="A64">
        <v>40</v>
      </c>
      <c r="B64">
        <v>1.1568279923103011E-2</v>
      </c>
      <c r="C64">
        <v>-1.1568279923103011E-2</v>
      </c>
      <c r="L64">
        <v>40</v>
      </c>
      <c r="M64">
        <v>1.7526752331955133E-2</v>
      </c>
      <c r="N64">
        <v>-1.7526752331955133E-2</v>
      </c>
    </row>
    <row r="65" spans="1:14" x14ac:dyDescent="0.45">
      <c r="A65">
        <v>41</v>
      </c>
      <c r="B65">
        <v>1.2771948492792923E-2</v>
      </c>
      <c r="C65">
        <v>-1.2771948492792923E-2</v>
      </c>
      <c r="L65">
        <v>41</v>
      </c>
      <c r="M65">
        <v>1.6217621525418762E-2</v>
      </c>
      <c r="N65">
        <v>-1.6217621525418762E-2</v>
      </c>
    </row>
    <row r="66" spans="1:14" x14ac:dyDescent="0.45">
      <c r="A66">
        <v>42</v>
      </c>
      <c r="B66">
        <v>1.3661616566041989E-2</v>
      </c>
      <c r="C66">
        <v>-1.3661616566041989E-2</v>
      </c>
      <c r="L66">
        <v>42</v>
      </c>
      <c r="M66">
        <v>1.5457481057107321E-2</v>
      </c>
      <c r="N66">
        <v>-1.5457481057107321E-2</v>
      </c>
    </row>
    <row r="67" spans="1:14" x14ac:dyDescent="0.45">
      <c r="A67">
        <v>43</v>
      </c>
      <c r="B67">
        <v>2.0386460531483457E-2</v>
      </c>
      <c r="C67">
        <v>-2.0386460531483457E-2</v>
      </c>
      <c r="L67">
        <v>43</v>
      </c>
      <c r="M67">
        <v>1.0030922713883986E-2</v>
      </c>
      <c r="N67">
        <v>-1.0030922713883986E-2</v>
      </c>
    </row>
    <row r="68" spans="1:14" x14ac:dyDescent="0.45">
      <c r="A68">
        <v>44</v>
      </c>
      <c r="B68">
        <v>1.5388619296466646E-2</v>
      </c>
      <c r="C68">
        <v>-1.5388619296466646E-2</v>
      </c>
      <c r="L68">
        <v>44</v>
      </c>
      <c r="M68">
        <v>1.336709476925086E-2</v>
      </c>
      <c r="N68">
        <v>-1.336709476925086E-2</v>
      </c>
    </row>
    <row r="69" spans="1:14" x14ac:dyDescent="0.45">
      <c r="A69">
        <v>45</v>
      </c>
      <c r="B69">
        <v>1.7115622026891302E-2</v>
      </c>
      <c r="C69">
        <v>-1.7115622026891302E-2</v>
      </c>
      <c r="L69">
        <v>45</v>
      </c>
      <c r="M69">
        <v>1.1297823494403053E-2</v>
      </c>
      <c r="N69">
        <v>-1.1297823494403053E-2</v>
      </c>
    </row>
    <row r="70" spans="1:14" x14ac:dyDescent="0.45">
      <c r="A70">
        <v>46</v>
      </c>
      <c r="B70">
        <v>4.1369348406696399E-3</v>
      </c>
      <c r="C70">
        <v>-4.1369348406696399E-3</v>
      </c>
      <c r="L70">
        <v>46</v>
      </c>
      <c r="M70">
        <v>2.1496374777581539E-2</v>
      </c>
      <c r="N70">
        <v>-2.1496374777581539E-2</v>
      </c>
    </row>
    <row r="71" spans="1:14" x14ac:dyDescent="0.45">
      <c r="A71">
        <v>47</v>
      </c>
      <c r="B71">
        <v>1.3059782281197033E-2</v>
      </c>
      <c r="C71">
        <v>-1.3059782281197033E-2</v>
      </c>
      <c r="L71">
        <v>47</v>
      </c>
      <c r="M71">
        <v>1.4042775185527698E-2</v>
      </c>
      <c r="N71">
        <v>-1.4042775185527698E-2</v>
      </c>
    </row>
    <row r="72" spans="1:14" x14ac:dyDescent="0.45">
      <c r="A72">
        <v>48</v>
      </c>
      <c r="B72">
        <v>2.2139629969944851E-2</v>
      </c>
      <c r="C72">
        <v>-2.2139629969944851E-2</v>
      </c>
      <c r="L72">
        <v>48</v>
      </c>
      <c r="M72">
        <v>6.4624855154219478E-3</v>
      </c>
      <c r="N72">
        <v>-6.4624855154219478E-3</v>
      </c>
    </row>
    <row r="73" spans="1:14" x14ac:dyDescent="0.45">
      <c r="A73">
        <v>49</v>
      </c>
      <c r="B73">
        <v>2.1877962889577475E-2</v>
      </c>
      <c r="C73">
        <v>-2.1877962889577475E-2</v>
      </c>
      <c r="L73">
        <v>49</v>
      </c>
      <c r="M73">
        <v>6.6736356455084581E-3</v>
      </c>
      <c r="N73">
        <v>-6.6736356455084581E-3</v>
      </c>
    </row>
    <row r="74" spans="1:14" x14ac:dyDescent="0.45">
      <c r="A74">
        <v>50</v>
      </c>
      <c r="B74">
        <v>2.1145295064548836E-2</v>
      </c>
      <c r="C74">
        <v>-2.1145295064548836E-2</v>
      </c>
      <c r="L74">
        <v>50</v>
      </c>
      <c r="M74">
        <v>7.0748208926728296E-3</v>
      </c>
      <c r="N74">
        <v>-7.0748208926728296E-3</v>
      </c>
    </row>
    <row r="75" spans="1:14" x14ac:dyDescent="0.45">
      <c r="A75">
        <v>51</v>
      </c>
      <c r="B75">
        <v>6.6489388121964135E-3</v>
      </c>
      <c r="C75">
        <v>-6.6489388121964135E-3</v>
      </c>
      <c r="L75">
        <v>51</v>
      </c>
      <c r="M75">
        <v>1.8498042930353082E-2</v>
      </c>
      <c r="N75">
        <v>-1.8498042930353082E-2</v>
      </c>
    </row>
    <row r="76" spans="1:14" x14ac:dyDescent="0.45">
      <c r="A76">
        <v>52</v>
      </c>
      <c r="B76">
        <v>1.0469278185560048E-2</v>
      </c>
      <c r="C76">
        <v>-1.0469278185560048E-2</v>
      </c>
      <c r="L76">
        <v>52</v>
      </c>
      <c r="M76">
        <v>1.4971835757908347E-2</v>
      </c>
      <c r="N76">
        <v>-1.4971835757908347E-2</v>
      </c>
    </row>
    <row r="77" spans="1:14" x14ac:dyDescent="0.45">
      <c r="A77">
        <v>53</v>
      </c>
      <c r="B77">
        <v>9.1347760756864491E-3</v>
      </c>
      <c r="C77">
        <v>-9.1347760756864491E-3</v>
      </c>
      <c r="L77">
        <v>53</v>
      </c>
      <c r="M77">
        <v>1.5858666304271695E-2</v>
      </c>
      <c r="N77">
        <v>-1.5858666304271695E-2</v>
      </c>
    </row>
    <row r="78" spans="1:14" x14ac:dyDescent="0.45">
      <c r="A78">
        <v>54</v>
      </c>
      <c r="B78">
        <v>-1.0830422156344053E-2</v>
      </c>
      <c r="C78">
        <v>1.0830422156344053E-2</v>
      </c>
      <c r="L78">
        <v>54</v>
      </c>
      <c r="M78">
        <v>3.0280220189180404E-2</v>
      </c>
      <c r="N78">
        <v>-3.0280220189180404E-2</v>
      </c>
    </row>
    <row r="79" spans="1:14" x14ac:dyDescent="0.45">
      <c r="A79">
        <v>55</v>
      </c>
      <c r="B79">
        <v>2.1511628977063157E-2</v>
      </c>
      <c r="C79">
        <v>-2.1511628977063157E-2</v>
      </c>
      <c r="L79">
        <v>55</v>
      </c>
      <c r="M79">
        <v>3.8442239023492092E-3</v>
      </c>
      <c r="N79">
        <v>-3.8442239023492092E-3</v>
      </c>
    </row>
    <row r="80" spans="1:14" x14ac:dyDescent="0.45">
      <c r="A80">
        <v>56</v>
      </c>
      <c r="B80">
        <v>1.7534289355479099E-2</v>
      </c>
      <c r="C80">
        <v>-1.7534289355479099E-2</v>
      </c>
      <c r="L80">
        <v>56</v>
      </c>
      <c r="M80">
        <v>6.5680605804652034E-3</v>
      </c>
      <c r="N80">
        <v>-6.5680605804652034E-3</v>
      </c>
    </row>
    <row r="81" spans="1:14" x14ac:dyDescent="0.45">
      <c r="A81">
        <v>57</v>
      </c>
      <c r="B81">
        <v>2.1119128356512099E-2</v>
      </c>
      <c r="C81">
        <v>-2.1119128356512099E-2</v>
      </c>
      <c r="L81">
        <v>57</v>
      </c>
      <c r="M81">
        <v>2.9996233820031651E-3</v>
      </c>
      <c r="N81">
        <v>-2.9996233820031651E-3</v>
      </c>
    </row>
    <row r="82" spans="1:14" x14ac:dyDescent="0.45">
      <c r="A82">
        <v>58</v>
      </c>
      <c r="B82">
        <v>-1.9075747158166598E-3</v>
      </c>
      <c r="C82">
        <v>1.9075747158166598E-3</v>
      </c>
      <c r="L82">
        <v>58</v>
      </c>
      <c r="M82">
        <v>2.1433029738555587E-2</v>
      </c>
      <c r="N82">
        <v>-2.1433029738555587E-2</v>
      </c>
    </row>
    <row r="83" spans="1:14" x14ac:dyDescent="0.45">
      <c r="A83">
        <v>59</v>
      </c>
      <c r="B83">
        <v>1.3897116938372624E-2</v>
      </c>
      <c r="C83">
        <v>-1.3897116938372624E-2</v>
      </c>
      <c r="L83">
        <v>59</v>
      </c>
      <c r="M83">
        <v>8.4684117512438036E-3</v>
      </c>
      <c r="N83">
        <v>-8.4684117512438036E-3</v>
      </c>
    </row>
    <row r="84" spans="1:14" x14ac:dyDescent="0.45">
      <c r="A84">
        <v>60</v>
      </c>
      <c r="B84">
        <v>5.7331040309106102E-3</v>
      </c>
      <c r="C84">
        <v>-5.7331040309106102E-3</v>
      </c>
      <c r="L84">
        <v>60</v>
      </c>
      <c r="M84">
        <v>1.4908490718882393E-2</v>
      </c>
      <c r="N84">
        <v>-1.4908490718882393E-2</v>
      </c>
    </row>
    <row r="85" spans="1:14" x14ac:dyDescent="0.45">
      <c r="A85">
        <v>61</v>
      </c>
      <c r="B85">
        <v>3.0379331031266769E-3</v>
      </c>
      <c r="C85">
        <v>-3.0379331031266769E-3</v>
      </c>
      <c r="L85">
        <v>61</v>
      </c>
      <c r="M85">
        <v>1.7062222045764807E-2</v>
      </c>
      <c r="N85">
        <v>-1.7062222045764807E-2</v>
      </c>
    </row>
    <row r="86" spans="1:14" x14ac:dyDescent="0.45">
      <c r="A86">
        <v>62</v>
      </c>
      <c r="B86">
        <v>1.4211117434813472E-2</v>
      </c>
      <c r="C86">
        <v>-1.4211117434813472E-2</v>
      </c>
      <c r="L86">
        <v>62</v>
      </c>
      <c r="M86">
        <v>7.5604661918718058E-3</v>
      </c>
      <c r="N86">
        <v>-7.5604661918718058E-3</v>
      </c>
    </row>
    <row r="87" spans="1:14" x14ac:dyDescent="0.45">
      <c r="A87">
        <v>63</v>
      </c>
      <c r="B87">
        <v>1.3426116193711354E-2</v>
      </c>
      <c r="C87">
        <v>-1.3426116193711354E-2</v>
      </c>
      <c r="L87">
        <v>63</v>
      </c>
      <c r="M87">
        <v>7.8349613609842699E-3</v>
      </c>
      <c r="N87">
        <v>-7.8349613609842699E-3</v>
      </c>
    </row>
    <row r="88" spans="1:14" x14ac:dyDescent="0.45">
      <c r="A88">
        <v>64</v>
      </c>
      <c r="B88">
        <v>6.2302714836086175E-3</v>
      </c>
      <c r="C88">
        <v>-6.2302714836086175E-3</v>
      </c>
      <c r="L88">
        <v>64</v>
      </c>
      <c r="M88">
        <v>1.3240404691198956E-2</v>
      </c>
      <c r="N88">
        <v>-1.3240404691198956E-2</v>
      </c>
    </row>
    <row r="89" spans="1:14" x14ac:dyDescent="0.45">
      <c r="A89">
        <v>65</v>
      </c>
      <c r="B89">
        <v>1.685395494652393E-2</v>
      </c>
      <c r="C89">
        <v>-1.685395494652393E-2</v>
      </c>
      <c r="L89">
        <v>65</v>
      </c>
      <c r="M89">
        <v>4.1398340844703251E-3</v>
      </c>
      <c r="N89">
        <v>-4.1398340844703251E-3</v>
      </c>
    </row>
    <row r="90" spans="1:14" x14ac:dyDescent="0.45">
      <c r="A90">
        <v>66</v>
      </c>
      <c r="B90">
        <v>2.1276128604732523E-2</v>
      </c>
      <c r="C90">
        <v>-2.1276128604732523E-2</v>
      </c>
      <c r="L90">
        <v>66</v>
      </c>
      <c r="M90">
        <v>1.4909662583526429E-4</v>
      </c>
      <c r="N90">
        <v>-1.4909662583526429E-4</v>
      </c>
    </row>
    <row r="91" spans="1:14" x14ac:dyDescent="0.45">
      <c r="A91">
        <v>67</v>
      </c>
      <c r="B91">
        <v>-4.7074124757475432E-3</v>
      </c>
      <c r="C91">
        <v>4.7074124757475432E-3</v>
      </c>
      <c r="L91">
        <v>67</v>
      </c>
      <c r="M91">
        <v>2.0208358984053824E-2</v>
      </c>
      <c r="N91">
        <v>-2.0208358984053824E-2</v>
      </c>
    </row>
    <row r="92" spans="1:14" x14ac:dyDescent="0.45">
      <c r="A92">
        <v>68</v>
      </c>
      <c r="B92">
        <v>2.2532130590495907E-2</v>
      </c>
      <c r="C92">
        <v>-2.2532130590495907E-2</v>
      </c>
      <c r="L92">
        <v>68</v>
      </c>
      <c r="M92">
        <v>-1.8145995839692905E-3</v>
      </c>
      <c r="N92">
        <v>1.8145995839692905E-3</v>
      </c>
    </row>
    <row r="93" spans="1:14" x14ac:dyDescent="0.45">
      <c r="A93">
        <v>69</v>
      </c>
      <c r="B93">
        <v>2.0072460035042608E-2</v>
      </c>
      <c r="C93">
        <v>-2.0072460035042608E-2</v>
      </c>
      <c r="L93">
        <v>69</v>
      </c>
      <c r="M93">
        <v>-4.8435376442426941E-4</v>
      </c>
      <c r="N93">
        <v>4.8435376442426941E-4</v>
      </c>
    </row>
    <row r="94" spans="1:14" x14ac:dyDescent="0.45">
      <c r="A94">
        <v>70</v>
      </c>
      <c r="B94">
        <v>4.3462685049635384E-3</v>
      </c>
      <c r="C94">
        <v>-4.3462685049635384E-3</v>
      </c>
      <c r="L94">
        <v>70</v>
      </c>
      <c r="M94">
        <v>1.2121309001740445E-2</v>
      </c>
      <c r="N94">
        <v>-1.2121309001740445E-2</v>
      </c>
    </row>
    <row r="95" spans="1:14" x14ac:dyDescent="0.45">
      <c r="A95">
        <v>71</v>
      </c>
      <c r="B95">
        <v>2.1192863515905654E-4</v>
      </c>
      <c r="C95">
        <v>-2.1192863515905654E-4</v>
      </c>
      <c r="L95">
        <v>71</v>
      </c>
      <c r="M95">
        <v>1.5436366044098669E-2</v>
      </c>
      <c r="N95">
        <v>-1.5436366044098669E-2</v>
      </c>
    </row>
    <row r="96" spans="1:14" x14ac:dyDescent="0.45">
      <c r="A96">
        <v>72</v>
      </c>
      <c r="B96">
        <v>6.413438439865778E-3</v>
      </c>
      <c r="C96">
        <v>-6.413438439865778E-3</v>
      </c>
      <c r="L96">
        <v>72</v>
      </c>
      <c r="M96">
        <v>1.0220957830961845E-2</v>
      </c>
      <c r="N96">
        <v>-1.0220957830961845E-2</v>
      </c>
    </row>
    <row r="97" spans="1:14" x14ac:dyDescent="0.45">
      <c r="A97">
        <v>73</v>
      </c>
      <c r="B97">
        <v>-3.3729103658739421E-3</v>
      </c>
      <c r="C97">
        <v>3.3729103658739421E-3</v>
      </c>
      <c r="L97">
        <v>73</v>
      </c>
      <c r="M97">
        <v>1.7864592540093548E-2</v>
      </c>
      <c r="N97">
        <v>-1.7864592540093548E-2</v>
      </c>
    </row>
    <row r="98" spans="1:14" x14ac:dyDescent="0.45">
      <c r="A98">
        <v>74</v>
      </c>
      <c r="B98">
        <v>3.6136006799348955E-3</v>
      </c>
      <c r="C98">
        <v>-3.6136006799348955E-3</v>
      </c>
      <c r="L98">
        <v>74</v>
      </c>
      <c r="M98">
        <v>1.1530088637498215E-2</v>
      </c>
      <c r="N98">
        <v>-1.1530088637498215E-2</v>
      </c>
    </row>
    <row r="99" spans="1:14" x14ac:dyDescent="0.45">
      <c r="A99">
        <v>75</v>
      </c>
      <c r="B99">
        <v>9.5796101123109823E-3</v>
      </c>
      <c r="C99">
        <v>-9.5796101123109823E-3</v>
      </c>
      <c r="L99">
        <v>75</v>
      </c>
      <c r="M99">
        <v>5.5123099300326481E-3</v>
      </c>
      <c r="N99">
        <v>-5.5123099300326481E-3</v>
      </c>
    </row>
    <row r="100" spans="1:14" x14ac:dyDescent="0.45">
      <c r="A100">
        <v>76</v>
      </c>
      <c r="B100">
        <v>9.4749432801640339E-3</v>
      </c>
      <c r="C100">
        <v>-9.4749432801640339E-3</v>
      </c>
      <c r="L100">
        <v>76</v>
      </c>
      <c r="M100">
        <v>4.5621343446433475E-3</v>
      </c>
      <c r="N100">
        <v>-4.5621343446433475E-3</v>
      </c>
    </row>
    <row r="101" spans="1:14" x14ac:dyDescent="0.45">
      <c r="A101">
        <v>77</v>
      </c>
      <c r="B101">
        <v>1.5310119172356435E-2</v>
      </c>
      <c r="C101">
        <v>-1.5310119172356435E-2</v>
      </c>
      <c r="L101">
        <v>77</v>
      </c>
      <c r="M101">
        <v>-2.7320363433775818E-4</v>
      </c>
      <c r="N101">
        <v>2.7320363433775818E-4</v>
      </c>
    </row>
    <row r="102" spans="1:14" x14ac:dyDescent="0.45">
      <c r="A102">
        <v>78</v>
      </c>
      <c r="B102">
        <v>2.0959316138041365E-3</v>
      </c>
      <c r="C102">
        <v>-2.0959316138041365E-3</v>
      </c>
      <c r="L102">
        <v>78</v>
      </c>
      <c r="M102">
        <v>1.0030922713883986E-2</v>
      </c>
      <c r="N102">
        <v>-1.0030922713883986E-2</v>
      </c>
    </row>
    <row r="103" spans="1:14" x14ac:dyDescent="0.45">
      <c r="A103">
        <v>79</v>
      </c>
      <c r="B103">
        <v>8.349774834584333E-3</v>
      </c>
      <c r="C103">
        <v>-8.349774834584333E-3</v>
      </c>
      <c r="L103">
        <v>79</v>
      </c>
      <c r="M103">
        <v>4.7943994877385088E-3</v>
      </c>
      <c r="N103">
        <v>-4.7943994877385088E-3</v>
      </c>
    </row>
    <row r="104" spans="1:14" x14ac:dyDescent="0.45">
      <c r="A104">
        <v>80</v>
      </c>
      <c r="B104">
        <v>-4.9429128480781778E-3</v>
      </c>
      <c r="C104">
        <v>4.9429128480781778E-3</v>
      </c>
      <c r="L104">
        <v>80</v>
      </c>
      <c r="M104">
        <v>1.4971835757908347E-2</v>
      </c>
      <c r="N104">
        <v>-1.4971835757908347E-2</v>
      </c>
    </row>
    <row r="105" spans="1:14" x14ac:dyDescent="0.45">
      <c r="A105">
        <v>81</v>
      </c>
      <c r="B105">
        <v>-5.3092467605924971E-3</v>
      </c>
      <c r="C105">
        <v>5.3092467605924971E-3</v>
      </c>
      <c r="L105">
        <v>81</v>
      </c>
      <c r="M105">
        <v>1.4528420484726672E-2</v>
      </c>
      <c r="N105">
        <v>-1.4528420484726672E-2</v>
      </c>
    </row>
    <row r="106" spans="1:14" x14ac:dyDescent="0.45">
      <c r="A106">
        <v>82</v>
      </c>
      <c r="B106">
        <v>1.2824281908866399E-2</v>
      </c>
      <c r="C106">
        <v>-1.2824281908866399E-2</v>
      </c>
      <c r="L106">
        <v>82</v>
      </c>
      <c r="M106">
        <v>-8.2219397256268634E-4</v>
      </c>
      <c r="N106">
        <v>8.2219397256268634E-4</v>
      </c>
    </row>
    <row r="107" spans="1:14" x14ac:dyDescent="0.45">
      <c r="A107">
        <v>83</v>
      </c>
      <c r="B107">
        <v>-1.5150740952655992E-3</v>
      </c>
      <c r="C107">
        <v>1.5150740952655992E-3</v>
      </c>
      <c r="L107">
        <v>83</v>
      </c>
      <c r="M107">
        <v>1.0474337987065659E-2</v>
      </c>
      <c r="N107">
        <v>-1.0474337987065659E-2</v>
      </c>
    </row>
    <row r="108" spans="1:14" x14ac:dyDescent="0.45">
      <c r="A108">
        <v>84</v>
      </c>
      <c r="B108">
        <v>1.0626278433780471E-2</v>
      </c>
      <c r="C108">
        <v>-1.0626278433780471E-2</v>
      </c>
      <c r="L108">
        <v>84</v>
      </c>
      <c r="M108">
        <v>5.5028187299963494E-4</v>
      </c>
      <c r="N108">
        <v>-5.5028187299963494E-4</v>
      </c>
    </row>
    <row r="109" spans="1:14" x14ac:dyDescent="0.45">
      <c r="A109">
        <v>85</v>
      </c>
      <c r="B109">
        <v>1.120194601058869E-2</v>
      </c>
      <c r="C109">
        <v>-1.120194601058869E-2</v>
      </c>
      <c r="L109">
        <v>85</v>
      </c>
      <c r="M109">
        <v>-1.0428353026854971E-4</v>
      </c>
      <c r="N109">
        <v>1.0428353026854971E-4</v>
      </c>
    </row>
    <row r="110" spans="1:14" x14ac:dyDescent="0.45">
      <c r="A110">
        <v>86</v>
      </c>
      <c r="B110">
        <v>1.4679306209224429E-3</v>
      </c>
      <c r="C110">
        <v>-1.4679306209224429E-3</v>
      </c>
      <c r="L110">
        <v>86</v>
      </c>
      <c r="M110">
        <v>7.3704310747939455E-3</v>
      </c>
      <c r="N110">
        <v>-7.3704310747939455E-3</v>
      </c>
    </row>
    <row r="111" spans="1:14" x14ac:dyDescent="0.45">
      <c r="A111">
        <v>87</v>
      </c>
      <c r="B111">
        <v>-2.5617424167350897E-3</v>
      </c>
      <c r="C111">
        <v>2.5617424167350897E-3</v>
      </c>
      <c r="L111">
        <v>87</v>
      </c>
      <c r="M111">
        <v>1.0474337987065659E-2</v>
      </c>
      <c r="N111">
        <v>-1.0474337987065659E-2</v>
      </c>
    </row>
    <row r="112" spans="1:14" x14ac:dyDescent="0.45">
      <c r="A112">
        <v>88</v>
      </c>
      <c r="B112">
        <v>2.3107798167304128E-2</v>
      </c>
      <c r="C112">
        <v>-2.3107798167304128E-2</v>
      </c>
      <c r="L112">
        <v>88</v>
      </c>
      <c r="M112">
        <v>-1.0872940164680614E-2</v>
      </c>
      <c r="N112">
        <v>1.0872940164680614E-2</v>
      </c>
    </row>
    <row r="113" spans="1:14" x14ac:dyDescent="0.45">
      <c r="A113">
        <v>89</v>
      </c>
      <c r="B113">
        <v>-2.3262420444044533E-3</v>
      </c>
      <c r="C113">
        <v>2.3262420444044533E-3</v>
      </c>
      <c r="L113">
        <v>89</v>
      </c>
      <c r="M113">
        <v>9.5875074407023135E-3</v>
      </c>
      <c r="N113">
        <v>-9.5875074407023135E-3</v>
      </c>
    </row>
    <row r="114" spans="1:14" x14ac:dyDescent="0.45">
      <c r="A114">
        <v>90</v>
      </c>
      <c r="B114">
        <v>-7.7950840240825353E-3</v>
      </c>
      <c r="C114">
        <v>7.7950840240825353E-3</v>
      </c>
      <c r="L114">
        <v>90</v>
      </c>
      <c r="M114">
        <v>1.3662704951371977E-2</v>
      </c>
      <c r="N114">
        <v>-1.3662704951371977E-2</v>
      </c>
    </row>
    <row r="115" spans="1:14" x14ac:dyDescent="0.45">
      <c r="A115">
        <v>91</v>
      </c>
      <c r="B115">
        <v>9.5534434042742443E-3</v>
      </c>
      <c r="C115">
        <v>-9.5534434042742443E-3</v>
      </c>
      <c r="L115">
        <v>91</v>
      </c>
      <c r="M115">
        <v>-6.7438888150212883E-4</v>
      </c>
      <c r="N115">
        <v>6.7438888150212883E-4</v>
      </c>
    </row>
    <row r="116" spans="1:14" x14ac:dyDescent="0.45">
      <c r="A116">
        <v>92</v>
      </c>
      <c r="B116">
        <v>6.7012722282698877E-3</v>
      </c>
      <c r="C116">
        <v>-6.7012722282698877E-3</v>
      </c>
      <c r="L116">
        <v>92</v>
      </c>
      <c r="M116">
        <v>1.3104223413110752E-3</v>
      </c>
      <c r="N116">
        <v>-1.3104223413110752E-3</v>
      </c>
    </row>
    <row r="117" spans="1:14" x14ac:dyDescent="0.45">
      <c r="A117">
        <v>93</v>
      </c>
      <c r="B117">
        <v>1.8865979495102389E-3</v>
      </c>
      <c r="C117">
        <v>-1.8865979495102389E-3</v>
      </c>
      <c r="L117">
        <v>93</v>
      </c>
      <c r="M117">
        <v>4.2242941365049289E-3</v>
      </c>
      <c r="N117">
        <v>-4.2242941365049289E-3</v>
      </c>
    </row>
    <row r="118" spans="1:14" x14ac:dyDescent="0.45">
      <c r="A118">
        <v>94</v>
      </c>
      <c r="B118">
        <v>-1.5331095938662853E-2</v>
      </c>
      <c r="C118">
        <v>1.5331095938662853E-2</v>
      </c>
      <c r="L118">
        <v>94</v>
      </c>
      <c r="M118">
        <v>1.8096857683188711E-2</v>
      </c>
      <c r="N118">
        <v>-1.8096857683188711E-2</v>
      </c>
    </row>
    <row r="119" spans="1:14" x14ac:dyDescent="0.45">
      <c r="A119">
        <v>95</v>
      </c>
      <c r="B119">
        <v>-6.8269158267232569E-3</v>
      </c>
      <c r="C119">
        <v>6.8269158267232569E-3</v>
      </c>
      <c r="L119">
        <v>95</v>
      </c>
      <c r="M119">
        <v>1.0769948169186775E-2</v>
      </c>
      <c r="N119">
        <v>-1.0769948169186775E-2</v>
      </c>
    </row>
    <row r="120" spans="1:14" x14ac:dyDescent="0.45">
      <c r="A120">
        <v>96</v>
      </c>
      <c r="B120">
        <v>1.769128960369952E-2</v>
      </c>
      <c r="C120">
        <v>-1.769128960369952E-2</v>
      </c>
      <c r="L120">
        <v>96</v>
      </c>
      <c r="M120">
        <v>-9.3315442150490834E-3</v>
      </c>
      <c r="N120">
        <v>9.3315442150490834E-3</v>
      </c>
    </row>
    <row r="121" spans="1:14" x14ac:dyDescent="0.45">
      <c r="A121">
        <v>97</v>
      </c>
      <c r="B121">
        <v>-2.7187426649555139E-3</v>
      </c>
      <c r="C121">
        <v>2.7187426649555139E-3</v>
      </c>
      <c r="L121">
        <v>97</v>
      </c>
      <c r="M121">
        <v>6.7792107105517137E-3</v>
      </c>
      <c r="N121">
        <v>-6.7792107105517137E-3</v>
      </c>
    </row>
    <row r="122" spans="1:14" x14ac:dyDescent="0.45">
      <c r="A122">
        <v>98</v>
      </c>
      <c r="B122">
        <v>-8.3707516008907513E-3</v>
      </c>
      <c r="C122">
        <v>8.3707516008907513E-3</v>
      </c>
      <c r="L122">
        <v>98</v>
      </c>
      <c r="M122">
        <v>1.1318938507411704E-2</v>
      </c>
      <c r="N122">
        <v>-1.1318938507411704E-2</v>
      </c>
    </row>
    <row r="123" spans="1:14" x14ac:dyDescent="0.45">
      <c r="A123">
        <v>99</v>
      </c>
      <c r="B123">
        <v>-3.7654109864250027E-3</v>
      </c>
      <c r="C123">
        <v>3.7654109864250027E-3</v>
      </c>
      <c r="L123">
        <v>99</v>
      </c>
      <c r="M123">
        <v>7.4971211528458521E-3</v>
      </c>
      <c r="N123">
        <v>-7.4971211528458521E-3</v>
      </c>
    </row>
    <row r="124" spans="1:14" x14ac:dyDescent="0.45">
      <c r="A124">
        <v>100</v>
      </c>
      <c r="B124">
        <v>-4.4223906575937416E-4</v>
      </c>
      <c r="C124">
        <v>4.4223906575937416E-4</v>
      </c>
      <c r="L124">
        <v>100</v>
      </c>
      <c r="M124">
        <v>4.3087541885395344E-3</v>
      </c>
      <c r="N124">
        <v>-4.3087541885395344E-3</v>
      </c>
    </row>
    <row r="125" spans="1:14" x14ac:dyDescent="0.45">
      <c r="A125">
        <v>101</v>
      </c>
      <c r="B125">
        <v>5.7331040309106102E-3</v>
      </c>
      <c r="C125">
        <v>-5.7331040309106102E-3</v>
      </c>
      <c r="L125">
        <v>101</v>
      </c>
      <c r="M125">
        <v>-1.0755741286664995E-3</v>
      </c>
      <c r="N125">
        <v>1.0755741286664995E-3</v>
      </c>
    </row>
    <row r="126" spans="1:14" x14ac:dyDescent="0.45">
      <c r="A126">
        <v>102</v>
      </c>
      <c r="B126">
        <v>-6.4605819142089359E-3</v>
      </c>
      <c r="C126">
        <v>6.4605819142089359E-3</v>
      </c>
      <c r="L126">
        <v>102</v>
      </c>
      <c r="M126">
        <v>8.658446868321663E-3</v>
      </c>
      <c r="N126">
        <v>-8.658446868321663E-3</v>
      </c>
    </row>
    <row r="127" spans="1:14" x14ac:dyDescent="0.45">
      <c r="A127">
        <v>103</v>
      </c>
      <c r="B127">
        <v>-7.8212507321192715E-3</v>
      </c>
      <c r="C127">
        <v>7.8212507321192715E-3</v>
      </c>
      <c r="L127">
        <v>103</v>
      </c>
      <c r="M127">
        <v>8.0038814650534792E-3</v>
      </c>
      <c r="N127">
        <v>-8.0038814650534792E-3</v>
      </c>
    </row>
    <row r="128" spans="1:14" x14ac:dyDescent="0.45">
      <c r="A128">
        <v>104</v>
      </c>
      <c r="B128">
        <v>3.796767636192056E-3</v>
      </c>
      <c r="C128">
        <v>-3.796767636192056E-3</v>
      </c>
      <c r="L128">
        <v>104</v>
      </c>
      <c r="M128">
        <v>-2.1102097660904056E-3</v>
      </c>
      <c r="N128">
        <v>2.1102097660904056E-3</v>
      </c>
    </row>
    <row r="129" spans="1:14" x14ac:dyDescent="0.45">
      <c r="A129">
        <v>105</v>
      </c>
      <c r="B129">
        <v>5.8639375710942965E-3</v>
      </c>
      <c r="C129">
        <v>-5.8639375710942965E-3</v>
      </c>
      <c r="L129">
        <v>105</v>
      </c>
      <c r="M129">
        <v>-5.3619217694226761E-3</v>
      </c>
      <c r="N129">
        <v>5.3619217694226761E-3</v>
      </c>
    </row>
    <row r="130" spans="1:14" x14ac:dyDescent="0.45">
      <c r="A130">
        <v>106</v>
      </c>
      <c r="B130">
        <v>-5.7540807972170302E-3</v>
      </c>
      <c r="C130">
        <v>5.7540807972170302E-3</v>
      </c>
      <c r="L130">
        <v>106</v>
      </c>
      <c r="M130">
        <v>3.4430386551848385E-3</v>
      </c>
      <c r="N130">
        <v>-3.4430386551848385E-3</v>
      </c>
    </row>
    <row r="131" spans="1:14" x14ac:dyDescent="0.45">
      <c r="A131">
        <v>107</v>
      </c>
      <c r="B131">
        <v>6.413438439865778E-3</v>
      </c>
      <c r="C131">
        <v>-6.413438439865778E-3</v>
      </c>
      <c r="L131">
        <v>107</v>
      </c>
      <c r="M131">
        <v>-6.8188576670196047E-3</v>
      </c>
      <c r="N131">
        <v>6.8188576670196047E-3</v>
      </c>
    </row>
    <row r="132" spans="1:14" x14ac:dyDescent="0.45">
      <c r="A132">
        <v>108</v>
      </c>
      <c r="B132">
        <v>-1.4627406791921267E-3</v>
      </c>
      <c r="C132">
        <v>1.4627406791921267E-3</v>
      </c>
      <c r="L132">
        <v>108</v>
      </c>
      <c r="M132">
        <v>-1.0122290896405475E-3</v>
      </c>
      <c r="N132">
        <v>1.0122290896405475E-3</v>
      </c>
    </row>
    <row r="133" spans="1:14" x14ac:dyDescent="0.45">
      <c r="A133">
        <v>109</v>
      </c>
      <c r="B133">
        <v>-5.6232472570333439E-3</v>
      </c>
      <c r="C133">
        <v>5.6232472570333439E-3</v>
      </c>
      <c r="L133">
        <v>109</v>
      </c>
      <c r="M133">
        <v>2.3450579787349804E-3</v>
      </c>
      <c r="N133">
        <v>-2.3450579787349804E-3</v>
      </c>
    </row>
    <row r="134" spans="1:14" x14ac:dyDescent="0.45">
      <c r="A134">
        <v>110</v>
      </c>
      <c r="B134">
        <v>3.7444342201185818E-3</v>
      </c>
      <c r="C134">
        <v>-3.7444342201185818E-3</v>
      </c>
      <c r="L134">
        <v>110</v>
      </c>
      <c r="M134">
        <v>-5.7208769905697449E-3</v>
      </c>
      <c r="N134">
        <v>5.7208769905697449E-3</v>
      </c>
    </row>
    <row r="135" spans="1:14" x14ac:dyDescent="0.45">
      <c r="A135">
        <v>111</v>
      </c>
      <c r="B135">
        <v>-6.0419145856211408E-3</v>
      </c>
      <c r="C135">
        <v>6.0419145856211408E-3</v>
      </c>
      <c r="L135">
        <v>111</v>
      </c>
      <c r="M135">
        <v>2.1550228616571201E-3</v>
      </c>
      <c r="N135">
        <v>-2.1550228616571201E-3</v>
      </c>
    </row>
    <row r="136" spans="1:14" x14ac:dyDescent="0.45">
      <c r="A136">
        <v>112</v>
      </c>
      <c r="B136">
        <v>1.0495444893596786E-2</v>
      </c>
      <c r="C136">
        <v>-1.0495444893596786E-2</v>
      </c>
      <c r="L136">
        <v>112</v>
      </c>
      <c r="M136">
        <v>-1.1802000737061266E-2</v>
      </c>
      <c r="N136">
        <v>1.1802000737061266E-2</v>
      </c>
    </row>
    <row r="137" spans="1:14" x14ac:dyDescent="0.45">
      <c r="A137">
        <v>113</v>
      </c>
      <c r="B137">
        <v>-9.1034194259193967E-3</v>
      </c>
      <c r="C137">
        <v>9.1034194259193967E-3</v>
      </c>
      <c r="L137">
        <v>113</v>
      </c>
      <c r="M137">
        <v>3.4852686812021404E-3</v>
      </c>
      <c r="N137">
        <v>-3.4852686812021404E-3</v>
      </c>
    </row>
    <row r="138" spans="1:14" x14ac:dyDescent="0.45">
      <c r="A138">
        <v>114</v>
      </c>
      <c r="B138">
        <v>-2.2553107356802334E-2</v>
      </c>
      <c r="C138">
        <v>2.2553107356802334E-2</v>
      </c>
      <c r="L138">
        <v>114</v>
      </c>
      <c r="M138">
        <v>1.3979430146501744E-2</v>
      </c>
      <c r="N138">
        <v>-1.3979430146501744E-2</v>
      </c>
    </row>
    <row r="139" spans="1:14" x14ac:dyDescent="0.45">
      <c r="A139">
        <v>115</v>
      </c>
      <c r="B139">
        <v>-9.2865863821765555E-3</v>
      </c>
      <c r="C139">
        <v>9.2865863821765555E-3</v>
      </c>
      <c r="L139">
        <v>115</v>
      </c>
      <c r="M139">
        <v>2.4295180307695851E-3</v>
      </c>
      <c r="N139">
        <v>-2.4295180307695851E-3</v>
      </c>
    </row>
    <row r="140" spans="1:14" x14ac:dyDescent="0.45">
      <c r="A140">
        <v>116</v>
      </c>
      <c r="B140">
        <v>-9.0249193018091829E-3</v>
      </c>
      <c r="C140">
        <v>9.0249193018091829E-3</v>
      </c>
      <c r="L140">
        <v>116</v>
      </c>
      <c r="M140">
        <v>1.2259622892764705E-3</v>
      </c>
      <c r="N140">
        <v>-1.2259622892764705E-3</v>
      </c>
    </row>
    <row r="141" spans="1:14" x14ac:dyDescent="0.45">
      <c r="A141">
        <v>117</v>
      </c>
      <c r="B141">
        <v>-1.2374257930511548E-2</v>
      </c>
      <c r="C141">
        <v>1.2374257930511548E-2</v>
      </c>
      <c r="L141">
        <v>117</v>
      </c>
      <c r="M141">
        <v>2.9151633299685604E-3</v>
      </c>
      <c r="N141">
        <v>-2.9151633299685604E-3</v>
      </c>
    </row>
    <row r="142" spans="1:14" x14ac:dyDescent="0.45">
      <c r="A142">
        <v>118</v>
      </c>
      <c r="B142">
        <v>6.3349383157555667E-3</v>
      </c>
      <c r="C142">
        <v>-6.3349383157555667E-3</v>
      </c>
      <c r="L142">
        <v>118</v>
      </c>
      <c r="M142">
        <v>-1.2519911179355404E-2</v>
      </c>
      <c r="N142">
        <v>1.2519911179355404E-2</v>
      </c>
    </row>
    <row r="143" spans="1:14" x14ac:dyDescent="0.45">
      <c r="A143">
        <v>119</v>
      </c>
      <c r="B143">
        <v>3.3257668915307867E-3</v>
      </c>
      <c r="C143">
        <v>-3.3257668915307867E-3</v>
      </c>
      <c r="L143">
        <v>119</v>
      </c>
      <c r="M143">
        <v>-1.1443045515914199E-2</v>
      </c>
      <c r="N143">
        <v>1.1443045515914199E-2</v>
      </c>
    </row>
    <row r="144" spans="1:14" x14ac:dyDescent="0.45">
      <c r="A144">
        <v>120</v>
      </c>
      <c r="B144">
        <v>-5.0737463882618624E-3</v>
      </c>
      <c r="C144">
        <v>5.0737463882618624E-3</v>
      </c>
      <c r="L144">
        <v>120</v>
      </c>
      <c r="M144">
        <v>-5.0874266003102129E-3</v>
      </c>
      <c r="N144">
        <v>5.0874266003102129E-3</v>
      </c>
    </row>
    <row r="145" spans="1:14" x14ac:dyDescent="0.45">
      <c r="A145">
        <v>121</v>
      </c>
      <c r="B145">
        <v>-2.2605440772875803E-2</v>
      </c>
      <c r="C145">
        <v>2.2605440772875803E-2</v>
      </c>
      <c r="L145">
        <v>121</v>
      </c>
      <c r="M145">
        <v>8.637331855313013E-3</v>
      </c>
      <c r="N145">
        <v>-8.637331855313013E-3</v>
      </c>
    </row>
    <row r="146" spans="1:14" x14ac:dyDescent="0.45">
      <c r="A146">
        <v>122</v>
      </c>
      <c r="B146">
        <v>-3.8122298638660977E-2</v>
      </c>
      <c r="C146">
        <v>3.8122298638660977E-2</v>
      </c>
      <c r="L146">
        <v>122</v>
      </c>
      <c r="M146">
        <v>2.0039438879984616E-2</v>
      </c>
      <c r="N146">
        <v>-2.0039438879984616E-2</v>
      </c>
    </row>
    <row r="147" spans="1:14" x14ac:dyDescent="0.45">
      <c r="A147">
        <v>123</v>
      </c>
      <c r="B147">
        <v>-1.1536923273335957E-2</v>
      </c>
      <c r="C147">
        <v>1.1536923273335957E-2</v>
      </c>
      <c r="L147">
        <v>123</v>
      </c>
      <c r="M147">
        <v>-1.8357145969779406E-3</v>
      </c>
      <c r="N147">
        <v>1.8357145969779406E-3</v>
      </c>
    </row>
    <row r="148" spans="1:14" x14ac:dyDescent="0.45">
      <c r="A148">
        <v>124</v>
      </c>
      <c r="B148">
        <v>-7.7950840240825353E-3</v>
      </c>
      <c r="C148">
        <v>7.7950840240825353E-3</v>
      </c>
      <c r="L148">
        <v>124</v>
      </c>
      <c r="M148">
        <v>-5.0029665482756074E-3</v>
      </c>
      <c r="N148">
        <v>5.0029665482756074E-3</v>
      </c>
    </row>
    <row r="149" spans="1:14" x14ac:dyDescent="0.45">
      <c r="A149">
        <v>125</v>
      </c>
      <c r="B149">
        <v>-4.9952462641516503E-3</v>
      </c>
      <c r="C149">
        <v>4.9952462641516503E-3</v>
      </c>
      <c r="L149">
        <v>125</v>
      </c>
      <c r="M149">
        <v>-9.8383045272567131E-3</v>
      </c>
      <c r="N149">
        <v>9.8383045272567131E-3</v>
      </c>
    </row>
    <row r="150" spans="1:14" x14ac:dyDescent="0.45">
      <c r="A150">
        <v>126</v>
      </c>
      <c r="B150">
        <v>-1.8209433822703951E-2</v>
      </c>
      <c r="C150">
        <v>1.8209433822703951E-2</v>
      </c>
      <c r="L150">
        <v>126</v>
      </c>
      <c r="M150">
        <v>3.8136176893042648E-4</v>
      </c>
      <c r="N150">
        <v>-3.8136176893042648E-4</v>
      </c>
    </row>
    <row r="151" spans="1:14" x14ac:dyDescent="0.45">
      <c r="A151">
        <v>127</v>
      </c>
      <c r="B151">
        <v>-8.0829178124866442E-3</v>
      </c>
      <c r="C151">
        <v>8.0829178124866442E-3</v>
      </c>
      <c r="L151">
        <v>127</v>
      </c>
      <c r="M151">
        <v>-7.8323782914348564E-3</v>
      </c>
      <c r="N151">
        <v>7.8323782914348564E-3</v>
      </c>
    </row>
    <row r="152" spans="1:14" x14ac:dyDescent="0.45">
      <c r="A152">
        <v>128</v>
      </c>
      <c r="B152">
        <v>-2.6164113065872067E-2</v>
      </c>
      <c r="C152">
        <v>2.6164113065872067E-2</v>
      </c>
      <c r="L152">
        <v>128</v>
      </c>
      <c r="M152">
        <v>-1.6245644668914294E-3</v>
      </c>
      <c r="N152">
        <v>1.6245644668914294E-3</v>
      </c>
    </row>
    <row r="153" spans="1:14" x14ac:dyDescent="0.45">
      <c r="A153">
        <v>129</v>
      </c>
      <c r="B153">
        <v>-1.7136598793197726E-2</v>
      </c>
      <c r="C153">
        <v>1.7136598793197726E-2</v>
      </c>
      <c r="L153">
        <v>129</v>
      </c>
      <c r="M153">
        <v>-8.9303589678847162E-3</v>
      </c>
      <c r="N153">
        <v>8.9303589678847162E-3</v>
      </c>
    </row>
    <row r="154" spans="1:14" x14ac:dyDescent="0.45">
      <c r="A154">
        <v>130</v>
      </c>
      <c r="B154">
        <v>-1.8471100903071323E-2</v>
      </c>
      <c r="C154">
        <v>1.8471100903071323E-2</v>
      </c>
      <c r="L154">
        <v>130</v>
      </c>
      <c r="M154">
        <v>-8.9725889939020163E-3</v>
      </c>
      <c r="N154">
        <v>8.9725889939020163E-3</v>
      </c>
    </row>
    <row r="155" spans="1:14" x14ac:dyDescent="0.45">
      <c r="A155">
        <v>131</v>
      </c>
      <c r="B155">
        <v>-1.0804255448307315E-2</v>
      </c>
      <c r="C155">
        <v>1.0804255448307315E-2</v>
      </c>
      <c r="L155">
        <v>131</v>
      </c>
      <c r="M155">
        <v>-1.7545284275414366E-2</v>
      </c>
      <c r="N155">
        <v>1.7545284275414366E-2</v>
      </c>
    </row>
    <row r="156" spans="1:14" x14ac:dyDescent="0.45">
      <c r="A156">
        <v>132</v>
      </c>
      <c r="B156">
        <v>-1.1301422901005323E-2</v>
      </c>
      <c r="C156">
        <v>1.1301422901005323E-2</v>
      </c>
      <c r="L156">
        <v>132</v>
      </c>
      <c r="M156">
        <v>-1.8453229834786367E-2</v>
      </c>
      <c r="N156">
        <v>1.8453229834786367E-2</v>
      </c>
    </row>
    <row r="157" spans="1:14" x14ac:dyDescent="0.45">
      <c r="A157">
        <v>133</v>
      </c>
      <c r="B157">
        <v>-1.7372099165528357E-2</v>
      </c>
      <c r="C157">
        <v>1.7372099165528357E-2</v>
      </c>
      <c r="L157">
        <v>133</v>
      </c>
      <c r="M157">
        <v>-1.3871272011909075E-2</v>
      </c>
      <c r="N157">
        <v>1.3871272011909075E-2</v>
      </c>
    </row>
    <row r="158" spans="1:14" x14ac:dyDescent="0.45">
      <c r="A158">
        <v>134</v>
      </c>
      <c r="B158">
        <v>-1.7398265873565098E-2</v>
      </c>
      <c r="C158">
        <v>1.7398265873565098E-2</v>
      </c>
      <c r="L158">
        <v>134</v>
      </c>
      <c r="M158">
        <v>-1.6742913781085628E-2</v>
      </c>
      <c r="N158">
        <v>1.6742913781085628E-2</v>
      </c>
    </row>
    <row r="159" spans="1:14" x14ac:dyDescent="0.45">
      <c r="A159">
        <v>135</v>
      </c>
      <c r="B159">
        <v>5.0792175270172109E-2</v>
      </c>
      <c r="C159">
        <v>0.9492078247298279</v>
      </c>
      <c r="L159">
        <v>135</v>
      </c>
      <c r="M159">
        <v>2.5508227249225253E-2</v>
      </c>
      <c r="N159">
        <v>0.9744917727507747</v>
      </c>
    </row>
    <row r="160" spans="1:14" x14ac:dyDescent="0.45">
      <c r="A160">
        <v>136</v>
      </c>
      <c r="B160">
        <v>3.6164985477636004E-2</v>
      </c>
      <c r="C160">
        <v>-3.6164985477636004E-2</v>
      </c>
      <c r="L160">
        <v>136</v>
      </c>
      <c r="M160">
        <v>2.7408578420003854E-2</v>
      </c>
      <c r="N160">
        <v>-2.7408578420003854E-2</v>
      </c>
    </row>
    <row r="161" spans="1:14" x14ac:dyDescent="0.45">
      <c r="A161">
        <v>137</v>
      </c>
      <c r="B161">
        <v>5.0138007569253677E-2</v>
      </c>
      <c r="C161">
        <v>-5.0138007569253677E-2</v>
      </c>
      <c r="L161">
        <v>137</v>
      </c>
      <c r="M161">
        <v>1.5985356382323599E-2</v>
      </c>
      <c r="N161">
        <v>-1.5985356382323599E-2</v>
      </c>
    </row>
    <row r="162" spans="1:14" x14ac:dyDescent="0.45">
      <c r="A162">
        <v>138</v>
      </c>
      <c r="B162">
        <v>3.7473320879472867E-2</v>
      </c>
      <c r="C162">
        <v>-3.7473320879472867E-2</v>
      </c>
      <c r="L162">
        <v>138</v>
      </c>
      <c r="M162">
        <v>2.5677147353294461E-2</v>
      </c>
      <c r="N162">
        <v>-2.5677147353294461E-2</v>
      </c>
    </row>
    <row r="163" spans="1:14" x14ac:dyDescent="0.45">
      <c r="A163">
        <v>139</v>
      </c>
      <c r="B163">
        <v>3.8676989449162771E-2</v>
      </c>
      <c r="C163">
        <v>-3.8676989449162771E-2</v>
      </c>
      <c r="L163">
        <v>139</v>
      </c>
      <c r="M163">
        <v>2.4600281689853256E-2</v>
      </c>
      <c r="N163">
        <v>-2.4600281689853256E-2</v>
      </c>
    </row>
    <row r="164" spans="1:14" x14ac:dyDescent="0.45">
      <c r="A164">
        <v>140</v>
      </c>
      <c r="B164">
        <v>4.1764660997497767E-2</v>
      </c>
      <c r="C164">
        <v>-4.1764660997497767E-2</v>
      </c>
      <c r="L164">
        <v>140</v>
      </c>
      <c r="M164">
        <v>1.8476927917344434E-2</v>
      </c>
      <c r="N164">
        <v>-1.8476927917344434E-2</v>
      </c>
    </row>
    <row r="165" spans="1:14" x14ac:dyDescent="0.45">
      <c r="A165">
        <v>141</v>
      </c>
      <c r="B165">
        <v>3.318198076144796E-2</v>
      </c>
      <c r="C165">
        <v>-3.318198076144796E-2</v>
      </c>
      <c r="L165">
        <v>141</v>
      </c>
      <c r="M165">
        <v>2.5254847093121442E-2</v>
      </c>
      <c r="N165">
        <v>-2.5254847093121442E-2</v>
      </c>
    </row>
    <row r="166" spans="1:14" x14ac:dyDescent="0.45">
      <c r="A166">
        <v>142</v>
      </c>
      <c r="B166">
        <v>1.9549125874307863E-2</v>
      </c>
      <c r="C166">
        <v>-1.9549125874307863E-2</v>
      </c>
      <c r="L166">
        <v>142</v>
      </c>
      <c r="M166">
        <v>3.5685663519395089E-2</v>
      </c>
      <c r="N166">
        <v>-3.5685663519395089E-2</v>
      </c>
    </row>
    <row r="167" spans="1:14" x14ac:dyDescent="0.45">
      <c r="A167">
        <v>143</v>
      </c>
      <c r="B167">
        <v>3.2475479644456053E-2</v>
      </c>
      <c r="C167">
        <v>-3.2475479644456053E-2</v>
      </c>
      <c r="L167">
        <v>143</v>
      </c>
      <c r="M167">
        <v>2.2932195662169814E-2</v>
      </c>
      <c r="N167">
        <v>-2.2932195662169814E-2</v>
      </c>
    </row>
    <row r="168" spans="1:14" x14ac:dyDescent="0.45">
      <c r="A168">
        <v>144</v>
      </c>
      <c r="B168">
        <v>3.4568816287395027E-2</v>
      </c>
      <c r="C168">
        <v>-3.4568816287395027E-2</v>
      </c>
      <c r="L168">
        <v>144</v>
      </c>
      <c r="M168">
        <v>2.067288927024415E-2</v>
      </c>
      <c r="N168">
        <v>-2.067288927024415E-2</v>
      </c>
    </row>
    <row r="169" spans="1:14" x14ac:dyDescent="0.45">
      <c r="A169">
        <v>145</v>
      </c>
      <c r="B169">
        <v>2.9204641139863902E-2</v>
      </c>
      <c r="C169">
        <v>-2.9204641139863902E-2</v>
      </c>
      <c r="L169">
        <v>145</v>
      </c>
      <c r="M169">
        <v>2.4663626728879211E-2</v>
      </c>
      <c r="N169">
        <v>-2.4663626728879211E-2</v>
      </c>
    </row>
    <row r="170" spans="1:14" x14ac:dyDescent="0.45">
      <c r="A170">
        <v>146</v>
      </c>
      <c r="B170">
        <v>1.9051958421609859E-2</v>
      </c>
      <c r="C170">
        <v>-1.9051958421609859E-2</v>
      </c>
      <c r="L170">
        <v>146</v>
      </c>
      <c r="M170">
        <v>3.1800501125803286E-2</v>
      </c>
      <c r="N170">
        <v>-3.1800501125803286E-2</v>
      </c>
    </row>
    <row r="171" spans="1:14" x14ac:dyDescent="0.45">
      <c r="A171">
        <v>147</v>
      </c>
      <c r="B171">
        <v>2.4834800897728784E-2</v>
      </c>
      <c r="C171">
        <v>-2.4834800897728784E-2</v>
      </c>
      <c r="L171">
        <v>147</v>
      </c>
      <c r="M171">
        <v>2.6627322938683765E-2</v>
      </c>
      <c r="N171">
        <v>-2.6627322938683765E-2</v>
      </c>
    </row>
    <row r="172" spans="1:14" x14ac:dyDescent="0.45">
      <c r="A172">
        <v>148</v>
      </c>
      <c r="B172">
        <v>3.4827671397512092E-3</v>
      </c>
      <c r="C172">
        <v>-3.4827671397512092E-3</v>
      </c>
      <c r="L172">
        <v>148</v>
      </c>
      <c r="M172">
        <v>4.1851247317921211E-2</v>
      </c>
      <c r="N172">
        <v>-4.1851247317921211E-2</v>
      </c>
    </row>
    <row r="173" spans="1:14" x14ac:dyDescent="0.45">
      <c r="A173">
        <v>149</v>
      </c>
      <c r="B173">
        <v>2.2008796429761165E-2</v>
      </c>
      <c r="C173">
        <v>-2.2008796429761165E-2</v>
      </c>
      <c r="L173">
        <v>149</v>
      </c>
      <c r="M173">
        <v>2.508592698905223E-2</v>
      </c>
      <c r="N173">
        <v>-2.508592698905223E-2</v>
      </c>
    </row>
    <row r="174" spans="1:14" x14ac:dyDescent="0.45">
      <c r="A174">
        <v>150</v>
      </c>
      <c r="B174">
        <v>2.1537795685099892E-2</v>
      </c>
      <c r="C174">
        <v>-2.1537795685099892E-2</v>
      </c>
      <c r="L174">
        <v>150</v>
      </c>
      <c r="M174">
        <v>2.4790316806931115E-2</v>
      </c>
      <c r="N174">
        <v>-2.4790316806931115E-2</v>
      </c>
    </row>
    <row r="175" spans="1:14" x14ac:dyDescent="0.45">
      <c r="A175">
        <v>151</v>
      </c>
      <c r="B175">
        <v>2.5488968598647216E-2</v>
      </c>
      <c r="C175">
        <v>-2.5488968598647216E-2</v>
      </c>
      <c r="L175">
        <v>151</v>
      </c>
      <c r="M175">
        <v>1.5710861213211136E-2</v>
      </c>
      <c r="N175">
        <v>-1.5710861213211136E-2</v>
      </c>
    </row>
    <row r="176" spans="1:14" x14ac:dyDescent="0.45">
      <c r="A176">
        <v>152</v>
      </c>
      <c r="B176">
        <v>2.6221636423675858E-2</v>
      </c>
      <c r="C176">
        <v>-2.6221636423675858E-2</v>
      </c>
      <c r="L176">
        <v>152</v>
      </c>
      <c r="M176">
        <v>1.4528420484726672E-2</v>
      </c>
      <c r="N176">
        <v>-1.4528420484726672E-2</v>
      </c>
    </row>
    <row r="177" spans="1:14" x14ac:dyDescent="0.45">
      <c r="A177">
        <v>153</v>
      </c>
      <c r="B177">
        <v>2.9963475672929278E-2</v>
      </c>
      <c r="C177">
        <v>-2.9963475672929278E-2</v>
      </c>
      <c r="L177">
        <v>153</v>
      </c>
      <c r="M177">
        <v>1.12344784553771E-2</v>
      </c>
      <c r="N177">
        <v>-1.12344784553771E-2</v>
      </c>
    </row>
    <row r="178" spans="1:14" x14ac:dyDescent="0.45">
      <c r="A178">
        <v>154</v>
      </c>
      <c r="B178">
        <v>2.2375130342275486E-2</v>
      </c>
      <c r="C178">
        <v>-2.2375130342275486E-2</v>
      </c>
      <c r="L178">
        <v>154</v>
      </c>
      <c r="M178">
        <v>1.634431160347067E-2</v>
      </c>
      <c r="N178">
        <v>-1.634431160347067E-2</v>
      </c>
    </row>
    <row r="179" spans="1:14" x14ac:dyDescent="0.45">
      <c r="A179">
        <v>155</v>
      </c>
      <c r="B179">
        <v>1.4760618303584952E-2</v>
      </c>
      <c r="C179">
        <v>-1.4760618303584952E-2</v>
      </c>
      <c r="L179">
        <v>155</v>
      </c>
      <c r="M179">
        <v>2.2340975297927588E-2</v>
      </c>
      <c r="N179">
        <v>-2.2340975297927588E-2</v>
      </c>
    </row>
    <row r="180" spans="1:14" x14ac:dyDescent="0.45">
      <c r="A180">
        <v>156</v>
      </c>
      <c r="B180">
        <v>-1.0830422156344053E-2</v>
      </c>
      <c r="C180">
        <v>1.0830422156344053E-2</v>
      </c>
      <c r="L180">
        <v>156</v>
      </c>
      <c r="M180">
        <v>4.2674732825258604E-2</v>
      </c>
      <c r="N180">
        <v>-4.2674732825258604E-2</v>
      </c>
    </row>
    <row r="181" spans="1:14" x14ac:dyDescent="0.45">
      <c r="A181">
        <v>157</v>
      </c>
      <c r="B181">
        <v>1.8868791465352697E-2</v>
      </c>
      <c r="C181">
        <v>-1.8868791465352697E-2</v>
      </c>
      <c r="L181">
        <v>157</v>
      </c>
      <c r="M181">
        <v>1.8350237839292523E-2</v>
      </c>
      <c r="N181">
        <v>-1.8350237839292523E-2</v>
      </c>
    </row>
    <row r="182" spans="1:14" x14ac:dyDescent="0.45">
      <c r="A182">
        <v>158</v>
      </c>
      <c r="B182">
        <v>7.5386068854454789E-3</v>
      </c>
      <c r="C182">
        <v>-7.5386068854454789E-3</v>
      </c>
      <c r="L182">
        <v>158</v>
      </c>
      <c r="M182">
        <v>2.6986278159830832E-2</v>
      </c>
      <c r="N182">
        <v>-2.6986278159830832E-2</v>
      </c>
    </row>
    <row r="183" spans="1:14" x14ac:dyDescent="0.45">
      <c r="A183">
        <v>159</v>
      </c>
      <c r="B183">
        <v>8.5591084988782314E-3</v>
      </c>
      <c r="C183">
        <v>-8.5591084988782314E-3</v>
      </c>
      <c r="L183">
        <v>159</v>
      </c>
      <c r="M183">
        <v>2.5888297483380975E-2</v>
      </c>
      <c r="N183">
        <v>-2.5888297483380975E-2</v>
      </c>
    </row>
    <row r="184" spans="1:14" x14ac:dyDescent="0.45">
      <c r="A184">
        <v>160</v>
      </c>
      <c r="B184">
        <v>2.3631132328038873E-2</v>
      </c>
      <c r="C184">
        <v>-2.3631132328038873E-2</v>
      </c>
      <c r="L184">
        <v>160</v>
      </c>
      <c r="M184">
        <v>1.3662704951371977E-2</v>
      </c>
      <c r="N184">
        <v>-1.3662704951371977E-2</v>
      </c>
    </row>
    <row r="185" spans="1:14" x14ac:dyDescent="0.45">
      <c r="A185">
        <v>161</v>
      </c>
      <c r="B185">
        <v>1.941829233412418E-2</v>
      </c>
      <c r="C185">
        <v>-1.941829233412418E-2</v>
      </c>
      <c r="L185">
        <v>161</v>
      </c>
      <c r="M185">
        <v>1.6956646980721551E-2</v>
      </c>
      <c r="N185">
        <v>-1.6956646980721551E-2</v>
      </c>
    </row>
    <row r="186" spans="1:14" x14ac:dyDescent="0.45">
      <c r="A186">
        <v>162</v>
      </c>
      <c r="B186">
        <v>1.9549125874307863E-2</v>
      </c>
      <c r="C186">
        <v>-1.9549125874307863E-2</v>
      </c>
      <c r="L186">
        <v>162</v>
      </c>
      <c r="M186">
        <v>1.5922011343297647E-2</v>
      </c>
      <c r="N186">
        <v>-1.5922011343297647E-2</v>
      </c>
    </row>
    <row r="187" spans="1:14" x14ac:dyDescent="0.45">
      <c r="A187">
        <v>163</v>
      </c>
      <c r="B187">
        <v>1.638295420186266E-2</v>
      </c>
      <c r="C187">
        <v>-1.638295420186266E-2</v>
      </c>
      <c r="L187">
        <v>163</v>
      </c>
      <c r="M187">
        <v>1.729448718885997E-2</v>
      </c>
      <c r="N187">
        <v>-1.729448718885997E-2</v>
      </c>
    </row>
    <row r="188" spans="1:14" x14ac:dyDescent="0.45">
      <c r="A188">
        <v>164</v>
      </c>
      <c r="B188">
        <v>2.2453630466385696E-2</v>
      </c>
      <c r="C188">
        <v>-2.2453630466385696E-2</v>
      </c>
      <c r="L188">
        <v>164</v>
      </c>
      <c r="M188">
        <v>1.12344784553771E-2</v>
      </c>
      <c r="N188">
        <v>-1.12344784553771E-2</v>
      </c>
    </row>
    <row r="189" spans="1:14" x14ac:dyDescent="0.45">
      <c r="A189">
        <v>165</v>
      </c>
      <c r="B189">
        <v>2.433763344503078E-2</v>
      </c>
      <c r="C189">
        <v>-2.433763344503078E-2</v>
      </c>
      <c r="L189">
        <v>165</v>
      </c>
      <c r="M189">
        <v>9.6930825057455691E-3</v>
      </c>
      <c r="N189">
        <v>-9.6930825057455691E-3</v>
      </c>
    </row>
    <row r="190" spans="1:14" x14ac:dyDescent="0.45">
      <c r="A190">
        <v>166</v>
      </c>
      <c r="B190">
        <v>2.169479593332032E-2</v>
      </c>
      <c r="C190">
        <v>-2.169479593332032E-2</v>
      </c>
      <c r="L190">
        <v>166</v>
      </c>
      <c r="M190">
        <v>1.1382283546437657E-2</v>
      </c>
      <c r="N190">
        <v>-1.1382283546437657E-2</v>
      </c>
    </row>
    <row r="191" spans="1:14" x14ac:dyDescent="0.45">
      <c r="A191">
        <v>167</v>
      </c>
      <c r="B191">
        <v>1.1699113463286698E-2</v>
      </c>
      <c r="C191">
        <v>-1.1699113463286698E-2</v>
      </c>
      <c r="L191">
        <v>167</v>
      </c>
      <c r="M191">
        <v>1.9089263294595316E-2</v>
      </c>
      <c r="N191">
        <v>-1.9089263294595316E-2</v>
      </c>
    </row>
    <row r="192" spans="1:14" x14ac:dyDescent="0.45">
      <c r="A192">
        <v>168</v>
      </c>
      <c r="B192">
        <v>3.4490316163284816E-2</v>
      </c>
      <c r="C192">
        <v>-3.4490316163284816E-2</v>
      </c>
      <c r="L192">
        <v>168</v>
      </c>
      <c r="M192">
        <v>5.7139688600828676E-4</v>
      </c>
      <c r="N192">
        <v>-5.7139688600828676E-4</v>
      </c>
    </row>
    <row r="193" spans="1:14" x14ac:dyDescent="0.45">
      <c r="A193">
        <v>169</v>
      </c>
      <c r="B193">
        <v>1.8240790472471003E-2</v>
      </c>
      <c r="C193">
        <v>-1.8240790472471003E-2</v>
      </c>
      <c r="L193">
        <v>169</v>
      </c>
      <c r="M193">
        <v>1.3620474925354675E-2</v>
      </c>
      <c r="N193">
        <v>-1.3620474925354675E-2</v>
      </c>
    </row>
    <row r="194" spans="1:14" x14ac:dyDescent="0.45">
      <c r="A194">
        <v>170</v>
      </c>
      <c r="B194">
        <v>9.2394429078333992E-3</v>
      </c>
      <c r="C194">
        <v>-9.2394429078333992E-3</v>
      </c>
      <c r="L194">
        <v>170</v>
      </c>
      <c r="M194">
        <v>1.9849403762906753E-2</v>
      </c>
      <c r="N194">
        <v>-1.9849403762906753E-2</v>
      </c>
    </row>
    <row r="195" spans="1:14" x14ac:dyDescent="0.45">
      <c r="A195">
        <v>171</v>
      </c>
      <c r="B195">
        <v>9.2917763239068734E-3</v>
      </c>
      <c r="C195">
        <v>-9.2917763239068734E-3</v>
      </c>
      <c r="L195">
        <v>171</v>
      </c>
      <c r="M195">
        <v>1.9701598671846197E-2</v>
      </c>
      <c r="N195">
        <v>-1.9701598671846197E-2</v>
      </c>
    </row>
    <row r="196" spans="1:14" x14ac:dyDescent="0.45">
      <c r="A196">
        <v>172</v>
      </c>
      <c r="B196">
        <v>3.0591476665810975E-2</v>
      </c>
      <c r="C196">
        <v>-3.0591476665810975E-2</v>
      </c>
      <c r="L196">
        <v>172</v>
      </c>
      <c r="M196">
        <v>2.471748056786887E-3</v>
      </c>
      <c r="N196">
        <v>-2.471748056786887E-3</v>
      </c>
    </row>
    <row r="197" spans="1:14" x14ac:dyDescent="0.45">
      <c r="A197">
        <v>173</v>
      </c>
      <c r="B197">
        <v>-5.1522465123720763E-3</v>
      </c>
      <c r="C197">
        <v>5.1522465123720763E-3</v>
      </c>
      <c r="L197">
        <v>173</v>
      </c>
      <c r="M197">
        <v>3.1145935722535101E-2</v>
      </c>
      <c r="N197">
        <v>-3.1145935722535101E-2</v>
      </c>
    </row>
    <row r="198" spans="1:14" x14ac:dyDescent="0.45">
      <c r="A198">
        <v>174</v>
      </c>
      <c r="B198">
        <v>4.2444995406452933E-2</v>
      </c>
      <c r="C198">
        <v>-4.2444995406452933E-2</v>
      </c>
      <c r="L198">
        <v>174</v>
      </c>
      <c r="M198">
        <v>-7.3467329922358828E-3</v>
      </c>
      <c r="N198">
        <v>7.3467329922358828E-3</v>
      </c>
    </row>
    <row r="199" spans="1:14" x14ac:dyDescent="0.45">
      <c r="A199">
        <v>175</v>
      </c>
      <c r="B199">
        <v>3.6397673879716326E-3</v>
      </c>
      <c r="C199">
        <v>-3.6397673879716326E-3</v>
      </c>
      <c r="L199">
        <v>175</v>
      </c>
      <c r="M199">
        <v>2.3438955974377444E-2</v>
      </c>
      <c r="N199">
        <v>-2.3438955974377444E-2</v>
      </c>
    </row>
    <row r="200" spans="1:14" x14ac:dyDescent="0.45">
      <c r="A200">
        <v>176</v>
      </c>
      <c r="B200">
        <v>1.2510281412425552E-2</v>
      </c>
      <c r="C200">
        <v>-1.2510281412425552E-2</v>
      </c>
      <c r="L200">
        <v>176</v>
      </c>
      <c r="M200">
        <v>1.6048701421349554E-2</v>
      </c>
      <c r="N200">
        <v>-1.6048701421349554E-2</v>
      </c>
    </row>
    <row r="201" spans="1:14" x14ac:dyDescent="0.45">
      <c r="A201">
        <v>177</v>
      </c>
      <c r="B201">
        <v>2.3788132576259294E-2</v>
      </c>
      <c r="C201">
        <v>-2.3788132576259294E-2</v>
      </c>
      <c r="L201">
        <v>177</v>
      </c>
      <c r="M201">
        <v>6.7792107105517137E-3</v>
      </c>
      <c r="N201">
        <v>-6.7792107105517137E-3</v>
      </c>
    </row>
    <row r="202" spans="1:14" x14ac:dyDescent="0.45">
      <c r="A202">
        <v>178</v>
      </c>
      <c r="B202">
        <v>8.5591084988782314E-3</v>
      </c>
      <c r="C202">
        <v>-8.5591084988782314E-3</v>
      </c>
      <c r="L202">
        <v>178</v>
      </c>
      <c r="M202">
        <v>1.807574267018006E-2</v>
      </c>
      <c r="N202">
        <v>-1.807574267018006E-2</v>
      </c>
    </row>
    <row r="203" spans="1:14" x14ac:dyDescent="0.45">
      <c r="A203">
        <v>179</v>
      </c>
      <c r="B203">
        <v>1.9261292085903756E-2</v>
      </c>
      <c r="C203">
        <v>-1.9261292085903756E-2</v>
      </c>
      <c r="L203">
        <v>179</v>
      </c>
      <c r="M203">
        <v>8.5528718032784074E-3</v>
      </c>
      <c r="N203">
        <v>-8.5528718032784074E-3</v>
      </c>
    </row>
    <row r="204" spans="1:14" x14ac:dyDescent="0.45">
      <c r="A204">
        <v>180</v>
      </c>
      <c r="B204">
        <v>9.1871094917599233E-3</v>
      </c>
      <c r="C204">
        <v>-9.1871094917599233E-3</v>
      </c>
      <c r="L204">
        <v>180</v>
      </c>
      <c r="M204">
        <v>1.6407656642496622E-2</v>
      </c>
      <c r="N204">
        <v>-1.6407656642496622E-2</v>
      </c>
    </row>
    <row r="205" spans="1:14" x14ac:dyDescent="0.45">
      <c r="A205">
        <v>181</v>
      </c>
      <c r="B205">
        <v>5.9947711112779828E-3</v>
      </c>
      <c r="C205">
        <v>-5.9947711112779828E-3</v>
      </c>
      <c r="L205">
        <v>181</v>
      </c>
      <c r="M205">
        <v>1.7780132488058945E-2</v>
      </c>
      <c r="N205">
        <v>-1.7780132488058945E-2</v>
      </c>
    </row>
    <row r="206" spans="1:14" x14ac:dyDescent="0.45">
      <c r="A206">
        <v>182</v>
      </c>
      <c r="B206">
        <v>2.321246499945108E-2</v>
      </c>
      <c r="C206">
        <v>-2.321246499945108E-2</v>
      </c>
      <c r="L206">
        <v>182</v>
      </c>
      <c r="M206">
        <v>3.4219236421761867E-3</v>
      </c>
      <c r="N206">
        <v>-3.4219236421761867E-3</v>
      </c>
    </row>
    <row r="207" spans="1:14" x14ac:dyDescent="0.45">
      <c r="A207">
        <v>183</v>
      </c>
      <c r="B207">
        <v>2.0909794692218202E-2</v>
      </c>
      <c r="C207">
        <v>-2.0909794692218202E-2</v>
      </c>
      <c r="L207">
        <v>183</v>
      </c>
      <c r="M207">
        <v>5.2378147609201831E-3</v>
      </c>
      <c r="N207">
        <v>-5.2378147609201831E-3</v>
      </c>
    </row>
    <row r="208" spans="1:14" x14ac:dyDescent="0.45">
      <c r="A208">
        <v>184</v>
      </c>
      <c r="B208">
        <v>5.2592913159990335E-4</v>
      </c>
      <c r="C208">
        <v>-5.2592913159990335E-4</v>
      </c>
      <c r="L208">
        <v>184</v>
      </c>
      <c r="M208">
        <v>2.1074074517408517E-2</v>
      </c>
      <c r="N208">
        <v>-2.1074074517408517E-2</v>
      </c>
    </row>
    <row r="209" spans="1:14" x14ac:dyDescent="0.45">
      <c r="A209">
        <v>185</v>
      </c>
      <c r="B209">
        <v>9.6057768203477202E-3</v>
      </c>
      <c r="C209">
        <v>-9.6057768203477202E-3</v>
      </c>
      <c r="L209">
        <v>185</v>
      </c>
      <c r="M209">
        <v>1.3155944639164351E-2</v>
      </c>
      <c r="N209">
        <v>-1.3155944639164351E-2</v>
      </c>
    </row>
    <row r="210" spans="1:14" x14ac:dyDescent="0.45">
      <c r="A210">
        <v>186</v>
      </c>
      <c r="B210">
        <v>5.2882699942860779E-3</v>
      </c>
      <c r="C210">
        <v>-5.2882699942860779E-3</v>
      </c>
      <c r="L210">
        <v>186</v>
      </c>
      <c r="M210">
        <v>1.638654162948797E-2</v>
      </c>
      <c r="N210">
        <v>-1.638654162948797E-2</v>
      </c>
    </row>
    <row r="211" spans="1:14" x14ac:dyDescent="0.45">
      <c r="A211">
        <v>187</v>
      </c>
      <c r="B211">
        <v>2.0098626743079346E-2</v>
      </c>
      <c r="C211">
        <v>-2.0098626743079346E-2</v>
      </c>
      <c r="L211">
        <v>187</v>
      </c>
      <c r="M211">
        <v>4.3087541885395344E-3</v>
      </c>
      <c r="N211">
        <v>-4.3087541885395344E-3</v>
      </c>
    </row>
    <row r="212" spans="1:14" x14ac:dyDescent="0.45">
      <c r="A212">
        <v>188</v>
      </c>
      <c r="B212">
        <v>-3.6607441542780526E-3</v>
      </c>
      <c r="C212">
        <v>3.6607441542780526E-3</v>
      </c>
      <c r="L212">
        <v>188</v>
      </c>
      <c r="M212">
        <v>2.3270035870308237E-2</v>
      </c>
      <c r="N212">
        <v>-2.3270035870308237E-2</v>
      </c>
    </row>
    <row r="213" spans="1:14" x14ac:dyDescent="0.45">
      <c r="A213">
        <v>189</v>
      </c>
      <c r="B213">
        <v>1.2588781536535764E-2</v>
      </c>
      <c r="C213">
        <v>-1.2588781536535764E-2</v>
      </c>
      <c r="L213">
        <v>189</v>
      </c>
      <c r="M213">
        <v>8.8695969984081743E-3</v>
      </c>
      <c r="N213">
        <v>-8.8695969984081743E-3</v>
      </c>
    </row>
    <row r="214" spans="1:14" x14ac:dyDescent="0.45">
      <c r="A214">
        <v>190</v>
      </c>
      <c r="B214">
        <v>-4.5765789355638551E-3</v>
      </c>
      <c r="C214">
        <v>4.5765789355638551E-3</v>
      </c>
      <c r="L214">
        <v>190</v>
      </c>
      <c r="M214">
        <v>2.2425435349962192E-2</v>
      </c>
      <c r="N214">
        <v>-2.2425435349962192E-2</v>
      </c>
    </row>
    <row r="215" spans="1:14" x14ac:dyDescent="0.45">
      <c r="A215">
        <v>191</v>
      </c>
      <c r="B215">
        <v>9.6842769444579306E-3</v>
      </c>
      <c r="C215">
        <v>-9.6842769444579306E-3</v>
      </c>
      <c r="L215">
        <v>191</v>
      </c>
      <c r="M215">
        <v>1.0812178195204077E-2</v>
      </c>
      <c r="N215">
        <v>-1.0812178195204077E-2</v>
      </c>
    </row>
    <row r="216" spans="1:14" x14ac:dyDescent="0.45">
      <c r="A216">
        <v>192</v>
      </c>
      <c r="B216">
        <v>1.0233777813229414E-2</v>
      </c>
      <c r="C216">
        <v>-1.0233777813229414E-2</v>
      </c>
      <c r="L216">
        <v>192</v>
      </c>
      <c r="M216">
        <v>1.0368762922022403E-2</v>
      </c>
      <c r="N216">
        <v>-1.0368762922022403E-2</v>
      </c>
    </row>
    <row r="217" spans="1:14" x14ac:dyDescent="0.45">
      <c r="A217">
        <v>193</v>
      </c>
      <c r="B217">
        <v>8.4282749586945451E-3</v>
      </c>
      <c r="C217">
        <v>-8.4282749586945451E-3</v>
      </c>
      <c r="L217">
        <v>193</v>
      </c>
      <c r="M217">
        <v>1.1530088637498215E-2</v>
      </c>
      <c r="N217">
        <v>-1.1530088637498215E-2</v>
      </c>
    </row>
    <row r="218" spans="1:14" x14ac:dyDescent="0.45">
      <c r="A218">
        <v>194</v>
      </c>
      <c r="B218">
        <v>2.8576640146982205E-2</v>
      </c>
      <c r="C218">
        <v>-2.8576640146982205E-2</v>
      </c>
      <c r="L218">
        <v>194</v>
      </c>
      <c r="M218">
        <v>-5.0240815612842575E-3</v>
      </c>
      <c r="N218">
        <v>5.0240815612842575E-3</v>
      </c>
    </row>
    <row r="219" spans="1:14" x14ac:dyDescent="0.45">
      <c r="A219">
        <v>195</v>
      </c>
      <c r="B219">
        <v>-2.9804097453228848E-3</v>
      </c>
      <c r="C219">
        <v>2.9804097453228848E-3</v>
      </c>
      <c r="L219">
        <v>195</v>
      </c>
      <c r="M219">
        <v>2.0018323866975961E-2</v>
      </c>
      <c r="N219">
        <v>-2.0018323866975961E-2</v>
      </c>
    </row>
    <row r="220" spans="1:14" x14ac:dyDescent="0.45">
      <c r="A220">
        <v>196</v>
      </c>
      <c r="B220">
        <v>2.4102133072700142E-2</v>
      </c>
      <c r="C220">
        <v>-2.4102133072700142E-2</v>
      </c>
      <c r="L220">
        <v>196</v>
      </c>
      <c r="M220">
        <v>-2.0679797400731037E-3</v>
      </c>
      <c r="N220">
        <v>2.0679797400731037E-3</v>
      </c>
    </row>
    <row r="221" spans="1:14" x14ac:dyDescent="0.45">
      <c r="A221">
        <v>197</v>
      </c>
      <c r="B221">
        <v>1.4917618551805376E-2</v>
      </c>
      <c r="C221">
        <v>-1.4917618551805376E-2</v>
      </c>
      <c r="L221">
        <v>197</v>
      </c>
      <c r="M221">
        <v>4.9633195918077182E-3</v>
      </c>
      <c r="N221">
        <v>-4.9633195918077182E-3</v>
      </c>
    </row>
    <row r="222" spans="1:14" x14ac:dyDescent="0.45">
      <c r="A222">
        <v>198</v>
      </c>
      <c r="B222">
        <v>1.0469278185560048E-2</v>
      </c>
      <c r="C222">
        <v>-1.0469278185560048E-2</v>
      </c>
      <c r="L222">
        <v>198</v>
      </c>
      <c r="M222">
        <v>7.7293862959410143E-3</v>
      </c>
      <c r="N222">
        <v>-7.7293862959410143E-3</v>
      </c>
    </row>
    <row r="223" spans="1:14" x14ac:dyDescent="0.45">
      <c r="A223">
        <v>199</v>
      </c>
      <c r="B223">
        <v>1.5650286376834018E-2</v>
      </c>
      <c r="C223">
        <v>-1.5650286376834018E-2</v>
      </c>
      <c r="L223">
        <v>199</v>
      </c>
      <c r="M223">
        <v>3.5486137202280933E-3</v>
      </c>
      <c r="N223">
        <v>-3.5486137202280933E-3</v>
      </c>
    </row>
    <row r="224" spans="1:14" x14ac:dyDescent="0.45">
      <c r="A224">
        <v>200</v>
      </c>
      <c r="B224">
        <v>-6.4605819142089359E-3</v>
      </c>
      <c r="C224">
        <v>6.4605819142089359E-3</v>
      </c>
      <c r="L224">
        <v>200</v>
      </c>
      <c r="M224">
        <v>2.0947384439356613E-2</v>
      </c>
      <c r="N224">
        <v>-2.0947384439356613E-2</v>
      </c>
    </row>
    <row r="225" spans="1:14" x14ac:dyDescent="0.45">
      <c r="A225">
        <v>201</v>
      </c>
      <c r="B225">
        <v>1.3242949237454194E-2</v>
      </c>
      <c r="C225">
        <v>-1.3242949237454194E-2</v>
      </c>
      <c r="L225">
        <v>201</v>
      </c>
      <c r="M225">
        <v>4.6888244226952532E-3</v>
      </c>
      <c r="N225">
        <v>-4.6888244226952532E-3</v>
      </c>
    </row>
    <row r="226" spans="1:14" x14ac:dyDescent="0.45">
      <c r="A226">
        <v>202</v>
      </c>
      <c r="B226">
        <v>1.101877905433153E-2</v>
      </c>
      <c r="C226">
        <v>-1.101877905433153E-2</v>
      </c>
      <c r="L226">
        <v>202</v>
      </c>
      <c r="M226">
        <v>6.2302203723267856E-3</v>
      </c>
      <c r="N226">
        <v>-6.2302203723267856E-3</v>
      </c>
    </row>
    <row r="227" spans="1:14" x14ac:dyDescent="0.45">
      <c r="A227">
        <v>203</v>
      </c>
      <c r="B227">
        <v>6.0732712353881949E-3</v>
      </c>
      <c r="C227">
        <v>-6.0732712353881949E-3</v>
      </c>
      <c r="L227">
        <v>203</v>
      </c>
      <c r="M227">
        <v>9.2074372065465929E-3</v>
      </c>
      <c r="N227">
        <v>-9.2074372065465929E-3</v>
      </c>
    </row>
    <row r="228" spans="1:14" x14ac:dyDescent="0.45">
      <c r="A228">
        <v>204</v>
      </c>
      <c r="B228">
        <v>-2.1954085042207687E-3</v>
      </c>
      <c r="C228">
        <v>2.1954085042207687E-3</v>
      </c>
      <c r="L228">
        <v>204</v>
      </c>
      <c r="M228">
        <v>1.5647516174185184E-2</v>
      </c>
      <c r="N228">
        <v>-1.5647516174185184E-2</v>
      </c>
    </row>
    <row r="229" spans="1:14" x14ac:dyDescent="0.45">
      <c r="A229">
        <v>205</v>
      </c>
      <c r="B229">
        <v>8.7946088712088661E-3</v>
      </c>
      <c r="C229">
        <v>-8.7946088712088661E-3</v>
      </c>
      <c r="L229">
        <v>205</v>
      </c>
      <c r="M229">
        <v>6.5891755934738543E-3</v>
      </c>
      <c r="N229">
        <v>-6.5891755934738543E-3</v>
      </c>
    </row>
    <row r="230" spans="1:14" x14ac:dyDescent="0.45">
      <c r="A230">
        <v>206</v>
      </c>
      <c r="B230">
        <v>-1.4179760785046415E-2</v>
      </c>
      <c r="C230">
        <v>1.4179760785046415E-2</v>
      </c>
      <c r="L230">
        <v>206</v>
      </c>
      <c r="M230">
        <v>2.4389131559766745E-2</v>
      </c>
      <c r="N230">
        <v>-2.4389131559766745E-2</v>
      </c>
    </row>
    <row r="231" spans="1:14" x14ac:dyDescent="0.45">
      <c r="A231">
        <v>207</v>
      </c>
      <c r="B231">
        <v>-3.0065764533596228E-3</v>
      </c>
      <c r="C231">
        <v>3.0065764533596228E-3</v>
      </c>
      <c r="L231">
        <v>207</v>
      </c>
      <c r="M231">
        <v>1.5309675966046765E-2</v>
      </c>
      <c r="N231">
        <v>-1.5309675966046765E-2</v>
      </c>
    </row>
    <row r="232" spans="1:14" x14ac:dyDescent="0.45">
      <c r="A232">
        <v>208</v>
      </c>
      <c r="B232">
        <v>-3.425243781947418E-3</v>
      </c>
      <c r="C232">
        <v>3.425243781947418E-3</v>
      </c>
      <c r="L232">
        <v>208</v>
      </c>
      <c r="M232">
        <v>1.5563056122150577E-2</v>
      </c>
      <c r="N232">
        <v>-1.5563056122150577E-2</v>
      </c>
    </row>
    <row r="233" spans="1:14" x14ac:dyDescent="0.45">
      <c r="A233">
        <v>209</v>
      </c>
      <c r="B233">
        <v>5.4976036585799755E-3</v>
      </c>
      <c r="C233">
        <v>-5.4976036585799755E-3</v>
      </c>
      <c r="L233">
        <v>209</v>
      </c>
      <c r="M233">
        <v>8.1094565300967349E-3</v>
      </c>
      <c r="N233">
        <v>-8.1094565300967349E-3</v>
      </c>
    </row>
    <row r="234" spans="1:14" x14ac:dyDescent="0.45">
      <c r="A234">
        <v>210</v>
      </c>
      <c r="B234">
        <v>1.9758459538601763E-2</v>
      </c>
      <c r="C234">
        <v>-1.9758459538601763E-2</v>
      </c>
      <c r="L234">
        <v>210</v>
      </c>
      <c r="M234">
        <v>-3.6516057157219362E-3</v>
      </c>
      <c r="N234">
        <v>3.6516057157219362E-3</v>
      </c>
    </row>
    <row r="235" spans="1:14" x14ac:dyDescent="0.45">
      <c r="A235">
        <v>211</v>
      </c>
      <c r="B235">
        <v>1.6775454822413719E-2</v>
      </c>
      <c r="C235">
        <v>-1.6775454822413719E-2</v>
      </c>
      <c r="L235">
        <v>211</v>
      </c>
      <c r="M235">
        <v>-1.4978743888395219E-3</v>
      </c>
      <c r="N235">
        <v>1.4978743888395219E-3</v>
      </c>
    </row>
    <row r="236" spans="1:14" x14ac:dyDescent="0.45">
      <c r="A236">
        <v>212</v>
      </c>
      <c r="B236">
        <v>8.6114419149517056E-3</v>
      </c>
      <c r="C236">
        <v>-8.6114419149517056E-3</v>
      </c>
      <c r="L236">
        <v>212</v>
      </c>
      <c r="M236">
        <v>4.7943994877385088E-3</v>
      </c>
      <c r="N236">
        <v>-4.7943994877385088E-3</v>
      </c>
    </row>
    <row r="237" spans="1:14" x14ac:dyDescent="0.45">
      <c r="A237">
        <v>213</v>
      </c>
      <c r="B237">
        <v>9.3441097399803476E-3</v>
      </c>
      <c r="C237">
        <v>-9.3441097399803476E-3</v>
      </c>
      <c r="L237">
        <v>213</v>
      </c>
      <c r="M237">
        <v>3.5486137202280933E-3</v>
      </c>
      <c r="N237">
        <v>-3.5486137202280933E-3</v>
      </c>
    </row>
    <row r="238" spans="1:14" x14ac:dyDescent="0.45">
      <c r="A238">
        <v>214</v>
      </c>
      <c r="B238">
        <v>1.5571786252723806E-2</v>
      </c>
      <c r="C238">
        <v>-1.5571786252723806E-2</v>
      </c>
      <c r="L238">
        <v>214</v>
      </c>
      <c r="M238">
        <v>-2.1524397921077075E-3</v>
      </c>
      <c r="N238">
        <v>2.1524397921077075E-3</v>
      </c>
    </row>
    <row r="239" spans="1:14" x14ac:dyDescent="0.45">
      <c r="A239">
        <v>215</v>
      </c>
      <c r="B239">
        <v>4.215434964779852E-3</v>
      </c>
      <c r="C239">
        <v>-4.215434964779852E-3</v>
      </c>
      <c r="L239">
        <v>215</v>
      </c>
      <c r="M239">
        <v>5.9557252032143206E-3</v>
      </c>
      <c r="N239">
        <v>-5.9557252032143206E-3</v>
      </c>
    </row>
    <row r="240" spans="1:14" x14ac:dyDescent="0.45">
      <c r="A240">
        <v>216</v>
      </c>
      <c r="B240">
        <v>3.9509559141621704E-4</v>
      </c>
      <c r="C240">
        <v>-3.9509559141621704E-4</v>
      </c>
      <c r="L240">
        <v>216</v>
      </c>
      <c r="M240">
        <v>8.1305715431053849E-3</v>
      </c>
      <c r="N240">
        <v>-8.1305715431053849E-3</v>
      </c>
    </row>
    <row r="241" spans="1:14" x14ac:dyDescent="0.45">
      <c r="A241">
        <v>217</v>
      </c>
      <c r="B241">
        <v>-8.3969183089274892E-3</v>
      </c>
      <c r="C241">
        <v>8.3969183089274892E-3</v>
      </c>
      <c r="L241">
        <v>217</v>
      </c>
      <c r="M241">
        <v>1.520410090100351E-2</v>
      </c>
      <c r="N241">
        <v>-1.520410090100351E-2</v>
      </c>
    </row>
    <row r="242" spans="1:14" x14ac:dyDescent="0.45">
      <c r="A242">
        <v>218</v>
      </c>
      <c r="B242">
        <v>1.8080978254000268E-3</v>
      </c>
      <c r="C242">
        <v>-1.8080978254000268E-3</v>
      </c>
      <c r="L242">
        <v>218</v>
      </c>
      <c r="M242">
        <v>6.8847857755949694E-3</v>
      </c>
      <c r="N242">
        <v>-6.8847857755949694E-3</v>
      </c>
    </row>
    <row r="243" spans="1:14" x14ac:dyDescent="0.45">
      <c r="A243">
        <v>219</v>
      </c>
      <c r="B243">
        <v>-4.2887451471597463E-3</v>
      </c>
      <c r="C243">
        <v>4.2887451471597463E-3</v>
      </c>
      <c r="L243">
        <v>219</v>
      </c>
      <c r="M243">
        <v>1.1762353780593378E-2</v>
      </c>
      <c r="N243">
        <v>-1.1762353780593378E-2</v>
      </c>
    </row>
    <row r="244" spans="1:14" x14ac:dyDescent="0.45">
      <c r="A244">
        <v>220</v>
      </c>
      <c r="B244">
        <v>8.0096076301067499E-3</v>
      </c>
      <c r="C244">
        <v>-8.0096076301067499E-3</v>
      </c>
      <c r="L244">
        <v>220</v>
      </c>
      <c r="M244">
        <v>1.4371124193629818E-3</v>
      </c>
      <c r="N244">
        <v>-1.4371124193629818E-3</v>
      </c>
    </row>
    <row r="245" spans="1:14" x14ac:dyDescent="0.45">
      <c r="A245">
        <v>221</v>
      </c>
      <c r="B245">
        <v>1.9182791961793545E-2</v>
      </c>
      <c r="C245">
        <v>-1.9182791961793545E-2</v>
      </c>
      <c r="L245">
        <v>221</v>
      </c>
      <c r="M245">
        <v>-8.0012983955040674E-3</v>
      </c>
      <c r="N245">
        <v>8.0012983955040674E-3</v>
      </c>
    </row>
    <row r="246" spans="1:14" x14ac:dyDescent="0.45">
      <c r="A246">
        <v>222</v>
      </c>
      <c r="B246">
        <v>1.0726180301210732E-4</v>
      </c>
      <c r="C246">
        <v>-1.0726180301210732E-4</v>
      </c>
      <c r="L246">
        <v>222</v>
      </c>
      <c r="M246">
        <v>6.7580956975430628E-3</v>
      </c>
      <c r="N246">
        <v>-6.7580956975430628E-3</v>
      </c>
    </row>
    <row r="247" spans="1:14" x14ac:dyDescent="0.45">
      <c r="A247">
        <v>223</v>
      </c>
      <c r="B247">
        <v>1.0783278682000895E-2</v>
      </c>
      <c r="C247">
        <v>-1.0783278682000895E-2</v>
      </c>
      <c r="L247">
        <v>223</v>
      </c>
      <c r="M247">
        <v>-1.9412896620211962E-3</v>
      </c>
      <c r="N247">
        <v>1.9412896620211962E-3</v>
      </c>
    </row>
    <row r="248" spans="1:14" x14ac:dyDescent="0.45">
      <c r="A248">
        <v>224</v>
      </c>
      <c r="B248">
        <v>5.4714369505432384E-3</v>
      </c>
      <c r="C248">
        <v>-5.4714369505432384E-3</v>
      </c>
      <c r="L248">
        <v>224</v>
      </c>
      <c r="M248">
        <v>2.2605979267003758E-3</v>
      </c>
      <c r="N248">
        <v>-2.2605979267003758E-3</v>
      </c>
    </row>
    <row r="249" spans="1:14" x14ac:dyDescent="0.45">
      <c r="A249">
        <v>225</v>
      </c>
      <c r="B249">
        <v>-2.8234094971024606E-3</v>
      </c>
      <c r="C249">
        <v>2.8234094971024606E-3</v>
      </c>
      <c r="L249">
        <v>225</v>
      </c>
      <c r="M249">
        <v>7.9616514390361773E-3</v>
      </c>
      <c r="N249">
        <v>-7.9616514390361773E-3</v>
      </c>
    </row>
    <row r="250" spans="1:14" x14ac:dyDescent="0.45">
      <c r="A250">
        <v>226</v>
      </c>
      <c r="B250">
        <v>1.8894958173389435E-2</v>
      </c>
      <c r="C250">
        <v>-1.8894958173389435E-2</v>
      </c>
      <c r="L250">
        <v>226</v>
      </c>
      <c r="M250">
        <v>-9.8594195402653649E-3</v>
      </c>
      <c r="N250">
        <v>9.8594195402653649E-3</v>
      </c>
    </row>
    <row r="251" spans="1:14" x14ac:dyDescent="0.45">
      <c r="A251">
        <v>227</v>
      </c>
      <c r="B251">
        <v>-5.5185804248863955E-3</v>
      </c>
      <c r="C251">
        <v>5.5185804248863955E-3</v>
      </c>
      <c r="L251">
        <v>227</v>
      </c>
      <c r="M251">
        <v>9.8197725837974748E-3</v>
      </c>
      <c r="N251">
        <v>-9.8197725837974748E-3</v>
      </c>
    </row>
    <row r="252" spans="1:14" x14ac:dyDescent="0.45">
      <c r="A252">
        <v>228</v>
      </c>
      <c r="B252">
        <v>1.2981282157086821E-2</v>
      </c>
      <c r="C252">
        <v>-1.2981282157086821E-2</v>
      </c>
      <c r="L252">
        <v>228</v>
      </c>
      <c r="M252">
        <v>-5.1930016653534668E-3</v>
      </c>
      <c r="N252">
        <v>5.1930016653534668E-3</v>
      </c>
    </row>
    <row r="253" spans="1:14" x14ac:dyDescent="0.45">
      <c r="A253">
        <v>229</v>
      </c>
      <c r="B253">
        <v>3.2472667674205745E-3</v>
      </c>
      <c r="C253">
        <v>-3.2472667674205745E-3</v>
      </c>
      <c r="L253">
        <v>229</v>
      </c>
      <c r="M253">
        <v>1.8382976665273533E-3</v>
      </c>
      <c r="N253">
        <v>-1.8382976665273533E-3</v>
      </c>
    </row>
    <row r="254" spans="1:14" x14ac:dyDescent="0.45">
      <c r="A254">
        <v>230</v>
      </c>
      <c r="B254">
        <v>3.1164332272368882E-3</v>
      </c>
      <c r="C254">
        <v>-3.1164332272368882E-3</v>
      </c>
      <c r="L254">
        <v>230</v>
      </c>
      <c r="M254">
        <v>1.1203872242332158E-3</v>
      </c>
      <c r="N254">
        <v>-1.1203872242332158E-3</v>
      </c>
    </row>
    <row r="255" spans="1:14" x14ac:dyDescent="0.45">
      <c r="A255">
        <v>231</v>
      </c>
      <c r="B255">
        <v>-5.2830800525557609E-3</v>
      </c>
      <c r="C255">
        <v>5.2830800525557609E-3</v>
      </c>
      <c r="L255">
        <v>231</v>
      </c>
      <c r="M255">
        <v>7.6871562699237124E-3</v>
      </c>
      <c r="N255">
        <v>-7.6871562699237124E-3</v>
      </c>
    </row>
    <row r="256" spans="1:14" x14ac:dyDescent="0.45">
      <c r="A256">
        <v>232</v>
      </c>
      <c r="B256">
        <v>-1.2138757558180913E-2</v>
      </c>
      <c r="C256">
        <v>1.2138757558180913E-2</v>
      </c>
      <c r="L256">
        <v>232</v>
      </c>
      <c r="M256">
        <v>1.3092599600138397E-2</v>
      </c>
      <c r="N256">
        <v>-1.3092599600138397E-2</v>
      </c>
    </row>
    <row r="257" spans="1:14" x14ac:dyDescent="0.45">
      <c r="A257">
        <v>233</v>
      </c>
      <c r="B257">
        <v>2.0435981977306623E-3</v>
      </c>
      <c r="C257">
        <v>-2.0435981977306623E-3</v>
      </c>
      <c r="L257">
        <v>233</v>
      </c>
      <c r="M257">
        <v>2.1244166486121714E-4</v>
      </c>
      <c r="N257">
        <v>-2.1244166486121714E-4</v>
      </c>
    </row>
    <row r="258" spans="1:14" x14ac:dyDescent="0.45">
      <c r="A258">
        <v>234</v>
      </c>
      <c r="B258">
        <v>-9.8884206670215111E-3</v>
      </c>
      <c r="C258">
        <v>9.8884206670215111E-3</v>
      </c>
      <c r="L258">
        <v>234</v>
      </c>
      <c r="M258">
        <v>9.5875074407023135E-3</v>
      </c>
      <c r="N258">
        <v>-9.5875074407023135E-3</v>
      </c>
    </row>
    <row r="259" spans="1:14" x14ac:dyDescent="0.45">
      <c r="A259">
        <v>235</v>
      </c>
      <c r="B259">
        <v>1.8528624260875114E-2</v>
      </c>
      <c r="C259">
        <v>-1.8528624260875114E-2</v>
      </c>
      <c r="L259">
        <v>235</v>
      </c>
      <c r="M259">
        <v>-1.3554546816779308E-2</v>
      </c>
      <c r="N259">
        <v>1.3554546816779308E-2</v>
      </c>
    </row>
    <row r="260" spans="1:14" x14ac:dyDescent="0.45">
      <c r="A260">
        <v>236</v>
      </c>
      <c r="B260">
        <v>-1.0179066425675919E-3</v>
      </c>
      <c r="C260">
        <v>1.0179066425675919E-3</v>
      </c>
      <c r="L260">
        <v>236</v>
      </c>
      <c r="M260">
        <v>2.0494477966138645E-3</v>
      </c>
      <c r="N260">
        <v>-2.0494477966138645E-3</v>
      </c>
    </row>
    <row r="261" spans="1:14" x14ac:dyDescent="0.45">
      <c r="A261">
        <v>237</v>
      </c>
      <c r="B261">
        <v>-2.3704442510418769E-2</v>
      </c>
      <c r="C261">
        <v>2.3704442510418769E-2</v>
      </c>
      <c r="L261">
        <v>237</v>
      </c>
      <c r="M261">
        <v>2.0208358984053824E-2</v>
      </c>
      <c r="N261">
        <v>-2.0208358984053824E-2</v>
      </c>
    </row>
    <row r="262" spans="1:14" x14ac:dyDescent="0.45">
      <c r="A262">
        <v>238</v>
      </c>
      <c r="B262">
        <v>2.1192863515905654E-4</v>
      </c>
      <c r="C262">
        <v>-2.1192863515905654E-4</v>
      </c>
      <c r="L262">
        <v>238</v>
      </c>
      <c r="M262">
        <v>8.2477704211209989E-4</v>
      </c>
      <c r="N262">
        <v>-8.2477704211209989E-4</v>
      </c>
    </row>
    <row r="263" spans="1:14" x14ac:dyDescent="0.45">
      <c r="A263">
        <v>239</v>
      </c>
      <c r="B263">
        <v>1.2324302485918082E-3</v>
      </c>
      <c r="C263">
        <v>-1.2324302485918082E-3</v>
      </c>
      <c r="L263">
        <v>239</v>
      </c>
      <c r="M263">
        <v>-2.0468647270644501E-3</v>
      </c>
      <c r="N263">
        <v>2.0468647270644501E-3</v>
      </c>
    </row>
    <row r="264" spans="1:14" x14ac:dyDescent="0.45">
      <c r="A264">
        <v>240</v>
      </c>
      <c r="B264">
        <v>2.671599190612356E-3</v>
      </c>
      <c r="C264">
        <v>-2.671599190612356E-3</v>
      </c>
      <c r="L264">
        <v>240</v>
      </c>
      <c r="M264">
        <v>-3.2715354815662156E-3</v>
      </c>
      <c r="N264">
        <v>3.2715354815662156E-3</v>
      </c>
    </row>
    <row r="265" spans="1:14" x14ac:dyDescent="0.45">
      <c r="A265">
        <v>241</v>
      </c>
      <c r="B265">
        <v>-2.6608947102496595E-2</v>
      </c>
      <c r="C265">
        <v>2.6608947102496595E-2</v>
      </c>
      <c r="L265">
        <v>241</v>
      </c>
      <c r="M265">
        <v>2.0018323866975961E-2</v>
      </c>
      <c r="N265">
        <v>-2.0018323866975961E-2</v>
      </c>
    </row>
    <row r="266" spans="1:14" x14ac:dyDescent="0.45">
      <c r="A266">
        <v>242</v>
      </c>
      <c r="B266">
        <v>-7.7165838999723214E-3</v>
      </c>
      <c r="C266">
        <v>7.7165838999723214E-3</v>
      </c>
      <c r="L266">
        <v>242</v>
      </c>
      <c r="M266">
        <v>4.3932142405741382E-3</v>
      </c>
      <c r="N266">
        <v>-4.3932142405741382E-3</v>
      </c>
    </row>
    <row r="267" spans="1:14" x14ac:dyDescent="0.45">
      <c r="A267">
        <v>243</v>
      </c>
      <c r="B267">
        <v>-3.0065764533596228E-3</v>
      </c>
      <c r="C267">
        <v>3.0065764533596228E-3</v>
      </c>
      <c r="L267">
        <v>243</v>
      </c>
      <c r="M267">
        <v>-1.2656092457443606E-3</v>
      </c>
      <c r="N267">
        <v>1.2656092457443606E-3</v>
      </c>
    </row>
    <row r="268" spans="1:14" x14ac:dyDescent="0.45">
      <c r="A268">
        <v>244</v>
      </c>
      <c r="B268">
        <v>-8.8155856375152861E-3</v>
      </c>
      <c r="C268">
        <v>8.8155856375152861E-3</v>
      </c>
      <c r="L268">
        <v>244</v>
      </c>
      <c r="M268">
        <v>2.725128212890701E-3</v>
      </c>
      <c r="N268">
        <v>-2.725128212890701E-3</v>
      </c>
    </row>
    <row r="269" spans="1:14" x14ac:dyDescent="0.45">
      <c r="A269">
        <v>245</v>
      </c>
      <c r="B269">
        <v>3.9509559141621704E-4</v>
      </c>
      <c r="C269">
        <v>-3.9509559141621704E-4</v>
      </c>
      <c r="L269">
        <v>245</v>
      </c>
      <c r="M269">
        <v>-4.812931431197748E-3</v>
      </c>
      <c r="N269">
        <v>4.812931431197748E-3</v>
      </c>
    </row>
    <row r="270" spans="1:14" x14ac:dyDescent="0.45">
      <c r="A270">
        <v>246</v>
      </c>
      <c r="B270">
        <v>-1.1641590105482906E-2</v>
      </c>
      <c r="C270">
        <v>1.1641590105482906E-2</v>
      </c>
      <c r="L270">
        <v>246</v>
      </c>
      <c r="M270">
        <v>3.6330737722626979E-3</v>
      </c>
      <c r="N270">
        <v>-3.6330737722626979E-3</v>
      </c>
    </row>
    <row r="271" spans="1:14" x14ac:dyDescent="0.45">
      <c r="A271">
        <v>247</v>
      </c>
      <c r="B271">
        <v>8.2974414185108588E-3</v>
      </c>
      <c r="C271">
        <v>-8.2974414185108588E-3</v>
      </c>
      <c r="L271">
        <v>247</v>
      </c>
      <c r="M271">
        <v>-1.2562141205372707E-2</v>
      </c>
      <c r="N271">
        <v>1.2562141205372707E-2</v>
      </c>
    </row>
    <row r="272" spans="1:14" x14ac:dyDescent="0.45">
      <c r="A272">
        <v>248</v>
      </c>
      <c r="B272">
        <v>-2.2160606736251268E-2</v>
      </c>
      <c r="C272">
        <v>2.2160606736251268E-2</v>
      </c>
      <c r="L272">
        <v>248</v>
      </c>
      <c r="M272">
        <v>1.0981098299273285E-2</v>
      </c>
      <c r="N272">
        <v>-1.0981098299273285E-2</v>
      </c>
    </row>
    <row r="273" spans="1:14" x14ac:dyDescent="0.45">
      <c r="A273">
        <v>249</v>
      </c>
      <c r="B273">
        <v>6.7274389363066248E-3</v>
      </c>
      <c r="C273">
        <v>-6.7274389363066248E-3</v>
      </c>
      <c r="L273">
        <v>249</v>
      </c>
      <c r="M273">
        <v>-1.2688831283424615E-2</v>
      </c>
      <c r="N273">
        <v>1.2688831283424615E-2</v>
      </c>
    </row>
    <row r="274" spans="1:14" x14ac:dyDescent="0.45">
      <c r="A274">
        <v>250</v>
      </c>
      <c r="B274">
        <v>-1.1615423397446168E-2</v>
      </c>
      <c r="C274">
        <v>1.1615423397446168E-2</v>
      </c>
      <c r="L274">
        <v>250</v>
      </c>
      <c r="M274">
        <v>2.0072177705965618E-3</v>
      </c>
      <c r="N274">
        <v>-2.0072177705965618E-3</v>
      </c>
    </row>
    <row r="275" spans="1:14" x14ac:dyDescent="0.45">
      <c r="A275">
        <v>251</v>
      </c>
      <c r="B275">
        <v>-2.3290540146547571E-4</v>
      </c>
      <c r="C275">
        <v>2.3290540146547571E-4</v>
      </c>
      <c r="L275">
        <v>251</v>
      </c>
      <c r="M275">
        <v>-7.5789981353310424E-3</v>
      </c>
      <c r="N275">
        <v>7.5789981353310424E-3</v>
      </c>
    </row>
    <row r="276" spans="1:14" x14ac:dyDescent="0.45">
      <c r="A276">
        <v>252</v>
      </c>
      <c r="B276">
        <v>9.6319435283844564E-3</v>
      </c>
      <c r="C276">
        <v>-9.6319435283844564E-3</v>
      </c>
      <c r="L276">
        <v>252</v>
      </c>
      <c r="M276">
        <v>-1.6764028794094277E-2</v>
      </c>
      <c r="N276">
        <v>1.6764028794094277E-2</v>
      </c>
    </row>
    <row r="277" spans="1:14" x14ac:dyDescent="0.45">
      <c r="A277">
        <v>253</v>
      </c>
      <c r="B277">
        <v>-7.7950840240825353E-3</v>
      </c>
      <c r="C277">
        <v>7.7950840240825353E-3</v>
      </c>
      <c r="L277">
        <v>253</v>
      </c>
      <c r="M277">
        <v>-2.7858901823672412E-3</v>
      </c>
      <c r="N277">
        <v>2.7858901823672412E-3</v>
      </c>
    </row>
    <row r="278" spans="1:14" x14ac:dyDescent="0.45">
      <c r="A278">
        <v>254</v>
      </c>
      <c r="B278">
        <v>-1.6459076354492872E-3</v>
      </c>
      <c r="C278">
        <v>1.6459076354492872E-3</v>
      </c>
      <c r="L278">
        <v>254</v>
      </c>
      <c r="M278">
        <v>-8.4024836426684381E-3</v>
      </c>
      <c r="N278">
        <v>8.4024836426684381E-3</v>
      </c>
    </row>
    <row r="279" spans="1:14" x14ac:dyDescent="0.45">
      <c r="A279">
        <v>255</v>
      </c>
      <c r="B279">
        <v>-1.708426537712425E-2</v>
      </c>
      <c r="C279">
        <v>1.708426537712425E-2</v>
      </c>
      <c r="L279">
        <v>255</v>
      </c>
      <c r="M279">
        <v>3.6330737722626979E-3</v>
      </c>
      <c r="N279">
        <v>-3.6330737722626979E-3</v>
      </c>
    </row>
    <row r="280" spans="1:14" x14ac:dyDescent="0.45">
      <c r="A280">
        <v>256</v>
      </c>
      <c r="B280">
        <v>-1.9203768728099965E-2</v>
      </c>
      <c r="C280">
        <v>1.9203768728099965E-2</v>
      </c>
      <c r="L280">
        <v>256</v>
      </c>
      <c r="M280">
        <v>4.98443460481637E-3</v>
      </c>
      <c r="N280">
        <v>-4.98443460481637E-3</v>
      </c>
    </row>
    <row r="281" spans="1:14" x14ac:dyDescent="0.45">
      <c r="A281">
        <v>257</v>
      </c>
      <c r="B281">
        <v>-7.2717498633477901E-3</v>
      </c>
      <c r="C281">
        <v>7.2717498633477901E-3</v>
      </c>
      <c r="L281">
        <v>257</v>
      </c>
      <c r="M281">
        <v>-6.4599024458725359E-3</v>
      </c>
      <c r="N281">
        <v>6.4599024458725359E-3</v>
      </c>
    </row>
    <row r="282" spans="1:14" x14ac:dyDescent="0.45">
      <c r="A282">
        <v>258</v>
      </c>
      <c r="B282">
        <v>-2.1689605991589998E-2</v>
      </c>
      <c r="C282">
        <v>2.1689605991589998E-2</v>
      </c>
      <c r="L282">
        <v>258</v>
      </c>
      <c r="M282">
        <v>4.6465943966779513E-3</v>
      </c>
      <c r="N282">
        <v>-4.6465943966779513E-3</v>
      </c>
    </row>
    <row r="283" spans="1:14" x14ac:dyDescent="0.45">
      <c r="A283">
        <v>259</v>
      </c>
      <c r="B283">
        <v>-1.5935742193758113E-3</v>
      </c>
      <c r="C283">
        <v>1.5935742193758113E-3</v>
      </c>
      <c r="L283">
        <v>259</v>
      </c>
      <c r="M283">
        <v>-1.2287646036260241E-2</v>
      </c>
      <c r="N283">
        <v>1.2287646036260241E-2</v>
      </c>
    </row>
    <row r="284" spans="1:14" x14ac:dyDescent="0.45">
      <c r="A284">
        <v>260</v>
      </c>
      <c r="B284">
        <v>-2.0014936677238818E-2</v>
      </c>
      <c r="C284">
        <v>2.0014936677238818E-2</v>
      </c>
      <c r="L284">
        <v>260</v>
      </c>
      <c r="M284">
        <v>2.0072177705965618E-3</v>
      </c>
      <c r="N284">
        <v>-2.0072177705965618E-3</v>
      </c>
    </row>
    <row r="285" spans="1:14" x14ac:dyDescent="0.45">
      <c r="A285">
        <v>261</v>
      </c>
      <c r="B285">
        <v>-3.6084107382045767E-3</v>
      </c>
      <c r="C285">
        <v>3.6084107382045767E-3</v>
      </c>
      <c r="L285">
        <v>261</v>
      </c>
      <c r="M285">
        <v>-1.1485275541931499E-2</v>
      </c>
      <c r="N285">
        <v>1.1485275541931499E-2</v>
      </c>
    </row>
    <row r="286" spans="1:14" x14ac:dyDescent="0.45">
      <c r="A286">
        <v>262</v>
      </c>
      <c r="B286">
        <v>-3.9485779426821632E-3</v>
      </c>
      <c r="C286">
        <v>3.9485779426821632E-3</v>
      </c>
      <c r="L286">
        <v>262</v>
      </c>
      <c r="M286">
        <v>-1.3005556478554382E-2</v>
      </c>
      <c r="N286">
        <v>1.3005556478554382E-2</v>
      </c>
    </row>
    <row r="287" spans="1:14" x14ac:dyDescent="0.45">
      <c r="A287">
        <v>263</v>
      </c>
      <c r="B287">
        <v>-9.8884206670215111E-3</v>
      </c>
      <c r="C287">
        <v>9.8884206670215111E-3</v>
      </c>
      <c r="L287">
        <v>263</v>
      </c>
      <c r="M287">
        <v>-8.7403238508068568E-3</v>
      </c>
      <c r="N287">
        <v>8.7403238508068568E-3</v>
      </c>
    </row>
    <row r="288" spans="1:14" x14ac:dyDescent="0.45">
      <c r="A288">
        <v>264</v>
      </c>
      <c r="B288">
        <v>-1.0621088492050153E-2</v>
      </c>
      <c r="C288">
        <v>1.0621088492050153E-2</v>
      </c>
      <c r="L288">
        <v>264</v>
      </c>
      <c r="M288">
        <v>-1.0049454657343224E-2</v>
      </c>
      <c r="N288">
        <v>1.0049454657343224E-2</v>
      </c>
    </row>
    <row r="289" spans="1:14" x14ac:dyDescent="0.45">
      <c r="A289">
        <v>265</v>
      </c>
      <c r="B289">
        <v>1.3342851104884527E-4</v>
      </c>
      <c r="C289">
        <v>-1.3342851104884527E-4</v>
      </c>
      <c r="L289">
        <v>265</v>
      </c>
      <c r="M289">
        <v>-1.9783475654331386E-2</v>
      </c>
      <c r="N289">
        <v>1.9783475654331386E-2</v>
      </c>
    </row>
    <row r="290" spans="1:14" x14ac:dyDescent="0.45">
      <c r="A290">
        <v>266</v>
      </c>
      <c r="B290">
        <v>-9.8884206670215111E-3</v>
      </c>
      <c r="C290">
        <v>9.8884206670215111E-3</v>
      </c>
      <c r="L290">
        <v>266</v>
      </c>
      <c r="M290">
        <v>-1.7693089366474925E-2</v>
      </c>
      <c r="N290">
        <v>1.7693089366474925E-2</v>
      </c>
    </row>
    <row r="291" spans="1:14" x14ac:dyDescent="0.45">
      <c r="A291">
        <v>267</v>
      </c>
      <c r="B291">
        <v>-1.8026266866446788E-2</v>
      </c>
      <c r="C291">
        <v>1.8026266866446788E-2</v>
      </c>
      <c r="L291">
        <v>267</v>
      </c>
      <c r="M291">
        <v>-1.8938875133985341E-2</v>
      </c>
      <c r="N291">
        <v>1.8938875133985341E-2</v>
      </c>
    </row>
    <row r="292" spans="1:14" x14ac:dyDescent="0.45">
      <c r="A292">
        <v>268</v>
      </c>
      <c r="B292">
        <v>4.8201671174535124E-2</v>
      </c>
      <c r="C292">
        <v>0.95179832882546489</v>
      </c>
      <c r="L292">
        <v>268</v>
      </c>
      <c r="M292">
        <v>2.8591019148488318E-2</v>
      </c>
      <c r="N292">
        <v>0.97140898085151173</v>
      </c>
    </row>
    <row r="293" spans="1:14" x14ac:dyDescent="0.45">
      <c r="A293">
        <v>269</v>
      </c>
      <c r="B293">
        <v>3.3993148710586812E-2</v>
      </c>
      <c r="C293">
        <v>-3.3993148710586812E-2</v>
      </c>
      <c r="L293">
        <v>269</v>
      </c>
      <c r="M293">
        <v>2.9731229850955474E-2</v>
      </c>
      <c r="N293">
        <v>-2.9731229850955474E-2</v>
      </c>
    </row>
    <row r="294" spans="1:14" x14ac:dyDescent="0.45">
      <c r="A294">
        <v>270</v>
      </c>
      <c r="B294">
        <v>2.2427463758348958E-2</v>
      </c>
      <c r="C294">
        <v>-2.2427463758348958E-2</v>
      </c>
      <c r="L294">
        <v>270</v>
      </c>
      <c r="M294">
        <v>3.7417094586104482E-2</v>
      </c>
      <c r="N294">
        <v>-3.7417094586104482E-2</v>
      </c>
    </row>
    <row r="295" spans="1:14" x14ac:dyDescent="0.45">
      <c r="A295">
        <v>271</v>
      </c>
      <c r="B295">
        <v>3.3234314177521429E-2</v>
      </c>
      <c r="C295">
        <v>-3.3234314177521429E-2</v>
      </c>
      <c r="L295">
        <v>271</v>
      </c>
      <c r="M295">
        <v>2.8379869018401806E-2</v>
      </c>
      <c r="N295">
        <v>-2.8379869018401806E-2</v>
      </c>
    </row>
    <row r="296" spans="1:14" x14ac:dyDescent="0.45">
      <c r="A296">
        <v>272</v>
      </c>
      <c r="B296">
        <v>2.0386460531483457E-2</v>
      </c>
      <c r="C296">
        <v>-2.0386460531483457E-2</v>
      </c>
      <c r="L296">
        <v>272</v>
      </c>
      <c r="M296">
        <v>3.5031098116126903E-2</v>
      </c>
      <c r="N296">
        <v>-3.5031098116126903E-2</v>
      </c>
    </row>
    <row r="297" spans="1:14" x14ac:dyDescent="0.45">
      <c r="A297">
        <v>273</v>
      </c>
      <c r="B297">
        <v>3.3286647593594905E-2</v>
      </c>
      <c r="C297">
        <v>-3.3286647593594905E-2</v>
      </c>
      <c r="L297">
        <v>273</v>
      </c>
      <c r="M297">
        <v>2.3903486260567767E-2</v>
      </c>
      <c r="N297">
        <v>-2.3903486260567767E-2</v>
      </c>
    </row>
    <row r="298" spans="1:14" x14ac:dyDescent="0.45">
      <c r="A298">
        <v>274</v>
      </c>
      <c r="B298">
        <v>1.6042786997385077E-2</v>
      </c>
      <c r="C298">
        <v>-1.6042786997385077E-2</v>
      </c>
      <c r="L298">
        <v>274</v>
      </c>
      <c r="M298">
        <v>3.58968136494816E-2</v>
      </c>
      <c r="N298">
        <v>-3.58968136494816E-2</v>
      </c>
    </row>
    <row r="299" spans="1:14" x14ac:dyDescent="0.45">
      <c r="A299">
        <v>275</v>
      </c>
      <c r="B299">
        <v>3.2004478899794783E-2</v>
      </c>
      <c r="C299">
        <v>-3.2004478899794783E-2</v>
      </c>
      <c r="L299">
        <v>275</v>
      </c>
      <c r="M299">
        <v>2.1982020076780517E-2</v>
      </c>
      <c r="N299">
        <v>-2.1982020076780517E-2</v>
      </c>
    </row>
    <row r="300" spans="1:14" x14ac:dyDescent="0.45">
      <c r="A300">
        <v>276</v>
      </c>
      <c r="B300">
        <v>3.3208147469484695E-2</v>
      </c>
      <c r="C300">
        <v>-3.3208147469484695E-2</v>
      </c>
      <c r="L300">
        <v>276</v>
      </c>
      <c r="M300">
        <v>2.0525084179183591E-2</v>
      </c>
      <c r="N300">
        <v>-2.0525084179183591E-2</v>
      </c>
    </row>
    <row r="301" spans="1:14" x14ac:dyDescent="0.45">
      <c r="A301">
        <v>277</v>
      </c>
      <c r="B301">
        <v>2.6221636423675858E-2</v>
      </c>
      <c r="C301">
        <v>-2.6221636423675858E-2</v>
      </c>
      <c r="L301">
        <v>277</v>
      </c>
      <c r="M301">
        <v>2.3776796182515863E-2</v>
      </c>
      <c r="N301">
        <v>-2.3776796182515863E-2</v>
      </c>
    </row>
    <row r="302" spans="1:14" x14ac:dyDescent="0.45">
      <c r="A302">
        <v>278</v>
      </c>
      <c r="B302">
        <v>2.3055464751230652E-2</v>
      </c>
      <c r="C302">
        <v>-2.3055464751230652E-2</v>
      </c>
      <c r="L302">
        <v>278</v>
      </c>
      <c r="M302">
        <v>2.6268367717536694E-2</v>
      </c>
      <c r="N302">
        <v>-2.6268367717536694E-2</v>
      </c>
    </row>
    <row r="303" spans="1:14" x14ac:dyDescent="0.45">
      <c r="A303">
        <v>279</v>
      </c>
      <c r="B303">
        <v>2.5802969095088057E-2</v>
      </c>
      <c r="C303">
        <v>-2.5802969095088057E-2</v>
      </c>
      <c r="L303">
        <v>279</v>
      </c>
      <c r="M303">
        <v>2.1538604803598843E-2</v>
      </c>
      <c r="N303">
        <v>-2.1538604803598843E-2</v>
      </c>
    </row>
    <row r="304" spans="1:14" x14ac:dyDescent="0.45">
      <c r="A304">
        <v>280</v>
      </c>
      <c r="B304">
        <v>1.4420451099107369E-2</v>
      </c>
      <c r="C304">
        <v>-1.4420451099107369E-2</v>
      </c>
      <c r="L304">
        <v>280</v>
      </c>
      <c r="M304">
        <v>3.0428025280240963E-2</v>
      </c>
      <c r="N304">
        <v>-3.0428025280240963E-2</v>
      </c>
    </row>
    <row r="305" spans="1:14" x14ac:dyDescent="0.45">
      <c r="A305">
        <v>281</v>
      </c>
      <c r="B305">
        <v>2.4546967109324677E-2</v>
      </c>
      <c r="C305">
        <v>-2.4546967109324677E-2</v>
      </c>
      <c r="L305">
        <v>281</v>
      </c>
      <c r="M305">
        <v>2.1918675037754562E-2</v>
      </c>
      <c r="N305">
        <v>-2.1918675037754562E-2</v>
      </c>
    </row>
    <row r="306" spans="1:14" x14ac:dyDescent="0.45">
      <c r="A306">
        <v>282</v>
      </c>
      <c r="B306">
        <v>2.6849637416557548E-2</v>
      </c>
      <c r="C306">
        <v>-2.6849637416557548E-2</v>
      </c>
      <c r="L306">
        <v>282</v>
      </c>
      <c r="M306">
        <v>1.8709193060439593E-2</v>
      </c>
      <c r="N306">
        <v>-1.8709193060439593E-2</v>
      </c>
    </row>
    <row r="307" spans="1:14" x14ac:dyDescent="0.45">
      <c r="A307">
        <v>283</v>
      </c>
      <c r="B307">
        <v>2.3575986941715091E-3</v>
      </c>
      <c r="C307">
        <v>-2.3575986941715091E-3</v>
      </c>
      <c r="L307">
        <v>283</v>
      </c>
      <c r="M307">
        <v>3.7395979573095831E-2</v>
      </c>
      <c r="N307">
        <v>-3.7395979573095831E-2</v>
      </c>
    </row>
    <row r="308" spans="1:14" x14ac:dyDescent="0.45">
      <c r="A308">
        <v>284</v>
      </c>
      <c r="B308">
        <v>2.2505963882459172E-2</v>
      </c>
      <c r="C308">
        <v>-2.2505963882459172E-2</v>
      </c>
      <c r="L308">
        <v>284</v>
      </c>
      <c r="M308">
        <v>2.0525084179183591E-2</v>
      </c>
      <c r="N308">
        <v>-2.0525084179183591E-2</v>
      </c>
    </row>
    <row r="309" spans="1:14" x14ac:dyDescent="0.45">
      <c r="A309">
        <v>285</v>
      </c>
      <c r="B309">
        <v>9.7627770685681427E-3</v>
      </c>
      <c r="C309">
        <v>-9.7627770685681427E-3</v>
      </c>
      <c r="L309">
        <v>285</v>
      </c>
      <c r="M309">
        <v>3.0216875150154452E-2</v>
      </c>
      <c r="N309">
        <v>-3.0216875150154452E-2</v>
      </c>
    </row>
    <row r="310" spans="1:14" x14ac:dyDescent="0.45">
      <c r="A310">
        <v>286</v>
      </c>
      <c r="B310">
        <v>2.1720962641357054E-2</v>
      </c>
      <c r="C310">
        <v>-2.1720962641357054E-2</v>
      </c>
      <c r="L310">
        <v>286</v>
      </c>
      <c r="M310">
        <v>2.0525084179183591E-2</v>
      </c>
      <c r="N310">
        <v>-2.0525084179183591E-2</v>
      </c>
    </row>
    <row r="311" spans="1:14" x14ac:dyDescent="0.45">
      <c r="A311">
        <v>287</v>
      </c>
      <c r="B311">
        <v>2.1040628232401888E-2</v>
      </c>
      <c r="C311">
        <v>-2.1040628232401888E-2</v>
      </c>
      <c r="L311">
        <v>287</v>
      </c>
      <c r="M311">
        <v>1.9511563554768338E-2</v>
      </c>
      <c r="N311">
        <v>-1.9511563554768338E-2</v>
      </c>
    </row>
    <row r="312" spans="1:14" x14ac:dyDescent="0.45">
      <c r="A312">
        <v>288</v>
      </c>
      <c r="B312">
        <v>2.8942974059496529E-2</v>
      </c>
      <c r="C312">
        <v>-2.8942974059496529E-2</v>
      </c>
      <c r="L312">
        <v>288</v>
      </c>
      <c r="M312">
        <v>1.2353574144835608E-2</v>
      </c>
      <c r="N312">
        <v>-1.2353574144835608E-2</v>
      </c>
    </row>
    <row r="313" spans="1:14" x14ac:dyDescent="0.45">
      <c r="A313">
        <v>289</v>
      </c>
      <c r="B313">
        <v>3.739482075536265E-2</v>
      </c>
      <c r="C313">
        <v>-3.739482075536265E-2</v>
      </c>
      <c r="L313">
        <v>289</v>
      </c>
      <c r="M313">
        <v>4.6677094096866031E-3</v>
      </c>
      <c r="N313">
        <v>-4.6677094096866031E-3</v>
      </c>
    </row>
    <row r="314" spans="1:14" x14ac:dyDescent="0.45">
      <c r="A314">
        <v>290</v>
      </c>
      <c r="B314">
        <v>1.0887945514147844E-2</v>
      </c>
      <c r="C314">
        <v>-1.0887945514147844E-2</v>
      </c>
      <c r="L314">
        <v>290</v>
      </c>
      <c r="M314">
        <v>2.5339307145156042E-2</v>
      </c>
      <c r="N314">
        <v>-2.5339307145156042E-2</v>
      </c>
    </row>
    <row r="315" spans="1:14" x14ac:dyDescent="0.45">
      <c r="A315">
        <v>291</v>
      </c>
      <c r="B315">
        <v>3.1687666433103624E-3</v>
      </c>
      <c r="C315">
        <v>-3.1687666433103624E-3</v>
      </c>
      <c r="L315">
        <v>291</v>
      </c>
      <c r="M315">
        <v>3.0069070059093893E-2</v>
      </c>
      <c r="N315">
        <v>-3.0069070059093893E-2</v>
      </c>
    </row>
    <row r="316" spans="1:14" x14ac:dyDescent="0.45">
      <c r="A316">
        <v>292</v>
      </c>
      <c r="B316">
        <v>2.8809328549062527E-3</v>
      </c>
      <c r="C316">
        <v>-2.8809328549062527E-3</v>
      </c>
      <c r="L316">
        <v>292</v>
      </c>
      <c r="M316">
        <v>3.0132415098119848E-2</v>
      </c>
      <c r="N316">
        <v>-3.0132415098119848E-2</v>
      </c>
    </row>
    <row r="317" spans="1:14" x14ac:dyDescent="0.45">
      <c r="A317">
        <v>293</v>
      </c>
      <c r="B317">
        <v>1.1332779550772377E-2</v>
      </c>
      <c r="C317">
        <v>-1.1332779550772377E-2</v>
      </c>
      <c r="L317">
        <v>293</v>
      </c>
      <c r="M317">
        <v>2.2531010415005447E-2</v>
      </c>
      <c r="N317">
        <v>-2.2531010415005447E-2</v>
      </c>
    </row>
    <row r="318" spans="1:14" x14ac:dyDescent="0.45">
      <c r="A318">
        <v>294</v>
      </c>
      <c r="B318">
        <v>3.1925978775684573E-2</v>
      </c>
      <c r="C318">
        <v>-3.1925978775684573E-2</v>
      </c>
      <c r="L318">
        <v>294</v>
      </c>
      <c r="M318">
        <v>5.8290351251624141E-3</v>
      </c>
      <c r="N318">
        <v>-5.8290351251624141E-3</v>
      </c>
    </row>
    <row r="319" spans="1:14" x14ac:dyDescent="0.45">
      <c r="A319">
        <v>295</v>
      </c>
      <c r="B319">
        <v>1.1725280171323436E-2</v>
      </c>
      <c r="C319">
        <v>-1.1725280171323436E-2</v>
      </c>
      <c r="L319">
        <v>295</v>
      </c>
      <c r="M319">
        <v>2.1876445011737262E-2</v>
      </c>
      <c r="N319">
        <v>-2.1876445011737262E-2</v>
      </c>
    </row>
    <row r="320" spans="1:14" x14ac:dyDescent="0.45">
      <c r="A320">
        <v>296</v>
      </c>
      <c r="B320">
        <v>3.9749824478668996E-2</v>
      </c>
      <c r="C320">
        <v>-3.9749824478668996E-2</v>
      </c>
      <c r="L320">
        <v>296</v>
      </c>
      <c r="M320">
        <v>-1.6879095059173814E-3</v>
      </c>
      <c r="N320">
        <v>1.6879095059173814E-3</v>
      </c>
    </row>
    <row r="321" spans="1:14" x14ac:dyDescent="0.45">
      <c r="A321">
        <v>297</v>
      </c>
      <c r="B321">
        <v>1.2196280915984705E-2</v>
      </c>
      <c r="C321">
        <v>-1.2196280915984705E-2</v>
      </c>
      <c r="L321">
        <v>297</v>
      </c>
      <c r="M321">
        <v>2.0313934049097079E-2</v>
      </c>
      <c r="N321">
        <v>-2.0313934049097079E-2</v>
      </c>
    </row>
    <row r="322" spans="1:14" x14ac:dyDescent="0.45">
      <c r="A322">
        <v>298</v>
      </c>
      <c r="B322">
        <v>1.0835612098074369E-2</v>
      </c>
      <c r="C322">
        <v>-1.0835612098074369E-2</v>
      </c>
      <c r="L322">
        <v>298</v>
      </c>
      <c r="M322">
        <v>2.1221879608469076E-2</v>
      </c>
      <c r="N322">
        <v>-2.1221879608469076E-2</v>
      </c>
    </row>
    <row r="323" spans="1:14" x14ac:dyDescent="0.45">
      <c r="A323">
        <v>299</v>
      </c>
      <c r="B323">
        <v>1.271961507671945E-2</v>
      </c>
      <c r="C323">
        <v>-1.271961507671945E-2</v>
      </c>
      <c r="L323">
        <v>299</v>
      </c>
      <c r="M323">
        <v>1.9047033268578012E-2</v>
      </c>
      <c r="N323">
        <v>-1.9047033268578012E-2</v>
      </c>
    </row>
    <row r="324" spans="1:14" x14ac:dyDescent="0.45">
      <c r="A324">
        <v>300</v>
      </c>
      <c r="B324">
        <v>8.5067750828047572E-3</v>
      </c>
      <c r="C324">
        <v>-8.5067750828047572E-3</v>
      </c>
      <c r="L324">
        <v>300</v>
      </c>
      <c r="M324">
        <v>2.1433029738555587E-2</v>
      </c>
      <c r="N324">
        <v>-2.1433029738555587E-2</v>
      </c>
    </row>
    <row r="325" spans="1:14" x14ac:dyDescent="0.45">
      <c r="A325">
        <v>301</v>
      </c>
      <c r="B325">
        <v>2.9335474680047588E-2</v>
      </c>
      <c r="C325">
        <v>-2.9335474680047588E-2</v>
      </c>
      <c r="L325">
        <v>301</v>
      </c>
      <c r="M325">
        <v>4.2665241625222316E-3</v>
      </c>
      <c r="N325">
        <v>-4.2665241625222316E-3</v>
      </c>
    </row>
    <row r="326" spans="1:14" x14ac:dyDescent="0.45">
      <c r="A326">
        <v>302</v>
      </c>
      <c r="B326">
        <v>1.9941626494858922E-2</v>
      </c>
      <c r="C326">
        <v>-1.9941626494858922E-2</v>
      </c>
      <c r="L326">
        <v>302</v>
      </c>
      <c r="M326">
        <v>1.1699008741567424E-2</v>
      </c>
      <c r="N326">
        <v>-1.1699008741567424E-2</v>
      </c>
    </row>
    <row r="327" spans="1:14" x14ac:dyDescent="0.45">
      <c r="A327">
        <v>303</v>
      </c>
      <c r="B327">
        <v>2.7425304993365769E-2</v>
      </c>
      <c r="C327">
        <v>-2.7425304993365769E-2</v>
      </c>
      <c r="L327">
        <v>303</v>
      </c>
      <c r="M327">
        <v>5.1111246828682766E-3</v>
      </c>
      <c r="N327">
        <v>-5.1111246828682766E-3</v>
      </c>
    </row>
    <row r="328" spans="1:14" x14ac:dyDescent="0.45">
      <c r="A328">
        <v>304</v>
      </c>
      <c r="B328">
        <v>1.9810792954675235E-2</v>
      </c>
      <c r="C328">
        <v>-1.9810792954675235E-2</v>
      </c>
      <c r="L328">
        <v>304</v>
      </c>
      <c r="M328">
        <v>1.1255593468385752E-2</v>
      </c>
      <c r="N328">
        <v>-1.1255593468385752E-2</v>
      </c>
    </row>
    <row r="329" spans="1:14" x14ac:dyDescent="0.45">
      <c r="A329">
        <v>305</v>
      </c>
      <c r="B329">
        <v>-2.4832422926248775E-3</v>
      </c>
      <c r="C329">
        <v>2.4832422926248775E-3</v>
      </c>
      <c r="L329">
        <v>305</v>
      </c>
      <c r="M329">
        <v>2.8928859356626736E-2</v>
      </c>
      <c r="N329">
        <v>-2.8928859356626736E-2</v>
      </c>
    </row>
    <row r="330" spans="1:14" x14ac:dyDescent="0.45">
      <c r="A330">
        <v>306</v>
      </c>
      <c r="B330">
        <v>1.1515946507029537E-2</v>
      </c>
      <c r="C330">
        <v>-1.1515946507029537E-2</v>
      </c>
      <c r="L330">
        <v>306</v>
      </c>
      <c r="M330">
        <v>1.7463407292929178E-2</v>
      </c>
      <c r="N330">
        <v>-1.7463407292929178E-2</v>
      </c>
    </row>
    <row r="331" spans="1:14" x14ac:dyDescent="0.45">
      <c r="A331">
        <v>307</v>
      </c>
      <c r="B331">
        <v>3.16643116953172E-2</v>
      </c>
      <c r="C331">
        <v>-3.16643116953172E-2</v>
      </c>
      <c r="L331">
        <v>307</v>
      </c>
      <c r="M331">
        <v>9.0923709414670369E-4</v>
      </c>
      <c r="N331">
        <v>-9.0923709414670369E-4</v>
      </c>
    </row>
    <row r="332" spans="1:14" x14ac:dyDescent="0.45">
      <c r="A332">
        <v>308</v>
      </c>
      <c r="B332">
        <v>-3.1140552557568785E-4</v>
      </c>
      <c r="C332">
        <v>3.1140552557568785E-4</v>
      </c>
      <c r="L332">
        <v>308</v>
      </c>
      <c r="M332">
        <v>2.6479517847623205E-2</v>
      </c>
      <c r="N332">
        <v>-2.6479517847623205E-2</v>
      </c>
    </row>
    <row r="333" spans="1:14" x14ac:dyDescent="0.45">
      <c r="A333">
        <v>309</v>
      </c>
      <c r="B333">
        <v>2.2532130590495907E-2</v>
      </c>
      <c r="C333">
        <v>-2.2532130590495907E-2</v>
      </c>
      <c r="L333">
        <v>309</v>
      </c>
      <c r="M333">
        <v>7.8560763739929217E-3</v>
      </c>
      <c r="N333">
        <v>-7.8560763739929217E-3</v>
      </c>
    </row>
    <row r="334" spans="1:14" x14ac:dyDescent="0.45">
      <c r="A334">
        <v>310</v>
      </c>
      <c r="B334">
        <v>1.4891451843768638E-2</v>
      </c>
      <c r="C334">
        <v>-1.4891451843768638E-2</v>
      </c>
      <c r="L334">
        <v>310</v>
      </c>
      <c r="M334">
        <v>1.3789395029423885E-2</v>
      </c>
      <c r="N334">
        <v>-1.3789395029423885E-2</v>
      </c>
    </row>
    <row r="335" spans="1:14" x14ac:dyDescent="0.45">
      <c r="A335">
        <v>311</v>
      </c>
      <c r="B335">
        <v>3.574631814904821E-2</v>
      </c>
      <c r="C335">
        <v>-3.574631814904821E-2</v>
      </c>
      <c r="L335">
        <v>311</v>
      </c>
      <c r="M335">
        <v>-3.1026153774970063E-3</v>
      </c>
      <c r="N335">
        <v>3.1026153774970063E-3</v>
      </c>
    </row>
    <row r="336" spans="1:14" x14ac:dyDescent="0.45">
      <c r="A336">
        <v>312</v>
      </c>
      <c r="B336">
        <v>-3.3990770739106817E-3</v>
      </c>
      <c r="C336">
        <v>3.3990770739106817E-3</v>
      </c>
      <c r="L336">
        <v>312</v>
      </c>
      <c r="M336">
        <v>2.8084258836280691E-2</v>
      </c>
      <c r="N336">
        <v>-2.8084258836280691E-2</v>
      </c>
    </row>
    <row r="337" spans="1:14" x14ac:dyDescent="0.45">
      <c r="A337">
        <v>313</v>
      </c>
      <c r="B337">
        <v>1.5597952960760544E-2</v>
      </c>
      <c r="C337">
        <v>-1.5597952960760544E-2</v>
      </c>
      <c r="L337">
        <v>313</v>
      </c>
      <c r="M337">
        <v>1.2416919183861562E-2</v>
      </c>
      <c r="N337">
        <v>-1.2416919183861562E-2</v>
      </c>
    </row>
    <row r="338" spans="1:14" x14ac:dyDescent="0.45">
      <c r="A338">
        <v>314</v>
      </c>
      <c r="B338">
        <v>2.8547661468695156E-3</v>
      </c>
      <c r="C338">
        <v>-2.8547661468695156E-3</v>
      </c>
      <c r="L338">
        <v>314</v>
      </c>
      <c r="M338">
        <v>2.2721045532083307E-2</v>
      </c>
      <c r="N338">
        <v>-2.2721045532083307E-2</v>
      </c>
    </row>
    <row r="339" spans="1:14" x14ac:dyDescent="0.45">
      <c r="A339">
        <v>315</v>
      </c>
      <c r="B339">
        <v>1.1175779302551953E-2</v>
      </c>
      <c r="C339">
        <v>-1.1175779302551953E-2</v>
      </c>
      <c r="L339">
        <v>315</v>
      </c>
      <c r="M339">
        <v>1.5584171135159228E-2</v>
      </c>
      <c r="N339">
        <v>-1.5584171135159228E-2</v>
      </c>
    </row>
    <row r="340" spans="1:14" x14ac:dyDescent="0.45">
      <c r="A340">
        <v>316</v>
      </c>
      <c r="B340">
        <v>2.0491127363630408E-2</v>
      </c>
      <c r="C340">
        <v>-2.0491127363630408E-2</v>
      </c>
      <c r="L340">
        <v>316</v>
      </c>
      <c r="M340">
        <v>7.6026962178891077E-3</v>
      </c>
      <c r="N340">
        <v>-7.6026962178891077E-3</v>
      </c>
    </row>
    <row r="341" spans="1:14" x14ac:dyDescent="0.45">
      <c r="A341">
        <v>317</v>
      </c>
      <c r="B341">
        <v>1.6958621778670878E-2</v>
      </c>
      <c r="C341">
        <v>-1.6958621778670878E-2</v>
      </c>
      <c r="L341">
        <v>317</v>
      </c>
      <c r="M341">
        <v>9.4608173626504061E-3</v>
      </c>
      <c r="N341">
        <v>-9.4608173626504061E-3</v>
      </c>
    </row>
    <row r="342" spans="1:14" x14ac:dyDescent="0.45">
      <c r="A342">
        <v>318</v>
      </c>
      <c r="B342">
        <v>3.9276011763757423E-3</v>
      </c>
      <c r="C342">
        <v>-3.9276011763757423E-3</v>
      </c>
      <c r="L342">
        <v>318</v>
      </c>
      <c r="M342">
        <v>1.9849403762906753E-2</v>
      </c>
      <c r="N342">
        <v>-1.9849403762906753E-2</v>
      </c>
    </row>
    <row r="343" spans="1:14" x14ac:dyDescent="0.45">
      <c r="A343">
        <v>319</v>
      </c>
      <c r="B343">
        <v>2.0831294568107991E-2</v>
      </c>
      <c r="C343">
        <v>-2.0831294568107991E-2</v>
      </c>
      <c r="L343">
        <v>319</v>
      </c>
      <c r="M343">
        <v>6.1035302942748781E-3</v>
      </c>
      <c r="N343">
        <v>-6.1035302942748781E-3</v>
      </c>
    </row>
    <row r="344" spans="1:14" x14ac:dyDescent="0.45">
      <c r="A344">
        <v>320</v>
      </c>
      <c r="B344">
        <v>7.6694404256291652E-3</v>
      </c>
      <c r="C344">
        <v>-7.6694404256291652E-3</v>
      </c>
      <c r="L344">
        <v>320</v>
      </c>
      <c r="M344">
        <v>1.6238736538427414E-2</v>
      </c>
      <c r="N344">
        <v>-1.6238736538427414E-2</v>
      </c>
    </row>
    <row r="345" spans="1:14" x14ac:dyDescent="0.45">
      <c r="A345">
        <v>321</v>
      </c>
      <c r="B345">
        <v>2.5017967853985947E-2</v>
      </c>
      <c r="C345">
        <v>-2.5017967853985947E-2</v>
      </c>
      <c r="L345">
        <v>321</v>
      </c>
      <c r="M345">
        <v>2.218367900683073E-3</v>
      </c>
      <c r="N345">
        <v>-2.218367900683073E-3</v>
      </c>
    </row>
    <row r="346" spans="1:14" x14ac:dyDescent="0.45">
      <c r="A346">
        <v>322</v>
      </c>
      <c r="B346">
        <v>9.2394429078333992E-3</v>
      </c>
      <c r="C346">
        <v>-9.2394429078333992E-3</v>
      </c>
      <c r="L346">
        <v>322</v>
      </c>
      <c r="M346">
        <v>1.446507544570072E-2</v>
      </c>
      <c r="N346">
        <v>-1.446507544570072E-2</v>
      </c>
    </row>
    <row r="347" spans="1:14" x14ac:dyDescent="0.45">
      <c r="A347">
        <v>323</v>
      </c>
      <c r="B347">
        <v>-2.6402425408453001E-3</v>
      </c>
      <c r="C347">
        <v>2.6402425408453001E-3</v>
      </c>
      <c r="L347">
        <v>323</v>
      </c>
      <c r="M347">
        <v>2.3840141221541815E-2</v>
      </c>
      <c r="N347">
        <v>-2.3840141221541815E-2</v>
      </c>
    </row>
    <row r="348" spans="1:14" x14ac:dyDescent="0.45">
      <c r="A348">
        <v>324</v>
      </c>
      <c r="B348">
        <v>-6.8792492427967311E-3</v>
      </c>
      <c r="C348">
        <v>6.8792492427967311E-3</v>
      </c>
      <c r="L348">
        <v>324</v>
      </c>
      <c r="M348">
        <v>2.7028508185848135E-2</v>
      </c>
      <c r="N348">
        <v>-2.7028508185848135E-2</v>
      </c>
    </row>
    <row r="349" spans="1:14" x14ac:dyDescent="0.45">
      <c r="A349">
        <v>325</v>
      </c>
      <c r="B349">
        <v>8.9254424113925524E-3</v>
      </c>
      <c r="C349">
        <v>-8.9254424113925524E-3</v>
      </c>
      <c r="L349">
        <v>325</v>
      </c>
      <c r="M349">
        <v>1.4127235237562302E-2</v>
      </c>
      <c r="N349">
        <v>-1.4127235237562302E-2</v>
      </c>
    </row>
    <row r="350" spans="1:14" x14ac:dyDescent="0.45">
      <c r="A350">
        <v>326</v>
      </c>
      <c r="B350">
        <v>1.8764124633205748E-2</v>
      </c>
      <c r="C350">
        <v>-1.8764124633205748E-2</v>
      </c>
      <c r="L350">
        <v>326</v>
      </c>
      <c r="M350">
        <v>6.0190702422402743E-3</v>
      </c>
      <c r="N350">
        <v>-6.0190702422402743E-3</v>
      </c>
    </row>
    <row r="351" spans="1:14" x14ac:dyDescent="0.45">
      <c r="A351">
        <v>327</v>
      </c>
      <c r="B351">
        <v>1.337378277763788E-2</v>
      </c>
      <c r="C351">
        <v>-1.337378277763788E-2</v>
      </c>
      <c r="L351">
        <v>327</v>
      </c>
      <c r="M351">
        <v>1.0368762922022403E-2</v>
      </c>
      <c r="N351">
        <v>-1.0368762922022403E-2</v>
      </c>
    </row>
    <row r="352" spans="1:14" x14ac:dyDescent="0.45">
      <c r="A352">
        <v>328</v>
      </c>
      <c r="B352">
        <v>2.308163145926739E-2</v>
      </c>
      <c r="C352">
        <v>-2.308163145926739E-2</v>
      </c>
      <c r="L352">
        <v>328</v>
      </c>
      <c r="M352">
        <v>1.8382976665273533E-3</v>
      </c>
      <c r="N352">
        <v>-1.8382976665273533E-3</v>
      </c>
    </row>
    <row r="353" spans="1:14" x14ac:dyDescent="0.45">
      <c r="A353">
        <v>329</v>
      </c>
      <c r="B353">
        <v>2.0174314896939244E-3</v>
      </c>
      <c r="C353">
        <v>-2.0174314896939244E-3</v>
      </c>
      <c r="L353">
        <v>329</v>
      </c>
      <c r="M353">
        <v>1.8160202722214663E-2</v>
      </c>
      <c r="N353">
        <v>-1.8160202722214663E-2</v>
      </c>
    </row>
    <row r="354" spans="1:14" x14ac:dyDescent="0.45">
      <c r="A354">
        <v>330</v>
      </c>
      <c r="B354">
        <v>1.2039280667764281E-2</v>
      </c>
      <c r="C354">
        <v>-1.2039280667764281E-2</v>
      </c>
      <c r="L354">
        <v>330</v>
      </c>
      <c r="M354">
        <v>9.165207180529291E-3</v>
      </c>
      <c r="N354">
        <v>-9.165207180529291E-3</v>
      </c>
    </row>
    <row r="355" spans="1:14" x14ac:dyDescent="0.45">
      <c r="A355">
        <v>331</v>
      </c>
      <c r="B355">
        <v>2.8262639650541363E-2</v>
      </c>
      <c r="C355">
        <v>-2.8262639650541363E-2</v>
      </c>
      <c r="L355">
        <v>331</v>
      </c>
      <c r="M355">
        <v>-4.1583660279295625E-3</v>
      </c>
      <c r="N355">
        <v>4.1583660279295625E-3</v>
      </c>
    </row>
    <row r="356" spans="1:14" x14ac:dyDescent="0.45">
      <c r="A356">
        <v>332</v>
      </c>
      <c r="B356">
        <v>3.5089338477879463E-3</v>
      </c>
      <c r="C356">
        <v>-3.5089338477879463E-3</v>
      </c>
      <c r="L356">
        <v>332</v>
      </c>
      <c r="M356">
        <v>1.5035180796934298E-2</v>
      </c>
      <c r="N356">
        <v>-1.5035180796934298E-2</v>
      </c>
    </row>
    <row r="357" spans="1:14" x14ac:dyDescent="0.45">
      <c r="A357">
        <v>333</v>
      </c>
      <c r="B357">
        <v>7.3292732211515813E-3</v>
      </c>
      <c r="C357">
        <v>-7.3292732211515813E-3</v>
      </c>
      <c r="L357">
        <v>333</v>
      </c>
      <c r="M357">
        <v>9.9253476488407304E-3</v>
      </c>
      <c r="N357">
        <v>-9.9253476488407304E-3</v>
      </c>
    </row>
    <row r="358" spans="1:14" x14ac:dyDescent="0.45">
      <c r="A358">
        <v>334</v>
      </c>
      <c r="B358">
        <v>9.1871094917599233E-3</v>
      </c>
      <c r="C358">
        <v>-9.1871094917599233E-3</v>
      </c>
      <c r="L358">
        <v>334</v>
      </c>
      <c r="M358">
        <v>8.3206066601832461E-3</v>
      </c>
      <c r="N358">
        <v>-8.3206066601832461E-3</v>
      </c>
    </row>
    <row r="359" spans="1:14" x14ac:dyDescent="0.45">
      <c r="A359">
        <v>335</v>
      </c>
      <c r="B359">
        <v>-3.3467436578372058E-3</v>
      </c>
      <c r="C359">
        <v>3.3467436578372058E-3</v>
      </c>
      <c r="L359">
        <v>335</v>
      </c>
      <c r="M359">
        <v>1.7695672436024341E-2</v>
      </c>
      <c r="N359">
        <v>-1.7695672436024341E-2</v>
      </c>
    </row>
    <row r="360" spans="1:14" x14ac:dyDescent="0.45">
      <c r="A360">
        <v>336</v>
      </c>
      <c r="B360">
        <v>-5.1784132204088125E-3</v>
      </c>
      <c r="C360">
        <v>5.1784132204088125E-3</v>
      </c>
      <c r="L360">
        <v>336</v>
      </c>
      <c r="M360">
        <v>1.7146682097799411E-2</v>
      </c>
      <c r="N360">
        <v>-1.7146682097799411E-2</v>
      </c>
    </row>
    <row r="361" spans="1:14" x14ac:dyDescent="0.45">
      <c r="A361">
        <v>337</v>
      </c>
      <c r="B361">
        <v>7.0676061407842087E-3</v>
      </c>
      <c r="C361">
        <v>-7.0676061407842087E-3</v>
      </c>
      <c r="L361">
        <v>337</v>
      </c>
      <c r="M361">
        <v>7.1381659316987834E-3</v>
      </c>
      <c r="N361">
        <v>-7.1381659316987834E-3</v>
      </c>
    </row>
    <row r="362" spans="1:14" x14ac:dyDescent="0.45">
      <c r="A362">
        <v>338</v>
      </c>
      <c r="B362">
        <v>1.2091614083837757E-2</v>
      </c>
      <c r="C362">
        <v>-1.2091614083837757E-2</v>
      </c>
      <c r="L362">
        <v>338</v>
      </c>
      <c r="M362">
        <v>2.8729333039512585E-3</v>
      </c>
      <c r="N362">
        <v>-2.8729333039512585E-3</v>
      </c>
    </row>
    <row r="363" spans="1:14" x14ac:dyDescent="0.45">
      <c r="A363">
        <v>339</v>
      </c>
      <c r="B363">
        <v>9.3702764480170855E-3</v>
      </c>
      <c r="C363">
        <v>-9.3702764480170855E-3</v>
      </c>
      <c r="L363">
        <v>339</v>
      </c>
      <c r="M363">
        <v>4.8155145007471607E-3</v>
      </c>
      <c r="N363">
        <v>-4.8155145007471607E-3</v>
      </c>
    </row>
    <row r="364" spans="1:14" x14ac:dyDescent="0.45">
      <c r="A364">
        <v>340</v>
      </c>
      <c r="B364">
        <v>1.2981282157086821E-2</v>
      </c>
      <c r="C364">
        <v>-1.2981282157086821E-2</v>
      </c>
      <c r="L364">
        <v>340</v>
      </c>
      <c r="M364">
        <v>1.1415022372418667E-3</v>
      </c>
      <c r="N364">
        <v>-1.1415022372418667E-3</v>
      </c>
    </row>
    <row r="365" spans="1:14" x14ac:dyDescent="0.45">
      <c r="A365">
        <v>341</v>
      </c>
      <c r="B365">
        <v>1.1542113215066273E-2</v>
      </c>
      <c r="C365">
        <v>-1.1542113215066273E-2</v>
      </c>
      <c r="L365">
        <v>341</v>
      </c>
      <c r="M365">
        <v>2.0705628096225163E-3</v>
      </c>
      <c r="N365">
        <v>-2.0705628096225163E-3</v>
      </c>
    </row>
    <row r="366" spans="1:14" x14ac:dyDescent="0.45">
      <c r="A366">
        <v>342</v>
      </c>
      <c r="B366">
        <v>9.1347760756864491E-3</v>
      </c>
      <c r="C366">
        <v>-9.1347760756864491E-3</v>
      </c>
      <c r="L366">
        <v>342</v>
      </c>
      <c r="M366">
        <v>3.9075689413751629E-3</v>
      </c>
      <c r="N366">
        <v>-3.9075689413751629E-3</v>
      </c>
    </row>
    <row r="367" spans="1:14" x14ac:dyDescent="0.45">
      <c r="A367">
        <v>343</v>
      </c>
      <c r="B367">
        <v>-1.2714425134989131E-2</v>
      </c>
      <c r="C367">
        <v>1.2714425134989131E-2</v>
      </c>
      <c r="L367">
        <v>343</v>
      </c>
      <c r="M367">
        <v>2.0609544231218194E-2</v>
      </c>
      <c r="N367">
        <v>-2.0609544231218194E-2</v>
      </c>
    </row>
    <row r="368" spans="1:14" x14ac:dyDescent="0.45">
      <c r="A368">
        <v>344</v>
      </c>
      <c r="B368">
        <v>2.3837654022082462E-3</v>
      </c>
      <c r="C368">
        <v>-2.3837654022082462E-3</v>
      </c>
      <c r="L368">
        <v>344</v>
      </c>
      <c r="M368">
        <v>7.243740996742039E-3</v>
      </c>
      <c r="N368">
        <v>-7.243740996742039E-3</v>
      </c>
    </row>
    <row r="369" spans="1:14" x14ac:dyDescent="0.45">
      <c r="A369">
        <v>345</v>
      </c>
      <c r="B369">
        <v>-4.9457248183284834E-4</v>
      </c>
      <c r="C369">
        <v>4.9457248183284834E-4</v>
      </c>
      <c r="L369">
        <v>345</v>
      </c>
      <c r="M369">
        <v>9.5452774146850099E-3</v>
      </c>
      <c r="N369">
        <v>-9.5452774146850099E-3</v>
      </c>
    </row>
    <row r="370" spans="1:14" x14ac:dyDescent="0.45">
      <c r="A370">
        <v>346</v>
      </c>
      <c r="B370">
        <v>1.2536448120462288E-2</v>
      </c>
      <c r="C370">
        <v>-1.2536448120462288E-2</v>
      </c>
      <c r="L370">
        <v>346</v>
      </c>
      <c r="M370">
        <v>-1.8357145969779406E-3</v>
      </c>
      <c r="N370">
        <v>1.8357145969779406E-3</v>
      </c>
    </row>
    <row r="371" spans="1:14" x14ac:dyDescent="0.45">
      <c r="A371">
        <v>347</v>
      </c>
      <c r="B371">
        <v>-6.9054159508334691E-3</v>
      </c>
      <c r="C371">
        <v>6.9054159508334691E-3</v>
      </c>
      <c r="L371">
        <v>347</v>
      </c>
      <c r="M371">
        <v>1.3536014873320071E-2</v>
      </c>
      <c r="N371">
        <v>-1.3536014873320071E-2</v>
      </c>
    </row>
    <row r="372" spans="1:14" x14ac:dyDescent="0.45">
      <c r="A372">
        <v>348</v>
      </c>
      <c r="B372">
        <v>1.0155277689119202E-2</v>
      </c>
      <c r="C372">
        <v>-1.0155277689119202E-2</v>
      </c>
      <c r="L372">
        <v>348</v>
      </c>
      <c r="M372">
        <v>-6.3215885548482693E-4</v>
      </c>
      <c r="N372">
        <v>6.3215885548482693E-4</v>
      </c>
    </row>
    <row r="373" spans="1:14" x14ac:dyDescent="0.45">
      <c r="A373">
        <v>349</v>
      </c>
      <c r="B373">
        <v>-4.1055781909025858E-3</v>
      </c>
      <c r="C373">
        <v>4.1055781909025858E-3</v>
      </c>
      <c r="L373">
        <v>349</v>
      </c>
      <c r="M373">
        <v>1.0537683026091612E-2</v>
      </c>
      <c r="N373">
        <v>-1.0537683026091612E-2</v>
      </c>
    </row>
    <row r="374" spans="1:14" x14ac:dyDescent="0.45">
      <c r="A374">
        <v>350</v>
      </c>
      <c r="B374">
        <v>-7.16708303120084E-3</v>
      </c>
      <c r="C374">
        <v>7.16708303120084E-3</v>
      </c>
      <c r="L374">
        <v>350</v>
      </c>
      <c r="M374">
        <v>1.2881449470051886E-2</v>
      </c>
      <c r="N374">
        <v>-1.2881449470051886E-2</v>
      </c>
    </row>
    <row r="375" spans="1:14" x14ac:dyDescent="0.45">
      <c r="A375">
        <v>351</v>
      </c>
      <c r="B375">
        <v>1.3033615573160295E-2</v>
      </c>
      <c r="C375">
        <v>-1.3033615573160295E-2</v>
      </c>
      <c r="L375">
        <v>351</v>
      </c>
      <c r="M375">
        <v>-3.7571807807651918E-3</v>
      </c>
      <c r="N375">
        <v>3.7571807807651918E-3</v>
      </c>
    </row>
    <row r="376" spans="1:14" x14ac:dyDescent="0.45">
      <c r="A376">
        <v>352</v>
      </c>
      <c r="B376">
        <v>1.4472784515180845E-2</v>
      </c>
      <c r="C376">
        <v>-1.4472784515180845E-2</v>
      </c>
      <c r="L376">
        <v>352</v>
      </c>
      <c r="M376">
        <v>-5.0874266003102129E-3</v>
      </c>
      <c r="N376">
        <v>5.0874266003102129E-3</v>
      </c>
    </row>
    <row r="377" spans="1:14" x14ac:dyDescent="0.45">
      <c r="A377">
        <v>353</v>
      </c>
      <c r="B377">
        <v>7.1199395568576837E-3</v>
      </c>
      <c r="C377">
        <v>-7.1199395568576837E-3</v>
      </c>
      <c r="L377">
        <v>353</v>
      </c>
      <c r="M377">
        <v>7.4031699007749523E-4</v>
      </c>
      <c r="N377">
        <v>-7.4031699007749523E-4</v>
      </c>
    </row>
    <row r="378" spans="1:14" x14ac:dyDescent="0.45">
      <c r="A378">
        <v>354</v>
      </c>
      <c r="B378">
        <v>7.8787740899230636E-3</v>
      </c>
      <c r="C378">
        <v>-7.8787740899230636E-3</v>
      </c>
      <c r="L378">
        <v>354</v>
      </c>
      <c r="M378">
        <v>-8.8553901158864006E-4</v>
      </c>
      <c r="N378">
        <v>8.8553901158864006E-4</v>
      </c>
    </row>
    <row r="379" spans="1:14" x14ac:dyDescent="0.45">
      <c r="A379">
        <v>355</v>
      </c>
      <c r="B379">
        <v>3.8229343442287935E-3</v>
      </c>
      <c r="C379">
        <v>-3.8229343442287935E-3</v>
      </c>
      <c r="L379">
        <v>355</v>
      </c>
      <c r="M379">
        <v>2.3239429657263286E-3</v>
      </c>
      <c r="N379">
        <v>-2.3239429657263286E-3</v>
      </c>
    </row>
    <row r="380" spans="1:14" x14ac:dyDescent="0.45">
      <c r="A380">
        <v>356</v>
      </c>
      <c r="B380">
        <v>-1.4048927244862732E-2</v>
      </c>
      <c r="C380">
        <v>1.4048927244862732E-2</v>
      </c>
      <c r="L380">
        <v>356</v>
      </c>
      <c r="M380">
        <v>1.6428771655505273E-2</v>
      </c>
      <c r="N380">
        <v>-1.6428771655505273E-2</v>
      </c>
    </row>
    <row r="381" spans="1:14" x14ac:dyDescent="0.45">
      <c r="A381">
        <v>357</v>
      </c>
      <c r="B381">
        <v>-8.4492517250009651E-3</v>
      </c>
      <c r="C381">
        <v>8.4492517250009651E-3</v>
      </c>
      <c r="L381">
        <v>357</v>
      </c>
      <c r="M381">
        <v>1.1171133416351146E-2</v>
      </c>
      <c r="N381">
        <v>-1.1171133416351146E-2</v>
      </c>
    </row>
    <row r="382" spans="1:14" x14ac:dyDescent="0.45">
      <c r="A382">
        <v>358</v>
      </c>
      <c r="B382">
        <v>-8.527751849111179E-3</v>
      </c>
      <c r="C382">
        <v>8.527751849111179E-3</v>
      </c>
      <c r="L382">
        <v>358</v>
      </c>
      <c r="M382">
        <v>1.0643258091134868E-2</v>
      </c>
      <c r="N382">
        <v>-1.0643258091134868E-2</v>
      </c>
    </row>
    <row r="383" spans="1:14" x14ac:dyDescent="0.45">
      <c r="A383">
        <v>359</v>
      </c>
      <c r="B383">
        <v>-1.1487401827512799E-3</v>
      </c>
      <c r="C383">
        <v>1.1487401827512799E-3</v>
      </c>
      <c r="L383">
        <v>359</v>
      </c>
      <c r="M383">
        <v>3.9497989673924648E-3</v>
      </c>
      <c r="N383">
        <v>-3.9497989673924648E-3</v>
      </c>
    </row>
    <row r="384" spans="1:14" x14ac:dyDescent="0.45">
      <c r="A384">
        <v>360</v>
      </c>
      <c r="B384">
        <v>1.4054117186593048E-2</v>
      </c>
      <c r="C384">
        <v>-1.4054117186593048E-2</v>
      </c>
      <c r="L384">
        <v>360</v>
      </c>
      <c r="M384">
        <v>-8.4024836426684381E-3</v>
      </c>
      <c r="N384">
        <v>8.4024836426684381E-3</v>
      </c>
    </row>
    <row r="385" spans="1:14" x14ac:dyDescent="0.45">
      <c r="A385">
        <v>361</v>
      </c>
      <c r="B385">
        <v>-7.5623956220022097E-4</v>
      </c>
      <c r="C385">
        <v>7.5623956220022097E-4</v>
      </c>
      <c r="L385">
        <v>361</v>
      </c>
      <c r="M385">
        <v>2.9151633299685604E-3</v>
      </c>
      <c r="N385">
        <v>-2.9151633299685604E-3</v>
      </c>
    </row>
    <row r="386" spans="1:14" x14ac:dyDescent="0.45">
      <c r="A386">
        <v>362</v>
      </c>
      <c r="B386">
        <v>5.1836031621391287E-3</v>
      </c>
      <c r="C386">
        <v>-5.1836031621391287E-3</v>
      </c>
      <c r="L386">
        <v>362</v>
      </c>
      <c r="M386">
        <v>-2.300244883168265E-3</v>
      </c>
      <c r="N386">
        <v>2.300244883168265E-3</v>
      </c>
    </row>
    <row r="387" spans="1:14" x14ac:dyDescent="0.45">
      <c r="A387">
        <v>363</v>
      </c>
      <c r="B387">
        <v>4.1892682567431141E-3</v>
      </c>
      <c r="C387">
        <v>-4.1892682567431141E-3</v>
      </c>
      <c r="L387">
        <v>363</v>
      </c>
      <c r="M387">
        <v>-1.6667944929087313E-3</v>
      </c>
      <c r="N387">
        <v>1.6667944929087313E-3</v>
      </c>
    </row>
    <row r="388" spans="1:14" x14ac:dyDescent="0.45">
      <c r="A388">
        <v>364</v>
      </c>
      <c r="B388">
        <v>-3.6869108623147889E-3</v>
      </c>
      <c r="C388">
        <v>3.6869108623147889E-3</v>
      </c>
      <c r="L388">
        <v>364</v>
      </c>
      <c r="M388">
        <v>4.5199043186260456E-3</v>
      </c>
      <c r="N388">
        <v>-4.5199043186260456E-3</v>
      </c>
    </row>
    <row r="389" spans="1:14" x14ac:dyDescent="0.45">
      <c r="A389">
        <v>365</v>
      </c>
      <c r="B389">
        <v>7.4601067613352676E-3</v>
      </c>
      <c r="C389">
        <v>-7.4601067613352676E-3</v>
      </c>
      <c r="L389">
        <v>365</v>
      </c>
      <c r="M389">
        <v>-4.538436262085283E-3</v>
      </c>
      <c r="N389">
        <v>4.538436262085283E-3</v>
      </c>
    </row>
    <row r="390" spans="1:14" x14ac:dyDescent="0.45">
      <c r="A390">
        <v>366</v>
      </c>
      <c r="B390">
        <v>-4.1055781909025858E-3</v>
      </c>
      <c r="C390">
        <v>4.1055781909025858E-3</v>
      </c>
      <c r="L390">
        <v>366</v>
      </c>
      <c r="M390">
        <v>4.731054448712556E-3</v>
      </c>
      <c r="N390">
        <v>-4.731054448712556E-3</v>
      </c>
    </row>
    <row r="391" spans="1:14" x14ac:dyDescent="0.45">
      <c r="A391">
        <v>367</v>
      </c>
      <c r="B391">
        <v>9.3441097399803476E-3</v>
      </c>
      <c r="C391">
        <v>-9.3441097399803476E-3</v>
      </c>
      <c r="L391">
        <v>367</v>
      </c>
      <c r="M391">
        <v>-6.2065222897687211E-3</v>
      </c>
      <c r="N391">
        <v>6.2065222897687211E-3</v>
      </c>
    </row>
    <row r="392" spans="1:14" x14ac:dyDescent="0.45">
      <c r="A392">
        <v>368</v>
      </c>
      <c r="B392">
        <v>-3.0589098694330952E-3</v>
      </c>
      <c r="C392">
        <v>3.0589098694330952E-3</v>
      </c>
      <c r="L392">
        <v>368</v>
      </c>
      <c r="M392">
        <v>2.5562081088214917E-3</v>
      </c>
      <c r="N392">
        <v>-2.5562081088214917E-3</v>
      </c>
    </row>
    <row r="393" spans="1:14" x14ac:dyDescent="0.45">
      <c r="A393">
        <v>369</v>
      </c>
      <c r="B393">
        <v>-1.1903257185850278E-2</v>
      </c>
      <c r="C393">
        <v>1.1903257185850278E-2</v>
      </c>
      <c r="L393">
        <v>369</v>
      </c>
      <c r="M393">
        <v>8.9751720634514299E-3</v>
      </c>
      <c r="N393">
        <v>-8.9751720634514299E-3</v>
      </c>
    </row>
    <row r="394" spans="1:14" x14ac:dyDescent="0.45">
      <c r="A394">
        <v>370</v>
      </c>
      <c r="B394">
        <v>6.6751055202331506E-3</v>
      </c>
      <c r="C394">
        <v>-6.6751055202331506E-3</v>
      </c>
      <c r="L394">
        <v>370</v>
      </c>
      <c r="M394">
        <v>-5.9953721596822098E-3</v>
      </c>
      <c r="N394">
        <v>5.9953721596822098E-3</v>
      </c>
    </row>
    <row r="395" spans="1:14" x14ac:dyDescent="0.45">
      <c r="A395">
        <v>371</v>
      </c>
      <c r="B395">
        <v>-6.2250815418782995E-3</v>
      </c>
      <c r="C395">
        <v>6.2250815418782995E-3</v>
      </c>
      <c r="L395">
        <v>371</v>
      </c>
      <c r="M395">
        <v>3.1051984470464198E-3</v>
      </c>
      <c r="N395">
        <v>-3.1051984470464198E-3</v>
      </c>
    </row>
    <row r="396" spans="1:14" x14ac:dyDescent="0.45">
      <c r="A396">
        <v>372</v>
      </c>
      <c r="B396">
        <v>8.4021082506578072E-3</v>
      </c>
      <c r="C396">
        <v>-8.4021082506578072E-3</v>
      </c>
      <c r="L396">
        <v>372</v>
      </c>
      <c r="M396">
        <v>-8.7825538768241569E-3</v>
      </c>
      <c r="N396">
        <v>8.7825538768241569E-3</v>
      </c>
    </row>
    <row r="397" spans="1:14" x14ac:dyDescent="0.45">
      <c r="A397">
        <v>373</v>
      </c>
      <c r="B397">
        <v>3.9799345924492174E-3</v>
      </c>
      <c r="C397">
        <v>-3.9799345924492174E-3</v>
      </c>
      <c r="L397">
        <v>373</v>
      </c>
      <c r="M397">
        <v>-5.5308418734918855E-3</v>
      </c>
      <c r="N397">
        <v>5.5308418734918855E-3</v>
      </c>
    </row>
    <row r="398" spans="1:14" x14ac:dyDescent="0.45">
      <c r="A398">
        <v>374</v>
      </c>
      <c r="B398">
        <v>3.6136006799348955E-3</v>
      </c>
      <c r="C398">
        <v>-3.6136006799348955E-3</v>
      </c>
      <c r="L398">
        <v>374</v>
      </c>
      <c r="M398">
        <v>-5.5308418734918855E-3</v>
      </c>
      <c r="N398">
        <v>5.5308418734918855E-3</v>
      </c>
    </row>
    <row r="399" spans="1:14" x14ac:dyDescent="0.45">
      <c r="A399">
        <v>375</v>
      </c>
      <c r="B399">
        <v>-5.8064142132905061E-3</v>
      </c>
      <c r="C399">
        <v>5.8064142132905061E-3</v>
      </c>
      <c r="L399">
        <v>375</v>
      </c>
      <c r="M399">
        <v>1.8594126795360042E-3</v>
      </c>
      <c r="N399">
        <v>-1.8594126795360042E-3</v>
      </c>
    </row>
    <row r="400" spans="1:14" x14ac:dyDescent="0.45">
      <c r="A400">
        <v>376</v>
      </c>
      <c r="B400">
        <v>3.2996001834940487E-3</v>
      </c>
      <c r="C400">
        <v>-3.2996001834940487E-3</v>
      </c>
      <c r="L400">
        <v>376</v>
      </c>
      <c r="M400">
        <v>-6.5443624979071397E-3</v>
      </c>
      <c r="N400">
        <v>6.5443624979071397E-3</v>
      </c>
    </row>
    <row r="401" spans="1:14" x14ac:dyDescent="0.45">
      <c r="A401">
        <v>377</v>
      </c>
      <c r="B401">
        <v>6.465771855939253E-3</v>
      </c>
      <c r="C401">
        <v>-6.465771855939253E-3</v>
      </c>
      <c r="L401">
        <v>377</v>
      </c>
      <c r="M401">
        <v>-9.1203940849625756E-3</v>
      </c>
      <c r="N401">
        <v>9.1203940849625756E-3</v>
      </c>
    </row>
    <row r="402" spans="1:14" x14ac:dyDescent="0.45">
      <c r="A402">
        <v>378</v>
      </c>
      <c r="B402">
        <v>7.1461062648944208E-3</v>
      </c>
      <c r="C402">
        <v>-7.1461062648944208E-3</v>
      </c>
      <c r="L402">
        <v>378</v>
      </c>
      <c r="M402">
        <v>-9.7116144492048057E-3</v>
      </c>
      <c r="N402">
        <v>9.7116144492048057E-3</v>
      </c>
    </row>
    <row r="403" spans="1:14" x14ac:dyDescent="0.45">
      <c r="A403">
        <v>379</v>
      </c>
      <c r="B403">
        <v>-3.6373894164916203E-4</v>
      </c>
      <c r="C403">
        <v>3.6373894164916203E-4</v>
      </c>
      <c r="L403">
        <v>379</v>
      </c>
      <c r="M403">
        <v>-5.3408067564140261E-3</v>
      </c>
      <c r="N403">
        <v>5.3408067564140261E-3</v>
      </c>
    </row>
    <row r="404" spans="1:14" x14ac:dyDescent="0.45">
      <c r="A404">
        <v>380</v>
      </c>
      <c r="B404">
        <v>-3.791577694461739E-3</v>
      </c>
      <c r="C404">
        <v>3.791577694461739E-3</v>
      </c>
      <c r="L404">
        <v>380</v>
      </c>
      <c r="M404">
        <v>-3.2081904425402636E-3</v>
      </c>
      <c r="N404">
        <v>3.2081904425402636E-3</v>
      </c>
    </row>
    <row r="405" spans="1:14" x14ac:dyDescent="0.45">
      <c r="A405">
        <v>381</v>
      </c>
      <c r="B405">
        <v>-7.16708303120084E-3</v>
      </c>
      <c r="C405">
        <v>7.16708303120084E-3</v>
      </c>
      <c r="L405">
        <v>381</v>
      </c>
      <c r="M405">
        <v>-6.3215885548482693E-4</v>
      </c>
      <c r="N405">
        <v>6.3215885548482693E-4</v>
      </c>
    </row>
    <row r="406" spans="1:14" x14ac:dyDescent="0.45">
      <c r="A406">
        <v>382</v>
      </c>
      <c r="B406">
        <v>1.6249308691428663E-3</v>
      </c>
      <c r="C406">
        <v>-1.6249308691428663E-3</v>
      </c>
      <c r="L406">
        <v>382</v>
      </c>
      <c r="M406">
        <v>-8.8247839028414606E-3</v>
      </c>
      <c r="N406">
        <v>8.8247839028414606E-3</v>
      </c>
    </row>
    <row r="407" spans="1:14" x14ac:dyDescent="0.45">
      <c r="A407">
        <v>383</v>
      </c>
      <c r="B407">
        <v>-2.3102608225573806E-2</v>
      </c>
      <c r="C407">
        <v>2.3102608225573806E-2</v>
      </c>
      <c r="L407">
        <v>383</v>
      </c>
      <c r="M407">
        <v>1.0981098299273285E-2</v>
      </c>
      <c r="N407">
        <v>-1.0981098299273285E-2</v>
      </c>
    </row>
    <row r="408" spans="1:14" x14ac:dyDescent="0.45">
      <c r="A408">
        <v>384</v>
      </c>
      <c r="B408">
        <v>-7.2717498633477901E-3</v>
      </c>
      <c r="C408">
        <v>7.2717498633477901E-3</v>
      </c>
      <c r="L408">
        <v>384</v>
      </c>
      <c r="M408">
        <v>-2.9548102864364505E-3</v>
      </c>
      <c r="N408">
        <v>2.9548102864364505E-3</v>
      </c>
    </row>
    <row r="409" spans="1:14" x14ac:dyDescent="0.45">
      <c r="A409">
        <v>385</v>
      </c>
      <c r="B409">
        <v>-1.2583591594805448E-2</v>
      </c>
      <c r="C409">
        <v>1.2583591594805448E-2</v>
      </c>
      <c r="L409">
        <v>385</v>
      </c>
      <c r="M409">
        <v>1.0992722112245648E-3</v>
      </c>
      <c r="N409">
        <v>-1.0992722112245648E-3</v>
      </c>
    </row>
    <row r="410" spans="1:14" x14ac:dyDescent="0.45">
      <c r="A410">
        <v>386</v>
      </c>
      <c r="B410">
        <v>-1.3263926003760614E-2</v>
      </c>
      <c r="C410">
        <v>1.3263926003760614E-2</v>
      </c>
      <c r="L410">
        <v>386</v>
      </c>
      <c r="M410">
        <v>1.1837322632591686E-3</v>
      </c>
      <c r="N410">
        <v>-1.1837322632591686E-3</v>
      </c>
    </row>
    <row r="411" spans="1:14" x14ac:dyDescent="0.45">
      <c r="A411">
        <v>387</v>
      </c>
      <c r="B411">
        <v>6.5442719800494643E-3</v>
      </c>
      <c r="C411">
        <v>-6.5442719800494643E-3</v>
      </c>
      <c r="L411">
        <v>387</v>
      </c>
      <c r="M411">
        <v>-1.6320613520912602E-2</v>
      </c>
      <c r="N411">
        <v>1.6320613520912602E-2</v>
      </c>
    </row>
    <row r="412" spans="1:14" x14ac:dyDescent="0.45">
      <c r="A412">
        <v>388</v>
      </c>
      <c r="B412">
        <v>-2.0119603509385763E-2</v>
      </c>
      <c r="C412">
        <v>2.0119603509385763E-2</v>
      </c>
      <c r="L412">
        <v>388</v>
      </c>
      <c r="M412">
        <v>4.8788595397731144E-3</v>
      </c>
      <c r="N412">
        <v>-4.8788595397731144E-3</v>
      </c>
    </row>
    <row r="413" spans="1:14" x14ac:dyDescent="0.45">
      <c r="A413">
        <v>389</v>
      </c>
      <c r="B413">
        <v>-1.3580738470451784E-3</v>
      </c>
      <c r="C413">
        <v>1.3580738470451784E-3</v>
      </c>
      <c r="L413">
        <v>389</v>
      </c>
      <c r="M413">
        <v>-1.074625008662871E-2</v>
      </c>
      <c r="N413">
        <v>1.074625008662871E-2</v>
      </c>
    </row>
    <row r="414" spans="1:14" x14ac:dyDescent="0.45">
      <c r="A414">
        <v>390</v>
      </c>
      <c r="B414">
        <v>-2.4881944372071939E-2</v>
      </c>
      <c r="C414">
        <v>2.4881944372071939E-2</v>
      </c>
      <c r="L414">
        <v>390</v>
      </c>
      <c r="M414">
        <v>7.0325908666555277E-3</v>
      </c>
      <c r="N414">
        <v>-7.0325908666555277E-3</v>
      </c>
    </row>
    <row r="415" spans="1:14" x14ac:dyDescent="0.45">
      <c r="A415">
        <v>391</v>
      </c>
      <c r="B415">
        <v>-3.8962445266086873E-3</v>
      </c>
      <c r="C415">
        <v>3.8962445266086873E-3</v>
      </c>
      <c r="L415">
        <v>391</v>
      </c>
      <c r="M415">
        <v>-1.165419564600071E-2</v>
      </c>
      <c r="N415">
        <v>1.165419564600071E-2</v>
      </c>
    </row>
    <row r="416" spans="1:14" x14ac:dyDescent="0.45">
      <c r="A416">
        <v>392</v>
      </c>
      <c r="B416">
        <v>-1.096125569652774E-2</v>
      </c>
      <c r="C416">
        <v>1.096125569652774E-2</v>
      </c>
      <c r="L416">
        <v>392</v>
      </c>
      <c r="M416">
        <v>-7.6845732003742997E-3</v>
      </c>
      <c r="N416">
        <v>7.6845732003742997E-3</v>
      </c>
    </row>
    <row r="417" spans="1:14" x14ac:dyDescent="0.45">
      <c r="A417">
        <v>393</v>
      </c>
      <c r="B417">
        <v>4.2939350888900633E-3</v>
      </c>
      <c r="C417">
        <v>-4.2939350888900633E-3</v>
      </c>
      <c r="L417">
        <v>393</v>
      </c>
      <c r="M417">
        <v>-2.0691421213703383E-2</v>
      </c>
      <c r="N417">
        <v>2.0691421213703383E-2</v>
      </c>
    </row>
    <row r="418" spans="1:14" x14ac:dyDescent="0.45">
      <c r="A418">
        <v>394</v>
      </c>
      <c r="B418">
        <v>-1.512176227436896E-2</v>
      </c>
      <c r="C418">
        <v>1.512176227436896E-2</v>
      </c>
      <c r="L418">
        <v>394</v>
      </c>
      <c r="M418">
        <v>-7.0933528361320679E-3</v>
      </c>
      <c r="N418">
        <v>7.0933528361320679E-3</v>
      </c>
    </row>
    <row r="419" spans="1:14" x14ac:dyDescent="0.45">
      <c r="A419">
        <v>395</v>
      </c>
      <c r="B419">
        <v>3.4042670156409979E-3</v>
      </c>
      <c r="C419">
        <v>-3.4042670156409979E-3</v>
      </c>
      <c r="L419">
        <v>395</v>
      </c>
      <c r="M419">
        <v>-2.3035187657663662E-2</v>
      </c>
      <c r="N419">
        <v>2.3035187657663662E-2</v>
      </c>
    </row>
    <row r="420" spans="1:14" x14ac:dyDescent="0.45">
      <c r="A420">
        <v>396</v>
      </c>
      <c r="B420">
        <v>-2.1846606239810419E-2</v>
      </c>
      <c r="C420">
        <v>2.1846606239810419E-2</v>
      </c>
      <c r="L420">
        <v>396</v>
      </c>
      <c r="M420">
        <v>-2.9548102864364505E-3</v>
      </c>
      <c r="N420">
        <v>2.9548102864364505E-3</v>
      </c>
    </row>
    <row r="421" spans="1:14" x14ac:dyDescent="0.45">
      <c r="A421">
        <v>397</v>
      </c>
      <c r="B421">
        <v>-8.7632522214418137E-3</v>
      </c>
      <c r="C421">
        <v>8.7632522214418137E-3</v>
      </c>
      <c r="L421">
        <v>397</v>
      </c>
      <c r="M421">
        <v>-1.6088348377817443E-2</v>
      </c>
      <c r="N421">
        <v>1.6088348377817443E-2</v>
      </c>
    </row>
    <row r="422" spans="1:14" x14ac:dyDescent="0.45">
      <c r="A422">
        <v>398</v>
      </c>
      <c r="B422">
        <v>-3.1897434096167833E-3</v>
      </c>
      <c r="C422">
        <v>3.1897434096167833E-3</v>
      </c>
      <c r="L422">
        <v>398</v>
      </c>
      <c r="M422">
        <v>-2.4407663503225981E-2</v>
      </c>
      <c r="N422">
        <v>2.4407663503225981E-2</v>
      </c>
    </row>
    <row r="423" spans="1:14" x14ac:dyDescent="0.45">
      <c r="A423">
        <v>399</v>
      </c>
      <c r="B423">
        <v>5.6784351410584931E-2</v>
      </c>
      <c r="C423">
        <v>0.94321564858941509</v>
      </c>
      <c r="L423">
        <v>399</v>
      </c>
      <c r="M423">
        <v>1.9849403762906753E-2</v>
      </c>
      <c r="N423">
        <v>0.98015059623709322</v>
      </c>
    </row>
    <row r="424" spans="1:14" x14ac:dyDescent="0.45">
      <c r="A424">
        <v>400</v>
      </c>
      <c r="B424">
        <v>3.4150148958807233E-2</v>
      </c>
      <c r="C424">
        <v>-3.4150148958807233E-2</v>
      </c>
      <c r="L424">
        <v>400</v>
      </c>
      <c r="M424">
        <v>2.7936453745220132E-2</v>
      </c>
      <c r="N424">
        <v>-2.7936453745220132E-2</v>
      </c>
    </row>
    <row r="425" spans="1:14" x14ac:dyDescent="0.45">
      <c r="A425">
        <v>401</v>
      </c>
      <c r="B425">
        <v>2.7948639154100514E-2</v>
      </c>
      <c r="C425">
        <v>-2.7948639154100514E-2</v>
      </c>
      <c r="L425">
        <v>401</v>
      </c>
      <c r="M425">
        <v>3.2581756607123376E-2</v>
      </c>
      <c r="N425">
        <v>-3.2581756607123376E-2</v>
      </c>
    </row>
    <row r="426" spans="1:14" x14ac:dyDescent="0.45">
      <c r="A426">
        <v>402</v>
      </c>
      <c r="B426">
        <v>2.1354628728842737E-2</v>
      </c>
      <c r="C426">
        <v>-2.1354628728842737E-2</v>
      </c>
      <c r="L426">
        <v>402</v>
      </c>
      <c r="M426">
        <v>3.7712704768225601E-2</v>
      </c>
      <c r="N426">
        <v>-3.7712704768225601E-2</v>
      </c>
    </row>
    <row r="427" spans="1:14" x14ac:dyDescent="0.45">
      <c r="A427">
        <v>403</v>
      </c>
      <c r="B427">
        <v>2.8131806110357677E-2</v>
      </c>
      <c r="C427">
        <v>-2.8131806110357677E-2</v>
      </c>
      <c r="L427">
        <v>403</v>
      </c>
      <c r="M427">
        <v>2.5423767197190649E-2</v>
      </c>
      <c r="N427">
        <v>-2.5423767197190649E-2</v>
      </c>
    </row>
    <row r="428" spans="1:14" x14ac:dyDescent="0.45">
      <c r="A428">
        <v>404</v>
      </c>
      <c r="B428">
        <v>3.2318479396235632E-2</v>
      </c>
      <c r="C428">
        <v>-3.2318479396235632E-2</v>
      </c>
      <c r="L428">
        <v>404</v>
      </c>
      <c r="M428">
        <v>2.0018323866975961E-2</v>
      </c>
      <c r="N428">
        <v>-2.0018323866975961E-2</v>
      </c>
    </row>
    <row r="429" spans="1:14" x14ac:dyDescent="0.45">
      <c r="A429">
        <v>405</v>
      </c>
      <c r="B429">
        <v>3.3574481381999019E-2</v>
      </c>
      <c r="C429">
        <v>-3.3574481381999019E-2</v>
      </c>
      <c r="L429">
        <v>405</v>
      </c>
      <c r="M429">
        <v>1.733671721487727E-2</v>
      </c>
      <c r="N429">
        <v>-1.733671721487727E-2</v>
      </c>
    </row>
    <row r="430" spans="1:14" x14ac:dyDescent="0.45">
      <c r="A430">
        <v>406</v>
      </c>
      <c r="B430">
        <v>2.1642462517246844E-2</v>
      </c>
      <c r="C430">
        <v>-2.1642462517246844E-2</v>
      </c>
      <c r="L430">
        <v>406</v>
      </c>
      <c r="M430">
        <v>2.6648437951692416E-2</v>
      </c>
      <c r="N430">
        <v>-2.6648437951692416E-2</v>
      </c>
    </row>
    <row r="431" spans="1:14" x14ac:dyDescent="0.45">
      <c r="A431">
        <v>407</v>
      </c>
      <c r="B431">
        <v>3.8258322120574978E-2</v>
      </c>
      <c r="C431">
        <v>-3.8258322120574978E-2</v>
      </c>
      <c r="L431">
        <v>407</v>
      </c>
      <c r="M431">
        <v>1.2100193988731796E-2</v>
      </c>
      <c r="N431">
        <v>-1.2100193988731796E-2</v>
      </c>
    </row>
    <row r="432" spans="1:14" x14ac:dyDescent="0.45">
      <c r="A432">
        <v>408</v>
      </c>
      <c r="B432">
        <v>3.3600648090035753E-2</v>
      </c>
      <c r="C432">
        <v>-3.3600648090035753E-2</v>
      </c>
      <c r="L432">
        <v>408</v>
      </c>
      <c r="M432">
        <v>1.5077410822951602E-2</v>
      </c>
      <c r="N432">
        <v>-1.5077410822951602E-2</v>
      </c>
    </row>
    <row r="433" spans="1:14" x14ac:dyDescent="0.45">
      <c r="A433">
        <v>409</v>
      </c>
      <c r="B433">
        <v>1.6801621530450457E-2</v>
      </c>
      <c r="C433">
        <v>-1.6801621530450457E-2</v>
      </c>
      <c r="L433">
        <v>409</v>
      </c>
      <c r="M433">
        <v>2.6141677639484787E-2</v>
      </c>
      <c r="N433">
        <v>-2.6141677639484787E-2</v>
      </c>
    </row>
    <row r="434" spans="1:14" x14ac:dyDescent="0.45">
      <c r="A434">
        <v>410</v>
      </c>
      <c r="B434">
        <v>1.9261292085903756E-2</v>
      </c>
      <c r="C434">
        <v>-1.9261292085903756E-2</v>
      </c>
      <c r="L434">
        <v>410</v>
      </c>
      <c r="M434">
        <v>2.4030176338619674E-2</v>
      </c>
      <c r="N434">
        <v>-2.4030176338619674E-2</v>
      </c>
    </row>
    <row r="435" spans="1:14" x14ac:dyDescent="0.45">
      <c r="A435">
        <v>411</v>
      </c>
      <c r="B435">
        <v>1.1934613835617332E-2</v>
      </c>
      <c r="C435">
        <v>-1.1934613835617332E-2</v>
      </c>
      <c r="L435">
        <v>411</v>
      </c>
      <c r="M435">
        <v>2.8886629330609433E-2</v>
      </c>
      <c r="N435">
        <v>-2.8886629330609433E-2</v>
      </c>
    </row>
    <row r="436" spans="1:14" x14ac:dyDescent="0.45">
      <c r="A436">
        <v>412</v>
      </c>
      <c r="B436">
        <v>2.2479797174422434E-2</v>
      </c>
      <c r="C436">
        <v>-2.2479797174422434E-2</v>
      </c>
      <c r="L436">
        <v>412</v>
      </c>
      <c r="M436">
        <v>1.9912748801932709E-2</v>
      </c>
      <c r="N436">
        <v>-1.9912748801932709E-2</v>
      </c>
    </row>
    <row r="437" spans="1:14" x14ac:dyDescent="0.45">
      <c r="A437">
        <v>413</v>
      </c>
      <c r="B437">
        <v>3.9174156901860782E-2</v>
      </c>
      <c r="C437">
        <v>-3.9174156901860782E-2</v>
      </c>
      <c r="L437">
        <v>413</v>
      </c>
      <c r="M437">
        <v>6.2091053593181338E-3</v>
      </c>
      <c r="N437">
        <v>-6.2091053593181338E-3</v>
      </c>
    </row>
    <row r="438" spans="1:14" x14ac:dyDescent="0.45">
      <c r="A438">
        <v>414</v>
      </c>
      <c r="B438">
        <v>1.5938120165238129E-2</v>
      </c>
      <c r="C438">
        <v>-1.5938120165238129E-2</v>
      </c>
      <c r="L438">
        <v>414</v>
      </c>
      <c r="M438">
        <v>2.4959236911000323E-2</v>
      </c>
      <c r="N438">
        <v>-2.4959236911000323E-2</v>
      </c>
    </row>
    <row r="439" spans="1:14" x14ac:dyDescent="0.45">
      <c r="A439">
        <v>415</v>
      </c>
      <c r="B439">
        <v>-3.6373894164916203E-4</v>
      </c>
      <c r="C439">
        <v>3.6373894164916203E-4</v>
      </c>
      <c r="L439">
        <v>415</v>
      </c>
      <c r="M439">
        <v>3.7797164820260201E-2</v>
      </c>
      <c r="N439">
        <v>-3.7797164820260201E-2</v>
      </c>
    </row>
    <row r="440" spans="1:14" x14ac:dyDescent="0.45">
      <c r="A440">
        <v>416</v>
      </c>
      <c r="B440">
        <v>3.0696143497957927E-2</v>
      </c>
      <c r="C440">
        <v>-3.0696143497957927E-2</v>
      </c>
      <c r="L440">
        <v>416</v>
      </c>
      <c r="M440">
        <v>1.2606954300939423E-2</v>
      </c>
      <c r="N440">
        <v>-1.2606954300939423E-2</v>
      </c>
    </row>
    <row r="441" spans="1:14" x14ac:dyDescent="0.45">
      <c r="A441">
        <v>417</v>
      </c>
      <c r="B441">
        <v>3.4490316163284816E-2</v>
      </c>
      <c r="C441">
        <v>-3.4490316163284816E-2</v>
      </c>
      <c r="L441">
        <v>417</v>
      </c>
      <c r="M441">
        <v>8.6162168423043611E-3</v>
      </c>
      <c r="N441">
        <v>-8.6162168423043611E-3</v>
      </c>
    </row>
    <row r="442" spans="1:14" x14ac:dyDescent="0.45">
      <c r="A442">
        <v>418</v>
      </c>
      <c r="B442">
        <v>2.4023632948589932E-2</v>
      </c>
      <c r="C442">
        <v>-2.4023632948589932E-2</v>
      </c>
      <c r="L442">
        <v>418</v>
      </c>
      <c r="M442">
        <v>1.6639921785591785E-2</v>
      </c>
      <c r="N442">
        <v>-1.6639921785591785E-2</v>
      </c>
    </row>
    <row r="443" spans="1:14" x14ac:dyDescent="0.45">
      <c r="A443">
        <v>419</v>
      </c>
      <c r="B443">
        <v>2.5959969343308485E-2</v>
      </c>
      <c r="C443">
        <v>-2.5959969343308485E-2</v>
      </c>
      <c r="L443">
        <v>419</v>
      </c>
      <c r="M443">
        <v>1.4317270354640161E-2</v>
      </c>
      <c r="N443">
        <v>-1.4317270354640161E-2</v>
      </c>
    </row>
    <row r="444" spans="1:14" x14ac:dyDescent="0.45">
      <c r="A444">
        <v>420</v>
      </c>
      <c r="B444">
        <v>2.8707473687165891E-2</v>
      </c>
      <c r="C444">
        <v>-2.8707473687165891E-2</v>
      </c>
      <c r="L444">
        <v>420</v>
      </c>
      <c r="M444">
        <v>1.1994618923688539E-2</v>
      </c>
      <c r="N444">
        <v>-1.1994618923688539E-2</v>
      </c>
    </row>
    <row r="445" spans="1:14" x14ac:dyDescent="0.45">
      <c r="A445">
        <v>421</v>
      </c>
      <c r="B445">
        <v>3.1454978031023303E-2</v>
      </c>
      <c r="C445">
        <v>-3.1454978031023303E-2</v>
      </c>
      <c r="L445">
        <v>421</v>
      </c>
      <c r="M445">
        <v>8.2572616211572924E-3</v>
      </c>
      <c r="N445">
        <v>-8.2572616211572924E-3</v>
      </c>
    </row>
    <row r="446" spans="1:14" x14ac:dyDescent="0.45">
      <c r="A446">
        <v>422</v>
      </c>
      <c r="B446">
        <v>2.5855302511161533E-2</v>
      </c>
      <c r="C446">
        <v>-2.5855302511161533E-2</v>
      </c>
      <c r="L446">
        <v>422</v>
      </c>
      <c r="M446">
        <v>1.2079078975723145E-2</v>
      </c>
      <c r="N446">
        <v>-1.2079078975723145E-2</v>
      </c>
    </row>
    <row r="447" spans="1:14" x14ac:dyDescent="0.45">
      <c r="A447">
        <v>423</v>
      </c>
      <c r="B447">
        <v>2.3552632203928663E-2</v>
      </c>
      <c r="C447">
        <v>-2.3552632203928663E-2</v>
      </c>
      <c r="L447">
        <v>423</v>
      </c>
      <c r="M447">
        <v>1.3852740068449838E-2</v>
      </c>
      <c r="N447">
        <v>-1.3852740068449838E-2</v>
      </c>
    </row>
    <row r="448" spans="1:14" x14ac:dyDescent="0.45">
      <c r="A448">
        <v>424</v>
      </c>
      <c r="B448">
        <v>2.6352469963859544E-2</v>
      </c>
      <c r="C448">
        <v>-2.6352469963859544E-2</v>
      </c>
      <c r="L448">
        <v>424</v>
      </c>
      <c r="M448">
        <v>1.1107788377325192E-2</v>
      </c>
      <c r="N448">
        <v>-1.1107788377325192E-2</v>
      </c>
    </row>
    <row r="449" spans="1:14" x14ac:dyDescent="0.45">
      <c r="A449">
        <v>425</v>
      </c>
      <c r="B449">
        <v>1.8973458297499649E-2</v>
      </c>
      <c r="C449">
        <v>-1.8973458297499649E-2</v>
      </c>
      <c r="L449">
        <v>425</v>
      </c>
      <c r="M449">
        <v>1.6829956902669644E-2</v>
      </c>
      <c r="N449">
        <v>-1.6829956902669644E-2</v>
      </c>
    </row>
    <row r="450" spans="1:14" x14ac:dyDescent="0.45">
      <c r="A450">
        <v>426</v>
      </c>
      <c r="B450">
        <v>1.8528624260875114E-2</v>
      </c>
      <c r="C450">
        <v>-1.8528624260875114E-2</v>
      </c>
      <c r="L450">
        <v>426</v>
      </c>
      <c r="M450">
        <v>1.7104452071782111E-2</v>
      </c>
      <c r="N450">
        <v>-1.7104452071782111E-2</v>
      </c>
    </row>
    <row r="451" spans="1:14" x14ac:dyDescent="0.45">
      <c r="A451">
        <v>427</v>
      </c>
      <c r="B451">
        <v>1.9182791961793545E-2</v>
      </c>
      <c r="C451">
        <v>-1.9182791961793545E-2</v>
      </c>
      <c r="L451">
        <v>427</v>
      </c>
      <c r="M451">
        <v>1.6217621525418762E-2</v>
      </c>
      <c r="N451">
        <v>-1.6217621525418762E-2</v>
      </c>
    </row>
    <row r="452" spans="1:14" x14ac:dyDescent="0.45">
      <c r="A452">
        <v>428</v>
      </c>
      <c r="B452">
        <v>-6.2512482499150392E-3</v>
      </c>
      <c r="C452">
        <v>6.2512482499150392E-3</v>
      </c>
      <c r="L452">
        <v>428</v>
      </c>
      <c r="M452">
        <v>3.6445803987706533E-2</v>
      </c>
      <c r="N452">
        <v>-3.6445803987706533E-2</v>
      </c>
    </row>
    <row r="453" spans="1:14" x14ac:dyDescent="0.45">
      <c r="A453">
        <v>429</v>
      </c>
      <c r="B453">
        <v>3.3519335995675237E-3</v>
      </c>
      <c r="C453">
        <v>-3.3519335995675237E-3</v>
      </c>
      <c r="L453">
        <v>429</v>
      </c>
      <c r="M453">
        <v>2.7809763667168225E-2</v>
      </c>
      <c r="N453">
        <v>-2.7809763667168225E-2</v>
      </c>
    </row>
    <row r="454" spans="1:14" x14ac:dyDescent="0.45">
      <c r="A454">
        <v>430</v>
      </c>
      <c r="B454">
        <v>1.0861778806111107E-2</v>
      </c>
      <c r="C454">
        <v>-1.0861778806111107E-2</v>
      </c>
      <c r="L454">
        <v>430</v>
      </c>
      <c r="M454">
        <v>2.0313934049097079E-2</v>
      </c>
      <c r="N454">
        <v>-2.0313934049097079E-2</v>
      </c>
    </row>
    <row r="455" spans="1:14" x14ac:dyDescent="0.45">
      <c r="A455">
        <v>431</v>
      </c>
      <c r="B455">
        <v>1.6409120909899398E-2</v>
      </c>
      <c r="C455">
        <v>-1.6409120909899398E-2</v>
      </c>
      <c r="L455">
        <v>431</v>
      </c>
      <c r="M455">
        <v>1.5816436278254391E-2</v>
      </c>
      <c r="N455">
        <v>-1.5816436278254391E-2</v>
      </c>
    </row>
    <row r="456" spans="1:14" x14ac:dyDescent="0.45">
      <c r="A456">
        <v>432</v>
      </c>
      <c r="B456">
        <v>2.8285994388327785E-3</v>
      </c>
      <c r="C456">
        <v>-2.8285994388327785E-3</v>
      </c>
      <c r="L456">
        <v>432</v>
      </c>
      <c r="M456">
        <v>2.6690667977709717E-2</v>
      </c>
      <c r="N456">
        <v>-2.6690667977709717E-2</v>
      </c>
    </row>
    <row r="457" spans="1:14" x14ac:dyDescent="0.45">
      <c r="A457">
        <v>433</v>
      </c>
      <c r="B457">
        <v>2.0674294319887564E-2</v>
      </c>
      <c r="C457">
        <v>-2.0674294319887564E-2</v>
      </c>
      <c r="L457">
        <v>433</v>
      </c>
      <c r="M457">
        <v>1.1994618923688539E-2</v>
      </c>
      <c r="N457">
        <v>-1.1994618923688539E-2</v>
      </c>
    </row>
    <row r="458" spans="1:14" x14ac:dyDescent="0.45">
      <c r="A458">
        <v>434</v>
      </c>
      <c r="B458">
        <v>2.0857461276144726E-2</v>
      </c>
      <c r="C458">
        <v>-2.0857461276144726E-2</v>
      </c>
      <c r="L458">
        <v>434</v>
      </c>
      <c r="M458">
        <v>1.0917753260247333E-2</v>
      </c>
      <c r="N458">
        <v>-1.0917753260247333E-2</v>
      </c>
    </row>
    <row r="459" spans="1:14" x14ac:dyDescent="0.45">
      <c r="A459">
        <v>435</v>
      </c>
      <c r="B459">
        <v>1.9967793202895663E-2</v>
      </c>
      <c r="C459">
        <v>-1.9967793202895663E-2</v>
      </c>
      <c r="L459">
        <v>435</v>
      </c>
      <c r="M459">
        <v>1.1276708481394402E-2</v>
      </c>
      <c r="N459">
        <v>-1.1276708481394402E-2</v>
      </c>
    </row>
    <row r="460" spans="1:14" x14ac:dyDescent="0.45">
      <c r="A460">
        <v>436</v>
      </c>
      <c r="B460">
        <v>2.2453630466385696E-2</v>
      </c>
      <c r="C460">
        <v>-2.2453630466385696E-2</v>
      </c>
      <c r="L460">
        <v>436</v>
      </c>
      <c r="M460">
        <v>9.0385171024773836E-3</v>
      </c>
      <c r="N460">
        <v>-9.0385171024773836E-3</v>
      </c>
    </row>
    <row r="461" spans="1:14" x14ac:dyDescent="0.45">
      <c r="A461">
        <v>437</v>
      </c>
      <c r="B461">
        <v>2.2191963386018324E-2</v>
      </c>
      <c r="C461">
        <v>-2.2191963386018324E-2</v>
      </c>
      <c r="L461">
        <v>437</v>
      </c>
      <c r="M461">
        <v>9.1229771545119874E-3</v>
      </c>
      <c r="N461">
        <v>-9.1229771545119874E-3</v>
      </c>
    </row>
    <row r="462" spans="1:14" x14ac:dyDescent="0.45">
      <c r="A462">
        <v>438</v>
      </c>
      <c r="B462">
        <v>1.025994452126615E-2</v>
      </c>
      <c r="C462">
        <v>-1.025994452126615E-2</v>
      </c>
      <c r="L462">
        <v>438</v>
      </c>
      <c r="M462">
        <v>1.8540272956370386E-2</v>
      </c>
      <c r="N462">
        <v>-1.8540272956370386E-2</v>
      </c>
    </row>
    <row r="463" spans="1:14" x14ac:dyDescent="0.45">
      <c r="A463">
        <v>439</v>
      </c>
      <c r="B463">
        <v>1.4940973289591809E-3</v>
      </c>
      <c r="C463">
        <v>-1.4940973289591809E-3</v>
      </c>
      <c r="L463">
        <v>439</v>
      </c>
      <c r="M463">
        <v>2.5529342262233905E-2</v>
      </c>
      <c r="N463">
        <v>-2.5529342262233905E-2</v>
      </c>
    </row>
    <row r="464" spans="1:14" x14ac:dyDescent="0.45">
      <c r="A464">
        <v>440</v>
      </c>
      <c r="B464">
        <v>1.6723121406340247E-2</v>
      </c>
      <c r="C464">
        <v>-1.6723121406340247E-2</v>
      </c>
      <c r="L464">
        <v>440</v>
      </c>
      <c r="M464">
        <v>1.2733644378991328E-2</v>
      </c>
      <c r="N464">
        <v>-1.2733644378991328E-2</v>
      </c>
    </row>
    <row r="465" spans="1:14" x14ac:dyDescent="0.45">
      <c r="A465">
        <v>441</v>
      </c>
      <c r="B465">
        <v>9.4487765721272959E-3</v>
      </c>
      <c r="C465">
        <v>-9.4487765721272959E-3</v>
      </c>
      <c r="L465">
        <v>441</v>
      </c>
      <c r="M465">
        <v>1.7991282618145456E-2</v>
      </c>
      <c r="N465">
        <v>-1.7991282618145456E-2</v>
      </c>
    </row>
    <row r="466" spans="1:14" x14ac:dyDescent="0.45">
      <c r="A466">
        <v>442</v>
      </c>
      <c r="B466">
        <v>6.9629393086372603E-3</v>
      </c>
      <c r="C466">
        <v>-6.9629393086372603E-3</v>
      </c>
      <c r="L466">
        <v>442</v>
      </c>
      <c r="M466">
        <v>1.898368822955206E-2</v>
      </c>
      <c r="N466">
        <v>-1.898368822955206E-2</v>
      </c>
    </row>
    <row r="467" spans="1:14" x14ac:dyDescent="0.45">
      <c r="A467">
        <v>443</v>
      </c>
      <c r="B467">
        <v>-7.0390614612674679E-4</v>
      </c>
      <c r="C467">
        <v>7.0390614612674679E-4</v>
      </c>
      <c r="L467">
        <v>443</v>
      </c>
      <c r="M467">
        <v>2.504369696303493E-2</v>
      </c>
      <c r="N467">
        <v>-2.504369696303493E-2</v>
      </c>
    </row>
    <row r="468" spans="1:14" x14ac:dyDescent="0.45">
      <c r="A468">
        <v>444</v>
      </c>
      <c r="B468">
        <v>6.8059390604168369E-3</v>
      </c>
      <c r="C468">
        <v>-6.8059390604168369E-3</v>
      </c>
      <c r="L468">
        <v>444</v>
      </c>
      <c r="M468">
        <v>1.8962573216543408E-2</v>
      </c>
      <c r="N468">
        <v>-1.8962573216543408E-2</v>
      </c>
    </row>
    <row r="469" spans="1:14" x14ac:dyDescent="0.45">
      <c r="A469">
        <v>445</v>
      </c>
      <c r="B469">
        <v>1.4812951719658428E-2</v>
      </c>
      <c r="C469">
        <v>-1.4812951719658428E-2</v>
      </c>
      <c r="L469">
        <v>445</v>
      </c>
      <c r="M469">
        <v>1.2311344118818306E-2</v>
      </c>
      <c r="N469">
        <v>-1.2311344118818306E-2</v>
      </c>
    </row>
    <row r="470" spans="1:14" x14ac:dyDescent="0.45">
      <c r="A470">
        <v>446</v>
      </c>
      <c r="B470">
        <v>1.5467119420576858E-2</v>
      </c>
      <c r="C470">
        <v>-1.5467119420576858E-2</v>
      </c>
      <c r="L470">
        <v>446</v>
      </c>
      <c r="M470">
        <v>1.1508973624489563E-2</v>
      </c>
      <c r="N470">
        <v>-1.1508973624489563E-2</v>
      </c>
    </row>
    <row r="471" spans="1:14" x14ac:dyDescent="0.45">
      <c r="A471">
        <v>447</v>
      </c>
      <c r="B471">
        <v>1.2039280667764281E-2</v>
      </c>
      <c r="C471">
        <v>-1.2039280667764281E-2</v>
      </c>
      <c r="L471">
        <v>447</v>
      </c>
      <c r="M471">
        <v>1.3979430146501744E-2</v>
      </c>
      <c r="N471">
        <v>-1.3979430146501744E-2</v>
      </c>
    </row>
    <row r="472" spans="1:14" x14ac:dyDescent="0.45">
      <c r="A472">
        <v>448</v>
      </c>
      <c r="B472">
        <v>6.465771855939253E-3</v>
      </c>
      <c r="C472">
        <v>-6.465771855939253E-3</v>
      </c>
      <c r="L472">
        <v>448</v>
      </c>
      <c r="M472">
        <v>1.7674557423015689E-2</v>
      </c>
      <c r="N472">
        <v>-1.7674557423015689E-2</v>
      </c>
    </row>
    <row r="473" spans="1:14" x14ac:dyDescent="0.45">
      <c r="A473">
        <v>449</v>
      </c>
      <c r="B473">
        <v>6.9629393086372603E-3</v>
      </c>
      <c r="C473">
        <v>-6.9629393086372603E-3</v>
      </c>
      <c r="L473">
        <v>449</v>
      </c>
      <c r="M473">
        <v>1.6851071915678296E-2</v>
      </c>
      <c r="N473">
        <v>-1.6851071915678296E-2</v>
      </c>
    </row>
    <row r="474" spans="1:14" x14ac:dyDescent="0.45">
      <c r="A474">
        <v>450</v>
      </c>
      <c r="B474">
        <v>6.6751055202331506E-3</v>
      </c>
      <c r="C474">
        <v>-6.6751055202331506E-3</v>
      </c>
      <c r="L474">
        <v>450</v>
      </c>
      <c r="M474">
        <v>1.6829956902669644E-2</v>
      </c>
      <c r="N474">
        <v>-1.6829956902669644E-2</v>
      </c>
    </row>
    <row r="475" spans="1:14" x14ac:dyDescent="0.45">
      <c r="A475">
        <v>451</v>
      </c>
      <c r="B475">
        <v>7.198439680967895E-3</v>
      </c>
      <c r="C475">
        <v>-7.198439680967895E-3</v>
      </c>
      <c r="L475">
        <v>451</v>
      </c>
      <c r="M475">
        <v>1.6280966564444718E-2</v>
      </c>
      <c r="N475">
        <v>-1.6280966564444718E-2</v>
      </c>
    </row>
    <row r="476" spans="1:14" x14ac:dyDescent="0.45">
      <c r="A476">
        <v>452</v>
      </c>
      <c r="B476">
        <v>1.4865285135731902E-2</v>
      </c>
      <c r="C476">
        <v>-1.4865285135731902E-2</v>
      </c>
      <c r="L476">
        <v>452</v>
      </c>
      <c r="M476">
        <v>1.009426775290994E-2</v>
      </c>
      <c r="N476">
        <v>-1.009426775290994E-2</v>
      </c>
    </row>
    <row r="477" spans="1:14" x14ac:dyDescent="0.45">
      <c r="A477">
        <v>453</v>
      </c>
      <c r="B477">
        <v>1.3007448865123559E-2</v>
      </c>
      <c r="C477">
        <v>-1.3007448865123559E-2</v>
      </c>
      <c r="L477">
        <v>453</v>
      </c>
      <c r="M477">
        <v>1.1192248429359796E-2</v>
      </c>
      <c r="N477">
        <v>-1.1192248429359796E-2</v>
      </c>
    </row>
    <row r="478" spans="1:14" x14ac:dyDescent="0.45">
      <c r="A478">
        <v>454</v>
      </c>
      <c r="B478">
        <v>-4.2887451471597463E-3</v>
      </c>
      <c r="C478">
        <v>4.2887451471597463E-3</v>
      </c>
      <c r="L478">
        <v>454</v>
      </c>
      <c r="M478">
        <v>2.5107042002060882E-2</v>
      </c>
      <c r="N478">
        <v>-2.5107042002060882E-2</v>
      </c>
    </row>
    <row r="479" spans="1:14" x14ac:dyDescent="0.45">
      <c r="A479">
        <v>455</v>
      </c>
      <c r="B479">
        <v>-3.1140552557568785E-4</v>
      </c>
      <c r="C479">
        <v>3.1140552557568785E-4</v>
      </c>
      <c r="L479">
        <v>455</v>
      </c>
      <c r="M479">
        <v>2.1264109634486376E-2</v>
      </c>
      <c r="N479">
        <v>-2.1264109634486376E-2</v>
      </c>
    </row>
    <row r="480" spans="1:14" x14ac:dyDescent="0.45">
      <c r="A480">
        <v>456</v>
      </c>
      <c r="B480">
        <v>8.5067750828047572E-3</v>
      </c>
      <c r="C480">
        <v>-8.5067750828047572E-3</v>
      </c>
      <c r="L480">
        <v>456</v>
      </c>
      <c r="M480">
        <v>1.4085005211545001E-2</v>
      </c>
      <c r="N480">
        <v>-1.4085005211545001E-2</v>
      </c>
    </row>
    <row r="481" spans="1:14" x14ac:dyDescent="0.45">
      <c r="A481">
        <v>457</v>
      </c>
      <c r="B481">
        <v>1.2641114952609236E-2</v>
      </c>
      <c r="C481">
        <v>-1.2641114952609236E-2</v>
      </c>
      <c r="L481">
        <v>457</v>
      </c>
      <c r="M481">
        <v>9.9886926878666842E-3</v>
      </c>
      <c r="N481">
        <v>-9.9886926878666842E-3</v>
      </c>
    </row>
    <row r="482" spans="1:14" x14ac:dyDescent="0.45">
      <c r="A482">
        <v>458</v>
      </c>
      <c r="B482">
        <v>1.1463613090956063E-2</v>
      </c>
      <c r="C482">
        <v>-1.1463613090956063E-2</v>
      </c>
      <c r="L482">
        <v>458</v>
      </c>
      <c r="M482">
        <v>1.0875523234230031E-2</v>
      </c>
      <c r="N482">
        <v>-1.0875523234230031E-2</v>
      </c>
    </row>
    <row r="483" spans="1:14" x14ac:dyDescent="0.45">
      <c r="A483">
        <v>459</v>
      </c>
      <c r="B483">
        <v>1.7295977012898155E-3</v>
      </c>
      <c r="C483">
        <v>-1.7295977012898155E-3</v>
      </c>
      <c r="L483">
        <v>459</v>
      </c>
      <c r="M483">
        <v>1.7716787449032993E-2</v>
      </c>
      <c r="N483">
        <v>-1.7716787449032993E-2</v>
      </c>
    </row>
    <row r="484" spans="1:14" x14ac:dyDescent="0.45">
      <c r="A484">
        <v>460</v>
      </c>
      <c r="B484">
        <v>9.8151104846416169E-3</v>
      </c>
      <c r="C484">
        <v>-9.8151104846416169E-3</v>
      </c>
      <c r="L484">
        <v>460</v>
      </c>
      <c r="M484">
        <v>1.0769948169186775E-2</v>
      </c>
      <c r="N484">
        <v>-1.0769948169186775E-2</v>
      </c>
    </row>
    <row r="485" spans="1:14" x14ac:dyDescent="0.45">
      <c r="A485">
        <v>461</v>
      </c>
      <c r="B485">
        <v>-5.7307260594306048E-4</v>
      </c>
      <c r="C485">
        <v>5.7307260594306048E-4</v>
      </c>
      <c r="L485">
        <v>461</v>
      </c>
      <c r="M485">
        <v>1.8878113164508801E-2</v>
      </c>
      <c r="N485">
        <v>-1.8878113164508801E-2</v>
      </c>
    </row>
    <row r="486" spans="1:14" x14ac:dyDescent="0.45">
      <c r="A486">
        <v>462</v>
      </c>
      <c r="B486">
        <v>2.0438793947556932E-2</v>
      </c>
      <c r="C486">
        <v>-2.0438793947556932E-2</v>
      </c>
      <c r="L486">
        <v>462</v>
      </c>
      <c r="M486">
        <v>1.8171826535187023E-3</v>
      </c>
      <c r="N486">
        <v>-1.8171826535187023E-3</v>
      </c>
    </row>
    <row r="487" spans="1:14" x14ac:dyDescent="0.45">
      <c r="A487">
        <v>463</v>
      </c>
      <c r="B487">
        <v>1.8894958173389435E-2</v>
      </c>
      <c r="C487">
        <v>-1.8894958173389435E-2</v>
      </c>
      <c r="L487">
        <v>463</v>
      </c>
      <c r="M487">
        <v>2.8307032779339557E-3</v>
      </c>
      <c r="N487">
        <v>-2.8307032779339557E-3</v>
      </c>
    </row>
    <row r="488" spans="1:14" x14ac:dyDescent="0.45">
      <c r="A488">
        <v>464</v>
      </c>
      <c r="B488">
        <v>3.3257668915307867E-3</v>
      </c>
      <c r="C488">
        <v>-3.3257668915307867E-3</v>
      </c>
      <c r="L488">
        <v>464</v>
      </c>
      <c r="M488">
        <v>1.505629580994295E-2</v>
      </c>
      <c r="N488">
        <v>-1.505629580994295E-2</v>
      </c>
    </row>
    <row r="489" spans="1:14" x14ac:dyDescent="0.45">
      <c r="A489">
        <v>465</v>
      </c>
      <c r="B489">
        <v>1.7586622771552575E-2</v>
      </c>
      <c r="C489">
        <v>-1.7586622771552575E-2</v>
      </c>
      <c r="L489">
        <v>465</v>
      </c>
      <c r="M489">
        <v>2.7462432258993511E-3</v>
      </c>
      <c r="N489">
        <v>-2.7462432258993511E-3</v>
      </c>
    </row>
    <row r="490" spans="1:14" x14ac:dyDescent="0.45">
      <c r="A490">
        <v>466</v>
      </c>
      <c r="B490">
        <v>6.2826048996820925E-3</v>
      </c>
      <c r="C490">
        <v>-6.2826048996820925E-3</v>
      </c>
      <c r="L490">
        <v>466</v>
      </c>
      <c r="M490">
        <v>1.1466743598472261E-2</v>
      </c>
      <c r="N490">
        <v>-1.1466743598472261E-2</v>
      </c>
    </row>
    <row r="491" spans="1:14" x14ac:dyDescent="0.45">
      <c r="A491">
        <v>467</v>
      </c>
      <c r="B491">
        <v>2.8024327307960414E-3</v>
      </c>
      <c r="C491">
        <v>-2.8024327307960414E-3</v>
      </c>
      <c r="L491">
        <v>467</v>
      </c>
      <c r="M491">
        <v>1.3704934977389279E-2</v>
      </c>
      <c r="N491">
        <v>-1.3704934977389279E-2</v>
      </c>
    </row>
    <row r="492" spans="1:14" x14ac:dyDescent="0.45">
      <c r="A492">
        <v>468</v>
      </c>
      <c r="B492">
        <v>8.4544416667312813E-3</v>
      </c>
      <c r="C492">
        <v>-8.4544416667312813E-3</v>
      </c>
      <c r="L492">
        <v>468</v>
      </c>
      <c r="M492">
        <v>8.2150315951399905E-3</v>
      </c>
      <c r="N492">
        <v>-8.2150315951399905E-3</v>
      </c>
    </row>
    <row r="493" spans="1:14" x14ac:dyDescent="0.45">
      <c r="A493">
        <v>469</v>
      </c>
      <c r="B493">
        <v>-7.1409163231641037E-3</v>
      </c>
      <c r="C493">
        <v>7.1409163231641037E-3</v>
      </c>
      <c r="L493">
        <v>469</v>
      </c>
      <c r="M493">
        <v>2.0250589010071124E-2</v>
      </c>
      <c r="N493">
        <v>-2.0250589010071124E-2</v>
      </c>
    </row>
    <row r="494" spans="1:14" x14ac:dyDescent="0.45">
      <c r="A494">
        <v>470</v>
      </c>
      <c r="B494">
        <v>8.6114419149517056E-3</v>
      </c>
      <c r="C494">
        <v>-8.6114419149517056E-3</v>
      </c>
      <c r="L494">
        <v>470</v>
      </c>
      <c r="M494">
        <v>7.3070860357679918E-3</v>
      </c>
      <c r="N494">
        <v>-7.3070860357679918E-3</v>
      </c>
    </row>
    <row r="495" spans="1:14" x14ac:dyDescent="0.45">
      <c r="A495">
        <v>471</v>
      </c>
      <c r="B495">
        <v>7.5124401774087418E-3</v>
      </c>
      <c r="C495">
        <v>-7.5124401774087418E-3</v>
      </c>
      <c r="L495">
        <v>471</v>
      </c>
      <c r="M495">
        <v>7.2648560097506899E-3</v>
      </c>
      <c r="N495">
        <v>-7.2648560097506899E-3</v>
      </c>
    </row>
    <row r="496" spans="1:14" x14ac:dyDescent="0.45">
      <c r="A496">
        <v>472</v>
      </c>
      <c r="B496">
        <v>1.4996118675915587E-2</v>
      </c>
      <c r="C496">
        <v>-1.4996118675915587E-2</v>
      </c>
      <c r="L496">
        <v>472</v>
      </c>
      <c r="M496">
        <v>8.8812208113805361E-4</v>
      </c>
      <c r="N496">
        <v>-8.8812208113805361E-4</v>
      </c>
    </row>
    <row r="497" spans="1:14" x14ac:dyDescent="0.45">
      <c r="A497">
        <v>473</v>
      </c>
      <c r="B497">
        <v>7.6432737175924281E-3</v>
      </c>
      <c r="C497">
        <v>-7.6432737175924281E-3</v>
      </c>
      <c r="L497">
        <v>473</v>
      </c>
      <c r="M497">
        <v>6.5891755934738543E-3</v>
      </c>
      <c r="N497">
        <v>-6.5891755934738543E-3</v>
      </c>
    </row>
    <row r="498" spans="1:14" x14ac:dyDescent="0.45">
      <c r="A498">
        <v>474</v>
      </c>
      <c r="B498">
        <v>-3.7392442783882648E-3</v>
      </c>
      <c r="C498">
        <v>3.7392442783882648E-3</v>
      </c>
      <c r="L498">
        <v>474</v>
      </c>
      <c r="M498">
        <v>1.5753091239228439E-2</v>
      </c>
      <c r="N498">
        <v>-1.5753091239228439E-2</v>
      </c>
    </row>
    <row r="499" spans="1:14" x14ac:dyDescent="0.45">
      <c r="A499">
        <v>475</v>
      </c>
      <c r="B499">
        <v>8.4021082506578072E-3</v>
      </c>
      <c r="C499">
        <v>-8.4021082506578072E-3</v>
      </c>
      <c r="L499">
        <v>475</v>
      </c>
      <c r="M499">
        <v>5.871265151179716E-3</v>
      </c>
      <c r="N499">
        <v>-5.871265151179716E-3</v>
      </c>
    </row>
    <row r="500" spans="1:14" x14ac:dyDescent="0.45">
      <c r="A500">
        <v>476</v>
      </c>
      <c r="B500">
        <v>9.1086093676497129E-3</v>
      </c>
      <c r="C500">
        <v>-9.1086093676497129E-3</v>
      </c>
      <c r="L500">
        <v>476</v>
      </c>
      <c r="M500">
        <v>4.5832493576519985E-3</v>
      </c>
      <c r="N500">
        <v>-4.5832493576519985E-3</v>
      </c>
    </row>
    <row r="501" spans="1:14" x14ac:dyDescent="0.45">
      <c r="A501">
        <v>477</v>
      </c>
      <c r="B501">
        <v>1.6775454822413719E-2</v>
      </c>
      <c r="C501">
        <v>-1.6775454822413719E-2</v>
      </c>
      <c r="L501">
        <v>477</v>
      </c>
      <c r="M501">
        <v>-1.962404675029848E-3</v>
      </c>
      <c r="N501">
        <v>1.962404675029848E-3</v>
      </c>
    </row>
    <row r="502" spans="1:14" x14ac:dyDescent="0.45">
      <c r="A502">
        <v>478</v>
      </c>
      <c r="B502">
        <v>-8.2660847687438029E-3</v>
      </c>
      <c r="C502">
        <v>8.2660847687438029E-3</v>
      </c>
      <c r="L502">
        <v>478</v>
      </c>
      <c r="M502">
        <v>1.7864592540093548E-2</v>
      </c>
      <c r="N502">
        <v>-1.7864592540093548E-2</v>
      </c>
    </row>
    <row r="503" spans="1:14" x14ac:dyDescent="0.45">
      <c r="A503">
        <v>479</v>
      </c>
      <c r="B503">
        <v>1.6409120909899398E-2</v>
      </c>
      <c r="C503">
        <v>-1.6409120909899398E-2</v>
      </c>
      <c r="L503">
        <v>479</v>
      </c>
      <c r="M503">
        <v>-2.3424749091855669E-3</v>
      </c>
      <c r="N503">
        <v>2.3424749091855669E-3</v>
      </c>
    </row>
    <row r="504" spans="1:14" x14ac:dyDescent="0.45">
      <c r="A504">
        <v>480</v>
      </c>
      <c r="B504">
        <v>2.2479797174422434E-2</v>
      </c>
      <c r="C504">
        <v>-2.2479797174422434E-2</v>
      </c>
      <c r="L504">
        <v>480</v>
      </c>
      <c r="M504">
        <v>-7.2622729402012772E-3</v>
      </c>
      <c r="N504">
        <v>7.2622729402012772E-3</v>
      </c>
    </row>
    <row r="505" spans="1:14" x14ac:dyDescent="0.45">
      <c r="A505">
        <v>481</v>
      </c>
      <c r="B505">
        <v>-4.7859125998577536E-3</v>
      </c>
      <c r="C505">
        <v>4.7859125998577536E-3</v>
      </c>
      <c r="L505">
        <v>481</v>
      </c>
      <c r="M505">
        <v>1.4676225575787231E-2</v>
      </c>
      <c r="N505">
        <v>-1.4676225575787231E-2</v>
      </c>
    </row>
    <row r="506" spans="1:14" x14ac:dyDescent="0.45">
      <c r="A506">
        <v>482</v>
      </c>
      <c r="B506">
        <v>1.3242949237454194E-2</v>
      </c>
      <c r="C506">
        <v>-1.3242949237454194E-2</v>
      </c>
      <c r="L506">
        <v>482</v>
      </c>
      <c r="M506">
        <v>-2.3097360832045628E-4</v>
      </c>
      <c r="N506">
        <v>2.3097360832045628E-4</v>
      </c>
    </row>
    <row r="507" spans="1:14" x14ac:dyDescent="0.45">
      <c r="A507">
        <v>483</v>
      </c>
      <c r="B507">
        <v>-5.0475796802251262E-3</v>
      </c>
      <c r="C507">
        <v>5.0475796802251262E-3</v>
      </c>
      <c r="L507">
        <v>483</v>
      </c>
      <c r="M507">
        <v>1.4169465263579605E-2</v>
      </c>
      <c r="N507">
        <v>-1.4169465263579605E-2</v>
      </c>
    </row>
    <row r="508" spans="1:14" x14ac:dyDescent="0.45">
      <c r="A508">
        <v>484</v>
      </c>
      <c r="B508">
        <v>3.4042670156409979E-3</v>
      </c>
      <c r="C508">
        <v>-3.4042670156409979E-3</v>
      </c>
      <c r="L508">
        <v>484</v>
      </c>
      <c r="M508">
        <v>6.9270158016122721E-3</v>
      </c>
      <c r="N508">
        <v>-6.9270158016122721E-3</v>
      </c>
    </row>
    <row r="509" spans="1:14" x14ac:dyDescent="0.45">
      <c r="A509">
        <v>485</v>
      </c>
      <c r="B509">
        <v>7.957274214033274E-3</v>
      </c>
      <c r="C509">
        <v>-7.957274214033274E-3</v>
      </c>
      <c r="L509">
        <v>485</v>
      </c>
      <c r="M509">
        <v>6.3474192503423961E-4</v>
      </c>
      <c r="N509">
        <v>-6.3474192503423961E-4</v>
      </c>
    </row>
    <row r="510" spans="1:14" x14ac:dyDescent="0.45">
      <c r="A510">
        <v>486</v>
      </c>
      <c r="B510">
        <v>2.0959316138041365E-3</v>
      </c>
      <c r="C510">
        <v>-2.0959316138041365E-3</v>
      </c>
      <c r="L510">
        <v>486</v>
      </c>
      <c r="M510">
        <v>4.1187190714616732E-3</v>
      </c>
      <c r="N510">
        <v>-4.1187190714616732E-3</v>
      </c>
    </row>
    <row r="511" spans="1:14" x14ac:dyDescent="0.45">
      <c r="A511">
        <v>487</v>
      </c>
      <c r="B511">
        <v>-6.1465814177680891E-3</v>
      </c>
      <c r="C511">
        <v>6.1465814177680891E-3</v>
      </c>
      <c r="L511">
        <v>487</v>
      </c>
      <c r="M511">
        <v>1.0474337987065659E-2</v>
      </c>
      <c r="N511">
        <v>-1.0474337987065659E-2</v>
      </c>
    </row>
    <row r="512" spans="1:14" x14ac:dyDescent="0.45">
      <c r="A512">
        <v>488</v>
      </c>
      <c r="B512">
        <v>3.1687666433103624E-3</v>
      </c>
      <c r="C512">
        <v>-3.1687666433103624E-3</v>
      </c>
      <c r="L512">
        <v>488</v>
      </c>
      <c r="M512">
        <v>1.6060325234321911E-3</v>
      </c>
      <c r="N512">
        <v>-1.6060325234321911E-3</v>
      </c>
    </row>
    <row r="513" spans="1:14" x14ac:dyDescent="0.45">
      <c r="A513">
        <v>489</v>
      </c>
      <c r="B513">
        <v>1.384478352229915E-2</v>
      </c>
      <c r="C513">
        <v>-1.384478352229915E-2</v>
      </c>
      <c r="L513">
        <v>489</v>
      </c>
      <c r="M513">
        <v>-7.3045029662185791E-3</v>
      </c>
      <c r="N513">
        <v>7.3045029662185791E-3</v>
      </c>
    </row>
    <row r="514" spans="1:14" x14ac:dyDescent="0.45">
      <c r="A514">
        <v>490</v>
      </c>
      <c r="B514">
        <v>8.8731089953190782E-3</v>
      </c>
      <c r="C514">
        <v>-8.8731089953190782E-3</v>
      </c>
      <c r="L514">
        <v>490</v>
      </c>
      <c r="M514">
        <v>-3.3982255596181231E-3</v>
      </c>
      <c r="N514">
        <v>3.3982255596181231E-3</v>
      </c>
    </row>
    <row r="515" spans="1:14" x14ac:dyDescent="0.45">
      <c r="A515">
        <v>491</v>
      </c>
      <c r="B515">
        <v>3.3781003076042608E-3</v>
      </c>
      <c r="C515">
        <v>-3.3781003076042608E-3</v>
      </c>
      <c r="L515">
        <v>491</v>
      </c>
      <c r="M515">
        <v>3.8136176893042648E-4</v>
      </c>
      <c r="N515">
        <v>-3.8136176893042648E-4</v>
      </c>
    </row>
    <row r="516" spans="1:14" x14ac:dyDescent="0.45">
      <c r="A516">
        <v>492</v>
      </c>
      <c r="B516">
        <v>-3.032743161396359E-3</v>
      </c>
      <c r="C516">
        <v>3.032743161396359E-3</v>
      </c>
      <c r="L516">
        <v>492</v>
      </c>
      <c r="M516">
        <v>5.5334249430412982E-3</v>
      </c>
      <c r="N516">
        <v>-5.5334249430412982E-3</v>
      </c>
    </row>
    <row r="517" spans="1:14" x14ac:dyDescent="0.45">
      <c r="A517">
        <v>493</v>
      </c>
      <c r="B517">
        <v>-7.2979165713845263E-3</v>
      </c>
      <c r="C517">
        <v>7.2979165713845263E-3</v>
      </c>
      <c r="L517">
        <v>493</v>
      </c>
      <c r="M517">
        <v>8.6162168423043611E-3</v>
      </c>
      <c r="N517">
        <v>-8.6162168423043611E-3</v>
      </c>
    </row>
    <row r="518" spans="1:14" x14ac:dyDescent="0.45">
      <c r="A518">
        <v>494</v>
      </c>
      <c r="B518">
        <v>1.7295977012898155E-3</v>
      </c>
      <c r="C518">
        <v>-1.7295977012898155E-3</v>
      </c>
      <c r="L518">
        <v>494</v>
      </c>
      <c r="M518">
        <v>1.0992722112245648E-3</v>
      </c>
      <c r="N518">
        <v>-1.0992722112245648E-3</v>
      </c>
    </row>
    <row r="519" spans="1:14" x14ac:dyDescent="0.45">
      <c r="A519">
        <v>495</v>
      </c>
      <c r="B519">
        <v>2.4099321102449833E-3</v>
      </c>
      <c r="C519">
        <v>-2.4099321102449833E-3</v>
      </c>
      <c r="L519">
        <v>495</v>
      </c>
      <c r="M519">
        <v>1.2915347747067749E-6</v>
      </c>
      <c r="N519">
        <v>-1.2915347747067749E-6</v>
      </c>
    </row>
    <row r="520" spans="1:14" x14ac:dyDescent="0.45">
      <c r="A520">
        <v>496</v>
      </c>
      <c r="B520">
        <v>8.2451080024373846E-3</v>
      </c>
      <c r="C520">
        <v>-8.2451080024373846E-3</v>
      </c>
      <c r="L520">
        <v>496</v>
      </c>
      <c r="M520">
        <v>-5.045196574292911E-3</v>
      </c>
      <c r="N520">
        <v>5.045196574292911E-3</v>
      </c>
    </row>
    <row r="521" spans="1:14" x14ac:dyDescent="0.45">
      <c r="A521">
        <v>497</v>
      </c>
      <c r="B521">
        <v>8.2451080024373846E-3</v>
      </c>
      <c r="C521">
        <v>-8.2451080024373846E-3</v>
      </c>
      <c r="L521">
        <v>497</v>
      </c>
      <c r="M521">
        <v>-5.0663115873015611E-3</v>
      </c>
      <c r="N521">
        <v>5.0663115873015611E-3</v>
      </c>
    </row>
    <row r="522" spans="1:14" x14ac:dyDescent="0.45">
      <c r="A522">
        <v>498</v>
      </c>
      <c r="B522">
        <v>2.697765898649093E-3</v>
      </c>
      <c r="C522">
        <v>-2.697765898649093E-3</v>
      </c>
      <c r="L522">
        <v>498</v>
      </c>
      <c r="M522">
        <v>-7.1661890751943246E-4</v>
      </c>
      <c r="N522">
        <v>7.1661890751943246E-4</v>
      </c>
    </row>
    <row r="523" spans="1:14" x14ac:dyDescent="0.45">
      <c r="A523">
        <v>499</v>
      </c>
      <c r="B523">
        <v>8.3992962804075016E-4</v>
      </c>
      <c r="C523">
        <v>-8.3992962804075016E-4</v>
      </c>
      <c r="L523">
        <v>499</v>
      </c>
      <c r="M523">
        <v>-8.4330898557133816E-4</v>
      </c>
      <c r="N523">
        <v>8.4330898557133816E-4</v>
      </c>
    </row>
    <row r="524" spans="1:14" x14ac:dyDescent="0.45">
      <c r="A524">
        <v>500</v>
      </c>
      <c r="B524">
        <v>-2.5094090006616155E-3</v>
      </c>
      <c r="C524">
        <v>2.5094090006616155E-3</v>
      </c>
      <c r="L524">
        <v>500</v>
      </c>
      <c r="M524">
        <v>1.8382976665273533E-3</v>
      </c>
      <c r="N524">
        <v>-1.8382976665273533E-3</v>
      </c>
    </row>
    <row r="525" spans="1:14" x14ac:dyDescent="0.45">
      <c r="A525">
        <v>501</v>
      </c>
      <c r="B525">
        <v>7.25077309704137E-3</v>
      </c>
      <c r="C525">
        <v>-7.25077309704137E-3</v>
      </c>
      <c r="L525">
        <v>501</v>
      </c>
      <c r="M525">
        <v>-6.0798322117168136E-3</v>
      </c>
      <c r="N525">
        <v>6.0798322117168136E-3</v>
      </c>
    </row>
    <row r="526" spans="1:14" x14ac:dyDescent="0.45">
      <c r="A526">
        <v>502</v>
      </c>
      <c r="B526">
        <v>3.1425999352736253E-3</v>
      </c>
      <c r="C526">
        <v>-3.1425999352736253E-3</v>
      </c>
      <c r="L526">
        <v>502</v>
      </c>
      <c r="M526">
        <v>-4.7495863921717943E-3</v>
      </c>
      <c r="N526">
        <v>4.7495863921717943E-3</v>
      </c>
    </row>
    <row r="527" spans="1:14" x14ac:dyDescent="0.45">
      <c r="A527">
        <v>503</v>
      </c>
      <c r="B527">
        <v>-2.0355103881716401E-2</v>
      </c>
      <c r="C527">
        <v>2.0355103881716401E-2</v>
      </c>
      <c r="L527">
        <v>503</v>
      </c>
      <c r="M527">
        <v>1.3493784847302768E-2</v>
      </c>
      <c r="N527">
        <v>-1.3493784847302768E-2</v>
      </c>
    </row>
    <row r="528" spans="1:14" x14ac:dyDescent="0.45">
      <c r="A528">
        <v>504</v>
      </c>
      <c r="B528">
        <v>-7.5072502356784247E-3</v>
      </c>
      <c r="C528">
        <v>7.5072502356784247E-3</v>
      </c>
      <c r="L528">
        <v>504</v>
      </c>
      <c r="M528">
        <v>2.1550228616571201E-3</v>
      </c>
      <c r="N528">
        <v>-2.1550228616571201E-3</v>
      </c>
    </row>
    <row r="529" spans="1:14" x14ac:dyDescent="0.45">
      <c r="A529">
        <v>505</v>
      </c>
      <c r="B529">
        <v>-3.8439111105352149E-3</v>
      </c>
      <c r="C529">
        <v>3.8439111105352149E-3</v>
      </c>
      <c r="L529">
        <v>505</v>
      </c>
      <c r="M529">
        <v>-2.2580148571509631E-3</v>
      </c>
      <c r="N529">
        <v>2.2580148571509631E-3</v>
      </c>
    </row>
    <row r="530" spans="1:14" x14ac:dyDescent="0.45">
      <c r="A530">
        <v>506</v>
      </c>
      <c r="B530">
        <v>7.3031065131148442E-3</v>
      </c>
      <c r="C530">
        <v>-7.3031065131148442E-3</v>
      </c>
      <c r="L530">
        <v>506</v>
      </c>
      <c r="M530">
        <v>-1.1443045515914199E-2</v>
      </c>
      <c r="N530">
        <v>1.1443045515914199E-2</v>
      </c>
    </row>
    <row r="531" spans="1:14" x14ac:dyDescent="0.45">
      <c r="A531">
        <v>507</v>
      </c>
      <c r="B531">
        <v>-8.0567511044499062E-3</v>
      </c>
      <c r="C531">
        <v>8.0567511044499062E-3</v>
      </c>
      <c r="L531">
        <v>507</v>
      </c>
      <c r="M531">
        <v>3.1801672990447363E-4</v>
      </c>
      <c r="N531">
        <v>-3.1801672990447363E-4</v>
      </c>
    </row>
    <row r="532" spans="1:14" x14ac:dyDescent="0.45">
      <c r="A532">
        <v>508</v>
      </c>
      <c r="B532">
        <v>-2.0355103881716401E-2</v>
      </c>
      <c r="C532">
        <v>2.0355103881716401E-2</v>
      </c>
      <c r="L532">
        <v>508</v>
      </c>
      <c r="M532">
        <v>9.5663924276936617E-3</v>
      </c>
      <c r="N532">
        <v>-9.5663924276936617E-3</v>
      </c>
    </row>
    <row r="533" spans="1:14" x14ac:dyDescent="0.45">
      <c r="A533">
        <v>509</v>
      </c>
      <c r="B533">
        <v>-3.0589098694330952E-3</v>
      </c>
      <c r="C533">
        <v>3.0589098694330952E-3</v>
      </c>
      <c r="L533">
        <v>509</v>
      </c>
      <c r="M533">
        <v>-4.5806662881025849E-3</v>
      </c>
      <c r="N533">
        <v>4.5806662881025849E-3</v>
      </c>
    </row>
    <row r="534" spans="1:14" x14ac:dyDescent="0.45">
      <c r="A534">
        <v>510</v>
      </c>
      <c r="B534">
        <v>-2.3524087524411912E-3</v>
      </c>
      <c r="C534">
        <v>2.3524087524411912E-3</v>
      </c>
      <c r="L534">
        <v>510</v>
      </c>
      <c r="M534">
        <v>-5.7631070165870485E-3</v>
      </c>
      <c r="N534">
        <v>5.7631070165870485E-3</v>
      </c>
    </row>
    <row r="535" spans="1:14" x14ac:dyDescent="0.45">
      <c r="A535">
        <v>511</v>
      </c>
      <c r="B535">
        <v>-1.3290092711797352E-2</v>
      </c>
      <c r="C535">
        <v>1.3290092711797352E-2</v>
      </c>
      <c r="L535">
        <v>511</v>
      </c>
      <c r="M535">
        <v>9.3035210715535551E-4</v>
      </c>
      <c r="N535">
        <v>-9.3035210715535551E-4</v>
      </c>
    </row>
    <row r="536" spans="1:14" x14ac:dyDescent="0.45">
      <c r="A536">
        <v>512</v>
      </c>
      <c r="B536">
        <v>-1.7319765749454888E-2</v>
      </c>
      <c r="C536">
        <v>1.7319765749454888E-2</v>
      </c>
      <c r="L536">
        <v>512</v>
      </c>
      <c r="M536">
        <v>3.6964188112886512E-3</v>
      </c>
      <c r="N536">
        <v>-3.6964188112886512E-3</v>
      </c>
    </row>
    <row r="537" spans="1:14" x14ac:dyDescent="0.45">
      <c r="A537">
        <v>513</v>
      </c>
      <c r="B537">
        <v>-7.16708303120084E-3</v>
      </c>
      <c r="C537">
        <v>7.16708303120084E-3</v>
      </c>
      <c r="L537">
        <v>513</v>
      </c>
      <c r="M537">
        <v>-5.3619217694226761E-3</v>
      </c>
      <c r="N537">
        <v>5.3619217694226761E-3</v>
      </c>
    </row>
    <row r="538" spans="1:14" x14ac:dyDescent="0.45">
      <c r="A538">
        <v>514</v>
      </c>
      <c r="B538">
        <v>-2.4832422926248775E-3</v>
      </c>
      <c r="C538">
        <v>2.4832422926248775E-3</v>
      </c>
      <c r="L538">
        <v>514</v>
      </c>
      <c r="M538">
        <v>-9.6271543971701984E-3</v>
      </c>
      <c r="N538">
        <v>9.6271543971701984E-3</v>
      </c>
    </row>
    <row r="539" spans="1:14" x14ac:dyDescent="0.45">
      <c r="A539">
        <v>515</v>
      </c>
      <c r="B539">
        <v>-5.5185804248863955E-3</v>
      </c>
      <c r="C539">
        <v>5.5185804248863955E-3</v>
      </c>
      <c r="L539">
        <v>515</v>
      </c>
      <c r="M539">
        <v>-7.2200429141839736E-3</v>
      </c>
      <c r="N539">
        <v>7.2200429141839736E-3</v>
      </c>
    </row>
    <row r="540" spans="1:14" x14ac:dyDescent="0.45">
      <c r="A540">
        <v>516</v>
      </c>
      <c r="B540">
        <v>-1.1824757061740068E-2</v>
      </c>
      <c r="C540">
        <v>1.1824757061740068E-2</v>
      </c>
      <c r="L540">
        <v>516</v>
      </c>
      <c r="M540">
        <v>-2.3635899221942187E-3</v>
      </c>
      <c r="N540">
        <v>2.3635899221942187E-3</v>
      </c>
    </row>
    <row r="541" spans="1:14" x14ac:dyDescent="0.45">
      <c r="A541">
        <v>517</v>
      </c>
      <c r="B541">
        <v>-3.9224112346454235E-3</v>
      </c>
      <c r="C541">
        <v>3.9224112346454235E-3</v>
      </c>
      <c r="L541">
        <v>517</v>
      </c>
      <c r="M541">
        <v>-9.3315442150490834E-3</v>
      </c>
      <c r="N541">
        <v>9.3315442150490834E-3</v>
      </c>
    </row>
    <row r="542" spans="1:14" x14ac:dyDescent="0.45">
      <c r="A542">
        <v>518</v>
      </c>
      <c r="B542">
        <v>-1.2795737229349645E-3</v>
      </c>
      <c r="C542">
        <v>1.2795737229349645E-3</v>
      </c>
      <c r="L542">
        <v>518</v>
      </c>
      <c r="M542">
        <v>-1.1907575802104522E-2</v>
      </c>
      <c r="N542">
        <v>1.1907575802104522E-2</v>
      </c>
    </row>
    <row r="543" spans="1:14" x14ac:dyDescent="0.45">
      <c r="A543">
        <v>519</v>
      </c>
      <c r="B543">
        <v>-1.020242116346236E-2</v>
      </c>
      <c r="C543">
        <v>1.020242116346236E-2</v>
      </c>
      <c r="L543">
        <v>519</v>
      </c>
      <c r="M543">
        <v>-4.9818515352669573E-3</v>
      </c>
      <c r="N543">
        <v>4.9818515352669573E-3</v>
      </c>
    </row>
    <row r="544" spans="1:14" x14ac:dyDescent="0.45">
      <c r="A544">
        <v>520</v>
      </c>
      <c r="B544">
        <v>4.6341022933676472E-3</v>
      </c>
      <c r="C544">
        <v>-4.6341022933676472E-3</v>
      </c>
      <c r="L544">
        <v>520</v>
      </c>
      <c r="M544">
        <v>-1.7777549418509533E-2</v>
      </c>
      <c r="N544">
        <v>1.7777549418509533E-2</v>
      </c>
    </row>
    <row r="545" spans="1:14" x14ac:dyDescent="0.45">
      <c r="A545">
        <v>521</v>
      </c>
      <c r="B545">
        <v>-2.4463277043484145E-2</v>
      </c>
      <c r="C545">
        <v>2.4463277043484145E-2</v>
      </c>
      <c r="L545">
        <v>521</v>
      </c>
      <c r="M545">
        <v>3.2318885250983273E-3</v>
      </c>
      <c r="N545">
        <v>-3.2318885250983273E-3</v>
      </c>
    </row>
    <row r="546" spans="1:14" x14ac:dyDescent="0.45">
      <c r="A546">
        <v>522</v>
      </c>
      <c r="B546">
        <v>6.1256046514616691E-3</v>
      </c>
      <c r="C546">
        <v>-6.1256046514616691E-3</v>
      </c>
      <c r="L546">
        <v>522</v>
      </c>
      <c r="M546">
        <v>-2.1514906721040779E-2</v>
      </c>
      <c r="N546">
        <v>2.1514906721040779E-2</v>
      </c>
    </row>
    <row r="547" spans="1:14" x14ac:dyDescent="0.45">
      <c r="A547">
        <v>523</v>
      </c>
      <c r="B547">
        <v>-4.8120793078944898E-3</v>
      </c>
      <c r="C547">
        <v>4.8120793078944898E-3</v>
      </c>
      <c r="L547">
        <v>523</v>
      </c>
      <c r="M547">
        <v>-1.3997962089960982E-2</v>
      </c>
      <c r="N547">
        <v>1.3997962089960982E-2</v>
      </c>
    </row>
    <row r="548" spans="1:14" x14ac:dyDescent="0.45">
      <c r="A548">
        <v>524</v>
      </c>
      <c r="B548">
        <v>-2.242227381661864E-2</v>
      </c>
      <c r="C548">
        <v>2.242227381661864E-2</v>
      </c>
      <c r="L548">
        <v>524</v>
      </c>
      <c r="M548">
        <v>-2.5958550652893818E-3</v>
      </c>
      <c r="N548">
        <v>2.5958550652893818E-3</v>
      </c>
    </row>
    <row r="549" spans="1:14" x14ac:dyDescent="0.45">
      <c r="A549">
        <v>525</v>
      </c>
      <c r="B549">
        <v>-1.3237759295723876E-2</v>
      </c>
      <c r="C549">
        <v>1.3237759295723876E-2</v>
      </c>
      <c r="L549">
        <v>525</v>
      </c>
      <c r="M549">
        <v>-1.1168550346801732E-2</v>
      </c>
      <c r="N549">
        <v>1.1168550346801732E-2</v>
      </c>
    </row>
    <row r="550" spans="1:14" x14ac:dyDescent="0.45">
      <c r="A550">
        <v>526</v>
      </c>
      <c r="B550">
        <v>-1.6273097427985397E-2</v>
      </c>
      <c r="C550">
        <v>1.6273097427985397E-2</v>
      </c>
      <c r="L550">
        <v>526</v>
      </c>
      <c r="M550">
        <v>-1.3681236894831215E-2</v>
      </c>
      <c r="N550">
        <v>1.3681236894831215E-2</v>
      </c>
    </row>
    <row r="551" spans="1:14" x14ac:dyDescent="0.45">
      <c r="A551">
        <v>527</v>
      </c>
      <c r="B551">
        <v>-1.8209433822703951E-2</v>
      </c>
      <c r="C551">
        <v>1.8209433822703951E-2</v>
      </c>
      <c r="L551">
        <v>527</v>
      </c>
      <c r="M551">
        <v>-1.3554546816779308E-2</v>
      </c>
      <c r="N551">
        <v>1.3554546816779308E-2</v>
      </c>
    </row>
    <row r="552" spans="1:14" x14ac:dyDescent="0.45">
      <c r="A552">
        <v>528</v>
      </c>
      <c r="B552">
        <v>-1.7136598793197726E-2</v>
      </c>
      <c r="C552">
        <v>1.7136598793197726E-2</v>
      </c>
      <c r="L552">
        <v>528</v>
      </c>
      <c r="M552">
        <v>-1.739747918435381E-2</v>
      </c>
      <c r="N552">
        <v>1.739747918435381E-2</v>
      </c>
    </row>
    <row r="553" spans="1:14" x14ac:dyDescent="0.45">
      <c r="A553">
        <v>529</v>
      </c>
      <c r="B553">
        <v>4.3753330808289796E-2</v>
      </c>
      <c r="C553">
        <v>0.9562466691917102</v>
      </c>
      <c r="L553">
        <v>529</v>
      </c>
      <c r="M553">
        <v>4.2273547578094234E-2</v>
      </c>
      <c r="N553">
        <v>0.95772645242190579</v>
      </c>
    </row>
    <row r="554" spans="1:14" x14ac:dyDescent="0.45">
      <c r="A554">
        <v>530</v>
      </c>
      <c r="B554">
        <v>2.1537795685099892E-2</v>
      </c>
      <c r="C554">
        <v>-2.1537795685099892E-2</v>
      </c>
      <c r="L554">
        <v>530</v>
      </c>
      <c r="M554">
        <v>4.1428947057748189E-2</v>
      </c>
      <c r="N554">
        <v>-4.1428947057748189E-2</v>
      </c>
    </row>
    <row r="555" spans="1:14" x14ac:dyDescent="0.45">
      <c r="A555">
        <v>531</v>
      </c>
      <c r="B555">
        <v>3.7002320134811598E-2</v>
      </c>
      <c r="C555">
        <v>-3.7002320134811598E-2</v>
      </c>
      <c r="L555">
        <v>531</v>
      </c>
      <c r="M555">
        <v>2.4642511715870556E-2</v>
      </c>
      <c r="N555">
        <v>-2.4642511715870556E-2</v>
      </c>
    </row>
    <row r="556" spans="1:14" x14ac:dyDescent="0.45">
      <c r="A556">
        <v>532</v>
      </c>
      <c r="B556">
        <v>2.9492474928268009E-2</v>
      </c>
      <c r="C556">
        <v>-2.9492474928268009E-2</v>
      </c>
      <c r="L556">
        <v>532</v>
      </c>
      <c r="M556">
        <v>2.8759939252557525E-2</v>
      </c>
      <c r="N556">
        <v>-2.8759939252557525E-2</v>
      </c>
    </row>
    <row r="557" spans="1:14" x14ac:dyDescent="0.45">
      <c r="A557">
        <v>533</v>
      </c>
      <c r="B557">
        <v>2.399746624055319E-2</v>
      </c>
      <c r="C557">
        <v>-2.399746624055319E-2</v>
      </c>
      <c r="L557">
        <v>533</v>
      </c>
      <c r="M557">
        <v>3.1758271099785983E-2</v>
      </c>
      <c r="N557">
        <v>-3.1758271099785983E-2</v>
      </c>
    </row>
    <row r="558" spans="1:14" x14ac:dyDescent="0.45">
      <c r="A558">
        <v>534</v>
      </c>
      <c r="B558">
        <v>2.8707473687165891E-2</v>
      </c>
      <c r="C558">
        <v>-2.8707473687165891E-2</v>
      </c>
      <c r="L558">
        <v>534</v>
      </c>
      <c r="M558">
        <v>2.7704188602124969E-2</v>
      </c>
      <c r="N558">
        <v>-2.7704188602124969E-2</v>
      </c>
    </row>
    <row r="559" spans="1:14" x14ac:dyDescent="0.45">
      <c r="A559">
        <v>535</v>
      </c>
      <c r="B559">
        <v>1.0887945514147844E-2</v>
      </c>
      <c r="C559">
        <v>-1.0887945514147844E-2</v>
      </c>
      <c r="L559">
        <v>535</v>
      </c>
      <c r="M559">
        <v>4.0478771472358892E-2</v>
      </c>
      <c r="N559">
        <v>-4.0478771472358892E-2</v>
      </c>
    </row>
    <row r="560" spans="1:14" x14ac:dyDescent="0.45">
      <c r="A560">
        <v>536</v>
      </c>
      <c r="B560">
        <v>2.7896305738027039E-2</v>
      </c>
      <c r="C560">
        <v>-2.7896305738027039E-2</v>
      </c>
      <c r="L560">
        <v>536</v>
      </c>
      <c r="M560">
        <v>2.6711782990718368E-2</v>
      </c>
      <c r="N560">
        <v>-2.6711782990718368E-2</v>
      </c>
    </row>
    <row r="561" spans="1:14" x14ac:dyDescent="0.45">
      <c r="A561">
        <v>537</v>
      </c>
      <c r="B561">
        <v>3.4176315666843975E-2</v>
      </c>
      <c r="C561">
        <v>-3.4176315666843975E-2</v>
      </c>
      <c r="L561">
        <v>537</v>
      </c>
      <c r="M561">
        <v>2.0398394101131683E-2</v>
      </c>
      <c r="N561">
        <v>-2.0398394101131683E-2</v>
      </c>
    </row>
    <row r="562" spans="1:14" x14ac:dyDescent="0.45">
      <c r="A562">
        <v>538</v>
      </c>
      <c r="B562">
        <v>3.5720151441011469E-2</v>
      </c>
      <c r="C562">
        <v>-3.5720151441011469E-2</v>
      </c>
      <c r="L562">
        <v>538</v>
      </c>
      <c r="M562">
        <v>1.6365426616479321E-2</v>
      </c>
      <c r="N562">
        <v>-1.6365426616479321E-2</v>
      </c>
    </row>
    <row r="563" spans="1:14" x14ac:dyDescent="0.45">
      <c r="A563">
        <v>539</v>
      </c>
      <c r="B563">
        <v>3.5039817032056303E-2</v>
      </c>
      <c r="C563">
        <v>-3.5039817032056303E-2</v>
      </c>
      <c r="L563">
        <v>539</v>
      </c>
      <c r="M563">
        <v>1.6449886668513925E-2</v>
      </c>
      <c r="N563">
        <v>-1.6449886668513925E-2</v>
      </c>
    </row>
    <row r="564" spans="1:14" x14ac:dyDescent="0.45">
      <c r="A564">
        <v>540</v>
      </c>
      <c r="B564">
        <v>3.0774643622068137E-2</v>
      </c>
      <c r="C564">
        <v>-3.0774643622068137E-2</v>
      </c>
      <c r="L564">
        <v>540</v>
      </c>
      <c r="M564">
        <v>1.8265777787257919E-2</v>
      </c>
      <c r="N564">
        <v>-1.8265777787257919E-2</v>
      </c>
    </row>
    <row r="565" spans="1:14" x14ac:dyDescent="0.45">
      <c r="A565">
        <v>541</v>
      </c>
      <c r="B565">
        <v>3.2580146476603004E-2</v>
      </c>
      <c r="C565">
        <v>-3.2580146476603004E-2</v>
      </c>
      <c r="L565">
        <v>541</v>
      </c>
      <c r="M565">
        <v>1.6492116694531225E-2</v>
      </c>
      <c r="N565">
        <v>-1.6492116694531225E-2</v>
      </c>
    </row>
    <row r="566" spans="1:14" x14ac:dyDescent="0.45">
      <c r="A566">
        <v>542</v>
      </c>
      <c r="B566">
        <v>3.7106986966958543E-2</v>
      </c>
      <c r="C566">
        <v>-3.7106986966958543E-2</v>
      </c>
      <c r="L566">
        <v>542</v>
      </c>
      <c r="M566">
        <v>1.2691414352974027E-2</v>
      </c>
      <c r="N566">
        <v>-1.2691414352974027E-2</v>
      </c>
    </row>
    <row r="567" spans="1:14" x14ac:dyDescent="0.45">
      <c r="A567">
        <v>543</v>
      </c>
      <c r="B567">
        <v>4.1659994165350815E-2</v>
      </c>
      <c r="C567">
        <v>-4.1659994165350815E-2</v>
      </c>
      <c r="L567">
        <v>543</v>
      </c>
      <c r="M567">
        <v>6.5680605804652034E-3</v>
      </c>
      <c r="N567">
        <v>-6.5680605804652034E-3</v>
      </c>
    </row>
    <row r="568" spans="1:14" x14ac:dyDescent="0.45">
      <c r="A568">
        <v>544</v>
      </c>
      <c r="B568">
        <v>2.2662964130679596E-2</v>
      </c>
      <c r="C568">
        <v>-2.2662964130679596E-2</v>
      </c>
      <c r="L568">
        <v>544</v>
      </c>
      <c r="M568">
        <v>2.1644179868642099E-2</v>
      </c>
      <c r="N568">
        <v>-2.1644179868642099E-2</v>
      </c>
    </row>
    <row r="569" spans="1:14" x14ac:dyDescent="0.45">
      <c r="A569">
        <v>545</v>
      </c>
      <c r="B569">
        <v>5.7592707389473481E-3</v>
      </c>
      <c r="C569">
        <v>-5.7592707389473481E-3</v>
      </c>
      <c r="L569">
        <v>545</v>
      </c>
      <c r="M569">
        <v>3.4270957647815466E-2</v>
      </c>
      <c r="N569">
        <v>-3.4270957647815466E-2</v>
      </c>
    </row>
    <row r="570" spans="1:14" x14ac:dyDescent="0.45">
      <c r="A570">
        <v>546</v>
      </c>
      <c r="B570">
        <v>2.7189804621035131E-2</v>
      </c>
      <c r="C570">
        <v>-2.7189804621035131E-2</v>
      </c>
      <c r="L570">
        <v>546</v>
      </c>
      <c r="M570">
        <v>1.5837551291263043E-2</v>
      </c>
      <c r="N570">
        <v>-1.5837551291263043E-2</v>
      </c>
    </row>
    <row r="571" spans="1:14" x14ac:dyDescent="0.45">
      <c r="A571">
        <v>547</v>
      </c>
      <c r="B571">
        <v>3.2030645607831525E-2</v>
      </c>
      <c r="C571">
        <v>-3.2030645607831525E-2</v>
      </c>
      <c r="L571">
        <v>547</v>
      </c>
      <c r="M571">
        <v>1.1741238767584726E-2</v>
      </c>
      <c r="N571">
        <v>-1.1741238767584726E-2</v>
      </c>
    </row>
    <row r="572" spans="1:14" x14ac:dyDescent="0.45">
      <c r="A572">
        <v>548</v>
      </c>
      <c r="B572">
        <v>2.2061129845834637E-2</v>
      </c>
      <c r="C572">
        <v>-2.2061129845834637E-2</v>
      </c>
      <c r="L572">
        <v>548</v>
      </c>
      <c r="M572">
        <v>1.8899228177517456E-2</v>
      </c>
      <c r="N572">
        <v>-1.8899228177517456E-2</v>
      </c>
    </row>
    <row r="573" spans="1:14" x14ac:dyDescent="0.45">
      <c r="A573">
        <v>549</v>
      </c>
      <c r="B573">
        <v>2.551513530668395E-2</v>
      </c>
      <c r="C573">
        <v>-2.551513530668395E-2</v>
      </c>
      <c r="L573">
        <v>549</v>
      </c>
      <c r="M573">
        <v>1.5182985887994858E-2</v>
      </c>
      <c r="N573">
        <v>-1.5182985887994858E-2</v>
      </c>
    </row>
    <row r="574" spans="1:14" x14ac:dyDescent="0.45">
      <c r="A574">
        <v>550</v>
      </c>
      <c r="B574">
        <v>-3.1374099935433074E-3</v>
      </c>
      <c r="C574">
        <v>3.1374099935433074E-3</v>
      </c>
      <c r="L574">
        <v>550</v>
      </c>
      <c r="M574">
        <v>3.8156120041407268E-2</v>
      </c>
      <c r="N574">
        <v>-3.8156120041407268E-2</v>
      </c>
    </row>
    <row r="575" spans="1:14" x14ac:dyDescent="0.45">
      <c r="A575">
        <v>551</v>
      </c>
      <c r="B575">
        <v>2.7948639154100514E-2</v>
      </c>
      <c r="C575">
        <v>-2.7948639154100514E-2</v>
      </c>
      <c r="L575">
        <v>551</v>
      </c>
      <c r="M575">
        <v>1.1424513572454959E-2</v>
      </c>
      <c r="N575">
        <v>-1.1424513572454959E-2</v>
      </c>
    </row>
    <row r="576" spans="1:14" x14ac:dyDescent="0.45">
      <c r="A576">
        <v>552</v>
      </c>
      <c r="B576">
        <v>3.9304990442044468E-2</v>
      </c>
      <c r="C576">
        <v>-3.9304990442044468E-2</v>
      </c>
      <c r="L576">
        <v>552</v>
      </c>
      <c r="M576">
        <v>1.7021163884391524E-4</v>
      </c>
      <c r="N576">
        <v>-1.7021163884391524E-4</v>
      </c>
    </row>
    <row r="577" spans="1:14" x14ac:dyDescent="0.45">
      <c r="A577">
        <v>553</v>
      </c>
      <c r="B577">
        <v>1.714178873492804E-2</v>
      </c>
      <c r="C577">
        <v>-1.714178873492804E-2</v>
      </c>
      <c r="L577">
        <v>553</v>
      </c>
      <c r="M577">
        <v>1.729448718885997E-2</v>
      </c>
      <c r="N577">
        <v>-1.729448718885997E-2</v>
      </c>
    </row>
    <row r="578" spans="1:14" x14ac:dyDescent="0.45">
      <c r="A578">
        <v>554</v>
      </c>
      <c r="B578">
        <v>-1.33947595439443E-2</v>
      </c>
      <c r="C578">
        <v>1.33947595439443E-2</v>
      </c>
      <c r="L578">
        <v>554</v>
      </c>
      <c r="M578">
        <v>4.1513407109782796E-2</v>
      </c>
      <c r="N578">
        <v>-4.1513407109782796E-2</v>
      </c>
    </row>
    <row r="579" spans="1:14" x14ac:dyDescent="0.45">
      <c r="A579">
        <v>555</v>
      </c>
      <c r="B579">
        <v>1.9679959414491549E-2</v>
      </c>
      <c r="C579">
        <v>-1.9679959414491549E-2</v>
      </c>
      <c r="L579">
        <v>555</v>
      </c>
      <c r="M579">
        <v>1.4190580276588255E-2</v>
      </c>
      <c r="N579">
        <v>-1.4190580276588255E-2</v>
      </c>
    </row>
    <row r="580" spans="1:14" x14ac:dyDescent="0.45">
      <c r="A580">
        <v>556</v>
      </c>
      <c r="B580">
        <v>2.1747129349393792E-2</v>
      </c>
      <c r="C580">
        <v>-2.1747129349393792E-2</v>
      </c>
      <c r="L580">
        <v>556</v>
      </c>
      <c r="M580">
        <v>1.1783468793602028E-2</v>
      </c>
      <c r="N580">
        <v>-1.1783468793602028E-2</v>
      </c>
    </row>
    <row r="581" spans="1:14" x14ac:dyDescent="0.45">
      <c r="A581">
        <v>557</v>
      </c>
      <c r="B581">
        <v>2.4677800649508363E-2</v>
      </c>
      <c r="C581">
        <v>-2.4677800649508363E-2</v>
      </c>
      <c r="L581">
        <v>557</v>
      </c>
      <c r="M581">
        <v>8.637331855313013E-3</v>
      </c>
      <c r="N581">
        <v>-8.637331855313013E-3</v>
      </c>
    </row>
    <row r="582" spans="1:14" x14ac:dyDescent="0.45">
      <c r="A582">
        <v>558</v>
      </c>
      <c r="B582">
        <v>-3.6373894164916203E-4</v>
      </c>
      <c r="C582">
        <v>3.6373894164916203E-4</v>
      </c>
      <c r="L582">
        <v>558</v>
      </c>
      <c r="M582">
        <v>2.8823284291583477E-2</v>
      </c>
      <c r="N582">
        <v>-2.8823284291583477E-2</v>
      </c>
    </row>
    <row r="583" spans="1:14" x14ac:dyDescent="0.45">
      <c r="A583">
        <v>559</v>
      </c>
      <c r="B583">
        <v>-2.1741939407663474E-2</v>
      </c>
      <c r="C583">
        <v>2.1741939407663474E-2</v>
      </c>
      <c r="L583">
        <v>559</v>
      </c>
      <c r="M583">
        <v>4.6053134906642791E-2</v>
      </c>
      <c r="N583">
        <v>-4.6053134906642791E-2</v>
      </c>
    </row>
    <row r="584" spans="1:14" x14ac:dyDescent="0.45">
      <c r="A584">
        <v>560</v>
      </c>
      <c r="B584">
        <v>7.0152727247107345E-3</v>
      </c>
      <c r="C584">
        <v>-7.0152727247107345E-3</v>
      </c>
      <c r="L584">
        <v>560</v>
      </c>
      <c r="M584">
        <v>2.2045365115806469E-2</v>
      </c>
      <c r="N584">
        <v>-2.2045365115806469E-2</v>
      </c>
    </row>
    <row r="585" spans="1:14" x14ac:dyDescent="0.45">
      <c r="A585">
        <v>561</v>
      </c>
      <c r="B585">
        <v>1.6121287121495291E-2</v>
      </c>
      <c r="C585">
        <v>-1.6121287121495291E-2</v>
      </c>
      <c r="L585">
        <v>561</v>
      </c>
      <c r="M585">
        <v>1.4528420484726672E-2</v>
      </c>
      <c r="N585">
        <v>-1.4528420484726672E-2</v>
      </c>
    </row>
    <row r="586" spans="1:14" x14ac:dyDescent="0.45">
      <c r="A586">
        <v>562</v>
      </c>
      <c r="B586">
        <v>3.0669976789921186E-2</v>
      </c>
      <c r="C586">
        <v>-3.0669976789921186E-2</v>
      </c>
      <c r="L586">
        <v>562</v>
      </c>
      <c r="M586">
        <v>1.8805276925446552E-3</v>
      </c>
      <c r="N586">
        <v>-1.8805276925446552E-3</v>
      </c>
    </row>
    <row r="587" spans="1:14" x14ac:dyDescent="0.45">
      <c r="A587">
        <v>563</v>
      </c>
      <c r="B587">
        <v>2.8890640643423053E-2</v>
      </c>
      <c r="C587">
        <v>-2.8890640643423053E-2</v>
      </c>
      <c r="L587">
        <v>563</v>
      </c>
      <c r="M587">
        <v>2.9785083689945133E-3</v>
      </c>
      <c r="N587">
        <v>-2.9785083689945133E-3</v>
      </c>
    </row>
    <row r="588" spans="1:14" x14ac:dyDescent="0.45">
      <c r="A588">
        <v>564</v>
      </c>
      <c r="B588">
        <v>-1.1772423645666592E-2</v>
      </c>
      <c r="C588">
        <v>1.1772423645666592E-2</v>
      </c>
      <c r="L588">
        <v>564</v>
      </c>
      <c r="M588">
        <v>3.5685663519395089E-2</v>
      </c>
      <c r="N588">
        <v>-3.5685663519395089E-2</v>
      </c>
    </row>
    <row r="589" spans="1:14" x14ac:dyDescent="0.45">
      <c r="A589">
        <v>565</v>
      </c>
      <c r="B589">
        <v>9.8674439007150928E-3</v>
      </c>
      <c r="C589">
        <v>-9.8674439007150928E-3</v>
      </c>
      <c r="L589">
        <v>565</v>
      </c>
      <c r="M589">
        <v>1.7970167605136804E-2</v>
      </c>
      <c r="N589">
        <v>-1.7970167605136804E-2</v>
      </c>
    </row>
    <row r="590" spans="1:14" x14ac:dyDescent="0.45">
      <c r="A590">
        <v>566</v>
      </c>
      <c r="B590">
        <v>2.2165796677981589E-2</v>
      </c>
      <c r="C590">
        <v>-2.2165796677981589E-2</v>
      </c>
      <c r="L590">
        <v>566</v>
      </c>
      <c r="M590">
        <v>7.3493160617852946E-3</v>
      </c>
      <c r="N590">
        <v>-7.3493160617852946E-3</v>
      </c>
    </row>
    <row r="591" spans="1:14" x14ac:dyDescent="0.45">
      <c r="A591">
        <v>567</v>
      </c>
      <c r="B591">
        <v>9.2394429078333992E-3</v>
      </c>
      <c r="C591">
        <v>-9.2394429078333992E-3</v>
      </c>
      <c r="L591">
        <v>567</v>
      </c>
      <c r="M591">
        <v>1.7463407292929178E-2</v>
      </c>
      <c r="N591">
        <v>-1.7463407292929178E-2</v>
      </c>
    </row>
    <row r="592" spans="1:14" x14ac:dyDescent="0.45">
      <c r="A592">
        <v>568</v>
      </c>
      <c r="B592">
        <v>2.4991801145949205E-2</v>
      </c>
      <c r="C592">
        <v>-2.4991801145949205E-2</v>
      </c>
      <c r="L592">
        <v>568</v>
      </c>
      <c r="M592">
        <v>4.4987893056173938E-3</v>
      </c>
      <c r="N592">
        <v>-4.4987893056173938E-3</v>
      </c>
    </row>
    <row r="593" spans="1:14" x14ac:dyDescent="0.45">
      <c r="A593">
        <v>569</v>
      </c>
      <c r="B593">
        <v>1.4655951471438004E-2</v>
      </c>
      <c r="C593">
        <v>-1.4655951471438004E-2</v>
      </c>
      <c r="L593">
        <v>569</v>
      </c>
      <c r="M593">
        <v>1.0896638247238681E-2</v>
      </c>
      <c r="N593">
        <v>-1.0896638247238681E-2</v>
      </c>
    </row>
    <row r="594" spans="1:14" x14ac:dyDescent="0.45">
      <c r="A594">
        <v>570</v>
      </c>
      <c r="B594">
        <v>1.0835612098074369E-2</v>
      </c>
      <c r="C594">
        <v>-1.0835612098074369E-2</v>
      </c>
      <c r="L594">
        <v>570</v>
      </c>
      <c r="M594">
        <v>1.3831625055441187E-2</v>
      </c>
      <c r="N594">
        <v>-1.3831625055441187E-2</v>
      </c>
    </row>
    <row r="595" spans="1:14" x14ac:dyDescent="0.45">
      <c r="A595">
        <v>571</v>
      </c>
      <c r="B595">
        <v>1.1934613835617332E-2</v>
      </c>
      <c r="C595">
        <v>-1.1934613835617332E-2</v>
      </c>
      <c r="L595">
        <v>571</v>
      </c>
      <c r="M595">
        <v>1.2480264222887515E-2</v>
      </c>
      <c r="N595">
        <v>-1.2480264222887515E-2</v>
      </c>
    </row>
    <row r="596" spans="1:14" x14ac:dyDescent="0.45">
      <c r="A596">
        <v>572</v>
      </c>
      <c r="B596">
        <v>2.1145295064548836E-2</v>
      </c>
      <c r="C596">
        <v>-2.1145295064548836E-2</v>
      </c>
      <c r="L596">
        <v>572</v>
      </c>
      <c r="M596">
        <v>4.9422045787990672E-3</v>
      </c>
      <c r="N596">
        <v>-4.9422045787990672E-3</v>
      </c>
    </row>
    <row r="597" spans="1:14" x14ac:dyDescent="0.45">
      <c r="A597">
        <v>573</v>
      </c>
      <c r="B597">
        <v>1.0754300003713848E-3</v>
      </c>
      <c r="C597">
        <v>-1.0754300003713848E-3</v>
      </c>
      <c r="L597">
        <v>573</v>
      </c>
      <c r="M597">
        <v>2.0018323866975961E-2</v>
      </c>
      <c r="N597">
        <v>-2.0018323866975961E-2</v>
      </c>
    </row>
    <row r="598" spans="1:14" x14ac:dyDescent="0.45">
      <c r="A598">
        <v>574</v>
      </c>
      <c r="B598">
        <v>3.061764337384771E-2</v>
      </c>
      <c r="C598">
        <v>-3.061764337384771E-2</v>
      </c>
      <c r="L598">
        <v>574</v>
      </c>
      <c r="M598">
        <v>-4.0527909628863068E-3</v>
      </c>
      <c r="N598">
        <v>4.0527909628863068E-3</v>
      </c>
    </row>
    <row r="599" spans="1:14" x14ac:dyDescent="0.45">
      <c r="A599">
        <v>575</v>
      </c>
      <c r="B599">
        <v>6.5442719800494643E-3</v>
      </c>
      <c r="C599">
        <v>-6.5442719800494643E-3</v>
      </c>
      <c r="L599">
        <v>575</v>
      </c>
      <c r="M599">
        <v>1.2459149209878864E-2</v>
      </c>
      <c r="N599">
        <v>-1.2459149209878864E-2</v>
      </c>
    </row>
    <row r="600" spans="1:14" x14ac:dyDescent="0.45">
      <c r="A600">
        <v>576</v>
      </c>
      <c r="B600">
        <v>1.706328861081783E-2</v>
      </c>
      <c r="C600">
        <v>-1.706328861081783E-2</v>
      </c>
      <c r="L600">
        <v>576</v>
      </c>
      <c r="M600">
        <v>3.611958759254047E-3</v>
      </c>
      <c r="N600">
        <v>-3.611958759254047E-3</v>
      </c>
    </row>
    <row r="601" spans="1:14" x14ac:dyDescent="0.45">
      <c r="A601">
        <v>577</v>
      </c>
      <c r="B601">
        <v>5.1836031621391287E-3</v>
      </c>
      <c r="C601">
        <v>-5.1836031621391287E-3</v>
      </c>
      <c r="L601">
        <v>577</v>
      </c>
      <c r="M601">
        <v>1.2881449470051886E-2</v>
      </c>
      <c r="N601">
        <v>-1.2881449470051886E-2</v>
      </c>
    </row>
    <row r="602" spans="1:14" x14ac:dyDescent="0.45">
      <c r="A602">
        <v>578</v>
      </c>
      <c r="B602">
        <v>1.7743623019772996E-2</v>
      </c>
      <c r="C602">
        <v>-1.7743623019772996E-2</v>
      </c>
      <c r="L602">
        <v>578</v>
      </c>
      <c r="M602">
        <v>2.6406681608560963E-3</v>
      </c>
      <c r="N602">
        <v>-2.6406681608560963E-3</v>
      </c>
    </row>
    <row r="603" spans="1:14" x14ac:dyDescent="0.45">
      <c r="A603">
        <v>579</v>
      </c>
      <c r="B603">
        <v>4.6864357094411214E-3</v>
      </c>
      <c r="C603">
        <v>-4.6864357094411214E-3</v>
      </c>
      <c r="L603">
        <v>579</v>
      </c>
      <c r="M603">
        <v>1.3092599600138397E-2</v>
      </c>
      <c r="N603">
        <v>-1.3092599600138397E-2</v>
      </c>
    </row>
    <row r="604" spans="1:14" x14ac:dyDescent="0.45">
      <c r="A604">
        <v>580</v>
      </c>
      <c r="B604">
        <v>1.3452282901748092E-2</v>
      </c>
      <c r="C604">
        <v>-1.3452282901748092E-2</v>
      </c>
      <c r="L604">
        <v>580</v>
      </c>
      <c r="M604">
        <v>5.9768402162229724E-3</v>
      </c>
      <c r="N604">
        <v>-5.9768402162229724E-3</v>
      </c>
    </row>
    <row r="605" spans="1:14" x14ac:dyDescent="0.45">
      <c r="A605">
        <v>581</v>
      </c>
      <c r="B605">
        <v>8.323608126547595E-3</v>
      </c>
      <c r="C605">
        <v>-8.323608126547595E-3</v>
      </c>
      <c r="L605">
        <v>581</v>
      </c>
      <c r="M605">
        <v>9.6719674927369173E-3</v>
      </c>
      <c r="N605">
        <v>-9.6719674927369173E-3</v>
      </c>
    </row>
    <row r="606" spans="1:14" x14ac:dyDescent="0.45">
      <c r="A606">
        <v>582</v>
      </c>
      <c r="B606">
        <v>2.8419639898761784E-2</v>
      </c>
      <c r="C606">
        <v>-2.8419639898761784E-2</v>
      </c>
      <c r="L606">
        <v>582</v>
      </c>
      <c r="M606">
        <v>-7.4523080572791367E-3</v>
      </c>
      <c r="N606">
        <v>7.4523080572791367E-3</v>
      </c>
    </row>
    <row r="607" spans="1:14" x14ac:dyDescent="0.45">
      <c r="A607">
        <v>583</v>
      </c>
      <c r="B607">
        <v>6.1517713594984062E-3</v>
      </c>
      <c r="C607">
        <v>-6.1517713594984062E-3</v>
      </c>
      <c r="L607">
        <v>583</v>
      </c>
      <c r="M607">
        <v>1.0410992948039707E-2</v>
      </c>
      <c r="N607">
        <v>-1.0410992948039707E-2</v>
      </c>
    </row>
    <row r="608" spans="1:14" x14ac:dyDescent="0.45">
      <c r="A608">
        <v>584</v>
      </c>
      <c r="B608">
        <v>2.5174968102206367E-2</v>
      </c>
      <c r="C608">
        <v>-2.5174968102206367E-2</v>
      </c>
      <c r="L608">
        <v>584</v>
      </c>
      <c r="M608">
        <v>-5.2352316913707704E-3</v>
      </c>
      <c r="N608">
        <v>5.2352316913707704E-3</v>
      </c>
    </row>
    <row r="609" spans="1:14" x14ac:dyDescent="0.45">
      <c r="A609">
        <v>585</v>
      </c>
      <c r="B609">
        <v>1.2876615324939873E-2</v>
      </c>
      <c r="C609">
        <v>-1.2876615324939873E-2</v>
      </c>
      <c r="L609">
        <v>585</v>
      </c>
      <c r="M609">
        <v>4.6888244226952532E-3</v>
      </c>
      <c r="N609">
        <v>-4.6888244226952532E-3</v>
      </c>
    </row>
    <row r="610" spans="1:14" x14ac:dyDescent="0.45">
      <c r="A610">
        <v>586</v>
      </c>
      <c r="B610">
        <v>5.8377708630575594E-3</v>
      </c>
      <c r="C610">
        <v>-5.8377708630575594E-3</v>
      </c>
      <c r="L610">
        <v>586</v>
      </c>
      <c r="M610">
        <v>1.0009807700875334E-2</v>
      </c>
      <c r="N610">
        <v>-1.0009807700875334E-2</v>
      </c>
    </row>
    <row r="611" spans="1:14" x14ac:dyDescent="0.45">
      <c r="A611">
        <v>587</v>
      </c>
      <c r="B611">
        <v>1.4211117434813472E-2</v>
      </c>
      <c r="C611">
        <v>-1.4211117434813472E-2</v>
      </c>
      <c r="L611">
        <v>587</v>
      </c>
      <c r="M611">
        <v>3.2318885250983273E-3</v>
      </c>
      <c r="N611">
        <v>-3.2318885250983273E-3</v>
      </c>
    </row>
    <row r="612" spans="1:14" x14ac:dyDescent="0.45">
      <c r="A612">
        <v>588</v>
      </c>
      <c r="B612">
        <v>6.2564381916453554E-3</v>
      </c>
      <c r="C612">
        <v>-6.2564381916453554E-3</v>
      </c>
      <c r="L612">
        <v>588</v>
      </c>
      <c r="M612">
        <v>9.5875074407023135E-3</v>
      </c>
      <c r="N612">
        <v>-9.5875074407023135E-3</v>
      </c>
    </row>
    <row r="613" spans="1:14" x14ac:dyDescent="0.45">
      <c r="A613">
        <v>589</v>
      </c>
      <c r="B613">
        <v>2.5096467978096157E-2</v>
      </c>
      <c r="C613">
        <v>-2.5096467978096157E-2</v>
      </c>
      <c r="L613">
        <v>589</v>
      </c>
      <c r="M613">
        <v>-5.6786469645524447E-3</v>
      </c>
      <c r="N613">
        <v>5.6786469645524447E-3</v>
      </c>
    </row>
    <row r="614" spans="1:14" x14ac:dyDescent="0.45">
      <c r="A614">
        <v>590</v>
      </c>
      <c r="B614">
        <v>1.7819311173632897E-3</v>
      </c>
      <c r="C614">
        <v>-1.7819311173632897E-3</v>
      </c>
      <c r="L614">
        <v>590</v>
      </c>
      <c r="M614">
        <v>1.296590952208649E-2</v>
      </c>
      <c r="N614">
        <v>-1.296590952208649E-2</v>
      </c>
    </row>
    <row r="615" spans="1:14" x14ac:dyDescent="0.45">
      <c r="A615">
        <v>591</v>
      </c>
      <c r="B615">
        <v>-5.2307466364822849E-3</v>
      </c>
      <c r="C615">
        <v>5.2307466364822849E-3</v>
      </c>
      <c r="L615">
        <v>591</v>
      </c>
      <c r="M615">
        <v>1.8603617995396338E-2</v>
      </c>
      <c r="N615">
        <v>-1.8603617995396338E-2</v>
      </c>
    </row>
    <row r="616" spans="1:14" x14ac:dyDescent="0.45">
      <c r="A616">
        <v>592</v>
      </c>
      <c r="B616">
        <v>1.3975617062482838E-2</v>
      </c>
      <c r="C616">
        <v>-1.3975617062482838E-2</v>
      </c>
      <c r="L616">
        <v>592</v>
      </c>
      <c r="M616">
        <v>2.7040131998820492E-3</v>
      </c>
      <c r="N616">
        <v>-2.7040131998820492E-3</v>
      </c>
    </row>
    <row r="617" spans="1:14" x14ac:dyDescent="0.45">
      <c r="A617">
        <v>593</v>
      </c>
      <c r="B617">
        <v>7.7217738417026394E-3</v>
      </c>
      <c r="C617">
        <v>-7.7217738417026394E-3</v>
      </c>
      <c r="L617">
        <v>593</v>
      </c>
      <c r="M617">
        <v>7.6871562699237124E-3</v>
      </c>
      <c r="N617">
        <v>-7.6871562699237124E-3</v>
      </c>
    </row>
    <row r="618" spans="1:14" x14ac:dyDescent="0.45">
      <c r="A618">
        <v>594</v>
      </c>
      <c r="B618">
        <v>-6.9054159508334691E-3</v>
      </c>
      <c r="C618">
        <v>6.9054159508334691E-3</v>
      </c>
      <c r="L618">
        <v>594</v>
      </c>
      <c r="M618">
        <v>1.9384873476716431E-2</v>
      </c>
      <c r="N618">
        <v>-1.9384873476716431E-2</v>
      </c>
    </row>
    <row r="619" spans="1:14" x14ac:dyDescent="0.45">
      <c r="A619">
        <v>595</v>
      </c>
      <c r="B619">
        <v>1.0155277689119202E-2</v>
      </c>
      <c r="C619">
        <v>-1.0155277689119202E-2</v>
      </c>
      <c r="L619">
        <v>595</v>
      </c>
      <c r="M619">
        <v>5.4700799040153453E-3</v>
      </c>
      <c r="N619">
        <v>-5.4700799040153453E-3</v>
      </c>
    </row>
    <row r="620" spans="1:14" x14ac:dyDescent="0.45">
      <c r="A620">
        <v>596</v>
      </c>
      <c r="B620">
        <v>5.9162709871677707E-3</v>
      </c>
      <c r="C620">
        <v>-5.9162709871677707E-3</v>
      </c>
      <c r="L620">
        <v>596</v>
      </c>
      <c r="M620">
        <v>8.8273669723908724E-3</v>
      </c>
      <c r="N620">
        <v>-8.8273669723908724E-3</v>
      </c>
    </row>
    <row r="621" spans="1:14" x14ac:dyDescent="0.45">
      <c r="A621">
        <v>597</v>
      </c>
      <c r="B621">
        <v>-1.0568755075976681E-2</v>
      </c>
      <c r="C621">
        <v>1.0568755075976681E-2</v>
      </c>
      <c r="L621">
        <v>597</v>
      </c>
      <c r="M621">
        <v>2.1982020076780517E-2</v>
      </c>
      <c r="N621">
        <v>-2.1982020076780517E-2</v>
      </c>
    </row>
    <row r="622" spans="1:14" x14ac:dyDescent="0.45">
      <c r="A622">
        <v>598</v>
      </c>
      <c r="B622">
        <v>-1.0207186128179113E-4</v>
      </c>
      <c r="C622">
        <v>1.0207186128179113E-4</v>
      </c>
      <c r="L622">
        <v>598</v>
      </c>
      <c r="M622">
        <v>1.3388209782259512E-2</v>
      </c>
      <c r="N622">
        <v>-1.3388209782259512E-2</v>
      </c>
    </row>
    <row r="623" spans="1:14" x14ac:dyDescent="0.45">
      <c r="A623">
        <v>599</v>
      </c>
      <c r="B623">
        <v>-7.7427506080090594E-3</v>
      </c>
      <c r="C623">
        <v>7.7427506080090594E-3</v>
      </c>
      <c r="L623">
        <v>599</v>
      </c>
      <c r="M623">
        <v>1.9237068385655871E-2</v>
      </c>
      <c r="N623">
        <v>-1.9237068385655871E-2</v>
      </c>
    </row>
    <row r="624" spans="1:14" x14ac:dyDescent="0.45">
      <c r="A624">
        <v>600</v>
      </c>
      <c r="B624">
        <v>6.2041047755718804E-3</v>
      </c>
      <c r="C624">
        <v>-6.2041047755718804E-3</v>
      </c>
      <c r="L624">
        <v>600</v>
      </c>
      <c r="M624">
        <v>7.8560763739929217E-3</v>
      </c>
      <c r="N624">
        <v>-7.8560763739929217E-3</v>
      </c>
    </row>
    <row r="625" spans="1:14" x14ac:dyDescent="0.45">
      <c r="A625">
        <v>601</v>
      </c>
      <c r="B625">
        <v>-6.2540602201653465E-4</v>
      </c>
      <c r="C625">
        <v>6.2540602201653465E-4</v>
      </c>
      <c r="L625">
        <v>601</v>
      </c>
      <c r="M625">
        <v>1.2691414352974027E-2</v>
      </c>
      <c r="N625">
        <v>-1.2691414352974027E-2</v>
      </c>
    </row>
    <row r="626" spans="1:14" x14ac:dyDescent="0.45">
      <c r="A626">
        <v>602</v>
      </c>
      <c r="B626">
        <v>5.2882699942860779E-3</v>
      </c>
      <c r="C626">
        <v>-5.2882699942860779E-3</v>
      </c>
      <c r="L626">
        <v>602</v>
      </c>
      <c r="M626">
        <v>7.7716163219583162E-3</v>
      </c>
      <c r="N626">
        <v>-7.7716163219583162E-3</v>
      </c>
    </row>
    <row r="627" spans="1:14" x14ac:dyDescent="0.45">
      <c r="A627">
        <v>603</v>
      </c>
      <c r="B627">
        <v>-6.5129153302824101E-3</v>
      </c>
      <c r="C627">
        <v>6.5129153302824101E-3</v>
      </c>
      <c r="L627">
        <v>603</v>
      </c>
      <c r="M627">
        <v>1.6302081577453366E-2</v>
      </c>
      <c r="N627">
        <v>-1.6302081577453366E-2</v>
      </c>
    </row>
    <row r="628" spans="1:14" x14ac:dyDescent="0.45">
      <c r="A628">
        <v>604</v>
      </c>
      <c r="B628">
        <v>4.7387691255145956E-3</v>
      </c>
      <c r="C628">
        <v>-4.7387691255145956E-3</v>
      </c>
      <c r="L628">
        <v>604</v>
      </c>
      <c r="M628">
        <v>7.1592809447074343E-3</v>
      </c>
      <c r="N628">
        <v>-7.1592809447074343E-3</v>
      </c>
    </row>
    <row r="629" spans="1:14" x14ac:dyDescent="0.45">
      <c r="A629">
        <v>605</v>
      </c>
      <c r="B629">
        <v>2.594970865158093E-6</v>
      </c>
      <c r="C629">
        <v>-2.594970865158093E-6</v>
      </c>
      <c r="L629">
        <v>605</v>
      </c>
      <c r="M629">
        <v>1.0875523234230031E-2</v>
      </c>
      <c r="N629">
        <v>-1.0875523234230031E-2</v>
      </c>
    </row>
    <row r="630" spans="1:14" x14ac:dyDescent="0.45">
      <c r="A630">
        <v>606</v>
      </c>
      <c r="B630">
        <v>3.8229343442287935E-3</v>
      </c>
      <c r="C630">
        <v>-3.8229343442287935E-3</v>
      </c>
      <c r="L630">
        <v>606</v>
      </c>
      <c r="M630">
        <v>7.3704310747939455E-3</v>
      </c>
      <c r="N630">
        <v>-7.3704310747939455E-3</v>
      </c>
    </row>
    <row r="631" spans="1:14" x14ac:dyDescent="0.45">
      <c r="A631">
        <v>607</v>
      </c>
      <c r="B631">
        <v>2.4622655263184575E-3</v>
      </c>
      <c r="C631">
        <v>-2.4622655263184575E-3</v>
      </c>
      <c r="L631">
        <v>607</v>
      </c>
      <c r="M631">
        <v>8.1728015691226886E-3</v>
      </c>
      <c r="N631">
        <v>-8.1728015691226886E-3</v>
      </c>
    </row>
    <row r="632" spans="1:14" x14ac:dyDescent="0.45">
      <c r="A632">
        <v>608</v>
      </c>
      <c r="B632">
        <v>-1.1458423149225743E-2</v>
      </c>
      <c r="C632">
        <v>1.1458423149225743E-2</v>
      </c>
      <c r="L632">
        <v>608</v>
      </c>
      <c r="M632">
        <v>1.9405988489725079E-2</v>
      </c>
      <c r="N632">
        <v>-1.9405988489725079E-2</v>
      </c>
    </row>
    <row r="633" spans="1:14" x14ac:dyDescent="0.45">
      <c r="A633">
        <v>609</v>
      </c>
      <c r="B633">
        <v>9.919777316788567E-3</v>
      </c>
      <c r="C633">
        <v>-9.919777316788567E-3</v>
      </c>
      <c r="L633">
        <v>609</v>
      </c>
      <c r="M633">
        <v>1.8805276925446552E-3</v>
      </c>
      <c r="N633">
        <v>-1.8805276925446552E-3</v>
      </c>
    </row>
    <row r="634" spans="1:14" x14ac:dyDescent="0.45">
      <c r="A634">
        <v>610</v>
      </c>
      <c r="B634">
        <v>1.3033615573160295E-2</v>
      </c>
      <c r="C634">
        <v>-1.3033615573160295E-2</v>
      </c>
      <c r="L634">
        <v>610</v>
      </c>
      <c r="M634">
        <v>-1.5612194278654757E-3</v>
      </c>
      <c r="N634">
        <v>1.5612194278654757E-3</v>
      </c>
    </row>
    <row r="635" spans="1:14" x14ac:dyDescent="0.45">
      <c r="A635">
        <v>611</v>
      </c>
      <c r="B635">
        <v>-2.3290540146547571E-4</v>
      </c>
      <c r="C635">
        <v>2.3290540146547571E-4</v>
      </c>
      <c r="L635">
        <v>611</v>
      </c>
      <c r="M635">
        <v>8.8484819853995242E-3</v>
      </c>
      <c r="N635">
        <v>-8.8484819853995242E-3</v>
      </c>
    </row>
    <row r="636" spans="1:14" x14ac:dyDescent="0.45">
      <c r="A636">
        <v>612</v>
      </c>
      <c r="B636">
        <v>-1.4889073872288629E-3</v>
      </c>
      <c r="C636">
        <v>1.4889073872288629E-3</v>
      </c>
      <c r="L636">
        <v>612</v>
      </c>
      <c r="M636">
        <v>8.8907120114168261E-3</v>
      </c>
      <c r="N636">
        <v>-8.8907120114168261E-3</v>
      </c>
    </row>
    <row r="637" spans="1:14" x14ac:dyDescent="0.45">
      <c r="A637">
        <v>613</v>
      </c>
      <c r="B637">
        <v>1.1515946507029537E-2</v>
      </c>
      <c r="C637">
        <v>-1.1515946507029537E-2</v>
      </c>
      <c r="L637">
        <v>613</v>
      </c>
      <c r="M637">
        <v>-1.7723695579519869E-3</v>
      </c>
      <c r="N637">
        <v>1.7723695579519869E-3</v>
      </c>
    </row>
    <row r="638" spans="1:14" x14ac:dyDescent="0.45">
      <c r="A638">
        <v>614</v>
      </c>
      <c r="B638">
        <v>-4.5504122275271189E-3</v>
      </c>
      <c r="C638">
        <v>4.5504122275271189E-3</v>
      </c>
      <c r="L638">
        <v>614</v>
      </c>
      <c r="M638">
        <v>1.1002213312281937E-2</v>
      </c>
      <c r="N638">
        <v>-1.1002213312281937E-2</v>
      </c>
    </row>
    <row r="639" spans="1:14" x14ac:dyDescent="0.45">
      <c r="A639">
        <v>615</v>
      </c>
      <c r="B639">
        <v>3.8491010522655306E-3</v>
      </c>
      <c r="C639">
        <v>-3.8491010522655306E-3</v>
      </c>
      <c r="L639">
        <v>615</v>
      </c>
      <c r="M639">
        <v>3.4430386551848385E-3</v>
      </c>
      <c r="N639">
        <v>-3.4430386551848385E-3</v>
      </c>
    </row>
    <row r="640" spans="1:14" x14ac:dyDescent="0.45">
      <c r="A640">
        <v>616</v>
      </c>
      <c r="B640">
        <v>3.9276011763757423E-3</v>
      </c>
      <c r="C640">
        <v>-3.9276011763757423E-3</v>
      </c>
      <c r="L640">
        <v>616</v>
      </c>
      <c r="M640">
        <v>2.4928630697955379E-3</v>
      </c>
      <c r="N640">
        <v>-2.4928630697955379E-3</v>
      </c>
    </row>
    <row r="641" spans="1:14" x14ac:dyDescent="0.45">
      <c r="A641">
        <v>617</v>
      </c>
      <c r="B641">
        <v>2.3474132079818445E-2</v>
      </c>
      <c r="C641">
        <v>-2.3474132079818445E-2</v>
      </c>
      <c r="L641">
        <v>617</v>
      </c>
      <c r="M641">
        <v>-1.3639006868813912E-2</v>
      </c>
      <c r="N641">
        <v>1.3639006868813912E-2</v>
      </c>
    </row>
    <row r="642" spans="1:14" x14ac:dyDescent="0.45">
      <c r="A642">
        <v>618</v>
      </c>
      <c r="B642">
        <v>2.5407656504286696E-3</v>
      </c>
      <c r="C642">
        <v>-2.5407656504286696E-3</v>
      </c>
      <c r="L642">
        <v>618</v>
      </c>
      <c r="M642">
        <v>1.0992722112245648E-3</v>
      </c>
      <c r="N642">
        <v>-1.0992722112245648E-3</v>
      </c>
    </row>
    <row r="643" spans="1:14" x14ac:dyDescent="0.45">
      <c r="A643">
        <v>619</v>
      </c>
      <c r="B643">
        <v>1.4865285135731902E-2</v>
      </c>
      <c r="C643">
        <v>-1.4865285135731902E-2</v>
      </c>
      <c r="L643">
        <v>619</v>
      </c>
      <c r="M643">
        <v>-9.437119280092339E-3</v>
      </c>
      <c r="N643">
        <v>9.437119280092339E-3</v>
      </c>
    </row>
    <row r="644" spans="1:14" x14ac:dyDescent="0.45">
      <c r="A644">
        <v>620</v>
      </c>
      <c r="B644">
        <v>-6.2540602201653465E-4</v>
      </c>
      <c r="C644">
        <v>6.2540602201653465E-4</v>
      </c>
      <c r="L644">
        <v>620</v>
      </c>
      <c r="M644">
        <v>6.9808696406019246E-4</v>
      </c>
      <c r="N644">
        <v>-6.9808696406019246E-4</v>
      </c>
    </row>
    <row r="645" spans="1:14" x14ac:dyDescent="0.45">
      <c r="A645">
        <v>621</v>
      </c>
      <c r="B645">
        <v>-9.4697533384337142E-3</v>
      </c>
      <c r="C645">
        <v>9.4697533384337142E-3</v>
      </c>
      <c r="L645">
        <v>621</v>
      </c>
      <c r="M645">
        <v>7.7716163219583162E-3</v>
      </c>
      <c r="N645">
        <v>-7.7716163219583162E-3</v>
      </c>
    </row>
    <row r="646" spans="1:14" x14ac:dyDescent="0.45">
      <c r="A646">
        <v>622</v>
      </c>
      <c r="B646">
        <v>-1.36040932082382E-2</v>
      </c>
      <c r="C646">
        <v>1.36040932082382E-2</v>
      </c>
      <c r="L646">
        <v>622</v>
      </c>
      <c r="M646">
        <v>9.3130122715898486E-3</v>
      </c>
      <c r="N646">
        <v>-9.3130122715898486E-3</v>
      </c>
    </row>
    <row r="647" spans="1:14" x14ac:dyDescent="0.45">
      <c r="A647">
        <v>623</v>
      </c>
      <c r="B647">
        <v>-2.2739086283309791E-3</v>
      </c>
      <c r="C647">
        <v>2.2739086283309791E-3</v>
      </c>
      <c r="L647">
        <v>623</v>
      </c>
      <c r="M647">
        <v>-1.0544591156578494E-3</v>
      </c>
      <c r="N647">
        <v>1.0544591156578494E-3</v>
      </c>
    </row>
    <row r="648" spans="1:14" x14ac:dyDescent="0.45">
      <c r="A648">
        <v>624</v>
      </c>
      <c r="B648">
        <v>-2.1820439531773685E-2</v>
      </c>
      <c r="C648">
        <v>2.1820439531773685E-2</v>
      </c>
      <c r="L648">
        <v>624</v>
      </c>
      <c r="M648">
        <v>1.4697340588795883E-2</v>
      </c>
      <c r="N648">
        <v>-1.4697340588795883E-2</v>
      </c>
    </row>
    <row r="649" spans="1:14" x14ac:dyDescent="0.45">
      <c r="A649">
        <v>625</v>
      </c>
      <c r="B649">
        <v>1.6801621530450457E-2</v>
      </c>
      <c r="C649">
        <v>-1.6801621530450457E-2</v>
      </c>
      <c r="L649">
        <v>625</v>
      </c>
      <c r="M649">
        <v>-1.6573993677016417E-2</v>
      </c>
      <c r="N649">
        <v>1.6573993677016417E-2</v>
      </c>
    </row>
    <row r="650" spans="1:14" x14ac:dyDescent="0.45">
      <c r="A650">
        <v>626</v>
      </c>
      <c r="B650">
        <v>-1.0673421908123629E-2</v>
      </c>
      <c r="C650">
        <v>1.0673421908123629E-2</v>
      </c>
      <c r="L650">
        <v>626</v>
      </c>
      <c r="M650">
        <v>4.6888244226952532E-3</v>
      </c>
      <c r="N650">
        <v>-4.6888244226952532E-3</v>
      </c>
    </row>
    <row r="651" spans="1:14" x14ac:dyDescent="0.45">
      <c r="A651">
        <v>627</v>
      </c>
      <c r="B651">
        <v>1.5964286873274863E-2</v>
      </c>
      <c r="C651">
        <v>-1.5964286873274863E-2</v>
      </c>
      <c r="L651">
        <v>627</v>
      </c>
      <c r="M651">
        <v>-1.7819779444526833E-2</v>
      </c>
      <c r="N651">
        <v>1.7819779444526833E-2</v>
      </c>
    </row>
    <row r="652" spans="1:14" x14ac:dyDescent="0.45">
      <c r="A652">
        <v>628</v>
      </c>
      <c r="B652">
        <v>-9.6005868786174006E-3</v>
      </c>
      <c r="C652">
        <v>9.6005868786174006E-3</v>
      </c>
      <c r="L652">
        <v>628</v>
      </c>
      <c r="M652">
        <v>2.7040131998820492E-3</v>
      </c>
      <c r="N652">
        <v>-2.7040131998820492E-3</v>
      </c>
    </row>
    <row r="653" spans="1:14" x14ac:dyDescent="0.45">
      <c r="A653">
        <v>629</v>
      </c>
      <c r="B653">
        <v>-1.263592501087892E-2</v>
      </c>
      <c r="C653">
        <v>1.263592501087892E-2</v>
      </c>
      <c r="L653">
        <v>629</v>
      </c>
      <c r="M653">
        <v>5.0688946568509738E-3</v>
      </c>
      <c r="N653">
        <v>-5.0688946568509738E-3</v>
      </c>
    </row>
    <row r="654" spans="1:14" x14ac:dyDescent="0.45">
      <c r="A654">
        <v>630</v>
      </c>
      <c r="B654">
        <v>1.1044945762368266E-2</v>
      </c>
      <c r="C654">
        <v>-1.1044945762368266E-2</v>
      </c>
      <c r="L654">
        <v>630</v>
      </c>
      <c r="M654">
        <v>-1.5961658299765535E-2</v>
      </c>
      <c r="N654">
        <v>1.5961658299765535E-2</v>
      </c>
    </row>
    <row r="655" spans="1:14" x14ac:dyDescent="0.45">
      <c r="A655">
        <v>631</v>
      </c>
      <c r="B655">
        <v>-1.9465435808467331E-2</v>
      </c>
      <c r="C655">
        <v>1.9465435808467331E-2</v>
      </c>
      <c r="L655">
        <v>631</v>
      </c>
      <c r="M655">
        <v>8.4261817252265017E-3</v>
      </c>
      <c r="N655">
        <v>-8.4261817252265017E-3</v>
      </c>
    </row>
    <row r="656" spans="1:14" x14ac:dyDescent="0.45">
      <c r="A656">
        <v>632</v>
      </c>
      <c r="B656">
        <v>5.9424376952045086E-3</v>
      </c>
      <c r="C656">
        <v>-5.9424376952045086E-3</v>
      </c>
      <c r="L656">
        <v>632</v>
      </c>
      <c r="M656">
        <v>-1.2414336114312148E-2</v>
      </c>
      <c r="N656">
        <v>1.2414336114312148E-2</v>
      </c>
    </row>
    <row r="657" spans="1:14" x14ac:dyDescent="0.45">
      <c r="A657">
        <v>633</v>
      </c>
      <c r="B657">
        <v>1.3059782281197033E-2</v>
      </c>
      <c r="C657">
        <v>-1.3059782281197033E-2</v>
      </c>
      <c r="L657">
        <v>633</v>
      </c>
      <c r="M657">
        <v>-1.8199849678682555E-2</v>
      </c>
      <c r="N657">
        <v>1.8199849678682555E-2</v>
      </c>
    </row>
    <row r="658" spans="1:14" x14ac:dyDescent="0.45">
      <c r="A658">
        <v>634</v>
      </c>
      <c r="B658">
        <v>5.9686044032412457E-3</v>
      </c>
      <c r="C658">
        <v>-5.9686044032412457E-3</v>
      </c>
      <c r="L658">
        <v>634</v>
      </c>
      <c r="M658">
        <v>-1.4673642506237816E-2</v>
      </c>
      <c r="N658">
        <v>1.4673642506237816E-2</v>
      </c>
    </row>
    <row r="659" spans="1:14" x14ac:dyDescent="0.45">
      <c r="A659">
        <v>635</v>
      </c>
      <c r="B659">
        <v>-1.512176227436896E-2</v>
      </c>
      <c r="C659">
        <v>1.512176227436896E-2</v>
      </c>
      <c r="L659">
        <v>635</v>
      </c>
      <c r="M659">
        <v>1.9649877445792599E-3</v>
      </c>
      <c r="N659">
        <v>-1.9649877445792599E-3</v>
      </c>
    </row>
    <row r="660" spans="1:14" x14ac:dyDescent="0.45">
      <c r="A660">
        <v>636</v>
      </c>
      <c r="B660">
        <v>5.8377708630575594E-3</v>
      </c>
      <c r="C660">
        <v>-5.8377708630575594E-3</v>
      </c>
      <c r="L660">
        <v>636</v>
      </c>
      <c r="M660">
        <v>-1.5539358039592513E-2</v>
      </c>
      <c r="N660">
        <v>1.5539358039592513E-2</v>
      </c>
    </row>
    <row r="661" spans="1:14" x14ac:dyDescent="0.45">
      <c r="A661">
        <v>637</v>
      </c>
      <c r="B661">
        <v>-1.5226429106515905E-2</v>
      </c>
      <c r="C661">
        <v>1.5226429106515905E-2</v>
      </c>
      <c r="L661">
        <v>637</v>
      </c>
      <c r="M661">
        <v>1.2259622892764705E-3</v>
      </c>
      <c r="N661">
        <v>-1.2259622892764705E-3</v>
      </c>
    </row>
    <row r="662" spans="1:14" x14ac:dyDescent="0.45">
      <c r="A662">
        <v>638</v>
      </c>
      <c r="B662">
        <v>-1.2007924017997227E-2</v>
      </c>
      <c r="C662">
        <v>1.2007924017997227E-2</v>
      </c>
      <c r="L662">
        <v>638</v>
      </c>
      <c r="M662">
        <v>-3.8205258197911455E-3</v>
      </c>
      <c r="N662">
        <v>3.8205258197911455E-3</v>
      </c>
    </row>
    <row r="663" spans="1:14" x14ac:dyDescent="0.45">
      <c r="A663">
        <v>639</v>
      </c>
      <c r="B663">
        <v>4.9976242356316539E-4</v>
      </c>
      <c r="C663">
        <v>-4.9976242356316539E-4</v>
      </c>
      <c r="L663">
        <v>639</v>
      </c>
      <c r="M663">
        <v>-1.4019077102969631E-2</v>
      </c>
      <c r="N663">
        <v>1.4019077102969631E-2</v>
      </c>
    </row>
    <row r="664" spans="1:14" x14ac:dyDescent="0.45">
      <c r="A664">
        <v>640</v>
      </c>
      <c r="B664">
        <v>-7.8212507321192715E-3</v>
      </c>
      <c r="C664">
        <v>7.8212507321192715E-3</v>
      </c>
      <c r="L664">
        <v>640</v>
      </c>
      <c r="M664">
        <v>-8.5714037467376457E-3</v>
      </c>
      <c r="N664">
        <v>8.5714037467376457E-3</v>
      </c>
    </row>
    <row r="665" spans="1:14" x14ac:dyDescent="0.45">
      <c r="A665">
        <v>641</v>
      </c>
      <c r="B665">
        <v>1.2585969566285445E-3</v>
      </c>
      <c r="C665">
        <v>-1.2585969566285445E-3</v>
      </c>
      <c r="L665">
        <v>641</v>
      </c>
      <c r="M665">
        <v>-1.7059638976215395E-2</v>
      </c>
      <c r="N665">
        <v>1.7059638976215395E-2</v>
      </c>
    </row>
    <row r="666" spans="1:14" x14ac:dyDescent="0.45">
      <c r="A666">
        <v>642</v>
      </c>
      <c r="B666">
        <v>-1.4755428361854636E-2</v>
      </c>
      <c r="C666">
        <v>1.4755428361854636E-2</v>
      </c>
      <c r="L666">
        <v>642</v>
      </c>
      <c r="M666">
        <v>-4.6228963141198886E-3</v>
      </c>
      <c r="N666">
        <v>4.6228963141198886E-3</v>
      </c>
    </row>
    <row r="667" spans="1:14" x14ac:dyDescent="0.45">
      <c r="A667">
        <v>643</v>
      </c>
      <c r="B667">
        <v>-1.6377764260132342E-2</v>
      </c>
      <c r="C667">
        <v>1.6377764260132342E-2</v>
      </c>
      <c r="L667">
        <v>643</v>
      </c>
      <c r="M667">
        <v>-3.4826856116527286E-3</v>
      </c>
      <c r="N667">
        <v>3.4826856116527286E-3</v>
      </c>
    </row>
    <row r="668" spans="1:14" x14ac:dyDescent="0.45">
      <c r="A668">
        <v>644</v>
      </c>
      <c r="B668">
        <v>-1.6848765004793612E-2</v>
      </c>
      <c r="C668">
        <v>1.6848765004793612E-2</v>
      </c>
      <c r="L668">
        <v>644</v>
      </c>
      <c r="M668">
        <v>-3.1026153774970063E-3</v>
      </c>
      <c r="N668">
        <v>3.1026153774970063E-3</v>
      </c>
    </row>
    <row r="669" spans="1:14" x14ac:dyDescent="0.45">
      <c r="A669">
        <v>645</v>
      </c>
      <c r="B669">
        <v>-1.7843099910189626E-2</v>
      </c>
      <c r="C669">
        <v>1.7843099910189626E-2</v>
      </c>
      <c r="L669">
        <v>645</v>
      </c>
      <c r="M669">
        <v>-2.3424749091855669E-3</v>
      </c>
      <c r="N669">
        <v>2.3424749091855669E-3</v>
      </c>
    </row>
    <row r="670" spans="1:14" x14ac:dyDescent="0.45">
      <c r="A670">
        <v>646</v>
      </c>
      <c r="B670">
        <v>-3.846246584313856E-2</v>
      </c>
      <c r="C670">
        <v>3.846246584313856E-2</v>
      </c>
      <c r="L670">
        <v>646</v>
      </c>
      <c r="M670">
        <v>1.3472669834294118E-2</v>
      </c>
      <c r="N670">
        <v>-1.3472669834294118E-2</v>
      </c>
    </row>
    <row r="671" spans="1:14" x14ac:dyDescent="0.45">
      <c r="A671">
        <v>647</v>
      </c>
      <c r="B671">
        <v>-8.6090639434716933E-4</v>
      </c>
      <c r="C671">
        <v>8.6090639434716933E-4</v>
      </c>
      <c r="L671">
        <v>647</v>
      </c>
      <c r="M671">
        <v>-1.7904239496561437E-2</v>
      </c>
      <c r="N671">
        <v>1.7904239496561437E-2</v>
      </c>
    </row>
    <row r="672" spans="1:14" x14ac:dyDescent="0.45">
      <c r="A672">
        <v>648</v>
      </c>
      <c r="B672">
        <v>-2.0302770465642925E-2</v>
      </c>
      <c r="C672">
        <v>2.0302770465642925E-2</v>
      </c>
      <c r="L672">
        <v>648</v>
      </c>
      <c r="M672">
        <v>-2.3635899221942187E-3</v>
      </c>
      <c r="N672">
        <v>2.3635899221942187E-3</v>
      </c>
    </row>
    <row r="673" spans="1:14" x14ac:dyDescent="0.45">
      <c r="A673">
        <v>649</v>
      </c>
      <c r="B673">
        <v>2.7500993147225672E-3</v>
      </c>
      <c r="C673">
        <v>-2.7500993147225672E-3</v>
      </c>
      <c r="L673">
        <v>649</v>
      </c>
      <c r="M673">
        <v>-2.5505644179675841E-2</v>
      </c>
      <c r="N673">
        <v>2.5505644179675841E-2</v>
      </c>
    </row>
    <row r="674" spans="1:14" x14ac:dyDescent="0.45">
      <c r="A674">
        <v>650</v>
      </c>
      <c r="B674">
        <v>-1.1563089981372692E-2</v>
      </c>
      <c r="C674">
        <v>1.1563089981372692E-2</v>
      </c>
      <c r="L674">
        <v>650</v>
      </c>
      <c r="M674">
        <v>-1.7629744327448973E-2</v>
      </c>
      <c r="N674">
        <v>1.7629744327448973E-2</v>
      </c>
    </row>
    <row r="675" spans="1:14" x14ac:dyDescent="0.45">
      <c r="A675">
        <v>651</v>
      </c>
      <c r="B675">
        <v>-8.7894189294785482E-3</v>
      </c>
      <c r="C675">
        <v>8.7894189294785482E-3</v>
      </c>
      <c r="L675">
        <v>651</v>
      </c>
      <c r="M675">
        <v>-2.0142430875478456E-2</v>
      </c>
      <c r="N675">
        <v>2.0142430875478456E-2</v>
      </c>
    </row>
    <row r="676" spans="1:14" x14ac:dyDescent="0.45">
      <c r="A676">
        <v>652</v>
      </c>
      <c r="B676">
        <v>-2.1558772451406312E-2</v>
      </c>
      <c r="C676">
        <v>2.1558772451406312E-2</v>
      </c>
      <c r="L676">
        <v>652</v>
      </c>
      <c r="M676">
        <v>-1.2562141205372707E-2</v>
      </c>
      <c r="N676">
        <v>1.2562141205372707E-2</v>
      </c>
    </row>
    <row r="677" spans="1:14" x14ac:dyDescent="0.45">
      <c r="A677">
        <v>653</v>
      </c>
      <c r="B677">
        <v>-2.8545283497215156E-2</v>
      </c>
      <c r="C677">
        <v>2.8545283497215156E-2</v>
      </c>
      <c r="L677">
        <v>653</v>
      </c>
      <c r="M677">
        <v>-1.0112799696369176E-2</v>
      </c>
      <c r="N677">
        <v>1.0112799696369176E-2</v>
      </c>
    </row>
    <row r="678" spans="1:14" x14ac:dyDescent="0.45">
      <c r="A678">
        <v>654</v>
      </c>
      <c r="B678">
        <v>-2.1454105619259367E-2</v>
      </c>
      <c r="C678">
        <v>2.1454105619259367E-2</v>
      </c>
      <c r="L678">
        <v>654</v>
      </c>
      <c r="M678">
        <v>-1.8981105160002645E-2</v>
      </c>
      <c r="N678">
        <v>1.8981105160002645E-2</v>
      </c>
    </row>
    <row r="679" spans="1:14" x14ac:dyDescent="0.45">
      <c r="A679">
        <v>655</v>
      </c>
      <c r="B679">
        <v>-3.1140552557568785E-4</v>
      </c>
      <c r="C679">
        <v>3.1140552557568785E-4</v>
      </c>
      <c r="L679">
        <v>655</v>
      </c>
      <c r="M679">
        <v>-3.8174651984866512E-2</v>
      </c>
      <c r="N679">
        <v>3.8174651984866512E-2</v>
      </c>
    </row>
    <row r="680" spans="1:14" x14ac:dyDescent="0.45">
      <c r="A680">
        <v>656</v>
      </c>
      <c r="B680">
        <v>-4.4454641983551389E-2</v>
      </c>
      <c r="C680">
        <v>4.4454641983551389E-2</v>
      </c>
      <c r="L680">
        <v>656</v>
      </c>
      <c r="M680">
        <v>-8.8670139288587607E-3</v>
      </c>
      <c r="N680">
        <v>8.8670139288587607E-3</v>
      </c>
    </row>
    <row r="681" spans="1:14" x14ac:dyDescent="0.45">
      <c r="A681">
        <v>657</v>
      </c>
      <c r="B681">
        <v>4.2628162362710095E-2</v>
      </c>
      <c r="C681">
        <v>-4.2628162362710095E-2</v>
      </c>
      <c r="L681">
        <v>657</v>
      </c>
      <c r="M681">
        <v>3.7142599416992016E-2</v>
      </c>
      <c r="N681">
        <v>-3.7142599416992016E-2</v>
      </c>
    </row>
    <row r="682" spans="1:14" x14ac:dyDescent="0.45">
      <c r="A682">
        <v>658</v>
      </c>
      <c r="B682">
        <v>2.598613605134522E-2</v>
      </c>
      <c r="C682">
        <v>0.97401386394865475</v>
      </c>
      <c r="L682">
        <v>658</v>
      </c>
      <c r="M682">
        <v>4.7193345609109948E-2</v>
      </c>
      <c r="N682">
        <v>0.95280665439089007</v>
      </c>
    </row>
    <row r="683" spans="1:14" x14ac:dyDescent="0.45">
      <c r="A683">
        <v>659</v>
      </c>
      <c r="B683">
        <v>2.8838307227349577E-2</v>
      </c>
      <c r="C683">
        <v>-2.8838307227349577E-2</v>
      </c>
      <c r="L683">
        <v>659</v>
      </c>
      <c r="M683">
        <v>3.49888680901096E-2</v>
      </c>
      <c r="N683">
        <v>-3.49888680901096E-2</v>
      </c>
    </row>
    <row r="684" spans="1:14" x14ac:dyDescent="0.45">
      <c r="A684">
        <v>660</v>
      </c>
      <c r="B684">
        <v>4.7887670678094275E-2</v>
      </c>
      <c r="C684">
        <v>-4.7887670678094275E-2</v>
      </c>
      <c r="L684">
        <v>660</v>
      </c>
      <c r="M684">
        <v>1.9469333528751034E-2</v>
      </c>
      <c r="N684">
        <v>-1.9469333528751034E-2</v>
      </c>
    </row>
    <row r="685" spans="1:14" x14ac:dyDescent="0.45">
      <c r="A685">
        <v>661</v>
      </c>
      <c r="B685">
        <v>3.9723657770632262E-2</v>
      </c>
      <c r="C685">
        <v>-3.9723657770632262E-2</v>
      </c>
      <c r="L685">
        <v>661</v>
      </c>
      <c r="M685">
        <v>1.9068148281586664E-2</v>
      </c>
      <c r="N685">
        <v>-1.9068148281586664E-2</v>
      </c>
    </row>
    <row r="686" spans="1:14" x14ac:dyDescent="0.45">
      <c r="A686">
        <v>662</v>
      </c>
      <c r="B686">
        <v>4.665783540036763E-2</v>
      </c>
      <c r="C686">
        <v>-4.665783540036763E-2</v>
      </c>
      <c r="L686">
        <v>662</v>
      </c>
      <c r="M686">
        <v>1.3282634717216258E-2</v>
      </c>
      <c r="N686">
        <v>-1.3282634717216258E-2</v>
      </c>
    </row>
    <row r="687" spans="1:14" x14ac:dyDescent="0.45">
      <c r="A687">
        <v>663</v>
      </c>
      <c r="B687">
        <v>3.7761154667876974E-2</v>
      </c>
      <c r="C687">
        <v>-3.7761154667876974E-2</v>
      </c>
      <c r="L687">
        <v>663</v>
      </c>
      <c r="M687">
        <v>1.9828288749898101E-2</v>
      </c>
      <c r="N687">
        <v>-1.9828288749898101E-2</v>
      </c>
    </row>
    <row r="688" spans="1:14" x14ac:dyDescent="0.45">
      <c r="A688">
        <v>664</v>
      </c>
      <c r="B688">
        <v>3.7106986966958543E-2</v>
      </c>
      <c r="C688">
        <v>-3.7106986966958543E-2</v>
      </c>
      <c r="L688">
        <v>664</v>
      </c>
      <c r="M688">
        <v>2.0102783919010568E-2</v>
      </c>
      <c r="N688">
        <v>-2.0102783919010568E-2</v>
      </c>
    </row>
    <row r="689" spans="1:14" x14ac:dyDescent="0.45">
      <c r="A689">
        <v>665</v>
      </c>
      <c r="B689">
        <v>3.5720151441011469E-2</v>
      </c>
      <c r="C689">
        <v>-3.5720151441011469E-2</v>
      </c>
      <c r="L689">
        <v>665</v>
      </c>
      <c r="M689">
        <v>2.0799579348296054E-2</v>
      </c>
      <c r="N689">
        <v>-2.0799579348296054E-2</v>
      </c>
    </row>
    <row r="690" spans="1:14" x14ac:dyDescent="0.45">
      <c r="A690">
        <v>666</v>
      </c>
      <c r="B690">
        <v>3.4725816535615454E-2</v>
      </c>
      <c r="C690">
        <v>-3.4725816535615454E-2</v>
      </c>
      <c r="L690">
        <v>666</v>
      </c>
      <c r="M690">
        <v>1.9997208853967312E-2</v>
      </c>
      <c r="N690">
        <v>-1.9997208853967312E-2</v>
      </c>
    </row>
    <row r="691" spans="1:14" x14ac:dyDescent="0.45">
      <c r="A691">
        <v>667</v>
      </c>
      <c r="B691">
        <v>1.5388619296466646E-2</v>
      </c>
      <c r="C691">
        <v>-1.5388619296466646E-2</v>
      </c>
      <c r="L691">
        <v>667</v>
      </c>
      <c r="M691">
        <v>3.4608797855953881E-2</v>
      </c>
      <c r="N691">
        <v>-3.4608797855953881E-2</v>
      </c>
    </row>
    <row r="692" spans="1:14" x14ac:dyDescent="0.45">
      <c r="A692">
        <v>668</v>
      </c>
      <c r="B692">
        <v>2.8864473935386319E-2</v>
      </c>
      <c r="C692">
        <v>-2.8864473935386319E-2</v>
      </c>
      <c r="L692">
        <v>668</v>
      </c>
      <c r="M692">
        <v>2.3122230779247677E-2</v>
      </c>
      <c r="N692">
        <v>-2.3122230779247677E-2</v>
      </c>
    </row>
    <row r="693" spans="1:14" x14ac:dyDescent="0.45">
      <c r="A693">
        <v>669</v>
      </c>
      <c r="B693">
        <v>3.4830483367762406E-2</v>
      </c>
      <c r="C693">
        <v>-3.4830483367762406E-2</v>
      </c>
      <c r="L693">
        <v>669</v>
      </c>
      <c r="M693">
        <v>1.7695672436024341E-2</v>
      </c>
      <c r="N693">
        <v>-1.7695672436024341E-2</v>
      </c>
    </row>
    <row r="694" spans="1:14" x14ac:dyDescent="0.45">
      <c r="A694">
        <v>670</v>
      </c>
      <c r="B694">
        <v>4.3517830435959158E-2</v>
      </c>
      <c r="C694">
        <v>-4.3517830435959158E-2</v>
      </c>
      <c r="L694">
        <v>670</v>
      </c>
      <c r="M694">
        <v>9.9464626618493805E-3</v>
      </c>
      <c r="N694">
        <v>-9.9464626618493805E-3</v>
      </c>
    </row>
    <row r="695" spans="1:14" x14ac:dyDescent="0.45">
      <c r="A695">
        <v>671</v>
      </c>
      <c r="B695">
        <v>4.4302831677061276E-2</v>
      </c>
      <c r="C695">
        <v>-4.4302831677061276E-2</v>
      </c>
      <c r="L695">
        <v>671</v>
      </c>
      <c r="M695">
        <v>8.7640219333649187E-3</v>
      </c>
      <c r="N695">
        <v>-8.7640219333649187E-3</v>
      </c>
    </row>
    <row r="696" spans="1:14" x14ac:dyDescent="0.45">
      <c r="A696">
        <v>672</v>
      </c>
      <c r="B696">
        <v>8.1927745863639104E-3</v>
      </c>
      <c r="C696">
        <v>-8.1927745863639104E-3</v>
      </c>
      <c r="L696">
        <v>672</v>
      </c>
      <c r="M696">
        <v>3.5917928662490252E-2</v>
      </c>
      <c r="N696">
        <v>-3.5917928662490252E-2</v>
      </c>
    </row>
    <row r="697" spans="1:14" x14ac:dyDescent="0.45">
      <c r="A697">
        <v>673</v>
      </c>
      <c r="B697">
        <v>2.1982629721724427E-2</v>
      </c>
      <c r="C697">
        <v>-2.1982629721724427E-2</v>
      </c>
      <c r="L697">
        <v>673</v>
      </c>
      <c r="M697">
        <v>2.2552125428014096E-2</v>
      </c>
      <c r="N697">
        <v>-2.2552125428014096E-2</v>
      </c>
    </row>
    <row r="698" spans="1:14" x14ac:dyDescent="0.45">
      <c r="A698">
        <v>674</v>
      </c>
      <c r="B698">
        <v>2.8969140767533264E-2</v>
      </c>
      <c r="C698">
        <v>-2.8969140767533264E-2</v>
      </c>
      <c r="L698">
        <v>674</v>
      </c>
      <c r="M698">
        <v>1.6449886668513925E-2</v>
      </c>
      <c r="N698">
        <v>-1.6449886668513925E-2</v>
      </c>
    </row>
    <row r="699" spans="1:14" x14ac:dyDescent="0.45">
      <c r="A699">
        <v>675</v>
      </c>
      <c r="B699">
        <v>1.1385112966845851E-2</v>
      </c>
      <c r="C699">
        <v>-1.1385112966845851E-2</v>
      </c>
      <c r="L699">
        <v>675</v>
      </c>
      <c r="M699">
        <v>3.0216875150154452E-2</v>
      </c>
      <c r="N699">
        <v>-3.0216875150154452E-2</v>
      </c>
    </row>
    <row r="700" spans="1:14" x14ac:dyDescent="0.45">
      <c r="A700">
        <v>676</v>
      </c>
      <c r="B700">
        <v>2.8053305986247459E-2</v>
      </c>
      <c r="C700">
        <v>-2.8053305986247459E-2</v>
      </c>
      <c r="L700">
        <v>676</v>
      </c>
      <c r="M700">
        <v>1.6639921785591785E-2</v>
      </c>
      <c r="N700">
        <v>-1.6639921785591785E-2</v>
      </c>
    </row>
    <row r="701" spans="1:14" x14ac:dyDescent="0.45">
      <c r="A701">
        <v>677</v>
      </c>
      <c r="B701">
        <v>1.4211117434813472E-2</v>
      </c>
      <c r="C701">
        <v>-1.4211117434813472E-2</v>
      </c>
      <c r="L701">
        <v>677</v>
      </c>
      <c r="M701">
        <v>2.6986278159830832E-2</v>
      </c>
      <c r="N701">
        <v>-2.6986278159830832E-2</v>
      </c>
    </row>
    <row r="702" spans="1:14" x14ac:dyDescent="0.45">
      <c r="A702">
        <v>678</v>
      </c>
      <c r="B702">
        <v>7.957274214033274E-3</v>
      </c>
      <c r="C702">
        <v>-7.957274214033274E-3</v>
      </c>
      <c r="L702">
        <v>678</v>
      </c>
      <c r="M702">
        <v>3.1737156086777331E-2</v>
      </c>
      <c r="N702">
        <v>-3.1737156086777331E-2</v>
      </c>
    </row>
    <row r="703" spans="1:14" x14ac:dyDescent="0.45">
      <c r="A703">
        <v>679</v>
      </c>
      <c r="B703">
        <v>1.9496792458234387E-2</v>
      </c>
      <c r="C703">
        <v>-1.9496792458234387E-2</v>
      </c>
      <c r="L703">
        <v>679</v>
      </c>
      <c r="M703">
        <v>2.2214285219875677E-2</v>
      </c>
      <c r="N703">
        <v>-2.2214285219875677E-2</v>
      </c>
    </row>
    <row r="704" spans="1:14" x14ac:dyDescent="0.45">
      <c r="A704">
        <v>680</v>
      </c>
      <c r="B704">
        <v>3.3129647345374484E-2</v>
      </c>
      <c r="C704">
        <v>-3.3129647345374484E-2</v>
      </c>
      <c r="L704">
        <v>680</v>
      </c>
      <c r="M704">
        <v>9.8831176228234285E-3</v>
      </c>
      <c r="N704">
        <v>-9.8831176228234285E-3</v>
      </c>
    </row>
    <row r="705" spans="1:14" x14ac:dyDescent="0.45">
      <c r="A705">
        <v>681</v>
      </c>
      <c r="B705">
        <v>2.5698302262941113E-2</v>
      </c>
      <c r="C705">
        <v>-2.5698302262941113E-2</v>
      </c>
      <c r="L705">
        <v>681</v>
      </c>
      <c r="M705">
        <v>1.505629580994295E-2</v>
      </c>
      <c r="N705">
        <v>-1.505629580994295E-2</v>
      </c>
    </row>
    <row r="706" spans="1:14" x14ac:dyDescent="0.45">
      <c r="A706">
        <v>682</v>
      </c>
      <c r="B706">
        <v>2.5855302511161533E-2</v>
      </c>
      <c r="C706">
        <v>-2.5855302511161533E-2</v>
      </c>
      <c r="L706">
        <v>682</v>
      </c>
      <c r="M706">
        <v>1.3958315133493094E-2</v>
      </c>
      <c r="N706">
        <v>-1.3958315133493094E-2</v>
      </c>
    </row>
    <row r="707" spans="1:14" x14ac:dyDescent="0.45">
      <c r="A707">
        <v>683</v>
      </c>
      <c r="B707">
        <v>-7.2979165713845263E-3</v>
      </c>
      <c r="C707">
        <v>7.2979165713845263E-3</v>
      </c>
      <c r="L707">
        <v>683</v>
      </c>
      <c r="M707">
        <v>3.8620650327597594E-2</v>
      </c>
      <c r="N707">
        <v>-3.8620650327597594E-2</v>
      </c>
    </row>
    <row r="708" spans="1:14" x14ac:dyDescent="0.45">
      <c r="A708">
        <v>684</v>
      </c>
      <c r="B708">
        <v>2.0124793451116084E-2</v>
      </c>
      <c r="C708">
        <v>-2.0124793451116084E-2</v>
      </c>
      <c r="L708">
        <v>684</v>
      </c>
      <c r="M708">
        <v>1.6323196590462018E-2</v>
      </c>
      <c r="N708">
        <v>-1.6323196590462018E-2</v>
      </c>
    </row>
    <row r="709" spans="1:14" x14ac:dyDescent="0.45">
      <c r="A709">
        <v>685</v>
      </c>
      <c r="B709">
        <v>3.6659340960083697E-3</v>
      </c>
      <c r="C709">
        <v>-3.6659340960083697E-3</v>
      </c>
      <c r="L709">
        <v>685</v>
      </c>
      <c r="M709">
        <v>2.9456734681843014E-2</v>
      </c>
      <c r="N709">
        <v>-2.9456734681843014E-2</v>
      </c>
    </row>
    <row r="710" spans="1:14" x14ac:dyDescent="0.45">
      <c r="A710">
        <v>686</v>
      </c>
      <c r="B710">
        <v>2.3971299532516456E-2</v>
      </c>
      <c r="C710">
        <v>-2.3971299532516456E-2</v>
      </c>
      <c r="L710">
        <v>686</v>
      </c>
      <c r="M710">
        <v>1.2670299339965375E-2</v>
      </c>
      <c r="N710">
        <v>-1.2670299339965375E-2</v>
      </c>
    </row>
    <row r="711" spans="1:14" x14ac:dyDescent="0.45">
      <c r="A711">
        <v>687</v>
      </c>
      <c r="B711">
        <v>1.7508122647442361E-2</v>
      </c>
      <c r="C711">
        <v>-1.7508122647442361E-2</v>
      </c>
      <c r="L711">
        <v>687</v>
      </c>
      <c r="M711">
        <v>1.7041107032756155E-2</v>
      </c>
      <c r="N711">
        <v>-1.7041107032756155E-2</v>
      </c>
    </row>
    <row r="712" spans="1:14" x14ac:dyDescent="0.45">
      <c r="A712">
        <v>688</v>
      </c>
      <c r="B712">
        <v>1.1568279923103011E-2</v>
      </c>
      <c r="C712">
        <v>-1.1568279923103011E-2</v>
      </c>
      <c r="L712">
        <v>688</v>
      </c>
      <c r="M712">
        <v>2.1052959504399869E-2</v>
      </c>
      <c r="N712">
        <v>-2.1052959504399869E-2</v>
      </c>
    </row>
    <row r="713" spans="1:14" x14ac:dyDescent="0.45">
      <c r="A713">
        <v>689</v>
      </c>
      <c r="B713">
        <v>1.1751446879360172E-2</v>
      </c>
      <c r="C713">
        <v>-1.1751446879360172E-2</v>
      </c>
      <c r="L713">
        <v>689</v>
      </c>
      <c r="M713">
        <v>1.9786058723880801E-2</v>
      </c>
      <c r="N713">
        <v>-1.9786058723880801E-2</v>
      </c>
    </row>
    <row r="714" spans="1:14" x14ac:dyDescent="0.45">
      <c r="A714">
        <v>690</v>
      </c>
      <c r="B714">
        <v>2.2950797919083703E-2</v>
      </c>
      <c r="C714">
        <v>-2.2950797919083703E-2</v>
      </c>
      <c r="L714">
        <v>690</v>
      </c>
      <c r="M714">
        <v>1.0009807700875334E-2</v>
      </c>
      <c r="N714">
        <v>-1.0009807700875334E-2</v>
      </c>
    </row>
    <row r="715" spans="1:14" x14ac:dyDescent="0.45">
      <c r="A715">
        <v>691</v>
      </c>
      <c r="B715">
        <v>8.7946088712088661E-3</v>
      </c>
      <c r="C715">
        <v>-8.7946088712088661E-3</v>
      </c>
      <c r="L715">
        <v>691</v>
      </c>
      <c r="M715">
        <v>2.0060553892993264E-2</v>
      </c>
      <c r="N715">
        <v>-2.0060553892993264E-2</v>
      </c>
    </row>
    <row r="716" spans="1:14" x14ac:dyDescent="0.45">
      <c r="A716">
        <v>692</v>
      </c>
      <c r="B716">
        <v>8.716108747098654E-3</v>
      </c>
      <c r="C716">
        <v>-8.716108747098654E-3</v>
      </c>
      <c r="L716">
        <v>692</v>
      </c>
      <c r="M716">
        <v>1.9933863814941357E-2</v>
      </c>
      <c r="N716">
        <v>-1.9933863814941357E-2</v>
      </c>
    </row>
    <row r="717" spans="1:14" x14ac:dyDescent="0.45">
      <c r="A717">
        <v>693</v>
      </c>
      <c r="B717">
        <v>2.4128299780736877E-2</v>
      </c>
      <c r="C717">
        <v>-2.4128299780736877E-2</v>
      </c>
      <c r="L717">
        <v>693</v>
      </c>
      <c r="M717">
        <v>7.0114758536468768E-3</v>
      </c>
      <c r="N717">
        <v>-7.0114758536468768E-3</v>
      </c>
    </row>
    <row r="718" spans="1:14" x14ac:dyDescent="0.45">
      <c r="A718">
        <v>694</v>
      </c>
      <c r="B718">
        <v>2.384046599233277E-2</v>
      </c>
      <c r="C718">
        <v>-2.384046599233277E-2</v>
      </c>
      <c r="L718">
        <v>694</v>
      </c>
      <c r="M718">
        <v>6.9481308146209231E-3</v>
      </c>
      <c r="N718">
        <v>-6.9481308146209231E-3</v>
      </c>
    </row>
    <row r="719" spans="1:14" x14ac:dyDescent="0.45">
      <c r="A719">
        <v>695</v>
      </c>
      <c r="B719">
        <v>1.3059782281197033E-2</v>
      </c>
      <c r="C719">
        <v>-1.3059782281197033E-2</v>
      </c>
      <c r="L719">
        <v>695</v>
      </c>
      <c r="M719">
        <v>1.5373021005072717E-2</v>
      </c>
      <c r="N719">
        <v>-1.5373021005072717E-2</v>
      </c>
    </row>
    <row r="720" spans="1:14" x14ac:dyDescent="0.45">
      <c r="A720">
        <v>696</v>
      </c>
      <c r="B720">
        <v>1.4446617807144107E-2</v>
      </c>
      <c r="C720">
        <v>-1.4446617807144107E-2</v>
      </c>
      <c r="L720">
        <v>696</v>
      </c>
      <c r="M720">
        <v>1.3134829626155701E-2</v>
      </c>
      <c r="N720">
        <v>-1.3134829626155701E-2</v>
      </c>
    </row>
    <row r="721" spans="1:14" x14ac:dyDescent="0.45">
      <c r="A721">
        <v>697</v>
      </c>
      <c r="B721">
        <v>2.1616295809210106E-2</v>
      </c>
      <c r="C721">
        <v>-2.1616295809210106E-2</v>
      </c>
      <c r="L721">
        <v>697</v>
      </c>
      <c r="M721">
        <v>7.0748208926728296E-3</v>
      </c>
      <c r="N721">
        <v>-7.0748208926728296E-3</v>
      </c>
    </row>
    <row r="722" spans="1:14" x14ac:dyDescent="0.45">
      <c r="A722">
        <v>698</v>
      </c>
      <c r="B722">
        <v>1.1254279426662165E-2</v>
      </c>
      <c r="C722">
        <v>-1.1254279426662165E-2</v>
      </c>
      <c r="L722">
        <v>698</v>
      </c>
      <c r="M722">
        <v>1.4908490718882393E-2</v>
      </c>
      <c r="N722">
        <v>-1.4908490718882393E-2</v>
      </c>
    </row>
    <row r="723" spans="1:14" x14ac:dyDescent="0.45">
      <c r="A723">
        <v>699</v>
      </c>
      <c r="B723">
        <v>2.0569627487740615E-2</v>
      </c>
      <c r="C723">
        <v>-2.0569627487740615E-2</v>
      </c>
      <c r="L723">
        <v>699</v>
      </c>
      <c r="M723">
        <v>7.0537058796641787E-3</v>
      </c>
      <c r="N723">
        <v>-7.0537058796641787E-3</v>
      </c>
    </row>
    <row r="724" spans="1:14" x14ac:dyDescent="0.45">
      <c r="A724">
        <v>700</v>
      </c>
      <c r="B724">
        <v>1.1254279426662165E-2</v>
      </c>
      <c r="C724">
        <v>-1.1254279426662165E-2</v>
      </c>
      <c r="L724">
        <v>700</v>
      </c>
      <c r="M724">
        <v>1.3008139548103793E-2</v>
      </c>
      <c r="N724">
        <v>-1.3008139548103793E-2</v>
      </c>
    </row>
    <row r="725" spans="1:14" x14ac:dyDescent="0.45">
      <c r="A725">
        <v>701</v>
      </c>
      <c r="B725">
        <v>-7.4810835276416868E-3</v>
      </c>
      <c r="C725">
        <v>7.4810835276416868E-3</v>
      </c>
      <c r="L725">
        <v>701</v>
      </c>
      <c r="M725">
        <v>2.787310870619418E-2</v>
      </c>
      <c r="N725">
        <v>-2.787310870619418E-2</v>
      </c>
    </row>
    <row r="726" spans="1:14" x14ac:dyDescent="0.45">
      <c r="A726">
        <v>702</v>
      </c>
      <c r="B726">
        <v>2.6378636671896279E-2</v>
      </c>
      <c r="C726">
        <v>-2.6378636671896279E-2</v>
      </c>
      <c r="L726">
        <v>702</v>
      </c>
      <c r="M726">
        <v>-4.4212373840696578E-4</v>
      </c>
      <c r="N726">
        <v>4.4212373840696578E-4</v>
      </c>
    </row>
    <row r="727" spans="1:14" x14ac:dyDescent="0.45">
      <c r="A727">
        <v>703</v>
      </c>
      <c r="B727">
        <v>7.3816066372250555E-3</v>
      </c>
      <c r="C727">
        <v>-7.3816066372250555E-3</v>
      </c>
      <c r="L727">
        <v>703</v>
      </c>
      <c r="M727">
        <v>1.4845145679856439E-2</v>
      </c>
      <c r="N727">
        <v>-1.4845145679856439E-2</v>
      </c>
    </row>
    <row r="728" spans="1:14" x14ac:dyDescent="0.45">
      <c r="A728">
        <v>704</v>
      </c>
      <c r="B728">
        <v>3.6921008040451068E-3</v>
      </c>
      <c r="C728">
        <v>-3.6921008040451068E-3</v>
      </c>
      <c r="L728">
        <v>704</v>
      </c>
      <c r="M728">
        <v>1.7526752331955133E-2</v>
      </c>
      <c r="N728">
        <v>-1.7526752331955133E-2</v>
      </c>
    </row>
    <row r="729" spans="1:14" x14ac:dyDescent="0.45">
      <c r="A729">
        <v>705</v>
      </c>
      <c r="B729">
        <v>-6.3035816659885117E-3</v>
      </c>
      <c r="C729">
        <v>6.3035816659885117E-3</v>
      </c>
      <c r="L729">
        <v>705</v>
      </c>
      <c r="M729">
        <v>2.5318192132147394E-2</v>
      </c>
      <c r="N729">
        <v>-2.5318192132147394E-2</v>
      </c>
    </row>
    <row r="730" spans="1:14" x14ac:dyDescent="0.45">
      <c r="A730">
        <v>706</v>
      </c>
      <c r="B730">
        <v>2.1197628480622309E-2</v>
      </c>
      <c r="C730">
        <v>-2.1197628480622309E-2</v>
      </c>
      <c r="L730">
        <v>706</v>
      </c>
      <c r="M730">
        <v>2.6617831738647464E-3</v>
      </c>
      <c r="N730">
        <v>-2.6617831738647464E-3</v>
      </c>
    </row>
    <row r="731" spans="1:14" x14ac:dyDescent="0.45">
      <c r="A731">
        <v>707</v>
      </c>
      <c r="B731">
        <v>7.0152727247107345E-3</v>
      </c>
      <c r="C731">
        <v>-7.0152727247107345E-3</v>
      </c>
      <c r="L731">
        <v>707</v>
      </c>
      <c r="M731">
        <v>1.3641589938363327E-2</v>
      </c>
      <c r="N731">
        <v>-1.3641589938363327E-2</v>
      </c>
    </row>
    <row r="732" spans="1:14" x14ac:dyDescent="0.45">
      <c r="A732">
        <v>708</v>
      </c>
      <c r="B732">
        <v>1.0469278185560048E-2</v>
      </c>
      <c r="C732">
        <v>-1.0469278185560048E-2</v>
      </c>
      <c r="L732">
        <v>708</v>
      </c>
      <c r="M732">
        <v>9.9464626618493805E-3</v>
      </c>
      <c r="N732">
        <v>-9.9464626618493805E-3</v>
      </c>
    </row>
    <row r="733" spans="1:14" x14ac:dyDescent="0.45">
      <c r="A733">
        <v>709</v>
      </c>
      <c r="B733">
        <v>-2.8495762051391985E-3</v>
      </c>
      <c r="C733">
        <v>2.8495762051391985E-3</v>
      </c>
      <c r="L733">
        <v>709</v>
      </c>
      <c r="M733">
        <v>2.0229473997062476E-2</v>
      </c>
      <c r="N733">
        <v>-2.0229473997062476E-2</v>
      </c>
    </row>
    <row r="734" spans="1:14" x14ac:dyDescent="0.45">
      <c r="A734">
        <v>710</v>
      </c>
      <c r="B734">
        <v>2.2191963386018324E-2</v>
      </c>
      <c r="C734">
        <v>-2.2191963386018324E-2</v>
      </c>
      <c r="L734">
        <v>710</v>
      </c>
      <c r="M734">
        <v>-6.2053504251246942E-5</v>
      </c>
      <c r="N734">
        <v>6.2053504251246942E-5</v>
      </c>
    </row>
    <row r="735" spans="1:14" x14ac:dyDescent="0.45">
      <c r="A735">
        <v>711</v>
      </c>
      <c r="B735">
        <v>6.5442719800494643E-3</v>
      </c>
      <c r="C735">
        <v>-6.5442719800494643E-3</v>
      </c>
      <c r="L735">
        <v>711</v>
      </c>
      <c r="M735">
        <v>1.2163539027757748E-2</v>
      </c>
      <c r="N735">
        <v>-1.2163539027757748E-2</v>
      </c>
    </row>
    <row r="736" spans="1:14" x14ac:dyDescent="0.45">
      <c r="A736">
        <v>712</v>
      </c>
      <c r="B736">
        <v>3.8258322120574978E-2</v>
      </c>
      <c r="C736">
        <v>-3.8258322120574978E-2</v>
      </c>
      <c r="L736">
        <v>712</v>
      </c>
      <c r="M736">
        <v>-1.3617891855805263E-2</v>
      </c>
      <c r="N736">
        <v>1.3617891855805263E-2</v>
      </c>
    </row>
    <row r="737" spans="1:14" x14ac:dyDescent="0.45">
      <c r="A737">
        <v>713</v>
      </c>
      <c r="B737">
        <v>1.1699113463286698E-2</v>
      </c>
      <c r="C737">
        <v>-1.1699113463286698E-2</v>
      </c>
      <c r="L737">
        <v>713</v>
      </c>
      <c r="M737">
        <v>7.2648560097506899E-3</v>
      </c>
      <c r="N737">
        <v>-7.2648560097506899E-3</v>
      </c>
    </row>
    <row r="738" spans="1:14" x14ac:dyDescent="0.45">
      <c r="A738">
        <v>714</v>
      </c>
      <c r="B738">
        <v>1.3426116193711354E-2</v>
      </c>
      <c r="C738">
        <v>-1.3426116193711354E-2</v>
      </c>
      <c r="L738">
        <v>714</v>
      </c>
      <c r="M738">
        <v>5.6812300341018565E-3</v>
      </c>
      <c r="N738">
        <v>-5.6812300341018565E-3</v>
      </c>
    </row>
    <row r="739" spans="1:14" x14ac:dyDescent="0.45">
      <c r="A739">
        <v>715</v>
      </c>
      <c r="B739">
        <v>1.9706126122528287E-2</v>
      </c>
      <c r="C739">
        <v>-1.9706126122528287E-2</v>
      </c>
      <c r="L739">
        <v>715</v>
      </c>
      <c r="M739">
        <v>6.1362691202558953E-4</v>
      </c>
      <c r="N739">
        <v>-6.1362691202558953E-4</v>
      </c>
    </row>
    <row r="740" spans="1:14" x14ac:dyDescent="0.45">
      <c r="A740">
        <v>716</v>
      </c>
      <c r="B740">
        <v>1.6696954698303509E-2</v>
      </c>
      <c r="C740">
        <v>-1.6696954698303509E-2</v>
      </c>
      <c r="L740">
        <v>716</v>
      </c>
      <c r="M740">
        <v>2.7884732519166539E-3</v>
      </c>
      <c r="N740">
        <v>-2.7884732519166539E-3</v>
      </c>
    </row>
    <row r="741" spans="1:14" x14ac:dyDescent="0.45">
      <c r="A741">
        <v>717</v>
      </c>
      <c r="B741">
        <v>5.9686044032412457E-3</v>
      </c>
      <c r="C741">
        <v>-5.9686044032412457E-3</v>
      </c>
      <c r="L741">
        <v>717</v>
      </c>
      <c r="M741">
        <v>1.066437310414352E-2</v>
      </c>
      <c r="N741">
        <v>-1.066437310414352E-2</v>
      </c>
    </row>
    <row r="742" spans="1:14" x14ac:dyDescent="0.45">
      <c r="A742">
        <v>718</v>
      </c>
      <c r="B742">
        <v>2.0988294816328412E-2</v>
      </c>
      <c r="C742">
        <v>-2.0988294816328412E-2</v>
      </c>
      <c r="L742">
        <v>718</v>
      </c>
      <c r="M742">
        <v>-1.9835196880384981E-3</v>
      </c>
      <c r="N742">
        <v>1.9835196880384981E-3</v>
      </c>
    </row>
    <row r="743" spans="1:14" x14ac:dyDescent="0.45">
      <c r="A743">
        <v>719</v>
      </c>
      <c r="B743">
        <v>6.3872717318290417E-3</v>
      </c>
      <c r="C743">
        <v>-6.3872717318290417E-3</v>
      </c>
      <c r="L743">
        <v>719</v>
      </c>
      <c r="M743">
        <v>9.4397023496417543E-3</v>
      </c>
      <c r="N743">
        <v>-9.4397023496417543E-3</v>
      </c>
    </row>
    <row r="744" spans="1:14" x14ac:dyDescent="0.45">
      <c r="A744">
        <v>720</v>
      </c>
      <c r="B744">
        <v>1.6042786997385077E-2</v>
      </c>
      <c r="C744">
        <v>-1.6042786997385077E-2</v>
      </c>
      <c r="L744">
        <v>720</v>
      </c>
      <c r="M744">
        <v>1.3737673803370289E-3</v>
      </c>
      <c r="N744">
        <v>-1.3737673803370289E-3</v>
      </c>
    </row>
    <row r="745" spans="1:14" x14ac:dyDescent="0.45">
      <c r="A745">
        <v>721</v>
      </c>
      <c r="B745">
        <v>-7.7165838999723214E-3</v>
      </c>
      <c r="C745">
        <v>7.7165838999723214E-3</v>
      </c>
      <c r="L745">
        <v>721</v>
      </c>
      <c r="M745">
        <v>2.0313934049097079E-2</v>
      </c>
      <c r="N745">
        <v>-2.0313934049097079E-2</v>
      </c>
    </row>
    <row r="746" spans="1:14" x14ac:dyDescent="0.45">
      <c r="A746">
        <v>722</v>
      </c>
      <c r="B746">
        <v>1.1934613835617332E-2</v>
      </c>
      <c r="C746">
        <v>-1.1934613835617332E-2</v>
      </c>
      <c r="L746">
        <v>722</v>
      </c>
      <c r="M746">
        <v>4.2876391755308826E-3</v>
      </c>
      <c r="N746">
        <v>-4.2876391755308826E-3</v>
      </c>
    </row>
    <row r="747" spans="1:14" x14ac:dyDescent="0.45">
      <c r="A747">
        <v>723</v>
      </c>
      <c r="B747">
        <v>7.8526073818863257E-3</v>
      </c>
      <c r="C747">
        <v>-7.8526073818863257E-3</v>
      </c>
      <c r="L747">
        <v>723</v>
      </c>
      <c r="M747">
        <v>7.3070860357679918E-3</v>
      </c>
      <c r="N747">
        <v>-7.3070860357679918E-3</v>
      </c>
    </row>
    <row r="748" spans="1:14" x14ac:dyDescent="0.45">
      <c r="A748">
        <v>724</v>
      </c>
      <c r="B748">
        <v>1.1489779798992799E-2</v>
      </c>
      <c r="C748">
        <v>-1.1489779798992799E-2</v>
      </c>
      <c r="L748">
        <v>724</v>
      </c>
      <c r="M748">
        <v>4.2665241625222316E-3</v>
      </c>
      <c r="N748">
        <v>-4.2665241625222316E-3</v>
      </c>
    </row>
    <row r="749" spans="1:14" x14ac:dyDescent="0.45">
      <c r="A749">
        <v>725</v>
      </c>
      <c r="B749">
        <v>1.6772642852163405E-3</v>
      </c>
      <c r="C749">
        <v>-1.6772642852163405E-3</v>
      </c>
      <c r="L749">
        <v>725</v>
      </c>
      <c r="M749">
        <v>1.2163539027757748E-2</v>
      </c>
      <c r="N749">
        <v>-1.2163539027757748E-2</v>
      </c>
    </row>
    <row r="750" spans="1:14" x14ac:dyDescent="0.45">
      <c r="A750">
        <v>726</v>
      </c>
      <c r="B750">
        <v>-1.9075747158166598E-3</v>
      </c>
      <c r="C750">
        <v>1.9075747158166598E-3</v>
      </c>
      <c r="L750">
        <v>726</v>
      </c>
      <c r="M750">
        <v>1.4443960432692068E-2</v>
      </c>
      <c r="N750">
        <v>-1.4443960432692068E-2</v>
      </c>
    </row>
    <row r="751" spans="1:14" x14ac:dyDescent="0.45">
      <c r="A751">
        <v>727</v>
      </c>
      <c r="B751">
        <v>-2.0645749640370824E-3</v>
      </c>
      <c r="C751">
        <v>2.0645749640370824E-3</v>
      </c>
      <c r="L751">
        <v>727</v>
      </c>
      <c r="M751">
        <v>1.4486190458709372E-2</v>
      </c>
      <c r="N751">
        <v>-1.4486190458709372E-2</v>
      </c>
    </row>
    <row r="752" spans="1:14" x14ac:dyDescent="0.45">
      <c r="A752">
        <v>728</v>
      </c>
      <c r="B752">
        <v>-4.4980788114536447E-3</v>
      </c>
      <c r="C752">
        <v>4.4980788114536447E-3</v>
      </c>
      <c r="L752">
        <v>728</v>
      </c>
      <c r="M752">
        <v>1.6217621525418762E-2</v>
      </c>
      <c r="N752">
        <v>-1.6217621525418762E-2</v>
      </c>
    </row>
    <row r="753" spans="1:14" x14ac:dyDescent="0.45">
      <c r="A753">
        <v>729</v>
      </c>
      <c r="B753">
        <v>1.007677756500899E-2</v>
      </c>
      <c r="C753">
        <v>-1.007677756500899E-2</v>
      </c>
      <c r="L753">
        <v>729</v>
      </c>
      <c r="M753">
        <v>4.41432925358279E-3</v>
      </c>
      <c r="N753">
        <v>-4.41432925358279E-3</v>
      </c>
    </row>
    <row r="754" spans="1:14" x14ac:dyDescent="0.45">
      <c r="A754">
        <v>730</v>
      </c>
      <c r="B754">
        <v>-2.6140758328085639E-3</v>
      </c>
      <c r="C754">
        <v>2.6140758328085639E-3</v>
      </c>
      <c r="L754">
        <v>730</v>
      </c>
      <c r="M754">
        <v>1.4633995549769928E-2</v>
      </c>
      <c r="N754">
        <v>-1.4633995549769928E-2</v>
      </c>
    </row>
    <row r="755" spans="1:14" x14ac:dyDescent="0.45">
      <c r="A755">
        <v>731</v>
      </c>
      <c r="B755">
        <v>7.0909608785706298E-4</v>
      </c>
      <c r="C755">
        <v>-7.0909608785706298E-4</v>
      </c>
      <c r="L755">
        <v>731</v>
      </c>
      <c r="M755">
        <v>1.1741238767584726E-2</v>
      </c>
      <c r="N755">
        <v>-1.1741238767584726E-2</v>
      </c>
    </row>
    <row r="756" spans="1:14" x14ac:dyDescent="0.45">
      <c r="A756">
        <v>732</v>
      </c>
      <c r="B756">
        <v>6.1256046514616691E-3</v>
      </c>
      <c r="C756">
        <v>-6.1256046514616691E-3</v>
      </c>
      <c r="L756">
        <v>732</v>
      </c>
      <c r="M756">
        <v>6.5258305544479006E-3</v>
      </c>
      <c r="N756">
        <v>-6.5258305544479006E-3</v>
      </c>
    </row>
    <row r="757" spans="1:14" x14ac:dyDescent="0.45">
      <c r="A757">
        <v>733</v>
      </c>
      <c r="B757">
        <v>2.6192657745388809E-3</v>
      </c>
      <c r="C757">
        <v>-2.6192657745388809E-3</v>
      </c>
      <c r="L757">
        <v>733</v>
      </c>
      <c r="M757">
        <v>7.8349613609842699E-3</v>
      </c>
      <c r="N757">
        <v>-7.8349613609842699E-3</v>
      </c>
    </row>
    <row r="758" spans="1:14" x14ac:dyDescent="0.45">
      <c r="A758">
        <v>734</v>
      </c>
      <c r="B758">
        <v>-1.0150087747388884E-2</v>
      </c>
      <c r="C758">
        <v>1.0150087747388884E-2</v>
      </c>
      <c r="L758">
        <v>734</v>
      </c>
      <c r="M758">
        <v>1.8117972696197363E-2</v>
      </c>
      <c r="N758">
        <v>-1.8117972696197363E-2</v>
      </c>
    </row>
    <row r="759" spans="1:14" x14ac:dyDescent="0.45">
      <c r="A759">
        <v>735</v>
      </c>
      <c r="B759">
        <v>1.0726180301210732E-4</v>
      </c>
      <c r="C759">
        <v>-1.0726180301210732E-4</v>
      </c>
      <c r="L759">
        <v>735</v>
      </c>
      <c r="M759">
        <v>9.5452774146850099E-3</v>
      </c>
      <c r="N759">
        <v>-9.5452774146850099E-3</v>
      </c>
    </row>
    <row r="760" spans="1:14" x14ac:dyDescent="0.45">
      <c r="A760">
        <v>736</v>
      </c>
      <c r="B760">
        <v>7.617107009555691E-3</v>
      </c>
      <c r="C760">
        <v>-7.617107009555691E-3</v>
      </c>
      <c r="L760">
        <v>736</v>
      </c>
      <c r="M760">
        <v>2.5139780828041889E-3</v>
      </c>
      <c r="N760">
        <v>-2.5139780828041889E-3</v>
      </c>
    </row>
    <row r="761" spans="1:14" x14ac:dyDescent="0.45">
      <c r="A761">
        <v>737</v>
      </c>
      <c r="B761">
        <v>-9.0249193018091829E-3</v>
      </c>
      <c r="C761">
        <v>9.0249193018091829E-3</v>
      </c>
      <c r="L761">
        <v>737</v>
      </c>
      <c r="M761">
        <v>1.5267445940029462E-2</v>
      </c>
      <c r="N761">
        <v>-1.5267445940029462E-2</v>
      </c>
    </row>
    <row r="762" spans="1:14" x14ac:dyDescent="0.45">
      <c r="A762">
        <v>738</v>
      </c>
      <c r="B762">
        <v>2.3575986941715091E-3</v>
      </c>
      <c r="C762">
        <v>-2.3575986941715091E-3</v>
      </c>
      <c r="L762">
        <v>738</v>
      </c>
      <c r="M762">
        <v>5.9134951771970187E-3</v>
      </c>
      <c r="N762">
        <v>-5.9134951771970187E-3</v>
      </c>
    </row>
    <row r="763" spans="1:14" x14ac:dyDescent="0.45">
      <c r="A763">
        <v>739</v>
      </c>
      <c r="B763">
        <v>7.0152727247107345E-3</v>
      </c>
      <c r="C763">
        <v>-7.0152727247107345E-3</v>
      </c>
      <c r="L763">
        <v>739</v>
      </c>
      <c r="M763">
        <v>1.901642705553307E-3</v>
      </c>
      <c r="N763">
        <v>-1.901642705553307E-3</v>
      </c>
    </row>
    <row r="764" spans="1:14" x14ac:dyDescent="0.45">
      <c r="A764">
        <v>740</v>
      </c>
      <c r="B764">
        <v>9.2917763239068734E-3</v>
      </c>
      <c r="C764">
        <v>-9.2917763239068734E-3</v>
      </c>
      <c r="L764">
        <v>740</v>
      </c>
      <c r="M764">
        <v>1.2915347747067749E-6</v>
      </c>
      <c r="N764">
        <v>-1.2915347747067749E-6</v>
      </c>
    </row>
    <row r="765" spans="1:14" x14ac:dyDescent="0.45">
      <c r="A765">
        <v>741</v>
      </c>
      <c r="B765">
        <v>-2.3262420444044533E-3</v>
      </c>
      <c r="C765">
        <v>2.3262420444044533E-3</v>
      </c>
      <c r="L765">
        <v>741</v>
      </c>
      <c r="M765">
        <v>9.2496672325638948E-3</v>
      </c>
      <c r="N765">
        <v>-9.2496672325638948E-3</v>
      </c>
    </row>
    <row r="766" spans="1:14" x14ac:dyDescent="0.45">
      <c r="A766">
        <v>742</v>
      </c>
      <c r="B766">
        <v>6.6227721041596764E-3</v>
      </c>
      <c r="C766">
        <v>-6.6227721041596764E-3</v>
      </c>
      <c r="L766">
        <v>742</v>
      </c>
      <c r="M766">
        <v>1.9438727315706089E-3</v>
      </c>
      <c r="N766">
        <v>-1.9438727315706089E-3</v>
      </c>
    </row>
    <row r="767" spans="1:14" x14ac:dyDescent="0.45">
      <c r="A767">
        <v>743</v>
      </c>
      <c r="B767">
        <v>2.5488968598647216E-2</v>
      </c>
      <c r="C767">
        <v>-2.5488968598647216E-2</v>
      </c>
      <c r="L767">
        <v>743</v>
      </c>
      <c r="M767">
        <v>-1.3470086764744704E-2</v>
      </c>
      <c r="N767">
        <v>1.3470086764744704E-2</v>
      </c>
    </row>
    <row r="768" spans="1:14" x14ac:dyDescent="0.45">
      <c r="A768">
        <v>744</v>
      </c>
      <c r="B768">
        <v>1.4289617558923683E-2</v>
      </c>
      <c r="C768">
        <v>-1.4289617558923683E-2</v>
      </c>
      <c r="L768">
        <v>744</v>
      </c>
      <c r="M768">
        <v>-4.5595512750939348E-3</v>
      </c>
      <c r="N768">
        <v>4.5595512750939348E-3</v>
      </c>
    </row>
    <row r="769" spans="1:14" x14ac:dyDescent="0.45">
      <c r="A769">
        <v>745</v>
      </c>
      <c r="B769">
        <v>1.6461454325972874E-2</v>
      </c>
      <c r="C769">
        <v>-1.6461454325972874E-2</v>
      </c>
      <c r="L769">
        <v>745</v>
      </c>
      <c r="M769">
        <v>-6.481017458881186E-3</v>
      </c>
      <c r="N769">
        <v>6.481017458881186E-3</v>
      </c>
    </row>
    <row r="770" spans="1:14" x14ac:dyDescent="0.45">
      <c r="A770">
        <v>746</v>
      </c>
      <c r="B770">
        <v>-1.2871425383209555E-2</v>
      </c>
      <c r="C770">
        <v>1.2871425383209555E-2</v>
      </c>
      <c r="L770">
        <v>746</v>
      </c>
      <c r="M770">
        <v>1.6639921785591785E-2</v>
      </c>
      <c r="N770">
        <v>-1.6639921785591785E-2</v>
      </c>
    </row>
    <row r="771" spans="1:14" x14ac:dyDescent="0.45">
      <c r="A771">
        <v>747</v>
      </c>
      <c r="B771">
        <v>-6.6960822865395706E-3</v>
      </c>
      <c r="C771">
        <v>6.6960822865395706E-3</v>
      </c>
      <c r="L771">
        <v>747</v>
      </c>
      <c r="M771">
        <v>1.0242072843970497E-2</v>
      </c>
      <c r="N771">
        <v>-1.0242072843970497E-2</v>
      </c>
    </row>
    <row r="772" spans="1:14" x14ac:dyDescent="0.45">
      <c r="A772">
        <v>748</v>
      </c>
      <c r="B772">
        <v>1.0129110981082464E-2</v>
      </c>
      <c r="C772">
        <v>-1.0129110981082464E-2</v>
      </c>
      <c r="L772">
        <v>748</v>
      </c>
      <c r="M772">
        <v>-3.440455585635425E-3</v>
      </c>
      <c r="N772">
        <v>3.440455585635425E-3</v>
      </c>
    </row>
    <row r="773" spans="1:14" x14ac:dyDescent="0.45">
      <c r="A773">
        <v>749</v>
      </c>
      <c r="B773">
        <v>-9.5220867545071902E-3</v>
      </c>
      <c r="C773">
        <v>9.5220867545071902E-3</v>
      </c>
      <c r="L773">
        <v>749</v>
      </c>
      <c r="M773">
        <v>1.2416919183861562E-2</v>
      </c>
      <c r="N773">
        <v>-1.2416919183861562E-2</v>
      </c>
    </row>
    <row r="774" spans="1:14" x14ac:dyDescent="0.45">
      <c r="A774">
        <v>750</v>
      </c>
      <c r="B774">
        <v>-7.0885829070906278E-3</v>
      </c>
      <c r="C774">
        <v>7.0885829070906278E-3</v>
      </c>
      <c r="L774">
        <v>750</v>
      </c>
      <c r="M774">
        <v>9.8197725837974748E-3</v>
      </c>
      <c r="N774">
        <v>-9.8197725837974748E-3</v>
      </c>
    </row>
    <row r="775" spans="1:14" x14ac:dyDescent="0.45">
      <c r="A775">
        <v>751</v>
      </c>
      <c r="B775">
        <v>1.1044945762368266E-2</v>
      </c>
      <c r="C775">
        <v>-1.1044945762368266E-2</v>
      </c>
      <c r="L775">
        <v>751</v>
      </c>
      <c r="M775">
        <v>-4.9396215092496537E-3</v>
      </c>
      <c r="N775">
        <v>4.9396215092496537E-3</v>
      </c>
    </row>
    <row r="776" spans="1:14" x14ac:dyDescent="0.45">
      <c r="A776">
        <v>752</v>
      </c>
      <c r="B776">
        <v>-1.6011430347618025E-2</v>
      </c>
      <c r="C776">
        <v>1.6011430347618025E-2</v>
      </c>
      <c r="L776">
        <v>752</v>
      </c>
      <c r="M776">
        <v>1.6217621525418762E-2</v>
      </c>
      <c r="N776">
        <v>-1.6217621525418762E-2</v>
      </c>
    </row>
    <row r="777" spans="1:14" x14ac:dyDescent="0.45">
      <c r="A777">
        <v>753</v>
      </c>
      <c r="B777">
        <v>-1.6142263887801704E-2</v>
      </c>
      <c r="C777">
        <v>1.6142263887801704E-2</v>
      </c>
      <c r="L777">
        <v>753</v>
      </c>
      <c r="M777">
        <v>1.615427648639281E-2</v>
      </c>
      <c r="N777">
        <v>-1.615427648639281E-2</v>
      </c>
    </row>
    <row r="778" spans="1:14" x14ac:dyDescent="0.45">
      <c r="A778">
        <v>754</v>
      </c>
      <c r="B778">
        <v>-7.9782509803396958E-3</v>
      </c>
      <c r="C778">
        <v>7.9782509803396958E-3</v>
      </c>
      <c r="L778">
        <v>754</v>
      </c>
      <c r="M778">
        <v>8.1094565300967349E-3</v>
      </c>
      <c r="N778">
        <v>-8.1094565300967349E-3</v>
      </c>
    </row>
    <row r="779" spans="1:14" x14ac:dyDescent="0.45">
      <c r="A779">
        <v>755</v>
      </c>
      <c r="B779">
        <v>-2.6402425408453001E-3</v>
      </c>
      <c r="C779">
        <v>2.6402425408453001E-3</v>
      </c>
      <c r="L779">
        <v>755</v>
      </c>
      <c r="M779">
        <v>3.7175338242973026E-3</v>
      </c>
      <c r="N779">
        <v>-3.7175338242973026E-3</v>
      </c>
    </row>
    <row r="780" spans="1:14" x14ac:dyDescent="0.45">
      <c r="A780">
        <v>756</v>
      </c>
      <c r="B780">
        <v>-1.6744098172646667E-2</v>
      </c>
      <c r="C780">
        <v>1.6744098172646667E-2</v>
      </c>
      <c r="L780">
        <v>756</v>
      </c>
      <c r="M780">
        <v>1.4359500380657465E-2</v>
      </c>
      <c r="N780">
        <v>-1.4359500380657465E-2</v>
      </c>
    </row>
    <row r="781" spans="1:14" x14ac:dyDescent="0.45">
      <c r="A781">
        <v>757</v>
      </c>
      <c r="B781">
        <v>-6.7484157026130448E-3</v>
      </c>
      <c r="C781">
        <v>6.7484157026130448E-3</v>
      </c>
      <c r="L781">
        <v>757</v>
      </c>
      <c r="M781">
        <v>6.2302203723267856E-3</v>
      </c>
      <c r="N781">
        <v>-6.2302203723267856E-3</v>
      </c>
    </row>
    <row r="782" spans="1:14" x14ac:dyDescent="0.45">
      <c r="A782">
        <v>758</v>
      </c>
      <c r="B782">
        <v>-2.7449093729922502E-3</v>
      </c>
      <c r="C782">
        <v>2.7449093729922502E-3</v>
      </c>
      <c r="L782">
        <v>758</v>
      </c>
      <c r="M782">
        <v>2.0072177705965618E-3</v>
      </c>
      <c r="N782">
        <v>-2.0072177705965618E-3</v>
      </c>
    </row>
    <row r="783" spans="1:14" x14ac:dyDescent="0.45">
      <c r="A783">
        <v>759</v>
      </c>
      <c r="B783">
        <v>-1.7764599786079416E-2</v>
      </c>
      <c r="C783">
        <v>1.7764599786079416E-2</v>
      </c>
      <c r="L783">
        <v>759</v>
      </c>
      <c r="M783">
        <v>1.406389019853635E-2</v>
      </c>
      <c r="N783">
        <v>-1.406389019853635E-2</v>
      </c>
    </row>
    <row r="784" spans="1:14" x14ac:dyDescent="0.45">
      <c r="A784">
        <v>760</v>
      </c>
      <c r="B784">
        <v>-1.2164924266217651E-2</v>
      </c>
      <c r="C784">
        <v>1.2164924266217651E-2</v>
      </c>
      <c r="L784">
        <v>760</v>
      </c>
      <c r="M784">
        <v>9.0596321154860354E-3</v>
      </c>
      <c r="N784">
        <v>-9.0596321154860354E-3</v>
      </c>
    </row>
    <row r="785" spans="1:14" x14ac:dyDescent="0.45">
      <c r="A785">
        <v>761</v>
      </c>
      <c r="B785">
        <v>-1.2164924266217651E-2</v>
      </c>
      <c r="C785">
        <v>1.2164924266217651E-2</v>
      </c>
      <c r="L785">
        <v>761</v>
      </c>
      <c r="M785">
        <v>8.9962870764600817E-3</v>
      </c>
      <c r="N785">
        <v>-8.9962870764600817E-3</v>
      </c>
    </row>
    <row r="786" spans="1:14" x14ac:dyDescent="0.45">
      <c r="A786">
        <v>762</v>
      </c>
      <c r="B786">
        <v>-4.7859125998577536E-3</v>
      </c>
      <c r="C786">
        <v>4.7859125998577536E-3</v>
      </c>
      <c r="L786">
        <v>762</v>
      </c>
      <c r="M786">
        <v>2.725128212890701E-3</v>
      </c>
      <c r="N786">
        <v>-2.725128212890701E-3</v>
      </c>
    </row>
    <row r="787" spans="1:14" x14ac:dyDescent="0.45">
      <c r="A787">
        <v>763</v>
      </c>
      <c r="B787">
        <v>-1.2426591346585024E-2</v>
      </c>
      <c r="C787">
        <v>1.2426591346585024E-2</v>
      </c>
      <c r="L787">
        <v>763</v>
      </c>
      <c r="M787">
        <v>7.8771913870015718E-3</v>
      </c>
      <c r="N787">
        <v>-7.8771913870015718E-3</v>
      </c>
    </row>
    <row r="788" spans="1:14" x14ac:dyDescent="0.45">
      <c r="A788">
        <v>764</v>
      </c>
      <c r="B788">
        <v>7.3031065131148442E-3</v>
      </c>
      <c r="C788">
        <v>-7.3031065131148442E-3</v>
      </c>
      <c r="L788">
        <v>764</v>
      </c>
      <c r="M788">
        <v>-8.7192088377982015E-3</v>
      </c>
      <c r="N788">
        <v>8.7192088377982015E-3</v>
      </c>
    </row>
    <row r="789" spans="1:14" x14ac:dyDescent="0.45">
      <c r="A789">
        <v>765</v>
      </c>
      <c r="B789">
        <v>-2.0673869342873949E-4</v>
      </c>
      <c r="C789">
        <v>2.0673869342873949E-4</v>
      </c>
      <c r="L789">
        <v>765</v>
      </c>
      <c r="M789">
        <v>-3.440455585635425E-3</v>
      </c>
      <c r="N789">
        <v>3.440455585635425E-3</v>
      </c>
    </row>
    <row r="790" spans="1:14" x14ac:dyDescent="0.45">
      <c r="A790">
        <v>766</v>
      </c>
      <c r="B790">
        <v>-8.8707310238390728E-4</v>
      </c>
      <c r="C790">
        <v>8.8707310238390728E-4</v>
      </c>
      <c r="L790">
        <v>766</v>
      </c>
      <c r="M790">
        <v>-3.5460306506786823E-3</v>
      </c>
      <c r="N790">
        <v>3.5460306506786823E-3</v>
      </c>
    </row>
    <row r="791" spans="1:14" x14ac:dyDescent="0.45">
      <c r="A791">
        <v>767</v>
      </c>
      <c r="B791">
        <v>4.163101548706377E-3</v>
      </c>
      <c r="C791">
        <v>-4.163101548706377E-3</v>
      </c>
      <c r="L791">
        <v>767</v>
      </c>
      <c r="M791">
        <v>-7.9168383434694602E-3</v>
      </c>
      <c r="N791">
        <v>7.9168383434694602E-3</v>
      </c>
    </row>
    <row r="792" spans="1:14" x14ac:dyDescent="0.45">
      <c r="A792">
        <v>768</v>
      </c>
      <c r="B792">
        <v>-7.1932497392375779E-3</v>
      </c>
      <c r="C792">
        <v>7.1932497392375779E-3</v>
      </c>
      <c r="L792">
        <v>768</v>
      </c>
      <c r="M792">
        <v>9.9369714618130836E-4</v>
      </c>
      <c r="N792">
        <v>-9.9369714618130836E-4</v>
      </c>
    </row>
    <row r="793" spans="1:14" x14ac:dyDescent="0.45">
      <c r="A793">
        <v>769</v>
      </c>
      <c r="B793">
        <v>-1.5906763515471073E-2</v>
      </c>
      <c r="C793">
        <v>1.5906763515471073E-2</v>
      </c>
      <c r="L793">
        <v>769</v>
      </c>
      <c r="M793">
        <v>6.5258305544479006E-3</v>
      </c>
      <c r="N793">
        <v>-6.5258305544479006E-3</v>
      </c>
    </row>
    <row r="794" spans="1:14" x14ac:dyDescent="0.45">
      <c r="A794">
        <v>770</v>
      </c>
      <c r="B794">
        <v>-1.5409596062773067E-2</v>
      </c>
      <c r="C794">
        <v>1.5409596062773067E-2</v>
      </c>
      <c r="L794">
        <v>770</v>
      </c>
      <c r="M794">
        <v>5.3222748129547869E-3</v>
      </c>
      <c r="N794">
        <v>-5.3222748129547869E-3</v>
      </c>
    </row>
    <row r="795" spans="1:14" x14ac:dyDescent="0.45">
      <c r="A795">
        <v>771</v>
      </c>
      <c r="B795">
        <v>6.8292937982032675E-4</v>
      </c>
      <c r="C795">
        <v>-6.8292937982032675E-4</v>
      </c>
      <c r="L795">
        <v>771</v>
      </c>
      <c r="M795">
        <v>-8.0012983955040674E-3</v>
      </c>
      <c r="N795">
        <v>8.0012983955040674E-3</v>
      </c>
    </row>
    <row r="796" spans="1:14" x14ac:dyDescent="0.45">
      <c r="A796">
        <v>772</v>
      </c>
      <c r="B796">
        <v>2.305265278098035E-3</v>
      </c>
      <c r="C796">
        <v>-2.305265278098035E-3</v>
      </c>
      <c r="L796">
        <v>772</v>
      </c>
      <c r="M796">
        <v>-9.8805345532740167E-3</v>
      </c>
      <c r="N796">
        <v>9.8805345532740167E-3</v>
      </c>
    </row>
    <row r="797" spans="1:14" x14ac:dyDescent="0.45">
      <c r="A797">
        <v>773</v>
      </c>
      <c r="B797">
        <v>6.413438439865778E-3</v>
      </c>
      <c r="C797">
        <v>-6.413438439865778E-3</v>
      </c>
      <c r="L797">
        <v>773</v>
      </c>
      <c r="M797">
        <v>-1.357566182978796E-2</v>
      </c>
      <c r="N797">
        <v>1.357566182978796E-2</v>
      </c>
    </row>
    <row r="798" spans="1:14" x14ac:dyDescent="0.45">
      <c r="A798">
        <v>774</v>
      </c>
      <c r="B798">
        <v>7.0414394327474716E-3</v>
      </c>
      <c r="C798">
        <v>-7.0414394327474716E-3</v>
      </c>
      <c r="L798">
        <v>774</v>
      </c>
      <c r="M798">
        <v>-1.5560473052601165E-2</v>
      </c>
      <c r="N798">
        <v>1.5560473052601165E-2</v>
      </c>
    </row>
    <row r="799" spans="1:14" x14ac:dyDescent="0.45">
      <c r="A799">
        <v>775</v>
      </c>
      <c r="B799">
        <v>-1.3290092711797352E-2</v>
      </c>
      <c r="C799">
        <v>1.3290092711797352E-2</v>
      </c>
      <c r="L799">
        <v>775</v>
      </c>
      <c r="M799">
        <v>2.2406547783357725E-5</v>
      </c>
      <c r="N799">
        <v>-2.2406547783357725E-5</v>
      </c>
    </row>
    <row r="800" spans="1:14" x14ac:dyDescent="0.45">
      <c r="A800">
        <v>776</v>
      </c>
      <c r="B800">
        <v>1.8342645334367639E-3</v>
      </c>
      <c r="C800">
        <v>-1.8342645334367639E-3</v>
      </c>
      <c r="L800">
        <v>776</v>
      </c>
      <c r="M800">
        <v>-1.3723466920848519E-2</v>
      </c>
      <c r="N800">
        <v>1.3723466920848519E-2</v>
      </c>
    </row>
    <row r="801" spans="1:14" x14ac:dyDescent="0.45">
      <c r="A801">
        <v>777</v>
      </c>
      <c r="B801">
        <v>5.2592913159990335E-4</v>
      </c>
      <c r="C801">
        <v>-5.2592913159990335E-4</v>
      </c>
      <c r="L801">
        <v>777</v>
      </c>
      <c r="M801">
        <v>-1.2878866400502474E-2</v>
      </c>
      <c r="N801">
        <v>1.2878866400502474E-2</v>
      </c>
    </row>
    <row r="802" spans="1:14" x14ac:dyDescent="0.45">
      <c r="A802">
        <v>778</v>
      </c>
      <c r="B802">
        <v>-1.4048927244862732E-2</v>
      </c>
      <c r="C802">
        <v>1.4048927244862732E-2</v>
      </c>
      <c r="L802">
        <v>778</v>
      </c>
      <c r="M802">
        <v>-3.9049858718257511E-3</v>
      </c>
      <c r="N802">
        <v>3.9049858718257511E-3</v>
      </c>
    </row>
    <row r="803" spans="1:14" x14ac:dyDescent="0.45">
      <c r="A803">
        <v>779</v>
      </c>
      <c r="B803">
        <v>-1.187709047781354E-2</v>
      </c>
      <c r="C803">
        <v>1.187709047781354E-2</v>
      </c>
      <c r="L803">
        <v>779</v>
      </c>
      <c r="M803">
        <v>-6.4599024458725359E-3</v>
      </c>
      <c r="N803">
        <v>6.4599024458725359E-3</v>
      </c>
    </row>
    <row r="804" spans="1:14" x14ac:dyDescent="0.45">
      <c r="A804">
        <v>780</v>
      </c>
      <c r="B804">
        <v>-9.4174199223602418E-3</v>
      </c>
      <c r="C804">
        <v>9.4174199223602418E-3</v>
      </c>
      <c r="L804">
        <v>780</v>
      </c>
      <c r="M804">
        <v>-1.0028339644334573E-2</v>
      </c>
      <c r="N804">
        <v>1.0028339644334573E-2</v>
      </c>
    </row>
    <row r="805" spans="1:14" x14ac:dyDescent="0.45">
      <c r="A805">
        <v>781</v>
      </c>
      <c r="B805">
        <v>1.4417639128857058E-3</v>
      </c>
      <c r="C805">
        <v>-1.4417639128857058E-3</v>
      </c>
      <c r="L805">
        <v>781</v>
      </c>
      <c r="M805">
        <v>-2.1430446669006172E-2</v>
      </c>
      <c r="N805">
        <v>2.1430446669006172E-2</v>
      </c>
    </row>
    <row r="806" spans="1:14" x14ac:dyDescent="0.45">
      <c r="A806">
        <v>782</v>
      </c>
      <c r="B806">
        <v>-1.7529099413748785E-2</v>
      </c>
      <c r="C806">
        <v>1.7529099413748785E-2</v>
      </c>
      <c r="L806">
        <v>782</v>
      </c>
      <c r="M806">
        <v>-7.7901482654175553E-3</v>
      </c>
      <c r="N806">
        <v>7.7901482654175553E-3</v>
      </c>
    </row>
    <row r="807" spans="1:14" x14ac:dyDescent="0.45">
      <c r="A807">
        <v>783</v>
      </c>
      <c r="B807">
        <v>-5.5970805489966077E-3</v>
      </c>
      <c r="C807">
        <v>5.5970805489966077E-3</v>
      </c>
      <c r="L807">
        <v>783</v>
      </c>
      <c r="M807">
        <v>-1.794646952257874E-2</v>
      </c>
      <c r="N807">
        <v>1.794646952257874E-2</v>
      </c>
    </row>
    <row r="808" spans="1:14" x14ac:dyDescent="0.45">
      <c r="A808">
        <v>784</v>
      </c>
      <c r="B808">
        <v>-2.6321113314092488E-2</v>
      </c>
      <c r="C808">
        <v>2.6321113314092488E-2</v>
      </c>
      <c r="L808">
        <v>784</v>
      </c>
      <c r="M808">
        <v>-1.3850156998900423E-2</v>
      </c>
      <c r="N808">
        <v>1.3850156998900423E-2</v>
      </c>
    </row>
    <row r="809" spans="1:14" x14ac:dyDescent="0.45">
      <c r="A809">
        <v>785</v>
      </c>
      <c r="B809">
        <v>-8.2137513526703305E-3</v>
      </c>
      <c r="C809">
        <v>8.2137513526703305E-3</v>
      </c>
      <c r="L809">
        <v>785</v>
      </c>
      <c r="M809">
        <v>-3.5936460605949495E-2</v>
      </c>
      <c r="N809">
        <v>3.5936460605949495E-2</v>
      </c>
    </row>
    <row r="810" spans="1:14" x14ac:dyDescent="0.45">
      <c r="A810">
        <v>786</v>
      </c>
      <c r="B810">
        <v>-4.6443311794343412E-2</v>
      </c>
      <c r="C810">
        <v>4.6443311794343412E-2</v>
      </c>
      <c r="L810">
        <v>786</v>
      </c>
      <c r="M810">
        <v>-1.2097610919182381E-2</v>
      </c>
      <c r="N810">
        <v>1.2097610919182381E-2</v>
      </c>
    </row>
    <row r="811" spans="1:14" x14ac:dyDescent="0.45">
      <c r="A811">
        <v>787</v>
      </c>
      <c r="B811">
        <v>5.2257510920229393E-2</v>
      </c>
      <c r="C811">
        <v>0.94774248907977066</v>
      </c>
      <c r="L811">
        <v>787</v>
      </c>
      <c r="M811">
        <v>2.7366348393986554E-2</v>
      </c>
      <c r="N811">
        <v>0.97263365160601345</v>
      </c>
    </row>
    <row r="812" spans="1:14" x14ac:dyDescent="0.45">
      <c r="A812">
        <v>788</v>
      </c>
      <c r="B812">
        <v>4.1947827953754922E-2</v>
      </c>
      <c r="C812">
        <v>-4.1947827953754922E-2</v>
      </c>
      <c r="L812">
        <v>788</v>
      </c>
      <c r="M812">
        <v>3.3236322010391561E-2</v>
      </c>
      <c r="N812">
        <v>-3.3236322010391561E-2</v>
      </c>
    </row>
    <row r="813" spans="1:14" x14ac:dyDescent="0.45">
      <c r="A813">
        <v>789</v>
      </c>
      <c r="B813">
        <v>3.6897653302664646E-2</v>
      </c>
      <c r="C813">
        <v>-3.6897653302664646E-2</v>
      </c>
      <c r="L813">
        <v>789</v>
      </c>
      <c r="M813">
        <v>2.7619728550090365E-2</v>
      </c>
      <c r="N813">
        <v>-2.7619728550090365E-2</v>
      </c>
    </row>
    <row r="814" spans="1:14" x14ac:dyDescent="0.45">
      <c r="A814">
        <v>790</v>
      </c>
      <c r="B814">
        <v>-1.0964067666778057E-3</v>
      </c>
      <c r="C814">
        <v>1.0964067666778057E-3</v>
      </c>
      <c r="L814">
        <v>790</v>
      </c>
      <c r="M814">
        <v>5.2704364004367885E-2</v>
      </c>
      <c r="N814">
        <v>-5.2704364004367885E-2</v>
      </c>
    </row>
    <row r="815" spans="1:14" x14ac:dyDescent="0.45">
      <c r="A815">
        <v>791</v>
      </c>
      <c r="B815">
        <v>1.4211117434813472E-2</v>
      </c>
      <c r="C815">
        <v>-1.4211117434813472E-2</v>
      </c>
      <c r="L815">
        <v>791</v>
      </c>
      <c r="M815">
        <v>3.967640097803015E-2</v>
      </c>
      <c r="N815">
        <v>-3.967640097803015E-2</v>
      </c>
    </row>
    <row r="816" spans="1:14" x14ac:dyDescent="0.45">
      <c r="A816">
        <v>792</v>
      </c>
      <c r="B816">
        <v>3.8650822741126037E-2</v>
      </c>
      <c r="C816">
        <v>-3.8650822741126037E-2</v>
      </c>
      <c r="L816">
        <v>792</v>
      </c>
      <c r="M816">
        <v>1.9258183398664523E-2</v>
      </c>
      <c r="N816">
        <v>-1.9258183398664523E-2</v>
      </c>
    </row>
    <row r="817" spans="1:14" x14ac:dyDescent="0.45">
      <c r="A817">
        <v>793</v>
      </c>
      <c r="B817">
        <v>3.5301484112423676E-2</v>
      </c>
      <c r="C817">
        <v>-3.5301484112423676E-2</v>
      </c>
      <c r="L817">
        <v>793</v>
      </c>
      <c r="M817">
        <v>1.9997208853967312E-2</v>
      </c>
      <c r="N817">
        <v>-1.9997208853967312E-2</v>
      </c>
    </row>
    <row r="818" spans="1:14" x14ac:dyDescent="0.45">
      <c r="A818">
        <v>794</v>
      </c>
      <c r="B818">
        <v>2.5488968598647216E-2</v>
      </c>
      <c r="C818">
        <v>-2.5488968598647216E-2</v>
      </c>
      <c r="L818">
        <v>794</v>
      </c>
      <c r="M818">
        <v>2.523373208011279E-2</v>
      </c>
      <c r="N818">
        <v>-2.523373208011279E-2</v>
      </c>
    </row>
    <row r="819" spans="1:14" x14ac:dyDescent="0.45">
      <c r="A819">
        <v>795</v>
      </c>
      <c r="B819">
        <v>1.8894958173389435E-2</v>
      </c>
      <c r="C819">
        <v>-1.8894958173389435E-2</v>
      </c>
      <c r="L819">
        <v>795</v>
      </c>
      <c r="M819">
        <v>2.9118894473704596E-2</v>
      </c>
      <c r="N819">
        <v>-2.9118894473704596E-2</v>
      </c>
    </row>
    <row r="820" spans="1:14" x14ac:dyDescent="0.45">
      <c r="A820">
        <v>796</v>
      </c>
      <c r="B820">
        <v>2.7948639154100514E-2</v>
      </c>
      <c r="C820">
        <v>-2.7948639154100514E-2</v>
      </c>
      <c r="L820">
        <v>796</v>
      </c>
      <c r="M820">
        <v>1.9976093840958661E-2</v>
      </c>
      <c r="N820">
        <v>-1.9976093840958661E-2</v>
      </c>
    </row>
    <row r="821" spans="1:14" x14ac:dyDescent="0.45">
      <c r="A821">
        <v>797</v>
      </c>
      <c r="B821">
        <v>1.5048452091989063E-2</v>
      </c>
      <c r="C821">
        <v>-1.5048452091989063E-2</v>
      </c>
      <c r="L821">
        <v>797</v>
      </c>
      <c r="M821">
        <v>3.0259105176171752E-2</v>
      </c>
      <c r="N821">
        <v>-3.0259105176171752E-2</v>
      </c>
    </row>
    <row r="822" spans="1:14" x14ac:dyDescent="0.45">
      <c r="A822">
        <v>798</v>
      </c>
      <c r="B822">
        <v>5.0111840861216936E-2</v>
      </c>
      <c r="C822">
        <v>-5.0111840861216936E-2</v>
      </c>
      <c r="L822">
        <v>798</v>
      </c>
      <c r="M822">
        <v>1.2048472762678196E-3</v>
      </c>
      <c r="N822">
        <v>-1.2048472762678196E-3</v>
      </c>
    </row>
    <row r="823" spans="1:14" x14ac:dyDescent="0.45">
      <c r="A823">
        <v>799</v>
      </c>
      <c r="B823">
        <v>3.2606313184639739E-2</v>
      </c>
      <c r="C823">
        <v>-3.2606313184639739E-2</v>
      </c>
      <c r="L823">
        <v>799</v>
      </c>
      <c r="M823">
        <v>1.5098525835960254E-2</v>
      </c>
      <c r="N823">
        <v>-1.5098525835960254E-2</v>
      </c>
    </row>
    <row r="824" spans="1:14" x14ac:dyDescent="0.45">
      <c r="A824">
        <v>800</v>
      </c>
      <c r="B824">
        <v>1.7167955442964775E-2</v>
      </c>
      <c r="C824">
        <v>-1.7167955442964775E-2</v>
      </c>
      <c r="L824">
        <v>800</v>
      </c>
      <c r="M824">
        <v>2.7577498524073062E-2</v>
      </c>
      <c r="N824">
        <v>-2.7577498524073062E-2</v>
      </c>
    </row>
    <row r="825" spans="1:14" x14ac:dyDescent="0.45">
      <c r="A825">
        <v>801</v>
      </c>
      <c r="B825">
        <v>1.3269115945490932E-2</v>
      </c>
      <c r="C825">
        <v>-1.3269115945490932E-2</v>
      </c>
      <c r="L825">
        <v>801</v>
      </c>
      <c r="M825">
        <v>2.9562309746886267E-2</v>
      </c>
      <c r="N825">
        <v>-2.9562309746886267E-2</v>
      </c>
    </row>
    <row r="826" spans="1:14" x14ac:dyDescent="0.45">
      <c r="A826">
        <v>802</v>
      </c>
      <c r="B826">
        <v>4.0011491559036369E-2</v>
      </c>
      <c r="C826">
        <v>-4.0011491559036369E-2</v>
      </c>
      <c r="L826">
        <v>802</v>
      </c>
      <c r="M826">
        <v>7.4126611008112474E-3</v>
      </c>
      <c r="N826">
        <v>-7.4126611008112474E-3</v>
      </c>
    </row>
    <row r="827" spans="1:14" x14ac:dyDescent="0.45">
      <c r="A827">
        <v>803</v>
      </c>
      <c r="B827">
        <v>2.6692637168337127E-2</v>
      </c>
      <c r="C827">
        <v>-2.6692637168337127E-2</v>
      </c>
      <c r="L827">
        <v>803</v>
      </c>
      <c r="M827">
        <v>1.8160202722214663E-2</v>
      </c>
      <c r="N827">
        <v>-1.8160202722214663E-2</v>
      </c>
    </row>
    <row r="828" spans="1:14" x14ac:dyDescent="0.45">
      <c r="A828">
        <v>804</v>
      </c>
      <c r="B828">
        <v>1.3269115945490932E-2</v>
      </c>
      <c r="C828">
        <v>-1.3269115945490932E-2</v>
      </c>
      <c r="L828">
        <v>804</v>
      </c>
      <c r="M828">
        <v>2.8717709226540225E-2</v>
      </c>
      <c r="N828">
        <v>-2.8717709226540225E-2</v>
      </c>
    </row>
    <row r="829" spans="1:14" x14ac:dyDescent="0.45">
      <c r="A829">
        <v>805</v>
      </c>
      <c r="B829">
        <v>1.2248614332058179E-2</v>
      </c>
      <c r="C829">
        <v>-1.2248614332058179E-2</v>
      </c>
      <c r="L829">
        <v>805</v>
      </c>
      <c r="M829">
        <v>2.9435619668834363E-2</v>
      </c>
      <c r="N829">
        <v>-2.9435619668834363E-2</v>
      </c>
    </row>
    <row r="830" spans="1:14" x14ac:dyDescent="0.45">
      <c r="A830">
        <v>806</v>
      </c>
      <c r="B830">
        <v>3.7734987959840233E-2</v>
      </c>
      <c r="C830">
        <v>-3.7734987959840233E-2</v>
      </c>
      <c r="L830">
        <v>806</v>
      </c>
      <c r="M830">
        <v>8.7006768943389649E-3</v>
      </c>
      <c r="N830">
        <v>-8.7006768943389649E-3</v>
      </c>
    </row>
    <row r="831" spans="1:14" x14ac:dyDescent="0.45">
      <c r="A831">
        <v>807</v>
      </c>
      <c r="B831">
        <v>3.8075155164317816E-2</v>
      </c>
      <c r="C831">
        <v>-3.8075155164317816E-2</v>
      </c>
      <c r="L831">
        <v>807</v>
      </c>
      <c r="M831">
        <v>7.0748208926728296E-3</v>
      </c>
      <c r="N831">
        <v>-7.0748208926728296E-3</v>
      </c>
    </row>
    <row r="832" spans="1:14" x14ac:dyDescent="0.45">
      <c r="A832">
        <v>808</v>
      </c>
      <c r="B832">
        <v>2.1616295809210106E-2</v>
      </c>
      <c r="C832">
        <v>-2.1616295809210106E-2</v>
      </c>
      <c r="L832">
        <v>808</v>
      </c>
      <c r="M832">
        <v>1.9807173736889453E-2</v>
      </c>
      <c r="N832">
        <v>-1.9807173736889453E-2</v>
      </c>
    </row>
    <row r="833" spans="1:14" x14ac:dyDescent="0.45">
      <c r="A833">
        <v>809</v>
      </c>
      <c r="B833">
        <v>3.428098249899092E-2</v>
      </c>
      <c r="C833">
        <v>-3.428098249899092E-2</v>
      </c>
      <c r="L833">
        <v>809</v>
      </c>
      <c r="M833">
        <v>8.7429069203562686E-3</v>
      </c>
      <c r="N833">
        <v>-8.7429069203562686E-3</v>
      </c>
    </row>
    <row r="834" spans="1:14" x14ac:dyDescent="0.45">
      <c r="A834">
        <v>810</v>
      </c>
      <c r="B834">
        <v>2.9204641139863902E-2</v>
      </c>
      <c r="C834">
        <v>-2.9204641139863902E-2</v>
      </c>
      <c r="L834">
        <v>810</v>
      </c>
      <c r="M834">
        <v>1.104444333829924E-2</v>
      </c>
      <c r="N834">
        <v>-1.104444333829924E-2</v>
      </c>
    </row>
    <row r="835" spans="1:14" x14ac:dyDescent="0.45">
      <c r="A835">
        <v>811</v>
      </c>
      <c r="B835">
        <v>3.2998813805190798E-2</v>
      </c>
      <c r="C835">
        <v>-3.2998813805190798E-2</v>
      </c>
      <c r="L835">
        <v>811</v>
      </c>
      <c r="M835">
        <v>7.6871562699237124E-3</v>
      </c>
      <c r="N835">
        <v>-7.6871562699237124E-3</v>
      </c>
    </row>
    <row r="836" spans="1:14" x14ac:dyDescent="0.45">
      <c r="A836">
        <v>812</v>
      </c>
      <c r="B836">
        <v>1.3112115697270508E-2</v>
      </c>
      <c r="C836">
        <v>-1.3112115697270508E-2</v>
      </c>
      <c r="L836">
        <v>812</v>
      </c>
      <c r="M836">
        <v>2.335449592234284E-2</v>
      </c>
      <c r="N836">
        <v>-2.335449592234284E-2</v>
      </c>
    </row>
    <row r="837" spans="1:14" x14ac:dyDescent="0.45">
      <c r="A837">
        <v>813</v>
      </c>
      <c r="B837">
        <v>1.5754953208980967E-2</v>
      </c>
      <c r="C837">
        <v>-1.5754953208980967E-2</v>
      </c>
      <c r="L837">
        <v>813</v>
      </c>
      <c r="M837">
        <v>1.9342643450699127E-2</v>
      </c>
      <c r="N837">
        <v>-1.9342643450699127E-2</v>
      </c>
    </row>
    <row r="838" spans="1:14" x14ac:dyDescent="0.45">
      <c r="A838">
        <v>814</v>
      </c>
      <c r="B838">
        <v>2.4756300773618574E-2</v>
      </c>
      <c r="C838">
        <v>-2.4756300773618574E-2</v>
      </c>
      <c r="L838">
        <v>814</v>
      </c>
      <c r="M838">
        <v>1.0136497778927242E-2</v>
      </c>
      <c r="N838">
        <v>-1.0136497778927242E-2</v>
      </c>
    </row>
    <row r="839" spans="1:14" x14ac:dyDescent="0.45">
      <c r="A839">
        <v>815</v>
      </c>
      <c r="B839">
        <v>1.8685624509095534E-2</v>
      </c>
      <c r="C839">
        <v>-1.8685624509095534E-2</v>
      </c>
      <c r="L839">
        <v>815</v>
      </c>
      <c r="M839">
        <v>1.4887375705873743E-2</v>
      </c>
      <c r="N839">
        <v>-1.4887375705873743E-2</v>
      </c>
    </row>
    <row r="840" spans="1:14" x14ac:dyDescent="0.45">
      <c r="A840">
        <v>816</v>
      </c>
      <c r="B840">
        <v>1.858095767694859E-2</v>
      </c>
      <c r="C840">
        <v>-1.858095767694859E-2</v>
      </c>
      <c r="L840">
        <v>816</v>
      </c>
      <c r="M840">
        <v>1.4887375705873743E-2</v>
      </c>
      <c r="N840">
        <v>-1.4887375705873743E-2</v>
      </c>
    </row>
    <row r="841" spans="1:14" x14ac:dyDescent="0.45">
      <c r="A841">
        <v>817</v>
      </c>
      <c r="B841">
        <v>2.1014461524365147E-2</v>
      </c>
      <c r="C841">
        <v>-2.1014461524365147E-2</v>
      </c>
      <c r="L841">
        <v>817</v>
      </c>
      <c r="M841">
        <v>1.2585839287930771E-2</v>
      </c>
      <c r="N841">
        <v>-1.2585839287930771E-2</v>
      </c>
    </row>
    <row r="842" spans="1:14" x14ac:dyDescent="0.45">
      <c r="A842">
        <v>818</v>
      </c>
      <c r="B842">
        <v>1.2693448368682712E-2</v>
      </c>
      <c r="C842">
        <v>-1.2693448368682712E-2</v>
      </c>
      <c r="L842">
        <v>818</v>
      </c>
      <c r="M842">
        <v>1.8941458203534756E-2</v>
      </c>
      <c r="N842">
        <v>-1.8941458203534756E-2</v>
      </c>
    </row>
    <row r="843" spans="1:14" x14ac:dyDescent="0.45">
      <c r="A843">
        <v>819</v>
      </c>
      <c r="B843">
        <v>3.5013650324019562E-2</v>
      </c>
      <c r="C843">
        <v>-3.5013650324019562E-2</v>
      </c>
      <c r="L843">
        <v>819</v>
      </c>
      <c r="M843">
        <v>7.8254701609479713E-4</v>
      </c>
      <c r="N843">
        <v>-7.8254701609479713E-4</v>
      </c>
    </row>
    <row r="844" spans="1:14" x14ac:dyDescent="0.45">
      <c r="A844">
        <v>820</v>
      </c>
      <c r="B844">
        <v>3.2737146724823425E-2</v>
      </c>
      <c r="C844">
        <v>-3.2737146724823425E-2</v>
      </c>
      <c r="L844">
        <v>820</v>
      </c>
      <c r="M844">
        <v>2.3661729917436305E-3</v>
      </c>
      <c r="N844">
        <v>-2.3661729917436305E-3</v>
      </c>
    </row>
    <row r="845" spans="1:14" x14ac:dyDescent="0.45">
      <c r="A845">
        <v>821</v>
      </c>
      <c r="B845">
        <v>2.6980470956741234E-2</v>
      </c>
      <c r="C845">
        <v>-2.6980470956741234E-2</v>
      </c>
      <c r="L845">
        <v>821</v>
      </c>
      <c r="M845">
        <v>6.9481308146209231E-3</v>
      </c>
      <c r="N845">
        <v>-6.9481308146209231E-3</v>
      </c>
    </row>
    <row r="846" spans="1:14" x14ac:dyDescent="0.45">
      <c r="A846">
        <v>822</v>
      </c>
      <c r="B846">
        <v>1.1123445886478478E-2</v>
      </c>
      <c r="C846">
        <v>-1.1123445886478478E-2</v>
      </c>
      <c r="L846">
        <v>822</v>
      </c>
      <c r="M846">
        <v>1.957490859379429E-2</v>
      </c>
      <c r="N846">
        <v>-1.957490859379429E-2</v>
      </c>
    </row>
    <row r="847" spans="1:14" x14ac:dyDescent="0.45">
      <c r="A847">
        <v>823</v>
      </c>
      <c r="B847">
        <v>-1.0440733506043298E-3</v>
      </c>
      <c r="C847">
        <v>1.0440733506043298E-3</v>
      </c>
      <c r="L847">
        <v>823</v>
      </c>
      <c r="M847">
        <v>2.8928859356626736E-2</v>
      </c>
      <c r="N847">
        <v>-2.8928859356626736E-2</v>
      </c>
    </row>
    <row r="848" spans="1:14" x14ac:dyDescent="0.45">
      <c r="A848">
        <v>824</v>
      </c>
      <c r="B848">
        <v>1.9758459538601763E-2</v>
      </c>
      <c r="C848">
        <v>-1.9758459538601763E-2</v>
      </c>
      <c r="L848">
        <v>824</v>
      </c>
      <c r="M848">
        <v>1.2100193988731796E-2</v>
      </c>
      <c r="N848">
        <v>-1.2100193988731796E-2</v>
      </c>
    </row>
    <row r="849" spans="1:14" x14ac:dyDescent="0.45">
      <c r="A849">
        <v>825</v>
      </c>
      <c r="B849">
        <v>1.1385112966845851E-2</v>
      </c>
      <c r="C849">
        <v>-1.1385112966845851E-2</v>
      </c>
      <c r="L849">
        <v>825</v>
      </c>
      <c r="M849">
        <v>1.8582502982387686E-2</v>
      </c>
      <c r="N849">
        <v>-1.8582502982387686E-2</v>
      </c>
    </row>
    <row r="850" spans="1:14" x14ac:dyDescent="0.45">
      <c r="A850">
        <v>826</v>
      </c>
      <c r="B850">
        <v>3.3051147221264274E-2</v>
      </c>
      <c r="C850">
        <v>-3.3051147221264274E-2</v>
      </c>
      <c r="L850">
        <v>826</v>
      </c>
      <c r="M850">
        <v>8.8812208113805361E-4</v>
      </c>
      <c r="N850">
        <v>-8.8812208113805361E-4</v>
      </c>
    </row>
    <row r="851" spans="1:14" x14ac:dyDescent="0.45">
      <c r="A851">
        <v>827</v>
      </c>
      <c r="B851">
        <v>1.6932455070634143E-2</v>
      </c>
      <c r="C851">
        <v>-1.6932455070634143E-2</v>
      </c>
      <c r="L851">
        <v>827</v>
      </c>
      <c r="M851">
        <v>1.3451554821285466E-2</v>
      </c>
      <c r="N851">
        <v>-1.3451554821285466E-2</v>
      </c>
    </row>
    <row r="852" spans="1:14" x14ac:dyDescent="0.45">
      <c r="A852">
        <v>828</v>
      </c>
      <c r="B852">
        <v>1.4865285135731902E-2</v>
      </c>
      <c r="C852">
        <v>-1.4865285135731902E-2</v>
      </c>
      <c r="L852">
        <v>828</v>
      </c>
      <c r="M852">
        <v>1.4887375705873743E-2</v>
      </c>
      <c r="N852">
        <v>-1.4887375705873743E-2</v>
      </c>
    </row>
    <row r="853" spans="1:14" x14ac:dyDescent="0.45">
      <c r="A853">
        <v>829</v>
      </c>
      <c r="B853">
        <v>3.8833989697383199E-2</v>
      </c>
      <c r="C853">
        <v>-3.8833989697383199E-2</v>
      </c>
      <c r="L853">
        <v>829</v>
      </c>
      <c r="M853">
        <v>-4.9607365222583055E-3</v>
      </c>
      <c r="N853">
        <v>4.9607365222583055E-3</v>
      </c>
    </row>
    <row r="854" spans="1:14" x14ac:dyDescent="0.45">
      <c r="A854">
        <v>830</v>
      </c>
      <c r="B854">
        <v>1.9313625501977232E-2</v>
      </c>
      <c r="C854">
        <v>-1.9313625501977232E-2</v>
      </c>
      <c r="L854">
        <v>830</v>
      </c>
      <c r="M854">
        <v>1.0136497778927242E-2</v>
      </c>
      <c r="N854">
        <v>-1.0136497778927242E-2</v>
      </c>
    </row>
    <row r="855" spans="1:14" x14ac:dyDescent="0.45">
      <c r="A855">
        <v>831</v>
      </c>
      <c r="B855">
        <v>8.1142744622536983E-3</v>
      </c>
      <c r="C855">
        <v>-8.1142744622536983E-3</v>
      </c>
      <c r="L855">
        <v>831</v>
      </c>
      <c r="M855">
        <v>1.8476927917344434E-2</v>
      </c>
      <c r="N855">
        <v>-1.8476927917344434E-2</v>
      </c>
    </row>
    <row r="856" spans="1:14" x14ac:dyDescent="0.45">
      <c r="A856">
        <v>832</v>
      </c>
      <c r="B856">
        <v>1.9051958421609859E-2</v>
      </c>
      <c r="C856">
        <v>-1.9051958421609859E-2</v>
      </c>
      <c r="L856">
        <v>832</v>
      </c>
      <c r="M856">
        <v>9.4608173626504061E-3</v>
      </c>
      <c r="N856">
        <v>-9.4608173626504061E-3</v>
      </c>
    </row>
    <row r="857" spans="1:14" x14ac:dyDescent="0.45">
      <c r="A857">
        <v>833</v>
      </c>
      <c r="B857">
        <v>7.5909403015189539E-3</v>
      </c>
      <c r="C857">
        <v>-7.5909403015189539E-3</v>
      </c>
      <c r="L857">
        <v>833</v>
      </c>
      <c r="M857">
        <v>1.8308007813275223E-2</v>
      </c>
      <c r="N857">
        <v>-1.8308007813275223E-2</v>
      </c>
    </row>
    <row r="858" spans="1:14" x14ac:dyDescent="0.45">
      <c r="A858">
        <v>834</v>
      </c>
      <c r="B858">
        <v>1.4394284391070631E-2</v>
      </c>
      <c r="C858">
        <v>-1.4394284391070631E-2</v>
      </c>
      <c r="L858">
        <v>834</v>
      </c>
      <c r="M858">
        <v>1.180458380661068E-2</v>
      </c>
      <c r="N858">
        <v>-1.180458380661068E-2</v>
      </c>
    </row>
    <row r="859" spans="1:14" x14ac:dyDescent="0.45">
      <c r="A859">
        <v>835</v>
      </c>
      <c r="B859">
        <v>2.0174314896939244E-3</v>
      </c>
      <c r="C859">
        <v>-2.0174314896939244E-3</v>
      </c>
      <c r="L859">
        <v>835</v>
      </c>
      <c r="M859">
        <v>2.1580834829616147E-2</v>
      </c>
      <c r="N859">
        <v>-2.1580834829616147E-2</v>
      </c>
    </row>
    <row r="860" spans="1:14" x14ac:dyDescent="0.45">
      <c r="A860">
        <v>836</v>
      </c>
      <c r="B860">
        <v>2.9727975300598647E-2</v>
      </c>
      <c r="C860">
        <v>-2.9727975300598647E-2</v>
      </c>
      <c r="L860">
        <v>836</v>
      </c>
      <c r="M860">
        <v>-2.1102097660904056E-3</v>
      </c>
      <c r="N860">
        <v>2.1102097660904056E-3</v>
      </c>
    </row>
    <row r="861" spans="1:14" x14ac:dyDescent="0.45">
      <c r="A861">
        <v>837</v>
      </c>
      <c r="B861">
        <v>1.7089455318854564E-2</v>
      </c>
      <c r="C861">
        <v>-1.7089455318854564E-2</v>
      </c>
      <c r="L861">
        <v>837</v>
      </c>
      <c r="M861">
        <v>7.9194214130188737E-3</v>
      </c>
      <c r="N861">
        <v>-7.9194214130188737E-3</v>
      </c>
    </row>
    <row r="862" spans="1:14" x14ac:dyDescent="0.45">
      <c r="A862">
        <v>838</v>
      </c>
      <c r="B862">
        <v>2.3314319861347712E-3</v>
      </c>
      <c r="C862">
        <v>-2.3314319861347712E-3</v>
      </c>
      <c r="L862">
        <v>838</v>
      </c>
      <c r="M862">
        <v>1.9173723346629919E-2</v>
      </c>
      <c r="N862">
        <v>-1.9173723346629919E-2</v>
      </c>
    </row>
    <row r="863" spans="1:14" x14ac:dyDescent="0.45">
      <c r="A863">
        <v>839</v>
      </c>
      <c r="B863">
        <v>6.4396051479025159E-3</v>
      </c>
      <c r="C863">
        <v>-6.4396051479025159E-3</v>
      </c>
      <c r="L863">
        <v>839</v>
      </c>
      <c r="M863">
        <v>1.5330790979055417E-2</v>
      </c>
      <c r="N863">
        <v>-1.5330790979055417E-2</v>
      </c>
    </row>
    <row r="864" spans="1:14" x14ac:dyDescent="0.45">
      <c r="A864">
        <v>840</v>
      </c>
      <c r="B864">
        <v>2.1380795436879471E-2</v>
      </c>
      <c r="C864">
        <v>-2.1380795436879471E-2</v>
      </c>
      <c r="L864">
        <v>840</v>
      </c>
      <c r="M864">
        <v>2.9151633299685604E-3</v>
      </c>
      <c r="N864">
        <v>-2.9151633299685604E-3</v>
      </c>
    </row>
    <row r="865" spans="1:14" x14ac:dyDescent="0.45">
      <c r="A865">
        <v>841</v>
      </c>
      <c r="B865">
        <v>1.9889293078785449E-2</v>
      </c>
      <c r="C865">
        <v>-1.9889293078785449E-2</v>
      </c>
      <c r="L865">
        <v>841</v>
      </c>
      <c r="M865">
        <v>4.0764890454443713E-3</v>
      </c>
      <c r="N865">
        <v>-4.0764890454443713E-3</v>
      </c>
    </row>
    <row r="866" spans="1:14" x14ac:dyDescent="0.45">
      <c r="A866">
        <v>842</v>
      </c>
      <c r="B866">
        <v>7.6956071336659023E-3</v>
      </c>
      <c r="C866">
        <v>-7.6956071336659023E-3</v>
      </c>
      <c r="L866">
        <v>842</v>
      </c>
      <c r="M866">
        <v>1.3557129886328723E-2</v>
      </c>
      <c r="N866">
        <v>-1.3557129886328723E-2</v>
      </c>
    </row>
    <row r="867" spans="1:14" x14ac:dyDescent="0.45">
      <c r="A867">
        <v>843</v>
      </c>
      <c r="B867">
        <v>-3.2944102417637334E-3</v>
      </c>
      <c r="C867">
        <v>3.2944102417637334E-3</v>
      </c>
      <c r="L867">
        <v>843</v>
      </c>
      <c r="M867">
        <v>2.2277630258901632E-2</v>
      </c>
      <c r="N867">
        <v>-2.2277630258901632E-2</v>
      </c>
    </row>
    <row r="868" spans="1:14" x14ac:dyDescent="0.45">
      <c r="A868">
        <v>844</v>
      </c>
      <c r="B868">
        <v>3.3257668915307867E-3</v>
      </c>
      <c r="C868">
        <v>-3.3257668915307867E-3</v>
      </c>
      <c r="L868">
        <v>844</v>
      </c>
      <c r="M868">
        <v>1.6851071915678296E-2</v>
      </c>
      <c r="N868">
        <v>-1.6851071915678296E-2</v>
      </c>
    </row>
    <row r="869" spans="1:14" x14ac:dyDescent="0.45">
      <c r="A869">
        <v>845</v>
      </c>
      <c r="B869">
        <v>3.8491010522655306E-3</v>
      </c>
      <c r="C869">
        <v>-3.8491010522655306E-3</v>
      </c>
      <c r="L869">
        <v>845</v>
      </c>
      <c r="M869">
        <v>1.5731976226219788E-2</v>
      </c>
      <c r="N869">
        <v>-1.5731976226219788E-2</v>
      </c>
    </row>
    <row r="870" spans="1:14" x14ac:dyDescent="0.45">
      <c r="A870">
        <v>846</v>
      </c>
      <c r="B870">
        <v>2.0435981977306623E-3</v>
      </c>
      <c r="C870">
        <v>-2.0435981977306623E-3</v>
      </c>
      <c r="L870">
        <v>846</v>
      </c>
      <c r="M870">
        <v>1.7125567084790759E-2</v>
      </c>
      <c r="N870">
        <v>-1.7125567084790759E-2</v>
      </c>
    </row>
    <row r="871" spans="1:14" x14ac:dyDescent="0.45">
      <c r="A871">
        <v>847</v>
      </c>
      <c r="B871">
        <v>-6.6699155785028344E-3</v>
      </c>
      <c r="C871">
        <v>6.6699155785028344E-3</v>
      </c>
      <c r="L871">
        <v>847</v>
      </c>
      <c r="M871">
        <v>2.3861256234550467E-2</v>
      </c>
      <c r="N871">
        <v>-2.3861256234550467E-2</v>
      </c>
    </row>
    <row r="872" spans="1:14" x14ac:dyDescent="0.45">
      <c r="A872">
        <v>848</v>
      </c>
      <c r="B872">
        <v>1.2065447375801019E-2</v>
      </c>
      <c r="C872">
        <v>-1.2065447375801019E-2</v>
      </c>
      <c r="L872">
        <v>848</v>
      </c>
      <c r="M872">
        <v>8.658446868321663E-3</v>
      </c>
      <c r="N872">
        <v>-8.658446868321663E-3</v>
      </c>
    </row>
    <row r="873" spans="1:14" x14ac:dyDescent="0.45">
      <c r="A873">
        <v>849</v>
      </c>
      <c r="B873">
        <v>2.2819964378900017E-2</v>
      </c>
      <c r="C873">
        <v>-2.2819964378900017E-2</v>
      </c>
      <c r="L873">
        <v>849</v>
      </c>
      <c r="M873">
        <v>-5.2658379044157131E-4</v>
      </c>
      <c r="N873">
        <v>5.2658379044157131E-4</v>
      </c>
    </row>
    <row r="874" spans="1:14" x14ac:dyDescent="0.45">
      <c r="A874">
        <v>850</v>
      </c>
      <c r="B874">
        <v>6.3087716077188296E-3</v>
      </c>
      <c r="C874">
        <v>-6.3087716077188296E-3</v>
      </c>
      <c r="L874">
        <v>850</v>
      </c>
      <c r="M874">
        <v>1.2353574144835608E-2</v>
      </c>
      <c r="N874">
        <v>-1.2353574144835608E-2</v>
      </c>
    </row>
    <row r="875" spans="1:14" x14ac:dyDescent="0.45">
      <c r="A875">
        <v>851</v>
      </c>
      <c r="B875">
        <v>2.7006637664777976E-2</v>
      </c>
      <c r="C875">
        <v>-2.7006637664777976E-2</v>
      </c>
      <c r="L875">
        <v>851</v>
      </c>
      <c r="M875">
        <v>-4.5806662881025849E-3</v>
      </c>
      <c r="N875">
        <v>4.5806662881025849E-3</v>
      </c>
    </row>
    <row r="876" spans="1:14" x14ac:dyDescent="0.45">
      <c r="A876">
        <v>852</v>
      </c>
      <c r="B876">
        <v>2.5669323584654067E-3</v>
      </c>
      <c r="C876">
        <v>-2.5669323584654067E-3</v>
      </c>
      <c r="L876">
        <v>852</v>
      </c>
      <c r="M876">
        <v>1.4929605731891045E-2</v>
      </c>
      <c r="N876">
        <v>-1.4929605731891045E-2</v>
      </c>
    </row>
    <row r="877" spans="1:14" x14ac:dyDescent="0.45">
      <c r="A877">
        <v>853</v>
      </c>
      <c r="B877">
        <v>1.7638956187626047E-2</v>
      </c>
      <c r="C877">
        <v>-1.7638956187626047E-2</v>
      </c>
      <c r="L877">
        <v>853</v>
      </c>
      <c r="M877">
        <v>2.4084030177609333E-3</v>
      </c>
      <c r="N877">
        <v>-2.4084030177609333E-3</v>
      </c>
    </row>
    <row r="878" spans="1:14" x14ac:dyDescent="0.45">
      <c r="A878">
        <v>854</v>
      </c>
      <c r="B878">
        <v>-1.7555266121785519E-2</v>
      </c>
      <c r="C878">
        <v>1.7555266121785519E-2</v>
      </c>
      <c r="L878">
        <v>854</v>
      </c>
      <c r="M878">
        <v>3.0322450215197708E-2</v>
      </c>
      <c r="N878">
        <v>-3.0322450215197708E-2</v>
      </c>
    </row>
    <row r="879" spans="1:14" x14ac:dyDescent="0.45">
      <c r="A879">
        <v>855</v>
      </c>
      <c r="B879">
        <v>1.007677756500899E-2</v>
      </c>
      <c r="C879">
        <v>-1.007677756500899E-2</v>
      </c>
      <c r="L879">
        <v>855</v>
      </c>
      <c r="M879">
        <v>7.4971211528458521E-3</v>
      </c>
      <c r="N879">
        <v>-7.4971211528458521E-3</v>
      </c>
    </row>
    <row r="880" spans="1:14" x14ac:dyDescent="0.45">
      <c r="A880">
        <v>856</v>
      </c>
      <c r="B880">
        <v>1.2641114952609236E-2</v>
      </c>
      <c r="C880">
        <v>-1.2641114952609236E-2</v>
      </c>
      <c r="L880">
        <v>856</v>
      </c>
      <c r="M880">
        <v>4.9422045787990672E-3</v>
      </c>
      <c r="N880">
        <v>-4.9422045787990672E-3</v>
      </c>
    </row>
    <row r="881" spans="1:14" x14ac:dyDescent="0.45">
      <c r="A881">
        <v>857</v>
      </c>
      <c r="B881">
        <v>5.9947711112779828E-3</v>
      </c>
      <c r="C881">
        <v>-5.9947711112779828E-3</v>
      </c>
      <c r="L881">
        <v>857</v>
      </c>
      <c r="M881">
        <v>1.0199842817953195E-2</v>
      </c>
      <c r="N881">
        <v>-1.0199842817953195E-2</v>
      </c>
    </row>
    <row r="882" spans="1:14" x14ac:dyDescent="0.45">
      <c r="A882">
        <v>858</v>
      </c>
      <c r="B882">
        <v>5.2359365782126029E-3</v>
      </c>
      <c r="C882">
        <v>-5.2359365782126029E-3</v>
      </c>
      <c r="L882">
        <v>858</v>
      </c>
      <c r="M882">
        <v>1.068548811715217E-2</v>
      </c>
      <c r="N882">
        <v>-1.068548811715217E-2</v>
      </c>
    </row>
    <row r="883" spans="1:14" x14ac:dyDescent="0.45">
      <c r="A883">
        <v>859</v>
      </c>
      <c r="B883">
        <v>1.706328861081783E-2</v>
      </c>
      <c r="C883">
        <v>-1.706328861081783E-2</v>
      </c>
      <c r="L883">
        <v>859</v>
      </c>
      <c r="M883">
        <v>7.1920197706884428E-4</v>
      </c>
      <c r="N883">
        <v>-7.1920197706884428E-4</v>
      </c>
    </row>
    <row r="884" spans="1:14" x14ac:dyDescent="0.45">
      <c r="A884">
        <v>860</v>
      </c>
      <c r="B884">
        <v>-2.4832422926248775E-3</v>
      </c>
      <c r="C884">
        <v>2.4832422926248775E-3</v>
      </c>
      <c r="L884">
        <v>860</v>
      </c>
      <c r="M884">
        <v>1.4908490718882393E-2</v>
      </c>
      <c r="N884">
        <v>-1.4908490718882393E-2</v>
      </c>
    </row>
    <row r="885" spans="1:14" x14ac:dyDescent="0.45">
      <c r="A885">
        <v>861</v>
      </c>
      <c r="B885">
        <v>5.4452702425065013E-3</v>
      </c>
      <c r="C885">
        <v>-5.4452702425065013E-3</v>
      </c>
      <c r="L885">
        <v>861</v>
      </c>
      <c r="M885">
        <v>8.1728015691226886E-3</v>
      </c>
      <c r="N885">
        <v>-8.1728015691226886E-3</v>
      </c>
    </row>
    <row r="886" spans="1:14" x14ac:dyDescent="0.45">
      <c r="A886">
        <v>862</v>
      </c>
      <c r="B886">
        <v>-8.8707310238390728E-4</v>
      </c>
      <c r="C886">
        <v>8.8707310238390728E-4</v>
      </c>
      <c r="L886">
        <v>862</v>
      </c>
      <c r="M886">
        <v>1.3177059652173001E-2</v>
      </c>
      <c r="N886">
        <v>-1.3177059652173001E-2</v>
      </c>
    </row>
    <row r="887" spans="1:14" x14ac:dyDescent="0.45">
      <c r="A887">
        <v>863</v>
      </c>
      <c r="B887">
        <v>-1.3133092463576928E-2</v>
      </c>
      <c r="C887">
        <v>1.3133092463576928E-2</v>
      </c>
      <c r="L887">
        <v>863</v>
      </c>
      <c r="M887">
        <v>2.2826620597126562E-2</v>
      </c>
      <c r="N887">
        <v>-2.2826620597126562E-2</v>
      </c>
    </row>
    <row r="888" spans="1:14" x14ac:dyDescent="0.45">
      <c r="A888">
        <v>864</v>
      </c>
      <c r="B888">
        <v>2.697765898649093E-3</v>
      </c>
      <c r="C888">
        <v>-2.697765898649093E-3</v>
      </c>
      <c r="L888">
        <v>864</v>
      </c>
      <c r="M888">
        <v>9.9886926878666842E-3</v>
      </c>
      <c r="N888">
        <v>-9.9886926878666842E-3</v>
      </c>
    </row>
    <row r="889" spans="1:14" x14ac:dyDescent="0.45">
      <c r="A889">
        <v>865</v>
      </c>
      <c r="B889">
        <v>1.2902782032976609E-2</v>
      </c>
      <c r="C889">
        <v>-1.2902782032976609E-2</v>
      </c>
      <c r="L889">
        <v>865</v>
      </c>
      <c r="M889">
        <v>1.4582274323716336E-3</v>
      </c>
      <c r="N889">
        <v>-1.4582274323716336E-3</v>
      </c>
    </row>
    <row r="890" spans="1:14" x14ac:dyDescent="0.45">
      <c r="A890">
        <v>866</v>
      </c>
      <c r="B890">
        <v>8.0357743381434862E-3</v>
      </c>
      <c r="C890">
        <v>-8.0357743381434862E-3</v>
      </c>
      <c r="L890">
        <v>866</v>
      </c>
      <c r="M890">
        <v>4.7521694617212069E-3</v>
      </c>
      <c r="N890">
        <v>-4.7521694617212069E-3</v>
      </c>
    </row>
    <row r="891" spans="1:14" x14ac:dyDescent="0.45">
      <c r="A891">
        <v>867</v>
      </c>
      <c r="B891">
        <v>8.5591084988782314E-3</v>
      </c>
      <c r="C891">
        <v>-8.5591084988782314E-3</v>
      </c>
      <c r="L891">
        <v>867</v>
      </c>
      <c r="M891">
        <v>4.3087541885395344E-3</v>
      </c>
      <c r="N891">
        <v>-4.3087541885395344E-3</v>
      </c>
    </row>
    <row r="892" spans="1:14" x14ac:dyDescent="0.45">
      <c r="A892">
        <v>868</v>
      </c>
      <c r="B892">
        <v>6.832105768453574E-3</v>
      </c>
      <c r="C892">
        <v>-6.832105768453574E-3</v>
      </c>
      <c r="L892">
        <v>868</v>
      </c>
      <c r="M892">
        <v>4.731054448712556E-3</v>
      </c>
      <c r="N892">
        <v>-4.731054448712556E-3</v>
      </c>
    </row>
    <row r="893" spans="1:14" x14ac:dyDescent="0.45">
      <c r="A893">
        <v>869</v>
      </c>
      <c r="B893">
        <v>6.4919385639759901E-3</v>
      </c>
      <c r="C893">
        <v>-6.4919385639759901E-3</v>
      </c>
      <c r="L893">
        <v>869</v>
      </c>
      <c r="M893">
        <v>4.9210895657904163E-3</v>
      </c>
      <c r="N893">
        <v>-4.9210895657904163E-3</v>
      </c>
    </row>
    <row r="894" spans="1:14" x14ac:dyDescent="0.45">
      <c r="A894">
        <v>870</v>
      </c>
      <c r="B894">
        <v>1.9389313655837131E-3</v>
      </c>
      <c r="C894">
        <v>-1.9389313655837131E-3</v>
      </c>
      <c r="L894">
        <v>870</v>
      </c>
      <c r="M894">
        <v>8.4895267642524537E-3</v>
      </c>
      <c r="N894">
        <v>-8.4895267642524537E-3</v>
      </c>
    </row>
    <row r="895" spans="1:14" x14ac:dyDescent="0.45">
      <c r="A895">
        <v>871</v>
      </c>
      <c r="B895">
        <v>1.7167955442964775E-2</v>
      </c>
      <c r="C895">
        <v>-1.7167955442964775E-2</v>
      </c>
      <c r="L895">
        <v>871</v>
      </c>
      <c r="M895">
        <v>-4.2217110669555162E-3</v>
      </c>
      <c r="N895">
        <v>4.2217110669555162E-3</v>
      </c>
    </row>
    <row r="896" spans="1:14" x14ac:dyDescent="0.45">
      <c r="A896">
        <v>872</v>
      </c>
      <c r="B896">
        <v>-2.4570755845881413E-3</v>
      </c>
      <c r="C896">
        <v>2.4570755845881413E-3</v>
      </c>
      <c r="L896">
        <v>872</v>
      </c>
      <c r="M896">
        <v>1.104444333829924E-2</v>
      </c>
      <c r="N896">
        <v>-1.104444333829924E-2</v>
      </c>
    </row>
    <row r="897" spans="1:14" x14ac:dyDescent="0.45">
      <c r="A897">
        <v>873</v>
      </c>
      <c r="B897">
        <v>-1.124908948493185E-2</v>
      </c>
      <c r="C897">
        <v>1.124908948493185E-2</v>
      </c>
      <c r="L897">
        <v>873</v>
      </c>
      <c r="M897">
        <v>1.7547867344963781E-2</v>
      </c>
      <c r="N897">
        <v>-1.7547867344963781E-2</v>
      </c>
    </row>
    <row r="898" spans="1:14" x14ac:dyDescent="0.45">
      <c r="A898">
        <v>874</v>
      </c>
      <c r="B898">
        <v>-2.1430750881472945E-3</v>
      </c>
      <c r="C898">
        <v>2.1430750881472945E-3</v>
      </c>
      <c r="L898">
        <v>874</v>
      </c>
      <c r="M898">
        <v>9.6508524797282655E-3</v>
      </c>
      <c r="N898">
        <v>-9.6508524797282655E-3</v>
      </c>
    </row>
    <row r="899" spans="1:14" x14ac:dyDescent="0.45">
      <c r="A899">
        <v>875</v>
      </c>
      <c r="B899">
        <v>1.9078125129646593E-2</v>
      </c>
      <c r="C899">
        <v>-1.9078125129646593E-2</v>
      </c>
      <c r="L899">
        <v>875</v>
      </c>
      <c r="M899">
        <v>-8.7192088377982015E-3</v>
      </c>
      <c r="N899">
        <v>8.7192088377982015E-3</v>
      </c>
    </row>
    <row r="900" spans="1:14" x14ac:dyDescent="0.45">
      <c r="A900">
        <v>876</v>
      </c>
      <c r="B900">
        <v>2.2558297298532648E-2</v>
      </c>
      <c r="C900">
        <v>-2.2558297298532648E-2</v>
      </c>
      <c r="L900">
        <v>876</v>
      </c>
      <c r="M900">
        <v>-1.1802000737061266E-2</v>
      </c>
      <c r="N900">
        <v>1.1802000737061266E-2</v>
      </c>
    </row>
    <row r="901" spans="1:14" x14ac:dyDescent="0.45">
      <c r="A901">
        <v>877</v>
      </c>
      <c r="B901">
        <v>7.7217738417026394E-3</v>
      </c>
      <c r="C901">
        <v>-7.7217738417026394E-3</v>
      </c>
      <c r="L901">
        <v>877</v>
      </c>
      <c r="M901">
        <v>-1.3711843107876162E-3</v>
      </c>
      <c r="N901">
        <v>1.3711843107876162E-3</v>
      </c>
    </row>
    <row r="902" spans="1:14" x14ac:dyDescent="0.45">
      <c r="A902">
        <v>878</v>
      </c>
      <c r="B902">
        <v>5.1574364541023916E-3</v>
      </c>
      <c r="C902">
        <v>-5.1574364541023916E-3</v>
      </c>
      <c r="L902">
        <v>878</v>
      </c>
      <c r="M902">
        <v>-2.5208862132910723E-4</v>
      </c>
      <c r="N902">
        <v>2.5208862132910723E-4</v>
      </c>
    </row>
    <row r="903" spans="1:14" x14ac:dyDescent="0.45">
      <c r="A903">
        <v>879</v>
      </c>
      <c r="B903">
        <v>-1.1641590105482906E-2</v>
      </c>
      <c r="C903">
        <v>1.1641590105482906E-2</v>
      </c>
      <c r="L903">
        <v>879</v>
      </c>
      <c r="M903">
        <v>1.3050369574121095E-2</v>
      </c>
      <c r="N903">
        <v>-1.3050369574121095E-2</v>
      </c>
    </row>
    <row r="904" spans="1:14" x14ac:dyDescent="0.45">
      <c r="A904">
        <v>880</v>
      </c>
      <c r="B904">
        <v>9.0039425355027645E-3</v>
      </c>
      <c r="C904">
        <v>-9.0039425355027645E-3</v>
      </c>
      <c r="L904">
        <v>880</v>
      </c>
      <c r="M904">
        <v>-3.672720728730588E-3</v>
      </c>
      <c r="N904">
        <v>3.672720728730588E-3</v>
      </c>
    </row>
    <row r="905" spans="1:14" x14ac:dyDescent="0.45">
      <c r="A905">
        <v>881</v>
      </c>
      <c r="B905">
        <v>3.5874339718981584E-3</v>
      </c>
      <c r="C905">
        <v>-3.5874339718981584E-3</v>
      </c>
      <c r="L905">
        <v>881</v>
      </c>
      <c r="M905">
        <v>5.2916685999098486E-4</v>
      </c>
      <c r="N905">
        <v>-5.2916685999098486E-4</v>
      </c>
    </row>
    <row r="906" spans="1:14" x14ac:dyDescent="0.45">
      <c r="A906">
        <v>882</v>
      </c>
      <c r="B906">
        <v>-5.9895811695476649E-3</v>
      </c>
      <c r="C906">
        <v>5.9895811695476649E-3</v>
      </c>
      <c r="L906">
        <v>882</v>
      </c>
      <c r="M906">
        <v>8.1094565300967349E-3</v>
      </c>
      <c r="N906">
        <v>-8.1094565300967349E-3</v>
      </c>
    </row>
    <row r="907" spans="1:14" x14ac:dyDescent="0.45">
      <c r="A907">
        <v>883</v>
      </c>
      <c r="B907">
        <v>-1.2662091718915658E-2</v>
      </c>
      <c r="C907">
        <v>1.2662091718915658E-2</v>
      </c>
      <c r="L907">
        <v>883</v>
      </c>
      <c r="M907">
        <v>1.2543609261913469E-2</v>
      </c>
      <c r="N907">
        <v>-1.2543609261913469E-2</v>
      </c>
    </row>
    <row r="908" spans="1:14" x14ac:dyDescent="0.45">
      <c r="A908">
        <v>884</v>
      </c>
      <c r="B908">
        <v>1.2585969566285445E-3</v>
      </c>
      <c r="C908">
        <v>-1.2585969566285445E-3</v>
      </c>
      <c r="L908">
        <v>884</v>
      </c>
      <c r="M908">
        <v>1.0570421852072621E-3</v>
      </c>
      <c r="N908">
        <v>-1.0570421852072621E-3</v>
      </c>
    </row>
    <row r="909" spans="1:14" x14ac:dyDescent="0.45">
      <c r="A909">
        <v>885</v>
      </c>
      <c r="B909">
        <v>-7.7689173160457974E-3</v>
      </c>
      <c r="C909">
        <v>7.7689173160457974E-3</v>
      </c>
      <c r="L909">
        <v>885</v>
      </c>
      <c r="M909">
        <v>7.1803959577160853E-3</v>
      </c>
      <c r="N909">
        <v>-7.1803959577160853E-3</v>
      </c>
    </row>
    <row r="910" spans="1:14" x14ac:dyDescent="0.45">
      <c r="A910">
        <v>886</v>
      </c>
      <c r="B910">
        <v>-1.9674769472761235E-2</v>
      </c>
      <c r="C910">
        <v>1.9674769472761235E-2</v>
      </c>
      <c r="L910">
        <v>886</v>
      </c>
      <c r="M910">
        <v>1.6618806772583133E-2</v>
      </c>
      <c r="N910">
        <v>-1.6618806772583133E-2</v>
      </c>
    </row>
    <row r="911" spans="1:14" x14ac:dyDescent="0.45">
      <c r="A911">
        <v>887</v>
      </c>
      <c r="B911">
        <v>-5.8587476293639786E-3</v>
      </c>
      <c r="C911">
        <v>5.8587476293639786E-3</v>
      </c>
      <c r="L911">
        <v>887</v>
      </c>
      <c r="M911">
        <v>5.1533547088855776E-3</v>
      </c>
      <c r="N911">
        <v>-5.1533547088855776E-3</v>
      </c>
    </row>
    <row r="912" spans="1:14" x14ac:dyDescent="0.45">
      <c r="A912">
        <v>888</v>
      </c>
      <c r="B912">
        <v>-3.6345774462413164E-3</v>
      </c>
      <c r="C912">
        <v>3.6345774462413164E-3</v>
      </c>
      <c r="L912">
        <v>888</v>
      </c>
      <c r="M912">
        <v>1.648262549449493E-3</v>
      </c>
      <c r="N912">
        <v>-1.648262549449493E-3</v>
      </c>
    </row>
    <row r="913" spans="1:14" x14ac:dyDescent="0.45">
      <c r="A913">
        <v>889</v>
      </c>
      <c r="B913">
        <v>5.1051030380289174E-3</v>
      </c>
      <c r="C913">
        <v>-5.1051030380289174E-3</v>
      </c>
      <c r="L913">
        <v>889</v>
      </c>
      <c r="M913">
        <v>-5.9109121076476043E-3</v>
      </c>
      <c r="N913">
        <v>5.9109121076476043E-3</v>
      </c>
    </row>
    <row r="914" spans="1:14" x14ac:dyDescent="0.45">
      <c r="A914">
        <v>890</v>
      </c>
      <c r="B914">
        <v>-1.716276550123446E-2</v>
      </c>
      <c r="C914">
        <v>1.716276550123446E-2</v>
      </c>
      <c r="L914">
        <v>890</v>
      </c>
      <c r="M914">
        <v>8.2572616211572924E-3</v>
      </c>
      <c r="N914">
        <v>-8.2572616211572924E-3</v>
      </c>
    </row>
    <row r="915" spans="1:14" x14ac:dyDescent="0.45">
      <c r="A915">
        <v>891</v>
      </c>
      <c r="B915">
        <v>-9.4697533384337142E-3</v>
      </c>
      <c r="C915">
        <v>9.4697533384337142E-3</v>
      </c>
      <c r="L915">
        <v>891</v>
      </c>
      <c r="M915">
        <v>1.9438727315706089E-3</v>
      </c>
      <c r="N915">
        <v>-1.9438727315706089E-3</v>
      </c>
    </row>
    <row r="916" spans="1:14" x14ac:dyDescent="0.45">
      <c r="A916">
        <v>892</v>
      </c>
      <c r="B916">
        <v>1.3216782529417458E-2</v>
      </c>
      <c r="C916">
        <v>-1.3216782529417458E-2</v>
      </c>
      <c r="L916">
        <v>892</v>
      </c>
      <c r="M916">
        <v>-1.7355249158336507E-2</v>
      </c>
      <c r="N916">
        <v>1.7355249158336507E-2</v>
      </c>
    </row>
    <row r="917" spans="1:14" x14ac:dyDescent="0.45">
      <c r="A917">
        <v>893</v>
      </c>
      <c r="B917">
        <v>4.2126229945295413E-4</v>
      </c>
      <c r="C917">
        <v>-4.2126229945295413E-4</v>
      </c>
      <c r="L917">
        <v>893</v>
      </c>
      <c r="M917">
        <v>-7.2200429141839736E-3</v>
      </c>
      <c r="N917">
        <v>7.2200429141839736E-3</v>
      </c>
    </row>
    <row r="918" spans="1:14" x14ac:dyDescent="0.45">
      <c r="A918">
        <v>894</v>
      </c>
      <c r="B918">
        <v>-8.6324186812581274E-3</v>
      </c>
      <c r="C918">
        <v>8.6324186812581274E-3</v>
      </c>
      <c r="L918">
        <v>894</v>
      </c>
      <c r="M918">
        <v>-1.2539854327719979E-4</v>
      </c>
      <c r="N918">
        <v>1.2539854327719979E-4</v>
      </c>
    </row>
    <row r="919" spans="1:14" x14ac:dyDescent="0.45">
      <c r="A919">
        <v>895</v>
      </c>
      <c r="B919">
        <v>-1.6665598048536456E-2</v>
      </c>
      <c r="C919">
        <v>1.6665598048536456E-2</v>
      </c>
      <c r="L919">
        <v>895</v>
      </c>
      <c r="M919">
        <v>6.0613002682575762E-3</v>
      </c>
      <c r="N919">
        <v>-6.0613002682575762E-3</v>
      </c>
    </row>
    <row r="920" spans="1:14" x14ac:dyDescent="0.45">
      <c r="A920">
        <v>896</v>
      </c>
      <c r="B920">
        <v>-5.6755806731068181E-3</v>
      </c>
      <c r="C920">
        <v>5.6755806731068181E-3</v>
      </c>
      <c r="L920">
        <v>896</v>
      </c>
      <c r="M920">
        <v>-3.9049858718257511E-3</v>
      </c>
      <c r="N920">
        <v>3.9049858718257511E-3</v>
      </c>
    </row>
    <row r="921" spans="1:14" x14ac:dyDescent="0.45">
      <c r="A921">
        <v>897</v>
      </c>
      <c r="B921">
        <v>-2.2396107108581906E-2</v>
      </c>
      <c r="C921">
        <v>2.2396107108581906E-2</v>
      </c>
      <c r="L921">
        <v>897</v>
      </c>
      <c r="M921">
        <v>8.8273669723908724E-3</v>
      </c>
      <c r="N921">
        <v>-8.8273669723908724E-3</v>
      </c>
    </row>
    <row r="922" spans="1:14" x14ac:dyDescent="0.45">
      <c r="A922">
        <v>898</v>
      </c>
      <c r="B922">
        <v>-2.7446281759672189E-2</v>
      </c>
      <c r="C922">
        <v>2.7446281759672189E-2</v>
      </c>
      <c r="L922">
        <v>898</v>
      </c>
      <c r="M922">
        <v>1.2480264222887515E-2</v>
      </c>
      <c r="N922">
        <v>-1.2480264222887515E-2</v>
      </c>
    </row>
    <row r="923" spans="1:14" x14ac:dyDescent="0.45">
      <c r="A923">
        <v>899</v>
      </c>
      <c r="B923">
        <v>-5.7307260594306048E-4</v>
      </c>
      <c r="C923">
        <v>5.7307260594306048E-4</v>
      </c>
      <c r="L923">
        <v>899</v>
      </c>
      <c r="M923">
        <v>-9.2470841630144796E-3</v>
      </c>
      <c r="N923">
        <v>9.2470841630144796E-3</v>
      </c>
    </row>
    <row r="924" spans="1:14" x14ac:dyDescent="0.45">
      <c r="A924">
        <v>900</v>
      </c>
      <c r="B924">
        <v>-1.2374257930511548E-2</v>
      </c>
      <c r="C924">
        <v>1.2374257930511548E-2</v>
      </c>
      <c r="L924">
        <v>900</v>
      </c>
      <c r="M924">
        <v>-1.8874358230315351E-4</v>
      </c>
      <c r="N924">
        <v>1.8874358230315351E-4</v>
      </c>
    </row>
    <row r="925" spans="1:14" x14ac:dyDescent="0.45">
      <c r="A925">
        <v>901</v>
      </c>
      <c r="B925">
        <v>2.3837654022082462E-3</v>
      </c>
      <c r="C925">
        <v>-2.3837654022082462E-3</v>
      </c>
      <c r="L925">
        <v>901</v>
      </c>
      <c r="M925">
        <v>-1.2857751387493822E-2</v>
      </c>
      <c r="N925">
        <v>1.2857751387493822E-2</v>
      </c>
    </row>
    <row r="926" spans="1:14" x14ac:dyDescent="0.45">
      <c r="A926">
        <v>902</v>
      </c>
      <c r="B926">
        <v>-1.1667756813519644E-2</v>
      </c>
      <c r="C926">
        <v>1.1667756813519644E-2</v>
      </c>
      <c r="L926">
        <v>902</v>
      </c>
      <c r="M926">
        <v>-3.7994108067824937E-3</v>
      </c>
      <c r="N926">
        <v>3.7994108067824937E-3</v>
      </c>
    </row>
    <row r="927" spans="1:14" x14ac:dyDescent="0.45">
      <c r="A927">
        <v>903</v>
      </c>
      <c r="B927">
        <v>-1.9727102888834711E-2</v>
      </c>
      <c r="C927">
        <v>1.9727102888834711E-2</v>
      </c>
      <c r="L927">
        <v>903</v>
      </c>
      <c r="M927">
        <v>2.4295180307695851E-3</v>
      </c>
      <c r="N927">
        <v>-2.4295180307695851E-3</v>
      </c>
    </row>
    <row r="928" spans="1:14" x14ac:dyDescent="0.45">
      <c r="A928">
        <v>904</v>
      </c>
      <c r="B928">
        <v>-1.1510756565299219E-2</v>
      </c>
      <c r="C928">
        <v>1.1510756565299219E-2</v>
      </c>
      <c r="L928">
        <v>904</v>
      </c>
      <c r="M928">
        <v>-4.3272861319987718E-3</v>
      </c>
      <c r="N928">
        <v>4.3272861319987718E-3</v>
      </c>
    </row>
    <row r="929" spans="1:14" x14ac:dyDescent="0.45">
      <c r="A929">
        <v>905</v>
      </c>
      <c r="B929">
        <v>-1.394426041271578E-2</v>
      </c>
      <c r="C929">
        <v>1.394426041271578E-2</v>
      </c>
      <c r="L929">
        <v>905</v>
      </c>
      <c r="M929">
        <v>-3.6938357417392381E-3</v>
      </c>
      <c r="N929">
        <v>3.6938357417392381E-3</v>
      </c>
    </row>
    <row r="930" spans="1:14" x14ac:dyDescent="0.45">
      <c r="A930">
        <v>906</v>
      </c>
      <c r="B930">
        <v>-4.8382460159312277E-3</v>
      </c>
      <c r="C930">
        <v>4.8382460159312277E-3</v>
      </c>
      <c r="L930">
        <v>906</v>
      </c>
      <c r="M930">
        <v>-1.2224300997234289E-2</v>
      </c>
      <c r="N930">
        <v>1.2224300997234289E-2</v>
      </c>
    </row>
    <row r="931" spans="1:14" x14ac:dyDescent="0.45">
      <c r="A931">
        <v>907</v>
      </c>
      <c r="B931">
        <v>-1.708426537712425E-2</v>
      </c>
      <c r="C931">
        <v>1.708426537712425E-2</v>
      </c>
      <c r="L931">
        <v>907</v>
      </c>
      <c r="M931">
        <v>-2.9548102864364505E-3</v>
      </c>
      <c r="N931">
        <v>2.9548102864364505E-3</v>
      </c>
    </row>
    <row r="932" spans="1:14" x14ac:dyDescent="0.45">
      <c r="A932">
        <v>908</v>
      </c>
      <c r="B932">
        <v>-4.5242455194903809E-3</v>
      </c>
      <c r="C932">
        <v>4.5242455194903809E-3</v>
      </c>
      <c r="L932">
        <v>908</v>
      </c>
      <c r="M932">
        <v>-1.3280051647666845E-2</v>
      </c>
      <c r="N932">
        <v>1.3280051647666845E-2</v>
      </c>
    </row>
    <row r="933" spans="1:14" x14ac:dyDescent="0.45">
      <c r="A933">
        <v>909</v>
      </c>
      <c r="B933">
        <v>-1.0987422404564474E-2</v>
      </c>
      <c r="C933">
        <v>1.0987422404564474E-2</v>
      </c>
      <c r="L933">
        <v>909</v>
      </c>
      <c r="M933">
        <v>-9.2470841630144796E-3</v>
      </c>
      <c r="N933">
        <v>9.2470841630144796E-3</v>
      </c>
    </row>
    <row r="934" spans="1:14" x14ac:dyDescent="0.45">
      <c r="A934">
        <v>910</v>
      </c>
      <c r="B934">
        <v>-1.611609717976497E-2</v>
      </c>
      <c r="C934">
        <v>1.611609717976497E-2</v>
      </c>
      <c r="L934">
        <v>910</v>
      </c>
      <c r="M934">
        <v>-5.2352316913707704E-3</v>
      </c>
      <c r="N934">
        <v>5.2352316913707704E-3</v>
      </c>
    </row>
    <row r="935" spans="1:14" x14ac:dyDescent="0.45">
      <c r="A935">
        <v>911</v>
      </c>
      <c r="B935">
        <v>1.1015967084081228E-3</v>
      </c>
      <c r="C935">
        <v>-1.1015967084081228E-3</v>
      </c>
      <c r="L935">
        <v>911</v>
      </c>
      <c r="M935">
        <v>-2.0480271083616875E-2</v>
      </c>
      <c r="N935">
        <v>2.0480271083616875E-2</v>
      </c>
    </row>
    <row r="936" spans="1:14" x14ac:dyDescent="0.45">
      <c r="A936">
        <v>912</v>
      </c>
      <c r="B936">
        <v>7.8759621196727598E-4</v>
      </c>
      <c r="C936">
        <v>-7.8759621196727598E-4</v>
      </c>
      <c r="L936">
        <v>912</v>
      </c>
      <c r="M936">
        <v>-2.1578251760066731E-2</v>
      </c>
      <c r="N936">
        <v>2.1578251760066731E-2</v>
      </c>
    </row>
    <row r="937" spans="1:14" x14ac:dyDescent="0.45">
      <c r="A937">
        <v>913</v>
      </c>
      <c r="B937">
        <v>-2.5666945613174064E-2</v>
      </c>
      <c r="C937">
        <v>2.5666945613174064E-2</v>
      </c>
      <c r="L937">
        <v>913</v>
      </c>
      <c r="M937">
        <v>-2.7436601563499375E-3</v>
      </c>
      <c r="N937">
        <v>2.7436601563499375E-3</v>
      </c>
    </row>
    <row r="938" spans="1:14" x14ac:dyDescent="0.45">
      <c r="A938">
        <v>914</v>
      </c>
      <c r="B938">
        <v>-2.3102608225573806E-2</v>
      </c>
      <c r="C938">
        <v>2.3102608225573806E-2</v>
      </c>
      <c r="L938">
        <v>914</v>
      </c>
      <c r="M938">
        <v>-7.7901482654175553E-3</v>
      </c>
      <c r="N938">
        <v>7.7901482654175553E-3</v>
      </c>
    </row>
    <row r="939" spans="1:14" x14ac:dyDescent="0.45">
      <c r="A939">
        <v>915</v>
      </c>
      <c r="B939">
        <v>-1.33947595439443E-2</v>
      </c>
      <c r="C939">
        <v>1.33947595439443E-2</v>
      </c>
      <c r="L939">
        <v>915</v>
      </c>
      <c r="M939">
        <v>-1.6003888325782839E-2</v>
      </c>
      <c r="N939">
        <v>1.6003888325782839E-2</v>
      </c>
    </row>
    <row r="940" spans="1:14" x14ac:dyDescent="0.45">
      <c r="A940">
        <v>916</v>
      </c>
      <c r="B940">
        <v>-1.9386935684357121E-2</v>
      </c>
      <c r="C940">
        <v>1.9386935684357121E-2</v>
      </c>
      <c r="L940">
        <v>916</v>
      </c>
      <c r="M940">
        <v>-1.8959990146993993E-2</v>
      </c>
      <c r="N940">
        <v>1.8959990146993993E-2</v>
      </c>
    </row>
    <row r="941" spans="1:14" x14ac:dyDescent="0.45">
      <c r="A941">
        <v>917</v>
      </c>
      <c r="B941">
        <v>4.5192499750310339E-2</v>
      </c>
      <c r="C941">
        <v>-4.5192499750310339E-2</v>
      </c>
      <c r="L941">
        <v>917</v>
      </c>
      <c r="M941">
        <v>2.4959236911000323E-2</v>
      </c>
      <c r="N941">
        <v>-2.4959236911000323E-2</v>
      </c>
    </row>
    <row r="942" spans="1:14" x14ac:dyDescent="0.45">
      <c r="A942">
        <v>918</v>
      </c>
      <c r="B942">
        <v>4.0377825471550693E-2</v>
      </c>
      <c r="C942">
        <v>-4.0377825471550693E-2</v>
      </c>
      <c r="L942">
        <v>918</v>
      </c>
      <c r="M942">
        <v>2.8548789122471014E-2</v>
      </c>
      <c r="N942">
        <v>-2.8548789122471014E-2</v>
      </c>
    </row>
    <row r="943" spans="1:14" x14ac:dyDescent="0.45">
      <c r="A943">
        <v>919</v>
      </c>
      <c r="B943">
        <v>3.9095656777750572E-2</v>
      </c>
      <c r="C943">
        <v>-3.9095656777750572E-2</v>
      </c>
      <c r="L943">
        <v>919</v>
      </c>
      <c r="M943">
        <v>2.8210948914332599E-2</v>
      </c>
      <c r="N943">
        <v>-2.8210948914332599E-2</v>
      </c>
    </row>
    <row r="944" spans="1:14" x14ac:dyDescent="0.45">
      <c r="A944">
        <v>920</v>
      </c>
      <c r="B944">
        <v>3.5379984236533886E-2</v>
      </c>
      <c r="C944">
        <v>-3.5379984236533886E-2</v>
      </c>
      <c r="L944">
        <v>920</v>
      </c>
      <c r="M944">
        <v>3.078698050138803E-2</v>
      </c>
      <c r="N944">
        <v>-3.078698050138803E-2</v>
      </c>
    </row>
    <row r="945" spans="1:14" x14ac:dyDescent="0.45">
      <c r="A945">
        <v>921</v>
      </c>
      <c r="B945">
        <v>5.1053842350539475E-2</v>
      </c>
      <c r="C945">
        <v>0.94894615764946055</v>
      </c>
      <c r="L945">
        <v>921</v>
      </c>
      <c r="M945">
        <v>1.7357832227885922E-2</v>
      </c>
      <c r="N945">
        <v>0.98264216777211411</v>
      </c>
    </row>
    <row r="946" spans="1:14" x14ac:dyDescent="0.45">
      <c r="A946">
        <v>922</v>
      </c>
      <c r="B946">
        <v>4.5951334283375722E-2</v>
      </c>
      <c r="C946">
        <v>-4.5951334283375722E-2</v>
      </c>
      <c r="L946">
        <v>922</v>
      </c>
      <c r="M946">
        <v>2.0145013945027872E-2</v>
      </c>
      <c r="N946">
        <v>-2.0145013945027872E-2</v>
      </c>
    </row>
    <row r="947" spans="1:14" x14ac:dyDescent="0.45">
      <c r="A947">
        <v>923</v>
      </c>
      <c r="B947">
        <v>3.16643116953172E-2</v>
      </c>
      <c r="C947">
        <v>-3.16643116953172E-2</v>
      </c>
      <c r="L947">
        <v>923</v>
      </c>
      <c r="M947">
        <v>2.9118894473704596E-2</v>
      </c>
      <c r="N947">
        <v>-2.9118894473704596E-2</v>
      </c>
    </row>
    <row r="948" spans="1:14" x14ac:dyDescent="0.45">
      <c r="A948">
        <v>924</v>
      </c>
      <c r="B948">
        <v>1.1385112966845851E-2</v>
      </c>
      <c r="C948">
        <v>-1.1385112966845851E-2</v>
      </c>
      <c r="L948">
        <v>924</v>
      </c>
      <c r="M948">
        <v>4.4722889087097761E-2</v>
      </c>
      <c r="N948">
        <v>-4.4722889087097761E-2</v>
      </c>
    </row>
    <row r="949" spans="1:14" x14ac:dyDescent="0.45">
      <c r="A949">
        <v>925</v>
      </c>
      <c r="B949">
        <v>3.9514324106338365E-2</v>
      </c>
      <c r="C949">
        <v>-3.9514324106338365E-2</v>
      </c>
      <c r="L949">
        <v>925</v>
      </c>
      <c r="M949">
        <v>1.9701598671846197E-2</v>
      </c>
      <c r="N949">
        <v>-1.9701598671846197E-2</v>
      </c>
    </row>
    <row r="950" spans="1:14" x14ac:dyDescent="0.45">
      <c r="A950">
        <v>926</v>
      </c>
      <c r="B950">
        <v>1.5126952216099273E-2</v>
      </c>
      <c r="C950">
        <v>-1.5126952216099273E-2</v>
      </c>
      <c r="L950">
        <v>926</v>
      </c>
      <c r="M950">
        <v>3.7163714430000667E-2</v>
      </c>
      <c r="N950">
        <v>-3.7163714430000667E-2</v>
      </c>
    </row>
    <row r="951" spans="1:14" x14ac:dyDescent="0.45">
      <c r="A951">
        <v>927</v>
      </c>
      <c r="B951">
        <v>3.6034151937452318E-2</v>
      </c>
      <c r="C951">
        <v>-3.6034151937452318E-2</v>
      </c>
      <c r="L951">
        <v>927</v>
      </c>
      <c r="M951">
        <v>1.8856998151500153E-2</v>
      </c>
      <c r="N951">
        <v>-1.8856998151500153E-2</v>
      </c>
    </row>
    <row r="952" spans="1:14" x14ac:dyDescent="0.45">
      <c r="A952">
        <v>928</v>
      </c>
      <c r="B952">
        <v>2.8445806606798525E-2</v>
      </c>
      <c r="C952">
        <v>-2.8445806606798525E-2</v>
      </c>
      <c r="L952">
        <v>928</v>
      </c>
      <c r="M952">
        <v>2.2383205323944888E-2</v>
      </c>
      <c r="N952">
        <v>-2.2383205323944888E-2</v>
      </c>
    </row>
    <row r="953" spans="1:14" x14ac:dyDescent="0.45">
      <c r="A953">
        <v>929</v>
      </c>
      <c r="B953">
        <v>3.9854491310815948E-2</v>
      </c>
      <c r="C953">
        <v>-3.9854491310815948E-2</v>
      </c>
      <c r="L953">
        <v>929</v>
      </c>
      <c r="M953">
        <v>1.2585839287930771E-2</v>
      </c>
      <c r="N953">
        <v>-1.2585839287930771E-2</v>
      </c>
    </row>
    <row r="954" spans="1:14" x14ac:dyDescent="0.45">
      <c r="A954">
        <v>930</v>
      </c>
      <c r="B954">
        <v>3.0774643622068137E-2</v>
      </c>
      <c r="C954">
        <v>-3.0774643622068137E-2</v>
      </c>
      <c r="L954">
        <v>930</v>
      </c>
      <c r="M954">
        <v>1.9828288749898101E-2</v>
      </c>
      <c r="N954">
        <v>-1.9828288749898101E-2</v>
      </c>
    </row>
    <row r="955" spans="1:14" x14ac:dyDescent="0.45">
      <c r="A955">
        <v>931</v>
      </c>
      <c r="B955">
        <v>3.7918154916097395E-2</v>
      </c>
      <c r="C955">
        <v>-3.7918154916097395E-2</v>
      </c>
      <c r="L955">
        <v>931</v>
      </c>
      <c r="M955">
        <v>1.2290229105809656E-2</v>
      </c>
      <c r="N955">
        <v>-1.2290229105809656E-2</v>
      </c>
    </row>
    <row r="956" spans="1:14" x14ac:dyDescent="0.45">
      <c r="A956">
        <v>932</v>
      </c>
      <c r="B956">
        <v>3.276331343286016E-2</v>
      </c>
      <c r="C956">
        <v>-3.276331343286016E-2</v>
      </c>
      <c r="L956">
        <v>932</v>
      </c>
      <c r="M956">
        <v>1.5626401161176532E-2</v>
      </c>
      <c r="N956">
        <v>-1.5626401161176532E-2</v>
      </c>
    </row>
    <row r="957" spans="1:14" x14ac:dyDescent="0.45">
      <c r="A957">
        <v>933</v>
      </c>
      <c r="B957">
        <v>2.4360988182817204E-3</v>
      </c>
      <c r="C957">
        <v>-2.4360988182817204E-3</v>
      </c>
      <c r="L957">
        <v>933</v>
      </c>
      <c r="M957">
        <v>3.935967578290038E-2</v>
      </c>
      <c r="N957">
        <v>-3.935967578290038E-2</v>
      </c>
    </row>
    <row r="958" spans="1:14" x14ac:dyDescent="0.45">
      <c r="A958">
        <v>934</v>
      </c>
      <c r="B958">
        <v>2.0517294071667143E-2</v>
      </c>
      <c r="C958">
        <v>-2.0517294071667143E-2</v>
      </c>
      <c r="L958">
        <v>934</v>
      </c>
      <c r="M958">
        <v>2.3270035870308237E-2</v>
      </c>
      <c r="N958">
        <v>-2.3270035870308237E-2</v>
      </c>
    </row>
    <row r="959" spans="1:14" x14ac:dyDescent="0.45">
      <c r="A959">
        <v>935</v>
      </c>
      <c r="B959">
        <v>1.6932455070634143E-2</v>
      </c>
      <c r="C959">
        <v>-1.6932455070634143E-2</v>
      </c>
      <c r="L959">
        <v>935</v>
      </c>
      <c r="M959">
        <v>2.5698262366303112E-2</v>
      </c>
      <c r="N959">
        <v>-2.5698262366303112E-2</v>
      </c>
    </row>
    <row r="960" spans="1:14" x14ac:dyDescent="0.45">
      <c r="A960">
        <v>936</v>
      </c>
      <c r="B960">
        <v>3.2187645856051939E-2</v>
      </c>
      <c r="C960">
        <v>-3.2187645856051939E-2</v>
      </c>
      <c r="L960">
        <v>936</v>
      </c>
      <c r="M960">
        <v>1.2733644378991328E-2</v>
      </c>
      <c r="N960">
        <v>-1.2733644378991328E-2</v>
      </c>
    </row>
    <row r="961" spans="1:14" x14ac:dyDescent="0.45">
      <c r="A961">
        <v>937</v>
      </c>
      <c r="B961">
        <v>3.0957810578325293E-2</v>
      </c>
      <c r="C961">
        <v>-3.0957810578325293E-2</v>
      </c>
      <c r="L961">
        <v>937</v>
      </c>
      <c r="M961">
        <v>1.3578244899337372E-2</v>
      </c>
      <c r="N961">
        <v>-1.3578244899337372E-2</v>
      </c>
    </row>
    <row r="962" spans="1:14" x14ac:dyDescent="0.45">
      <c r="A962">
        <v>938</v>
      </c>
      <c r="B962">
        <v>1.0155277689119202E-2</v>
      </c>
      <c r="C962">
        <v>-1.0155277689119202E-2</v>
      </c>
      <c r="L962">
        <v>938</v>
      </c>
      <c r="M962">
        <v>2.960453977290357E-2</v>
      </c>
      <c r="N962">
        <v>-2.960453977290357E-2</v>
      </c>
    </row>
    <row r="963" spans="1:14" x14ac:dyDescent="0.45">
      <c r="A963">
        <v>939</v>
      </c>
      <c r="B963">
        <v>2.9754142008635381E-2</v>
      </c>
      <c r="C963">
        <v>-2.9754142008635381E-2</v>
      </c>
      <c r="L963">
        <v>939</v>
      </c>
      <c r="M963">
        <v>1.3662704951371977E-2</v>
      </c>
      <c r="N963">
        <v>-1.3662704951371977E-2</v>
      </c>
    </row>
    <row r="964" spans="1:14" x14ac:dyDescent="0.45">
      <c r="A964">
        <v>940</v>
      </c>
      <c r="B964">
        <v>2.1040628232401888E-2</v>
      </c>
      <c r="C964">
        <v>-2.1040628232401888E-2</v>
      </c>
      <c r="L964">
        <v>940</v>
      </c>
      <c r="M964">
        <v>1.9596023606802942E-2</v>
      </c>
      <c r="N964">
        <v>-1.9596023606802942E-2</v>
      </c>
    </row>
    <row r="965" spans="1:14" x14ac:dyDescent="0.45">
      <c r="A965">
        <v>941</v>
      </c>
      <c r="B965">
        <v>4.1947827953754922E-2</v>
      </c>
      <c r="C965">
        <v>-4.1947827953754922E-2</v>
      </c>
      <c r="L965">
        <v>941</v>
      </c>
      <c r="M965">
        <v>2.1339078486484692E-3</v>
      </c>
      <c r="N965">
        <v>-2.1339078486484692E-3</v>
      </c>
    </row>
    <row r="966" spans="1:14" x14ac:dyDescent="0.45">
      <c r="A966">
        <v>942</v>
      </c>
      <c r="B966">
        <v>2.8184139526431146E-2</v>
      </c>
      <c r="C966">
        <v>-2.8184139526431146E-2</v>
      </c>
      <c r="L966">
        <v>942</v>
      </c>
      <c r="M966">
        <v>1.1572318663515518E-2</v>
      </c>
      <c r="N966">
        <v>-1.1572318663515518E-2</v>
      </c>
    </row>
    <row r="967" spans="1:14" x14ac:dyDescent="0.45">
      <c r="A967">
        <v>943</v>
      </c>
      <c r="B967">
        <v>3.0748476914031396E-2</v>
      </c>
      <c r="C967">
        <v>-3.0748476914031396E-2</v>
      </c>
      <c r="L967">
        <v>943</v>
      </c>
      <c r="M967">
        <v>9.4608173626504061E-3</v>
      </c>
      <c r="N967">
        <v>-9.4608173626504061E-3</v>
      </c>
    </row>
    <row r="968" spans="1:14" x14ac:dyDescent="0.45">
      <c r="A968">
        <v>944</v>
      </c>
      <c r="B968">
        <v>5.4452702425065013E-3</v>
      </c>
      <c r="C968">
        <v>-5.4452702425065013E-3</v>
      </c>
      <c r="L968">
        <v>944</v>
      </c>
      <c r="M968">
        <v>2.9731229850955474E-2</v>
      </c>
      <c r="N968">
        <v>-2.9731229850955474E-2</v>
      </c>
    </row>
    <row r="969" spans="1:14" x14ac:dyDescent="0.45">
      <c r="A969">
        <v>945</v>
      </c>
      <c r="B969">
        <v>2.6771137292447338E-2</v>
      </c>
      <c r="C969">
        <v>-2.6771137292447338E-2</v>
      </c>
      <c r="L969">
        <v>945</v>
      </c>
      <c r="M969">
        <v>1.1910158871653934E-2</v>
      </c>
      <c r="N969">
        <v>-1.1910158871653934E-2</v>
      </c>
    </row>
    <row r="970" spans="1:14" x14ac:dyDescent="0.45">
      <c r="A970">
        <v>946</v>
      </c>
      <c r="B970">
        <v>1.2379447872241866E-2</v>
      </c>
      <c r="C970">
        <v>-1.2379447872241866E-2</v>
      </c>
      <c r="L970">
        <v>946</v>
      </c>
      <c r="M970">
        <v>2.1982020076780517E-2</v>
      </c>
      <c r="N970">
        <v>-2.1982020076780517E-2</v>
      </c>
    </row>
    <row r="971" spans="1:14" x14ac:dyDescent="0.45">
      <c r="A971">
        <v>947</v>
      </c>
      <c r="B971">
        <v>-2.1954085042207687E-3</v>
      </c>
      <c r="C971">
        <v>2.1954085042207687E-3</v>
      </c>
      <c r="L971">
        <v>947</v>
      </c>
      <c r="M971">
        <v>3.3447472140478073E-2</v>
      </c>
      <c r="N971">
        <v>-3.3447472140478073E-2</v>
      </c>
    </row>
    <row r="972" spans="1:14" x14ac:dyDescent="0.45">
      <c r="A972">
        <v>948</v>
      </c>
      <c r="B972">
        <v>2.9963475672929278E-2</v>
      </c>
      <c r="C972">
        <v>-2.9963475672929278E-2</v>
      </c>
      <c r="L972">
        <v>948</v>
      </c>
      <c r="M972">
        <v>6.8425557495776675E-3</v>
      </c>
      <c r="N972">
        <v>-6.8425557495776675E-3</v>
      </c>
    </row>
    <row r="973" spans="1:14" x14ac:dyDescent="0.45">
      <c r="A973">
        <v>949</v>
      </c>
      <c r="B973">
        <v>3.006814250507623E-2</v>
      </c>
      <c r="C973">
        <v>-3.006814250507623E-2</v>
      </c>
      <c r="L973">
        <v>949</v>
      </c>
      <c r="M973">
        <v>6.4624855154219478E-3</v>
      </c>
      <c r="N973">
        <v>-6.4624855154219478E-3</v>
      </c>
    </row>
    <row r="974" spans="1:14" x14ac:dyDescent="0.45">
      <c r="A974">
        <v>950</v>
      </c>
      <c r="B974">
        <v>1.1044945762368266E-2</v>
      </c>
      <c r="C974">
        <v>-1.1044945762368266E-2</v>
      </c>
      <c r="L974">
        <v>950</v>
      </c>
      <c r="M974">
        <v>2.1686409894659402E-2</v>
      </c>
      <c r="N974">
        <v>-2.1686409894659402E-2</v>
      </c>
    </row>
    <row r="975" spans="1:14" x14ac:dyDescent="0.45">
      <c r="A975">
        <v>951</v>
      </c>
      <c r="B975">
        <v>2.8942974059496529E-2</v>
      </c>
      <c r="C975">
        <v>-2.8942974059496529E-2</v>
      </c>
      <c r="L975">
        <v>951</v>
      </c>
      <c r="M975">
        <v>6.7580956975430628E-3</v>
      </c>
      <c r="N975">
        <v>-6.7580956975430628E-3</v>
      </c>
    </row>
    <row r="976" spans="1:14" x14ac:dyDescent="0.45">
      <c r="A976">
        <v>952</v>
      </c>
      <c r="B976">
        <v>8.4806083747680193E-3</v>
      </c>
      <c r="C976">
        <v>-8.4806083747680193E-3</v>
      </c>
      <c r="L976">
        <v>952</v>
      </c>
      <c r="M976">
        <v>2.2214285219875677E-2</v>
      </c>
      <c r="N976">
        <v>-2.2214285219875677E-2</v>
      </c>
    </row>
    <row r="977" spans="1:14" x14ac:dyDescent="0.45">
      <c r="A977">
        <v>953</v>
      </c>
      <c r="B977">
        <v>2.5384301766500264E-2</v>
      </c>
      <c r="C977">
        <v>-2.5384301766500264E-2</v>
      </c>
      <c r="L977">
        <v>953</v>
      </c>
      <c r="M977">
        <v>8.4684117512438036E-3</v>
      </c>
      <c r="N977">
        <v>-8.4684117512438036E-3</v>
      </c>
    </row>
    <row r="978" spans="1:14" x14ac:dyDescent="0.45">
      <c r="A978">
        <v>954</v>
      </c>
      <c r="B978">
        <v>1.7037121902781092E-2</v>
      </c>
      <c r="C978">
        <v>-1.7037121902781092E-2</v>
      </c>
      <c r="L978">
        <v>954</v>
      </c>
      <c r="M978">
        <v>1.391608510747579E-2</v>
      </c>
      <c r="N978">
        <v>-1.391608510747579E-2</v>
      </c>
    </row>
    <row r="979" spans="1:14" x14ac:dyDescent="0.45">
      <c r="A979">
        <v>955</v>
      </c>
      <c r="B979">
        <v>8.2189412944006467E-3</v>
      </c>
      <c r="C979">
        <v>-8.2189412944006467E-3</v>
      </c>
      <c r="L979">
        <v>955</v>
      </c>
      <c r="M979">
        <v>2.0525084179183591E-2</v>
      </c>
      <c r="N979">
        <v>-2.0525084179183591E-2</v>
      </c>
    </row>
    <row r="980" spans="1:14" x14ac:dyDescent="0.45">
      <c r="A980">
        <v>956</v>
      </c>
      <c r="B980">
        <v>1.4682118179474742E-2</v>
      </c>
      <c r="C980">
        <v>-1.4682118179474742E-2</v>
      </c>
      <c r="L980">
        <v>956</v>
      </c>
      <c r="M980">
        <v>1.4169465263579605E-2</v>
      </c>
      <c r="N980">
        <v>-1.4169465263579605E-2</v>
      </c>
    </row>
    <row r="981" spans="1:14" x14ac:dyDescent="0.45">
      <c r="A981">
        <v>957</v>
      </c>
      <c r="B981">
        <v>1.4551284639291055E-2</v>
      </c>
      <c r="C981">
        <v>-1.4551284639291055E-2</v>
      </c>
      <c r="L981">
        <v>957</v>
      </c>
      <c r="M981">
        <v>1.3958315133493094E-2</v>
      </c>
      <c r="N981">
        <v>-1.3958315133493094E-2</v>
      </c>
    </row>
    <row r="982" spans="1:14" x14ac:dyDescent="0.45">
      <c r="A982">
        <v>958</v>
      </c>
      <c r="B982">
        <v>1.8057623516213844E-2</v>
      </c>
      <c r="C982">
        <v>-1.8057623516213844E-2</v>
      </c>
      <c r="L982">
        <v>958</v>
      </c>
      <c r="M982">
        <v>9.8197725837974748E-3</v>
      </c>
      <c r="N982">
        <v>-9.8197725837974748E-3</v>
      </c>
    </row>
    <row r="983" spans="1:14" x14ac:dyDescent="0.45">
      <c r="A983">
        <v>959</v>
      </c>
      <c r="B983">
        <v>2.025562699129977E-2</v>
      </c>
      <c r="C983">
        <v>-2.025562699129977E-2</v>
      </c>
      <c r="L983">
        <v>959</v>
      </c>
      <c r="M983">
        <v>8.0038814650534792E-3</v>
      </c>
      <c r="N983">
        <v>-8.0038814650534792E-3</v>
      </c>
    </row>
    <row r="984" spans="1:14" x14ac:dyDescent="0.45">
      <c r="A984">
        <v>960</v>
      </c>
      <c r="B984">
        <v>2.594970865158093E-6</v>
      </c>
      <c r="C984">
        <v>-2.594970865158093E-6</v>
      </c>
      <c r="L984">
        <v>960</v>
      </c>
      <c r="M984">
        <v>2.3903486260567767E-2</v>
      </c>
      <c r="N984">
        <v>-2.3903486260567767E-2</v>
      </c>
    </row>
    <row r="985" spans="1:14" x14ac:dyDescent="0.45">
      <c r="A985">
        <v>961</v>
      </c>
      <c r="B985">
        <v>1.3269115945490932E-2</v>
      </c>
      <c r="C985">
        <v>-1.3269115945490932E-2</v>
      </c>
      <c r="L985">
        <v>961</v>
      </c>
      <c r="M985">
        <v>1.2987024535095142E-2</v>
      </c>
      <c r="N985">
        <v>-1.2987024535095142E-2</v>
      </c>
    </row>
    <row r="986" spans="1:14" x14ac:dyDescent="0.45">
      <c r="A986">
        <v>962</v>
      </c>
      <c r="B986">
        <v>1.1646780047213224E-2</v>
      </c>
      <c r="C986">
        <v>-1.1646780047213224E-2</v>
      </c>
      <c r="L986">
        <v>962</v>
      </c>
      <c r="M986">
        <v>1.4127235237562302E-2</v>
      </c>
      <c r="N986">
        <v>-1.4127235237562302E-2</v>
      </c>
    </row>
    <row r="987" spans="1:14" x14ac:dyDescent="0.45">
      <c r="A987">
        <v>963</v>
      </c>
      <c r="B987">
        <v>2.6169303007602382E-2</v>
      </c>
      <c r="C987">
        <v>-2.6169303007602382E-2</v>
      </c>
      <c r="L987">
        <v>963</v>
      </c>
      <c r="M987">
        <v>2.0072177705965618E-3</v>
      </c>
      <c r="N987">
        <v>-2.0072177705965618E-3</v>
      </c>
    </row>
    <row r="988" spans="1:14" x14ac:dyDescent="0.45">
      <c r="A988">
        <v>964</v>
      </c>
      <c r="B988">
        <v>-5.1784132204088125E-3</v>
      </c>
      <c r="C988">
        <v>5.1784132204088125E-3</v>
      </c>
      <c r="L988">
        <v>964</v>
      </c>
      <c r="M988">
        <v>2.6901818107796228E-2</v>
      </c>
      <c r="N988">
        <v>-2.6901818107796228E-2</v>
      </c>
    </row>
    <row r="989" spans="1:14" x14ac:dyDescent="0.45">
      <c r="A989">
        <v>965</v>
      </c>
      <c r="B989">
        <v>4.8696026656982819E-3</v>
      </c>
      <c r="C989">
        <v>-4.8696026656982819E-3</v>
      </c>
      <c r="L989">
        <v>965</v>
      </c>
      <c r="M989">
        <v>1.7822362514076248E-2</v>
      </c>
      <c r="N989">
        <v>-1.7822362514076248E-2</v>
      </c>
    </row>
    <row r="990" spans="1:14" x14ac:dyDescent="0.45">
      <c r="A990">
        <v>966</v>
      </c>
      <c r="B990">
        <v>2.5407656504286696E-3</v>
      </c>
      <c r="C990">
        <v>-2.5407656504286696E-3</v>
      </c>
      <c r="L990">
        <v>966</v>
      </c>
      <c r="M990">
        <v>1.9659368645828894E-2</v>
      </c>
      <c r="N990">
        <v>-1.9659368645828894E-2</v>
      </c>
    </row>
    <row r="991" spans="1:14" x14ac:dyDescent="0.45">
      <c r="A991">
        <v>967</v>
      </c>
      <c r="B991">
        <v>1.3426116193711354E-2</v>
      </c>
      <c r="C991">
        <v>-1.3426116193711354E-2</v>
      </c>
      <c r="L991">
        <v>967</v>
      </c>
      <c r="M991">
        <v>1.066437310414352E-2</v>
      </c>
      <c r="N991">
        <v>-1.066437310414352E-2</v>
      </c>
    </row>
    <row r="992" spans="1:14" x14ac:dyDescent="0.45">
      <c r="A992">
        <v>968</v>
      </c>
      <c r="B992">
        <v>1.5153118924136011E-2</v>
      </c>
      <c r="C992">
        <v>-1.5153118924136011E-2</v>
      </c>
      <c r="L992">
        <v>968</v>
      </c>
      <c r="M992">
        <v>9.0385171024773836E-3</v>
      </c>
      <c r="N992">
        <v>-9.0385171024773836E-3</v>
      </c>
    </row>
    <row r="993" spans="1:14" x14ac:dyDescent="0.45">
      <c r="A993">
        <v>969</v>
      </c>
      <c r="B993">
        <v>2.4913301021838995E-2</v>
      </c>
      <c r="C993">
        <v>-2.4913301021838995E-2</v>
      </c>
      <c r="L993">
        <v>969</v>
      </c>
      <c r="M993">
        <v>6.9808696406019246E-4</v>
      </c>
      <c r="N993">
        <v>-6.9808696406019246E-4</v>
      </c>
    </row>
    <row r="994" spans="1:14" x14ac:dyDescent="0.45">
      <c r="A994">
        <v>970</v>
      </c>
      <c r="B994">
        <v>-1.0964067666778057E-3</v>
      </c>
      <c r="C994">
        <v>1.0964067666778057E-3</v>
      </c>
      <c r="L994">
        <v>970</v>
      </c>
      <c r="M994">
        <v>2.1665294881650751E-2</v>
      </c>
      <c r="N994">
        <v>-2.1665294881650751E-2</v>
      </c>
    </row>
    <row r="995" spans="1:14" x14ac:dyDescent="0.45">
      <c r="A995">
        <v>971</v>
      </c>
      <c r="B995">
        <v>-1.7319765749454888E-2</v>
      </c>
      <c r="C995">
        <v>1.7319765749454888E-2</v>
      </c>
      <c r="L995">
        <v>971</v>
      </c>
      <c r="M995">
        <v>3.4355417699850073E-2</v>
      </c>
      <c r="N995">
        <v>-3.4355417699850073E-2</v>
      </c>
    </row>
    <row r="996" spans="1:14" x14ac:dyDescent="0.45">
      <c r="A996">
        <v>972</v>
      </c>
      <c r="B996">
        <v>-2.8523881753895163E-4</v>
      </c>
      <c r="C996">
        <v>2.8523881753895163E-4</v>
      </c>
      <c r="L996">
        <v>972</v>
      </c>
      <c r="M996">
        <v>2.0271704023079776E-2</v>
      </c>
      <c r="N996">
        <v>-2.0271704023079776E-2</v>
      </c>
    </row>
    <row r="997" spans="1:14" x14ac:dyDescent="0.45">
      <c r="A997">
        <v>973</v>
      </c>
      <c r="B997">
        <v>-6.9839160749436795E-3</v>
      </c>
      <c r="C997">
        <v>6.9839160749436795E-3</v>
      </c>
      <c r="L997">
        <v>973</v>
      </c>
      <c r="M997">
        <v>2.5170387041086834E-2</v>
      </c>
      <c r="N997">
        <v>-2.5170387041086834E-2</v>
      </c>
    </row>
    <row r="998" spans="1:14" x14ac:dyDescent="0.45">
      <c r="A998">
        <v>974</v>
      </c>
      <c r="B998">
        <v>1.9078125129646593E-2</v>
      </c>
      <c r="C998">
        <v>-1.9078125129646593E-2</v>
      </c>
      <c r="L998">
        <v>974</v>
      </c>
      <c r="M998">
        <v>3.8653389153578605E-3</v>
      </c>
      <c r="N998">
        <v>-3.8653389153578605E-3</v>
      </c>
    </row>
    <row r="999" spans="1:14" x14ac:dyDescent="0.45">
      <c r="A999">
        <v>975</v>
      </c>
      <c r="B999">
        <v>2.5930990665021438E-3</v>
      </c>
      <c r="C999">
        <v>-2.5930990665021438E-3</v>
      </c>
      <c r="L999">
        <v>975</v>
      </c>
      <c r="M999">
        <v>1.579532126524574E-2</v>
      </c>
      <c r="N999">
        <v>-1.579532126524574E-2</v>
      </c>
    </row>
    <row r="1000" spans="1:14" x14ac:dyDescent="0.45">
      <c r="A1000">
        <v>976</v>
      </c>
      <c r="B1000">
        <v>3.7444342201185818E-3</v>
      </c>
      <c r="C1000">
        <v>-3.7444342201185818E-3</v>
      </c>
      <c r="L1000">
        <v>976</v>
      </c>
      <c r="M1000">
        <v>1.4802915653839139E-2</v>
      </c>
      <c r="N1000">
        <v>-1.4802915653839139E-2</v>
      </c>
    </row>
    <row r="1001" spans="1:14" x14ac:dyDescent="0.45">
      <c r="A1001">
        <v>977</v>
      </c>
      <c r="B1001">
        <v>-3.9224112346454235E-3</v>
      </c>
      <c r="C1001">
        <v>3.9224112346454235E-3</v>
      </c>
      <c r="L1001">
        <v>977</v>
      </c>
      <c r="M1001">
        <v>2.0060553892993264E-2</v>
      </c>
      <c r="N1001">
        <v>-2.0060553892993264E-2</v>
      </c>
    </row>
    <row r="1002" spans="1:14" x14ac:dyDescent="0.45">
      <c r="A1002">
        <v>978</v>
      </c>
      <c r="B1002">
        <v>7.5386068854454789E-3</v>
      </c>
      <c r="C1002">
        <v>-7.5386068854454789E-3</v>
      </c>
      <c r="L1002">
        <v>978</v>
      </c>
      <c r="M1002">
        <v>1.0347647909013753E-2</v>
      </c>
      <c r="N1002">
        <v>-1.0347647909013753E-2</v>
      </c>
    </row>
    <row r="1003" spans="1:14" x14ac:dyDescent="0.45">
      <c r="A1003">
        <v>979</v>
      </c>
      <c r="B1003">
        <v>1.3530783025858303E-2</v>
      </c>
      <c r="C1003">
        <v>-1.3530783025858303E-2</v>
      </c>
      <c r="L1003">
        <v>979</v>
      </c>
      <c r="M1003">
        <v>5.3222748129547869E-3</v>
      </c>
      <c r="N1003">
        <v>-5.3222748129547869E-3</v>
      </c>
    </row>
    <row r="1004" spans="1:14" x14ac:dyDescent="0.45">
      <c r="A1004">
        <v>980</v>
      </c>
      <c r="B1004">
        <v>1.8342645334367639E-3</v>
      </c>
      <c r="C1004">
        <v>-1.8342645334367639E-3</v>
      </c>
      <c r="L1004">
        <v>980</v>
      </c>
      <c r="M1004">
        <v>1.4380615393666115E-2</v>
      </c>
      <c r="N1004">
        <v>-1.4380615393666115E-2</v>
      </c>
    </row>
    <row r="1005" spans="1:14" x14ac:dyDescent="0.45">
      <c r="A1005">
        <v>981</v>
      </c>
      <c r="B1005">
        <v>1.319061582138072E-2</v>
      </c>
      <c r="C1005">
        <v>-1.319061582138072E-2</v>
      </c>
      <c r="L1005">
        <v>981</v>
      </c>
      <c r="M1005">
        <v>4.9633195918077182E-3</v>
      </c>
      <c r="N1005">
        <v>-4.9633195918077182E-3</v>
      </c>
    </row>
    <row r="1006" spans="1:14" x14ac:dyDescent="0.45">
      <c r="A1006">
        <v>982</v>
      </c>
      <c r="B1006">
        <v>1.2300947748131653E-2</v>
      </c>
      <c r="C1006">
        <v>-1.2300947748131653E-2</v>
      </c>
      <c r="L1006">
        <v>982</v>
      </c>
      <c r="M1006">
        <v>5.5123099300326481E-3</v>
      </c>
      <c r="N1006">
        <v>-5.5123099300326481E-3</v>
      </c>
    </row>
    <row r="1007" spans="1:14" x14ac:dyDescent="0.45">
      <c r="A1007">
        <v>983</v>
      </c>
      <c r="B1007">
        <v>-1.3891926996642307E-2</v>
      </c>
      <c r="C1007">
        <v>1.3891926996642307E-2</v>
      </c>
      <c r="L1007">
        <v>983</v>
      </c>
      <c r="M1007">
        <v>2.6395057795588598E-2</v>
      </c>
      <c r="N1007">
        <v>-2.6395057795588598E-2</v>
      </c>
    </row>
    <row r="1008" spans="1:14" x14ac:dyDescent="0.45">
      <c r="A1008">
        <v>984</v>
      </c>
      <c r="B1008">
        <v>-7.6380837758621093E-3</v>
      </c>
      <c r="C1008">
        <v>7.6380837758621093E-3</v>
      </c>
      <c r="L1008">
        <v>984</v>
      </c>
      <c r="M1008">
        <v>2.1200764595460424E-2</v>
      </c>
      <c r="N1008">
        <v>-2.1200764595460424E-2</v>
      </c>
    </row>
    <row r="1009" spans="1:14" x14ac:dyDescent="0.45">
      <c r="A1009">
        <v>985</v>
      </c>
      <c r="B1009">
        <v>1.5414786004503384E-2</v>
      </c>
      <c r="C1009">
        <v>-1.5414786004503384E-2</v>
      </c>
      <c r="L1009">
        <v>985</v>
      </c>
      <c r="M1009">
        <v>2.4928630697955379E-3</v>
      </c>
      <c r="N1009">
        <v>-2.4928630697955379E-3</v>
      </c>
    </row>
    <row r="1010" spans="1:14" x14ac:dyDescent="0.45">
      <c r="A1010">
        <v>986</v>
      </c>
      <c r="B1010">
        <v>2.5881469219198275E-2</v>
      </c>
      <c r="C1010">
        <v>-2.5881469219198275E-2</v>
      </c>
      <c r="L1010">
        <v>986</v>
      </c>
      <c r="M1010">
        <v>-7.1144678491407197E-3</v>
      </c>
      <c r="N1010">
        <v>7.1144678491407197E-3</v>
      </c>
    </row>
    <row r="1011" spans="1:14" x14ac:dyDescent="0.45">
      <c r="A1011">
        <v>987</v>
      </c>
      <c r="B1011">
        <v>1.1149612594515216E-2</v>
      </c>
      <c r="C1011">
        <v>-1.1149612594515216E-2</v>
      </c>
      <c r="L1011">
        <v>987</v>
      </c>
      <c r="M1011">
        <v>4.5621343446433475E-3</v>
      </c>
      <c r="N1011">
        <v>-4.5621343446433475E-3</v>
      </c>
    </row>
    <row r="1012" spans="1:14" x14ac:dyDescent="0.45">
      <c r="A1012">
        <v>988</v>
      </c>
      <c r="B1012">
        <v>8.1404411702904345E-3</v>
      </c>
      <c r="C1012">
        <v>-8.1404411702904345E-3</v>
      </c>
      <c r="L1012">
        <v>988</v>
      </c>
      <c r="M1012">
        <v>6.7792107105517137E-3</v>
      </c>
      <c r="N1012">
        <v>-6.7792107105517137E-3</v>
      </c>
    </row>
    <row r="1013" spans="1:14" x14ac:dyDescent="0.45">
      <c r="A1013">
        <v>989</v>
      </c>
      <c r="B1013">
        <v>1.4472784515180845E-2</v>
      </c>
      <c r="C1013">
        <v>-1.4472784515180845E-2</v>
      </c>
      <c r="L1013">
        <v>989</v>
      </c>
      <c r="M1013">
        <v>2.9690171689582181E-4</v>
      </c>
      <c r="N1013">
        <v>-2.9690171689582181E-4</v>
      </c>
    </row>
    <row r="1014" spans="1:14" x14ac:dyDescent="0.45">
      <c r="A1014">
        <v>990</v>
      </c>
      <c r="B1014">
        <v>-6.068081293657877E-3</v>
      </c>
      <c r="C1014">
        <v>6.068081293657877E-3</v>
      </c>
      <c r="L1014">
        <v>990</v>
      </c>
      <c r="M1014">
        <v>1.674549685063504E-2</v>
      </c>
      <c r="N1014">
        <v>-1.674549685063504E-2</v>
      </c>
    </row>
    <row r="1015" spans="1:14" x14ac:dyDescent="0.45">
      <c r="A1015">
        <v>991</v>
      </c>
      <c r="B1015">
        <v>1.1986947251690807E-2</v>
      </c>
      <c r="C1015">
        <v>-1.1986947251690807E-2</v>
      </c>
      <c r="L1015">
        <v>991</v>
      </c>
      <c r="M1015">
        <v>1.6271475364408429E-3</v>
      </c>
      <c r="N1015">
        <v>-1.6271475364408429E-3</v>
      </c>
    </row>
    <row r="1016" spans="1:14" x14ac:dyDescent="0.45">
      <c r="A1016">
        <v>992</v>
      </c>
      <c r="B1016">
        <v>4.2677683808533262E-3</v>
      </c>
      <c r="C1016">
        <v>-4.2677683808533262E-3</v>
      </c>
      <c r="L1016">
        <v>992</v>
      </c>
      <c r="M1016">
        <v>6.399140476395994E-3</v>
      </c>
      <c r="N1016">
        <v>-6.399140476395994E-3</v>
      </c>
    </row>
    <row r="1017" spans="1:14" x14ac:dyDescent="0.45">
      <c r="A1017">
        <v>993</v>
      </c>
      <c r="B1017">
        <v>7.1461062648944208E-3</v>
      </c>
      <c r="C1017">
        <v>-7.1461062648944208E-3</v>
      </c>
      <c r="L1017">
        <v>993</v>
      </c>
      <c r="M1017">
        <v>3.4430386551848385E-3</v>
      </c>
      <c r="N1017">
        <v>-3.4430386551848385E-3</v>
      </c>
    </row>
    <row r="1018" spans="1:14" x14ac:dyDescent="0.45">
      <c r="A1018">
        <v>994</v>
      </c>
      <c r="B1018">
        <v>9.2132761997966613E-3</v>
      </c>
      <c r="C1018">
        <v>-9.2132761997966613E-3</v>
      </c>
      <c r="L1018">
        <v>994</v>
      </c>
      <c r="M1018">
        <v>1.648262549449493E-3</v>
      </c>
      <c r="N1018">
        <v>-1.648262549449493E-3</v>
      </c>
    </row>
    <row r="1019" spans="1:14" x14ac:dyDescent="0.45">
      <c r="A1019">
        <v>995</v>
      </c>
      <c r="B1019">
        <v>8.1927745863639104E-3</v>
      </c>
      <c r="C1019">
        <v>-8.1927745863639104E-3</v>
      </c>
      <c r="L1019">
        <v>995</v>
      </c>
      <c r="M1019">
        <v>2.3661729917436305E-3</v>
      </c>
      <c r="N1019">
        <v>-2.3661729917436305E-3</v>
      </c>
    </row>
    <row r="1020" spans="1:14" x14ac:dyDescent="0.45">
      <c r="A1020">
        <v>996</v>
      </c>
      <c r="B1020">
        <v>2.0491127363630408E-2</v>
      </c>
      <c r="C1020">
        <v>-2.0491127363630408E-2</v>
      </c>
      <c r="L1020">
        <v>996</v>
      </c>
      <c r="M1020">
        <v>-7.6423431743569978E-3</v>
      </c>
      <c r="N1020">
        <v>7.6423431743569978E-3</v>
      </c>
    </row>
    <row r="1021" spans="1:14" x14ac:dyDescent="0.45">
      <c r="A1021">
        <v>997</v>
      </c>
      <c r="B1021">
        <v>-4.4223906575937416E-4</v>
      </c>
      <c r="C1021">
        <v>4.4223906575937416E-4</v>
      </c>
      <c r="L1021">
        <v>997</v>
      </c>
      <c r="M1021">
        <v>8.932942037434128E-3</v>
      </c>
      <c r="N1021">
        <v>-8.932942037434128E-3</v>
      </c>
    </row>
    <row r="1022" spans="1:14" x14ac:dyDescent="0.45">
      <c r="A1022">
        <v>998</v>
      </c>
      <c r="B1022">
        <v>-7.0390614612674679E-4</v>
      </c>
      <c r="C1022">
        <v>7.0390614612674679E-4</v>
      </c>
      <c r="L1022">
        <v>998</v>
      </c>
      <c r="M1022">
        <v>9.1018621415033373E-3</v>
      </c>
      <c r="N1022">
        <v>-9.1018621415033373E-3</v>
      </c>
    </row>
    <row r="1023" spans="1:14" x14ac:dyDescent="0.45">
      <c r="A1023">
        <v>999</v>
      </c>
      <c r="B1023">
        <v>-9.7314204188010903E-3</v>
      </c>
      <c r="C1023">
        <v>9.7314204188010903E-3</v>
      </c>
      <c r="L1023">
        <v>999</v>
      </c>
      <c r="M1023">
        <v>1.6365426616479321E-2</v>
      </c>
      <c r="N1023">
        <v>-1.6365426616479321E-2</v>
      </c>
    </row>
    <row r="1024" spans="1:14" x14ac:dyDescent="0.45">
      <c r="A1024">
        <v>1000</v>
      </c>
      <c r="B1024">
        <v>6.7274389363066248E-3</v>
      </c>
      <c r="C1024">
        <v>-6.7274389363066248E-3</v>
      </c>
      <c r="L1024">
        <v>1000</v>
      </c>
      <c r="M1024">
        <v>2.767358238908002E-3</v>
      </c>
      <c r="N1024">
        <v>-2.767358238908002E-3</v>
      </c>
    </row>
    <row r="1025" spans="1:14" x14ac:dyDescent="0.45">
      <c r="A1025">
        <v>1001</v>
      </c>
      <c r="B1025">
        <v>-1.0516421659903205E-2</v>
      </c>
      <c r="C1025">
        <v>1.0516421659903205E-2</v>
      </c>
      <c r="L1025">
        <v>1001</v>
      </c>
      <c r="M1025">
        <v>1.6112046460375506E-2</v>
      </c>
      <c r="N1025">
        <v>-1.6112046460375506E-2</v>
      </c>
    </row>
    <row r="1026" spans="1:14" x14ac:dyDescent="0.45">
      <c r="A1026">
        <v>1002</v>
      </c>
      <c r="B1026">
        <v>-7.0390614612674679E-4</v>
      </c>
      <c r="C1026">
        <v>7.0390614612674679E-4</v>
      </c>
      <c r="L1026">
        <v>1002</v>
      </c>
      <c r="M1026">
        <v>8.088341517088083E-3</v>
      </c>
      <c r="N1026">
        <v>-8.088341517088083E-3</v>
      </c>
    </row>
    <row r="1027" spans="1:14" x14ac:dyDescent="0.45">
      <c r="A1027">
        <v>1003</v>
      </c>
      <c r="B1027">
        <v>1.2013113959727543E-2</v>
      </c>
      <c r="C1027">
        <v>-1.2013113959727543E-2</v>
      </c>
      <c r="L1027">
        <v>1003</v>
      </c>
      <c r="M1027">
        <v>-2.7014301303326356E-3</v>
      </c>
      <c r="N1027">
        <v>2.7014301303326356E-3</v>
      </c>
    </row>
    <row r="1028" spans="1:14" x14ac:dyDescent="0.45">
      <c r="A1028">
        <v>1004</v>
      </c>
      <c r="B1028">
        <v>-1.8601934443255003E-2</v>
      </c>
      <c r="C1028">
        <v>1.8601934443255003E-2</v>
      </c>
      <c r="L1028">
        <v>1004</v>
      </c>
      <c r="M1028">
        <v>2.1095189530417172E-2</v>
      </c>
      <c r="N1028">
        <v>-2.1095189530417172E-2</v>
      </c>
    </row>
    <row r="1029" spans="1:14" x14ac:dyDescent="0.45">
      <c r="A1029">
        <v>1005</v>
      </c>
      <c r="B1029">
        <v>6.4396051479025159E-3</v>
      </c>
      <c r="C1029">
        <v>-6.4396051479025159E-3</v>
      </c>
      <c r="L1029">
        <v>1005</v>
      </c>
      <c r="M1029">
        <v>-1.6762856929450256E-4</v>
      </c>
      <c r="N1029">
        <v>1.6762856929450256E-4</v>
      </c>
    </row>
    <row r="1030" spans="1:14" x14ac:dyDescent="0.45">
      <c r="A1030">
        <v>1006</v>
      </c>
      <c r="B1030">
        <v>-1.1484589857262485E-2</v>
      </c>
      <c r="C1030">
        <v>1.1484589857262485E-2</v>
      </c>
      <c r="L1030">
        <v>1006</v>
      </c>
      <c r="M1030">
        <v>1.2881449470051886E-2</v>
      </c>
      <c r="N1030">
        <v>-1.2881449470051886E-2</v>
      </c>
    </row>
    <row r="1031" spans="1:14" x14ac:dyDescent="0.45">
      <c r="A1031">
        <v>1007</v>
      </c>
      <c r="B1031">
        <v>1.2902782032976609E-2</v>
      </c>
      <c r="C1031">
        <v>-1.2902782032976609E-2</v>
      </c>
      <c r="L1031">
        <v>1007</v>
      </c>
      <c r="M1031">
        <v>-6.9033177190542085E-3</v>
      </c>
      <c r="N1031">
        <v>6.9033177190542085E-3</v>
      </c>
    </row>
    <row r="1032" spans="1:14" x14ac:dyDescent="0.45">
      <c r="A1032">
        <v>1008</v>
      </c>
      <c r="B1032">
        <v>-3.8962445266086873E-3</v>
      </c>
      <c r="C1032">
        <v>3.8962445266086873E-3</v>
      </c>
      <c r="L1032">
        <v>1008</v>
      </c>
      <c r="M1032">
        <v>6.2091053593181338E-3</v>
      </c>
      <c r="N1032">
        <v>-6.2091053593181338E-3</v>
      </c>
    </row>
    <row r="1033" spans="1:14" x14ac:dyDescent="0.45">
      <c r="A1033">
        <v>1009</v>
      </c>
      <c r="B1033">
        <v>1.4417639128857058E-3</v>
      </c>
      <c r="C1033">
        <v>-1.4417639128857058E-3</v>
      </c>
      <c r="L1033">
        <v>1009</v>
      </c>
      <c r="M1033">
        <v>9.5146712016400646E-4</v>
      </c>
      <c r="N1033">
        <v>-9.5146712016400646E-4</v>
      </c>
    </row>
    <row r="1034" spans="1:14" x14ac:dyDescent="0.45">
      <c r="A1034">
        <v>1010</v>
      </c>
      <c r="B1034">
        <v>1.5310119172356435E-2</v>
      </c>
      <c r="C1034">
        <v>-1.5310119172356435E-2</v>
      </c>
      <c r="L1034">
        <v>1010</v>
      </c>
      <c r="M1034">
        <v>-1.0894055177689269E-2</v>
      </c>
      <c r="N1034">
        <v>1.0894055177689269E-2</v>
      </c>
    </row>
    <row r="1035" spans="1:14" x14ac:dyDescent="0.45">
      <c r="A1035">
        <v>1011</v>
      </c>
      <c r="B1035">
        <v>3.8229343442287935E-3</v>
      </c>
      <c r="C1035">
        <v>-3.8229343442287935E-3</v>
      </c>
      <c r="L1035">
        <v>1011</v>
      </c>
      <c r="M1035">
        <v>-2.1524397921077075E-3</v>
      </c>
      <c r="N1035">
        <v>2.1524397921077075E-3</v>
      </c>
    </row>
    <row r="1036" spans="1:14" x14ac:dyDescent="0.45">
      <c r="A1036">
        <v>1012</v>
      </c>
      <c r="B1036">
        <v>-7.7165838999723214E-3</v>
      </c>
      <c r="C1036">
        <v>7.7165838999723214E-3</v>
      </c>
      <c r="L1036">
        <v>1012</v>
      </c>
      <c r="M1036">
        <v>6.2513353853354365E-3</v>
      </c>
      <c r="N1036">
        <v>-6.2513353853354365E-3</v>
      </c>
    </row>
    <row r="1037" spans="1:14" x14ac:dyDescent="0.45">
      <c r="A1037">
        <v>1013</v>
      </c>
      <c r="B1037">
        <v>2.8547661468695156E-3</v>
      </c>
      <c r="C1037">
        <v>-2.8547661468695156E-3</v>
      </c>
      <c r="L1037">
        <v>1013</v>
      </c>
      <c r="M1037">
        <v>-2.300244883168265E-3</v>
      </c>
      <c r="N1037">
        <v>2.300244883168265E-3</v>
      </c>
    </row>
    <row r="1038" spans="1:14" x14ac:dyDescent="0.45">
      <c r="A1038">
        <v>1014</v>
      </c>
      <c r="B1038">
        <v>-2.5355757086983517E-3</v>
      </c>
      <c r="C1038">
        <v>2.5355757086983517E-3</v>
      </c>
      <c r="L1038">
        <v>1014</v>
      </c>
      <c r="M1038">
        <v>1.5004574583889355E-3</v>
      </c>
      <c r="N1038">
        <v>-1.5004574583889355E-3</v>
      </c>
    </row>
    <row r="1039" spans="1:14" x14ac:dyDescent="0.45">
      <c r="A1039">
        <v>1015</v>
      </c>
      <c r="B1039">
        <v>-1.2426591346585024E-2</v>
      </c>
      <c r="C1039">
        <v>1.2426591346585024E-2</v>
      </c>
      <c r="L1039">
        <v>1015</v>
      </c>
      <c r="M1039">
        <v>7.9616514390361773E-3</v>
      </c>
      <c r="N1039">
        <v>-7.9616514390361773E-3</v>
      </c>
    </row>
    <row r="1040" spans="1:14" x14ac:dyDescent="0.45">
      <c r="A1040">
        <v>1016</v>
      </c>
      <c r="B1040">
        <v>4.9742694978452311E-3</v>
      </c>
      <c r="C1040">
        <v>-4.9742694978452311E-3</v>
      </c>
      <c r="L1040">
        <v>1016</v>
      </c>
      <c r="M1040">
        <v>-6.9455477450715104E-3</v>
      </c>
      <c r="N1040">
        <v>6.9455477450715104E-3</v>
      </c>
    </row>
    <row r="1041" spans="1:14" x14ac:dyDescent="0.45">
      <c r="A1041">
        <v>1017</v>
      </c>
      <c r="B1041">
        <v>-1.5514262894920012E-2</v>
      </c>
      <c r="C1041">
        <v>1.5514262894920012E-2</v>
      </c>
      <c r="L1041">
        <v>1017</v>
      </c>
      <c r="M1041">
        <v>9.4819323756590562E-3</v>
      </c>
      <c r="N1041">
        <v>-9.4819323756590562E-3</v>
      </c>
    </row>
    <row r="1042" spans="1:14" x14ac:dyDescent="0.45">
      <c r="A1042">
        <v>1018</v>
      </c>
      <c r="B1042">
        <v>1.2457947996352078E-2</v>
      </c>
      <c r="C1042">
        <v>-1.2457947996352078E-2</v>
      </c>
      <c r="L1042">
        <v>1018</v>
      </c>
      <c r="M1042">
        <v>-1.33856267127101E-2</v>
      </c>
      <c r="N1042">
        <v>1.33856267127101E-2</v>
      </c>
    </row>
    <row r="1043" spans="1:14" x14ac:dyDescent="0.45">
      <c r="A1043">
        <v>1019</v>
      </c>
      <c r="B1043">
        <v>-5.4139135927394472E-3</v>
      </c>
      <c r="C1043">
        <v>5.4139135927394472E-3</v>
      </c>
      <c r="L1043">
        <v>1019</v>
      </c>
      <c r="M1043">
        <v>9.9369714618130836E-4</v>
      </c>
      <c r="N1043">
        <v>-9.9369714618130836E-4</v>
      </c>
    </row>
    <row r="1044" spans="1:14" x14ac:dyDescent="0.45">
      <c r="A1044">
        <v>1020</v>
      </c>
      <c r="B1044">
        <v>-1.6063763763691501E-2</v>
      </c>
      <c r="C1044">
        <v>1.6063763763691501E-2</v>
      </c>
      <c r="L1044">
        <v>1020</v>
      </c>
      <c r="M1044">
        <v>8.3206066601832461E-3</v>
      </c>
      <c r="N1044">
        <v>-8.3206066601832461E-3</v>
      </c>
    </row>
    <row r="1045" spans="1:14" x14ac:dyDescent="0.45">
      <c r="A1045">
        <v>1021</v>
      </c>
      <c r="B1045">
        <v>-1.2400424638548286E-2</v>
      </c>
      <c r="C1045">
        <v>1.2400424638548286E-2</v>
      </c>
      <c r="L1045">
        <v>1021</v>
      </c>
      <c r="M1045">
        <v>4.160949097478976E-3</v>
      </c>
      <c r="N1045">
        <v>-4.160949097478976E-3</v>
      </c>
    </row>
    <row r="1046" spans="1:14" x14ac:dyDescent="0.45">
      <c r="A1046">
        <v>1022</v>
      </c>
      <c r="B1046">
        <v>-2.1401772203185891E-2</v>
      </c>
      <c r="C1046">
        <v>2.1401772203185891E-2</v>
      </c>
      <c r="L1046">
        <v>1022</v>
      </c>
      <c r="M1046">
        <v>1.1192248429359796E-2</v>
      </c>
      <c r="N1046">
        <v>-1.1192248429359796E-2</v>
      </c>
    </row>
    <row r="1047" spans="1:14" x14ac:dyDescent="0.45">
      <c r="A1047">
        <v>1023</v>
      </c>
      <c r="B1047">
        <v>-3.1635767015800453E-3</v>
      </c>
      <c r="C1047">
        <v>3.1635767015800453E-3</v>
      </c>
      <c r="L1047">
        <v>1023</v>
      </c>
      <c r="M1047">
        <v>-4.0105609368690049E-3</v>
      </c>
      <c r="N1047">
        <v>4.0105609368690049E-3</v>
      </c>
    </row>
    <row r="1048" spans="1:14" x14ac:dyDescent="0.45">
      <c r="A1048">
        <v>1024</v>
      </c>
      <c r="B1048">
        <v>5.2592913159990335E-4</v>
      </c>
      <c r="C1048">
        <v>-5.2592913159990335E-4</v>
      </c>
      <c r="L1048">
        <v>1024</v>
      </c>
      <c r="M1048">
        <v>-8.6347487857635977E-3</v>
      </c>
      <c r="N1048">
        <v>8.6347487857635977E-3</v>
      </c>
    </row>
    <row r="1049" spans="1:14" x14ac:dyDescent="0.45">
      <c r="A1049">
        <v>1025</v>
      </c>
      <c r="B1049">
        <v>3.8491010522655306E-3</v>
      </c>
      <c r="C1049">
        <v>-3.8491010522655306E-3</v>
      </c>
      <c r="L1049">
        <v>1025</v>
      </c>
      <c r="M1049">
        <v>-1.1949805828121825E-2</v>
      </c>
      <c r="N1049">
        <v>1.1949805828121825E-2</v>
      </c>
    </row>
    <row r="1050" spans="1:14" x14ac:dyDescent="0.45">
      <c r="A1050">
        <v>1026</v>
      </c>
      <c r="B1050">
        <v>-3.7389630813632335E-2</v>
      </c>
      <c r="C1050">
        <v>3.7389630813632335E-2</v>
      </c>
      <c r="L1050">
        <v>1026</v>
      </c>
      <c r="M1050">
        <v>2.0884039400330658E-2</v>
      </c>
      <c r="N1050">
        <v>-2.0884039400330658E-2</v>
      </c>
    </row>
    <row r="1051" spans="1:14" x14ac:dyDescent="0.45">
      <c r="A1051">
        <v>1027</v>
      </c>
      <c r="B1051">
        <v>-1.1824757061740068E-2</v>
      </c>
      <c r="C1051">
        <v>1.1824757061740068E-2</v>
      </c>
      <c r="L1051">
        <v>1027</v>
      </c>
      <c r="M1051">
        <v>2.2406547783357725E-5</v>
      </c>
      <c r="N1051">
        <v>-2.2406547783357725E-5</v>
      </c>
    </row>
    <row r="1052" spans="1:14" x14ac:dyDescent="0.45">
      <c r="A1052">
        <v>1028</v>
      </c>
      <c r="B1052">
        <v>7.3816066372250555E-3</v>
      </c>
      <c r="C1052">
        <v>-7.3816066372250555E-3</v>
      </c>
      <c r="L1052">
        <v>1028</v>
      </c>
      <c r="M1052">
        <v>-1.6236153468878002E-2</v>
      </c>
      <c r="N1052">
        <v>1.6236153468878002E-2</v>
      </c>
    </row>
    <row r="1053" spans="1:14" x14ac:dyDescent="0.45">
      <c r="A1053">
        <v>1029</v>
      </c>
      <c r="B1053">
        <v>1.2457947996352078E-2</v>
      </c>
      <c r="C1053">
        <v>-1.2457947996352078E-2</v>
      </c>
      <c r="L1053">
        <v>1029</v>
      </c>
      <c r="M1053">
        <v>-2.1092606460867754E-2</v>
      </c>
      <c r="N1053">
        <v>2.1092606460867754E-2</v>
      </c>
    </row>
    <row r="1054" spans="1:14" x14ac:dyDescent="0.45">
      <c r="A1054">
        <v>1030</v>
      </c>
      <c r="B1054">
        <v>-1.1013589112601212E-2</v>
      </c>
      <c r="C1054">
        <v>1.1013589112601212E-2</v>
      </c>
      <c r="L1054">
        <v>1030</v>
      </c>
      <c r="M1054">
        <v>-3.377110546609473E-3</v>
      </c>
      <c r="N1054">
        <v>3.377110546609473E-3</v>
      </c>
    </row>
    <row r="1055" spans="1:14" x14ac:dyDescent="0.45">
      <c r="A1055">
        <v>1031</v>
      </c>
      <c r="B1055">
        <v>-5.7017473811435578E-3</v>
      </c>
      <c r="C1055">
        <v>5.7017473811435578E-3</v>
      </c>
      <c r="L1055">
        <v>1031</v>
      </c>
      <c r="M1055">
        <v>-7.7901482654175553E-3</v>
      </c>
      <c r="N1055">
        <v>7.7901482654175553E-3</v>
      </c>
    </row>
    <row r="1056" spans="1:14" x14ac:dyDescent="0.45">
      <c r="A1056">
        <v>1032</v>
      </c>
      <c r="B1056">
        <v>-2.0956938166561356E-2</v>
      </c>
      <c r="C1056">
        <v>2.0956938166561356E-2</v>
      </c>
      <c r="L1056">
        <v>1032</v>
      </c>
      <c r="M1056">
        <v>4.4776742926087429E-3</v>
      </c>
      <c r="N1056">
        <v>-4.4776742926087429E-3</v>
      </c>
    </row>
    <row r="1057" spans="1:14" x14ac:dyDescent="0.45">
      <c r="A1057">
        <v>1033</v>
      </c>
      <c r="B1057">
        <v>-2.3966109590786142E-2</v>
      </c>
      <c r="C1057">
        <v>2.3966109590786142E-2</v>
      </c>
      <c r="L1057">
        <v>1033</v>
      </c>
      <c r="M1057">
        <v>5.3433898259634387E-3</v>
      </c>
      <c r="N1057">
        <v>-5.3433898259634387E-3</v>
      </c>
    </row>
    <row r="1058" spans="1:14" x14ac:dyDescent="0.45">
      <c r="A1058">
        <v>1034</v>
      </c>
      <c r="B1058">
        <v>-1.5671263143140442E-2</v>
      </c>
      <c r="C1058">
        <v>1.5671263143140442E-2</v>
      </c>
      <c r="L1058">
        <v>1034</v>
      </c>
      <c r="M1058">
        <v>-2.3213598961769168E-3</v>
      </c>
      <c r="N1058">
        <v>2.3213598961769168E-3</v>
      </c>
    </row>
    <row r="1059" spans="1:14" x14ac:dyDescent="0.45">
      <c r="A1059">
        <v>1035</v>
      </c>
      <c r="B1059">
        <v>-1.2662091718915658E-2</v>
      </c>
      <c r="C1059">
        <v>1.2662091718915658E-2</v>
      </c>
      <c r="L1059">
        <v>1035</v>
      </c>
      <c r="M1059">
        <v>-5.1507716393361666E-3</v>
      </c>
      <c r="N1059">
        <v>5.1507716393361666E-3</v>
      </c>
    </row>
    <row r="1060" spans="1:14" x14ac:dyDescent="0.45">
      <c r="A1060">
        <v>1036</v>
      </c>
      <c r="B1060">
        <v>-6.4082484981354618E-3</v>
      </c>
      <c r="C1060">
        <v>6.4082484981354618E-3</v>
      </c>
      <c r="L1060">
        <v>1036</v>
      </c>
      <c r="M1060">
        <v>-1.0598444995568154E-2</v>
      </c>
      <c r="N1060">
        <v>1.0598444995568154E-2</v>
      </c>
    </row>
    <row r="1061" spans="1:14" x14ac:dyDescent="0.45">
      <c r="A1061">
        <v>1037</v>
      </c>
      <c r="B1061">
        <v>-2.6059446233725123E-2</v>
      </c>
      <c r="C1061">
        <v>2.6059446233725123E-2</v>
      </c>
      <c r="L1061">
        <v>1037</v>
      </c>
      <c r="M1061">
        <v>1.9649877445792599E-3</v>
      </c>
      <c r="N1061">
        <v>-1.9649877445792599E-3</v>
      </c>
    </row>
    <row r="1062" spans="1:14" x14ac:dyDescent="0.45">
      <c r="A1062">
        <v>1038</v>
      </c>
      <c r="B1062">
        <v>-8.7109188053683378E-3</v>
      </c>
      <c r="C1062">
        <v>8.7109188053683378E-3</v>
      </c>
      <c r="L1062">
        <v>1038</v>
      </c>
      <c r="M1062">
        <v>-1.4821447597298375E-2</v>
      </c>
      <c r="N1062">
        <v>1.4821447597298375E-2</v>
      </c>
    </row>
    <row r="1063" spans="1:14" x14ac:dyDescent="0.45">
      <c r="A1063">
        <v>1039</v>
      </c>
      <c r="B1063">
        <v>-1.771226637000594E-2</v>
      </c>
      <c r="C1063">
        <v>1.771226637000594E-2</v>
      </c>
      <c r="L1063">
        <v>1039</v>
      </c>
      <c r="M1063">
        <v>-8.3391386036424826E-3</v>
      </c>
      <c r="N1063">
        <v>8.3391386036424826E-3</v>
      </c>
    </row>
    <row r="1064" spans="1:14" x14ac:dyDescent="0.45">
      <c r="A1064">
        <v>1040</v>
      </c>
      <c r="B1064">
        <v>2.876167890189605E-5</v>
      </c>
      <c r="C1064">
        <v>-2.876167890189605E-5</v>
      </c>
      <c r="L1064">
        <v>1040</v>
      </c>
      <c r="M1064">
        <v>-2.364752303491454E-2</v>
      </c>
      <c r="N1064">
        <v>2.364752303491454E-2</v>
      </c>
    </row>
    <row r="1065" spans="1:14" x14ac:dyDescent="0.45">
      <c r="A1065">
        <v>1041</v>
      </c>
      <c r="B1065">
        <v>-9.7314204188010903E-3</v>
      </c>
      <c r="C1065">
        <v>9.7314204188010903E-3</v>
      </c>
      <c r="L1065">
        <v>1041</v>
      </c>
      <c r="M1065">
        <v>-1.7249674093293255E-2</v>
      </c>
      <c r="N1065">
        <v>1.7249674093293255E-2</v>
      </c>
    </row>
    <row r="1066" spans="1:14" x14ac:dyDescent="0.45">
      <c r="A1066">
        <v>1042</v>
      </c>
      <c r="B1066">
        <v>-1.3211592587687141E-2</v>
      </c>
      <c r="C1066">
        <v>1.3211592587687141E-2</v>
      </c>
      <c r="L1066">
        <v>1042</v>
      </c>
      <c r="M1066">
        <v>-1.4483607389159957E-2</v>
      </c>
      <c r="N1066">
        <v>1.4483607389159957E-2</v>
      </c>
    </row>
    <row r="1067" spans="1:14" x14ac:dyDescent="0.45">
      <c r="A1067">
        <v>1043</v>
      </c>
      <c r="B1067">
        <v>-1.3237759295723876E-2</v>
      </c>
      <c r="C1067">
        <v>1.3237759295723876E-2</v>
      </c>
      <c r="L1067">
        <v>1043</v>
      </c>
      <c r="M1067">
        <v>-1.6320613520912602E-2</v>
      </c>
      <c r="N1067">
        <v>1.6320613520912602E-2</v>
      </c>
    </row>
    <row r="1068" spans="1:14" x14ac:dyDescent="0.45">
      <c r="A1068">
        <v>1044</v>
      </c>
      <c r="B1068">
        <v>-9.1819195500296071E-3</v>
      </c>
      <c r="C1068">
        <v>9.1819195500296071E-3</v>
      </c>
      <c r="L1068">
        <v>1044</v>
      </c>
      <c r="M1068">
        <v>-1.9699015602296786E-2</v>
      </c>
      <c r="N1068">
        <v>1.9699015602296786E-2</v>
      </c>
    </row>
    <row r="1069" spans="1:14" x14ac:dyDescent="0.45">
      <c r="A1069">
        <v>1045</v>
      </c>
      <c r="B1069">
        <v>-8.3184181848172788E-3</v>
      </c>
      <c r="C1069">
        <v>8.3184181848172788E-3</v>
      </c>
      <c r="L1069">
        <v>1045</v>
      </c>
      <c r="M1069">
        <v>-2.2359507241386824E-2</v>
      </c>
      <c r="N1069">
        <v>2.2359507241386824E-2</v>
      </c>
    </row>
    <row r="1070" spans="1:14" x14ac:dyDescent="0.45">
      <c r="A1070">
        <v>1046</v>
      </c>
      <c r="B1070">
        <v>-5.361580176665973E-3</v>
      </c>
      <c r="C1070">
        <v>5.361580176665973E-3</v>
      </c>
      <c r="L1070">
        <v>1046</v>
      </c>
      <c r="M1070">
        <v>-3.2135758264392293E-2</v>
      </c>
      <c r="N1070">
        <v>3.2135758264392293E-2</v>
      </c>
    </row>
    <row r="1071" spans="1:14" x14ac:dyDescent="0.45">
      <c r="A1071">
        <v>1047</v>
      </c>
      <c r="B1071">
        <v>5.3775179986360153E-2</v>
      </c>
      <c r="C1071">
        <v>-5.3775179986360153E-2</v>
      </c>
      <c r="L1071">
        <v>1047</v>
      </c>
      <c r="M1071">
        <v>2.4410246572775397E-2</v>
      </c>
      <c r="N1071">
        <v>-2.4410246572775397E-2</v>
      </c>
    </row>
    <row r="1072" spans="1:14" x14ac:dyDescent="0.45">
      <c r="A1072">
        <v>1048</v>
      </c>
      <c r="B1072">
        <v>3.5615484608864517E-2</v>
      </c>
      <c r="C1072">
        <v>0.96438451539113546</v>
      </c>
      <c r="L1072">
        <v>1048</v>
      </c>
      <c r="M1072">
        <v>2.7345233380977902E-2</v>
      </c>
      <c r="N1072">
        <v>0.97265476661902206</v>
      </c>
    </row>
    <row r="1073" spans="1:14" x14ac:dyDescent="0.45">
      <c r="A1073">
        <v>1049</v>
      </c>
      <c r="B1073">
        <v>4.0089991683146586E-2</v>
      </c>
      <c r="C1073">
        <v>-4.0089991683146586E-2</v>
      </c>
      <c r="L1073">
        <v>1049</v>
      </c>
      <c r="M1073">
        <v>2.3523416026412048E-2</v>
      </c>
      <c r="N1073">
        <v>-2.3523416026412048E-2</v>
      </c>
    </row>
    <row r="1074" spans="1:14" x14ac:dyDescent="0.45">
      <c r="A1074">
        <v>1050</v>
      </c>
      <c r="B1074">
        <v>4.7259669685212585E-2</v>
      </c>
      <c r="C1074">
        <v>-4.7259669685212585E-2</v>
      </c>
      <c r="L1074">
        <v>1050</v>
      </c>
      <c r="M1074">
        <v>1.5288560953038113E-2</v>
      </c>
      <c r="N1074">
        <v>-1.5288560953038113E-2</v>
      </c>
    </row>
    <row r="1075" spans="1:14" x14ac:dyDescent="0.45">
      <c r="A1075">
        <v>1051</v>
      </c>
      <c r="B1075">
        <v>4.1293660252836498E-2</v>
      </c>
      <c r="C1075">
        <v>-4.1293660252836498E-2</v>
      </c>
      <c r="L1075">
        <v>1051</v>
      </c>
      <c r="M1075">
        <v>1.7442292279920526E-2</v>
      </c>
      <c r="N1075">
        <v>-1.7442292279920526E-2</v>
      </c>
    </row>
    <row r="1076" spans="1:14" x14ac:dyDescent="0.45">
      <c r="A1076">
        <v>1052</v>
      </c>
      <c r="B1076">
        <v>3.2684813308749949E-2</v>
      </c>
      <c r="C1076">
        <v>-3.2684813308749949E-2</v>
      </c>
      <c r="L1076">
        <v>1052</v>
      </c>
      <c r="M1076">
        <v>2.3776796182515863E-2</v>
      </c>
      <c r="N1076">
        <v>-2.3776796182515863E-2</v>
      </c>
    </row>
    <row r="1077" spans="1:14" x14ac:dyDescent="0.45">
      <c r="A1077">
        <v>1053</v>
      </c>
      <c r="B1077">
        <v>4.2340328574305988E-2</v>
      </c>
      <c r="C1077">
        <v>-4.2340328574305988E-2</v>
      </c>
      <c r="L1077">
        <v>1053</v>
      </c>
      <c r="M1077">
        <v>1.3155944639164351E-2</v>
      </c>
      <c r="N1077">
        <v>-1.3155944639164351E-2</v>
      </c>
    </row>
    <row r="1078" spans="1:14" x14ac:dyDescent="0.45">
      <c r="A1078">
        <v>1054</v>
      </c>
      <c r="B1078">
        <v>1.8371624012654689E-2</v>
      </c>
      <c r="C1078">
        <v>-1.8371624012654689E-2</v>
      </c>
      <c r="L1078">
        <v>1054</v>
      </c>
      <c r="M1078">
        <v>3.2053881281907101E-2</v>
      </c>
      <c r="N1078">
        <v>-3.2053881281907101E-2</v>
      </c>
    </row>
    <row r="1079" spans="1:14" x14ac:dyDescent="0.45">
      <c r="A1079">
        <v>1055</v>
      </c>
      <c r="B1079">
        <v>4.2130994910012085E-2</v>
      </c>
      <c r="C1079">
        <v>-4.2130994910012085E-2</v>
      </c>
      <c r="L1079">
        <v>1055</v>
      </c>
      <c r="M1079">
        <v>1.1994618923688539E-2</v>
      </c>
      <c r="N1079">
        <v>-1.1994618923688539E-2</v>
      </c>
    </row>
    <row r="1080" spans="1:14" x14ac:dyDescent="0.45">
      <c r="A1080">
        <v>1056</v>
      </c>
      <c r="B1080">
        <v>2.2113463261908113E-2</v>
      </c>
      <c r="C1080">
        <v>-2.2113463261908113E-2</v>
      </c>
      <c r="L1080">
        <v>1056</v>
      </c>
      <c r="M1080">
        <v>2.7535268498055761E-2</v>
      </c>
      <c r="N1080">
        <v>-2.7535268498055761E-2</v>
      </c>
    </row>
    <row r="1081" spans="1:14" x14ac:dyDescent="0.45">
      <c r="A1081">
        <v>1057</v>
      </c>
      <c r="B1081">
        <v>8.5591084988782314E-3</v>
      </c>
      <c r="C1081">
        <v>-8.5591084988782314E-3</v>
      </c>
      <c r="L1081">
        <v>1057</v>
      </c>
      <c r="M1081">
        <v>3.8409500197511083E-2</v>
      </c>
      <c r="N1081">
        <v>-3.8409500197511083E-2</v>
      </c>
    </row>
    <row r="1082" spans="1:14" x14ac:dyDescent="0.45">
      <c r="A1082">
        <v>1058</v>
      </c>
      <c r="B1082">
        <v>3.373148163021944E-2</v>
      </c>
      <c r="C1082">
        <v>-3.373148163021944E-2</v>
      </c>
      <c r="L1082">
        <v>1058</v>
      </c>
      <c r="M1082">
        <v>1.465511056277858E-2</v>
      </c>
      <c r="N1082">
        <v>-1.465511056277858E-2</v>
      </c>
    </row>
    <row r="1083" spans="1:14" x14ac:dyDescent="0.45">
      <c r="A1083">
        <v>1059</v>
      </c>
      <c r="B1083">
        <v>4.0482492303697638E-2</v>
      </c>
      <c r="C1083">
        <v>-4.0482492303697638E-2</v>
      </c>
      <c r="L1083">
        <v>1059</v>
      </c>
      <c r="M1083">
        <v>7.5182361658545031E-3</v>
      </c>
      <c r="N1083">
        <v>-7.5182361658545031E-3</v>
      </c>
    </row>
    <row r="1084" spans="1:14" x14ac:dyDescent="0.45">
      <c r="A1084">
        <v>1060</v>
      </c>
      <c r="B1084">
        <v>3.3469814549852067E-2</v>
      </c>
      <c r="C1084">
        <v>-3.3469814549852067E-2</v>
      </c>
      <c r="L1084">
        <v>1060</v>
      </c>
      <c r="M1084">
        <v>1.2395804170852912E-2</v>
      </c>
      <c r="N1084">
        <v>-1.2395804170852912E-2</v>
      </c>
    </row>
    <row r="1085" spans="1:14" x14ac:dyDescent="0.45">
      <c r="A1085">
        <v>1061</v>
      </c>
      <c r="B1085">
        <v>1.9235125377867018E-2</v>
      </c>
      <c r="C1085">
        <v>-1.9235125377867018E-2</v>
      </c>
      <c r="L1085">
        <v>1061</v>
      </c>
      <c r="M1085">
        <v>2.3565646052429352E-2</v>
      </c>
      <c r="N1085">
        <v>-2.3565646052429352E-2</v>
      </c>
    </row>
    <row r="1086" spans="1:14" x14ac:dyDescent="0.45">
      <c r="A1086">
        <v>1062</v>
      </c>
      <c r="B1086">
        <v>4.1738494289461026E-2</v>
      </c>
      <c r="C1086">
        <v>-4.1738494289461026E-2</v>
      </c>
      <c r="L1086">
        <v>1062</v>
      </c>
      <c r="M1086">
        <v>5.301159799946136E-3</v>
      </c>
      <c r="N1086">
        <v>-5.301159799946136E-3</v>
      </c>
    </row>
    <row r="1087" spans="1:14" x14ac:dyDescent="0.45">
      <c r="A1087">
        <v>1063</v>
      </c>
      <c r="B1087">
        <v>1.5676453084870756E-2</v>
      </c>
      <c r="C1087">
        <v>-1.5676453084870756E-2</v>
      </c>
      <c r="L1087">
        <v>1063</v>
      </c>
      <c r="M1087">
        <v>2.6099447613467486E-2</v>
      </c>
      <c r="N1087">
        <v>-2.6099447613467486E-2</v>
      </c>
    </row>
    <row r="1088" spans="1:14" x14ac:dyDescent="0.45">
      <c r="A1088">
        <v>1064</v>
      </c>
      <c r="B1088">
        <v>1.4917618551805376E-2</v>
      </c>
      <c r="C1088">
        <v>-1.4917618551805376E-2</v>
      </c>
      <c r="L1088">
        <v>1064</v>
      </c>
      <c r="M1088">
        <v>2.5212617067104138E-2</v>
      </c>
      <c r="N1088">
        <v>-2.5212617067104138E-2</v>
      </c>
    </row>
    <row r="1089" spans="1:14" x14ac:dyDescent="0.45">
      <c r="A1089">
        <v>1065</v>
      </c>
      <c r="B1089">
        <v>2.5305801642390054E-2</v>
      </c>
      <c r="C1089">
        <v>-2.5305801642390054E-2</v>
      </c>
      <c r="L1089">
        <v>1065</v>
      </c>
      <c r="M1089">
        <v>1.6492116694531225E-2</v>
      </c>
      <c r="N1089">
        <v>-1.6492116694531225E-2</v>
      </c>
    </row>
    <row r="1090" spans="1:14" x14ac:dyDescent="0.45">
      <c r="A1090">
        <v>1066</v>
      </c>
      <c r="B1090">
        <v>4.3256163355591785E-2</v>
      </c>
      <c r="C1090">
        <v>-4.3256163355591785E-2</v>
      </c>
      <c r="L1090">
        <v>1066</v>
      </c>
      <c r="M1090">
        <v>1.9649877445792599E-3</v>
      </c>
      <c r="N1090">
        <v>-1.9649877445792599E-3</v>
      </c>
    </row>
    <row r="1091" spans="1:14" x14ac:dyDescent="0.45">
      <c r="A1091">
        <v>1067</v>
      </c>
      <c r="B1091">
        <v>5.0789363299921803E-3</v>
      </c>
      <c r="C1091">
        <v>-5.0789363299921803E-3</v>
      </c>
      <c r="L1091">
        <v>1067</v>
      </c>
      <c r="M1091">
        <v>3.1948306216863842E-2</v>
      </c>
      <c r="N1091">
        <v>-3.1948306216863842E-2</v>
      </c>
    </row>
    <row r="1092" spans="1:14" x14ac:dyDescent="0.45">
      <c r="A1092">
        <v>1068</v>
      </c>
      <c r="B1092">
        <v>2.2218130094055061E-2</v>
      </c>
      <c r="C1092">
        <v>-2.2218130094055061E-2</v>
      </c>
      <c r="L1092">
        <v>1068</v>
      </c>
      <c r="M1092">
        <v>1.5964241369314947E-2</v>
      </c>
      <c r="N1092">
        <v>-1.5964241369314947E-2</v>
      </c>
    </row>
    <row r="1093" spans="1:14" x14ac:dyDescent="0.45">
      <c r="A1093">
        <v>1069</v>
      </c>
      <c r="B1093">
        <v>1.638295420186266E-2</v>
      </c>
      <c r="C1093">
        <v>-1.638295420186266E-2</v>
      </c>
      <c r="L1093">
        <v>1069</v>
      </c>
      <c r="M1093">
        <v>1.9532678567776986E-2</v>
      </c>
      <c r="N1093">
        <v>-1.9532678567776986E-2</v>
      </c>
    </row>
    <row r="1094" spans="1:14" x14ac:dyDescent="0.45">
      <c r="A1094">
        <v>1070</v>
      </c>
      <c r="B1094">
        <v>2.5881469219198275E-2</v>
      </c>
      <c r="C1094">
        <v>-2.5881469219198275E-2</v>
      </c>
      <c r="L1094">
        <v>1070</v>
      </c>
      <c r="M1094">
        <v>1.1720123754576074E-2</v>
      </c>
      <c r="N1094">
        <v>-1.1720123754576074E-2</v>
      </c>
    </row>
    <row r="1095" spans="1:14" x14ac:dyDescent="0.45">
      <c r="A1095">
        <v>1071</v>
      </c>
      <c r="B1095">
        <v>3.2998813805190798E-2</v>
      </c>
      <c r="C1095">
        <v>-3.2998813805190798E-2</v>
      </c>
      <c r="L1095">
        <v>1071</v>
      </c>
      <c r="M1095">
        <v>5.6812300341018565E-3</v>
      </c>
      <c r="N1095">
        <v>-5.6812300341018565E-3</v>
      </c>
    </row>
    <row r="1096" spans="1:14" x14ac:dyDescent="0.45">
      <c r="A1096">
        <v>1072</v>
      </c>
      <c r="B1096">
        <v>1.6487621034009609E-2</v>
      </c>
      <c r="C1096">
        <v>-1.6487621034009609E-2</v>
      </c>
      <c r="L1096">
        <v>1072</v>
      </c>
      <c r="M1096">
        <v>1.8899228177517456E-2</v>
      </c>
      <c r="N1096">
        <v>-1.8899228177517456E-2</v>
      </c>
    </row>
    <row r="1097" spans="1:14" x14ac:dyDescent="0.45">
      <c r="A1097">
        <v>1073</v>
      </c>
      <c r="B1097">
        <v>1.2484114704388816E-2</v>
      </c>
      <c r="C1097">
        <v>-1.2484114704388816E-2</v>
      </c>
      <c r="L1097">
        <v>1073</v>
      </c>
      <c r="M1097">
        <v>2.1939790050763214E-2</v>
      </c>
      <c r="N1097">
        <v>-2.1939790050763214E-2</v>
      </c>
    </row>
    <row r="1098" spans="1:14" x14ac:dyDescent="0.45">
      <c r="A1098">
        <v>1074</v>
      </c>
      <c r="B1098">
        <v>1.9836959662711977E-2</v>
      </c>
      <c r="C1098">
        <v>-1.9836959662711977E-2</v>
      </c>
      <c r="L1098">
        <v>1074</v>
      </c>
      <c r="M1098">
        <v>1.5943126356306299E-2</v>
      </c>
      <c r="N1098">
        <v>-1.5943126356306299E-2</v>
      </c>
    </row>
    <row r="1099" spans="1:14" x14ac:dyDescent="0.45">
      <c r="A1099">
        <v>1075</v>
      </c>
      <c r="B1099">
        <v>2.1668629225283578E-2</v>
      </c>
      <c r="C1099">
        <v>-2.1668629225283578E-2</v>
      </c>
      <c r="L1099">
        <v>1075</v>
      </c>
      <c r="M1099">
        <v>1.4486190458709372E-2</v>
      </c>
      <c r="N1099">
        <v>-1.4486190458709372E-2</v>
      </c>
    </row>
    <row r="1100" spans="1:14" x14ac:dyDescent="0.45">
      <c r="A1100">
        <v>1076</v>
      </c>
      <c r="B1100">
        <v>1.3085948989233771E-2</v>
      </c>
      <c r="C1100">
        <v>-1.3085948989233771E-2</v>
      </c>
      <c r="L1100">
        <v>1076</v>
      </c>
      <c r="M1100">
        <v>2.0546199192192239E-2</v>
      </c>
      <c r="N1100">
        <v>-2.0546199192192239E-2</v>
      </c>
    </row>
    <row r="1101" spans="1:14" x14ac:dyDescent="0.45">
      <c r="A1101">
        <v>1077</v>
      </c>
      <c r="B1101">
        <v>-1.1092089236711422E-2</v>
      </c>
      <c r="C1101">
        <v>1.1092089236711422E-2</v>
      </c>
      <c r="L1101">
        <v>1077</v>
      </c>
      <c r="M1101">
        <v>3.9803091056082054E-2</v>
      </c>
      <c r="N1101">
        <v>-3.9803091056082054E-2</v>
      </c>
    </row>
    <row r="1102" spans="1:14" x14ac:dyDescent="0.45">
      <c r="A1102">
        <v>1078</v>
      </c>
      <c r="B1102">
        <v>2.4389966861104249E-2</v>
      </c>
      <c r="C1102">
        <v>-2.4389966861104249E-2</v>
      </c>
      <c r="L1102">
        <v>1078</v>
      </c>
      <c r="M1102">
        <v>1.108667336431654E-2</v>
      </c>
      <c r="N1102">
        <v>-1.108667336431654E-2</v>
      </c>
    </row>
    <row r="1103" spans="1:14" x14ac:dyDescent="0.45">
      <c r="A1103">
        <v>1079</v>
      </c>
      <c r="B1103">
        <v>2.1119128356512099E-2</v>
      </c>
      <c r="C1103">
        <v>-2.1119128356512099E-2</v>
      </c>
      <c r="L1103">
        <v>1079</v>
      </c>
      <c r="M1103">
        <v>1.3557129886328723E-2</v>
      </c>
      <c r="N1103">
        <v>-1.3557129886328723E-2</v>
      </c>
    </row>
    <row r="1104" spans="1:14" x14ac:dyDescent="0.45">
      <c r="A1104">
        <v>1080</v>
      </c>
      <c r="B1104">
        <v>-8.4492517250009651E-3</v>
      </c>
      <c r="C1104">
        <v>8.4492517250009651E-3</v>
      </c>
      <c r="L1104">
        <v>1080</v>
      </c>
      <c r="M1104">
        <v>3.7058139364957408E-2</v>
      </c>
      <c r="N1104">
        <v>-3.7058139364957408E-2</v>
      </c>
    </row>
    <row r="1105" spans="1:14" x14ac:dyDescent="0.45">
      <c r="A1105">
        <v>1081</v>
      </c>
      <c r="B1105">
        <v>2.9780308716672116E-2</v>
      </c>
      <c r="C1105">
        <v>-2.9780308716672116E-2</v>
      </c>
      <c r="L1105">
        <v>1081</v>
      </c>
      <c r="M1105">
        <v>5.5967699820672519E-3</v>
      </c>
      <c r="N1105">
        <v>-5.5967699820672519E-3</v>
      </c>
    </row>
    <row r="1106" spans="1:14" x14ac:dyDescent="0.45">
      <c r="A1106">
        <v>1082</v>
      </c>
      <c r="B1106">
        <v>2.5488968598647216E-2</v>
      </c>
      <c r="C1106">
        <v>-2.5488968598647216E-2</v>
      </c>
      <c r="L1106">
        <v>1082</v>
      </c>
      <c r="M1106">
        <v>8.9540570504427798E-3</v>
      </c>
      <c r="N1106">
        <v>-8.9540570504427798E-3</v>
      </c>
    </row>
    <row r="1107" spans="1:14" x14ac:dyDescent="0.45">
      <c r="A1107">
        <v>1083</v>
      </c>
      <c r="B1107">
        <v>1.7743623019772996E-2</v>
      </c>
      <c r="C1107">
        <v>-1.7743623019772996E-2</v>
      </c>
      <c r="L1107">
        <v>1083</v>
      </c>
      <c r="M1107">
        <v>1.4422845419683417E-2</v>
      </c>
      <c r="N1107">
        <v>-1.4422845419683417E-2</v>
      </c>
    </row>
    <row r="1108" spans="1:14" x14ac:dyDescent="0.45">
      <c r="A1108">
        <v>1084</v>
      </c>
      <c r="B1108">
        <v>-3.2159101176535195E-3</v>
      </c>
      <c r="C1108">
        <v>3.2159101176535195E-3</v>
      </c>
      <c r="L1108">
        <v>1084</v>
      </c>
      <c r="M1108">
        <v>3.0871440553422638E-2</v>
      </c>
      <c r="N1108">
        <v>-3.0871440553422638E-2</v>
      </c>
    </row>
    <row r="1109" spans="1:14" x14ac:dyDescent="0.45">
      <c r="A1109">
        <v>1085</v>
      </c>
      <c r="B1109">
        <v>2.6797304000484072E-2</v>
      </c>
      <c r="C1109">
        <v>-2.6797304000484072E-2</v>
      </c>
      <c r="L1109">
        <v>1085</v>
      </c>
      <c r="M1109">
        <v>6.420255489404645E-3</v>
      </c>
      <c r="N1109">
        <v>-6.420255489404645E-3</v>
      </c>
    </row>
    <row r="1110" spans="1:14" x14ac:dyDescent="0.45">
      <c r="A1110">
        <v>1086</v>
      </c>
      <c r="B1110">
        <v>2.4389966861104249E-2</v>
      </c>
      <c r="C1110">
        <v>-2.4389966861104249E-2</v>
      </c>
      <c r="L1110">
        <v>1086</v>
      </c>
      <c r="M1110">
        <v>7.7293862959410143E-3</v>
      </c>
      <c r="N1110">
        <v>-7.7293862959410143E-3</v>
      </c>
    </row>
    <row r="1111" spans="1:14" x14ac:dyDescent="0.45">
      <c r="A1111">
        <v>1087</v>
      </c>
      <c r="B1111">
        <v>2.5619802138830902E-2</v>
      </c>
      <c r="C1111">
        <v>-2.5619802138830902E-2</v>
      </c>
      <c r="L1111">
        <v>1087</v>
      </c>
      <c r="M1111">
        <v>5.6178849950759028E-3</v>
      </c>
      <c r="N1111">
        <v>-5.6178849950759028E-3</v>
      </c>
    </row>
    <row r="1112" spans="1:14" x14ac:dyDescent="0.45">
      <c r="A1112">
        <v>1088</v>
      </c>
      <c r="B1112">
        <v>2.0700461027924305E-2</v>
      </c>
      <c r="C1112">
        <v>-2.0700461027924305E-2</v>
      </c>
      <c r="L1112">
        <v>1088</v>
      </c>
      <c r="M1112">
        <v>8.5106417772611055E-3</v>
      </c>
      <c r="N1112">
        <v>-8.5106417772611055E-3</v>
      </c>
    </row>
    <row r="1113" spans="1:14" x14ac:dyDescent="0.45">
      <c r="A1113">
        <v>1089</v>
      </c>
      <c r="B1113">
        <v>1.5362452588429908E-2</v>
      </c>
      <c r="C1113">
        <v>-1.5362452588429908E-2</v>
      </c>
      <c r="L1113">
        <v>1089</v>
      </c>
      <c r="M1113">
        <v>1.277587440500863E-2</v>
      </c>
      <c r="N1113">
        <v>-1.277587440500863E-2</v>
      </c>
    </row>
    <row r="1114" spans="1:14" x14ac:dyDescent="0.45">
      <c r="A1114">
        <v>1090</v>
      </c>
      <c r="B1114">
        <v>1.7557644093265535E-3</v>
      </c>
      <c r="C1114">
        <v>-1.7557644093265535E-3</v>
      </c>
      <c r="L1114">
        <v>1090</v>
      </c>
      <c r="M1114">
        <v>2.2699930519074655E-2</v>
      </c>
      <c r="N1114">
        <v>-2.2699930519074655E-2</v>
      </c>
    </row>
    <row r="1115" spans="1:14" x14ac:dyDescent="0.45">
      <c r="A1115">
        <v>1091</v>
      </c>
      <c r="B1115">
        <v>-3.8700778185719511E-3</v>
      </c>
      <c r="C1115">
        <v>3.8700778185719511E-3</v>
      </c>
      <c r="L1115">
        <v>1091</v>
      </c>
      <c r="M1115">
        <v>2.6817358055761624E-2</v>
      </c>
      <c r="N1115">
        <v>-2.6817358055761624E-2</v>
      </c>
    </row>
    <row r="1116" spans="1:14" x14ac:dyDescent="0.45">
      <c r="A1116">
        <v>1092</v>
      </c>
      <c r="B1116">
        <v>8.4282749586945451E-3</v>
      </c>
      <c r="C1116">
        <v>-8.4282749586945451E-3</v>
      </c>
      <c r="L1116">
        <v>1092</v>
      </c>
      <c r="M1116">
        <v>1.6069816434358203E-2</v>
      </c>
      <c r="N1116">
        <v>-1.6069816434358203E-2</v>
      </c>
    </row>
    <row r="1117" spans="1:14" x14ac:dyDescent="0.45">
      <c r="A1117">
        <v>1093</v>
      </c>
      <c r="B1117">
        <v>4.5556021692574351E-3</v>
      </c>
      <c r="C1117">
        <v>-4.5556021692574351E-3</v>
      </c>
      <c r="L1117">
        <v>1093</v>
      </c>
      <c r="M1117">
        <v>1.902591825556936E-2</v>
      </c>
      <c r="N1117">
        <v>-1.902591825556936E-2</v>
      </c>
    </row>
    <row r="1118" spans="1:14" x14ac:dyDescent="0.45">
      <c r="A1118">
        <v>1094</v>
      </c>
      <c r="B1118">
        <v>1.4158784018739996E-2</v>
      </c>
      <c r="C1118">
        <v>-1.4158784018739996E-2</v>
      </c>
      <c r="L1118">
        <v>1094</v>
      </c>
      <c r="M1118">
        <v>1.0938868273255983E-2</v>
      </c>
      <c r="N1118">
        <v>-1.0938868273255983E-2</v>
      </c>
    </row>
    <row r="1119" spans="1:14" x14ac:dyDescent="0.45">
      <c r="A1119">
        <v>1095</v>
      </c>
      <c r="B1119">
        <v>5.3929368264330271E-3</v>
      </c>
      <c r="C1119">
        <v>-5.3929368264330271E-3</v>
      </c>
      <c r="L1119">
        <v>1095</v>
      </c>
      <c r="M1119">
        <v>1.7970167605136804E-2</v>
      </c>
      <c r="N1119">
        <v>-1.7970167605136804E-2</v>
      </c>
    </row>
    <row r="1120" spans="1:14" x14ac:dyDescent="0.45">
      <c r="A1120">
        <v>1096</v>
      </c>
      <c r="B1120">
        <v>1.6278287369715712E-2</v>
      </c>
      <c r="C1120">
        <v>-1.6278287369715712E-2</v>
      </c>
      <c r="L1120">
        <v>1096</v>
      </c>
      <c r="M1120">
        <v>8.2361466081486406E-3</v>
      </c>
      <c r="N1120">
        <v>-8.2361466081486406E-3</v>
      </c>
    </row>
    <row r="1121" spans="1:14" x14ac:dyDescent="0.45">
      <c r="A1121">
        <v>1097</v>
      </c>
      <c r="B1121">
        <v>-9.3940651845738146E-4</v>
      </c>
      <c r="C1121">
        <v>9.3940651845738146E-4</v>
      </c>
      <c r="L1121">
        <v>1097</v>
      </c>
      <c r="M1121">
        <v>2.2024250102797818E-2</v>
      </c>
      <c r="N1121">
        <v>-2.2024250102797818E-2</v>
      </c>
    </row>
    <row r="1122" spans="1:14" x14ac:dyDescent="0.45">
      <c r="A1122">
        <v>1098</v>
      </c>
      <c r="B1122">
        <v>-9.7575871268378248E-3</v>
      </c>
      <c r="C1122">
        <v>9.7575871268378248E-3</v>
      </c>
      <c r="L1122">
        <v>1098</v>
      </c>
      <c r="M1122">
        <v>2.8717709226540225E-2</v>
      </c>
      <c r="N1122">
        <v>-2.8717709226540225E-2</v>
      </c>
    </row>
    <row r="1123" spans="1:14" x14ac:dyDescent="0.45">
      <c r="A1123">
        <v>1099</v>
      </c>
      <c r="B1123">
        <v>2.1433128852952944E-2</v>
      </c>
      <c r="C1123">
        <v>-2.1433128852952944E-2</v>
      </c>
      <c r="L1123">
        <v>1099</v>
      </c>
      <c r="M1123">
        <v>3.1685434860723736E-3</v>
      </c>
      <c r="N1123">
        <v>-3.1685434860723736E-3</v>
      </c>
    </row>
    <row r="1124" spans="1:14" x14ac:dyDescent="0.45">
      <c r="A1124">
        <v>1100</v>
      </c>
      <c r="B1124">
        <v>8.5591084988782314E-3</v>
      </c>
      <c r="C1124">
        <v>-8.5591084988782314E-3</v>
      </c>
      <c r="L1124">
        <v>1100</v>
      </c>
      <c r="M1124">
        <v>1.3134829626155701E-2</v>
      </c>
      <c r="N1124">
        <v>-1.3134829626155701E-2</v>
      </c>
    </row>
    <row r="1125" spans="1:14" x14ac:dyDescent="0.45">
      <c r="A1125">
        <v>1101</v>
      </c>
      <c r="B1125">
        <v>6.832105768453574E-3</v>
      </c>
      <c r="C1125">
        <v>-6.832105768453574E-3</v>
      </c>
      <c r="L1125">
        <v>1101</v>
      </c>
      <c r="M1125">
        <v>1.4422845419683417E-2</v>
      </c>
      <c r="N1125">
        <v>-1.4422845419683417E-2</v>
      </c>
    </row>
    <row r="1126" spans="1:14" x14ac:dyDescent="0.45">
      <c r="A1126">
        <v>1102</v>
      </c>
      <c r="B1126">
        <v>9.6057768203477202E-3</v>
      </c>
      <c r="C1126">
        <v>-9.6057768203477202E-3</v>
      </c>
      <c r="L1126">
        <v>1102</v>
      </c>
      <c r="M1126">
        <v>1.1466743598472261E-2</v>
      </c>
      <c r="N1126">
        <v>-1.1466743598472261E-2</v>
      </c>
    </row>
    <row r="1127" spans="1:14" x14ac:dyDescent="0.45">
      <c r="A1127">
        <v>1103</v>
      </c>
      <c r="B1127">
        <v>1.6801621530450457E-2</v>
      </c>
      <c r="C1127">
        <v>-1.6801621530450457E-2</v>
      </c>
      <c r="L1127">
        <v>1103</v>
      </c>
      <c r="M1127">
        <v>5.6812300341018565E-3</v>
      </c>
      <c r="N1127">
        <v>-5.6812300341018565E-3</v>
      </c>
    </row>
    <row r="1128" spans="1:14" x14ac:dyDescent="0.45">
      <c r="A1128">
        <v>1104</v>
      </c>
      <c r="B1128">
        <v>7.0909608785706298E-4</v>
      </c>
      <c r="C1128">
        <v>-7.0909608785706298E-4</v>
      </c>
      <c r="L1128">
        <v>1104</v>
      </c>
      <c r="M1128">
        <v>1.843469789132713E-2</v>
      </c>
      <c r="N1128">
        <v>-1.843469789132713E-2</v>
      </c>
    </row>
    <row r="1129" spans="1:14" x14ac:dyDescent="0.45">
      <c r="A1129">
        <v>1105</v>
      </c>
      <c r="B1129">
        <v>-1.8497267611108058E-2</v>
      </c>
      <c r="C1129">
        <v>1.8497267611108058E-2</v>
      </c>
      <c r="L1129">
        <v>1105</v>
      </c>
      <c r="M1129">
        <v>3.3721967309590532E-2</v>
      </c>
      <c r="N1129">
        <v>-3.3721967309590532E-2</v>
      </c>
    </row>
    <row r="1130" spans="1:14" x14ac:dyDescent="0.45">
      <c r="A1130">
        <v>1106</v>
      </c>
      <c r="B1130">
        <v>2.3575986941715091E-3</v>
      </c>
      <c r="C1130">
        <v>-2.3575986941715091E-3</v>
      </c>
      <c r="L1130">
        <v>1106</v>
      </c>
      <c r="M1130">
        <v>1.6639921785591785E-2</v>
      </c>
      <c r="N1130">
        <v>-1.6639921785591785E-2</v>
      </c>
    </row>
    <row r="1131" spans="1:14" x14ac:dyDescent="0.45">
      <c r="A1131">
        <v>1107</v>
      </c>
      <c r="B1131">
        <v>3.9799345924492174E-3</v>
      </c>
      <c r="C1131">
        <v>-3.9799345924492174E-3</v>
      </c>
      <c r="L1131">
        <v>1107</v>
      </c>
      <c r="M1131">
        <v>1.4169465263579605E-2</v>
      </c>
      <c r="N1131">
        <v>-1.4169465263579605E-2</v>
      </c>
    </row>
    <row r="1132" spans="1:14" x14ac:dyDescent="0.45">
      <c r="A1132">
        <v>1108</v>
      </c>
      <c r="B1132">
        <v>-1.5150740952655992E-3</v>
      </c>
      <c r="C1132">
        <v>1.5150740952655992E-3</v>
      </c>
      <c r="L1132">
        <v>1108</v>
      </c>
      <c r="M1132">
        <v>1.8455812904335782E-2</v>
      </c>
      <c r="N1132">
        <v>-1.8455812904335782E-2</v>
      </c>
    </row>
    <row r="1133" spans="1:14" x14ac:dyDescent="0.45">
      <c r="A1133">
        <v>1109</v>
      </c>
      <c r="B1133">
        <v>1.0338444645376362E-2</v>
      </c>
      <c r="C1133">
        <v>-1.0338444645376362E-2</v>
      </c>
      <c r="L1133">
        <v>1109</v>
      </c>
      <c r="M1133">
        <v>8.5528718032784074E-3</v>
      </c>
      <c r="N1133">
        <v>-8.5528718032784074E-3</v>
      </c>
    </row>
    <row r="1134" spans="1:14" x14ac:dyDescent="0.45">
      <c r="A1134">
        <v>1110</v>
      </c>
      <c r="B1134">
        <v>5.6546039068003989E-3</v>
      </c>
      <c r="C1134">
        <v>-5.6546039068003989E-3</v>
      </c>
      <c r="L1134">
        <v>1110</v>
      </c>
      <c r="M1134">
        <v>1.2036848949705841E-2</v>
      </c>
      <c r="N1134">
        <v>-1.2036848949705841E-2</v>
      </c>
    </row>
    <row r="1135" spans="1:14" x14ac:dyDescent="0.45">
      <c r="A1135">
        <v>1111</v>
      </c>
      <c r="B1135">
        <v>-1.2426591346585024E-2</v>
      </c>
      <c r="C1135">
        <v>1.2426591346585024E-2</v>
      </c>
      <c r="L1135">
        <v>1111</v>
      </c>
      <c r="M1135">
        <v>2.6585092912666457E-2</v>
      </c>
      <c r="N1135">
        <v>-2.6585092912666457E-2</v>
      </c>
    </row>
    <row r="1136" spans="1:14" x14ac:dyDescent="0.45">
      <c r="A1136">
        <v>1112</v>
      </c>
      <c r="B1136">
        <v>-2.1427938911222626E-2</v>
      </c>
      <c r="C1136">
        <v>2.1427938911222626E-2</v>
      </c>
      <c r="L1136">
        <v>1112</v>
      </c>
      <c r="M1136">
        <v>3.380642736162514E-2</v>
      </c>
      <c r="N1136">
        <v>-3.380642736162514E-2</v>
      </c>
    </row>
    <row r="1137" spans="1:14" x14ac:dyDescent="0.45">
      <c r="A1137">
        <v>1113</v>
      </c>
      <c r="B1137">
        <v>1.3632637887754937E-3</v>
      </c>
      <c r="C1137">
        <v>-1.3632637887754937E-3</v>
      </c>
      <c r="L1137">
        <v>1113</v>
      </c>
      <c r="M1137">
        <v>1.4929605731891045E-2</v>
      </c>
      <c r="N1137">
        <v>-1.4929605731891045E-2</v>
      </c>
    </row>
    <row r="1138" spans="1:14" x14ac:dyDescent="0.45">
      <c r="A1138">
        <v>1114</v>
      </c>
      <c r="B1138">
        <v>2.0857461276144726E-2</v>
      </c>
      <c r="C1138">
        <v>-2.0857461276144726E-2</v>
      </c>
      <c r="L1138">
        <v>1114</v>
      </c>
      <c r="M1138">
        <v>-1.6245644668914294E-3</v>
      </c>
      <c r="N1138">
        <v>1.6245644668914294E-3</v>
      </c>
    </row>
    <row r="1139" spans="1:14" x14ac:dyDescent="0.45">
      <c r="A1139">
        <v>1115</v>
      </c>
      <c r="B1139">
        <v>-1.9596269348651024E-2</v>
      </c>
      <c r="C1139">
        <v>1.9596269348651024E-2</v>
      </c>
      <c r="L1139">
        <v>1115</v>
      </c>
      <c r="M1139">
        <v>3.097701561846589E-2</v>
      </c>
      <c r="N1139">
        <v>-3.097701561846589E-2</v>
      </c>
    </row>
    <row r="1140" spans="1:14" x14ac:dyDescent="0.45">
      <c r="A1140">
        <v>1116</v>
      </c>
      <c r="B1140">
        <v>2.750380511747598E-2</v>
      </c>
      <c r="C1140">
        <v>-2.750380511747598E-2</v>
      </c>
      <c r="L1140">
        <v>1116</v>
      </c>
      <c r="M1140">
        <v>-7.2833879532099273E-3</v>
      </c>
      <c r="N1140">
        <v>7.2833879532099273E-3</v>
      </c>
    </row>
    <row r="1141" spans="1:14" x14ac:dyDescent="0.45">
      <c r="A1141">
        <v>1117</v>
      </c>
      <c r="B1141">
        <v>1.26149482445725E-2</v>
      </c>
      <c r="C1141">
        <v>-1.26149482445725E-2</v>
      </c>
      <c r="L1141">
        <v>1117</v>
      </c>
      <c r="M1141">
        <v>3.6541887852713493E-3</v>
      </c>
      <c r="N1141">
        <v>-3.6541887852713493E-3</v>
      </c>
    </row>
    <row r="1142" spans="1:14" x14ac:dyDescent="0.45">
      <c r="A1142">
        <v>1118</v>
      </c>
      <c r="B1142">
        <v>1.2013113959727543E-2</v>
      </c>
      <c r="C1142">
        <v>-1.2013113959727543E-2</v>
      </c>
      <c r="L1142">
        <v>1118</v>
      </c>
      <c r="M1142">
        <v>3.9709139804011157E-3</v>
      </c>
      <c r="N1142">
        <v>-3.9709139804011157E-3</v>
      </c>
    </row>
    <row r="1143" spans="1:14" x14ac:dyDescent="0.45">
      <c r="A1143">
        <v>1119</v>
      </c>
      <c r="B1143">
        <v>1.5257785756282959E-2</v>
      </c>
      <c r="C1143">
        <v>-1.5257785756282959E-2</v>
      </c>
      <c r="L1143">
        <v>1119</v>
      </c>
      <c r="M1143">
        <v>1.9132665185256619E-4</v>
      </c>
      <c r="N1143">
        <v>-1.9132665185256619E-4</v>
      </c>
    </row>
    <row r="1144" spans="1:14" x14ac:dyDescent="0.45">
      <c r="A1144">
        <v>1120</v>
      </c>
      <c r="B1144">
        <v>2.0674294319887564E-2</v>
      </c>
      <c r="C1144">
        <v>-2.0674294319887564E-2</v>
      </c>
      <c r="L1144">
        <v>1120</v>
      </c>
      <c r="M1144">
        <v>-4.9185064962410036E-3</v>
      </c>
      <c r="N1144">
        <v>4.9185064962410036E-3</v>
      </c>
    </row>
    <row r="1145" spans="1:14" x14ac:dyDescent="0.45">
      <c r="A1145">
        <v>1121</v>
      </c>
      <c r="B1145">
        <v>1.5202640369959171E-3</v>
      </c>
      <c r="C1145">
        <v>-1.5202640369959171E-3</v>
      </c>
      <c r="L1145">
        <v>1121</v>
      </c>
      <c r="M1145">
        <v>9.9464626618493805E-3</v>
      </c>
      <c r="N1145">
        <v>-9.9464626618493805E-3</v>
      </c>
    </row>
    <row r="1146" spans="1:14" x14ac:dyDescent="0.45">
      <c r="A1146">
        <v>1122</v>
      </c>
      <c r="B1146">
        <v>-9.2604196741398175E-3</v>
      </c>
      <c r="C1146">
        <v>9.2604196741398175E-3</v>
      </c>
      <c r="L1146">
        <v>1122</v>
      </c>
      <c r="M1146">
        <v>1.8603617995396338E-2</v>
      </c>
      <c r="N1146">
        <v>-1.8603617995396338E-2</v>
      </c>
    </row>
    <row r="1147" spans="1:14" x14ac:dyDescent="0.45">
      <c r="A1147">
        <v>1123</v>
      </c>
      <c r="B1147">
        <v>1.2039280667764281E-2</v>
      </c>
      <c r="C1147">
        <v>-1.2039280667764281E-2</v>
      </c>
      <c r="L1147">
        <v>1123</v>
      </c>
      <c r="M1147">
        <v>1.0992722112245648E-3</v>
      </c>
      <c r="N1147">
        <v>-1.0992722112245648E-3</v>
      </c>
    </row>
    <row r="1148" spans="1:14" x14ac:dyDescent="0.45">
      <c r="A1148">
        <v>1124</v>
      </c>
      <c r="B1148">
        <v>6.1517713594984062E-3</v>
      </c>
      <c r="C1148">
        <v>-6.1517713594984062E-3</v>
      </c>
      <c r="L1148">
        <v>1124</v>
      </c>
      <c r="M1148">
        <v>4.9422045787990672E-3</v>
      </c>
      <c r="N1148">
        <v>-4.9422045787990672E-3</v>
      </c>
    </row>
    <row r="1149" spans="1:14" x14ac:dyDescent="0.45">
      <c r="A1149">
        <v>1125</v>
      </c>
      <c r="B1149">
        <v>1.120194601058869E-2</v>
      </c>
      <c r="C1149">
        <v>-1.120194601058869E-2</v>
      </c>
      <c r="L1149">
        <v>1125</v>
      </c>
      <c r="M1149">
        <v>4.4470680795638019E-4</v>
      </c>
      <c r="N1149">
        <v>-4.4470680795638019E-4</v>
      </c>
    </row>
    <row r="1150" spans="1:14" x14ac:dyDescent="0.45">
      <c r="A1150">
        <v>1126</v>
      </c>
      <c r="B1150">
        <v>2.0491127363630408E-2</v>
      </c>
      <c r="C1150">
        <v>-2.0491127363630408E-2</v>
      </c>
      <c r="L1150">
        <v>1126</v>
      </c>
      <c r="M1150">
        <v>-7.937953356478112E-3</v>
      </c>
      <c r="N1150">
        <v>7.937953356478112E-3</v>
      </c>
    </row>
    <row r="1151" spans="1:14" x14ac:dyDescent="0.45">
      <c r="A1151">
        <v>1127</v>
      </c>
      <c r="B1151">
        <v>6.3059596374685171E-4</v>
      </c>
      <c r="C1151">
        <v>-6.3059596374685171E-4</v>
      </c>
      <c r="L1151">
        <v>1127</v>
      </c>
      <c r="M1151">
        <v>7.8983064000102236E-3</v>
      </c>
      <c r="N1151">
        <v>-7.8983064000102236E-3</v>
      </c>
    </row>
    <row r="1152" spans="1:14" x14ac:dyDescent="0.45">
      <c r="A1152">
        <v>1128</v>
      </c>
      <c r="B1152">
        <v>-1.4546094697560739E-2</v>
      </c>
      <c r="C1152">
        <v>1.4546094697560739E-2</v>
      </c>
      <c r="L1152">
        <v>1128</v>
      </c>
      <c r="M1152">
        <v>1.9933863814941357E-2</v>
      </c>
      <c r="N1152">
        <v>-1.9933863814941357E-2</v>
      </c>
    </row>
    <row r="1153" spans="1:14" x14ac:dyDescent="0.45">
      <c r="A1153">
        <v>1129</v>
      </c>
      <c r="B1153">
        <v>-2.0384082560003444E-3</v>
      </c>
      <c r="C1153">
        <v>2.0384082560003444E-3</v>
      </c>
      <c r="L1153">
        <v>1129</v>
      </c>
      <c r="M1153">
        <v>7.4548911268285502E-3</v>
      </c>
      <c r="N1153">
        <v>-7.4548911268285502E-3</v>
      </c>
    </row>
    <row r="1154" spans="1:14" x14ac:dyDescent="0.45">
      <c r="A1154">
        <v>1130</v>
      </c>
      <c r="B1154">
        <v>6.4919385639759901E-3</v>
      </c>
      <c r="C1154">
        <v>-6.4919385639759901E-3</v>
      </c>
      <c r="L1154">
        <v>1130</v>
      </c>
      <c r="M1154">
        <v>1.7021163884391524E-4</v>
      </c>
      <c r="N1154">
        <v>-1.7021163884391524E-4</v>
      </c>
    </row>
    <row r="1155" spans="1:14" x14ac:dyDescent="0.45">
      <c r="A1155">
        <v>1131</v>
      </c>
      <c r="B1155">
        <v>9.4459646018769938E-4</v>
      </c>
      <c r="C1155">
        <v>-9.4459646018769938E-4</v>
      </c>
      <c r="L1155">
        <v>1131</v>
      </c>
      <c r="M1155">
        <v>3.8442239023492092E-3</v>
      </c>
      <c r="N1155">
        <v>-3.8442239023492092E-3</v>
      </c>
    </row>
    <row r="1156" spans="1:14" x14ac:dyDescent="0.45">
      <c r="A1156">
        <v>1132</v>
      </c>
      <c r="B1156">
        <v>-1.3580738470451784E-3</v>
      </c>
      <c r="C1156">
        <v>1.3580738470451784E-3</v>
      </c>
      <c r="L1156">
        <v>1132</v>
      </c>
      <c r="M1156">
        <v>5.5123099300326481E-3</v>
      </c>
      <c r="N1156">
        <v>-5.5123099300326481E-3</v>
      </c>
    </row>
    <row r="1157" spans="1:14" x14ac:dyDescent="0.45">
      <c r="A1157">
        <v>1133</v>
      </c>
      <c r="B1157">
        <v>4.1107681326329019E-3</v>
      </c>
      <c r="C1157">
        <v>-4.1107681326329019E-3</v>
      </c>
      <c r="L1157">
        <v>1133</v>
      </c>
      <c r="M1157">
        <v>1.078157198215913E-3</v>
      </c>
      <c r="N1157">
        <v>-1.078157198215913E-3</v>
      </c>
    </row>
    <row r="1158" spans="1:14" x14ac:dyDescent="0.45">
      <c r="A1158">
        <v>1134</v>
      </c>
      <c r="B1158">
        <v>5.1312697460656545E-3</v>
      </c>
      <c r="C1158">
        <v>-5.1312697460656545E-3</v>
      </c>
      <c r="L1158">
        <v>1134</v>
      </c>
      <c r="M1158">
        <v>1.9132665185256619E-4</v>
      </c>
      <c r="N1158">
        <v>-1.9132665185256619E-4</v>
      </c>
    </row>
    <row r="1159" spans="1:14" x14ac:dyDescent="0.45">
      <c r="A1159">
        <v>1135</v>
      </c>
      <c r="B1159">
        <v>-4.3410785632332204E-3</v>
      </c>
      <c r="C1159">
        <v>4.3410785632332204E-3</v>
      </c>
      <c r="L1159">
        <v>1135</v>
      </c>
      <c r="M1159">
        <v>7.6660412569150614E-3</v>
      </c>
      <c r="N1159">
        <v>-7.6660412569150614E-3</v>
      </c>
    </row>
    <row r="1160" spans="1:14" x14ac:dyDescent="0.45">
      <c r="A1160">
        <v>1136</v>
      </c>
      <c r="B1160">
        <v>-7.0885829070906278E-3</v>
      </c>
      <c r="C1160">
        <v>7.0885829070906278E-3</v>
      </c>
      <c r="L1160">
        <v>1136</v>
      </c>
      <c r="M1160">
        <v>9.6297374667196137E-3</v>
      </c>
      <c r="N1160">
        <v>-9.6297374667196137E-3</v>
      </c>
    </row>
    <row r="1161" spans="1:14" x14ac:dyDescent="0.45">
      <c r="A1161">
        <v>1137</v>
      </c>
      <c r="B1161">
        <v>-1.2795737229349645E-3</v>
      </c>
      <c r="C1161">
        <v>1.2795737229349645E-3</v>
      </c>
      <c r="L1161">
        <v>1137</v>
      </c>
      <c r="M1161">
        <v>4.4987893056173938E-3</v>
      </c>
      <c r="N1161">
        <v>-4.4987893056173938E-3</v>
      </c>
    </row>
    <row r="1162" spans="1:14" x14ac:dyDescent="0.45">
      <c r="A1162">
        <v>1138</v>
      </c>
      <c r="B1162">
        <v>-2.3050274809500337E-2</v>
      </c>
      <c r="C1162">
        <v>2.3050274809500337E-2</v>
      </c>
      <c r="L1162">
        <v>1138</v>
      </c>
      <c r="M1162">
        <v>2.0630659244226846E-2</v>
      </c>
      <c r="N1162">
        <v>-2.0630659244226846E-2</v>
      </c>
    </row>
    <row r="1163" spans="1:14" x14ac:dyDescent="0.45">
      <c r="A1163">
        <v>1139</v>
      </c>
      <c r="B1163">
        <v>5.314436702322815E-3</v>
      </c>
      <c r="C1163">
        <v>-5.314436702322815E-3</v>
      </c>
      <c r="L1163">
        <v>1139</v>
      </c>
      <c r="M1163">
        <v>-2.4269349612201724E-3</v>
      </c>
      <c r="N1163">
        <v>2.4269349612201724E-3</v>
      </c>
    </row>
    <row r="1164" spans="1:14" x14ac:dyDescent="0.45">
      <c r="A1164">
        <v>1140</v>
      </c>
      <c r="B1164">
        <v>-7.5905153245053175E-5</v>
      </c>
      <c r="C1164">
        <v>7.5905153245053175E-5</v>
      </c>
      <c r="L1164">
        <v>1140</v>
      </c>
      <c r="M1164">
        <v>1.5004574583889355E-3</v>
      </c>
      <c r="N1164">
        <v>-1.5004574583889355E-3</v>
      </c>
    </row>
    <row r="1165" spans="1:14" x14ac:dyDescent="0.45">
      <c r="A1165">
        <v>1141</v>
      </c>
      <c r="B1165">
        <v>4.1369348406696399E-3</v>
      </c>
      <c r="C1165">
        <v>-4.1369348406696399E-3</v>
      </c>
      <c r="L1165">
        <v>1141</v>
      </c>
      <c r="M1165">
        <v>-2.2791298701596132E-3</v>
      </c>
      <c r="N1165">
        <v>2.2791298701596132E-3</v>
      </c>
    </row>
    <row r="1166" spans="1:14" x14ac:dyDescent="0.45">
      <c r="A1166">
        <v>1142</v>
      </c>
      <c r="B1166">
        <v>5.7069373228738739E-3</v>
      </c>
      <c r="C1166">
        <v>-5.7069373228738739E-3</v>
      </c>
      <c r="L1166">
        <v>1142</v>
      </c>
      <c r="M1166">
        <v>-3.968330910851703E-3</v>
      </c>
      <c r="N1166">
        <v>3.968330910851703E-3</v>
      </c>
    </row>
    <row r="1167" spans="1:14" x14ac:dyDescent="0.45">
      <c r="A1167">
        <v>1143</v>
      </c>
      <c r="B1167">
        <v>-4.4980788114536447E-3</v>
      </c>
      <c r="C1167">
        <v>4.4980788114536447E-3</v>
      </c>
      <c r="L1167">
        <v>1143</v>
      </c>
      <c r="M1167">
        <v>3.7175338242973026E-3</v>
      </c>
      <c r="N1167">
        <v>-3.7175338242973026E-3</v>
      </c>
    </row>
    <row r="1168" spans="1:14" x14ac:dyDescent="0.45">
      <c r="A1168">
        <v>1144</v>
      </c>
      <c r="B1168">
        <v>-8.3445848928540168E-3</v>
      </c>
      <c r="C1168">
        <v>8.3445848928540168E-3</v>
      </c>
      <c r="L1168">
        <v>1144</v>
      </c>
      <c r="M1168">
        <v>6.6525206324998072E-3</v>
      </c>
      <c r="N1168">
        <v>-6.6525206324998072E-3</v>
      </c>
    </row>
    <row r="1169" spans="1:14" x14ac:dyDescent="0.45">
      <c r="A1169">
        <v>1145</v>
      </c>
      <c r="B1169">
        <v>5.2621032862493408E-3</v>
      </c>
      <c r="C1169">
        <v>-5.2621032862493408E-3</v>
      </c>
      <c r="L1169">
        <v>1145</v>
      </c>
      <c r="M1169">
        <v>-4.3695161580160754E-3</v>
      </c>
      <c r="N1169">
        <v>4.3695161580160754E-3</v>
      </c>
    </row>
    <row r="1170" spans="1:14" x14ac:dyDescent="0.45">
      <c r="A1170">
        <v>1146</v>
      </c>
      <c r="B1170">
        <v>5.7592707389473481E-3</v>
      </c>
      <c r="C1170">
        <v>-5.7592707389473481E-3</v>
      </c>
      <c r="L1170">
        <v>1146</v>
      </c>
      <c r="M1170">
        <v>-5.2985767303967224E-3</v>
      </c>
      <c r="N1170">
        <v>5.2985767303967224E-3</v>
      </c>
    </row>
    <row r="1171" spans="1:14" x14ac:dyDescent="0.45">
      <c r="A1171">
        <v>1147</v>
      </c>
      <c r="B1171">
        <v>1.4080283894629786E-2</v>
      </c>
      <c r="C1171">
        <v>-1.4080283894629786E-2</v>
      </c>
      <c r="L1171">
        <v>1147</v>
      </c>
      <c r="M1171">
        <v>-1.2393221101303496E-2</v>
      </c>
      <c r="N1171">
        <v>1.2393221101303496E-2</v>
      </c>
    </row>
    <row r="1172" spans="1:14" x14ac:dyDescent="0.45">
      <c r="A1172">
        <v>1148</v>
      </c>
      <c r="B1172">
        <v>2.8809328549062527E-3</v>
      </c>
      <c r="C1172">
        <v>-2.8809328549062527E-3</v>
      </c>
      <c r="L1172">
        <v>1148</v>
      </c>
      <c r="M1172">
        <v>-5.0029665482756074E-3</v>
      </c>
      <c r="N1172">
        <v>5.0029665482756074E-3</v>
      </c>
    </row>
    <row r="1173" spans="1:14" x14ac:dyDescent="0.45">
      <c r="A1173">
        <v>1149</v>
      </c>
      <c r="B1173">
        <v>-2.5617424167350897E-3</v>
      </c>
      <c r="C1173">
        <v>2.5617424167350897E-3</v>
      </c>
      <c r="L1173">
        <v>1149</v>
      </c>
      <c r="M1173">
        <v>-1.6667944929087313E-3</v>
      </c>
      <c r="N1173">
        <v>1.6667944929087313E-3</v>
      </c>
    </row>
    <row r="1174" spans="1:14" x14ac:dyDescent="0.45">
      <c r="A1174">
        <v>1150</v>
      </c>
      <c r="B1174">
        <v>-1.6299264136022132E-2</v>
      </c>
      <c r="C1174">
        <v>1.6299264136022132E-2</v>
      </c>
      <c r="L1174">
        <v>1150</v>
      </c>
      <c r="M1174">
        <v>7.9194214130188737E-3</v>
      </c>
      <c r="N1174">
        <v>-7.9194214130188737E-3</v>
      </c>
    </row>
    <row r="1175" spans="1:14" x14ac:dyDescent="0.45">
      <c r="A1175">
        <v>1151</v>
      </c>
      <c r="B1175">
        <v>-7.0100827829804174E-3</v>
      </c>
      <c r="C1175">
        <v>7.0100827829804174E-3</v>
      </c>
      <c r="L1175">
        <v>1151</v>
      </c>
      <c r="M1175">
        <v>1.0686659981796239E-4</v>
      </c>
      <c r="N1175">
        <v>-1.0686659981796239E-4</v>
      </c>
    </row>
    <row r="1176" spans="1:14" x14ac:dyDescent="0.45">
      <c r="A1176">
        <v>1152</v>
      </c>
      <c r="B1176">
        <v>2.6192657745388809E-3</v>
      </c>
      <c r="C1176">
        <v>-2.6192657745388809E-3</v>
      </c>
      <c r="L1176">
        <v>1152</v>
      </c>
      <c r="M1176">
        <v>-7.6845732003742997E-3</v>
      </c>
      <c r="N1176">
        <v>7.6845732003742997E-3</v>
      </c>
    </row>
    <row r="1177" spans="1:14" x14ac:dyDescent="0.45">
      <c r="A1177">
        <v>1153</v>
      </c>
      <c r="B1177">
        <v>8.4282749586945451E-3</v>
      </c>
      <c r="C1177">
        <v>-8.4282749586945451E-3</v>
      </c>
      <c r="L1177">
        <v>1153</v>
      </c>
      <c r="M1177">
        <v>-1.2477681153338104E-2</v>
      </c>
      <c r="N1177">
        <v>1.2477681153338104E-2</v>
      </c>
    </row>
    <row r="1178" spans="1:14" x14ac:dyDescent="0.45">
      <c r="A1178">
        <v>1154</v>
      </c>
      <c r="B1178">
        <v>4.6079355853309101E-3</v>
      </c>
      <c r="C1178">
        <v>-4.6079355853309101E-3</v>
      </c>
      <c r="L1178">
        <v>1154</v>
      </c>
      <c r="M1178">
        <v>-9.8171895142480613E-3</v>
      </c>
      <c r="N1178">
        <v>9.8171895142480613E-3</v>
      </c>
    </row>
    <row r="1179" spans="1:14" x14ac:dyDescent="0.45">
      <c r="A1179">
        <v>1155</v>
      </c>
      <c r="B1179">
        <v>-1.0594921784013419E-2</v>
      </c>
      <c r="C1179">
        <v>1.0594921784013419E-2</v>
      </c>
      <c r="L1179">
        <v>1155</v>
      </c>
      <c r="M1179">
        <v>1.7749526275014004E-3</v>
      </c>
      <c r="N1179">
        <v>-1.7749526275014004E-3</v>
      </c>
    </row>
    <row r="1180" spans="1:14" x14ac:dyDescent="0.45">
      <c r="A1180">
        <v>1156</v>
      </c>
      <c r="B1180">
        <v>-7.3007285416348301E-4</v>
      </c>
      <c r="C1180">
        <v>7.3007285416348301E-4</v>
      </c>
      <c r="L1180">
        <v>1156</v>
      </c>
      <c r="M1180">
        <v>-6.2065222897687211E-3</v>
      </c>
      <c r="N1180">
        <v>6.2065222897687211E-3</v>
      </c>
    </row>
    <row r="1181" spans="1:14" x14ac:dyDescent="0.45">
      <c r="A1181">
        <v>1157</v>
      </c>
      <c r="B1181">
        <v>-6.2250815418782995E-3</v>
      </c>
      <c r="C1181">
        <v>6.2250815418782995E-3</v>
      </c>
      <c r="L1181">
        <v>1157</v>
      </c>
      <c r="M1181">
        <v>-2.4480499742288225E-3</v>
      </c>
      <c r="N1181">
        <v>2.4480499742288225E-3</v>
      </c>
    </row>
    <row r="1182" spans="1:14" x14ac:dyDescent="0.45">
      <c r="A1182">
        <v>1158</v>
      </c>
      <c r="B1182">
        <v>-2.1061604998708308E-2</v>
      </c>
      <c r="C1182">
        <v>2.1061604998708308E-2</v>
      </c>
      <c r="L1182">
        <v>1158</v>
      </c>
      <c r="M1182">
        <v>9.4608173626504061E-3</v>
      </c>
      <c r="N1182">
        <v>-9.4608173626504061E-3</v>
      </c>
    </row>
    <row r="1183" spans="1:14" x14ac:dyDescent="0.45">
      <c r="A1183">
        <v>1159</v>
      </c>
      <c r="B1183">
        <v>-6.9054159508334691E-3</v>
      </c>
      <c r="C1183">
        <v>6.9054159508334691E-3</v>
      </c>
      <c r="L1183">
        <v>1159</v>
      </c>
      <c r="M1183">
        <v>-2.5536250392720781E-3</v>
      </c>
      <c r="N1183">
        <v>2.5536250392720781E-3</v>
      </c>
    </row>
    <row r="1184" spans="1:14" x14ac:dyDescent="0.45">
      <c r="A1184">
        <v>1160</v>
      </c>
      <c r="B1184">
        <v>-6.565248746355886E-3</v>
      </c>
      <c r="C1184">
        <v>6.565248746355886E-3</v>
      </c>
      <c r="L1184">
        <v>1160</v>
      </c>
      <c r="M1184">
        <v>-3.3559955336008194E-3</v>
      </c>
      <c r="N1184">
        <v>3.3559955336008194E-3</v>
      </c>
    </row>
    <row r="1185" spans="1:14" x14ac:dyDescent="0.45">
      <c r="A1185">
        <v>1161</v>
      </c>
      <c r="B1185">
        <v>3.7706009281553189E-3</v>
      </c>
      <c r="C1185">
        <v>-3.7706009281553189E-3</v>
      </c>
      <c r="L1185">
        <v>1161</v>
      </c>
      <c r="M1185">
        <v>-1.184423076307857E-2</v>
      </c>
      <c r="N1185">
        <v>1.184423076307857E-2</v>
      </c>
    </row>
    <row r="1186" spans="1:14" x14ac:dyDescent="0.45">
      <c r="A1186">
        <v>1162</v>
      </c>
      <c r="B1186">
        <v>-1.3813426872532097E-2</v>
      </c>
      <c r="C1186">
        <v>1.3813426872532097E-2</v>
      </c>
      <c r="L1186">
        <v>1162</v>
      </c>
      <c r="M1186">
        <v>-3.7877869938101379E-4</v>
      </c>
      <c r="N1186">
        <v>3.7877869938101379E-4</v>
      </c>
    </row>
    <row r="1187" spans="1:14" x14ac:dyDescent="0.45">
      <c r="A1187">
        <v>1163</v>
      </c>
      <c r="B1187">
        <v>-1.2086424142107437E-2</v>
      </c>
      <c r="C1187">
        <v>1.2086424142107437E-2</v>
      </c>
      <c r="L1187">
        <v>1163</v>
      </c>
      <c r="M1187">
        <v>-1.8357145969779406E-3</v>
      </c>
      <c r="N1187">
        <v>1.8357145969779406E-3</v>
      </c>
    </row>
    <row r="1188" spans="1:14" x14ac:dyDescent="0.45">
      <c r="A1188">
        <v>1164</v>
      </c>
      <c r="B1188">
        <v>-8.0567511044499062E-3</v>
      </c>
      <c r="C1188">
        <v>8.0567511044499062E-3</v>
      </c>
      <c r="L1188">
        <v>1164</v>
      </c>
      <c r="M1188">
        <v>-6.2276373027773729E-3</v>
      </c>
      <c r="N1188">
        <v>6.2276373027773729E-3</v>
      </c>
    </row>
    <row r="1189" spans="1:14" x14ac:dyDescent="0.45">
      <c r="A1189">
        <v>1165</v>
      </c>
      <c r="B1189">
        <v>-7.8735841481927474E-3</v>
      </c>
      <c r="C1189">
        <v>7.8735841481927474E-3</v>
      </c>
      <c r="L1189">
        <v>1165</v>
      </c>
      <c r="M1189">
        <v>-7.0300077971061142E-3</v>
      </c>
      <c r="N1189">
        <v>7.0300077971061142E-3</v>
      </c>
    </row>
    <row r="1190" spans="1:14" x14ac:dyDescent="0.45">
      <c r="A1190">
        <v>1166</v>
      </c>
      <c r="B1190">
        <v>-1.4205927493083153E-2</v>
      </c>
      <c r="C1190">
        <v>1.4205927493083153E-2</v>
      </c>
      <c r="L1190">
        <v>1166</v>
      </c>
      <c r="M1190">
        <v>-2.0468647270644501E-3</v>
      </c>
      <c r="N1190">
        <v>2.0468647270644501E-3</v>
      </c>
    </row>
    <row r="1191" spans="1:14" x14ac:dyDescent="0.45">
      <c r="A1191">
        <v>1167</v>
      </c>
      <c r="B1191">
        <v>6.8844391845270482E-3</v>
      </c>
      <c r="C1191">
        <v>-6.8844391845270482E-3</v>
      </c>
      <c r="L1191">
        <v>1167</v>
      </c>
      <c r="M1191">
        <v>-1.9973510771409245E-2</v>
      </c>
      <c r="N1191">
        <v>1.9973510771409245E-2</v>
      </c>
    </row>
    <row r="1192" spans="1:14" x14ac:dyDescent="0.45">
      <c r="A1192">
        <v>1168</v>
      </c>
      <c r="B1192">
        <v>-1.0333254703646046E-2</v>
      </c>
      <c r="C1192">
        <v>1.0333254703646046E-2</v>
      </c>
      <c r="L1192">
        <v>1168</v>
      </c>
      <c r="M1192">
        <v>-6.1220622377341173E-3</v>
      </c>
      <c r="N1192">
        <v>6.1220622377341173E-3</v>
      </c>
    </row>
    <row r="1193" spans="1:14" x14ac:dyDescent="0.45">
      <c r="A1193">
        <v>1169</v>
      </c>
      <c r="B1193">
        <v>-3.7392442783882648E-3</v>
      </c>
      <c r="C1193">
        <v>3.7392442783882648E-3</v>
      </c>
      <c r="L1193">
        <v>1169</v>
      </c>
      <c r="M1193">
        <v>-1.2013150867147777E-2</v>
      </c>
      <c r="N1193">
        <v>1.2013150867147777E-2</v>
      </c>
    </row>
    <row r="1194" spans="1:14" x14ac:dyDescent="0.45">
      <c r="A1194">
        <v>1170</v>
      </c>
      <c r="B1194">
        <v>-1.7921600034299837E-2</v>
      </c>
      <c r="C1194">
        <v>1.7921600034299837E-2</v>
      </c>
      <c r="L1194">
        <v>1170</v>
      </c>
      <c r="M1194">
        <v>-7.1661890751943246E-4</v>
      </c>
      <c r="N1194">
        <v>7.1661890751943246E-4</v>
      </c>
    </row>
    <row r="1195" spans="1:14" x14ac:dyDescent="0.45">
      <c r="A1195">
        <v>1171</v>
      </c>
      <c r="B1195">
        <v>2.5930990665021438E-3</v>
      </c>
      <c r="C1195">
        <v>-2.5930990665021438E-3</v>
      </c>
      <c r="L1195">
        <v>1171</v>
      </c>
      <c r="M1195">
        <v>-1.849545986080367E-2</v>
      </c>
      <c r="N1195">
        <v>1.849545986080367E-2</v>
      </c>
    </row>
    <row r="1196" spans="1:14" x14ac:dyDescent="0.45">
      <c r="A1196">
        <v>1172</v>
      </c>
      <c r="B1196">
        <v>-1.9596269348651024E-2</v>
      </c>
      <c r="C1196">
        <v>1.9596269348651024E-2</v>
      </c>
      <c r="L1196">
        <v>1172</v>
      </c>
      <c r="M1196">
        <v>-1.3289542847703126E-3</v>
      </c>
      <c r="N1196">
        <v>1.3289542847703126E-3</v>
      </c>
    </row>
    <row r="1197" spans="1:14" x14ac:dyDescent="0.45">
      <c r="A1197">
        <v>1173</v>
      </c>
      <c r="B1197">
        <v>-9.1295861339561312E-3</v>
      </c>
      <c r="C1197">
        <v>9.1295861339561312E-3</v>
      </c>
      <c r="L1197">
        <v>1173</v>
      </c>
      <c r="M1197">
        <v>-1.7460824223379766E-2</v>
      </c>
      <c r="N1197">
        <v>1.7460824223379766E-2</v>
      </c>
    </row>
    <row r="1198" spans="1:14" x14ac:dyDescent="0.45">
      <c r="A1198">
        <v>1174</v>
      </c>
      <c r="B1198">
        <v>-1.6560931216389504E-2</v>
      </c>
      <c r="C1198">
        <v>1.6560931216389504E-2</v>
      </c>
      <c r="L1198">
        <v>1174</v>
      </c>
      <c r="M1198">
        <v>-1.2773291335459215E-2</v>
      </c>
      <c r="N1198">
        <v>1.2773291335459215E-2</v>
      </c>
    </row>
    <row r="1199" spans="1:14" x14ac:dyDescent="0.45">
      <c r="A1199">
        <v>1175</v>
      </c>
      <c r="B1199">
        <v>4.5297166582457291E-2</v>
      </c>
      <c r="C1199">
        <v>0.9547028334175427</v>
      </c>
      <c r="L1199">
        <v>1175</v>
      </c>
      <c r="M1199">
        <v>2.7218543302925995E-2</v>
      </c>
      <c r="N1199">
        <v>0.97278145669707405</v>
      </c>
    </row>
    <row r="1200" spans="1:14" x14ac:dyDescent="0.45">
      <c r="A1200">
        <v>1176</v>
      </c>
      <c r="B1200">
        <v>4.5035499502089918E-2</v>
      </c>
      <c r="C1200">
        <v>-4.5035499502089918E-2</v>
      </c>
      <c r="L1200">
        <v>1176</v>
      </c>
      <c r="M1200">
        <v>2.1116304543425821E-2</v>
      </c>
      <c r="N1200">
        <v>-2.1116304543425821E-2</v>
      </c>
    </row>
    <row r="1201" spans="1:14" x14ac:dyDescent="0.45">
      <c r="A1201">
        <v>1177</v>
      </c>
      <c r="B1201">
        <v>2.4285300028957305E-2</v>
      </c>
      <c r="C1201">
        <v>-2.4285300028957305E-2</v>
      </c>
      <c r="L1201">
        <v>1177</v>
      </c>
      <c r="M1201">
        <v>3.3954232452685695E-2</v>
      </c>
      <c r="N1201">
        <v>-3.3954232452685695E-2</v>
      </c>
    </row>
    <row r="1202" spans="1:14" x14ac:dyDescent="0.45">
      <c r="A1202">
        <v>1178</v>
      </c>
      <c r="B1202">
        <v>2.5122634686132891E-2</v>
      </c>
      <c r="C1202">
        <v>-2.5122634686132891E-2</v>
      </c>
      <c r="L1202">
        <v>1178</v>
      </c>
      <c r="M1202">
        <v>3.3130746945348309E-2</v>
      </c>
      <c r="N1202">
        <v>-3.3130746945348309E-2</v>
      </c>
    </row>
    <row r="1203" spans="1:14" x14ac:dyDescent="0.45">
      <c r="A1203">
        <v>1179</v>
      </c>
      <c r="B1203">
        <v>3.2789480140896901E-2</v>
      </c>
      <c r="C1203">
        <v>-3.2789480140896901E-2</v>
      </c>
      <c r="L1203">
        <v>1179</v>
      </c>
      <c r="M1203">
        <v>2.4874776858965723E-2</v>
      </c>
      <c r="N1203">
        <v>-2.4874776858965723E-2</v>
      </c>
    </row>
    <row r="1204" spans="1:14" x14ac:dyDescent="0.45">
      <c r="A1204">
        <v>1180</v>
      </c>
      <c r="B1204">
        <v>3.9514324106338365E-2</v>
      </c>
      <c r="C1204">
        <v>-3.9514324106338365E-2</v>
      </c>
      <c r="L1204">
        <v>1180</v>
      </c>
      <c r="M1204">
        <v>1.6302081577453366E-2</v>
      </c>
      <c r="N1204">
        <v>-1.6302081577453366E-2</v>
      </c>
    </row>
    <row r="1205" spans="1:14" x14ac:dyDescent="0.45">
      <c r="A1205">
        <v>1181</v>
      </c>
      <c r="B1205">
        <v>3.6112652061562528E-2</v>
      </c>
      <c r="C1205">
        <v>-3.6112652061562528E-2</v>
      </c>
      <c r="L1205">
        <v>1181</v>
      </c>
      <c r="M1205">
        <v>1.6998877006738855E-2</v>
      </c>
      <c r="N1205">
        <v>-1.6998877006738855E-2</v>
      </c>
    </row>
    <row r="1206" spans="1:14" x14ac:dyDescent="0.45">
      <c r="A1206">
        <v>1182</v>
      </c>
      <c r="B1206">
        <v>2.9754142008635381E-2</v>
      </c>
      <c r="C1206">
        <v>-2.9754142008635381E-2</v>
      </c>
      <c r="L1206">
        <v>1182</v>
      </c>
      <c r="M1206">
        <v>2.1454144751564239E-2</v>
      </c>
      <c r="N1206">
        <v>-2.1454144751564239E-2</v>
      </c>
    </row>
    <row r="1207" spans="1:14" x14ac:dyDescent="0.45">
      <c r="A1207">
        <v>1183</v>
      </c>
      <c r="B1207">
        <v>2.4023632948589932E-2</v>
      </c>
      <c r="C1207">
        <v>-2.4023632948589932E-2</v>
      </c>
      <c r="L1207">
        <v>1183</v>
      </c>
      <c r="M1207">
        <v>2.4726971767905163E-2</v>
      </c>
      <c r="N1207">
        <v>-2.4726971767905163E-2</v>
      </c>
    </row>
    <row r="1208" spans="1:14" x14ac:dyDescent="0.45">
      <c r="A1208">
        <v>1184</v>
      </c>
      <c r="B1208">
        <v>1.638295420186266E-2</v>
      </c>
      <c r="C1208">
        <v>-1.638295420186266E-2</v>
      </c>
      <c r="L1208">
        <v>1184</v>
      </c>
      <c r="M1208">
        <v>3.070252044935343E-2</v>
      </c>
      <c r="N1208">
        <v>-3.070252044935343E-2</v>
      </c>
    </row>
    <row r="1209" spans="1:14" x14ac:dyDescent="0.45">
      <c r="A1209">
        <v>1185</v>
      </c>
      <c r="B1209">
        <v>2.0412627239520191E-2</v>
      </c>
      <c r="C1209">
        <v>-2.0412627239520191E-2</v>
      </c>
      <c r="L1209">
        <v>1185</v>
      </c>
      <c r="M1209">
        <v>2.6648437951692416E-2</v>
      </c>
      <c r="N1209">
        <v>-2.6648437951692416E-2</v>
      </c>
    </row>
    <row r="1210" spans="1:14" x14ac:dyDescent="0.45">
      <c r="A1210">
        <v>1186</v>
      </c>
      <c r="B1210">
        <v>3.0565309957774234E-2</v>
      </c>
      <c r="C1210">
        <v>-3.0565309957774234E-2</v>
      </c>
      <c r="L1210">
        <v>1186</v>
      </c>
      <c r="M1210">
        <v>1.7716787449032993E-2</v>
      </c>
      <c r="N1210">
        <v>-1.7716787449032993E-2</v>
      </c>
    </row>
    <row r="1211" spans="1:14" x14ac:dyDescent="0.45">
      <c r="A1211">
        <v>1187</v>
      </c>
      <c r="B1211">
        <v>2.1119128356512099E-2</v>
      </c>
      <c r="C1211">
        <v>-2.1119128356512099E-2</v>
      </c>
      <c r="L1211">
        <v>1187</v>
      </c>
      <c r="M1211">
        <v>2.5339307145156042E-2</v>
      </c>
      <c r="N1211">
        <v>-2.5339307145156042E-2</v>
      </c>
    </row>
    <row r="1212" spans="1:14" x14ac:dyDescent="0.45">
      <c r="A1212">
        <v>1188</v>
      </c>
      <c r="B1212">
        <v>8.689942039061916E-3</v>
      </c>
      <c r="C1212">
        <v>-8.689942039061916E-3</v>
      </c>
      <c r="L1212">
        <v>1188</v>
      </c>
      <c r="M1212">
        <v>3.4292072660824117E-2</v>
      </c>
      <c r="N1212">
        <v>-3.4292072660824117E-2</v>
      </c>
    </row>
    <row r="1213" spans="1:14" x14ac:dyDescent="0.45">
      <c r="A1213">
        <v>1189</v>
      </c>
      <c r="B1213">
        <v>1.1515946507029537E-2</v>
      </c>
      <c r="C1213">
        <v>-1.1515946507029537E-2</v>
      </c>
      <c r="L1213">
        <v>1189</v>
      </c>
      <c r="M1213">
        <v>3.1399315878638916E-2</v>
      </c>
      <c r="N1213">
        <v>-3.1399315878638916E-2</v>
      </c>
    </row>
    <row r="1214" spans="1:14" x14ac:dyDescent="0.45">
      <c r="A1214">
        <v>1190</v>
      </c>
      <c r="B1214">
        <v>1.3609283149968515E-2</v>
      </c>
      <c r="C1214">
        <v>-1.3609283149968515E-2</v>
      </c>
      <c r="L1214">
        <v>1190</v>
      </c>
      <c r="M1214">
        <v>2.9583424759894922E-2</v>
      </c>
      <c r="N1214">
        <v>-2.9583424759894922E-2</v>
      </c>
    </row>
    <row r="1215" spans="1:14" x14ac:dyDescent="0.45">
      <c r="A1215">
        <v>1191</v>
      </c>
      <c r="B1215">
        <v>1.8947291589462907E-2</v>
      </c>
      <c r="C1215">
        <v>-1.8947291589462907E-2</v>
      </c>
      <c r="L1215">
        <v>1191</v>
      </c>
      <c r="M1215">
        <v>2.4410246572775397E-2</v>
      </c>
      <c r="N1215">
        <v>-2.4410246572775397E-2</v>
      </c>
    </row>
    <row r="1216" spans="1:14" x14ac:dyDescent="0.45">
      <c r="A1216">
        <v>1192</v>
      </c>
      <c r="B1216">
        <v>2.5593635430794161E-2</v>
      </c>
      <c r="C1216">
        <v>-2.5593635430794161E-2</v>
      </c>
      <c r="L1216">
        <v>1192</v>
      </c>
      <c r="M1216">
        <v>1.7378947240894574E-2</v>
      </c>
      <c r="N1216">
        <v>-1.7378947240894574E-2</v>
      </c>
    </row>
    <row r="1217" spans="1:14" x14ac:dyDescent="0.45">
      <c r="A1217">
        <v>1193</v>
      </c>
      <c r="B1217">
        <v>1.4106450602666522E-2</v>
      </c>
      <c r="C1217">
        <v>-1.4106450602666522E-2</v>
      </c>
      <c r="L1217">
        <v>1193</v>
      </c>
      <c r="M1217">
        <v>2.637394278257995E-2</v>
      </c>
      <c r="N1217">
        <v>-2.637394278257995E-2</v>
      </c>
    </row>
    <row r="1218" spans="1:14" x14ac:dyDescent="0.45">
      <c r="A1218">
        <v>1194</v>
      </c>
      <c r="B1218">
        <v>2.9021474183606739E-2</v>
      </c>
      <c r="C1218">
        <v>-2.9021474183606739E-2</v>
      </c>
      <c r="L1218">
        <v>1194</v>
      </c>
      <c r="M1218">
        <v>1.4317270354640161E-2</v>
      </c>
      <c r="N1218">
        <v>-1.4317270354640161E-2</v>
      </c>
    </row>
    <row r="1219" spans="1:14" x14ac:dyDescent="0.45">
      <c r="A1219">
        <v>1195</v>
      </c>
      <c r="B1219">
        <v>2.1511628977063157E-2</v>
      </c>
      <c r="C1219">
        <v>-2.1511628977063157E-2</v>
      </c>
      <c r="L1219">
        <v>1195</v>
      </c>
      <c r="M1219">
        <v>1.9870518775915405E-2</v>
      </c>
      <c r="N1219">
        <v>-1.9870518775915405E-2</v>
      </c>
    </row>
    <row r="1220" spans="1:14" x14ac:dyDescent="0.45">
      <c r="A1220">
        <v>1196</v>
      </c>
      <c r="B1220">
        <v>-1.2112590850144175E-2</v>
      </c>
      <c r="C1220">
        <v>1.2112590850144175E-2</v>
      </c>
      <c r="L1220">
        <v>1196</v>
      </c>
      <c r="M1220">
        <v>4.679216036194557E-2</v>
      </c>
      <c r="N1220">
        <v>-4.679216036194557E-2</v>
      </c>
    </row>
    <row r="1221" spans="1:14" x14ac:dyDescent="0.45">
      <c r="A1221">
        <v>1197</v>
      </c>
      <c r="B1221">
        <v>4.0901159632285439E-2</v>
      </c>
      <c r="C1221">
        <v>-4.0901159632285439E-2</v>
      </c>
      <c r="L1221">
        <v>1197</v>
      </c>
      <c r="M1221">
        <v>3.590843746245396E-3</v>
      </c>
      <c r="N1221">
        <v>-3.590843746245396E-3</v>
      </c>
    </row>
    <row r="1222" spans="1:14" x14ac:dyDescent="0.45">
      <c r="A1222">
        <v>1198</v>
      </c>
      <c r="B1222">
        <v>2.6247803131712592E-2</v>
      </c>
      <c r="C1222">
        <v>-2.6247803131712592E-2</v>
      </c>
      <c r="L1222">
        <v>1198</v>
      </c>
      <c r="M1222">
        <v>1.5309675966046765E-2</v>
      </c>
      <c r="N1222">
        <v>-1.5309675966046765E-2</v>
      </c>
    </row>
    <row r="1223" spans="1:14" x14ac:dyDescent="0.45">
      <c r="A1223">
        <v>1199</v>
      </c>
      <c r="B1223">
        <v>2.4206799904847094E-2</v>
      </c>
      <c r="C1223">
        <v>-2.4206799904847094E-2</v>
      </c>
      <c r="L1223">
        <v>1199</v>
      </c>
      <c r="M1223">
        <v>1.560528614816788E-2</v>
      </c>
      <c r="N1223">
        <v>-1.560528614816788E-2</v>
      </c>
    </row>
    <row r="1224" spans="1:14" x14ac:dyDescent="0.45">
      <c r="A1224">
        <v>1200</v>
      </c>
      <c r="B1224">
        <v>3.9932991434926159E-2</v>
      </c>
      <c r="C1224">
        <v>-3.9932991434926159E-2</v>
      </c>
      <c r="L1224">
        <v>1200</v>
      </c>
      <c r="M1224">
        <v>2.0072177705965618E-3</v>
      </c>
      <c r="N1224">
        <v>-2.0072177705965618E-3</v>
      </c>
    </row>
    <row r="1225" spans="1:14" x14ac:dyDescent="0.45">
      <c r="A1225">
        <v>1201</v>
      </c>
      <c r="B1225">
        <v>3.4516482871321558E-2</v>
      </c>
      <c r="C1225">
        <v>-3.4516482871321558E-2</v>
      </c>
      <c r="L1225">
        <v>1201</v>
      </c>
      <c r="M1225">
        <v>6.2302203723267856E-3</v>
      </c>
      <c r="N1225">
        <v>-6.2302203723267856E-3</v>
      </c>
    </row>
    <row r="1226" spans="1:14" x14ac:dyDescent="0.45">
      <c r="A1226">
        <v>1202</v>
      </c>
      <c r="B1226">
        <v>4.4509353371104867E-3</v>
      </c>
      <c r="C1226">
        <v>-4.4509353371104867E-3</v>
      </c>
      <c r="L1226">
        <v>1202</v>
      </c>
      <c r="M1226">
        <v>3.0406910267232311E-2</v>
      </c>
      <c r="N1226">
        <v>-3.0406910267232311E-2</v>
      </c>
    </row>
    <row r="1227" spans="1:14" x14ac:dyDescent="0.45">
      <c r="A1227">
        <v>1203</v>
      </c>
      <c r="B1227">
        <v>3.9014344683390052E-3</v>
      </c>
      <c r="C1227">
        <v>-3.9014344683390052E-3</v>
      </c>
      <c r="L1227">
        <v>1203</v>
      </c>
      <c r="M1227">
        <v>3.0681405436344778E-2</v>
      </c>
      <c r="N1227">
        <v>-3.0681405436344778E-2</v>
      </c>
    </row>
    <row r="1228" spans="1:14" x14ac:dyDescent="0.45">
      <c r="A1228">
        <v>1204</v>
      </c>
      <c r="B1228">
        <v>2.648330350404323E-2</v>
      </c>
      <c r="C1228">
        <v>-2.648330350404323E-2</v>
      </c>
      <c r="L1228">
        <v>1204</v>
      </c>
      <c r="M1228">
        <v>1.2163539027757748E-2</v>
      </c>
      <c r="N1228">
        <v>-1.2163539027757748E-2</v>
      </c>
    </row>
    <row r="1229" spans="1:14" x14ac:dyDescent="0.45">
      <c r="A1229">
        <v>1205</v>
      </c>
      <c r="B1229">
        <v>2.9518641636304743E-2</v>
      </c>
      <c r="C1229">
        <v>-2.9518641636304743E-2</v>
      </c>
      <c r="L1229">
        <v>1205</v>
      </c>
      <c r="M1229">
        <v>8.8484819853995242E-3</v>
      </c>
      <c r="N1229">
        <v>-8.8484819853995242E-3</v>
      </c>
    </row>
    <row r="1230" spans="1:14" x14ac:dyDescent="0.45">
      <c r="A1230">
        <v>1206</v>
      </c>
      <c r="B1230">
        <v>1.9967793202895663E-2</v>
      </c>
      <c r="C1230">
        <v>-1.9967793202895663E-2</v>
      </c>
      <c r="L1230">
        <v>1206</v>
      </c>
      <c r="M1230">
        <v>1.6027586408340903E-2</v>
      </c>
      <c r="N1230">
        <v>-1.6027586408340903E-2</v>
      </c>
    </row>
    <row r="1231" spans="1:14" x14ac:dyDescent="0.45">
      <c r="A1231">
        <v>1207</v>
      </c>
      <c r="B1231">
        <v>5.314436702322815E-3</v>
      </c>
      <c r="C1231">
        <v>-5.314436702322815E-3</v>
      </c>
      <c r="L1231">
        <v>1207</v>
      </c>
      <c r="M1231">
        <v>2.7345233380977902E-2</v>
      </c>
      <c r="N1231">
        <v>-2.7345233380977902E-2</v>
      </c>
    </row>
    <row r="1232" spans="1:14" x14ac:dyDescent="0.45">
      <c r="A1232">
        <v>1208</v>
      </c>
      <c r="B1232">
        <v>4.2416016728165883E-3</v>
      </c>
      <c r="C1232">
        <v>-4.2416016728165883E-3</v>
      </c>
      <c r="L1232">
        <v>1208</v>
      </c>
      <c r="M1232">
        <v>2.7345233380977902E-2</v>
      </c>
      <c r="N1232">
        <v>-2.7345233380977902E-2</v>
      </c>
    </row>
    <row r="1233" spans="1:14" x14ac:dyDescent="0.45">
      <c r="A1233">
        <v>1209</v>
      </c>
      <c r="B1233">
        <v>2.2427463758348958E-2</v>
      </c>
      <c r="C1233">
        <v>-2.2427463758348958E-2</v>
      </c>
      <c r="L1233">
        <v>1209</v>
      </c>
      <c r="M1233">
        <v>1.163566370254147E-2</v>
      </c>
      <c r="N1233">
        <v>-1.163566370254147E-2</v>
      </c>
    </row>
    <row r="1234" spans="1:14" x14ac:dyDescent="0.45">
      <c r="A1234">
        <v>1210</v>
      </c>
      <c r="B1234">
        <v>1.5728786500944232E-2</v>
      </c>
      <c r="C1234">
        <v>-1.5728786500944232E-2</v>
      </c>
      <c r="L1234">
        <v>1210</v>
      </c>
      <c r="M1234">
        <v>1.6851071915678296E-2</v>
      </c>
      <c r="N1234">
        <v>-1.6851071915678296E-2</v>
      </c>
    </row>
    <row r="1235" spans="1:14" x14ac:dyDescent="0.45">
      <c r="A1235">
        <v>1211</v>
      </c>
      <c r="B1235">
        <v>4.0142325099220055E-2</v>
      </c>
      <c r="C1235">
        <v>-4.0142325099220055E-2</v>
      </c>
      <c r="L1235">
        <v>1211</v>
      </c>
      <c r="M1235">
        <v>-3.2926504945748674E-3</v>
      </c>
      <c r="N1235">
        <v>3.2926504945748674E-3</v>
      </c>
    </row>
    <row r="1236" spans="1:14" x14ac:dyDescent="0.45">
      <c r="A1236">
        <v>1212</v>
      </c>
      <c r="B1236">
        <v>1.8842624757315959E-2</v>
      </c>
      <c r="C1236">
        <v>-1.8842624757315959E-2</v>
      </c>
      <c r="L1236">
        <v>1212</v>
      </c>
      <c r="M1236">
        <v>1.3599359912346023E-2</v>
      </c>
      <c r="N1236">
        <v>-1.3599359912346023E-2</v>
      </c>
    </row>
    <row r="1237" spans="1:14" x14ac:dyDescent="0.45">
      <c r="A1237">
        <v>1213</v>
      </c>
      <c r="B1237">
        <v>1.4629784763401267E-2</v>
      </c>
      <c r="C1237">
        <v>-1.4629784763401267E-2</v>
      </c>
      <c r="L1237">
        <v>1213</v>
      </c>
      <c r="M1237">
        <v>1.6006471395332251E-2</v>
      </c>
      <c r="N1237">
        <v>-1.6006471395332251E-2</v>
      </c>
    </row>
    <row r="1238" spans="1:14" x14ac:dyDescent="0.45">
      <c r="A1238">
        <v>1214</v>
      </c>
      <c r="B1238">
        <v>2.4099321102449833E-3</v>
      </c>
      <c r="C1238">
        <v>-2.4099321102449833E-3</v>
      </c>
      <c r="L1238">
        <v>1214</v>
      </c>
      <c r="M1238">
        <v>2.5571572288251208E-2</v>
      </c>
      <c r="N1238">
        <v>-2.5571572288251208E-2</v>
      </c>
    </row>
    <row r="1239" spans="1:14" x14ac:dyDescent="0.45">
      <c r="A1239">
        <v>1215</v>
      </c>
      <c r="B1239">
        <v>9.1086093676497129E-3</v>
      </c>
      <c r="C1239">
        <v>-9.1086093676497129E-3</v>
      </c>
      <c r="L1239">
        <v>1215</v>
      </c>
      <c r="M1239">
        <v>2.0145013945027872E-2</v>
      </c>
      <c r="N1239">
        <v>-2.0145013945027872E-2</v>
      </c>
    </row>
    <row r="1240" spans="1:14" x14ac:dyDescent="0.45">
      <c r="A1240">
        <v>1216</v>
      </c>
      <c r="B1240">
        <v>1.2248614332058179E-2</v>
      </c>
      <c r="C1240">
        <v>-1.2248614332058179E-2</v>
      </c>
      <c r="L1240">
        <v>1216</v>
      </c>
      <c r="M1240">
        <v>1.7632327396998385E-2</v>
      </c>
      <c r="N1240">
        <v>-1.7632327396998385E-2</v>
      </c>
    </row>
    <row r="1241" spans="1:14" x14ac:dyDescent="0.45">
      <c r="A1241">
        <v>1217</v>
      </c>
      <c r="B1241">
        <v>2.6273969839749334E-2</v>
      </c>
      <c r="C1241">
        <v>-2.6273969839749334E-2</v>
      </c>
      <c r="L1241">
        <v>1217</v>
      </c>
      <c r="M1241">
        <v>6.12464530728353E-3</v>
      </c>
      <c r="N1241">
        <v>-6.12464530728353E-3</v>
      </c>
    </row>
    <row r="1242" spans="1:14" x14ac:dyDescent="0.45">
      <c r="A1242">
        <v>1218</v>
      </c>
      <c r="B1242">
        <v>2.232279692620201E-2</v>
      </c>
      <c r="C1242">
        <v>-2.232279692620201E-2</v>
      </c>
      <c r="L1242">
        <v>1218</v>
      </c>
      <c r="M1242">
        <v>9.2707822455725467E-3</v>
      </c>
      <c r="N1242">
        <v>-9.2707822455725467E-3</v>
      </c>
    </row>
    <row r="1243" spans="1:14" x14ac:dyDescent="0.45">
      <c r="A1243">
        <v>1219</v>
      </c>
      <c r="B1243">
        <v>1.39494503544461E-2</v>
      </c>
      <c r="C1243">
        <v>-1.39494503544461E-2</v>
      </c>
      <c r="L1243">
        <v>1219</v>
      </c>
      <c r="M1243">
        <v>1.5774206252237088E-2</v>
      </c>
      <c r="N1243">
        <v>-1.5774206252237088E-2</v>
      </c>
    </row>
    <row r="1244" spans="1:14" x14ac:dyDescent="0.45">
      <c r="A1244">
        <v>1220</v>
      </c>
      <c r="B1244">
        <v>3.0225142753296651E-2</v>
      </c>
      <c r="C1244">
        <v>-3.0225142753296651E-2</v>
      </c>
      <c r="L1244">
        <v>1220</v>
      </c>
      <c r="M1244">
        <v>2.5139780828041889E-3</v>
      </c>
      <c r="N1244">
        <v>-2.5139780828041889E-3</v>
      </c>
    </row>
    <row r="1245" spans="1:14" x14ac:dyDescent="0.45">
      <c r="A1245">
        <v>1221</v>
      </c>
      <c r="B1245">
        <v>1.9051958421609859E-2</v>
      </c>
      <c r="C1245">
        <v>-1.9051958421609859E-2</v>
      </c>
      <c r="L1245">
        <v>1221</v>
      </c>
      <c r="M1245">
        <v>1.104444333829924E-2</v>
      </c>
      <c r="N1245">
        <v>-1.104444333829924E-2</v>
      </c>
    </row>
    <row r="1246" spans="1:14" x14ac:dyDescent="0.45">
      <c r="A1246">
        <v>1222</v>
      </c>
      <c r="B1246">
        <v>1.858095767694859E-2</v>
      </c>
      <c r="C1246">
        <v>-1.858095767694859E-2</v>
      </c>
      <c r="L1246">
        <v>1222</v>
      </c>
      <c r="M1246">
        <v>1.108667336431654E-2</v>
      </c>
      <c r="N1246">
        <v>-1.108667336431654E-2</v>
      </c>
    </row>
    <row r="1247" spans="1:14" x14ac:dyDescent="0.45">
      <c r="A1247">
        <v>1223</v>
      </c>
      <c r="B1247">
        <v>2.1014461524365147E-2</v>
      </c>
      <c r="C1247">
        <v>-2.1014461524365147E-2</v>
      </c>
      <c r="L1247">
        <v>1223</v>
      </c>
      <c r="M1247">
        <v>8.7429069203562686E-3</v>
      </c>
      <c r="N1247">
        <v>-8.7429069203562686E-3</v>
      </c>
    </row>
    <row r="1248" spans="1:14" x14ac:dyDescent="0.45">
      <c r="A1248">
        <v>1224</v>
      </c>
      <c r="B1248">
        <v>1.5885786749164653E-2</v>
      </c>
      <c r="C1248">
        <v>-1.5885786749164653E-2</v>
      </c>
      <c r="L1248">
        <v>1224</v>
      </c>
      <c r="M1248">
        <v>1.2015733936697191E-2</v>
      </c>
      <c r="N1248">
        <v>-1.2015733936697191E-2</v>
      </c>
    </row>
    <row r="1249" spans="1:14" x14ac:dyDescent="0.45">
      <c r="A1249">
        <v>1225</v>
      </c>
      <c r="B1249">
        <v>1.0207611105192676E-2</v>
      </c>
      <c r="C1249">
        <v>-1.0207611105192676E-2</v>
      </c>
      <c r="L1249">
        <v>1225</v>
      </c>
      <c r="M1249">
        <v>1.615427648639281E-2</v>
      </c>
      <c r="N1249">
        <v>-1.615427648639281E-2</v>
      </c>
    </row>
    <row r="1250" spans="1:14" x14ac:dyDescent="0.45">
      <c r="A1250">
        <v>1226</v>
      </c>
      <c r="B1250">
        <v>2.2139629969944851E-2</v>
      </c>
      <c r="C1250">
        <v>-2.2139629969944851E-2</v>
      </c>
      <c r="L1250">
        <v>1226</v>
      </c>
      <c r="M1250">
        <v>6.4836005284305987E-3</v>
      </c>
      <c r="N1250">
        <v>-6.4836005284305987E-3</v>
      </c>
    </row>
    <row r="1251" spans="1:14" x14ac:dyDescent="0.45">
      <c r="A1251">
        <v>1227</v>
      </c>
      <c r="B1251">
        <v>9.0301092435395008E-3</v>
      </c>
      <c r="C1251">
        <v>-9.0301092435395008E-3</v>
      </c>
      <c r="L1251">
        <v>1227</v>
      </c>
      <c r="M1251">
        <v>1.7041107032756155E-2</v>
      </c>
      <c r="N1251">
        <v>-1.7041107032756155E-2</v>
      </c>
    </row>
    <row r="1252" spans="1:14" x14ac:dyDescent="0.45">
      <c r="A1252">
        <v>1228</v>
      </c>
      <c r="B1252">
        <v>-4.4457453953801688E-3</v>
      </c>
      <c r="C1252">
        <v>4.4457453953801688E-3</v>
      </c>
      <c r="L1252">
        <v>1228</v>
      </c>
      <c r="M1252">
        <v>2.7640843563099014E-2</v>
      </c>
      <c r="N1252">
        <v>-2.7640843563099014E-2</v>
      </c>
    </row>
    <row r="1253" spans="1:14" x14ac:dyDescent="0.45">
      <c r="A1253">
        <v>1229</v>
      </c>
      <c r="B1253">
        <v>3.8752677603022677E-3</v>
      </c>
      <c r="C1253">
        <v>-3.8752677603022677E-3</v>
      </c>
      <c r="L1253">
        <v>1229</v>
      </c>
      <c r="M1253">
        <v>2.0609544231218194E-2</v>
      </c>
      <c r="N1253">
        <v>-2.0609544231218194E-2</v>
      </c>
    </row>
    <row r="1254" spans="1:14" x14ac:dyDescent="0.45">
      <c r="A1254">
        <v>1230</v>
      </c>
      <c r="B1254">
        <v>-2.8702283745435576E-2</v>
      </c>
      <c r="C1254">
        <v>2.8702283745435576E-2</v>
      </c>
      <c r="L1254">
        <v>1230</v>
      </c>
      <c r="M1254">
        <v>4.3265953189500841E-2</v>
      </c>
      <c r="N1254">
        <v>-4.3265953189500841E-2</v>
      </c>
    </row>
    <row r="1255" spans="1:14" x14ac:dyDescent="0.45">
      <c r="A1255">
        <v>1231</v>
      </c>
      <c r="B1255">
        <v>8.2974414185108588E-3</v>
      </c>
      <c r="C1255">
        <v>-8.2974414185108588E-3</v>
      </c>
      <c r="L1255">
        <v>1231</v>
      </c>
      <c r="M1255">
        <v>1.3198174665181653E-2</v>
      </c>
      <c r="N1255">
        <v>-1.3198174665181653E-2</v>
      </c>
    </row>
    <row r="1256" spans="1:14" x14ac:dyDescent="0.45">
      <c r="A1256">
        <v>1232</v>
      </c>
      <c r="B1256">
        <v>1.2170114207947967E-2</v>
      </c>
      <c r="C1256">
        <v>-1.2170114207947967E-2</v>
      </c>
      <c r="L1256">
        <v>1232</v>
      </c>
      <c r="M1256">
        <v>9.0596321154860354E-3</v>
      </c>
      <c r="N1256">
        <v>-9.0596321154860354E-3</v>
      </c>
    </row>
    <row r="1257" spans="1:14" x14ac:dyDescent="0.45">
      <c r="A1257">
        <v>1233</v>
      </c>
      <c r="B1257">
        <v>-2.0355103881716401E-2</v>
      </c>
      <c r="C1257">
        <v>2.0355103881716401E-2</v>
      </c>
      <c r="L1257">
        <v>1233</v>
      </c>
      <c r="M1257">
        <v>3.4883293025066348E-2</v>
      </c>
      <c r="N1257">
        <v>-3.4883293025066348E-2</v>
      </c>
    </row>
    <row r="1258" spans="1:14" x14ac:dyDescent="0.45">
      <c r="A1258">
        <v>1234</v>
      </c>
      <c r="B1258">
        <v>2.4099321102449833E-3</v>
      </c>
      <c r="C1258">
        <v>-2.4099321102449833E-3</v>
      </c>
      <c r="L1258">
        <v>1234</v>
      </c>
      <c r="M1258">
        <v>1.6259851551436066E-2</v>
      </c>
      <c r="N1258">
        <v>-1.6259851551436066E-2</v>
      </c>
    </row>
    <row r="1259" spans="1:14" x14ac:dyDescent="0.45">
      <c r="A1259">
        <v>1235</v>
      </c>
      <c r="B1259">
        <v>1.7822123143883206E-2</v>
      </c>
      <c r="C1259">
        <v>-1.7822123143883206E-2</v>
      </c>
      <c r="L1259">
        <v>1235</v>
      </c>
      <c r="M1259">
        <v>3.2107735120896763E-3</v>
      </c>
      <c r="N1259">
        <v>-3.2107735120896763E-3</v>
      </c>
    </row>
    <row r="1260" spans="1:14" x14ac:dyDescent="0.45">
      <c r="A1260">
        <v>1236</v>
      </c>
      <c r="B1260">
        <v>8.4544416667312813E-3</v>
      </c>
      <c r="C1260">
        <v>-8.4544416667312813E-3</v>
      </c>
      <c r="L1260">
        <v>1236</v>
      </c>
      <c r="M1260">
        <v>1.0727718143169473E-2</v>
      </c>
      <c r="N1260">
        <v>-1.0727718143169473E-2</v>
      </c>
    </row>
    <row r="1261" spans="1:14" x14ac:dyDescent="0.45">
      <c r="A1261">
        <v>1237</v>
      </c>
      <c r="B1261">
        <v>2.3837654022082462E-3</v>
      </c>
      <c r="C1261">
        <v>-2.3837654022082462E-3</v>
      </c>
      <c r="L1261">
        <v>1237</v>
      </c>
      <c r="M1261">
        <v>1.5626401161176532E-2</v>
      </c>
      <c r="N1261">
        <v>-1.5626401161176532E-2</v>
      </c>
    </row>
    <row r="1262" spans="1:14" x14ac:dyDescent="0.45">
      <c r="A1262">
        <v>1238</v>
      </c>
      <c r="B1262">
        <v>4.7911025415880697E-3</v>
      </c>
      <c r="C1262">
        <v>-4.7911025415880697E-3</v>
      </c>
      <c r="L1262">
        <v>1238</v>
      </c>
      <c r="M1262">
        <v>1.3092599600138397E-2</v>
      </c>
      <c r="N1262">
        <v>-1.3092599600138397E-2</v>
      </c>
    </row>
    <row r="1263" spans="1:14" x14ac:dyDescent="0.45">
      <c r="A1263">
        <v>1239</v>
      </c>
      <c r="B1263">
        <v>1.4865285135731902E-2</v>
      </c>
      <c r="C1263">
        <v>-1.4865285135731902E-2</v>
      </c>
      <c r="L1263">
        <v>1239</v>
      </c>
      <c r="M1263">
        <v>4.709939435703905E-3</v>
      </c>
      <c r="N1263">
        <v>-4.709939435703905E-3</v>
      </c>
    </row>
    <row r="1264" spans="1:14" x14ac:dyDescent="0.45">
      <c r="A1264">
        <v>1240</v>
      </c>
      <c r="B1264">
        <v>-9.626753586654142E-3</v>
      </c>
      <c r="C1264">
        <v>9.626753586654142E-3</v>
      </c>
      <c r="L1264">
        <v>1240</v>
      </c>
      <c r="M1264">
        <v>2.413575140366293E-2</v>
      </c>
      <c r="N1264">
        <v>-2.413575140366293E-2</v>
      </c>
    </row>
    <row r="1265" spans="1:14" x14ac:dyDescent="0.45">
      <c r="A1265">
        <v>1241</v>
      </c>
      <c r="B1265">
        <v>-2.7972427890657243E-3</v>
      </c>
      <c r="C1265">
        <v>2.7972427890657243E-3</v>
      </c>
      <c r="L1265">
        <v>1241</v>
      </c>
      <c r="M1265">
        <v>1.8455812904335782E-2</v>
      </c>
      <c r="N1265">
        <v>-1.8455812904335782E-2</v>
      </c>
    </row>
    <row r="1266" spans="1:14" x14ac:dyDescent="0.45">
      <c r="A1266">
        <v>1242</v>
      </c>
      <c r="B1266">
        <v>2.2348963634238748E-2</v>
      </c>
      <c r="C1266">
        <v>-2.2348963634238748E-2</v>
      </c>
      <c r="L1266">
        <v>1242</v>
      </c>
      <c r="M1266">
        <v>-1.8568296099865907E-3</v>
      </c>
      <c r="N1266">
        <v>1.8568296099865907E-3</v>
      </c>
    </row>
    <row r="1267" spans="1:14" x14ac:dyDescent="0.45">
      <c r="A1267">
        <v>1243</v>
      </c>
      <c r="B1267">
        <v>1.6016620289348339E-2</v>
      </c>
      <c r="C1267">
        <v>-1.6016620289348339E-2</v>
      </c>
      <c r="L1267">
        <v>1243</v>
      </c>
      <c r="M1267">
        <v>3.0629684210291179E-3</v>
      </c>
      <c r="N1267">
        <v>-3.0629684210291179E-3</v>
      </c>
    </row>
    <row r="1268" spans="1:14" x14ac:dyDescent="0.45">
      <c r="A1268">
        <v>1244</v>
      </c>
      <c r="B1268">
        <v>-3.0065764533596228E-3</v>
      </c>
      <c r="C1268">
        <v>3.0065764533596228E-3</v>
      </c>
      <c r="L1268">
        <v>1244</v>
      </c>
      <c r="M1268">
        <v>1.7674557423015689E-2</v>
      </c>
      <c r="N1268">
        <v>-1.7674557423015689E-2</v>
      </c>
    </row>
    <row r="1269" spans="1:14" x14ac:dyDescent="0.45">
      <c r="A1269">
        <v>1245</v>
      </c>
      <c r="B1269">
        <v>1.6278287369715712E-2</v>
      </c>
      <c r="C1269">
        <v>-1.6278287369715712E-2</v>
      </c>
      <c r="L1269">
        <v>1245</v>
      </c>
      <c r="M1269">
        <v>1.7749526275014004E-3</v>
      </c>
      <c r="N1269">
        <v>-1.7749526275014004E-3</v>
      </c>
    </row>
    <row r="1270" spans="1:14" x14ac:dyDescent="0.45">
      <c r="A1270">
        <v>1246</v>
      </c>
      <c r="B1270">
        <v>5.6022704907269238E-3</v>
      </c>
      <c r="C1270">
        <v>-5.6022704907269238E-3</v>
      </c>
      <c r="L1270">
        <v>1246</v>
      </c>
      <c r="M1270">
        <v>9.9253476488407304E-3</v>
      </c>
      <c r="N1270">
        <v>-9.9253476488407304E-3</v>
      </c>
    </row>
    <row r="1271" spans="1:14" x14ac:dyDescent="0.45">
      <c r="A1271">
        <v>1247</v>
      </c>
      <c r="B1271">
        <v>3.6426652558003376E-2</v>
      </c>
      <c r="C1271">
        <v>-3.6426652558003376E-2</v>
      </c>
      <c r="L1271">
        <v>1247</v>
      </c>
      <c r="M1271">
        <v>-1.5285977883488698E-2</v>
      </c>
      <c r="N1271">
        <v>1.5285977883488698E-2</v>
      </c>
    </row>
    <row r="1272" spans="1:14" x14ac:dyDescent="0.45">
      <c r="A1272">
        <v>1248</v>
      </c>
      <c r="B1272">
        <v>2.2689130838716334E-2</v>
      </c>
      <c r="C1272">
        <v>-2.2689130838716334E-2</v>
      </c>
      <c r="L1272">
        <v>1248</v>
      </c>
      <c r="M1272">
        <v>-5.4041517954399798E-3</v>
      </c>
      <c r="N1272">
        <v>5.4041517954399798E-3</v>
      </c>
    </row>
    <row r="1273" spans="1:14" x14ac:dyDescent="0.45">
      <c r="A1273">
        <v>1249</v>
      </c>
      <c r="B1273">
        <v>9.082442659612975E-3</v>
      </c>
      <c r="C1273">
        <v>-9.082442659612975E-3</v>
      </c>
      <c r="L1273">
        <v>1249</v>
      </c>
      <c r="M1273">
        <v>5.3645048389720897E-3</v>
      </c>
      <c r="N1273">
        <v>-5.3645048389720897E-3</v>
      </c>
    </row>
    <row r="1274" spans="1:14" x14ac:dyDescent="0.45">
      <c r="A1274">
        <v>1250</v>
      </c>
      <c r="B1274">
        <v>3.7182675120818447E-3</v>
      </c>
      <c r="C1274">
        <v>-3.7182675120818447E-3</v>
      </c>
      <c r="L1274">
        <v>1250</v>
      </c>
      <c r="M1274">
        <v>8.6795618813303149E-3</v>
      </c>
      <c r="N1274">
        <v>-8.6795618813303149E-3</v>
      </c>
    </row>
    <row r="1275" spans="1:14" x14ac:dyDescent="0.45">
      <c r="A1275">
        <v>1251</v>
      </c>
      <c r="B1275">
        <v>6.3059596374685171E-4</v>
      </c>
      <c r="C1275">
        <v>-6.3059596374685171E-4</v>
      </c>
      <c r="L1275">
        <v>1251</v>
      </c>
      <c r="M1275">
        <v>1.0601028065117566E-2</v>
      </c>
      <c r="N1275">
        <v>-1.0601028065117566E-2</v>
      </c>
    </row>
    <row r="1276" spans="1:14" x14ac:dyDescent="0.45">
      <c r="A1276">
        <v>1252</v>
      </c>
      <c r="B1276">
        <v>8.0096076301067499E-3</v>
      </c>
      <c r="C1276">
        <v>-8.0096076301067499E-3</v>
      </c>
      <c r="L1276">
        <v>1252</v>
      </c>
      <c r="M1276">
        <v>4.5410193316346957E-3</v>
      </c>
      <c r="N1276">
        <v>-4.5410193316346957E-3</v>
      </c>
    </row>
    <row r="1277" spans="1:14" x14ac:dyDescent="0.45">
      <c r="A1277">
        <v>1253</v>
      </c>
      <c r="B1277">
        <v>-3.9224112346454235E-3</v>
      </c>
      <c r="C1277">
        <v>3.9224112346454235E-3</v>
      </c>
      <c r="L1277">
        <v>1253</v>
      </c>
      <c r="M1277">
        <v>1.3662704951371977E-2</v>
      </c>
      <c r="N1277">
        <v>-1.3662704951371977E-2</v>
      </c>
    </row>
    <row r="1278" spans="1:14" x14ac:dyDescent="0.45">
      <c r="A1278">
        <v>1254</v>
      </c>
      <c r="B1278">
        <v>3.684531988659117E-2</v>
      </c>
      <c r="C1278">
        <v>-3.684531988659117E-2</v>
      </c>
      <c r="L1278">
        <v>1254</v>
      </c>
      <c r="M1278">
        <v>-1.967790058928813E-2</v>
      </c>
      <c r="N1278">
        <v>1.967790058928813E-2</v>
      </c>
    </row>
    <row r="1279" spans="1:14" x14ac:dyDescent="0.45">
      <c r="A1279">
        <v>1255</v>
      </c>
      <c r="B1279">
        <v>-2.5094090006616155E-3</v>
      </c>
      <c r="C1279">
        <v>2.5094090006616155E-3</v>
      </c>
      <c r="L1279">
        <v>1255</v>
      </c>
      <c r="M1279">
        <v>1.1318938507411704E-2</v>
      </c>
      <c r="N1279">
        <v>-1.1318938507411704E-2</v>
      </c>
    </row>
    <row r="1280" spans="1:14" x14ac:dyDescent="0.45">
      <c r="A1280">
        <v>1256</v>
      </c>
      <c r="B1280">
        <v>4.9219360817717561E-3</v>
      </c>
      <c r="C1280">
        <v>-4.9219360817717561E-3</v>
      </c>
      <c r="L1280">
        <v>1256</v>
      </c>
      <c r="M1280">
        <v>5.1744697218942294E-3</v>
      </c>
      <c r="N1280">
        <v>-5.1744697218942294E-3</v>
      </c>
    </row>
    <row r="1281" spans="1:14" x14ac:dyDescent="0.45">
      <c r="A1281">
        <v>1257</v>
      </c>
      <c r="B1281">
        <v>3.0902665192001511E-3</v>
      </c>
      <c r="C1281">
        <v>-3.0902665192001511E-3</v>
      </c>
      <c r="L1281">
        <v>1257</v>
      </c>
      <c r="M1281">
        <v>6.5891755934738543E-3</v>
      </c>
      <c r="N1281">
        <v>-6.5891755934738543E-3</v>
      </c>
    </row>
    <row r="1282" spans="1:14" x14ac:dyDescent="0.45">
      <c r="A1282">
        <v>1258</v>
      </c>
      <c r="B1282">
        <v>2.6457136796006489E-2</v>
      </c>
      <c r="C1282">
        <v>-2.6457136796006489E-2</v>
      </c>
      <c r="L1282">
        <v>1258</v>
      </c>
      <c r="M1282">
        <v>-1.2456566140329448E-2</v>
      </c>
      <c r="N1282">
        <v>1.2456566140329448E-2</v>
      </c>
    </row>
    <row r="1283" spans="1:14" x14ac:dyDescent="0.45">
      <c r="A1283">
        <v>1259</v>
      </c>
      <c r="B1283">
        <v>2.1192863515905654E-4</v>
      </c>
      <c r="C1283">
        <v>-2.1192863515905654E-4</v>
      </c>
      <c r="L1283">
        <v>1259</v>
      </c>
      <c r="M1283">
        <v>7.8138463479756181E-3</v>
      </c>
      <c r="N1283">
        <v>-7.8138463479756181E-3</v>
      </c>
    </row>
    <row r="1284" spans="1:14" x14ac:dyDescent="0.45">
      <c r="A1284">
        <v>1260</v>
      </c>
      <c r="B1284">
        <v>2.0124793451116084E-2</v>
      </c>
      <c r="C1284">
        <v>-2.0124793451116084E-2</v>
      </c>
      <c r="L1284">
        <v>1260</v>
      </c>
      <c r="M1284">
        <v>-9.8383045272567131E-3</v>
      </c>
      <c r="N1284">
        <v>9.8383045272567131E-3</v>
      </c>
    </row>
    <row r="1285" spans="1:14" x14ac:dyDescent="0.45">
      <c r="A1285">
        <v>1261</v>
      </c>
      <c r="B1285">
        <v>1.2902782032976609E-2</v>
      </c>
      <c r="C1285">
        <v>-1.2902782032976609E-2</v>
      </c>
      <c r="L1285">
        <v>1261</v>
      </c>
      <c r="M1285">
        <v>-4.1372510149209124E-3</v>
      </c>
      <c r="N1285">
        <v>4.1372510149209124E-3</v>
      </c>
    </row>
    <row r="1286" spans="1:14" x14ac:dyDescent="0.45">
      <c r="A1286">
        <v>1262</v>
      </c>
      <c r="B1286">
        <v>-3.3205769498004696E-3</v>
      </c>
      <c r="C1286">
        <v>3.3205769498004696E-3</v>
      </c>
      <c r="L1286">
        <v>1262</v>
      </c>
      <c r="M1286">
        <v>8.8484819853995242E-3</v>
      </c>
      <c r="N1286">
        <v>-8.8484819853995242E-3</v>
      </c>
    </row>
    <row r="1287" spans="1:14" x14ac:dyDescent="0.45">
      <c r="A1287">
        <v>1263</v>
      </c>
      <c r="B1287">
        <v>2.2165796677981589E-2</v>
      </c>
      <c r="C1287">
        <v>-2.2165796677981589E-2</v>
      </c>
      <c r="L1287">
        <v>1263</v>
      </c>
      <c r="M1287">
        <v>-1.2013150867147777E-2</v>
      </c>
      <c r="N1287">
        <v>1.2013150867147777E-2</v>
      </c>
    </row>
    <row r="1288" spans="1:14" x14ac:dyDescent="0.45">
      <c r="A1288">
        <v>1264</v>
      </c>
      <c r="B1288">
        <v>9.4459646018769938E-4</v>
      </c>
      <c r="C1288">
        <v>-9.4459646018769938E-4</v>
      </c>
      <c r="L1288">
        <v>1264</v>
      </c>
      <c r="M1288">
        <v>4.2876391755308826E-3</v>
      </c>
      <c r="N1288">
        <v>-4.2876391755308826E-3</v>
      </c>
    </row>
    <row r="1289" spans="1:14" x14ac:dyDescent="0.45">
      <c r="A1289">
        <v>1265</v>
      </c>
      <c r="B1289">
        <v>-2.8859283993656004E-2</v>
      </c>
      <c r="C1289">
        <v>2.8859283993656004E-2</v>
      </c>
      <c r="L1289">
        <v>1265</v>
      </c>
      <c r="M1289">
        <v>2.6965163146822183E-2</v>
      </c>
      <c r="N1289">
        <v>-2.6965163146822183E-2</v>
      </c>
    </row>
    <row r="1290" spans="1:14" x14ac:dyDescent="0.45">
      <c r="A1290">
        <v>1266</v>
      </c>
      <c r="B1290">
        <v>-3.3990770739106817E-3</v>
      </c>
      <c r="C1290">
        <v>3.3990770739106817E-3</v>
      </c>
      <c r="L1290">
        <v>1266</v>
      </c>
      <c r="M1290">
        <v>5.8923801641883669E-3</v>
      </c>
      <c r="N1290">
        <v>-5.8923801641883669E-3</v>
      </c>
    </row>
    <row r="1291" spans="1:14" x14ac:dyDescent="0.45">
      <c r="A1291">
        <v>1267</v>
      </c>
      <c r="B1291">
        <v>-3.8177444024984752E-3</v>
      </c>
      <c r="C1291">
        <v>3.8177444024984752E-3</v>
      </c>
      <c r="L1291">
        <v>1267</v>
      </c>
      <c r="M1291">
        <v>6.0401852552489253E-3</v>
      </c>
      <c r="N1291">
        <v>-6.0401852552489253E-3</v>
      </c>
    </row>
    <row r="1292" spans="1:14" x14ac:dyDescent="0.45">
      <c r="A1292">
        <v>1268</v>
      </c>
      <c r="B1292">
        <v>-3.6869108623147889E-3</v>
      </c>
      <c r="C1292">
        <v>3.6869108623147889E-3</v>
      </c>
      <c r="L1292">
        <v>1268</v>
      </c>
      <c r="M1292">
        <v>5.2589297739288332E-3</v>
      </c>
      <c r="N1292">
        <v>-5.2589297739288332E-3</v>
      </c>
    </row>
    <row r="1293" spans="1:14" x14ac:dyDescent="0.45">
      <c r="A1293">
        <v>1269</v>
      </c>
      <c r="B1293">
        <v>-1.0568755075976681E-2</v>
      </c>
      <c r="C1293">
        <v>1.0568755075976681E-2</v>
      </c>
      <c r="L1293">
        <v>1269</v>
      </c>
      <c r="M1293">
        <v>9.7141975187542192E-3</v>
      </c>
      <c r="N1293">
        <v>-9.7141975187542192E-3</v>
      </c>
    </row>
    <row r="1294" spans="1:14" x14ac:dyDescent="0.45">
      <c r="A1294">
        <v>1270</v>
      </c>
      <c r="B1294">
        <v>-4.6840577379611038E-4</v>
      </c>
      <c r="C1294">
        <v>4.6840577379611038E-4</v>
      </c>
      <c r="L1294">
        <v>1270</v>
      </c>
      <c r="M1294">
        <v>8.4589205512075084E-4</v>
      </c>
      <c r="N1294">
        <v>-8.4589205512075084E-4</v>
      </c>
    </row>
    <row r="1295" spans="1:14" x14ac:dyDescent="0.45">
      <c r="A1295">
        <v>1271</v>
      </c>
      <c r="B1295">
        <v>2.7762660227593043E-3</v>
      </c>
      <c r="C1295">
        <v>-2.7762660227593043E-3</v>
      </c>
      <c r="L1295">
        <v>1271</v>
      </c>
      <c r="M1295">
        <v>-2.532510026263428E-3</v>
      </c>
      <c r="N1295">
        <v>2.532510026263428E-3</v>
      </c>
    </row>
    <row r="1296" spans="1:14" x14ac:dyDescent="0.45">
      <c r="A1296">
        <v>1272</v>
      </c>
      <c r="B1296">
        <v>1.2847636646652824E-3</v>
      </c>
      <c r="C1296">
        <v>-1.2847636646652824E-3</v>
      </c>
      <c r="L1296">
        <v>1272</v>
      </c>
      <c r="M1296">
        <v>-2.6803151173239856E-3</v>
      </c>
      <c r="N1296">
        <v>2.6803151173239856E-3</v>
      </c>
    </row>
    <row r="1297" spans="1:14" x14ac:dyDescent="0.45">
      <c r="A1297">
        <v>1273</v>
      </c>
      <c r="B1297">
        <v>1.2585969566285445E-3</v>
      </c>
      <c r="C1297">
        <v>-1.2585969566285445E-3</v>
      </c>
      <c r="L1297">
        <v>1273</v>
      </c>
      <c r="M1297">
        <v>-3.3982255596181231E-3</v>
      </c>
      <c r="N1297">
        <v>3.3982255596181231E-3</v>
      </c>
    </row>
    <row r="1298" spans="1:14" x14ac:dyDescent="0.45">
      <c r="A1298">
        <v>1274</v>
      </c>
      <c r="B1298">
        <v>3.5874339718981584E-3</v>
      </c>
      <c r="C1298">
        <v>-3.5874339718981584E-3</v>
      </c>
      <c r="L1298">
        <v>1274</v>
      </c>
      <c r="M1298">
        <v>-5.383036782431328E-3</v>
      </c>
      <c r="N1298">
        <v>5.383036782431328E-3</v>
      </c>
    </row>
    <row r="1299" spans="1:14" x14ac:dyDescent="0.45">
      <c r="A1299">
        <v>1275</v>
      </c>
      <c r="B1299">
        <v>4.2677683808533262E-3</v>
      </c>
      <c r="C1299">
        <v>-4.2677683808533262E-3</v>
      </c>
      <c r="L1299">
        <v>1275</v>
      </c>
      <c r="M1299">
        <v>-8.3180235906338308E-3</v>
      </c>
      <c r="N1299">
        <v>8.3180235906338308E-3</v>
      </c>
    </row>
    <row r="1300" spans="1:14" x14ac:dyDescent="0.45">
      <c r="A1300">
        <v>1276</v>
      </c>
      <c r="B1300">
        <v>-1.1641590105482906E-2</v>
      </c>
      <c r="C1300">
        <v>1.1641590105482906E-2</v>
      </c>
      <c r="L1300">
        <v>1276</v>
      </c>
      <c r="M1300">
        <v>1.0992722112245648E-3</v>
      </c>
      <c r="N1300">
        <v>-1.0992722112245648E-3</v>
      </c>
    </row>
    <row r="1301" spans="1:14" x14ac:dyDescent="0.45">
      <c r="A1301">
        <v>1277</v>
      </c>
      <c r="B1301">
        <v>-9.3650865062867659E-3</v>
      </c>
      <c r="C1301">
        <v>9.3650865062867659E-3</v>
      </c>
      <c r="L1301">
        <v>1277</v>
      </c>
      <c r="M1301">
        <v>-1.2656092457443606E-3</v>
      </c>
      <c r="N1301">
        <v>1.2656092457443606E-3</v>
      </c>
    </row>
    <row r="1302" spans="1:14" x14ac:dyDescent="0.45">
      <c r="A1302">
        <v>1278</v>
      </c>
      <c r="B1302">
        <v>-7.4025834035314746E-3</v>
      </c>
      <c r="C1302">
        <v>7.4025834035314746E-3</v>
      </c>
      <c r="L1302">
        <v>1278</v>
      </c>
      <c r="M1302">
        <v>-3.0603853514797061E-3</v>
      </c>
      <c r="N1302">
        <v>3.0603853514797061E-3</v>
      </c>
    </row>
    <row r="1303" spans="1:14" x14ac:dyDescent="0.45">
      <c r="A1303">
        <v>1279</v>
      </c>
      <c r="B1303">
        <v>1.3661616566041989E-2</v>
      </c>
      <c r="C1303">
        <v>-1.3661616566041989E-2</v>
      </c>
      <c r="L1303">
        <v>1279</v>
      </c>
      <c r="M1303">
        <v>-2.1177066512902361E-2</v>
      </c>
      <c r="N1303">
        <v>2.1177066512902361E-2</v>
      </c>
    </row>
    <row r="1304" spans="1:14" x14ac:dyDescent="0.45">
      <c r="A1304">
        <v>1280</v>
      </c>
      <c r="B1304">
        <v>-1.0307087995609308E-2</v>
      </c>
      <c r="C1304">
        <v>1.0307087995609308E-2</v>
      </c>
      <c r="L1304">
        <v>1280</v>
      </c>
      <c r="M1304">
        <v>-1.8779446229952442E-3</v>
      </c>
      <c r="N1304">
        <v>1.8779446229952442E-3</v>
      </c>
    </row>
    <row r="1305" spans="1:14" x14ac:dyDescent="0.45">
      <c r="A1305">
        <v>1281</v>
      </c>
      <c r="B1305">
        <v>-4.7597458918210156E-3</v>
      </c>
      <c r="C1305">
        <v>4.7597458918210156E-3</v>
      </c>
      <c r="L1305">
        <v>1281</v>
      </c>
      <c r="M1305">
        <v>-6.7132826019763491E-3</v>
      </c>
      <c r="N1305">
        <v>6.7132826019763491E-3</v>
      </c>
    </row>
    <row r="1306" spans="1:14" x14ac:dyDescent="0.45">
      <c r="A1306">
        <v>1282</v>
      </c>
      <c r="B1306">
        <v>-9.2080862580663451E-3</v>
      </c>
      <c r="C1306">
        <v>9.2080862580663451E-3</v>
      </c>
      <c r="L1306">
        <v>1282</v>
      </c>
      <c r="M1306">
        <v>-3.4615705986440768E-3</v>
      </c>
      <c r="N1306">
        <v>3.4615705986440768E-3</v>
      </c>
    </row>
    <row r="1307" spans="1:14" x14ac:dyDescent="0.45">
      <c r="A1307">
        <v>1283</v>
      </c>
      <c r="B1307">
        <v>-6.0942480016946132E-3</v>
      </c>
      <c r="C1307">
        <v>6.0942480016946132E-3</v>
      </c>
      <c r="L1307">
        <v>1283</v>
      </c>
      <c r="M1307">
        <v>-6.3543273808292786E-3</v>
      </c>
      <c r="N1307">
        <v>6.3543273808292786E-3</v>
      </c>
    </row>
    <row r="1308" spans="1:14" x14ac:dyDescent="0.45">
      <c r="A1308">
        <v>1284</v>
      </c>
      <c r="B1308">
        <v>3.7182675120818447E-3</v>
      </c>
      <c r="C1308">
        <v>-3.7182675120818447E-3</v>
      </c>
      <c r="L1308">
        <v>1284</v>
      </c>
      <c r="M1308">
        <v>-1.4694757519246468E-2</v>
      </c>
      <c r="N1308">
        <v>1.4694757519246468E-2</v>
      </c>
    </row>
    <row r="1309" spans="1:14" x14ac:dyDescent="0.45">
      <c r="A1309">
        <v>1285</v>
      </c>
      <c r="B1309">
        <v>-9.9145873750582491E-3</v>
      </c>
      <c r="C1309">
        <v>9.9145873750582491E-3</v>
      </c>
      <c r="L1309">
        <v>1285</v>
      </c>
      <c r="M1309">
        <v>-3.9049858718257511E-3</v>
      </c>
      <c r="N1309">
        <v>3.9049858718257511E-3</v>
      </c>
    </row>
    <row r="1310" spans="1:14" x14ac:dyDescent="0.45">
      <c r="A1310">
        <v>1286</v>
      </c>
      <c r="B1310">
        <v>-2.3704442510418769E-2</v>
      </c>
      <c r="C1310">
        <v>2.3704442510418769E-2</v>
      </c>
      <c r="L1310">
        <v>1286</v>
      </c>
      <c r="M1310">
        <v>7.0114758536468768E-3</v>
      </c>
      <c r="N1310">
        <v>-7.0114758536468768E-3</v>
      </c>
    </row>
    <row r="1311" spans="1:14" x14ac:dyDescent="0.45">
      <c r="A1311">
        <v>1287</v>
      </c>
      <c r="B1311">
        <v>-1.4572261405597474E-2</v>
      </c>
      <c r="C1311">
        <v>1.4572261405597474E-2</v>
      </c>
      <c r="L1311">
        <v>1287</v>
      </c>
      <c r="M1311">
        <v>-8.6442399857998998E-4</v>
      </c>
      <c r="N1311">
        <v>8.6442399857998998E-4</v>
      </c>
    </row>
    <row r="1312" spans="1:14" x14ac:dyDescent="0.45">
      <c r="A1312">
        <v>1288</v>
      </c>
      <c r="B1312">
        <v>-3.1449788089292982E-2</v>
      </c>
      <c r="C1312">
        <v>3.1449788089292982E-2</v>
      </c>
      <c r="L1312">
        <v>1288</v>
      </c>
      <c r="M1312">
        <v>1.1107788377325192E-2</v>
      </c>
      <c r="N1312">
        <v>-1.1107788377325192E-2</v>
      </c>
    </row>
    <row r="1313" spans="1:14" x14ac:dyDescent="0.45">
      <c r="A1313">
        <v>1289</v>
      </c>
      <c r="B1313">
        <v>-4.0794114828658495E-3</v>
      </c>
      <c r="C1313">
        <v>4.0794114828658495E-3</v>
      </c>
      <c r="L1313">
        <v>1289</v>
      </c>
      <c r="M1313">
        <v>-1.1717540685026662E-2</v>
      </c>
      <c r="N1313">
        <v>1.1717540685026662E-2</v>
      </c>
    </row>
    <row r="1314" spans="1:14" x14ac:dyDescent="0.45">
      <c r="A1314">
        <v>1290</v>
      </c>
      <c r="B1314">
        <v>-1.5618929727066964E-2</v>
      </c>
      <c r="C1314">
        <v>1.5618929727066964E-2</v>
      </c>
      <c r="L1314">
        <v>1290</v>
      </c>
      <c r="M1314">
        <v>-3.7994108067824937E-3</v>
      </c>
      <c r="N1314">
        <v>3.7994108067824937E-3</v>
      </c>
    </row>
    <row r="1315" spans="1:14" x14ac:dyDescent="0.45">
      <c r="A1315">
        <v>1291</v>
      </c>
      <c r="B1315">
        <v>-7.4549168196049505E-3</v>
      </c>
      <c r="C1315">
        <v>7.4549168196049505E-3</v>
      </c>
      <c r="L1315">
        <v>1291</v>
      </c>
      <c r="M1315">
        <v>-1.0429524891498943E-2</v>
      </c>
      <c r="N1315">
        <v>1.0429524891498943E-2</v>
      </c>
    </row>
    <row r="1316" spans="1:14" x14ac:dyDescent="0.45">
      <c r="A1316">
        <v>1292</v>
      </c>
      <c r="B1316">
        <v>-8.5800852651846515E-3</v>
      </c>
      <c r="C1316">
        <v>8.5800852651846515E-3</v>
      </c>
      <c r="L1316">
        <v>1292</v>
      </c>
      <c r="M1316">
        <v>-1.0281719800438384E-2</v>
      </c>
      <c r="N1316">
        <v>1.0281719800438384E-2</v>
      </c>
    </row>
    <row r="1317" spans="1:14" x14ac:dyDescent="0.45">
      <c r="A1317">
        <v>1293</v>
      </c>
      <c r="B1317">
        <v>-7.3007285416348301E-4</v>
      </c>
      <c r="C1317">
        <v>7.3007285416348301E-4</v>
      </c>
      <c r="L1317">
        <v>1293</v>
      </c>
      <c r="M1317">
        <v>-1.7862009470544137E-2</v>
      </c>
      <c r="N1317">
        <v>1.7862009470544137E-2</v>
      </c>
    </row>
    <row r="1318" spans="1:14" x14ac:dyDescent="0.45">
      <c r="A1318">
        <v>1294</v>
      </c>
      <c r="B1318">
        <v>-1.9360768976320386E-2</v>
      </c>
      <c r="C1318">
        <v>1.9360768976320386E-2</v>
      </c>
      <c r="L1318">
        <v>1294</v>
      </c>
      <c r="M1318">
        <v>-3.2081904425402636E-3</v>
      </c>
      <c r="N1318">
        <v>3.2081904425402636E-3</v>
      </c>
    </row>
    <row r="1319" spans="1:14" x14ac:dyDescent="0.45">
      <c r="A1319">
        <v>1295</v>
      </c>
      <c r="B1319">
        <v>-3.032743161396359E-3</v>
      </c>
      <c r="C1319">
        <v>3.032743161396359E-3</v>
      </c>
      <c r="L1319">
        <v>1295</v>
      </c>
      <c r="M1319">
        <v>-1.6489533624981813E-2</v>
      </c>
      <c r="N1319">
        <v>1.6489533624981813E-2</v>
      </c>
    </row>
    <row r="1320" spans="1:14" x14ac:dyDescent="0.45">
      <c r="A1320">
        <v>1296</v>
      </c>
      <c r="B1320">
        <v>-3.1711455169660362E-2</v>
      </c>
      <c r="C1320">
        <v>3.1711455169660362E-2</v>
      </c>
      <c r="L1320">
        <v>1296</v>
      </c>
      <c r="M1320">
        <v>5.9346101902056697E-3</v>
      </c>
      <c r="N1320">
        <v>-5.9346101902056697E-3</v>
      </c>
    </row>
    <row r="1321" spans="1:14" x14ac:dyDescent="0.45">
      <c r="A1321">
        <v>1297</v>
      </c>
      <c r="B1321">
        <v>-6.1465814177680891E-3</v>
      </c>
      <c r="C1321">
        <v>6.1465814177680891E-3</v>
      </c>
      <c r="L1321">
        <v>1297</v>
      </c>
      <c r="M1321">
        <v>-1.6658453729051021E-2</v>
      </c>
      <c r="N1321">
        <v>1.6658453729051021E-2</v>
      </c>
    </row>
    <row r="1322" spans="1:14" x14ac:dyDescent="0.45">
      <c r="A1322">
        <v>1298</v>
      </c>
      <c r="B1322">
        <v>-1.1484589857262485E-2</v>
      </c>
      <c r="C1322">
        <v>1.1484589857262485E-2</v>
      </c>
      <c r="L1322">
        <v>1298</v>
      </c>
      <c r="M1322">
        <v>-1.3005556478554382E-2</v>
      </c>
      <c r="N1322">
        <v>1.3005556478554382E-2</v>
      </c>
    </row>
    <row r="1323" spans="1:14" x14ac:dyDescent="0.45">
      <c r="A1323">
        <v>1299</v>
      </c>
      <c r="B1323">
        <v>-3.257495653487269E-2</v>
      </c>
      <c r="C1323">
        <v>3.257495653487269E-2</v>
      </c>
      <c r="L1323">
        <v>1299</v>
      </c>
      <c r="M1323">
        <v>1.6271475364408429E-3</v>
      </c>
      <c r="N1323">
        <v>-1.6271475364408429E-3</v>
      </c>
    </row>
    <row r="1324" spans="1:14" x14ac:dyDescent="0.45">
      <c r="A1324">
        <v>1300</v>
      </c>
      <c r="B1324">
        <v>-6.3297483740252479E-3</v>
      </c>
      <c r="C1324">
        <v>6.3297483740252479E-3</v>
      </c>
      <c r="L1324">
        <v>1300</v>
      </c>
      <c r="M1324">
        <v>-2.1008146408833153E-2</v>
      </c>
      <c r="N1324">
        <v>2.1008146408833153E-2</v>
      </c>
    </row>
    <row r="1325" spans="1:14" x14ac:dyDescent="0.45">
      <c r="A1325">
        <v>1301</v>
      </c>
      <c r="B1325">
        <v>-1.2007924017997227E-2</v>
      </c>
      <c r="C1325">
        <v>1.2007924017997227E-2</v>
      </c>
      <c r="L1325">
        <v>1301</v>
      </c>
      <c r="M1325">
        <v>-1.7862009470544137E-2</v>
      </c>
      <c r="N1325">
        <v>1.7862009470544137E-2</v>
      </c>
    </row>
    <row r="1326" spans="1:14" x14ac:dyDescent="0.45">
      <c r="A1326">
        <v>1302</v>
      </c>
      <c r="B1326">
        <v>-1.0699588616160364E-2</v>
      </c>
      <c r="C1326">
        <v>1.0699588616160364E-2</v>
      </c>
      <c r="L1326">
        <v>1302</v>
      </c>
      <c r="M1326">
        <v>-2.2021667033248406E-2</v>
      </c>
      <c r="N1326">
        <v>2.2021667033248406E-2</v>
      </c>
    </row>
    <row r="1327" spans="1:14" x14ac:dyDescent="0.45">
      <c r="A1327">
        <v>1303</v>
      </c>
      <c r="B1327">
        <v>2.8236472942504622E-2</v>
      </c>
      <c r="C1327">
        <v>-2.8236472942504622E-2</v>
      </c>
      <c r="L1327">
        <v>1303</v>
      </c>
      <c r="M1327">
        <v>3.7818279833268853E-2</v>
      </c>
      <c r="N1327">
        <v>-3.7818279833268853E-2</v>
      </c>
    </row>
    <row r="1328" spans="1:14" x14ac:dyDescent="0.45">
      <c r="A1328">
        <v>1304</v>
      </c>
      <c r="B1328">
        <v>2.598613605134522E-2</v>
      </c>
      <c r="C1328">
        <v>0.97401386394865475</v>
      </c>
      <c r="L1328">
        <v>1304</v>
      </c>
      <c r="M1328">
        <v>3.5875698636472948E-2</v>
      </c>
      <c r="N1328">
        <v>0.964124301363527</v>
      </c>
    </row>
    <row r="1329" spans="1:14" x14ac:dyDescent="0.45">
      <c r="A1329">
        <v>1305</v>
      </c>
      <c r="B1329">
        <v>3.6138818769599269E-2</v>
      </c>
      <c r="C1329">
        <v>-3.6138818769599269E-2</v>
      </c>
      <c r="L1329">
        <v>1305</v>
      </c>
      <c r="M1329">
        <v>2.7471923459029809E-2</v>
      </c>
      <c r="N1329">
        <v>-2.7471923459029809E-2</v>
      </c>
    </row>
    <row r="1330" spans="1:14" x14ac:dyDescent="0.45">
      <c r="A1330">
        <v>1306</v>
      </c>
      <c r="B1330">
        <v>2.7974805862137249E-2</v>
      </c>
      <c r="C1330">
        <v>-2.7974805862137249E-2</v>
      </c>
      <c r="L1330">
        <v>1306</v>
      </c>
      <c r="M1330">
        <v>3.1145935722535101E-2</v>
      </c>
      <c r="N1330">
        <v>-3.1145935722535101E-2</v>
      </c>
    </row>
    <row r="1331" spans="1:14" x14ac:dyDescent="0.45">
      <c r="A1331">
        <v>1307</v>
      </c>
      <c r="B1331">
        <v>2.8498140022871994E-2</v>
      </c>
      <c r="C1331">
        <v>-2.8498140022871994E-2</v>
      </c>
      <c r="L1331">
        <v>1307</v>
      </c>
      <c r="M1331">
        <v>3.0470255306258267E-2</v>
      </c>
      <c r="N1331">
        <v>-3.0470255306258267E-2</v>
      </c>
    </row>
    <row r="1332" spans="1:14" x14ac:dyDescent="0.45">
      <c r="A1332">
        <v>1308</v>
      </c>
      <c r="B1332">
        <v>4.9353006328151559E-2</v>
      </c>
      <c r="C1332">
        <v>-4.9353006328151559E-2</v>
      </c>
      <c r="L1332">
        <v>1308</v>
      </c>
      <c r="M1332">
        <v>9.3341272845984986E-3</v>
      </c>
      <c r="N1332">
        <v>-9.3341272845984986E-3</v>
      </c>
    </row>
    <row r="1333" spans="1:14" x14ac:dyDescent="0.45">
      <c r="A1333">
        <v>1309</v>
      </c>
      <c r="B1333">
        <v>2.4180633196810353E-2</v>
      </c>
      <c r="C1333">
        <v>-2.4180633196810353E-2</v>
      </c>
      <c r="L1333">
        <v>1309</v>
      </c>
      <c r="M1333">
        <v>2.810537384928934E-2</v>
      </c>
      <c r="N1333">
        <v>-2.810537384928934E-2</v>
      </c>
    </row>
    <row r="1334" spans="1:14" x14ac:dyDescent="0.45">
      <c r="A1334">
        <v>1310</v>
      </c>
      <c r="B1334">
        <v>1.4158784018739996E-2</v>
      </c>
      <c r="C1334">
        <v>-1.4158784018739996E-2</v>
      </c>
      <c r="L1334">
        <v>1310</v>
      </c>
      <c r="M1334">
        <v>3.5875698636472948E-2</v>
      </c>
      <c r="N1334">
        <v>-3.5875698636472948E-2</v>
      </c>
    </row>
    <row r="1335" spans="1:14" x14ac:dyDescent="0.45">
      <c r="A1335">
        <v>1311</v>
      </c>
      <c r="B1335">
        <v>2.4808634189692043E-2</v>
      </c>
      <c r="C1335">
        <v>-2.4808634189692043E-2</v>
      </c>
      <c r="L1335">
        <v>1311</v>
      </c>
      <c r="M1335">
        <v>2.5423767197190649E-2</v>
      </c>
      <c r="N1335">
        <v>-2.5423767197190649E-2</v>
      </c>
    </row>
    <row r="1336" spans="1:14" x14ac:dyDescent="0.45">
      <c r="A1336">
        <v>1312</v>
      </c>
      <c r="B1336">
        <v>1.5702619792907491E-2</v>
      </c>
      <c r="C1336">
        <v>-1.5702619792907491E-2</v>
      </c>
      <c r="L1336">
        <v>1312</v>
      </c>
      <c r="M1336">
        <v>3.2666216659157983E-2</v>
      </c>
      <c r="N1336">
        <v>-3.2666216659157983E-2</v>
      </c>
    </row>
    <row r="1337" spans="1:14" x14ac:dyDescent="0.45">
      <c r="A1337">
        <v>1313</v>
      </c>
      <c r="B1337">
        <v>1.101877905433153E-2</v>
      </c>
      <c r="C1337">
        <v>-1.101877905433153E-2</v>
      </c>
      <c r="L1337">
        <v>1313</v>
      </c>
      <c r="M1337">
        <v>3.6403573961689223E-2</v>
      </c>
      <c r="N1337">
        <v>-3.6403573961689223E-2</v>
      </c>
    </row>
    <row r="1338" spans="1:14" x14ac:dyDescent="0.45">
      <c r="A1338">
        <v>1314</v>
      </c>
      <c r="B1338">
        <v>3.5458484360644096E-2</v>
      </c>
      <c r="C1338">
        <v>-3.5458484360644096E-2</v>
      </c>
      <c r="L1338">
        <v>1314</v>
      </c>
      <c r="M1338">
        <v>1.6576576746565833E-2</v>
      </c>
      <c r="N1338">
        <v>-1.6576576746565833E-2</v>
      </c>
    </row>
    <row r="1339" spans="1:14" x14ac:dyDescent="0.45">
      <c r="A1339">
        <v>1315</v>
      </c>
      <c r="B1339">
        <v>1.7874456559956682E-2</v>
      </c>
      <c r="C1339">
        <v>-1.7874456559956682E-2</v>
      </c>
      <c r="L1339">
        <v>1315</v>
      </c>
      <c r="M1339">
        <v>2.9857919929007382E-2</v>
      </c>
      <c r="N1339">
        <v>-2.9857919929007382E-2</v>
      </c>
    </row>
    <row r="1340" spans="1:14" x14ac:dyDescent="0.45">
      <c r="A1340">
        <v>1316</v>
      </c>
      <c r="B1340">
        <v>1.6539954450083084E-2</v>
      </c>
      <c r="C1340">
        <v>-1.6539954450083084E-2</v>
      </c>
      <c r="L1340">
        <v>1316</v>
      </c>
      <c r="M1340">
        <v>3.074475047537073E-2</v>
      </c>
      <c r="N1340">
        <v>-3.074475047537073E-2</v>
      </c>
    </row>
    <row r="1341" spans="1:14" x14ac:dyDescent="0.45">
      <c r="A1341">
        <v>1317</v>
      </c>
      <c r="B1341">
        <v>2.5070301270059422E-2</v>
      </c>
      <c r="C1341">
        <v>-2.5070301270059422E-2</v>
      </c>
      <c r="L1341">
        <v>1317</v>
      </c>
      <c r="M1341">
        <v>2.3840141221541815E-2</v>
      </c>
      <c r="N1341">
        <v>-2.3840141221541815E-2</v>
      </c>
    </row>
    <row r="1342" spans="1:14" x14ac:dyDescent="0.45">
      <c r="A1342">
        <v>1318</v>
      </c>
      <c r="B1342">
        <v>1.5571786252723806E-2</v>
      </c>
      <c r="C1342">
        <v>-1.5571786252723806E-2</v>
      </c>
      <c r="L1342">
        <v>1318</v>
      </c>
      <c r="M1342">
        <v>2.9118894473704596E-2</v>
      </c>
      <c r="N1342">
        <v>-2.9118894473704596E-2</v>
      </c>
    </row>
    <row r="1343" spans="1:14" x14ac:dyDescent="0.45">
      <c r="A1343">
        <v>1319</v>
      </c>
      <c r="B1343">
        <v>2.446846698521446E-2</v>
      </c>
      <c r="C1343">
        <v>-2.446846698521446E-2</v>
      </c>
      <c r="L1343">
        <v>1319</v>
      </c>
      <c r="M1343">
        <v>2.0841809374313357E-2</v>
      </c>
      <c r="N1343">
        <v>-2.0841809374313357E-2</v>
      </c>
    </row>
    <row r="1344" spans="1:14" x14ac:dyDescent="0.45">
      <c r="A1344">
        <v>1320</v>
      </c>
      <c r="B1344">
        <v>3.2501646352492794E-2</v>
      </c>
      <c r="C1344">
        <v>-3.2501646352492794E-2</v>
      </c>
      <c r="L1344">
        <v>1320</v>
      </c>
      <c r="M1344">
        <v>1.4275040328622861E-2</v>
      </c>
      <c r="N1344">
        <v>-1.4275040328622861E-2</v>
      </c>
    </row>
    <row r="1345" spans="1:14" x14ac:dyDescent="0.45">
      <c r="A1345">
        <v>1321</v>
      </c>
      <c r="B1345">
        <v>1.638295420186266E-2</v>
      </c>
      <c r="C1345">
        <v>-1.638295420186266E-2</v>
      </c>
      <c r="L1345">
        <v>1321</v>
      </c>
      <c r="M1345">
        <v>2.6986278159830832E-2</v>
      </c>
      <c r="N1345">
        <v>-2.6986278159830832E-2</v>
      </c>
    </row>
    <row r="1346" spans="1:14" x14ac:dyDescent="0.45">
      <c r="A1346">
        <v>1322</v>
      </c>
      <c r="B1346">
        <v>4.7469003349506482E-2</v>
      </c>
      <c r="C1346">
        <v>-4.7469003349506482E-2</v>
      </c>
      <c r="L1346">
        <v>1322</v>
      </c>
      <c r="M1346">
        <v>1.6060325234321911E-3</v>
      </c>
      <c r="N1346">
        <v>-1.6060325234321911E-3</v>
      </c>
    </row>
    <row r="1347" spans="1:14" x14ac:dyDescent="0.45">
      <c r="A1347">
        <v>1323</v>
      </c>
      <c r="B1347">
        <v>3.2553979768566263E-2</v>
      </c>
      <c r="C1347">
        <v>-3.2553979768566263E-2</v>
      </c>
      <c r="L1347">
        <v>1323</v>
      </c>
      <c r="M1347">
        <v>1.2796989418017282E-2</v>
      </c>
      <c r="N1347">
        <v>-1.2796989418017282E-2</v>
      </c>
    </row>
    <row r="1348" spans="1:14" x14ac:dyDescent="0.45">
      <c r="A1348">
        <v>1324</v>
      </c>
      <c r="B1348">
        <v>2.177329605743053E-2</v>
      </c>
      <c r="C1348">
        <v>-2.177329605743053E-2</v>
      </c>
      <c r="L1348">
        <v>1324</v>
      </c>
      <c r="M1348">
        <v>2.1242994621477728E-2</v>
      </c>
      <c r="N1348">
        <v>-2.1242994621477728E-2</v>
      </c>
    </row>
    <row r="1349" spans="1:14" x14ac:dyDescent="0.45">
      <c r="A1349">
        <v>1325</v>
      </c>
      <c r="B1349">
        <v>4.1529160625167129E-2</v>
      </c>
      <c r="C1349">
        <v>-4.1529160625167129E-2</v>
      </c>
      <c r="L1349">
        <v>1325</v>
      </c>
      <c r="M1349">
        <v>4.731054448712556E-3</v>
      </c>
      <c r="N1349">
        <v>-4.731054448712556E-3</v>
      </c>
    </row>
    <row r="1350" spans="1:14" x14ac:dyDescent="0.45">
      <c r="A1350">
        <v>1326</v>
      </c>
      <c r="B1350">
        <v>3.95404908143751E-2</v>
      </c>
      <c r="C1350">
        <v>-3.95404908143751E-2</v>
      </c>
      <c r="L1350">
        <v>1326</v>
      </c>
      <c r="M1350">
        <v>4.4776742926087429E-3</v>
      </c>
      <c r="N1350">
        <v>-4.4776742926087429E-3</v>
      </c>
    </row>
    <row r="1351" spans="1:14" x14ac:dyDescent="0.45">
      <c r="A1351">
        <v>1327</v>
      </c>
      <c r="B1351">
        <v>5.4191035344697634E-3</v>
      </c>
      <c r="C1351">
        <v>-5.4191035344697634E-3</v>
      </c>
      <c r="L1351">
        <v>1327</v>
      </c>
      <c r="M1351">
        <v>3.1652696034742724E-2</v>
      </c>
      <c r="N1351">
        <v>-3.1652696034742724E-2</v>
      </c>
    </row>
    <row r="1352" spans="1:14" x14ac:dyDescent="0.45">
      <c r="A1352">
        <v>1328</v>
      </c>
      <c r="B1352">
        <v>2.0203293575226294E-2</v>
      </c>
      <c r="C1352">
        <v>-2.0203293575226294E-2</v>
      </c>
      <c r="L1352">
        <v>1328</v>
      </c>
      <c r="M1352">
        <v>1.9617138619811594E-2</v>
      </c>
      <c r="N1352">
        <v>-1.9617138619811594E-2</v>
      </c>
    </row>
    <row r="1353" spans="1:14" x14ac:dyDescent="0.45">
      <c r="A1353">
        <v>1329</v>
      </c>
      <c r="B1353">
        <v>9.8412771926783549E-3</v>
      </c>
      <c r="C1353">
        <v>-9.8412771926783549E-3</v>
      </c>
      <c r="L1353">
        <v>1329</v>
      </c>
      <c r="M1353">
        <v>2.7408578420003854E-2</v>
      </c>
      <c r="N1353">
        <v>-2.7408578420003854E-2</v>
      </c>
    </row>
    <row r="1354" spans="1:14" x14ac:dyDescent="0.45">
      <c r="A1354">
        <v>1330</v>
      </c>
      <c r="B1354">
        <v>1.873795792516901E-2</v>
      </c>
      <c r="C1354">
        <v>-1.873795792516901E-2</v>
      </c>
      <c r="L1354">
        <v>1330</v>
      </c>
      <c r="M1354">
        <v>2.012389893201922E-2</v>
      </c>
      <c r="N1354">
        <v>-2.012389893201922E-2</v>
      </c>
    </row>
    <row r="1355" spans="1:14" x14ac:dyDescent="0.45">
      <c r="A1355">
        <v>1331</v>
      </c>
      <c r="B1355">
        <v>1.4420451099107369E-2</v>
      </c>
      <c r="C1355">
        <v>-1.4420451099107369E-2</v>
      </c>
      <c r="L1355">
        <v>1331</v>
      </c>
      <c r="M1355">
        <v>2.3080000753230374E-2</v>
      </c>
      <c r="N1355">
        <v>-2.3080000753230374E-2</v>
      </c>
    </row>
    <row r="1356" spans="1:14" x14ac:dyDescent="0.45">
      <c r="A1356">
        <v>1332</v>
      </c>
      <c r="B1356">
        <v>2.0962128108291674E-2</v>
      </c>
      <c r="C1356">
        <v>-2.0962128108291674E-2</v>
      </c>
      <c r="L1356">
        <v>1332</v>
      </c>
      <c r="M1356">
        <v>1.7547867344963781E-2</v>
      </c>
      <c r="N1356">
        <v>-1.7547867344963781E-2</v>
      </c>
    </row>
    <row r="1357" spans="1:14" x14ac:dyDescent="0.45">
      <c r="A1357">
        <v>1333</v>
      </c>
      <c r="B1357">
        <v>6.8844391845270482E-3</v>
      </c>
      <c r="C1357">
        <v>-6.8844391845270482E-3</v>
      </c>
      <c r="L1357">
        <v>1333</v>
      </c>
      <c r="M1357">
        <v>2.6205022678510739E-2</v>
      </c>
      <c r="N1357">
        <v>-2.6205022678510739E-2</v>
      </c>
    </row>
    <row r="1358" spans="1:14" x14ac:dyDescent="0.45">
      <c r="A1358">
        <v>1334</v>
      </c>
      <c r="B1358">
        <v>1.9235125377867018E-2</v>
      </c>
      <c r="C1358">
        <v>-1.9235125377867018E-2</v>
      </c>
      <c r="L1358">
        <v>1334</v>
      </c>
      <c r="M1358">
        <v>1.5351905992064069E-2</v>
      </c>
      <c r="N1358">
        <v>-1.5351905992064069E-2</v>
      </c>
    </row>
    <row r="1359" spans="1:14" x14ac:dyDescent="0.45">
      <c r="A1359">
        <v>1335</v>
      </c>
      <c r="B1359">
        <v>2.6535636920116706E-2</v>
      </c>
      <c r="C1359">
        <v>-2.6535636920116706E-2</v>
      </c>
      <c r="L1359">
        <v>1335</v>
      </c>
      <c r="M1359">
        <v>9.4397023496417543E-3</v>
      </c>
      <c r="N1359">
        <v>-9.4397023496417543E-3</v>
      </c>
    </row>
    <row r="1360" spans="1:14" x14ac:dyDescent="0.45">
      <c r="A1360">
        <v>1336</v>
      </c>
      <c r="B1360">
        <v>1.26149482445725E-2</v>
      </c>
      <c r="C1360">
        <v>-1.26149482445725E-2</v>
      </c>
      <c r="L1360">
        <v>1336</v>
      </c>
      <c r="M1360">
        <v>2.0546199192192239E-2</v>
      </c>
      <c r="N1360">
        <v>-2.0546199192192239E-2</v>
      </c>
    </row>
    <row r="1361" spans="1:14" x14ac:dyDescent="0.45">
      <c r="A1361">
        <v>1337</v>
      </c>
      <c r="B1361">
        <v>2.5410468474537005E-2</v>
      </c>
      <c r="C1361">
        <v>-2.5410468474537005E-2</v>
      </c>
      <c r="L1361">
        <v>1337</v>
      </c>
      <c r="M1361">
        <v>1.0157612791935892E-2</v>
      </c>
      <c r="N1361">
        <v>-1.0157612791935892E-2</v>
      </c>
    </row>
    <row r="1362" spans="1:14" x14ac:dyDescent="0.45">
      <c r="A1362">
        <v>1338</v>
      </c>
      <c r="B1362">
        <v>1.6723121406340247E-2</v>
      </c>
      <c r="C1362">
        <v>-1.6723121406340247E-2</v>
      </c>
      <c r="L1362">
        <v>1338</v>
      </c>
      <c r="M1362">
        <v>1.5415251031090021E-2</v>
      </c>
      <c r="N1362">
        <v>-1.5415251031090021E-2</v>
      </c>
    </row>
    <row r="1363" spans="1:14" x14ac:dyDescent="0.45">
      <c r="A1363">
        <v>1339</v>
      </c>
      <c r="B1363">
        <v>1.6356787493825922E-2</v>
      </c>
      <c r="C1363">
        <v>-1.6356787493825922E-2</v>
      </c>
      <c r="L1363">
        <v>1339</v>
      </c>
      <c r="M1363">
        <v>1.4697340588795883E-2</v>
      </c>
      <c r="N1363">
        <v>-1.4697340588795883E-2</v>
      </c>
    </row>
    <row r="1364" spans="1:14" x14ac:dyDescent="0.45">
      <c r="A1364">
        <v>1340</v>
      </c>
      <c r="B1364">
        <v>3.0277476169370127E-2</v>
      </c>
      <c r="C1364">
        <v>-3.0277476169370127E-2</v>
      </c>
      <c r="L1364">
        <v>1340</v>
      </c>
      <c r="M1364">
        <v>3.4219236421761867E-3</v>
      </c>
      <c r="N1364">
        <v>-3.4219236421761867E-3</v>
      </c>
    </row>
    <row r="1365" spans="1:14" x14ac:dyDescent="0.45">
      <c r="A1365">
        <v>1341</v>
      </c>
      <c r="B1365">
        <v>6.3059596374685171E-4</v>
      </c>
      <c r="C1365">
        <v>-6.3059596374685171E-4</v>
      </c>
      <c r="L1365">
        <v>1341</v>
      </c>
      <c r="M1365">
        <v>2.732411836796925E-2</v>
      </c>
      <c r="N1365">
        <v>-2.732411836796925E-2</v>
      </c>
    </row>
    <row r="1366" spans="1:14" x14ac:dyDescent="0.45">
      <c r="A1366">
        <v>1342</v>
      </c>
      <c r="B1366">
        <v>1.5650286376834018E-2</v>
      </c>
      <c r="C1366">
        <v>-1.5650286376834018E-2</v>
      </c>
      <c r="L1366">
        <v>1342</v>
      </c>
      <c r="M1366">
        <v>1.5077410822951602E-2</v>
      </c>
      <c r="N1366">
        <v>-1.5077410822951602E-2</v>
      </c>
    </row>
    <row r="1367" spans="1:14" x14ac:dyDescent="0.45">
      <c r="A1367">
        <v>1343</v>
      </c>
      <c r="B1367">
        <v>2.0229460283263032E-2</v>
      </c>
      <c r="C1367">
        <v>-2.0229460283263032E-2</v>
      </c>
      <c r="L1367">
        <v>1343</v>
      </c>
      <c r="M1367">
        <v>1.1150018403342496E-2</v>
      </c>
      <c r="N1367">
        <v>-1.1150018403342496E-2</v>
      </c>
    </row>
    <row r="1368" spans="1:14" x14ac:dyDescent="0.45">
      <c r="A1368">
        <v>1344</v>
      </c>
      <c r="B1368">
        <v>1.7848289851919948E-2</v>
      </c>
      <c r="C1368">
        <v>-1.7848289851919948E-2</v>
      </c>
      <c r="L1368">
        <v>1344</v>
      </c>
      <c r="M1368">
        <v>1.2057963962714493E-2</v>
      </c>
      <c r="N1368">
        <v>-1.2057963962714493E-2</v>
      </c>
    </row>
    <row r="1369" spans="1:14" x14ac:dyDescent="0.45">
      <c r="A1369">
        <v>1345</v>
      </c>
      <c r="B1369">
        <v>1.1437446382919325E-2</v>
      </c>
      <c r="C1369">
        <v>-1.1437446382919325E-2</v>
      </c>
      <c r="L1369">
        <v>1345</v>
      </c>
      <c r="M1369">
        <v>1.5985356382323599E-2</v>
      </c>
      <c r="N1369">
        <v>-1.5985356382323599E-2</v>
      </c>
    </row>
    <row r="1370" spans="1:14" x14ac:dyDescent="0.45">
      <c r="A1370">
        <v>1346</v>
      </c>
      <c r="B1370">
        <v>1.5257785756282959E-2</v>
      </c>
      <c r="C1370">
        <v>-1.5257785756282959E-2</v>
      </c>
      <c r="L1370">
        <v>1346</v>
      </c>
      <c r="M1370">
        <v>1.2902564483060538E-2</v>
      </c>
      <c r="N1370">
        <v>-1.2902564483060538E-2</v>
      </c>
    </row>
    <row r="1371" spans="1:14" x14ac:dyDescent="0.45">
      <c r="A1371">
        <v>1347</v>
      </c>
      <c r="B1371">
        <v>2.1956463013687689E-2</v>
      </c>
      <c r="C1371">
        <v>-2.1956463013687689E-2</v>
      </c>
      <c r="L1371">
        <v>1347</v>
      </c>
      <c r="M1371">
        <v>6.1879903463094828E-3</v>
      </c>
      <c r="N1371">
        <v>-6.1879903463094828E-3</v>
      </c>
    </row>
    <row r="1372" spans="1:14" x14ac:dyDescent="0.45">
      <c r="A1372">
        <v>1348</v>
      </c>
      <c r="B1372">
        <v>4.5294354612206988E-3</v>
      </c>
      <c r="C1372">
        <v>-4.5294354612206988E-3</v>
      </c>
      <c r="L1372">
        <v>1348</v>
      </c>
      <c r="M1372">
        <v>1.9279298411673175E-2</v>
      </c>
      <c r="N1372">
        <v>-1.9279298411673175E-2</v>
      </c>
    </row>
    <row r="1373" spans="1:14" x14ac:dyDescent="0.45">
      <c r="A1373">
        <v>1349</v>
      </c>
      <c r="B1373">
        <v>1.4498951223217579E-2</v>
      </c>
      <c r="C1373">
        <v>-1.4498951223217579E-2</v>
      </c>
      <c r="L1373">
        <v>1349</v>
      </c>
      <c r="M1373">
        <v>1.0812178195204077E-2</v>
      </c>
      <c r="N1373">
        <v>-1.0812178195204077E-2</v>
      </c>
    </row>
    <row r="1374" spans="1:14" x14ac:dyDescent="0.45">
      <c r="A1374">
        <v>1350</v>
      </c>
      <c r="B1374">
        <v>3.111481082654572E-2</v>
      </c>
      <c r="C1374">
        <v>-3.111481082654572E-2</v>
      </c>
      <c r="L1374">
        <v>1350</v>
      </c>
      <c r="M1374">
        <v>-3.0181553254624042E-3</v>
      </c>
      <c r="N1374">
        <v>3.0181553254624042E-3</v>
      </c>
    </row>
    <row r="1375" spans="1:14" x14ac:dyDescent="0.45">
      <c r="A1375">
        <v>1351</v>
      </c>
      <c r="B1375">
        <v>2.4782467481655308E-2</v>
      </c>
      <c r="C1375">
        <v>-2.4782467481655308E-2</v>
      </c>
      <c r="L1375">
        <v>1351</v>
      </c>
      <c r="M1375">
        <v>1.3526523673283771E-3</v>
      </c>
      <c r="N1375">
        <v>-1.3526523673283771E-3</v>
      </c>
    </row>
    <row r="1376" spans="1:14" x14ac:dyDescent="0.45">
      <c r="A1376">
        <v>1352</v>
      </c>
      <c r="B1376">
        <v>1.3138282405307244E-2</v>
      </c>
      <c r="C1376">
        <v>-1.3138282405307244E-2</v>
      </c>
      <c r="L1376">
        <v>1352</v>
      </c>
      <c r="M1376">
        <v>9.8197725837974748E-3</v>
      </c>
      <c r="N1376">
        <v>-9.8197725837974748E-3</v>
      </c>
    </row>
    <row r="1377" spans="1:14" x14ac:dyDescent="0.45">
      <c r="A1377">
        <v>1353</v>
      </c>
      <c r="B1377">
        <v>4.7649358335513335E-3</v>
      </c>
      <c r="C1377">
        <v>-4.7649358335513335E-3</v>
      </c>
      <c r="L1377">
        <v>1353</v>
      </c>
      <c r="M1377">
        <v>1.5626401161176532E-2</v>
      </c>
      <c r="N1377">
        <v>-1.5626401161176532E-2</v>
      </c>
    </row>
    <row r="1378" spans="1:14" x14ac:dyDescent="0.45">
      <c r="A1378">
        <v>1354</v>
      </c>
      <c r="B1378">
        <v>-1.8889768231659117E-2</v>
      </c>
      <c r="C1378">
        <v>1.8889768231659117E-2</v>
      </c>
      <c r="L1378">
        <v>1354</v>
      </c>
      <c r="M1378">
        <v>3.4313187673832762E-2</v>
      </c>
      <c r="N1378">
        <v>-3.4313187673832762E-2</v>
      </c>
    </row>
    <row r="1379" spans="1:14" x14ac:dyDescent="0.45">
      <c r="A1379">
        <v>1355</v>
      </c>
      <c r="B1379">
        <v>2.7320638161218817E-2</v>
      </c>
      <c r="C1379">
        <v>-2.7320638161218817E-2</v>
      </c>
      <c r="L1379">
        <v>1355</v>
      </c>
      <c r="M1379">
        <v>-3.16596041652296E-3</v>
      </c>
      <c r="N1379">
        <v>3.16596041652296E-3</v>
      </c>
    </row>
    <row r="1380" spans="1:14" x14ac:dyDescent="0.45">
      <c r="A1380">
        <v>1356</v>
      </c>
      <c r="B1380">
        <v>-4.9738445208316086E-5</v>
      </c>
      <c r="C1380">
        <v>4.9738445208316086E-5</v>
      </c>
      <c r="L1380">
        <v>1356</v>
      </c>
      <c r="M1380">
        <v>1.8835883138491501E-2</v>
      </c>
      <c r="N1380">
        <v>-1.8835883138491501E-2</v>
      </c>
    </row>
    <row r="1381" spans="1:14" x14ac:dyDescent="0.45">
      <c r="A1381">
        <v>1357</v>
      </c>
      <c r="B1381">
        <v>-3.375722336124258E-4</v>
      </c>
      <c r="C1381">
        <v>3.375722336124258E-4</v>
      </c>
      <c r="L1381">
        <v>1357</v>
      </c>
      <c r="M1381">
        <v>1.8899228177517456E-2</v>
      </c>
      <c r="N1381">
        <v>-1.8899228177517456E-2</v>
      </c>
    </row>
    <row r="1382" spans="1:14" x14ac:dyDescent="0.45">
      <c r="A1382">
        <v>1358</v>
      </c>
      <c r="B1382">
        <v>1.025994452126615E-2</v>
      </c>
      <c r="C1382">
        <v>-1.025994452126615E-2</v>
      </c>
      <c r="L1382">
        <v>1358</v>
      </c>
      <c r="M1382">
        <v>1.0052037726892636E-2</v>
      </c>
      <c r="N1382">
        <v>-1.0052037726892636E-2</v>
      </c>
    </row>
    <row r="1383" spans="1:14" x14ac:dyDescent="0.45">
      <c r="A1383">
        <v>1359</v>
      </c>
      <c r="B1383">
        <v>4.6602690014043852E-3</v>
      </c>
      <c r="C1383">
        <v>-4.6602690014043852E-3</v>
      </c>
      <c r="L1383">
        <v>1359</v>
      </c>
      <c r="M1383">
        <v>1.4549535497735324E-2</v>
      </c>
      <c r="N1383">
        <v>-1.4549535497735324E-2</v>
      </c>
    </row>
    <row r="1384" spans="1:14" x14ac:dyDescent="0.45">
      <c r="A1384">
        <v>1360</v>
      </c>
      <c r="B1384">
        <v>-2.3887609466675931E-2</v>
      </c>
      <c r="C1384">
        <v>2.3887609466675931E-2</v>
      </c>
      <c r="L1384">
        <v>1360</v>
      </c>
      <c r="M1384">
        <v>3.7163714430000667E-2</v>
      </c>
      <c r="N1384">
        <v>-3.7163714430000667E-2</v>
      </c>
    </row>
    <row r="1385" spans="1:14" x14ac:dyDescent="0.45">
      <c r="A1385">
        <v>1361</v>
      </c>
      <c r="B1385">
        <v>1.5231619048246223E-2</v>
      </c>
      <c r="C1385">
        <v>-1.5231619048246223E-2</v>
      </c>
      <c r="L1385">
        <v>1361</v>
      </c>
      <c r="M1385">
        <v>5.55453995604995E-3</v>
      </c>
      <c r="N1385">
        <v>-5.55453995604995E-3</v>
      </c>
    </row>
    <row r="1386" spans="1:14" x14ac:dyDescent="0.45">
      <c r="A1386">
        <v>1362</v>
      </c>
      <c r="B1386">
        <v>8.4021082506578072E-3</v>
      </c>
      <c r="C1386">
        <v>-8.4021082506578072E-3</v>
      </c>
      <c r="L1386">
        <v>1362</v>
      </c>
      <c r="M1386">
        <v>1.0917753260247333E-2</v>
      </c>
      <c r="N1386">
        <v>-1.0917753260247333E-2</v>
      </c>
    </row>
    <row r="1387" spans="1:14" x14ac:dyDescent="0.45">
      <c r="A1387">
        <v>1363</v>
      </c>
      <c r="B1387">
        <v>2.6744970584410603E-2</v>
      </c>
      <c r="C1387">
        <v>-2.6744970584410603E-2</v>
      </c>
      <c r="L1387">
        <v>1363</v>
      </c>
      <c r="M1387">
        <v>-4.0527909628863068E-3</v>
      </c>
      <c r="N1387">
        <v>4.0527909628863068E-3</v>
      </c>
    </row>
    <row r="1388" spans="1:14" x14ac:dyDescent="0.45">
      <c r="A1388">
        <v>1364</v>
      </c>
      <c r="B1388">
        <v>6.8292937982032675E-4</v>
      </c>
      <c r="C1388">
        <v>-6.8292937982032675E-4</v>
      </c>
      <c r="L1388">
        <v>1364</v>
      </c>
      <c r="M1388">
        <v>1.6471001681522577E-2</v>
      </c>
      <c r="N1388">
        <v>-1.6471001681522577E-2</v>
      </c>
    </row>
    <row r="1389" spans="1:14" x14ac:dyDescent="0.45">
      <c r="A1389">
        <v>1365</v>
      </c>
      <c r="B1389">
        <v>3.2734334754573116E-3</v>
      </c>
      <c r="C1389">
        <v>-3.2734334754573116E-3</v>
      </c>
      <c r="L1389">
        <v>1365</v>
      </c>
      <c r="M1389">
        <v>1.4338385367648813E-2</v>
      </c>
      <c r="N1389">
        <v>-1.4338385367648813E-2</v>
      </c>
    </row>
    <row r="1390" spans="1:14" x14ac:dyDescent="0.45">
      <c r="A1390">
        <v>1366</v>
      </c>
      <c r="B1390">
        <v>1.2353281164205129E-2</v>
      </c>
      <c r="C1390">
        <v>-1.2353281164205129E-2</v>
      </c>
      <c r="L1390">
        <v>1366</v>
      </c>
      <c r="M1390">
        <v>6.6314056194911562E-3</v>
      </c>
      <c r="N1390">
        <v>-6.6314056194911562E-3</v>
      </c>
    </row>
    <row r="1391" spans="1:14" x14ac:dyDescent="0.45">
      <c r="A1391">
        <v>1367</v>
      </c>
      <c r="B1391">
        <v>4.9742694978452311E-3</v>
      </c>
      <c r="C1391">
        <v>-4.9742694978452311E-3</v>
      </c>
      <c r="L1391">
        <v>1367</v>
      </c>
      <c r="M1391">
        <v>1.1994618923688539E-2</v>
      </c>
      <c r="N1391">
        <v>-1.1994618923688539E-2</v>
      </c>
    </row>
    <row r="1392" spans="1:14" x14ac:dyDescent="0.45">
      <c r="A1392">
        <v>1368</v>
      </c>
      <c r="B1392">
        <v>1.2196280915984705E-2</v>
      </c>
      <c r="C1392">
        <v>-1.2196280915984705E-2</v>
      </c>
      <c r="L1392">
        <v>1368</v>
      </c>
      <c r="M1392">
        <v>5.6390000080845538E-3</v>
      </c>
      <c r="N1392">
        <v>-5.6390000080845538E-3</v>
      </c>
    </row>
    <row r="1393" spans="1:14" x14ac:dyDescent="0.45">
      <c r="A1393">
        <v>1369</v>
      </c>
      <c r="B1393">
        <v>1.769128960369952E-2</v>
      </c>
      <c r="C1393">
        <v>-1.769128960369952E-2</v>
      </c>
      <c r="L1393">
        <v>1369</v>
      </c>
      <c r="M1393">
        <v>1.0992722112245648E-3</v>
      </c>
      <c r="N1393">
        <v>-1.0992722112245648E-3</v>
      </c>
    </row>
    <row r="1394" spans="1:14" x14ac:dyDescent="0.45">
      <c r="A1394">
        <v>1370</v>
      </c>
      <c r="B1394">
        <v>-1.8130933698593733E-2</v>
      </c>
      <c r="C1394">
        <v>1.8130933698593733E-2</v>
      </c>
      <c r="L1394">
        <v>1370</v>
      </c>
      <c r="M1394">
        <v>2.8612134161496969E-2</v>
      </c>
      <c r="N1394">
        <v>-2.8612134161496969E-2</v>
      </c>
    </row>
    <row r="1395" spans="1:14" x14ac:dyDescent="0.45">
      <c r="A1395">
        <v>1371</v>
      </c>
      <c r="B1395">
        <v>7.0414394327474716E-3</v>
      </c>
      <c r="C1395">
        <v>-7.0414394327474716E-3</v>
      </c>
      <c r="L1395">
        <v>1371</v>
      </c>
      <c r="M1395">
        <v>7.4126611008112474E-3</v>
      </c>
      <c r="N1395">
        <v>-7.4126611008112474E-3</v>
      </c>
    </row>
    <row r="1396" spans="1:14" x14ac:dyDescent="0.45">
      <c r="A1396">
        <v>1372</v>
      </c>
      <c r="B1396">
        <v>-1.0964067666778057E-3</v>
      </c>
      <c r="C1396">
        <v>1.0964067666778057E-3</v>
      </c>
      <c r="L1396">
        <v>1372</v>
      </c>
      <c r="M1396">
        <v>1.3937200120484442E-2</v>
      </c>
      <c r="N1396">
        <v>-1.3937200120484442E-2</v>
      </c>
    </row>
    <row r="1397" spans="1:14" x14ac:dyDescent="0.45">
      <c r="A1397">
        <v>1373</v>
      </c>
      <c r="B1397">
        <v>5.0789363299921803E-3</v>
      </c>
      <c r="C1397">
        <v>-5.0789363299921803E-3</v>
      </c>
      <c r="L1397">
        <v>1373</v>
      </c>
      <c r="M1397">
        <v>8.7851369463735705E-3</v>
      </c>
      <c r="N1397">
        <v>-8.7851369463735705E-3</v>
      </c>
    </row>
    <row r="1398" spans="1:14" x14ac:dyDescent="0.45">
      <c r="A1398">
        <v>1374</v>
      </c>
      <c r="B1398">
        <v>5.2097698701758666E-3</v>
      </c>
      <c r="C1398">
        <v>-5.2097698701758666E-3</v>
      </c>
      <c r="L1398">
        <v>1374</v>
      </c>
      <c r="M1398">
        <v>7.222625983733388E-3</v>
      </c>
      <c r="N1398">
        <v>-7.222625983733388E-3</v>
      </c>
    </row>
    <row r="1399" spans="1:14" x14ac:dyDescent="0.45">
      <c r="A1399">
        <v>1375</v>
      </c>
      <c r="B1399">
        <v>3.6659340960083697E-3</v>
      </c>
      <c r="C1399">
        <v>-3.6659340960083697E-3</v>
      </c>
      <c r="L1399">
        <v>1375</v>
      </c>
      <c r="M1399">
        <v>7.7293862959410143E-3</v>
      </c>
      <c r="N1399">
        <v>-7.7293862959410143E-3</v>
      </c>
    </row>
    <row r="1400" spans="1:14" x14ac:dyDescent="0.45">
      <c r="A1400">
        <v>1376</v>
      </c>
      <c r="B1400">
        <v>-1.4310594325230104E-2</v>
      </c>
      <c r="C1400">
        <v>1.4310594325230104E-2</v>
      </c>
      <c r="L1400">
        <v>1376</v>
      </c>
      <c r="M1400">
        <v>2.1982020076780517E-2</v>
      </c>
      <c r="N1400">
        <v>-2.1982020076780517E-2</v>
      </c>
    </row>
    <row r="1401" spans="1:14" x14ac:dyDescent="0.45">
      <c r="A1401">
        <v>1377</v>
      </c>
      <c r="B1401">
        <v>7.7479405497393765E-3</v>
      </c>
      <c r="C1401">
        <v>-7.7479405497393765E-3</v>
      </c>
      <c r="L1401">
        <v>1377</v>
      </c>
      <c r="M1401">
        <v>4.1187190714616732E-3</v>
      </c>
      <c r="N1401">
        <v>-4.1187190714616732E-3</v>
      </c>
    </row>
    <row r="1402" spans="1:14" x14ac:dyDescent="0.45">
      <c r="A1402">
        <v>1378</v>
      </c>
      <c r="B1402">
        <v>-1.0333254703646046E-2</v>
      </c>
      <c r="C1402">
        <v>1.0333254703646046E-2</v>
      </c>
      <c r="L1402">
        <v>1378</v>
      </c>
      <c r="M1402">
        <v>1.8244662774249271E-2</v>
      </c>
      <c r="N1402">
        <v>-1.8244662774249271E-2</v>
      </c>
    </row>
    <row r="1403" spans="1:14" x14ac:dyDescent="0.45">
      <c r="A1403">
        <v>1379</v>
      </c>
      <c r="B1403">
        <v>1.1800968325183341E-3</v>
      </c>
      <c r="C1403">
        <v>-1.1800968325183341E-3</v>
      </c>
      <c r="L1403">
        <v>1379</v>
      </c>
      <c r="M1403">
        <v>8.9540570504427798E-3</v>
      </c>
      <c r="N1403">
        <v>-8.9540570504427798E-3</v>
      </c>
    </row>
    <row r="1404" spans="1:14" x14ac:dyDescent="0.45">
      <c r="A1404">
        <v>1380</v>
      </c>
      <c r="B1404">
        <v>2.2244296802091799E-2</v>
      </c>
      <c r="C1404">
        <v>-2.2244296802091799E-2</v>
      </c>
      <c r="L1404">
        <v>1380</v>
      </c>
      <c r="M1404">
        <v>-8.6980938247895531E-3</v>
      </c>
      <c r="N1404">
        <v>8.6980938247895531E-3</v>
      </c>
    </row>
    <row r="1405" spans="1:14" x14ac:dyDescent="0.45">
      <c r="A1405">
        <v>1381</v>
      </c>
      <c r="B1405">
        <v>2.446846698521446E-2</v>
      </c>
      <c r="C1405">
        <v>-2.446846698521446E-2</v>
      </c>
      <c r="L1405">
        <v>1381</v>
      </c>
      <c r="M1405">
        <v>-1.0767365099637362E-2</v>
      </c>
      <c r="N1405">
        <v>1.0767365099637362E-2</v>
      </c>
    </row>
    <row r="1406" spans="1:14" x14ac:dyDescent="0.45">
      <c r="A1406">
        <v>1382</v>
      </c>
      <c r="B1406">
        <v>-9.1323981042064351E-4</v>
      </c>
      <c r="C1406">
        <v>9.1323981042064351E-4</v>
      </c>
      <c r="L1406">
        <v>1382</v>
      </c>
      <c r="M1406">
        <v>9.0807471284946855E-3</v>
      </c>
      <c r="N1406">
        <v>-9.0807471284946855E-3</v>
      </c>
    </row>
    <row r="1407" spans="1:14" x14ac:dyDescent="0.45">
      <c r="A1407">
        <v>1383</v>
      </c>
      <c r="B1407">
        <v>1.196078054365407E-2</v>
      </c>
      <c r="C1407">
        <v>-1.196078054365407E-2</v>
      </c>
      <c r="L1407">
        <v>1383</v>
      </c>
      <c r="M1407">
        <v>-2.6803151173239856E-3</v>
      </c>
      <c r="N1407">
        <v>2.6803151173239856E-3</v>
      </c>
    </row>
    <row r="1408" spans="1:14" x14ac:dyDescent="0.45">
      <c r="A1408">
        <v>1384</v>
      </c>
      <c r="B1408">
        <v>-3.1897434096167833E-3</v>
      </c>
      <c r="C1408">
        <v>3.1897434096167833E-3</v>
      </c>
      <c r="L1408">
        <v>1384</v>
      </c>
      <c r="M1408">
        <v>8.8484819853995242E-3</v>
      </c>
      <c r="N1408">
        <v>-8.8484819853995242E-3</v>
      </c>
    </row>
    <row r="1409" spans="1:14" x14ac:dyDescent="0.45">
      <c r="A1409">
        <v>1385</v>
      </c>
      <c r="B1409">
        <v>-1.9308435560246917E-2</v>
      </c>
      <c r="C1409">
        <v>1.9308435560246917E-2</v>
      </c>
      <c r="L1409">
        <v>1385</v>
      </c>
      <c r="M1409">
        <v>2.1749754933685354E-2</v>
      </c>
      <c r="N1409">
        <v>-2.1749754933685354E-2</v>
      </c>
    </row>
    <row r="1410" spans="1:14" x14ac:dyDescent="0.45">
      <c r="A1410">
        <v>1386</v>
      </c>
      <c r="B1410">
        <v>-9.4435866303969798E-3</v>
      </c>
      <c r="C1410">
        <v>9.4435866303969798E-3</v>
      </c>
      <c r="L1410">
        <v>1386</v>
      </c>
      <c r="M1410">
        <v>1.3641589938363327E-2</v>
      </c>
      <c r="N1410">
        <v>-1.3641589938363327E-2</v>
      </c>
    </row>
    <row r="1411" spans="1:14" x14ac:dyDescent="0.45">
      <c r="A1411">
        <v>1387</v>
      </c>
      <c r="B1411">
        <v>-1.0568755075976681E-2</v>
      </c>
      <c r="C1411">
        <v>1.0568755075976681E-2</v>
      </c>
      <c r="L1411">
        <v>1387</v>
      </c>
      <c r="M1411">
        <v>1.3852740068449838E-2</v>
      </c>
      <c r="N1411">
        <v>-1.3852740068449838E-2</v>
      </c>
    </row>
    <row r="1412" spans="1:14" x14ac:dyDescent="0.45">
      <c r="A1412">
        <v>1388</v>
      </c>
      <c r="B1412">
        <v>1.7822123143883206E-2</v>
      </c>
      <c r="C1412">
        <v>-1.7822123143883206E-2</v>
      </c>
      <c r="L1412">
        <v>1388</v>
      </c>
      <c r="M1412">
        <v>-1.0894055177689269E-2</v>
      </c>
      <c r="N1412">
        <v>1.0894055177689269E-2</v>
      </c>
    </row>
    <row r="1413" spans="1:14" x14ac:dyDescent="0.45">
      <c r="A1413">
        <v>1389</v>
      </c>
      <c r="B1413">
        <v>-5.4139135927394472E-3</v>
      </c>
      <c r="C1413">
        <v>5.4139135927394472E-3</v>
      </c>
      <c r="L1413">
        <v>1389</v>
      </c>
      <c r="M1413">
        <v>6.8214407365690165E-3</v>
      </c>
      <c r="N1413">
        <v>-6.8214407365690165E-3</v>
      </c>
    </row>
    <row r="1414" spans="1:14" x14ac:dyDescent="0.45">
      <c r="A1414">
        <v>1390</v>
      </c>
      <c r="B1414">
        <v>3.165954673060049E-4</v>
      </c>
      <c r="C1414">
        <v>-3.165954673060049E-4</v>
      </c>
      <c r="L1414">
        <v>1390</v>
      </c>
      <c r="M1414">
        <v>1.7749526275014004E-3</v>
      </c>
      <c r="N1414">
        <v>-1.7749526275014004E-3</v>
      </c>
    </row>
    <row r="1415" spans="1:14" x14ac:dyDescent="0.45">
      <c r="A1415">
        <v>1391</v>
      </c>
      <c r="B1415">
        <v>4.0322680085226915E-3</v>
      </c>
      <c r="C1415">
        <v>-4.0322680085226915E-3</v>
      </c>
      <c r="L1415">
        <v>1391</v>
      </c>
      <c r="M1415">
        <v>-1.8990596360038943E-3</v>
      </c>
      <c r="N1415">
        <v>1.8990596360038943E-3</v>
      </c>
    </row>
    <row r="1416" spans="1:14" x14ac:dyDescent="0.45">
      <c r="A1416">
        <v>1392</v>
      </c>
      <c r="B1416">
        <v>-2.2317606984471695E-2</v>
      </c>
      <c r="C1416">
        <v>2.2317606984471695E-2</v>
      </c>
      <c r="L1416">
        <v>1392</v>
      </c>
      <c r="M1416">
        <v>1.8835883138491501E-2</v>
      </c>
      <c r="N1416">
        <v>-1.8835883138491501E-2</v>
      </c>
    </row>
    <row r="1417" spans="1:14" x14ac:dyDescent="0.45">
      <c r="A1417">
        <v>1393</v>
      </c>
      <c r="B1417">
        <v>-2.3524087524411912E-3</v>
      </c>
      <c r="C1417">
        <v>2.3524087524411912E-3</v>
      </c>
      <c r="L1417">
        <v>1393</v>
      </c>
      <c r="M1417">
        <v>2.218367900683073E-3</v>
      </c>
      <c r="N1417">
        <v>-2.218367900683073E-3</v>
      </c>
    </row>
    <row r="1418" spans="1:14" x14ac:dyDescent="0.45">
      <c r="A1418">
        <v>1394</v>
      </c>
      <c r="B1418">
        <v>-4.5504122275271189E-3</v>
      </c>
      <c r="C1418">
        <v>4.5504122275271189E-3</v>
      </c>
      <c r="L1418">
        <v>1394</v>
      </c>
      <c r="M1418">
        <v>3.7808788633232559E-3</v>
      </c>
      <c r="N1418">
        <v>-3.7808788633232559E-3</v>
      </c>
    </row>
    <row r="1419" spans="1:14" x14ac:dyDescent="0.45">
      <c r="A1419">
        <v>1395</v>
      </c>
      <c r="B1419">
        <v>-6.4867486222456739E-3</v>
      </c>
      <c r="C1419">
        <v>6.4867486222456739E-3</v>
      </c>
      <c r="L1419">
        <v>1395</v>
      </c>
      <c r="M1419">
        <v>5.0477796438423228E-3</v>
      </c>
      <c r="N1419">
        <v>-5.0477796438423228E-3</v>
      </c>
    </row>
    <row r="1420" spans="1:14" x14ac:dyDescent="0.45">
      <c r="A1420">
        <v>1396</v>
      </c>
      <c r="B1420">
        <v>-8.2137513526703305E-3</v>
      </c>
      <c r="C1420">
        <v>8.2137513526703305E-3</v>
      </c>
      <c r="L1420">
        <v>1396</v>
      </c>
      <c r="M1420">
        <v>6.2513353853354365E-3</v>
      </c>
      <c r="N1420">
        <v>-6.2513353853354365E-3</v>
      </c>
    </row>
    <row r="1421" spans="1:14" x14ac:dyDescent="0.45">
      <c r="A1421">
        <v>1397</v>
      </c>
      <c r="B1421">
        <v>4.3724352130002746E-3</v>
      </c>
      <c r="C1421">
        <v>-4.3724352130002746E-3</v>
      </c>
      <c r="L1421">
        <v>1397</v>
      </c>
      <c r="M1421">
        <v>-3.9894459238603549E-3</v>
      </c>
      <c r="N1421">
        <v>3.9894459238603549E-3</v>
      </c>
    </row>
    <row r="1422" spans="1:14" x14ac:dyDescent="0.45">
      <c r="A1422">
        <v>1398</v>
      </c>
      <c r="B1422">
        <v>1.1385112966845851E-2</v>
      </c>
      <c r="C1422">
        <v>-1.1385112966845851E-2</v>
      </c>
      <c r="L1422">
        <v>1398</v>
      </c>
      <c r="M1422">
        <v>-9.9649946053086171E-3</v>
      </c>
      <c r="N1422">
        <v>9.9649946053086171E-3</v>
      </c>
    </row>
    <row r="1423" spans="1:14" x14ac:dyDescent="0.45">
      <c r="A1423">
        <v>1399</v>
      </c>
      <c r="B1423">
        <v>8.8207755792456023E-3</v>
      </c>
      <c r="C1423">
        <v>-8.8207755792456023E-3</v>
      </c>
      <c r="L1423">
        <v>1399</v>
      </c>
      <c r="M1423">
        <v>-8.1279884735559714E-3</v>
      </c>
      <c r="N1423">
        <v>8.1279884735559714E-3</v>
      </c>
    </row>
    <row r="1424" spans="1:14" x14ac:dyDescent="0.45">
      <c r="A1424">
        <v>1400</v>
      </c>
      <c r="B1424">
        <v>7.0676061407842087E-3</v>
      </c>
      <c r="C1424">
        <v>-7.0676061407842087E-3</v>
      </c>
      <c r="L1424">
        <v>1400</v>
      </c>
      <c r="M1424">
        <v>-6.7343976149849992E-3</v>
      </c>
      <c r="N1424">
        <v>6.7343976149849992E-3</v>
      </c>
    </row>
    <row r="1425" spans="1:14" x14ac:dyDescent="0.45">
      <c r="A1425">
        <v>1401</v>
      </c>
      <c r="B1425">
        <v>9.6842769444579306E-3</v>
      </c>
      <c r="C1425">
        <v>-9.6842769444579306E-3</v>
      </c>
      <c r="L1425">
        <v>1401</v>
      </c>
      <c r="M1425">
        <v>-1.0239489774421084E-2</v>
      </c>
      <c r="N1425">
        <v>1.0239489774421084E-2</v>
      </c>
    </row>
    <row r="1426" spans="1:14" x14ac:dyDescent="0.45">
      <c r="A1426">
        <v>1402</v>
      </c>
      <c r="B1426">
        <v>9.919777316788567E-3</v>
      </c>
      <c r="C1426">
        <v>-9.919777316788567E-3</v>
      </c>
      <c r="L1426">
        <v>1402</v>
      </c>
      <c r="M1426">
        <v>-1.0450639904507595E-2</v>
      </c>
      <c r="N1426">
        <v>1.0450639904507595E-2</v>
      </c>
    </row>
    <row r="1427" spans="1:14" x14ac:dyDescent="0.45">
      <c r="A1427">
        <v>1403</v>
      </c>
      <c r="B1427">
        <v>-1.4781595069891374E-2</v>
      </c>
      <c r="C1427">
        <v>1.4781595069891374E-2</v>
      </c>
      <c r="L1427">
        <v>1403</v>
      </c>
      <c r="M1427">
        <v>9.1440921675206392E-3</v>
      </c>
      <c r="N1427">
        <v>-9.1440921675206392E-3</v>
      </c>
    </row>
    <row r="1428" spans="1:14" x14ac:dyDescent="0.45">
      <c r="A1428">
        <v>1404</v>
      </c>
      <c r="B1428">
        <v>-5.9895811695476649E-3</v>
      </c>
      <c r="C1428">
        <v>5.9895811695476649E-3</v>
      </c>
      <c r="L1428">
        <v>1404</v>
      </c>
      <c r="M1428">
        <v>8.6700706812940179E-4</v>
      </c>
      <c r="N1428">
        <v>-8.6700706812940179E-4</v>
      </c>
    </row>
    <row r="1429" spans="1:14" x14ac:dyDescent="0.45">
      <c r="A1429">
        <v>1405</v>
      </c>
      <c r="B1429">
        <v>1.4394284391070631E-2</v>
      </c>
      <c r="C1429">
        <v>-1.4394284391070631E-2</v>
      </c>
      <c r="L1429">
        <v>1405</v>
      </c>
      <c r="M1429">
        <v>-1.6130578403834743E-2</v>
      </c>
      <c r="N1429">
        <v>1.6130578403834743E-2</v>
      </c>
    </row>
    <row r="1430" spans="1:14" x14ac:dyDescent="0.45">
      <c r="A1430">
        <v>1406</v>
      </c>
      <c r="B1430">
        <v>-8.0567511044499062E-3</v>
      </c>
      <c r="C1430">
        <v>8.0567511044499062E-3</v>
      </c>
      <c r="L1430">
        <v>1406</v>
      </c>
      <c r="M1430">
        <v>1.9438727315706089E-3</v>
      </c>
      <c r="N1430">
        <v>-1.9438727315706089E-3</v>
      </c>
    </row>
    <row r="1431" spans="1:14" x14ac:dyDescent="0.45">
      <c r="A1431">
        <v>1407</v>
      </c>
      <c r="B1431">
        <v>5.2592913159990335E-4</v>
      </c>
      <c r="C1431">
        <v>-5.2592913159990335E-4</v>
      </c>
      <c r="L1431">
        <v>1407</v>
      </c>
      <c r="M1431">
        <v>-5.9109121076476043E-3</v>
      </c>
      <c r="N1431">
        <v>5.9109121076476043E-3</v>
      </c>
    </row>
    <row r="1432" spans="1:14" x14ac:dyDescent="0.45">
      <c r="A1432">
        <v>1408</v>
      </c>
      <c r="B1432">
        <v>7.5909403015189539E-3</v>
      </c>
      <c r="C1432">
        <v>-7.5909403015189539E-3</v>
      </c>
      <c r="L1432">
        <v>1408</v>
      </c>
      <c r="M1432">
        <v>-1.192869081511317E-2</v>
      </c>
      <c r="N1432">
        <v>1.192869081511317E-2</v>
      </c>
    </row>
    <row r="1433" spans="1:14" x14ac:dyDescent="0.45">
      <c r="A1433">
        <v>1409</v>
      </c>
      <c r="B1433">
        <v>-1.6246930719948656E-2</v>
      </c>
      <c r="C1433">
        <v>1.6246930719948656E-2</v>
      </c>
      <c r="L1433">
        <v>1409</v>
      </c>
      <c r="M1433">
        <v>7.0748208926728296E-3</v>
      </c>
      <c r="N1433">
        <v>-7.0748208926728296E-3</v>
      </c>
    </row>
    <row r="1434" spans="1:14" x14ac:dyDescent="0.45">
      <c r="A1434">
        <v>1410</v>
      </c>
      <c r="B1434">
        <v>5.9162709871677707E-3</v>
      </c>
      <c r="C1434">
        <v>-5.9162709871677707E-3</v>
      </c>
      <c r="L1434">
        <v>1410</v>
      </c>
      <c r="M1434">
        <v>-1.110520530777578E-2</v>
      </c>
      <c r="N1434">
        <v>1.110520530777578E-2</v>
      </c>
    </row>
    <row r="1435" spans="1:14" x14ac:dyDescent="0.45">
      <c r="A1435">
        <v>1411</v>
      </c>
      <c r="B1435">
        <v>-1.8029078836697097E-3</v>
      </c>
      <c r="C1435">
        <v>1.8029078836697097E-3</v>
      </c>
      <c r="L1435">
        <v>1411</v>
      </c>
      <c r="M1435">
        <v>-5.2985767303967224E-3</v>
      </c>
      <c r="N1435">
        <v>5.2985767303967224E-3</v>
      </c>
    </row>
    <row r="1436" spans="1:14" x14ac:dyDescent="0.45">
      <c r="A1436">
        <v>1412</v>
      </c>
      <c r="B1436">
        <v>6.5704386880862022E-3</v>
      </c>
      <c r="C1436">
        <v>-6.5704386880862022E-3</v>
      </c>
      <c r="L1436">
        <v>1412</v>
      </c>
      <c r="M1436">
        <v>-1.2287646036260241E-2</v>
      </c>
      <c r="N1436">
        <v>1.2287646036260241E-2</v>
      </c>
    </row>
    <row r="1437" spans="1:14" x14ac:dyDescent="0.45">
      <c r="A1437">
        <v>1413</v>
      </c>
      <c r="B1437">
        <v>6.8844391845270482E-3</v>
      </c>
      <c r="C1437">
        <v>-6.8844391845270482E-3</v>
      </c>
      <c r="L1437">
        <v>1413</v>
      </c>
      <c r="M1437">
        <v>-1.2604371231390007E-2</v>
      </c>
      <c r="N1437">
        <v>1.2604371231390007E-2</v>
      </c>
    </row>
    <row r="1438" spans="1:14" x14ac:dyDescent="0.45">
      <c r="A1438">
        <v>1414</v>
      </c>
      <c r="B1438">
        <v>4.8696026656982819E-3</v>
      </c>
      <c r="C1438">
        <v>-4.8696026656982819E-3</v>
      </c>
      <c r="L1438">
        <v>1414</v>
      </c>
      <c r="M1438">
        <v>-1.3258936634658193E-2</v>
      </c>
      <c r="N1438">
        <v>1.3258936634658193E-2</v>
      </c>
    </row>
    <row r="1439" spans="1:14" x14ac:dyDescent="0.45">
      <c r="A1439">
        <v>1415</v>
      </c>
      <c r="B1439">
        <v>-2.1169083801105566E-3</v>
      </c>
      <c r="C1439">
        <v>2.1169083801105566E-3</v>
      </c>
      <c r="L1439">
        <v>1415</v>
      </c>
      <c r="M1439">
        <v>-7.6423431743569978E-3</v>
      </c>
      <c r="N1439">
        <v>7.6423431743569978E-3</v>
      </c>
    </row>
    <row r="1440" spans="1:14" x14ac:dyDescent="0.45">
      <c r="A1440">
        <v>1416</v>
      </c>
      <c r="B1440">
        <v>7.983440922070012E-3</v>
      </c>
      <c r="C1440">
        <v>-7.983440922070012E-3</v>
      </c>
      <c r="L1440">
        <v>1416</v>
      </c>
      <c r="M1440">
        <v>-1.6785143807102929E-2</v>
      </c>
      <c r="N1440">
        <v>1.6785143807102929E-2</v>
      </c>
    </row>
    <row r="1441" spans="1:14" x14ac:dyDescent="0.45">
      <c r="A1441">
        <v>1417</v>
      </c>
      <c r="B1441">
        <v>-9.7837538348745628E-3</v>
      </c>
      <c r="C1441">
        <v>9.7837538348745628E-3</v>
      </c>
      <c r="L1441">
        <v>1417</v>
      </c>
      <c r="M1441">
        <v>-3.5671456636873324E-3</v>
      </c>
      <c r="N1441">
        <v>3.5671456636873324E-3</v>
      </c>
    </row>
    <row r="1442" spans="1:14" x14ac:dyDescent="0.45">
      <c r="A1442">
        <v>1418</v>
      </c>
      <c r="B1442">
        <v>-1.8261767238777427E-2</v>
      </c>
      <c r="C1442">
        <v>1.8261767238777427E-2</v>
      </c>
      <c r="L1442">
        <v>1418</v>
      </c>
      <c r="M1442">
        <v>1.7960676405100505E-3</v>
      </c>
      <c r="N1442">
        <v>-1.7960676405100505E-3</v>
      </c>
    </row>
    <row r="1443" spans="1:14" x14ac:dyDescent="0.45">
      <c r="A1443">
        <v>1419</v>
      </c>
      <c r="B1443">
        <v>-1.546192947884654E-2</v>
      </c>
      <c r="C1443">
        <v>1.546192947884654E-2</v>
      </c>
      <c r="L1443">
        <v>1419</v>
      </c>
      <c r="M1443">
        <v>-1.1811491937097568E-3</v>
      </c>
      <c r="N1443">
        <v>1.1811491937097568E-3</v>
      </c>
    </row>
    <row r="1444" spans="1:14" x14ac:dyDescent="0.45">
      <c r="A1444">
        <v>1420</v>
      </c>
      <c r="B1444">
        <v>7.1461062648944208E-3</v>
      </c>
      <c r="C1444">
        <v>-7.1461062648944208E-3</v>
      </c>
      <c r="L1444">
        <v>1420</v>
      </c>
      <c r="M1444">
        <v>-1.9614555550262178E-2</v>
      </c>
      <c r="N1444">
        <v>1.9614555550262178E-2</v>
      </c>
    </row>
    <row r="1445" spans="1:14" x14ac:dyDescent="0.45">
      <c r="A1445">
        <v>1421</v>
      </c>
      <c r="B1445">
        <v>-1.3237759295723876E-2</v>
      </c>
      <c r="C1445">
        <v>1.3237759295723876E-2</v>
      </c>
      <c r="L1445">
        <v>1421</v>
      </c>
      <c r="M1445">
        <v>-5.1718866523448167E-3</v>
      </c>
      <c r="N1445">
        <v>5.1718866523448167E-3</v>
      </c>
    </row>
    <row r="1446" spans="1:14" x14ac:dyDescent="0.45">
      <c r="A1446">
        <v>1422</v>
      </c>
      <c r="B1446">
        <v>-7.5595836517519006E-3</v>
      </c>
      <c r="C1446">
        <v>7.5595836517519006E-3</v>
      </c>
      <c r="L1446">
        <v>1422</v>
      </c>
      <c r="M1446">
        <v>-1.1168550346801732E-2</v>
      </c>
      <c r="N1446">
        <v>1.1168550346801732E-2</v>
      </c>
    </row>
    <row r="1447" spans="1:14" x14ac:dyDescent="0.45">
      <c r="A1447">
        <v>1423</v>
      </c>
      <c r="B1447">
        <v>-2.7420115051635455E-2</v>
      </c>
      <c r="C1447">
        <v>2.7420115051635455E-2</v>
      </c>
      <c r="L1447">
        <v>1423</v>
      </c>
      <c r="M1447">
        <v>3.6541887852713493E-3</v>
      </c>
      <c r="N1447">
        <v>-3.6541887852713493E-3</v>
      </c>
    </row>
    <row r="1448" spans="1:14" x14ac:dyDescent="0.45">
      <c r="A1448">
        <v>1424</v>
      </c>
      <c r="B1448">
        <v>-1.7505744675962356E-3</v>
      </c>
      <c r="C1448">
        <v>1.7505744675962356E-3</v>
      </c>
      <c r="L1448">
        <v>1424</v>
      </c>
      <c r="M1448">
        <v>-1.8115389626647951E-2</v>
      </c>
      <c r="N1448">
        <v>1.8115389626647951E-2</v>
      </c>
    </row>
    <row r="1449" spans="1:14" x14ac:dyDescent="0.45">
      <c r="A1449">
        <v>1425</v>
      </c>
      <c r="B1449">
        <v>-2.2840941145206441E-2</v>
      </c>
      <c r="C1449">
        <v>2.2840941145206441E-2</v>
      </c>
      <c r="L1449">
        <v>1425</v>
      </c>
      <c r="M1449">
        <v>-2.0679797400731037E-3</v>
      </c>
      <c r="N1449">
        <v>2.0679797400731037E-3</v>
      </c>
    </row>
    <row r="1450" spans="1:14" x14ac:dyDescent="0.45">
      <c r="A1450">
        <v>1426</v>
      </c>
      <c r="B1450">
        <v>4.2677683808533262E-3</v>
      </c>
      <c r="C1450">
        <v>-4.2677683808533262E-3</v>
      </c>
      <c r="L1450">
        <v>1426</v>
      </c>
      <c r="M1450">
        <v>-2.8123905792748576E-2</v>
      </c>
      <c r="N1450">
        <v>2.8123905792748576E-2</v>
      </c>
    </row>
    <row r="1451" spans="1:14" x14ac:dyDescent="0.45">
      <c r="A1451">
        <v>1427</v>
      </c>
      <c r="B1451">
        <v>-2.4777277539924994E-2</v>
      </c>
      <c r="C1451">
        <v>2.4777277539924994E-2</v>
      </c>
      <c r="L1451">
        <v>1427</v>
      </c>
      <c r="M1451">
        <v>-5.3408067564140261E-3</v>
      </c>
      <c r="N1451">
        <v>5.3408067564140261E-3</v>
      </c>
    </row>
    <row r="1452" spans="1:14" x14ac:dyDescent="0.45">
      <c r="A1452">
        <v>1428</v>
      </c>
      <c r="B1452">
        <v>-3.0900287220521502E-2</v>
      </c>
      <c r="C1452">
        <v>3.0900287220521502E-2</v>
      </c>
      <c r="L1452">
        <v>1428</v>
      </c>
      <c r="M1452">
        <v>-2.9125802604191469E-3</v>
      </c>
      <c r="N1452">
        <v>2.9125802604191469E-3</v>
      </c>
    </row>
    <row r="1453" spans="1:14" x14ac:dyDescent="0.45">
      <c r="A1453">
        <v>1429</v>
      </c>
      <c r="B1453">
        <v>-5.5970805489966077E-3</v>
      </c>
      <c r="C1453">
        <v>5.5970805489966077E-3</v>
      </c>
      <c r="L1453">
        <v>1429</v>
      </c>
      <c r="M1453">
        <v>-2.364752303491454E-2</v>
      </c>
      <c r="N1453">
        <v>2.364752303491454E-2</v>
      </c>
    </row>
    <row r="1454" spans="1:14" x14ac:dyDescent="0.45">
      <c r="A1454">
        <v>1430</v>
      </c>
      <c r="B1454">
        <v>-3.1240454424999085E-2</v>
      </c>
      <c r="C1454">
        <v>3.1240454424999085E-2</v>
      </c>
      <c r="L1454">
        <v>1430</v>
      </c>
      <c r="M1454">
        <v>-4.2217110669555162E-3</v>
      </c>
      <c r="N1454">
        <v>4.2217110669555162E-3</v>
      </c>
    </row>
    <row r="1455" spans="1:14" x14ac:dyDescent="0.45">
      <c r="A1455">
        <v>1431</v>
      </c>
      <c r="B1455">
        <v>4.6370001611963516E-2</v>
      </c>
      <c r="C1455">
        <v>0.95362999838803653</v>
      </c>
      <c r="L1455">
        <v>1431</v>
      </c>
      <c r="M1455">
        <v>2.559268730125986E-2</v>
      </c>
      <c r="N1455">
        <v>0.97440731269874015</v>
      </c>
    </row>
    <row r="1456" spans="1:14" x14ac:dyDescent="0.45">
      <c r="A1456">
        <v>1432</v>
      </c>
      <c r="B1456">
        <v>3.0434476417590547E-2</v>
      </c>
      <c r="C1456">
        <v>-3.0434476417590547E-2</v>
      </c>
      <c r="L1456">
        <v>1432</v>
      </c>
      <c r="M1456">
        <v>3.4017577491711651E-2</v>
      </c>
      <c r="N1456">
        <v>-3.4017577491711651E-2</v>
      </c>
    </row>
    <row r="1457" spans="1:14" x14ac:dyDescent="0.45">
      <c r="A1457">
        <v>1433</v>
      </c>
      <c r="B1457">
        <v>4.521866645834708E-2</v>
      </c>
      <c r="C1457">
        <v>-4.521866645834708E-2</v>
      </c>
      <c r="L1457">
        <v>1433</v>
      </c>
      <c r="M1457">
        <v>1.957490859379429E-2</v>
      </c>
      <c r="N1457">
        <v>-1.957490859379429E-2</v>
      </c>
    </row>
    <row r="1458" spans="1:14" x14ac:dyDescent="0.45">
      <c r="A1458">
        <v>1434</v>
      </c>
      <c r="B1458">
        <v>2.8812140519312843E-2</v>
      </c>
      <c r="C1458">
        <v>-2.8812140519312843E-2</v>
      </c>
      <c r="L1458">
        <v>1434</v>
      </c>
      <c r="M1458">
        <v>3.2602871620132028E-2</v>
      </c>
      <c r="N1458">
        <v>-3.2602871620132028E-2</v>
      </c>
    </row>
    <row r="1459" spans="1:14" x14ac:dyDescent="0.45">
      <c r="A1459">
        <v>1435</v>
      </c>
      <c r="B1459">
        <v>4.1607660749277346E-2</v>
      </c>
      <c r="C1459">
        <v>-4.1607660749277346E-2</v>
      </c>
      <c r="L1459">
        <v>1435</v>
      </c>
      <c r="M1459">
        <v>2.0145013945027872E-2</v>
      </c>
      <c r="N1459">
        <v>-2.0145013945027872E-2</v>
      </c>
    </row>
    <row r="1460" spans="1:14" x14ac:dyDescent="0.45">
      <c r="A1460">
        <v>1436</v>
      </c>
      <c r="B1460">
        <v>2.1302295312769261E-2</v>
      </c>
      <c r="C1460">
        <v>-2.1302295312769261E-2</v>
      </c>
      <c r="L1460">
        <v>1436</v>
      </c>
      <c r="M1460">
        <v>3.6213538844611363E-2</v>
      </c>
      <c r="N1460">
        <v>-3.6213538844611363E-2</v>
      </c>
    </row>
    <row r="1461" spans="1:14" x14ac:dyDescent="0.45">
      <c r="A1461">
        <v>1437</v>
      </c>
      <c r="B1461">
        <v>1.769128960369952E-2</v>
      </c>
      <c r="C1461">
        <v>-1.769128960369952E-2</v>
      </c>
      <c r="L1461">
        <v>1437</v>
      </c>
      <c r="M1461">
        <v>3.6361343935671926E-2</v>
      </c>
      <c r="N1461">
        <v>-3.6361343935671926E-2</v>
      </c>
    </row>
    <row r="1462" spans="1:14" x14ac:dyDescent="0.45">
      <c r="A1462">
        <v>1438</v>
      </c>
      <c r="B1462">
        <v>2.5855302511161533E-2</v>
      </c>
      <c r="C1462">
        <v>-2.5855302511161533E-2</v>
      </c>
      <c r="L1462">
        <v>1438</v>
      </c>
      <c r="M1462">
        <v>2.8928859356626736E-2</v>
      </c>
      <c r="N1462">
        <v>-2.8928859356626736E-2</v>
      </c>
    </row>
    <row r="1463" spans="1:14" x14ac:dyDescent="0.45">
      <c r="A1463">
        <v>1439</v>
      </c>
      <c r="B1463">
        <v>1.9051958421609859E-2</v>
      </c>
      <c r="C1463">
        <v>-1.9051958421609859E-2</v>
      </c>
      <c r="L1463">
        <v>1439</v>
      </c>
      <c r="M1463">
        <v>3.3912002426668399E-2</v>
      </c>
      <c r="N1463">
        <v>-3.3912002426668399E-2</v>
      </c>
    </row>
    <row r="1464" spans="1:14" x14ac:dyDescent="0.45">
      <c r="A1464">
        <v>1440</v>
      </c>
      <c r="B1464">
        <v>2.5044134562022681E-2</v>
      </c>
      <c r="C1464">
        <v>-2.5044134562022681E-2</v>
      </c>
      <c r="L1464">
        <v>1440</v>
      </c>
      <c r="M1464">
        <v>2.9013319408661337E-2</v>
      </c>
      <c r="N1464">
        <v>-2.9013319408661337E-2</v>
      </c>
    </row>
    <row r="1465" spans="1:14" x14ac:dyDescent="0.45">
      <c r="A1465">
        <v>1441</v>
      </c>
      <c r="B1465">
        <v>2.8785973811276108E-2</v>
      </c>
      <c r="C1465">
        <v>-2.8785973811276108E-2</v>
      </c>
      <c r="L1465">
        <v>1441</v>
      </c>
      <c r="M1465">
        <v>2.4368016546758093E-2</v>
      </c>
      <c r="N1465">
        <v>-2.4368016546758093E-2</v>
      </c>
    </row>
    <row r="1466" spans="1:14" x14ac:dyDescent="0.45">
      <c r="A1466">
        <v>1442</v>
      </c>
      <c r="B1466">
        <v>2.0412627239520191E-2</v>
      </c>
      <c r="C1466">
        <v>-2.0412627239520191E-2</v>
      </c>
      <c r="L1466">
        <v>1442</v>
      </c>
      <c r="M1466">
        <v>3.0237990163163104E-2</v>
      </c>
      <c r="N1466">
        <v>-3.0237990163163104E-2</v>
      </c>
    </row>
    <row r="1467" spans="1:14" x14ac:dyDescent="0.45">
      <c r="A1467">
        <v>1443</v>
      </c>
      <c r="B1467">
        <v>3.0460643125627289E-2</v>
      </c>
      <c r="C1467">
        <v>-3.0460643125627289E-2</v>
      </c>
      <c r="L1467">
        <v>1443</v>
      </c>
      <c r="M1467">
        <v>2.1031844491391217E-2</v>
      </c>
      <c r="N1467">
        <v>-2.1031844491391217E-2</v>
      </c>
    </row>
    <row r="1468" spans="1:14" x14ac:dyDescent="0.45">
      <c r="A1468">
        <v>1444</v>
      </c>
      <c r="B1468">
        <v>2.2767630962826545E-2</v>
      </c>
      <c r="C1468">
        <v>-2.2767630962826545E-2</v>
      </c>
      <c r="L1468">
        <v>1444</v>
      </c>
      <c r="M1468">
        <v>2.6944048133813531E-2</v>
      </c>
      <c r="N1468">
        <v>-2.6944048133813531E-2</v>
      </c>
    </row>
    <row r="1469" spans="1:14" x14ac:dyDescent="0.45">
      <c r="A1469">
        <v>1445</v>
      </c>
      <c r="B1469">
        <v>4.3020662983261154E-2</v>
      </c>
      <c r="C1469">
        <v>-4.3020662983261154E-2</v>
      </c>
      <c r="L1469">
        <v>1445</v>
      </c>
      <c r="M1469">
        <v>1.009426775290994E-2</v>
      </c>
      <c r="N1469">
        <v>-1.009426775290994E-2</v>
      </c>
    </row>
    <row r="1470" spans="1:14" x14ac:dyDescent="0.45">
      <c r="A1470">
        <v>1446</v>
      </c>
      <c r="B1470">
        <v>2.2636797422642858E-2</v>
      </c>
      <c r="C1470">
        <v>-2.2636797422642858E-2</v>
      </c>
      <c r="L1470">
        <v>1446</v>
      </c>
      <c r="M1470">
        <v>2.622613769151939E-2</v>
      </c>
      <c r="N1470">
        <v>-2.622613769151939E-2</v>
      </c>
    </row>
    <row r="1471" spans="1:14" x14ac:dyDescent="0.45">
      <c r="A1471">
        <v>1447</v>
      </c>
      <c r="B1471">
        <v>3.7787321375913709E-2</v>
      </c>
      <c r="C1471">
        <v>-3.7787321375913709E-2</v>
      </c>
      <c r="L1471">
        <v>1447</v>
      </c>
      <c r="M1471">
        <v>1.3177059652173001E-2</v>
      </c>
      <c r="N1471">
        <v>-1.3177059652173001E-2</v>
      </c>
    </row>
    <row r="1472" spans="1:14" x14ac:dyDescent="0.45">
      <c r="A1472">
        <v>1448</v>
      </c>
      <c r="B1472">
        <v>3.2920313681080587E-2</v>
      </c>
      <c r="C1472">
        <v>-3.2920313681080587E-2</v>
      </c>
      <c r="L1472">
        <v>1448</v>
      </c>
      <c r="M1472">
        <v>1.6112046460375506E-2</v>
      </c>
      <c r="N1472">
        <v>-1.6112046460375506E-2</v>
      </c>
    </row>
    <row r="1473" spans="1:14" x14ac:dyDescent="0.45">
      <c r="A1473">
        <v>1449</v>
      </c>
      <c r="B1473">
        <v>-1.3057404309717024E-3</v>
      </c>
      <c r="C1473">
        <v>1.3057404309717024E-3</v>
      </c>
      <c r="L1473">
        <v>1449</v>
      </c>
      <c r="M1473">
        <v>4.2991458020388368E-2</v>
      </c>
      <c r="N1473">
        <v>-4.2991458020388368E-2</v>
      </c>
    </row>
    <row r="1474" spans="1:14" x14ac:dyDescent="0.45">
      <c r="A1474">
        <v>1450</v>
      </c>
      <c r="B1474">
        <v>2.5384301766500264E-2</v>
      </c>
      <c r="C1474">
        <v>-2.5384301766500264E-2</v>
      </c>
      <c r="L1474">
        <v>1450</v>
      </c>
      <c r="M1474">
        <v>2.1052959504399869E-2</v>
      </c>
      <c r="N1474">
        <v>-2.1052959504399869E-2</v>
      </c>
    </row>
    <row r="1475" spans="1:14" x14ac:dyDescent="0.45">
      <c r="A1475">
        <v>1451</v>
      </c>
      <c r="B1475">
        <v>7.1199395568576837E-3</v>
      </c>
      <c r="C1475">
        <v>-7.1199395568576837E-3</v>
      </c>
      <c r="L1475">
        <v>1451</v>
      </c>
      <c r="M1475">
        <v>3.5009983103118252E-2</v>
      </c>
      <c r="N1475">
        <v>-3.5009983103118252E-2</v>
      </c>
    </row>
    <row r="1476" spans="1:14" x14ac:dyDescent="0.45">
      <c r="A1476">
        <v>1452</v>
      </c>
      <c r="B1476">
        <v>2.5698302262941113E-2</v>
      </c>
      <c r="C1476">
        <v>-2.5698302262941113E-2</v>
      </c>
      <c r="L1476">
        <v>1452</v>
      </c>
      <c r="M1476">
        <v>1.957490859379429E-2</v>
      </c>
      <c r="N1476">
        <v>-1.957490859379429E-2</v>
      </c>
    </row>
    <row r="1477" spans="1:14" x14ac:dyDescent="0.45">
      <c r="A1477">
        <v>1453</v>
      </c>
      <c r="B1477">
        <v>2.3866632700369511E-2</v>
      </c>
      <c r="C1477">
        <v>-2.3866632700369511E-2</v>
      </c>
      <c r="L1477">
        <v>1453</v>
      </c>
      <c r="M1477">
        <v>1.6449886668513925E-2</v>
      </c>
      <c r="N1477">
        <v>-1.6449886668513925E-2</v>
      </c>
    </row>
    <row r="1478" spans="1:14" x14ac:dyDescent="0.45">
      <c r="A1478">
        <v>1454</v>
      </c>
      <c r="B1478">
        <v>1.9130458545720069E-2</v>
      </c>
      <c r="C1478">
        <v>-1.9130458545720069E-2</v>
      </c>
      <c r="L1478">
        <v>1454</v>
      </c>
      <c r="M1478">
        <v>1.9849403762906753E-2</v>
      </c>
      <c r="N1478">
        <v>-1.9849403762906753E-2</v>
      </c>
    </row>
    <row r="1479" spans="1:14" x14ac:dyDescent="0.45">
      <c r="A1479">
        <v>1455</v>
      </c>
      <c r="B1479">
        <v>1.7822123143883206E-2</v>
      </c>
      <c r="C1479">
        <v>-1.7822123143883206E-2</v>
      </c>
      <c r="L1479">
        <v>1455</v>
      </c>
      <c r="M1479">
        <v>2.0440624127148987E-2</v>
      </c>
      <c r="N1479">
        <v>-2.0440624127148987E-2</v>
      </c>
    </row>
    <row r="1480" spans="1:14" x14ac:dyDescent="0.45">
      <c r="A1480">
        <v>1456</v>
      </c>
      <c r="B1480">
        <v>3.4307149207027661E-2</v>
      </c>
      <c r="C1480">
        <v>-3.4307149207027661E-2</v>
      </c>
      <c r="L1480">
        <v>1456</v>
      </c>
      <c r="M1480">
        <v>7.1170509186901324E-3</v>
      </c>
      <c r="N1480">
        <v>-7.1170509186901324E-3</v>
      </c>
    </row>
    <row r="1481" spans="1:14" x14ac:dyDescent="0.45">
      <c r="A1481">
        <v>1457</v>
      </c>
      <c r="B1481">
        <v>2.4703967357545098E-2</v>
      </c>
      <c r="C1481">
        <v>-2.4703967357545098E-2</v>
      </c>
      <c r="L1481">
        <v>1457</v>
      </c>
      <c r="M1481">
        <v>1.3831625055441187E-2</v>
      </c>
      <c r="N1481">
        <v>-1.3831625055441187E-2</v>
      </c>
    </row>
    <row r="1482" spans="1:14" x14ac:dyDescent="0.45">
      <c r="A1482">
        <v>1458</v>
      </c>
      <c r="B1482">
        <v>1.3530783025858303E-2</v>
      </c>
      <c r="C1482">
        <v>-1.3530783025858303E-2</v>
      </c>
      <c r="L1482">
        <v>1458</v>
      </c>
      <c r="M1482">
        <v>2.0567314205200894E-2</v>
      </c>
      <c r="N1482">
        <v>-2.0567314205200894E-2</v>
      </c>
    </row>
    <row r="1483" spans="1:14" x14ac:dyDescent="0.45">
      <c r="A1483">
        <v>1459</v>
      </c>
      <c r="B1483">
        <v>5.1312697460656545E-3</v>
      </c>
      <c r="C1483">
        <v>-5.1312697460656545E-3</v>
      </c>
      <c r="L1483">
        <v>1459</v>
      </c>
      <c r="M1483">
        <v>2.6669552964701065E-2</v>
      </c>
      <c r="N1483">
        <v>-2.6669552964701065E-2</v>
      </c>
    </row>
    <row r="1484" spans="1:14" x14ac:dyDescent="0.45">
      <c r="A1484">
        <v>1460</v>
      </c>
      <c r="B1484">
        <v>1.6409120909899398E-2</v>
      </c>
      <c r="C1484">
        <v>-1.6409120909899398E-2</v>
      </c>
      <c r="L1484">
        <v>1460</v>
      </c>
      <c r="M1484">
        <v>1.733671721487727E-2</v>
      </c>
      <c r="N1484">
        <v>-1.733671721487727E-2</v>
      </c>
    </row>
    <row r="1485" spans="1:14" x14ac:dyDescent="0.45">
      <c r="A1485">
        <v>1461</v>
      </c>
      <c r="B1485">
        <v>1.0443111477523311E-2</v>
      </c>
      <c r="C1485">
        <v>-1.0443111477523311E-2</v>
      </c>
      <c r="L1485">
        <v>1461</v>
      </c>
      <c r="M1485">
        <v>2.185532999872861E-2</v>
      </c>
      <c r="N1485">
        <v>-2.185532999872861E-2</v>
      </c>
    </row>
    <row r="1486" spans="1:14" x14ac:dyDescent="0.45">
      <c r="A1486">
        <v>1462</v>
      </c>
      <c r="B1486">
        <v>2.8602806855018946E-2</v>
      </c>
      <c r="C1486">
        <v>-2.8602806855018946E-2</v>
      </c>
      <c r="L1486">
        <v>1462</v>
      </c>
      <c r="M1486">
        <v>6.9059007886036212E-3</v>
      </c>
      <c r="N1486">
        <v>-6.9059007886036212E-3</v>
      </c>
    </row>
    <row r="1487" spans="1:14" x14ac:dyDescent="0.45">
      <c r="A1487">
        <v>1463</v>
      </c>
      <c r="B1487">
        <v>1.9078125129646593E-2</v>
      </c>
      <c r="C1487">
        <v>-1.9078125129646593E-2</v>
      </c>
      <c r="L1487">
        <v>1463</v>
      </c>
      <c r="M1487">
        <v>1.4021660172519046E-2</v>
      </c>
      <c r="N1487">
        <v>-1.4021660172519046E-2</v>
      </c>
    </row>
    <row r="1488" spans="1:14" x14ac:dyDescent="0.45">
      <c r="A1488">
        <v>1464</v>
      </c>
      <c r="B1488">
        <v>2.9178474431827167E-2</v>
      </c>
      <c r="C1488">
        <v>-2.9178474431827167E-2</v>
      </c>
      <c r="L1488">
        <v>1464</v>
      </c>
      <c r="M1488">
        <v>5.5967699820672519E-3</v>
      </c>
      <c r="N1488">
        <v>-5.5967699820672519E-3</v>
      </c>
    </row>
    <row r="1489" spans="1:14" x14ac:dyDescent="0.45">
      <c r="A1489">
        <v>1465</v>
      </c>
      <c r="B1489">
        <v>2.1249961896695785E-2</v>
      </c>
      <c r="C1489">
        <v>-2.1249961896695785E-2</v>
      </c>
      <c r="L1489">
        <v>1465</v>
      </c>
      <c r="M1489">
        <v>1.1741238767584726E-2</v>
      </c>
      <c r="N1489">
        <v>-1.1741238767584726E-2</v>
      </c>
    </row>
    <row r="1490" spans="1:14" x14ac:dyDescent="0.45">
      <c r="A1490">
        <v>1466</v>
      </c>
      <c r="B1490">
        <v>1.4080283894629786E-2</v>
      </c>
      <c r="C1490">
        <v>-1.4080283894629786E-2</v>
      </c>
      <c r="L1490">
        <v>1466</v>
      </c>
      <c r="M1490">
        <v>1.7019992019747503E-2</v>
      </c>
      <c r="N1490">
        <v>-1.7019992019747503E-2</v>
      </c>
    </row>
    <row r="1491" spans="1:14" x14ac:dyDescent="0.45">
      <c r="A1491">
        <v>1467</v>
      </c>
      <c r="B1491">
        <v>3.6557486098187056E-2</v>
      </c>
      <c r="C1491">
        <v>-3.6557486098187056E-2</v>
      </c>
      <c r="L1491">
        <v>1467</v>
      </c>
      <c r="M1491">
        <v>-1.6667944929087313E-3</v>
      </c>
      <c r="N1491">
        <v>1.6667944929087313E-3</v>
      </c>
    </row>
    <row r="1492" spans="1:14" x14ac:dyDescent="0.45">
      <c r="A1492">
        <v>1468</v>
      </c>
      <c r="B1492">
        <v>3.1164332272368882E-3</v>
      </c>
      <c r="C1492">
        <v>-3.1164332272368882E-3</v>
      </c>
      <c r="L1492">
        <v>1468</v>
      </c>
      <c r="M1492">
        <v>2.508592698905223E-2</v>
      </c>
      <c r="N1492">
        <v>-2.508592698905223E-2</v>
      </c>
    </row>
    <row r="1493" spans="1:14" x14ac:dyDescent="0.45">
      <c r="A1493">
        <v>1469</v>
      </c>
      <c r="B1493">
        <v>3.4516482871321558E-2</v>
      </c>
      <c r="C1493">
        <v>-3.4516482871321558E-2</v>
      </c>
      <c r="L1493">
        <v>1469</v>
      </c>
      <c r="M1493">
        <v>-6.3215885548482693E-4</v>
      </c>
      <c r="N1493">
        <v>6.3215885548482693E-4</v>
      </c>
    </row>
    <row r="1494" spans="1:14" x14ac:dyDescent="0.45">
      <c r="A1494">
        <v>1470</v>
      </c>
      <c r="B1494">
        <v>1.470828488751148E-2</v>
      </c>
      <c r="C1494">
        <v>-1.470828488751148E-2</v>
      </c>
      <c r="L1494">
        <v>1470</v>
      </c>
      <c r="M1494">
        <v>1.4950720744899695E-2</v>
      </c>
      <c r="N1494">
        <v>-1.4950720744899695E-2</v>
      </c>
    </row>
    <row r="1495" spans="1:14" x14ac:dyDescent="0.45">
      <c r="A1495">
        <v>1471</v>
      </c>
      <c r="B1495">
        <v>6.5442719800494643E-3</v>
      </c>
      <c r="C1495">
        <v>-6.5442719800494643E-3</v>
      </c>
      <c r="L1495">
        <v>1471</v>
      </c>
      <c r="M1495">
        <v>2.0102783919010568E-2</v>
      </c>
      <c r="N1495">
        <v>-2.0102783919010568E-2</v>
      </c>
    </row>
    <row r="1496" spans="1:14" x14ac:dyDescent="0.45">
      <c r="A1496">
        <v>1472</v>
      </c>
      <c r="B1496">
        <v>2.9332662709797277E-3</v>
      </c>
      <c r="C1496">
        <v>-2.9332662709797277E-3</v>
      </c>
      <c r="L1496">
        <v>1472</v>
      </c>
      <c r="M1496">
        <v>2.2552125428014096E-2</v>
      </c>
      <c r="N1496">
        <v>-2.2552125428014096E-2</v>
      </c>
    </row>
    <row r="1497" spans="1:14" x14ac:dyDescent="0.45">
      <c r="A1497">
        <v>1473</v>
      </c>
      <c r="B1497">
        <v>2.1642462517246844E-2</v>
      </c>
      <c r="C1497">
        <v>-2.1642462517246844E-2</v>
      </c>
      <c r="L1497">
        <v>1473</v>
      </c>
      <c r="M1497">
        <v>7.3493160617852946E-3</v>
      </c>
      <c r="N1497">
        <v>-7.3493160617852946E-3</v>
      </c>
    </row>
    <row r="1498" spans="1:14" x14ac:dyDescent="0.45">
      <c r="A1498">
        <v>1474</v>
      </c>
      <c r="B1498">
        <v>1.2484114704388816E-2</v>
      </c>
      <c r="C1498">
        <v>-1.2484114704388816E-2</v>
      </c>
      <c r="L1498">
        <v>1474</v>
      </c>
      <c r="M1498">
        <v>1.4633995549769928E-2</v>
      </c>
      <c r="N1498">
        <v>-1.4633995549769928E-2</v>
      </c>
    </row>
    <row r="1499" spans="1:14" x14ac:dyDescent="0.45">
      <c r="A1499">
        <v>1475</v>
      </c>
      <c r="B1499">
        <v>9.1086093676497129E-3</v>
      </c>
      <c r="C1499">
        <v>-9.1086093676497129E-3</v>
      </c>
      <c r="L1499">
        <v>1475</v>
      </c>
      <c r="M1499">
        <v>1.7083337058773459E-2</v>
      </c>
      <c r="N1499">
        <v>-1.7083337058773459E-2</v>
      </c>
    </row>
    <row r="1500" spans="1:14" x14ac:dyDescent="0.45">
      <c r="A1500">
        <v>1476</v>
      </c>
      <c r="B1500">
        <v>-5.7540807972170302E-3</v>
      </c>
      <c r="C1500">
        <v>5.7540807972170302E-3</v>
      </c>
      <c r="L1500">
        <v>1476</v>
      </c>
      <c r="M1500">
        <v>2.8971089382644036E-2</v>
      </c>
      <c r="N1500">
        <v>-2.8971089382644036E-2</v>
      </c>
    </row>
    <row r="1501" spans="1:14" x14ac:dyDescent="0.45">
      <c r="A1501">
        <v>1477</v>
      </c>
      <c r="B1501">
        <v>1.402795047855631E-2</v>
      </c>
      <c r="C1501">
        <v>-1.402795047855631E-2</v>
      </c>
      <c r="L1501">
        <v>1477</v>
      </c>
      <c r="M1501">
        <v>1.277587440500863E-2</v>
      </c>
      <c r="N1501">
        <v>-1.277587440500863E-2</v>
      </c>
    </row>
    <row r="1502" spans="1:14" x14ac:dyDescent="0.45">
      <c r="A1502">
        <v>1478</v>
      </c>
      <c r="B1502">
        <v>2.5044134562022681E-2</v>
      </c>
      <c r="C1502">
        <v>-2.5044134562022681E-2</v>
      </c>
      <c r="L1502">
        <v>1478</v>
      </c>
      <c r="M1502">
        <v>3.8019938763319073E-3</v>
      </c>
      <c r="N1502">
        <v>-3.8019938763319073E-3</v>
      </c>
    </row>
    <row r="1503" spans="1:14" x14ac:dyDescent="0.45">
      <c r="A1503">
        <v>1479</v>
      </c>
      <c r="B1503">
        <v>3.2370812812309101E-2</v>
      </c>
      <c r="C1503">
        <v>-3.2370812812309101E-2</v>
      </c>
      <c r="L1503">
        <v>1479</v>
      </c>
      <c r="M1503">
        <v>-2.5747400522807282E-3</v>
      </c>
      <c r="N1503">
        <v>2.5747400522807282E-3</v>
      </c>
    </row>
    <row r="1504" spans="1:14" x14ac:dyDescent="0.45">
      <c r="A1504">
        <v>1480</v>
      </c>
      <c r="B1504">
        <v>-1.5906763515471073E-2</v>
      </c>
      <c r="C1504">
        <v>1.5906763515471073E-2</v>
      </c>
      <c r="L1504">
        <v>1480</v>
      </c>
      <c r="M1504">
        <v>3.5833468610455645E-2</v>
      </c>
      <c r="N1504">
        <v>-3.5833468610455645E-2</v>
      </c>
    </row>
    <row r="1505" spans="1:14" x14ac:dyDescent="0.45">
      <c r="A1505">
        <v>1481</v>
      </c>
      <c r="B1505">
        <v>1.595952190855815E-4</v>
      </c>
      <c r="C1505">
        <v>-1.595952190855815E-4</v>
      </c>
      <c r="L1505">
        <v>1481</v>
      </c>
      <c r="M1505">
        <v>2.2615470467040051E-2</v>
      </c>
      <c r="N1505">
        <v>-2.2615470467040051E-2</v>
      </c>
    </row>
    <row r="1506" spans="1:14" x14ac:dyDescent="0.45">
      <c r="A1506">
        <v>1482</v>
      </c>
      <c r="B1506">
        <v>2.0752794443997778E-2</v>
      </c>
      <c r="C1506">
        <v>-2.0752794443997778E-2</v>
      </c>
      <c r="L1506">
        <v>1482</v>
      </c>
      <c r="M1506">
        <v>5.9979552292316225E-3</v>
      </c>
      <c r="N1506">
        <v>-5.9979552292316225E-3</v>
      </c>
    </row>
    <row r="1507" spans="1:14" x14ac:dyDescent="0.45">
      <c r="A1507">
        <v>1483</v>
      </c>
      <c r="B1507">
        <v>1.5597952960760544E-2</v>
      </c>
      <c r="C1507">
        <v>-1.5597952960760544E-2</v>
      </c>
      <c r="L1507">
        <v>1483</v>
      </c>
      <c r="M1507">
        <v>1.009426775290994E-2</v>
      </c>
      <c r="N1507">
        <v>-1.009426775290994E-2</v>
      </c>
    </row>
    <row r="1508" spans="1:14" x14ac:dyDescent="0.45">
      <c r="A1508">
        <v>1484</v>
      </c>
      <c r="B1508">
        <v>1.1908447127580594E-2</v>
      </c>
      <c r="C1508">
        <v>-1.1908447127580594E-2</v>
      </c>
      <c r="L1508">
        <v>1484</v>
      </c>
      <c r="M1508">
        <v>1.2290229105809656E-2</v>
      </c>
      <c r="N1508">
        <v>-1.2290229105809656E-2</v>
      </c>
    </row>
    <row r="1509" spans="1:14" x14ac:dyDescent="0.45">
      <c r="A1509">
        <v>1485</v>
      </c>
      <c r="B1509">
        <v>7.617107009555691E-3</v>
      </c>
      <c r="C1509">
        <v>-7.617107009555691E-3</v>
      </c>
      <c r="L1509">
        <v>1485</v>
      </c>
      <c r="M1509">
        <v>1.5394136018081369E-2</v>
      </c>
      <c r="N1509">
        <v>-1.5394136018081369E-2</v>
      </c>
    </row>
    <row r="1510" spans="1:14" x14ac:dyDescent="0.45">
      <c r="A1510">
        <v>1486</v>
      </c>
      <c r="B1510">
        <v>-4.4457453953801688E-3</v>
      </c>
      <c r="C1510">
        <v>4.4457453953801688E-3</v>
      </c>
      <c r="L1510">
        <v>1486</v>
      </c>
      <c r="M1510">
        <v>2.4790316806931115E-2</v>
      </c>
      <c r="N1510">
        <v>-2.4790316806931115E-2</v>
      </c>
    </row>
    <row r="1511" spans="1:14" x14ac:dyDescent="0.45">
      <c r="A1511">
        <v>1487</v>
      </c>
      <c r="B1511">
        <v>1.5650286376834018E-2</v>
      </c>
      <c r="C1511">
        <v>-1.5650286376834018E-2</v>
      </c>
      <c r="L1511">
        <v>1487</v>
      </c>
      <c r="M1511">
        <v>8.2150315951399905E-3</v>
      </c>
      <c r="N1511">
        <v>-8.2150315951399905E-3</v>
      </c>
    </row>
    <row r="1512" spans="1:14" x14ac:dyDescent="0.45">
      <c r="A1512">
        <v>1488</v>
      </c>
      <c r="B1512">
        <v>6.3059596374685171E-4</v>
      </c>
      <c r="C1512">
        <v>-6.3059596374685171E-4</v>
      </c>
      <c r="L1512">
        <v>1488</v>
      </c>
      <c r="M1512">
        <v>1.9680483658837546E-2</v>
      </c>
      <c r="N1512">
        <v>-1.9680483658837546E-2</v>
      </c>
    </row>
    <row r="1513" spans="1:14" x14ac:dyDescent="0.45">
      <c r="A1513">
        <v>1489</v>
      </c>
      <c r="B1513">
        <v>2.2191963386018324E-2</v>
      </c>
      <c r="C1513">
        <v>-2.2191963386018324E-2</v>
      </c>
      <c r="L1513">
        <v>1489</v>
      </c>
      <c r="M1513">
        <v>2.218367900683073E-3</v>
      </c>
      <c r="N1513">
        <v>-2.218367900683073E-3</v>
      </c>
    </row>
    <row r="1514" spans="1:14" x14ac:dyDescent="0.45">
      <c r="A1514">
        <v>1490</v>
      </c>
      <c r="B1514">
        <v>2.535813505846353E-2</v>
      </c>
      <c r="C1514">
        <v>-2.535813505846353E-2</v>
      </c>
      <c r="L1514">
        <v>1490</v>
      </c>
      <c r="M1514">
        <v>-8.4330898557133816E-4</v>
      </c>
      <c r="N1514">
        <v>8.4330898557133816E-4</v>
      </c>
    </row>
    <row r="1515" spans="1:14" x14ac:dyDescent="0.45">
      <c r="A1515">
        <v>1491</v>
      </c>
      <c r="B1515">
        <v>-3.7130775703515268E-3</v>
      </c>
      <c r="C1515">
        <v>3.7130775703515268E-3</v>
      </c>
      <c r="L1515">
        <v>1491</v>
      </c>
      <c r="M1515">
        <v>2.1517489790590191E-2</v>
      </c>
      <c r="N1515">
        <v>-2.1517489790590191E-2</v>
      </c>
    </row>
    <row r="1516" spans="1:14" x14ac:dyDescent="0.45">
      <c r="A1516">
        <v>1492</v>
      </c>
      <c r="B1516">
        <v>1.4498951223217579E-2</v>
      </c>
      <c r="C1516">
        <v>-1.4498951223217579E-2</v>
      </c>
      <c r="L1516">
        <v>1492</v>
      </c>
      <c r="M1516">
        <v>6.0824152812662272E-3</v>
      </c>
      <c r="N1516">
        <v>-6.0824152812662272E-3</v>
      </c>
    </row>
    <row r="1517" spans="1:14" x14ac:dyDescent="0.45">
      <c r="A1517">
        <v>1493</v>
      </c>
      <c r="B1517">
        <v>-7.0390614612674679E-4</v>
      </c>
      <c r="C1517">
        <v>7.0390614612674679E-4</v>
      </c>
      <c r="L1517">
        <v>1493</v>
      </c>
      <c r="M1517">
        <v>1.6956646980721551E-2</v>
      </c>
      <c r="N1517">
        <v>-1.6956646980721551E-2</v>
      </c>
    </row>
    <row r="1518" spans="1:14" x14ac:dyDescent="0.45">
      <c r="A1518">
        <v>1494</v>
      </c>
      <c r="B1518">
        <v>6.2302714836086175E-3</v>
      </c>
      <c r="C1518">
        <v>-6.2302714836086175E-3</v>
      </c>
      <c r="L1518">
        <v>1494</v>
      </c>
      <c r="M1518">
        <v>1.1192248429359796E-2</v>
      </c>
      <c r="N1518">
        <v>-1.1192248429359796E-2</v>
      </c>
    </row>
    <row r="1519" spans="1:14" x14ac:dyDescent="0.45">
      <c r="A1519">
        <v>1495</v>
      </c>
      <c r="B1519">
        <v>1.1411279674882587E-2</v>
      </c>
      <c r="C1519">
        <v>-1.1411279674882587E-2</v>
      </c>
      <c r="L1519">
        <v>1495</v>
      </c>
      <c r="M1519">
        <v>5.8290351251624141E-3</v>
      </c>
      <c r="N1519">
        <v>-5.8290351251624141E-3</v>
      </c>
    </row>
    <row r="1520" spans="1:14" x14ac:dyDescent="0.45">
      <c r="A1520">
        <v>1496</v>
      </c>
      <c r="B1520">
        <v>1.0521611601633523E-2</v>
      </c>
      <c r="C1520">
        <v>-1.0521611601633523E-2</v>
      </c>
      <c r="L1520">
        <v>1496</v>
      </c>
      <c r="M1520">
        <v>6.0613002682575762E-3</v>
      </c>
      <c r="N1520">
        <v>-6.0613002682575762E-3</v>
      </c>
    </row>
    <row r="1521" spans="1:14" x14ac:dyDescent="0.45">
      <c r="A1521">
        <v>1497</v>
      </c>
      <c r="B1521">
        <v>8.689942039061916E-3</v>
      </c>
      <c r="C1521">
        <v>-8.689942039061916E-3</v>
      </c>
      <c r="L1521">
        <v>1497</v>
      </c>
      <c r="M1521">
        <v>6.969245827629574E-3</v>
      </c>
      <c r="N1521">
        <v>-6.969245827629574E-3</v>
      </c>
    </row>
    <row r="1522" spans="1:14" x14ac:dyDescent="0.45">
      <c r="A1522">
        <v>1498</v>
      </c>
      <c r="B1522">
        <v>2.6247803131712592E-2</v>
      </c>
      <c r="C1522">
        <v>-2.6247803131712592E-2</v>
      </c>
      <c r="L1522">
        <v>1498</v>
      </c>
      <c r="M1522">
        <v>-7.4945380832964386E-3</v>
      </c>
      <c r="N1522">
        <v>7.4945380832964386E-3</v>
      </c>
    </row>
    <row r="1523" spans="1:14" x14ac:dyDescent="0.45">
      <c r="A1523">
        <v>1499</v>
      </c>
      <c r="B1523">
        <v>-4.8644127239679657E-3</v>
      </c>
      <c r="C1523">
        <v>4.8644127239679657E-3</v>
      </c>
      <c r="L1523">
        <v>1499</v>
      </c>
      <c r="M1523">
        <v>1.7547867344963781E-2</v>
      </c>
      <c r="N1523">
        <v>-1.7547867344963781E-2</v>
      </c>
    </row>
    <row r="1524" spans="1:14" x14ac:dyDescent="0.45">
      <c r="A1524">
        <v>1500</v>
      </c>
      <c r="B1524">
        <v>-4.9952462641516503E-3</v>
      </c>
      <c r="C1524">
        <v>4.9952462641516503E-3</v>
      </c>
      <c r="L1524">
        <v>1500</v>
      </c>
      <c r="M1524">
        <v>1.7231142149834018E-2</v>
      </c>
      <c r="N1524">
        <v>-1.7231142149834018E-2</v>
      </c>
    </row>
    <row r="1525" spans="1:14" x14ac:dyDescent="0.45">
      <c r="A1525">
        <v>1501</v>
      </c>
      <c r="B1525">
        <v>6.3349383157555667E-3</v>
      </c>
      <c r="C1525">
        <v>-6.3349383157555667E-3</v>
      </c>
      <c r="L1525">
        <v>1501</v>
      </c>
      <c r="M1525">
        <v>7.4760061398372012E-3</v>
      </c>
      <c r="N1525">
        <v>-7.4760061398372012E-3</v>
      </c>
    </row>
    <row r="1526" spans="1:14" x14ac:dyDescent="0.45">
      <c r="A1526">
        <v>1502</v>
      </c>
      <c r="B1526">
        <v>1.2484114704388816E-2</v>
      </c>
      <c r="C1526">
        <v>-1.2484114704388816E-2</v>
      </c>
      <c r="L1526">
        <v>1502</v>
      </c>
      <c r="M1526">
        <v>8.2477704211209989E-4</v>
      </c>
      <c r="N1526">
        <v>-8.2477704211209989E-4</v>
      </c>
    </row>
    <row r="1527" spans="1:14" x14ac:dyDescent="0.45">
      <c r="A1527">
        <v>1503</v>
      </c>
      <c r="B1527">
        <v>8.3759415426210709E-3</v>
      </c>
      <c r="C1527">
        <v>-8.3759415426210709E-3</v>
      </c>
      <c r="L1527">
        <v>1503</v>
      </c>
      <c r="M1527">
        <v>3.8019938763319073E-3</v>
      </c>
      <c r="N1527">
        <v>-3.8019938763319073E-3</v>
      </c>
    </row>
    <row r="1528" spans="1:14" x14ac:dyDescent="0.45">
      <c r="A1528">
        <v>1504</v>
      </c>
      <c r="B1528">
        <v>6.2826048996820925E-3</v>
      </c>
      <c r="C1528">
        <v>-6.2826048996820925E-3</v>
      </c>
      <c r="L1528">
        <v>1504</v>
      </c>
      <c r="M1528">
        <v>4.6677094096866031E-3</v>
      </c>
      <c r="N1528">
        <v>-4.6677094096866031E-3</v>
      </c>
    </row>
    <row r="1529" spans="1:14" x14ac:dyDescent="0.45">
      <c r="A1529">
        <v>1505</v>
      </c>
      <c r="B1529">
        <v>2.1220983218408736E-3</v>
      </c>
      <c r="C1529">
        <v>-2.1220983218408736E-3</v>
      </c>
      <c r="L1529">
        <v>1505</v>
      </c>
      <c r="M1529">
        <v>7.7716163219583162E-3</v>
      </c>
      <c r="N1529">
        <v>-7.7716163219583162E-3</v>
      </c>
    </row>
    <row r="1530" spans="1:14" x14ac:dyDescent="0.45">
      <c r="A1530">
        <v>1506</v>
      </c>
      <c r="B1530">
        <v>-2.4570755845881413E-3</v>
      </c>
      <c r="C1530">
        <v>2.4570755845881413E-3</v>
      </c>
      <c r="L1530">
        <v>1506</v>
      </c>
      <c r="M1530">
        <v>1.1424513572454959E-2</v>
      </c>
      <c r="N1530">
        <v>-1.1424513572454959E-2</v>
      </c>
    </row>
    <row r="1531" spans="1:14" x14ac:dyDescent="0.45">
      <c r="A1531">
        <v>1507</v>
      </c>
      <c r="B1531">
        <v>-2.0645749640370824E-3</v>
      </c>
      <c r="C1531">
        <v>2.0645749640370824E-3</v>
      </c>
      <c r="L1531">
        <v>1507</v>
      </c>
      <c r="M1531">
        <v>1.0199842817953195E-2</v>
      </c>
      <c r="N1531">
        <v>-1.0199842817953195E-2</v>
      </c>
    </row>
    <row r="1532" spans="1:14" x14ac:dyDescent="0.45">
      <c r="A1532">
        <v>1508</v>
      </c>
      <c r="B1532">
        <v>7.9311075059965378E-3</v>
      </c>
      <c r="C1532">
        <v>-7.9311075059965378E-3</v>
      </c>
      <c r="L1532">
        <v>1508</v>
      </c>
      <c r="M1532">
        <v>9.3035210715535551E-4</v>
      </c>
      <c r="N1532">
        <v>-9.3035210715535551E-4</v>
      </c>
    </row>
    <row r="1533" spans="1:14" x14ac:dyDescent="0.45">
      <c r="A1533">
        <v>1509</v>
      </c>
      <c r="B1533">
        <v>1.0678611849853945E-2</v>
      </c>
      <c r="C1533">
        <v>-1.0678611849853945E-2</v>
      </c>
      <c r="L1533">
        <v>1509</v>
      </c>
      <c r="M1533">
        <v>-1.730139531934685E-3</v>
      </c>
      <c r="N1533">
        <v>1.730139531934685E-3</v>
      </c>
    </row>
    <row r="1534" spans="1:14" x14ac:dyDescent="0.45">
      <c r="A1534">
        <v>1510</v>
      </c>
      <c r="B1534">
        <v>-1.4101260660936204E-2</v>
      </c>
      <c r="C1534">
        <v>1.4101260660936204E-2</v>
      </c>
      <c r="L1534">
        <v>1510</v>
      </c>
      <c r="M1534">
        <v>1.8139087709206015E-2</v>
      </c>
      <c r="N1534">
        <v>-1.8139087709206015E-2</v>
      </c>
    </row>
    <row r="1535" spans="1:14" x14ac:dyDescent="0.45">
      <c r="A1535">
        <v>1511</v>
      </c>
      <c r="B1535">
        <v>6.3087716077188296E-3</v>
      </c>
      <c r="C1535">
        <v>-6.3087716077188296E-3</v>
      </c>
      <c r="L1535">
        <v>1511</v>
      </c>
      <c r="M1535">
        <v>1.1837322632591686E-3</v>
      </c>
      <c r="N1535">
        <v>-1.1837322632591686E-3</v>
      </c>
    </row>
    <row r="1536" spans="1:14" x14ac:dyDescent="0.45">
      <c r="A1536">
        <v>1512</v>
      </c>
      <c r="B1536">
        <v>1.5283952464319697E-2</v>
      </c>
      <c r="C1536">
        <v>-1.5283952464319697E-2</v>
      </c>
      <c r="L1536">
        <v>1512</v>
      </c>
      <c r="M1536">
        <v>-6.1009472247254672E-3</v>
      </c>
      <c r="N1536">
        <v>6.1009472247254672E-3</v>
      </c>
    </row>
    <row r="1537" spans="1:14" x14ac:dyDescent="0.45">
      <c r="A1537">
        <v>1513</v>
      </c>
      <c r="B1537">
        <v>1.0726180301210732E-4</v>
      </c>
      <c r="C1537">
        <v>-1.0726180301210732E-4</v>
      </c>
      <c r="L1537">
        <v>1513</v>
      </c>
      <c r="M1537">
        <v>6.0401852552489253E-3</v>
      </c>
      <c r="N1537">
        <v>-6.0401852552489253E-3</v>
      </c>
    </row>
    <row r="1538" spans="1:14" x14ac:dyDescent="0.45">
      <c r="A1538">
        <v>1514</v>
      </c>
      <c r="B1538">
        <v>2.697765898649093E-3</v>
      </c>
      <c r="C1538">
        <v>-2.697765898649093E-3</v>
      </c>
      <c r="L1538">
        <v>1514</v>
      </c>
      <c r="M1538">
        <v>3.9075689413751629E-3</v>
      </c>
      <c r="N1538">
        <v>-3.9075689413751629E-3</v>
      </c>
    </row>
    <row r="1539" spans="1:14" x14ac:dyDescent="0.45">
      <c r="A1539">
        <v>1515</v>
      </c>
      <c r="B1539">
        <v>4.9976242356316539E-4</v>
      </c>
      <c r="C1539">
        <v>-4.9976242356316539E-4</v>
      </c>
      <c r="L1539">
        <v>1515</v>
      </c>
      <c r="M1539">
        <v>5.4489648910066944E-3</v>
      </c>
      <c r="N1539">
        <v>-5.4489648910066944E-3</v>
      </c>
    </row>
    <row r="1540" spans="1:14" x14ac:dyDescent="0.45">
      <c r="A1540">
        <v>1516</v>
      </c>
      <c r="B1540">
        <v>-2.8495762051391985E-3</v>
      </c>
      <c r="C1540">
        <v>2.8495762051391985E-3</v>
      </c>
      <c r="L1540">
        <v>1516</v>
      </c>
      <c r="M1540">
        <v>8.1094565300967349E-3</v>
      </c>
      <c r="N1540">
        <v>-8.1094565300967349E-3</v>
      </c>
    </row>
    <row r="1541" spans="1:14" x14ac:dyDescent="0.45">
      <c r="A1541">
        <v>1517</v>
      </c>
      <c r="B1541">
        <v>-1.2792925259099345E-2</v>
      </c>
      <c r="C1541">
        <v>1.2792925259099345E-2</v>
      </c>
      <c r="L1541">
        <v>1517</v>
      </c>
      <c r="M1541">
        <v>1.5858666304271695E-2</v>
      </c>
      <c r="N1541">
        <v>-1.5858666304271695E-2</v>
      </c>
    </row>
    <row r="1542" spans="1:14" x14ac:dyDescent="0.45">
      <c r="A1542">
        <v>1518</v>
      </c>
      <c r="B1542">
        <v>-4.4457453953801688E-3</v>
      </c>
      <c r="C1542">
        <v>4.4457453953801688E-3</v>
      </c>
      <c r="L1542">
        <v>1518</v>
      </c>
      <c r="M1542">
        <v>9.0385171024773836E-3</v>
      </c>
      <c r="N1542">
        <v>-9.0385171024773836E-3</v>
      </c>
    </row>
    <row r="1543" spans="1:14" x14ac:dyDescent="0.45">
      <c r="A1543">
        <v>1519</v>
      </c>
      <c r="B1543">
        <v>-1.4627406791921267E-3</v>
      </c>
      <c r="C1543">
        <v>1.4627406791921267E-3</v>
      </c>
      <c r="L1543">
        <v>1519</v>
      </c>
      <c r="M1543">
        <v>4.98443460481637E-3</v>
      </c>
      <c r="N1543">
        <v>-4.98443460481637E-3</v>
      </c>
    </row>
    <row r="1544" spans="1:14" x14ac:dyDescent="0.45">
      <c r="A1544">
        <v>1520</v>
      </c>
      <c r="B1544">
        <v>1.0730945265927421E-2</v>
      </c>
      <c r="C1544">
        <v>-1.0730945265927421E-2</v>
      </c>
      <c r="L1544">
        <v>1520</v>
      </c>
      <c r="M1544">
        <v>-5.4041517954399798E-3</v>
      </c>
      <c r="N1544">
        <v>5.4041517954399798E-3</v>
      </c>
    </row>
    <row r="1545" spans="1:14" x14ac:dyDescent="0.45">
      <c r="A1545">
        <v>1521</v>
      </c>
      <c r="B1545">
        <v>-1.4258260909156632E-2</v>
      </c>
      <c r="C1545">
        <v>1.4258260909156632E-2</v>
      </c>
      <c r="L1545">
        <v>1521</v>
      </c>
      <c r="M1545">
        <v>1.3937200120484442E-2</v>
      </c>
      <c r="N1545">
        <v>-1.3937200120484442E-2</v>
      </c>
    </row>
    <row r="1546" spans="1:14" x14ac:dyDescent="0.45">
      <c r="A1546">
        <v>1522</v>
      </c>
      <c r="B1546">
        <v>-4.4223906575937416E-4</v>
      </c>
      <c r="C1546">
        <v>4.4223906575937416E-4</v>
      </c>
      <c r="L1546">
        <v>1522</v>
      </c>
      <c r="M1546">
        <v>2.0916778226311664E-3</v>
      </c>
      <c r="N1546">
        <v>-2.0916778226311664E-3</v>
      </c>
    </row>
    <row r="1547" spans="1:14" x14ac:dyDescent="0.45">
      <c r="A1547">
        <v>1523</v>
      </c>
      <c r="B1547">
        <v>-2.6140758328085639E-3</v>
      </c>
      <c r="C1547">
        <v>2.6140758328085639E-3</v>
      </c>
      <c r="L1547">
        <v>1523</v>
      </c>
      <c r="M1547">
        <v>3.8019938763319073E-3</v>
      </c>
      <c r="N1547">
        <v>-3.8019938763319073E-3</v>
      </c>
    </row>
    <row r="1548" spans="1:14" x14ac:dyDescent="0.45">
      <c r="A1548">
        <v>1524</v>
      </c>
      <c r="B1548">
        <v>5.5209583963663957E-4</v>
      </c>
      <c r="C1548">
        <v>-5.5209583963663957E-4</v>
      </c>
      <c r="L1548">
        <v>1524</v>
      </c>
      <c r="M1548">
        <v>1.0570421852072621E-3</v>
      </c>
      <c r="N1548">
        <v>-1.0570421852072621E-3</v>
      </c>
    </row>
    <row r="1549" spans="1:14" x14ac:dyDescent="0.45">
      <c r="A1549">
        <v>1525</v>
      </c>
      <c r="B1549">
        <v>6.4396051479025159E-3</v>
      </c>
      <c r="C1549">
        <v>-6.4396051479025159E-3</v>
      </c>
      <c r="L1549">
        <v>1525</v>
      </c>
      <c r="M1549">
        <v>-5.8897970946389542E-3</v>
      </c>
      <c r="N1549">
        <v>5.8897970946389542E-3</v>
      </c>
    </row>
    <row r="1550" spans="1:14" x14ac:dyDescent="0.45">
      <c r="A1550">
        <v>1526</v>
      </c>
      <c r="B1550">
        <v>9.1871094917599233E-3</v>
      </c>
      <c r="C1550">
        <v>-9.1871094917599233E-3</v>
      </c>
      <c r="L1550">
        <v>1526</v>
      </c>
      <c r="M1550">
        <v>-9.373774241066387E-3</v>
      </c>
      <c r="N1550">
        <v>9.373774241066387E-3</v>
      </c>
    </row>
    <row r="1551" spans="1:14" x14ac:dyDescent="0.45">
      <c r="A1551">
        <v>1527</v>
      </c>
      <c r="B1551">
        <v>-1.0045420915241935E-2</v>
      </c>
      <c r="C1551">
        <v>1.0045420915241935E-2</v>
      </c>
      <c r="L1551">
        <v>1527</v>
      </c>
      <c r="M1551">
        <v>6.0824152812662272E-3</v>
      </c>
      <c r="N1551">
        <v>-6.0824152812662272E-3</v>
      </c>
    </row>
    <row r="1552" spans="1:14" x14ac:dyDescent="0.45">
      <c r="A1552">
        <v>1528</v>
      </c>
      <c r="B1552">
        <v>-1.6717931464609925E-2</v>
      </c>
      <c r="C1552">
        <v>1.6717931464609925E-2</v>
      </c>
      <c r="L1552">
        <v>1528</v>
      </c>
      <c r="M1552">
        <v>9.0596321154860354E-3</v>
      </c>
      <c r="N1552">
        <v>-9.0596321154860354E-3</v>
      </c>
    </row>
    <row r="1553" spans="1:14" x14ac:dyDescent="0.45">
      <c r="A1553">
        <v>1529</v>
      </c>
      <c r="B1553">
        <v>1.1437446382919325E-2</v>
      </c>
      <c r="C1553">
        <v>-1.1437446382919325E-2</v>
      </c>
      <c r="L1553">
        <v>1529</v>
      </c>
      <c r="M1553">
        <v>-1.3660121881822564E-2</v>
      </c>
      <c r="N1553">
        <v>1.3660121881822564E-2</v>
      </c>
    </row>
    <row r="1554" spans="1:14" x14ac:dyDescent="0.45">
      <c r="A1554">
        <v>1530</v>
      </c>
      <c r="B1554">
        <v>-1.3133092463576928E-2</v>
      </c>
      <c r="C1554">
        <v>1.3133092463576928E-2</v>
      </c>
      <c r="L1554">
        <v>1530</v>
      </c>
      <c r="M1554">
        <v>4.4987893056173938E-3</v>
      </c>
      <c r="N1554">
        <v>-4.4987893056173938E-3</v>
      </c>
    </row>
    <row r="1555" spans="1:14" x14ac:dyDescent="0.45">
      <c r="A1555">
        <v>1531</v>
      </c>
      <c r="B1555">
        <v>3.6136006799348955E-3</v>
      </c>
      <c r="C1555">
        <v>-3.6136006799348955E-3</v>
      </c>
      <c r="L1555">
        <v>1531</v>
      </c>
      <c r="M1555">
        <v>-9.5004643191182944E-3</v>
      </c>
      <c r="N1555">
        <v>9.5004643191182944E-3</v>
      </c>
    </row>
    <row r="1556" spans="1:14" x14ac:dyDescent="0.45">
      <c r="A1556">
        <v>1532</v>
      </c>
      <c r="B1556">
        <v>1.1015967084081228E-3</v>
      </c>
      <c r="C1556">
        <v>-1.1015967084081228E-3</v>
      </c>
      <c r="L1556">
        <v>1532</v>
      </c>
      <c r="M1556">
        <v>-8.0224134085127158E-3</v>
      </c>
      <c r="N1556">
        <v>8.0224134085127158E-3</v>
      </c>
    </row>
    <row r="1557" spans="1:14" x14ac:dyDescent="0.45">
      <c r="A1557">
        <v>1533</v>
      </c>
      <c r="B1557">
        <v>-1.2138757558180913E-2</v>
      </c>
      <c r="C1557">
        <v>1.2138757558180913E-2</v>
      </c>
      <c r="L1557">
        <v>1533</v>
      </c>
      <c r="M1557">
        <v>1.7327226014840977E-3</v>
      </c>
      <c r="N1557">
        <v>-1.7327226014840977E-3</v>
      </c>
    </row>
    <row r="1558" spans="1:14" x14ac:dyDescent="0.45">
      <c r="A1558">
        <v>1534</v>
      </c>
      <c r="B1558">
        <v>-6.2540602201653465E-4</v>
      </c>
      <c r="C1558">
        <v>6.2540602201653465E-4</v>
      </c>
      <c r="L1558">
        <v>1534</v>
      </c>
      <c r="M1558">
        <v>-8.0435284215213676E-3</v>
      </c>
      <c r="N1558">
        <v>8.0435284215213676E-3</v>
      </c>
    </row>
    <row r="1559" spans="1:14" x14ac:dyDescent="0.45">
      <c r="A1559">
        <v>1535</v>
      </c>
      <c r="B1559">
        <v>-1.9151435312026489E-2</v>
      </c>
      <c r="C1559">
        <v>1.9151435312026489E-2</v>
      </c>
      <c r="L1559">
        <v>1535</v>
      </c>
      <c r="M1559">
        <v>5.6390000080845538E-3</v>
      </c>
      <c r="N1559">
        <v>-5.6390000080845538E-3</v>
      </c>
    </row>
    <row r="1560" spans="1:14" x14ac:dyDescent="0.45">
      <c r="A1560">
        <v>1536</v>
      </c>
      <c r="B1560">
        <v>-7.8735841481927474E-3</v>
      </c>
      <c r="C1560">
        <v>7.8735841481927474E-3</v>
      </c>
      <c r="L1560">
        <v>1536</v>
      </c>
      <c r="M1560">
        <v>-4.812931431197748E-3</v>
      </c>
      <c r="N1560">
        <v>4.812931431197748E-3</v>
      </c>
    </row>
    <row r="1561" spans="1:14" x14ac:dyDescent="0.45">
      <c r="A1561">
        <v>1537</v>
      </c>
      <c r="B1561">
        <v>4.9976242356316539E-4</v>
      </c>
      <c r="C1561">
        <v>-4.9976242356316539E-4</v>
      </c>
      <c r="L1561">
        <v>1537</v>
      </c>
      <c r="M1561">
        <v>-1.1992035854139126E-2</v>
      </c>
      <c r="N1561">
        <v>1.1992035854139126E-2</v>
      </c>
    </row>
    <row r="1562" spans="1:14" x14ac:dyDescent="0.45">
      <c r="A1562">
        <v>1538</v>
      </c>
      <c r="B1562">
        <v>-3.6084107382045767E-3</v>
      </c>
      <c r="C1562">
        <v>3.6084107382045767E-3</v>
      </c>
      <c r="L1562">
        <v>1538</v>
      </c>
      <c r="M1562">
        <v>-8.6769788117809013E-3</v>
      </c>
      <c r="N1562">
        <v>8.6769788117809013E-3</v>
      </c>
    </row>
    <row r="1563" spans="1:14" x14ac:dyDescent="0.45">
      <c r="A1563">
        <v>1539</v>
      </c>
      <c r="B1563">
        <v>-1.0987422404564474E-2</v>
      </c>
      <c r="C1563">
        <v>1.0987422404564474E-2</v>
      </c>
      <c r="L1563">
        <v>1539</v>
      </c>
      <c r="M1563">
        <v>-3.5249156376700288E-3</v>
      </c>
      <c r="N1563">
        <v>3.5249156376700288E-3</v>
      </c>
    </row>
    <row r="1564" spans="1:14" x14ac:dyDescent="0.45">
      <c r="A1564">
        <v>1540</v>
      </c>
      <c r="B1564">
        <v>-7.5905153245053175E-5</v>
      </c>
      <c r="C1564">
        <v>7.5905153245053175E-5</v>
      </c>
      <c r="L1564">
        <v>1540</v>
      </c>
      <c r="M1564">
        <v>-1.2498796166346755E-2</v>
      </c>
      <c r="N1564">
        <v>1.2498796166346755E-2</v>
      </c>
    </row>
    <row r="1565" spans="1:14" x14ac:dyDescent="0.45">
      <c r="A1565">
        <v>1541</v>
      </c>
      <c r="B1565">
        <v>1.9912647816571882E-3</v>
      </c>
      <c r="C1565">
        <v>-1.9912647816571882E-3</v>
      </c>
      <c r="L1565">
        <v>1541</v>
      </c>
      <c r="M1565">
        <v>-1.6531763650999117E-2</v>
      </c>
      <c r="N1565">
        <v>1.6531763650999117E-2</v>
      </c>
    </row>
    <row r="1566" spans="1:14" x14ac:dyDescent="0.45">
      <c r="A1566">
        <v>1542</v>
      </c>
      <c r="B1566">
        <v>-3.0115285979419384E-2</v>
      </c>
      <c r="C1566">
        <v>3.0115285979419384E-2</v>
      </c>
      <c r="L1566">
        <v>1542</v>
      </c>
      <c r="M1566">
        <v>8.1939165821313387E-3</v>
      </c>
      <c r="N1566">
        <v>-8.1939165821313387E-3</v>
      </c>
    </row>
    <row r="1567" spans="1:14" x14ac:dyDescent="0.45">
      <c r="A1567">
        <v>1543</v>
      </c>
      <c r="B1567">
        <v>-2.0381270589753142E-2</v>
      </c>
      <c r="C1567">
        <v>2.0381270589753142E-2</v>
      </c>
      <c r="L1567">
        <v>1543</v>
      </c>
      <c r="M1567">
        <v>-1.2867242587530124E-3</v>
      </c>
      <c r="N1567">
        <v>1.2867242587530124E-3</v>
      </c>
    </row>
    <row r="1568" spans="1:14" x14ac:dyDescent="0.45">
      <c r="A1568">
        <v>1544</v>
      </c>
      <c r="B1568">
        <v>-7.3502499874580022E-3</v>
      </c>
      <c r="C1568">
        <v>7.3502499874580022E-3</v>
      </c>
      <c r="L1568">
        <v>1544</v>
      </c>
      <c r="M1568">
        <v>-1.3470086764744704E-2</v>
      </c>
      <c r="N1568">
        <v>1.3470086764744704E-2</v>
      </c>
    </row>
    <row r="1569" spans="1:14" x14ac:dyDescent="0.45">
      <c r="A1569">
        <v>1545</v>
      </c>
      <c r="B1569">
        <v>-2.9094784365986635E-2</v>
      </c>
      <c r="C1569">
        <v>2.9094784365986635E-2</v>
      </c>
      <c r="L1569">
        <v>1545</v>
      </c>
      <c r="M1569">
        <v>3.7597638503146049E-3</v>
      </c>
      <c r="N1569">
        <v>-3.7597638503146049E-3</v>
      </c>
    </row>
    <row r="1570" spans="1:14" x14ac:dyDescent="0.45">
      <c r="A1570">
        <v>1546</v>
      </c>
      <c r="B1570">
        <v>-1.7241265625344671E-2</v>
      </c>
      <c r="C1570">
        <v>1.7241265625344671E-2</v>
      </c>
      <c r="L1570">
        <v>1546</v>
      </c>
      <c r="M1570">
        <v>-1.0767365099637362E-2</v>
      </c>
      <c r="N1570">
        <v>1.0767365099637362E-2</v>
      </c>
    </row>
    <row r="1571" spans="1:14" x14ac:dyDescent="0.45">
      <c r="A1571">
        <v>1547</v>
      </c>
      <c r="B1571">
        <v>-1.5174095690442433E-2</v>
      </c>
      <c r="C1571">
        <v>1.5174095690442433E-2</v>
      </c>
      <c r="L1571">
        <v>1547</v>
      </c>
      <c r="M1571">
        <v>-1.452583741517726E-2</v>
      </c>
      <c r="N1571">
        <v>1.452583741517726E-2</v>
      </c>
    </row>
    <row r="1572" spans="1:14" x14ac:dyDescent="0.45">
      <c r="A1572">
        <v>1548</v>
      </c>
      <c r="B1572">
        <v>-1.8157100406630475E-2</v>
      </c>
      <c r="C1572">
        <v>1.8157100406630475E-2</v>
      </c>
      <c r="L1572">
        <v>1548</v>
      </c>
      <c r="M1572">
        <v>-1.2414336114312148E-2</v>
      </c>
      <c r="N1572">
        <v>1.2414336114312148E-2</v>
      </c>
    </row>
    <row r="1573" spans="1:14" x14ac:dyDescent="0.45">
      <c r="A1573">
        <v>1549</v>
      </c>
      <c r="B1573">
        <v>-2.2448440524655382E-2</v>
      </c>
      <c r="C1573">
        <v>2.2448440524655382E-2</v>
      </c>
      <c r="L1573">
        <v>1549</v>
      </c>
      <c r="M1573">
        <v>-9.078164058945272E-3</v>
      </c>
      <c r="N1573">
        <v>9.078164058945272E-3</v>
      </c>
    </row>
    <row r="1574" spans="1:14" x14ac:dyDescent="0.45">
      <c r="A1574">
        <v>1550</v>
      </c>
      <c r="B1574">
        <v>-1.9962603261165342E-2</v>
      </c>
      <c r="C1574">
        <v>1.9962603261165342E-2</v>
      </c>
      <c r="L1574">
        <v>1550</v>
      </c>
      <c r="M1574">
        <v>-1.2857751387493822E-2</v>
      </c>
      <c r="N1574">
        <v>1.2857751387493822E-2</v>
      </c>
    </row>
    <row r="1575" spans="1:14" x14ac:dyDescent="0.45">
      <c r="A1575">
        <v>1551</v>
      </c>
      <c r="B1575">
        <v>-5.7540807972170302E-3</v>
      </c>
      <c r="C1575">
        <v>5.7540807972170302E-3</v>
      </c>
      <c r="L1575">
        <v>1551</v>
      </c>
      <c r="M1575">
        <v>-2.4745503711364396E-2</v>
      </c>
      <c r="N1575">
        <v>2.4745503711364396E-2</v>
      </c>
    </row>
    <row r="1576" spans="1:14" x14ac:dyDescent="0.45">
      <c r="A1576">
        <v>1552</v>
      </c>
      <c r="B1576">
        <v>-1.559276301903023E-2</v>
      </c>
      <c r="C1576">
        <v>1.559276301903023E-2</v>
      </c>
      <c r="L1576">
        <v>1552</v>
      </c>
      <c r="M1576">
        <v>-1.8347654769743111E-2</v>
      </c>
      <c r="N1576">
        <v>1.8347654769743111E-2</v>
      </c>
    </row>
    <row r="1577" spans="1:14" x14ac:dyDescent="0.45">
      <c r="A1577">
        <v>1553</v>
      </c>
      <c r="B1577">
        <v>-2.553611207299037E-2</v>
      </c>
      <c r="C1577">
        <v>2.553611207299037E-2</v>
      </c>
      <c r="L1577">
        <v>1553</v>
      </c>
      <c r="M1577">
        <v>-1.393461705093503E-2</v>
      </c>
      <c r="N1577">
        <v>1.393461705093503E-2</v>
      </c>
    </row>
    <row r="1578" spans="1:14" x14ac:dyDescent="0.45">
      <c r="A1578">
        <v>1554</v>
      </c>
      <c r="B1578">
        <v>-4.9429128480781778E-3</v>
      </c>
      <c r="C1578">
        <v>4.9429128480781778E-3</v>
      </c>
      <c r="L1578">
        <v>1554</v>
      </c>
      <c r="M1578">
        <v>-3.1924608134305782E-2</v>
      </c>
      <c r="N1578">
        <v>3.1924608134305782E-2</v>
      </c>
    </row>
    <row r="1579" spans="1:14" x14ac:dyDescent="0.45">
      <c r="A1579">
        <v>1555</v>
      </c>
      <c r="B1579">
        <v>-3.8439111105352149E-3</v>
      </c>
      <c r="C1579">
        <v>3.8439111105352149E-3</v>
      </c>
      <c r="L1579">
        <v>1555</v>
      </c>
      <c r="M1579">
        <v>-3.2895898732703731E-2</v>
      </c>
      <c r="N1579">
        <v>3.2895898732703731E-2</v>
      </c>
    </row>
    <row r="1580" spans="1:14" x14ac:dyDescent="0.45">
      <c r="A1580">
        <v>1556</v>
      </c>
      <c r="B1580">
        <v>5.4717181475682691E-2</v>
      </c>
      <c r="C1580">
        <v>0.94528281852431728</v>
      </c>
      <c r="L1580">
        <v>1556</v>
      </c>
      <c r="M1580">
        <v>2.1285224647495032E-2</v>
      </c>
      <c r="N1580">
        <v>0.97871477535250495</v>
      </c>
    </row>
    <row r="1581" spans="1:14" x14ac:dyDescent="0.45">
      <c r="A1581">
        <v>1557</v>
      </c>
      <c r="B1581">
        <v>2.3945132824479715E-2</v>
      </c>
      <c r="C1581">
        <v>-2.3945132824479715E-2</v>
      </c>
      <c r="L1581">
        <v>1557</v>
      </c>
      <c r="M1581">
        <v>4.383605854073442E-2</v>
      </c>
      <c r="N1581">
        <v>-4.383605854073442E-2</v>
      </c>
    </row>
    <row r="1582" spans="1:14" x14ac:dyDescent="0.45">
      <c r="A1582">
        <v>1558</v>
      </c>
      <c r="B1582">
        <v>2.3500298787855187E-2</v>
      </c>
      <c r="C1582">
        <v>-2.3500298787855187E-2</v>
      </c>
      <c r="L1582">
        <v>1558</v>
      </c>
      <c r="M1582">
        <v>3.707925437796606E-2</v>
      </c>
      <c r="N1582">
        <v>-3.707925437796606E-2</v>
      </c>
    </row>
    <row r="1583" spans="1:14" x14ac:dyDescent="0.45">
      <c r="A1583">
        <v>1559</v>
      </c>
      <c r="B1583">
        <v>2.8812140519312843E-2</v>
      </c>
      <c r="C1583">
        <v>-2.8812140519312843E-2</v>
      </c>
      <c r="L1583">
        <v>1559</v>
      </c>
      <c r="M1583">
        <v>2.8295408966367199E-2</v>
      </c>
      <c r="N1583">
        <v>-2.8295408966367199E-2</v>
      </c>
    </row>
    <row r="1584" spans="1:14" x14ac:dyDescent="0.45">
      <c r="A1584">
        <v>1560</v>
      </c>
      <c r="B1584">
        <v>4.7155002853065633E-2</v>
      </c>
      <c r="C1584">
        <v>-4.7155002853065633E-2</v>
      </c>
      <c r="L1584">
        <v>1560</v>
      </c>
      <c r="M1584">
        <v>1.2290229105809656E-2</v>
      </c>
      <c r="N1584">
        <v>-1.2290229105809656E-2</v>
      </c>
    </row>
    <row r="1585" spans="1:14" x14ac:dyDescent="0.45">
      <c r="A1585">
        <v>1561</v>
      </c>
      <c r="B1585">
        <v>4.7312003101286061E-2</v>
      </c>
      <c r="C1585">
        <v>-4.7312003101286061E-2</v>
      </c>
      <c r="L1585">
        <v>1561</v>
      </c>
      <c r="M1585">
        <v>1.1382283546437657E-2</v>
      </c>
      <c r="N1585">
        <v>-1.1382283546437657E-2</v>
      </c>
    </row>
    <row r="1586" spans="1:14" x14ac:dyDescent="0.45">
      <c r="A1586">
        <v>1562</v>
      </c>
      <c r="B1586">
        <v>3.2266145980162156E-2</v>
      </c>
      <c r="C1586">
        <v>-3.2266145980162156E-2</v>
      </c>
      <c r="L1586">
        <v>1562</v>
      </c>
      <c r="M1586">
        <v>2.3375610935351489E-2</v>
      </c>
      <c r="N1586">
        <v>-2.3375610935351489E-2</v>
      </c>
    </row>
    <row r="1587" spans="1:14" x14ac:dyDescent="0.45">
      <c r="A1587">
        <v>1563</v>
      </c>
      <c r="B1587">
        <v>3.629581901781969E-2</v>
      </c>
      <c r="C1587">
        <v>-3.629581901781969E-2</v>
      </c>
      <c r="L1587">
        <v>1563</v>
      </c>
      <c r="M1587">
        <v>1.8117972696197363E-2</v>
      </c>
      <c r="N1587">
        <v>-1.8117972696197363E-2</v>
      </c>
    </row>
    <row r="1588" spans="1:14" x14ac:dyDescent="0.45">
      <c r="A1588">
        <v>1564</v>
      </c>
      <c r="B1588">
        <v>4.1973994661791664E-2</v>
      </c>
      <c r="C1588">
        <v>-4.1973994661791664E-2</v>
      </c>
      <c r="L1588">
        <v>1564</v>
      </c>
      <c r="M1588">
        <v>1.2712529365982678E-2</v>
      </c>
      <c r="N1588">
        <v>-1.2712529365982678E-2</v>
      </c>
    </row>
    <row r="1589" spans="1:14" x14ac:dyDescent="0.45">
      <c r="A1589">
        <v>1565</v>
      </c>
      <c r="B1589">
        <v>3.1925978775684573E-2</v>
      </c>
      <c r="C1589">
        <v>-3.1925978775684573E-2</v>
      </c>
      <c r="L1589">
        <v>1565</v>
      </c>
      <c r="M1589">
        <v>1.9089263294595316E-2</v>
      </c>
      <c r="N1589">
        <v>-1.9089263294595316E-2</v>
      </c>
    </row>
    <row r="1590" spans="1:14" x14ac:dyDescent="0.45">
      <c r="A1590">
        <v>1566</v>
      </c>
      <c r="B1590">
        <v>1.0390778061449836E-2</v>
      </c>
      <c r="C1590">
        <v>-1.0390778061449836E-2</v>
      </c>
      <c r="L1590">
        <v>1566</v>
      </c>
      <c r="M1590">
        <v>3.6466919000715185E-2</v>
      </c>
      <c r="N1590">
        <v>-3.6466919000715185E-2</v>
      </c>
    </row>
    <row r="1591" spans="1:14" x14ac:dyDescent="0.45">
      <c r="A1591">
        <v>1567</v>
      </c>
      <c r="B1591">
        <v>2.1459295560989682E-2</v>
      </c>
      <c r="C1591">
        <v>-2.1459295560989682E-2</v>
      </c>
      <c r="L1591">
        <v>1567</v>
      </c>
      <c r="M1591">
        <v>2.6606207925675113E-2</v>
      </c>
      <c r="N1591">
        <v>-2.6606207925675113E-2</v>
      </c>
    </row>
    <row r="1592" spans="1:14" x14ac:dyDescent="0.45">
      <c r="A1592">
        <v>1568</v>
      </c>
      <c r="B1592">
        <v>1.7848289851919948E-2</v>
      </c>
      <c r="C1592">
        <v>-1.7848289851919948E-2</v>
      </c>
      <c r="L1592">
        <v>1568</v>
      </c>
      <c r="M1592">
        <v>2.8443214057427758E-2</v>
      </c>
      <c r="N1592">
        <v>-2.8443214057427758E-2</v>
      </c>
    </row>
    <row r="1593" spans="1:14" x14ac:dyDescent="0.45">
      <c r="A1593">
        <v>1569</v>
      </c>
      <c r="B1593">
        <v>3.4987483615982827E-2</v>
      </c>
      <c r="C1593">
        <v>-3.4987483615982827E-2</v>
      </c>
      <c r="L1593">
        <v>1569</v>
      </c>
      <c r="M1593">
        <v>1.4085005211545001E-2</v>
      </c>
      <c r="N1593">
        <v>-1.4085005211545001E-2</v>
      </c>
    </row>
    <row r="1594" spans="1:14" x14ac:dyDescent="0.45">
      <c r="A1594">
        <v>1570</v>
      </c>
      <c r="B1594">
        <v>1.3713949982115465E-2</v>
      </c>
      <c r="C1594">
        <v>-1.3713949982115465E-2</v>
      </c>
      <c r="L1594">
        <v>1570</v>
      </c>
      <c r="M1594">
        <v>3.1124820709526449E-2</v>
      </c>
      <c r="N1594">
        <v>-3.1124820709526449E-2</v>
      </c>
    </row>
    <row r="1595" spans="1:14" x14ac:dyDescent="0.45">
      <c r="A1595">
        <v>1571</v>
      </c>
      <c r="B1595">
        <v>2.8445806606798525E-2</v>
      </c>
      <c r="C1595">
        <v>-2.8445806606798525E-2</v>
      </c>
      <c r="L1595">
        <v>1571</v>
      </c>
      <c r="M1595">
        <v>1.6365426616479321E-2</v>
      </c>
      <c r="N1595">
        <v>-1.6365426616479321E-2</v>
      </c>
    </row>
    <row r="1596" spans="1:14" x14ac:dyDescent="0.45">
      <c r="A1596">
        <v>1572</v>
      </c>
      <c r="B1596">
        <v>-1.1301422901005323E-2</v>
      </c>
      <c r="C1596">
        <v>1.1301422901005323E-2</v>
      </c>
      <c r="L1596">
        <v>1572</v>
      </c>
      <c r="M1596">
        <v>4.6496550179824458E-2</v>
      </c>
      <c r="N1596">
        <v>-4.6496550179824458E-2</v>
      </c>
    </row>
    <row r="1597" spans="1:14" x14ac:dyDescent="0.45">
      <c r="A1597">
        <v>1573</v>
      </c>
      <c r="B1597">
        <v>1.5990453581311605E-2</v>
      </c>
      <c r="C1597">
        <v>-1.5990453581311605E-2</v>
      </c>
      <c r="L1597">
        <v>1573</v>
      </c>
      <c r="M1597">
        <v>2.4410246572775397E-2</v>
      </c>
      <c r="N1597">
        <v>-2.4410246572775397E-2</v>
      </c>
    </row>
    <row r="1598" spans="1:14" x14ac:dyDescent="0.45">
      <c r="A1598">
        <v>1574</v>
      </c>
      <c r="B1598">
        <v>3.0696143497957927E-2</v>
      </c>
      <c r="C1598">
        <v>-3.0696143497957927E-2</v>
      </c>
      <c r="L1598">
        <v>1574</v>
      </c>
      <c r="M1598">
        <v>1.1530088637498215E-2</v>
      </c>
      <c r="N1598">
        <v>-1.1530088637498215E-2</v>
      </c>
    </row>
    <row r="1599" spans="1:14" x14ac:dyDescent="0.45">
      <c r="A1599">
        <v>1575</v>
      </c>
      <c r="B1599">
        <v>2.0281793699336508E-2</v>
      </c>
      <c r="C1599">
        <v>-2.0281793699336508E-2</v>
      </c>
      <c r="L1599">
        <v>1575</v>
      </c>
      <c r="M1599">
        <v>1.9553793580785638E-2</v>
      </c>
      <c r="N1599">
        <v>-1.9553793580785638E-2</v>
      </c>
    </row>
    <row r="1600" spans="1:14" x14ac:dyDescent="0.45">
      <c r="A1600">
        <v>1576</v>
      </c>
      <c r="B1600">
        <v>2.4285300028957305E-2</v>
      </c>
      <c r="C1600">
        <v>-2.4285300028957305E-2</v>
      </c>
      <c r="L1600">
        <v>1576</v>
      </c>
      <c r="M1600">
        <v>1.5225215914012161E-2</v>
      </c>
      <c r="N1600">
        <v>-1.5225215914012161E-2</v>
      </c>
    </row>
    <row r="1601" spans="1:14" x14ac:dyDescent="0.45">
      <c r="A1601">
        <v>1577</v>
      </c>
      <c r="B1601">
        <v>3.213531243997847E-2</v>
      </c>
      <c r="C1601">
        <v>-3.213531243997847E-2</v>
      </c>
      <c r="L1601">
        <v>1577</v>
      </c>
      <c r="M1601">
        <v>8.6162168423043611E-3</v>
      </c>
      <c r="N1601">
        <v>-8.6162168423043611E-3</v>
      </c>
    </row>
    <row r="1602" spans="1:14" x14ac:dyDescent="0.45">
      <c r="A1602">
        <v>1578</v>
      </c>
      <c r="B1602">
        <v>1.0050610856972252E-2</v>
      </c>
      <c r="C1602">
        <v>-1.0050610856972252E-2</v>
      </c>
      <c r="L1602">
        <v>1578</v>
      </c>
      <c r="M1602">
        <v>2.622613769151939E-2</v>
      </c>
      <c r="N1602">
        <v>-2.622613769151939E-2</v>
      </c>
    </row>
    <row r="1603" spans="1:14" x14ac:dyDescent="0.45">
      <c r="A1603">
        <v>1579</v>
      </c>
      <c r="B1603">
        <v>2.4703967357545098E-2</v>
      </c>
      <c r="C1603">
        <v>-2.4703967357545098E-2</v>
      </c>
      <c r="L1603">
        <v>1579</v>
      </c>
      <c r="M1603">
        <v>1.4380615393666115E-2</v>
      </c>
      <c r="N1603">
        <v>-1.4380615393666115E-2</v>
      </c>
    </row>
    <row r="1604" spans="1:14" x14ac:dyDescent="0.45">
      <c r="A1604">
        <v>1580</v>
      </c>
      <c r="B1604">
        <v>2.7451471701402504E-2</v>
      </c>
      <c r="C1604">
        <v>-2.7451471701402504E-2</v>
      </c>
      <c r="L1604">
        <v>1580</v>
      </c>
      <c r="M1604">
        <v>1.2015733936697191E-2</v>
      </c>
      <c r="N1604">
        <v>-1.2015733936697191E-2</v>
      </c>
    </row>
    <row r="1605" spans="1:14" x14ac:dyDescent="0.45">
      <c r="A1605">
        <v>1581</v>
      </c>
      <c r="B1605">
        <v>4.0846014245961657E-3</v>
      </c>
      <c r="C1605">
        <v>-4.0846014245961657E-3</v>
      </c>
      <c r="L1605">
        <v>1581</v>
      </c>
      <c r="M1605">
        <v>3.01957601371458E-2</v>
      </c>
      <c r="N1605">
        <v>-3.01957601371458E-2</v>
      </c>
    </row>
    <row r="1606" spans="1:14" x14ac:dyDescent="0.45">
      <c r="A1606">
        <v>1582</v>
      </c>
      <c r="B1606">
        <v>1.3295282653527668E-2</v>
      </c>
      <c r="C1606">
        <v>-1.3295282653527668E-2</v>
      </c>
      <c r="L1606">
        <v>1582</v>
      </c>
      <c r="M1606">
        <v>2.1960905063771866E-2</v>
      </c>
      <c r="N1606">
        <v>-2.1960905063771866E-2</v>
      </c>
    </row>
    <row r="1607" spans="1:14" x14ac:dyDescent="0.45">
      <c r="A1607">
        <v>1583</v>
      </c>
      <c r="B1607">
        <v>1.3269115945490932E-2</v>
      </c>
      <c r="C1607">
        <v>-1.3269115945490932E-2</v>
      </c>
      <c r="L1607">
        <v>1583</v>
      </c>
      <c r="M1607">
        <v>2.1897560024745914E-2</v>
      </c>
      <c r="N1607">
        <v>-2.1897560024745914E-2</v>
      </c>
    </row>
    <row r="1608" spans="1:14" x14ac:dyDescent="0.45">
      <c r="A1608">
        <v>1584</v>
      </c>
      <c r="B1608">
        <v>3.2370812812309101E-2</v>
      </c>
      <c r="C1608">
        <v>-3.2370812812309101E-2</v>
      </c>
      <c r="L1608">
        <v>1584</v>
      </c>
      <c r="M1608">
        <v>6.0824152812662272E-3</v>
      </c>
      <c r="N1608">
        <v>-6.0824152812662272E-3</v>
      </c>
    </row>
    <row r="1609" spans="1:14" x14ac:dyDescent="0.45">
      <c r="A1609">
        <v>1585</v>
      </c>
      <c r="B1609">
        <v>1.4446617807144107E-2</v>
      </c>
      <c r="C1609">
        <v>-1.4446617807144107E-2</v>
      </c>
      <c r="L1609">
        <v>1585</v>
      </c>
      <c r="M1609">
        <v>2.0503969166174939E-2</v>
      </c>
      <c r="N1609">
        <v>-2.0503969166174939E-2</v>
      </c>
    </row>
    <row r="1610" spans="1:14" x14ac:dyDescent="0.45">
      <c r="A1610">
        <v>1586</v>
      </c>
      <c r="B1610">
        <v>2.0988294816328412E-2</v>
      </c>
      <c r="C1610">
        <v>-2.0988294816328412E-2</v>
      </c>
      <c r="L1610">
        <v>1586</v>
      </c>
      <c r="M1610">
        <v>1.5140755861977556E-2</v>
      </c>
      <c r="N1610">
        <v>-1.5140755861977556E-2</v>
      </c>
    </row>
    <row r="1611" spans="1:14" x14ac:dyDescent="0.45">
      <c r="A1611">
        <v>1587</v>
      </c>
      <c r="B1611">
        <v>8.2189412944006467E-3</v>
      </c>
      <c r="C1611">
        <v>-8.2189412944006467E-3</v>
      </c>
      <c r="L1611">
        <v>1587</v>
      </c>
      <c r="M1611">
        <v>2.4853661845957071E-2</v>
      </c>
      <c r="N1611">
        <v>-2.4853661845957071E-2</v>
      </c>
    </row>
    <row r="1612" spans="1:14" x14ac:dyDescent="0.45">
      <c r="A1612">
        <v>1588</v>
      </c>
      <c r="B1612">
        <v>1.4655951471438004E-2</v>
      </c>
      <c r="C1612">
        <v>-1.4655951471438004E-2</v>
      </c>
      <c r="L1612">
        <v>1588</v>
      </c>
      <c r="M1612">
        <v>1.8540272956370386E-2</v>
      </c>
      <c r="N1612">
        <v>-1.8540272956370386E-2</v>
      </c>
    </row>
    <row r="1613" spans="1:14" x14ac:dyDescent="0.45">
      <c r="A1613">
        <v>1589</v>
      </c>
      <c r="B1613">
        <v>2.6980470956741234E-2</v>
      </c>
      <c r="C1613">
        <v>-2.6980470956741234E-2</v>
      </c>
      <c r="L1613">
        <v>1589</v>
      </c>
      <c r="M1613">
        <v>8.4895267642524537E-3</v>
      </c>
      <c r="N1613">
        <v>-8.4895267642524537E-3</v>
      </c>
    </row>
    <row r="1614" spans="1:14" x14ac:dyDescent="0.45">
      <c r="A1614">
        <v>1590</v>
      </c>
      <c r="B1614">
        <v>2.4180633196810353E-2</v>
      </c>
      <c r="C1614">
        <v>-2.4180633196810353E-2</v>
      </c>
      <c r="L1614">
        <v>1590</v>
      </c>
      <c r="M1614">
        <v>9.9886926878666842E-3</v>
      </c>
      <c r="N1614">
        <v>-9.9886926878666842E-3</v>
      </c>
    </row>
    <row r="1615" spans="1:14" x14ac:dyDescent="0.45">
      <c r="A1615">
        <v>1591</v>
      </c>
      <c r="B1615">
        <v>1.7638956187626047E-2</v>
      </c>
      <c r="C1615">
        <v>-1.7638956187626047E-2</v>
      </c>
      <c r="L1615">
        <v>1591</v>
      </c>
      <c r="M1615">
        <v>1.351489986031142E-2</v>
      </c>
      <c r="N1615">
        <v>-1.351489986031142E-2</v>
      </c>
    </row>
    <row r="1616" spans="1:14" x14ac:dyDescent="0.45">
      <c r="A1616">
        <v>1592</v>
      </c>
      <c r="B1616">
        <v>1.2274781040094915E-2</v>
      </c>
      <c r="C1616">
        <v>-1.2274781040094915E-2</v>
      </c>
      <c r="L1616">
        <v>1592</v>
      </c>
      <c r="M1616">
        <v>1.7167797110808063E-2</v>
      </c>
      <c r="N1616">
        <v>-1.7167797110808063E-2</v>
      </c>
    </row>
    <row r="1617" spans="1:14" x14ac:dyDescent="0.45">
      <c r="A1617">
        <v>1593</v>
      </c>
      <c r="B1617">
        <v>-3.0455453183896974E-2</v>
      </c>
      <c r="C1617">
        <v>3.0455453183896974E-2</v>
      </c>
      <c r="L1617">
        <v>1593</v>
      </c>
      <c r="M1617">
        <v>5.1627498340926677E-2</v>
      </c>
      <c r="N1617">
        <v>-5.1627498340926677E-2</v>
      </c>
    </row>
    <row r="1618" spans="1:14" x14ac:dyDescent="0.45">
      <c r="A1618">
        <v>1594</v>
      </c>
      <c r="B1618">
        <v>4.3986019210370125E-3</v>
      </c>
      <c r="C1618">
        <v>-4.3986019210370125E-3</v>
      </c>
      <c r="L1618">
        <v>1594</v>
      </c>
      <c r="M1618">
        <v>2.35023010134034E-2</v>
      </c>
      <c r="N1618">
        <v>-2.35023010134034E-2</v>
      </c>
    </row>
    <row r="1619" spans="1:14" x14ac:dyDescent="0.45">
      <c r="A1619">
        <v>1595</v>
      </c>
      <c r="B1619">
        <v>1.0312277937339624E-2</v>
      </c>
      <c r="C1619">
        <v>-1.0312277937339624E-2</v>
      </c>
      <c r="L1619">
        <v>1595</v>
      </c>
      <c r="M1619">
        <v>1.8603617995396338E-2</v>
      </c>
      <c r="N1619">
        <v>-1.8603617995396338E-2</v>
      </c>
    </row>
    <row r="1620" spans="1:14" x14ac:dyDescent="0.45">
      <c r="A1620">
        <v>1596</v>
      </c>
      <c r="B1620">
        <v>1.2667281660645974E-2</v>
      </c>
      <c r="C1620">
        <v>-1.2667281660645974E-2</v>
      </c>
      <c r="L1620">
        <v>1596</v>
      </c>
      <c r="M1620">
        <v>1.6639921785591785E-2</v>
      </c>
      <c r="N1620">
        <v>-1.6639921785591785E-2</v>
      </c>
    </row>
    <row r="1621" spans="1:14" x14ac:dyDescent="0.45">
      <c r="A1621">
        <v>1597</v>
      </c>
      <c r="B1621">
        <v>3.5275317404386941E-2</v>
      </c>
      <c r="C1621">
        <v>-3.5275317404386941E-2</v>
      </c>
      <c r="L1621">
        <v>1597</v>
      </c>
      <c r="M1621">
        <v>-1.6667944929087313E-3</v>
      </c>
      <c r="N1621">
        <v>1.6667944929087313E-3</v>
      </c>
    </row>
    <row r="1622" spans="1:14" x14ac:dyDescent="0.45">
      <c r="A1622">
        <v>1598</v>
      </c>
      <c r="B1622">
        <v>2.169479593332032E-2</v>
      </c>
      <c r="C1622">
        <v>-2.169479593332032E-2</v>
      </c>
      <c r="L1622">
        <v>1598</v>
      </c>
      <c r="M1622">
        <v>9.165207180529291E-3</v>
      </c>
      <c r="N1622">
        <v>-9.165207180529291E-3</v>
      </c>
    </row>
    <row r="1623" spans="1:14" x14ac:dyDescent="0.45">
      <c r="A1623">
        <v>1599</v>
      </c>
      <c r="B1623">
        <v>6.3872717318290417E-3</v>
      </c>
      <c r="C1623">
        <v>-6.3872717318290417E-3</v>
      </c>
      <c r="L1623">
        <v>1599</v>
      </c>
      <c r="M1623">
        <v>2.0947384439356613E-2</v>
      </c>
      <c r="N1623">
        <v>-2.0947384439356613E-2</v>
      </c>
    </row>
    <row r="1624" spans="1:14" x14ac:dyDescent="0.45">
      <c r="A1624">
        <v>1600</v>
      </c>
      <c r="B1624">
        <v>1.4682118179474742E-2</v>
      </c>
      <c r="C1624">
        <v>-1.4682118179474742E-2</v>
      </c>
      <c r="L1624">
        <v>1600</v>
      </c>
      <c r="M1624">
        <v>1.3536014873320071E-2</v>
      </c>
      <c r="N1624">
        <v>-1.3536014873320071E-2</v>
      </c>
    </row>
    <row r="1625" spans="1:14" x14ac:dyDescent="0.45">
      <c r="A1625">
        <v>1601</v>
      </c>
      <c r="B1625">
        <v>2.6221636423675858E-2</v>
      </c>
      <c r="C1625">
        <v>-2.6221636423675858E-2</v>
      </c>
      <c r="L1625">
        <v>1601</v>
      </c>
      <c r="M1625">
        <v>3.9286839543838138E-3</v>
      </c>
      <c r="N1625">
        <v>-3.9286839543838138E-3</v>
      </c>
    </row>
    <row r="1626" spans="1:14" x14ac:dyDescent="0.45">
      <c r="A1626">
        <v>1602</v>
      </c>
      <c r="B1626">
        <v>7.0414394327474716E-3</v>
      </c>
      <c r="C1626">
        <v>-7.0414394327474716E-3</v>
      </c>
      <c r="L1626">
        <v>1602</v>
      </c>
      <c r="M1626">
        <v>1.8941458203534756E-2</v>
      </c>
      <c r="N1626">
        <v>-1.8941458203534756E-2</v>
      </c>
    </row>
    <row r="1627" spans="1:14" x14ac:dyDescent="0.45">
      <c r="A1627">
        <v>1603</v>
      </c>
      <c r="B1627">
        <v>1.3975617062482838E-2</v>
      </c>
      <c r="C1627">
        <v>-1.3975617062482838E-2</v>
      </c>
      <c r="L1627">
        <v>1603</v>
      </c>
      <c r="M1627">
        <v>1.2839219444034584E-2</v>
      </c>
      <c r="N1627">
        <v>-1.2839219444034584E-2</v>
      </c>
    </row>
    <row r="1628" spans="1:14" x14ac:dyDescent="0.45">
      <c r="A1628">
        <v>1604</v>
      </c>
      <c r="B1628">
        <v>2.3866632700369511E-2</v>
      </c>
      <c r="C1628">
        <v>-2.3866632700369511E-2</v>
      </c>
      <c r="L1628">
        <v>1604</v>
      </c>
      <c r="M1628">
        <v>4.7732844747298588E-3</v>
      </c>
      <c r="N1628">
        <v>-4.7732844747298588E-3</v>
      </c>
    </row>
    <row r="1629" spans="1:14" x14ac:dyDescent="0.45">
      <c r="A1629">
        <v>1605</v>
      </c>
      <c r="B1629">
        <v>1.4734451595548216E-2</v>
      </c>
      <c r="C1629">
        <v>-1.4734451595548216E-2</v>
      </c>
      <c r="L1629">
        <v>1605</v>
      </c>
      <c r="M1629">
        <v>1.1593433676524168E-2</v>
      </c>
      <c r="N1629">
        <v>-1.1593433676524168E-2</v>
      </c>
    </row>
    <row r="1630" spans="1:14" x14ac:dyDescent="0.45">
      <c r="A1630">
        <v>1606</v>
      </c>
      <c r="B1630">
        <v>3.9799345924492174E-3</v>
      </c>
      <c r="C1630">
        <v>-3.9799345924492174E-3</v>
      </c>
      <c r="L1630">
        <v>1606</v>
      </c>
      <c r="M1630">
        <v>2.0018323866975961E-2</v>
      </c>
      <c r="N1630">
        <v>-2.0018323866975961E-2</v>
      </c>
    </row>
    <row r="1631" spans="1:14" x14ac:dyDescent="0.45">
      <c r="A1631">
        <v>1607</v>
      </c>
      <c r="B1631">
        <v>2.2267651539878228E-3</v>
      </c>
      <c r="C1631">
        <v>-2.2267651539878228E-3</v>
      </c>
      <c r="L1631">
        <v>1607</v>
      </c>
      <c r="M1631">
        <v>2.0482854153166287E-2</v>
      </c>
      <c r="N1631">
        <v>-2.0482854153166287E-2</v>
      </c>
    </row>
    <row r="1632" spans="1:14" x14ac:dyDescent="0.45">
      <c r="A1632">
        <v>1608</v>
      </c>
      <c r="B1632">
        <v>-1.5147928982405695E-2</v>
      </c>
      <c r="C1632">
        <v>1.5147928982405695E-2</v>
      </c>
      <c r="L1632">
        <v>1608</v>
      </c>
      <c r="M1632">
        <v>3.4503222790910622E-2</v>
      </c>
      <c r="N1632">
        <v>-3.4503222790910622E-2</v>
      </c>
    </row>
    <row r="1633" spans="1:14" x14ac:dyDescent="0.45">
      <c r="A1633">
        <v>1609</v>
      </c>
      <c r="B1633">
        <v>-9.0510860098459208E-3</v>
      </c>
      <c r="C1633">
        <v>9.0510860098459208E-3</v>
      </c>
      <c r="L1633">
        <v>1609</v>
      </c>
      <c r="M1633">
        <v>2.9498964707860315E-2</v>
      </c>
      <c r="N1633">
        <v>-2.9498964707860315E-2</v>
      </c>
    </row>
    <row r="1634" spans="1:14" x14ac:dyDescent="0.45">
      <c r="A1634">
        <v>1610</v>
      </c>
      <c r="B1634">
        <v>3.4542649579358292E-2</v>
      </c>
      <c r="C1634">
        <v>-3.4542649579358292E-2</v>
      </c>
      <c r="L1634">
        <v>1610</v>
      </c>
      <c r="M1634">
        <v>-5.9320271206562579E-3</v>
      </c>
      <c r="N1634">
        <v>5.9320271206562579E-3</v>
      </c>
    </row>
    <row r="1635" spans="1:14" x14ac:dyDescent="0.45">
      <c r="A1635">
        <v>1611</v>
      </c>
      <c r="B1635">
        <v>2.4622655263184575E-3</v>
      </c>
      <c r="C1635">
        <v>-2.4622655263184575E-3</v>
      </c>
      <c r="L1635">
        <v>1611</v>
      </c>
      <c r="M1635">
        <v>1.898368822955206E-2</v>
      </c>
      <c r="N1635">
        <v>-1.898368822955206E-2</v>
      </c>
    </row>
    <row r="1636" spans="1:14" x14ac:dyDescent="0.45">
      <c r="A1636">
        <v>1612</v>
      </c>
      <c r="B1636">
        <v>1.7848289851919948E-2</v>
      </c>
      <c r="C1636">
        <v>-1.7848289851919948E-2</v>
      </c>
      <c r="L1636">
        <v>1612</v>
      </c>
      <c r="M1636">
        <v>5.9134951771970187E-3</v>
      </c>
      <c r="N1636">
        <v>-5.9134951771970187E-3</v>
      </c>
    </row>
    <row r="1637" spans="1:14" x14ac:dyDescent="0.45">
      <c r="A1637">
        <v>1613</v>
      </c>
      <c r="B1637">
        <v>4.1369348406696399E-3</v>
      </c>
      <c r="C1637">
        <v>-4.1369348406696399E-3</v>
      </c>
      <c r="L1637">
        <v>1613</v>
      </c>
      <c r="M1637">
        <v>1.615427648639281E-2</v>
      </c>
      <c r="N1637">
        <v>-1.615427648639281E-2</v>
      </c>
    </row>
    <row r="1638" spans="1:14" x14ac:dyDescent="0.45">
      <c r="A1638">
        <v>1614</v>
      </c>
      <c r="B1638">
        <v>6.8582724764903111E-3</v>
      </c>
      <c r="C1638">
        <v>-6.8582724764903111E-3</v>
      </c>
      <c r="L1638">
        <v>1614</v>
      </c>
      <c r="M1638">
        <v>1.3852740068449838E-2</v>
      </c>
      <c r="N1638">
        <v>-1.3852740068449838E-2</v>
      </c>
    </row>
    <row r="1639" spans="1:14" x14ac:dyDescent="0.45">
      <c r="A1639">
        <v>1615</v>
      </c>
      <c r="B1639">
        <v>1.5205452340209485E-2</v>
      </c>
      <c r="C1639">
        <v>-1.5205452340209485E-2</v>
      </c>
      <c r="L1639">
        <v>1615</v>
      </c>
      <c r="M1639">
        <v>6.7158656715257609E-3</v>
      </c>
      <c r="N1639">
        <v>-6.7158656715257609E-3</v>
      </c>
    </row>
    <row r="1640" spans="1:14" x14ac:dyDescent="0.45">
      <c r="A1640">
        <v>1616</v>
      </c>
      <c r="B1640">
        <v>1.2065447375801019E-2</v>
      </c>
      <c r="C1640">
        <v>-1.2065447375801019E-2</v>
      </c>
      <c r="L1640">
        <v>1616</v>
      </c>
      <c r="M1640">
        <v>9.0174020894687318E-3</v>
      </c>
      <c r="N1640">
        <v>-9.0174020894687318E-3</v>
      </c>
    </row>
    <row r="1641" spans="1:14" x14ac:dyDescent="0.45">
      <c r="A1641">
        <v>1617</v>
      </c>
      <c r="B1641">
        <v>1.402795047855631E-2</v>
      </c>
      <c r="C1641">
        <v>-1.402795047855631E-2</v>
      </c>
      <c r="L1641">
        <v>1617</v>
      </c>
      <c r="M1641">
        <v>6.7158656715257609E-3</v>
      </c>
      <c r="N1641">
        <v>-6.7158656715257609E-3</v>
      </c>
    </row>
    <row r="1642" spans="1:14" x14ac:dyDescent="0.45">
      <c r="A1642">
        <v>1618</v>
      </c>
      <c r="B1642">
        <v>1.6461454325972874E-2</v>
      </c>
      <c r="C1642">
        <v>-1.6461454325972874E-2</v>
      </c>
      <c r="L1642">
        <v>1618</v>
      </c>
      <c r="M1642">
        <v>3.8653389153578605E-3</v>
      </c>
      <c r="N1642">
        <v>-3.8653389153578605E-3</v>
      </c>
    </row>
    <row r="1643" spans="1:14" x14ac:dyDescent="0.45">
      <c r="A1643">
        <v>1619</v>
      </c>
      <c r="B1643">
        <v>8.349774834584333E-3</v>
      </c>
      <c r="C1643">
        <v>-8.349774834584333E-3</v>
      </c>
      <c r="L1643">
        <v>1619</v>
      </c>
      <c r="M1643">
        <v>1.0030922713883986E-2</v>
      </c>
      <c r="N1643">
        <v>-1.0030922713883986E-2</v>
      </c>
    </row>
    <row r="1644" spans="1:14" x14ac:dyDescent="0.45">
      <c r="A1644">
        <v>1620</v>
      </c>
      <c r="B1644">
        <v>-1.7767411756329718E-3</v>
      </c>
      <c r="C1644">
        <v>1.7767411756329718E-3</v>
      </c>
      <c r="L1644">
        <v>1620</v>
      </c>
      <c r="M1644">
        <v>1.5035180796934298E-2</v>
      </c>
      <c r="N1644">
        <v>-1.5035180796934298E-2</v>
      </c>
    </row>
    <row r="1645" spans="1:14" x14ac:dyDescent="0.45">
      <c r="A1645">
        <v>1621</v>
      </c>
      <c r="B1645">
        <v>-6.5157273005327261E-4</v>
      </c>
      <c r="C1645">
        <v>6.5157273005327261E-4</v>
      </c>
      <c r="L1645">
        <v>1621</v>
      </c>
      <c r="M1645">
        <v>1.3831625055441187E-2</v>
      </c>
      <c r="N1645">
        <v>-1.3831625055441187E-2</v>
      </c>
    </row>
    <row r="1646" spans="1:14" x14ac:dyDescent="0.45">
      <c r="A1646">
        <v>1622</v>
      </c>
      <c r="B1646">
        <v>2.5855302511161533E-2</v>
      </c>
      <c r="C1646">
        <v>-2.5855302511161533E-2</v>
      </c>
      <c r="L1646">
        <v>1622</v>
      </c>
      <c r="M1646">
        <v>-7.7479182394002517E-3</v>
      </c>
      <c r="N1646">
        <v>7.7479182394002517E-3</v>
      </c>
    </row>
    <row r="1647" spans="1:14" x14ac:dyDescent="0.45">
      <c r="A1647">
        <v>1623</v>
      </c>
      <c r="B1647">
        <v>-7.4025834035314746E-3</v>
      </c>
      <c r="C1647">
        <v>7.4025834035314746E-3</v>
      </c>
      <c r="L1647">
        <v>1623</v>
      </c>
      <c r="M1647">
        <v>1.9068148281586664E-2</v>
      </c>
      <c r="N1647">
        <v>-1.9068148281586664E-2</v>
      </c>
    </row>
    <row r="1648" spans="1:14" x14ac:dyDescent="0.45">
      <c r="A1648">
        <v>1624</v>
      </c>
      <c r="B1648">
        <v>9.1609427837231871E-3</v>
      </c>
      <c r="C1648">
        <v>-9.1609427837231871E-3</v>
      </c>
      <c r="L1648">
        <v>1624</v>
      </c>
      <c r="M1648">
        <v>4.9422045787990672E-3</v>
      </c>
      <c r="N1648">
        <v>-4.9422045787990672E-3</v>
      </c>
    </row>
    <row r="1649" spans="1:14" x14ac:dyDescent="0.45">
      <c r="A1649">
        <v>1625</v>
      </c>
      <c r="B1649">
        <v>2.2636797422642858E-2</v>
      </c>
      <c r="C1649">
        <v>-2.2636797422642858E-2</v>
      </c>
      <c r="L1649">
        <v>1625</v>
      </c>
      <c r="M1649">
        <v>-6.5443624979071397E-3</v>
      </c>
      <c r="N1649">
        <v>6.5443624979071397E-3</v>
      </c>
    </row>
    <row r="1650" spans="1:14" x14ac:dyDescent="0.45">
      <c r="A1650">
        <v>1626</v>
      </c>
      <c r="B1650">
        <v>4.5556021692574351E-3</v>
      </c>
      <c r="C1650">
        <v>-4.5556021692574351E-3</v>
      </c>
      <c r="L1650">
        <v>1626</v>
      </c>
      <c r="M1650">
        <v>6.8425557495776675E-3</v>
      </c>
      <c r="N1650">
        <v>-6.8425557495776675E-3</v>
      </c>
    </row>
    <row r="1651" spans="1:14" x14ac:dyDescent="0.45">
      <c r="A1651">
        <v>1627</v>
      </c>
      <c r="B1651">
        <v>1.2847636646652824E-3</v>
      </c>
      <c r="C1651">
        <v>-1.2847636646652824E-3</v>
      </c>
      <c r="L1651">
        <v>1627</v>
      </c>
      <c r="M1651">
        <v>9.2918972585811967E-3</v>
      </c>
      <c r="N1651">
        <v>-9.2918972585811967E-3</v>
      </c>
    </row>
    <row r="1652" spans="1:14" x14ac:dyDescent="0.45">
      <c r="A1652">
        <v>1628</v>
      </c>
      <c r="B1652">
        <v>-5.3092467605924971E-3</v>
      </c>
      <c r="C1652">
        <v>5.3092467605924971E-3</v>
      </c>
      <c r="L1652">
        <v>1628</v>
      </c>
      <c r="M1652">
        <v>1.4591765523752628E-2</v>
      </c>
      <c r="N1652">
        <v>-1.4591765523752628E-2</v>
      </c>
    </row>
    <row r="1653" spans="1:14" x14ac:dyDescent="0.45">
      <c r="A1653">
        <v>1629</v>
      </c>
      <c r="B1653">
        <v>1.5205452340209485E-2</v>
      </c>
      <c r="C1653">
        <v>-1.5205452340209485E-2</v>
      </c>
      <c r="L1653">
        <v>1629</v>
      </c>
      <c r="M1653">
        <v>-2.300244883168265E-3</v>
      </c>
      <c r="N1653">
        <v>2.300244883168265E-3</v>
      </c>
    </row>
    <row r="1654" spans="1:14" x14ac:dyDescent="0.45">
      <c r="A1654">
        <v>1630</v>
      </c>
      <c r="B1654">
        <v>5.1312697460656545E-3</v>
      </c>
      <c r="C1654">
        <v>-5.1312697460656545E-3</v>
      </c>
      <c r="L1654">
        <v>1630</v>
      </c>
      <c r="M1654">
        <v>4.3720992275654872E-3</v>
      </c>
      <c r="N1654">
        <v>-4.3720992275654872E-3</v>
      </c>
    </row>
    <row r="1655" spans="1:14" x14ac:dyDescent="0.45">
      <c r="A1655">
        <v>1631</v>
      </c>
      <c r="B1655">
        <v>1.4839118427695166E-2</v>
      </c>
      <c r="C1655">
        <v>-1.4839118427695166E-2</v>
      </c>
      <c r="L1655">
        <v>1631</v>
      </c>
      <c r="M1655">
        <v>-3.8205258197911455E-3</v>
      </c>
      <c r="N1655">
        <v>3.8205258197911455E-3</v>
      </c>
    </row>
    <row r="1656" spans="1:14" x14ac:dyDescent="0.45">
      <c r="A1656">
        <v>1632</v>
      </c>
      <c r="B1656">
        <v>2.645432482575618E-3</v>
      </c>
      <c r="C1656">
        <v>-2.645432482575618E-3</v>
      </c>
      <c r="L1656">
        <v>1632</v>
      </c>
      <c r="M1656">
        <v>5.7234600601191584E-3</v>
      </c>
      <c r="N1656">
        <v>-5.7234600601191584E-3</v>
      </c>
    </row>
    <row r="1657" spans="1:14" x14ac:dyDescent="0.45">
      <c r="A1657">
        <v>1633</v>
      </c>
      <c r="B1657">
        <v>1.0390778061449836E-2</v>
      </c>
      <c r="C1657">
        <v>-1.0390778061449836E-2</v>
      </c>
      <c r="L1657">
        <v>1633</v>
      </c>
      <c r="M1657">
        <v>-1.5612194278654757E-3</v>
      </c>
      <c r="N1657">
        <v>1.5612194278654757E-3</v>
      </c>
    </row>
    <row r="1658" spans="1:14" x14ac:dyDescent="0.45">
      <c r="A1658">
        <v>1634</v>
      </c>
      <c r="B1658">
        <v>-7.2455831553110521E-3</v>
      </c>
      <c r="C1658">
        <v>7.2455831553110521E-3</v>
      </c>
      <c r="L1658">
        <v>1634</v>
      </c>
      <c r="M1658">
        <v>1.2247999079792352E-2</v>
      </c>
      <c r="N1658">
        <v>-1.2247999079792352E-2</v>
      </c>
    </row>
    <row r="1659" spans="1:14" x14ac:dyDescent="0.45">
      <c r="A1659">
        <v>1635</v>
      </c>
      <c r="B1659">
        <v>-4.131744898939322E-3</v>
      </c>
      <c r="C1659">
        <v>4.131744898939322E-3</v>
      </c>
      <c r="L1659">
        <v>1635</v>
      </c>
      <c r="M1659">
        <v>9.5875074407023135E-3</v>
      </c>
      <c r="N1659">
        <v>-9.5875074407023135E-3</v>
      </c>
    </row>
    <row r="1660" spans="1:14" x14ac:dyDescent="0.45">
      <c r="A1660">
        <v>1636</v>
      </c>
      <c r="B1660">
        <v>-2.1584939159443053E-2</v>
      </c>
      <c r="C1660">
        <v>2.1584939159443053E-2</v>
      </c>
      <c r="L1660">
        <v>1636</v>
      </c>
      <c r="M1660">
        <v>2.3481186000394748E-2</v>
      </c>
      <c r="N1660">
        <v>-2.3481186000394748E-2</v>
      </c>
    </row>
    <row r="1661" spans="1:14" x14ac:dyDescent="0.45">
      <c r="A1661">
        <v>1637</v>
      </c>
      <c r="B1661">
        <v>8.0096076301067499E-3</v>
      </c>
      <c r="C1661">
        <v>-8.0096076301067499E-3</v>
      </c>
      <c r="L1661">
        <v>1637</v>
      </c>
      <c r="M1661">
        <v>-8.8553901158864006E-4</v>
      </c>
      <c r="N1661">
        <v>8.8553901158864006E-4</v>
      </c>
    </row>
    <row r="1662" spans="1:14" x14ac:dyDescent="0.45">
      <c r="A1662">
        <v>1638</v>
      </c>
      <c r="B1662">
        <v>-5.9634144615109286E-3</v>
      </c>
      <c r="C1662">
        <v>5.9634144615109286E-3</v>
      </c>
      <c r="L1662">
        <v>1638</v>
      </c>
      <c r="M1662">
        <v>9.5663924276936617E-3</v>
      </c>
      <c r="N1662">
        <v>-9.5663924276936617E-3</v>
      </c>
    </row>
    <row r="1663" spans="1:14" x14ac:dyDescent="0.45">
      <c r="A1663">
        <v>1639</v>
      </c>
      <c r="B1663">
        <v>1.1829947003470384E-2</v>
      </c>
      <c r="C1663">
        <v>-1.1829947003470384E-2</v>
      </c>
      <c r="L1663">
        <v>1639</v>
      </c>
      <c r="M1663">
        <v>-7.0300077971061142E-3</v>
      </c>
      <c r="N1663">
        <v>7.0300077971061142E-3</v>
      </c>
    </row>
    <row r="1664" spans="1:14" x14ac:dyDescent="0.45">
      <c r="A1664">
        <v>1640</v>
      </c>
      <c r="B1664">
        <v>1.9313625501977232E-2</v>
      </c>
      <c r="C1664">
        <v>-1.9313625501977232E-2</v>
      </c>
      <c r="L1664">
        <v>1640</v>
      </c>
      <c r="M1664">
        <v>-1.3195591595632241E-2</v>
      </c>
      <c r="N1664">
        <v>1.3195591595632241E-2</v>
      </c>
    </row>
    <row r="1665" spans="1:14" x14ac:dyDescent="0.45">
      <c r="A1665">
        <v>1641</v>
      </c>
      <c r="B1665">
        <v>-2.0014936677238818E-2</v>
      </c>
      <c r="C1665">
        <v>2.0014936677238818E-2</v>
      </c>
      <c r="L1665">
        <v>1641</v>
      </c>
      <c r="M1665">
        <v>1.8160202722214663E-2</v>
      </c>
      <c r="N1665">
        <v>-1.8160202722214663E-2</v>
      </c>
    </row>
    <row r="1666" spans="1:14" x14ac:dyDescent="0.45">
      <c r="A1666">
        <v>1642</v>
      </c>
      <c r="B1666">
        <v>-9.4697533384337142E-3</v>
      </c>
      <c r="C1666">
        <v>9.4697533384337142E-3</v>
      </c>
      <c r="L1666">
        <v>1642</v>
      </c>
      <c r="M1666">
        <v>9.6297374667196137E-3</v>
      </c>
      <c r="N1666">
        <v>-9.6297374667196137E-3</v>
      </c>
    </row>
    <row r="1667" spans="1:14" x14ac:dyDescent="0.45">
      <c r="A1667">
        <v>1643</v>
      </c>
      <c r="B1667">
        <v>-3.4040292184929967E-2</v>
      </c>
      <c r="C1667">
        <v>3.4040292184929967E-2</v>
      </c>
      <c r="L1667">
        <v>1643</v>
      </c>
      <c r="M1667">
        <v>2.8422099044419107E-2</v>
      </c>
      <c r="N1667">
        <v>-2.8422099044419107E-2</v>
      </c>
    </row>
    <row r="1668" spans="1:14" x14ac:dyDescent="0.45">
      <c r="A1668">
        <v>1644</v>
      </c>
      <c r="B1668">
        <v>4.948102789808494E-3</v>
      </c>
      <c r="C1668">
        <v>-4.948102789808494E-3</v>
      </c>
      <c r="L1668">
        <v>1644</v>
      </c>
      <c r="M1668">
        <v>-3.2504204685575655E-3</v>
      </c>
      <c r="N1668">
        <v>3.2504204685575655E-3</v>
      </c>
    </row>
    <row r="1669" spans="1:14" x14ac:dyDescent="0.45">
      <c r="A1669">
        <v>1645</v>
      </c>
      <c r="B1669">
        <v>7.4077733452617926E-3</v>
      </c>
      <c r="C1669">
        <v>-7.4077733452617926E-3</v>
      </c>
      <c r="L1669">
        <v>1645</v>
      </c>
      <c r="M1669">
        <v>-5.383036782431328E-3</v>
      </c>
      <c r="N1669">
        <v>5.383036782431328E-3</v>
      </c>
    </row>
    <row r="1670" spans="1:14" x14ac:dyDescent="0.45">
      <c r="A1670">
        <v>1646</v>
      </c>
      <c r="B1670">
        <v>6.3087716077188296E-3</v>
      </c>
      <c r="C1670">
        <v>-6.3087716077188296E-3</v>
      </c>
      <c r="L1670">
        <v>1646</v>
      </c>
      <c r="M1670">
        <v>-5.319691743405376E-3</v>
      </c>
      <c r="N1670">
        <v>5.319691743405376E-3</v>
      </c>
    </row>
    <row r="1671" spans="1:14" x14ac:dyDescent="0.45">
      <c r="A1671">
        <v>1647</v>
      </c>
      <c r="B1671">
        <v>9.1347760756864491E-3</v>
      </c>
      <c r="C1671">
        <v>-9.1347760756864491E-3</v>
      </c>
      <c r="L1671">
        <v>1647</v>
      </c>
      <c r="M1671">
        <v>-7.8323782914348564E-3</v>
      </c>
      <c r="N1671">
        <v>7.8323782914348564E-3</v>
      </c>
    </row>
    <row r="1672" spans="1:14" x14ac:dyDescent="0.45">
      <c r="A1672">
        <v>1648</v>
      </c>
      <c r="B1672">
        <v>5.0789363299921803E-3</v>
      </c>
      <c r="C1672">
        <v>-5.0789363299921803E-3</v>
      </c>
      <c r="L1672">
        <v>1648</v>
      </c>
      <c r="M1672">
        <v>-4.6440113271285386E-3</v>
      </c>
      <c r="N1672">
        <v>4.6440113271285386E-3</v>
      </c>
    </row>
    <row r="1673" spans="1:14" x14ac:dyDescent="0.45">
      <c r="A1673">
        <v>1649</v>
      </c>
      <c r="B1673">
        <v>-3.1897434096167833E-3</v>
      </c>
      <c r="C1673">
        <v>3.1897434096167833E-3</v>
      </c>
      <c r="L1673">
        <v>1649</v>
      </c>
      <c r="M1673">
        <v>1.6904925754667958E-3</v>
      </c>
      <c r="N1673">
        <v>-1.6904925754667958E-3</v>
      </c>
    </row>
    <row r="1674" spans="1:14" x14ac:dyDescent="0.45">
      <c r="A1674">
        <v>1650</v>
      </c>
      <c r="B1674">
        <v>-4.6550790596740672E-3</v>
      </c>
      <c r="C1674">
        <v>4.6550790596740672E-3</v>
      </c>
      <c r="L1674">
        <v>1650</v>
      </c>
      <c r="M1674">
        <v>1.922757718561958E-3</v>
      </c>
      <c r="N1674">
        <v>-1.922757718561958E-3</v>
      </c>
    </row>
    <row r="1675" spans="1:14" x14ac:dyDescent="0.45">
      <c r="A1675">
        <v>1651</v>
      </c>
      <c r="B1675">
        <v>-8.606251973221386E-3</v>
      </c>
      <c r="C1675">
        <v>8.606251973221386E-3</v>
      </c>
      <c r="L1675">
        <v>1651</v>
      </c>
      <c r="M1675">
        <v>4.8155145007471607E-3</v>
      </c>
      <c r="N1675">
        <v>-4.8155145007471607E-3</v>
      </c>
    </row>
    <row r="1676" spans="1:14" x14ac:dyDescent="0.45">
      <c r="A1676">
        <v>1652</v>
      </c>
      <c r="B1676">
        <v>-8.0829178124866442E-3</v>
      </c>
      <c r="C1676">
        <v>8.0829178124866442E-3</v>
      </c>
      <c r="L1676">
        <v>1652</v>
      </c>
      <c r="M1676">
        <v>4.3298692015481845E-3</v>
      </c>
      <c r="N1676">
        <v>-4.3298692015481845E-3</v>
      </c>
    </row>
    <row r="1677" spans="1:14" x14ac:dyDescent="0.45">
      <c r="A1677">
        <v>1653</v>
      </c>
      <c r="B1677">
        <v>-1.4938595318111798E-2</v>
      </c>
      <c r="C1677">
        <v>1.4938595318111798E-2</v>
      </c>
      <c r="L1677">
        <v>1653</v>
      </c>
      <c r="M1677">
        <v>9.0385171024773836E-3</v>
      </c>
      <c r="N1677">
        <v>-9.0385171024773836E-3</v>
      </c>
    </row>
    <row r="1678" spans="1:14" x14ac:dyDescent="0.45">
      <c r="A1678">
        <v>1654</v>
      </c>
      <c r="B1678">
        <v>-4.1579116069760582E-3</v>
      </c>
      <c r="C1678">
        <v>4.1579116069760582E-3</v>
      </c>
      <c r="L1678">
        <v>1654</v>
      </c>
      <c r="M1678">
        <v>8.5751586809311442E-5</v>
      </c>
      <c r="N1678">
        <v>-8.5751586809311442E-5</v>
      </c>
    </row>
    <row r="1679" spans="1:14" x14ac:dyDescent="0.45">
      <c r="A1679">
        <v>1655</v>
      </c>
      <c r="B1679">
        <v>3.5874339718981584E-3</v>
      </c>
      <c r="C1679">
        <v>-3.5874339718981584E-3</v>
      </c>
      <c r="L1679">
        <v>1655</v>
      </c>
      <c r="M1679">
        <v>-6.9666627580801605E-3</v>
      </c>
      <c r="N1679">
        <v>6.9666627580801605E-3</v>
      </c>
    </row>
    <row r="1680" spans="1:14" x14ac:dyDescent="0.45">
      <c r="A1680">
        <v>1656</v>
      </c>
      <c r="B1680">
        <v>-1.1487401827512799E-3</v>
      </c>
      <c r="C1680">
        <v>1.1487401827512799E-3</v>
      </c>
      <c r="L1680">
        <v>1656</v>
      </c>
      <c r="M1680">
        <v>-3.9261008848344011E-3</v>
      </c>
      <c r="N1680">
        <v>3.9261008848344011E-3</v>
      </c>
    </row>
    <row r="1681" spans="1:14" x14ac:dyDescent="0.45">
      <c r="A1681">
        <v>1657</v>
      </c>
      <c r="B1681">
        <v>-5.7802475052537664E-3</v>
      </c>
      <c r="C1681">
        <v>5.7802475052537664E-3</v>
      </c>
      <c r="L1681">
        <v>1657</v>
      </c>
      <c r="M1681">
        <v>-8.8553901158864006E-4</v>
      </c>
      <c r="N1681">
        <v>8.8553901158864006E-4</v>
      </c>
    </row>
    <row r="1682" spans="1:14" x14ac:dyDescent="0.45">
      <c r="A1682">
        <v>1658</v>
      </c>
      <c r="B1682">
        <v>2.9042875926926868E-4</v>
      </c>
      <c r="C1682">
        <v>-2.9042875926926868E-4</v>
      </c>
      <c r="L1682">
        <v>1658</v>
      </c>
      <c r="M1682">
        <v>-6.1642922637514192E-3</v>
      </c>
      <c r="N1682">
        <v>6.1642922637514192E-3</v>
      </c>
    </row>
    <row r="1683" spans="1:14" x14ac:dyDescent="0.45">
      <c r="A1683">
        <v>1659</v>
      </c>
      <c r="B1683">
        <v>-1.36040932082382E-2</v>
      </c>
      <c r="C1683">
        <v>1.36040932082382E-2</v>
      </c>
      <c r="L1683">
        <v>1659</v>
      </c>
      <c r="M1683">
        <v>4.5199043186260456E-3</v>
      </c>
      <c r="N1683">
        <v>-4.5199043186260456E-3</v>
      </c>
    </row>
    <row r="1684" spans="1:14" x14ac:dyDescent="0.45">
      <c r="A1684">
        <v>1660</v>
      </c>
      <c r="B1684">
        <v>-2.666409248882038E-3</v>
      </c>
      <c r="C1684">
        <v>2.666409248882038E-3</v>
      </c>
      <c r="L1684">
        <v>1660</v>
      </c>
      <c r="M1684">
        <v>-4.9185064962410036E-3</v>
      </c>
      <c r="N1684">
        <v>4.9185064962410036E-3</v>
      </c>
    </row>
    <row r="1685" spans="1:14" x14ac:dyDescent="0.45">
      <c r="A1685">
        <v>1661</v>
      </c>
      <c r="B1685">
        <v>-2.3524087524411912E-3</v>
      </c>
      <c r="C1685">
        <v>2.3524087524411912E-3</v>
      </c>
      <c r="L1685">
        <v>1661</v>
      </c>
      <c r="M1685">
        <v>-5.3408067564140261E-3</v>
      </c>
      <c r="N1685">
        <v>5.3408067564140261E-3</v>
      </c>
    </row>
    <row r="1686" spans="1:14" x14ac:dyDescent="0.45">
      <c r="A1686">
        <v>1662</v>
      </c>
      <c r="B1686">
        <v>1.3085948989233771E-2</v>
      </c>
      <c r="C1686">
        <v>-1.3085948989233771E-2</v>
      </c>
      <c r="L1686">
        <v>1662</v>
      </c>
      <c r="M1686">
        <v>-1.872772500389883E-2</v>
      </c>
      <c r="N1686">
        <v>1.872772500389883E-2</v>
      </c>
    </row>
    <row r="1687" spans="1:14" x14ac:dyDescent="0.45">
      <c r="A1687">
        <v>1663</v>
      </c>
      <c r="B1687">
        <v>-1.5697429851177176E-2</v>
      </c>
      <c r="C1687">
        <v>1.5697429851177176E-2</v>
      </c>
      <c r="L1687">
        <v>1663</v>
      </c>
      <c r="M1687">
        <v>3.590843746245396E-3</v>
      </c>
      <c r="N1687">
        <v>-3.590843746245396E-3</v>
      </c>
    </row>
    <row r="1688" spans="1:14" x14ac:dyDescent="0.45">
      <c r="A1688">
        <v>1664</v>
      </c>
      <c r="B1688">
        <v>-2.2739086283309791E-3</v>
      </c>
      <c r="C1688">
        <v>2.2739086283309791E-3</v>
      </c>
      <c r="L1688">
        <v>1664</v>
      </c>
      <c r="M1688">
        <v>-7.9168383434694602E-3</v>
      </c>
      <c r="N1688">
        <v>7.9168383434694602E-3</v>
      </c>
    </row>
    <row r="1689" spans="1:14" x14ac:dyDescent="0.45">
      <c r="A1689">
        <v>1665</v>
      </c>
      <c r="B1689">
        <v>-1.36040932082382E-2</v>
      </c>
      <c r="C1689">
        <v>1.36040932082382E-2</v>
      </c>
      <c r="L1689">
        <v>1665</v>
      </c>
      <c r="M1689">
        <v>6.4636573800659625E-5</v>
      </c>
      <c r="N1689">
        <v>-6.4636573800659625E-5</v>
      </c>
    </row>
    <row r="1690" spans="1:14" x14ac:dyDescent="0.45">
      <c r="A1690">
        <v>1666</v>
      </c>
      <c r="B1690">
        <v>-1.1955590601923754E-2</v>
      </c>
      <c r="C1690">
        <v>1.1955590601923754E-2</v>
      </c>
      <c r="L1690">
        <v>1666</v>
      </c>
      <c r="M1690">
        <v>-1.3711843107876162E-3</v>
      </c>
      <c r="N1690">
        <v>1.3711843107876162E-3</v>
      </c>
    </row>
    <row r="1691" spans="1:14" x14ac:dyDescent="0.45">
      <c r="A1691">
        <v>1667</v>
      </c>
      <c r="B1691">
        <v>-8.2399180607070684E-3</v>
      </c>
      <c r="C1691">
        <v>8.2399180607070684E-3</v>
      </c>
      <c r="L1691">
        <v>1667</v>
      </c>
      <c r="M1691">
        <v>-6.1431772507427674E-3</v>
      </c>
      <c r="N1691">
        <v>6.1431772507427674E-3</v>
      </c>
    </row>
    <row r="1692" spans="1:14" x14ac:dyDescent="0.45">
      <c r="A1692">
        <v>1668</v>
      </c>
      <c r="B1692">
        <v>-9.1295861339561312E-3</v>
      </c>
      <c r="C1692">
        <v>9.1295861339561312E-3</v>
      </c>
      <c r="L1692">
        <v>1668</v>
      </c>
      <c r="M1692">
        <v>-5.6786469645524447E-3</v>
      </c>
      <c r="N1692">
        <v>5.6786469645524447E-3</v>
      </c>
    </row>
    <row r="1693" spans="1:14" x14ac:dyDescent="0.45">
      <c r="A1693">
        <v>1669</v>
      </c>
      <c r="B1693">
        <v>-9.1323981042064351E-4</v>
      </c>
      <c r="C1693">
        <v>9.1323981042064351E-4</v>
      </c>
      <c r="L1693">
        <v>1669</v>
      </c>
      <c r="M1693">
        <v>-1.4610297467211864E-2</v>
      </c>
      <c r="N1693">
        <v>1.4610297467211864E-2</v>
      </c>
    </row>
    <row r="1694" spans="1:14" x14ac:dyDescent="0.45">
      <c r="A1694">
        <v>1670</v>
      </c>
      <c r="B1694">
        <v>-2.0852271334414411E-2</v>
      </c>
      <c r="C1694">
        <v>2.0852271334414411E-2</v>
      </c>
      <c r="L1694">
        <v>1670</v>
      </c>
      <c r="M1694">
        <v>4.6582182096503114E-4</v>
      </c>
      <c r="N1694">
        <v>-4.6582182096503114E-4</v>
      </c>
    </row>
    <row r="1695" spans="1:14" x14ac:dyDescent="0.45">
      <c r="A1695">
        <v>1671</v>
      </c>
      <c r="B1695">
        <v>-1.263592501087892E-2</v>
      </c>
      <c r="C1695">
        <v>1.263592501087892E-2</v>
      </c>
      <c r="L1695">
        <v>1671</v>
      </c>
      <c r="M1695">
        <v>-6.1431772507427674E-3</v>
      </c>
      <c r="N1695">
        <v>6.1431772507427674E-3</v>
      </c>
    </row>
    <row r="1696" spans="1:14" x14ac:dyDescent="0.45">
      <c r="A1696">
        <v>1672</v>
      </c>
      <c r="B1696">
        <v>-9.626753586654142E-3</v>
      </c>
      <c r="C1696">
        <v>9.626753586654142E-3</v>
      </c>
      <c r="L1696">
        <v>1672</v>
      </c>
      <c r="M1696">
        <v>-9.310429202040435E-3</v>
      </c>
      <c r="N1696">
        <v>9.310429202040435E-3</v>
      </c>
    </row>
    <row r="1697" spans="1:14" x14ac:dyDescent="0.45">
      <c r="A1697">
        <v>1673</v>
      </c>
      <c r="B1697">
        <v>-6.3035816659885117E-3</v>
      </c>
      <c r="C1697">
        <v>6.3035816659885117E-3</v>
      </c>
      <c r="L1697">
        <v>1673</v>
      </c>
      <c r="M1697">
        <v>-1.3470086764744704E-2</v>
      </c>
      <c r="N1697">
        <v>1.3470086764744704E-2</v>
      </c>
    </row>
    <row r="1698" spans="1:14" x14ac:dyDescent="0.45">
      <c r="A1698">
        <v>1674</v>
      </c>
      <c r="B1698">
        <v>-1.6168430595838446E-2</v>
      </c>
      <c r="C1698">
        <v>1.6168430595838446E-2</v>
      </c>
      <c r="L1698">
        <v>1674</v>
      </c>
      <c r="M1698">
        <v>-5.5941869125178392E-3</v>
      </c>
      <c r="N1698">
        <v>5.5941869125178392E-3</v>
      </c>
    </row>
    <row r="1699" spans="1:14" x14ac:dyDescent="0.45">
      <c r="A1699">
        <v>1675</v>
      </c>
      <c r="B1699">
        <v>-1.6770264880683401E-2</v>
      </c>
      <c r="C1699">
        <v>1.6770264880683401E-2</v>
      </c>
      <c r="L1699">
        <v>1675</v>
      </c>
      <c r="M1699">
        <v>-7.87460831745216E-3</v>
      </c>
      <c r="N1699">
        <v>7.87460831745216E-3</v>
      </c>
    </row>
    <row r="1700" spans="1:14" x14ac:dyDescent="0.45">
      <c r="A1700">
        <v>1676</v>
      </c>
      <c r="B1700">
        <v>-7.1147496151273675E-3</v>
      </c>
      <c r="C1700">
        <v>7.1147496151273675E-3</v>
      </c>
      <c r="L1700">
        <v>1676</v>
      </c>
      <c r="M1700">
        <v>-1.7270789106301906E-2</v>
      </c>
      <c r="N1700">
        <v>1.7270789106301906E-2</v>
      </c>
    </row>
    <row r="1701" spans="1:14" x14ac:dyDescent="0.45">
      <c r="A1701">
        <v>1677</v>
      </c>
      <c r="B1701">
        <v>-1.5488096186883278E-2</v>
      </c>
      <c r="C1701">
        <v>1.5488096186883278E-2</v>
      </c>
      <c r="L1701">
        <v>1677</v>
      </c>
      <c r="M1701">
        <v>-1.1907575802104522E-2</v>
      </c>
      <c r="N1701">
        <v>1.1907575802104522E-2</v>
      </c>
    </row>
    <row r="1702" spans="1:14" x14ac:dyDescent="0.45">
      <c r="A1702">
        <v>1678</v>
      </c>
      <c r="B1702">
        <v>-1.6325430844058866E-2</v>
      </c>
      <c r="C1702">
        <v>1.6325430844058866E-2</v>
      </c>
      <c r="L1702">
        <v>1678</v>
      </c>
      <c r="M1702">
        <v>-1.3258936634658193E-2</v>
      </c>
      <c r="N1702">
        <v>1.3258936634658193E-2</v>
      </c>
    </row>
    <row r="1703" spans="1:14" x14ac:dyDescent="0.45">
      <c r="A1703">
        <v>1679</v>
      </c>
      <c r="B1703">
        <v>-6.3820817900987238E-3</v>
      </c>
      <c r="C1703">
        <v>6.3820817900987238E-3</v>
      </c>
      <c r="L1703">
        <v>1679</v>
      </c>
      <c r="M1703">
        <v>-2.5421184127641234E-2</v>
      </c>
      <c r="N1703">
        <v>2.5421184127641234E-2</v>
      </c>
    </row>
    <row r="1704" spans="1:14" x14ac:dyDescent="0.45">
      <c r="A1704">
        <v>1680</v>
      </c>
      <c r="B1704">
        <v>5.21266773800457E-2</v>
      </c>
      <c r="C1704">
        <v>0.94787332261995427</v>
      </c>
      <c r="L1704">
        <v>1680</v>
      </c>
      <c r="M1704">
        <v>2.3227805844290933E-2</v>
      </c>
      <c r="N1704">
        <v>0.97677219415570904</v>
      </c>
    </row>
    <row r="1705" spans="1:14" x14ac:dyDescent="0.45">
      <c r="A1705">
        <v>1681</v>
      </c>
      <c r="B1705">
        <v>5.1498676387164016E-2</v>
      </c>
      <c r="C1705">
        <v>-5.1498676387164016E-2</v>
      </c>
      <c r="L1705">
        <v>1681</v>
      </c>
      <c r="M1705">
        <v>2.3375610935351489E-2</v>
      </c>
      <c r="N1705">
        <v>-2.3375610935351489E-2</v>
      </c>
    </row>
    <row r="1706" spans="1:14" x14ac:dyDescent="0.45">
      <c r="A1706">
        <v>1682</v>
      </c>
      <c r="B1706">
        <v>2.2165796677981589E-2</v>
      </c>
      <c r="C1706">
        <v>-2.2165796677981589E-2</v>
      </c>
      <c r="L1706">
        <v>1682</v>
      </c>
      <c r="M1706">
        <v>4.6771045348936925E-2</v>
      </c>
      <c r="N1706">
        <v>-4.6771045348936925E-2</v>
      </c>
    </row>
    <row r="1707" spans="1:14" x14ac:dyDescent="0.45">
      <c r="A1707">
        <v>1683</v>
      </c>
      <c r="B1707">
        <v>3.4568816287395027E-2</v>
      </c>
      <c r="C1707">
        <v>-3.4568816287395027E-2</v>
      </c>
      <c r="L1707">
        <v>1683</v>
      </c>
      <c r="M1707">
        <v>2.7493038472038461E-2</v>
      </c>
      <c r="N1707">
        <v>-2.7493038472038461E-2</v>
      </c>
    </row>
    <row r="1708" spans="1:14" x14ac:dyDescent="0.45">
      <c r="A1708">
        <v>1684</v>
      </c>
      <c r="B1708">
        <v>1.6435287617936136E-2</v>
      </c>
      <c r="C1708">
        <v>-1.6435287617936136E-2</v>
      </c>
      <c r="L1708">
        <v>1684</v>
      </c>
      <c r="M1708">
        <v>4.0119816251211818E-2</v>
      </c>
      <c r="N1708">
        <v>-4.0119816251211818E-2</v>
      </c>
    </row>
    <row r="1709" spans="1:14" x14ac:dyDescent="0.45">
      <c r="A1709">
        <v>1685</v>
      </c>
      <c r="B1709">
        <v>2.6326303255822803E-2</v>
      </c>
      <c r="C1709">
        <v>-2.6326303255822803E-2</v>
      </c>
      <c r="L1709">
        <v>1685</v>
      </c>
      <c r="M1709">
        <v>2.9984610007059292E-2</v>
      </c>
      <c r="N1709">
        <v>-2.9984610007059292E-2</v>
      </c>
    </row>
    <row r="1710" spans="1:14" x14ac:dyDescent="0.45">
      <c r="A1710">
        <v>1686</v>
      </c>
      <c r="B1710">
        <v>2.7372971577292293E-2</v>
      </c>
      <c r="C1710">
        <v>-2.7372971577292293E-2</v>
      </c>
      <c r="L1710">
        <v>1686</v>
      </c>
      <c r="M1710">
        <v>2.6986278159830832E-2</v>
      </c>
      <c r="N1710">
        <v>-2.6986278159830832E-2</v>
      </c>
    </row>
    <row r="1711" spans="1:14" x14ac:dyDescent="0.45">
      <c r="A1711">
        <v>1687</v>
      </c>
      <c r="B1711">
        <v>3.1533478155133514E-2</v>
      </c>
      <c r="C1711">
        <v>-3.1533478155133514E-2</v>
      </c>
      <c r="L1711">
        <v>1687</v>
      </c>
      <c r="M1711">
        <v>2.2594355454031399E-2</v>
      </c>
      <c r="N1711">
        <v>-2.2594355454031399E-2</v>
      </c>
    </row>
    <row r="1712" spans="1:14" x14ac:dyDescent="0.45">
      <c r="A1712">
        <v>1688</v>
      </c>
      <c r="B1712">
        <v>2.3814299284296035E-2</v>
      </c>
      <c r="C1712">
        <v>-2.3814299284296035E-2</v>
      </c>
      <c r="L1712">
        <v>1688</v>
      </c>
      <c r="M1712">
        <v>2.8020913797254739E-2</v>
      </c>
      <c r="N1712">
        <v>-2.8020913797254739E-2</v>
      </c>
    </row>
    <row r="1713" spans="1:14" x14ac:dyDescent="0.45">
      <c r="A1713">
        <v>1689</v>
      </c>
      <c r="B1713">
        <v>2.0988294816328412E-2</v>
      </c>
      <c r="C1713">
        <v>-2.0988294816328412E-2</v>
      </c>
      <c r="L1713">
        <v>1689</v>
      </c>
      <c r="M1713">
        <v>2.6648437951692416E-2</v>
      </c>
      <c r="N1713">
        <v>-2.6648437951692416E-2</v>
      </c>
    </row>
    <row r="1714" spans="1:14" x14ac:dyDescent="0.45">
      <c r="A1714">
        <v>1690</v>
      </c>
      <c r="B1714">
        <v>1.8031456808177106E-2</v>
      </c>
      <c r="C1714">
        <v>-1.8031456808177106E-2</v>
      </c>
      <c r="L1714">
        <v>1690</v>
      </c>
      <c r="M1714">
        <v>2.8400984031410458E-2</v>
      </c>
      <c r="N1714">
        <v>-2.8400984031410458E-2</v>
      </c>
    </row>
    <row r="1715" spans="1:14" x14ac:dyDescent="0.45">
      <c r="A1715">
        <v>1691</v>
      </c>
      <c r="B1715">
        <v>-8.3445848928540168E-3</v>
      </c>
      <c r="C1715">
        <v>8.3445848928540168E-3</v>
      </c>
      <c r="L1715">
        <v>1691</v>
      </c>
      <c r="M1715">
        <v>4.9621572105104823E-2</v>
      </c>
      <c r="N1715">
        <v>-4.9621572105104823E-2</v>
      </c>
    </row>
    <row r="1716" spans="1:14" x14ac:dyDescent="0.45">
      <c r="A1716">
        <v>1692</v>
      </c>
      <c r="B1716">
        <v>3.0277476169370127E-2</v>
      </c>
      <c r="C1716">
        <v>-3.0277476169370127E-2</v>
      </c>
      <c r="L1716">
        <v>1692</v>
      </c>
      <c r="M1716">
        <v>1.78857075531022E-2</v>
      </c>
      <c r="N1716">
        <v>-1.78857075531022E-2</v>
      </c>
    </row>
    <row r="1717" spans="1:14" x14ac:dyDescent="0.45">
      <c r="A1717">
        <v>1693</v>
      </c>
      <c r="B1717">
        <v>1.2327114456168391E-2</v>
      </c>
      <c r="C1717">
        <v>-1.2327114456168391E-2</v>
      </c>
      <c r="L1717">
        <v>1693</v>
      </c>
      <c r="M1717">
        <v>3.1969421229872494E-2</v>
      </c>
      <c r="N1717">
        <v>-3.1969421229872494E-2</v>
      </c>
    </row>
    <row r="1718" spans="1:14" x14ac:dyDescent="0.45">
      <c r="A1718">
        <v>1694</v>
      </c>
      <c r="B1718">
        <v>3.428098249899092E-2</v>
      </c>
      <c r="C1718">
        <v>-3.428098249899092E-2</v>
      </c>
      <c r="L1718">
        <v>1694</v>
      </c>
      <c r="M1718">
        <v>1.1699008741567424E-2</v>
      </c>
      <c r="N1718">
        <v>-1.1699008741567424E-2</v>
      </c>
    </row>
    <row r="1719" spans="1:14" x14ac:dyDescent="0.45">
      <c r="A1719">
        <v>1695</v>
      </c>
      <c r="B1719">
        <v>9.4226098640905597E-3</v>
      </c>
      <c r="C1719">
        <v>-9.4226098640905597E-3</v>
      </c>
      <c r="L1719">
        <v>1695</v>
      </c>
      <c r="M1719">
        <v>3.1293740813595657E-2</v>
      </c>
      <c r="N1719">
        <v>-3.1293740813595657E-2</v>
      </c>
    </row>
    <row r="1720" spans="1:14" x14ac:dyDescent="0.45">
      <c r="A1720">
        <v>1696</v>
      </c>
      <c r="B1720">
        <v>1.8319290596581217E-2</v>
      </c>
      <c r="C1720">
        <v>-1.8319290596581217E-2</v>
      </c>
      <c r="L1720">
        <v>1696</v>
      </c>
      <c r="M1720">
        <v>2.3080000753230374E-2</v>
      </c>
      <c r="N1720">
        <v>-2.3080000753230374E-2</v>
      </c>
    </row>
    <row r="1721" spans="1:14" x14ac:dyDescent="0.45">
      <c r="A1721">
        <v>1697</v>
      </c>
      <c r="B1721">
        <v>3.373148163021944E-2</v>
      </c>
      <c r="C1721">
        <v>-3.373148163021944E-2</v>
      </c>
      <c r="L1721">
        <v>1697</v>
      </c>
      <c r="M1721">
        <v>1.0178727804944544E-2</v>
      </c>
      <c r="N1721">
        <v>-1.0178727804944544E-2</v>
      </c>
    </row>
    <row r="1722" spans="1:14" x14ac:dyDescent="0.45">
      <c r="A1722">
        <v>1698</v>
      </c>
      <c r="B1722">
        <v>2.6823470708520813E-2</v>
      </c>
      <c r="C1722">
        <v>-2.6823470708520813E-2</v>
      </c>
      <c r="L1722">
        <v>1698</v>
      </c>
      <c r="M1722">
        <v>1.5457481057107321E-2</v>
      </c>
      <c r="N1722">
        <v>-1.5457481057107321E-2</v>
      </c>
    </row>
    <row r="1723" spans="1:14" x14ac:dyDescent="0.45">
      <c r="A1723">
        <v>1699</v>
      </c>
      <c r="B1723">
        <v>2.5541302014720692E-2</v>
      </c>
      <c r="C1723">
        <v>-2.5541302014720692E-2</v>
      </c>
      <c r="L1723">
        <v>1699</v>
      </c>
      <c r="M1723">
        <v>1.6428771655505273E-2</v>
      </c>
      <c r="N1723">
        <v>-1.6428771655505273E-2</v>
      </c>
    </row>
    <row r="1724" spans="1:14" x14ac:dyDescent="0.45">
      <c r="A1724">
        <v>1700</v>
      </c>
      <c r="B1724">
        <v>2.3055464751230652E-2</v>
      </c>
      <c r="C1724">
        <v>-2.3055464751230652E-2</v>
      </c>
      <c r="L1724">
        <v>1700</v>
      </c>
      <c r="M1724">
        <v>1.7590097370981085E-2</v>
      </c>
      <c r="N1724">
        <v>-1.7590097370981085E-2</v>
      </c>
    </row>
    <row r="1725" spans="1:14" x14ac:dyDescent="0.45">
      <c r="A1725">
        <v>1701</v>
      </c>
      <c r="B1725">
        <v>2.8759807103239367E-2</v>
      </c>
      <c r="C1725">
        <v>-2.8759807103239367E-2</v>
      </c>
      <c r="L1725">
        <v>1701</v>
      </c>
      <c r="M1725">
        <v>1.1699008741567424E-2</v>
      </c>
      <c r="N1725">
        <v>-1.1699008741567424E-2</v>
      </c>
    </row>
    <row r="1726" spans="1:14" x14ac:dyDescent="0.45">
      <c r="A1726">
        <v>1702</v>
      </c>
      <c r="B1726">
        <v>1.470828488751148E-2</v>
      </c>
      <c r="C1726">
        <v>-1.470828488751148E-2</v>
      </c>
      <c r="L1726">
        <v>1702</v>
      </c>
      <c r="M1726">
        <v>2.2235400232884332E-2</v>
      </c>
      <c r="N1726">
        <v>-2.2235400232884332E-2</v>
      </c>
    </row>
    <row r="1727" spans="1:14" x14ac:dyDescent="0.45">
      <c r="A1727">
        <v>1703</v>
      </c>
      <c r="B1727">
        <v>1.3085948989233771E-2</v>
      </c>
      <c r="C1727">
        <v>-1.3085948989233771E-2</v>
      </c>
      <c r="L1727">
        <v>1703</v>
      </c>
      <c r="M1727">
        <v>2.2509895401996795E-2</v>
      </c>
      <c r="N1727">
        <v>-2.2509895401996795E-2</v>
      </c>
    </row>
    <row r="1728" spans="1:14" x14ac:dyDescent="0.45">
      <c r="A1728">
        <v>1704</v>
      </c>
      <c r="B1728">
        <v>1.9758459538601763E-2</v>
      </c>
      <c r="C1728">
        <v>-1.9758459538601763E-2</v>
      </c>
      <c r="L1728">
        <v>1704</v>
      </c>
      <c r="M1728">
        <v>1.6259851551436066E-2</v>
      </c>
      <c r="N1728">
        <v>-1.6259851551436066E-2</v>
      </c>
    </row>
    <row r="1729" spans="1:14" x14ac:dyDescent="0.45">
      <c r="A1729">
        <v>1705</v>
      </c>
      <c r="B1729">
        <v>4.6341022933676472E-3</v>
      </c>
      <c r="C1729">
        <v>-4.6341022933676472E-3</v>
      </c>
      <c r="L1729">
        <v>1705</v>
      </c>
      <c r="M1729">
        <v>2.8189833901323947E-2</v>
      </c>
      <c r="N1729">
        <v>-2.8189833901323947E-2</v>
      </c>
    </row>
    <row r="1730" spans="1:14" x14ac:dyDescent="0.45">
      <c r="A1730">
        <v>1706</v>
      </c>
      <c r="B1730">
        <v>3.0853143746178341E-2</v>
      </c>
      <c r="C1730">
        <v>-3.0853143746178341E-2</v>
      </c>
      <c r="L1730">
        <v>1706</v>
      </c>
      <c r="M1730">
        <v>6.12464530728353E-3</v>
      </c>
      <c r="N1730">
        <v>-6.12464530728353E-3</v>
      </c>
    </row>
    <row r="1731" spans="1:14" x14ac:dyDescent="0.45">
      <c r="A1731">
        <v>1707</v>
      </c>
      <c r="B1731">
        <v>1.7298788983148464E-2</v>
      </c>
      <c r="C1731">
        <v>-1.7298788983148464E-2</v>
      </c>
      <c r="L1731">
        <v>1707</v>
      </c>
      <c r="M1731">
        <v>1.5225215914012161E-2</v>
      </c>
      <c r="N1731">
        <v>-1.5225215914012161E-2</v>
      </c>
    </row>
    <row r="1732" spans="1:14" x14ac:dyDescent="0.45">
      <c r="A1732">
        <v>1708</v>
      </c>
      <c r="B1732">
        <v>1.8999625005536383E-2</v>
      </c>
      <c r="C1732">
        <v>-1.8999625005536383E-2</v>
      </c>
      <c r="L1732">
        <v>1708</v>
      </c>
      <c r="M1732">
        <v>1.332486474323356E-2</v>
      </c>
      <c r="N1732">
        <v>-1.332486474323356E-2</v>
      </c>
    </row>
    <row r="1733" spans="1:14" x14ac:dyDescent="0.45">
      <c r="A1733">
        <v>1709</v>
      </c>
      <c r="B1733">
        <v>-1.0621088492050153E-2</v>
      </c>
      <c r="C1733">
        <v>1.0621088492050153E-2</v>
      </c>
      <c r="L1733">
        <v>1709</v>
      </c>
      <c r="M1733">
        <v>3.6699184143810341E-2</v>
      </c>
      <c r="N1733">
        <v>-3.6699184143810341E-2</v>
      </c>
    </row>
    <row r="1734" spans="1:14" x14ac:dyDescent="0.45">
      <c r="A1734">
        <v>1710</v>
      </c>
      <c r="B1734">
        <v>1.9127646575469752E-3</v>
      </c>
      <c r="C1734">
        <v>-1.9127646575469752E-3</v>
      </c>
      <c r="L1734">
        <v>1710</v>
      </c>
      <c r="M1734">
        <v>2.5951642522406927E-2</v>
      </c>
      <c r="N1734">
        <v>-2.5951642522406927E-2</v>
      </c>
    </row>
    <row r="1735" spans="1:14" x14ac:dyDescent="0.45">
      <c r="A1735">
        <v>1711</v>
      </c>
      <c r="B1735">
        <v>3.6348152433893166E-2</v>
      </c>
      <c r="C1735">
        <v>-3.6348152433893166E-2</v>
      </c>
      <c r="L1735">
        <v>1711</v>
      </c>
      <c r="M1735">
        <v>-1.9835196880384981E-3</v>
      </c>
      <c r="N1735">
        <v>1.9835196880384981E-3</v>
      </c>
    </row>
    <row r="1736" spans="1:14" x14ac:dyDescent="0.45">
      <c r="A1736">
        <v>1712</v>
      </c>
      <c r="B1736">
        <v>2.5645968846867637E-2</v>
      </c>
      <c r="C1736">
        <v>-2.5645968846867637E-2</v>
      </c>
      <c r="L1736">
        <v>1712</v>
      </c>
      <c r="M1736">
        <v>6.5469455674565516E-3</v>
      </c>
      <c r="N1736">
        <v>-6.5469455674565516E-3</v>
      </c>
    </row>
    <row r="1737" spans="1:14" x14ac:dyDescent="0.45">
      <c r="A1737">
        <v>1713</v>
      </c>
      <c r="B1737">
        <v>2.1747129349393792E-2</v>
      </c>
      <c r="C1737">
        <v>-2.1747129349393792E-2</v>
      </c>
      <c r="L1737">
        <v>1713</v>
      </c>
      <c r="M1737">
        <v>8.8062519593822206E-3</v>
      </c>
      <c r="N1737">
        <v>-8.8062519593822206E-3</v>
      </c>
    </row>
    <row r="1738" spans="1:14" x14ac:dyDescent="0.45">
      <c r="A1738">
        <v>1714</v>
      </c>
      <c r="B1738">
        <v>2.8184139526431146E-2</v>
      </c>
      <c r="C1738">
        <v>-2.8184139526431146E-2</v>
      </c>
      <c r="L1738">
        <v>1714</v>
      </c>
      <c r="M1738">
        <v>2.8307032779339557E-3</v>
      </c>
      <c r="N1738">
        <v>-2.8307032779339557E-3</v>
      </c>
    </row>
    <row r="1739" spans="1:14" x14ac:dyDescent="0.45">
      <c r="A1739">
        <v>1715</v>
      </c>
      <c r="B1739">
        <v>-4.2887451471597463E-3</v>
      </c>
      <c r="C1739">
        <v>4.2887451471597463E-3</v>
      </c>
      <c r="L1739">
        <v>1715</v>
      </c>
      <c r="M1739">
        <v>2.8865514317600781E-2</v>
      </c>
      <c r="N1739">
        <v>-2.8865514317600781E-2</v>
      </c>
    </row>
    <row r="1740" spans="1:14" x14ac:dyDescent="0.45">
      <c r="A1740">
        <v>1716</v>
      </c>
      <c r="B1740">
        <v>8.7684421631721281E-3</v>
      </c>
      <c r="C1740">
        <v>-8.7684421631721281E-3</v>
      </c>
      <c r="L1740">
        <v>1716</v>
      </c>
      <c r="M1740">
        <v>1.7590097370981085E-2</v>
      </c>
      <c r="N1740">
        <v>-1.7590097370981085E-2</v>
      </c>
    </row>
    <row r="1741" spans="1:14" x14ac:dyDescent="0.45">
      <c r="A1741">
        <v>1717</v>
      </c>
      <c r="B1741">
        <v>1.9601459290381339E-2</v>
      </c>
      <c r="C1741">
        <v>-1.9601459290381339E-2</v>
      </c>
      <c r="L1741">
        <v>1717</v>
      </c>
      <c r="M1741">
        <v>8.8062519593822206E-3</v>
      </c>
      <c r="N1741">
        <v>-8.8062519593822206E-3</v>
      </c>
    </row>
    <row r="1742" spans="1:14" x14ac:dyDescent="0.45">
      <c r="A1742">
        <v>1718</v>
      </c>
      <c r="B1742">
        <v>2.3264798415524549E-2</v>
      </c>
      <c r="C1742">
        <v>-2.3264798415524549E-2</v>
      </c>
      <c r="L1742">
        <v>1718</v>
      </c>
      <c r="M1742">
        <v>5.7656900861364612E-3</v>
      </c>
      <c r="N1742">
        <v>-5.7656900861364612E-3</v>
      </c>
    </row>
    <row r="1743" spans="1:14" x14ac:dyDescent="0.45">
      <c r="A1743">
        <v>1719</v>
      </c>
      <c r="B1743">
        <v>2.3575986941715091E-3</v>
      </c>
      <c r="C1743">
        <v>-2.3575986941715091E-3</v>
      </c>
      <c r="L1743">
        <v>1719</v>
      </c>
      <c r="M1743">
        <v>2.2552125428014096E-2</v>
      </c>
      <c r="N1743">
        <v>-2.2552125428014096E-2</v>
      </c>
    </row>
    <row r="1744" spans="1:14" x14ac:dyDescent="0.45">
      <c r="A1744">
        <v>1720</v>
      </c>
      <c r="B1744">
        <v>2.0150960159152818E-2</v>
      </c>
      <c r="C1744">
        <v>-2.0150960159152818E-2</v>
      </c>
      <c r="L1744">
        <v>1720</v>
      </c>
      <c r="M1744">
        <v>7.5604661918718058E-3</v>
      </c>
      <c r="N1744">
        <v>-7.5604661918718058E-3</v>
      </c>
    </row>
    <row r="1745" spans="1:14" x14ac:dyDescent="0.45">
      <c r="A1745">
        <v>1721</v>
      </c>
      <c r="B1745">
        <v>2.0412627239520191E-2</v>
      </c>
      <c r="C1745">
        <v>-2.0412627239520191E-2</v>
      </c>
      <c r="L1745">
        <v>1721</v>
      </c>
      <c r="M1745">
        <v>7.0537058796641787E-3</v>
      </c>
      <c r="N1745">
        <v>-7.0537058796641787E-3</v>
      </c>
    </row>
    <row r="1746" spans="1:14" x14ac:dyDescent="0.45">
      <c r="A1746">
        <v>1722</v>
      </c>
      <c r="B1746">
        <v>1.8136123640324055E-2</v>
      </c>
      <c r="C1746">
        <v>-1.8136123640324055E-2</v>
      </c>
      <c r="L1746">
        <v>1722</v>
      </c>
      <c r="M1746">
        <v>8.6795618813303149E-3</v>
      </c>
      <c r="N1746">
        <v>-8.6795618813303149E-3</v>
      </c>
    </row>
    <row r="1747" spans="1:14" x14ac:dyDescent="0.45">
      <c r="A1747">
        <v>1723</v>
      </c>
      <c r="B1747">
        <v>1.0861778806111107E-2</v>
      </c>
      <c r="C1747">
        <v>-1.0861778806111107E-2</v>
      </c>
      <c r="L1747">
        <v>1723</v>
      </c>
      <c r="M1747">
        <v>1.4169465263579605E-2</v>
      </c>
      <c r="N1747">
        <v>-1.4169465263579605E-2</v>
      </c>
    </row>
    <row r="1748" spans="1:14" x14ac:dyDescent="0.45">
      <c r="A1748">
        <v>1724</v>
      </c>
      <c r="B1748">
        <v>2.5541302014720692E-2</v>
      </c>
      <c r="C1748">
        <v>-2.5541302014720692E-2</v>
      </c>
      <c r="L1748">
        <v>1724</v>
      </c>
      <c r="M1748">
        <v>2.0705628096225163E-3</v>
      </c>
      <c r="N1748">
        <v>-2.0705628096225163E-3</v>
      </c>
    </row>
    <row r="1749" spans="1:14" x14ac:dyDescent="0.45">
      <c r="A1749">
        <v>1725</v>
      </c>
      <c r="B1749">
        <v>8.2712747104741208E-3</v>
      </c>
      <c r="C1749">
        <v>-8.2712747104741208E-3</v>
      </c>
      <c r="L1749">
        <v>1725</v>
      </c>
      <c r="M1749">
        <v>1.5035180796934298E-2</v>
      </c>
      <c r="N1749">
        <v>-1.5035180796934298E-2</v>
      </c>
    </row>
    <row r="1750" spans="1:14" x14ac:dyDescent="0.45">
      <c r="A1750">
        <v>1726</v>
      </c>
      <c r="B1750">
        <v>1.0102944273045728E-2</v>
      </c>
      <c r="C1750">
        <v>-1.0102944273045728E-2</v>
      </c>
      <c r="L1750">
        <v>1726</v>
      </c>
      <c r="M1750">
        <v>1.3198174665181653E-2</v>
      </c>
      <c r="N1750">
        <v>-1.3198174665181653E-2</v>
      </c>
    </row>
    <row r="1751" spans="1:14" x14ac:dyDescent="0.45">
      <c r="A1751">
        <v>1727</v>
      </c>
      <c r="B1751">
        <v>4.0322680085226915E-3</v>
      </c>
      <c r="C1751">
        <v>-4.0322680085226915E-3</v>
      </c>
      <c r="L1751">
        <v>1727</v>
      </c>
      <c r="M1751">
        <v>1.7611212383989737E-2</v>
      </c>
      <c r="N1751">
        <v>-1.7611212383989737E-2</v>
      </c>
    </row>
    <row r="1752" spans="1:14" x14ac:dyDescent="0.45">
      <c r="A1752">
        <v>1728</v>
      </c>
      <c r="B1752">
        <v>1.2824281908866399E-2</v>
      </c>
      <c r="C1752">
        <v>-1.2824281908866399E-2</v>
      </c>
      <c r="L1752">
        <v>1728</v>
      </c>
      <c r="M1752">
        <v>1.011538276591859E-2</v>
      </c>
      <c r="N1752">
        <v>-1.011538276591859E-2</v>
      </c>
    </row>
    <row r="1753" spans="1:14" x14ac:dyDescent="0.45">
      <c r="A1753">
        <v>1729</v>
      </c>
      <c r="B1753">
        <v>2.4023632948589932E-2</v>
      </c>
      <c r="C1753">
        <v>-2.4023632948589932E-2</v>
      </c>
      <c r="L1753">
        <v>1729</v>
      </c>
      <c r="M1753">
        <v>9.7258213317265828E-4</v>
      </c>
      <c r="N1753">
        <v>-9.7258213317265828E-4</v>
      </c>
    </row>
    <row r="1754" spans="1:14" x14ac:dyDescent="0.45">
      <c r="A1754">
        <v>1730</v>
      </c>
      <c r="B1754">
        <v>2.551513530668395E-2</v>
      </c>
      <c r="C1754">
        <v>-2.551513530668395E-2</v>
      </c>
      <c r="L1754">
        <v>1730</v>
      </c>
      <c r="M1754">
        <v>-1.3500692977789662E-3</v>
      </c>
      <c r="N1754">
        <v>1.3500692977789662E-3</v>
      </c>
    </row>
    <row r="1755" spans="1:14" x14ac:dyDescent="0.45">
      <c r="A1755">
        <v>1731</v>
      </c>
      <c r="B1755">
        <v>1.0181444397155938E-2</v>
      </c>
      <c r="C1755">
        <v>-1.0181444397155938E-2</v>
      </c>
      <c r="L1755">
        <v>1731</v>
      </c>
      <c r="M1755">
        <v>1.0917753260247333E-2</v>
      </c>
      <c r="N1755">
        <v>-1.0917753260247333E-2</v>
      </c>
    </row>
    <row r="1756" spans="1:14" x14ac:dyDescent="0.45">
      <c r="A1756">
        <v>1732</v>
      </c>
      <c r="B1756">
        <v>2.0098626743079346E-2</v>
      </c>
      <c r="C1756">
        <v>-2.0098626743079346E-2</v>
      </c>
      <c r="L1756">
        <v>1732</v>
      </c>
      <c r="M1756">
        <v>2.471748056786887E-3</v>
      </c>
      <c r="N1756">
        <v>-2.471748056786887E-3</v>
      </c>
    </row>
    <row r="1757" spans="1:14" x14ac:dyDescent="0.45">
      <c r="A1757">
        <v>1733</v>
      </c>
      <c r="B1757">
        <v>1.4865285135731902E-2</v>
      </c>
      <c r="C1757">
        <v>-1.4865285135731902E-2</v>
      </c>
      <c r="L1757">
        <v>1733</v>
      </c>
      <c r="M1757">
        <v>6.1668753333008319E-3</v>
      </c>
      <c r="N1757">
        <v>-6.1668753333008319E-3</v>
      </c>
    </row>
    <row r="1758" spans="1:14" x14ac:dyDescent="0.45">
      <c r="A1758">
        <v>1734</v>
      </c>
      <c r="B1758">
        <v>1.2170114207947967E-2</v>
      </c>
      <c r="C1758">
        <v>-1.2170114207947967E-2</v>
      </c>
      <c r="L1758">
        <v>1734</v>
      </c>
      <c r="M1758">
        <v>8.1728015691226886E-3</v>
      </c>
      <c r="N1758">
        <v>-8.1728015691226886E-3</v>
      </c>
    </row>
    <row r="1759" spans="1:14" x14ac:dyDescent="0.45">
      <c r="A1759">
        <v>1735</v>
      </c>
      <c r="B1759">
        <v>-7.2194164472743159E-3</v>
      </c>
      <c r="C1759">
        <v>7.2194164472743159E-3</v>
      </c>
      <c r="L1759">
        <v>1735</v>
      </c>
      <c r="M1759">
        <v>2.3481186000394748E-2</v>
      </c>
      <c r="N1759">
        <v>-2.3481186000394748E-2</v>
      </c>
    </row>
    <row r="1760" spans="1:14" x14ac:dyDescent="0.45">
      <c r="A1760">
        <v>1736</v>
      </c>
      <c r="B1760">
        <v>-6.1465814177680891E-3</v>
      </c>
      <c r="C1760">
        <v>6.1465814177680891E-3</v>
      </c>
      <c r="L1760">
        <v>1736</v>
      </c>
      <c r="M1760">
        <v>2.244655036297084E-2</v>
      </c>
      <c r="N1760">
        <v>-2.244655036297084E-2</v>
      </c>
    </row>
    <row r="1761" spans="1:14" x14ac:dyDescent="0.45">
      <c r="A1761">
        <v>1737</v>
      </c>
      <c r="B1761">
        <v>-6.7773943809000883E-4</v>
      </c>
      <c r="C1761">
        <v>6.7773943809000883E-4</v>
      </c>
      <c r="L1761">
        <v>1737</v>
      </c>
      <c r="M1761">
        <v>1.7737902462041641E-2</v>
      </c>
      <c r="N1761">
        <v>-1.7737902462041641E-2</v>
      </c>
    </row>
    <row r="1762" spans="1:14" x14ac:dyDescent="0.45">
      <c r="A1762">
        <v>1738</v>
      </c>
      <c r="B1762">
        <v>5.8116041550208223E-3</v>
      </c>
      <c r="C1762">
        <v>-5.8116041550208223E-3</v>
      </c>
      <c r="L1762">
        <v>1738</v>
      </c>
      <c r="M1762">
        <v>1.2269114092801004E-2</v>
      </c>
      <c r="N1762">
        <v>-1.2269114092801004E-2</v>
      </c>
    </row>
    <row r="1763" spans="1:14" x14ac:dyDescent="0.45">
      <c r="A1763">
        <v>1739</v>
      </c>
      <c r="B1763">
        <v>8.8469422872823403E-3</v>
      </c>
      <c r="C1763">
        <v>-8.8469422872823403E-3</v>
      </c>
      <c r="L1763">
        <v>1739</v>
      </c>
      <c r="M1763">
        <v>9.0385171024773836E-3</v>
      </c>
      <c r="N1763">
        <v>-9.0385171024773836E-3</v>
      </c>
    </row>
    <row r="1764" spans="1:14" x14ac:dyDescent="0.45">
      <c r="A1764">
        <v>1740</v>
      </c>
      <c r="B1764">
        <v>1.1123445886478478E-2</v>
      </c>
      <c r="C1764">
        <v>-1.1123445886478478E-2</v>
      </c>
      <c r="L1764">
        <v>1740</v>
      </c>
      <c r="M1764">
        <v>7.0114758536468768E-3</v>
      </c>
      <c r="N1764">
        <v>-7.0114758536468768E-3</v>
      </c>
    </row>
    <row r="1765" spans="1:14" x14ac:dyDescent="0.45">
      <c r="A1765">
        <v>1741</v>
      </c>
      <c r="B1765">
        <v>1.9784626246638501E-2</v>
      </c>
      <c r="C1765">
        <v>-1.9784626246638501E-2</v>
      </c>
      <c r="L1765">
        <v>1741</v>
      </c>
      <c r="M1765">
        <v>-6.1104384247617511E-4</v>
      </c>
      <c r="N1765">
        <v>6.1104384247617511E-4</v>
      </c>
    </row>
    <row r="1766" spans="1:14" x14ac:dyDescent="0.45">
      <c r="A1766">
        <v>1742</v>
      </c>
      <c r="B1766">
        <v>1.3426116193711354E-2</v>
      </c>
      <c r="C1766">
        <v>-1.3426116193711354E-2</v>
      </c>
      <c r="L1766">
        <v>1742</v>
      </c>
      <c r="M1766">
        <v>3.8442239023492092E-3</v>
      </c>
      <c r="N1766">
        <v>-3.8442239023492092E-3</v>
      </c>
    </row>
    <row r="1767" spans="1:14" x14ac:dyDescent="0.45">
      <c r="A1767">
        <v>1743</v>
      </c>
      <c r="B1767">
        <v>-5.1522465123720763E-3</v>
      </c>
      <c r="C1767">
        <v>5.1522465123720763E-3</v>
      </c>
      <c r="L1767">
        <v>1743</v>
      </c>
      <c r="M1767">
        <v>1.8730308073448245E-2</v>
      </c>
      <c r="N1767">
        <v>-1.8730308073448245E-2</v>
      </c>
    </row>
    <row r="1768" spans="1:14" x14ac:dyDescent="0.45">
      <c r="A1768">
        <v>1744</v>
      </c>
      <c r="B1768">
        <v>1.5388619296466646E-2</v>
      </c>
      <c r="C1768">
        <v>-1.5388619296466646E-2</v>
      </c>
      <c r="L1768">
        <v>1744</v>
      </c>
      <c r="M1768">
        <v>1.5638024974148883E-3</v>
      </c>
      <c r="N1768">
        <v>-1.5638024974148883E-3</v>
      </c>
    </row>
    <row r="1769" spans="1:14" x14ac:dyDescent="0.45">
      <c r="A1769">
        <v>1745</v>
      </c>
      <c r="B1769">
        <v>4.9219360817717561E-3</v>
      </c>
      <c r="C1769">
        <v>-4.9219360817717561E-3</v>
      </c>
      <c r="L1769">
        <v>1745</v>
      </c>
      <c r="M1769">
        <v>9.6719674927369173E-3</v>
      </c>
      <c r="N1769">
        <v>-9.6719674927369173E-3</v>
      </c>
    </row>
    <row r="1770" spans="1:14" x14ac:dyDescent="0.45">
      <c r="A1770">
        <v>1746</v>
      </c>
      <c r="B1770">
        <v>-4.0794114828658495E-3</v>
      </c>
      <c r="C1770">
        <v>4.0794114828658495E-3</v>
      </c>
      <c r="L1770">
        <v>1746</v>
      </c>
      <c r="M1770">
        <v>1.6175391499401462E-2</v>
      </c>
      <c r="N1770">
        <v>-1.6175391499401462E-2</v>
      </c>
    </row>
    <row r="1771" spans="1:14" x14ac:dyDescent="0.45">
      <c r="A1771">
        <v>1747</v>
      </c>
      <c r="B1771">
        <v>1.1542113215066273E-2</v>
      </c>
      <c r="C1771">
        <v>-1.1542113215066273E-2</v>
      </c>
      <c r="L1771">
        <v>1747</v>
      </c>
      <c r="M1771">
        <v>3.4641536681934895E-3</v>
      </c>
      <c r="N1771">
        <v>-3.4641536681934895E-3</v>
      </c>
    </row>
    <row r="1772" spans="1:14" x14ac:dyDescent="0.45">
      <c r="A1772">
        <v>1748</v>
      </c>
      <c r="B1772">
        <v>4.948102789808494E-3</v>
      </c>
      <c r="C1772">
        <v>-4.948102789808494E-3</v>
      </c>
      <c r="L1772">
        <v>1748</v>
      </c>
      <c r="M1772">
        <v>8.2994916471745943E-3</v>
      </c>
      <c r="N1772">
        <v>-8.2994916471745943E-3</v>
      </c>
    </row>
    <row r="1773" spans="1:14" x14ac:dyDescent="0.45">
      <c r="A1773">
        <v>1749</v>
      </c>
      <c r="B1773">
        <v>7.7217738417026394E-3</v>
      </c>
      <c r="C1773">
        <v>-7.7217738417026394E-3</v>
      </c>
      <c r="L1773">
        <v>1749</v>
      </c>
      <c r="M1773">
        <v>5.850150138171065E-3</v>
      </c>
      <c r="N1773">
        <v>-5.850150138171065E-3</v>
      </c>
    </row>
    <row r="1774" spans="1:14" x14ac:dyDescent="0.45">
      <c r="A1774">
        <v>1750</v>
      </c>
      <c r="B1774">
        <v>9.0301092435395008E-3</v>
      </c>
      <c r="C1774">
        <v>-9.0301092435395008E-3</v>
      </c>
      <c r="L1774">
        <v>1750</v>
      </c>
      <c r="M1774">
        <v>4.182064110487627E-3</v>
      </c>
      <c r="N1774">
        <v>-4.182064110487627E-3</v>
      </c>
    </row>
    <row r="1775" spans="1:14" x14ac:dyDescent="0.45">
      <c r="A1775">
        <v>1751</v>
      </c>
      <c r="B1775">
        <v>-3.6345774462413164E-3</v>
      </c>
      <c r="C1775">
        <v>3.6345774462413164E-3</v>
      </c>
      <c r="L1775">
        <v>1751</v>
      </c>
      <c r="M1775">
        <v>1.3683819964380629E-2</v>
      </c>
      <c r="N1775">
        <v>-1.3683819964380629E-2</v>
      </c>
    </row>
    <row r="1776" spans="1:14" x14ac:dyDescent="0.45">
      <c r="A1776">
        <v>1752</v>
      </c>
      <c r="B1776">
        <v>-5.6755806731068181E-3</v>
      </c>
      <c r="C1776">
        <v>5.6755806731068181E-3</v>
      </c>
      <c r="L1776">
        <v>1752</v>
      </c>
      <c r="M1776">
        <v>1.520410090100351E-2</v>
      </c>
      <c r="N1776">
        <v>-1.520410090100351E-2</v>
      </c>
    </row>
    <row r="1777" spans="1:14" x14ac:dyDescent="0.45">
      <c r="A1777">
        <v>1753</v>
      </c>
      <c r="B1777">
        <v>2.0046293327005874E-2</v>
      </c>
      <c r="C1777">
        <v>-2.0046293327005874E-2</v>
      </c>
      <c r="L1777">
        <v>1753</v>
      </c>
      <c r="M1777">
        <v>-5.9320271206562579E-3</v>
      </c>
      <c r="N1777">
        <v>5.9320271206562579E-3</v>
      </c>
    </row>
    <row r="1778" spans="1:14" x14ac:dyDescent="0.45">
      <c r="A1778">
        <v>1754</v>
      </c>
      <c r="B1778">
        <v>1.6252120661678974E-2</v>
      </c>
      <c r="C1778">
        <v>-1.6252120661678974E-2</v>
      </c>
      <c r="L1778">
        <v>1754</v>
      </c>
      <c r="M1778">
        <v>-3.2504204685575655E-3</v>
      </c>
      <c r="N1778">
        <v>3.2504204685575655E-3</v>
      </c>
    </row>
    <row r="1779" spans="1:14" x14ac:dyDescent="0.45">
      <c r="A1779">
        <v>1755</v>
      </c>
      <c r="B1779">
        <v>-6.4605819142089359E-3</v>
      </c>
      <c r="C1779">
        <v>6.4605819142089359E-3</v>
      </c>
      <c r="L1779">
        <v>1755</v>
      </c>
      <c r="M1779">
        <v>1.4211695289596907E-2</v>
      </c>
      <c r="N1779">
        <v>-1.4211695289596907E-2</v>
      </c>
    </row>
    <row r="1780" spans="1:14" x14ac:dyDescent="0.45">
      <c r="A1780">
        <v>1756</v>
      </c>
      <c r="B1780">
        <v>-1.0856588864380788E-2</v>
      </c>
      <c r="C1780">
        <v>1.0856588864380788E-2</v>
      </c>
      <c r="L1780">
        <v>1756</v>
      </c>
      <c r="M1780">
        <v>1.6872186928686948E-2</v>
      </c>
      <c r="N1780">
        <v>-1.6872186928686948E-2</v>
      </c>
    </row>
    <row r="1781" spans="1:14" x14ac:dyDescent="0.45">
      <c r="A1781">
        <v>1757</v>
      </c>
      <c r="B1781">
        <v>3.0379331031266769E-3</v>
      </c>
      <c r="C1781">
        <v>-3.0379331031266769E-3</v>
      </c>
      <c r="L1781">
        <v>1757</v>
      </c>
      <c r="M1781">
        <v>4.5832493576519985E-3</v>
      </c>
      <c r="N1781">
        <v>-4.5832493576519985E-3</v>
      </c>
    </row>
    <row r="1782" spans="1:14" x14ac:dyDescent="0.45">
      <c r="A1782">
        <v>1758</v>
      </c>
      <c r="B1782">
        <v>9.1842975215096143E-4</v>
      </c>
      <c r="C1782">
        <v>-9.1842975215096143E-4</v>
      </c>
      <c r="L1782">
        <v>1758</v>
      </c>
      <c r="M1782">
        <v>4.8788595397731144E-3</v>
      </c>
      <c r="N1782">
        <v>-4.8788595397731144E-3</v>
      </c>
    </row>
    <row r="1783" spans="1:14" x14ac:dyDescent="0.45">
      <c r="A1783">
        <v>1759</v>
      </c>
      <c r="B1783">
        <v>5.680770614837136E-3</v>
      </c>
      <c r="C1783">
        <v>-5.680770614837136E-3</v>
      </c>
      <c r="L1783">
        <v>1759</v>
      </c>
      <c r="M1783">
        <v>-4.0938491242595125E-5</v>
      </c>
      <c r="N1783">
        <v>4.0938491242595125E-5</v>
      </c>
    </row>
    <row r="1784" spans="1:14" x14ac:dyDescent="0.45">
      <c r="A1784">
        <v>1760</v>
      </c>
      <c r="B1784">
        <v>-6.5157273005327261E-4</v>
      </c>
      <c r="C1784">
        <v>6.5157273005327261E-4</v>
      </c>
      <c r="L1784">
        <v>1760</v>
      </c>
      <c r="M1784">
        <v>4.9633195918077182E-3</v>
      </c>
      <c r="N1784">
        <v>-4.9633195918077182E-3</v>
      </c>
    </row>
    <row r="1785" spans="1:14" x14ac:dyDescent="0.45">
      <c r="A1785">
        <v>1761</v>
      </c>
      <c r="B1785">
        <v>9.6319435283844564E-3</v>
      </c>
      <c r="C1785">
        <v>-9.6319435283844564E-3</v>
      </c>
      <c r="L1785">
        <v>1761</v>
      </c>
      <c r="M1785">
        <v>-3.6516057157219362E-3</v>
      </c>
      <c r="N1785">
        <v>3.6516057157219362E-3</v>
      </c>
    </row>
    <row r="1786" spans="1:14" x14ac:dyDescent="0.45">
      <c r="A1786">
        <v>1762</v>
      </c>
      <c r="B1786">
        <v>9.3702764480170855E-3</v>
      </c>
      <c r="C1786">
        <v>-9.3702764480170855E-3</v>
      </c>
      <c r="L1786">
        <v>1762</v>
      </c>
      <c r="M1786">
        <v>-3.5671456636873324E-3</v>
      </c>
      <c r="N1786">
        <v>3.5671456636873324E-3</v>
      </c>
    </row>
    <row r="1787" spans="1:14" x14ac:dyDescent="0.45">
      <c r="A1787">
        <v>1763</v>
      </c>
      <c r="B1787">
        <v>1.470828488751148E-2</v>
      </c>
      <c r="C1787">
        <v>-1.470828488751148E-2</v>
      </c>
      <c r="L1787">
        <v>1763</v>
      </c>
      <c r="M1787">
        <v>-7.8957233304608118E-3</v>
      </c>
      <c r="N1787">
        <v>7.8957233304608118E-3</v>
      </c>
    </row>
    <row r="1788" spans="1:14" x14ac:dyDescent="0.45">
      <c r="A1788">
        <v>1764</v>
      </c>
      <c r="B1788">
        <v>3.2734334754573116E-3</v>
      </c>
      <c r="C1788">
        <v>-3.2734334754573116E-3</v>
      </c>
      <c r="L1788">
        <v>1764</v>
      </c>
      <c r="M1788">
        <v>1.0148121591899602E-3</v>
      </c>
      <c r="N1788">
        <v>-1.0148121591899602E-3</v>
      </c>
    </row>
    <row r="1789" spans="1:14" x14ac:dyDescent="0.45">
      <c r="A1789">
        <v>1765</v>
      </c>
      <c r="B1789">
        <v>2.9042875926926868E-4</v>
      </c>
      <c r="C1789">
        <v>-2.9042875926926868E-4</v>
      </c>
      <c r="L1789">
        <v>1765</v>
      </c>
      <c r="M1789">
        <v>3.4219236421761867E-3</v>
      </c>
      <c r="N1789">
        <v>-3.4219236421761867E-3</v>
      </c>
    </row>
    <row r="1790" spans="1:14" x14ac:dyDescent="0.45">
      <c r="A1790">
        <v>1766</v>
      </c>
      <c r="B1790">
        <v>1.1254279426662165E-2</v>
      </c>
      <c r="C1790">
        <v>-1.1254279426662165E-2</v>
      </c>
      <c r="L1790">
        <v>1766</v>
      </c>
      <c r="M1790">
        <v>-5.7419920035783967E-3</v>
      </c>
      <c r="N1790">
        <v>5.7419920035783967E-3</v>
      </c>
    </row>
    <row r="1791" spans="1:14" x14ac:dyDescent="0.45">
      <c r="A1791">
        <v>1767</v>
      </c>
      <c r="B1791">
        <v>-5.6494139650700818E-3</v>
      </c>
      <c r="C1791">
        <v>5.6494139650700818E-3</v>
      </c>
      <c r="L1791">
        <v>1767</v>
      </c>
      <c r="M1791">
        <v>7.5815812048804568E-3</v>
      </c>
      <c r="N1791">
        <v>-7.5815812048804568E-3</v>
      </c>
    </row>
    <row r="1792" spans="1:14" x14ac:dyDescent="0.45">
      <c r="A1792">
        <v>1768</v>
      </c>
      <c r="B1792">
        <v>-6.2250815418782995E-3</v>
      </c>
      <c r="C1792">
        <v>6.2250815418782995E-3</v>
      </c>
      <c r="L1792">
        <v>1768</v>
      </c>
      <c r="M1792">
        <v>6.8636707625863184E-3</v>
      </c>
      <c r="N1792">
        <v>-6.8636707625863184E-3</v>
      </c>
    </row>
    <row r="1793" spans="1:14" x14ac:dyDescent="0.45">
      <c r="A1793">
        <v>1769</v>
      </c>
      <c r="B1793">
        <v>-6.2540602201653465E-4</v>
      </c>
      <c r="C1793">
        <v>6.2540602201653465E-4</v>
      </c>
      <c r="L1793">
        <v>1769</v>
      </c>
      <c r="M1793">
        <v>1.5849175104235402E-3</v>
      </c>
      <c r="N1793">
        <v>-1.5849175104235402E-3</v>
      </c>
    </row>
    <row r="1794" spans="1:14" x14ac:dyDescent="0.45">
      <c r="A1794">
        <v>1770</v>
      </c>
      <c r="B1794">
        <v>1.6775454822413719E-2</v>
      </c>
      <c r="C1794">
        <v>-1.6775454822413719E-2</v>
      </c>
      <c r="L1794">
        <v>1770</v>
      </c>
      <c r="M1794">
        <v>-1.2562141205372707E-2</v>
      </c>
      <c r="N1794">
        <v>1.2562141205372707E-2</v>
      </c>
    </row>
    <row r="1795" spans="1:14" x14ac:dyDescent="0.45">
      <c r="A1795">
        <v>1771</v>
      </c>
      <c r="B1795">
        <v>5.1312697460656545E-3</v>
      </c>
      <c r="C1795">
        <v>-5.1312697460656545E-3</v>
      </c>
      <c r="L1795">
        <v>1771</v>
      </c>
      <c r="M1795">
        <v>-3.2081904425402636E-3</v>
      </c>
      <c r="N1795">
        <v>3.2081904425402636E-3</v>
      </c>
    </row>
    <row r="1796" spans="1:14" x14ac:dyDescent="0.45">
      <c r="A1796">
        <v>1772</v>
      </c>
      <c r="B1796">
        <v>3.3519335995675237E-3</v>
      </c>
      <c r="C1796">
        <v>-3.3519335995675237E-3</v>
      </c>
      <c r="L1796">
        <v>1772</v>
      </c>
      <c r="M1796">
        <v>-2.0890947530817537E-3</v>
      </c>
      <c r="N1796">
        <v>2.0890947530817537E-3</v>
      </c>
    </row>
    <row r="1797" spans="1:14" x14ac:dyDescent="0.45">
      <c r="A1797">
        <v>1773</v>
      </c>
      <c r="B1797">
        <v>1.0547778309670261E-2</v>
      </c>
      <c r="C1797">
        <v>-1.0547778309670261E-2</v>
      </c>
      <c r="L1797">
        <v>1773</v>
      </c>
      <c r="M1797">
        <v>-8.6558637987722495E-3</v>
      </c>
      <c r="N1797">
        <v>8.6558637987722495E-3</v>
      </c>
    </row>
    <row r="1798" spans="1:14" x14ac:dyDescent="0.45">
      <c r="A1798">
        <v>1774</v>
      </c>
      <c r="B1798">
        <v>5.314436702322815E-3</v>
      </c>
      <c r="C1798">
        <v>-5.314436702322815E-3</v>
      </c>
      <c r="L1798">
        <v>1774</v>
      </c>
      <c r="M1798">
        <v>-4.7707014051804443E-3</v>
      </c>
      <c r="N1798">
        <v>4.7707014051804443E-3</v>
      </c>
    </row>
    <row r="1799" spans="1:14" x14ac:dyDescent="0.45">
      <c r="A1799">
        <v>1775</v>
      </c>
      <c r="B1799">
        <v>-1.103975582063795E-2</v>
      </c>
      <c r="C1799">
        <v>1.103975582063795E-2</v>
      </c>
      <c r="L1799">
        <v>1775</v>
      </c>
      <c r="M1799">
        <v>8.0249964780621293E-3</v>
      </c>
      <c r="N1799">
        <v>-8.0249964780621293E-3</v>
      </c>
    </row>
    <row r="1800" spans="1:14" x14ac:dyDescent="0.45">
      <c r="A1800">
        <v>1776</v>
      </c>
      <c r="B1800">
        <v>-1.5383429354736329E-2</v>
      </c>
      <c r="C1800">
        <v>1.5383429354736329E-2</v>
      </c>
      <c r="L1800">
        <v>1776</v>
      </c>
      <c r="M1800">
        <v>1.0812178195204077E-2</v>
      </c>
      <c r="N1800">
        <v>-1.0812178195204077E-2</v>
      </c>
    </row>
    <row r="1801" spans="1:14" x14ac:dyDescent="0.45">
      <c r="A1801">
        <v>1777</v>
      </c>
      <c r="B1801">
        <v>-8.4492517250009651E-3</v>
      </c>
      <c r="C1801">
        <v>8.4492517250009651E-3</v>
      </c>
      <c r="L1801">
        <v>1777</v>
      </c>
      <c r="M1801">
        <v>5.0055496178250201E-3</v>
      </c>
      <c r="N1801">
        <v>-5.0055496178250201E-3</v>
      </c>
    </row>
    <row r="1802" spans="1:14" x14ac:dyDescent="0.45">
      <c r="A1802">
        <v>1778</v>
      </c>
      <c r="B1802">
        <v>1.4417639128857058E-3</v>
      </c>
      <c r="C1802">
        <v>-1.4417639128857058E-3</v>
      </c>
      <c r="L1802">
        <v>1778</v>
      </c>
      <c r="M1802">
        <v>-3.9472158978430512E-3</v>
      </c>
      <c r="N1802">
        <v>3.9472158978430512E-3</v>
      </c>
    </row>
    <row r="1803" spans="1:14" x14ac:dyDescent="0.45">
      <c r="A1803">
        <v>1779</v>
      </c>
      <c r="B1803">
        <v>-6.1465814177680891E-3</v>
      </c>
      <c r="C1803">
        <v>6.1465814177680891E-3</v>
      </c>
      <c r="L1803">
        <v>1779</v>
      </c>
      <c r="M1803">
        <v>1.901642705553307E-3</v>
      </c>
      <c r="N1803">
        <v>-1.901642705553307E-3</v>
      </c>
    </row>
    <row r="1804" spans="1:14" x14ac:dyDescent="0.45">
      <c r="A1804">
        <v>1780</v>
      </c>
      <c r="B1804">
        <v>-5.9372477534741924E-3</v>
      </c>
      <c r="C1804">
        <v>5.9372477534741924E-3</v>
      </c>
      <c r="L1804">
        <v>1780</v>
      </c>
      <c r="M1804">
        <v>1.2681923152937733E-3</v>
      </c>
      <c r="N1804">
        <v>-1.2681923152937733E-3</v>
      </c>
    </row>
    <row r="1805" spans="1:14" x14ac:dyDescent="0.45">
      <c r="A1805">
        <v>1781</v>
      </c>
      <c r="B1805">
        <v>-1.0935088988491002E-2</v>
      </c>
      <c r="C1805">
        <v>1.0935088988491002E-2</v>
      </c>
      <c r="L1805">
        <v>1781</v>
      </c>
      <c r="M1805">
        <v>5.1533547088855776E-3</v>
      </c>
      <c r="N1805">
        <v>-5.1533547088855776E-3</v>
      </c>
    </row>
    <row r="1806" spans="1:14" x14ac:dyDescent="0.45">
      <c r="A1806">
        <v>1782</v>
      </c>
      <c r="B1806">
        <v>5.2592913159990335E-4</v>
      </c>
      <c r="C1806">
        <v>-5.2592913159990335E-4</v>
      </c>
      <c r="L1806">
        <v>1782</v>
      </c>
      <c r="M1806">
        <v>-5.045196574292911E-3</v>
      </c>
      <c r="N1806">
        <v>5.045196574292911E-3</v>
      </c>
    </row>
    <row r="1807" spans="1:14" x14ac:dyDescent="0.45">
      <c r="A1807">
        <v>1783</v>
      </c>
      <c r="B1807">
        <v>1.2062635405550703E-3</v>
      </c>
      <c r="C1807">
        <v>-1.2062635405550703E-3</v>
      </c>
      <c r="L1807">
        <v>1783</v>
      </c>
      <c r="M1807">
        <v>-6.0376021856995135E-3</v>
      </c>
      <c r="N1807">
        <v>6.0376021856995135E-3</v>
      </c>
    </row>
    <row r="1808" spans="1:14" x14ac:dyDescent="0.45">
      <c r="A1808">
        <v>1784</v>
      </c>
      <c r="B1808">
        <v>-4.1840783150127979E-3</v>
      </c>
      <c r="C1808">
        <v>4.1840783150127979E-3</v>
      </c>
      <c r="L1808">
        <v>1784</v>
      </c>
      <c r="M1808">
        <v>-3.9261008848344011E-3</v>
      </c>
      <c r="N1808">
        <v>3.9261008848344011E-3</v>
      </c>
    </row>
    <row r="1809" spans="1:14" x14ac:dyDescent="0.45">
      <c r="A1809">
        <v>1785</v>
      </c>
      <c r="B1809">
        <v>-6.5390820383191463E-3</v>
      </c>
      <c r="C1809">
        <v>6.5390820383191463E-3</v>
      </c>
      <c r="L1809">
        <v>1785</v>
      </c>
      <c r="M1809">
        <v>-4.0316759498776568E-3</v>
      </c>
      <c r="N1809">
        <v>4.0316759498776568E-3</v>
      </c>
    </row>
    <row r="1810" spans="1:14" x14ac:dyDescent="0.45">
      <c r="A1810">
        <v>1786</v>
      </c>
      <c r="B1810">
        <v>-1.3891926996642307E-2</v>
      </c>
      <c r="C1810">
        <v>1.3891926996642307E-2</v>
      </c>
      <c r="L1810">
        <v>1786</v>
      </c>
      <c r="M1810">
        <v>1.8594126795360042E-3</v>
      </c>
      <c r="N1810">
        <v>-1.8594126795360042E-3</v>
      </c>
    </row>
    <row r="1811" spans="1:14" x14ac:dyDescent="0.45">
      <c r="A1811">
        <v>1787</v>
      </c>
      <c r="B1811">
        <v>-1.0647255200086891E-2</v>
      </c>
      <c r="C1811">
        <v>1.0647255200086891E-2</v>
      </c>
      <c r="L1811">
        <v>1787</v>
      </c>
      <c r="M1811">
        <v>-1.5401044148568256E-3</v>
      </c>
      <c r="N1811">
        <v>1.5401044148568256E-3</v>
      </c>
    </row>
    <row r="1812" spans="1:14" x14ac:dyDescent="0.45">
      <c r="A1812">
        <v>1788</v>
      </c>
      <c r="B1812">
        <v>-1.5514262894920012E-2</v>
      </c>
      <c r="C1812">
        <v>1.5514262894920012E-2</v>
      </c>
      <c r="L1812">
        <v>1788</v>
      </c>
      <c r="M1812">
        <v>9.7258213317265828E-4</v>
      </c>
      <c r="N1812">
        <v>-9.7258213317265828E-4</v>
      </c>
    </row>
    <row r="1813" spans="1:14" x14ac:dyDescent="0.45">
      <c r="A1813">
        <v>1789</v>
      </c>
      <c r="B1813">
        <v>-8.4230850169642272E-3</v>
      </c>
      <c r="C1813">
        <v>8.4230850169642272E-3</v>
      </c>
      <c r="L1813">
        <v>1789</v>
      </c>
      <c r="M1813">
        <v>-6.3120973548119767E-3</v>
      </c>
      <c r="N1813">
        <v>6.3120973548119767E-3</v>
      </c>
    </row>
    <row r="1814" spans="1:14" x14ac:dyDescent="0.45">
      <c r="A1814">
        <v>1790</v>
      </c>
      <c r="B1814">
        <v>-5.2045799284455487E-3</v>
      </c>
      <c r="C1814">
        <v>5.2045799284455487E-3</v>
      </c>
      <c r="L1814">
        <v>1790</v>
      </c>
      <c r="M1814">
        <v>-1.0091684683360524E-2</v>
      </c>
      <c r="N1814">
        <v>1.0091684683360524E-2</v>
      </c>
    </row>
    <row r="1815" spans="1:14" x14ac:dyDescent="0.45">
      <c r="A1815">
        <v>1791</v>
      </c>
      <c r="B1815">
        <v>-1.4624594821670949E-2</v>
      </c>
      <c r="C1815">
        <v>1.4624594821670949E-2</v>
      </c>
      <c r="L1815">
        <v>1791</v>
      </c>
      <c r="M1815">
        <v>-6.248752315786023E-3</v>
      </c>
      <c r="N1815">
        <v>6.248752315786023E-3</v>
      </c>
    </row>
    <row r="1816" spans="1:14" x14ac:dyDescent="0.45">
      <c r="A1816">
        <v>1792</v>
      </c>
      <c r="B1816">
        <v>-1.5174095690442433E-2</v>
      </c>
      <c r="C1816">
        <v>1.5174095690442433E-2</v>
      </c>
      <c r="L1816">
        <v>1792</v>
      </c>
      <c r="M1816">
        <v>-6.8822027060455567E-3</v>
      </c>
      <c r="N1816">
        <v>6.8822027060455567E-3</v>
      </c>
    </row>
    <row r="1817" spans="1:14" x14ac:dyDescent="0.45">
      <c r="A1817">
        <v>1793</v>
      </c>
      <c r="B1817">
        <v>-1.2662091718915658E-2</v>
      </c>
      <c r="C1817">
        <v>1.2662091718915658E-2</v>
      </c>
      <c r="L1817">
        <v>1793</v>
      </c>
      <c r="M1817">
        <v>-1.3512316790762004E-2</v>
      </c>
      <c r="N1817">
        <v>1.3512316790762004E-2</v>
      </c>
    </row>
    <row r="1818" spans="1:14" x14ac:dyDescent="0.45">
      <c r="A1818">
        <v>1794</v>
      </c>
      <c r="B1818">
        <v>-7.6380837758621093E-3</v>
      </c>
      <c r="C1818">
        <v>7.6380837758621093E-3</v>
      </c>
      <c r="L1818">
        <v>1794</v>
      </c>
      <c r="M1818">
        <v>-1.8516574873812322E-2</v>
      </c>
      <c r="N1818">
        <v>1.8516574873812322E-2</v>
      </c>
    </row>
    <row r="1819" spans="1:14" x14ac:dyDescent="0.45">
      <c r="A1819">
        <v>1795</v>
      </c>
      <c r="B1819">
        <v>-2.5065111328329101E-2</v>
      </c>
      <c r="C1819">
        <v>2.5065111328329101E-2</v>
      </c>
      <c r="L1819">
        <v>1795</v>
      </c>
      <c r="M1819">
        <v>-5.9109121076476043E-3</v>
      </c>
      <c r="N1819">
        <v>5.9109121076476043E-3</v>
      </c>
    </row>
    <row r="1820" spans="1:14" x14ac:dyDescent="0.45">
      <c r="A1820">
        <v>1796</v>
      </c>
      <c r="B1820">
        <v>-1.0882755572417526E-2</v>
      </c>
      <c r="C1820">
        <v>1.0882755572417526E-2</v>
      </c>
      <c r="L1820">
        <v>1796</v>
      </c>
      <c r="M1820">
        <v>-1.7883124483552785E-2</v>
      </c>
      <c r="N1820">
        <v>1.7883124483552785E-2</v>
      </c>
    </row>
    <row r="1821" spans="1:14" x14ac:dyDescent="0.45">
      <c r="A1821">
        <v>1797</v>
      </c>
      <c r="B1821">
        <v>-1.6560931216389504E-2</v>
      </c>
      <c r="C1821">
        <v>1.6560931216389504E-2</v>
      </c>
      <c r="L1821">
        <v>1797</v>
      </c>
      <c r="M1821">
        <v>-1.3301166660675493E-2</v>
      </c>
      <c r="N1821">
        <v>1.3301166660675493E-2</v>
      </c>
    </row>
    <row r="1822" spans="1:14" x14ac:dyDescent="0.45">
      <c r="A1822">
        <v>1798</v>
      </c>
      <c r="B1822">
        <v>-2.3290540146547571E-4</v>
      </c>
      <c r="C1822">
        <v>2.3290540146547571E-4</v>
      </c>
      <c r="L1822">
        <v>1798</v>
      </c>
      <c r="M1822">
        <v>-2.6899235038246812E-2</v>
      </c>
      <c r="N1822">
        <v>2.6899235038246812E-2</v>
      </c>
    </row>
    <row r="1823" spans="1:14" x14ac:dyDescent="0.45">
      <c r="A1823">
        <v>1799</v>
      </c>
      <c r="B1823">
        <v>-1.1432256441189009E-2</v>
      </c>
      <c r="C1823">
        <v>1.1432256441189009E-2</v>
      </c>
      <c r="L1823">
        <v>1799</v>
      </c>
      <c r="M1823">
        <v>-2.4851078776407656E-2</v>
      </c>
      <c r="N1823">
        <v>2.4851078776407656E-2</v>
      </c>
    </row>
    <row r="1824" spans="1:14" x14ac:dyDescent="0.45">
      <c r="A1824">
        <v>1800</v>
      </c>
      <c r="B1824">
        <v>3.5065983740093037E-2</v>
      </c>
      <c r="C1824">
        <v>-3.5065983740093037E-2</v>
      </c>
      <c r="L1824">
        <v>1800</v>
      </c>
      <c r="M1824">
        <v>3.1420430891647567E-2</v>
      </c>
      <c r="N1824">
        <v>-3.1420430891647567E-2</v>
      </c>
    </row>
    <row r="1825" spans="1:14" x14ac:dyDescent="0.45">
      <c r="A1825">
        <v>1801</v>
      </c>
      <c r="B1825">
        <v>2.9911142256855802E-2</v>
      </c>
      <c r="C1825">
        <v>-2.9911142256855802E-2</v>
      </c>
      <c r="L1825">
        <v>1801</v>
      </c>
      <c r="M1825">
        <v>3.5031098116126903E-2</v>
      </c>
      <c r="N1825">
        <v>-3.5031098116126903E-2</v>
      </c>
    </row>
    <row r="1826" spans="1:14" x14ac:dyDescent="0.45">
      <c r="A1826">
        <v>1802</v>
      </c>
      <c r="B1826">
        <v>1.9496792458234387E-2</v>
      </c>
      <c r="C1826">
        <v>0.98050320754176556</v>
      </c>
      <c r="L1826">
        <v>1802</v>
      </c>
      <c r="M1826">
        <v>4.1597867161817396E-2</v>
      </c>
      <c r="N1826">
        <v>0.95840213283818265</v>
      </c>
    </row>
    <row r="1827" spans="1:14" x14ac:dyDescent="0.45">
      <c r="A1827">
        <v>1803</v>
      </c>
      <c r="B1827">
        <v>4.1267493544799756E-2</v>
      </c>
      <c r="C1827">
        <v>-4.1267493544799756E-2</v>
      </c>
      <c r="L1827">
        <v>1803</v>
      </c>
      <c r="M1827">
        <v>1.9849403762906753E-2</v>
      </c>
      <c r="N1827">
        <v>-1.9849403762906753E-2</v>
      </c>
    </row>
    <row r="1828" spans="1:14" x14ac:dyDescent="0.45">
      <c r="A1828">
        <v>1804</v>
      </c>
      <c r="B1828">
        <v>4.479999912975928E-2</v>
      </c>
      <c r="C1828">
        <v>-4.479999912975928E-2</v>
      </c>
      <c r="L1828">
        <v>1804</v>
      </c>
      <c r="M1828">
        <v>1.619650651241011E-2</v>
      </c>
      <c r="N1828">
        <v>-1.619650651241011E-2</v>
      </c>
    </row>
    <row r="1829" spans="1:14" x14ac:dyDescent="0.45">
      <c r="A1829">
        <v>1805</v>
      </c>
      <c r="B1829">
        <v>3.9906824726889424E-2</v>
      </c>
      <c r="C1829">
        <v>-3.9906824726889424E-2</v>
      </c>
      <c r="L1829">
        <v>1805</v>
      </c>
      <c r="M1829">
        <v>1.9405988489725079E-2</v>
      </c>
      <c r="N1829">
        <v>-1.9405988489725079E-2</v>
      </c>
    </row>
    <row r="1830" spans="1:14" x14ac:dyDescent="0.45">
      <c r="A1830">
        <v>1806</v>
      </c>
      <c r="B1830">
        <v>4.0901159632285439E-2</v>
      </c>
      <c r="C1830">
        <v>-4.0901159632285439E-2</v>
      </c>
      <c r="L1830">
        <v>1806</v>
      </c>
      <c r="M1830">
        <v>1.733671721487727E-2</v>
      </c>
      <c r="N1830">
        <v>-1.733671721487727E-2</v>
      </c>
    </row>
    <row r="1831" spans="1:14" x14ac:dyDescent="0.45">
      <c r="A1831">
        <v>1807</v>
      </c>
      <c r="B1831">
        <v>2.5750635679014588E-2</v>
      </c>
      <c r="C1831">
        <v>-2.5750635679014588E-2</v>
      </c>
      <c r="L1831">
        <v>1807</v>
      </c>
      <c r="M1831">
        <v>2.9055549434678644E-2</v>
      </c>
      <c r="N1831">
        <v>-2.9055549434678644E-2</v>
      </c>
    </row>
    <row r="1832" spans="1:14" x14ac:dyDescent="0.45">
      <c r="A1832">
        <v>1808</v>
      </c>
      <c r="B1832">
        <v>1.167294675524996E-2</v>
      </c>
      <c r="C1832">
        <v>-1.167294675524996E-2</v>
      </c>
      <c r="L1832">
        <v>1808</v>
      </c>
      <c r="M1832">
        <v>3.9380790795909032E-2</v>
      </c>
      <c r="N1832">
        <v>-3.9380790795909032E-2</v>
      </c>
    </row>
    <row r="1833" spans="1:14" x14ac:dyDescent="0.45">
      <c r="A1833">
        <v>1809</v>
      </c>
      <c r="B1833">
        <v>3.0696143497957927E-2</v>
      </c>
      <c r="C1833">
        <v>-3.0696143497957927E-2</v>
      </c>
      <c r="L1833">
        <v>1809</v>
      </c>
      <c r="M1833">
        <v>2.0862924387322009E-2</v>
      </c>
      <c r="N1833">
        <v>-2.0862924387322009E-2</v>
      </c>
    </row>
    <row r="1834" spans="1:14" x14ac:dyDescent="0.45">
      <c r="A1834">
        <v>1810</v>
      </c>
      <c r="B1834">
        <v>1.5859620041127918E-2</v>
      </c>
      <c r="C1834">
        <v>-1.5859620041127918E-2</v>
      </c>
      <c r="L1834">
        <v>1810</v>
      </c>
      <c r="M1834">
        <v>3.1462660917664864E-2</v>
      </c>
      <c r="N1834">
        <v>-3.1462660917664864E-2</v>
      </c>
    </row>
    <row r="1835" spans="1:14" x14ac:dyDescent="0.45">
      <c r="A1835">
        <v>1811</v>
      </c>
      <c r="B1835">
        <v>2.6692637168337127E-2</v>
      </c>
      <c r="C1835">
        <v>-2.6692637168337127E-2</v>
      </c>
      <c r="L1835">
        <v>1811</v>
      </c>
      <c r="M1835">
        <v>2.2129825167841073E-2</v>
      </c>
      <c r="N1835">
        <v>-2.2129825167841073E-2</v>
      </c>
    </row>
    <row r="1836" spans="1:14" x14ac:dyDescent="0.45">
      <c r="A1836">
        <v>1812</v>
      </c>
      <c r="B1836">
        <v>2.5044134562022681E-2</v>
      </c>
      <c r="C1836">
        <v>-2.5044134562022681E-2</v>
      </c>
      <c r="L1836">
        <v>1812</v>
      </c>
      <c r="M1836">
        <v>2.3101115766239026E-2</v>
      </c>
      <c r="N1836">
        <v>-2.3101115766239026E-2</v>
      </c>
    </row>
    <row r="1837" spans="1:14" x14ac:dyDescent="0.45">
      <c r="A1837">
        <v>1813</v>
      </c>
      <c r="B1837">
        <v>2.0307960407373246E-2</v>
      </c>
      <c r="C1837">
        <v>-2.0307960407373246E-2</v>
      </c>
      <c r="L1837">
        <v>1813</v>
      </c>
      <c r="M1837">
        <v>2.6901818107796228E-2</v>
      </c>
      <c r="N1837">
        <v>-2.6901818107796228E-2</v>
      </c>
    </row>
    <row r="1838" spans="1:14" x14ac:dyDescent="0.45">
      <c r="A1838">
        <v>1814</v>
      </c>
      <c r="B1838">
        <v>3.6164985477636004E-2</v>
      </c>
      <c r="C1838">
        <v>-3.6164985477636004E-2</v>
      </c>
      <c r="L1838">
        <v>1814</v>
      </c>
      <c r="M1838">
        <v>1.4021660172519046E-2</v>
      </c>
      <c r="N1838">
        <v>-1.4021660172519046E-2</v>
      </c>
    </row>
    <row r="1839" spans="1:14" x14ac:dyDescent="0.45">
      <c r="A1839">
        <v>1815</v>
      </c>
      <c r="B1839">
        <v>2.6509470212079965E-2</v>
      </c>
      <c r="C1839">
        <v>-2.6509470212079965E-2</v>
      </c>
      <c r="L1839">
        <v>1815</v>
      </c>
      <c r="M1839">
        <v>1.9680483658837546E-2</v>
      </c>
      <c r="N1839">
        <v>-1.9680483658837546E-2</v>
      </c>
    </row>
    <row r="1840" spans="1:14" x14ac:dyDescent="0.45">
      <c r="A1840">
        <v>1816</v>
      </c>
      <c r="B1840">
        <v>3.0722310205994662E-2</v>
      </c>
      <c r="C1840">
        <v>-3.0722310205994662E-2</v>
      </c>
      <c r="L1840">
        <v>1816</v>
      </c>
      <c r="M1840">
        <v>1.6027586408340903E-2</v>
      </c>
      <c r="N1840">
        <v>-1.6027586408340903E-2</v>
      </c>
    </row>
    <row r="1841" spans="1:14" x14ac:dyDescent="0.45">
      <c r="A1841">
        <v>1817</v>
      </c>
      <c r="B1841">
        <v>9.9459440248253032E-3</v>
      </c>
      <c r="C1841">
        <v>-9.9459440248253032E-3</v>
      </c>
      <c r="L1841">
        <v>1817</v>
      </c>
      <c r="M1841">
        <v>3.0913670579439938E-2</v>
      </c>
      <c r="N1841">
        <v>-3.0913670579439938E-2</v>
      </c>
    </row>
    <row r="1842" spans="1:14" x14ac:dyDescent="0.45">
      <c r="A1842">
        <v>1818</v>
      </c>
      <c r="B1842">
        <v>2.4102133072700142E-2</v>
      </c>
      <c r="C1842">
        <v>-2.4102133072700142E-2</v>
      </c>
      <c r="L1842">
        <v>1818</v>
      </c>
      <c r="M1842">
        <v>1.8265777787257919E-2</v>
      </c>
      <c r="N1842">
        <v>-1.8265777787257919E-2</v>
      </c>
    </row>
    <row r="1843" spans="1:14" x14ac:dyDescent="0.45">
      <c r="A1843">
        <v>1819</v>
      </c>
      <c r="B1843">
        <v>1.9863126370748711E-2</v>
      </c>
      <c r="C1843">
        <v>-1.9863126370748711E-2</v>
      </c>
      <c r="L1843">
        <v>1819</v>
      </c>
      <c r="M1843">
        <v>2.0884039400330658E-2</v>
      </c>
      <c r="N1843">
        <v>-2.0884039400330658E-2</v>
      </c>
    </row>
    <row r="1844" spans="1:14" x14ac:dyDescent="0.45">
      <c r="A1844">
        <v>1820</v>
      </c>
      <c r="B1844">
        <v>2.6509470212079965E-2</v>
      </c>
      <c r="C1844">
        <v>-2.6509470212079965E-2</v>
      </c>
      <c r="L1844">
        <v>1820</v>
      </c>
      <c r="M1844">
        <v>1.4148350250570953E-2</v>
      </c>
      <c r="N1844">
        <v>-1.4148350250570953E-2</v>
      </c>
    </row>
    <row r="1845" spans="1:14" x14ac:dyDescent="0.45">
      <c r="A1845">
        <v>1821</v>
      </c>
      <c r="B1845">
        <v>2.9989642380966013E-2</v>
      </c>
      <c r="C1845">
        <v>-2.9989642380966013E-2</v>
      </c>
      <c r="L1845">
        <v>1821</v>
      </c>
      <c r="M1845">
        <v>1.0917753260247333E-2</v>
      </c>
      <c r="N1845">
        <v>-1.0917753260247333E-2</v>
      </c>
    </row>
    <row r="1846" spans="1:14" x14ac:dyDescent="0.45">
      <c r="A1846">
        <v>1822</v>
      </c>
      <c r="B1846">
        <v>2.2087296553871375E-2</v>
      </c>
      <c r="C1846">
        <v>-2.2087296553871375E-2</v>
      </c>
      <c r="L1846">
        <v>1822</v>
      </c>
      <c r="M1846">
        <v>1.6787726876652344E-2</v>
      </c>
      <c r="N1846">
        <v>-1.6787726876652344E-2</v>
      </c>
    </row>
    <row r="1847" spans="1:14" x14ac:dyDescent="0.45">
      <c r="A1847">
        <v>1823</v>
      </c>
      <c r="B1847">
        <v>1.1542113215066273E-2</v>
      </c>
      <c r="C1847">
        <v>-1.1542113215066273E-2</v>
      </c>
      <c r="L1847">
        <v>1823</v>
      </c>
      <c r="M1847">
        <v>2.4558051663835952E-2</v>
      </c>
      <c r="N1847">
        <v>-2.4558051663835952E-2</v>
      </c>
    </row>
    <row r="1848" spans="1:14" x14ac:dyDescent="0.45">
      <c r="A1848">
        <v>1824</v>
      </c>
      <c r="B1848">
        <v>3.477814995168893E-2</v>
      </c>
      <c r="C1848">
        <v>-3.477814995168893E-2</v>
      </c>
      <c r="L1848">
        <v>1824</v>
      </c>
      <c r="M1848">
        <v>5.7023450471105075E-3</v>
      </c>
      <c r="N1848">
        <v>-5.7023450471105075E-3</v>
      </c>
    </row>
    <row r="1849" spans="1:14" x14ac:dyDescent="0.45">
      <c r="A1849">
        <v>1825</v>
      </c>
      <c r="B1849">
        <v>1.8005290100140368E-2</v>
      </c>
      <c r="C1849">
        <v>-1.8005290100140368E-2</v>
      </c>
      <c r="L1849">
        <v>1825</v>
      </c>
      <c r="M1849">
        <v>1.8793653112474197E-2</v>
      </c>
      <c r="N1849">
        <v>-1.8793653112474197E-2</v>
      </c>
    </row>
    <row r="1850" spans="1:14" x14ac:dyDescent="0.45">
      <c r="A1850">
        <v>1826</v>
      </c>
      <c r="B1850">
        <v>3.1167144242619196E-2</v>
      </c>
      <c r="C1850">
        <v>-3.1167144242619196E-2</v>
      </c>
      <c r="L1850">
        <v>1826</v>
      </c>
      <c r="M1850">
        <v>7.7716163219583162E-3</v>
      </c>
      <c r="N1850">
        <v>-7.7716163219583162E-3</v>
      </c>
    </row>
    <row r="1851" spans="1:14" x14ac:dyDescent="0.45">
      <c r="A1851">
        <v>1827</v>
      </c>
      <c r="B1851">
        <v>1.1803780295433646E-2</v>
      </c>
      <c r="C1851">
        <v>-1.1803780295433646E-2</v>
      </c>
      <c r="L1851">
        <v>1827</v>
      </c>
      <c r="M1851">
        <v>2.1939790050763214E-2</v>
      </c>
      <c r="N1851">
        <v>-2.1939790050763214E-2</v>
      </c>
    </row>
    <row r="1852" spans="1:14" x14ac:dyDescent="0.45">
      <c r="A1852">
        <v>1828</v>
      </c>
      <c r="B1852">
        <v>2.1747129349393792E-2</v>
      </c>
      <c r="C1852">
        <v>-2.1747129349393792E-2</v>
      </c>
      <c r="L1852">
        <v>1828</v>
      </c>
      <c r="M1852">
        <v>1.3662704951371977E-2</v>
      </c>
      <c r="N1852">
        <v>-1.3662704951371977E-2</v>
      </c>
    </row>
    <row r="1853" spans="1:14" x14ac:dyDescent="0.45">
      <c r="A1853">
        <v>1829</v>
      </c>
      <c r="B1853">
        <v>2.3735799160185818E-2</v>
      </c>
      <c r="C1853">
        <v>-2.3735799160185818E-2</v>
      </c>
      <c r="L1853">
        <v>1829</v>
      </c>
      <c r="M1853">
        <v>1.1973503910679889E-2</v>
      </c>
      <c r="N1853">
        <v>-1.1973503910679889E-2</v>
      </c>
    </row>
    <row r="1854" spans="1:14" x14ac:dyDescent="0.45">
      <c r="A1854">
        <v>1830</v>
      </c>
      <c r="B1854">
        <v>2.1747129349393792E-2</v>
      </c>
      <c r="C1854">
        <v>-2.1747129349393792E-2</v>
      </c>
      <c r="L1854">
        <v>1830</v>
      </c>
      <c r="M1854">
        <v>1.332486474323356E-2</v>
      </c>
      <c r="N1854">
        <v>-1.332486474323356E-2</v>
      </c>
    </row>
    <row r="1855" spans="1:14" x14ac:dyDescent="0.45">
      <c r="A1855">
        <v>1831</v>
      </c>
      <c r="B1855">
        <v>1.3583116441931777E-2</v>
      </c>
      <c r="C1855">
        <v>-1.3583116441931777E-2</v>
      </c>
      <c r="L1855">
        <v>1831</v>
      </c>
      <c r="M1855">
        <v>1.9131493320612616E-2</v>
      </c>
      <c r="N1855">
        <v>-1.9131493320612616E-2</v>
      </c>
    </row>
    <row r="1856" spans="1:14" x14ac:dyDescent="0.45">
      <c r="A1856">
        <v>1832</v>
      </c>
      <c r="B1856">
        <v>1.5597952960760544E-2</v>
      </c>
      <c r="C1856">
        <v>-1.5597952960760544E-2</v>
      </c>
      <c r="L1856">
        <v>1832</v>
      </c>
      <c r="M1856">
        <v>1.7146682097799411E-2</v>
      </c>
      <c r="N1856">
        <v>-1.7146682097799411E-2</v>
      </c>
    </row>
    <row r="1857" spans="1:14" x14ac:dyDescent="0.45">
      <c r="A1857">
        <v>1833</v>
      </c>
      <c r="B1857">
        <v>2.2427463758348958E-2</v>
      </c>
      <c r="C1857">
        <v>-2.2427463758348958E-2</v>
      </c>
      <c r="L1857">
        <v>1833</v>
      </c>
      <c r="M1857">
        <v>1.1213363442368448E-2</v>
      </c>
      <c r="N1857">
        <v>-1.1213363442368448E-2</v>
      </c>
    </row>
    <row r="1858" spans="1:14" x14ac:dyDescent="0.45">
      <c r="A1858">
        <v>1834</v>
      </c>
      <c r="B1858">
        <v>2.6352469963859544E-2</v>
      </c>
      <c r="C1858">
        <v>-2.6352469963859544E-2</v>
      </c>
      <c r="L1858">
        <v>1834</v>
      </c>
      <c r="M1858">
        <v>7.9405364260275255E-3</v>
      </c>
      <c r="N1858">
        <v>-7.9405364260275255E-3</v>
      </c>
    </row>
    <row r="1859" spans="1:14" x14ac:dyDescent="0.45">
      <c r="A1859">
        <v>1835</v>
      </c>
      <c r="B1859">
        <v>1.8790291341242486E-2</v>
      </c>
      <c r="C1859">
        <v>-1.8790291341242486E-2</v>
      </c>
      <c r="L1859">
        <v>1835</v>
      </c>
      <c r="M1859">
        <v>1.3345979756242212E-2</v>
      </c>
      <c r="N1859">
        <v>-1.3345979756242212E-2</v>
      </c>
    </row>
    <row r="1860" spans="1:14" x14ac:dyDescent="0.45">
      <c r="A1860">
        <v>1836</v>
      </c>
      <c r="B1860">
        <v>1.5048452091989063E-2</v>
      </c>
      <c r="C1860">
        <v>-1.5048452091989063E-2</v>
      </c>
      <c r="L1860">
        <v>1836</v>
      </c>
      <c r="M1860">
        <v>1.6048701421349554E-2</v>
      </c>
      <c r="N1860">
        <v>-1.6048701421349554E-2</v>
      </c>
    </row>
    <row r="1861" spans="1:14" x14ac:dyDescent="0.45">
      <c r="A1861">
        <v>1837</v>
      </c>
      <c r="B1861">
        <v>9.919777316788567E-3</v>
      </c>
      <c r="C1861">
        <v>-9.919777316788567E-3</v>
      </c>
      <c r="L1861">
        <v>1837</v>
      </c>
      <c r="M1861">
        <v>1.9511563554768338E-2</v>
      </c>
      <c r="N1861">
        <v>-1.9511563554768338E-2</v>
      </c>
    </row>
    <row r="1862" spans="1:14" x14ac:dyDescent="0.45">
      <c r="A1862">
        <v>1838</v>
      </c>
      <c r="B1862">
        <v>1.7403455815295413E-2</v>
      </c>
      <c r="C1862">
        <v>-1.7403455815295413E-2</v>
      </c>
      <c r="L1862">
        <v>1838</v>
      </c>
      <c r="M1862">
        <v>1.3050369574121095E-2</v>
      </c>
      <c r="N1862">
        <v>-1.3050369574121095E-2</v>
      </c>
    </row>
    <row r="1863" spans="1:14" x14ac:dyDescent="0.45">
      <c r="A1863">
        <v>1839</v>
      </c>
      <c r="B1863">
        <v>5.9424376952045086E-3</v>
      </c>
      <c r="C1863">
        <v>-5.9424376952045086E-3</v>
      </c>
      <c r="L1863">
        <v>1839</v>
      </c>
      <c r="M1863">
        <v>2.1686409894659402E-2</v>
      </c>
      <c r="N1863">
        <v>-2.1686409894659402E-2</v>
      </c>
    </row>
    <row r="1864" spans="1:14" x14ac:dyDescent="0.45">
      <c r="A1864">
        <v>1840</v>
      </c>
      <c r="B1864">
        <v>2.7058971080851452E-2</v>
      </c>
      <c r="C1864">
        <v>-2.7058971080851452E-2</v>
      </c>
      <c r="L1864">
        <v>1840</v>
      </c>
      <c r="M1864">
        <v>4.0764890454443713E-3</v>
      </c>
      <c r="N1864">
        <v>-4.0764890454443713E-3</v>
      </c>
    </row>
    <row r="1865" spans="1:14" x14ac:dyDescent="0.45">
      <c r="A1865">
        <v>1841</v>
      </c>
      <c r="B1865">
        <v>1.5807286625054442E-2</v>
      </c>
      <c r="C1865">
        <v>-1.5807286625054442E-2</v>
      </c>
      <c r="L1865">
        <v>1841</v>
      </c>
      <c r="M1865">
        <v>1.2670299339965375E-2</v>
      </c>
      <c r="N1865">
        <v>-1.2670299339965375E-2</v>
      </c>
    </row>
    <row r="1866" spans="1:14" x14ac:dyDescent="0.45">
      <c r="A1866">
        <v>1842</v>
      </c>
      <c r="B1866">
        <v>2.7477638409439245E-2</v>
      </c>
      <c r="C1866">
        <v>-2.7477638409439245E-2</v>
      </c>
      <c r="L1866">
        <v>1842</v>
      </c>
      <c r="M1866">
        <v>2.8095882649253039E-3</v>
      </c>
      <c r="N1866">
        <v>-2.8095882649253039E-3</v>
      </c>
    </row>
    <row r="1867" spans="1:14" x14ac:dyDescent="0.45">
      <c r="A1867">
        <v>1843</v>
      </c>
      <c r="B1867">
        <v>1.8293123888544476E-2</v>
      </c>
      <c r="C1867">
        <v>-1.8293123888544476E-2</v>
      </c>
      <c r="L1867">
        <v>1843</v>
      </c>
      <c r="M1867">
        <v>9.7986575707888247E-3</v>
      </c>
      <c r="N1867">
        <v>-9.7986575707888247E-3</v>
      </c>
    </row>
    <row r="1868" spans="1:14" x14ac:dyDescent="0.45">
      <c r="A1868">
        <v>1844</v>
      </c>
      <c r="B1868">
        <v>-2.7187426649555139E-3</v>
      </c>
      <c r="C1868">
        <v>2.7187426649555139E-3</v>
      </c>
      <c r="L1868">
        <v>1844</v>
      </c>
      <c r="M1868">
        <v>2.6352827769571298E-2</v>
      </c>
      <c r="N1868">
        <v>-2.6352827769571298E-2</v>
      </c>
    </row>
    <row r="1869" spans="1:14" x14ac:dyDescent="0.45">
      <c r="A1869">
        <v>1845</v>
      </c>
      <c r="B1869">
        <v>1.2798115200829661E-2</v>
      </c>
      <c r="C1869">
        <v>-1.2798115200829661E-2</v>
      </c>
      <c r="L1869">
        <v>1845</v>
      </c>
      <c r="M1869">
        <v>1.2459149209878864E-2</v>
      </c>
      <c r="N1869">
        <v>-1.2459149209878864E-2</v>
      </c>
    </row>
    <row r="1870" spans="1:14" x14ac:dyDescent="0.45">
      <c r="A1870">
        <v>1846</v>
      </c>
      <c r="B1870">
        <v>-2.692575956918776E-3</v>
      </c>
      <c r="C1870">
        <v>2.692575956918776E-3</v>
      </c>
      <c r="L1870">
        <v>1846</v>
      </c>
      <c r="M1870">
        <v>2.4536936650827304E-2</v>
      </c>
      <c r="N1870">
        <v>-2.4536936650827304E-2</v>
      </c>
    </row>
    <row r="1871" spans="1:14" x14ac:dyDescent="0.45">
      <c r="A1871">
        <v>1847</v>
      </c>
      <c r="B1871">
        <v>1.413261731070326E-2</v>
      </c>
      <c r="C1871">
        <v>-1.413261731070326E-2</v>
      </c>
      <c r="L1871">
        <v>1847</v>
      </c>
      <c r="M1871">
        <v>9.6297374667196137E-3</v>
      </c>
      <c r="N1871">
        <v>-9.6297374667196137E-3</v>
      </c>
    </row>
    <row r="1872" spans="1:14" x14ac:dyDescent="0.45">
      <c r="A1872">
        <v>1848</v>
      </c>
      <c r="B1872">
        <v>2.9042875926926868E-4</v>
      </c>
      <c r="C1872">
        <v>-2.9042875926926868E-4</v>
      </c>
      <c r="L1872">
        <v>1848</v>
      </c>
      <c r="M1872">
        <v>1.9891633788924057E-2</v>
      </c>
      <c r="N1872">
        <v>-1.9891633788924057E-2</v>
      </c>
    </row>
    <row r="1873" spans="1:14" x14ac:dyDescent="0.45">
      <c r="A1873">
        <v>1849</v>
      </c>
      <c r="B1873">
        <v>1.5179285632172749E-2</v>
      </c>
      <c r="C1873">
        <v>-1.5179285632172749E-2</v>
      </c>
      <c r="L1873">
        <v>1849</v>
      </c>
      <c r="M1873">
        <v>7.7082712829323633E-3</v>
      </c>
      <c r="N1873">
        <v>-7.7082712829323633E-3</v>
      </c>
    </row>
    <row r="1874" spans="1:14" x14ac:dyDescent="0.45">
      <c r="A1874">
        <v>1850</v>
      </c>
      <c r="B1874">
        <v>2.0595794195777353E-2</v>
      </c>
      <c r="C1874">
        <v>-2.0595794195777353E-2</v>
      </c>
      <c r="L1874">
        <v>1850</v>
      </c>
      <c r="M1874">
        <v>2.7884732519166539E-3</v>
      </c>
      <c r="N1874">
        <v>-2.7884732519166539E-3</v>
      </c>
    </row>
    <row r="1875" spans="1:14" x14ac:dyDescent="0.45">
      <c r="A1875">
        <v>1851</v>
      </c>
      <c r="B1875">
        <v>2.6300136547786068E-2</v>
      </c>
      <c r="C1875">
        <v>-2.6300136547786068E-2</v>
      </c>
      <c r="L1875">
        <v>1851</v>
      </c>
      <c r="M1875">
        <v>-3.0181553254624042E-3</v>
      </c>
      <c r="N1875">
        <v>3.0181553254624042E-3</v>
      </c>
    </row>
    <row r="1876" spans="1:14" x14ac:dyDescent="0.45">
      <c r="A1876">
        <v>1852</v>
      </c>
      <c r="B1876">
        <v>1.5126952216099273E-2</v>
      </c>
      <c r="C1876">
        <v>-1.5126952216099273E-2</v>
      </c>
      <c r="L1876">
        <v>1852</v>
      </c>
      <c r="M1876">
        <v>6.0401852552489253E-3</v>
      </c>
      <c r="N1876">
        <v>-6.0401852552489253E-3</v>
      </c>
    </row>
    <row r="1877" spans="1:14" x14ac:dyDescent="0.45">
      <c r="A1877">
        <v>1853</v>
      </c>
      <c r="B1877">
        <v>3.9509559141621704E-4</v>
      </c>
      <c r="C1877">
        <v>-3.9509559141621704E-4</v>
      </c>
      <c r="L1877">
        <v>1853</v>
      </c>
      <c r="M1877">
        <v>1.733671721487727E-2</v>
      </c>
      <c r="N1877">
        <v>-1.733671721487727E-2</v>
      </c>
    </row>
    <row r="1878" spans="1:14" x14ac:dyDescent="0.45">
      <c r="A1878">
        <v>1854</v>
      </c>
      <c r="B1878">
        <v>-8.3969183089274892E-3</v>
      </c>
      <c r="C1878">
        <v>8.3969183089274892E-3</v>
      </c>
      <c r="L1878">
        <v>1854</v>
      </c>
      <c r="M1878">
        <v>2.4241326468706186E-2</v>
      </c>
      <c r="N1878">
        <v>-2.4241326468706186E-2</v>
      </c>
    </row>
    <row r="1879" spans="1:14" x14ac:dyDescent="0.45">
      <c r="A1879">
        <v>1855</v>
      </c>
      <c r="B1879">
        <v>1.3897116938372624E-2</v>
      </c>
      <c r="C1879">
        <v>-1.3897116938372624E-2</v>
      </c>
      <c r="L1879">
        <v>1855</v>
      </c>
      <c r="M1879">
        <v>6.2091053593181338E-3</v>
      </c>
      <c r="N1879">
        <v>-6.2091053593181338E-3</v>
      </c>
    </row>
    <row r="1880" spans="1:14" x14ac:dyDescent="0.45">
      <c r="A1880">
        <v>1856</v>
      </c>
      <c r="B1880">
        <v>1.9522959166271128E-2</v>
      </c>
      <c r="C1880">
        <v>-1.9522959166271128E-2</v>
      </c>
      <c r="L1880">
        <v>1856</v>
      </c>
      <c r="M1880">
        <v>1.5426874844062383E-3</v>
      </c>
      <c r="N1880">
        <v>-1.5426874844062383E-3</v>
      </c>
    </row>
    <row r="1881" spans="1:14" x14ac:dyDescent="0.45">
      <c r="A1881">
        <v>1857</v>
      </c>
      <c r="B1881">
        <v>1.1646780047213224E-2</v>
      </c>
      <c r="C1881">
        <v>-1.1646780047213224E-2</v>
      </c>
      <c r="L1881">
        <v>1857</v>
      </c>
      <c r="M1881">
        <v>7.7505013089496652E-3</v>
      </c>
      <c r="N1881">
        <v>-7.7505013089496652E-3</v>
      </c>
    </row>
    <row r="1882" spans="1:14" x14ac:dyDescent="0.45">
      <c r="A1882">
        <v>1858</v>
      </c>
      <c r="B1882">
        <v>2.8285994388327785E-3</v>
      </c>
      <c r="C1882">
        <v>-2.8285994388327785E-3</v>
      </c>
      <c r="L1882">
        <v>1858</v>
      </c>
      <c r="M1882">
        <v>1.4824030666847789E-2</v>
      </c>
      <c r="N1882">
        <v>-1.4824030666847789E-2</v>
      </c>
    </row>
    <row r="1883" spans="1:14" x14ac:dyDescent="0.45">
      <c r="A1883">
        <v>1859</v>
      </c>
      <c r="B1883">
        <v>-1.2505091470695234E-2</v>
      </c>
      <c r="C1883">
        <v>1.2505091470695234E-2</v>
      </c>
      <c r="L1883">
        <v>1859</v>
      </c>
      <c r="M1883">
        <v>2.6754013016735669E-2</v>
      </c>
      <c r="N1883">
        <v>-2.6754013016735669E-2</v>
      </c>
    </row>
    <row r="1884" spans="1:14" x14ac:dyDescent="0.45">
      <c r="A1884">
        <v>1860</v>
      </c>
      <c r="B1884">
        <v>1.797912339210363E-2</v>
      </c>
      <c r="C1884">
        <v>-1.797912339210363E-2</v>
      </c>
      <c r="L1884">
        <v>1860</v>
      </c>
      <c r="M1884">
        <v>1.9861027575879117E-3</v>
      </c>
      <c r="N1884">
        <v>-1.9861027575879117E-3</v>
      </c>
    </row>
    <row r="1885" spans="1:14" x14ac:dyDescent="0.45">
      <c r="A1885">
        <v>1861</v>
      </c>
      <c r="B1885">
        <v>1.8711791217132272E-2</v>
      </c>
      <c r="C1885">
        <v>-1.8711791217132272E-2</v>
      </c>
      <c r="L1885">
        <v>1861</v>
      </c>
      <c r="M1885">
        <v>1.3526523673283771E-3</v>
      </c>
      <c r="N1885">
        <v>-1.3526523673283771E-3</v>
      </c>
    </row>
    <row r="1886" spans="1:14" x14ac:dyDescent="0.45">
      <c r="A1886">
        <v>1862</v>
      </c>
      <c r="B1886">
        <v>8.2974414185108588E-3</v>
      </c>
      <c r="C1886">
        <v>-8.2974414185108588E-3</v>
      </c>
      <c r="L1886">
        <v>1862</v>
      </c>
      <c r="M1886">
        <v>8.658446868321663E-3</v>
      </c>
      <c r="N1886">
        <v>-8.658446868321663E-3</v>
      </c>
    </row>
    <row r="1887" spans="1:14" x14ac:dyDescent="0.45">
      <c r="A1887">
        <v>1863</v>
      </c>
      <c r="B1887">
        <v>5.8901042791310336E-3</v>
      </c>
      <c r="C1887">
        <v>-5.8901042791310336E-3</v>
      </c>
      <c r="L1887">
        <v>1863</v>
      </c>
      <c r="M1887">
        <v>1.049545300007431E-2</v>
      </c>
      <c r="N1887">
        <v>-1.049545300007431E-2</v>
      </c>
    </row>
    <row r="1888" spans="1:14" x14ac:dyDescent="0.45">
      <c r="A1888">
        <v>1864</v>
      </c>
      <c r="B1888">
        <v>1.5990453581311605E-2</v>
      </c>
      <c r="C1888">
        <v>-1.5990453581311605E-2</v>
      </c>
      <c r="L1888">
        <v>1864</v>
      </c>
      <c r="M1888">
        <v>2.1127928356398182E-3</v>
      </c>
      <c r="N1888">
        <v>-2.1127928356398182E-3</v>
      </c>
    </row>
    <row r="1889" spans="1:14" x14ac:dyDescent="0.45">
      <c r="A1889">
        <v>1865</v>
      </c>
      <c r="B1889">
        <v>1.2379447872241866E-2</v>
      </c>
      <c r="C1889">
        <v>-1.2379447872241866E-2</v>
      </c>
      <c r="L1889">
        <v>1865</v>
      </c>
      <c r="M1889">
        <v>4.6043643706606494E-3</v>
      </c>
      <c r="N1889">
        <v>-4.6043643706606494E-3</v>
      </c>
    </row>
    <row r="1890" spans="1:14" x14ac:dyDescent="0.45">
      <c r="A1890">
        <v>1866</v>
      </c>
      <c r="B1890">
        <v>1.0230965842979107E-3</v>
      </c>
      <c r="C1890">
        <v>-1.0230965842979107E-3</v>
      </c>
      <c r="L1890">
        <v>1866</v>
      </c>
      <c r="M1890">
        <v>1.3240404691198956E-2</v>
      </c>
      <c r="N1890">
        <v>-1.3240404691198956E-2</v>
      </c>
    </row>
    <row r="1891" spans="1:14" x14ac:dyDescent="0.45">
      <c r="A1891">
        <v>1867</v>
      </c>
      <c r="B1891">
        <v>1.546430745032655E-3</v>
      </c>
      <c r="C1891">
        <v>-1.546430745032655E-3</v>
      </c>
      <c r="L1891">
        <v>1867</v>
      </c>
      <c r="M1891">
        <v>9.3974723236244524E-3</v>
      </c>
      <c r="N1891">
        <v>-9.3974723236244524E-3</v>
      </c>
    </row>
    <row r="1892" spans="1:14" x14ac:dyDescent="0.45">
      <c r="A1892">
        <v>1868</v>
      </c>
      <c r="B1892">
        <v>-1.2949925507319765E-2</v>
      </c>
      <c r="C1892">
        <v>1.2949925507319765E-2</v>
      </c>
      <c r="L1892">
        <v>1868</v>
      </c>
      <c r="M1892">
        <v>2.0292819036088428E-2</v>
      </c>
      <c r="N1892">
        <v>-2.0292819036088428E-2</v>
      </c>
    </row>
    <row r="1893" spans="1:14" x14ac:dyDescent="0.45">
      <c r="A1893">
        <v>1869</v>
      </c>
      <c r="B1893">
        <v>-5.207391898695863E-4</v>
      </c>
      <c r="C1893">
        <v>5.207391898695863E-4</v>
      </c>
      <c r="L1893">
        <v>1869</v>
      </c>
      <c r="M1893">
        <v>1.0030922713883986E-2</v>
      </c>
      <c r="N1893">
        <v>-1.0030922713883986E-2</v>
      </c>
    </row>
    <row r="1894" spans="1:14" x14ac:dyDescent="0.45">
      <c r="A1894">
        <v>1870</v>
      </c>
      <c r="B1894">
        <v>1.0312277937339624E-2</v>
      </c>
      <c r="C1894">
        <v>-1.0312277937339624E-2</v>
      </c>
      <c r="L1894">
        <v>1870</v>
      </c>
      <c r="M1894">
        <v>1.0570421852072621E-3</v>
      </c>
      <c r="N1894">
        <v>-1.0570421852072621E-3</v>
      </c>
    </row>
    <row r="1895" spans="1:14" x14ac:dyDescent="0.45">
      <c r="A1895">
        <v>1871</v>
      </c>
      <c r="B1895">
        <v>-1.5252595814552643E-2</v>
      </c>
      <c r="C1895">
        <v>1.5252595814552643E-2</v>
      </c>
      <c r="L1895">
        <v>1871</v>
      </c>
      <c r="M1895">
        <v>2.1538604803598843E-2</v>
      </c>
      <c r="N1895">
        <v>-2.1538604803598843E-2</v>
      </c>
    </row>
    <row r="1896" spans="1:14" x14ac:dyDescent="0.45">
      <c r="A1896">
        <v>1872</v>
      </c>
      <c r="B1896">
        <v>3.0902665192001511E-3</v>
      </c>
      <c r="C1896">
        <v>-3.0902665192001511E-3</v>
      </c>
      <c r="L1896">
        <v>1872</v>
      </c>
      <c r="M1896">
        <v>6.0613002682575762E-3</v>
      </c>
      <c r="N1896">
        <v>-6.0613002682575762E-3</v>
      </c>
    </row>
    <row r="1897" spans="1:14" x14ac:dyDescent="0.45">
      <c r="A1897">
        <v>1873</v>
      </c>
      <c r="B1897">
        <v>4.1107681326329019E-3</v>
      </c>
      <c r="C1897">
        <v>-4.1107681326329019E-3</v>
      </c>
      <c r="L1897">
        <v>1873</v>
      </c>
      <c r="M1897">
        <v>4.5199043186260456E-3</v>
      </c>
      <c r="N1897">
        <v>-4.5199043186260456E-3</v>
      </c>
    </row>
    <row r="1898" spans="1:14" x14ac:dyDescent="0.45">
      <c r="A1898">
        <v>1874</v>
      </c>
      <c r="B1898">
        <v>1.9127646575469752E-3</v>
      </c>
      <c r="C1898">
        <v>-1.9127646575469752E-3</v>
      </c>
      <c r="L1898">
        <v>1874</v>
      </c>
      <c r="M1898">
        <v>5.1744697218942294E-3</v>
      </c>
      <c r="N1898">
        <v>-5.1744697218942294E-3</v>
      </c>
    </row>
    <row r="1899" spans="1:14" x14ac:dyDescent="0.45">
      <c r="A1899">
        <v>1875</v>
      </c>
      <c r="B1899">
        <v>1.0573945017706997E-2</v>
      </c>
      <c r="C1899">
        <v>-1.0573945017706997E-2</v>
      </c>
      <c r="L1899">
        <v>1875</v>
      </c>
      <c r="M1899">
        <v>-2.0046347010471499E-3</v>
      </c>
      <c r="N1899">
        <v>2.0046347010471499E-3</v>
      </c>
    </row>
    <row r="1900" spans="1:14" x14ac:dyDescent="0.45">
      <c r="A1900">
        <v>1876</v>
      </c>
      <c r="B1900">
        <v>-3.3205769498004696E-3</v>
      </c>
      <c r="C1900">
        <v>3.3205769498004696E-3</v>
      </c>
      <c r="L1900">
        <v>1876</v>
      </c>
      <c r="M1900">
        <v>8.5528718032784074E-3</v>
      </c>
      <c r="N1900">
        <v>-8.5528718032784074E-3</v>
      </c>
    </row>
    <row r="1901" spans="1:14" x14ac:dyDescent="0.45">
      <c r="A1901">
        <v>1877</v>
      </c>
      <c r="B1901">
        <v>-2.3290540146547571E-4</v>
      </c>
      <c r="C1901">
        <v>2.3290540146547571E-4</v>
      </c>
      <c r="L1901">
        <v>1877</v>
      </c>
      <c r="M1901">
        <v>6.0401852552489253E-3</v>
      </c>
      <c r="N1901">
        <v>-6.0401852552489253E-3</v>
      </c>
    </row>
    <row r="1902" spans="1:14" x14ac:dyDescent="0.45">
      <c r="A1902">
        <v>1878</v>
      </c>
      <c r="B1902">
        <v>-8.7894189294785482E-3</v>
      </c>
      <c r="C1902">
        <v>8.7894189294785482E-3</v>
      </c>
      <c r="L1902">
        <v>1878</v>
      </c>
      <c r="M1902">
        <v>1.2121309001740445E-2</v>
      </c>
      <c r="N1902">
        <v>-1.2121309001740445E-2</v>
      </c>
    </row>
    <row r="1903" spans="1:14" x14ac:dyDescent="0.45">
      <c r="A1903">
        <v>1879</v>
      </c>
      <c r="B1903">
        <v>7.8759621196727598E-4</v>
      </c>
      <c r="C1903">
        <v>-7.8759621196727598E-4</v>
      </c>
      <c r="L1903">
        <v>1879</v>
      </c>
      <c r="M1903">
        <v>4.3932142405741382E-3</v>
      </c>
      <c r="N1903">
        <v>-4.3932142405741382E-3</v>
      </c>
    </row>
    <row r="1904" spans="1:14" x14ac:dyDescent="0.45">
      <c r="A1904">
        <v>1880</v>
      </c>
      <c r="B1904">
        <v>2.0435981977306623E-3</v>
      </c>
      <c r="C1904">
        <v>-2.0435981977306623E-3</v>
      </c>
      <c r="L1904">
        <v>1880</v>
      </c>
      <c r="M1904">
        <v>3.1896584990810245E-3</v>
      </c>
      <c r="N1904">
        <v>-3.1896584990810245E-3</v>
      </c>
    </row>
    <row r="1905" spans="1:14" x14ac:dyDescent="0.45">
      <c r="A1905">
        <v>1881</v>
      </c>
      <c r="B1905">
        <v>-3.3543124732231963E-2</v>
      </c>
      <c r="C1905">
        <v>3.3543124732231963E-2</v>
      </c>
      <c r="L1905">
        <v>1881</v>
      </c>
      <c r="M1905">
        <v>3.1293740813595657E-2</v>
      </c>
      <c r="N1905">
        <v>-3.1293740813595657E-2</v>
      </c>
    </row>
    <row r="1906" spans="1:14" x14ac:dyDescent="0.45">
      <c r="A1906">
        <v>1882</v>
      </c>
      <c r="B1906">
        <v>-5.9895811695476649E-3</v>
      </c>
      <c r="C1906">
        <v>5.9895811695476649E-3</v>
      </c>
      <c r="L1906">
        <v>1882</v>
      </c>
      <c r="M1906">
        <v>9.0596321154860354E-3</v>
      </c>
      <c r="N1906">
        <v>-9.0596321154860354E-3</v>
      </c>
    </row>
    <row r="1907" spans="1:14" x14ac:dyDescent="0.45">
      <c r="A1907">
        <v>1883</v>
      </c>
      <c r="B1907">
        <v>-1.124908948493185E-2</v>
      </c>
      <c r="C1907">
        <v>1.124908948493185E-2</v>
      </c>
      <c r="L1907">
        <v>1883</v>
      </c>
      <c r="M1907">
        <v>1.3071484587129745E-2</v>
      </c>
      <c r="N1907">
        <v>-1.3071484587129745E-2</v>
      </c>
    </row>
    <row r="1908" spans="1:14" x14ac:dyDescent="0.45">
      <c r="A1908">
        <v>1884</v>
      </c>
      <c r="B1908">
        <v>-4.9167461400414381E-3</v>
      </c>
      <c r="C1908">
        <v>4.9167461400414381E-3</v>
      </c>
      <c r="L1908">
        <v>1884</v>
      </c>
      <c r="M1908">
        <v>7.7082712829323633E-3</v>
      </c>
      <c r="N1908">
        <v>-7.7082712829323633E-3</v>
      </c>
    </row>
    <row r="1909" spans="1:14" x14ac:dyDescent="0.45">
      <c r="A1909">
        <v>1885</v>
      </c>
      <c r="B1909">
        <v>-6.5390820383191463E-3</v>
      </c>
      <c r="C1909">
        <v>6.5390820383191463E-3</v>
      </c>
      <c r="L1909">
        <v>1885</v>
      </c>
      <c r="M1909">
        <v>8.2783766341659425E-3</v>
      </c>
      <c r="N1909">
        <v>-8.2783766341659425E-3</v>
      </c>
    </row>
    <row r="1910" spans="1:14" x14ac:dyDescent="0.45">
      <c r="A1910">
        <v>1886</v>
      </c>
      <c r="B1910">
        <v>-3.3205769498004696E-3</v>
      </c>
      <c r="C1910">
        <v>3.3205769498004696E-3</v>
      </c>
      <c r="L1910">
        <v>1886</v>
      </c>
      <c r="M1910">
        <v>5.6390000080845538E-3</v>
      </c>
      <c r="N1910">
        <v>-5.6390000080845538E-3</v>
      </c>
    </row>
    <row r="1911" spans="1:14" x14ac:dyDescent="0.45">
      <c r="A1911">
        <v>1887</v>
      </c>
      <c r="B1911">
        <v>9.7627770685681427E-3</v>
      </c>
      <c r="C1911">
        <v>-9.7627770685681427E-3</v>
      </c>
      <c r="L1911">
        <v>1887</v>
      </c>
      <c r="M1911">
        <v>-5.1296566263275148E-3</v>
      </c>
      <c r="N1911">
        <v>5.1296566263275148E-3</v>
      </c>
    </row>
    <row r="1912" spans="1:14" x14ac:dyDescent="0.45">
      <c r="A1912">
        <v>1888</v>
      </c>
      <c r="B1912">
        <v>-1.4627406791921267E-3</v>
      </c>
      <c r="C1912">
        <v>1.4627406791921267E-3</v>
      </c>
      <c r="L1912">
        <v>1888</v>
      </c>
      <c r="M1912">
        <v>2.6406681608560963E-3</v>
      </c>
      <c r="N1912">
        <v>-2.6406681608560963E-3</v>
      </c>
    </row>
    <row r="1913" spans="1:14" x14ac:dyDescent="0.45">
      <c r="A1913">
        <v>1889</v>
      </c>
      <c r="B1913">
        <v>8.3759415426210709E-3</v>
      </c>
      <c r="C1913">
        <v>-8.3759415426210709E-3</v>
      </c>
      <c r="L1913">
        <v>1889</v>
      </c>
      <c r="M1913">
        <v>-5.4674968344659318E-3</v>
      </c>
      <c r="N1913">
        <v>5.4674968344659318E-3</v>
      </c>
    </row>
    <row r="1914" spans="1:14" x14ac:dyDescent="0.45">
      <c r="A1914">
        <v>1890</v>
      </c>
      <c r="B1914">
        <v>-2.3290540146547571E-4</v>
      </c>
      <c r="C1914">
        <v>2.3290540146547571E-4</v>
      </c>
      <c r="L1914">
        <v>1890</v>
      </c>
      <c r="M1914">
        <v>-4.2100872539831569E-4</v>
      </c>
      <c r="N1914">
        <v>4.2100872539831569E-4</v>
      </c>
    </row>
    <row r="1915" spans="1:14" x14ac:dyDescent="0.45">
      <c r="A1915">
        <v>1891</v>
      </c>
      <c r="B1915">
        <v>-1.3290092711797352E-2</v>
      </c>
      <c r="C1915">
        <v>1.3290092711797352E-2</v>
      </c>
      <c r="L1915">
        <v>1891</v>
      </c>
      <c r="M1915">
        <v>8.6795618813303149E-3</v>
      </c>
      <c r="N1915">
        <v>-8.6795618813303149E-3</v>
      </c>
    </row>
    <row r="1916" spans="1:14" x14ac:dyDescent="0.45">
      <c r="A1916">
        <v>1892</v>
      </c>
      <c r="B1916">
        <v>-4.0009113587556374E-3</v>
      </c>
      <c r="C1916">
        <v>4.0009113587556374E-3</v>
      </c>
      <c r="L1916">
        <v>1892</v>
      </c>
      <c r="M1916">
        <v>7.8254701609479713E-4</v>
      </c>
      <c r="N1916">
        <v>-7.8254701609479713E-4</v>
      </c>
    </row>
    <row r="1917" spans="1:14" x14ac:dyDescent="0.45">
      <c r="A1917">
        <v>1893</v>
      </c>
      <c r="B1917">
        <v>-9.9173993453085564E-4</v>
      </c>
      <c r="C1917">
        <v>9.9173993453085564E-4</v>
      </c>
      <c r="L1917">
        <v>1893</v>
      </c>
      <c r="M1917">
        <v>-2.6803151173239856E-3</v>
      </c>
      <c r="N1917">
        <v>2.6803151173239856E-3</v>
      </c>
    </row>
    <row r="1918" spans="1:14" x14ac:dyDescent="0.45">
      <c r="A1918">
        <v>1894</v>
      </c>
      <c r="B1918">
        <v>6.1256046514616691E-3</v>
      </c>
      <c r="C1918">
        <v>-6.1256046514616691E-3</v>
      </c>
      <c r="L1918">
        <v>1894</v>
      </c>
      <c r="M1918">
        <v>-9.437119280092339E-3</v>
      </c>
      <c r="N1918">
        <v>9.437119280092339E-3</v>
      </c>
    </row>
    <row r="1919" spans="1:14" x14ac:dyDescent="0.45">
      <c r="A1919">
        <v>1895</v>
      </c>
      <c r="B1919">
        <v>4.215434964779852E-3</v>
      </c>
      <c r="C1919">
        <v>-4.215434964779852E-3</v>
      </c>
      <c r="L1919">
        <v>1895</v>
      </c>
      <c r="M1919">
        <v>-8.3391386036424826E-3</v>
      </c>
      <c r="N1919">
        <v>8.3391386036424826E-3</v>
      </c>
    </row>
    <row r="1920" spans="1:14" x14ac:dyDescent="0.45">
      <c r="A1920">
        <v>1896</v>
      </c>
      <c r="B1920">
        <v>-1.3028425631429979E-2</v>
      </c>
      <c r="C1920">
        <v>1.3028425631429979E-2</v>
      </c>
      <c r="L1920">
        <v>1896</v>
      </c>
      <c r="M1920">
        <v>4.7732844747298588E-3</v>
      </c>
      <c r="N1920">
        <v>-4.7732844747298588E-3</v>
      </c>
    </row>
    <row r="1921" spans="1:14" x14ac:dyDescent="0.45">
      <c r="A1921">
        <v>1897</v>
      </c>
      <c r="B1921">
        <v>4.4742900748969208E-4</v>
      </c>
      <c r="C1921">
        <v>-4.4742900748969208E-4</v>
      </c>
      <c r="L1921">
        <v>1897</v>
      </c>
      <c r="M1921">
        <v>-6.3543273808292786E-3</v>
      </c>
      <c r="N1921">
        <v>6.3543273808292786E-3</v>
      </c>
    </row>
    <row r="1922" spans="1:14" x14ac:dyDescent="0.45">
      <c r="A1922">
        <v>1898</v>
      </c>
      <c r="B1922">
        <v>9.8151104846416169E-3</v>
      </c>
      <c r="C1922">
        <v>-9.8151104846416169E-3</v>
      </c>
      <c r="L1922">
        <v>1898</v>
      </c>
      <c r="M1922">
        <v>-1.4462492376151308E-2</v>
      </c>
      <c r="N1922">
        <v>1.4462492376151308E-2</v>
      </c>
    </row>
    <row r="1923" spans="1:14" x14ac:dyDescent="0.45">
      <c r="A1923">
        <v>1899</v>
      </c>
      <c r="B1923">
        <v>-7.8240627023695893E-4</v>
      </c>
      <c r="C1923">
        <v>7.8240627023695893E-4</v>
      </c>
      <c r="L1923">
        <v>1899</v>
      </c>
      <c r="M1923">
        <v>-6.2276373027773729E-3</v>
      </c>
      <c r="N1923">
        <v>6.2276373027773729E-3</v>
      </c>
    </row>
    <row r="1924" spans="1:14" x14ac:dyDescent="0.45">
      <c r="A1924">
        <v>1900</v>
      </c>
      <c r="B1924">
        <v>-3.7654109864250027E-3</v>
      </c>
      <c r="C1924">
        <v>3.7654109864250027E-3</v>
      </c>
      <c r="L1924">
        <v>1900</v>
      </c>
      <c r="M1924">
        <v>-3.8416408327997973E-3</v>
      </c>
      <c r="N1924">
        <v>3.8416408327997973E-3</v>
      </c>
    </row>
    <row r="1925" spans="1:14" x14ac:dyDescent="0.45">
      <c r="A1925">
        <v>1901</v>
      </c>
      <c r="B1925">
        <v>-1.0150087747388884E-2</v>
      </c>
      <c r="C1925">
        <v>1.0150087747388884E-2</v>
      </c>
      <c r="L1925">
        <v>1901</v>
      </c>
      <c r="M1925">
        <v>-5.0546877743292123E-4</v>
      </c>
      <c r="N1925">
        <v>5.0546877743292123E-4</v>
      </c>
    </row>
    <row r="1926" spans="1:14" x14ac:dyDescent="0.45">
      <c r="A1926">
        <v>1902</v>
      </c>
      <c r="B1926">
        <v>2.7762660227593043E-3</v>
      </c>
      <c r="C1926">
        <v>-2.7762660227593043E-3</v>
      </c>
      <c r="L1926">
        <v>1902</v>
      </c>
      <c r="M1926">
        <v>-1.1485275541931499E-2</v>
      </c>
      <c r="N1926">
        <v>1.1485275541931499E-2</v>
      </c>
    </row>
    <row r="1927" spans="1:14" x14ac:dyDescent="0.45">
      <c r="A1927">
        <v>1903</v>
      </c>
      <c r="B1927">
        <v>-1.5935742193758113E-3</v>
      </c>
      <c r="C1927">
        <v>1.5935742193758113E-3</v>
      </c>
      <c r="L1927">
        <v>1903</v>
      </c>
      <c r="M1927">
        <v>-8.3391386036424826E-3</v>
      </c>
      <c r="N1927">
        <v>8.3391386036424826E-3</v>
      </c>
    </row>
    <row r="1928" spans="1:14" x14ac:dyDescent="0.45">
      <c r="A1928">
        <v>1904</v>
      </c>
      <c r="B1928">
        <v>-2.1480272327296102E-2</v>
      </c>
      <c r="C1928">
        <v>2.1480272327296102E-2</v>
      </c>
      <c r="L1928">
        <v>1904</v>
      </c>
      <c r="M1928">
        <v>7.6238112308977587E-3</v>
      </c>
      <c r="N1928">
        <v>-7.6238112308977587E-3</v>
      </c>
    </row>
    <row r="1929" spans="1:14" x14ac:dyDescent="0.45">
      <c r="A1929">
        <v>1905</v>
      </c>
      <c r="B1929">
        <v>-7.0100827829804174E-3</v>
      </c>
      <c r="C1929">
        <v>7.0100827829804174E-3</v>
      </c>
      <c r="L1929">
        <v>1905</v>
      </c>
      <c r="M1929">
        <v>-5.6997619775610948E-3</v>
      </c>
      <c r="N1929">
        <v>5.6997619775610948E-3</v>
      </c>
    </row>
    <row r="1930" spans="1:14" x14ac:dyDescent="0.45">
      <c r="A1930">
        <v>1906</v>
      </c>
      <c r="B1930">
        <v>-1.9860748399268702E-3</v>
      </c>
      <c r="C1930">
        <v>1.9860748399268702E-3</v>
      </c>
      <c r="L1930">
        <v>1906</v>
      </c>
      <c r="M1930">
        <v>-1.0894055177689269E-2</v>
      </c>
      <c r="N1930">
        <v>1.0894055177689269E-2</v>
      </c>
    </row>
    <row r="1931" spans="1:14" x14ac:dyDescent="0.45">
      <c r="A1931">
        <v>1907</v>
      </c>
      <c r="B1931">
        <v>-1.7188932209271195E-2</v>
      </c>
      <c r="C1931">
        <v>1.7188932209271195E-2</v>
      </c>
      <c r="L1931">
        <v>1907</v>
      </c>
      <c r="M1931">
        <v>-8.0107895955403626E-4</v>
      </c>
      <c r="N1931">
        <v>8.0107895955403626E-4</v>
      </c>
    </row>
    <row r="1932" spans="1:14" x14ac:dyDescent="0.45">
      <c r="A1932">
        <v>1908</v>
      </c>
      <c r="B1932">
        <v>-1.1693923521556382E-2</v>
      </c>
      <c r="C1932">
        <v>1.1693923521556382E-2</v>
      </c>
      <c r="L1932">
        <v>1908</v>
      </c>
      <c r="M1932">
        <v>-6.8188576670196047E-3</v>
      </c>
      <c r="N1932">
        <v>6.8188576670196047E-3</v>
      </c>
    </row>
    <row r="1933" spans="1:14" x14ac:dyDescent="0.45">
      <c r="A1933">
        <v>1909</v>
      </c>
      <c r="B1933">
        <v>-1.3891926996642307E-2</v>
      </c>
      <c r="C1933">
        <v>1.3891926996642307E-2</v>
      </c>
      <c r="L1933">
        <v>1909</v>
      </c>
      <c r="M1933">
        <v>-6.4176724198552323E-3</v>
      </c>
      <c r="N1933">
        <v>6.4176724198552323E-3</v>
      </c>
    </row>
    <row r="1934" spans="1:14" x14ac:dyDescent="0.45">
      <c r="A1934">
        <v>1910</v>
      </c>
      <c r="B1934">
        <v>-1.4232094201119891E-2</v>
      </c>
      <c r="C1934">
        <v>1.4232094201119891E-2</v>
      </c>
      <c r="L1934">
        <v>1910</v>
      </c>
      <c r="M1934">
        <v>-7.2833879532099273E-3</v>
      </c>
      <c r="N1934">
        <v>7.2833879532099273E-3</v>
      </c>
    </row>
    <row r="1935" spans="1:14" x14ac:dyDescent="0.45">
      <c r="A1935">
        <v>1911</v>
      </c>
      <c r="B1935">
        <v>-3.9224112346454235E-3</v>
      </c>
      <c r="C1935">
        <v>3.9224112346454235E-3</v>
      </c>
      <c r="L1935">
        <v>1911</v>
      </c>
      <c r="M1935">
        <v>-1.6721798768076977E-2</v>
      </c>
      <c r="N1935">
        <v>1.6721798768076977E-2</v>
      </c>
    </row>
    <row r="1936" spans="1:14" x14ac:dyDescent="0.45">
      <c r="A1936">
        <v>1912</v>
      </c>
      <c r="B1936">
        <v>-1.708426537712425E-2</v>
      </c>
      <c r="C1936">
        <v>1.708426537712425E-2</v>
      </c>
      <c r="L1936">
        <v>1912</v>
      </c>
      <c r="M1936">
        <v>-7.9168383434694602E-3</v>
      </c>
      <c r="N1936">
        <v>7.9168383434694602E-3</v>
      </c>
    </row>
    <row r="1937" spans="1:14" x14ac:dyDescent="0.45">
      <c r="A1937">
        <v>1913</v>
      </c>
      <c r="B1937">
        <v>-1.8444934195034582E-2</v>
      </c>
      <c r="C1937">
        <v>1.8444934195034582E-2</v>
      </c>
      <c r="L1937">
        <v>1913</v>
      </c>
      <c r="M1937">
        <v>-7.1355828621493698E-3</v>
      </c>
      <c r="N1937">
        <v>7.1355828621493698E-3</v>
      </c>
    </row>
    <row r="1938" spans="1:14" x14ac:dyDescent="0.45">
      <c r="A1938">
        <v>1914</v>
      </c>
      <c r="B1938">
        <v>-1.5880596807434338E-2</v>
      </c>
      <c r="C1938">
        <v>1.5880596807434338E-2</v>
      </c>
      <c r="L1938">
        <v>1914</v>
      </c>
      <c r="M1938">
        <v>-1.1020745255741173E-2</v>
      </c>
      <c r="N1938">
        <v>1.1020745255741173E-2</v>
      </c>
    </row>
    <row r="1939" spans="1:14" x14ac:dyDescent="0.45">
      <c r="A1939">
        <v>1915</v>
      </c>
      <c r="B1939">
        <v>-1.2583591594805448E-2</v>
      </c>
      <c r="C1939">
        <v>1.2583591594805448E-2</v>
      </c>
      <c r="L1939">
        <v>1915</v>
      </c>
      <c r="M1939">
        <v>-1.4441377363142657E-2</v>
      </c>
      <c r="N1939">
        <v>1.4441377363142657E-2</v>
      </c>
    </row>
    <row r="1940" spans="1:14" x14ac:dyDescent="0.45">
      <c r="A1940">
        <v>1916</v>
      </c>
      <c r="B1940">
        <v>-2.3285775181830969E-2</v>
      </c>
      <c r="C1940">
        <v>2.3285775181830969E-2</v>
      </c>
      <c r="L1940">
        <v>1916</v>
      </c>
      <c r="M1940">
        <v>-7.7901482654175553E-3</v>
      </c>
      <c r="N1940">
        <v>7.7901482654175553E-3</v>
      </c>
    </row>
    <row r="1941" spans="1:14" x14ac:dyDescent="0.45">
      <c r="A1941">
        <v>1917</v>
      </c>
      <c r="B1941">
        <v>-4.1055781909025858E-3</v>
      </c>
      <c r="C1941">
        <v>4.1055781909025858E-3</v>
      </c>
      <c r="L1941">
        <v>1917</v>
      </c>
      <c r="M1941">
        <v>-2.3541947969871285E-2</v>
      </c>
      <c r="N1941">
        <v>2.3541947969871285E-2</v>
      </c>
    </row>
    <row r="1942" spans="1:14" x14ac:dyDescent="0.45">
      <c r="A1942">
        <v>1918</v>
      </c>
      <c r="B1942">
        <v>-6.8530825347599932E-3</v>
      </c>
      <c r="C1942">
        <v>6.8530825347599932E-3</v>
      </c>
      <c r="L1942">
        <v>1918</v>
      </c>
      <c r="M1942">
        <v>-2.1810516903161895E-2</v>
      </c>
      <c r="N1942">
        <v>2.1810516903161895E-2</v>
      </c>
    </row>
    <row r="1943" spans="1:14" x14ac:dyDescent="0.45">
      <c r="A1943">
        <v>1919</v>
      </c>
      <c r="B1943">
        <v>-1.6874931712830353E-2</v>
      </c>
      <c r="C1943">
        <v>1.6874931712830353E-2</v>
      </c>
      <c r="L1943">
        <v>1919</v>
      </c>
      <c r="M1943">
        <v>-1.8178734665673903E-2</v>
      </c>
      <c r="N1943">
        <v>1.8178734665673903E-2</v>
      </c>
    </row>
    <row r="1944" spans="1:14" x14ac:dyDescent="0.45">
      <c r="A1944">
        <v>1920</v>
      </c>
      <c r="B1944">
        <v>5.1106175766612957E-2</v>
      </c>
      <c r="C1944">
        <v>0.94889382423338708</v>
      </c>
      <c r="L1944">
        <v>1920</v>
      </c>
      <c r="M1944">
        <v>2.2467665375979492E-2</v>
      </c>
      <c r="N1944">
        <v>0.97753233462402056</v>
      </c>
    </row>
    <row r="1945" spans="1:14" x14ac:dyDescent="0.45">
      <c r="A1945">
        <v>1921</v>
      </c>
      <c r="B1945">
        <v>4.833250471471881E-2</v>
      </c>
      <c r="C1945">
        <v>-4.833250471471881E-2</v>
      </c>
      <c r="L1945">
        <v>1921</v>
      </c>
      <c r="M1945">
        <v>1.9342643450699127E-2</v>
      </c>
      <c r="N1945">
        <v>-1.9342643450699127E-2</v>
      </c>
    </row>
    <row r="1946" spans="1:14" x14ac:dyDescent="0.45">
      <c r="A1946">
        <v>1922</v>
      </c>
      <c r="B1946">
        <v>3.1533478155133514E-2</v>
      </c>
      <c r="C1946">
        <v>-3.1533478155133514E-2</v>
      </c>
      <c r="L1946">
        <v>1922</v>
      </c>
      <c r="M1946">
        <v>3.0892555566431289E-2</v>
      </c>
      <c r="N1946">
        <v>-3.0892555566431289E-2</v>
      </c>
    </row>
    <row r="1947" spans="1:14" x14ac:dyDescent="0.45">
      <c r="A1947">
        <v>1923</v>
      </c>
      <c r="B1947">
        <v>3.5301484112423676E-2</v>
      </c>
      <c r="C1947">
        <v>-3.5301484112423676E-2</v>
      </c>
      <c r="L1947">
        <v>1923</v>
      </c>
      <c r="M1947">
        <v>2.4410246572775397E-2</v>
      </c>
      <c r="N1947">
        <v>-2.4410246572775397E-2</v>
      </c>
    </row>
    <row r="1948" spans="1:14" x14ac:dyDescent="0.45">
      <c r="A1948">
        <v>1924</v>
      </c>
      <c r="B1948">
        <v>3.6819153178554435E-2</v>
      </c>
      <c r="C1948">
        <v>-3.6819153178554435E-2</v>
      </c>
      <c r="L1948">
        <v>1924</v>
      </c>
      <c r="M1948">
        <v>1.9976093840958661E-2</v>
      </c>
      <c r="N1948">
        <v>-1.9976093840958661E-2</v>
      </c>
    </row>
    <row r="1949" spans="1:14" x14ac:dyDescent="0.45">
      <c r="A1949">
        <v>1925</v>
      </c>
      <c r="B1949">
        <v>1.6539954450083084E-2</v>
      </c>
      <c r="C1949">
        <v>-1.6539954450083084E-2</v>
      </c>
      <c r="L1949">
        <v>1925</v>
      </c>
      <c r="M1949">
        <v>3.302517188030505E-2</v>
      </c>
      <c r="N1949">
        <v>-3.302517188030505E-2</v>
      </c>
    </row>
    <row r="1950" spans="1:14" x14ac:dyDescent="0.45">
      <c r="A1950">
        <v>1926</v>
      </c>
      <c r="B1950">
        <v>4.202632807786514E-2</v>
      </c>
      <c r="C1950">
        <v>-4.202632807786514E-2</v>
      </c>
      <c r="L1950">
        <v>1926</v>
      </c>
      <c r="M1950">
        <v>1.0833293208212729E-2</v>
      </c>
      <c r="N1950">
        <v>-1.0833293208212729E-2</v>
      </c>
    </row>
    <row r="1951" spans="1:14" x14ac:dyDescent="0.45">
      <c r="A1951">
        <v>1927</v>
      </c>
      <c r="B1951">
        <v>1.413261731070326E-2</v>
      </c>
      <c r="C1951">
        <v>-1.413261731070326E-2</v>
      </c>
      <c r="L1951">
        <v>1927</v>
      </c>
      <c r="M1951">
        <v>3.2328376451019561E-2</v>
      </c>
      <c r="N1951">
        <v>-3.2328376451019561E-2</v>
      </c>
    </row>
    <row r="1952" spans="1:14" x14ac:dyDescent="0.45">
      <c r="A1952">
        <v>1928</v>
      </c>
      <c r="B1952">
        <v>3.8598489325052568E-2</v>
      </c>
      <c r="C1952">
        <v>-3.8598489325052568E-2</v>
      </c>
      <c r="L1952">
        <v>1928</v>
      </c>
      <c r="M1952">
        <v>1.180458380661068E-2</v>
      </c>
      <c r="N1952">
        <v>-1.180458380661068E-2</v>
      </c>
    </row>
    <row r="1953" spans="1:14" x14ac:dyDescent="0.45">
      <c r="A1953">
        <v>1929</v>
      </c>
      <c r="B1953">
        <v>1.2248614332058179E-2</v>
      </c>
      <c r="C1953">
        <v>-1.2248614332058179E-2</v>
      </c>
      <c r="L1953">
        <v>1929</v>
      </c>
      <c r="M1953">
        <v>3.2391721490045516E-2</v>
      </c>
      <c r="N1953">
        <v>-3.2391721490045516E-2</v>
      </c>
    </row>
    <row r="1954" spans="1:14" x14ac:dyDescent="0.45">
      <c r="A1954">
        <v>1930</v>
      </c>
      <c r="B1954">
        <v>2.4311466736994039E-2</v>
      </c>
      <c r="C1954">
        <v>-2.4311466736994039E-2</v>
      </c>
      <c r="L1954">
        <v>1930</v>
      </c>
      <c r="M1954">
        <v>2.2594355454031399E-2</v>
      </c>
      <c r="N1954">
        <v>-2.2594355454031399E-2</v>
      </c>
    </row>
    <row r="1955" spans="1:14" x14ac:dyDescent="0.45">
      <c r="A1955">
        <v>1931</v>
      </c>
      <c r="B1955">
        <v>3.9226490317934258E-2</v>
      </c>
      <c r="C1955">
        <v>-3.9226490317934258E-2</v>
      </c>
      <c r="L1955">
        <v>1931</v>
      </c>
      <c r="M1955">
        <v>9.9253476488407304E-3</v>
      </c>
      <c r="N1955">
        <v>-9.9253476488407304E-3</v>
      </c>
    </row>
    <row r="1956" spans="1:14" x14ac:dyDescent="0.45">
      <c r="A1956">
        <v>1932</v>
      </c>
      <c r="B1956">
        <v>1.2143947499911229E-2</v>
      </c>
      <c r="C1956">
        <v>-1.2143947499911229E-2</v>
      </c>
      <c r="L1956">
        <v>1932</v>
      </c>
      <c r="M1956">
        <v>3.1631581021734072E-2</v>
      </c>
      <c r="N1956">
        <v>-3.1631581021734072E-2</v>
      </c>
    </row>
    <row r="1957" spans="1:14" x14ac:dyDescent="0.45">
      <c r="A1957">
        <v>1933</v>
      </c>
      <c r="B1957">
        <v>2.1171461772585574E-2</v>
      </c>
      <c r="C1957">
        <v>-2.1171461772585574E-2</v>
      </c>
      <c r="L1957">
        <v>1933</v>
      </c>
      <c r="M1957">
        <v>2.3523416026412048E-2</v>
      </c>
      <c r="N1957">
        <v>-2.3523416026412048E-2</v>
      </c>
    </row>
    <row r="1958" spans="1:14" x14ac:dyDescent="0.45">
      <c r="A1958">
        <v>1934</v>
      </c>
      <c r="B1958">
        <v>3.4935150199909351E-2</v>
      </c>
      <c r="C1958">
        <v>-3.4935150199909351E-2</v>
      </c>
      <c r="L1958">
        <v>1934</v>
      </c>
      <c r="M1958">
        <v>1.2311344118818306E-2</v>
      </c>
      <c r="N1958">
        <v>-1.2311344118818306E-2</v>
      </c>
    </row>
    <row r="1959" spans="1:14" x14ac:dyDescent="0.45">
      <c r="A1959">
        <v>1935</v>
      </c>
      <c r="B1959">
        <v>1.7665122895662785E-2</v>
      </c>
      <c r="C1959">
        <v>-1.7665122895662785E-2</v>
      </c>
      <c r="L1959">
        <v>1935</v>
      </c>
      <c r="M1959">
        <v>2.5170387041086834E-2</v>
      </c>
      <c r="N1959">
        <v>-2.5170387041086834E-2</v>
      </c>
    </row>
    <row r="1960" spans="1:14" x14ac:dyDescent="0.45">
      <c r="A1960">
        <v>1936</v>
      </c>
      <c r="B1960">
        <v>2.399746624055319E-2</v>
      </c>
      <c r="C1960">
        <v>-2.399746624055319E-2</v>
      </c>
      <c r="L1960">
        <v>1936</v>
      </c>
      <c r="M1960">
        <v>1.9089263294595316E-2</v>
      </c>
      <c r="N1960">
        <v>-1.9089263294595316E-2</v>
      </c>
    </row>
    <row r="1961" spans="1:14" x14ac:dyDescent="0.45">
      <c r="A1961">
        <v>1937</v>
      </c>
      <c r="B1961">
        <v>2.758230524158619E-2</v>
      </c>
      <c r="C1961">
        <v>-2.758230524158619E-2</v>
      </c>
      <c r="L1961">
        <v>1937</v>
      </c>
      <c r="M1961">
        <v>1.5710861213211136E-2</v>
      </c>
      <c r="N1961">
        <v>-1.5710861213211136E-2</v>
      </c>
    </row>
    <row r="1962" spans="1:14" x14ac:dyDescent="0.45">
      <c r="A1962">
        <v>1938</v>
      </c>
      <c r="B1962">
        <v>4.6422335028036991E-2</v>
      </c>
      <c r="C1962">
        <v>-4.6422335028036991E-2</v>
      </c>
      <c r="L1962">
        <v>1938</v>
      </c>
      <c r="M1962">
        <v>3.1801672990447363E-4</v>
      </c>
      <c r="N1962">
        <v>-3.1801672990447363E-4</v>
      </c>
    </row>
    <row r="1963" spans="1:14" x14ac:dyDescent="0.45">
      <c r="A1963">
        <v>1939</v>
      </c>
      <c r="B1963">
        <v>4.1369348406696399E-3</v>
      </c>
      <c r="C1963">
        <v>-4.1369348406696399E-3</v>
      </c>
      <c r="L1963">
        <v>1939</v>
      </c>
      <c r="M1963">
        <v>3.3320782062426169E-2</v>
      </c>
      <c r="N1963">
        <v>-3.3320782062426169E-2</v>
      </c>
    </row>
    <row r="1964" spans="1:14" x14ac:dyDescent="0.45">
      <c r="A1964">
        <v>1940</v>
      </c>
      <c r="B1964">
        <v>1.3138282405307244E-2</v>
      </c>
      <c r="C1964">
        <v>-1.3138282405307244E-2</v>
      </c>
      <c r="L1964">
        <v>1940</v>
      </c>
      <c r="M1964">
        <v>2.586718247037232E-2</v>
      </c>
      <c r="N1964">
        <v>-2.586718247037232E-2</v>
      </c>
    </row>
    <row r="1965" spans="1:14" x14ac:dyDescent="0.45">
      <c r="A1965">
        <v>1941</v>
      </c>
      <c r="B1965">
        <v>5.3929368264330271E-3</v>
      </c>
      <c r="C1965">
        <v>-5.3929368264330271E-3</v>
      </c>
      <c r="L1965">
        <v>1941</v>
      </c>
      <c r="M1965">
        <v>3.0998130631474545E-2</v>
      </c>
      <c r="N1965">
        <v>-3.0998130631474545E-2</v>
      </c>
    </row>
    <row r="1966" spans="1:14" x14ac:dyDescent="0.45">
      <c r="A1966">
        <v>1942</v>
      </c>
      <c r="B1966">
        <v>3.3862315170403126E-2</v>
      </c>
      <c r="C1966">
        <v>-3.3862315170403126E-2</v>
      </c>
      <c r="L1966">
        <v>1942</v>
      </c>
      <c r="M1966">
        <v>8.0249964780621293E-3</v>
      </c>
      <c r="N1966">
        <v>-8.0249964780621293E-3</v>
      </c>
    </row>
    <row r="1967" spans="1:14" x14ac:dyDescent="0.45">
      <c r="A1967">
        <v>1943</v>
      </c>
      <c r="B1967">
        <v>1.8266957180507741E-2</v>
      </c>
      <c r="C1967">
        <v>-1.8266957180507741E-2</v>
      </c>
      <c r="L1967">
        <v>1943</v>
      </c>
      <c r="M1967">
        <v>1.9363758463707779E-2</v>
      </c>
      <c r="N1967">
        <v>-1.9363758463707779E-2</v>
      </c>
    </row>
    <row r="1968" spans="1:14" x14ac:dyDescent="0.45">
      <c r="A1968">
        <v>1944</v>
      </c>
      <c r="B1968">
        <v>2.5724468970977854E-2</v>
      </c>
      <c r="C1968">
        <v>-2.5724468970977854E-2</v>
      </c>
      <c r="L1968">
        <v>1944</v>
      </c>
      <c r="M1968">
        <v>1.2163539027757748E-2</v>
      </c>
      <c r="N1968">
        <v>-1.2163539027757748E-2</v>
      </c>
    </row>
    <row r="1969" spans="1:14" x14ac:dyDescent="0.45">
      <c r="A1969">
        <v>1945</v>
      </c>
      <c r="B1969">
        <v>1.26149482445725E-2</v>
      </c>
      <c r="C1969">
        <v>-1.26149482445725E-2</v>
      </c>
      <c r="L1969">
        <v>1945</v>
      </c>
      <c r="M1969">
        <v>2.2615470467040051E-2</v>
      </c>
      <c r="N1969">
        <v>-2.2615470467040051E-2</v>
      </c>
    </row>
    <row r="1970" spans="1:14" x14ac:dyDescent="0.45">
      <c r="A1970">
        <v>1946</v>
      </c>
      <c r="B1970">
        <v>1.7194122151001516E-2</v>
      </c>
      <c r="C1970">
        <v>-1.7194122151001516E-2</v>
      </c>
      <c r="L1970">
        <v>1946</v>
      </c>
      <c r="M1970">
        <v>1.8688078047430941E-2</v>
      </c>
      <c r="N1970">
        <v>-1.8688078047430941E-2</v>
      </c>
    </row>
    <row r="1971" spans="1:14" x14ac:dyDescent="0.45">
      <c r="A1971">
        <v>1947</v>
      </c>
      <c r="B1971">
        <v>1.1097279178441742E-2</v>
      </c>
      <c r="C1971">
        <v>-1.1097279178441742E-2</v>
      </c>
      <c r="L1971">
        <v>1947</v>
      </c>
      <c r="M1971">
        <v>2.2615470467040051E-2</v>
      </c>
      <c r="N1971">
        <v>-2.2615470467040051E-2</v>
      </c>
    </row>
    <row r="1972" spans="1:14" x14ac:dyDescent="0.45">
      <c r="A1972">
        <v>1948</v>
      </c>
      <c r="B1972">
        <v>1.5728786500944232E-2</v>
      </c>
      <c r="C1972">
        <v>-1.5728786500944232E-2</v>
      </c>
      <c r="L1972">
        <v>1948</v>
      </c>
      <c r="M1972">
        <v>1.8286892800266571E-2</v>
      </c>
      <c r="N1972">
        <v>-1.8286892800266571E-2</v>
      </c>
    </row>
    <row r="1973" spans="1:14" x14ac:dyDescent="0.45">
      <c r="A1973">
        <v>1949</v>
      </c>
      <c r="B1973">
        <v>3.0800810330104872E-2</v>
      </c>
      <c r="C1973">
        <v>-3.0800810330104872E-2</v>
      </c>
      <c r="L1973">
        <v>1949</v>
      </c>
      <c r="M1973">
        <v>5.8079201121537631E-3</v>
      </c>
      <c r="N1973">
        <v>-5.8079201121537631E-3</v>
      </c>
    </row>
    <row r="1974" spans="1:14" x14ac:dyDescent="0.45">
      <c r="A1974">
        <v>1950</v>
      </c>
      <c r="B1974">
        <v>7.3292732211515813E-3</v>
      </c>
      <c r="C1974">
        <v>-7.3292732211515813E-3</v>
      </c>
      <c r="L1974">
        <v>1950</v>
      </c>
      <c r="M1974">
        <v>2.4726971767905163E-2</v>
      </c>
      <c r="N1974">
        <v>-2.4726971767905163E-2</v>
      </c>
    </row>
    <row r="1975" spans="1:14" x14ac:dyDescent="0.45">
      <c r="A1975">
        <v>1951</v>
      </c>
      <c r="B1975">
        <v>2.2741464254789803E-2</v>
      </c>
      <c r="C1975">
        <v>-2.2741464254789803E-2</v>
      </c>
      <c r="L1975">
        <v>1951</v>
      </c>
      <c r="M1975">
        <v>1.2226884066783702E-2</v>
      </c>
      <c r="N1975">
        <v>-1.2226884066783702E-2</v>
      </c>
    </row>
    <row r="1976" spans="1:14" x14ac:dyDescent="0.45">
      <c r="A1976">
        <v>1952</v>
      </c>
      <c r="B1976">
        <v>2.0124793451116084E-2</v>
      </c>
      <c r="C1976">
        <v>-2.0124793451116084E-2</v>
      </c>
      <c r="L1976">
        <v>1952</v>
      </c>
      <c r="M1976">
        <v>1.3219289678190305E-2</v>
      </c>
      <c r="N1976">
        <v>-1.3219289678190305E-2</v>
      </c>
    </row>
    <row r="1977" spans="1:14" x14ac:dyDescent="0.45">
      <c r="A1977">
        <v>1953</v>
      </c>
      <c r="B1977">
        <v>1.797912339210363E-2</v>
      </c>
      <c r="C1977">
        <v>-1.797912339210363E-2</v>
      </c>
      <c r="L1977">
        <v>1953</v>
      </c>
      <c r="M1977">
        <v>1.4549535497735324E-2</v>
      </c>
      <c r="N1977">
        <v>-1.4549535497735324E-2</v>
      </c>
    </row>
    <row r="1978" spans="1:14" x14ac:dyDescent="0.45">
      <c r="A1978">
        <v>1954</v>
      </c>
      <c r="B1978">
        <v>2.7608471949622931E-2</v>
      </c>
      <c r="C1978">
        <v>-2.7608471949622931E-2</v>
      </c>
      <c r="L1978">
        <v>1954</v>
      </c>
      <c r="M1978">
        <v>6.399140476395994E-3</v>
      </c>
      <c r="N1978">
        <v>-6.399140476395994E-3</v>
      </c>
    </row>
    <row r="1979" spans="1:14" x14ac:dyDescent="0.45">
      <c r="A1979">
        <v>1955</v>
      </c>
      <c r="B1979">
        <v>1.196078054365407E-2</v>
      </c>
      <c r="C1979">
        <v>-1.196078054365407E-2</v>
      </c>
      <c r="L1979">
        <v>1955</v>
      </c>
      <c r="M1979">
        <v>1.8793653112474197E-2</v>
      </c>
      <c r="N1979">
        <v>-1.8793653112474197E-2</v>
      </c>
    </row>
    <row r="1980" spans="1:14" x14ac:dyDescent="0.45">
      <c r="A1980">
        <v>1956</v>
      </c>
      <c r="B1980">
        <v>2.6901970832631024E-2</v>
      </c>
      <c r="C1980">
        <v>-2.6901970832631024E-2</v>
      </c>
      <c r="L1980">
        <v>1956</v>
      </c>
      <c r="M1980">
        <v>5.850150138171065E-3</v>
      </c>
      <c r="N1980">
        <v>-5.850150138171065E-3</v>
      </c>
    </row>
    <row r="1981" spans="1:14" x14ac:dyDescent="0.45">
      <c r="A1981">
        <v>1957</v>
      </c>
      <c r="B1981">
        <v>9.7104436524946686E-3</v>
      </c>
      <c r="C1981">
        <v>-9.7104436524946686E-3</v>
      </c>
      <c r="L1981">
        <v>1957</v>
      </c>
      <c r="M1981">
        <v>1.9553793580785638E-2</v>
      </c>
      <c r="N1981">
        <v>-1.9553793580785638E-2</v>
      </c>
    </row>
    <row r="1982" spans="1:14" x14ac:dyDescent="0.45">
      <c r="A1982">
        <v>1958</v>
      </c>
      <c r="B1982">
        <v>2.240129705031222E-2</v>
      </c>
      <c r="C1982">
        <v>-2.240129705031222E-2</v>
      </c>
      <c r="L1982">
        <v>1958</v>
      </c>
      <c r="M1982">
        <v>8.9962870764600817E-3</v>
      </c>
      <c r="N1982">
        <v>-8.9962870764600817E-3</v>
      </c>
    </row>
    <row r="1983" spans="1:14" x14ac:dyDescent="0.45">
      <c r="A1983">
        <v>1959</v>
      </c>
      <c r="B1983">
        <v>-4.6840577379611038E-4</v>
      </c>
      <c r="C1983">
        <v>4.6840577379611038E-4</v>
      </c>
      <c r="L1983">
        <v>1959</v>
      </c>
      <c r="M1983">
        <v>2.6901818107796228E-2</v>
      </c>
      <c r="N1983">
        <v>-2.6901818107796228E-2</v>
      </c>
    </row>
    <row r="1984" spans="1:14" x14ac:dyDescent="0.45">
      <c r="A1984">
        <v>1960</v>
      </c>
      <c r="B1984">
        <v>1.5231619048246223E-2</v>
      </c>
      <c r="C1984">
        <v>-1.5231619048246223E-2</v>
      </c>
      <c r="L1984">
        <v>1960</v>
      </c>
      <c r="M1984">
        <v>1.4127235237562302E-2</v>
      </c>
      <c r="N1984">
        <v>-1.4127235237562302E-2</v>
      </c>
    </row>
    <row r="1985" spans="1:14" x14ac:dyDescent="0.45">
      <c r="A1985">
        <v>1961</v>
      </c>
      <c r="B1985">
        <v>1.4001783770519572E-2</v>
      </c>
      <c r="C1985">
        <v>-1.4001783770519572E-2</v>
      </c>
      <c r="L1985">
        <v>1961</v>
      </c>
      <c r="M1985">
        <v>1.4528420484726672E-2</v>
      </c>
      <c r="N1985">
        <v>-1.4528420484726672E-2</v>
      </c>
    </row>
    <row r="1986" spans="1:14" x14ac:dyDescent="0.45">
      <c r="A1986">
        <v>1962</v>
      </c>
      <c r="B1986">
        <v>2.4677800649508363E-2</v>
      </c>
      <c r="C1986">
        <v>-2.4677800649508363E-2</v>
      </c>
      <c r="L1986">
        <v>1962</v>
      </c>
      <c r="M1986">
        <v>5.3433898259634387E-3</v>
      </c>
      <c r="N1986">
        <v>-5.3433898259634387E-3</v>
      </c>
    </row>
    <row r="1987" spans="1:14" x14ac:dyDescent="0.45">
      <c r="A1987">
        <v>1963</v>
      </c>
      <c r="B1987">
        <v>1.6906288362597405E-2</v>
      </c>
      <c r="C1987">
        <v>-1.6906288362597405E-2</v>
      </c>
      <c r="L1987">
        <v>1963</v>
      </c>
      <c r="M1987">
        <v>1.0326532896005101E-2</v>
      </c>
      <c r="N1987">
        <v>-1.0326532896005101E-2</v>
      </c>
    </row>
    <row r="1988" spans="1:14" x14ac:dyDescent="0.45">
      <c r="A1988">
        <v>1964</v>
      </c>
      <c r="B1988">
        <v>1.5990453581311605E-2</v>
      </c>
      <c r="C1988">
        <v>-1.5990453581311605E-2</v>
      </c>
      <c r="L1988">
        <v>1964</v>
      </c>
      <c r="M1988">
        <v>1.0833293208212729E-2</v>
      </c>
      <c r="N1988">
        <v>-1.0833293208212729E-2</v>
      </c>
    </row>
    <row r="1989" spans="1:14" x14ac:dyDescent="0.45">
      <c r="A1989">
        <v>1965</v>
      </c>
      <c r="B1989">
        <v>8.1666078783271725E-3</v>
      </c>
      <c r="C1989">
        <v>-8.1666078783271725E-3</v>
      </c>
      <c r="L1989">
        <v>1965</v>
      </c>
      <c r="M1989">
        <v>1.6217621525418762E-2</v>
      </c>
      <c r="N1989">
        <v>-1.6217621525418762E-2</v>
      </c>
    </row>
    <row r="1990" spans="1:14" x14ac:dyDescent="0.45">
      <c r="A1990">
        <v>1966</v>
      </c>
      <c r="B1990">
        <v>1.4211117434813472E-2</v>
      </c>
      <c r="C1990">
        <v>-1.4211117434813472E-2</v>
      </c>
      <c r="L1990">
        <v>1966</v>
      </c>
      <c r="M1990">
        <v>1.1255593468385752E-2</v>
      </c>
      <c r="N1990">
        <v>-1.1255593468385752E-2</v>
      </c>
    </row>
    <row r="1991" spans="1:14" x14ac:dyDescent="0.45">
      <c r="A1991">
        <v>1967</v>
      </c>
      <c r="B1991">
        <v>-9.3127530902132934E-3</v>
      </c>
      <c r="C1991">
        <v>9.3127530902132934E-3</v>
      </c>
      <c r="L1991">
        <v>1967</v>
      </c>
      <c r="M1991">
        <v>3.0090185072102545E-2</v>
      </c>
      <c r="N1991">
        <v>-3.0090185072102545E-2</v>
      </c>
    </row>
    <row r="1992" spans="1:14" x14ac:dyDescent="0.45">
      <c r="A1992">
        <v>1968</v>
      </c>
      <c r="B1992">
        <v>2.3343298539634766E-2</v>
      </c>
      <c r="C1992">
        <v>-2.3343298539634766E-2</v>
      </c>
      <c r="L1992">
        <v>1968</v>
      </c>
      <c r="M1992">
        <v>2.8518182909426067E-3</v>
      </c>
      <c r="N1992">
        <v>-2.8518182909426067E-3</v>
      </c>
    </row>
    <row r="1993" spans="1:14" x14ac:dyDescent="0.45">
      <c r="A1993">
        <v>1969</v>
      </c>
      <c r="B1993">
        <v>2.3657299036075607E-2</v>
      </c>
      <c r="C1993">
        <v>-2.3657299036075607E-2</v>
      </c>
      <c r="L1993">
        <v>1969</v>
      </c>
      <c r="M1993">
        <v>2.2817129397090267E-3</v>
      </c>
      <c r="N1993">
        <v>-2.2817129397090267E-3</v>
      </c>
    </row>
    <row r="1994" spans="1:14" x14ac:dyDescent="0.45">
      <c r="A1994">
        <v>1970</v>
      </c>
      <c r="B1994">
        <v>1.0992612346294792E-2</v>
      </c>
      <c r="C1994">
        <v>-1.0992612346294792E-2</v>
      </c>
      <c r="L1994">
        <v>1970</v>
      </c>
      <c r="M1994">
        <v>1.2438034196870212E-2</v>
      </c>
      <c r="N1994">
        <v>-1.2438034196870212E-2</v>
      </c>
    </row>
    <row r="1995" spans="1:14" x14ac:dyDescent="0.45">
      <c r="A1995">
        <v>1971</v>
      </c>
      <c r="B1995">
        <v>1.5519452836650332E-2</v>
      </c>
      <c r="C1995">
        <v>-1.5519452836650332E-2</v>
      </c>
      <c r="L1995">
        <v>1971</v>
      </c>
      <c r="M1995">
        <v>8.7006768943389649E-3</v>
      </c>
      <c r="N1995">
        <v>-8.7006768943389649E-3</v>
      </c>
    </row>
    <row r="1996" spans="1:14" x14ac:dyDescent="0.45">
      <c r="A1996">
        <v>1972</v>
      </c>
      <c r="B1996">
        <v>8.9226304411422434E-4</v>
      </c>
      <c r="C1996">
        <v>-8.9226304411422434E-4</v>
      </c>
      <c r="L1996">
        <v>1972</v>
      </c>
      <c r="M1996">
        <v>2.0081668906001916E-2</v>
      </c>
      <c r="N1996">
        <v>-2.0081668906001916E-2</v>
      </c>
    </row>
    <row r="1997" spans="1:14" x14ac:dyDescent="0.45">
      <c r="A1997">
        <v>1973</v>
      </c>
      <c r="B1997">
        <v>2.3809534319579363E-4</v>
      </c>
      <c r="C1997">
        <v>-2.3809534319579363E-4</v>
      </c>
      <c r="L1997">
        <v>1973</v>
      </c>
      <c r="M1997">
        <v>1.9237068385655871E-2</v>
      </c>
      <c r="N1997">
        <v>-1.9237068385655871E-2</v>
      </c>
    </row>
    <row r="1998" spans="1:14" x14ac:dyDescent="0.45">
      <c r="A1998">
        <v>1974</v>
      </c>
      <c r="B1998">
        <v>4.1892682567431141E-3</v>
      </c>
      <c r="C1998">
        <v>-4.1892682567431141E-3</v>
      </c>
      <c r="L1998">
        <v>1974</v>
      </c>
      <c r="M1998">
        <v>1.5647516174185184E-2</v>
      </c>
      <c r="N1998">
        <v>-1.5647516174185184E-2</v>
      </c>
    </row>
    <row r="1999" spans="1:14" x14ac:dyDescent="0.45">
      <c r="A1999">
        <v>1975</v>
      </c>
      <c r="B1999">
        <v>1.9389313655837131E-3</v>
      </c>
      <c r="C1999">
        <v>-1.9389313655837131E-3</v>
      </c>
      <c r="L1999">
        <v>1975</v>
      </c>
      <c r="M1999">
        <v>1.674549685063504E-2</v>
      </c>
      <c r="N1999">
        <v>-1.674549685063504E-2</v>
      </c>
    </row>
    <row r="2000" spans="1:14" x14ac:dyDescent="0.45">
      <c r="A2000">
        <v>1976</v>
      </c>
      <c r="B2000">
        <v>9.3702764480170855E-3</v>
      </c>
      <c r="C2000">
        <v>-9.3702764480170855E-3</v>
      </c>
      <c r="L2000">
        <v>1976</v>
      </c>
      <c r="M2000">
        <v>1.0030922713883986E-2</v>
      </c>
      <c r="N2000">
        <v>-1.0030922713883986E-2</v>
      </c>
    </row>
    <row r="2001" spans="1:14" x14ac:dyDescent="0.45">
      <c r="A2001">
        <v>1977</v>
      </c>
      <c r="B2001">
        <v>-2.1954085042207687E-3</v>
      </c>
      <c r="C2001">
        <v>2.1954085042207687E-3</v>
      </c>
      <c r="L2001">
        <v>1977</v>
      </c>
      <c r="M2001">
        <v>1.8286892800266571E-2</v>
      </c>
      <c r="N2001">
        <v>-1.8286892800266571E-2</v>
      </c>
    </row>
    <row r="2002" spans="1:14" x14ac:dyDescent="0.45">
      <c r="A2002">
        <v>1978</v>
      </c>
      <c r="B2002">
        <v>7.3816066372250555E-3</v>
      </c>
      <c r="C2002">
        <v>-7.3816066372250555E-3</v>
      </c>
      <c r="L2002">
        <v>1978</v>
      </c>
      <c r="M2002">
        <v>1.0052037726892636E-2</v>
      </c>
      <c r="N2002">
        <v>-1.0052037726892636E-2</v>
      </c>
    </row>
    <row r="2003" spans="1:14" x14ac:dyDescent="0.45">
      <c r="A2003">
        <v>1979</v>
      </c>
      <c r="B2003">
        <v>-2.0673869342873949E-4</v>
      </c>
      <c r="C2003">
        <v>2.0673869342873949E-4</v>
      </c>
      <c r="L2003">
        <v>1979</v>
      </c>
      <c r="M2003">
        <v>1.5710861213211136E-2</v>
      </c>
      <c r="N2003">
        <v>-1.5710861213211136E-2</v>
      </c>
    </row>
    <row r="2004" spans="1:14" x14ac:dyDescent="0.45">
      <c r="A2004">
        <v>1980</v>
      </c>
      <c r="B2004">
        <v>3.0379331031266769E-3</v>
      </c>
      <c r="C2004">
        <v>-3.0379331031266769E-3</v>
      </c>
      <c r="L2004">
        <v>1980</v>
      </c>
      <c r="M2004">
        <v>1.2881449470051886E-2</v>
      </c>
      <c r="N2004">
        <v>-1.2881449470051886E-2</v>
      </c>
    </row>
    <row r="2005" spans="1:14" x14ac:dyDescent="0.45">
      <c r="A2005">
        <v>1981</v>
      </c>
      <c r="B2005">
        <v>1.873795792516901E-2</v>
      </c>
      <c r="C2005">
        <v>-1.873795792516901E-2</v>
      </c>
      <c r="L2005">
        <v>1981</v>
      </c>
      <c r="M2005">
        <v>6.4636573800659625E-5</v>
      </c>
      <c r="N2005">
        <v>-6.4636573800659625E-5</v>
      </c>
    </row>
    <row r="2006" spans="1:14" x14ac:dyDescent="0.45">
      <c r="A2006">
        <v>1982</v>
      </c>
      <c r="B2006">
        <v>9.5011099882007701E-3</v>
      </c>
      <c r="C2006">
        <v>-9.5011099882007701E-3</v>
      </c>
      <c r="L2006">
        <v>1982</v>
      </c>
      <c r="M2006">
        <v>5.7868050991451113E-3</v>
      </c>
      <c r="N2006">
        <v>-5.7868050991451113E-3</v>
      </c>
    </row>
    <row r="2007" spans="1:14" x14ac:dyDescent="0.45">
      <c r="A2007">
        <v>1983</v>
      </c>
      <c r="B2007">
        <v>4.7387691255145956E-3</v>
      </c>
      <c r="C2007">
        <v>-4.7387691255145956E-3</v>
      </c>
      <c r="L2007">
        <v>1983</v>
      </c>
      <c r="M2007">
        <v>9.0385171024773836E-3</v>
      </c>
      <c r="N2007">
        <v>-9.0385171024773836E-3</v>
      </c>
    </row>
    <row r="2008" spans="1:14" x14ac:dyDescent="0.45">
      <c r="A2008">
        <v>1984</v>
      </c>
      <c r="B2008">
        <v>-1.959908131890134E-3</v>
      </c>
      <c r="C2008">
        <v>1.959908131890134E-3</v>
      </c>
      <c r="L2008">
        <v>1984</v>
      </c>
      <c r="M2008">
        <v>1.3852740068449838E-2</v>
      </c>
      <c r="N2008">
        <v>-1.3852740068449838E-2</v>
      </c>
    </row>
    <row r="2009" spans="1:14" x14ac:dyDescent="0.45">
      <c r="A2009">
        <v>1985</v>
      </c>
      <c r="B2009">
        <v>1.347844960978483E-2</v>
      </c>
      <c r="C2009">
        <v>-1.347844960978483E-2</v>
      </c>
      <c r="L2009">
        <v>1985</v>
      </c>
      <c r="M2009">
        <v>1.2259622892764705E-3</v>
      </c>
      <c r="N2009">
        <v>-1.2259622892764705E-3</v>
      </c>
    </row>
    <row r="2010" spans="1:14" x14ac:dyDescent="0.45">
      <c r="A2010">
        <v>1986</v>
      </c>
      <c r="B2010">
        <v>1.0861778806111107E-2</v>
      </c>
      <c r="C2010">
        <v>-1.0861778806111107E-2</v>
      </c>
      <c r="L2010">
        <v>1986</v>
      </c>
      <c r="M2010">
        <v>2.8940483169599086E-3</v>
      </c>
      <c r="N2010">
        <v>-2.8940483169599086E-3</v>
      </c>
    </row>
    <row r="2011" spans="1:14" x14ac:dyDescent="0.45">
      <c r="A2011">
        <v>1987</v>
      </c>
      <c r="B2011">
        <v>-7.1409163231641037E-3</v>
      </c>
      <c r="C2011">
        <v>7.1409163231641037E-3</v>
      </c>
      <c r="L2011">
        <v>1987</v>
      </c>
      <c r="M2011">
        <v>1.7231142149834018E-2</v>
      </c>
      <c r="N2011">
        <v>-1.7231142149834018E-2</v>
      </c>
    </row>
    <row r="2012" spans="1:14" x14ac:dyDescent="0.45">
      <c r="A2012">
        <v>1988</v>
      </c>
      <c r="B2012">
        <v>1.4446617807144107E-2</v>
      </c>
      <c r="C2012">
        <v>-1.4446617807144107E-2</v>
      </c>
      <c r="L2012">
        <v>1988</v>
      </c>
      <c r="M2012">
        <v>-2.5208862132910723E-4</v>
      </c>
      <c r="N2012">
        <v>2.5208862132910723E-4</v>
      </c>
    </row>
    <row r="2013" spans="1:14" x14ac:dyDescent="0.45">
      <c r="A2013">
        <v>1989</v>
      </c>
      <c r="B2013">
        <v>-2.8495762051391985E-3</v>
      </c>
      <c r="C2013">
        <v>2.8495762051391985E-3</v>
      </c>
      <c r="L2013">
        <v>1989</v>
      </c>
      <c r="M2013">
        <v>1.2796989418017282E-2</v>
      </c>
      <c r="N2013">
        <v>-1.2796989418017282E-2</v>
      </c>
    </row>
    <row r="2014" spans="1:14" x14ac:dyDescent="0.45">
      <c r="A2014">
        <v>1990</v>
      </c>
      <c r="B2014">
        <v>8.1142744622536983E-3</v>
      </c>
      <c r="C2014">
        <v>-8.1142744622536983E-3</v>
      </c>
      <c r="L2014">
        <v>1990</v>
      </c>
      <c r="M2014">
        <v>3.1474284730637226E-3</v>
      </c>
      <c r="N2014">
        <v>-3.1474284730637226E-3</v>
      </c>
    </row>
    <row r="2015" spans="1:14" x14ac:dyDescent="0.45">
      <c r="A2015">
        <v>1991</v>
      </c>
      <c r="B2015">
        <v>1.0600111725743735E-2</v>
      </c>
      <c r="C2015">
        <v>-1.0600111725743735E-2</v>
      </c>
      <c r="L2015">
        <v>1991</v>
      </c>
      <c r="M2015">
        <v>2.7578670388717086E-4</v>
      </c>
      <c r="N2015">
        <v>-2.7578670388717086E-4</v>
      </c>
    </row>
    <row r="2016" spans="1:14" x14ac:dyDescent="0.45">
      <c r="A2016">
        <v>1992</v>
      </c>
      <c r="B2016">
        <v>-2.0645749640370824E-3</v>
      </c>
      <c r="C2016">
        <v>2.0645749640370824E-3</v>
      </c>
      <c r="L2016">
        <v>1992</v>
      </c>
      <c r="M2016">
        <v>1.0432107961048357E-2</v>
      </c>
      <c r="N2016">
        <v>-1.0432107961048357E-2</v>
      </c>
    </row>
    <row r="2017" spans="1:14" x14ac:dyDescent="0.45">
      <c r="A2017">
        <v>1993</v>
      </c>
      <c r="B2017">
        <v>-1.3057404309717024E-3</v>
      </c>
      <c r="C2017">
        <v>1.3057404309717024E-3</v>
      </c>
      <c r="L2017">
        <v>1993</v>
      </c>
      <c r="M2017">
        <v>9.7564275447715211E-3</v>
      </c>
      <c r="N2017">
        <v>-9.7564275447715211E-3</v>
      </c>
    </row>
    <row r="2018" spans="1:14" x14ac:dyDescent="0.45">
      <c r="A2018">
        <v>1994</v>
      </c>
      <c r="B2018">
        <v>1.8865979495102389E-3</v>
      </c>
      <c r="C2018">
        <v>-1.8865979495102389E-3</v>
      </c>
      <c r="L2018">
        <v>1994</v>
      </c>
      <c r="M2018">
        <v>6.990360840638225E-3</v>
      </c>
      <c r="N2018">
        <v>-6.990360840638225E-3</v>
      </c>
    </row>
    <row r="2019" spans="1:14" x14ac:dyDescent="0.45">
      <c r="A2019">
        <v>1995</v>
      </c>
      <c r="B2019">
        <v>1.127763416444859E-3</v>
      </c>
      <c r="C2019">
        <v>-1.127763416444859E-3</v>
      </c>
      <c r="L2019">
        <v>1995</v>
      </c>
      <c r="M2019">
        <v>6.5047155414392497E-3</v>
      </c>
      <c r="N2019">
        <v>-6.5047155414392497E-3</v>
      </c>
    </row>
    <row r="2020" spans="1:14" x14ac:dyDescent="0.45">
      <c r="A2020">
        <v>1996</v>
      </c>
      <c r="B2020">
        <v>1.2039280667764281E-2</v>
      </c>
      <c r="C2020">
        <v>-1.2039280667764281E-2</v>
      </c>
      <c r="L2020">
        <v>1996</v>
      </c>
      <c r="M2020">
        <v>-2.3635899221942187E-3</v>
      </c>
      <c r="N2020">
        <v>2.3635899221942187E-3</v>
      </c>
    </row>
    <row r="2021" spans="1:14" x14ac:dyDescent="0.45">
      <c r="A2021">
        <v>1997</v>
      </c>
      <c r="B2021">
        <v>-6.2774149579517755E-3</v>
      </c>
      <c r="C2021">
        <v>6.2774149579517755E-3</v>
      </c>
      <c r="L2021">
        <v>1997</v>
      </c>
      <c r="M2021">
        <v>1.2226884066783702E-2</v>
      </c>
      <c r="N2021">
        <v>-1.2226884066783702E-2</v>
      </c>
    </row>
    <row r="2022" spans="1:14" x14ac:dyDescent="0.45">
      <c r="A2022">
        <v>1998</v>
      </c>
      <c r="B2022">
        <v>9.8151104846416169E-3</v>
      </c>
      <c r="C2022">
        <v>-9.8151104846416169E-3</v>
      </c>
      <c r="L2022">
        <v>1998</v>
      </c>
      <c r="M2022">
        <v>-1.3078392717616625E-3</v>
      </c>
      <c r="N2022">
        <v>1.3078392717616625E-3</v>
      </c>
    </row>
    <row r="2023" spans="1:14" x14ac:dyDescent="0.45">
      <c r="A2023">
        <v>1999</v>
      </c>
      <c r="B2023">
        <v>-9.6557322649411768E-4</v>
      </c>
      <c r="C2023">
        <v>9.6557322649411768E-4</v>
      </c>
      <c r="L2023">
        <v>1999</v>
      </c>
      <c r="M2023">
        <v>6.6947506585171099E-3</v>
      </c>
      <c r="N2023">
        <v>-6.6947506585171099E-3</v>
      </c>
    </row>
    <row r="2024" spans="1:14" x14ac:dyDescent="0.45">
      <c r="A2024">
        <v>2000</v>
      </c>
      <c r="B2024">
        <v>-7.0390614612674679E-4</v>
      </c>
      <c r="C2024">
        <v>7.0390614612674679E-4</v>
      </c>
      <c r="L2024">
        <v>2000</v>
      </c>
      <c r="M2024">
        <v>6.1035302942748781E-3</v>
      </c>
      <c r="N2024">
        <v>-6.1035302942748781E-3</v>
      </c>
    </row>
    <row r="2025" spans="1:14" x14ac:dyDescent="0.45">
      <c r="A2025">
        <v>2001</v>
      </c>
      <c r="B2025">
        <v>8.9254424113925524E-3</v>
      </c>
      <c r="C2025">
        <v>-8.9254424113925524E-3</v>
      </c>
      <c r="L2025">
        <v>2001</v>
      </c>
      <c r="M2025">
        <v>-1.9835196880384981E-3</v>
      </c>
      <c r="N2025">
        <v>1.9835196880384981E-3</v>
      </c>
    </row>
    <row r="2026" spans="1:14" x14ac:dyDescent="0.45">
      <c r="A2026">
        <v>2002</v>
      </c>
      <c r="B2026">
        <v>5.2621032862493408E-3</v>
      </c>
      <c r="C2026">
        <v>-5.2621032862493408E-3</v>
      </c>
      <c r="L2026">
        <v>2002</v>
      </c>
      <c r="M2026">
        <v>4.8693683397368209E-4</v>
      </c>
      <c r="N2026">
        <v>-4.8693683397368209E-4</v>
      </c>
    </row>
    <row r="2027" spans="1:14" x14ac:dyDescent="0.45">
      <c r="A2027">
        <v>2003</v>
      </c>
      <c r="B2027">
        <v>1.0754300003713848E-3</v>
      </c>
      <c r="C2027">
        <v>-1.0754300003713848E-3</v>
      </c>
      <c r="L2027">
        <v>2003</v>
      </c>
      <c r="M2027">
        <v>3.8442239023492092E-3</v>
      </c>
      <c r="N2027">
        <v>-3.8442239023492092E-3</v>
      </c>
    </row>
    <row r="2028" spans="1:14" x14ac:dyDescent="0.45">
      <c r="A2028">
        <v>2004</v>
      </c>
      <c r="B2028">
        <v>-4.160723577226362E-4</v>
      </c>
      <c r="C2028">
        <v>4.160723577226362E-4</v>
      </c>
      <c r="L2028">
        <v>2004</v>
      </c>
      <c r="M2028">
        <v>4.709939435703905E-3</v>
      </c>
      <c r="N2028">
        <v>-4.709939435703905E-3</v>
      </c>
    </row>
    <row r="2029" spans="1:14" x14ac:dyDescent="0.45">
      <c r="A2029">
        <v>2005</v>
      </c>
      <c r="B2029">
        <v>1.1594446631139749E-2</v>
      </c>
      <c r="C2029">
        <v>-1.1594446631139749E-2</v>
      </c>
      <c r="L2029">
        <v>2005</v>
      </c>
      <c r="M2029">
        <v>-5.2563467043794205E-3</v>
      </c>
      <c r="N2029">
        <v>5.2563467043794205E-3</v>
      </c>
    </row>
    <row r="2030" spans="1:14" x14ac:dyDescent="0.45">
      <c r="A2030">
        <v>2006</v>
      </c>
      <c r="B2030">
        <v>-2.289327456127991E-2</v>
      </c>
      <c r="C2030">
        <v>2.289327456127991E-2</v>
      </c>
      <c r="L2030">
        <v>2006</v>
      </c>
      <c r="M2030">
        <v>2.2172055193858377E-2</v>
      </c>
      <c r="N2030">
        <v>-2.2172055193858377E-2</v>
      </c>
    </row>
    <row r="2031" spans="1:14" x14ac:dyDescent="0.45">
      <c r="A2031">
        <v>2007</v>
      </c>
      <c r="B2031">
        <v>1.2981282157086821E-2</v>
      </c>
      <c r="C2031">
        <v>-1.2981282157086821E-2</v>
      </c>
      <c r="L2031">
        <v>2007</v>
      </c>
      <c r="M2031">
        <v>-7.5789981353310424E-3</v>
      </c>
      <c r="N2031">
        <v>7.5789981353310424E-3</v>
      </c>
    </row>
    <row r="2032" spans="1:14" x14ac:dyDescent="0.45">
      <c r="A2032">
        <v>2008</v>
      </c>
      <c r="B2032">
        <v>-6.1204147097313512E-3</v>
      </c>
      <c r="C2032">
        <v>6.1204147097313512E-3</v>
      </c>
      <c r="L2032">
        <v>2008</v>
      </c>
      <c r="M2032">
        <v>6.7580956975430628E-3</v>
      </c>
      <c r="N2032">
        <v>-6.7580956975430628E-3</v>
      </c>
    </row>
    <row r="2033" spans="1:14" x14ac:dyDescent="0.45">
      <c r="A2033">
        <v>2009</v>
      </c>
      <c r="B2033">
        <v>-7.5072502356784247E-3</v>
      </c>
      <c r="C2033">
        <v>7.5072502356784247E-3</v>
      </c>
      <c r="L2033">
        <v>2009</v>
      </c>
      <c r="M2033">
        <v>7.5815812048804568E-3</v>
      </c>
      <c r="N2033">
        <v>-7.5815812048804568E-3</v>
      </c>
    </row>
    <row r="2034" spans="1:14" x14ac:dyDescent="0.45">
      <c r="A2034">
        <v>2010</v>
      </c>
      <c r="B2034">
        <v>-6.7484157026130448E-3</v>
      </c>
      <c r="C2034">
        <v>6.7484157026130448E-3</v>
      </c>
      <c r="L2034">
        <v>2010</v>
      </c>
      <c r="M2034">
        <v>6.990360840638225E-3</v>
      </c>
      <c r="N2034">
        <v>-6.990360840638225E-3</v>
      </c>
    </row>
    <row r="2035" spans="1:14" x14ac:dyDescent="0.45">
      <c r="A2035">
        <v>2011</v>
      </c>
      <c r="B2035">
        <v>-5.8064142132905061E-3</v>
      </c>
      <c r="C2035">
        <v>5.8064142132905061E-3</v>
      </c>
      <c r="L2035">
        <v>2011</v>
      </c>
      <c r="M2035">
        <v>4.4354442665914401E-3</v>
      </c>
      <c r="N2035">
        <v>-4.4354442665914401E-3</v>
      </c>
    </row>
    <row r="2036" spans="1:14" x14ac:dyDescent="0.45">
      <c r="A2036">
        <v>2012</v>
      </c>
      <c r="B2036">
        <v>-2.5907210950221367E-4</v>
      </c>
      <c r="C2036">
        <v>2.5907210950221367E-4</v>
      </c>
      <c r="L2036">
        <v>2012</v>
      </c>
      <c r="M2036">
        <v>-3.5766368637236371E-4</v>
      </c>
      <c r="N2036">
        <v>3.5766368637236371E-4</v>
      </c>
    </row>
    <row r="2037" spans="1:14" x14ac:dyDescent="0.45">
      <c r="A2037">
        <v>2013</v>
      </c>
      <c r="B2037">
        <v>-1.8601934443255003E-2</v>
      </c>
      <c r="C2037">
        <v>1.8601934443255003E-2</v>
      </c>
      <c r="L2037">
        <v>2013</v>
      </c>
      <c r="M2037">
        <v>1.4232810302605557E-2</v>
      </c>
      <c r="N2037">
        <v>-1.4232810302605557E-2</v>
      </c>
    </row>
    <row r="2038" spans="1:14" x14ac:dyDescent="0.45">
      <c r="A2038">
        <v>2014</v>
      </c>
      <c r="B2038">
        <v>-1.3891926996642307E-2</v>
      </c>
      <c r="C2038">
        <v>1.3891926996642307E-2</v>
      </c>
      <c r="L2038">
        <v>2014</v>
      </c>
      <c r="M2038">
        <v>9.6719674927369173E-3</v>
      </c>
      <c r="N2038">
        <v>-9.6719674927369173E-3</v>
      </c>
    </row>
    <row r="2039" spans="1:14" x14ac:dyDescent="0.45">
      <c r="A2039">
        <v>2015</v>
      </c>
      <c r="B2039">
        <v>-8.6847520973315998E-3</v>
      </c>
      <c r="C2039">
        <v>8.6847520973315998E-3</v>
      </c>
      <c r="L2039">
        <v>2015</v>
      </c>
      <c r="M2039">
        <v>4.2242941365049289E-3</v>
      </c>
      <c r="N2039">
        <v>-4.2242941365049289E-3</v>
      </c>
    </row>
    <row r="2040" spans="1:14" x14ac:dyDescent="0.45">
      <c r="A2040">
        <v>2016</v>
      </c>
      <c r="B2040">
        <v>-7.5905153245053175E-5</v>
      </c>
      <c r="C2040">
        <v>7.5905153245053175E-5</v>
      </c>
      <c r="L2040">
        <v>2016</v>
      </c>
      <c r="M2040">
        <v>-3.4826856116527286E-3</v>
      </c>
      <c r="N2040">
        <v>3.4826856116527286E-3</v>
      </c>
    </row>
    <row r="2041" spans="1:14" x14ac:dyDescent="0.45">
      <c r="A2041">
        <v>2017</v>
      </c>
      <c r="B2041">
        <v>-1.5150740952655992E-3</v>
      </c>
      <c r="C2041">
        <v>1.5150740952655992E-3</v>
      </c>
      <c r="L2041">
        <v>2017</v>
      </c>
      <c r="M2041">
        <v>-2.4058199482115223E-3</v>
      </c>
      <c r="N2041">
        <v>2.4058199482115223E-3</v>
      </c>
    </row>
    <row r="2042" spans="1:14" x14ac:dyDescent="0.45">
      <c r="A2042">
        <v>2018</v>
      </c>
      <c r="B2042">
        <v>-6.2774149579517755E-3</v>
      </c>
      <c r="C2042">
        <v>6.2774149579517755E-3</v>
      </c>
      <c r="L2042">
        <v>2018</v>
      </c>
      <c r="M2042">
        <v>-5.4769880345022313E-4</v>
      </c>
      <c r="N2042">
        <v>5.4769880345022313E-4</v>
      </c>
    </row>
    <row r="2043" spans="1:14" x14ac:dyDescent="0.45">
      <c r="A2043">
        <v>2019</v>
      </c>
      <c r="B2043">
        <v>2.8285994388327785E-3</v>
      </c>
      <c r="C2043">
        <v>-2.8285994388327785E-3</v>
      </c>
      <c r="L2043">
        <v>2019</v>
      </c>
      <c r="M2043">
        <v>-8.9303589678847162E-3</v>
      </c>
      <c r="N2043">
        <v>8.9303589678847162E-3</v>
      </c>
    </row>
    <row r="2044" spans="1:14" x14ac:dyDescent="0.45">
      <c r="A2044">
        <v>2020</v>
      </c>
      <c r="B2044">
        <v>-7.4287501115682126E-3</v>
      </c>
      <c r="C2044">
        <v>7.4287501115682126E-3</v>
      </c>
      <c r="L2044">
        <v>2020</v>
      </c>
      <c r="M2044">
        <v>-7.5884893353673436E-4</v>
      </c>
      <c r="N2044">
        <v>7.5884893353673436E-4</v>
      </c>
    </row>
    <row r="2045" spans="1:14" x14ac:dyDescent="0.45">
      <c r="A2045">
        <v>2021</v>
      </c>
      <c r="B2045">
        <v>-1.8837434815585648E-2</v>
      </c>
      <c r="C2045">
        <v>1.8837434815585648E-2</v>
      </c>
      <c r="L2045">
        <v>2021</v>
      </c>
      <c r="M2045">
        <v>8.3417216731918962E-3</v>
      </c>
      <c r="N2045">
        <v>-8.3417216731918962E-3</v>
      </c>
    </row>
    <row r="2046" spans="1:14" x14ac:dyDescent="0.45">
      <c r="A2046">
        <v>2022</v>
      </c>
      <c r="B2046">
        <v>-6.2774149579517755E-3</v>
      </c>
      <c r="C2046">
        <v>6.2774149579517755E-3</v>
      </c>
      <c r="L2046">
        <v>2022</v>
      </c>
      <c r="M2046">
        <v>-3.4826856116527286E-3</v>
      </c>
      <c r="N2046">
        <v>3.4826856116527286E-3</v>
      </c>
    </row>
    <row r="2047" spans="1:14" x14ac:dyDescent="0.45">
      <c r="A2047">
        <v>2023</v>
      </c>
      <c r="B2047">
        <v>1.9650980736204502E-3</v>
      </c>
      <c r="C2047">
        <v>-1.9650980736204502E-3</v>
      </c>
      <c r="L2047">
        <v>2023</v>
      </c>
      <c r="M2047">
        <v>-1.0492869930524895E-2</v>
      </c>
      <c r="N2047">
        <v>1.0492869930524895E-2</v>
      </c>
    </row>
    <row r="2048" spans="1:14" x14ac:dyDescent="0.45">
      <c r="A2048">
        <v>2024</v>
      </c>
      <c r="B2048">
        <v>-1.1379923025115533E-2</v>
      </c>
      <c r="C2048">
        <v>1.1379923025115533E-2</v>
      </c>
      <c r="L2048">
        <v>2024</v>
      </c>
      <c r="M2048">
        <v>-6.7438888150212883E-4</v>
      </c>
      <c r="N2048">
        <v>6.7438888150212883E-4</v>
      </c>
    </row>
    <row r="2049" spans="1:14" x14ac:dyDescent="0.45">
      <c r="A2049">
        <v>2025</v>
      </c>
      <c r="B2049">
        <v>-2.8152782876664097E-2</v>
      </c>
      <c r="C2049">
        <v>2.8152782876664097E-2</v>
      </c>
      <c r="L2049">
        <v>2025</v>
      </c>
      <c r="M2049">
        <v>1.2564724274922119E-2</v>
      </c>
      <c r="N2049">
        <v>-1.2564724274922119E-2</v>
      </c>
    </row>
    <row r="2050" spans="1:14" x14ac:dyDescent="0.45">
      <c r="A2050">
        <v>2026</v>
      </c>
      <c r="B2050">
        <v>-1.2060257434070703E-2</v>
      </c>
      <c r="C2050">
        <v>1.2060257434070703E-2</v>
      </c>
      <c r="L2050">
        <v>2026</v>
      </c>
      <c r="M2050">
        <v>-2.0679797400731037E-3</v>
      </c>
      <c r="N2050">
        <v>2.0679797400731037E-3</v>
      </c>
    </row>
    <row r="2051" spans="1:14" x14ac:dyDescent="0.45">
      <c r="A2051">
        <v>2027</v>
      </c>
      <c r="B2051">
        <v>3.6659340960083697E-3</v>
      </c>
      <c r="C2051">
        <v>-3.6659340960083697E-3</v>
      </c>
      <c r="L2051">
        <v>2027</v>
      </c>
      <c r="M2051">
        <v>-1.585608323472228E-2</v>
      </c>
      <c r="N2051">
        <v>1.585608323472228E-2</v>
      </c>
    </row>
    <row r="2052" spans="1:14" x14ac:dyDescent="0.45">
      <c r="A2052">
        <v>2028</v>
      </c>
      <c r="B2052">
        <v>-2.6687447226606813E-2</v>
      </c>
      <c r="C2052">
        <v>2.6687447226606813E-2</v>
      </c>
      <c r="L2052">
        <v>2028</v>
      </c>
      <c r="M2052">
        <v>4.8577445267644626E-3</v>
      </c>
      <c r="N2052">
        <v>-4.8577445267644626E-3</v>
      </c>
    </row>
    <row r="2053" spans="1:14" x14ac:dyDescent="0.45">
      <c r="A2053">
        <v>2029</v>
      </c>
      <c r="B2053">
        <v>3.1949333513471003E-3</v>
      </c>
      <c r="C2053">
        <v>-3.1949333513471003E-3</v>
      </c>
      <c r="L2053">
        <v>2029</v>
      </c>
      <c r="M2053">
        <v>-1.9783475654331386E-2</v>
      </c>
      <c r="N2053">
        <v>1.9783475654331386E-2</v>
      </c>
    </row>
    <row r="2054" spans="1:14" x14ac:dyDescent="0.45">
      <c r="A2054">
        <v>2030</v>
      </c>
      <c r="B2054">
        <v>-7.0624161990538916E-3</v>
      </c>
      <c r="C2054">
        <v>7.0624161990538916E-3</v>
      </c>
      <c r="L2054">
        <v>2030</v>
      </c>
      <c r="M2054">
        <v>-1.1548620580957451E-2</v>
      </c>
      <c r="N2054">
        <v>1.1548620580957451E-2</v>
      </c>
    </row>
    <row r="2055" spans="1:14" x14ac:dyDescent="0.45">
      <c r="A2055">
        <v>2031</v>
      </c>
      <c r="B2055">
        <v>-2.1430750881472945E-3</v>
      </c>
      <c r="C2055">
        <v>2.1430750881472945E-3</v>
      </c>
      <c r="L2055">
        <v>2031</v>
      </c>
      <c r="M2055">
        <v>-1.5982773312774184E-2</v>
      </c>
      <c r="N2055">
        <v>1.5982773312774184E-2</v>
      </c>
    </row>
    <row r="2056" spans="1:14" x14ac:dyDescent="0.45">
      <c r="A2056">
        <v>2032</v>
      </c>
      <c r="B2056">
        <v>-6.9577493669069432E-3</v>
      </c>
      <c r="C2056">
        <v>6.9577493669069432E-3</v>
      </c>
      <c r="L2056">
        <v>2032</v>
      </c>
      <c r="M2056">
        <v>-1.3174476582623586E-2</v>
      </c>
      <c r="N2056">
        <v>1.3174476582623586E-2</v>
      </c>
    </row>
    <row r="2057" spans="1:14" x14ac:dyDescent="0.45">
      <c r="A2057">
        <v>2033</v>
      </c>
      <c r="B2057">
        <v>-1.3551759792164721E-2</v>
      </c>
      <c r="C2057">
        <v>1.3551759792164721E-2</v>
      </c>
      <c r="L2057">
        <v>2033</v>
      </c>
      <c r="M2057">
        <v>-8.7403238508068568E-3</v>
      </c>
      <c r="N2057">
        <v>8.7403238508068568E-3</v>
      </c>
    </row>
    <row r="2058" spans="1:14" x14ac:dyDescent="0.45">
      <c r="A2058">
        <v>2034</v>
      </c>
      <c r="B2058">
        <v>-7.7165838999723214E-3</v>
      </c>
      <c r="C2058">
        <v>7.7165838999723214E-3</v>
      </c>
      <c r="L2058">
        <v>2034</v>
      </c>
      <c r="M2058">
        <v>-1.4356917311108049E-2</v>
      </c>
      <c r="N2058">
        <v>1.4356917311108049E-2</v>
      </c>
    </row>
    <row r="2059" spans="1:14" x14ac:dyDescent="0.45">
      <c r="A2059">
        <v>2035</v>
      </c>
      <c r="B2059">
        <v>-1.5514262894920012E-2</v>
      </c>
      <c r="C2059">
        <v>1.5514262894920012E-2</v>
      </c>
      <c r="L2059">
        <v>2035</v>
      </c>
      <c r="M2059">
        <v>-8.2757935646165307E-3</v>
      </c>
      <c r="N2059">
        <v>8.2757935646165307E-3</v>
      </c>
    </row>
    <row r="2060" spans="1:14" x14ac:dyDescent="0.45">
      <c r="A2060">
        <v>2036</v>
      </c>
      <c r="B2060">
        <v>-7.5595836517519006E-3</v>
      </c>
      <c r="C2060">
        <v>7.5595836517519006E-3</v>
      </c>
      <c r="L2060">
        <v>2036</v>
      </c>
      <c r="M2060">
        <v>-1.6046118351800139E-2</v>
      </c>
      <c r="N2060">
        <v>1.6046118351800139E-2</v>
      </c>
    </row>
    <row r="2061" spans="1:14" x14ac:dyDescent="0.45">
      <c r="A2061">
        <v>2037</v>
      </c>
      <c r="B2061">
        <v>2.2267651539878228E-3</v>
      </c>
      <c r="C2061">
        <v>-2.2267651539878228E-3</v>
      </c>
      <c r="L2061">
        <v>2037</v>
      </c>
      <c r="M2061">
        <v>-2.6054634517900768E-2</v>
      </c>
      <c r="N2061">
        <v>2.6054634517900768E-2</v>
      </c>
    </row>
    <row r="2062" spans="1:14" x14ac:dyDescent="0.45">
      <c r="A2062">
        <v>2038</v>
      </c>
      <c r="B2062">
        <v>-2.7367781635561979E-2</v>
      </c>
      <c r="C2062">
        <v>2.7367781635561979E-2</v>
      </c>
      <c r="L2062">
        <v>2038</v>
      </c>
      <c r="M2062">
        <v>-8.3180235906338308E-3</v>
      </c>
      <c r="N2062">
        <v>8.3180235906338308E-3</v>
      </c>
    </row>
    <row r="2063" spans="1:14" x14ac:dyDescent="0.45">
      <c r="A2063">
        <v>2039</v>
      </c>
      <c r="B2063">
        <v>-2.1532605743369578E-2</v>
      </c>
      <c r="C2063">
        <v>2.1532605743369578E-2</v>
      </c>
      <c r="L2063">
        <v>2039</v>
      </c>
      <c r="M2063">
        <v>-1.7291904119310555E-2</v>
      </c>
      <c r="N2063">
        <v>1.7291904119310555E-2</v>
      </c>
    </row>
    <row r="2064" spans="1:14" x14ac:dyDescent="0.45">
      <c r="A2064">
        <v>2040</v>
      </c>
      <c r="B2064">
        <v>4.5244833166383815E-2</v>
      </c>
      <c r="C2064">
        <v>0.95475516683361616</v>
      </c>
      <c r="L2064">
        <v>2040</v>
      </c>
      <c r="M2064">
        <v>3.074475047537073E-2</v>
      </c>
      <c r="N2064">
        <v>0.96925524952462927</v>
      </c>
    </row>
    <row r="2065" spans="1:14" x14ac:dyDescent="0.45">
      <c r="A2065">
        <v>2041</v>
      </c>
      <c r="B2065">
        <v>2.0595794195777353E-2</v>
      </c>
      <c r="C2065">
        <v>-2.0595794195777353E-2</v>
      </c>
      <c r="L2065">
        <v>2041</v>
      </c>
      <c r="M2065">
        <v>4.9410421975018312E-2</v>
      </c>
      <c r="N2065">
        <v>-4.9410421975018312E-2</v>
      </c>
    </row>
    <row r="2066" spans="1:14" x14ac:dyDescent="0.45">
      <c r="A2066">
        <v>2042</v>
      </c>
      <c r="B2066">
        <v>3.9200323609897517E-2</v>
      </c>
      <c r="C2066">
        <v>-3.9200323609897517E-2</v>
      </c>
      <c r="L2066">
        <v>2042</v>
      </c>
      <c r="M2066">
        <v>3.2687331672166628E-2</v>
      </c>
      <c r="N2066">
        <v>-3.2687331672166628E-2</v>
      </c>
    </row>
    <row r="2067" spans="1:14" x14ac:dyDescent="0.45">
      <c r="A2067">
        <v>2043</v>
      </c>
      <c r="B2067">
        <v>5.1524843095200758E-2</v>
      </c>
      <c r="C2067">
        <v>-5.1524843095200758E-2</v>
      </c>
      <c r="L2067">
        <v>2043</v>
      </c>
      <c r="M2067">
        <v>1.9089263294595316E-2</v>
      </c>
      <c r="N2067">
        <v>-1.9089263294595316E-2</v>
      </c>
    </row>
    <row r="2068" spans="1:14" x14ac:dyDescent="0.45">
      <c r="A2068">
        <v>2044</v>
      </c>
      <c r="B2068">
        <v>3.284181355697037E-2</v>
      </c>
      <c r="C2068">
        <v>-3.284181355697037E-2</v>
      </c>
      <c r="L2068">
        <v>2044</v>
      </c>
      <c r="M2068">
        <v>2.4790316806931115E-2</v>
      </c>
      <c r="N2068">
        <v>-2.4790316806931115E-2</v>
      </c>
    </row>
    <row r="2069" spans="1:14" x14ac:dyDescent="0.45">
      <c r="A2069">
        <v>2045</v>
      </c>
      <c r="B2069">
        <v>3.532765082046041E-2</v>
      </c>
      <c r="C2069">
        <v>-3.532765082046041E-2</v>
      </c>
      <c r="L2069">
        <v>2045</v>
      </c>
      <c r="M2069">
        <v>1.9258183398664523E-2</v>
      </c>
      <c r="N2069">
        <v>-1.9258183398664523E-2</v>
      </c>
    </row>
    <row r="2070" spans="1:14" x14ac:dyDescent="0.45">
      <c r="A2070">
        <v>2046</v>
      </c>
      <c r="B2070">
        <v>1.5153118924136011E-2</v>
      </c>
      <c r="C2070">
        <v>-1.5153118924136011E-2</v>
      </c>
      <c r="L2070">
        <v>2046</v>
      </c>
      <c r="M2070">
        <v>3.4102037543746258E-2</v>
      </c>
      <c r="N2070">
        <v>-3.4102037543746258E-2</v>
      </c>
    </row>
    <row r="2071" spans="1:14" x14ac:dyDescent="0.45">
      <c r="A2071">
        <v>2047</v>
      </c>
      <c r="B2071">
        <v>4.0220825223330266E-2</v>
      </c>
      <c r="C2071">
        <v>-4.0220825223330266E-2</v>
      </c>
      <c r="L2071">
        <v>2047</v>
      </c>
      <c r="M2071">
        <v>1.066437310414352E-2</v>
      </c>
      <c r="N2071">
        <v>-1.066437310414352E-2</v>
      </c>
    </row>
    <row r="2072" spans="1:14" x14ac:dyDescent="0.45">
      <c r="A2072">
        <v>2048</v>
      </c>
      <c r="B2072">
        <v>2.2453630466385696E-2</v>
      </c>
      <c r="C2072">
        <v>-2.2453630466385696E-2</v>
      </c>
      <c r="L2072">
        <v>2048</v>
      </c>
      <c r="M2072">
        <v>2.4663626728879211E-2</v>
      </c>
      <c r="N2072">
        <v>-2.4663626728879211E-2</v>
      </c>
    </row>
    <row r="2073" spans="1:14" x14ac:dyDescent="0.45">
      <c r="A2073">
        <v>2049</v>
      </c>
      <c r="B2073">
        <v>4.1869327829644719E-2</v>
      </c>
      <c r="C2073">
        <v>-4.1869327829644719E-2</v>
      </c>
      <c r="L2073">
        <v>2049</v>
      </c>
      <c r="M2073">
        <v>8.3417216731918962E-3</v>
      </c>
      <c r="N2073">
        <v>-8.3417216731918962E-3</v>
      </c>
    </row>
    <row r="2074" spans="1:14" x14ac:dyDescent="0.45">
      <c r="A2074">
        <v>2050</v>
      </c>
      <c r="B2074">
        <v>1.6539954450083084E-2</v>
      </c>
      <c r="C2074">
        <v>-1.6539954450083084E-2</v>
      </c>
      <c r="L2074">
        <v>2050</v>
      </c>
      <c r="M2074">
        <v>2.8042028810263388E-2</v>
      </c>
      <c r="N2074">
        <v>-2.8042028810263388E-2</v>
      </c>
    </row>
    <row r="2075" spans="1:14" x14ac:dyDescent="0.45">
      <c r="A2075">
        <v>2051</v>
      </c>
      <c r="B2075">
        <v>1.1699113463286698E-2</v>
      </c>
      <c r="C2075">
        <v>-1.1699113463286698E-2</v>
      </c>
      <c r="L2075">
        <v>2051</v>
      </c>
      <c r="M2075">
        <v>3.1884961177837894E-2</v>
      </c>
      <c r="N2075">
        <v>-3.1884961177837894E-2</v>
      </c>
    </row>
    <row r="2076" spans="1:14" x14ac:dyDescent="0.45">
      <c r="A2076">
        <v>2052</v>
      </c>
      <c r="B2076">
        <v>3.5720151441011469E-2</v>
      </c>
      <c r="C2076">
        <v>-3.5720151441011469E-2</v>
      </c>
      <c r="L2076">
        <v>2052</v>
      </c>
      <c r="M2076">
        <v>1.1952388897671237E-2</v>
      </c>
      <c r="N2076">
        <v>-1.1952388897671237E-2</v>
      </c>
    </row>
    <row r="2077" spans="1:14" x14ac:dyDescent="0.45">
      <c r="A2077">
        <v>2053</v>
      </c>
      <c r="B2077">
        <v>1.5987641611061301E-3</v>
      </c>
      <c r="C2077">
        <v>-1.5987641611061301E-3</v>
      </c>
      <c r="L2077">
        <v>2053</v>
      </c>
      <c r="M2077">
        <v>3.8536190275562987E-2</v>
      </c>
      <c r="N2077">
        <v>-3.8536190275562987E-2</v>
      </c>
    </row>
    <row r="2078" spans="1:14" x14ac:dyDescent="0.45">
      <c r="A2078">
        <v>2054</v>
      </c>
      <c r="B2078">
        <v>2.2558297298532648E-2</v>
      </c>
      <c r="C2078">
        <v>-2.2558297298532648E-2</v>
      </c>
      <c r="L2078">
        <v>2054</v>
      </c>
      <c r="M2078">
        <v>2.1052959504399869E-2</v>
      </c>
      <c r="N2078">
        <v>-2.1052959504399869E-2</v>
      </c>
    </row>
    <row r="2079" spans="1:14" x14ac:dyDescent="0.45">
      <c r="A2079">
        <v>2055</v>
      </c>
      <c r="B2079">
        <v>1.120194601058869E-2</v>
      </c>
      <c r="C2079">
        <v>-1.120194601058869E-2</v>
      </c>
      <c r="L2079">
        <v>2055</v>
      </c>
      <c r="M2079">
        <v>2.9140009486713244E-2</v>
      </c>
      <c r="N2079">
        <v>-2.9140009486713244E-2</v>
      </c>
    </row>
    <row r="2080" spans="1:14" x14ac:dyDescent="0.45">
      <c r="A2080">
        <v>2056</v>
      </c>
      <c r="B2080">
        <v>3.5170650572239989E-2</v>
      </c>
      <c r="C2080">
        <v>-3.5170650572239989E-2</v>
      </c>
      <c r="L2080">
        <v>2056</v>
      </c>
      <c r="M2080">
        <v>8.7640219333649187E-3</v>
      </c>
      <c r="N2080">
        <v>-8.7640219333649187E-3</v>
      </c>
    </row>
    <row r="2081" spans="1:14" x14ac:dyDescent="0.45">
      <c r="A2081">
        <v>2057</v>
      </c>
      <c r="B2081">
        <v>8.9516091194292886E-3</v>
      </c>
      <c r="C2081">
        <v>-8.9516091194292886E-3</v>
      </c>
      <c r="L2081">
        <v>2057</v>
      </c>
      <c r="M2081">
        <v>2.9520079720868966E-2</v>
      </c>
      <c r="N2081">
        <v>-2.9520079720868966E-2</v>
      </c>
    </row>
    <row r="2082" spans="1:14" x14ac:dyDescent="0.45">
      <c r="A2082">
        <v>2058</v>
      </c>
      <c r="B2082">
        <v>1.9601459290381339E-2</v>
      </c>
      <c r="C2082">
        <v>-1.9601459290381339E-2</v>
      </c>
      <c r="L2082">
        <v>2058</v>
      </c>
      <c r="M2082">
        <v>2.0398394101131683E-2</v>
      </c>
      <c r="N2082">
        <v>-2.0398394101131683E-2</v>
      </c>
    </row>
    <row r="2083" spans="1:14" x14ac:dyDescent="0.45">
      <c r="A2083">
        <v>2059</v>
      </c>
      <c r="B2083">
        <v>2.3631132328038873E-2</v>
      </c>
      <c r="C2083">
        <v>-2.3631132328038873E-2</v>
      </c>
      <c r="L2083">
        <v>2059</v>
      </c>
      <c r="M2083">
        <v>1.6639921785591785E-2</v>
      </c>
      <c r="N2083">
        <v>-1.6639921785591785E-2</v>
      </c>
    </row>
    <row r="2084" spans="1:14" x14ac:dyDescent="0.45">
      <c r="A2084">
        <v>2060</v>
      </c>
      <c r="B2084">
        <v>1.8999625005536383E-2</v>
      </c>
      <c r="C2084">
        <v>-1.8999625005536383E-2</v>
      </c>
      <c r="L2084">
        <v>2060</v>
      </c>
      <c r="M2084">
        <v>2.0018323866975961E-2</v>
      </c>
      <c r="N2084">
        <v>-2.0018323866975961E-2</v>
      </c>
    </row>
    <row r="2085" spans="1:14" x14ac:dyDescent="0.45">
      <c r="A2085">
        <v>2061</v>
      </c>
      <c r="B2085">
        <v>9.8936106087518291E-3</v>
      </c>
      <c r="C2085">
        <v>-9.8936106087518291E-3</v>
      </c>
      <c r="L2085">
        <v>2061</v>
      </c>
      <c r="M2085">
        <v>2.519150205409549E-2</v>
      </c>
      <c r="N2085">
        <v>-2.519150205409549E-2</v>
      </c>
    </row>
    <row r="2086" spans="1:14" x14ac:dyDescent="0.45">
      <c r="A2086">
        <v>2062</v>
      </c>
      <c r="B2086">
        <v>1.2353281164205129E-2</v>
      </c>
      <c r="C2086">
        <v>-1.2353281164205129E-2</v>
      </c>
      <c r="L2086">
        <v>2062</v>
      </c>
      <c r="M2086">
        <v>2.3164460805264981E-2</v>
      </c>
      <c r="N2086">
        <v>-2.3164460805264981E-2</v>
      </c>
    </row>
    <row r="2087" spans="1:14" x14ac:dyDescent="0.45">
      <c r="A2087">
        <v>2063</v>
      </c>
      <c r="B2087">
        <v>1.8345457304617951E-2</v>
      </c>
      <c r="C2087">
        <v>-1.8345457304617951E-2</v>
      </c>
      <c r="L2087">
        <v>2063</v>
      </c>
      <c r="M2087">
        <v>1.7611212383989737E-2</v>
      </c>
      <c r="N2087">
        <v>-1.7611212383989737E-2</v>
      </c>
    </row>
    <row r="2088" spans="1:14" x14ac:dyDescent="0.45">
      <c r="A2088">
        <v>2064</v>
      </c>
      <c r="B2088">
        <v>2.7713138781769876E-2</v>
      </c>
      <c r="C2088">
        <v>-2.7713138781769876E-2</v>
      </c>
      <c r="L2088">
        <v>2064</v>
      </c>
      <c r="M2088">
        <v>8.5317567902697573E-3</v>
      </c>
      <c r="N2088">
        <v>-8.5317567902697573E-3</v>
      </c>
    </row>
    <row r="2089" spans="1:14" x14ac:dyDescent="0.45">
      <c r="A2089">
        <v>2065</v>
      </c>
      <c r="B2089">
        <v>2.2584464006569382E-2</v>
      </c>
      <c r="C2089">
        <v>-2.2584464006569382E-2</v>
      </c>
      <c r="L2089">
        <v>2065</v>
      </c>
      <c r="M2089">
        <v>1.220576905377505E-2</v>
      </c>
      <c r="N2089">
        <v>-1.220576905377505E-2</v>
      </c>
    </row>
    <row r="2090" spans="1:14" x14ac:dyDescent="0.45">
      <c r="A2090">
        <v>2066</v>
      </c>
      <c r="B2090">
        <v>1.384478352229915E-2</v>
      </c>
      <c r="C2090">
        <v>-1.384478352229915E-2</v>
      </c>
      <c r="L2090">
        <v>2066</v>
      </c>
      <c r="M2090">
        <v>1.9194838359638571E-2</v>
      </c>
      <c r="N2090">
        <v>-1.9194838359638571E-2</v>
      </c>
    </row>
    <row r="2091" spans="1:14" x14ac:dyDescent="0.45">
      <c r="A2091">
        <v>2067</v>
      </c>
      <c r="B2091">
        <v>2.7843972321953563E-2</v>
      </c>
      <c r="C2091">
        <v>-2.7843972321953563E-2</v>
      </c>
      <c r="L2091">
        <v>2067</v>
      </c>
      <c r="M2091">
        <v>6.9270158016122721E-3</v>
      </c>
      <c r="N2091">
        <v>-6.9270158016122721E-3</v>
      </c>
    </row>
    <row r="2092" spans="1:14" x14ac:dyDescent="0.45">
      <c r="A2092">
        <v>2068</v>
      </c>
      <c r="B2092">
        <v>2.185179618154074E-2</v>
      </c>
      <c r="C2092">
        <v>-2.185179618154074E-2</v>
      </c>
      <c r="L2092">
        <v>2068</v>
      </c>
      <c r="M2092">
        <v>1.1023328325290589E-2</v>
      </c>
      <c r="N2092">
        <v>-1.1023328325290589E-2</v>
      </c>
    </row>
    <row r="2093" spans="1:14" x14ac:dyDescent="0.45">
      <c r="A2093">
        <v>2069</v>
      </c>
      <c r="B2093">
        <v>-5.4924137168496593E-3</v>
      </c>
      <c r="C2093">
        <v>5.4924137168496593E-3</v>
      </c>
      <c r="L2093">
        <v>2069</v>
      </c>
      <c r="M2093">
        <v>3.302517188030505E-2</v>
      </c>
      <c r="N2093">
        <v>-3.302517188030505E-2</v>
      </c>
    </row>
    <row r="2094" spans="1:14" x14ac:dyDescent="0.45">
      <c r="A2094">
        <v>2070</v>
      </c>
      <c r="B2094">
        <v>2.4154466488773618E-2</v>
      </c>
      <c r="C2094">
        <v>-2.4154466488773618E-2</v>
      </c>
      <c r="L2094">
        <v>2070</v>
      </c>
      <c r="M2094">
        <v>8.9118270244254762E-3</v>
      </c>
      <c r="N2094">
        <v>-8.9118270244254762E-3</v>
      </c>
    </row>
    <row r="2095" spans="1:14" x14ac:dyDescent="0.45">
      <c r="A2095">
        <v>2071</v>
      </c>
      <c r="B2095">
        <v>2.0909794692218202E-2</v>
      </c>
      <c r="C2095">
        <v>-2.0909794692218202E-2</v>
      </c>
      <c r="L2095">
        <v>2071</v>
      </c>
      <c r="M2095">
        <v>1.1128903390333844E-2</v>
      </c>
      <c r="N2095">
        <v>-1.1128903390333844E-2</v>
      </c>
    </row>
    <row r="2096" spans="1:14" x14ac:dyDescent="0.45">
      <c r="A2096">
        <v>2072</v>
      </c>
      <c r="B2096">
        <v>2.080512786007125E-2</v>
      </c>
      <c r="C2096">
        <v>-2.080512786007125E-2</v>
      </c>
      <c r="L2096">
        <v>2072</v>
      </c>
      <c r="M2096">
        <v>1.108667336431654E-2</v>
      </c>
      <c r="N2096">
        <v>-1.108667336431654E-2</v>
      </c>
    </row>
    <row r="2097" spans="1:14" x14ac:dyDescent="0.45">
      <c r="A2097">
        <v>2073</v>
      </c>
      <c r="B2097">
        <v>2.1616295809210106E-2</v>
      </c>
      <c r="C2097">
        <v>-2.1616295809210106E-2</v>
      </c>
      <c r="L2097">
        <v>2073</v>
      </c>
      <c r="M2097">
        <v>9.6508524797282655E-3</v>
      </c>
      <c r="N2097">
        <v>-9.6508524797282655E-3</v>
      </c>
    </row>
    <row r="2098" spans="1:14" x14ac:dyDescent="0.45">
      <c r="A2098">
        <v>2074</v>
      </c>
      <c r="B2098">
        <v>1.5885786749164653E-2</v>
      </c>
      <c r="C2098">
        <v>-1.5885786749164653E-2</v>
      </c>
      <c r="L2098">
        <v>2074</v>
      </c>
      <c r="M2098">
        <v>1.4085005211545001E-2</v>
      </c>
      <c r="N2098">
        <v>-1.4085005211545001E-2</v>
      </c>
    </row>
    <row r="2099" spans="1:14" x14ac:dyDescent="0.45">
      <c r="A2099">
        <v>2075</v>
      </c>
      <c r="B2099">
        <v>2.0360293823446719E-2</v>
      </c>
      <c r="C2099">
        <v>-2.0360293823446719E-2</v>
      </c>
      <c r="L2099">
        <v>2075</v>
      </c>
      <c r="M2099">
        <v>9.9886926878666842E-3</v>
      </c>
      <c r="N2099">
        <v>-9.9886926878666842E-3</v>
      </c>
    </row>
    <row r="2100" spans="1:14" x14ac:dyDescent="0.45">
      <c r="A2100">
        <v>2076</v>
      </c>
      <c r="B2100">
        <v>7.4339400532985305E-3</v>
      </c>
      <c r="C2100">
        <v>-7.4339400532985305E-3</v>
      </c>
      <c r="L2100">
        <v>2076</v>
      </c>
      <c r="M2100">
        <v>2.016612895803652E-2</v>
      </c>
      <c r="N2100">
        <v>-2.016612895803652E-2</v>
      </c>
    </row>
    <row r="2101" spans="1:14" x14ac:dyDescent="0.45">
      <c r="A2101">
        <v>2077</v>
      </c>
      <c r="B2101">
        <v>2.6247803131712592E-2</v>
      </c>
      <c r="C2101">
        <v>-2.6247803131712592E-2</v>
      </c>
      <c r="L2101">
        <v>2077</v>
      </c>
      <c r="M2101">
        <v>3.5063836942107914E-3</v>
      </c>
      <c r="N2101">
        <v>-3.5063836942107914E-3</v>
      </c>
    </row>
    <row r="2102" spans="1:14" x14ac:dyDescent="0.45">
      <c r="A2102">
        <v>2078</v>
      </c>
      <c r="B2102">
        <v>7.9049407979597999E-3</v>
      </c>
      <c r="C2102">
        <v>-7.9049407979597999E-3</v>
      </c>
      <c r="L2102">
        <v>2078</v>
      </c>
      <c r="M2102">
        <v>1.7780132488058945E-2</v>
      </c>
      <c r="N2102">
        <v>-1.7780132488058945E-2</v>
      </c>
    </row>
    <row r="2103" spans="1:14" x14ac:dyDescent="0.45">
      <c r="A2103">
        <v>2079</v>
      </c>
      <c r="B2103">
        <v>8.716108747098654E-3</v>
      </c>
      <c r="C2103">
        <v>-8.716108747098654E-3</v>
      </c>
      <c r="L2103">
        <v>2079</v>
      </c>
      <c r="M2103">
        <v>1.6893301941695599E-2</v>
      </c>
      <c r="N2103">
        <v>-1.6893301941695599E-2</v>
      </c>
    </row>
    <row r="2104" spans="1:14" x14ac:dyDescent="0.45">
      <c r="A2104">
        <v>2080</v>
      </c>
      <c r="B2104">
        <v>1.8999625005536383E-2</v>
      </c>
      <c r="C2104">
        <v>-1.8999625005536383E-2</v>
      </c>
      <c r="L2104">
        <v>2080</v>
      </c>
      <c r="M2104">
        <v>8.5106417772611055E-3</v>
      </c>
      <c r="N2104">
        <v>-8.5106417772611055E-3</v>
      </c>
    </row>
    <row r="2105" spans="1:14" x14ac:dyDescent="0.45">
      <c r="A2105">
        <v>2081</v>
      </c>
      <c r="B2105">
        <v>1.86594578010588E-2</v>
      </c>
      <c r="C2105">
        <v>-1.86594578010588E-2</v>
      </c>
      <c r="L2105">
        <v>2081</v>
      </c>
      <c r="M2105">
        <v>8.5106417772611055E-3</v>
      </c>
      <c r="N2105">
        <v>-8.5106417772611055E-3</v>
      </c>
    </row>
    <row r="2106" spans="1:14" x14ac:dyDescent="0.45">
      <c r="A2106">
        <v>2082</v>
      </c>
      <c r="B2106">
        <v>2.2819964378900017E-2</v>
      </c>
      <c r="C2106">
        <v>-2.2819964378900017E-2</v>
      </c>
      <c r="L2106">
        <v>2082</v>
      </c>
      <c r="M2106">
        <v>4.709939435703905E-3</v>
      </c>
      <c r="N2106">
        <v>-4.709939435703905E-3</v>
      </c>
    </row>
    <row r="2107" spans="1:14" x14ac:dyDescent="0.45">
      <c r="A2107">
        <v>2083</v>
      </c>
      <c r="B2107">
        <v>1.873795792516901E-2</v>
      </c>
      <c r="C2107">
        <v>-1.873795792516901E-2</v>
      </c>
      <c r="L2107">
        <v>2083</v>
      </c>
      <c r="M2107">
        <v>7.9616514390361773E-3</v>
      </c>
      <c r="N2107">
        <v>-7.9616514390361773E-3</v>
      </c>
    </row>
    <row r="2108" spans="1:14" x14ac:dyDescent="0.45">
      <c r="A2108">
        <v>2084</v>
      </c>
      <c r="B2108">
        <v>-1.0516421659903205E-2</v>
      </c>
      <c r="C2108">
        <v>1.0516421659903205E-2</v>
      </c>
      <c r="L2108">
        <v>2084</v>
      </c>
      <c r="M2108">
        <v>3.0449140293249612E-2</v>
      </c>
      <c r="N2108">
        <v>-3.0449140293249612E-2</v>
      </c>
    </row>
    <row r="2109" spans="1:14" x14ac:dyDescent="0.45">
      <c r="A2109">
        <v>2085</v>
      </c>
      <c r="B2109">
        <v>1.9182791961793545E-2</v>
      </c>
      <c r="C2109">
        <v>-1.9182791961793545E-2</v>
      </c>
      <c r="L2109">
        <v>2085</v>
      </c>
      <c r="M2109">
        <v>5.7023450471105075E-3</v>
      </c>
      <c r="N2109">
        <v>-5.7023450471105075E-3</v>
      </c>
    </row>
    <row r="2110" spans="1:14" x14ac:dyDescent="0.45">
      <c r="A2110">
        <v>2086</v>
      </c>
      <c r="B2110">
        <v>7.8002739658128515E-3</v>
      </c>
      <c r="C2110">
        <v>-7.8002739658128515E-3</v>
      </c>
      <c r="L2110">
        <v>2086</v>
      </c>
      <c r="M2110">
        <v>1.4845145679856439E-2</v>
      </c>
      <c r="N2110">
        <v>-1.4845145679856439E-2</v>
      </c>
    </row>
    <row r="2111" spans="1:14" x14ac:dyDescent="0.45">
      <c r="A2111">
        <v>2087</v>
      </c>
      <c r="B2111">
        <v>1.5074618800025801E-2</v>
      </c>
      <c r="C2111">
        <v>-1.5074618800025801E-2</v>
      </c>
      <c r="L2111">
        <v>2087</v>
      </c>
      <c r="M2111">
        <v>7.8349613609842699E-3</v>
      </c>
      <c r="N2111">
        <v>-7.8349613609842699E-3</v>
      </c>
    </row>
    <row r="2112" spans="1:14" x14ac:dyDescent="0.45">
      <c r="A2112">
        <v>2088</v>
      </c>
      <c r="B2112">
        <v>4.3201017969268004E-3</v>
      </c>
      <c r="C2112">
        <v>-4.3201017969268004E-3</v>
      </c>
      <c r="L2112">
        <v>2088</v>
      </c>
      <c r="M2112">
        <v>1.6428771655505273E-2</v>
      </c>
      <c r="N2112">
        <v>-1.6428771655505273E-2</v>
      </c>
    </row>
    <row r="2113" spans="1:14" x14ac:dyDescent="0.45">
      <c r="A2113">
        <v>2089</v>
      </c>
      <c r="B2113">
        <v>1.8607124384985324E-2</v>
      </c>
      <c r="C2113">
        <v>-1.8607124384985324E-2</v>
      </c>
      <c r="L2113">
        <v>2089</v>
      </c>
      <c r="M2113">
        <v>4.9210895657904163E-3</v>
      </c>
      <c r="N2113">
        <v>-4.9210895657904163E-3</v>
      </c>
    </row>
    <row r="2114" spans="1:14" x14ac:dyDescent="0.45">
      <c r="A2114">
        <v>2090</v>
      </c>
      <c r="B2114">
        <v>9.4226098640905597E-3</v>
      </c>
      <c r="C2114">
        <v>-9.4226098640905597E-3</v>
      </c>
      <c r="L2114">
        <v>2090</v>
      </c>
      <c r="M2114">
        <v>1.1551203650506867E-2</v>
      </c>
      <c r="N2114">
        <v>-1.1551203650506867E-2</v>
      </c>
    </row>
    <row r="2115" spans="1:14" x14ac:dyDescent="0.45">
      <c r="A2115">
        <v>2091</v>
      </c>
      <c r="B2115">
        <v>1.3112115697270508E-2</v>
      </c>
      <c r="C2115">
        <v>-1.3112115697270508E-2</v>
      </c>
      <c r="L2115">
        <v>2091</v>
      </c>
      <c r="M2115">
        <v>8.5106417772611055E-3</v>
      </c>
      <c r="N2115">
        <v>-8.5106417772611055E-3</v>
      </c>
    </row>
    <row r="2116" spans="1:14" x14ac:dyDescent="0.45">
      <c r="A2116">
        <v>2092</v>
      </c>
      <c r="B2116">
        <v>-9.9145873750582491E-3</v>
      </c>
      <c r="C2116">
        <v>9.9145873750582491E-3</v>
      </c>
      <c r="L2116">
        <v>2092</v>
      </c>
      <c r="M2116">
        <v>2.6416172808597253E-2</v>
      </c>
      <c r="N2116">
        <v>-2.6416172808597253E-2</v>
      </c>
    </row>
    <row r="2117" spans="1:14" x14ac:dyDescent="0.45">
      <c r="A2117">
        <v>2093</v>
      </c>
      <c r="B2117">
        <v>-9.7837538348745628E-3</v>
      </c>
      <c r="C2117">
        <v>9.7837538348745628E-3</v>
      </c>
      <c r="L2117">
        <v>2093</v>
      </c>
      <c r="M2117">
        <v>2.6247252704528046E-2</v>
      </c>
      <c r="N2117">
        <v>-2.6247252704528046E-2</v>
      </c>
    </row>
    <row r="2118" spans="1:14" x14ac:dyDescent="0.45">
      <c r="A2118">
        <v>2094</v>
      </c>
      <c r="B2118">
        <v>5.5499370746534497E-3</v>
      </c>
      <c r="C2118">
        <v>-5.5499370746534497E-3</v>
      </c>
      <c r="L2118">
        <v>2094</v>
      </c>
      <c r="M2118">
        <v>1.3050369574121095E-2</v>
      </c>
      <c r="N2118">
        <v>-1.3050369574121095E-2</v>
      </c>
    </row>
    <row r="2119" spans="1:14" x14ac:dyDescent="0.45">
      <c r="A2119">
        <v>2095</v>
      </c>
      <c r="B2119">
        <v>2.2950797919083703E-2</v>
      </c>
      <c r="C2119">
        <v>-2.2950797919083703E-2</v>
      </c>
      <c r="L2119">
        <v>2095</v>
      </c>
      <c r="M2119">
        <v>-1.3711843107876162E-3</v>
      </c>
      <c r="N2119">
        <v>1.3711843107876162E-3</v>
      </c>
    </row>
    <row r="2120" spans="1:14" x14ac:dyDescent="0.45">
      <c r="A2120">
        <v>2096</v>
      </c>
      <c r="B2120">
        <v>1.7848289851919948E-2</v>
      </c>
      <c r="C2120">
        <v>-1.7848289851919948E-2</v>
      </c>
      <c r="L2120">
        <v>2096</v>
      </c>
      <c r="M2120">
        <v>2.7040131998820492E-3</v>
      </c>
      <c r="N2120">
        <v>-2.7040131998820492E-3</v>
      </c>
    </row>
    <row r="2121" spans="1:14" x14ac:dyDescent="0.45">
      <c r="A2121">
        <v>2097</v>
      </c>
      <c r="B2121">
        <v>1.5833453333091177E-2</v>
      </c>
      <c r="C2121">
        <v>-1.5833453333091177E-2</v>
      </c>
      <c r="L2121">
        <v>2097</v>
      </c>
      <c r="M2121">
        <v>4.2665241625222316E-3</v>
      </c>
      <c r="N2121">
        <v>-4.2665241625222316E-3</v>
      </c>
    </row>
    <row r="2122" spans="1:14" x14ac:dyDescent="0.45">
      <c r="A2122">
        <v>2098</v>
      </c>
      <c r="B2122">
        <v>6.6227721041596764E-3</v>
      </c>
      <c r="C2122">
        <v>-6.6227721041596764E-3</v>
      </c>
      <c r="L2122">
        <v>2098</v>
      </c>
      <c r="M2122">
        <v>1.1318938507411704E-2</v>
      </c>
      <c r="N2122">
        <v>-1.1318938507411704E-2</v>
      </c>
    </row>
    <row r="2123" spans="1:14" x14ac:dyDescent="0.45">
      <c r="A2123">
        <v>2099</v>
      </c>
      <c r="B2123">
        <v>2.3578798911965397E-2</v>
      </c>
      <c r="C2123">
        <v>-2.3578798911965397E-2</v>
      </c>
      <c r="L2123">
        <v>2099</v>
      </c>
      <c r="M2123">
        <v>-2.3847049352028688E-3</v>
      </c>
      <c r="N2123">
        <v>2.3847049352028688E-3</v>
      </c>
    </row>
    <row r="2124" spans="1:14" x14ac:dyDescent="0.45">
      <c r="A2124">
        <v>2100</v>
      </c>
      <c r="B2124">
        <v>2.6561803628153441E-2</v>
      </c>
      <c r="C2124">
        <v>-2.6561803628153441E-2</v>
      </c>
      <c r="L2124">
        <v>2100</v>
      </c>
      <c r="M2124">
        <v>-5.0874266003102129E-3</v>
      </c>
      <c r="N2124">
        <v>5.0874266003102129E-3</v>
      </c>
    </row>
    <row r="2125" spans="1:14" x14ac:dyDescent="0.45">
      <c r="A2125">
        <v>2101</v>
      </c>
      <c r="B2125">
        <v>1.120194601058869E-2</v>
      </c>
      <c r="C2125">
        <v>-1.120194601058869E-2</v>
      </c>
      <c r="L2125">
        <v>2101</v>
      </c>
      <c r="M2125">
        <v>6.8847857755949694E-3</v>
      </c>
      <c r="N2125">
        <v>-6.8847857755949694E-3</v>
      </c>
    </row>
    <row r="2126" spans="1:14" x14ac:dyDescent="0.45">
      <c r="A2126">
        <v>2102</v>
      </c>
      <c r="B2126">
        <v>4.1892682567431141E-3</v>
      </c>
      <c r="C2126">
        <v>-4.1892682567431141E-3</v>
      </c>
      <c r="L2126">
        <v>2102</v>
      </c>
      <c r="M2126">
        <v>1.1276708481394402E-2</v>
      </c>
      <c r="N2126">
        <v>-1.1276708481394402E-2</v>
      </c>
    </row>
    <row r="2127" spans="1:14" x14ac:dyDescent="0.45">
      <c r="A2127">
        <v>2103</v>
      </c>
      <c r="B2127">
        <v>1.120194601058869E-2</v>
      </c>
      <c r="C2127">
        <v>-1.120194601058869E-2</v>
      </c>
      <c r="L2127">
        <v>2103</v>
      </c>
      <c r="M2127">
        <v>4.6677094096866031E-3</v>
      </c>
      <c r="N2127">
        <v>-4.6677094096866031E-3</v>
      </c>
    </row>
    <row r="2128" spans="1:14" x14ac:dyDescent="0.45">
      <c r="A2128">
        <v>2104</v>
      </c>
      <c r="B2128">
        <v>3.6892888337947995E-4</v>
      </c>
      <c r="C2128">
        <v>-3.6892888337947995E-4</v>
      </c>
      <c r="L2128">
        <v>2104</v>
      </c>
      <c r="M2128">
        <v>1.3303749730224908E-2</v>
      </c>
      <c r="N2128">
        <v>-1.3303749730224908E-2</v>
      </c>
    </row>
    <row r="2129" spans="1:14" x14ac:dyDescent="0.45">
      <c r="A2129">
        <v>2105</v>
      </c>
      <c r="B2129">
        <v>8.137629200040122E-4</v>
      </c>
      <c r="C2129">
        <v>-8.137629200040122E-4</v>
      </c>
      <c r="L2129">
        <v>2105</v>
      </c>
      <c r="M2129">
        <v>1.2269114092801004E-2</v>
      </c>
      <c r="N2129">
        <v>-1.2269114092801004E-2</v>
      </c>
    </row>
    <row r="2130" spans="1:14" x14ac:dyDescent="0.45">
      <c r="A2130">
        <v>2106</v>
      </c>
      <c r="B2130">
        <v>1.0757111973964157E-2</v>
      </c>
      <c r="C2130">
        <v>-1.0757111973964157E-2</v>
      </c>
      <c r="L2130">
        <v>2106</v>
      </c>
      <c r="M2130">
        <v>4.2031791234962779E-3</v>
      </c>
      <c r="N2130">
        <v>-4.2031791234962779E-3</v>
      </c>
    </row>
    <row r="2131" spans="1:14" x14ac:dyDescent="0.45">
      <c r="A2131">
        <v>2107</v>
      </c>
      <c r="B2131">
        <v>-3.8700778185719511E-3</v>
      </c>
      <c r="C2131">
        <v>3.8700778185719511E-3</v>
      </c>
      <c r="L2131">
        <v>2107</v>
      </c>
      <c r="M2131">
        <v>1.5943126356306299E-2</v>
      </c>
      <c r="N2131">
        <v>-1.5943126356306299E-2</v>
      </c>
    </row>
    <row r="2132" spans="1:14" x14ac:dyDescent="0.45">
      <c r="A2132">
        <v>2108</v>
      </c>
      <c r="B2132">
        <v>9.1871094917599233E-3</v>
      </c>
      <c r="C2132">
        <v>-9.1871094917599233E-3</v>
      </c>
      <c r="L2132">
        <v>2108</v>
      </c>
      <c r="M2132">
        <v>5.1322396958769275E-3</v>
      </c>
      <c r="N2132">
        <v>-5.1322396958769275E-3</v>
      </c>
    </row>
    <row r="2133" spans="1:14" x14ac:dyDescent="0.45">
      <c r="A2133">
        <v>2109</v>
      </c>
      <c r="B2133">
        <v>6.413438439865778E-3</v>
      </c>
      <c r="C2133">
        <v>-6.413438439865778E-3</v>
      </c>
      <c r="L2133">
        <v>2109</v>
      </c>
      <c r="M2133">
        <v>6.6525206324998072E-3</v>
      </c>
      <c r="N2133">
        <v>-6.6525206324998072E-3</v>
      </c>
    </row>
    <row r="2134" spans="1:14" x14ac:dyDescent="0.45">
      <c r="A2134">
        <v>2110</v>
      </c>
      <c r="B2134">
        <v>1.5231619048246223E-2</v>
      </c>
      <c r="C2134">
        <v>-1.5231619048246223E-2</v>
      </c>
      <c r="L2134">
        <v>2110</v>
      </c>
      <c r="M2134">
        <v>-8.4330898557133816E-4</v>
      </c>
      <c r="N2134">
        <v>8.4330898557133816E-4</v>
      </c>
    </row>
    <row r="2135" spans="1:14" x14ac:dyDescent="0.45">
      <c r="A2135">
        <v>2111</v>
      </c>
      <c r="B2135">
        <v>4.2677683808533262E-3</v>
      </c>
      <c r="C2135">
        <v>-4.2677683808533262E-3</v>
      </c>
      <c r="L2135">
        <v>2111</v>
      </c>
      <c r="M2135">
        <v>6.0190702422402743E-3</v>
      </c>
      <c r="N2135">
        <v>-6.0190702422402743E-3</v>
      </c>
    </row>
    <row r="2136" spans="1:14" x14ac:dyDescent="0.45">
      <c r="A2136">
        <v>2112</v>
      </c>
      <c r="B2136">
        <v>1.8528624260875114E-2</v>
      </c>
      <c r="C2136">
        <v>-1.8528624260875114E-2</v>
      </c>
      <c r="L2136">
        <v>2112</v>
      </c>
      <c r="M2136">
        <v>-7.051122810114766E-3</v>
      </c>
      <c r="N2136">
        <v>7.051122810114766E-3</v>
      </c>
    </row>
    <row r="2137" spans="1:14" x14ac:dyDescent="0.45">
      <c r="A2137">
        <v>2113</v>
      </c>
      <c r="B2137">
        <v>-9.6790870027276144E-3</v>
      </c>
      <c r="C2137">
        <v>9.6790870027276144E-3</v>
      </c>
      <c r="L2137">
        <v>2113</v>
      </c>
      <c r="M2137">
        <v>1.5689746200202484E-2</v>
      </c>
      <c r="N2137">
        <v>-1.5689746200202484E-2</v>
      </c>
    </row>
    <row r="2138" spans="1:14" x14ac:dyDescent="0.45">
      <c r="A2138">
        <v>2114</v>
      </c>
      <c r="B2138">
        <v>1.0992612346294792E-2</v>
      </c>
      <c r="C2138">
        <v>-1.0992612346294792E-2</v>
      </c>
      <c r="L2138">
        <v>2114</v>
      </c>
      <c r="M2138">
        <v>-2.3213598961769168E-3</v>
      </c>
      <c r="N2138">
        <v>2.3213598961769168E-3</v>
      </c>
    </row>
    <row r="2139" spans="1:14" x14ac:dyDescent="0.45">
      <c r="A2139">
        <v>2115</v>
      </c>
      <c r="B2139">
        <v>-1.0123921039352146E-2</v>
      </c>
      <c r="C2139">
        <v>1.0123921039352146E-2</v>
      </c>
      <c r="L2139">
        <v>2115</v>
      </c>
      <c r="M2139">
        <v>1.4697340588795883E-2</v>
      </c>
      <c r="N2139">
        <v>-1.4697340588795883E-2</v>
      </c>
    </row>
    <row r="2140" spans="1:14" x14ac:dyDescent="0.45">
      <c r="A2140">
        <v>2116</v>
      </c>
      <c r="B2140">
        <v>-1.1327589609042057E-2</v>
      </c>
      <c r="C2140">
        <v>1.1327589609042057E-2</v>
      </c>
      <c r="L2140">
        <v>2116</v>
      </c>
      <c r="M2140">
        <v>1.5394136018081369E-2</v>
      </c>
      <c r="N2140">
        <v>-1.5394136018081369E-2</v>
      </c>
    </row>
    <row r="2141" spans="1:14" x14ac:dyDescent="0.45">
      <c r="A2141">
        <v>2117</v>
      </c>
      <c r="B2141">
        <v>4.3462685049635384E-3</v>
      </c>
      <c r="C2141">
        <v>-4.3462685049635384E-3</v>
      </c>
      <c r="L2141">
        <v>2117</v>
      </c>
      <c r="M2141">
        <v>2.6406681608560963E-3</v>
      </c>
      <c r="N2141">
        <v>-2.6406681608560963E-3</v>
      </c>
    </row>
    <row r="2142" spans="1:14" x14ac:dyDescent="0.45">
      <c r="A2142">
        <v>2118</v>
      </c>
      <c r="B2142">
        <v>8.1095094975370229E-5</v>
      </c>
      <c r="C2142">
        <v>-8.1095094975370229E-5</v>
      </c>
      <c r="L2142">
        <v>2118</v>
      </c>
      <c r="M2142">
        <v>5.5334249430412982E-3</v>
      </c>
      <c r="N2142">
        <v>-5.5334249430412982E-3</v>
      </c>
    </row>
    <row r="2143" spans="1:14" x14ac:dyDescent="0.45">
      <c r="A2143">
        <v>2119</v>
      </c>
      <c r="B2143">
        <v>-5.361580176665973E-3</v>
      </c>
      <c r="C2143">
        <v>5.361580176665973E-3</v>
      </c>
      <c r="L2143">
        <v>2119</v>
      </c>
      <c r="M2143">
        <v>9.6297374667196137E-3</v>
      </c>
      <c r="N2143">
        <v>-9.6297374667196137E-3</v>
      </c>
    </row>
    <row r="2144" spans="1:14" x14ac:dyDescent="0.45">
      <c r="A2144">
        <v>2120</v>
      </c>
      <c r="B2144">
        <v>9.9721107328620412E-3</v>
      </c>
      <c r="C2144">
        <v>-9.9721107328620412E-3</v>
      </c>
      <c r="L2144">
        <v>2120</v>
      </c>
      <c r="M2144">
        <v>-2.7647751693585911E-3</v>
      </c>
      <c r="N2144">
        <v>2.7647751693585911E-3</v>
      </c>
    </row>
    <row r="2145" spans="1:14" x14ac:dyDescent="0.45">
      <c r="A2145">
        <v>2121</v>
      </c>
      <c r="B2145">
        <v>-2.3290540146547571E-4</v>
      </c>
      <c r="C2145">
        <v>2.3290540146547571E-4</v>
      </c>
      <c r="L2145">
        <v>2121</v>
      </c>
      <c r="M2145">
        <v>5.301159799946136E-3</v>
      </c>
      <c r="N2145">
        <v>-5.301159799946136E-3</v>
      </c>
    </row>
    <row r="2146" spans="1:14" x14ac:dyDescent="0.45">
      <c r="A2146">
        <v>2122</v>
      </c>
      <c r="B2146">
        <v>1.9104291837683335E-2</v>
      </c>
      <c r="C2146">
        <v>-1.9104291837683335E-2</v>
      </c>
      <c r="L2146">
        <v>2122</v>
      </c>
      <c r="M2146">
        <v>-1.0535099956542199E-2</v>
      </c>
      <c r="N2146">
        <v>1.0535099956542199E-2</v>
      </c>
    </row>
    <row r="2147" spans="1:14" x14ac:dyDescent="0.45">
      <c r="A2147">
        <v>2123</v>
      </c>
      <c r="B2147">
        <v>9.9692987626117356E-4</v>
      </c>
      <c r="C2147">
        <v>-9.9692987626117356E-4</v>
      </c>
      <c r="L2147">
        <v>2123</v>
      </c>
      <c r="M2147">
        <v>3.041853408020467E-3</v>
      </c>
      <c r="N2147">
        <v>-3.041853408020467E-3</v>
      </c>
    </row>
    <row r="2148" spans="1:14" x14ac:dyDescent="0.45">
      <c r="A2148">
        <v>2124</v>
      </c>
      <c r="B2148">
        <v>-1.559276301903023E-2</v>
      </c>
      <c r="C2148">
        <v>1.559276301903023E-2</v>
      </c>
      <c r="L2148">
        <v>2124</v>
      </c>
      <c r="M2148">
        <v>1.5816436278254391E-2</v>
      </c>
      <c r="N2148">
        <v>-1.5816436278254391E-2</v>
      </c>
    </row>
    <row r="2149" spans="1:14" x14ac:dyDescent="0.45">
      <c r="A2149">
        <v>2125</v>
      </c>
      <c r="B2149">
        <v>1.1385112966845851E-2</v>
      </c>
      <c r="C2149">
        <v>-1.1385112966845851E-2</v>
      </c>
      <c r="L2149">
        <v>2125</v>
      </c>
      <c r="M2149">
        <v>-6.0376021856995135E-3</v>
      </c>
      <c r="N2149">
        <v>6.0376021856995135E-3</v>
      </c>
    </row>
    <row r="2150" spans="1:14" x14ac:dyDescent="0.45">
      <c r="A2150">
        <v>2126</v>
      </c>
      <c r="B2150">
        <v>-1.1432256441189009E-2</v>
      </c>
      <c r="C2150">
        <v>1.1432256441189009E-2</v>
      </c>
      <c r="L2150">
        <v>2126</v>
      </c>
      <c r="M2150">
        <v>1.1551203650506867E-2</v>
      </c>
      <c r="N2150">
        <v>-1.1551203650506867E-2</v>
      </c>
    </row>
    <row r="2151" spans="1:14" x14ac:dyDescent="0.45">
      <c r="A2151">
        <v>2127</v>
      </c>
      <c r="B2151">
        <v>-1.4101260660936204E-2</v>
      </c>
      <c r="C2151">
        <v>1.4101260660936204E-2</v>
      </c>
      <c r="L2151">
        <v>2127</v>
      </c>
      <c r="M2151">
        <v>1.3303749730224908E-2</v>
      </c>
      <c r="N2151">
        <v>-1.3303749730224908E-2</v>
      </c>
    </row>
    <row r="2152" spans="1:14" x14ac:dyDescent="0.45">
      <c r="A2152">
        <v>2128</v>
      </c>
      <c r="B2152">
        <v>-6.6437488704660964E-3</v>
      </c>
      <c r="C2152">
        <v>6.6437488704660964E-3</v>
      </c>
      <c r="L2152">
        <v>2128</v>
      </c>
      <c r="M2152">
        <v>7.2015109707247362E-3</v>
      </c>
      <c r="N2152">
        <v>-7.2015109707247362E-3</v>
      </c>
    </row>
    <row r="2153" spans="1:14" x14ac:dyDescent="0.45">
      <c r="A2153">
        <v>2129</v>
      </c>
      <c r="B2153">
        <v>-2.0907416720738186E-3</v>
      </c>
      <c r="C2153">
        <v>2.0907416720738186E-3</v>
      </c>
      <c r="L2153">
        <v>2129</v>
      </c>
      <c r="M2153">
        <v>3.3374635901415829E-3</v>
      </c>
      <c r="N2153">
        <v>-3.3374635901415829E-3</v>
      </c>
    </row>
    <row r="2154" spans="1:14" x14ac:dyDescent="0.45">
      <c r="A2154">
        <v>2130</v>
      </c>
      <c r="B2154">
        <v>5.9947711112779828E-3</v>
      </c>
      <c r="C2154">
        <v>-5.9947711112779828E-3</v>
      </c>
      <c r="L2154">
        <v>2130</v>
      </c>
      <c r="M2154">
        <v>-4.3484011450074236E-3</v>
      </c>
      <c r="N2154">
        <v>4.3484011450074236E-3</v>
      </c>
    </row>
    <row r="2155" spans="1:14" x14ac:dyDescent="0.45">
      <c r="A2155">
        <v>2131</v>
      </c>
      <c r="B2155">
        <v>-2.1692417961840307E-3</v>
      </c>
      <c r="C2155">
        <v>2.1692417961840307E-3</v>
      </c>
      <c r="L2155">
        <v>2131</v>
      </c>
      <c r="M2155">
        <v>1.5215724713975864E-3</v>
      </c>
      <c r="N2155">
        <v>-1.5215724713975864E-3</v>
      </c>
    </row>
    <row r="2156" spans="1:14" x14ac:dyDescent="0.45">
      <c r="A2156">
        <v>2132</v>
      </c>
      <c r="B2156">
        <v>-1.7424432581601833E-2</v>
      </c>
      <c r="C2156">
        <v>1.7424432581601833E-2</v>
      </c>
      <c r="L2156">
        <v>2132</v>
      </c>
      <c r="M2156">
        <v>1.3240404691198956E-2</v>
      </c>
      <c r="N2156">
        <v>-1.3240404691198956E-2</v>
      </c>
    </row>
    <row r="2157" spans="1:14" x14ac:dyDescent="0.45">
      <c r="A2157">
        <v>2133</v>
      </c>
      <c r="B2157">
        <v>1.3792450106225675E-2</v>
      </c>
      <c r="C2157">
        <v>-1.3792450106225675E-2</v>
      </c>
      <c r="L2157">
        <v>2133</v>
      </c>
      <c r="M2157">
        <v>-1.2667716270415963E-2</v>
      </c>
      <c r="N2157">
        <v>1.2667716270415963E-2</v>
      </c>
    </row>
    <row r="2158" spans="1:14" x14ac:dyDescent="0.45">
      <c r="A2158">
        <v>2134</v>
      </c>
      <c r="B2158">
        <v>-1.5017095442222008E-2</v>
      </c>
      <c r="C2158">
        <v>1.5017095442222008E-2</v>
      </c>
      <c r="L2158">
        <v>2134</v>
      </c>
      <c r="M2158">
        <v>1.0157612791935892E-2</v>
      </c>
      <c r="N2158">
        <v>-1.0157612791935892E-2</v>
      </c>
    </row>
    <row r="2159" spans="1:14" x14ac:dyDescent="0.45">
      <c r="A2159">
        <v>2135</v>
      </c>
      <c r="B2159">
        <v>2.9332662709797277E-3</v>
      </c>
      <c r="C2159">
        <v>-2.9332662709797277E-3</v>
      </c>
      <c r="L2159">
        <v>2135</v>
      </c>
      <c r="M2159">
        <v>-4.8762764702237017E-3</v>
      </c>
      <c r="N2159">
        <v>4.8762764702237017E-3</v>
      </c>
    </row>
    <row r="2160" spans="1:14" x14ac:dyDescent="0.45">
      <c r="A2160">
        <v>2136</v>
      </c>
      <c r="B2160">
        <v>-9.4435866303969798E-3</v>
      </c>
      <c r="C2160">
        <v>9.4435866303969798E-3</v>
      </c>
      <c r="L2160">
        <v>2136</v>
      </c>
      <c r="M2160">
        <v>4.8366295137558116E-3</v>
      </c>
      <c r="N2160">
        <v>-4.8366295137558116E-3</v>
      </c>
    </row>
    <row r="2161" spans="1:14" x14ac:dyDescent="0.45">
      <c r="A2161">
        <v>2137</v>
      </c>
      <c r="B2161">
        <v>1.413261731070326E-2</v>
      </c>
      <c r="C2161">
        <v>-1.413261731070326E-2</v>
      </c>
      <c r="L2161">
        <v>2137</v>
      </c>
      <c r="M2161">
        <v>-1.5454897987557906E-2</v>
      </c>
      <c r="N2161">
        <v>1.5454897987557906E-2</v>
      </c>
    </row>
    <row r="2162" spans="1:14" x14ac:dyDescent="0.45">
      <c r="A2162">
        <v>2138</v>
      </c>
      <c r="B2162">
        <v>-1.3319071390084404E-3</v>
      </c>
      <c r="C2162">
        <v>1.3319071390084404E-3</v>
      </c>
      <c r="L2162">
        <v>2138</v>
      </c>
      <c r="M2162">
        <v>-3.3348805205921693E-3</v>
      </c>
      <c r="N2162">
        <v>3.3348805205921693E-3</v>
      </c>
    </row>
    <row r="2163" spans="1:14" x14ac:dyDescent="0.45">
      <c r="A2163">
        <v>2139</v>
      </c>
      <c r="B2163">
        <v>-4.4195786873434326E-3</v>
      </c>
      <c r="C2163">
        <v>4.4195786873434326E-3</v>
      </c>
      <c r="L2163">
        <v>2139</v>
      </c>
      <c r="M2163">
        <v>-1.1811491937097568E-3</v>
      </c>
      <c r="N2163">
        <v>1.1811491937097568E-3</v>
      </c>
    </row>
    <row r="2164" spans="1:14" x14ac:dyDescent="0.45">
      <c r="A2164">
        <v>2140</v>
      </c>
      <c r="B2164">
        <v>-7.0362494910171554E-3</v>
      </c>
      <c r="C2164">
        <v>7.0362494910171554E-3</v>
      </c>
      <c r="L2164">
        <v>2140</v>
      </c>
      <c r="M2164">
        <v>7.8254701609479713E-4</v>
      </c>
      <c r="N2164">
        <v>-7.8254701609479713E-4</v>
      </c>
    </row>
    <row r="2165" spans="1:14" x14ac:dyDescent="0.45">
      <c r="A2165">
        <v>2141</v>
      </c>
      <c r="B2165">
        <v>-5.0475796802251262E-3</v>
      </c>
      <c r="C2165">
        <v>5.0475796802251262E-3</v>
      </c>
      <c r="L2165">
        <v>2141</v>
      </c>
      <c r="M2165">
        <v>-1.2444942327357088E-3</v>
      </c>
      <c r="N2165">
        <v>1.2444942327357088E-3</v>
      </c>
    </row>
    <row r="2166" spans="1:14" x14ac:dyDescent="0.45">
      <c r="A2166">
        <v>2142</v>
      </c>
      <c r="B2166">
        <v>-3.032743161396359E-3</v>
      </c>
      <c r="C2166">
        <v>3.032743161396359E-3</v>
      </c>
      <c r="L2166">
        <v>2142</v>
      </c>
      <c r="M2166">
        <v>-3.2926504945748674E-3</v>
      </c>
      <c r="N2166">
        <v>3.2926504945748674E-3</v>
      </c>
    </row>
    <row r="2167" spans="1:14" x14ac:dyDescent="0.45">
      <c r="A2167">
        <v>2143</v>
      </c>
      <c r="B2167">
        <v>-7.4810835276416868E-3</v>
      </c>
      <c r="C2167">
        <v>7.4810835276416868E-3</v>
      </c>
      <c r="L2167">
        <v>2143</v>
      </c>
      <c r="M2167">
        <v>-9.277690376059437E-4</v>
      </c>
      <c r="N2167">
        <v>9.277690376059437E-4</v>
      </c>
    </row>
    <row r="2168" spans="1:14" x14ac:dyDescent="0.45">
      <c r="A2168">
        <v>2144</v>
      </c>
      <c r="B2168">
        <v>-1.1746256937629854E-2</v>
      </c>
      <c r="C2168">
        <v>1.1746256937629854E-2</v>
      </c>
      <c r="L2168">
        <v>2144</v>
      </c>
      <c r="M2168">
        <v>8.2477704211209989E-4</v>
      </c>
      <c r="N2168">
        <v>-8.2477704211209989E-4</v>
      </c>
    </row>
    <row r="2169" spans="1:14" x14ac:dyDescent="0.45">
      <c r="A2169">
        <v>2145</v>
      </c>
      <c r="B2169">
        <v>-1.4886261902038319E-2</v>
      </c>
      <c r="C2169">
        <v>1.4886261902038319E-2</v>
      </c>
      <c r="L2169">
        <v>2145</v>
      </c>
      <c r="M2169">
        <v>2.2605979267003758E-3</v>
      </c>
      <c r="N2169">
        <v>-2.2605979267003758E-3</v>
      </c>
    </row>
    <row r="2170" spans="1:14" x14ac:dyDescent="0.45">
      <c r="A2170">
        <v>2146</v>
      </c>
      <c r="B2170">
        <v>8.5852752069149676E-3</v>
      </c>
      <c r="C2170">
        <v>-8.5852752069149676E-3</v>
      </c>
      <c r="L2170">
        <v>2146</v>
      </c>
      <c r="M2170">
        <v>-1.739747918435381E-2</v>
      </c>
      <c r="N2170">
        <v>1.739747918435381E-2</v>
      </c>
    </row>
    <row r="2171" spans="1:14" x14ac:dyDescent="0.45">
      <c r="A2171">
        <v>2147</v>
      </c>
      <c r="B2171">
        <v>-9.4174199223602418E-3</v>
      </c>
      <c r="C2171">
        <v>9.4174199223602418E-3</v>
      </c>
      <c r="L2171">
        <v>2147</v>
      </c>
      <c r="M2171">
        <v>-4.0527909628863068E-3</v>
      </c>
      <c r="N2171">
        <v>4.0527909628863068E-3</v>
      </c>
    </row>
    <row r="2172" spans="1:14" x14ac:dyDescent="0.45">
      <c r="A2172">
        <v>2148</v>
      </c>
      <c r="B2172">
        <v>-1.0702400586410678E-3</v>
      </c>
      <c r="C2172">
        <v>1.0702400586410678E-3</v>
      </c>
      <c r="L2172">
        <v>2148</v>
      </c>
      <c r="M2172">
        <v>-1.0957400216715221E-2</v>
      </c>
      <c r="N2172">
        <v>1.0957400216715221E-2</v>
      </c>
    </row>
    <row r="2173" spans="1:14" x14ac:dyDescent="0.45">
      <c r="A2173">
        <v>2149</v>
      </c>
      <c r="B2173">
        <v>-8.3445848928540168E-3</v>
      </c>
      <c r="C2173">
        <v>8.3445848928540168E-3</v>
      </c>
      <c r="L2173">
        <v>2149</v>
      </c>
      <c r="M2173">
        <v>-5.383036782431328E-3</v>
      </c>
      <c r="N2173">
        <v>5.383036782431328E-3</v>
      </c>
    </row>
    <row r="2174" spans="1:14" x14ac:dyDescent="0.45">
      <c r="A2174">
        <v>2150</v>
      </c>
      <c r="B2174">
        <v>1.1385112966845851E-2</v>
      </c>
      <c r="C2174">
        <v>-1.1385112966845851E-2</v>
      </c>
      <c r="L2174">
        <v>2150</v>
      </c>
      <c r="M2174">
        <v>-2.2296162202360869E-2</v>
      </c>
      <c r="N2174">
        <v>2.2296162202360869E-2</v>
      </c>
    </row>
    <row r="2175" spans="1:14" x14ac:dyDescent="0.45">
      <c r="A2175">
        <v>2151</v>
      </c>
      <c r="B2175">
        <v>-2.0384082560003444E-3</v>
      </c>
      <c r="C2175">
        <v>2.0384082560003444E-3</v>
      </c>
      <c r="L2175">
        <v>2151</v>
      </c>
      <c r="M2175">
        <v>-1.3765696946865819E-2</v>
      </c>
      <c r="N2175">
        <v>1.3765696946865819E-2</v>
      </c>
    </row>
    <row r="2176" spans="1:14" x14ac:dyDescent="0.45">
      <c r="A2176">
        <v>2152</v>
      </c>
      <c r="B2176">
        <v>1.9912647816571882E-3</v>
      </c>
      <c r="C2176">
        <v>-1.9912647816571882E-3</v>
      </c>
      <c r="L2176">
        <v>2152</v>
      </c>
      <c r="M2176">
        <v>-1.7101869002232695E-2</v>
      </c>
      <c r="N2176">
        <v>1.7101869002232695E-2</v>
      </c>
    </row>
    <row r="2177" spans="1:14" x14ac:dyDescent="0.45">
      <c r="A2177">
        <v>2153</v>
      </c>
      <c r="B2177">
        <v>-2.4018443006859611E-2</v>
      </c>
      <c r="C2177">
        <v>2.4018443006859611E-2</v>
      </c>
      <c r="L2177">
        <v>2153</v>
      </c>
      <c r="M2177">
        <v>3.7386488373059535E-3</v>
      </c>
      <c r="N2177">
        <v>-3.7386488373059535E-3</v>
      </c>
    </row>
    <row r="2178" spans="1:14" x14ac:dyDescent="0.45">
      <c r="A2178">
        <v>2154</v>
      </c>
      <c r="B2178">
        <v>-1.5174095690442433E-2</v>
      </c>
      <c r="C2178">
        <v>1.5174095690442433E-2</v>
      </c>
      <c r="L2178">
        <v>2154</v>
      </c>
      <c r="M2178">
        <v>-4.6862413531458405E-3</v>
      </c>
      <c r="N2178">
        <v>4.6862413531458405E-3</v>
      </c>
    </row>
    <row r="2179" spans="1:14" x14ac:dyDescent="0.45">
      <c r="A2179">
        <v>2155</v>
      </c>
      <c r="B2179">
        <v>-1.5566596310993492E-2</v>
      </c>
      <c r="C2179">
        <v>1.5566596310993492E-2</v>
      </c>
      <c r="L2179">
        <v>2155</v>
      </c>
      <c r="M2179">
        <v>-5.383036782431328E-3</v>
      </c>
      <c r="N2179">
        <v>5.383036782431328E-3</v>
      </c>
    </row>
    <row r="2180" spans="1:14" x14ac:dyDescent="0.45">
      <c r="A2180">
        <v>2156</v>
      </c>
      <c r="B2180">
        <v>-3.5037439060576284E-3</v>
      </c>
      <c r="C2180">
        <v>3.5037439060576284E-3</v>
      </c>
      <c r="L2180">
        <v>2156</v>
      </c>
      <c r="M2180">
        <v>-1.680625882011158E-2</v>
      </c>
      <c r="N2180">
        <v>1.680625882011158E-2</v>
      </c>
    </row>
    <row r="2181" spans="1:14" x14ac:dyDescent="0.45">
      <c r="A2181">
        <v>2157</v>
      </c>
      <c r="B2181">
        <v>-1.7058098669087508E-2</v>
      </c>
      <c r="C2181">
        <v>1.7058098669087508E-2</v>
      </c>
      <c r="L2181">
        <v>2157</v>
      </c>
      <c r="M2181">
        <v>-8.9514739808933645E-3</v>
      </c>
      <c r="N2181">
        <v>8.9514739808933645E-3</v>
      </c>
    </row>
    <row r="2182" spans="1:14" x14ac:dyDescent="0.45">
      <c r="A2182">
        <v>2158</v>
      </c>
      <c r="B2182">
        <v>-2.4149276547043304E-2</v>
      </c>
      <c r="C2182">
        <v>2.4149276547043304E-2</v>
      </c>
      <c r="L2182">
        <v>2158</v>
      </c>
      <c r="M2182">
        <v>-8.7825538768241569E-3</v>
      </c>
      <c r="N2182">
        <v>8.7825538768241569E-3</v>
      </c>
    </row>
    <row r="2183" spans="1:14" x14ac:dyDescent="0.45">
      <c r="A2183">
        <v>2159</v>
      </c>
      <c r="B2183">
        <v>-2.7158447971268082E-2</v>
      </c>
      <c r="C2183">
        <v>2.7158447971268082E-2</v>
      </c>
      <c r="L2183">
        <v>2159</v>
      </c>
      <c r="M2183">
        <v>-1.1274125411844988E-2</v>
      </c>
      <c r="N2183">
        <v>1.1274125411844988E-2</v>
      </c>
    </row>
    <row r="2184" spans="1:14" x14ac:dyDescent="0.45">
      <c r="A2184">
        <v>2160</v>
      </c>
      <c r="B2184">
        <v>3.2737146724823425E-2</v>
      </c>
      <c r="C2184">
        <v>-3.2737146724823425E-2</v>
      </c>
      <c r="L2184">
        <v>2160</v>
      </c>
      <c r="M2184">
        <v>2.7577498524073062E-2</v>
      </c>
      <c r="N2184">
        <v>-2.7577498524073062E-2</v>
      </c>
    </row>
    <row r="2185" spans="1:14" x14ac:dyDescent="0.45">
      <c r="A2185">
        <v>2161</v>
      </c>
      <c r="B2185">
        <v>2.8393473190725049E-2</v>
      </c>
      <c r="C2185">
        <v>0.97160652680927495</v>
      </c>
      <c r="L2185">
        <v>2161</v>
      </c>
      <c r="M2185">
        <v>2.9667884811929522E-2</v>
      </c>
      <c r="N2185">
        <v>0.9703321151880705</v>
      </c>
    </row>
    <row r="2186" spans="1:14" x14ac:dyDescent="0.45">
      <c r="A2186">
        <v>2162</v>
      </c>
      <c r="B2186">
        <v>4.0560992427807856E-2</v>
      </c>
      <c r="C2186">
        <v>-4.0560992427807856E-2</v>
      </c>
      <c r="L2186">
        <v>2162</v>
      </c>
      <c r="M2186">
        <v>1.9173723346629919E-2</v>
      </c>
      <c r="N2186">
        <v>-1.9173723346629919E-2</v>
      </c>
    </row>
    <row r="2187" spans="1:14" x14ac:dyDescent="0.45">
      <c r="A2187">
        <v>2163</v>
      </c>
      <c r="B2187">
        <v>1.5205452340209485E-2</v>
      </c>
      <c r="C2187">
        <v>-1.5205452340209485E-2</v>
      </c>
      <c r="L2187">
        <v>2163</v>
      </c>
      <c r="M2187">
        <v>3.954971089997824E-2</v>
      </c>
      <c r="N2187">
        <v>-3.954971089997824E-2</v>
      </c>
    </row>
    <row r="2188" spans="1:14" x14ac:dyDescent="0.45">
      <c r="A2188">
        <v>2164</v>
      </c>
      <c r="B2188">
        <v>2.3971299532516456E-2</v>
      </c>
      <c r="C2188">
        <v>-2.3971299532516456E-2</v>
      </c>
      <c r="L2188">
        <v>2164</v>
      </c>
      <c r="M2188">
        <v>3.1969421229872494E-2</v>
      </c>
      <c r="N2188">
        <v>-3.1969421229872494E-2</v>
      </c>
    </row>
    <row r="2189" spans="1:14" x14ac:dyDescent="0.45">
      <c r="A2189">
        <v>2165</v>
      </c>
      <c r="B2189">
        <v>3.1481144739060038E-2</v>
      </c>
      <c r="C2189">
        <v>-3.1481144739060038E-2</v>
      </c>
      <c r="L2189">
        <v>2165</v>
      </c>
      <c r="M2189">
        <v>2.4600281689853256E-2</v>
      </c>
      <c r="N2189">
        <v>-2.4600281689853256E-2</v>
      </c>
    </row>
    <row r="2190" spans="1:14" x14ac:dyDescent="0.45">
      <c r="A2190">
        <v>2166</v>
      </c>
      <c r="B2190">
        <v>2.1302295312769261E-2</v>
      </c>
      <c r="C2190">
        <v>-2.1302295312769261E-2</v>
      </c>
      <c r="L2190">
        <v>2166</v>
      </c>
      <c r="M2190">
        <v>3.1906076190846538E-2</v>
      </c>
      <c r="N2190">
        <v>-3.1906076190846538E-2</v>
      </c>
    </row>
    <row r="2191" spans="1:14" x14ac:dyDescent="0.45">
      <c r="A2191">
        <v>2167</v>
      </c>
      <c r="B2191">
        <v>2.9858808840782333E-2</v>
      </c>
      <c r="C2191">
        <v>-2.9858808840782333E-2</v>
      </c>
      <c r="L2191">
        <v>2167</v>
      </c>
      <c r="M2191">
        <v>2.3101115766239026E-2</v>
      </c>
      <c r="N2191">
        <v>-2.3101115766239026E-2</v>
      </c>
    </row>
    <row r="2192" spans="1:14" x14ac:dyDescent="0.45">
      <c r="A2192">
        <v>2168</v>
      </c>
      <c r="B2192">
        <v>4.6213001363743095E-2</v>
      </c>
      <c r="C2192">
        <v>-4.6213001363743095E-2</v>
      </c>
      <c r="L2192">
        <v>2168</v>
      </c>
      <c r="M2192">
        <v>7.7293862959410143E-3</v>
      </c>
      <c r="N2192">
        <v>-7.7293862959410143E-3</v>
      </c>
    </row>
    <row r="2193" spans="1:14" x14ac:dyDescent="0.45">
      <c r="A2193">
        <v>2169</v>
      </c>
      <c r="B2193">
        <v>3.5720151441011469E-2</v>
      </c>
      <c r="C2193">
        <v>-3.5720151441011469E-2</v>
      </c>
      <c r="L2193">
        <v>2169</v>
      </c>
      <c r="M2193">
        <v>1.5373021005072717E-2</v>
      </c>
      <c r="N2193">
        <v>-1.5373021005072717E-2</v>
      </c>
    </row>
    <row r="2194" spans="1:14" x14ac:dyDescent="0.45">
      <c r="A2194">
        <v>2170</v>
      </c>
      <c r="B2194">
        <v>3.8546155908979092E-2</v>
      </c>
      <c r="C2194">
        <v>-3.8546155908979092E-2</v>
      </c>
      <c r="L2194">
        <v>2170</v>
      </c>
      <c r="M2194">
        <v>1.2606954300939423E-2</v>
      </c>
      <c r="N2194">
        <v>-1.2606954300939423E-2</v>
      </c>
    </row>
    <row r="2195" spans="1:14" x14ac:dyDescent="0.45">
      <c r="A2195">
        <v>2171</v>
      </c>
      <c r="B2195">
        <v>2.5829135803124799E-2</v>
      </c>
      <c r="C2195">
        <v>-2.5829135803124799E-2</v>
      </c>
      <c r="L2195">
        <v>2171</v>
      </c>
      <c r="M2195">
        <v>2.1707524907668054E-2</v>
      </c>
      <c r="N2195">
        <v>-2.1707524907668054E-2</v>
      </c>
    </row>
    <row r="2196" spans="1:14" x14ac:dyDescent="0.45">
      <c r="A2196">
        <v>2172</v>
      </c>
      <c r="B2196">
        <v>2.5227301518279843E-2</v>
      </c>
      <c r="C2196">
        <v>-2.5227301518279843E-2</v>
      </c>
      <c r="L2196">
        <v>2172</v>
      </c>
      <c r="M2196">
        <v>2.162306485563345E-2</v>
      </c>
      <c r="N2196">
        <v>-2.162306485563345E-2</v>
      </c>
    </row>
    <row r="2197" spans="1:14" x14ac:dyDescent="0.45">
      <c r="A2197">
        <v>2173</v>
      </c>
      <c r="B2197">
        <v>2.0621960903814091E-2</v>
      </c>
      <c r="C2197">
        <v>-2.0621960903814091E-2</v>
      </c>
      <c r="L2197">
        <v>2173</v>
      </c>
      <c r="M2197">
        <v>2.3164460805264981E-2</v>
      </c>
      <c r="N2197">
        <v>-2.3164460805264981E-2</v>
      </c>
    </row>
    <row r="2198" spans="1:14" x14ac:dyDescent="0.45">
      <c r="A2198">
        <v>2174</v>
      </c>
      <c r="B2198">
        <v>3.9514324106338365E-2</v>
      </c>
      <c r="C2198">
        <v>-3.9514324106338365E-2</v>
      </c>
      <c r="L2198">
        <v>2174</v>
      </c>
      <c r="M2198">
        <v>6.8636707625863184E-3</v>
      </c>
      <c r="N2198">
        <v>-6.8636707625863184E-3</v>
      </c>
    </row>
    <row r="2199" spans="1:14" x14ac:dyDescent="0.45">
      <c r="A2199">
        <v>2175</v>
      </c>
      <c r="B2199">
        <v>1.7220288859038251E-2</v>
      </c>
      <c r="C2199">
        <v>-1.7220288859038251E-2</v>
      </c>
      <c r="L2199">
        <v>2175</v>
      </c>
      <c r="M2199">
        <v>2.4452476598792697E-2</v>
      </c>
      <c r="N2199">
        <v>-2.4452476598792697E-2</v>
      </c>
    </row>
    <row r="2200" spans="1:14" x14ac:dyDescent="0.45">
      <c r="A2200">
        <v>2176</v>
      </c>
      <c r="B2200">
        <v>2.4625467233434888E-2</v>
      </c>
      <c r="C2200">
        <v>-2.4625467233434888E-2</v>
      </c>
      <c r="L2200">
        <v>2176</v>
      </c>
      <c r="M2200">
        <v>1.78857075531022E-2</v>
      </c>
      <c r="N2200">
        <v>-1.78857075531022E-2</v>
      </c>
    </row>
    <row r="2201" spans="1:14" x14ac:dyDescent="0.45">
      <c r="A2201">
        <v>2177</v>
      </c>
      <c r="B2201">
        <v>2.4965634437912471E-2</v>
      </c>
      <c r="C2201">
        <v>-2.4965634437912471E-2</v>
      </c>
      <c r="L2201">
        <v>2177</v>
      </c>
      <c r="M2201">
        <v>1.6998877006738855E-2</v>
      </c>
      <c r="N2201">
        <v>-1.6998877006738855E-2</v>
      </c>
    </row>
    <row r="2202" spans="1:14" x14ac:dyDescent="0.45">
      <c r="A2202">
        <v>2178</v>
      </c>
      <c r="B2202">
        <v>1.609512041345855E-2</v>
      </c>
      <c r="C2202">
        <v>-1.609512041345855E-2</v>
      </c>
      <c r="L2202">
        <v>2178</v>
      </c>
      <c r="M2202">
        <v>2.3903486260567767E-2</v>
      </c>
      <c r="N2202">
        <v>-2.3903486260567767E-2</v>
      </c>
    </row>
    <row r="2203" spans="1:14" x14ac:dyDescent="0.45">
      <c r="A2203">
        <v>2179</v>
      </c>
      <c r="B2203">
        <v>2.5881469219198275E-2</v>
      </c>
      <c r="C2203">
        <v>-2.5881469219198275E-2</v>
      </c>
      <c r="L2203">
        <v>2179</v>
      </c>
      <c r="M2203">
        <v>1.3768280016415235E-2</v>
      </c>
      <c r="N2203">
        <v>-1.3768280016415235E-2</v>
      </c>
    </row>
    <row r="2204" spans="1:14" x14ac:dyDescent="0.45">
      <c r="A2204">
        <v>2180</v>
      </c>
      <c r="B2204">
        <v>1.9967793202895663E-2</v>
      </c>
      <c r="C2204">
        <v>-1.9967793202895663E-2</v>
      </c>
      <c r="L2204">
        <v>2180</v>
      </c>
      <c r="M2204">
        <v>1.8160202722214663E-2</v>
      </c>
      <c r="N2204">
        <v>-1.8160202722214663E-2</v>
      </c>
    </row>
    <row r="2205" spans="1:14" x14ac:dyDescent="0.45">
      <c r="A2205">
        <v>2181</v>
      </c>
      <c r="B2205">
        <v>5.7592707389473481E-3</v>
      </c>
      <c r="C2205">
        <v>-5.7592707389473481E-3</v>
      </c>
      <c r="L2205">
        <v>2181</v>
      </c>
      <c r="M2205">
        <v>2.8971089382644036E-2</v>
      </c>
      <c r="N2205">
        <v>-2.8971089382644036E-2</v>
      </c>
    </row>
    <row r="2206" spans="1:14" x14ac:dyDescent="0.45">
      <c r="A2206">
        <v>2182</v>
      </c>
      <c r="B2206">
        <v>2.5201134810243109E-2</v>
      </c>
      <c r="C2206">
        <v>-2.5201134810243109E-2</v>
      </c>
      <c r="L2206">
        <v>2182</v>
      </c>
      <c r="M2206">
        <v>1.2543609261913469E-2</v>
      </c>
      <c r="N2206">
        <v>-1.2543609261913469E-2</v>
      </c>
    </row>
    <row r="2207" spans="1:14" x14ac:dyDescent="0.45">
      <c r="A2207">
        <v>2183</v>
      </c>
      <c r="B2207">
        <v>1.007677756500899E-2</v>
      </c>
      <c r="C2207">
        <v>-1.007677756500899E-2</v>
      </c>
      <c r="L2207">
        <v>2183</v>
      </c>
      <c r="M2207">
        <v>2.4368016546758093E-2</v>
      </c>
      <c r="N2207">
        <v>-2.4368016546758093E-2</v>
      </c>
    </row>
    <row r="2208" spans="1:14" x14ac:dyDescent="0.45">
      <c r="A2208">
        <v>2184</v>
      </c>
      <c r="B2208">
        <v>1.4472784515180845E-2</v>
      </c>
      <c r="C2208">
        <v>-1.4472784515180845E-2</v>
      </c>
      <c r="L2208">
        <v>2184</v>
      </c>
      <c r="M2208">
        <v>1.9849403762906753E-2</v>
      </c>
      <c r="N2208">
        <v>-1.9849403762906753E-2</v>
      </c>
    </row>
    <row r="2209" spans="1:14" x14ac:dyDescent="0.45">
      <c r="A2209">
        <v>2185</v>
      </c>
      <c r="B2209">
        <v>1.2065447375801019E-2</v>
      </c>
      <c r="C2209">
        <v>-1.2065447375801019E-2</v>
      </c>
      <c r="L2209">
        <v>2185</v>
      </c>
      <c r="M2209">
        <v>2.1454144751564239E-2</v>
      </c>
      <c r="N2209">
        <v>-2.1454144751564239E-2</v>
      </c>
    </row>
    <row r="2210" spans="1:14" x14ac:dyDescent="0.45">
      <c r="A2210">
        <v>2186</v>
      </c>
      <c r="B2210">
        <v>2.0517294071667143E-2</v>
      </c>
      <c r="C2210">
        <v>-2.0517294071667143E-2</v>
      </c>
      <c r="L2210">
        <v>2186</v>
      </c>
      <c r="M2210">
        <v>1.4211695289596907E-2</v>
      </c>
      <c r="N2210">
        <v>-1.4211695289596907E-2</v>
      </c>
    </row>
    <row r="2211" spans="1:14" x14ac:dyDescent="0.45">
      <c r="A2211">
        <v>2187</v>
      </c>
      <c r="B2211">
        <v>2.0334127115409981E-2</v>
      </c>
      <c r="C2211">
        <v>-2.0334127115409981E-2</v>
      </c>
      <c r="L2211">
        <v>2187</v>
      </c>
      <c r="M2211">
        <v>1.4317270354640161E-2</v>
      </c>
      <c r="N2211">
        <v>-1.4317270354640161E-2</v>
      </c>
    </row>
    <row r="2212" spans="1:14" x14ac:dyDescent="0.45">
      <c r="A2212">
        <v>2188</v>
      </c>
      <c r="B2212">
        <v>2.7791638905880094E-2</v>
      </c>
      <c r="C2212">
        <v>-2.7791638905880094E-2</v>
      </c>
      <c r="L2212">
        <v>2188</v>
      </c>
      <c r="M2212">
        <v>8.088341517088083E-3</v>
      </c>
      <c r="N2212">
        <v>-8.088341517088083E-3</v>
      </c>
    </row>
    <row r="2213" spans="1:14" x14ac:dyDescent="0.45">
      <c r="A2213">
        <v>2189</v>
      </c>
      <c r="B2213">
        <v>2.6326303255822803E-2</v>
      </c>
      <c r="C2213">
        <v>-2.6326303255822803E-2</v>
      </c>
      <c r="L2213">
        <v>2189</v>
      </c>
      <c r="M2213">
        <v>9.1440921675206392E-3</v>
      </c>
      <c r="N2213">
        <v>-9.1440921675206392E-3</v>
      </c>
    </row>
    <row r="2214" spans="1:14" x14ac:dyDescent="0.45">
      <c r="A2214">
        <v>2190</v>
      </c>
      <c r="B2214">
        <v>3.5170650572239989E-2</v>
      </c>
      <c r="C2214">
        <v>-3.5170650572239989E-2</v>
      </c>
      <c r="L2214">
        <v>2190</v>
      </c>
      <c r="M2214">
        <v>8.8812208113805361E-4</v>
      </c>
      <c r="N2214">
        <v>-8.8812208113805361E-4</v>
      </c>
    </row>
    <row r="2215" spans="1:14" x14ac:dyDescent="0.45">
      <c r="A2215">
        <v>2191</v>
      </c>
      <c r="B2215">
        <v>2.2375130342275486E-2</v>
      </c>
      <c r="C2215">
        <v>-2.2375130342275486E-2</v>
      </c>
      <c r="L2215">
        <v>2191</v>
      </c>
      <c r="M2215">
        <v>1.0727718143169473E-2</v>
      </c>
      <c r="N2215">
        <v>-1.0727718143169473E-2</v>
      </c>
    </row>
    <row r="2216" spans="1:14" x14ac:dyDescent="0.45">
      <c r="A2216">
        <v>2192</v>
      </c>
      <c r="B2216">
        <v>2.8602806855018946E-2</v>
      </c>
      <c r="C2216">
        <v>-2.8602806855018946E-2</v>
      </c>
      <c r="L2216">
        <v>2192</v>
      </c>
      <c r="M2216">
        <v>5.5334249430412982E-3</v>
      </c>
      <c r="N2216">
        <v>-5.5334249430412982E-3</v>
      </c>
    </row>
    <row r="2217" spans="1:14" x14ac:dyDescent="0.45">
      <c r="A2217">
        <v>2193</v>
      </c>
      <c r="B2217">
        <v>1.9549125874307863E-2</v>
      </c>
      <c r="C2217">
        <v>-1.9549125874307863E-2</v>
      </c>
      <c r="L2217">
        <v>2193</v>
      </c>
      <c r="M2217">
        <v>1.2839219444034584E-2</v>
      </c>
      <c r="N2217">
        <v>-1.2839219444034584E-2</v>
      </c>
    </row>
    <row r="2218" spans="1:14" x14ac:dyDescent="0.45">
      <c r="A2218">
        <v>2194</v>
      </c>
      <c r="B2218">
        <v>1.8711791217132272E-2</v>
      </c>
      <c r="C2218">
        <v>-1.8711791217132272E-2</v>
      </c>
      <c r="L2218">
        <v>2194</v>
      </c>
      <c r="M2218">
        <v>1.2818104431025934E-2</v>
      </c>
      <c r="N2218">
        <v>-1.2818104431025934E-2</v>
      </c>
    </row>
    <row r="2219" spans="1:14" x14ac:dyDescent="0.45">
      <c r="A2219">
        <v>2195</v>
      </c>
      <c r="B2219">
        <v>2.4099321102449833E-3</v>
      </c>
      <c r="C2219">
        <v>-2.4099321102449833E-3</v>
      </c>
      <c r="L2219">
        <v>2195</v>
      </c>
      <c r="M2219">
        <v>2.586718247037232E-2</v>
      </c>
      <c r="N2219">
        <v>-2.586718247037232E-2</v>
      </c>
    </row>
    <row r="2220" spans="1:14" x14ac:dyDescent="0.45">
      <c r="A2220">
        <v>2196</v>
      </c>
      <c r="B2220">
        <v>6.4396051479025159E-3</v>
      </c>
      <c r="C2220">
        <v>-6.4396051479025159E-3</v>
      </c>
      <c r="L2220">
        <v>2196</v>
      </c>
      <c r="M2220">
        <v>2.2573240441022747E-2</v>
      </c>
      <c r="N2220">
        <v>-2.2573240441022747E-2</v>
      </c>
    </row>
    <row r="2221" spans="1:14" x14ac:dyDescent="0.45">
      <c r="A2221">
        <v>2197</v>
      </c>
      <c r="B2221">
        <v>3.5089338477879463E-3</v>
      </c>
      <c r="C2221">
        <v>-3.5089338477879463E-3</v>
      </c>
      <c r="L2221">
        <v>2197</v>
      </c>
      <c r="M2221">
        <v>2.4283556494723489E-2</v>
      </c>
      <c r="N2221">
        <v>-2.4283556494723489E-2</v>
      </c>
    </row>
    <row r="2222" spans="1:14" x14ac:dyDescent="0.45">
      <c r="A2222">
        <v>2198</v>
      </c>
      <c r="B2222">
        <v>1.3740116690152199E-2</v>
      </c>
      <c r="C2222">
        <v>-1.3740116690152199E-2</v>
      </c>
      <c r="L2222">
        <v>2198</v>
      </c>
      <c r="M2222">
        <v>1.5922011343297647E-2</v>
      </c>
      <c r="N2222">
        <v>-1.5922011343297647E-2</v>
      </c>
    </row>
    <row r="2223" spans="1:14" x14ac:dyDescent="0.45">
      <c r="A2223">
        <v>2199</v>
      </c>
      <c r="B2223">
        <v>1.347844960978483E-2</v>
      </c>
      <c r="C2223">
        <v>-1.347844960978483E-2</v>
      </c>
      <c r="L2223">
        <v>2199</v>
      </c>
      <c r="M2223">
        <v>1.5753091239228439E-2</v>
      </c>
      <c r="N2223">
        <v>-1.5753091239228439E-2</v>
      </c>
    </row>
    <row r="2224" spans="1:14" x14ac:dyDescent="0.45">
      <c r="A2224">
        <v>2200</v>
      </c>
      <c r="B2224">
        <v>8.8469422872823403E-3</v>
      </c>
      <c r="C2224">
        <v>-8.8469422872823403E-3</v>
      </c>
      <c r="L2224">
        <v>2200</v>
      </c>
      <c r="M2224">
        <v>1.9300413424681823E-2</v>
      </c>
      <c r="N2224">
        <v>-1.9300413424681823E-2</v>
      </c>
    </row>
    <row r="2225" spans="1:14" x14ac:dyDescent="0.45">
      <c r="A2225">
        <v>2201</v>
      </c>
      <c r="B2225">
        <v>2.0909794692218202E-2</v>
      </c>
      <c r="C2225">
        <v>-2.0909794692218202E-2</v>
      </c>
      <c r="L2225">
        <v>2201</v>
      </c>
      <c r="M2225">
        <v>9.2496672325638948E-3</v>
      </c>
      <c r="N2225">
        <v>-9.2496672325638948E-3</v>
      </c>
    </row>
    <row r="2226" spans="1:14" x14ac:dyDescent="0.45">
      <c r="A2226">
        <v>2202</v>
      </c>
      <c r="B2226">
        <v>1.2928948741013347E-2</v>
      </c>
      <c r="C2226">
        <v>-1.2928948741013347E-2</v>
      </c>
      <c r="L2226">
        <v>2202</v>
      </c>
      <c r="M2226">
        <v>1.501406578392565E-2</v>
      </c>
      <c r="N2226">
        <v>-1.501406578392565E-2</v>
      </c>
    </row>
    <row r="2227" spans="1:14" x14ac:dyDescent="0.45">
      <c r="A2227">
        <v>2203</v>
      </c>
      <c r="B2227">
        <v>1.6330620785789188E-2</v>
      </c>
      <c r="C2227">
        <v>-1.6330620785789188E-2</v>
      </c>
      <c r="L2227">
        <v>2203</v>
      </c>
      <c r="M2227">
        <v>1.2247999079792352E-2</v>
      </c>
      <c r="N2227">
        <v>-1.2247999079792352E-2</v>
      </c>
    </row>
    <row r="2228" spans="1:14" x14ac:dyDescent="0.45">
      <c r="A2228">
        <v>2204</v>
      </c>
      <c r="B2228">
        <v>1.4917618551805376E-2</v>
      </c>
      <c r="C2228">
        <v>-1.4917618551805376E-2</v>
      </c>
      <c r="L2228">
        <v>2204</v>
      </c>
      <c r="M2228">
        <v>1.296590952208649E-2</v>
      </c>
      <c r="N2228">
        <v>-1.296590952208649E-2</v>
      </c>
    </row>
    <row r="2229" spans="1:14" x14ac:dyDescent="0.45">
      <c r="A2229">
        <v>2205</v>
      </c>
      <c r="B2229">
        <v>1.3556949733895041E-2</v>
      </c>
      <c r="C2229">
        <v>-1.3556949733895041E-2</v>
      </c>
      <c r="L2229">
        <v>2205</v>
      </c>
      <c r="M2229">
        <v>1.3958315133493094E-2</v>
      </c>
      <c r="N2229">
        <v>-1.3958315133493094E-2</v>
      </c>
    </row>
    <row r="2230" spans="1:14" x14ac:dyDescent="0.45">
      <c r="A2230">
        <v>2206</v>
      </c>
      <c r="B2230">
        <v>2.2689130838716334E-2</v>
      </c>
      <c r="C2230">
        <v>-2.2689130838716334E-2</v>
      </c>
      <c r="L2230">
        <v>2206</v>
      </c>
      <c r="M2230">
        <v>5.9768402162229724E-3</v>
      </c>
      <c r="N2230">
        <v>-5.9768402162229724E-3</v>
      </c>
    </row>
    <row r="2231" spans="1:14" x14ac:dyDescent="0.45">
      <c r="A2231">
        <v>2207</v>
      </c>
      <c r="B2231">
        <v>-3.3729103658739421E-3</v>
      </c>
      <c r="C2231">
        <v>3.3729103658739421E-3</v>
      </c>
      <c r="L2231">
        <v>2207</v>
      </c>
      <c r="M2231">
        <v>2.7007393172839483E-2</v>
      </c>
      <c r="N2231">
        <v>-2.7007393172839483E-2</v>
      </c>
    </row>
    <row r="2232" spans="1:14" x14ac:dyDescent="0.45">
      <c r="A2232">
        <v>2208</v>
      </c>
      <c r="B2232">
        <v>2.5488968598647216E-2</v>
      </c>
      <c r="C2232">
        <v>-2.5488968598647216E-2</v>
      </c>
      <c r="L2232">
        <v>2208</v>
      </c>
      <c r="M2232">
        <v>3.3374635901415829E-3</v>
      </c>
      <c r="N2232">
        <v>-3.3374635901415829E-3</v>
      </c>
    </row>
    <row r="2233" spans="1:14" x14ac:dyDescent="0.45">
      <c r="A2233">
        <v>2209</v>
      </c>
      <c r="B2233">
        <v>2.2479797174422434E-2</v>
      </c>
      <c r="C2233">
        <v>-2.2479797174422434E-2</v>
      </c>
      <c r="L2233">
        <v>2209</v>
      </c>
      <c r="M2233">
        <v>4.9422045787990672E-3</v>
      </c>
      <c r="N2233">
        <v>-4.9422045787990672E-3</v>
      </c>
    </row>
    <row r="2234" spans="1:14" x14ac:dyDescent="0.45">
      <c r="A2234">
        <v>2210</v>
      </c>
      <c r="B2234">
        <v>1.7295977012898155E-3</v>
      </c>
      <c r="C2234">
        <v>-1.7295977012898155E-3</v>
      </c>
      <c r="L2234">
        <v>2210</v>
      </c>
      <c r="M2234">
        <v>2.1601949842624795E-2</v>
      </c>
      <c r="N2234">
        <v>-2.1601949842624795E-2</v>
      </c>
    </row>
    <row r="2235" spans="1:14" x14ac:dyDescent="0.45">
      <c r="A2235">
        <v>2211</v>
      </c>
      <c r="B2235">
        <v>1.8188457056397531E-2</v>
      </c>
      <c r="C2235">
        <v>-1.8188457056397531E-2</v>
      </c>
      <c r="L2235">
        <v>2211</v>
      </c>
      <c r="M2235">
        <v>8.1094565300967349E-3</v>
      </c>
      <c r="N2235">
        <v>-8.1094565300967349E-3</v>
      </c>
    </row>
    <row r="2236" spans="1:14" x14ac:dyDescent="0.45">
      <c r="A2236">
        <v>2212</v>
      </c>
      <c r="B2236">
        <v>7.1461062648944208E-3</v>
      </c>
      <c r="C2236">
        <v>-7.1461062648944208E-3</v>
      </c>
      <c r="L2236">
        <v>2212</v>
      </c>
      <c r="M2236">
        <v>1.6872186928686948E-2</v>
      </c>
      <c r="N2236">
        <v>-1.6872186928686948E-2</v>
      </c>
    </row>
    <row r="2237" spans="1:14" x14ac:dyDescent="0.45">
      <c r="A2237">
        <v>2213</v>
      </c>
      <c r="B2237">
        <v>1.706328861081783E-2</v>
      </c>
      <c r="C2237">
        <v>-1.706328861081783E-2</v>
      </c>
      <c r="L2237">
        <v>2213</v>
      </c>
      <c r="M2237">
        <v>8.2150315951399905E-3</v>
      </c>
      <c r="N2237">
        <v>-8.2150315951399905E-3</v>
      </c>
    </row>
    <row r="2238" spans="1:14" x14ac:dyDescent="0.45">
      <c r="A2238">
        <v>2214</v>
      </c>
      <c r="B2238">
        <v>2.1192863515905654E-4</v>
      </c>
      <c r="C2238">
        <v>-2.1192863515905654E-4</v>
      </c>
      <c r="L2238">
        <v>2214</v>
      </c>
      <c r="M2238">
        <v>2.1179649582451776E-2</v>
      </c>
      <c r="N2238">
        <v>-2.1179649582451776E-2</v>
      </c>
    </row>
    <row r="2239" spans="1:14" x14ac:dyDescent="0.45">
      <c r="A2239">
        <v>2215</v>
      </c>
      <c r="B2239">
        <v>2.0909794692218202E-2</v>
      </c>
      <c r="C2239">
        <v>-2.0909794692218202E-2</v>
      </c>
      <c r="L2239">
        <v>2215</v>
      </c>
      <c r="M2239">
        <v>3.3163485771329311E-3</v>
      </c>
      <c r="N2239">
        <v>-3.3163485771329311E-3</v>
      </c>
    </row>
    <row r="2240" spans="1:14" x14ac:dyDescent="0.45">
      <c r="A2240">
        <v>2216</v>
      </c>
      <c r="B2240">
        <v>4.6341022933676472E-3</v>
      </c>
      <c r="C2240">
        <v>-4.6341022933676472E-3</v>
      </c>
      <c r="L2240">
        <v>2216</v>
      </c>
      <c r="M2240">
        <v>1.5753091239228439E-2</v>
      </c>
      <c r="N2240">
        <v>-1.5753091239228439E-2</v>
      </c>
    </row>
    <row r="2241" spans="1:14" x14ac:dyDescent="0.45">
      <c r="A2241">
        <v>2217</v>
      </c>
      <c r="B2241">
        <v>8.6376086229884418E-3</v>
      </c>
      <c r="C2241">
        <v>-8.6376086229884418E-3</v>
      </c>
      <c r="L2241">
        <v>2217</v>
      </c>
      <c r="M2241">
        <v>1.2311344118818306E-2</v>
      </c>
      <c r="N2241">
        <v>-1.2311344118818306E-2</v>
      </c>
    </row>
    <row r="2242" spans="1:14" x14ac:dyDescent="0.45">
      <c r="A2242">
        <v>2218</v>
      </c>
      <c r="B2242">
        <v>2.648330350404323E-2</v>
      </c>
      <c r="C2242">
        <v>-2.648330350404323E-2</v>
      </c>
      <c r="L2242">
        <v>2218</v>
      </c>
      <c r="M2242">
        <v>-2.4269349612201724E-3</v>
      </c>
      <c r="N2242">
        <v>2.4269349612201724E-3</v>
      </c>
    </row>
    <row r="2243" spans="1:14" x14ac:dyDescent="0.45">
      <c r="A2243">
        <v>2219</v>
      </c>
      <c r="B2243">
        <v>9.1347760756864491E-3</v>
      </c>
      <c r="C2243">
        <v>-9.1347760756864491E-3</v>
      </c>
      <c r="L2243">
        <v>2219</v>
      </c>
      <c r="M2243">
        <v>9.8408875968061266E-3</v>
      </c>
      <c r="N2243">
        <v>-9.8408875968061266E-3</v>
      </c>
    </row>
    <row r="2244" spans="1:14" x14ac:dyDescent="0.45">
      <c r="A2244">
        <v>2220</v>
      </c>
      <c r="B2244">
        <v>1.9653792706454815E-2</v>
      </c>
      <c r="C2244">
        <v>-1.9653792706454815E-2</v>
      </c>
      <c r="L2244">
        <v>2220</v>
      </c>
      <c r="M2244">
        <v>1.2893073283024243E-3</v>
      </c>
      <c r="N2244">
        <v>-1.2893073283024243E-3</v>
      </c>
    </row>
    <row r="2245" spans="1:14" x14ac:dyDescent="0.45">
      <c r="A2245">
        <v>2221</v>
      </c>
      <c r="B2245">
        <v>-6.434415206172198E-3</v>
      </c>
      <c r="C2245">
        <v>6.434415206172198E-3</v>
      </c>
      <c r="L2245">
        <v>2221</v>
      </c>
      <c r="M2245">
        <v>2.2003135089789169E-2</v>
      </c>
      <c r="N2245">
        <v>-2.2003135089789169E-2</v>
      </c>
    </row>
    <row r="2246" spans="1:14" x14ac:dyDescent="0.45">
      <c r="A2246">
        <v>2222</v>
      </c>
      <c r="B2246">
        <v>-1.5440527735526531E-4</v>
      </c>
      <c r="C2246">
        <v>1.5440527735526531E-4</v>
      </c>
      <c r="L2246">
        <v>2222</v>
      </c>
      <c r="M2246">
        <v>1.5943126356306299E-2</v>
      </c>
      <c r="N2246">
        <v>-1.5943126356306299E-2</v>
      </c>
    </row>
    <row r="2247" spans="1:14" x14ac:dyDescent="0.45">
      <c r="A2247">
        <v>2223</v>
      </c>
      <c r="B2247">
        <v>2.2005984459510857E-3</v>
      </c>
      <c r="C2247">
        <v>-2.2005984459510857E-3</v>
      </c>
      <c r="L2247">
        <v>2223</v>
      </c>
      <c r="M2247">
        <v>1.2628069313948075E-2</v>
      </c>
      <c r="N2247">
        <v>-1.2628069313948075E-2</v>
      </c>
    </row>
    <row r="2248" spans="1:14" x14ac:dyDescent="0.45">
      <c r="A2248">
        <v>2224</v>
      </c>
      <c r="B2248">
        <v>-1.1222922776895109E-2</v>
      </c>
      <c r="C2248">
        <v>1.1222922776895109E-2</v>
      </c>
      <c r="L2248">
        <v>2224</v>
      </c>
      <c r="M2248">
        <v>2.295331067517847E-2</v>
      </c>
      <c r="N2248">
        <v>-2.295331067517847E-2</v>
      </c>
    </row>
    <row r="2249" spans="1:14" x14ac:dyDescent="0.45">
      <c r="A2249">
        <v>2225</v>
      </c>
      <c r="B2249">
        <v>1.1934613835617332E-2</v>
      </c>
      <c r="C2249">
        <v>-1.1934613835617332E-2</v>
      </c>
      <c r="L2249">
        <v>2225</v>
      </c>
      <c r="M2249">
        <v>1.7327226014840977E-3</v>
      </c>
      <c r="N2249">
        <v>-1.7327226014840977E-3</v>
      </c>
    </row>
    <row r="2250" spans="1:14" x14ac:dyDescent="0.45">
      <c r="A2250">
        <v>2226</v>
      </c>
      <c r="B2250">
        <v>1.4629784763401267E-2</v>
      </c>
      <c r="C2250">
        <v>-1.4629784763401267E-2</v>
      </c>
      <c r="L2250">
        <v>2226</v>
      </c>
      <c r="M2250">
        <v>-7.1661890751943246E-4</v>
      </c>
      <c r="N2250">
        <v>7.1661890751943246E-4</v>
      </c>
    </row>
    <row r="2251" spans="1:14" x14ac:dyDescent="0.45">
      <c r="A2251">
        <v>2227</v>
      </c>
      <c r="B2251">
        <v>1.0940278930221318E-2</v>
      </c>
      <c r="C2251">
        <v>-1.0940278930221318E-2</v>
      </c>
      <c r="L2251">
        <v>2227</v>
      </c>
      <c r="M2251">
        <v>2.0916778226311664E-3</v>
      </c>
      <c r="N2251">
        <v>-2.0916778226311664E-3</v>
      </c>
    </row>
    <row r="2252" spans="1:14" x14ac:dyDescent="0.45">
      <c r="A2252">
        <v>2228</v>
      </c>
      <c r="B2252">
        <v>3.430433723677735E-3</v>
      </c>
      <c r="C2252">
        <v>-3.430433723677735E-3</v>
      </c>
      <c r="L2252">
        <v>2228</v>
      </c>
      <c r="M2252">
        <v>7.7505013089496652E-3</v>
      </c>
      <c r="N2252">
        <v>-7.7505013089496652E-3</v>
      </c>
    </row>
    <row r="2253" spans="1:14" x14ac:dyDescent="0.45">
      <c r="A2253">
        <v>2229</v>
      </c>
      <c r="B2253">
        <v>8.8469422872823403E-3</v>
      </c>
      <c r="C2253">
        <v>-8.8469422872823403E-3</v>
      </c>
      <c r="L2253">
        <v>2229</v>
      </c>
      <c r="M2253">
        <v>2.7040131998820492E-3</v>
      </c>
      <c r="N2253">
        <v>-2.7040131998820492E-3</v>
      </c>
    </row>
    <row r="2254" spans="1:14" x14ac:dyDescent="0.45">
      <c r="A2254">
        <v>2230</v>
      </c>
      <c r="B2254">
        <v>1.1411279674882587E-2</v>
      </c>
      <c r="C2254">
        <v>-1.1411279674882587E-2</v>
      </c>
      <c r="L2254">
        <v>2230</v>
      </c>
      <c r="M2254">
        <v>6.4636573800659625E-5</v>
      </c>
      <c r="N2254">
        <v>-6.4636573800659625E-5</v>
      </c>
    </row>
    <row r="2255" spans="1:14" x14ac:dyDescent="0.45">
      <c r="A2255">
        <v>2231</v>
      </c>
      <c r="B2255">
        <v>-2.6402425408453001E-3</v>
      </c>
      <c r="C2255">
        <v>2.6402425408453001E-3</v>
      </c>
      <c r="L2255">
        <v>2231</v>
      </c>
      <c r="M2255">
        <v>1.068548811715217E-2</v>
      </c>
      <c r="N2255">
        <v>-1.068548811715217E-2</v>
      </c>
    </row>
    <row r="2256" spans="1:14" x14ac:dyDescent="0.45">
      <c r="A2256">
        <v>2232</v>
      </c>
      <c r="B2256">
        <v>-1.1749068907880161E-3</v>
      </c>
      <c r="C2256">
        <v>1.1749068907880161E-3</v>
      </c>
      <c r="L2256">
        <v>2232</v>
      </c>
      <c r="M2256">
        <v>8.5528718032784074E-3</v>
      </c>
      <c r="N2256">
        <v>-8.5528718032784074E-3</v>
      </c>
    </row>
    <row r="2257" spans="1:14" x14ac:dyDescent="0.45">
      <c r="A2257">
        <v>2233</v>
      </c>
      <c r="B2257">
        <v>-3.3255290943827856E-2</v>
      </c>
      <c r="C2257">
        <v>3.3255290943827856E-2</v>
      </c>
      <c r="L2257">
        <v>2233</v>
      </c>
      <c r="M2257">
        <v>3.439764772586737E-2</v>
      </c>
      <c r="N2257">
        <v>-3.439764772586737E-2</v>
      </c>
    </row>
    <row r="2258" spans="1:14" x14ac:dyDescent="0.45">
      <c r="A2258">
        <v>2234</v>
      </c>
      <c r="B2258">
        <v>7.1199395568576837E-3</v>
      </c>
      <c r="C2258">
        <v>-7.1199395568576837E-3</v>
      </c>
      <c r="L2258">
        <v>2234</v>
      </c>
      <c r="M2258">
        <v>1.331537354319727E-3</v>
      </c>
      <c r="N2258">
        <v>-1.331537354319727E-3</v>
      </c>
    </row>
    <row r="2259" spans="1:14" x14ac:dyDescent="0.45">
      <c r="A2259">
        <v>2235</v>
      </c>
      <c r="B2259">
        <v>2.535813505846353E-2</v>
      </c>
      <c r="C2259">
        <v>-2.535813505846353E-2</v>
      </c>
      <c r="L2259">
        <v>2235</v>
      </c>
      <c r="M2259">
        <v>-1.4019077102969631E-2</v>
      </c>
      <c r="N2259">
        <v>1.4019077102969631E-2</v>
      </c>
    </row>
    <row r="2260" spans="1:14" x14ac:dyDescent="0.45">
      <c r="A2260">
        <v>2236</v>
      </c>
      <c r="B2260">
        <v>1.2196280915984705E-2</v>
      </c>
      <c r="C2260">
        <v>-1.2196280915984705E-2</v>
      </c>
      <c r="L2260">
        <v>2236</v>
      </c>
      <c r="M2260">
        <v>-3.5671456636873324E-3</v>
      </c>
      <c r="N2260">
        <v>3.5671456636873324E-3</v>
      </c>
    </row>
    <row r="2261" spans="1:14" x14ac:dyDescent="0.45">
      <c r="A2261">
        <v>2237</v>
      </c>
      <c r="B2261">
        <v>-5.9923931397979843E-4</v>
      </c>
      <c r="C2261">
        <v>5.9923931397979843E-4</v>
      </c>
      <c r="L2261">
        <v>2237</v>
      </c>
      <c r="M2261">
        <v>6.3569104503786921E-3</v>
      </c>
      <c r="N2261">
        <v>-6.3569104503786921E-3</v>
      </c>
    </row>
    <row r="2262" spans="1:14" x14ac:dyDescent="0.45">
      <c r="A2262">
        <v>2238</v>
      </c>
      <c r="B2262">
        <v>-1.9674769472761235E-2</v>
      </c>
      <c r="C2262">
        <v>1.9674769472761235E-2</v>
      </c>
      <c r="L2262">
        <v>2238</v>
      </c>
      <c r="M2262">
        <v>2.1116304543425821E-2</v>
      </c>
      <c r="N2262">
        <v>-2.1116304543425821E-2</v>
      </c>
    </row>
    <row r="2263" spans="1:14" x14ac:dyDescent="0.45">
      <c r="A2263">
        <v>2239</v>
      </c>
      <c r="B2263">
        <v>1.0652445141817209E-2</v>
      </c>
      <c r="C2263">
        <v>-1.0652445141817209E-2</v>
      </c>
      <c r="L2263">
        <v>2239</v>
      </c>
      <c r="M2263">
        <v>-5.1718866523448167E-3</v>
      </c>
      <c r="N2263">
        <v>5.1718866523448167E-3</v>
      </c>
    </row>
    <row r="2264" spans="1:14" x14ac:dyDescent="0.45">
      <c r="A2264">
        <v>2240</v>
      </c>
      <c r="B2264">
        <v>5.9947711112779828E-3</v>
      </c>
      <c r="C2264">
        <v>-5.9947711112779828E-3</v>
      </c>
      <c r="L2264">
        <v>2240</v>
      </c>
      <c r="M2264">
        <v>-1.6245644668914294E-3</v>
      </c>
      <c r="N2264">
        <v>1.6245644668914294E-3</v>
      </c>
    </row>
    <row r="2265" spans="1:14" x14ac:dyDescent="0.45">
      <c r="A2265">
        <v>2241</v>
      </c>
      <c r="B2265">
        <v>1.5467119420576858E-2</v>
      </c>
      <c r="C2265">
        <v>-1.5467119420576858E-2</v>
      </c>
      <c r="L2265">
        <v>2241</v>
      </c>
      <c r="M2265">
        <v>-9.3948892540750388E-3</v>
      </c>
      <c r="N2265">
        <v>9.3948892540750388E-3</v>
      </c>
    </row>
    <row r="2266" spans="1:14" x14ac:dyDescent="0.45">
      <c r="A2266">
        <v>2242</v>
      </c>
      <c r="B2266">
        <v>-3.2944102417637334E-3</v>
      </c>
      <c r="C2266">
        <v>3.2944102417637334E-3</v>
      </c>
      <c r="L2266">
        <v>2242</v>
      </c>
      <c r="M2266">
        <v>5.7234600601191584E-3</v>
      </c>
      <c r="N2266">
        <v>-5.7234600601191584E-3</v>
      </c>
    </row>
    <row r="2267" spans="1:14" x14ac:dyDescent="0.45">
      <c r="A2267">
        <v>2243</v>
      </c>
      <c r="B2267">
        <v>-1.415359407700968E-2</v>
      </c>
      <c r="C2267">
        <v>1.415359407700968E-2</v>
      </c>
      <c r="L2267">
        <v>2243</v>
      </c>
      <c r="M2267">
        <v>1.4359500380657465E-2</v>
      </c>
      <c r="N2267">
        <v>-1.4359500380657465E-2</v>
      </c>
    </row>
    <row r="2268" spans="1:14" x14ac:dyDescent="0.45">
      <c r="A2268">
        <v>2244</v>
      </c>
      <c r="B2268">
        <v>-1.020242116346236E-2</v>
      </c>
      <c r="C2268">
        <v>1.020242116346236E-2</v>
      </c>
      <c r="L2268">
        <v>2244</v>
      </c>
      <c r="M2268">
        <v>8.932942037434128E-3</v>
      </c>
      <c r="N2268">
        <v>-8.932942037434128E-3</v>
      </c>
    </row>
    <row r="2269" spans="1:14" x14ac:dyDescent="0.45">
      <c r="A2269">
        <v>2245</v>
      </c>
      <c r="B2269">
        <v>-1.3106925755540193E-2</v>
      </c>
      <c r="C2269">
        <v>1.3106925755540193E-2</v>
      </c>
      <c r="L2269">
        <v>2245</v>
      </c>
      <c r="M2269">
        <v>1.0326532896005101E-2</v>
      </c>
      <c r="N2269">
        <v>-1.0326532896005101E-2</v>
      </c>
    </row>
    <row r="2270" spans="1:14" x14ac:dyDescent="0.45">
      <c r="A2270">
        <v>2246</v>
      </c>
      <c r="B2270">
        <v>2.645432482575618E-3</v>
      </c>
      <c r="C2270">
        <v>-2.645432482575618E-3</v>
      </c>
      <c r="L2270">
        <v>2246</v>
      </c>
      <c r="M2270">
        <v>-2.4691649872374743E-3</v>
      </c>
      <c r="N2270">
        <v>2.4691649872374743E-3</v>
      </c>
    </row>
    <row r="2271" spans="1:14" x14ac:dyDescent="0.45">
      <c r="A2271">
        <v>2247</v>
      </c>
      <c r="B2271">
        <v>7.3031065131148442E-3</v>
      </c>
      <c r="C2271">
        <v>-7.3031065131148442E-3</v>
      </c>
      <c r="L2271">
        <v>2247</v>
      </c>
      <c r="M2271">
        <v>-7.4523080572791367E-3</v>
      </c>
      <c r="N2271">
        <v>7.4523080572791367E-3</v>
      </c>
    </row>
    <row r="2272" spans="1:14" x14ac:dyDescent="0.45">
      <c r="A2272">
        <v>2248</v>
      </c>
      <c r="B2272">
        <v>-3.6084107382045767E-3</v>
      </c>
      <c r="C2272">
        <v>3.6084107382045767E-3</v>
      </c>
      <c r="L2272">
        <v>2248</v>
      </c>
      <c r="M2272">
        <v>8.8812208113805361E-4</v>
      </c>
      <c r="N2272">
        <v>-8.8812208113805361E-4</v>
      </c>
    </row>
    <row r="2273" spans="1:14" x14ac:dyDescent="0.45">
      <c r="A2273">
        <v>2249</v>
      </c>
      <c r="B2273">
        <v>1.0230965842979107E-3</v>
      </c>
      <c r="C2273">
        <v>-1.0230965842979107E-3</v>
      </c>
      <c r="L2273">
        <v>2249</v>
      </c>
      <c r="M2273">
        <v>-3.9894459238603549E-3</v>
      </c>
      <c r="N2273">
        <v>3.9894459238603549E-3</v>
      </c>
    </row>
    <row r="2274" spans="1:14" x14ac:dyDescent="0.45">
      <c r="A2274">
        <v>2250</v>
      </c>
      <c r="B2274">
        <v>-1.4676928237744422E-2</v>
      </c>
      <c r="C2274">
        <v>1.4676928237744422E-2</v>
      </c>
      <c r="L2274">
        <v>2250</v>
      </c>
      <c r="M2274">
        <v>7.792731334966968E-3</v>
      </c>
      <c r="N2274">
        <v>-7.792731334966968E-3</v>
      </c>
    </row>
    <row r="2275" spans="1:14" x14ac:dyDescent="0.45">
      <c r="A2275">
        <v>2251</v>
      </c>
      <c r="B2275">
        <v>3.8491010522655306E-3</v>
      </c>
      <c r="C2275">
        <v>-3.8491010522655306E-3</v>
      </c>
      <c r="L2275">
        <v>2251</v>
      </c>
      <c r="M2275">
        <v>-7.2833879532099273E-3</v>
      </c>
      <c r="N2275">
        <v>7.2833879532099273E-3</v>
      </c>
    </row>
    <row r="2276" spans="1:14" x14ac:dyDescent="0.45">
      <c r="A2276">
        <v>2252</v>
      </c>
      <c r="B2276">
        <v>8.349774834584333E-3</v>
      </c>
      <c r="C2276">
        <v>-8.349774834584333E-3</v>
      </c>
      <c r="L2276">
        <v>2252</v>
      </c>
      <c r="M2276">
        <v>-1.129524042485364E-2</v>
      </c>
      <c r="N2276">
        <v>1.129524042485364E-2</v>
      </c>
    </row>
    <row r="2277" spans="1:14" x14ac:dyDescent="0.45">
      <c r="A2277">
        <v>2253</v>
      </c>
      <c r="B2277">
        <v>4.8434359576615448E-3</v>
      </c>
      <c r="C2277">
        <v>-4.8434359576615448E-3</v>
      </c>
      <c r="L2277">
        <v>2253</v>
      </c>
      <c r="M2277">
        <v>-9.2470841630144796E-3</v>
      </c>
      <c r="N2277">
        <v>9.2470841630144796E-3</v>
      </c>
    </row>
    <row r="2278" spans="1:14" x14ac:dyDescent="0.45">
      <c r="A2278">
        <v>2254</v>
      </c>
      <c r="B2278">
        <v>-1.8418767486997847E-2</v>
      </c>
      <c r="C2278">
        <v>1.8418767486997847E-2</v>
      </c>
      <c r="L2278">
        <v>2254</v>
      </c>
      <c r="M2278">
        <v>9.3552422976071505E-3</v>
      </c>
      <c r="N2278">
        <v>-9.3552422976071505E-3</v>
      </c>
    </row>
    <row r="2279" spans="1:14" x14ac:dyDescent="0.45">
      <c r="A2279">
        <v>2255</v>
      </c>
      <c r="B2279">
        <v>1.1228112718625428E-2</v>
      </c>
      <c r="C2279">
        <v>-1.1228112718625428E-2</v>
      </c>
      <c r="L2279">
        <v>2255</v>
      </c>
      <c r="M2279">
        <v>-1.4969252688358935E-2</v>
      </c>
      <c r="N2279">
        <v>1.4969252688358935E-2</v>
      </c>
    </row>
    <row r="2280" spans="1:14" x14ac:dyDescent="0.45">
      <c r="A2280">
        <v>2256</v>
      </c>
      <c r="B2280">
        <v>-2.4410943627410669E-2</v>
      </c>
      <c r="C2280">
        <v>2.4410943627410669E-2</v>
      </c>
      <c r="L2280">
        <v>2256</v>
      </c>
      <c r="M2280">
        <v>1.3768280016415235E-2</v>
      </c>
      <c r="N2280">
        <v>-1.3768280016415235E-2</v>
      </c>
    </row>
    <row r="2281" spans="1:14" x14ac:dyDescent="0.45">
      <c r="A2281">
        <v>2257</v>
      </c>
      <c r="B2281">
        <v>-9.3940651845738146E-4</v>
      </c>
      <c r="C2281">
        <v>9.3940651845738146E-4</v>
      </c>
      <c r="L2281">
        <v>2257</v>
      </c>
      <c r="M2281">
        <v>-6.1009472247254672E-3</v>
      </c>
      <c r="N2281">
        <v>6.1009472247254672E-3</v>
      </c>
    </row>
    <row r="2282" spans="1:14" x14ac:dyDescent="0.45">
      <c r="A2282">
        <v>2258</v>
      </c>
      <c r="B2282">
        <v>-9.0510860098459208E-3</v>
      </c>
      <c r="C2282">
        <v>9.0510860098459208E-3</v>
      </c>
      <c r="L2282">
        <v>2258</v>
      </c>
      <c r="M2282">
        <v>2.2406547783357725E-5</v>
      </c>
      <c r="N2282">
        <v>-2.2406547783357725E-5</v>
      </c>
    </row>
    <row r="2283" spans="1:14" x14ac:dyDescent="0.45">
      <c r="A2283">
        <v>2259</v>
      </c>
      <c r="B2283">
        <v>-4.3672452712699567E-3</v>
      </c>
      <c r="C2283">
        <v>4.3672452712699567E-3</v>
      </c>
      <c r="L2283">
        <v>2259</v>
      </c>
      <c r="M2283">
        <v>-4.6228963141198886E-3</v>
      </c>
      <c r="N2283">
        <v>4.6228963141198886E-3</v>
      </c>
    </row>
    <row r="2284" spans="1:14" x14ac:dyDescent="0.45">
      <c r="A2284">
        <v>2260</v>
      </c>
      <c r="B2284">
        <v>-4.0009113587556374E-3</v>
      </c>
      <c r="C2284">
        <v>4.0009113587556374E-3</v>
      </c>
      <c r="L2284">
        <v>2260</v>
      </c>
      <c r="M2284">
        <v>-5.7208769905697449E-3</v>
      </c>
      <c r="N2284">
        <v>5.7208769905697449E-3</v>
      </c>
    </row>
    <row r="2285" spans="1:14" x14ac:dyDescent="0.45">
      <c r="A2285">
        <v>2261</v>
      </c>
      <c r="B2285">
        <v>-1.0964067666778057E-3</v>
      </c>
      <c r="C2285">
        <v>1.0964067666778057E-3</v>
      </c>
      <c r="L2285">
        <v>2261</v>
      </c>
      <c r="M2285">
        <v>-8.9725889939020163E-3</v>
      </c>
      <c r="N2285">
        <v>8.9725889939020163E-3</v>
      </c>
    </row>
    <row r="2286" spans="1:14" x14ac:dyDescent="0.45">
      <c r="A2286">
        <v>2262</v>
      </c>
      <c r="B2286">
        <v>-4.969079556114914E-3</v>
      </c>
      <c r="C2286">
        <v>4.969079556114914E-3</v>
      </c>
      <c r="L2286">
        <v>2262</v>
      </c>
      <c r="M2286">
        <v>-6.1220622377341173E-3</v>
      </c>
      <c r="N2286">
        <v>6.1220622377341173E-3</v>
      </c>
    </row>
    <row r="2287" spans="1:14" x14ac:dyDescent="0.45">
      <c r="A2287">
        <v>2263</v>
      </c>
      <c r="B2287">
        <v>-2.6792114058753758E-2</v>
      </c>
      <c r="C2287">
        <v>2.6792114058753758E-2</v>
      </c>
      <c r="L2287">
        <v>2263</v>
      </c>
      <c r="M2287">
        <v>1.0643258091134868E-2</v>
      </c>
      <c r="N2287">
        <v>-1.0643258091134868E-2</v>
      </c>
    </row>
    <row r="2288" spans="1:14" x14ac:dyDescent="0.45">
      <c r="A2288">
        <v>2264</v>
      </c>
      <c r="B2288">
        <v>-1.020242116346236E-2</v>
      </c>
      <c r="C2288">
        <v>1.020242116346236E-2</v>
      </c>
      <c r="L2288">
        <v>2264</v>
      </c>
      <c r="M2288">
        <v>-3.16596041652296E-3</v>
      </c>
      <c r="N2288">
        <v>3.16596041652296E-3</v>
      </c>
    </row>
    <row r="2289" spans="1:14" x14ac:dyDescent="0.45">
      <c r="A2289">
        <v>2265</v>
      </c>
      <c r="B2289">
        <v>-2.9382618154390742E-2</v>
      </c>
      <c r="C2289">
        <v>2.9382618154390742E-2</v>
      </c>
      <c r="L2289">
        <v>2265</v>
      </c>
      <c r="M2289">
        <v>1.2269114092801004E-2</v>
      </c>
      <c r="N2289">
        <v>-1.2269114092801004E-2</v>
      </c>
    </row>
    <row r="2290" spans="1:14" x14ac:dyDescent="0.45">
      <c r="A2290">
        <v>2266</v>
      </c>
      <c r="B2290">
        <v>-3.5822440301678405E-3</v>
      </c>
      <c r="C2290">
        <v>3.5822440301678405E-3</v>
      </c>
      <c r="L2290">
        <v>2266</v>
      </c>
      <c r="M2290">
        <v>-9.373774241066387E-3</v>
      </c>
      <c r="N2290">
        <v>9.373774241066387E-3</v>
      </c>
    </row>
    <row r="2291" spans="1:14" x14ac:dyDescent="0.45">
      <c r="A2291">
        <v>2267</v>
      </c>
      <c r="B2291">
        <v>-1.3970427120752518E-2</v>
      </c>
      <c r="C2291">
        <v>1.3970427120752518E-2</v>
      </c>
      <c r="L2291">
        <v>2267</v>
      </c>
      <c r="M2291">
        <v>-1.0333441026491976E-3</v>
      </c>
      <c r="N2291">
        <v>1.0333441026491976E-3</v>
      </c>
    </row>
    <row r="2292" spans="1:14" x14ac:dyDescent="0.45">
      <c r="A2292">
        <v>2268</v>
      </c>
      <c r="B2292">
        <v>-8.527751849111179E-3</v>
      </c>
      <c r="C2292">
        <v>8.527751849111179E-3</v>
      </c>
      <c r="L2292">
        <v>2268</v>
      </c>
      <c r="M2292">
        <v>-5.8897970946389542E-3</v>
      </c>
      <c r="N2292">
        <v>5.8897970946389542E-3</v>
      </c>
    </row>
    <row r="2293" spans="1:14" x14ac:dyDescent="0.45">
      <c r="A2293">
        <v>2269</v>
      </c>
      <c r="B2293">
        <v>-1.4624594821670949E-2</v>
      </c>
      <c r="C2293">
        <v>1.4624594821670949E-2</v>
      </c>
      <c r="L2293">
        <v>2269</v>
      </c>
      <c r="M2293">
        <v>-2.7225451433412875E-3</v>
      </c>
      <c r="N2293">
        <v>2.7225451433412875E-3</v>
      </c>
    </row>
    <row r="2294" spans="1:14" x14ac:dyDescent="0.45">
      <c r="A2294">
        <v>2270</v>
      </c>
      <c r="B2294">
        <v>-9.8884206670215111E-3</v>
      </c>
      <c r="C2294">
        <v>9.8884206670215111E-3</v>
      </c>
      <c r="L2294">
        <v>2270</v>
      </c>
      <c r="M2294">
        <v>-6.987777771088814E-3</v>
      </c>
      <c r="N2294">
        <v>6.987777771088814E-3</v>
      </c>
    </row>
    <row r="2295" spans="1:14" x14ac:dyDescent="0.45">
      <c r="A2295">
        <v>2271</v>
      </c>
      <c r="B2295">
        <v>2.5407656504286696E-3</v>
      </c>
      <c r="C2295">
        <v>-2.5407656504286696E-3</v>
      </c>
      <c r="L2295">
        <v>2271</v>
      </c>
      <c r="M2295">
        <v>-1.7714204379483577E-2</v>
      </c>
      <c r="N2295">
        <v>1.7714204379483577E-2</v>
      </c>
    </row>
    <row r="2296" spans="1:14" x14ac:dyDescent="0.45">
      <c r="A2296">
        <v>2272</v>
      </c>
      <c r="B2296">
        <v>-6.2512482499150392E-3</v>
      </c>
      <c r="C2296">
        <v>6.2512482499150392E-3</v>
      </c>
      <c r="L2296">
        <v>2272</v>
      </c>
      <c r="M2296">
        <v>-1.0788480112646014E-2</v>
      </c>
      <c r="N2296">
        <v>1.0788480112646014E-2</v>
      </c>
    </row>
    <row r="2297" spans="1:14" x14ac:dyDescent="0.45">
      <c r="A2297">
        <v>2273</v>
      </c>
      <c r="B2297">
        <v>-3.3516958024195229E-2</v>
      </c>
      <c r="C2297">
        <v>3.3516958024195229E-2</v>
      </c>
      <c r="L2297">
        <v>2273</v>
      </c>
      <c r="M2297">
        <v>9.9464626618493805E-3</v>
      </c>
      <c r="N2297">
        <v>-9.9464626618493805E-3</v>
      </c>
    </row>
    <row r="2298" spans="1:14" x14ac:dyDescent="0.45">
      <c r="A2298">
        <v>2274</v>
      </c>
      <c r="B2298">
        <v>1.8080978254000268E-3</v>
      </c>
      <c r="C2298">
        <v>-1.8080978254000268E-3</v>
      </c>
      <c r="L2298">
        <v>2274</v>
      </c>
      <c r="M2298">
        <v>-1.8959990146993993E-2</v>
      </c>
      <c r="N2298">
        <v>1.8959990146993993E-2</v>
      </c>
    </row>
    <row r="2299" spans="1:14" x14ac:dyDescent="0.45">
      <c r="A2299">
        <v>2275</v>
      </c>
      <c r="B2299">
        <v>-2.5640778905137322E-2</v>
      </c>
      <c r="C2299">
        <v>2.5640778905137322E-2</v>
      </c>
      <c r="L2299">
        <v>2275</v>
      </c>
      <c r="M2299">
        <v>1.7538376144927486E-3</v>
      </c>
      <c r="N2299">
        <v>-1.7538376144927486E-3</v>
      </c>
    </row>
    <row r="2300" spans="1:14" x14ac:dyDescent="0.45">
      <c r="A2300">
        <v>2276</v>
      </c>
      <c r="B2300">
        <v>-3.5822440301678405E-3</v>
      </c>
      <c r="C2300">
        <v>3.5822440301678405E-3</v>
      </c>
      <c r="L2300">
        <v>2276</v>
      </c>
      <c r="M2300">
        <v>-1.6869603859137532E-2</v>
      </c>
      <c r="N2300">
        <v>1.6869603859137532E-2</v>
      </c>
    </row>
    <row r="2301" spans="1:14" x14ac:dyDescent="0.45">
      <c r="A2301">
        <v>2277</v>
      </c>
      <c r="B2301">
        <v>-2.2657774188949278E-2</v>
      </c>
      <c r="C2301">
        <v>2.2657774188949278E-2</v>
      </c>
      <c r="L2301">
        <v>2277</v>
      </c>
      <c r="M2301">
        <v>-1.4767593758308719E-3</v>
      </c>
      <c r="N2301">
        <v>1.4767593758308719E-3</v>
      </c>
    </row>
    <row r="2302" spans="1:14" x14ac:dyDescent="0.45">
      <c r="A2302">
        <v>2278</v>
      </c>
      <c r="B2302">
        <v>-1.9805603012944921E-2</v>
      </c>
      <c r="C2302">
        <v>1.9805603012944921E-2</v>
      </c>
      <c r="L2302">
        <v>2278</v>
      </c>
      <c r="M2302">
        <v>-6.3543273808292786E-3</v>
      </c>
      <c r="N2302">
        <v>6.3543273808292786E-3</v>
      </c>
    </row>
    <row r="2303" spans="1:14" x14ac:dyDescent="0.45">
      <c r="A2303">
        <v>2279</v>
      </c>
      <c r="B2303">
        <v>-5.8064142132905061E-3</v>
      </c>
      <c r="C2303">
        <v>5.8064142132905061E-3</v>
      </c>
      <c r="L2303">
        <v>2279</v>
      </c>
      <c r="M2303">
        <v>-1.9846820693357338E-2</v>
      </c>
      <c r="N2303">
        <v>1.9846820693357338E-2</v>
      </c>
    </row>
    <row r="2304" spans="1:14" x14ac:dyDescent="0.45">
      <c r="A2304">
        <v>2280</v>
      </c>
      <c r="B2304">
        <v>3.6897653302664646E-2</v>
      </c>
      <c r="C2304">
        <v>-3.6897653302664646E-2</v>
      </c>
      <c r="L2304">
        <v>2280</v>
      </c>
      <c r="M2304">
        <v>2.6901818107796228E-2</v>
      </c>
      <c r="N2304">
        <v>-2.6901818107796228E-2</v>
      </c>
    </row>
    <row r="2305" spans="1:14" x14ac:dyDescent="0.45">
      <c r="A2305">
        <v>2281</v>
      </c>
      <c r="B2305">
        <v>2.5279634934353319E-2</v>
      </c>
      <c r="C2305">
        <v>-2.5279634934353319E-2</v>
      </c>
      <c r="L2305">
        <v>2281</v>
      </c>
      <c r="M2305">
        <v>3.5390053337273977E-2</v>
      </c>
      <c r="N2305">
        <v>-3.5390053337273977E-2</v>
      </c>
    </row>
    <row r="2306" spans="1:14" x14ac:dyDescent="0.45">
      <c r="A2306">
        <v>2282</v>
      </c>
      <c r="B2306">
        <v>3.9278823734007727E-2</v>
      </c>
      <c r="C2306">
        <v>0.96072117626599229</v>
      </c>
      <c r="L2306">
        <v>2282</v>
      </c>
      <c r="M2306">
        <v>2.35023010134034E-2</v>
      </c>
      <c r="N2306">
        <v>0.97649769898659655</v>
      </c>
    </row>
    <row r="2307" spans="1:14" x14ac:dyDescent="0.45">
      <c r="A2307">
        <v>2283</v>
      </c>
      <c r="B2307">
        <v>3.891248982149341E-2</v>
      </c>
      <c r="C2307">
        <v>-3.891248982149341E-2</v>
      </c>
      <c r="L2307">
        <v>2283</v>
      </c>
      <c r="M2307">
        <v>2.2087595141823773E-2</v>
      </c>
      <c r="N2307">
        <v>-2.2087595141823773E-2</v>
      </c>
    </row>
    <row r="2308" spans="1:14" x14ac:dyDescent="0.45">
      <c r="A2308">
        <v>2284</v>
      </c>
      <c r="B2308">
        <v>3.739482075536265E-2</v>
      </c>
      <c r="C2308">
        <v>-3.739482075536265E-2</v>
      </c>
      <c r="L2308">
        <v>2284</v>
      </c>
      <c r="M2308">
        <v>2.3122230779247677E-2</v>
      </c>
      <c r="N2308">
        <v>-2.3122230779247677E-2</v>
      </c>
    </row>
    <row r="2309" spans="1:14" x14ac:dyDescent="0.45">
      <c r="A2309">
        <v>2285</v>
      </c>
      <c r="B2309">
        <v>1.1803780295433646E-2</v>
      </c>
      <c r="C2309">
        <v>-1.1803780295433646E-2</v>
      </c>
      <c r="L2309">
        <v>2285</v>
      </c>
      <c r="M2309">
        <v>3.9634170952012847E-2</v>
      </c>
      <c r="N2309">
        <v>-3.9634170952012847E-2</v>
      </c>
    </row>
    <row r="2310" spans="1:14" x14ac:dyDescent="0.45">
      <c r="A2310">
        <v>2286</v>
      </c>
      <c r="B2310">
        <v>3.1873645359611097E-2</v>
      </c>
      <c r="C2310">
        <v>-3.1873645359611097E-2</v>
      </c>
      <c r="L2310">
        <v>2286</v>
      </c>
      <c r="M2310">
        <v>2.3143345792256329E-2</v>
      </c>
      <c r="N2310">
        <v>-2.3143345792256329E-2</v>
      </c>
    </row>
    <row r="2311" spans="1:14" x14ac:dyDescent="0.45">
      <c r="A2311">
        <v>2287</v>
      </c>
      <c r="B2311">
        <v>2.1171461772585574E-2</v>
      </c>
      <c r="C2311">
        <v>-2.1171461772585574E-2</v>
      </c>
      <c r="L2311">
        <v>2287</v>
      </c>
      <c r="M2311">
        <v>3.1145935722535101E-2</v>
      </c>
      <c r="N2311">
        <v>-3.1145935722535101E-2</v>
      </c>
    </row>
    <row r="2312" spans="1:14" x14ac:dyDescent="0.45">
      <c r="A2312">
        <v>2288</v>
      </c>
      <c r="B2312">
        <v>2.3264798415524549E-2</v>
      </c>
      <c r="C2312">
        <v>-2.3264798415524549E-2</v>
      </c>
      <c r="L2312">
        <v>2288</v>
      </c>
      <c r="M2312">
        <v>2.7028508185848135E-2</v>
      </c>
      <c r="N2312">
        <v>-2.7028508185848135E-2</v>
      </c>
    </row>
    <row r="2313" spans="1:14" x14ac:dyDescent="0.45">
      <c r="A2313">
        <v>2289</v>
      </c>
      <c r="B2313">
        <v>1.9287458793940494E-2</v>
      </c>
      <c r="C2313">
        <v>-1.9287458793940494E-2</v>
      </c>
      <c r="L2313">
        <v>2289</v>
      </c>
      <c r="M2313">
        <v>2.9055549434678644E-2</v>
      </c>
      <c r="N2313">
        <v>-2.9055549434678644E-2</v>
      </c>
    </row>
    <row r="2314" spans="1:14" x14ac:dyDescent="0.45">
      <c r="A2314">
        <v>2290</v>
      </c>
      <c r="B2314">
        <v>2.4259133320920563E-2</v>
      </c>
      <c r="C2314">
        <v>-2.4259133320920563E-2</v>
      </c>
      <c r="L2314">
        <v>2290</v>
      </c>
      <c r="M2314">
        <v>2.4009061325611026E-2</v>
      </c>
      <c r="N2314">
        <v>-2.4009061325611026E-2</v>
      </c>
    </row>
    <row r="2315" spans="1:14" x14ac:dyDescent="0.45">
      <c r="A2315">
        <v>2291</v>
      </c>
      <c r="B2315">
        <v>3.3469814549852067E-2</v>
      </c>
      <c r="C2315">
        <v>-3.3469814549852067E-2</v>
      </c>
      <c r="L2315">
        <v>2291</v>
      </c>
      <c r="M2315">
        <v>1.520410090100351E-2</v>
      </c>
      <c r="N2315">
        <v>-1.520410090100351E-2</v>
      </c>
    </row>
    <row r="2316" spans="1:14" x14ac:dyDescent="0.45">
      <c r="A2316">
        <v>2292</v>
      </c>
      <c r="B2316">
        <v>2.2479797174422434E-2</v>
      </c>
      <c r="C2316">
        <v>-2.2479797174422434E-2</v>
      </c>
      <c r="L2316">
        <v>2292</v>
      </c>
      <c r="M2316">
        <v>2.3248920857299585E-2</v>
      </c>
      <c r="N2316">
        <v>-2.3248920857299585E-2</v>
      </c>
    </row>
    <row r="2317" spans="1:14" x14ac:dyDescent="0.45">
      <c r="A2317">
        <v>2293</v>
      </c>
      <c r="B2317">
        <v>3.111481082654572E-2</v>
      </c>
      <c r="C2317">
        <v>-3.111481082654572E-2</v>
      </c>
      <c r="L2317">
        <v>2293</v>
      </c>
      <c r="M2317">
        <v>1.5774206252237088E-2</v>
      </c>
      <c r="N2317">
        <v>-1.5774206252237088E-2</v>
      </c>
    </row>
    <row r="2318" spans="1:14" x14ac:dyDescent="0.45">
      <c r="A2318">
        <v>2294</v>
      </c>
      <c r="B2318">
        <v>2.6692637168337127E-2</v>
      </c>
      <c r="C2318">
        <v>-2.6692637168337127E-2</v>
      </c>
      <c r="L2318">
        <v>2294</v>
      </c>
      <c r="M2318">
        <v>1.9089263294595316E-2</v>
      </c>
      <c r="N2318">
        <v>-1.9089263294595316E-2</v>
      </c>
    </row>
    <row r="2319" spans="1:14" x14ac:dyDescent="0.45">
      <c r="A2319">
        <v>2295</v>
      </c>
      <c r="B2319">
        <v>3.3652981506109229E-2</v>
      </c>
      <c r="C2319">
        <v>-3.3652981506109229E-2</v>
      </c>
      <c r="L2319">
        <v>2295</v>
      </c>
      <c r="M2319">
        <v>1.2860334457043234E-2</v>
      </c>
      <c r="N2319">
        <v>-1.2860334457043234E-2</v>
      </c>
    </row>
    <row r="2320" spans="1:14" x14ac:dyDescent="0.45">
      <c r="A2320">
        <v>2296</v>
      </c>
      <c r="B2320">
        <v>2.0543460779703877E-2</v>
      </c>
      <c r="C2320">
        <v>-2.0543460779703877E-2</v>
      </c>
      <c r="L2320">
        <v>2296</v>
      </c>
      <c r="M2320">
        <v>2.2847735610135211E-2</v>
      </c>
      <c r="N2320">
        <v>-2.2847735610135211E-2</v>
      </c>
    </row>
    <row r="2321" spans="1:14" x14ac:dyDescent="0.45">
      <c r="A2321">
        <v>2297</v>
      </c>
      <c r="B2321">
        <v>3.1952145483721307E-2</v>
      </c>
      <c r="C2321">
        <v>-3.1952145483721307E-2</v>
      </c>
      <c r="L2321">
        <v>2297</v>
      </c>
      <c r="M2321">
        <v>1.3177059652173001E-2</v>
      </c>
      <c r="N2321">
        <v>-1.3177059652173001E-2</v>
      </c>
    </row>
    <row r="2322" spans="1:14" x14ac:dyDescent="0.45">
      <c r="A2322">
        <v>2298</v>
      </c>
      <c r="B2322">
        <v>9.0562759515762387E-3</v>
      </c>
      <c r="C2322">
        <v>-9.0562759515762387E-3</v>
      </c>
      <c r="L2322">
        <v>2298</v>
      </c>
      <c r="M2322">
        <v>3.0301335202189059E-2</v>
      </c>
      <c r="N2322">
        <v>-3.0301335202189059E-2</v>
      </c>
    </row>
    <row r="2323" spans="1:14" x14ac:dyDescent="0.45">
      <c r="A2323">
        <v>2299</v>
      </c>
      <c r="B2323">
        <v>4.4742900748969208E-4</v>
      </c>
      <c r="C2323">
        <v>-4.4742900748969208E-4</v>
      </c>
      <c r="L2323">
        <v>2299</v>
      </c>
      <c r="M2323">
        <v>3.5939043675498904E-2</v>
      </c>
      <c r="N2323">
        <v>-3.5939043675498904E-2</v>
      </c>
    </row>
    <row r="2324" spans="1:14" x14ac:dyDescent="0.45">
      <c r="A2324">
        <v>2300</v>
      </c>
      <c r="B2324">
        <v>2.0831294568107991E-2</v>
      </c>
      <c r="C2324">
        <v>-2.0831294568107991E-2</v>
      </c>
      <c r="L2324">
        <v>2300</v>
      </c>
      <c r="M2324">
        <v>1.843469789132713E-2</v>
      </c>
      <c r="N2324">
        <v>-1.843469789132713E-2</v>
      </c>
    </row>
    <row r="2325" spans="1:14" x14ac:dyDescent="0.45">
      <c r="A2325">
        <v>2301</v>
      </c>
      <c r="B2325">
        <v>2.4442300277177725E-2</v>
      </c>
      <c r="C2325">
        <v>-2.4442300277177725E-2</v>
      </c>
      <c r="L2325">
        <v>2301</v>
      </c>
      <c r="M2325">
        <v>1.4992950770916998E-2</v>
      </c>
      <c r="N2325">
        <v>-1.4992950770916998E-2</v>
      </c>
    </row>
    <row r="2326" spans="1:14" x14ac:dyDescent="0.45">
      <c r="A2326">
        <v>2302</v>
      </c>
      <c r="B2326">
        <v>1.7952956684066892E-2</v>
      </c>
      <c r="C2326">
        <v>-1.7952956684066892E-2</v>
      </c>
      <c r="L2326">
        <v>2302</v>
      </c>
      <c r="M2326">
        <v>1.9617138619811594E-2</v>
      </c>
      <c r="N2326">
        <v>-1.9617138619811594E-2</v>
      </c>
    </row>
    <row r="2327" spans="1:14" x14ac:dyDescent="0.45">
      <c r="A2327">
        <v>2303</v>
      </c>
      <c r="B2327">
        <v>2.1930296305650951E-2</v>
      </c>
      <c r="C2327">
        <v>-2.1930296305650951E-2</v>
      </c>
      <c r="L2327">
        <v>2303</v>
      </c>
      <c r="M2327">
        <v>1.6407656642496622E-2</v>
      </c>
      <c r="N2327">
        <v>-1.6407656642496622E-2</v>
      </c>
    </row>
    <row r="2328" spans="1:14" x14ac:dyDescent="0.45">
      <c r="A2328">
        <v>2304</v>
      </c>
      <c r="B2328">
        <v>3.0486809833664023E-2</v>
      </c>
      <c r="C2328">
        <v>-3.0486809833664023E-2</v>
      </c>
      <c r="L2328">
        <v>2304</v>
      </c>
      <c r="M2328">
        <v>8.658446868321663E-3</v>
      </c>
      <c r="N2328">
        <v>-8.658446868321663E-3</v>
      </c>
    </row>
    <row r="2329" spans="1:14" x14ac:dyDescent="0.45">
      <c r="A2329">
        <v>2305</v>
      </c>
      <c r="B2329">
        <v>2.1092961648475361E-2</v>
      </c>
      <c r="C2329">
        <v>-2.1092961648475361E-2</v>
      </c>
      <c r="L2329">
        <v>2305</v>
      </c>
      <c r="M2329">
        <v>1.5499711083124625E-2</v>
      </c>
      <c r="N2329">
        <v>-1.5499711083124625E-2</v>
      </c>
    </row>
    <row r="2330" spans="1:14" x14ac:dyDescent="0.45">
      <c r="A2330">
        <v>2306</v>
      </c>
      <c r="B2330">
        <v>2.4860967605765519E-2</v>
      </c>
      <c r="C2330">
        <v>-2.4860967605765519E-2</v>
      </c>
      <c r="L2330">
        <v>2306</v>
      </c>
      <c r="M2330">
        <v>1.2036848949705841E-2</v>
      </c>
      <c r="N2330">
        <v>-1.2036848949705841E-2</v>
      </c>
    </row>
    <row r="2331" spans="1:14" x14ac:dyDescent="0.45">
      <c r="A2331">
        <v>2307</v>
      </c>
      <c r="B2331">
        <v>2.0857461276144726E-2</v>
      </c>
      <c r="C2331">
        <v>-2.0857461276144726E-2</v>
      </c>
      <c r="L2331">
        <v>2307</v>
      </c>
      <c r="M2331">
        <v>1.4148350250570953E-2</v>
      </c>
      <c r="N2331">
        <v>-1.4148350250570953E-2</v>
      </c>
    </row>
    <row r="2332" spans="1:14" x14ac:dyDescent="0.45">
      <c r="A2332">
        <v>2308</v>
      </c>
      <c r="B2332">
        <v>1.2981282157086821E-2</v>
      </c>
      <c r="C2332">
        <v>-1.2981282157086821E-2</v>
      </c>
      <c r="L2332">
        <v>2308</v>
      </c>
      <c r="M2332">
        <v>2.0419509114140335E-2</v>
      </c>
      <c r="N2332">
        <v>-2.0419509114140335E-2</v>
      </c>
    </row>
    <row r="2333" spans="1:14" x14ac:dyDescent="0.45">
      <c r="A2333">
        <v>2309</v>
      </c>
      <c r="B2333">
        <v>2.7529971825512721E-2</v>
      </c>
      <c r="C2333">
        <v>-2.7529971825512721E-2</v>
      </c>
      <c r="L2333">
        <v>2309</v>
      </c>
      <c r="M2333">
        <v>8.2783766341659425E-3</v>
      </c>
      <c r="N2333">
        <v>-8.2783766341659425E-3</v>
      </c>
    </row>
    <row r="2334" spans="1:14" x14ac:dyDescent="0.45">
      <c r="A2334">
        <v>2310</v>
      </c>
      <c r="B2334">
        <v>3.1036310702435503E-2</v>
      </c>
      <c r="C2334">
        <v>-3.1036310702435503E-2</v>
      </c>
      <c r="L2334">
        <v>2310</v>
      </c>
      <c r="M2334">
        <v>3.1896584990810245E-3</v>
      </c>
      <c r="N2334">
        <v>-3.1896584990810245E-3</v>
      </c>
    </row>
    <row r="2335" spans="1:14" x14ac:dyDescent="0.45">
      <c r="A2335">
        <v>2311</v>
      </c>
      <c r="B2335">
        <v>5.4976036585799755E-3</v>
      </c>
      <c r="C2335">
        <v>-5.4976036585799755E-3</v>
      </c>
      <c r="L2335">
        <v>2311</v>
      </c>
      <c r="M2335">
        <v>2.3291150883316888E-2</v>
      </c>
      <c r="N2335">
        <v>-2.3291150883316888E-2</v>
      </c>
    </row>
    <row r="2336" spans="1:14" x14ac:dyDescent="0.45">
      <c r="A2336">
        <v>2312</v>
      </c>
      <c r="B2336">
        <v>1.7926789976030158E-2</v>
      </c>
      <c r="C2336">
        <v>-1.7926789976030158E-2</v>
      </c>
      <c r="L2336">
        <v>2312</v>
      </c>
      <c r="M2336">
        <v>1.3008139548103793E-2</v>
      </c>
      <c r="N2336">
        <v>-1.3008139548103793E-2</v>
      </c>
    </row>
    <row r="2337" spans="1:14" x14ac:dyDescent="0.45">
      <c r="A2337">
        <v>2313</v>
      </c>
      <c r="B2337">
        <v>1.7481955939405623E-2</v>
      </c>
      <c r="C2337">
        <v>-1.7481955939405623E-2</v>
      </c>
      <c r="L2337">
        <v>2313</v>
      </c>
      <c r="M2337">
        <v>1.3303749730224908E-2</v>
      </c>
      <c r="N2337">
        <v>-1.3303749730224908E-2</v>
      </c>
    </row>
    <row r="2338" spans="1:14" x14ac:dyDescent="0.45">
      <c r="A2338">
        <v>2314</v>
      </c>
      <c r="B2338">
        <v>1.1829947003470384E-2</v>
      </c>
      <c r="C2338">
        <v>-1.1829947003470384E-2</v>
      </c>
      <c r="L2338">
        <v>2314</v>
      </c>
      <c r="M2338">
        <v>1.7378947240894574E-2</v>
      </c>
      <c r="N2338">
        <v>-1.7378947240894574E-2</v>
      </c>
    </row>
    <row r="2339" spans="1:14" x14ac:dyDescent="0.45">
      <c r="A2339">
        <v>2315</v>
      </c>
      <c r="B2339">
        <v>1.4551284639291055E-2</v>
      </c>
      <c r="C2339">
        <v>-1.4551284639291055E-2</v>
      </c>
      <c r="L2339">
        <v>2315</v>
      </c>
      <c r="M2339">
        <v>1.5035180796934298E-2</v>
      </c>
      <c r="N2339">
        <v>-1.5035180796934298E-2</v>
      </c>
    </row>
    <row r="2340" spans="1:14" x14ac:dyDescent="0.45">
      <c r="A2340">
        <v>2316</v>
      </c>
      <c r="B2340">
        <v>1.0726180301210732E-4</v>
      </c>
      <c r="C2340">
        <v>-1.0726180301210732E-4</v>
      </c>
      <c r="L2340">
        <v>2316</v>
      </c>
      <c r="M2340">
        <v>2.6352827769571298E-2</v>
      </c>
      <c r="N2340">
        <v>-2.6352827769571298E-2</v>
      </c>
    </row>
    <row r="2341" spans="1:14" x14ac:dyDescent="0.45">
      <c r="A2341">
        <v>2317</v>
      </c>
      <c r="B2341">
        <v>4.7126024174778593E-3</v>
      </c>
      <c r="C2341">
        <v>-4.7126024174778593E-3</v>
      </c>
      <c r="L2341">
        <v>2317</v>
      </c>
      <c r="M2341">
        <v>2.2425435349962192E-2</v>
      </c>
      <c r="N2341">
        <v>-2.2425435349962192E-2</v>
      </c>
    </row>
    <row r="2342" spans="1:14" x14ac:dyDescent="0.45">
      <c r="A2342">
        <v>2318</v>
      </c>
      <c r="B2342">
        <v>2.2924631211046965E-2</v>
      </c>
      <c r="C2342">
        <v>-2.2924631211046965E-2</v>
      </c>
      <c r="L2342">
        <v>2318</v>
      </c>
      <c r="M2342">
        <v>7.7505013089496652E-3</v>
      </c>
      <c r="N2342">
        <v>-7.7505013089496652E-3</v>
      </c>
    </row>
    <row r="2343" spans="1:14" x14ac:dyDescent="0.45">
      <c r="A2343">
        <v>2319</v>
      </c>
      <c r="B2343">
        <v>2.9047640891643474E-2</v>
      </c>
      <c r="C2343">
        <v>-2.9047640891643474E-2</v>
      </c>
      <c r="L2343">
        <v>2319</v>
      </c>
      <c r="M2343">
        <v>2.5773231218301426E-3</v>
      </c>
      <c r="N2343">
        <v>-2.5773231218301426E-3</v>
      </c>
    </row>
    <row r="2344" spans="1:14" x14ac:dyDescent="0.45">
      <c r="A2344">
        <v>2320</v>
      </c>
      <c r="B2344">
        <v>1.4289617558923683E-2</v>
      </c>
      <c r="C2344">
        <v>-1.4289617558923683E-2</v>
      </c>
      <c r="L2344">
        <v>2320</v>
      </c>
      <c r="M2344">
        <v>1.4422845419683417E-2</v>
      </c>
      <c r="N2344">
        <v>-1.4422845419683417E-2</v>
      </c>
    </row>
    <row r="2345" spans="1:14" x14ac:dyDescent="0.45">
      <c r="A2345">
        <v>2321</v>
      </c>
      <c r="B2345">
        <v>1.9679959414491549E-2</v>
      </c>
      <c r="C2345">
        <v>-1.9679959414491549E-2</v>
      </c>
      <c r="L2345">
        <v>2321</v>
      </c>
      <c r="M2345">
        <v>9.7141975187542192E-3</v>
      </c>
      <c r="N2345">
        <v>-9.7141975187542192E-3</v>
      </c>
    </row>
    <row r="2346" spans="1:14" x14ac:dyDescent="0.45">
      <c r="A2346">
        <v>2322</v>
      </c>
      <c r="B2346">
        <v>1.2062635405550703E-3</v>
      </c>
      <c r="C2346">
        <v>-1.2062635405550703E-3</v>
      </c>
      <c r="L2346">
        <v>2322</v>
      </c>
      <c r="M2346">
        <v>2.4114636390654282E-2</v>
      </c>
      <c r="N2346">
        <v>-2.4114636390654282E-2</v>
      </c>
    </row>
    <row r="2347" spans="1:14" x14ac:dyDescent="0.45">
      <c r="A2347">
        <v>2323</v>
      </c>
      <c r="B2347">
        <v>2.0412627239520191E-2</v>
      </c>
      <c r="C2347">
        <v>-2.0412627239520191E-2</v>
      </c>
      <c r="L2347">
        <v>2323</v>
      </c>
      <c r="M2347">
        <v>8.3839516992091981E-3</v>
      </c>
      <c r="N2347">
        <v>-8.3839516992091981E-3</v>
      </c>
    </row>
    <row r="2348" spans="1:14" x14ac:dyDescent="0.45">
      <c r="A2348">
        <v>2324</v>
      </c>
      <c r="B2348">
        <v>6.9891060166739974E-3</v>
      </c>
      <c r="C2348">
        <v>-6.9891060166739974E-3</v>
      </c>
      <c r="L2348">
        <v>2324</v>
      </c>
      <c r="M2348">
        <v>1.7695672436024341E-2</v>
      </c>
      <c r="N2348">
        <v>-1.7695672436024341E-2</v>
      </c>
    </row>
    <row r="2349" spans="1:14" x14ac:dyDescent="0.45">
      <c r="A2349">
        <v>2325</v>
      </c>
      <c r="B2349">
        <v>3.5089338477879463E-3</v>
      </c>
      <c r="C2349">
        <v>-3.5089338477879463E-3</v>
      </c>
      <c r="L2349">
        <v>2325</v>
      </c>
      <c r="M2349">
        <v>1.9722713684854849E-2</v>
      </c>
      <c r="N2349">
        <v>-1.9722713684854849E-2</v>
      </c>
    </row>
    <row r="2350" spans="1:14" x14ac:dyDescent="0.45">
      <c r="A2350">
        <v>2326</v>
      </c>
      <c r="B2350">
        <v>1.7665122895662785E-2</v>
      </c>
      <c r="C2350">
        <v>-1.7665122895662785E-2</v>
      </c>
      <c r="L2350">
        <v>2326</v>
      </c>
      <c r="M2350">
        <v>7.1592809447074343E-3</v>
      </c>
      <c r="N2350">
        <v>-7.1592809447074343E-3</v>
      </c>
    </row>
    <row r="2351" spans="1:14" x14ac:dyDescent="0.45">
      <c r="A2351">
        <v>2327</v>
      </c>
      <c r="B2351">
        <v>1.5519452836650332E-2</v>
      </c>
      <c r="C2351">
        <v>-1.5519452836650332E-2</v>
      </c>
      <c r="L2351">
        <v>2327</v>
      </c>
      <c r="M2351">
        <v>8.4472967382351518E-3</v>
      </c>
      <c r="N2351">
        <v>-8.4472967382351518E-3</v>
      </c>
    </row>
    <row r="2352" spans="1:14" x14ac:dyDescent="0.45">
      <c r="A2352">
        <v>2328</v>
      </c>
      <c r="B2352">
        <v>1.0652445141817209E-2</v>
      </c>
      <c r="C2352">
        <v>-1.0652445141817209E-2</v>
      </c>
      <c r="L2352">
        <v>2328</v>
      </c>
      <c r="M2352">
        <v>1.2100193988731796E-2</v>
      </c>
      <c r="N2352">
        <v>-1.2100193988731796E-2</v>
      </c>
    </row>
    <row r="2353" spans="1:14" x14ac:dyDescent="0.45">
      <c r="A2353">
        <v>2329</v>
      </c>
      <c r="B2353">
        <v>2.4232966612883829E-2</v>
      </c>
      <c r="C2353">
        <v>-2.4232966612883829E-2</v>
      </c>
      <c r="L2353">
        <v>2329</v>
      </c>
      <c r="M2353">
        <v>5.0805184698233304E-4</v>
      </c>
      <c r="N2353">
        <v>-5.0805184698233304E-4</v>
      </c>
    </row>
    <row r="2354" spans="1:14" x14ac:dyDescent="0.45">
      <c r="A2354">
        <v>2330</v>
      </c>
      <c r="B2354">
        <v>5.6284371987636618E-3</v>
      </c>
      <c r="C2354">
        <v>-5.6284371987636618E-3</v>
      </c>
      <c r="L2354">
        <v>2330</v>
      </c>
      <c r="M2354">
        <v>1.5077410822951602E-2</v>
      </c>
      <c r="N2354">
        <v>-1.5077410822951602E-2</v>
      </c>
    </row>
    <row r="2355" spans="1:14" x14ac:dyDescent="0.45">
      <c r="A2355">
        <v>2331</v>
      </c>
      <c r="B2355">
        <v>7.0414394327474716E-3</v>
      </c>
      <c r="C2355">
        <v>-7.0414394327474716E-3</v>
      </c>
      <c r="L2355">
        <v>2331</v>
      </c>
      <c r="M2355">
        <v>1.3726049990397931E-2</v>
      </c>
      <c r="N2355">
        <v>-1.3726049990397931E-2</v>
      </c>
    </row>
    <row r="2356" spans="1:14" x14ac:dyDescent="0.45">
      <c r="A2356">
        <v>2332</v>
      </c>
      <c r="B2356">
        <v>1.3007448865123559E-2</v>
      </c>
      <c r="C2356">
        <v>-1.3007448865123559E-2</v>
      </c>
      <c r="L2356">
        <v>2332</v>
      </c>
      <c r="M2356">
        <v>8.7640219333649187E-3</v>
      </c>
      <c r="N2356">
        <v>-8.7640219333649187E-3</v>
      </c>
    </row>
    <row r="2357" spans="1:14" x14ac:dyDescent="0.45">
      <c r="A2357">
        <v>2333</v>
      </c>
      <c r="B2357">
        <v>5.9686044032412457E-3</v>
      </c>
      <c r="C2357">
        <v>-5.9686044032412457E-3</v>
      </c>
      <c r="L2357">
        <v>2333</v>
      </c>
      <c r="M2357">
        <v>1.4317270354640161E-2</v>
      </c>
      <c r="N2357">
        <v>-1.4317270354640161E-2</v>
      </c>
    </row>
    <row r="2358" spans="1:14" x14ac:dyDescent="0.45">
      <c r="A2358">
        <v>2334</v>
      </c>
      <c r="B2358">
        <v>1.9912647816571882E-3</v>
      </c>
      <c r="C2358">
        <v>-1.9912647816571882E-3</v>
      </c>
      <c r="L2358">
        <v>2334</v>
      </c>
      <c r="M2358">
        <v>1.7062222045764807E-2</v>
      </c>
      <c r="N2358">
        <v>-1.7062222045764807E-2</v>
      </c>
    </row>
    <row r="2359" spans="1:14" x14ac:dyDescent="0.45">
      <c r="A2359">
        <v>2335</v>
      </c>
      <c r="B2359">
        <v>1.1699113463286698E-2</v>
      </c>
      <c r="C2359">
        <v>-1.1699113463286698E-2</v>
      </c>
      <c r="L2359">
        <v>2335</v>
      </c>
      <c r="M2359">
        <v>8.1516865561140368E-3</v>
      </c>
      <c r="N2359">
        <v>-8.1516865561140368E-3</v>
      </c>
    </row>
    <row r="2360" spans="1:14" x14ac:dyDescent="0.45">
      <c r="A2360">
        <v>2336</v>
      </c>
      <c r="B2360">
        <v>4.5294354612206988E-3</v>
      </c>
      <c r="C2360">
        <v>-4.5294354612206988E-3</v>
      </c>
      <c r="L2360">
        <v>2336</v>
      </c>
      <c r="M2360">
        <v>1.3092599600138397E-2</v>
      </c>
      <c r="N2360">
        <v>-1.3092599600138397E-2</v>
      </c>
    </row>
    <row r="2361" spans="1:14" x14ac:dyDescent="0.45">
      <c r="A2361">
        <v>2337</v>
      </c>
      <c r="B2361">
        <v>7.4077733452617926E-3</v>
      </c>
      <c r="C2361">
        <v>-7.4077733452617926E-3</v>
      </c>
      <c r="L2361">
        <v>2337</v>
      </c>
      <c r="M2361">
        <v>1.0178727804944544E-2</v>
      </c>
      <c r="N2361">
        <v>-1.0178727804944544E-2</v>
      </c>
    </row>
    <row r="2362" spans="1:14" x14ac:dyDescent="0.45">
      <c r="A2362">
        <v>2338</v>
      </c>
      <c r="B2362">
        <v>-3.1374099935433074E-3</v>
      </c>
      <c r="C2362">
        <v>3.1374099935433074E-3</v>
      </c>
      <c r="L2362">
        <v>2338</v>
      </c>
      <c r="M2362">
        <v>1.733671721487727E-2</v>
      </c>
      <c r="N2362">
        <v>-1.733671721487727E-2</v>
      </c>
    </row>
    <row r="2363" spans="1:14" x14ac:dyDescent="0.45">
      <c r="A2363">
        <v>2339</v>
      </c>
      <c r="B2363">
        <v>9.4487765721272959E-3</v>
      </c>
      <c r="C2363">
        <v>-9.4487765721272959E-3</v>
      </c>
      <c r="L2363">
        <v>2339</v>
      </c>
      <c r="M2363">
        <v>5.9134951771970187E-3</v>
      </c>
      <c r="N2363">
        <v>-5.9134951771970187E-3</v>
      </c>
    </row>
    <row r="2364" spans="1:14" x14ac:dyDescent="0.45">
      <c r="A2364">
        <v>2340</v>
      </c>
      <c r="B2364">
        <v>8.3759415426210709E-3</v>
      </c>
      <c r="C2364">
        <v>-8.3759415426210709E-3</v>
      </c>
      <c r="L2364">
        <v>2340</v>
      </c>
      <c r="M2364">
        <v>6.0613002682575762E-3</v>
      </c>
      <c r="N2364">
        <v>-6.0613002682575762E-3</v>
      </c>
    </row>
    <row r="2365" spans="1:14" x14ac:dyDescent="0.45">
      <c r="A2365">
        <v>2341</v>
      </c>
      <c r="B2365">
        <v>9.2394429078333992E-3</v>
      </c>
      <c r="C2365">
        <v>-9.2394429078333992E-3</v>
      </c>
      <c r="L2365">
        <v>2341</v>
      </c>
      <c r="M2365">
        <v>5.1955847349028804E-3</v>
      </c>
      <c r="N2365">
        <v>-5.1955847349028804E-3</v>
      </c>
    </row>
    <row r="2366" spans="1:14" x14ac:dyDescent="0.45">
      <c r="A2366">
        <v>2342</v>
      </c>
      <c r="B2366">
        <v>1.091411222218458E-2</v>
      </c>
      <c r="C2366">
        <v>-1.091411222218458E-2</v>
      </c>
      <c r="L2366">
        <v>2342</v>
      </c>
      <c r="M2366">
        <v>3.611958759254047E-3</v>
      </c>
      <c r="N2366">
        <v>-3.611958759254047E-3</v>
      </c>
    </row>
    <row r="2367" spans="1:14" x14ac:dyDescent="0.45">
      <c r="A2367">
        <v>2343</v>
      </c>
      <c r="B2367">
        <v>4.735957155264283E-4</v>
      </c>
      <c r="C2367">
        <v>-4.735957155264283E-4</v>
      </c>
      <c r="L2367">
        <v>2343</v>
      </c>
      <c r="M2367">
        <v>1.2015733936697191E-2</v>
      </c>
      <c r="N2367">
        <v>-1.2015733936697191E-2</v>
      </c>
    </row>
    <row r="2368" spans="1:14" x14ac:dyDescent="0.45">
      <c r="A2368">
        <v>2344</v>
      </c>
      <c r="B2368">
        <v>1.3295282653527668E-2</v>
      </c>
      <c r="C2368">
        <v>-1.3295282653527668E-2</v>
      </c>
      <c r="L2368">
        <v>2344</v>
      </c>
      <c r="M2368">
        <v>-7.1661890751943246E-4</v>
      </c>
      <c r="N2368">
        <v>7.1661890751943246E-4</v>
      </c>
    </row>
    <row r="2369" spans="1:14" x14ac:dyDescent="0.45">
      <c r="A2369">
        <v>2345</v>
      </c>
      <c r="B2369">
        <v>1.007677756500899E-2</v>
      </c>
      <c r="C2369">
        <v>-1.007677756500899E-2</v>
      </c>
      <c r="L2369">
        <v>2345</v>
      </c>
      <c r="M2369">
        <v>1.6060325234321911E-3</v>
      </c>
      <c r="N2369">
        <v>-1.6060325234321911E-3</v>
      </c>
    </row>
    <row r="2370" spans="1:14" x14ac:dyDescent="0.45">
      <c r="A2370">
        <v>2346</v>
      </c>
      <c r="B2370">
        <v>1.0495444893596786E-2</v>
      </c>
      <c r="C2370">
        <v>-1.0495444893596786E-2</v>
      </c>
      <c r="L2370">
        <v>2346</v>
      </c>
      <c r="M2370">
        <v>8.2477704211209989E-4</v>
      </c>
      <c r="N2370">
        <v>-8.2477704211209989E-4</v>
      </c>
    </row>
    <row r="2371" spans="1:14" x14ac:dyDescent="0.45">
      <c r="A2371">
        <v>2347</v>
      </c>
      <c r="B2371">
        <v>2.0174314896939244E-3</v>
      </c>
      <c r="C2371">
        <v>-2.0174314896939244E-3</v>
      </c>
      <c r="L2371">
        <v>2347</v>
      </c>
      <c r="M2371">
        <v>7.1170509186901324E-3</v>
      </c>
      <c r="N2371">
        <v>-7.1170509186901324E-3</v>
      </c>
    </row>
    <row r="2372" spans="1:14" x14ac:dyDescent="0.45">
      <c r="A2372">
        <v>2348</v>
      </c>
      <c r="B2372">
        <v>2.1354628728842737E-2</v>
      </c>
      <c r="C2372">
        <v>-2.1354628728842737E-2</v>
      </c>
      <c r="L2372">
        <v>2348</v>
      </c>
      <c r="M2372">
        <v>-8.8247839028414606E-3</v>
      </c>
      <c r="N2372">
        <v>8.8247839028414606E-3</v>
      </c>
    </row>
    <row r="2373" spans="1:14" x14ac:dyDescent="0.45">
      <c r="A2373">
        <v>2349</v>
      </c>
      <c r="B2373">
        <v>6.5181052720127272E-3</v>
      </c>
      <c r="C2373">
        <v>-6.5181052720127272E-3</v>
      </c>
      <c r="L2373">
        <v>2349</v>
      </c>
      <c r="M2373">
        <v>2.8518182909426067E-3</v>
      </c>
      <c r="N2373">
        <v>-2.8518182909426067E-3</v>
      </c>
    </row>
    <row r="2374" spans="1:14" x14ac:dyDescent="0.45">
      <c r="A2374">
        <v>2350</v>
      </c>
      <c r="B2374">
        <v>5.3667701183962892E-3</v>
      </c>
      <c r="C2374">
        <v>-5.3667701183962892E-3</v>
      </c>
      <c r="L2374">
        <v>2350</v>
      </c>
      <c r="M2374">
        <v>3.5274987072194432E-3</v>
      </c>
      <c r="N2374">
        <v>-3.5274987072194432E-3</v>
      </c>
    </row>
    <row r="2375" spans="1:14" x14ac:dyDescent="0.45">
      <c r="A2375">
        <v>2351</v>
      </c>
      <c r="B2375">
        <v>-9.3940651845738146E-4</v>
      </c>
      <c r="C2375">
        <v>9.3940651845738146E-4</v>
      </c>
      <c r="L2375">
        <v>2351</v>
      </c>
      <c r="M2375">
        <v>8.2361466081486406E-3</v>
      </c>
      <c r="N2375">
        <v>-8.2361466081486406E-3</v>
      </c>
    </row>
    <row r="2376" spans="1:14" x14ac:dyDescent="0.45">
      <c r="A2376">
        <v>2352</v>
      </c>
      <c r="B2376">
        <v>1.860431241473501E-3</v>
      </c>
      <c r="C2376">
        <v>-1.860431241473501E-3</v>
      </c>
      <c r="L2376">
        <v>2352</v>
      </c>
      <c r="M2376">
        <v>5.8290351251624141E-3</v>
      </c>
      <c r="N2376">
        <v>-5.8290351251624141E-3</v>
      </c>
    </row>
    <row r="2377" spans="1:14" x14ac:dyDescent="0.45">
      <c r="A2377">
        <v>2353</v>
      </c>
      <c r="B2377">
        <v>-7.2717498633477901E-3</v>
      </c>
      <c r="C2377">
        <v>7.2717498633477901E-3</v>
      </c>
      <c r="L2377">
        <v>2353</v>
      </c>
      <c r="M2377">
        <v>1.2902564483060538E-2</v>
      </c>
      <c r="N2377">
        <v>-1.2902564483060538E-2</v>
      </c>
    </row>
    <row r="2378" spans="1:14" x14ac:dyDescent="0.45">
      <c r="A2378">
        <v>2354</v>
      </c>
      <c r="B2378">
        <v>3.9014344683390052E-3</v>
      </c>
      <c r="C2378">
        <v>-3.9014344683390052E-3</v>
      </c>
      <c r="L2378">
        <v>2354</v>
      </c>
      <c r="M2378">
        <v>3.2741185511156292E-3</v>
      </c>
      <c r="N2378">
        <v>-3.2741185511156292E-3</v>
      </c>
    </row>
    <row r="2379" spans="1:14" x14ac:dyDescent="0.45">
      <c r="A2379">
        <v>2355</v>
      </c>
      <c r="B2379">
        <v>-5.9895811695476649E-3</v>
      </c>
      <c r="C2379">
        <v>5.9895811695476649E-3</v>
      </c>
      <c r="L2379">
        <v>2355</v>
      </c>
      <c r="M2379">
        <v>1.104444333829924E-2</v>
      </c>
      <c r="N2379">
        <v>-1.104444333829924E-2</v>
      </c>
    </row>
    <row r="2380" spans="1:14" x14ac:dyDescent="0.45">
      <c r="A2380">
        <v>2356</v>
      </c>
      <c r="B2380">
        <v>1.7295977012898155E-3</v>
      </c>
      <c r="C2380">
        <v>-1.7295977012898155E-3</v>
      </c>
      <c r="L2380">
        <v>2356</v>
      </c>
      <c r="M2380">
        <v>4.3720992275654872E-3</v>
      </c>
      <c r="N2380">
        <v>-4.3720992275654872E-3</v>
      </c>
    </row>
    <row r="2381" spans="1:14" x14ac:dyDescent="0.45">
      <c r="A2381">
        <v>2357</v>
      </c>
      <c r="B2381">
        <v>-1.2923758799283031E-2</v>
      </c>
      <c r="C2381">
        <v>1.2923758799283031E-2</v>
      </c>
      <c r="L2381">
        <v>2357</v>
      </c>
      <c r="M2381">
        <v>1.5922011343297647E-2</v>
      </c>
      <c r="N2381">
        <v>-1.5922011343297647E-2</v>
      </c>
    </row>
    <row r="2382" spans="1:14" x14ac:dyDescent="0.45">
      <c r="A2382">
        <v>2358</v>
      </c>
      <c r="B2382">
        <v>4.7387691255145956E-3</v>
      </c>
      <c r="C2382">
        <v>-4.7387691255145956E-3</v>
      </c>
      <c r="L2382">
        <v>2358</v>
      </c>
      <c r="M2382">
        <v>1.1837322632591686E-3</v>
      </c>
      <c r="N2382">
        <v>-1.1837322632591686E-3</v>
      </c>
    </row>
    <row r="2383" spans="1:14" x14ac:dyDescent="0.45">
      <c r="A2383">
        <v>2359</v>
      </c>
      <c r="B2383">
        <v>-8.3184181848172788E-3</v>
      </c>
      <c r="C2383">
        <v>8.3184181848172788E-3</v>
      </c>
      <c r="L2383">
        <v>2359</v>
      </c>
      <c r="M2383">
        <v>1.0643258091134868E-2</v>
      </c>
      <c r="N2383">
        <v>-1.0643258091134868E-2</v>
      </c>
    </row>
    <row r="2384" spans="1:14" x14ac:dyDescent="0.45">
      <c r="A2384">
        <v>2360</v>
      </c>
      <c r="B2384">
        <v>1.1725280171323436E-2</v>
      </c>
      <c r="C2384">
        <v>-1.1725280171323436E-2</v>
      </c>
      <c r="L2384">
        <v>2360</v>
      </c>
      <c r="M2384">
        <v>-6.1009472247254672E-3</v>
      </c>
      <c r="N2384">
        <v>6.1009472247254672E-3</v>
      </c>
    </row>
    <row r="2385" spans="1:14" x14ac:dyDescent="0.45">
      <c r="A2385">
        <v>2361</v>
      </c>
      <c r="B2385">
        <v>-7.4287501115682126E-3</v>
      </c>
      <c r="C2385">
        <v>7.4287501115682126E-3</v>
      </c>
      <c r="L2385">
        <v>2361</v>
      </c>
      <c r="M2385">
        <v>9.1440921675206392E-3</v>
      </c>
      <c r="N2385">
        <v>-9.1440921675206392E-3</v>
      </c>
    </row>
    <row r="2386" spans="1:14" x14ac:dyDescent="0.45">
      <c r="A2386">
        <v>2362</v>
      </c>
      <c r="B2386">
        <v>-2.0384082560003444E-3</v>
      </c>
      <c r="C2386">
        <v>2.0384082560003444E-3</v>
      </c>
      <c r="L2386">
        <v>2362</v>
      </c>
      <c r="M2386">
        <v>4.4987893056173938E-3</v>
      </c>
      <c r="N2386">
        <v>-4.4987893056173938E-3</v>
      </c>
    </row>
    <row r="2387" spans="1:14" x14ac:dyDescent="0.45">
      <c r="A2387">
        <v>2363</v>
      </c>
      <c r="B2387">
        <v>-9.7575871268378248E-3</v>
      </c>
      <c r="C2387">
        <v>9.7575871268378248E-3</v>
      </c>
      <c r="L2387">
        <v>2363</v>
      </c>
      <c r="M2387">
        <v>9.9253476488407304E-3</v>
      </c>
      <c r="N2387">
        <v>-9.9253476488407304E-3</v>
      </c>
    </row>
    <row r="2388" spans="1:14" x14ac:dyDescent="0.45">
      <c r="A2388">
        <v>2364</v>
      </c>
      <c r="B2388">
        <v>-3.3467436578372058E-3</v>
      </c>
      <c r="C2388">
        <v>3.3467436578372058E-3</v>
      </c>
      <c r="L2388">
        <v>2364</v>
      </c>
      <c r="M2388">
        <v>4.2242941365049289E-3</v>
      </c>
      <c r="N2388">
        <v>-4.2242941365049289E-3</v>
      </c>
    </row>
    <row r="2389" spans="1:14" x14ac:dyDescent="0.45">
      <c r="A2389">
        <v>2365</v>
      </c>
      <c r="B2389">
        <v>-4.8382460159312277E-3</v>
      </c>
      <c r="C2389">
        <v>4.8382460159312277E-3</v>
      </c>
      <c r="L2389">
        <v>2365</v>
      </c>
      <c r="M2389">
        <v>5.1744697218942294E-3</v>
      </c>
      <c r="N2389">
        <v>-5.1744697218942294E-3</v>
      </c>
    </row>
    <row r="2390" spans="1:14" x14ac:dyDescent="0.45">
      <c r="A2390">
        <v>2366</v>
      </c>
      <c r="B2390">
        <v>9.0301092435395008E-3</v>
      </c>
      <c r="C2390">
        <v>-9.0301092435395008E-3</v>
      </c>
      <c r="L2390">
        <v>2366</v>
      </c>
      <c r="M2390">
        <v>-6.6499375629503954E-3</v>
      </c>
      <c r="N2390">
        <v>6.6499375629503954E-3</v>
      </c>
    </row>
    <row r="2391" spans="1:14" x14ac:dyDescent="0.45">
      <c r="A2391">
        <v>2367</v>
      </c>
      <c r="B2391">
        <v>-6.2540602201653465E-4</v>
      </c>
      <c r="C2391">
        <v>6.2540602201653465E-4</v>
      </c>
      <c r="L2391">
        <v>2367</v>
      </c>
      <c r="M2391">
        <v>9.3035210715535551E-4</v>
      </c>
      <c r="N2391">
        <v>-9.3035210715535551E-4</v>
      </c>
    </row>
    <row r="2392" spans="1:14" x14ac:dyDescent="0.45">
      <c r="A2392">
        <v>2368</v>
      </c>
      <c r="B2392">
        <v>-1.9360768976320386E-2</v>
      </c>
      <c r="C2392">
        <v>1.9360768976320386E-2</v>
      </c>
      <c r="L2392">
        <v>2368</v>
      </c>
      <c r="M2392">
        <v>1.6006471395332251E-2</v>
      </c>
      <c r="N2392">
        <v>-1.6006471395332251E-2</v>
      </c>
    </row>
    <row r="2393" spans="1:14" x14ac:dyDescent="0.45">
      <c r="A2393">
        <v>2369</v>
      </c>
      <c r="B2393">
        <v>-1.0179066425675919E-3</v>
      </c>
      <c r="C2393">
        <v>1.0179066425675919E-3</v>
      </c>
      <c r="L2393">
        <v>2369</v>
      </c>
      <c r="M2393">
        <v>-6.1104384247617511E-4</v>
      </c>
      <c r="N2393">
        <v>6.1104384247617511E-4</v>
      </c>
    </row>
    <row r="2394" spans="1:14" x14ac:dyDescent="0.45">
      <c r="A2394">
        <v>2370</v>
      </c>
      <c r="B2394">
        <v>3.3257668915307867E-3</v>
      </c>
      <c r="C2394">
        <v>-3.3257668915307867E-3</v>
      </c>
      <c r="L2394">
        <v>2370</v>
      </c>
      <c r="M2394">
        <v>-4.3484011450074236E-3</v>
      </c>
      <c r="N2394">
        <v>4.3484011450074236E-3</v>
      </c>
    </row>
    <row r="2395" spans="1:14" x14ac:dyDescent="0.45">
      <c r="A2395">
        <v>2371</v>
      </c>
      <c r="B2395">
        <v>2.0697649057673986E-3</v>
      </c>
      <c r="C2395">
        <v>-2.0697649057673986E-3</v>
      </c>
      <c r="L2395">
        <v>2371</v>
      </c>
      <c r="M2395">
        <v>-3.5882606766959825E-3</v>
      </c>
      <c r="N2395">
        <v>3.5882606766959825E-3</v>
      </c>
    </row>
    <row r="2396" spans="1:14" x14ac:dyDescent="0.45">
      <c r="A2396">
        <v>2372</v>
      </c>
      <c r="B2396">
        <v>4.1369348406696399E-3</v>
      </c>
      <c r="C2396">
        <v>-4.1369348406696399E-3</v>
      </c>
      <c r="L2396">
        <v>2372</v>
      </c>
      <c r="M2396">
        <v>-5.3408067564140261E-3</v>
      </c>
      <c r="N2396">
        <v>5.3408067564140261E-3</v>
      </c>
    </row>
    <row r="2397" spans="1:14" x14ac:dyDescent="0.45">
      <c r="A2397">
        <v>2373</v>
      </c>
      <c r="B2397">
        <v>-9.8884206670215111E-3</v>
      </c>
      <c r="C2397">
        <v>9.8884206670215111E-3</v>
      </c>
      <c r="L2397">
        <v>2373</v>
      </c>
      <c r="M2397">
        <v>5.7445750731278094E-3</v>
      </c>
      <c r="N2397">
        <v>-5.7445750731278094E-3</v>
      </c>
    </row>
    <row r="2398" spans="1:14" x14ac:dyDescent="0.45">
      <c r="A2398">
        <v>2374</v>
      </c>
      <c r="B2398">
        <v>-1.7244077595594976E-3</v>
      </c>
      <c r="C2398">
        <v>1.7244077595594976E-3</v>
      </c>
      <c r="L2398">
        <v>2374</v>
      </c>
      <c r="M2398">
        <v>-1.2233792197270587E-3</v>
      </c>
      <c r="N2398">
        <v>1.2233792197270587E-3</v>
      </c>
    </row>
    <row r="2399" spans="1:14" x14ac:dyDescent="0.45">
      <c r="A2399">
        <v>2375</v>
      </c>
      <c r="B2399">
        <v>-1.4755428361854636E-2</v>
      </c>
      <c r="C2399">
        <v>1.4755428361854636E-2</v>
      </c>
      <c r="L2399">
        <v>2375</v>
      </c>
      <c r="M2399">
        <v>9.165207180529291E-3</v>
      </c>
      <c r="N2399">
        <v>-9.165207180529291E-3</v>
      </c>
    </row>
    <row r="2400" spans="1:14" x14ac:dyDescent="0.45">
      <c r="A2400">
        <v>2376</v>
      </c>
      <c r="B2400">
        <v>8.9516091194292886E-3</v>
      </c>
      <c r="C2400">
        <v>-8.9516091194292886E-3</v>
      </c>
      <c r="L2400">
        <v>2376</v>
      </c>
      <c r="M2400">
        <v>-1.184423076307857E-2</v>
      </c>
      <c r="N2400">
        <v>1.184423076307857E-2</v>
      </c>
    </row>
    <row r="2401" spans="1:14" x14ac:dyDescent="0.45">
      <c r="A2401">
        <v>2377</v>
      </c>
      <c r="B2401">
        <v>8.1404411702904345E-3</v>
      </c>
      <c r="C2401">
        <v>-8.1404411702904345E-3</v>
      </c>
      <c r="L2401">
        <v>2377</v>
      </c>
      <c r="M2401">
        <v>-1.133747045087094E-2</v>
      </c>
      <c r="N2401">
        <v>1.133747045087094E-2</v>
      </c>
    </row>
    <row r="2402" spans="1:14" x14ac:dyDescent="0.45">
      <c r="A2402">
        <v>2378</v>
      </c>
      <c r="B2402">
        <v>-4.3410785632332204E-3</v>
      </c>
      <c r="C2402">
        <v>4.3410785632332204E-3</v>
      </c>
      <c r="L2402">
        <v>2378</v>
      </c>
      <c r="M2402">
        <v>-3.2926504945748674E-3</v>
      </c>
      <c r="N2402">
        <v>3.2926504945748674E-3</v>
      </c>
    </row>
    <row r="2403" spans="1:14" x14ac:dyDescent="0.45">
      <c r="A2403">
        <v>2379</v>
      </c>
      <c r="B2403">
        <v>-1.035942141168278E-2</v>
      </c>
      <c r="C2403">
        <v>1.035942141168278E-2</v>
      </c>
      <c r="L2403">
        <v>2379</v>
      </c>
      <c r="M2403">
        <v>1.1203872242332158E-3</v>
      </c>
      <c r="N2403">
        <v>-1.1203872242332158E-3</v>
      </c>
    </row>
    <row r="2404" spans="1:14" x14ac:dyDescent="0.45">
      <c r="A2404">
        <v>2380</v>
      </c>
      <c r="B2404">
        <v>-8.1875846446335925E-3</v>
      </c>
      <c r="C2404">
        <v>8.1875846446335925E-3</v>
      </c>
      <c r="L2404">
        <v>2380</v>
      </c>
      <c r="M2404">
        <v>-6.3215885548482693E-4</v>
      </c>
      <c r="N2404">
        <v>6.3215885548482693E-4</v>
      </c>
    </row>
    <row r="2405" spans="1:14" x14ac:dyDescent="0.45">
      <c r="A2405">
        <v>2381</v>
      </c>
      <c r="B2405">
        <v>-1.8261767238777427E-2</v>
      </c>
      <c r="C2405">
        <v>1.8261767238777427E-2</v>
      </c>
      <c r="L2405">
        <v>2381</v>
      </c>
      <c r="M2405">
        <v>6.5891755934738543E-3</v>
      </c>
      <c r="N2405">
        <v>-6.5891755934738543E-3</v>
      </c>
    </row>
    <row r="2406" spans="1:14" x14ac:dyDescent="0.45">
      <c r="A2406">
        <v>2382</v>
      </c>
      <c r="B2406">
        <v>5.9162709871677707E-3</v>
      </c>
      <c r="C2406">
        <v>-5.9162709871677707E-3</v>
      </c>
      <c r="L2406">
        <v>2382</v>
      </c>
      <c r="M2406">
        <v>-1.3195591595632241E-2</v>
      </c>
      <c r="N2406">
        <v>1.3195591595632241E-2</v>
      </c>
    </row>
    <row r="2407" spans="1:14" x14ac:dyDescent="0.45">
      <c r="A2407">
        <v>2383</v>
      </c>
      <c r="B2407">
        <v>-1.0804255448307315E-2</v>
      </c>
      <c r="C2407">
        <v>1.0804255448307315E-2</v>
      </c>
      <c r="L2407">
        <v>2383</v>
      </c>
      <c r="M2407">
        <v>-8.0107895955403626E-4</v>
      </c>
      <c r="N2407">
        <v>8.0107895955403626E-4</v>
      </c>
    </row>
    <row r="2408" spans="1:14" x14ac:dyDescent="0.45">
      <c r="A2408">
        <v>2384</v>
      </c>
      <c r="B2408">
        <v>1.7295977012898155E-3</v>
      </c>
      <c r="C2408">
        <v>-1.7295977012898155E-3</v>
      </c>
      <c r="L2408">
        <v>2384</v>
      </c>
      <c r="M2408">
        <v>-1.0978515229723873E-2</v>
      </c>
      <c r="N2408">
        <v>1.0978515229723873E-2</v>
      </c>
    </row>
    <row r="2409" spans="1:14" x14ac:dyDescent="0.45">
      <c r="A2409">
        <v>2385</v>
      </c>
      <c r="B2409">
        <v>2.7762660227593043E-3</v>
      </c>
      <c r="C2409">
        <v>-2.7762660227593043E-3</v>
      </c>
      <c r="L2409">
        <v>2385</v>
      </c>
      <c r="M2409">
        <v>-1.2055380893165078E-2</v>
      </c>
      <c r="N2409">
        <v>1.2055380893165078E-2</v>
      </c>
    </row>
    <row r="2410" spans="1:14" x14ac:dyDescent="0.45">
      <c r="A2410">
        <v>2386</v>
      </c>
      <c r="B2410">
        <v>-2.7449093729922502E-3</v>
      </c>
      <c r="C2410">
        <v>2.7449093729922502E-3</v>
      </c>
      <c r="L2410">
        <v>2386</v>
      </c>
      <c r="M2410">
        <v>-8.1068734605473196E-3</v>
      </c>
      <c r="N2410">
        <v>8.1068734605473196E-3</v>
      </c>
    </row>
    <row r="2411" spans="1:14" x14ac:dyDescent="0.45">
      <c r="A2411">
        <v>2387</v>
      </c>
      <c r="B2411">
        <v>-1.4889073872288629E-3</v>
      </c>
      <c r="C2411">
        <v>1.4889073872288629E-3</v>
      </c>
      <c r="L2411">
        <v>2387</v>
      </c>
      <c r="M2411">
        <v>-9.1415090979712239E-3</v>
      </c>
      <c r="N2411">
        <v>9.1415090979712239E-3</v>
      </c>
    </row>
    <row r="2412" spans="1:14" x14ac:dyDescent="0.45">
      <c r="A2412">
        <v>2388</v>
      </c>
      <c r="B2412">
        <v>-1.1929423893887016E-2</v>
      </c>
      <c r="C2412">
        <v>1.1929423893887016E-2</v>
      </c>
      <c r="L2412">
        <v>2388</v>
      </c>
      <c r="M2412">
        <v>-2.3213598961769168E-3</v>
      </c>
      <c r="N2412">
        <v>2.3213598961769168E-3</v>
      </c>
    </row>
    <row r="2413" spans="1:14" x14ac:dyDescent="0.45">
      <c r="A2413">
        <v>2389</v>
      </c>
      <c r="B2413">
        <v>-1.1484589857262485E-2</v>
      </c>
      <c r="C2413">
        <v>1.1484589857262485E-2</v>
      </c>
      <c r="L2413">
        <v>2389</v>
      </c>
      <c r="M2413">
        <v>-6.2909823418033266E-3</v>
      </c>
      <c r="N2413">
        <v>6.2909823418033266E-3</v>
      </c>
    </row>
    <row r="2414" spans="1:14" x14ac:dyDescent="0.45">
      <c r="A2414">
        <v>2390</v>
      </c>
      <c r="B2414">
        <v>-1.8235600530740685E-2</v>
      </c>
      <c r="C2414">
        <v>1.8235600530740685E-2</v>
      </c>
      <c r="L2414">
        <v>2390</v>
      </c>
      <c r="M2414">
        <v>-2.9970403124537507E-3</v>
      </c>
      <c r="N2414">
        <v>2.9970403124537507E-3</v>
      </c>
    </row>
    <row r="2415" spans="1:14" x14ac:dyDescent="0.45">
      <c r="A2415">
        <v>2391</v>
      </c>
      <c r="B2415">
        <v>-1.8418767486997847E-2</v>
      </c>
      <c r="C2415">
        <v>1.8418767486997847E-2</v>
      </c>
      <c r="L2415">
        <v>2391</v>
      </c>
      <c r="M2415">
        <v>-3.0815003644883562E-3</v>
      </c>
      <c r="N2415">
        <v>3.0815003644883562E-3</v>
      </c>
    </row>
    <row r="2416" spans="1:14" x14ac:dyDescent="0.45">
      <c r="A2416">
        <v>2392</v>
      </c>
      <c r="B2416">
        <v>-2.0119603509385763E-2</v>
      </c>
      <c r="C2416">
        <v>2.0119603509385763E-2</v>
      </c>
      <c r="L2416">
        <v>2392</v>
      </c>
      <c r="M2416">
        <v>-2.5958550652893818E-3</v>
      </c>
      <c r="N2416">
        <v>2.5958550652893818E-3</v>
      </c>
    </row>
    <row r="2417" spans="1:14" x14ac:dyDescent="0.45">
      <c r="A2417">
        <v>2393</v>
      </c>
      <c r="B2417">
        <v>-3.8439111105352149E-3</v>
      </c>
      <c r="C2417">
        <v>3.8439111105352149E-3</v>
      </c>
      <c r="L2417">
        <v>2393</v>
      </c>
      <c r="M2417">
        <v>-1.7122984015241347E-2</v>
      </c>
      <c r="N2417">
        <v>1.7122984015241347E-2</v>
      </c>
    </row>
    <row r="2418" spans="1:14" x14ac:dyDescent="0.45">
      <c r="A2418">
        <v>2394</v>
      </c>
      <c r="B2418">
        <v>-3.7130775703515268E-3</v>
      </c>
      <c r="C2418">
        <v>3.7130775703515268E-3</v>
      </c>
      <c r="L2418">
        <v>2394</v>
      </c>
      <c r="M2418">
        <v>-1.8199849678682555E-2</v>
      </c>
      <c r="N2418">
        <v>1.8199849678682555E-2</v>
      </c>
    </row>
    <row r="2419" spans="1:14" x14ac:dyDescent="0.45">
      <c r="A2419">
        <v>2395</v>
      </c>
      <c r="B2419">
        <v>-2.2239106860361478E-2</v>
      </c>
      <c r="C2419">
        <v>2.2239106860361478E-2</v>
      </c>
      <c r="L2419">
        <v>2395</v>
      </c>
      <c r="M2419">
        <v>-4.0316759498776568E-3</v>
      </c>
      <c r="N2419">
        <v>4.0316759498776568E-3</v>
      </c>
    </row>
    <row r="2420" spans="1:14" x14ac:dyDescent="0.45">
      <c r="A2420">
        <v>2396</v>
      </c>
      <c r="B2420">
        <v>-7.4810835276416868E-3</v>
      </c>
      <c r="C2420">
        <v>7.4810835276416868E-3</v>
      </c>
      <c r="L2420">
        <v>2396</v>
      </c>
      <c r="M2420">
        <v>-1.7439709210371114E-2</v>
      </c>
      <c r="N2420">
        <v>1.7439709210371114E-2</v>
      </c>
    </row>
    <row r="2421" spans="1:14" x14ac:dyDescent="0.45">
      <c r="A2421">
        <v>2397</v>
      </c>
      <c r="B2421">
        <v>-6.6437488704660964E-3</v>
      </c>
      <c r="C2421">
        <v>6.6437488704660964E-3</v>
      </c>
      <c r="L2421">
        <v>2397</v>
      </c>
      <c r="M2421">
        <v>-1.8748840016907482E-2</v>
      </c>
      <c r="N2421">
        <v>1.8748840016907482E-2</v>
      </c>
    </row>
    <row r="2422" spans="1:14" x14ac:dyDescent="0.45">
      <c r="A2422">
        <v>2398</v>
      </c>
      <c r="B2422">
        <v>-7.0624161990538916E-3</v>
      </c>
      <c r="C2422">
        <v>7.0624161990538916E-3</v>
      </c>
      <c r="L2422">
        <v>2398</v>
      </c>
      <c r="M2422">
        <v>-2.1219296538919661E-2</v>
      </c>
      <c r="N2422">
        <v>2.1219296538919661E-2</v>
      </c>
    </row>
    <row r="2423" spans="1:14" x14ac:dyDescent="0.45">
      <c r="A2423">
        <v>2399</v>
      </c>
      <c r="B2423">
        <v>3.6269652309782949E-2</v>
      </c>
      <c r="C2423">
        <v>0.96373034769021704</v>
      </c>
      <c r="L2423">
        <v>2399</v>
      </c>
      <c r="M2423">
        <v>3.7163714430000667E-2</v>
      </c>
      <c r="N2423">
        <v>0.96283628556999934</v>
      </c>
    </row>
    <row r="2424" spans="1:14" x14ac:dyDescent="0.45">
      <c r="A2424">
        <v>2400</v>
      </c>
      <c r="B2424">
        <v>2.7320638161218817E-2</v>
      </c>
      <c r="C2424">
        <v>-2.7320638161218817E-2</v>
      </c>
      <c r="L2424">
        <v>2400</v>
      </c>
      <c r="M2424">
        <v>4.3519333345604649E-2</v>
      </c>
      <c r="N2424">
        <v>-4.3519333345604649E-2</v>
      </c>
    </row>
    <row r="2425" spans="1:14" x14ac:dyDescent="0.45">
      <c r="A2425">
        <v>2401</v>
      </c>
      <c r="B2425">
        <v>4.922217278796788E-2</v>
      </c>
      <c r="C2425">
        <v>-4.922217278796788E-2</v>
      </c>
      <c r="L2425">
        <v>2401</v>
      </c>
      <c r="M2425">
        <v>2.2467665375979492E-2</v>
      </c>
      <c r="N2425">
        <v>-2.2467665375979492E-2</v>
      </c>
    </row>
    <row r="2426" spans="1:14" x14ac:dyDescent="0.45">
      <c r="A2426">
        <v>2402</v>
      </c>
      <c r="B2426">
        <v>3.8179821996464768E-2</v>
      </c>
      <c r="C2426">
        <v>-3.8179821996464768E-2</v>
      </c>
      <c r="L2426">
        <v>2402</v>
      </c>
      <c r="M2426">
        <v>2.5972757535415579E-2</v>
      </c>
      <c r="N2426">
        <v>-2.5972757535415579E-2</v>
      </c>
    </row>
    <row r="2427" spans="1:14" x14ac:dyDescent="0.45">
      <c r="A2427">
        <v>2403</v>
      </c>
      <c r="B2427">
        <v>4.1241326836763022E-2</v>
      </c>
      <c r="C2427">
        <v>-4.1241326836763022E-2</v>
      </c>
      <c r="L2427">
        <v>2403</v>
      </c>
      <c r="M2427">
        <v>2.0461739140157635E-2</v>
      </c>
      <c r="N2427">
        <v>-2.0461739140157635E-2</v>
      </c>
    </row>
    <row r="2428" spans="1:14" x14ac:dyDescent="0.45">
      <c r="A2428">
        <v>2404</v>
      </c>
      <c r="B2428">
        <v>1.4839118427695166E-2</v>
      </c>
      <c r="C2428">
        <v>-1.4839118427695166E-2</v>
      </c>
      <c r="L2428">
        <v>2404</v>
      </c>
      <c r="M2428">
        <v>3.8578420301580291E-2</v>
      </c>
      <c r="N2428">
        <v>-3.8578420301580291E-2</v>
      </c>
    </row>
    <row r="2429" spans="1:14" x14ac:dyDescent="0.45">
      <c r="A2429">
        <v>2405</v>
      </c>
      <c r="B2429">
        <v>3.7133153674995277E-2</v>
      </c>
      <c r="C2429">
        <v>-3.7133153674995277E-2</v>
      </c>
      <c r="L2429">
        <v>2405</v>
      </c>
      <c r="M2429">
        <v>1.5584171135159228E-2</v>
      </c>
      <c r="N2429">
        <v>-1.5584171135159228E-2</v>
      </c>
    </row>
    <row r="2430" spans="1:14" x14ac:dyDescent="0.45">
      <c r="A2430">
        <v>2406</v>
      </c>
      <c r="B2430">
        <v>3.2972647097154063E-2</v>
      </c>
      <c r="C2430">
        <v>-3.2972647097154063E-2</v>
      </c>
      <c r="L2430">
        <v>2406</v>
      </c>
      <c r="M2430">
        <v>1.8455812904335782E-2</v>
      </c>
      <c r="N2430">
        <v>-1.8455812904335782E-2</v>
      </c>
    </row>
    <row r="2431" spans="1:14" x14ac:dyDescent="0.45">
      <c r="A2431">
        <v>2407</v>
      </c>
      <c r="B2431">
        <v>3.3391314425741857E-2</v>
      </c>
      <c r="C2431">
        <v>-3.3391314425741857E-2</v>
      </c>
      <c r="L2431">
        <v>2407</v>
      </c>
      <c r="M2431">
        <v>1.6682151811609085E-2</v>
      </c>
      <c r="N2431">
        <v>-1.6682151811609085E-2</v>
      </c>
    </row>
    <row r="2432" spans="1:14" x14ac:dyDescent="0.45">
      <c r="A2432">
        <v>2408</v>
      </c>
      <c r="B2432">
        <v>3.0303642877406868E-2</v>
      </c>
      <c r="C2432">
        <v>-3.0303642877406868E-2</v>
      </c>
      <c r="L2432">
        <v>2408</v>
      </c>
      <c r="M2432">
        <v>1.8265777787257919E-2</v>
      </c>
      <c r="N2432">
        <v>-1.8265777787257919E-2</v>
      </c>
    </row>
    <row r="2433" spans="1:14" x14ac:dyDescent="0.45">
      <c r="A2433">
        <v>2409</v>
      </c>
      <c r="B2433">
        <v>2.862897356305568E-2</v>
      </c>
      <c r="C2433">
        <v>-2.862897356305568E-2</v>
      </c>
      <c r="L2433">
        <v>2409</v>
      </c>
      <c r="M2433">
        <v>1.9363758463707779E-2</v>
      </c>
      <c r="N2433">
        <v>-1.9363758463707779E-2</v>
      </c>
    </row>
    <row r="2434" spans="1:14" x14ac:dyDescent="0.45">
      <c r="A2434">
        <v>2410</v>
      </c>
      <c r="B2434">
        <v>2.0517294071667143E-2</v>
      </c>
      <c r="C2434">
        <v>-2.0517294071667143E-2</v>
      </c>
      <c r="L2434">
        <v>2410</v>
      </c>
      <c r="M2434">
        <v>2.4853661845957071E-2</v>
      </c>
      <c r="N2434">
        <v>-2.4853661845957071E-2</v>
      </c>
    </row>
    <row r="2435" spans="1:14" x14ac:dyDescent="0.45">
      <c r="A2435">
        <v>2411</v>
      </c>
      <c r="B2435">
        <v>2.4730134065581832E-2</v>
      </c>
      <c r="C2435">
        <v>-2.4730134065581832E-2</v>
      </c>
      <c r="L2435">
        <v>2411</v>
      </c>
      <c r="M2435">
        <v>2.1285224647495032E-2</v>
      </c>
      <c r="N2435">
        <v>-2.1285224647495032E-2</v>
      </c>
    </row>
    <row r="2436" spans="1:14" x14ac:dyDescent="0.45">
      <c r="A2436">
        <v>2412</v>
      </c>
      <c r="B2436">
        <v>4.1005826464432391E-2</v>
      </c>
      <c r="C2436">
        <v>-4.1005826464432391E-2</v>
      </c>
      <c r="L2436">
        <v>2412</v>
      </c>
      <c r="M2436">
        <v>7.8138463479756181E-3</v>
      </c>
      <c r="N2436">
        <v>-7.8138463479756181E-3</v>
      </c>
    </row>
    <row r="2437" spans="1:14" x14ac:dyDescent="0.45">
      <c r="A2437">
        <v>2413</v>
      </c>
      <c r="B2437">
        <v>2.5776802387051323E-2</v>
      </c>
      <c r="C2437">
        <v>-2.5776802387051323E-2</v>
      </c>
      <c r="L2437">
        <v>2413</v>
      </c>
      <c r="M2437">
        <v>1.8899228177517456E-2</v>
      </c>
      <c r="N2437">
        <v>-1.8899228177517456E-2</v>
      </c>
    </row>
    <row r="2438" spans="1:14" x14ac:dyDescent="0.45">
      <c r="A2438">
        <v>2414</v>
      </c>
      <c r="B2438">
        <v>3.5929485105305366E-2</v>
      </c>
      <c r="C2438">
        <v>-3.5929485105305366E-2</v>
      </c>
      <c r="L2438">
        <v>2414</v>
      </c>
      <c r="M2438">
        <v>1.0052037726892636E-2</v>
      </c>
      <c r="N2438">
        <v>-1.0052037726892636E-2</v>
      </c>
    </row>
    <row r="2439" spans="1:14" x14ac:dyDescent="0.45">
      <c r="A2439">
        <v>2415</v>
      </c>
      <c r="B2439">
        <v>1.7377289107258675E-2</v>
      </c>
      <c r="C2439">
        <v>-1.7377289107258675E-2</v>
      </c>
      <c r="L2439">
        <v>2415</v>
      </c>
      <c r="M2439">
        <v>2.4579166676844604E-2</v>
      </c>
      <c r="N2439">
        <v>-2.4579166676844604E-2</v>
      </c>
    </row>
    <row r="2440" spans="1:14" x14ac:dyDescent="0.45">
      <c r="A2440">
        <v>2416</v>
      </c>
      <c r="B2440">
        <v>2.3761965868222559E-2</v>
      </c>
      <c r="C2440">
        <v>-2.3761965868222559E-2</v>
      </c>
      <c r="L2440">
        <v>2416</v>
      </c>
      <c r="M2440">
        <v>1.8603617995396338E-2</v>
      </c>
      <c r="N2440">
        <v>-1.8603617995396338E-2</v>
      </c>
    </row>
    <row r="2441" spans="1:14" x14ac:dyDescent="0.45">
      <c r="A2441">
        <v>2417</v>
      </c>
      <c r="B2441">
        <v>5.0527696219554424E-3</v>
      </c>
      <c r="C2441">
        <v>-5.0527696219554424E-3</v>
      </c>
      <c r="L2441">
        <v>2417</v>
      </c>
      <c r="M2441">
        <v>3.3489702166495376E-2</v>
      </c>
      <c r="N2441">
        <v>-3.3489702166495376E-2</v>
      </c>
    </row>
    <row r="2442" spans="1:14" x14ac:dyDescent="0.45">
      <c r="A2442">
        <v>2418</v>
      </c>
      <c r="B2442">
        <v>2.76608053656964E-2</v>
      </c>
      <c r="C2442">
        <v>-2.76608053656964E-2</v>
      </c>
      <c r="L2442">
        <v>2418</v>
      </c>
      <c r="M2442">
        <v>1.5225215914012161E-2</v>
      </c>
      <c r="N2442">
        <v>-1.5225215914012161E-2</v>
      </c>
    </row>
    <row r="2443" spans="1:14" x14ac:dyDescent="0.45">
      <c r="A2443">
        <v>2419</v>
      </c>
      <c r="B2443">
        <v>2.4913301021838995E-2</v>
      </c>
      <c r="C2443">
        <v>-2.4913301021838995E-2</v>
      </c>
      <c r="L2443">
        <v>2419</v>
      </c>
      <c r="M2443">
        <v>1.7315602201868622E-2</v>
      </c>
      <c r="N2443">
        <v>-1.7315602201868622E-2</v>
      </c>
    </row>
    <row r="2444" spans="1:14" x14ac:dyDescent="0.45">
      <c r="A2444">
        <v>2420</v>
      </c>
      <c r="B2444">
        <v>1.2324302485918082E-3</v>
      </c>
      <c r="C2444">
        <v>-1.2324302485918082E-3</v>
      </c>
      <c r="L2444">
        <v>2420</v>
      </c>
      <c r="M2444">
        <v>3.6382458948680578E-2</v>
      </c>
      <c r="N2444">
        <v>-3.6382458948680578E-2</v>
      </c>
    </row>
    <row r="2445" spans="1:14" x14ac:dyDescent="0.45">
      <c r="A2445">
        <v>2421</v>
      </c>
      <c r="B2445">
        <v>2.4363800153067515E-2</v>
      </c>
      <c r="C2445">
        <v>-2.4363800153067515E-2</v>
      </c>
      <c r="L2445">
        <v>2421</v>
      </c>
      <c r="M2445">
        <v>1.7695672436024341E-2</v>
      </c>
      <c r="N2445">
        <v>-1.7695672436024341E-2</v>
      </c>
    </row>
    <row r="2446" spans="1:14" x14ac:dyDescent="0.45">
      <c r="A2446">
        <v>2422</v>
      </c>
      <c r="B2446">
        <v>6.3349383157555667E-3</v>
      </c>
      <c r="C2446">
        <v>-6.3349383157555667E-3</v>
      </c>
      <c r="L2446">
        <v>2422</v>
      </c>
      <c r="M2446">
        <v>3.2053881281907101E-2</v>
      </c>
      <c r="N2446">
        <v>-3.2053881281907101E-2</v>
      </c>
    </row>
    <row r="2447" spans="1:14" x14ac:dyDescent="0.45">
      <c r="A2447">
        <v>2423</v>
      </c>
      <c r="B2447">
        <v>2.3945132824479715E-2</v>
      </c>
      <c r="C2447">
        <v>-2.3945132824479715E-2</v>
      </c>
      <c r="L2447">
        <v>2423</v>
      </c>
      <c r="M2447">
        <v>1.7780132488058945E-2</v>
      </c>
      <c r="N2447">
        <v>-1.7780132488058945E-2</v>
      </c>
    </row>
    <row r="2448" spans="1:14" x14ac:dyDescent="0.45">
      <c r="A2448">
        <v>2424</v>
      </c>
      <c r="B2448">
        <v>3.5089338477879463E-3</v>
      </c>
      <c r="C2448">
        <v>-3.5089338477879463E-3</v>
      </c>
      <c r="L2448">
        <v>2424</v>
      </c>
      <c r="M2448">
        <v>3.1167050735543756E-2</v>
      </c>
      <c r="N2448">
        <v>-3.1167050735543756E-2</v>
      </c>
    </row>
    <row r="2449" spans="1:14" x14ac:dyDescent="0.45">
      <c r="A2449">
        <v>2425</v>
      </c>
      <c r="B2449">
        <v>1.6644621282230033E-2</v>
      </c>
      <c r="C2449">
        <v>-1.6644621282230033E-2</v>
      </c>
      <c r="L2449">
        <v>2425</v>
      </c>
      <c r="M2449">
        <v>2.0018323866975961E-2</v>
      </c>
      <c r="N2449">
        <v>-2.0018323866975961E-2</v>
      </c>
    </row>
    <row r="2450" spans="1:14" x14ac:dyDescent="0.45">
      <c r="A2450">
        <v>2426</v>
      </c>
      <c r="B2450">
        <v>2.4099321102449833E-3</v>
      </c>
      <c r="C2450">
        <v>-2.4099321102449833E-3</v>
      </c>
      <c r="L2450">
        <v>2426</v>
      </c>
      <c r="M2450">
        <v>3.1314855826604308E-2</v>
      </c>
      <c r="N2450">
        <v>-3.1314855826604308E-2</v>
      </c>
    </row>
    <row r="2451" spans="1:14" x14ac:dyDescent="0.45">
      <c r="A2451">
        <v>2427</v>
      </c>
      <c r="B2451">
        <v>2.0935961400254936E-2</v>
      </c>
      <c r="C2451">
        <v>-2.0935961400254936E-2</v>
      </c>
      <c r="L2451">
        <v>2427</v>
      </c>
      <c r="M2451">
        <v>1.505629580994295E-2</v>
      </c>
      <c r="N2451">
        <v>-1.505629580994295E-2</v>
      </c>
    </row>
    <row r="2452" spans="1:14" x14ac:dyDescent="0.45">
      <c r="A2452">
        <v>2428</v>
      </c>
      <c r="B2452">
        <v>2.0648127611850829E-2</v>
      </c>
      <c r="C2452">
        <v>-2.0648127611850829E-2</v>
      </c>
      <c r="L2452">
        <v>2428</v>
      </c>
      <c r="M2452">
        <v>1.4929605731891045E-2</v>
      </c>
      <c r="N2452">
        <v>-1.4929605731891045E-2</v>
      </c>
    </row>
    <row r="2453" spans="1:14" x14ac:dyDescent="0.45">
      <c r="A2453">
        <v>2429</v>
      </c>
      <c r="B2453">
        <v>1.1646780047213224E-2</v>
      </c>
      <c r="C2453">
        <v>-1.1646780047213224E-2</v>
      </c>
      <c r="L2453">
        <v>2429</v>
      </c>
      <c r="M2453">
        <v>2.1876445011737262E-2</v>
      </c>
      <c r="N2453">
        <v>-2.1876445011737262E-2</v>
      </c>
    </row>
    <row r="2454" spans="1:14" x14ac:dyDescent="0.45">
      <c r="A2454">
        <v>2430</v>
      </c>
      <c r="B2454">
        <v>1.9706126122528287E-2</v>
      </c>
      <c r="C2454">
        <v>-1.9706126122528287E-2</v>
      </c>
      <c r="L2454">
        <v>2430</v>
      </c>
      <c r="M2454">
        <v>1.3768280016415235E-2</v>
      </c>
      <c r="N2454">
        <v>-1.3768280016415235E-2</v>
      </c>
    </row>
    <row r="2455" spans="1:14" x14ac:dyDescent="0.45">
      <c r="A2455">
        <v>2431</v>
      </c>
      <c r="B2455">
        <v>2.9518641636304743E-2</v>
      </c>
      <c r="C2455">
        <v>-2.9518641636304743E-2</v>
      </c>
      <c r="L2455">
        <v>2431</v>
      </c>
      <c r="M2455">
        <v>5.3222748129547869E-3</v>
      </c>
      <c r="N2455">
        <v>-5.3222748129547869E-3</v>
      </c>
    </row>
    <row r="2456" spans="1:14" x14ac:dyDescent="0.45">
      <c r="A2456">
        <v>2432</v>
      </c>
      <c r="B2456">
        <v>1.243178128831534E-2</v>
      </c>
      <c r="C2456">
        <v>-1.243178128831534E-2</v>
      </c>
      <c r="L2456">
        <v>2432</v>
      </c>
      <c r="M2456">
        <v>1.8709193060439593E-2</v>
      </c>
      <c r="N2456">
        <v>-1.8709193060439593E-2</v>
      </c>
    </row>
    <row r="2457" spans="1:14" x14ac:dyDescent="0.45">
      <c r="A2457">
        <v>2433</v>
      </c>
      <c r="B2457">
        <v>2.9283141263974112E-2</v>
      </c>
      <c r="C2457">
        <v>-2.9283141263974112E-2</v>
      </c>
      <c r="L2457">
        <v>2433</v>
      </c>
      <c r="M2457">
        <v>3.9920289934097675E-3</v>
      </c>
      <c r="N2457">
        <v>-3.9920289934097675E-3</v>
      </c>
    </row>
    <row r="2458" spans="1:14" x14ac:dyDescent="0.45">
      <c r="A2458">
        <v>2434</v>
      </c>
      <c r="B2458">
        <v>2.6823470708520813E-2</v>
      </c>
      <c r="C2458">
        <v>-2.6823470708520813E-2</v>
      </c>
      <c r="L2458">
        <v>2434</v>
      </c>
      <c r="M2458">
        <v>4.1398340844703251E-3</v>
      </c>
      <c r="N2458">
        <v>-4.1398340844703251E-3</v>
      </c>
    </row>
    <row r="2459" spans="1:14" x14ac:dyDescent="0.45">
      <c r="A2459">
        <v>2435</v>
      </c>
      <c r="B2459">
        <v>1.101877905433153E-2</v>
      </c>
      <c r="C2459">
        <v>-1.101877905433153E-2</v>
      </c>
      <c r="L2459">
        <v>2435</v>
      </c>
      <c r="M2459">
        <v>1.6851071915678296E-2</v>
      </c>
      <c r="N2459">
        <v>-1.6851071915678296E-2</v>
      </c>
    </row>
    <row r="2460" spans="1:14" x14ac:dyDescent="0.45">
      <c r="A2460">
        <v>2436</v>
      </c>
      <c r="B2460">
        <v>1.5257785756282959E-2</v>
      </c>
      <c r="C2460">
        <v>-1.5257785756282959E-2</v>
      </c>
      <c r="L2460">
        <v>2436</v>
      </c>
      <c r="M2460">
        <v>1.3219289678190305E-2</v>
      </c>
      <c r="N2460">
        <v>-1.3219289678190305E-2</v>
      </c>
    </row>
    <row r="2461" spans="1:14" x14ac:dyDescent="0.45">
      <c r="A2461">
        <v>2437</v>
      </c>
      <c r="B2461">
        <v>1.8685624509095534E-2</v>
      </c>
      <c r="C2461">
        <v>-1.8685624509095534E-2</v>
      </c>
      <c r="L2461">
        <v>2437</v>
      </c>
      <c r="M2461">
        <v>9.6930825057455691E-3</v>
      </c>
      <c r="N2461">
        <v>-9.6930825057455691E-3</v>
      </c>
    </row>
    <row r="2462" spans="1:14" x14ac:dyDescent="0.45">
      <c r="A2462">
        <v>2438</v>
      </c>
      <c r="B2462">
        <v>2.5933802635271751E-2</v>
      </c>
      <c r="C2462">
        <v>-2.5933802635271751E-2</v>
      </c>
      <c r="L2462">
        <v>2438</v>
      </c>
      <c r="M2462">
        <v>3.7808788633232559E-3</v>
      </c>
      <c r="N2462">
        <v>-3.7808788633232559E-3</v>
      </c>
    </row>
    <row r="2463" spans="1:14" x14ac:dyDescent="0.45">
      <c r="A2463">
        <v>2439</v>
      </c>
      <c r="B2463">
        <v>1.1044945762368266E-2</v>
      </c>
      <c r="C2463">
        <v>-1.1044945762368266E-2</v>
      </c>
      <c r="L2463">
        <v>2439</v>
      </c>
      <c r="M2463">
        <v>1.5563056122150577E-2</v>
      </c>
      <c r="N2463">
        <v>-1.5563056122150577E-2</v>
      </c>
    </row>
    <row r="2464" spans="1:14" x14ac:dyDescent="0.45">
      <c r="A2464">
        <v>2440</v>
      </c>
      <c r="B2464">
        <v>2.5619802138830902E-2</v>
      </c>
      <c r="C2464">
        <v>-2.5619802138830902E-2</v>
      </c>
      <c r="L2464">
        <v>2440</v>
      </c>
      <c r="M2464">
        <v>3.7175338242973026E-3</v>
      </c>
      <c r="N2464">
        <v>-3.7175338242973026E-3</v>
      </c>
    </row>
    <row r="2465" spans="1:14" x14ac:dyDescent="0.45">
      <c r="A2465">
        <v>2441</v>
      </c>
      <c r="B2465">
        <v>2.7294471453182083E-2</v>
      </c>
      <c r="C2465">
        <v>-2.7294471453182083E-2</v>
      </c>
      <c r="L2465">
        <v>2441</v>
      </c>
      <c r="M2465">
        <v>6.3474192503423961E-4</v>
      </c>
      <c r="N2465">
        <v>-6.3474192503423961E-4</v>
      </c>
    </row>
    <row r="2466" spans="1:14" x14ac:dyDescent="0.45">
      <c r="A2466">
        <v>2442</v>
      </c>
      <c r="B2466">
        <v>1.1254279426662165E-2</v>
      </c>
      <c r="C2466">
        <v>-1.1254279426662165E-2</v>
      </c>
      <c r="L2466">
        <v>2442</v>
      </c>
      <c r="M2466">
        <v>1.294479450907784E-2</v>
      </c>
      <c r="N2466">
        <v>-1.294479450907784E-2</v>
      </c>
    </row>
    <row r="2467" spans="1:14" x14ac:dyDescent="0.45">
      <c r="A2467">
        <v>2443</v>
      </c>
      <c r="B2467">
        <v>-1.6197409274125493E-3</v>
      </c>
      <c r="C2467">
        <v>1.6197409274125493E-3</v>
      </c>
      <c r="L2467">
        <v>2443</v>
      </c>
      <c r="M2467">
        <v>2.276327555810061E-2</v>
      </c>
      <c r="N2467">
        <v>-2.276327555810061E-2</v>
      </c>
    </row>
    <row r="2468" spans="1:14" x14ac:dyDescent="0.45">
      <c r="A2468">
        <v>2444</v>
      </c>
      <c r="B2468">
        <v>6.5181052720127272E-3</v>
      </c>
      <c r="C2468">
        <v>-6.5181052720127272E-3</v>
      </c>
      <c r="L2468">
        <v>2444</v>
      </c>
      <c r="M2468">
        <v>1.5985356382323599E-2</v>
      </c>
      <c r="N2468">
        <v>-1.5985356382323599E-2</v>
      </c>
    </row>
    <row r="2469" spans="1:14" x14ac:dyDescent="0.45">
      <c r="A2469">
        <v>2445</v>
      </c>
      <c r="B2469">
        <v>1.2693448368682712E-2</v>
      </c>
      <c r="C2469">
        <v>-1.2693448368682712E-2</v>
      </c>
      <c r="L2469">
        <v>2445</v>
      </c>
      <c r="M2469">
        <v>1.0706603130160822E-2</v>
      </c>
      <c r="N2469">
        <v>-1.0706603130160822E-2</v>
      </c>
    </row>
    <row r="2470" spans="1:14" x14ac:dyDescent="0.45">
      <c r="A2470">
        <v>2446</v>
      </c>
      <c r="B2470">
        <v>1.941829233412418E-2</v>
      </c>
      <c r="C2470">
        <v>-1.941829233412418E-2</v>
      </c>
      <c r="L2470">
        <v>2446</v>
      </c>
      <c r="M2470">
        <v>5.280044786937485E-3</v>
      </c>
      <c r="N2470">
        <v>-5.280044786937485E-3</v>
      </c>
    </row>
    <row r="2471" spans="1:14" x14ac:dyDescent="0.45">
      <c r="A2471">
        <v>2447</v>
      </c>
      <c r="B2471">
        <v>8.4282749586945451E-3</v>
      </c>
      <c r="C2471">
        <v>-8.4282749586945451E-3</v>
      </c>
      <c r="L2471">
        <v>2447</v>
      </c>
      <c r="M2471">
        <v>1.2860334457043234E-2</v>
      </c>
      <c r="N2471">
        <v>-1.2860334457043234E-2</v>
      </c>
    </row>
    <row r="2472" spans="1:14" x14ac:dyDescent="0.45">
      <c r="A2472">
        <v>2448</v>
      </c>
      <c r="B2472">
        <v>5.5499370746534497E-3</v>
      </c>
      <c r="C2472">
        <v>-5.5499370746534497E-3</v>
      </c>
      <c r="L2472">
        <v>2448</v>
      </c>
      <c r="M2472">
        <v>1.520410090100351E-2</v>
      </c>
      <c r="N2472">
        <v>-1.520410090100351E-2</v>
      </c>
    </row>
    <row r="2473" spans="1:14" x14ac:dyDescent="0.45">
      <c r="A2473">
        <v>2449</v>
      </c>
      <c r="B2473">
        <v>-3.5822440301678405E-3</v>
      </c>
      <c r="C2473">
        <v>3.5822440301678405E-3</v>
      </c>
      <c r="L2473">
        <v>2449</v>
      </c>
      <c r="M2473">
        <v>2.1158534569443124E-2</v>
      </c>
      <c r="N2473">
        <v>-2.1158534569443124E-2</v>
      </c>
    </row>
    <row r="2474" spans="1:14" x14ac:dyDescent="0.45">
      <c r="A2474">
        <v>2450</v>
      </c>
      <c r="B2474">
        <v>4.6341022933676472E-3</v>
      </c>
      <c r="C2474">
        <v>-4.6341022933676472E-3</v>
      </c>
      <c r="L2474">
        <v>2450</v>
      </c>
      <c r="M2474">
        <v>1.4401730406674767E-2</v>
      </c>
      <c r="N2474">
        <v>-1.4401730406674767E-2</v>
      </c>
    </row>
    <row r="2475" spans="1:14" x14ac:dyDescent="0.45">
      <c r="A2475">
        <v>2451</v>
      </c>
      <c r="B2475">
        <v>-2.4047421685146654E-3</v>
      </c>
      <c r="C2475">
        <v>2.4047421685146654E-3</v>
      </c>
      <c r="L2475">
        <v>2451</v>
      </c>
      <c r="M2475">
        <v>1.9363758463707779E-2</v>
      </c>
      <c r="N2475">
        <v>-1.9363758463707779E-2</v>
      </c>
    </row>
    <row r="2476" spans="1:14" x14ac:dyDescent="0.45">
      <c r="A2476">
        <v>2452</v>
      </c>
      <c r="B2476">
        <v>-6.7773943809000883E-4</v>
      </c>
      <c r="C2476">
        <v>6.7773943809000883E-4</v>
      </c>
      <c r="L2476">
        <v>2452</v>
      </c>
      <c r="M2476">
        <v>1.7632327396998385E-2</v>
      </c>
      <c r="N2476">
        <v>-1.7632327396998385E-2</v>
      </c>
    </row>
    <row r="2477" spans="1:14" x14ac:dyDescent="0.45">
      <c r="A2477">
        <v>2453</v>
      </c>
      <c r="B2477">
        <v>-2.1430750881472945E-3</v>
      </c>
      <c r="C2477">
        <v>2.1430750881472945E-3</v>
      </c>
      <c r="L2477">
        <v>2453</v>
      </c>
      <c r="M2477">
        <v>1.8772538099465549E-2</v>
      </c>
      <c r="N2477">
        <v>-1.8772538099465549E-2</v>
      </c>
    </row>
    <row r="2478" spans="1:14" x14ac:dyDescent="0.45">
      <c r="A2478">
        <v>2454</v>
      </c>
      <c r="B2478">
        <v>-2.3262420444044533E-3</v>
      </c>
      <c r="C2478">
        <v>2.3262420444044533E-3</v>
      </c>
      <c r="L2478">
        <v>2454</v>
      </c>
      <c r="M2478">
        <v>1.8413582878318478E-2</v>
      </c>
      <c r="N2478">
        <v>-1.8413582878318478E-2</v>
      </c>
    </row>
    <row r="2479" spans="1:14" x14ac:dyDescent="0.45">
      <c r="A2479">
        <v>2455</v>
      </c>
      <c r="B2479">
        <v>6.0209378193147199E-3</v>
      </c>
      <c r="C2479">
        <v>-6.0209378193147199E-3</v>
      </c>
      <c r="L2479">
        <v>2455</v>
      </c>
      <c r="M2479">
        <v>1.1572318663515518E-2</v>
      </c>
      <c r="N2479">
        <v>-1.1572318663515518E-2</v>
      </c>
    </row>
    <row r="2480" spans="1:14" x14ac:dyDescent="0.45">
      <c r="A2480">
        <v>2456</v>
      </c>
      <c r="B2480">
        <v>4.4771020451472238E-3</v>
      </c>
      <c r="C2480">
        <v>-4.4771020451472238E-3</v>
      </c>
      <c r="L2480">
        <v>2456</v>
      </c>
      <c r="M2480">
        <v>1.2712529365982678E-2</v>
      </c>
      <c r="N2480">
        <v>-1.2712529365982678E-2</v>
      </c>
    </row>
    <row r="2481" spans="1:14" x14ac:dyDescent="0.45">
      <c r="A2481">
        <v>2457</v>
      </c>
      <c r="B2481">
        <v>8.6114419149517056E-3</v>
      </c>
      <c r="C2481">
        <v>-8.6114419149517056E-3</v>
      </c>
      <c r="L2481">
        <v>2457</v>
      </c>
      <c r="M2481">
        <v>9.2496672325638948E-3</v>
      </c>
      <c r="N2481">
        <v>-9.2496672325638948E-3</v>
      </c>
    </row>
    <row r="2482" spans="1:14" x14ac:dyDescent="0.45">
      <c r="A2482">
        <v>2458</v>
      </c>
      <c r="B2482">
        <v>1.4839118427695166E-2</v>
      </c>
      <c r="C2482">
        <v>-1.4839118427695166E-2</v>
      </c>
      <c r="L2482">
        <v>2458</v>
      </c>
      <c r="M2482">
        <v>3.7597638503146049E-3</v>
      </c>
      <c r="N2482">
        <v>-3.7597638503146049E-3</v>
      </c>
    </row>
    <row r="2483" spans="1:14" x14ac:dyDescent="0.45">
      <c r="A2483">
        <v>2459</v>
      </c>
      <c r="B2483">
        <v>1.7586622771552575E-2</v>
      </c>
      <c r="C2483">
        <v>-1.7586622771552575E-2</v>
      </c>
      <c r="L2483">
        <v>2459</v>
      </c>
      <c r="M2483">
        <v>1.0992722112245648E-3</v>
      </c>
      <c r="N2483">
        <v>-1.0992722112245648E-3</v>
      </c>
    </row>
    <row r="2484" spans="1:14" x14ac:dyDescent="0.45">
      <c r="A2484">
        <v>2460</v>
      </c>
      <c r="B2484">
        <v>3.3257668915307867E-3</v>
      </c>
      <c r="C2484">
        <v>-3.3257668915307867E-3</v>
      </c>
      <c r="L2484">
        <v>2460</v>
      </c>
      <c r="M2484">
        <v>1.1445628585463611E-2</v>
      </c>
      <c r="N2484">
        <v>-1.1445628585463611E-2</v>
      </c>
    </row>
    <row r="2485" spans="1:14" x14ac:dyDescent="0.45">
      <c r="A2485">
        <v>2461</v>
      </c>
      <c r="B2485">
        <v>1.4472784515180845E-2</v>
      </c>
      <c r="C2485">
        <v>-1.4472784515180845E-2</v>
      </c>
      <c r="L2485">
        <v>2461</v>
      </c>
      <c r="M2485">
        <v>2.218367900683073E-3</v>
      </c>
      <c r="N2485">
        <v>-2.218367900683073E-3</v>
      </c>
    </row>
    <row r="2486" spans="1:14" x14ac:dyDescent="0.45">
      <c r="A2486">
        <v>2462</v>
      </c>
      <c r="B2486">
        <v>1.2850448616903137E-2</v>
      </c>
      <c r="C2486">
        <v>-1.2850448616903137E-2</v>
      </c>
      <c r="L2486">
        <v>2462</v>
      </c>
      <c r="M2486">
        <v>2.4295180307695851E-3</v>
      </c>
      <c r="N2486">
        <v>-2.4295180307695851E-3</v>
      </c>
    </row>
    <row r="2487" spans="1:14" x14ac:dyDescent="0.45">
      <c r="A2487">
        <v>2463</v>
      </c>
      <c r="B2487">
        <v>-7.3764166954947384E-3</v>
      </c>
      <c r="C2487">
        <v>7.3764166954947384E-3</v>
      </c>
      <c r="L2487">
        <v>2463</v>
      </c>
      <c r="M2487">
        <v>1.8054627657171411E-2</v>
      </c>
      <c r="N2487">
        <v>-1.8054627657171411E-2</v>
      </c>
    </row>
    <row r="2488" spans="1:14" x14ac:dyDescent="0.45">
      <c r="A2488">
        <v>2464</v>
      </c>
      <c r="B2488">
        <v>7.8759621196727598E-4</v>
      </c>
      <c r="C2488">
        <v>-7.8759621196727598E-4</v>
      </c>
      <c r="L2488">
        <v>2464</v>
      </c>
      <c r="M2488">
        <v>1.1213363442368448E-2</v>
      </c>
      <c r="N2488">
        <v>-1.1213363442368448E-2</v>
      </c>
    </row>
    <row r="2489" spans="1:14" x14ac:dyDescent="0.45">
      <c r="A2489">
        <v>2465</v>
      </c>
      <c r="B2489">
        <v>1.860431241473501E-3</v>
      </c>
      <c r="C2489">
        <v>-1.860431241473501E-3</v>
      </c>
      <c r="L2489">
        <v>2465</v>
      </c>
      <c r="M2489">
        <v>9.1863221935379411E-3</v>
      </c>
      <c r="N2489">
        <v>-9.1863221935379411E-3</v>
      </c>
    </row>
    <row r="2490" spans="1:14" x14ac:dyDescent="0.45">
      <c r="A2490">
        <v>2466</v>
      </c>
      <c r="B2490">
        <v>5.4452702425065013E-3</v>
      </c>
      <c r="C2490">
        <v>-5.4452702425065013E-3</v>
      </c>
      <c r="L2490">
        <v>2466</v>
      </c>
      <c r="M2490">
        <v>5.9768402162229724E-3</v>
      </c>
      <c r="N2490">
        <v>-5.9768402162229724E-3</v>
      </c>
    </row>
    <row r="2491" spans="1:14" x14ac:dyDescent="0.45">
      <c r="A2491">
        <v>2467</v>
      </c>
      <c r="B2491">
        <v>5.680770614837136E-3</v>
      </c>
      <c r="C2491">
        <v>-5.680770614837136E-3</v>
      </c>
      <c r="L2491">
        <v>2467</v>
      </c>
      <c r="M2491">
        <v>5.3856198519807406E-3</v>
      </c>
      <c r="N2491">
        <v>-5.3856198519807406E-3</v>
      </c>
    </row>
    <row r="2492" spans="1:14" x14ac:dyDescent="0.45">
      <c r="A2492">
        <v>2468</v>
      </c>
      <c r="B2492">
        <v>1.5885786749164653E-2</v>
      </c>
      <c r="C2492">
        <v>-1.5885786749164653E-2</v>
      </c>
      <c r="L2492">
        <v>2468</v>
      </c>
      <c r="M2492">
        <v>-3.1026153774970063E-3</v>
      </c>
      <c r="N2492">
        <v>3.1026153774970063E-3</v>
      </c>
    </row>
    <row r="2493" spans="1:14" x14ac:dyDescent="0.45">
      <c r="A2493">
        <v>2469</v>
      </c>
      <c r="B2493">
        <v>-1.2795737229349645E-3</v>
      </c>
      <c r="C2493">
        <v>1.2795737229349645E-3</v>
      </c>
      <c r="L2493">
        <v>2469</v>
      </c>
      <c r="M2493">
        <v>9.5241624016763581E-3</v>
      </c>
      <c r="N2493">
        <v>-9.5241624016763581E-3</v>
      </c>
    </row>
    <row r="2494" spans="1:14" x14ac:dyDescent="0.45">
      <c r="A2494">
        <v>2470</v>
      </c>
      <c r="B2494">
        <v>-5.4924137168496593E-3</v>
      </c>
      <c r="C2494">
        <v>5.4924137168496593E-3</v>
      </c>
      <c r="L2494">
        <v>2470</v>
      </c>
      <c r="M2494">
        <v>1.2818104431025934E-2</v>
      </c>
      <c r="N2494">
        <v>-1.2818104431025934E-2</v>
      </c>
    </row>
    <row r="2495" spans="1:14" x14ac:dyDescent="0.45">
      <c r="A2495">
        <v>2471</v>
      </c>
      <c r="B2495">
        <v>-2.5907210950221367E-4</v>
      </c>
      <c r="C2495">
        <v>2.5907210950221367E-4</v>
      </c>
      <c r="L2495">
        <v>2471</v>
      </c>
      <c r="M2495">
        <v>8.067226504079433E-3</v>
      </c>
      <c r="N2495">
        <v>-8.067226504079433E-3</v>
      </c>
    </row>
    <row r="2496" spans="1:14" x14ac:dyDescent="0.45">
      <c r="A2496">
        <v>2472</v>
      </c>
      <c r="B2496">
        <v>-4.4195786873434326E-3</v>
      </c>
      <c r="C2496">
        <v>4.4195786873434326E-3</v>
      </c>
      <c r="L2496">
        <v>2472</v>
      </c>
      <c r="M2496">
        <v>1.106555835130789E-2</v>
      </c>
      <c r="N2496">
        <v>-1.106555835130789E-2</v>
      </c>
    </row>
    <row r="2497" spans="1:14" x14ac:dyDescent="0.45">
      <c r="A2497">
        <v>2473</v>
      </c>
      <c r="B2497">
        <v>1.1280446134698901E-2</v>
      </c>
      <c r="C2497">
        <v>-1.1280446134698901E-2</v>
      </c>
      <c r="L2497">
        <v>2473</v>
      </c>
      <c r="M2497">
        <v>-1.9835196880384981E-3</v>
      </c>
      <c r="N2497">
        <v>1.9835196880384981E-3</v>
      </c>
    </row>
    <row r="2498" spans="1:14" x14ac:dyDescent="0.45">
      <c r="A2498">
        <v>2474</v>
      </c>
      <c r="B2498">
        <v>-5.4662470088129196E-3</v>
      </c>
      <c r="C2498">
        <v>5.4662470088129196E-3</v>
      </c>
      <c r="L2498">
        <v>2474</v>
      </c>
      <c r="M2498">
        <v>1.1424513572454959E-2</v>
      </c>
      <c r="N2498">
        <v>-1.1424513572454959E-2</v>
      </c>
    </row>
    <row r="2499" spans="1:14" x14ac:dyDescent="0.45">
      <c r="A2499">
        <v>2475</v>
      </c>
      <c r="B2499">
        <v>1.7034309932530784E-3</v>
      </c>
      <c r="C2499">
        <v>-1.7034309932530784E-3</v>
      </c>
      <c r="L2499">
        <v>2475</v>
      </c>
      <c r="M2499">
        <v>5.1533547088855776E-3</v>
      </c>
      <c r="N2499">
        <v>-5.1533547088855776E-3</v>
      </c>
    </row>
    <row r="2500" spans="1:14" x14ac:dyDescent="0.45">
      <c r="A2500">
        <v>2476</v>
      </c>
      <c r="B2500">
        <v>-8.6090639434716933E-4</v>
      </c>
      <c r="C2500">
        <v>8.6090639434716933E-4</v>
      </c>
      <c r="L2500">
        <v>2476</v>
      </c>
      <c r="M2500">
        <v>6.990360840638225E-3</v>
      </c>
      <c r="N2500">
        <v>-6.990360840638225E-3</v>
      </c>
    </row>
    <row r="2501" spans="1:14" x14ac:dyDescent="0.45">
      <c r="A2501">
        <v>2477</v>
      </c>
      <c r="B2501">
        <v>-6.2250815418782995E-3</v>
      </c>
      <c r="C2501">
        <v>6.2250815418782995E-3</v>
      </c>
      <c r="L2501">
        <v>2477</v>
      </c>
      <c r="M2501">
        <v>1.1107788377325192E-2</v>
      </c>
      <c r="N2501">
        <v>-1.1107788377325192E-2</v>
      </c>
    </row>
    <row r="2502" spans="1:14" x14ac:dyDescent="0.45">
      <c r="A2502">
        <v>2478</v>
      </c>
      <c r="B2502">
        <v>-3.1635767015800453E-3</v>
      </c>
      <c r="C2502">
        <v>3.1635767015800453E-3</v>
      </c>
      <c r="L2502">
        <v>2478</v>
      </c>
      <c r="M2502">
        <v>7.7082712829323633E-3</v>
      </c>
      <c r="N2502">
        <v>-7.7082712829323633E-3</v>
      </c>
    </row>
    <row r="2503" spans="1:14" x14ac:dyDescent="0.45">
      <c r="A2503">
        <v>2479</v>
      </c>
      <c r="B2503">
        <v>-1.0647255200086891E-2</v>
      </c>
      <c r="C2503">
        <v>1.0647255200086891E-2</v>
      </c>
      <c r="L2503">
        <v>2479</v>
      </c>
      <c r="M2503">
        <v>1.3050369574121095E-2</v>
      </c>
      <c r="N2503">
        <v>-1.3050369574121095E-2</v>
      </c>
    </row>
    <row r="2504" spans="1:14" x14ac:dyDescent="0.45">
      <c r="A2504">
        <v>2480</v>
      </c>
      <c r="B2504">
        <v>1.1542113215066273E-2</v>
      </c>
      <c r="C2504">
        <v>-1.1542113215066273E-2</v>
      </c>
      <c r="L2504">
        <v>2480</v>
      </c>
      <c r="M2504">
        <v>-5.8897970946389542E-3</v>
      </c>
      <c r="N2504">
        <v>5.8897970946389542E-3</v>
      </c>
    </row>
    <row r="2505" spans="1:14" x14ac:dyDescent="0.45">
      <c r="A2505">
        <v>2481</v>
      </c>
      <c r="B2505">
        <v>3.064099811163414E-3</v>
      </c>
      <c r="C2505">
        <v>-3.064099811163414E-3</v>
      </c>
      <c r="L2505">
        <v>2481</v>
      </c>
      <c r="M2505">
        <v>9.3035210715535551E-4</v>
      </c>
      <c r="N2505">
        <v>-9.3035210715535551E-4</v>
      </c>
    </row>
    <row r="2506" spans="1:14" x14ac:dyDescent="0.45">
      <c r="A2506">
        <v>2482</v>
      </c>
      <c r="B2506">
        <v>-1.2321924514438072E-2</v>
      </c>
      <c r="C2506">
        <v>1.2321924514438072E-2</v>
      </c>
      <c r="L2506">
        <v>2482</v>
      </c>
      <c r="M2506">
        <v>1.2628069313948075E-2</v>
      </c>
      <c r="N2506">
        <v>-1.2628069313948075E-2</v>
      </c>
    </row>
    <row r="2507" spans="1:14" x14ac:dyDescent="0.45">
      <c r="A2507">
        <v>2483</v>
      </c>
      <c r="B2507">
        <v>2.0174314896939244E-3</v>
      </c>
      <c r="C2507">
        <v>-2.0174314896939244E-3</v>
      </c>
      <c r="L2507">
        <v>2483</v>
      </c>
      <c r="M2507">
        <v>4.4470680795638019E-4</v>
      </c>
      <c r="N2507">
        <v>-4.4470680795638019E-4</v>
      </c>
    </row>
    <row r="2508" spans="1:14" x14ac:dyDescent="0.45">
      <c r="A2508">
        <v>2484</v>
      </c>
      <c r="B2508">
        <v>-1.7398265873565098E-2</v>
      </c>
      <c r="C2508">
        <v>1.7398265873565098E-2</v>
      </c>
      <c r="L2508">
        <v>2484</v>
      </c>
      <c r="M2508">
        <v>1.6006471395332251E-2</v>
      </c>
      <c r="N2508">
        <v>-1.6006471395332251E-2</v>
      </c>
    </row>
    <row r="2509" spans="1:14" x14ac:dyDescent="0.45">
      <c r="A2509">
        <v>2485</v>
      </c>
      <c r="B2509">
        <v>-1.2714425134989131E-2</v>
      </c>
      <c r="C2509">
        <v>1.2714425134989131E-2</v>
      </c>
      <c r="L2509">
        <v>2485</v>
      </c>
      <c r="M2509">
        <v>1.2100193988731796E-2</v>
      </c>
      <c r="N2509">
        <v>-1.2100193988731796E-2</v>
      </c>
    </row>
    <row r="2510" spans="1:14" x14ac:dyDescent="0.45">
      <c r="A2510">
        <v>2486</v>
      </c>
      <c r="B2510">
        <v>4.5556021692574351E-3</v>
      </c>
      <c r="C2510">
        <v>-4.5556021692574351E-3</v>
      </c>
      <c r="L2510">
        <v>2486</v>
      </c>
      <c r="M2510">
        <v>-2.2580148571509631E-3</v>
      </c>
      <c r="N2510">
        <v>2.2580148571509631E-3</v>
      </c>
    </row>
    <row r="2511" spans="1:14" x14ac:dyDescent="0.45">
      <c r="A2511">
        <v>2487</v>
      </c>
      <c r="B2511">
        <v>-2.3290540146547571E-4</v>
      </c>
      <c r="C2511">
        <v>2.3290540146547571E-4</v>
      </c>
      <c r="L2511">
        <v>2487</v>
      </c>
      <c r="M2511">
        <v>5.9251189901693771E-4</v>
      </c>
      <c r="N2511">
        <v>-5.9251189901693771E-4</v>
      </c>
    </row>
    <row r="2512" spans="1:14" x14ac:dyDescent="0.45">
      <c r="A2512">
        <v>2488</v>
      </c>
      <c r="B2512">
        <v>-3.6869108623147889E-3</v>
      </c>
      <c r="C2512">
        <v>3.6869108623147889E-3</v>
      </c>
      <c r="L2512">
        <v>2488</v>
      </c>
      <c r="M2512">
        <v>2.9573933559858623E-3</v>
      </c>
      <c r="N2512">
        <v>-2.9573933559858623E-3</v>
      </c>
    </row>
    <row r="2513" spans="1:14" x14ac:dyDescent="0.45">
      <c r="A2513">
        <v>2489</v>
      </c>
      <c r="B2513">
        <v>1.5571786252723806E-2</v>
      </c>
      <c r="C2513">
        <v>-1.5571786252723806E-2</v>
      </c>
      <c r="L2513">
        <v>2489</v>
      </c>
      <c r="M2513">
        <v>-1.3723466920848519E-2</v>
      </c>
      <c r="N2513">
        <v>1.3723466920848519E-2</v>
      </c>
    </row>
    <row r="2514" spans="1:14" x14ac:dyDescent="0.45">
      <c r="A2514">
        <v>2490</v>
      </c>
      <c r="B2514">
        <v>-5.1522465123720763E-3</v>
      </c>
      <c r="C2514">
        <v>5.1522465123720763E-3</v>
      </c>
      <c r="L2514">
        <v>2490</v>
      </c>
      <c r="M2514">
        <v>2.4084030177609333E-3</v>
      </c>
      <c r="N2514">
        <v>-2.4084030177609333E-3</v>
      </c>
    </row>
    <row r="2515" spans="1:14" x14ac:dyDescent="0.45">
      <c r="A2515">
        <v>2491</v>
      </c>
      <c r="B2515">
        <v>2.0697649057673986E-3</v>
      </c>
      <c r="C2515">
        <v>-2.0697649057673986E-3</v>
      </c>
      <c r="L2515">
        <v>2491</v>
      </c>
      <c r="M2515">
        <v>-3.6516057157219362E-3</v>
      </c>
      <c r="N2515">
        <v>3.6516057157219362E-3</v>
      </c>
    </row>
    <row r="2516" spans="1:14" x14ac:dyDescent="0.45">
      <c r="A2516">
        <v>2492</v>
      </c>
      <c r="B2516">
        <v>1.3138282405307244E-2</v>
      </c>
      <c r="C2516">
        <v>-1.3138282405307244E-2</v>
      </c>
      <c r="L2516">
        <v>2492</v>
      </c>
      <c r="M2516">
        <v>-1.2731061309441915E-2</v>
      </c>
      <c r="N2516">
        <v>1.2731061309441915E-2</v>
      </c>
    </row>
    <row r="2517" spans="1:14" x14ac:dyDescent="0.45">
      <c r="A2517">
        <v>2493</v>
      </c>
      <c r="B2517">
        <v>3.9509559141621704E-4</v>
      </c>
      <c r="C2517">
        <v>-3.9509559141621704E-4</v>
      </c>
      <c r="L2517">
        <v>2493</v>
      </c>
      <c r="M2517">
        <v>-2.5747400522807282E-3</v>
      </c>
      <c r="N2517">
        <v>2.5747400522807282E-3</v>
      </c>
    </row>
    <row r="2518" spans="1:14" x14ac:dyDescent="0.45">
      <c r="A2518">
        <v>2494</v>
      </c>
      <c r="B2518">
        <v>-1.33947595439443E-2</v>
      </c>
      <c r="C2518">
        <v>1.33947595439443E-2</v>
      </c>
      <c r="L2518">
        <v>2494</v>
      </c>
      <c r="M2518">
        <v>5.3645048389720897E-3</v>
      </c>
      <c r="N2518">
        <v>-5.3645048389720897E-3</v>
      </c>
    </row>
    <row r="2519" spans="1:14" x14ac:dyDescent="0.45">
      <c r="A2519">
        <v>2495</v>
      </c>
      <c r="B2519">
        <v>-1.0019254207205197E-2</v>
      </c>
      <c r="C2519">
        <v>1.0019254207205197E-2</v>
      </c>
      <c r="L2519">
        <v>2495</v>
      </c>
      <c r="M2519">
        <v>2.3450579787349804E-3</v>
      </c>
      <c r="N2519">
        <v>-2.3450579787349804E-3</v>
      </c>
    </row>
    <row r="2520" spans="1:14" x14ac:dyDescent="0.45">
      <c r="A2520">
        <v>2496</v>
      </c>
      <c r="B2520">
        <v>-2.1169083801105566E-3</v>
      </c>
      <c r="C2520">
        <v>2.1169083801105566E-3</v>
      </c>
      <c r="L2520">
        <v>2496</v>
      </c>
      <c r="M2520">
        <v>-4.0316759498776568E-3</v>
      </c>
      <c r="N2520">
        <v>4.0316759498776568E-3</v>
      </c>
    </row>
    <row r="2521" spans="1:14" x14ac:dyDescent="0.45">
      <c r="A2521">
        <v>2497</v>
      </c>
      <c r="B2521">
        <v>9.4459646018769938E-4</v>
      </c>
      <c r="C2521">
        <v>-9.4459646018769938E-4</v>
      </c>
      <c r="L2521">
        <v>2497</v>
      </c>
      <c r="M2521">
        <v>-7.8957233304608118E-3</v>
      </c>
      <c r="N2521">
        <v>7.8957233304608118E-3</v>
      </c>
    </row>
    <row r="2522" spans="1:14" x14ac:dyDescent="0.45">
      <c r="A2522">
        <v>2498</v>
      </c>
      <c r="B2522">
        <v>6.7012722282698877E-3</v>
      </c>
      <c r="C2522">
        <v>-6.7012722282698877E-3</v>
      </c>
      <c r="L2522">
        <v>2498</v>
      </c>
      <c r="M2522">
        <v>-1.2604371231390007E-2</v>
      </c>
      <c r="N2522">
        <v>1.2604371231390007E-2</v>
      </c>
    </row>
    <row r="2523" spans="1:14" x14ac:dyDescent="0.45">
      <c r="A2523">
        <v>2499</v>
      </c>
      <c r="B2523">
        <v>-3.8439111105352149E-3</v>
      </c>
      <c r="C2523">
        <v>3.8439111105352149E-3</v>
      </c>
      <c r="L2523">
        <v>2499</v>
      </c>
      <c r="M2523">
        <v>-5.8264520556130005E-3</v>
      </c>
      <c r="N2523">
        <v>5.8264520556130005E-3</v>
      </c>
    </row>
    <row r="2524" spans="1:14" x14ac:dyDescent="0.45">
      <c r="A2524">
        <v>2500</v>
      </c>
      <c r="B2524">
        <v>5.5499370746534497E-3</v>
      </c>
      <c r="C2524">
        <v>-5.5499370746534497E-3</v>
      </c>
      <c r="L2524">
        <v>2500</v>
      </c>
      <c r="M2524">
        <v>-1.3913502037926379E-2</v>
      </c>
      <c r="N2524">
        <v>1.3913502037926379E-2</v>
      </c>
    </row>
    <row r="2525" spans="1:14" x14ac:dyDescent="0.45">
      <c r="A2525">
        <v>2501</v>
      </c>
      <c r="B2525">
        <v>-1.8814080077799219E-3</v>
      </c>
      <c r="C2525">
        <v>1.8814080077799219E-3</v>
      </c>
      <c r="L2525">
        <v>2501</v>
      </c>
      <c r="M2525">
        <v>-9.5215793321269462E-3</v>
      </c>
      <c r="N2525">
        <v>9.5215793321269462E-3</v>
      </c>
    </row>
    <row r="2526" spans="1:14" x14ac:dyDescent="0.45">
      <c r="A2526">
        <v>2502</v>
      </c>
      <c r="B2526">
        <v>-5.0737463882618624E-3</v>
      </c>
      <c r="C2526">
        <v>5.0737463882618624E-3</v>
      </c>
      <c r="L2526">
        <v>2502</v>
      </c>
      <c r="M2526">
        <v>-9.2681991760231314E-3</v>
      </c>
      <c r="N2526">
        <v>9.2681991760231314E-3</v>
      </c>
    </row>
    <row r="2527" spans="1:14" x14ac:dyDescent="0.45">
      <c r="A2527">
        <v>2503</v>
      </c>
      <c r="B2527">
        <v>-1.3447092960017776E-2</v>
      </c>
      <c r="C2527">
        <v>1.3447092960017776E-2</v>
      </c>
      <c r="L2527">
        <v>2503</v>
      </c>
      <c r="M2527">
        <v>-6.8610876930369049E-3</v>
      </c>
      <c r="N2527">
        <v>6.8610876930369049E-3</v>
      </c>
    </row>
    <row r="2528" spans="1:14" x14ac:dyDescent="0.45">
      <c r="A2528">
        <v>2504</v>
      </c>
      <c r="B2528">
        <v>-6.3297483740252479E-3</v>
      </c>
      <c r="C2528">
        <v>6.3297483740252479E-3</v>
      </c>
      <c r="L2528">
        <v>2504</v>
      </c>
      <c r="M2528">
        <v>-1.2625486244398659E-2</v>
      </c>
      <c r="N2528">
        <v>1.2625486244398659E-2</v>
      </c>
    </row>
    <row r="2529" spans="1:14" x14ac:dyDescent="0.45">
      <c r="A2529">
        <v>2505</v>
      </c>
      <c r="B2529">
        <v>-1.7398265873565098E-2</v>
      </c>
      <c r="C2529">
        <v>1.7398265873565098E-2</v>
      </c>
      <c r="L2529">
        <v>2505</v>
      </c>
      <c r="M2529">
        <v>-3.9472158978430512E-3</v>
      </c>
      <c r="N2529">
        <v>3.9472158978430512E-3</v>
      </c>
    </row>
    <row r="2530" spans="1:14" x14ac:dyDescent="0.45">
      <c r="A2530">
        <v>2506</v>
      </c>
      <c r="B2530">
        <v>-1.771226637000594E-2</v>
      </c>
      <c r="C2530">
        <v>1.771226637000594E-2</v>
      </c>
      <c r="L2530">
        <v>2506</v>
      </c>
      <c r="M2530">
        <v>-3.7571807807651918E-3</v>
      </c>
      <c r="N2530">
        <v>3.7571807807651918E-3</v>
      </c>
    </row>
    <row r="2531" spans="1:14" x14ac:dyDescent="0.45">
      <c r="A2531">
        <v>2507</v>
      </c>
      <c r="B2531">
        <v>-1.5906763515471073E-2</v>
      </c>
      <c r="C2531">
        <v>1.5906763515471073E-2</v>
      </c>
      <c r="L2531">
        <v>2507</v>
      </c>
      <c r="M2531">
        <v>-6.8610876930369049E-3</v>
      </c>
      <c r="N2531">
        <v>6.8610876930369049E-3</v>
      </c>
    </row>
    <row r="2532" spans="1:14" x14ac:dyDescent="0.45">
      <c r="A2532">
        <v>2508</v>
      </c>
      <c r="B2532">
        <v>-1.4807761777928108E-2</v>
      </c>
      <c r="C2532">
        <v>1.4807761777928108E-2</v>
      </c>
      <c r="L2532">
        <v>2508</v>
      </c>
      <c r="M2532">
        <v>-9.437119280092339E-3</v>
      </c>
      <c r="N2532">
        <v>9.437119280092339E-3</v>
      </c>
    </row>
    <row r="2533" spans="1:14" x14ac:dyDescent="0.45">
      <c r="A2533">
        <v>2509</v>
      </c>
      <c r="B2533">
        <v>-1.5412408033023371E-3</v>
      </c>
      <c r="C2533">
        <v>1.5412408033023371E-3</v>
      </c>
      <c r="L2533">
        <v>2509</v>
      </c>
      <c r="M2533">
        <v>-2.0332465992556316E-2</v>
      </c>
      <c r="N2533">
        <v>2.0332465992556316E-2</v>
      </c>
    </row>
    <row r="2534" spans="1:14" x14ac:dyDescent="0.45">
      <c r="A2534">
        <v>2510</v>
      </c>
      <c r="B2534">
        <v>3.011766395089939E-3</v>
      </c>
      <c r="C2534">
        <v>-3.011766395089939E-3</v>
      </c>
      <c r="L2534">
        <v>2510</v>
      </c>
      <c r="M2534">
        <v>-2.47877337373817E-2</v>
      </c>
      <c r="N2534">
        <v>2.47877337373817E-2</v>
      </c>
    </row>
    <row r="2535" spans="1:14" x14ac:dyDescent="0.45">
      <c r="A2535">
        <v>2511</v>
      </c>
      <c r="B2535">
        <v>-5.0475796802251262E-3</v>
      </c>
      <c r="C2535">
        <v>5.0475796802251262E-3</v>
      </c>
      <c r="L2535">
        <v>2511</v>
      </c>
      <c r="M2535">
        <v>-1.8643264951864229E-2</v>
      </c>
      <c r="N2535">
        <v>1.8643264951864229E-2</v>
      </c>
    </row>
    <row r="2536" spans="1:14" x14ac:dyDescent="0.45">
      <c r="A2536">
        <v>2512</v>
      </c>
      <c r="B2536">
        <v>-1.31854258796504E-2</v>
      </c>
      <c r="C2536">
        <v>1.31854258796504E-2</v>
      </c>
      <c r="L2536">
        <v>2512</v>
      </c>
      <c r="M2536">
        <v>-1.3026671491563033E-2</v>
      </c>
      <c r="N2536">
        <v>1.3026671491563033E-2</v>
      </c>
    </row>
    <row r="2537" spans="1:14" x14ac:dyDescent="0.45">
      <c r="A2537">
        <v>2513</v>
      </c>
      <c r="B2537">
        <v>-5.4139135927394472E-3</v>
      </c>
      <c r="C2537">
        <v>5.4139135927394472E-3</v>
      </c>
      <c r="L2537">
        <v>2513</v>
      </c>
      <c r="M2537">
        <v>-2.0438041057599571E-2</v>
      </c>
      <c r="N2537">
        <v>2.0438041057599571E-2</v>
      </c>
    </row>
    <row r="2538" spans="1:14" x14ac:dyDescent="0.45">
      <c r="A2538">
        <v>2514</v>
      </c>
      <c r="B2538">
        <v>-2.4309088765514034E-3</v>
      </c>
      <c r="C2538">
        <v>2.4309088765514034E-3</v>
      </c>
      <c r="L2538">
        <v>2514</v>
      </c>
      <c r="M2538">
        <v>-2.3204107761732866E-2</v>
      </c>
      <c r="N2538">
        <v>2.3204107761732866E-2</v>
      </c>
    </row>
    <row r="2539" spans="1:14" x14ac:dyDescent="0.45">
      <c r="A2539">
        <v>2515</v>
      </c>
      <c r="B2539">
        <v>-2.4123109839006562E-2</v>
      </c>
      <c r="C2539">
        <v>2.4123109839006562E-2</v>
      </c>
      <c r="L2539">
        <v>2515</v>
      </c>
      <c r="M2539">
        <v>-7.7479182394002517E-3</v>
      </c>
      <c r="N2539">
        <v>7.7479182394002517E-3</v>
      </c>
    </row>
    <row r="2540" spans="1:14" x14ac:dyDescent="0.45">
      <c r="A2540">
        <v>2516</v>
      </c>
      <c r="B2540">
        <v>-2.0907416720738186E-3</v>
      </c>
      <c r="C2540">
        <v>2.0907416720738186E-3</v>
      </c>
      <c r="L2540">
        <v>2516</v>
      </c>
      <c r="M2540">
        <v>-2.9580841690345503E-2</v>
      </c>
      <c r="N2540">
        <v>2.9580841690345503E-2</v>
      </c>
    </row>
    <row r="2541" spans="1:14" x14ac:dyDescent="0.45">
      <c r="A2541">
        <v>2517</v>
      </c>
      <c r="B2541">
        <v>-2.090460475048788E-2</v>
      </c>
      <c r="C2541">
        <v>2.090460475048788E-2</v>
      </c>
      <c r="L2541">
        <v>2517</v>
      </c>
      <c r="M2541">
        <v>-1.7967584535587392E-2</v>
      </c>
      <c r="N2541">
        <v>1.7967584535587392E-2</v>
      </c>
    </row>
    <row r="2542" spans="1:14" x14ac:dyDescent="0.45">
      <c r="A2542">
        <v>2518</v>
      </c>
      <c r="B2542">
        <v>4.6605501984294154E-2</v>
      </c>
      <c r="C2542">
        <v>0.95339449801570586</v>
      </c>
      <c r="L2542">
        <v>2518</v>
      </c>
      <c r="M2542">
        <v>3.1103705696517797E-2</v>
      </c>
      <c r="N2542">
        <v>0.96889629430348223</v>
      </c>
    </row>
    <row r="2543" spans="1:14" x14ac:dyDescent="0.45">
      <c r="A2543">
        <v>2519</v>
      </c>
      <c r="B2543">
        <v>2.0831294568107991E-2</v>
      </c>
      <c r="C2543">
        <v>-2.0831294568107991E-2</v>
      </c>
      <c r="L2543">
        <v>2519</v>
      </c>
      <c r="M2543">
        <v>4.2822537916319167E-2</v>
      </c>
      <c r="N2543">
        <v>-4.2822537916319167E-2</v>
      </c>
    </row>
    <row r="2544" spans="1:14" x14ac:dyDescent="0.45">
      <c r="A2544">
        <v>2520</v>
      </c>
      <c r="B2544">
        <v>3.9147990193824041E-2</v>
      </c>
      <c r="C2544">
        <v>-3.9147990193824041E-2</v>
      </c>
      <c r="L2544">
        <v>2520</v>
      </c>
      <c r="M2544">
        <v>2.6986278159830832E-2</v>
      </c>
      <c r="N2544">
        <v>-2.6986278159830832E-2</v>
      </c>
    </row>
    <row r="2545" spans="1:14" x14ac:dyDescent="0.45">
      <c r="A2545">
        <v>2521</v>
      </c>
      <c r="B2545">
        <v>4.2314161866269247E-2</v>
      </c>
      <c r="C2545">
        <v>-4.2314161866269247E-2</v>
      </c>
      <c r="L2545">
        <v>2521</v>
      </c>
      <c r="M2545">
        <v>2.4389131559766745E-2</v>
      </c>
      <c r="N2545">
        <v>-2.4389131559766745E-2</v>
      </c>
    </row>
    <row r="2546" spans="1:14" x14ac:dyDescent="0.45">
      <c r="A2546">
        <v>2522</v>
      </c>
      <c r="B2546">
        <v>4.2157161618048826E-2</v>
      </c>
      <c r="C2546">
        <v>-4.2157161618048826E-2</v>
      </c>
      <c r="L2546">
        <v>2522</v>
      </c>
      <c r="M2546">
        <v>2.162306485563345E-2</v>
      </c>
      <c r="N2546">
        <v>-2.162306485563345E-2</v>
      </c>
    </row>
    <row r="2547" spans="1:14" x14ac:dyDescent="0.45">
      <c r="A2547">
        <v>2523</v>
      </c>
      <c r="B2547">
        <v>3.4516482871321558E-2</v>
      </c>
      <c r="C2547">
        <v>-3.4516482871321558E-2</v>
      </c>
      <c r="L2547">
        <v>2523</v>
      </c>
      <c r="M2547">
        <v>2.6521747873640505E-2</v>
      </c>
      <c r="N2547">
        <v>-2.6521747873640505E-2</v>
      </c>
    </row>
    <row r="2548" spans="1:14" x14ac:dyDescent="0.45">
      <c r="A2548">
        <v>2524</v>
      </c>
      <c r="B2548">
        <v>3.3024980513227532E-2</v>
      </c>
      <c r="C2548">
        <v>-3.3024980513227532E-2</v>
      </c>
      <c r="L2548">
        <v>2524</v>
      </c>
      <c r="M2548">
        <v>2.5107042002060882E-2</v>
      </c>
      <c r="N2548">
        <v>-2.5107042002060882E-2</v>
      </c>
    </row>
    <row r="2549" spans="1:14" x14ac:dyDescent="0.45">
      <c r="A2549">
        <v>2525</v>
      </c>
      <c r="B2549">
        <v>2.4939467729875729E-2</v>
      </c>
      <c r="C2549">
        <v>-2.4939467729875729E-2</v>
      </c>
      <c r="L2549">
        <v>2525</v>
      </c>
      <c r="M2549">
        <v>2.9900149955024685E-2</v>
      </c>
      <c r="N2549">
        <v>-2.9900149955024685E-2</v>
      </c>
    </row>
    <row r="2550" spans="1:14" x14ac:dyDescent="0.45">
      <c r="A2550">
        <v>2526</v>
      </c>
      <c r="B2550">
        <v>2.4206799904847094E-2</v>
      </c>
      <c r="C2550">
        <v>-2.4206799904847094E-2</v>
      </c>
      <c r="L2550">
        <v>2526</v>
      </c>
      <c r="M2550">
        <v>2.6395057795588598E-2</v>
      </c>
      <c r="N2550">
        <v>-2.6395057795588598E-2</v>
      </c>
    </row>
    <row r="2551" spans="1:14" x14ac:dyDescent="0.45">
      <c r="A2551">
        <v>2527</v>
      </c>
      <c r="B2551">
        <v>4.0822659508175228E-2</v>
      </c>
      <c r="C2551">
        <v>-4.0822659508175228E-2</v>
      </c>
      <c r="L2551">
        <v>2527</v>
      </c>
      <c r="M2551">
        <v>1.2416919183861562E-2</v>
      </c>
      <c r="N2551">
        <v>-1.2416919183861562E-2</v>
      </c>
    </row>
    <row r="2552" spans="1:14" x14ac:dyDescent="0.45">
      <c r="A2552">
        <v>2528</v>
      </c>
      <c r="B2552">
        <v>3.373148163021944E-2</v>
      </c>
      <c r="C2552">
        <v>-3.373148163021944E-2</v>
      </c>
      <c r="L2552">
        <v>2528</v>
      </c>
      <c r="M2552">
        <v>1.6851071915678296E-2</v>
      </c>
      <c r="N2552">
        <v>-1.6851071915678296E-2</v>
      </c>
    </row>
    <row r="2553" spans="1:14" x14ac:dyDescent="0.45">
      <c r="A2553">
        <v>2529</v>
      </c>
      <c r="B2553">
        <v>4.0848826216211963E-2</v>
      </c>
      <c r="C2553">
        <v>-4.0848826216211963E-2</v>
      </c>
      <c r="L2553">
        <v>2529</v>
      </c>
      <c r="M2553">
        <v>1.049545300007431E-2</v>
      </c>
      <c r="N2553">
        <v>-1.049545300007431E-2</v>
      </c>
    </row>
    <row r="2554" spans="1:14" x14ac:dyDescent="0.45">
      <c r="A2554">
        <v>2530</v>
      </c>
      <c r="B2554">
        <v>8.7946088712088661E-3</v>
      </c>
      <c r="C2554">
        <v>-8.7946088712088661E-3</v>
      </c>
      <c r="L2554">
        <v>2530</v>
      </c>
      <c r="M2554">
        <v>3.6255768870628667E-2</v>
      </c>
      <c r="N2554">
        <v>-3.6255768870628667E-2</v>
      </c>
    </row>
    <row r="2555" spans="1:14" x14ac:dyDescent="0.45">
      <c r="A2555">
        <v>2531</v>
      </c>
      <c r="B2555">
        <v>3.0826977038141606E-2</v>
      </c>
      <c r="C2555">
        <v>-3.0826977038141606E-2</v>
      </c>
      <c r="L2555">
        <v>2531</v>
      </c>
      <c r="M2555">
        <v>1.7463407292929178E-2</v>
      </c>
      <c r="N2555">
        <v>-1.7463407292929178E-2</v>
      </c>
    </row>
    <row r="2556" spans="1:14" x14ac:dyDescent="0.45">
      <c r="A2556">
        <v>2532</v>
      </c>
      <c r="B2556">
        <v>1.2562614828499026E-2</v>
      </c>
      <c r="C2556">
        <v>-1.2562614828499026E-2</v>
      </c>
      <c r="L2556">
        <v>2532</v>
      </c>
      <c r="M2556">
        <v>3.074475047537073E-2</v>
      </c>
      <c r="N2556">
        <v>-3.074475047537073E-2</v>
      </c>
    </row>
    <row r="2557" spans="1:14" x14ac:dyDescent="0.45">
      <c r="A2557">
        <v>2533</v>
      </c>
      <c r="B2557">
        <v>3.0277476169370127E-2</v>
      </c>
      <c r="C2557">
        <v>-3.0277476169370127E-2</v>
      </c>
      <c r="L2557">
        <v>2533</v>
      </c>
      <c r="M2557">
        <v>1.5985356382323599E-2</v>
      </c>
      <c r="N2557">
        <v>-1.5985356382323599E-2</v>
      </c>
    </row>
    <row r="2558" spans="1:14" x14ac:dyDescent="0.45">
      <c r="A2558">
        <v>2534</v>
      </c>
      <c r="B2558">
        <v>1.6330620785789188E-2</v>
      </c>
      <c r="C2558">
        <v>-1.6330620785789188E-2</v>
      </c>
      <c r="L2558">
        <v>2534</v>
      </c>
      <c r="M2558">
        <v>2.6331712756562646E-2</v>
      </c>
      <c r="N2558">
        <v>-2.6331712756562646E-2</v>
      </c>
    </row>
    <row r="2559" spans="1:14" x14ac:dyDescent="0.45">
      <c r="A2559">
        <v>2535</v>
      </c>
      <c r="B2559">
        <v>2.433763344503078E-2</v>
      </c>
      <c r="C2559">
        <v>-2.433763344503078E-2</v>
      </c>
      <c r="L2559">
        <v>2535</v>
      </c>
      <c r="M2559">
        <v>1.9532678567776986E-2</v>
      </c>
      <c r="N2559">
        <v>-1.9532678567776986E-2</v>
      </c>
    </row>
    <row r="2560" spans="1:14" x14ac:dyDescent="0.45">
      <c r="A2560">
        <v>2536</v>
      </c>
      <c r="B2560">
        <v>2.8890640643423053E-2</v>
      </c>
      <c r="C2560">
        <v>-2.8890640643423053E-2</v>
      </c>
      <c r="L2560">
        <v>2536</v>
      </c>
      <c r="M2560">
        <v>1.5499711083124625E-2</v>
      </c>
      <c r="N2560">
        <v>-1.5499711083124625E-2</v>
      </c>
    </row>
    <row r="2561" spans="1:14" x14ac:dyDescent="0.45">
      <c r="A2561">
        <v>2537</v>
      </c>
      <c r="B2561">
        <v>1.9601459290381339E-2</v>
      </c>
      <c r="C2561">
        <v>-1.9601459290381339E-2</v>
      </c>
      <c r="L2561">
        <v>2537</v>
      </c>
      <c r="M2561">
        <v>2.2805505584117911E-2</v>
      </c>
      <c r="N2561">
        <v>-2.2805505584117911E-2</v>
      </c>
    </row>
    <row r="2562" spans="1:14" x14ac:dyDescent="0.45">
      <c r="A2562">
        <v>2538</v>
      </c>
      <c r="B2562">
        <v>1.5362452588429908E-2</v>
      </c>
      <c r="C2562">
        <v>-1.5362452588429908E-2</v>
      </c>
      <c r="L2562">
        <v>2538</v>
      </c>
      <c r="M2562">
        <v>2.5972757535415579E-2</v>
      </c>
      <c r="N2562">
        <v>-2.5972757535415579E-2</v>
      </c>
    </row>
    <row r="2563" spans="1:14" x14ac:dyDescent="0.45">
      <c r="A2563">
        <v>2539</v>
      </c>
      <c r="B2563">
        <v>3.0172809337223175E-2</v>
      </c>
      <c r="C2563">
        <v>-3.0172809337223175E-2</v>
      </c>
      <c r="L2563">
        <v>2539</v>
      </c>
      <c r="M2563">
        <v>1.3219289678190305E-2</v>
      </c>
      <c r="N2563">
        <v>-1.3219289678190305E-2</v>
      </c>
    </row>
    <row r="2564" spans="1:14" x14ac:dyDescent="0.45">
      <c r="A2564">
        <v>2540</v>
      </c>
      <c r="B2564">
        <v>2.5855302511161533E-2</v>
      </c>
      <c r="C2564">
        <v>-2.5855302511161533E-2</v>
      </c>
      <c r="L2564">
        <v>2540</v>
      </c>
      <c r="M2564">
        <v>1.5900896330288995E-2</v>
      </c>
      <c r="N2564">
        <v>-1.5900896330288995E-2</v>
      </c>
    </row>
    <row r="2565" spans="1:14" x14ac:dyDescent="0.45">
      <c r="A2565">
        <v>2541</v>
      </c>
      <c r="B2565">
        <v>1.337378277763788E-2</v>
      </c>
      <c r="C2565">
        <v>-1.337378277763788E-2</v>
      </c>
      <c r="L2565">
        <v>2541</v>
      </c>
      <c r="M2565">
        <v>2.3248920857299585E-2</v>
      </c>
      <c r="N2565">
        <v>-2.3248920857299585E-2</v>
      </c>
    </row>
    <row r="2566" spans="1:14" x14ac:dyDescent="0.45">
      <c r="A2566">
        <v>2542</v>
      </c>
      <c r="B2566">
        <v>7.6956071336659023E-3</v>
      </c>
      <c r="C2566">
        <v>-7.6956071336659023E-3</v>
      </c>
      <c r="L2566">
        <v>2542</v>
      </c>
      <c r="M2566">
        <v>2.7788648654159573E-2</v>
      </c>
      <c r="N2566">
        <v>-2.7788648654159573E-2</v>
      </c>
    </row>
    <row r="2567" spans="1:14" x14ac:dyDescent="0.45">
      <c r="A2567">
        <v>2543</v>
      </c>
      <c r="B2567">
        <v>1.8083790224250579E-2</v>
      </c>
      <c r="C2567">
        <v>-1.8083790224250579E-2</v>
      </c>
      <c r="L2567">
        <v>2543</v>
      </c>
      <c r="M2567">
        <v>1.9321528437690475E-2</v>
      </c>
      <c r="N2567">
        <v>-1.9321528437690475E-2</v>
      </c>
    </row>
    <row r="2568" spans="1:14" x14ac:dyDescent="0.45">
      <c r="A2568">
        <v>2544</v>
      </c>
      <c r="B2568">
        <v>1.797912339210363E-2</v>
      </c>
      <c r="C2568">
        <v>-1.797912339210363E-2</v>
      </c>
      <c r="L2568">
        <v>2544</v>
      </c>
      <c r="M2568">
        <v>1.9342643450699127E-2</v>
      </c>
      <c r="N2568">
        <v>-1.9342643450699127E-2</v>
      </c>
    </row>
    <row r="2569" spans="1:14" x14ac:dyDescent="0.45">
      <c r="A2569">
        <v>2545</v>
      </c>
      <c r="B2569">
        <v>3.3208147469484695E-2</v>
      </c>
      <c r="C2569">
        <v>-3.3208147469484695E-2</v>
      </c>
      <c r="L2569">
        <v>2545</v>
      </c>
      <c r="M2569">
        <v>5.2166997479115313E-3</v>
      </c>
      <c r="N2569">
        <v>-5.2166997479115313E-3</v>
      </c>
    </row>
    <row r="2570" spans="1:14" x14ac:dyDescent="0.45">
      <c r="A2570">
        <v>2546</v>
      </c>
      <c r="B2570">
        <v>8.7946088712088661E-3</v>
      </c>
      <c r="C2570">
        <v>-8.7946088712088661E-3</v>
      </c>
      <c r="L2570">
        <v>2546</v>
      </c>
      <c r="M2570">
        <v>2.0482854153166287E-2</v>
      </c>
      <c r="N2570">
        <v>-2.0482854153166287E-2</v>
      </c>
    </row>
    <row r="2571" spans="1:14" x14ac:dyDescent="0.45">
      <c r="A2571">
        <v>2547</v>
      </c>
      <c r="B2571">
        <v>2.5488968598647216E-2</v>
      </c>
      <c r="C2571">
        <v>-2.5488968598647216E-2</v>
      </c>
      <c r="L2571">
        <v>2547</v>
      </c>
      <c r="M2571">
        <v>6.6736356455084581E-3</v>
      </c>
      <c r="N2571">
        <v>-6.6736356455084581E-3</v>
      </c>
    </row>
    <row r="2572" spans="1:14" x14ac:dyDescent="0.45">
      <c r="A2572">
        <v>2548</v>
      </c>
      <c r="B2572">
        <v>2.9309307972010847E-2</v>
      </c>
      <c r="C2572">
        <v>-2.9309307972010847E-2</v>
      </c>
      <c r="L2572">
        <v>2548</v>
      </c>
      <c r="M2572">
        <v>3.2741185511156292E-3</v>
      </c>
      <c r="N2572">
        <v>-3.2741185511156292E-3</v>
      </c>
    </row>
    <row r="2573" spans="1:14" x14ac:dyDescent="0.45">
      <c r="A2573">
        <v>2549</v>
      </c>
      <c r="B2573">
        <v>1.659228786615656E-2</v>
      </c>
      <c r="C2573">
        <v>-1.659228786615656E-2</v>
      </c>
      <c r="L2573">
        <v>2549</v>
      </c>
      <c r="M2573">
        <v>1.3430439808276816E-2</v>
      </c>
      <c r="N2573">
        <v>-1.3430439808276816E-2</v>
      </c>
    </row>
    <row r="2574" spans="1:14" x14ac:dyDescent="0.45">
      <c r="A2574">
        <v>2550</v>
      </c>
      <c r="B2574">
        <v>2.1171461772585574E-2</v>
      </c>
      <c r="C2574">
        <v>-2.1171461772585574E-2</v>
      </c>
      <c r="L2574">
        <v>2550</v>
      </c>
      <c r="M2574">
        <v>9.3341272845984986E-3</v>
      </c>
      <c r="N2574">
        <v>-9.3341272845984986E-3</v>
      </c>
    </row>
    <row r="2575" spans="1:14" x14ac:dyDescent="0.45">
      <c r="A2575">
        <v>2551</v>
      </c>
      <c r="B2575">
        <v>2.7817805613916828E-2</v>
      </c>
      <c r="C2575">
        <v>-2.7817805613916828E-2</v>
      </c>
      <c r="L2575">
        <v>2551</v>
      </c>
      <c r="M2575">
        <v>3.4219236421761867E-3</v>
      </c>
      <c r="N2575">
        <v>-3.4219236421761867E-3</v>
      </c>
    </row>
    <row r="2576" spans="1:14" x14ac:dyDescent="0.45">
      <c r="A2576">
        <v>2552</v>
      </c>
      <c r="B2576">
        <v>1.319061582138072E-2</v>
      </c>
      <c r="C2576">
        <v>-1.319061582138072E-2</v>
      </c>
      <c r="L2576">
        <v>2552</v>
      </c>
      <c r="M2576">
        <v>1.5161870874986206E-2</v>
      </c>
      <c r="N2576">
        <v>-1.5161870874986206E-2</v>
      </c>
    </row>
    <row r="2577" spans="1:14" x14ac:dyDescent="0.45">
      <c r="A2577">
        <v>2553</v>
      </c>
      <c r="B2577">
        <v>1.0102944273045728E-2</v>
      </c>
      <c r="C2577">
        <v>-1.0102944273045728E-2</v>
      </c>
      <c r="L2577">
        <v>2553</v>
      </c>
      <c r="M2577">
        <v>1.7484522305937829E-2</v>
      </c>
      <c r="N2577">
        <v>-1.7484522305937829E-2</v>
      </c>
    </row>
    <row r="2578" spans="1:14" x14ac:dyDescent="0.45">
      <c r="A2578">
        <v>2554</v>
      </c>
      <c r="B2578">
        <v>5.2359365782126029E-3</v>
      </c>
      <c r="C2578">
        <v>-5.2359365782126029E-3</v>
      </c>
      <c r="L2578">
        <v>2554</v>
      </c>
      <c r="M2578">
        <v>2.1095189530417172E-2</v>
      </c>
      <c r="N2578">
        <v>-2.1095189530417172E-2</v>
      </c>
    </row>
    <row r="2579" spans="1:14" x14ac:dyDescent="0.45">
      <c r="A2579">
        <v>2555</v>
      </c>
      <c r="B2579">
        <v>2.3683465744112349E-2</v>
      </c>
      <c r="C2579">
        <v>-2.3683465744112349E-2</v>
      </c>
      <c r="L2579">
        <v>2555</v>
      </c>
      <c r="M2579">
        <v>5.7023450471105075E-3</v>
      </c>
      <c r="N2579">
        <v>-5.7023450471105075E-3</v>
      </c>
    </row>
    <row r="2580" spans="1:14" x14ac:dyDescent="0.45">
      <c r="A2580">
        <v>2556</v>
      </c>
      <c r="B2580">
        <v>1.1856113711507122E-2</v>
      </c>
      <c r="C2580">
        <v>-1.1856113711507122E-2</v>
      </c>
      <c r="L2580">
        <v>2556</v>
      </c>
      <c r="M2580">
        <v>1.5225215914012161E-2</v>
      </c>
      <c r="N2580">
        <v>-1.5225215914012161E-2</v>
      </c>
    </row>
    <row r="2581" spans="1:14" x14ac:dyDescent="0.45">
      <c r="A2581">
        <v>2557</v>
      </c>
      <c r="B2581">
        <v>1.714178873492804E-2</v>
      </c>
      <c r="C2581">
        <v>-1.714178873492804E-2</v>
      </c>
      <c r="L2581">
        <v>2557</v>
      </c>
      <c r="M2581">
        <v>1.0896638247238681E-2</v>
      </c>
      <c r="N2581">
        <v>-1.0896638247238681E-2</v>
      </c>
    </row>
    <row r="2582" spans="1:14" x14ac:dyDescent="0.45">
      <c r="A2582">
        <v>2558</v>
      </c>
      <c r="B2582">
        <v>2.3761965868222559E-2</v>
      </c>
      <c r="C2582">
        <v>-2.3761965868222559E-2</v>
      </c>
      <c r="L2582">
        <v>2558</v>
      </c>
      <c r="M2582">
        <v>5.1744697218942294E-3</v>
      </c>
      <c r="N2582">
        <v>-5.1744697218942294E-3</v>
      </c>
    </row>
    <row r="2583" spans="1:14" x14ac:dyDescent="0.45">
      <c r="A2583">
        <v>2559</v>
      </c>
      <c r="B2583">
        <v>1.6618454574193295E-2</v>
      </c>
      <c r="C2583">
        <v>-1.6618454574193295E-2</v>
      </c>
      <c r="L2583">
        <v>2559</v>
      </c>
      <c r="M2583">
        <v>1.0748833156178124E-2</v>
      </c>
      <c r="N2583">
        <v>-1.0748833156178124E-2</v>
      </c>
    </row>
    <row r="2584" spans="1:14" x14ac:dyDescent="0.45">
      <c r="A2584">
        <v>2560</v>
      </c>
      <c r="B2584">
        <v>1.0861778806111107E-2</v>
      </c>
      <c r="C2584">
        <v>-1.0861778806111107E-2</v>
      </c>
      <c r="L2584">
        <v>2560</v>
      </c>
      <c r="M2584">
        <v>1.4633995549769928E-2</v>
      </c>
      <c r="N2584">
        <v>-1.4633995549769928E-2</v>
      </c>
    </row>
    <row r="2585" spans="1:14" x14ac:dyDescent="0.45">
      <c r="A2585">
        <v>2561</v>
      </c>
      <c r="B2585">
        <v>-7.5905153245053175E-5</v>
      </c>
      <c r="C2585">
        <v>7.5905153245053175E-5</v>
      </c>
      <c r="L2585">
        <v>2561</v>
      </c>
      <c r="M2585">
        <v>2.3164460805264981E-2</v>
      </c>
      <c r="N2585">
        <v>-2.3164460805264981E-2</v>
      </c>
    </row>
    <row r="2586" spans="1:14" x14ac:dyDescent="0.45">
      <c r="A2586">
        <v>2562</v>
      </c>
      <c r="B2586">
        <v>3.0957810578325293E-2</v>
      </c>
      <c r="C2586">
        <v>-3.0957810578325293E-2</v>
      </c>
      <c r="L2586">
        <v>2562</v>
      </c>
      <c r="M2586">
        <v>-2.3213598961769168E-3</v>
      </c>
      <c r="N2586">
        <v>2.3213598961769168E-3</v>
      </c>
    </row>
    <row r="2587" spans="1:14" x14ac:dyDescent="0.45">
      <c r="A2587">
        <v>2563</v>
      </c>
      <c r="B2587">
        <v>1.3504616317821566E-2</v>
      </c>
      <c r="C2587">
        <v>-1.3504616317821566E-2</v>
      </c>
      <c r="L2587">
        <v>2563</v>
      </c>
      <c r="M2587">
        <v>1.1614548689532819E-2</v>
      </c>
      <c r="N2587">
        <v>-1.1614548689532819E-2</v>
      </c>
    </row>
    <row r="2588" spans="1:14" x14ac:dyDescent="0.45">
      <c r="A2588">
        <v>2564</v>
      </c>
      <c r="B2588">
        <v>2.0569627487740615E-2</v>
      </c>
      <c r="C2588">
        <v>-2.0569627487740615E-2</v>
      </c>
      <c r="L2588">
        <v>2564</v>
      </c>
      <c r="M2588">
        <v>5.1955847349028804E-3</v>
      </c>
      <c r="N2588">
        <v>-5.1955847349028804E-3</v>
      </c>
    </row>
    <row r="2589" spans="1:14" x14ac:dyDescent="0.45">
      <c r="A2589">
        <v>2565</v>
      </c>
      <c r="B2589">
        <v>2.703280437281471E-2</v>
      </c>
      <c r="C2589">
        <v>-2.703280437281471E-2</v>
      </c>
      <c r="L2589">
        <v>2565</v>
      </c>
      <c r="M2589">
        <v>-6.7438888150212883E-4</v>
      </c>
      <c r="N2589">
        <v>6.7438888150212883E-4</v>
      </c>
    </row>
    <row r="2590" spans="1:14" x14ac:dyDescent="0.45">
      <c r="A2590">
        <v>2566</v>
      </c>
      <c r="B2590">
        <v>3.3600648090035753E-2</v>
      </c>
      <c r="C2590">
        <v>-3.3600648090035753E-2</v>
      </c>
      <c r="L2590">
        <v>2566</v>
      </c>
      <c r="M2590">
        <v>-6.5865925239244416E-3</v>
      </c>
      <c r="N2590">
        <v>6.5865925239244416E-3</v>
      </c>
    </row>
    <row r="2591" spans="1:14" x14ac:dyDescent="0.45">
      <c r="A2591">
        <v>2567</v>
      </c>
      <c r="B2591">
        <v>9.6581102364211944E-3</v>
      </c>
      <c r="C2591">
        <v>-9.6581102364211944E-3</v>
      </c>
      <c r="L2591">
        <v>2567</v>
      </c>
      <c r="M2591">
        <v>1.2121309001740445E-2</v>
      </c>
      <c r="N2591">
        <v>-1.2121309001740445E-2</v>
      </c>
    </row>
    <row r="2592" spans="1:14" x14ac:dyDescent="0.45">
      <c r="A2592">
        <v>2568</v>
      </c>
      <c r="B2592">
        <v>3.2996001834940487E-3</v>
      </c>
      <c r="C2592">
        <v>-3.2996001834940487E-3</v>
      </c>
      <c r="L2592">
        <v>2568</v>
      </c>
      <c r="M2592">
        <v>1.6661036798600436E-2</v>
      </c>
      <c r="N2592">
        <v>-1.6661036798600436E-2</v>
      </c>
    </row>
    <row r="2593" spans="1:14" x14ac:dyDescent="0.45">
      <c r="A2593">
        <v>2569</v>
      </c>
      <c r="B2593">
        <v>2.7239326066858301E-3</v>
      </c>
      <c r="C2593">
        <v>-2.7239326066858301E-3</v>
      </c>
      <c r="L2593">
        <v>2569</v>
      </c>
      <c r="M2593">
        <v>1.634431160347067E-2</v>
      </c>
      <c r="N2593">
        <v>-1.634431160347067E-2</v>
      </c>
    </row>
    <row r="2594" spans="1:14" x14ac:dyDescent="0.45">
      <c r="A2594">
        <v>2570</v>
      </c>
      <c r="B2594">
        <v>1.384478352229915E-2</v>
      </c>
      <c r="C2594">
        <v>-1.384478352229915E-2</v>
      </c>
      <c r="L2594">
        <v>2570</v>
      </c>
      <c r="M2594">
        <v>7.3493160617852946E-3</v>
      </c>
      <c r="N2594">
        <v>-7.3493160617852946E-3</v>
      </c>
    </row>
    <row r="2595" spans="1:14" x14ac:dyDescent="0.45">
      <c r="A2595">
        <v>2571</v>
      </c>
      <c r="B2595">
        <v>2.0621960903814091E-2</v>
      </c>
      <c r="C2595">
        <v>-2.0621960903814091E-2</v>
      </c>
      <c r="L2595">
        <v>2571</v>
      </c>
      <c r="M2595">
        <v>1.4582274323716336E-3</v>
      </c>
      <c r="N2595">
        <v>-1.4582274323716336E-3</v>
      </c>
    </row>
    <row r="2596" spans="1:14" x14ac:dyDescent="0.45">
      <c r="A2596">
        <v>2572</v>
      </c>
      <c r="B2596">
        <v>-7.2455831553110521E-3</v>
      </c>
      <c r="C2596">
        <v>7.2455831553110521E-3</v>
      </c>
      <c r="L2596">
        <v>2572</v>
      </c>
      <c r="M2596">
        <v>2.3819026208533167E-2</v>
      </c>
      <c r="N2596">
        <v>-2.3819026208533167E-2</v>
      </c>
    </row>
    <row r="2597" spans="1:14" x14ac:dyDescent="0.45">
      <c r="A2597">
        <v>2573</v>
      </c>
      <c r="B2597">
        <v>3.9014344683390052E-3</v>
      </c>
      <c r="C2597">
        <v>-3.9014344683390052E-3</v>
      </c>
      <c r="L2597">
        <v>2573</v>
      </c>
      <c r="M2597">
        <v>1.4127235237562302E-2</v>
      </c>
      <c r="N2597">
        <v>-1.4127235237562302E-2</v>
      </c>
    </row>
    <row r="2598" spans="1:14" x14ac:dyDescent="0.45">
      <c r="A2598">
        <v>2574</v>
      </c>
      <c r="B2598">
        <v>1.5885786749164653E-2</v>
      </c>
      <c r="C2598">
        <v>-1.5885786749164653E-2</v>
      </c>
      <c r="L2598">
        <v>2574</v>
      </c>
      <c r="M2598">
        <v>4.2031791234962779E-3</v>
      </c>
      <c r="N2598">
        <v>-4.2031791234962779E-3</v>
      </c>
    </row>
    <row r="2599" spans="1:14" x14ac:dyDescent="0.45">
      <c r="A2599">
        <v>2575</v>
      </c>
      <c r="B2599">
        <v>1.0783278682000895E-2</v>
      </c>
      <c r="C2599">
        <v>-1.0783278682000895E-2</v>
      </c>
      <c r="L2599">
        <v>2575</v>
      </c>
      <c r="M2599">
        <v>8.2783766341659425E-3</v>
      </c>
      <c r="N2599">
        <v>-8.2783766341659425E-3</v>
      </c>
    </row>
    <row r="2600" spans="1:14" x14ac:dyDescent="0.45">
      <c r="A2600">
        <v>2576</v>
      </c>
      <c r="B2600">
        <v>1.2248614332058179E-2</v>
      </c>
      <c r="C2600">
        <v>-1.2248614332058179E-2</v>
      </c>
      <c r="L2600">
        <v>2576</v>
      </c>
      <c r="M2600">
        <v>6.5891755934738543E-3</v>
      </c>
      <c r="N2600">
        <v>-6.5891755934738543E-3</v>
      </c>
    </row>
    <row r="2601" spans="1:14" x14ac:dyDescent="0.45">
      <c r="A2601">
        <v>2577</v>
      </c>
      <c r="B2601">
        <v>-9.4174199223602418E-3</v>
      </c>
      <c r="C2601">
        <v>9.4174199223602418E-3</v>
      </c>
      <c r="L2601">
        <v>2577</v>
      </c>
      <c r="M2601">
        <v>2.3987946312602374E-2</v>
      </c>
      <c r="N2601">
        <v>-2.3987946312602374E-2</v>
      </c>
    </row>
    <row r="2602" spans="1:14" x14ac:dyDescent="0.45">
      <c r="A2602">
        <v>2578</v>
      </c>
      <c r="B2602">
        <v>2.0831294568107991E-2</v>
      </c>
      <c r="C2602">
        <v>-2.0831294568107991E-2</v>
      </c>
      <c r="L2602">
        <v>2578</v>
      </c>
      <c r="M2602">
        <v>-4.2100872539831569E-4</v>
      </c>
      <c r="N2602">
        <v>4.2100872539831569E-4</v>
      </c>
    </row>
    <row r="2603" spans="1:14" x14ac:dyDescent="0.45">
      <c r="A2603">
        <v>2579</v>
      </c>
      <c r="B2603">
        <v>1.5074618800025801E-2</v>
      </c>
      <c r="C2603">
        <v>-1.5074618800025801E-2</v>
      </c>
      <c r="L2603">
        <v>2579</v>
      </c>
      <c r="M2603">
        <v>4.0553740324357213E-3</v>
      </c>
      <c r="N2603">
        <v>-4.0553740324357213E-3</v>
      </c>
    </row>
    <row r="2604" spans="1:14" x14ac:dyDescent="0.45">
      <c r="A2604">
        <v>2580</v>
      </c>
      <c r="B2604">
        <v>9.7889437766048807E-3</v>
      </c>
      <c r="C2604">
        <v>-9.7889437766048807E-3</v>
      </c>
      <c r="L2604">
        <v>2580</v>
      </c>
      <c r="M2604">
        <v>7.5604661918718058E-3</v>
      </c>
      <c r="N2604">
        <v>-7.5604661918718058E-3</v>
      </c>
    </row>
    <row r="2605" spans="1:14" x14ac:dyDescent="0.45">
      <c r="A2605">
        <v>2581</v>
      </c>
      <c r="B2605">
        <v>-8.6324186812581274E-3</v>
      </c>
      <c r="C2605">
        <v>8.6324186812581274E-3</v>
      </c>
      <c r="L2605">
        <v>2581</v>
      </c>
      <c r="M2605">
        <v>2.1834214985719958E-2</v>
      </c>
      <c r="N2605">
        <v>-2.1834214985719958E-2</v>
      </c>
    </row>
    <row r="2606" spans="1:14" x14ac:dyDescent="0.45">
      <c r="A2606">
        <v>2582</v>
      </c>
      <c r="B2606">
        <v>-5.5185804248863955E-3</v>
      </c>
      <c r="C2606">
        <v>5.5185804248863955E-3</v>
      </c>
      <c r="L2606">
        <v>2582</v>
      </c>
      <c r="M2606">
        <v>1.9258183398664523E-2</v>
      </c>
      <c r="N2606">
        <v>-1.9258183398664523E-2</v>
      </c>
    </row>
    <row r="2607" spans="1:14" x14ac:dyDescent="0.45">
      <c r="A2607">
        <v>2583</v>
      </c>
      <c r="B2607">
        <v>2.4075966364663401E-2</v>
      </c>
      <c r="C2607">
        <v>-2.4075966364663401E-2</v>
      </c>
      <c r="L2607">
        <v>2583</v>
      </c>
      <c r="M2607">
        <v>-4.9607365222583055E-3</v>
      </c>
      <c r="N2607">
        <v>4.9607365222583055E-3</v>
      </c>
    </row>
    <row r="2608" spans="1:14" x14ac:dyDescent="0.45">
      <c r="A2608">
        <v>2584</v>
      </c>
      <c r="B2608">
        <v>8.0619410461802241E-3</v>
      </c>
      <c r="C2608">
        <v>-8.0619410461802241E-3</v>
      </c>
      <c r="L2608">
        <v>2584</v>
      </c>
      <c r="M2608">
        <v>7.3493160617852946E-3</v>
      </c>
      <c r="N2608">
        <v>-7.3493160617852946E-3</v>
      </c>
    </row>
    <row r="2609" spans="1:14" x14ac:dyDescent="0.45">
      <c r="A2609">
        <v>2585</v>
      </c>
      <c r="B2609">
        <v>-4.8382460159312277E-3</v>
      </c>
      <c r="C2609">
        <v>4.8382460159312277E-3</v>
      </c>
      <c r="L2609">
        <v>2585</v>
      </c>
      <c r="M2609">
        <v>1.7716787449032993E-2</v>
      </c>
      <c r="N2609">
        <v>-1.7716787449032993E-2</v>
      </c>
    </row>
    <row r="2610" spans="1:14" x14ac:dyDescent="0.45">
      <c r="A2610">
        <v>2586</v>
      </c>
      <c r="B2610">
        <v>1.0469278185560048E-2</v>
      </c>
      <c r="C2610">
        <v>-1.0469278185560048E-2</v>
      </c>
      <c r="L2610">
        <v>2586</v>
      </c>
      <c r="M2610">
        <v>5.2166997479115313E-3</v>
      </c>
      <c r="N2610">
        <v>-5.2166997479115313E-3</v>
      </c>
    </row>
    <row r="2611" spans="1:14" x14ac:dyDescent="0.45">
      <c r="A2611">
        <v>2587</v>
      </c>
      <c r="B2611">
        <v>5.314436702322815E-3</v>
      </c>
      <c r="C2611">
        <v>-5.314436702322815E-3</v>
      </c>
      <c r="L2611">
        <v>2587</v>
      </c>
      <c r="M2611">
        <v>9.2496672325638948E-3</v>
      </c>
      <c r="N2611">
        <v>-9.2496672325638948E-3</v>
      </c>
    </row>
    <row r="2612" spans="1:14" x14ac:dyDescent="0.45">
      <c r="A2612">
        <v>2588</v>
      </c>
      <c r="B2612">
        <v>1.6775454822413719E-2</v>
      </c>
      <c r="C2612">
        <v>-1.6775454822413719E-2</v>
      </c>
      <c r="L2612">
        <v>2588</v>
      </c>
      <c r="M2612">
        <v>-8.4330898557133816E-4</v>
      </c>
      <c r="N2612">
        <v>8.4330898557133816E-4</v>
      </c>
    </row>
    <row r="2613" spans="1:14" x14ac:dyDescent="0.45">
      <c r="A2613">
        <v>2589</v>
      </c>
      <c r="B2613">
        <v>9.919777316788567E-3</v>
      </c>
      <c r="C2613">
        <v>-9.919777316788567E-3</v>
      </c>
      <c r="L2613">
        <v>2589</v>
      </c>
      <c r="M2613">
        <v>3.3796936161588848E-3</v>
      </c>
      <c r="N2613">
        <v>-3.3796936161588848E-3</v>
      </c>
    </row>
    <row r="2614" spans="1:14" x14ac:dyDescent="0.45">
      <c r="A2614">
        <v>2590</v>
      </c>
      <c r="B2614">
        <v>-3.5560773221311043E-3</v>
      </c>
      <c r="C2614">
        <v>3.5560773221311043E-3</v>
      </c>
      <c r="L2614">
        <v>2590</v>
      </c>
      <c r="M2614">
        <v>1.3071484587129745E-2</v>
      </c>
      <c r="N2614">
        <v>-1.3071484587129745E-2</v>
      </c>
    </row>
    <row r="2615" spans="1:14" x14ac:dyDescent="0.45">
      <c r="A2615">
        <v>2591</v>
      </c>
      <c r="B2615">
        <v>3.8752677603022677E-3</v>
      </c>
      <c r="C2615">
        <v>-3.8752677603022677E-3</v>
      </c>
      <c r="L2615">
        <v>2591</v>
      </c>
      <c r="M2615">
        <v>6.4836005284305987E-3</v>
      </c>
      <c r="N2615">
        <v>-6.4836005284305987E-3</v>
      </c>
    </row>
    <row r="2616" spans="1:14" x14ac:dyDescent="0.45">
      <c r="A2616">
        <v>2592</v>
      </c>
      <c r="B2616">
        <v>-4.4457453953801688E-3</v>
      </c>
      <c r="C2616">
        <v>4.4457453953801688E-3</v>
      </c>
      <c r="L2616">
        <v>2592</v>
      </c>
      <c r="M2616">
        <v>1.2712529365982678E-2</v>
      </c>
      <c r="N2616">
        <v>-1.2712529365982678E-2</v>
      </c>
    </row>
    <row r="2617" spans="1:14" x14ac:dyDescent="0.45">
      <c r="A2617">
        <v>2593</v>
      </c>
      <c r="B2617">
        <v>9.1871094917599233E-3</v>
      </c>
      <c r="C2617">
        <v>-9.1871094917599233E-3</v>
      </c>
      <c r="L2617">
        <v>2593</v>
      </c>
      <c r="M2617">
        <v>1.7116075884754459E-3</v>
      </c>
      <c r="N2617">
        <v>-1.7116075884754459E-3</v>
      </c>
    </row>
    <row r="2618" spans="1:14" x14ac:dyDescent="0.45">
      <c r="A2618">
        <v>2594</v>
      </c>
      <c r="B2618">
        <v>1.1411279674882587E-2</v>
      </c>
      <c r="C2618">
        <v>-1.1411279674882587E-2</v>
      </c>
      <c r="L2618">
        <v>2594</v>
      </c>
      <c r="M2618">
        <v>-9.6999906362324386E-4</v>
      </c>
      <c r="N2618">
        <v>9.6999906362324386E-4</v>
      </c>
    </row>
    <row r="2619" spans="1:14" x14ac:dyDescent="0.45">
      <c r="A2619">
        <v>2595</v>
      </c>
      <c r="B2619">
        <v>-1.407509395289947E-2</v>
      </c>
      <c r="C2619">
        <v>1.407509395289947E-2</v>
      </c>
      <c r="L2619">
        <v>2595</v>
      </c>
      <c r="M2619">
        <v>1.8624733008404989E-2</v>
      </c>
      <c r="N2619">
        <v>-1.8624733008404989E-2</v>
      </c>
    </row>
    <row r="2620" spans="1:14" x14ac:dyDescent="0.45">
      <c r="A2620">
        <v>2596</v>
      </c>
      <c r="B2620">
        <v>6.0209378193147199E-3</v>
      </c>
      <c r="C2620">
        <v>-6.0209378193147199E-3</v>
      </c>
      <c r="L2620">
        <v>2596</v>
      </c>
      <c r="M2620">
        <v>-7.3773392052808254E-4</v>
      </c>
      <c r="N2620">
        <v>7.3773392052808254E-4</v>
      </c>
    </row>
    <row r="2621" spans="1:14" x14ac:dyDescent="0.45">
      <c r="A2621">
        <v>2597</v>
      </c>
      <c r="B2621">
        <v>3.6136006799348955E-3</v>
      </c>
      <c r="C2621">
        <v>-3.6136006799348955E-3</v>
      </c>
      <c r="L2621">
        <v>2597</v>
      </c>
      <c r="M2621">
        <v>7.6143200308614704E-4</v>
      </c>
      <c r="N2621">
        <v>-7.6143200308614704E-4</v>
      </c>
    </row>
    <row r="2622" spans="1:14" x14ac:dyDescent="0.45">
      <c r="A2622">
        <v>2598</v>
      </c>
      <c r="B2622">
        <v>-4.628912351637331E-3</v>
      </c>
      <c r="C2622">
        <v>4.628912351637331E-3</v>
      </c>
      <c r="L2622">
        <v>2598</v>
      </c>
      <c r="M2622">
        <v>6.9059007886036212E-3</v>
      </c>
      <c r="N2622">
        <v>-6.9059007886036212E-3</v>
      </c>
    </row>
    <row r="2623" spans="1:14" x14ac:dyDescent="0.45">
      <c r="A2623">
        <v>2599</v>
      </c>
      <c r="B2623">
        <v>-3.4514104899841542E-3</v>
      </c>
      <c r="C2623">
        <v>3.4514104899841542E-3</v>
      </c>
      <c r="L2623">
        <v>2599</v>
      </c>
      <c r="M2623">
        <v>3.9075689413751629E-3</v>
      </c>
      <c r="N2623">
        <v>-3.9075689413751629E-3</v>
      </c>
    </row>
    <row r="2624" spans="1:14" x14ac:dyDescent="0.45">
      <c r="A2624">
        <v>2600</v>
      </c>
      <c r="B2624">
        <v>1.1097279178441742E-2</v>
      </c>
      <c r="C2624">
        <v>-1.1097279178441742E-2</v>
      </c>
      <c r="L2624">
        <v>2600</v>
      </c>
      <c r="M2624">
        <v>-8.5080587077116937E-3</v>
      </c>
      <c r="N2624">
        <v>8.5080587077116937E-3</v>
      </c>
    </row>
    <row r="2625" spans="1:14" x14ac:dyDescent="0.45">
      <c r="A2625">
        <v>2601</v>
      </c>
      <c r="B2625">
        <v>5.0266029139187061E-3</v>
      </c>
      <c r="C2625">
        <v>-5.0266029139187061E-3</v>
      </c>
      <c r="L2625">
        <v>2601</v>
      </c>
      <c r="M2625">
        <v>-4.812931431197748E-3</v>
      </c>
      <c r="N2625">
        <v>4.812931431197748E-3</v>
      </c>
    </row>
    <row r="2626" spans="1:14" x14ac:dyDescent="0.45">
      <c r="A2626">
        <v>2602</v>
      </c>
      <c r="B2626">
        <v>-5.5970805489966077E-3</v>
      </c>
      <c r="C2626">
        <v>5.5970805489966077E-3</v>
      </c>
      <c r="L2626">
        <v>2602</v>
      </c>
      <c r="M2626">
        <v>3.6330737722626979E-3</v>
      </c>
      <c r="N2626">
        <v>-3.6330737722626979E-3</v>
      </c>
    </row>
    <row r="2627" spans="1:14" x14ac:dyDescent="0.45">
      <c r="A2627">
        <v>2603</v>
      </c>
      <c r="B2627">
        <v>1.1280446134698901E-2</v>
      </c>
      <c r="C2627">
        <v>-1.1280446134698901E-2</v>
      </c>
      <c r="L2627">
        <v>2603</v>
      </c>
      <c r="M2627">
        <v>-1.0133914709377828E-2</v>
      </c>
      <c r="N2627">
        <v>1.0133914709377828E-2</v>
      </c>
    </row>
    <row r="2628" spans="1:14" x14ac:dyDescent="0.45">
      <c r="A2628">
        <v>2604</v>
      </c>
      <c r="B2628">
        <v>1.2065447375801019E-2</v>
      </c>
      <c r="C2628">
        <v>-1.2065447375801019E-2</v>
      </c>
      <c r="L2628">
        <v>2604</v>
      </c>
      <c r="M2628">
        <v>-1.0830710138663314E-2</v>
      </c>
      <c r="N2628">
        <v>1.0830710138663314E-2</v>
      </c>
    </row>
    <row r="2629" spans="1:14" x14ac:dyDescent="0.45">
      <c r="A2629">
        <v>2605</v>
      </c>
      <c r="B2629">
        <v>-4.3934119793066963E-3</v>
      </c>
      <c r="C2629">
        <v>4.3934119793066963E-3</v>
      </c>
      <c r="L2629">
        <v>2605</v>
      </c>
      <c r="M2629">
        <v>2.3872880047522823E-3</v>
      </c>
      <c r="N2629">
        <v>-2.3872880047522823E-3</v>
      </c>
    </row>
    <row r="2630" spans="1:14" x14ac:dyDescent="0.45">
      <c r="A2630">
        <v>2606</v>
      </c>
      <c r="B2630">
        <v>2.305265278098035E-3</v>
      </c>
      <c r="C2630">
        <v>-2.305265278098035E-3</v>
      </c>
      <c r="L2630">
        <v>2606</v>
      </c>
      <c r="M2630">
        <v>-3.5038006246613787E-3</v>
      </c>
      <c r="N2630">
        <v>3.5038006246613787E-3</v>
      </c>
    </row>
    <row r="2631" spans="1:14" x14ac:dyDescent="0.45">
      <c r="A2631">
        <v>2607</v>
      </c>
      <c r="B2631">
        <v>-4.4223906575937416E-4</v>
      </c>
      <c r="C2631">
        <v>4.4223906575937416E-4</v>
      </c>
      <c r="L2631">
        <v>2607</v>
      </c>
      <c r="M2631">
        <v>-1.3289542847703126E-3</v>
      </c>
      <c r="N2631">
        <v>1.3289542847703126E-3</v>
      </c>
    </row>
    <row r="2632" spans="1:14" x14ac:dyDescent="0.45">
      <c r="A2632">
        <v>2608</v>
      </c>
      <c r="B2632">
        <v>-8.1090845205233821E-3</v>
      </c>
      <c r="C2632">
        <v>8.1090845205233821E-3</v>
      </c>
      <c r="L2632">
        <v>2608</v>
      </c>
      <c r="M2632">
        <v>4.3509842145568363E-3</v>
      </c>
      <c r="N2632">
        <v>-4.3509842145568363E-3</v>
      </c>
    </row>
    <row r="2633" spans="1:14" x14ac:dyDescent="0.45">
      <c r="A2633">
        <v>2609</v>
      </c>
      <c r="B2633">
        <v>-2.300075336367717E-3</v>
      </c>
      <c r="C2633">
        <v>2.300075336367717E-3</v>
      </c>
      <c r="L2633">
        <v>2609</v>
      </c>
      <c r="M2633">
        <v>-3.5766368637236371E-4</v>
      </c>
      <c r="N2633">
        <v>3.5766368637236371E-4</v>
      </c>
    </row>
    <row r="2634" spans="1:14" x14ac:dyDescent="0.45">
      <c r="A2634">
        <v>2610</v>
      </c>
      <c r="B2634">
        <v>-1.2138757558180913E-2</v>
      </c>
      <c r="C2634">
        <v>1.2138757558180913E-2</v>
      </c>
      <c r="L2634">
        <v>2610</v>
      </c>
      <c r="M2634">
        <v>7.4971211528458521E-3</v>
      </c>
      <c r="N2634">
        <v>-7.4971211528458521E-3</v>
      </c>
    </row>
    <row r="2635" spans="1:14" x14ac:dyDescent="0.45">
      <c r="A2635">
        <v>2611</v>
      </c>
      <c r="B2635">
        <v>-4.0009113587556374E-3</v>
      </c>
      <c r="C2635">
        <v>4.0009113587556374E-3</v>
      </c>
      <c r="L2635">
        <v>2611</v>
      </c>
      <c r="M2635">
        <v>-8.3168517259897892E-5</v>
      </c>
      <c r="N2635">
        <v>8.3168517259897892E-5</v>
      </c>
    </row>
    <row r="2636" spans="1:14" x14ac:dyDescent="0.45">
      <c r="A2636">
        <v>2612</v>
      </c>
      <c r="B2636">
        <v>-9.9407540830949871E-3</v>
      </c>
      <c r="C2636">
        <v>9.9407540830949871E-3</v>
      </c>
      <c r="L2636">
        <v>2612</v>
      </c>
      <c r="M2636">
        <v>4.5621343446433475E-3</v>
      </c>
      <c r="N2636">
        <v>-4.5621343446433475E-3</v>
      </c>
    </row>
    <row r="2637" spans="1:14" x14ac:dyDescent="0.45">
      <c r="A2637">
        <v>2613</v>
      </c>
      <c r="B2637">
        <v>-1.0804255448307315E-2</v>
      </c>
      <c r="C2637">
        <v>1.0804255448307315E-2</v>
      </c>
      <c r="L2637">
        <v>2613</v>
      </c>
      <c r="M2637">
        <v>5.1744697218942294E-3</v>
      </c>
      <c r="N2637">
        <v>-5.1744697218942294E-3</v>
      </c>
    </row>
    <row r="2638" spans="1:14" x14ac:dyDescent="0.45">
      <c r="A2638">
        <v>2614</v>
      </c>
      <c r="B2638">
        <v>-4.4980788114536447E-3</v>
      </c>
      <c r="C2638">
        <v>4.4980788114536447E-3</v>
      </c>
      <c r="L2638">
        <v>2614</v>
      </c>
      <c r="M2638">
        <v>-4.0938491242595125E-5</v>
      </c>
      <c r="N2638">
        <v>4.0938491242595125E-5</v>
      </c>
    </row>
    <row r="2639" spans="1:14" x14ac:dyDescent="0.45">
      <c r="A2639">
        <v>2615</v>
      </c>
      <c r="B2639">
        <v>-1.0778088740270577E-2</v>
      </c>
      <c r="C2639">
        <v>1.0778088740270577E-2</v>
      </c>
      <c r="L2639">
        <v>2615</v>
      </c>
      <c r="M2639">
        <v>3.2318885250983273E-3</v>
      </c>
      <c r="N2639">
        <v>-3.2318885250983273E-3</v>
      </c>
    </row>
    <row r="2640" spans="1:14" x14ac:dyDescent="0.45">
      <c r="A2640">
        <v>2616</v>
      </c>
      <c r="B2640">
        <v>-4.628912351637331E-3</v>
      </c>
      <c r="C2640">
        <v>4.628912351637331E-3</v>
      </c>
      <c r="L2640">
        <v>2616</v>
      </c>
      <c r="M2640">
        <v>-1.9835196880384981E-3</v>
      </c>
      <c r="N2640">
        <v>1.9835196880384981E-3</v>
      </c>
    </row>
    <row r="2641" spans="1:14" x14ac:dyDescent="0.45">
      <c r="A2641">
        <v>2617</v>
      </c>
      <c r="B2641">
        <v>-1.1432256441189009E-2</v>
      </c>
      <c r="C2641">
        <v>1.1432256441189009E-2</v>
      </c>
      <c r="L2641">
        <v>2617</v>
      </c>
      <c r="M2641">
        <v>3.2530035381069782E-3</v>
      </c>
      <c r="N2641">
        <v>-3.2530035381069782E-3</v>
      </c>
    </row>
    <row r="2642" spans="1:14" x14ac:dyDescent="0.45">
      <c r="A2642">
        <v>2618</v>
      </c>
      <c r="B2642">
        <v>-1.3054592339466717E-2</v>
      </c>
      <c r="C2642">
        <v>1.3054592339466717E-2</v>
      </c>
      <c r="L2642">
        <v>2618</v>
      </c>
      <c r="M2642">
        <v>3.2530035381069782E-3</v>
      </c>
      <c r="N2642">
        <v>-3.2530035381069782E-3</v>
      </c>
    </row>
    <row r="2643" spans="1:14" x14ac:dyDescent="0.45">
      <c r="A2643">
        <v>2619</v>
      </c>
      <c r="B2643">
        <v>4.6864357094411214E-3</v>
      </c>
      <c r="C2643">
        <v>-4.6864357094411214E-3</v>
      </c>
      <c r="L2643">
        <v>2619</v>
      </c>
      <c r="M2643">
        <v>-1.3216706608640893E-2</v>
      </c>
      <c r="N2643">
        <v>1.3216706608640893E-2</v>
      </c>
    </row>
    <row r="2644" spans="1:14" x14ac:dyDescent="0.45">
      <c r="A2644">
        <v>2620</v>
      </c>
      <c r="B2644">
        <v>-1.1327589609042057E-2</v>
      </c>
      <c r="C2644">
        <v>1.1327589609042057E-2</v>
      </c>
      <c r="L2644">
        <v>2620</v>
      </c>
      <c r="M2644">
        <v>-1.0755741286664995E-3</v>
      </c>
      <c r="N2644">
        <v>1.0755741286664995E-3</v>
      </c>
    </row>
    <row r="2645" spans="1:14" x14ac:dyDescent="0.45">
      <c r="A2645">
        <v>2621</v>
      </c>
      <c r="B2645">
        <v>-1.2295757806401337E-2</v>
      </c>
      <c r="C2645">
        <v>1.2295757806401337E-2</v>
      </c>
      <c r="L2645">
        <v>2621</v>
      </c>
      <c r="M2645">
        <v>-3.7877869938101379E-4</v>
      </c>
      <c r="N2645">
        <v>3.7877869938101379E-4</v>
      </c>
    </row>
    <row r="2646" spans="1:14" x14ac:dyDescent="0.45">
      <c r="A2646">
        <v>2622</v>
      </c>
      <c r="B2646">
        <v>-1.5278762522589378E-2</v>
      </c>
      <c r="C2646">
        <v>1.5278762522589378E-2</v>
      </c>
      <c r="L2646">
        <v>2622</v>
      </c>
      <c r="M2646">
        <v>-1.2022642067184069E-3</v>
      </c>
      <c r="N2646">
        <v>1.2022642067184069E-3</v>
      </c>
    </row>
    <row r="2647" spans="1:14" x14ac:dyDescent="0.45">
      <c r="A2647">
        <v>2623</v>
      </c>
      <c r="B2647">
        <v>-1.0440733506043298E-3</v>
      </c>
      <c r="C2647">
        <v>1.0440733506043298E-3</v>
      </c>
      <c r="L2647">
        <v>2623</v>
      </c>
      <c r="M2647">
        <v>-1.3427856738727401E-2</v>
      </c>
      <c r="N2647">
        <v>1.3427856738727401E-2</v>
      </c>
    </row>
    <row r="2648" spans="1:14" x14ac:dyDescent="0.45">
      <c r="A2648">
        <v>2624</v>
      </c>
      <c r="B2648">
        <v>-6.1465814177680891E-3</v>
      </c>
      <c r="C2648">
        <v>6.1465814177680891E-3</v>
      </c>
      <c r="L2648">
        <v>2624</v>
      </c>
      <c r="M2648">
        <v>-9.6693844231875055E-3</v>
      </c>
      <c r="N2648">
        <v>9.6693844231875055E-3</v>
      </c>
    </row>
    <row r="2649" spans="1:14" x14ac:dyDescent="0.45">
      <c r="A2649">
        <v>2625</v>
      </c>
      <c r="B2649">
        <v>-6.3297483740252479E-3</v>
      </c>
      <c r="C2649">
        <v>6.3297483740252479E-3</v>
      </c>
      <c r="L2649">
        <v>2625</v>
      </c>
      <c r="M2649">
        <v>-1.0091684683360524E-2</v>
      </c>
      <c r="N2649">
        <v>1.0091684683360524E-2</v>
      </c>
    </row>
    <row r="2650" spans="1:14" x14ac:dyDescent="0.45">
      <c r="A2650">
        <v>2626</v>
      </c>
      <c r="B2650">
        <v>-3.3412291192048277E-2</v>
      </c>
      <c r="C2650">
        <v>3.3412291192048277E-2</v>
      </c>
      <c r="L2650">
        <v>2626</v>
      </c>
      <c r="M2650">
        <v>1.0263187856979147E-2</v>
      </c>
      <c r="N2650">
        <v>-1.0263187856979147E-2</v>
      </c>
    </row>
    <row r="2651" spans="1:14" x14ac:dyDescent="0.45">
      <c r="A2651">
        <v>2627</v>
      </c>
      <c r="B2651">
        <v>-3.6607441542780526E-3</v>
      </c>
      <c r="C2651">
        <v>3.6607441542780526E-3</v>
      </c>
      <c r="L2651">
        <v>2627</v>
      </c>
      <c r="M2651">
        <v>-1.4082422141995586E-2</v>
      </c>
      <c r="N2651">
        <v>1.4082422141995586E-2</v>
      </c>
    </row>
    <row r="2652" spans="1:14" x14ac:dyDescent="0.45">
      <c r="A2652">
        <v>2628</v>
      </c>
      <c r="B2652">
        <v>-8.9464191776989724E-3</v>
      </c>
      <c r="C2652">
        <v>8.9464191776989724E-3</v>
      </c>
      <c r="L2652">
        <v>2628</v>
      </c>
      <c r="M2652">
        <v>-1.1400815489896892E-2</v>
      </c>
      <c r="N2652">
        <v>1.1400815489896892E-2</v>
      </c>
    </row>
    <row r="2653" spans="1:14" x14ac:dyDescent="0.45">
      <c r="A2653">
        <v>2629</v>
      </c>
      <c r="B2653">
        <v>-1.5409596062773067E-2</v>
      </c>
      <c r="C2653">
        <v>1.5409596062773067E-2</v>
      </c>
      <c r="L2653">
        <v>2629</v>
      </c>
      <c r="M2653">
        <v>-7.7690332524089053E-3</v>
      </c>
      <c r="N2653">
        <v>7.7690332524089053E-3</v>
      </c>
    </row>
    <row r="2654" spans="1:14" x14ac:dyDescent="0.45">
      <c r="A2654">
        <v>2630</v>
      </c>
      <c r="B2654">
        <v>-3.7337297397558859E-2</v>
      </c>
      <c r="C2654">
        <v>3.7337297397558859E-2</v>
      </c>
      <c r="L2654">
        <v>2630</v>
      </c>
      <c r="M2654">
        <v>7.8983064000102236E-3</v>
      </c>
      <c r="N2654">
        <v>-7.8983064000102236E-3</v>
      </c>
    </row>
    <row r="2655" spans="1:14" x14ac:dyDescent="0.45">
      <c r="A2655">
        <v>2631</v>
      </c>
      <c r="B2655">
        <v>-2.0041103385275552E-2</v>
      </c>
      <c r="C2655">
        <v>2.0041103385275552E-2</v>
      </c>
      <c r="L2655">
        <v>2631</v>
      </c>
      <c r="M2655">
        <v>-6.185407276760071E-3</v>
      </c>
      <c r="N2655">
        <v>6.185407276760071E-3</v>
      </c>
    </row>
    <row r="2656" spans="1:14" x14ac:dyDescent="0.45">
      <c r="A2656">
        <v>2632</v>
      </c>
      <c r="B2656">
        <v>-1.5514262894920012E-2</v>
      </c>
      <c r="C2656">
        <v>1.5514262894920012E-2</v>
      </c>
      <c r="L2656">
        <v>2632</v>
      </c>
      <c r="M2656">
        <v>-1.0978515229723873E-2</v>
      </c>
      <c r="N2656">
        <v>1.0978515229723873E-2</v>
      </c>
    </row>
    <row r="2657" spans="1:14" x14ac:dyDescent="0.45">
      <c r="A2657">
        <v>2633</v>
      </c>
      <c r="B2657">
        <v>-2.0773771210304194E-2</v>
      </c>
      <c r="C2657">
        <v>2.0773771210304194E-2</v>
      </c>
      <c r="L2657">
        <v>2633</v>
      </c>
      <c r="M2657">
        <v>-9.2681991760231314E-3</v>
      </c>
      <c r="N2657">
        <v>9.2681991760231314E-3</v>
      </c>
    </row>
    <row r="2658" spans="1:14" x14ac:dyDescent="0.45">
      <c r="A2658">
        <v>2634</v>
      </c>
      <c r="B2658">
        <v>-2.7681782132002827E-2</v>
      </c>
      <c r="C2658">
        <v>2.7681782132002827E-2</v>
      </c>
      <c r="L2658">
        <v>2634</v>
      </c>
      <c r="M2658">
        <v>-9.7116144492048057E-3</v>
      </c>
      <c r="N2658">
        <v>9.7116144492048057E-3</v>
      </c>
    </row>
    <row r="2659" spans="1:14" x14ac:dyDescent="0.45">
      <c r="A2659">
        <v>2635</v>
      </c>
      <c r="B2659">
        <v>-2.1768106115700209E-2</v>
      </c>
      <c r="C2659">
        <v>2.1768106115700209E-2</v>
      </c>
      <c r="L2659">
        <v>2635</v>
      </c>
      <c r="M2659">
        <v>-1.452583741517726E-2</v>
      </c>
      <c r="N2659">
        <v>1.452583741517726E-2</v>
      </c>
    </row>
    <row r="2660" spans="1:14" x14ac:dyDescent="0.45">
      <c r="A2660">
        <v>2636</v>
      </c>
      <c r="B2660">
        <v>-1.3656426624311673E-2</v>
      </c>
      <c r="C2660">
        <v>1.3656426624311673E-2</v>
      </c>
      <c r="L2660">
        <v>2636</v>
      </c>
      <c r="M2660">
        <v>-2.1641596799092687E-2</v>
      </c>
      <c r="N2660">
        <v>2.1641596799092687E-2</v>
      </c>
    </row>
    <row r="2661" spans="1:14" x14ac:dyDescent="0.45">
      <c r="A2661">
        <v>2637</v>
      </c>
      <c r="B2661">
        <v>-3.7232630565411914E-2</v>
      </c>
      <c r="C2661">
        <v>3.7232630565411914E-2</v>
      </c>
      <c r="L2661">
        <v>2637</v>
      </c>
      <c r="M2661">
        <v>-3.672720728730588E-3</v>
      </c>
      <c r="N2661">
        <v>3.672720728730588E-3</v>
      </c>
    </row>
    <row r="2662" spans="1:14" x14ac:dyDescent="0.45">
      <c r="A2662">
        <v>2638</v>
      </c>
      <c r="B2662">
        <v>2.5593635430794161E-2</v>
      </c>
      <c r="C2662">
        <v>0.97440636456920582</v>
      </c>
      <c r="L2662">
        <v>2638</v>
      </c>
      <c r="M2662">
        <v>4.1893477343938515E-2</v>
      </c>
      <c r="N2662">
        <v>0.95810652265606144</v>
      </c>
    </row>
    <row r="2663" spans="1:14" x14ac:dyDescent="0.45">
      <c r="A2663">
        <v>2639</v>
      </c>
      <c r="B2663">
        <v>4.6213001363743095E-2</v>
      </c>
      <c r="C2663">
        <v>-4.6213001363743095E-2</v>
      </c>
      <c r="L2663">
        <v>2639</v>
      </c>
      <c r="M2663">
        <v>2.0419509114140335E-2</v>
      </c>
      <c r="N2663">
        <v>-2.0419509114140335E-2</v>
      </c>
    </row>
    <row r="2664" spans="1:14" x14ac:dyDescent="0.45">
      <c r="A2664">
        <v>2640</v>
      </c>
      <c r="B2664">
        <v>3.8938656529530144E-2</v>
      </c>
      <c r="C2664">
        <v>-3.8938656529530144E-2</v>
      </c>
      <c r="L2664">
        <v>2640</v>
      </c>
      <c r="M2664">
        <v>2.508592698905223E-2</v>
      </c>
      <c r="N2664">
        <v>-2.508592698905223E-2</v>
      </c>
    </row>
    <row r="2665" spans="1:14" x14ac:dyDescent="0.45">
      <c r="A2665">
        <v>2641</v>
      </c>
      <c r="B2665">
        <v>3.5772484857084945E-2</v>
      </c>
      <c r="C2665">
        <v>-3.5772484857084945E-2</v>
      </c>
      <c r="L2665">
        <v>2641</v>
      </c>
      <c r="M2665">
        <v>2.2298745271910284E-2</v>
      </c>
      <c r="N2665">
        <v>-2.2298745271910284E-2</v>
      </c>
    </row>
    <row r="2666" spans="1:14" x14ac:dyDescent="0.45">
      <c r="A2666">
        <v>2642</v>
      </c>
      <c r="B2666">
        <v>3.8389155660758664E-2</v>
      </c>
      <c r="C2666">
        <v>-3.8389155660758664E-2</v>
      </c>
      <c r="L2666">
        <v>2642</v>
      </c>
      <c r="M2666">
        <v>1.9596023606802942E-2</v>
      </c>
      <c r="N2666">
        <v>-1.9596023606802942E-2</v>
      </c>
    </row>
    <row r="2667" spans="1:14" x14ac:dyDescent="0.45">
      <c r="A2667">
        <v>2643</v>
      </c>
      <c r="B2667">
        <v>3.3522147965925543E-2</v>
      </c>
      <c r="C2667">
        <v>-3.3522147965925543E-2</v>
      </c>
      <c r="L2667">
        <v>2643</v>
      </c>
      <c r="M2667">
        <v>2.0609544231218194E-2</v>
      </c>
      <c r="N2667">
        <v>-2.0609544231218194E-2</v>
      </c>
    </row>
    <row r="2668" spans="1:14" x14ac:dyDescent="0.45">
      <c r="A2668">
        <v>2644</v>
      </c>
      <c r="B2668">
        <v>2.7870139029990304E-2</v>
      </c>
      <c r="C2668">
        <v>-2.7870139029990304E-2</v>
      </c>
      <c r="L2668">
        <v>2644</v>
      </c>
      <c r="M2668">
        <v>2.4452476598792697E-2</v>
      </c>
      <c r="N2668">
        <v>-2.4452476598792697E-2</v>
      </c>
    </row>
    <row r="2669" spans="1:14" x14ac:dyDescent="0.45">
      <c r="A2669">
        <v>2645</v>
      </c>
      <c r="B2669">
        <v>2.7817805613916828E-2</v>
      </c>
      <c r="C2669">
        <v>-2.7817805613916828E-2</v>
      </c>
      <c r="L2669">
        <v>2645</v>
      </c>
      <c r="M2669">
        <v>2.3671221117472607E-2</v>
      </c>
      <c r="N2669">
        <v>-2.3671221117472607E-2</v>
      </c>
    </row>
    <row r="2670" spans="1:14" x14ac:dyDescent="0.45">
      <c r="A2670">
        <v>2646</v>
      </c>
      <c r="B2670">
        <v>3.3679148214145964E-2</v>
      </c>
      <c r="C2670">
        <v>-3.3679148214145964E-2</v>
      </c>
      <c r="L2670">
        <v>2646</v>
      </c>
      <c r="M2670">
        <v>1.7463407292929178E-2</v>
      </c>
      <c r="N2670">
        <v>-1.7463407292929178E-2</v>
      </c>
    </row>
    <row r="2671" spans="1:14" x14ac:dyDescent="0.45">
      <c r="A2671">
        <v>2647</v>
      </c>
      <c r="B2671">
        <v>3.9174156901860782E-2</v>
      </c>
      <c r="C2671">
        <v>-3.9174156901860782E-2</v>
      </c>
      <c r="L2671">
        <v>2647</v>
      </c>
      <c r="M2671">
        <v>1.2628069313948075E-2</v>
      </c>
      <c r="N2671">
        <v>-1.2628069313948075E-2</v>
      </c>
    </row>
    <row r="2672" spans="1:14" x14ac:dyDescent="0.45">
      <c r="A2672">
        <v>2648</v>
      </c>
      <c r="B2672">
        <v>1.9679959414491549E-2</v>
      </c>
      <c r="C2672">
        <v>-1.9679959414491549E-2</v>
      </c>
      <c r="L2672">
        <v>2648</v>
      </c>
      <c r="M2672">
        <v>2.7830878680176876E-2</v>
      </c>
      <c r="N2672">
        <v>-2.7830878680176876E-2</v>
      </c>
    </row>
    <row r="2673" spans="1:14" x14ac:dyDescent="0.45">
      <c r="A2673">
        <v>2649</v>
      </c>
      <c r="B2673">
        <v>3.1795145235500887E-2</v>
      </c>
      <c r="C2673">
        <v>-3.1795145235500887E-2</v>
      </c>
      <c r="L2673">
        <v>2649</v>
      </c>
      <c r="M2673">
        <v>1.7590097370981085E-2</v>
      </c>
      <c r="N2673">
        <v>-1.7590097370981085E-2</v>
      </c>
    </row>
    <row r="2674" spans="1:14" x14ac:dyDescent="0.45">
      <c r="A2674">
        <v>2650</v>
      </c>
      <c r="B2674">
        <v>3.3836148462366392E-2</v>
      </c>
      <c r="C2674">
        <v>-3.3836148462366392E-2</v>
      </c>
      <c r="L2674">
        <v>2650</v>
      </c>
      <c r="M2674">
        <v>1.3641589938363327E-2</v>
      </c>
      <c r="N2674">
        <v>-1.3641589938363327E-2</v>
      </c>
    </row>
    <row r="2675" spans="1:14" x14ac:dyDescent="0.45">
      <c r="A2675">
        <v>2651</v>
      </c>
      <c r="B2675">
        <v>1.638295420186266E-2</v>
      </c>
      <c r="C2675">
        <v>-1.638295420186266E-2</v>
      </c>
      <c r="L2675">
        <v>2651</v>
      </c>
      <c r="M2675">
        <v>2.7218543302925995E-2</v>
      </c>
      <c r="N2675">
        <v>-2.7218543302925995E-2</v>
      </c>
    </row>
    <row r="2676" spans="1:14" x14ac:dyDescent="0.45">
      <c r="A2676">
        <v>2652</v>
      </c>
      <c r="B2676">
        <v>2.3761965868222559E-2</v>
      </c>
      <c r="C2676">
        <v>-2.3761965868222559E-2</v>
      </c>
      <c r="L2676">
        <v>2652</v>
      </c>
      <c r="M2676">
        <v>2.0503969166174939E-2</v>
      </c>
      <c r="N2676">
        <v>-2.0503969166174939E-2</v>
      </c>
    </row>
    <row r="2677" spans="1:14" x14ac:dyDescent="0.45">
      <c r="A2677">
        <v>2653</v>
      </c>
      <c r="B2677">
        <v>9.9982774408987792E-3</v>
      </c>
      <c r="C2677">
        <v>-9.9982774408987792E-3</v>
      </c>
      <c r="L2677">
        <v>2653</v>
      </c>
      <c r="M2677">
        <v>3.070252044935343E-2</v>
      </c>
      <c r="N2677">
        <v>-3.070252044935343E-2</v>
      </c>
    </row>
    <row r="2678" spans="1:14" x14ac:dyDescent="0.45">
      <c r="A2678">
        <v>2654</v>
      </c>
      <c r="B2678">
        <v>2.6064636175455437E-2</v>
      </c>
      <c r="C2678">
        <v>-2.6064636175455437E-2</v>
      </c>
      <c r="L2678">
        <v>2654</v>
      </c>
      <c r="M2678">
        <v>1.6998877006738855E-2</v>
      </c>
      <c r="N2678">
        <v>-1.6998877006738855E-2</v>
      </c>
    </row>
    <row r="2679" spans="1:14" x14ac:dyDescent="0.45">
      <c r="A2679">
        <v>2655</v>
      </c>
      <c r="B2679">
        <v>3.6112652061562528E-2</v>
      </c>
      <c r="C2679">
        <v>-3.6112652061562528E-2</v>
      </c>
      <c r="L2679">
        <v>2655</v>
      </c>
      <c r="M2679">
        <v>8.1516865561140368E-3</v>
      </c>
      <c r="N2679">
        <v>-8.1516865561140368E-3</v>
      </c>
    </row>
    <row r="2680" spans="1:14" x14ac:dyDescent="0.45">
      <c r="A2680">
        <v>2656</v>
      </c>
      <c r="B2680">
        <v>1.8057623516213844E-2</v>
      </c>
      <c r="C2680">
        <v>-1.8057623516213844E-2</v>
      </c>
      <c r="L2680">
        <v>2656</v>
      </c>
      <c r="M2680">
        <v>2.2319860284918933E-2</v>
      </c>
      <c r="N2680">
        <v>-2.2319860284918933E-2</v>
      </c>
    </row>
    <row r="2681" spans="1:14" x14ac:dyDescent="0.45">
      <c r="A2681">
        <v>2657</v>
      </c>
      <c r="B2681">
        <v>2.6771137292447338E-2</v>
      </c>
      <c r="C2681">
        <v>-2.6771137292447338E-2</v>
      </c>
      <c r="L2681">
        <v>2657</v>
      </c>
      <c r="M2681">
        <v>1.4866260692865091E-2</v>
      </c>
      <c r="N2681">
        <v>-1.4866260692865091E-2</v>
      </c>
    </row>
    <row r="2682" spans="1:14" x14ac:dyDescent="0.45">
      <c r="A2682">
        <v>2658</v>
      </c>
      <c r="B2682">
        <v>2.1720962641357054E-2</v>
      </c>
      <c r="C2682">
        <v>-2.1720962641357054E-2</v>
      </c>
      <c r="L2682">
        <v>2658</v>
      </c>
      <c r="M2682">
        <v>1.8688078047430941E-2</v>
      </c>
      <c r="N2682">
        <v>-1.8688078047430941E-2</v>
      </c>
    </row>
    <row r="2683" spans="1:14" x14ac:dyDescent="0.45">
      <c r="A2683">
        <v>2659</v>
      </c>
      <c r="B2683">
        <v>2.9309307972010847E-2</v>
      </c>
      <c r="C2683">
        <v>-2.9309307972010847E-2</v>
      </c>
      <c r="L2683">
        <v>2659</v>
      </c>
      <c r="M2683">
        <v>1.21846540407664E-2</v>
      </c>
      <c r="N2683">
        <v>-1.21846540407664E-2</v>
      </c>
    </row>
    <row r="2684" spans="1:14" x14ac:dyDescent="0.45">
      <c r="A2684">
        <v>2660</v>
      </c>
      <c r="B2684">
        <v>2.3809534319579363E-4</v>
      </c>
      <c r="C2684">
        <v>-2.3809534319579363E-4</v>
      </c>
      <c r="L2684">
        <v>2660</v>
      </c>
      <c r="M2684">
        <v>3.5474513389308578E-2</v>
      </c>
      <c r="N2684">
        <v>-3.5474513389308578E-2</v>
      </c>
    </row>
    <row r="2685" spans="1:14" x14ac:dyDescent="0.45">
      <c r="A2685">
        <v>2661</v>
      </c>
      <c r="B2685">
        <v>2.4023632948589932E-2</v>
      </c>
      <c r="C2685">
        <v>-2.4023632948589932E-2</v>
      </c>
      <c r="L2685">
        <v>2661</v>
      </c>
      <c r="M2685">
        <v>1.5731976226219788E-2</v>
      </c>
      <c r="N2685">
        <v>-1.5731976226219788E-2</v>
      </c>
    </row>
    <row r="2686" spans="1:14" x14ac:dyDescent="0.45">
      <c r="A2686">
        <v>2662</v>
      </c>
      <c r="B2686">
        <v>1.9444459042160918E-2</v>
      </c>
      <c r="C2686">
        <v>-1.9444459042160918E-2</v>
      </c>
      <c r="L2686">
        <v>2662</v>
      </c>
      <c r="M2686">
        <v>1.9131493320612616E-2</v>
      </c>
      <c r="N2686">
        <v>-1.9131493320612616E-2</v>
      </c>
    </row>
    <row r="2687" spans="1:14" x14ac:dyDescent="0.45">
      <c r="A2687">
        <v>2663</v>
      </c>
      <c r="B2687">
        <v>1.1437446382919325E-2</v>
      </c>
      <c r="C2687">
        <v>-1.1437446382919325E-2</v>
      </c>
      <c r="L2687">
        <v>2663</v>
      </c>
      <c r="M2687">
        <v>2.5001466937017627E-2</v>
      </c>
      <c r="N2687">
        <v>-2.5001466937017627E-2</v>
      </c>
    </row>
    <row r="2688" spans="1:14" x14ac:dyDescent="0.45">
      <c r="A2688">
        <v>2664</v>
      </c>
      <c r="B2688">
        <v>1.384478352229915E-2</v>
      </c>
      <c r="C2688">
        <v>-1.384478352229915E-2</v>
      </c>
      <c r="L2688">
        <v>2664</v>
      </c>
      <c r="M2688">
        <v>2.2193170206867029E-2</v>
      </c>
      <c r="N2688">
        <v>-2.2193170206867029E-2</v>
      </c>
    </row>
    <row r="2689" spans="1:14" x14ac:dyDescent="0.45">
      <c r="A2689">
        <v>2665</v>
      </c>
      <c r="B2689">
        <v>1.873795792516901E-2</v>
      </c>
      <c r="C2689">
        <v>-1.873795792516901E-2</v>
      </c>
      <c r="L2689">
        <v>2665</v>
      </c>
      <c r="M2689">
        <v>1.7421177266911878E-2</v>
      </c>
      <c r="N2689">
        <v>-1.7421177266911878E-2</v>
      </c>
    </row>
    <row r="2690" spans="1:14" x14ac:dyDescent="0.45">
      <c r="A2690">
        <v>2666</v>
      </c>
      <c r="B2690">
        <v>1.2013113959727543E-2</v>
      </c>
      <c r="C2690">
        <v>-1.2013113959727543E-2</v>
      </c>
      <c r="L2690">
        <v>2666</v>
      </c>
      <c r="M2690">
        <v>2.2805505584117911E-2</v>
      </c>
      <c r="N2690">
        <v>-2.2805505584117911E-2</v>
      </c>
    </row>
    <row r="2691" spans="1:14" x14ac:dyDescent="0.45">
      <c r="A2691">
        <v>2667</v>
      </c>
      <c r="B2691">
        <v>3.4961316907946086E-2</v>
      </c>
      <c r="C2691">
        <v>-3.4961316907946086E-2</v>
      </c>
      <c r="L2691">
        <v>2667</v>
      </c>
      <c r="M2691">
        <v>2.5562081088214917E-3</v>
      </c>
      <c r="N2691">
        <v>-2.5562081088214917E-3</v>
      </c>
    </row>
    <row r="2692" spans="1:14" x14ac:dyDescent="0.45">
      <c r="A2692">
        <v>2668</v>
      </c>
      <c r="B2692">
        <v>1.1515946507029537E-2</v>
      </c>
      <c r="C2692">
        <v>-1.1515946507029537E-2</v>
      </c>
      <c r="L2692">
        <v>2668</v>
      </c>
      <c r="M2692">
        <v>2.1242994621477728E-2</v>
      </c>
      <c r="N2692">
        <v>-2.1242994621477728E-2</v>
      </c>
    </row>
    <row r="2693" spans="1:14" x14ac:dyDescent="0.45">
      <c r="A2693">
        <v>2669</v>
      </c>
      <c r="B2693">
        <v>1.7429622523332147E-2</v>
      </c>
      <c r="C2693">
        <v>-1.7429622523332147E-2</v>
      </c>
      <c r="L2693">
        <v>2669</v>
      </c>
      <c r="M2693">
        <v>1.6407656642496622E-2</v>
      </c>
      <c r="N2693">
        <v>-1.6407656642496622E-2</v>
      </c>
    </row>
    <row r="2694" spans="1:14" x14ac:dyDescent="0.45">
      <c r="A2694">
        <v>2670</v>
      </c>
      <c r="B2694">
        <v>-1.1092089236711422E-2</v>
      </c>
      <c r="C2694">
        <v>1.1092089236711422E-2</v>
      </c>
      <c r="L2694">
        <v>2670</v>
      </c>
      <c r="M2694">
        <v>3.8472845236537039E-2</v>
      </c>
      <c r="N2694">
        <v>-3.8472845236537039E-2</v>
      </c>
    </row>
    <row r="2695" spans="1:14" x14ac:dyDescent="0.45">
      <c r="A2695">
        <v>2671</v>
      </c>
      <c r="B2695">
        <v>1.4812951719658428E-2</v>
      </c>
      <c r="C2695">
        <v>-1.4812951719658428E-2</v>
      </c>
      <c r="L2695">
        <v>2671</v>
      </c>
      <c r="M2695">
        <v>1.5478596070115973E-2</v>
      </c>
      <c r="N2695">
        <v>-1.5478596070115973E-2</v>
      </c>
    </row>
    <row r="2696" spans="1:14" x14ac:dyDescent="0.45">
      <c r="A2696">
        <v>2672</v>
      </c>
      <c r="B2696">
        <v>1.8136123640324055E-2</v>
      </c>
      <c r="C2696">
        <v>-1.8136123640324055E-2</v>
      </c>
      <c r="L2696">
        <v>2672</v>
      </c>
      <c r="M2696">
        <v>1.2670299339965375E-2</v>
      </c>
      <c r="N2696">
        <v>-1.2670299339965375E-2</v>
      </c>
    </row>
    <row r="2697" spans="1:14" x14ac:dyDescent="0.45">
      <c r="A2697">
        <v>2673</v>
      </c>
      <c r="B2697">
        <v>1.3740116690152199E-2</v>
      </c>
      <c r="C2697">
        <v>-1.3740116690152199E-2</v>
      </c>
      <c r="L2697">
        <v>2673</v>
      </c>
      <c r="M2697">
        <v>1.6217621525418762E-2</v>
      </c>
      <c r="N2697">
        <v>-1.6217621525418762E-2</v>
      </c>
    </row>
    <row r="2698" spans="1:14" x14ac:dyDescent="0.45">
      <c r="A2698">
        <v>2674</v>
      </c>
      <c r="B2698">
        <v>1.2405614580278602E-2</v>
      </c>
      <c r="C2698">
        <v>-1.2405614580278602E-2</v>
      </c>
      <c r="L2698">
        <v>2674</v>
      </c>
      <c r="M2698">
        <v>1.6555461733557181E-2</v>
      </c>
      <c r="N2698">
        <v>-1.6555461733557181E-2</v>
      </c>
    </row>
    <row r="2699" spans="1:14" x14ac:dyDescent="0.45">
      <c r="A2699">
        <v>2675</v>
      </c>
      <c r="B2699">
        <v>9.0562759515762387E-3</v>
      </c>
      <c r="C2699">
        <v>-9.0562759515762387E-3</v>
      </c>
      <c r="L2699">
        <v>2675</v>
      </c>
      <c r="M2699">
        <v>1.8392467865309826E-2</v>
      </c>
      <c r="N2699">
        <v>-1.8392467865309826E-2</v>
      </c>
    </row>
    <row r="2700" spans="1:14" x14ac:dyDescent="0.45">
      <c r="A2700">
        <v>2676</v>
      </c>
      <c r="B2700">
        <v>2.6038469467418696E-2</v>
      </c>
      <c r="C2700">
        <v>-2.6038469467418696E-2</v>
      </c>
      <c r="L2700">
        <v>2676</v>
      </c>
      <c r="M2700">
        <v>4.4987893056173938E-3</v>
      </c>
      <c r="N2700">
        <v>-4.4987893056173938E-3</v>
      </c>
    </row>
    <row r="2701" spans="1:14" x14ac:dyDescent="0.45">
      <c r="A2701">
        <v>2677</v>
      </c>
      <c r="B2701">
        <v>1.39494503544461E-2</v>
      </c>
      <c r="C2701">
        <v>-1.39494503544461E-2</v>
      </c>
      <c r="L2701">
        <v>2677</v>
      </c>
      <c r="M2701">
        <v>1.3662704951371977E-2</v>
      </c>
      <c r="N2701">
        <v>-1.3662704951371977E-2</v>
      </c>
    </row>
    <row r="2702" spans="1:14" x14ac:dyDescent="0.45">
      <c r="A2702">
        <v>2678</v>
      </c>
      <c r="B2702">
        <v>1.1123445886478478E-2</v>
      </c>
      <c r="C2702">
        <v>-1.1123445886478478E-2</v>
      </c>
      <c r="L2702">
        <v>2678</v>
      </c>
      <c r="M2702">
        <v>1.5837551291263043E-2</v>
      </c>
      <c r="N2702">
        <v>-1.5837551291263043E-2</v>
      </c>
    </row>
    <row r="2703" spans="1:14" x14ac:dyDescent="0.45">
      <c r="A2703">
        <v>2679</v>
      </c>
      <c r="B2703">
        <v>8.3759415426210709E-3</v>
      </c>
      <c r="C2703">
        <v>-8.3759415426210709E-3</v>
      </c>
      <c r="L2703">
        <v>2679</v>
      </c>
      <c r="M2703">
        <v>1.729448718885997E-2</v>
      </c>
      <c r="N2703">
        <v>-1.729448718885997E-2</v>
      </c>
    </row>
    <row r="2704" spans="1:14" x14ac:dyDescent="0.45">
      <c r="A2704">
        <v>2680</v>
      </c>
      <c r="B2704">
        <v>1.2484114704388816E-2</v>
      </c>
      <c r="C2704">
        <v>-1.2484114704388816E-2</v>
      </c>
      <c r="L2704">
        <v>2680</v>
      </c>
      <c r="M2704">
        <v>1.3958315133493094E-2</v>
      </c>
      <c r="N2704">
        <v>-1.3958315133493094E-2</v>
      </c>
    </row>
    <row r="2705" spans="1:14" x14ac:dyDescent="0.45">
      <c r="A2705">
        <v>2681</v>
      </c>
      <c r="B2705">
        <v>1.4472784515180845E-2</v>
      </c>
      <c r="C2705">
        <v>-1.4472784515180845E-2</v>
      </c>
      <c r="L2705">
        <v>2681</v>
      </c>
      <c r="M2705">
        <v>1.2015733936697191E-2</v>
      </c>
      <c r="N2705">
        <v>-1.2015733936697191E-2</v>
      </c>
    </row>
    <row r="2706" spans="1:14" x14ac:dyDescent="0.45">
      <c r="A2706">
        <v>2682</v>
      </c>
      <c r="B2706">
        <v>4.6864357094411214E-3</v>
      </c>
      <c r="C2706">
        <v>-4.6864357094411214E-3</v>
      </c>
      <c r="L2706">
        <v>2682</v>
      </c>
      <c r="M2706">
        <v>1.8772538099465549E-2</v>
      </c>
      <c r="N2706">
        <v>-1.8772538099465549E-2</v>
      </c>
    </row>
    <row r="2707" spans="1:14" x14ac:dyDescent="0.45">
      <c r="A2707">
        <v>2683</v>
      </c>
      <c r="B2707">
        <v>1.5911953457201391E-2</v>
      </c>
      <c r="C2707">
        <v>-1.5911953457201391E-2</v>
      </c>
      <c r="L2707">
        <v>2683</v>
      </c>
      <c r="M2707">
        <v>9.5241624016763581E-3</v>
      </c>
      <c r="N2707">
        <v>-9.5241624016763581E-3</v>
      </c>
    </row>
    <row r="2708" spans="1:14" x14ac:dyDescent="0.45">
      <c r="A2708">
        <v>2684</v>
      </c>
      <c r="B2708">
        <v>7.2769398050781071E-3</v>
      </c>
      <c r="C2708">
        <v>-7.2769398050781071E-3</v>
      </c>
      <c r="L2708">
        <v>2684</v>
      </c>
      <c r="M2708">
        <v>1.5710861213211136E-2</v>
      </c>
      <c r="N2708">
        <v>-1.5710861213211136E-2</v>
      </c>
    </row>
    <row r="2709" spans="1:14" x14ac:dyDescent="0.45">
      <c r="A2709">
        <v>2685</v>
      </c>
      <c r="B2709">
        <v>2.9492474928268009E-2</v>
      </c>
      <c r="C2709">
        <v>-2.9492474928268009E-2</v>
      </c>
      <c r="L2709">
        <v>2685</v>
      </c>
      <c r="M2709">
        <v>-2.5536250392720781E-3</v>
      </c>
      <c r="N2709">
        <v>2.5536250392720781E-3</v>
      </c>
    </row>
    <row r="2710" spans="1:14" x14ac:dyDescent="0.45">
      <c r="A2710">
        <v>2686</v>
      </c>
      <c r="B2710">
        <v>1.5414786004503384E-2</v>
      </c>
      <c r="C2710">
        <v>-1.5414786004503384E-2</v>
      </c>
      <c r="L2710">
        <v>2686</v>
      </c>
      <c r="M2710">
        <v>8.2361466081486406E-3</v>
      </c>
      <c r="N2710">
        <v>-8.2361466081486406E-3</v>
      </c>
    </row>
    <row r="2711" spans="1:14" x14ac:dyDescent="0.45">
      <c r="A2711">
        <v>2687</v>
      </c>
      <c r="B2711">
        <v>1.1568279923103011E-2</v>
      </c>
      <c r="C2711">
        <v>-1.1568279923103011E-2</v>
      </c>
      <c r="L2711">
        <v>2687</v>
      </c>
      <c r="M2711">
        <v>1.1340053520420355E-2</v>
      </c>
      <c r="N2711">
        <v>-1.1340053520420355E-2</v>
      </c>
    </row>
    <row r="2712" spans="1:14" x14ac:dyDescent="0.45">
      <c r="A2712">
        <v>2688</v>
      </c>
      <c r="B2712">
        <v>1.3138282405307244E-2</v>
      </c>
      <c r="C2712">
        <v>-1.3138282405307244E-2</v>
      </c>
      <c r="L2712">
        <v>2688</v>
      </c>
      <c r="M2712">
        <v>9.9886926878666842E-3</v>
      </c>
      <c r="N2712">
        <v>-9.9886926878666842E-3</v>
      </c>
    </row>
    <row r="2713" spans="1:14" x14ac:dyDescent="0.45">
      <c r="A2713">
        <v>2689</v>
      </c>
      <c r="B2713">
        <v>1.9392125626087442E-2</v>
      </c>
      <c r="C2713">
        <v>-1.9392125626087442E-2</v>
      </c>
      <c r="L2713">
        <v>2689</v>
      </c>
      <c r="M2713">
        <v>4.6254793836693004E-3</v>
      </c>
      <c r="N2713">
        <v>-4.6254793836693004E-3</v>
      </c>
    </row>
    <row r="2714" spans="1:14" x14ac:dyDescent="0.45">
      <c r="A2714">
        <v>2690</v>
      </c>
      <c r="B2714">
        <v>8.4021082506578072E-3</v>
      </c>
      <c r="C2714">
        <v>-8.4021082506578072E-3</v>
      </c>
      <c r="L2714">
        <v>2690</v>
      </c>
      <c r="M2714">
        <v>1.2881449470051886E-2</v>
      </c>
      <c r="N2714">
        <v>-1.2881449470051886E-2</v>
      </c>
    </row>
    <row r="2715" spans="1:14" x14ac:dyDescent="0.45">
      <c r="A2715">
        <v>2691</v>
      </c>
      <c r="B2715">
        <v>5.0004362058819682E-3</v>
      </c>
      <c r="C2715">
        <v>-5.0004362058819682E-3</v>
      </c>
      <c r="L2715">
        <v>2691</v>
      </c>
      <c r="M2715">
        <v>1.5035180796934298E-2</v>
      </c>
      <c r="N2715">
        <v>-1.5035180796934298E-2</v>
      </c>
    </row>
    <row r="2716" spans="1:14" x14ac:dyDescent="0.45">
      <c r="A2716">
        <v>2692</v>
      </c>
      <c r="B2716">
        <v>9.7104436524946686E-3</v>
      </c>
      <c r="C2716">
        <v>-9.7104436524946686E-3</v>
      </c>
      <c r="L2716">
        <v>2692</v>
      </c>
      <c r="M2716">
        <v>1.0981098299273285E-2</v>
      </c>
      <c r="N2716">
        <v>-1.0981098299273285E-2</v>
      </c>
    </row>
    <row r="2717" spans="1:14" x14ac:dyDescent="0.45">
      <c r="A2717">
        <v>2693</v>
      </c>
      <c r="B2717">
        <v>-2.4832422926248775E-3</v>
      </c>
      <c r="C2717">
        <v>2.4832422926248775E-3</v>
      </c>
      <c r="L2717">
        <v>2693</v>
      </c>
      <c r="M2717">
        <v>1.8751423086456897E-2</v>
      </c>
      <c r="N2717">
        <v>-1.8751423086456897E-2</v>
      </c>
    </row>
    <row r="2718" spans="1:14" x14ac:dyDescent="0.45">
      <c r="A2718">
        <v>2694</v>
      </c>
      <c r="B2718">
        <v>-3.4775771980208921E-3</v>
      </c>
      <c r="C2718">
        <v>3.4775771980208921E-3</v>
      </c>
      <c r="L2718">
        <v>2694</v>
      </c>
      <c r="M2718">
        <v>1.9279298411673175E-2</v>
      </c>
      <c r="N2718">
        <v>-1.9279298411673175E-2</v>
      </c>
    </row>
    <row r="2719" spans="1:14" x14ac:dyDescent="0.45">
      <c r="A2719">
        <v>2695</v>
      </c>
      <c r="B2719">
        <v>1.0390778061449836E-2</v>
      </c>
      <c r="C2719">
        <v>-1.0390778061449836E-2</v>
      </c>
      <c r="L2719">
        <v>2695</v>
      </c>
      <c r="M2719">
        <v>7.7082712829323633E-3</v>
      </c>
      <c r="N2719">
        <v>-7.7082712829323633E-3</v>
      </c>
    </row>
    <row r="2720" spans="1:14" x14ac:dyDescent="0.45">
      <c r="A2720">
        <v>2696</v>
      </c>
      <c r="B2720">
        <v>2.185179618154074E-2</v>
      </c>
      <c r="C2720">
        <v>-2.185179618154074E-2</v>
      </c>
      <c r="L2720">
        <v>2696</v>
      </c>
      <c r="M2720">
        <v>-2.3424749091855669E-3</v>
      </c>
      <c r="N2720">
        <v>2.3424749091855669E-3</v>
      </c>
    </row>
    <row r="2721" spans="1:14" x14ac:dyDescent="0.45">
      <c r="A2721">
        <v>2697</v>
      </c>
      <c r="B2721">
        <v>1.6487621034009609E-2</v>
      </c>
      <c r="C2721">
        <v>-1.6487621034009609E-2</v>
      </c>
      <c r="L2721">
        <v>2697</v>
      </c>
      <c r="M2721">
        <v>1.5638024974148883E-3</v>
      </c>
      <c r="N2721">
        <v>-1.5638024974148883E-3</v>
      </c>
    </row>
    <row r="2722" spans="1:14" x14ac:dyDescent="0.45">
      <c r="A2722">
        <v>2698</v>
      </c>
      <c r="B2722">
        <v>2.7500993147225672E-3</v>
      </c>
      <c r="C2722">
        <v>-2.7500993147225672E-3</v>
      </c>
      <c r="L2722">
        <v>2698</v>
      </c>
      <c r="M2722">
        <v>1.2290229105809656E-2</v>
      </c>
      <c r="N2722">
        <v>-1.2290229105809656E-2</v>
      </c>
    </row>
    <row r="2723" spans="1:14" x14ac:dyDescent="0.45">
      <c r="A2723">
        <v>2699</v>
      </c>
      <c r="B2723">
        <v>-9.0510860098459208E-3</v>
      </c>
      <c r="C2723">
        <v>9.0510860098459208E-3</v>
      </c>
      <c r="L2723">
        <v>2699</v>
      </c>
      <c r="M2723">
        <v>2.1433029738555587E-2</v>
      </c>
      <c r="N2723">
        <v>-2.1433029738555587E-2</v>
      </c>
    </row>
    <row r="2724" spans="1:14" x14ac:dyDescent="0.45">
      <c r="A2724">
        <v>2700</v>
      </c>
      <c r="B2724">
        <v>1.2588781536535764E-2</v>
      </c>
      <c r="C2724">
        <v>-1.2588781536535764E-2</v>
      </c>
      <c r="L2724">
        <v>2700</v>
      </c>
      <c r="M2724">
        <v>3.7175338242973026E-3</v>
      </c>
      <c r="N2724">
        <v>-3.7175338242973026E-3</v>
      </c>
    </row>
    <row r="2725" spans="1:14" x14ac:dyDescent="0.45">
      <c r="A2725">
        <v>2701</v>
      </c>
      <c r="B2725">
        <v>1.0754300003713848E-3</v>
      </c>
      <c r="C2725">
        <v>-1.0754300003713848E-3</v>
      </c>
      <c r="L2725">
        <v>2701</v>
      </c>
      <c r="M2725">
        <v>1.2480264222887515E-2</v>
      </c>
      <c r="N2725">
        <v>-1.2480264222887515E-2</v>
      </c>
    </row>
    <row r="2726" spans="1:14" x14ac:dyDescent="0.45">
      <c r="A2726">
        <v>2702</v>
      </c>
      <c r="B2726">
        <v>1.4996118675915587E-2</v>
      </c>
      <c r="C2726">
        <v>-1.4996118675915587E-2</v>
      </c>
      <c r="L2726">
        <v>2702</v>
      </c>
      <c r="M2726">
        <v>1.0359271721986111E-3</v>
      </c>
      <c r="N2726">
        <v>-1.0359271721986111E-3</v>
      </c>
    </row>
    <row r="2727" spans="1:14" x14ac:dyDescent="0.45">
      <c r="A2727">
        <v>2703</v>
      </c>
      <c r="B2727">
        <v>-4.3149118551964842E-3</v>
      </c>
      <c r="C2727">
        <v>4.3149118551964842E-3</v>
      </c>
      <c r="L2727">
        <v>2703</v>
      </c>
      <c r="M2727">
        <v>1.5922011343297647E-2</v>
      </c>
      <c r="N2727">
        <v>-1.5922011343297647E-2</v>
      </c>
    </row>
    <row r="2728" spans="1:14" x14ac:dyDescent="0.45">
      <c r="A2728">
        <v>2704</v>
      </c>
      <c r="B2728">
        <v>3.1687666433103624E-3</v>
      </c>
      <c r="C2728">
        <v>-3.1687666433103624E-3</v>
      </c>
      <c r="L2728">
        <v>2704</v>
      </c>
      <c r="M2728">
        <v>9.7986575707888247E-3</v>
      </c>
      <c r="N2728">
        <v>-9.7986575707888247E-3</v>
      </c>
    </row>
    <row r="2729" spans="1:14" x14ac:dyDescent="0.45">
      <c r="A2729">
        <v>2705</v>
      </c>
      <c r="B2729">
        <v>8.4021082506578072E-3</v>
      </c>
      <c r="C2729">
        <v>-8.4021082506578072E-3</v>
      </c>
      <c r="L2729">
        <v>2705</v>
      </c>
      <c r="M2729">
        <v>5.2166997479115313E-3</v>
      </c>
      <c r="N2729">
        <v>-5.2166997479115313E-3</v>
      </c>
    </row>
    <row r="2730" spans="1:14" x14ac:dyDescent="0.45">
      <c r="A2730">
        <v>2706</v>
      </c>
      <c r="B2730">
        <v>5.4452702425065013E-3</v>
      </c>
      <c r="C2730">
        <v>-5.4452702425065013E-3</v>
      </c>
      <c r="L2730">
        <v>2706</v>
      </c>
      <c r="M2730">
        <v>7.4760061398372012E-3</v>
      </c>
      <c r="N2730">
        <v>-7.4760061398372012E-3</v>
      </c>
    </row>
    <row r="2731" spans="1:14" x14ac:dyDescent="0.45">
      <c r="A2731">
        <v>2707</v>
      </c>
      <c r="B2731">
        <v>-4.3934119793066963E-3</v>
      </c>
      <c r="C2731">
        <v>4.3934119793066963E-3</v>
      </c>
      <c r="L2731">
        <v>2707</v>
      </c>
      <c r="M2731">
        <v>1.3747165003406583E-2</v>
      </c>
      <c r="N2731">
        <v>-1.3747165003406583E-2</v>
      </c>
    </row>
    <row r="2732" spans="1:14" x14ac:dyDescent="0.45">
      <c r="A2732">
        <v>2708</v>
      </c>
      <c r="B2732">
        <v>1.1594446631139749E-2</v>
      </c>
      <c r="C2732">
        <v>-1.1594446631139749E-2</v>
      </c>
      <c r="L2732">
        <v>2708</v>
      </c>
      <c r="M2732">
        <v>7.8254701609479713E-4</v>
      </c>
      <c r="N2732">
        <v>-7.8254701609479713E-4</v>
      </c>
    </row>
    <row r="2733" spans="1:14" x14ac:dyDescent="0.45">
      <c r="A2733">
        <v>2709</v>
      </c>
      <c r="B2733">
        <v>6.047104527351457E-3</v>
      </c>
      <c r="C2733">
        <v>-6.047104527351457E-3</v>
      </c>
      <c r="L2733">
        <v>2709</v>
      </c>
      <c r="M2733">
        <v>5.1533547088855776E-3</v>
      </c>
      <c r="N2733">
        <v>-5.1533547088855776E-3</v>
      </c>
    </row>
    <row r="2734" spans="1:14" x14ac:dyDescent="0.45">
      <c r="A2734">
        <v>2710</v>
      </c>
      <c r="B2734">
        <v>2.0438793947556932E-2</v>
      </c>
      <c r="C2734">
        <v>-2.0438793947556932E-2</v>
      </c>
      <c r="L2734">
        <v>2710</v>
      </c>
      <c r="M2734">
        <v>-7.6845732003742997E-3</v>
      </c>
      <c r="N2734">
        <v>7.6845732003742997E-3</v>
      </c>
    </row>
    <row r="2735" spans="1:14" x14ac:dyDescent="0.45">
      <c r="A2735">
        <v>2711</v>
      </c>
      <c r="B2735">
        <v>1.4629784763401267E-2</v>
      </c>
      <c r="C2735">
        <v>-1.4629784763401267E-2</v>
      </c>
      <c r="L2735">
        <v>2711</v>
      </c>
      <c r="M2735">
        <v>-4.0739059758949604E-3</v>
      </c>
      <c r="N2735">
        <v>4.0739059758949604E-3</v>
      </c>
    </row>
    <row r="2736" spans="1:14" x14ac:dyDescent="0.45">
      <c r="A2736">
        <v>2712</v>
      </c>
      <c r="B2736">
        <v>1.3242949237454194E-2</v>
      </c>
      <c r="C2736">
        <v>-1.3242949237454194E-2</v>
      </c>
      <c r="L2736">
        <v>2712</v>
      </c>
      <c r="M2736">
        <v>-3.2293054555489137E-3</v>
      </c>
      <c r="N2736">
        <v>3.2293054555489137E-3</v>
      </c>
    </row>
    <row r="2737" spans="1:14" x14ac:dyDescent="0.45">
      <c r="A2737">
        <v>2713</v>
      </c>
      <c r="B2737">
        <v>1.2510281412425552E-2</v>
      </c>
      <c r="C2737">
        <v>-1.2510281412425552E-2</v>
      </c>
      <c r="L2737">
        <v>2713</v>
      </c>
      <c r="M2737">
        <v>-2.7858901823672412E-3</v>
      </c>
      <c r="N2737">
        <v>2.7858901823672412E-3</v>
      </c>
    </row>
    <row r="2738" spans="1:14" x14ac:dyDescent="0.45">
      <c r="A2738">
        <v>2714</v>
      </c>
      <c r="B2738">
        <v>-1.6197409274125493E-3</v>
      </c>
      <c r="C2738">
        <v>1.6197409274125493E-3</v>
      </c>
      <c r="L2738">
        <v>2714</v>
      </c>
      <c r="M2738">
        <v>7.6871562699237124E-3</v>
      </c>
      <c r="N2738">
        <v>-7.6871562699237124E-3</v>
      </c>
    </row>
    <row r="2739" spans="1:14" x14ac:dyDescent="0.45">
      <c r="A2739">
        <v>2715</v>
      </c>
      <c r="B2739">
        <v>6.1256046514616691E-3</v>
      </c>
      <c r="C2739">
        <v>-6.1256046514616691E-3</v>
      </c>
      <c r="L2739">
        <v>2715</v>
      </c>
      <c r="M2739">
        <v>3.3913174291312371E-4</v>
      </c>
      <c r="N2739">
        <v>-3.3913174291312371E-4</v>
      </c>
    </row>
    <row r="2740" spans="1:14" x14ac:dyDescent="0.45">
      <c r="A2740">
        <v>2716</v>
      </c>
      <c r="B2740">
        <v>-1.9805603012944921E-2</v>
      </c>
      <c r="C2740">
        <v>1.9805603012944921E-2</v>
      </c>
      <c r="L2740">
        <v>2716</v>
      </c>
      <c r="M2740">
        <v>2.0736234309270102E-2</v>
      </c>
      <c r="N2740">
        <v>-2.0736234309270102E-2</v>
      </c>
    </row>
    <row r="2741" spans="1:14" x14ac:dyDescent="0.45">
      <c r="A2741">
        <v>2717</v>
      </c>
      <c r="B2741">
        <v>-1.8418767486997847E-2</v>
      </c>
      <c r="C2741">
        <v>1.8418767486997847E-2</v>
      </c>
      <c r="L2741">
        <v>2717</v>
      </c>
      <c r="M2741">
        <v>1.7674557423015689E-2</v>
      </c>
      <c r="N2741">
        <v>-1.7674557423015689E-2</v>
      </c>
    </row>
    <row r="2742" spans="1:14" x14ac:dyDescent="0.45">
      <c r="A2742">
        <v>2718</v>
      </c>
      <c r="B2742">
        <v>-6.6699155785028344E-3</v>
      </c>
      <c r="C2742">
        <v>6.6699155785028344E-3</v>
      </c>
      <c r="L2742">
        <v>2718</v>
      </c>
      <c r="M2742">
        <v>7.8560763739929217E-3</v>
      </c>
      <c r="N2742">
        <v>-7.8560763739929217E-3</v>
      </c>
    </row>
    <row r="2743" spans="1:14" x14ac:dyDescent="0.45">
      <c r="A2743">
        <v>2719</v>
      </c>
      <c r="B2743">
        <v>-9.6557322649411768E-4</v>
      </c>
      <c r="C2743">
        <v>9.6557322649411768E-4</v>
      </c>
      <c r="L2743">
        <v>2719</v>
      </c>
      <c r="M2743">
        <v>2.9151633299685604E-3</v>
      </c>
      <c r="N2743">
        <v>-2.9151633299685604E-3</v>
      </c>
    </row>
    <row r="2744" spans="1:14" x14ac:dyDescent="0.45">
      <c r="A2744">
        <v>2720</v>
      </c>
      <c r="B2744">
        <v>5.2097698701758666E-3</v>
      </c>
      <c r="C2744">
        <v>-5.2097698701758666E-3</v>
      </c>
      <c r="L2744">
        <v>2720</v>
      </c>
      <c r="M2744">
        <v>-2.0679797400731037E-3</v>
      </c>
      <c r="N2744">
        <v>2.0679797400731037E-3</v>
      </c>
    </row>
    <row r="2745" spans="1:14" x14ac:dyDescent="0.45">
      <c r="A2745">
        <v>2721</v>
      </c>
      <c r="B2745">
        <v>-7.16708303120084E-3</v>
      </c>
      <c r="C2745">
        <v>7.16708303120084E-3</v>
      </c>
      <c r="L2745">
        <v>2721</v>
      </c>
      <c r="M2745">
        <v>7.6660412569150614E-3</v>
      </c>
      <c r="N2745">
        <v>-7.6660412569150614E-3</v>
      </c>
    </row>
    <row r="2746" spans="1:14" x14ac:dyDescent="0.45">
      <c r="A2746">
        <v>2722</v>
      </c>
      <c r="B2746">
        <v>3.011766395089939E-3</v>
      </c>
      <c r="C2746">
        <v>-3.011766395089939E-3</v>
      </c>
      <c r="L2746">
        <v>2722</v>
      </c>
      <c r="M2746">
        <v>-1.096689141675153E-3</v>
      </c>
      <c r="N2746">
        <v>1.096689141675153E-3</v>
      </c>
    </row>
    <row r="2747" spans="1:14" x14ac:dyDescent="0.45">
      <c r="A2747">
        <v>2723</v>
      </c>
      <c r="B2747">
        <v>-4.9167461400414381E-3</v>
      </c>
      <c r="C2747">
        <v>4.9167461400414381E-3</v>
      </c>
      <c r="L2747">
        <v>2723</v>
      </c>
      <c r="M2747">
        <v>5.1322396958769275E-3</v>
      </c>
      <c r="N2747">
        <v>-5.1322396958769275E-3</v>
      </c>
    </row>
    <row r="2748" spans="1:14" x14ac:dyDescent="0.45">
      <c r="A2748">
        <v>2724</v>
      </c>
      <c r="B2748">
        <v>-1.7790766494116157E-2</v>
      </c>
      <c r="C2748">
        <v>1.7790766494116157E-2</v>
      </c>
      <c r="L2748">
        <v>2724</v>
      </c>
      <c r="M2748">
        <v>1.5457481057107321E-2</v>
      </c>
      <c r="N2748">
        <v>-1.5457481057107321E-2</v>
      </c>
    </row>
    <row r="2749" spans="1:14" x14ac:dyDescent="0.45">
      <c r="A2749">
        <v>2725</v>
      </c>
      <c r="B2749">
        <v>-8.0829178124866442E-3</v>
      </c>
      <c r="C2749">
        <v>8.0829178124866442E-3</v>
      </c>
      <c r="L2749">
        <v>2725</v>
      </c>
      <c r="M2749">
        <v>6.6947506585171099E-3</v>
      </c>
      <c r="N2749">
        <v>-6.6947506585171099E-3</v>
      </c>
    </row>
    <row r="2750" spans="1:14" x14ac:dyDescent="0.45">
      <c r="A2750">
        <v>2726</v>
      </c>
      <c r="B2750">
        <v>-8.7632522214418137E-3</v>
      </c>
      <c r="C2750">
        <v>8.7632522214418137E-3</v>
      </c>
      <c r="L2750">
        <v>2726</v>
      </c>
      <c r="M2750">
        <v>6.0613002682575762E-3</v>
      </c>
      <c r="N2750">
        <v>-6.0613002682575762E-3</v>
      </c>
    </row>
    <row r="2751" spans="1:14" x14ac:dyDescent="0.45">
      <c r="A2751">
        <v>2727</v>
      </c>
      <c r="B2751">
        <v>1.6984788486707619E-2</v>
      </c>
      <c r="C2751">
        <v>-1.6984788486707619E-2</v>
      </c>
      <c r="L2751">
        <v>2727</v>
      </c>
      <c r="M2751">
        <v>-1.5117057779419494E-2</v>
      </c>
      <c r="N2751">
        <v>1.5117057779419494E-2</v>
      </c>
    </row>
    <row r="2752" spans="1:14" x14ac:dyDescent="0.45">
      <c r="A2752">
        <v>2728</v>
      </c>
      <c r="B2752">
        <v>7.3554399291883184E-3</v>
      </c>
      <c r="C2752">
        <v>-7.3554399291883184E-3</v>
      </c>
      <c r="L2752">
        <v>2728</v>
      </c>
      <c r="M2752">
        <v>-9.1203940849625756E-3</v>
      </c>
      <c r="N2752">
        <v>9.1203940849625756E-3</v>
      </c>
    </row>
    <row r="2753" spans="1:14" x14ac:dyDescent="0.45">
      <c r="A2753">
        <v>2729</v>
      </c>
      <c r="B2753">
        <v>-1.8814080077799219E-3</v>
      </c>
      <c r="C2753">
        <v>1.8814080077799219E-3</v>
      </c>
      <c r="L2753">
        <v>2729</v>
      </c>
      <c r="M2753">
        <v>-2.9970403124537507E-3</v>
      </c>
      <c r="N2753">
        <v>2.9970403124537507E-3</v>
      </c>
    </row>
    <row r="2754" spans="1:14" x14ac:dyDescent="0.45">
      <c r="A2754">
        <v>2730</v>
      </c>
      <c r="B2754">
        <v>-1.708426537712425E-2</v>
      </c>
      <c r="C2754">
        <v>1.708426537712425E-2</v>
      </c>
      <c r="L2754">
        <v>2730</v>
      </c>
      <c r="M2754">
        <v>9.2074372065465929E-3</v>
      </c>
      <c r="N2754">
        <v>-9.2074372065465929E-3</v>
      </c>
    </row>
    <row r="2755" spans="1:14" x14ac:dyDescent="0.45">
      <c r="A2755">
        <v>2731</v>
      </c>
      <c r="B2755">
        <v>-2.1454105619259367E-2</v>
      </c>
      <c r="C2755">
        <v>2.1454105619259367E-2</v>
      </c>
      <c r="L2755">
        <v>2731</v>
      </c>
      <c r="M2755">
        <v>1.163566370254147E-2</v>
      </c>
      <c r="N2755">
        <v>-1.163566370254147E-2</v>
      </c>
    </row>
    <row r="2756" spans="1:14" x14ac:dyDescent="0.45">
      <c r="A2756">
        <v>2732</v>
      </c>
      <c r="B2756">
        <v>4.581768877294173E-3</v>
      </c>
      <c r="C2756">
        <v>-4.581768877294173E-3</v>
      </c>
      <c r="L2756">
        <v>2732</v>
      </c>
      <c r="M2756">
        <v>-9.9861096183172689E-3</v>
      </c>
      <c r="N2756">
        <v>9.9861096183172689E-3</v>
      </c>
    </row>
    <row r="2757" spans="1:14" x14ac:dyDescent="0.45">
      <c r="A2757">
        <v>2733</v>
      </c>
      <c r="B2757">
        <v>-6.068081293657877E-3</v>
      </c>
      <c r="C2757">
        <v>6.068081293657877E-3</v>
      </c>
      <c r="L2757">
        <v>2733</v>
      </c>
      <c r="M2757">
        <v>-1.5401044148568256E-3</v>
      </c>
      <c r="N2757">
        <v>1.5401044148568256E-3</v>
      </c>
    </row>
    <row r="2758" spans="1:14" x14ac:dyDescent="0.45">
      <c r="A2758">
        <v>2734</v>
      </c>
      <c r="B2758">
        <v>2.305265278098035E-3</v>
      </c>
      <c r="C2758">
        <v>-2.305265278098035E-3</v>
      </c>
      <c r="L2758">
        <v>2734</v>
      </c>
      <c r="M2758">
        <v>-9.0359340329279683E-3</v>
      </c>
      <c r="N2758">
        <v>9.0359340329279683E-3</v>
      </c>
    </row>
    <row r="2759" spans="1:14" x14ac:dyDescent="0.45">
      <c r="A2759">
        <v>2735</v>
      </c>
      <c r="B2759">
        <v>3.6136006799348955E-3</v>
      </c>
      <c r="C2759">
        <v>-3.6136006799348955E-3</v>
      </c>
      <c r="L2759">
        <v>2735</v>
      </c>
      <c r="M2759">
        <v>-1.0936285203706569E-2</v>
      </c>
      <c r="N2759">
        <v>1.0936285203706569E-2</v>
      </c>
    </row>
    <row r="2760" spans="1:14" x14ac:dyDescent="0.45">
      <c r="A2760">
        <v>2736</v>
      </c>
      <c r="B2760">
        <v>-4.9167461400414381E-3</v>
      </c>
      <c r="C2760">
        <v>4.9167461400414381E-3</v>
      </c>
      <c r="L2760">
        <v>2736</v>
      </c>
      <c r="M2760">
        <v>-4.1161360019122606E-3</v>
      </c>
      <c r="N2760">
        <v>4.1161360019122606E-3</v>
      </c>
    </row>
    <row r="2761" spans="1:14" x14ac:dyDescent="0.45">
      <c r="A2761">
        <v>2737</v>
      </c>
      <c r="B2761">
        <v>-2.5797779153357743E-2</v>
      </c>
      <c r="C2761">
        <v>2.5797779153357743E-2</v>
      </c>
      <c r="L2761">
        <v>2737</v>
      </c>
      <c r="M2761">
        <v>1.2438034196870212E-2</v>
      </c>
      <c r="N2761">
        <v>-1.2438034196870212E-2</v>
      </c>
    </row>
    <row r="2762" spans="1:14" x14ac:dyDescent="0.45">
      <c r="A2762">
        <v>2738</v>
      </c>
      <c r="B2762">
        <v>-8.867919053588762E-3</v>
      </c>
      <c r="C2762">
        <v>8.867919053588762E-3</v>
      </c>
      <c r="L2762">
        <v>2738</v>
      </c>
      <c r="M2762">
        <v>-1.6879095059173814E-3</v>
      </c>
      <c r="N2762">
        <v>1.6879095059173814E-3</v>
      </c>
    </row>
    <row r="2763" spans="1:14" x14ac:dyDescent="0.45">
      <c r="A2763">
        <v>2739</v>
      </c>
      <c r="B2763">
        <v>-2.5355757086983517E-3</v>
      </c>
      <c r="C2763">
        <v>2.5355757086983517E-3</v>
      </c>
      <c r="L2763">
        <v>2739</v>
      </c>
      <c r="M2763">
        <v>-6.9666627580801605E-3</v>
      </c>
      <c r="N2763">
        <v>6.9666627580801605E-3</v>
      </c>
    </row>
    <row r="2764" spans="1:14" x14ac:dyDescent="0.45">
      <c r="A2764">
        <v>2740</v>
      </c>
      <c r="B2764">
        <v>-1.8814080077799219E-3</v>
      </c>
      <c r="C2764">
        <v>1.8814080077799219E-3</v>
      </c>
      <c r="L2764">
        <v>2740</v>
      </c>
      <c r="M2764">
        <v>-8.2969085776251825E-3</v>
      </c>
      <c r="N2764">
        <v>8.2969085776251825E-3</v>
      </c>
    </row>
    <row r="2765" spans="1:14" x14ac:dyDescent="0.45">
      <c r="A2765">
        <v>2741</v>
      </c>
      <c r="B2765">
        <v>-9.1034194259193967E-3</v>
      </c>
      <c r="C2765">
        <v>9.1034194259193967E-3</v>
      </c>
      <c r="L2765">
        <v>2741</v>
      </c>
      <c r="M2765">
        <v>-4.2005960539468661E-3</v>
      </c>
      <c r="N2765">
        <v>4.2005960539468661E-3</v>
      </c>
    </row>
    <row r="2766" spans="1:14" x14ac:dyDescent="0.45">
      <c r="A2766">
        <v>2742</v>
      </c>
      <c r="B2766">
        <v>-7.0362494910171554E-3</v>
      </c>
      <c r="C2766">
        <v>7.0362494910171554E-3</v>
      </c>
      <c r="L2766">
        <v>2742</v>
      </c>
      <c r="M2766">
        <v>-6.0798322117168136E-3</v>
      </c>
      <c r="N2766">
        <v>6.0798322117168136E-3</v>
      </c>
    </row>
    <row r="2767" spans="1:14" x14ac:dyDescent="0.45">
      <c r="A2767">
        <v>2743</v>
      </c>
      <c r="B2767">
        <v>-1.0254754579535832E-2</v>
      </c>
      <c r="C2767">
        <v>1.0254754579535832E-2</v>
      </c>
      <c r="L2767">
        <v>2743</v>
      </c>
      <c r="M2767">
        <v>-6.6288225499417453E-3</v>
      </c>
      <c r="N2767">
        <v>6.6288225499417453E-3</v>
      </c>
    </row>
    <row r="2768" spans="1:14" x14ac:dyDescent="0.45">
      <c r="A2768">
        <v>2744</v>
      </c>
      <c r="B2768">
        <v>-7.1932497392375779E-3</v>
      </c>
      <c r="C2768">
        <v>7.1932497392375779E-3</v>
      </c>
      <c r="L2768">
        <v>2744</v>
      </c>
      <c r="M2768">
        <v>-1.0577329982559502E-2</v>
      </c>
      <c r="N2768">
        <v>1.0577329982559502E-2</v>
      </c>
    </row>
    <row r="2769" spans="1:14" x14ac:dyDescent="0.45">
      <c r="A2769">
        <v>2745</v>
      </c>
      <c r="B2769">
        <v>-3.2682435337269937E-3</v>
      </c>
      <c r="C2769">
        <v>3.2682435337269937E-3</v>
      </c>
      <c r="L2769">
        <v>2745</v>
      </c>
      <c r="M2769">
        <v>-1.4293572272082097E-2</v>
      </c>
      <c r="N2769">
        <v>1.4293572272082097E-2</v>
      </c>
    </row>
    <row r="2770" spans="1:14" x14ac:dyDescent="0.45">
      <c r="A2770">
        <v>2746</v>
      </c>
      <c r="B2770">
        <v>-1.1484589857262485E-2</v>
      </c>
      <c r="C2770">
        <v>1.1484589857262485E-2</v>
      </c>
      <c r="L2770">
        <v>2746</v>
      </c>
      <c r="M2770">
        <v>-1.0872940164680614E-2</v>
      </c>
      <c r="N2770">
        <v>1.0872940164680614E-2</v>
      </c>
    </row>
    <row r="2771" spans="1:14" x14ac:dyDescent="0.45">
      <c r="A2771">
        <v>2747</v>
      </c>
      <c r="B2771">
        <v>-1.0437921535792994E-2</v>
      </c>
      <c r="C2771">
        <v>1.0437921535792994E-2</v>
      </c>
      <c r="L2771">
        <v>2747</v>
      </c>
      <c r="M2771">
        <v>-1.2456566140329448E-2</v>
      </c>
      <c r="N2771">
        <v>1.2456566140329448E-2</v>
      </c>
    </row>
    <row r="2772" spans="1:14" x14ac:dyDescent="0.45">
      <c r="A2772">
        <v>2748</v>
      </c>
      <c r="B2772">
        <v>-2.4620277291704573E-2</v>
      </c>
      <c r="C2772">
        <v>2.4620277291704573E-2</v>
      </c>
      <c r="L2772">
        <v>2748</v>
      </c>
      <c r="M2772">
        <v>-2.1946698181250094E-3</v>
      </c>
      <c r="N2772">
        <v>2.1946698181250094E-3</v>
      </c>
    </row>
    <row r="2773" spans="1:14" x14ac:dyDescent="0.45">
      <c r="A2773">
        <v>2749</v>
      </c>
      <c r="B2773">
        <v>-9.7575871268378248E-3</v>
      </c>
      <c r="C2773">
        <v>9.7575871268378248E-3</v>
      </c>
      <c r="L2773">
        <v>2749</v>
      </c>
      <c r="M2773">
        <v>-1.6025003338791491E-2</v>
      </c>
      <c r="N2773">
        <v>1.6025003338791491E-2</v>
      </c>
    </row>
    <row r="2774" spans="1:14" x14ac:dyDescent="0.45">
      <c r="A2774">
        <v>2750</v>
      </c>
      <c r="B2774">
        <v>-2.7891115796296724E-2</v>
      </c>
      <c r="C2774">
        <v>2.7891115796296724E-2</v>
      </c>
      <c r="L2774">
        <v>2750</v>
      </c>
      <c r="M2774">
        <v>-2.2157848311336594E-3</v>
      </c>
      <c r="N2774">
        <v>2.2157848311336594E-3</v>
      </c>
    </row>
    <row r="2775" spans="1:14" x14ac:dyDescent="0.45">
      <c r="A2775">
        <v>2751</v>
      </c>
      <c r="B2775">
        <v>-7.7689173160457974E-3</v>
      </c>
      <c r="C2775">
        <v>7.7689173160457974E-3</v>
      </c>
      <c r="L2775">
        <v>2751</v>
      </c>
      <c r="M2775">
        <v>-1.9023335186019948E-2</v>
      </c>
      <c r="N2775">
        <v>1.9023335186019948E-2</v>
      </c>
    </row>
    <row r="2776" spans="1:14" x14ac:dyDescent="0.45">
      <c r="A2776">
        <v>2752</v>
      </c>
      <c r="B2776">
        <v>2.8024327307960414E-3</v>
      </c>
      <c r="C2776">
        <v>-2.8024327307960414E-3</v>
      </c>
      <c r="L2776">
        <v>2752</v>
      </c>
      <c r="M2776">
        <v>-2.7722720545584206E-2</v>
      </c>
      <c r="N2776">
        <v>2.7722720545584206E-2</v>
      </c>
    </row>
    <row r="2777" spans="1:14" x14ac:dyDescent="0.45">
      <c r="A2777">
        <v>2753</v>
      </c>
      <c r="B2777">
        <v>-3.008911927138265E-2</v>
      </c>
      <c r="C2777">
        <v>3.008911927138265E-2</v>
      </c>
      <c r="L2777">
        <v>2753</v>
      </c>
      <c r="M2777">
        <v>-5.9320271206562579E-3</v>
      </c>
      <c r="N2777">
        <v>5.9320271206562579E-3</v>
      </c>
    </row>
    <row r="2778" spans="1:14" x14ac:dyDescent="0.45">
      <c r="A2778">
        <v>2754</v>
      </c>
      <c r="B2778">
        <v>-1.7005765253014039E-2</v>
      </c>
      <c r="C2778">
        <v>1.7005765253014039E-2</v>
      </c>
      <c r="L2778">
        <v>2754</v>
      </c>
      <c r="M2778">
        <v>-1.9361175394158367E-2</v>
      </c>
      <c r="N2778">
        <v>1.9361175394158367E-2</v>
      </c>
    </row>
    <row r="2779" spans="1:14" x14ac:dyDescent="0.45">
      <c r="A2779">
        <v>2755</v>
      </c>
      <c r="B2779">
        <v>3.7133153674995277E-2</v>
      </c>
      <c r="C2779">
        <v>-3.7133153674995277E-2</v>
      </c>
      <c r="L2779">
        <v>2755</v>
      </c>
      <c r="M2779">
        <v>3.479883297303174E-2</v>
      </c>
      <c r="N2779">
        <v>-3.479883297303174E-2</v>
      </c>
    </row>
    <row r="2780" spans="1:14" x14ac:dyDescent="0.45">
      <c r="A2780">
        <v>2756</v>
      </c>
      <c r="B2780">
        <v>2.4232966612883829E-2</v>
      </c>
      <c r="C2780">
        <v>-2.4232966612883829E-2</v>
      </c>
      <c r="L2780">
        <v>2756</v>
      </c>
      <c r="M2780">
        <v>3.7100369390974712E-2</v>
      </c>
      <c r="N2780">
        <v>-3.7100369390974712E-2</v>
      </c>
    </row>
    <row r="2781" spans="1:14" x14ac:dyDescent="0.45">
      <c r="A2781">
        <v>2757</v>
      </c>
      <c r="B2781">
        <v>4.0011491559036369E-2</v>
      </c>
      <c r="C2781">
        <v>-4.0011491559036369E-2</v>
      </c>
      <c r="L2781">
        <v>2757</v>
      </c>
      <c r="M2781">
        <v>2.1580834829616147E-2</v>
      </c>
      <c r="N2781">
        <v>-2.1580834829616147E-2</v>
      </c>
    </row>
    <row r="2782" spans="1:14" x14ac:dyDescent="0.45">
      <c r="A2782">
        <v>2758</v>
      </c>
      <c r="B2782">
        <v>3.7054653550885067E-2</v>
      </c>
      <c r="C2782">
        <v>-3.7054653550885067E-2</v>
      </c>
      <c r="L2782">
        <v>2758</v>
      </c>
      <c r="M2782">
        <v>2.2150940180849725E-2</v>
      </c>
      <c r="N2782">
        <v>-2.2150940180849725E-2</v>
      </c>
    </row>
    <row r="2783" spans="1:14" x14ac:dyDescent="0.45">
      <c r="A2783">
        <v>2759</v>
      </c>
      <c r="B2783">
        <v>4.9824007072812829E-2</v>
      </c>
      <c r="C2783">
        <v>0.95017599292718713</v>
      </c>
      <c r="L2783">
        <v>2759</v>
      </c>
      <c r="M2783">
        <v>1.1762353780593378E-2</v>
      </c>
      <c r="N2783">
        <v>0.98823764621940657</v>
      </c>
    </row>
    <row r="2784" spans="1:14" x14ac:dyDescent="0.45">
      <c r="A2784">
        <v>2760</v>
      </c>
      <c r="B2784">
        <v>3.3626814798072488E-2</v>
      </c>
      <c r="C2784">
        <v>-3.3626814798072488E-2</v>
      </c>
      <c r="L2784">
        <v>2760</v>
      </c>
      <c r="M2784">
        <v>2.3122230779247677E-2</v>
      </c>
      <c r="N2784">
        <v>-2.3122230779247677E-2</v>
      </c>
    </row>
    <row r="2785" spans="1:14" x14ac:dyDescent="0.45">
      <c r="A2785">
        <v>2761</v>
      </c>
      <c r="B2785">
        <v>4.3125329815408106E-2</v>
      </c>
      <c r="C2785">
        <v>-4.3125329815408106E-2</v>
      </c>
      <c r="L2785">
        <v>2761</v>
      </c>
      <c r="M2785">
        <v>1.3726049990397931E-2</v>
      </c>
      <c r="N2785">
        <v>-1.3726049990397931E-2</v>
      </c>
    </row>
    <row r="2786" spans="1:14" x14ac:dyDescent="0.45">
      <c r="A2786">
        <v>2762</v>
      </c>
      <c r="B2786">
        <v>3.0591476665810975E-2</v>
      </c>
      <c r="C2786">
        <v>-3.0591476665810975E-2</v>
      </c>
      <c r="L2786">
        <v>2762</v>
      </c>
      <c r="M2786">
        <v>2.2678815506066003E-2</v>
      </c>
      <c r="N2786">
        <v>-2.2678815506066003E-2</v>
      </c>
    </row>
    <row r="2787" spans="1:14" x14ac:dyDescent="0.45">
      <c r="A2787">
        <v>2763</v>
      </c>
      <c r="B2787">
        <v>3.435948262310113E-2</v>
      </c>
      <c r="C2787">
        <v>-3.435948262310113E-2</v>
      </c>
      <c r="L2787">
        <v>2763</v>
      </c>
      <c r="M2787">
        <v>1.9342643450699127E-2</v>
      </c>
      <c r="N2787">
        <v>-1.9342643450699127E-2</v>
      </c>
    </row>
    <row r="2788" spans="1:14" x14ac:dyDescent="0.45">
      <c r="A2788">
        <v>2764</v>
      </c>
      <c r="B2788">
        <v>2.3029298043193917E-2</v>
      </c>
      <c r="C2788">
        <v>-2.3029298043193917E-2</v>
      </c>
      <c r="L2788">
        <v>2764</v>
      </c>
      <c r="M2788">
        <v>2.6479517847623205E-2</v>
      </c>
      <c r="N2788">
        <v>-2.6479517847623205E-2</v>
      </c>
    </row>
    <row r="2789" spans="1:14" x14ac:dyDescent="0.45">
      <c r="A2789">
        <v>2765</v>
      </c>
      <c r="B2789">
        <v>3.3338981009668381E-2</v>
      </c>
      <c r="C2789">
        <v>-3.3338981009668381E-2</v>
      </c>
      <c r="L2789">
        <v>2765</v>
      </c>
      <c r="M2789">
        <v>1.7590097370981085E-2</v>
      </c>
      <c r="N2789">
        <v>-1.7590097370981085E-2</v>
      </c>
    </row>
    <row r="2790" spans="1:14" x14ac:dyDescent="0.45">
      <c r="A2790">
        <v>2766</v>
      </c>
      <c r="B2790">
        <v>2.0334127115409981E-2</v>
      </c>
      <c r="C2790">
        <v>-2.0334127115409981E-2</v>
      </c>
      <c r="L2790">
        <v>2766</v>
      </c>
      <c r="M2790">
        <v>2.5719377379311768E-2</v>
      </c>
      <c r="N2790">
        <v>-2.5719377379311768E-2</v>
      </c>
    </row>
    <row r="2791" spans="1:14" x14ac:dyDescent="0.45">
      <c r="A2791">
        <v>2767</v>
      </c>
      <c r="B2791">
        <v>2.4730134065581832E-2</v>
      </c>
      <c r="C2791">
        <v>-2.4730134065581832E-2</v>
      </c>
      <c r="L2791">
        <v>2767</v>
      </c>
      <c r="M2791">
        <v>2.2087595141823773E-2</v>
      </c>
      <c r="N2791">
        <v>-2.2087595141823773E-2</v>
      </c>
    </row>
    <row r="2792" spans="1:14" x14ac:dyDescent="0.45">
      <c r="A2792">
        <v>2768</v>
      </c>
      <c r="B2792">
        <v>2.7765472197843352E-2</v>
      </c>
      <c r="C2792">
        <v>-2.7765472197843352E-2</v>
      </c>
      <c r="L2792">
        <v>2768</v>
      </c>
      <c r="M2792">
        <v>1.843469789132713E-2</v>
      </c>
      <c r="N2792">
        <v>-1.843469789132713E-2</v>
      </c>
    </row>
    <row r="2793" spans="1:14" x14ac:dyDescent="0.45">
      <c r="A2793">
        <v>2769</v>
      </c>
      <c r="B2793">
        <v>3.3836148462366392E-2</v>
      </c>
      <c r="C2793">
        <v>-3.3836148462366392E-2</v>
      </c>
      <c r="L2793">
        <v>2769</v>
      </c>
      <c r="M2793">
        <v>1.3240404691198956E-2</v>
      </c>
      <c r="N2793">
        <v>-1.3240404691198956E-2</v>
      </c>
    </row>
    <row r="2794" spans="1:14" x14ac:dyDescent="0.45">
      <c r="A2794">
        <v>2770</v>
      </c>
      <c r="B2794">
        <v>3.061764337384771E-2</v>
      </c>
      <c r="C2794">
        <v>-3.061764337384771E-2</v>
      </c>
      <c r="L2794">
        <v>2770</v>
      </c>
      <c r="M2794">
        <v>1.5098525835960254E-2</v>
      </c>
      <c r="N2794">
        <v>-1.5098525835960254E-2</v>
      </c>
    </row>
    <row r="2795" spans="1:14" x14ac:dyDescent="0.45">
      <c r="A2795">
        <v>2771</v>
      </c>
      <c r="B2795">
        <v>2.4389966861104249E-2</v>
      </c>
      <c r="C2795">
        <v>-2.4389966861104249E-2</v>
      </c>
      <c r="L2795">
        <v>2771</v>
      </c>
      <c r="M2795">
        <v>1.9933863814941357E-2</v>
      </c>
      <c r="N2795">
        <v>-1.9933863814941357E-2</v>
      </c>
    </row>
    <row r="2796" spans="1:14" x14ac:dyDescent="0.45">
      <c r="A2796">
        <v>2772</v>
      </c>
      <c r="B2796">
        <v>2.3788132576259294E-2</v>
      </c>
      <c r="C2796">
        <v>-2.3788132576259294E-2</v>
      </c>
      <c r="L2796">
        <v>2772</v>
      </c>
      <c r="M2796">
        <v>1.9363758463707779E-2</v>
      </c>
      <c r="N2796">
        <v>-1.9363758463707779E-2</v>
      </c>
    </row>
    <row r="2797" spans="1:14" x14ac:dyDescent="0.45">
      <c r="A2797">
        <v>2773</v>
      </c>
      <c r="B2797">
        <v>2.7242138037108607E-2</v>
      </c>
      <c r="C2797">
        <v>-2.7242138037108607E-2</v>
      </c>
      <c r="L2797">
        <v>2773</v>
      </c>
      <c r="M2797">
        <v>1.5267445940029462E-2</v>
      </c>
      <c r="N2797">
        <v>-1.5267445940029462E-2</v>
      </c>
    </row>
    <row r="2798" spans="1:14" x14ac:dyDescent="0.45">
      <c r="A2798">
        <v>2774</v>
      </c>
      <c r="B2798">
        <v>3.7708821251803498E-2</v>
      </c>
      <c r="C2798">
        <v>-3.7708821251803498E-2</v>
      </c>
      <c r="L2798">
        <v>2774</v>
      </c>
      <c r="M2798">
        <v>6.2513353853354365E-3</v>
      </c>
      <c r="N2798">
        <v>-6.2513353853354365E-3</v>
      </c>
    </row>
    <row r="2799" spans="1:14" x14ac:dyDescent="0.45">
      <c r="A2799">
        <v>2775</v>
      </c>
      <c r="B2799">
        <v>2.2662964130679596E-2</v>
      </c>
      <c r="C2799">
        <v>-2.2662964130679596E-2</v>
      </c>
      <c r="L2799">
        <v>2775</v>
      </c>
      <c r="M2799">
        <v>1.7210027136825363E-2</v>
      </c>
      <c r="N2799">
        <v>-1.7210027136825363E-2</v>
      </c>
    </row>
    <row r="2800" spans="1:14" x14ac:dyDescent="0.45">
      <c r="A2800">
        <v>2776</v>
      </c>
      <c r="B2800">
        <v>8.2451080024373846E-3</v>
      </c>
      <c r="C2800">
        <v>-8.2451080024373846E-3</v>
      </c>
      <c r="L2800">
        <v>2776</v>
      </c>
      <c r="M2800">
        <v>2.8823284291583477E-2</v>
      </c>
      <c r="N2800">
        <v>-2.8823284291583477E-2</v>
      </c>
    </row>
    <row r="2801" spans="1:14" x14ac:dyDescent="0.45">
      <c r="A2801">
        <v>2777</v>
      </c>
      <c r="B2801">
        <v>2.9126141015753684E-2</v>
      </c>
      <c r="C2801">
        <v>-2.9126141015753684E-2</v>
      </c>
      <c r="L2801">
        <v>2777</v>
      </c>
      <c r="M2801">
        <v>1.1276708481394402E-2</v>
      </c>
      <c r="N2801">
        <v>-1.1276708481394402E-2</v>
      </c>
    </row>
    <row r="2802" spans="1:14" x14ac:dyDescent="0.45">
      <c r="A2802">
        <v>2778</v>
      </c>
      <c r="B2802">
        <v>1.8576192712231945E-4</v>
      </c>
      <c r="C2802">
        <v>-1.8576192712231945E-4</v>
      </c>
      <c r="L2802">
        <v>2778</v>
      </c>
      <c r="M2802">
        <v>3.3637507257555932E-2</v>
      </c>
      <c r="N2802">
        <v>-3.3637507257555932E-2</v>
      </c>
    </row>
    <row r="2803" spans="1:14" x14ac:dyDescent="0.45">
      <c r="A2803">
        <v>2779</v>
      </c>
      <c r="B2803">
        <v>2.4991801145949205E-2</v>
      </c>
      <c r="C2803">
        <v>-2.4991801145949205E-2</v>
      </c>
      <c r="L2803">
        <v>2779</v>
      </c>
      <c r="M2803">
        <v>1.3451554821285466E-2</v>
      </c>
      <c r="N2803">
        <v>-1.3451554821285466E-2</v>
      </c>
    </row>
    <row r="2804" spans="1:14" x14ac:dyDescent="0.45">
      <c r="A2804">
        <v>2780</v>
      </c>
      <c r="B2804">
        <v>2.3604965620002132E-2</v>
      </c>
      <c r="C2804">
        <v>-2.3604965620002132E-2</v>
      </c>
      <c r="L2804">
        <v>2780</v>
      </c>
      <c r="M2804">
        <v>1.4127235237562302E-2</v>
      </c>
      <c r="N2804">
        <v>-1.4127235237562302E-2</v>
      </c>
    </row>
    <row r="2805" spans="1:14" x14ac:dyDescent="0.45">
      <c r="A2805">
        <v>2781</v>
      </c>
      <c r="B2805">
        <v>1.7952956684066892E-2</v>
      </c>
      <c r="C2805">
        <v>-1.7952956684066892E-2</v>
      </c>
      <c r="L2805">
        <v>2781</v>
      </c>
      <c r="M2805">
        <v>1.8139087709206015E-2</v>
      </c>
      <c r="N2805">
        <v>-1.8139087709206015E-2</v>
      </c>
    </row>
    <row r="2806" spans="1:14" x14ac:dyDescent="0.45">
      <c r="A2806">
        <v>2782</v>
      </c>
      <c r="B2806">
        <v>1.2641114952609236E-2</v>
      </c>
      <c r="C2806">
        <v>-1.2641114952609236E-2</v>
      </c>
      <c r="L2806">
        <v>2782</v>
      </c>
      <c r="M2806">
        <v>2.1644179868642099E-2</v>
      </c>
      <c r="N2806">
        <v>-2.1644179868642099E-2</v>
      </c>
    </row>
    <row r="2807" spans="1:14" x14ac:dyDescent="0.45">
      <c r="A2807">
        <v>2783</v>
      </c>
      <c r="B2807">
        <v>2.4677800649508363E-2</v>
      </c>
      <c r="C2807">
        <v>-2.4677800649508363E-2</v>
      </c>
      <c r="L2807">
        <v>2783</v>
      </c>
      <c r="M2807">
        <v>1.1889043858645285E-2</v>
      </c>
      <c r="N2807">
        <v>-1.1889043858645285E-2</v>
      </c>
    </row>
    <row r="2808" spans="1:14" x14ac:dyDescent="0.45">
      <c r="A2808">
        <v>2784</v>
      </c>
      <c r="B2808">
        <v>1.7089455318854564E-2</v>
      </c>
      <c r="C2808">
        <v>-1.7089455318854564E-2</v>
      </c>
      <c r="L2808">
        <v>2784</v>
      </c>
      <c r="M2808">
        <v>1.7949052592128156E-2</v>
      </c>
      <c r="N2808">
        <v>-1.7949052592128156E-2</v>
      </c>
    </row>
    <row r="2809" spans="1:14" x14ac:dyDescent="0.45">
      <c r="A2809">
        <v>2785</v>
      </c>
      <c r="B2809">
        <v>1.554561954468707E-2</v>
      </c>
      <c r="C2809">
        <v>-1.554561954468707E-2</v>
      </c>
      <c r="L2809">
        <v>2785</v>
      </c>
      <c r="M2809">
        <v>1.8793653112474197E-2</v>
      </c>
      <c r="N2809">
        <v>-1.8793653112474197E-2</v>
      </c>
    </row>
    <row r="2810" spans="1:14" x14ac:dyDescent="0.45">
      <c r="A2810">
        <v>2786</v>
      </c>
      <c r="B2810">
        <v>2.8524306730908729E-2</v>
      </c>
      <c r="C2810">
        <v>-2.8524306730908729E-2</v>
      </c>
      <c r="L2810">
        <v>2786</v>
      </c>
      <c r="M2810">
        <v>8.2994916471745943E-3</v>
      </c>
      <c r="N2810">
        <v>-8.2994916471745943E-3</v>
      </c>
    </row>
    <row r="2811" spans="1:14" x14ac:dyDescent="0.45">
      <c r="A2811">
        <v>2787</v>
      </c>
      <c r="B2811">
        <v>1.5571786252723806E-2</v>
      </c>
      <c r="C2811">
        <v>-1.5571786252723806E-2</v>
      </c>
      <c r="L2811">
        <v>2787</v>
      </c>
      <c r="M2811">
        <v>1.7146682097799411E-2</v>
      </c>
      <c r="N2811">
        <v>-1.7146682097799411E-2</v>
      </c>
    </row>
    <row r="2812" spans="1:14" x14ac:dyDescent="0.45">
      <c r="A2812">
        <v>2788</v>
      </c>
      <c r="B2812">
        <v>3.1376477906913093E-2</v>
      </c>
      <c r="C2812">
        <v>-3.1376477906913093E-2</v>
      </c>
      <c r="L2812">
        <v>2788</v>
      </c>
      <c r="M2812">
        <v>3.9920289934097675E-3</v>
      </c>
      <c r="N2812">
        <v>-3.9920289934097675E-3</v>
      </c>
    </row>
    <row r="2813" spans="1:14" x14ac:dyDescent="0.45">
      <c r="A2813">
        <v>2789</v>
      </c>
      <c r="B2813">
        <v>1.9104291837683335E-2</v>
      </c>
      <c r="C2813">
        <v>-1.9104291837683335E-2</v>
      </c>
      <c r="L2813">
        <v>2789</v>
      </c>
      <c r="M2813">
        <v>1.3683819964380629E-2</v>
      </c>
      <c r="N2813">
        <v>-1.3683819964380629E-2</v>
      </c>
    </row>
    <row r="2814" spans="1:14" x14ac:dyDescent="0.45">
      <c r="A2814">
        <v>2790</v>
      </c>
      <c r="B2814">
        <v>2.4808634189692043E-2</v>
      </c>
      <c r="C2814">
        <v>-2.4808634189692043E-2</v>
      </c>
      <c r="L2814">
        <v>2790</v>
      </c>
      <c r="M2814">
        <v>8.7006768943389649E-3</v>
      </c>
      <c r="N2814">
        <v>-8.7006768943389649E-3</v>
      </c>
    </row>
    <row r="2815" spans="1:14" x14ac:dyDescent="0.45">
      <c r="A2815">
        <v>2791</v>
      </c>
      <c r="B2815">
        <v>1.6723121406340247E-2</v>
      </c>
      <c r="C2815">
        <v>-1.6723121406340247E-2</v>
      </c>
      <c r="L2815">
        <v>2791</v>
      </c>
      <c r="M2815">
        <v>1.3704934977389279E-2</v>
      </c>
      <c r="N2815">
        <v>-1.3704934977389279E-2</v>
      </c>
    </row>
    <row r="2816" spans="1:14" x14ac:dyDescent="0.45">
      <c r="A2816">
        <v>2792</v>
      </c>
      <c r="B2816">
        <v>1.5519452836650332E-2</v>
      </c>
      <c r="C2816">
        <v>-1.5519452836650332E-2</v>
      </c>
      <c r="L2816">
        <v>2792</v>
      </c>
      <c r="M2816">
        <v>1.4190580276588255E-2</v>
      </c>
      <c r="N2816">
        <v>-1.4190580276588255E-2</v>
      </c>
    </row>
    <row r="2817" spans="1:14" x14ac:dyDescent="0.45">
      <c r="A2817">
        <v>2793</v>
      </c>
      <c r="B2817">
        <v>1.7455789231368889E-2</v>
      </c>
      <c r="C2817">
        <v>-1.7455789231368889E-2</v>
      </c>
      <c r="L2817">
        <v>2793</v>
      </c>
      <c r="M2817">
        <v>1.2057963962714493E-2</v>
      </c>
      <c r="N2817">
        <v>-1.2057963962714493E-2</v>
      </c>
    </row>
    <row r="2818" spans="1:14" x14ac:dyDescent="0.45">
      <c r="A2818">
        <v>2794</v>
      </c>
      <c r="B2818">
        <v>1.0783278682000895E-2</v>
      </c>
      <c r="C2818">
        <v>-1.0783278682000895E-2</v>
      </c>
      <c r="L2818">
        <v>2794</v>
      </c>
      <c r="M2818">
        <v>1.6428771655505273E-2</v>
      </c>
      <c r="N2818">
        <v>-1.6428771655505273E-2</v>
      </c>
    </row>
    <row r="2819" spans="1:14" x14ac:dyDescent="0.45">
      <c r="A2819">
        <v>2795</v>
      </c>
      <c r="B2819">
        <v>5.0266029139187061E-3</v>
      </c>
      <c r="C2819">
        <v>-5.0266029139187061E-3</v>
      </c>
      <c r="L2819">
        <v>2795</v>
      </c>
      <c r="M2819">
        <v>2.0989614465373913E-2</v>
      </c>
      <c r="N2819">
        <v>-2.0989614465373913E-2</v>
      </c>
    </row>
    <row r="2820" spans="1:14" x14ac:dyDescent="0.45">
      <c r="A2820">
        <v>2796</v>
      </c>
      <c r="B2820">
        <v>1.2300947748131653E-2</v>
      </c>
      <c r="C2820">
        <v>-1.2300947748131653E-2</v>
      </c>
      <c r="L2820">
        <v>2796</v>
      </c>
      <c r="M2820">
        <v>1.4359500380657465E-2</v>
      </c>
      <c r="N2820">
        <v>-1.4359500380657465E-2</v>
      </c>
    </row>
    <row r="2821" spans="1:14" x14ac:dyDescent="0.45">
      <c r="A2821">
        <v>2797</v>
      </c>
      <c r="B2821">
        <v>1.8080978254000268E-3</v>
      </c>
      <c r="C2821">
        <v>-1.8080978254000268E-3</v>
      </c>
      <c r="L2821">
        <v>2797</v>
      </c>
      <c r="M2821">
        <v>2.2383205323944888E-2</v>
      </c>
      <c r="N2821">
        <v>-2.2383205323944888E-2</v>
      </c>
    </row>
    <row r="2822" spans="1:14" x14ac:dyDescent="0.45">
      <c r="A2822">
        <v>2798</v>
      </c>
      <c r="B2822">
        <v>1.1358946258809113E-2</v>
      </c>
      <c r="C2822">
        <v>-1.1358946258809113E-2</v>
      </c>
      <c r="L2822">
        <v>2798</v>
      </c>
      <c r="M2822">
        <v>1.4676225575787231E-2</v>
      </c>
      <c r="N2822">
        <v>-1.4676225575787231E-2</v>
      </c>
    </row>
    <row r="2823" spans="1:14" x14ac:dyDescent="0.45">
      <c r="A2823">
        <v>2799</v>
      </c>
      <c r="B2823">
        <v>2.6823470708520813E-2</v>
      </c>
      <c r="C2823">
        <v>-2.6823470708520813E-2</v>
      </c>
      <c r="L2823">
        <v>2799</v>
      </c>
      <c r="M2823">
        <v>1.648262549449493E-3</v>
      </c>
      <c r="N2823">
        <v>-1.648262549449493E-3</v>
      </c>
    </row>
    <row r="2824" spans="1:14" x14ac:dyDescent="0.45">
      <c r="A2824">
        <v>2800</v>
      </c>
      <c r="B2824">
        <v>5.2359365782126029E-3</v>
      </c>
      <c r="C2824">
        <v>-5.2359365782126029E-3</v>
      </c>
      <c r="L2824">
        <v>2800</v>
      </c>
      <c r="M2824">
        <v>1.898368822955206E-2</v>
      </c>
      <c r="N2824">
        <v>-1.898368822955206E-2</v>
      </c>
    </row>
    <row r="2825" spans="1:14" x14ac:dyDescent="0.45">
      <c r="A2825">
        <v>2801</v>
      </c>
      <c r="B2825">
        <v>1.0129110981082464E-2</v>
      </c>
      <c r="C2825">
        <v>-1.0129110981082464E-2</v>
      </c>
      <c r="L2825">
        <v>2801</v>
      </c>
      <c r="M2825">
        <v>1.4887375705873743E-2</v>
      </c>
      <c r="N2825">
        <v>-1.4887375705873743E-2</v>
      </c>
    </row>
    <row r="2826" spans="1:14" x14ac:dyDescent="0.45">
      <c r="A2826">
        <v>2802</v>
      </c>
      <c r="B2826">
        <v>1.2274781040094915E-2</v>
      </c>
      <c r="C2826">
        <v>-1.2274781040094915E-2</v>
      </c>
      <c r="L2826">
        <v>2802</v>
      </c>
      <c r="M2826">
        <v>1.2564724274922119E-2</v>
      </c>
      <c r="N2826">
        <v>-1.2564724274922119E-2</v>
      </c>
    </row>
    <row r="2827" spans="1:14" x14ac:dyDescent="0.45">
      <c r="A2827">
        <v>2803</v>
      </c>
      <c r="B2827">
        <v>4.6864357094411214E-3</v>
      </c>
      <c r="C2827">
        <v>-4.6864357094411214E-3</v>
      </c>
      <c r="L2827">
        <v>2803</v>
      </c>
      <c r="M2827">
        <v>1.8582502982387686E-2</v>
      </c>
      <c r="N2827">
        <v>-1.8582502982387686E-2</v>
      </c>
    </row>
    <row r="2828" spans="1:14" x14ac:dyDescent="0.45">
      <c r="A2828">
        <v>2804</v>
      </c>
      <c r="B2828">
        <v>1.7952956684066892E-2</v>
      </c>
      <c r="C2828">
        <v>-1.7952956684066892E-2</v>
      </c>
      <c r="L2828">
        <v>2804</v>
      </c>
      <c r="M2828">
        <v>7.8349613609842699E-3</v>
      </c>
      <c r="N2828">
        <v>-7.8349613609842699E-3</v>
      </c>
    </row>
    <row r="2829" spans="1:14" x14ac:dyDescent="0.45">
      <c r="A2829">
        <v>2805</v>
      </c>
      <c r="B2829">
        <v>4.5294354612206988E-3</v>
      </c>
      <c r="C2829">
        <v>-4.5294354612206988E-3</v>
      </c>
      <c r="L2829">
        <v>2805</v>
      </c>
      <c r="M2829">
        <v>1.7822362514076248E-2</v>
      </c>
      <c r="N2829">
        <v>-1.7822362514076248E-2</v>
      </c>
    </row>
    <row r="2830" spans="1:14" x14ac:dyDescent="0.45">
      <c r="A2830">
        <v>2806</v>
      </c>
      <c r="B2830">
        <v>2.1744317379143478E-3</v>
      </c>
      <c r="C2830">
        <v>-2.1744317379143478E-3</v>
      </c>
      <c r="L2830">
        <v>2806</v>
      </c>
      <c r="M2830">
        <v>1.8772538099465549E-2</v>
      </c>
      <c r="N2830">
        <v>-1.8772538099465549E-2</v>
      </c>
    </row>
    <row r="2831" spans="1:14" x14ac:dyDescent="0.45">
      <c r="A2831">
        <v>2807</v>
      </c>
      <c r="B2831">
        <v>3.4276217534274286E-4</v>
      </c>
      <c r="C2831">
        <v>-3.4276217534274286E-4</v>
      </c>
      <c r="L2831">
        <v>2807</v>
      </c>
      <c r="M2831">
        <v>1.9680483658837546E-2</v>
      </c>
      <c r="N2831">
        <v>-1.9680483658837546E-2</v>
      </c>
    </row>
    <row r="2832" spans="1:14" x14ac:dyDescent="0.45">
      <c r="A2832">
        <v>2808</v>
      </c>
      <c r="B2832">
        <v>9.4487765721272959E-3</v>
      </c>
      <c r="C2832">
        <v>-9.4487765721272959E-3</v>
      </c>
      <c r="L2832">
        <v>2808</v>
      </c>
      <c r="M2832">
        <v>1.2332459131826958E-2</v>
      </c>
      <c r="N2832">
        <v>-1.2332459131826958E-2</v>
      </c>
    </row>
    <row r="2833" spans="1:14" x14ac:dyDescent="0.45">
      <c r="A2833">
        <v>2809</v>
      </c>
      <c r="B2833">
        <v>8.349774834584333E-3</v>
      </c>
      <c r="C2833">
        <v>-8.349774834584333E-3</v>
      </c>
      <c r="L2833">
        <v>2809</v>
      </c>
      <c r="M2833">
        <v>1.294479450907784E-2</v>
      </c>
      <c r="N2833">
        <v>-1.294479450907784E-2</v>
      </c>
    </row>
    <row r="2834" spans="1:14" x14ac:dyDescent="0.45">
      <c r="A2834">
        <v>2810</v>
      </c>
      <c r="B2834">
        <v>-1.3842405550819146E-3</v>
      </c>
      <c r="C2834">
        <v>1.3842405550819146E-3</v>
      </c>
      <c r="L2834">
        <v>2810</v>
      </c>
      <c r="M2834">
        <v>2.0525084179183591E-2</v>
      </c>
      <c r="N2834">
        <v>-2.0525084179183591E-2</v>
      </c>
    </row>
    <row r="2835" spans="1:14" x14ac:dyDescent="0.45">
      <c r="A2835">
        <v>2811</v>
      </c>
      <c r="B2835">
        <v>-7.4549168196049505E-3</v>
      </c>
      <c r="C2835">
        <v>7.4549168196049505E-3</v>
      </c>
      <c r="L2835">
        <v>2811</v>
      </c>
      <c r="M2835">
        <v>2.5128157015069534E-2</v>
      </c>
      <c r="N2835">
        <v>-2.5128157015069534E-2</v>
      </c>
    </row>
    <row r="2836" spans="1:14" x14ac:dyDescent="0.45">
      <c r="A2836">
        <v>2812</v>
      </c>
      <c r="B2836">
        <v>8.8731089953190782E-3</v>
      </c>
      <c r="C2836">
        <v>-8.8731089953190782E-3</v>
      </c>
      <c r="L2836">
        <v>2812</v>
      </c>
      <c r="M2836">
        <v>1.1931273884662585E-2</v>
      </c>
      <c r="N2836">
        <v>-1.1931273884662585E-2</v>
      </c>
    </row>
    <row r="2837" spans="1:14" x14ac:dyDescent="0.45">
      <c r="A2837">
        <v>2813</v>
      </c>
      <c r="B2837">
        <v>1.790062326799342E-2</v>
      </c>
      <c r="C2837">
        <v>-1.790062326799342E-2</v>
      </c>
      <c r="L2837">
        <v>2813</v>
      </c>
      <c r="M2837">
        <v>1.1626172502505177E-3</v>
      </c>
      <c r="N2837">
        <v>-1.1626172502505177E-3</v>
      </c>
    </row>
    <row r="2838" spans="1:14" x14ac:dyDescent="0.45">
      <c r="A2838">
        <v>2814</v>
      </c>
      <c r="B2838">
        <v>2.025562699129977E-2</v>
      </c>
      <c r="C2838">
        <v>-2.025562699129977E-2</v>
      </c>
      <c r="L2838">
        <v>2814</v>
      </c>
      <c r="M2838">
        <v>-7.5884893353673436E-4</v>
      </c>
      <c r="N2838">
        <v>7.5884893353673436E-4</v>
      </c>
    </row>
    <row r="2839" spans="1:14" x14ac:dyDescent="0.45">
      <c r="A2839">
        <v>2815</v>
      </c>
      <c r="B2839">
        <v>9.3179430319436096E-3</v>
      </c>
      <c r="C2839">
        <v>-9.3179430319436096E-3</v>
      </c>
      <c r="L2839">
        <v>2815</v>
      </c>
      <c r="M2839">
        <v>7.792731334966968E-3</v>
      </c>
      <c r="N2839">
        <v>-7.792731334966968E-3</v>
      </c>
    </row>
    <row r="2840" spans="1:14" x14ac:dyDescent="0.45">
      <c r="A2840">
        <v>2816</v>
      </c>
      <c r="B2840">
        <v>8.5591084988782314E-3</v>
      </c>
      <c r="C2840">
        <v>-8.5591084988782314E-3</v>
      </c>
      <c r="L2840">
        <v>2816</v>
      </c>
      <c r="M2840">
        <v>8.1939165821313387E-3</v>
      </c>
      <c r="N2840">
        <v>-8.1939165821313387E-3</v>
      </c>
    </row>
    <row r="2841" spans="1:14" x14ac:dyDescent="0.45">
      <c r="A2841">
        <v>2817</v>
      </c>
      <c r="B2841">
        <v>3.0172809337223175E-2</v>
      </c>
      <c r="C2841">
        <v>-3.0172809337223175E-2</v>
      </c>
      <c r="L2841">
        <v>2817</v>
      </c>
      <c r="M2841">
        <v>-9.373774241066387E-3</v>
      </c>
      <c r="N2841">
        <v>9.373774241066387E-3</v>
      </c>
    </row>
    <row r="2842" spans="1:14" x14ac:dyDescent="0.45">
      <c r="A2842">
        <v>2818</v>
      </c>
      <c r="B2842">
        <v>7.8759621196727598E-4</v>
      </c>
      <c r="C2842">
        <v>-7.8759621196727598E-4</v>
      </c>
      <c r="L2842">
        <v>2818</v>
      </c>
      <c r="M2842">
        <v>1.3662704951371977E-2</v>
      </c>
      <c r="N2842">
        <v>-1.3662704951371977E-2</v>
      </c>
    </row>
    <row r="2843" spans="1:14" x14ac:dyDescent="0.45">
      <c r="A2843">
        <v>2819</v>
      </c>
      <c r="B2843">
        <v>1.8576192712231945E-4</v>
      </c>
      <c r="C2843">
        <v>-1.8576192712231945E-4</v>
      </c>
      <c r="L2843">
        <v>2819</v>
      </c>
      <c r="M2843">
        <v>1.4021660172519046E-2</v>
      </c>
      <c r="N2843">
        <v>-1.4021660172519046E-2</v>
      </c>
    </row>
    <row r="2844" spans="1:14" x14ac:dyDescent="0.45">
      <c r="A2844">
        <v>2820</v>
      </c>
      <c r="B2844">
        <v>2.4416133569140991E-2</v>
      </c>
      <c r="C2844">
        <v>-2.4416133569140991E-2</v>
      </c>
      <c r="L2844">
        <v>2820</v>
      </c>
      <c r="M2844">
        <v>-6.5232474848984879E-3</v>
      </c>
      <c r="N2844">
        <v>6.5232474848984879E-3</v>
      </c>
    </row>
    <row r="2845" spans="1:14" x14ac:dyDescent="0.45">
      <c r="A2845">
        <v>2821</v>
      </c>
      <c r="B2845">
        <v>3.8229343442287935E-3</v>
      </c>
      <c r="C2845">
        <v>-3.8229343442287935E-3</v>
      </c>
      <c r="L2845">
        <v>2821</v>
      </c>
      <c r="M2845">
        <v>9.7141975187542192E-3</v>
      </c>
      <c r="N2845">
        <v>-9.7141975187542192E-3</v>
      </c>
    </row>
    <row r="2846" spans="1:14" x14ac:dyDescent="0.45">
      <c r="A2846">
        <v>2822</v>
      </c>
      <c r="B2846">
        <v>7.8264406738495877E-3</v>
      </c>
      <c r="C2846">
        <v>-7.8264406738495877E-3</v>
      </c>
      <c r="L2846">
        <v>2822</v>
      </c>
      <c r="M2846">
        <v>5.7868050991451113E-3</v>
      </c>
      <c r="N2846">
        <v>-5.7868050991451113E-3</v>
      </c>
    </row>
    <row r="2847" spans="1:14" x14ac:dyDescent="0.45">
      <c r="A2847">
        <v>2823</v>
      </c>
      <c r="B2847">
        <v>1.7560456063515834E-2</v>
      </c>
      <c r="C2847">
        <v>-1.7560456063515834E-2</v>
      </c>
      <c r="L2847">
        <v>2823</v>
      </c>
      <c r="M2847">
        <v>-5.1930016653534668E-3</v>
      </c>
      <c r="N2847">
        <v>5.1930016653534668E-3</v>
      </c>
    </row>
    <row r="2848" spans="1:14" x14ac:dyDescent="0.45">
      <c r="A2848">
        <v>2824</v>
      </c>
      <c r="B2848">
        <v>4.1892682567431141E-3</v>
      </c>
      <c r="C2848">
        <v>-4.1892682567431141E-3</v>
      </c>
      <c r="L2848">
        <v>2824</v>
      </c>
      <c r="M2848">
        <v>4.6677094096866031E-3</v>
      </c>
      <c r="N2848">
        <v>-4.6677094096866031E-3</v>
      </c>
    </row>
    <row r="2849" spans="1:14" x14ac:dyDescent="0.45">
      <c r="A2849">
        <v>2825</v>
      </c>
      <c r="B2849">
        <v>1.4341950974997157E-2</v>
      </c>
      <c r="C2849">
        <v>-1.4341950974997157E-2</v>
      </c>
      <c r="L2849">
        <v>2825</v>
      </c>
      <c r="M2849">
        <v>-3.6516057157219362E-3</v>
      </c>
      <c r="N2849">
        <v>3.6516057157219362E-3</v>
      </c>
    </row>
    <row r="2850" spans="1:14" x14ac:dyDescent="0.45">
      <c r="A2850">
        <v>2826</v>
      </c>
      <c r="B2850">
        <v>1.0390778061449836E-2</v>
      </c>
      <c r="C2850">
        <v>-1.0390778061449836E-2</v>
      </c>
      <c r="L2850">
        <v>2826</v>
      </c>
      <c r="M2850">
        <v>-1.096689141675153E-3</v>
      </c>
      <c r="N2850">
        <v>1.096689141675153E-3</v>
      </c>
    </row>
    <row r="2851" spans="1:14" x14ac:dyDescent="0.45">
      <c r="A2851">
        <v>2827</v>
      </c>
      <c r="B2851">
        <v>3.3781003076042608E-3</v>
      </c>
      <c r="C2851">
        <v>-3.3781003076042608E-3</v>
      </c>
      <c r="L2851">
        <v>2827</v>
      </c>
      <c r="M2851">
        <v>1.4582274323716336E-3</v>
      </c>
      <c r="N2851">
        <v>-1.4582274323716336E-3</v>
      </c>
    </row>
    <row r="2852" spans="1:14" x14ac:dyDescent="0.45">
      <c r="A2852">
        <v>2828</v>
      </c>
      <c r="B2852">
        <v>-1.2348091222474813E-2</v>
      </c>
      <c r="C2852">
        <v>1.2348091222474813E-2</v>
      </c>
      <c r="L2852">
        <v>2828</v>
      </c>
      <c r="M2852">
        <v>1.3873855081458488E-2</v>
      </c>
      <c r="N2852">
        <v>-1.3873855081458488E-2</v>
      </c>
    </row>
    <row r="2853" spans="1:14" x14ac:dyDescent="0.45">
      <c r="A2853">
        <v>2829</v>
      </c>
      <c r="B2853">
        <v>-4.9952462641516503E-3</v>
      </c>
      <c r="C2853">
        <v>4.9952462641516503E-3</v>
      </c>
      <c r="L2853">
        <v>2829</v>
      </c>
      <c r="M2853">
        <v>7.0325908666555277E-3</v>
      </c>
      <c r="N2853">
        <v>-7.0325908666555277E-3</v>
      </c>
    </row>
    <row r="2854" spans="1:14" x14ac:dyDescent="0.45">
      <c r="A2854">
        <v>2830</v>
      </c>
      <c r="B2854">
        <v>1.2847636646652824E-3</v>
      </c>
      <c r="C2854">
        <v>-1.2847636646652824E-3</v>
      </c>
      <c r="L2854">
        <v>2830</v>
      </c>
      <c r="M2854">
        <v>1.6060325234321911E-3</v>
      </c>
      <c r="N2854">
        <v>-1.6060325234321911E-3</v>
      </c>
    </row>
    <row r="2855" spans="1:14" x14ac:dyDescent="0.45">
      <c r="A2855">
        <v>2831</v>
      </c>
      <c r="B2855">
        <v>1.9389313655837131E-3</v>
      </c>
      <c r="C2855">
        <v>-1.9389313655837131E-3</v>
      </c>
      <c r="L2855">
        <v>2831</v>
      </c>
      <c r="M2855">
        <v>4.6582182096503114E-4</v>
      </c>
      <c r="N2855">
        <v>-4.6582182096503114E-4</v>
      </c>
    </row>
    <row r="2856" spans="1:14" x14ac:dyDescent="0.45">
      <c r="A2856">
        <v>2832</v>
      </c>
      <c r="B2856">
        <v>5.6022704907269238E-3</v>
      </c>
      <c r="C2856">
        <v>-5.6022704907269238E-3</v>
      </c>
      <c r="L2856">
        <v>2832</v>
      </c>
      <c r="M2856">
        <v>-3.4826856116527286E-3</v>
      </c>
      <c r="N2856">
        <v>3.4826856116527286E-3</v>
      </c>
    </row>
    <row r="2857" spans="1:14" x14ac:dyDescent="0.45">
      <c r="A2857">
        <v>2833</v>
      </c>
      <c r="B2857">
        <v>-7.9259175642662199E-3</v>
      </c>
      <c r="C2857">
        <v>7.9259175642662199E-3</v>
      </c>
      <c r="L2857">
        <v>2833</v>
      </c>
      <c r="M2857">
        <v>6.6947506585171099E-3</v>
      </c>
      <c r="N2857">
        <v>-6.6947506585171099E-3</v>
      </c>
    </row>
    <row r="2858" spans="1:14" x14ac:dyDescent="0.45">
      <c r="A2858">
        <v>2834</v>
      </c>
      <c r="B2858">
        <v>-5.2830800525557609E-3</v>
      </c>
      <c r="C2858">
        <v>5.2830800525557609E-3</v>
      </c>
      <c r="L2858">
        <v>2834</v>
      </c>
      <c r="M2858">
        <v>4.3087541885395344E-3</v>
      </c>
      <c r="N2858">
        <v>-4.3087541885395344E-3</v>
      </c>
    </row>
    <row r="2859" spans="1:14" x14ac:dyDescent="0.45">
      <c r="A2859">
        <v>2835</v>
      </c>
      <c r="B2859">
        <v>-1.3057404309717024E-3</v>
      </c>
      <c r="C2859">
        <v>1.3057404309717024E-3</v>
      </c>
      <c r="L2859">
        <v>2835</v>
      </c>
      <c r="M2859">
        <v>6.7697195105154238E-4</v>
      </c>
      <c r="N2859">
        <v>-6.7697195105154238E-4</v>
      </c>
    </row>
    <row r="2860" spans="1:14" x14ac:dyDescent="0.45">
      <c r="A2860">
        <v>2836</v>
      </c>
      <c r="B2860">
        <v>4.8434359576615448E-3</v>
      </c>
      <c r="C2860">
        <v>-4.8434359576615448E-3</v>
      </c>
      <c r="L2860">
        <v>2836</v>
      </c>
      <c r="M2860">
        <v>-5.108541613318863E-3</v>
      </c>
      <c r="N2860">
        <v>5.108541613318863E-3</v>
      </c>
    </row>
    <row r="2861" spans="1:14" x14ac:dyDescent="0.45">
      <c r="A2861">
        <v>2837</v>
      </c>
      <c r="B2861">
        <v>-1.5095595566332219E-2</v>
      </c>
      <c r="C2861">
        <v>1.5095595566332219E-2</v>
      </c>
      <c r="L2861">
        <v>2837</v>
      </c>
      <c r="M2861">
        <v>1.0791063182195425E-2</v>
      </c>
      <c r="N2861">
        <v>-1.0791063182195425E-2</v>
      </c>
    </row>
    <row r="2862" spans="1:14" x14ac:dyDescent="0.45">
      <c r="A2862">
        <v>2838</v>
      </c>
      <c r="B2862">
        <v>-1.6665598048536456E-2</v>
      </c>
      <c r="C2862">
        <v>1.6665598048536456E-2</v>
      </c>
      <c r="L2862">
        <v>2838</v>
      </c>
      <c r="M2862">
        <v>1.2036848949705841E-2</v>
      </c>
      <c r="N2862">
        <v>-1.2036848949705841E-2</v>
      </c>
    </row>
    <row r="2863" spans="1:14" x14ac:dyDescent="0.45">
      <c r="A2863">
        <v>2839</v>
      </c>
      <c r="B2863">
        <v>1.595952190855815E-4</v>
      </c>
      <c r="C2863">
        <v>-1.595952190855815E-4</v>
      </c>
      <c r="L2863">
        <v>2839</v>
      </c>
      <c r="M2863">
        <v>-1.8145995839692905E-3</v>
      </c>
      <c r="N2863">
        <v>1.8145995839692905E-3</v>
      </c>
    </row>
    <row r="2864" spans="1:14" x14ac:dyDescent="0.45">
      <c r="A2864">
        <v>2840</v>
      </c>
      <c r="B2864">
        <v>-1.5150740952655992E-3</v>
      </c>
      <c r="C2864">
        <v>1.5150740952655992E-3</v>
      </c>
      <c r="L2864">
        <v>2840</v>
      </c>
      <c r="M2864">
        <v>-5.8992882946752503E-4</v>
      </c>
      <c r="N2864">
        <v>5.8992882946752503E-4</v>
      </c>
    </row>
    <row r="2865" spans="1:14" x14ac:dyDescent="0.45">
      <c r="A2865">
        <v>2841</v>
      </c>
      <c r="B2865">
        <v>-5.1260798043353366E-3</v>
      </c>
      <c r="C2865">
        <v>5.1260798043353366E-3</v>
      </c>
      <c r="L2865">
        <v>2841</v>
      </c>
      <c r="M2865">
        <v>2.1127928356398182E-3</v>
      </c>
      <c r="N2865">
        <v>-2.1127928356398182E-3</v>
      </c>
    </row>
    <row r="2866" spans="1:14" x14ac:dyDescent="0.45">
      <c r="A2866">
        <v>2842</v>
      </c>
      <c r="B2866">
        <v>-1.5674075113390751E-3</v>
      </c>
      <c r="C2866">
        <v>1.5674075113390751E-3</v>
      </c>
      <c r="L2866">
        <v>2842</v>
      </c>
      <c r="M2866">
        <v>-1.1178041546838031E-3</v>
      </c>
      <c r="N2866">
        <v>1.1178041546838031E-3</v>
      </c>
    </row>
    <row r="2867" spans="1:14" x14ac:dyDescent="0.45">
      <c r="A2867">
        <v>2843</v>
      </c>
      <c r="B2867">
        <v>-1.3133092463576928E-2</v>
      </c>
      <c r="C2867">
        <v>1.3133092463576928E-2</v>
      </c>
      <c r="L2867">
        <v>2843</v>
      </c>
      <c r="M2867">
        <v>8.0461114910707811E-3</v>
      </c>
      <c r="N2867">
        <v>-8.0461114910707811E-3</v>
      </c>
    </row>
    <row r="2868" spans="1:14" x14ac:dyDescent="0.45">
      <c r="A2868">
        <v>2844</v>
      </c>
      <c r="B2868">
        <v>-1.2583591594805448E-2</v>
      </c>
      <c r="C2868">
        <v>1.2583591594805448E-2</v>
      </c>
      <c r="L2868">
        <v>2844</v>
      </c>
      <c r="M2868">
        <v>6.8425557495776675E-3</v>
      </c>
      <c r="N2868">
        <v>-6.8425557495776675E-3</v>
      </c>
    </row>
    <row r="2869" spans="1:14" x14ac:dyDescent="0.45">
      <c r="A2869">
        <v>2845</v>
      </c>
      <c r="B2869">
        <v>1.2585969566285445E-3</v>
      </c>
      <c r="C2869">
        <v>-1.2585969566285445E-3</v>
      </c>
      <c r="L2869">
        <v>2845</v>
      </c>
      <c r="M2869">
        <v>-4.8762764702237017E-3</v>
      </c>
      <c r="N2869">
        <v>4.8762764702237017E-3</v>
      </c>
    </row>
    <row r="2870" spans="1:14" x14ac:dyDescent="0.45">
      <c r="A2870">
        <v>2846</v>
      </c>
      <c r="B2870">
        <v>-7.2979165713845263E-3</v>
      </c>
      <c r="C2870">
        <v>7.2979165713845263E-3</v>
      </c>
      <c r="L2870">
        <v>2846</v>
      </c>
      <c r="M2870">
        <v>1.0359271721986111E-3</v>
      </c>
      <c r="N2870">
        <v>-1.0359271721986111E-3</v>
      </c>
    </row>
    <row r="2871" spans="1:14" x14ac:dyDescent="0.45">
      <c r="A2871">
        <v>2847</v>
      </c>
      <c r="B2871">
        <v>-8.8940857616254965E-3</v>
      </c>
      <c r="C2871">
        <v>8.8940857616254965E-3</v>
      </c>
      <c r="L2871">
        <v>2847</v>
      </c>
      <c r="M2871">
        <v>1.922757718561958E-3</v>
      </c>
      <c r="N2871">
        <v>-1.922757718561958E-3</v>
      </c>
    </row>
    <row r="2872" spans="1:14" x14ac:dyDescent="0.45">
      <c r="A2872">
        <v>2848</v>
      </c>
      <c r="B2872">
        <v>-9.5744201705806661E-3</v>
      </c>
      <c r="C2872">
        <v>9.5744201705806661E-3</v>
      </c>
      <c r="L2872">
        <v>2848</v>
      </c>
      <c r="M2872">
        <v>1.5215724713975864E-3</v>
      </c>
      <c r="N2872">
        <v>-1.5215724713975864E-3</v>
      </c>
    </row>
    <row r="2873" spans="1:14" x14ac:dyDescent="0.45">
      <c r="A2873">
        <v>2849</v>
      </c>
      <c r="B2873">
        <v>5.4928386938632272E-5</v>
      </c>
      <c r="C2873">
        <v>-5.4928386938632272E-5</v>
      </c>
      <c r="L2873">
        <v>2849</v>
      </c>
      <c r="M2873">
        <v>-7.9168383434694602E-3</v>
      </c>
      <c r="N2873">
        <v>7.9168383434694602E-3</v>
      </c>
    </row>
    <row r="2874" spans="1:14" x14ac:dyDescent="0.45">
      <c r="A2874">
        <v>2850</v>
      </c>
      <c r="B2874">
        <v>1.4446617807144107E-2</v>
      </c>
      <c r="C2874">
        <v>-1.4446617807144107E-2</v>
      </c>
      <c r="L2874">
        <v>2850</v>
      </c>
      <c r="M2874">
        <v>-1.9699015602296786E-2</v>
      </c>
      <c r="N2874">
        <v>1.9699015602296786E-2</v>
      </c>
    </row>
    <row r="2875" spans="1:14" x14ac:dyDescent="0.45">
      <c r="A2875">
        <v>2851</v>
      </c>
      <c r="B2875">
        <v>-1.512176227436896E-2</v>
      </c>
      <c r="C2875">
        <v>1.512176227436896E-2</v>
      </c>
      <c r="L2875">
        <v>2851</v>
      </c>
      <c r="M2875">
        <v>3.9075689413751629E-3</v>
      </c>
      <c r="N2875">
        <v>-3.9075689413751629E-3</v>
      </c>
    </row>
    <row r="2876" spans="1:14" x14ac:dyDescent="0.45">
      <c r="A2876">
        <v>2852</v>
      </c>
      <c r="B2876">
        <v>3.9276011763757423E-3</v>
      </c>
      <c r="C2876">
        <v>-3.9276011763757423E-3</v>
      </c>
      <c r="L2876">
        <v>2852</v>
      </c>
      <c r="M2876">
        <v>-1.1611965619983407E-2</v>
      </c>
      <c r="N2876">
        <v>1.1611965619983407E-2</v>
      </c>
    </row>
    <row r="2877" spans="1:14" x14ac:dyDescent="0.45">
      <c r="A2877">
        <v>2853</v>
      </c>
      <c r="B2877">
        <v>-4.0009113587556374E-3</v>
      </c>
      <c r="C2877">
        <v>4.0009113587556374E-3</v>
      </c>
      <c r="L2877">
        <v>2853</v>
      </c>
      <c r="M2877">
        <v>-5.7208769905697449E-3</v>
      </c>
      <c r="N2877">
        <v>5.7208769905697449E-3</v>
      </c>
    </row>
    <row r="2878" spans="1:14" x14ac:dyDescent="0.45">
      <c r="A2878">
        <v>2854</v>
      </c>
      <c r="B2878">
        <v>6.8292937982032675E-4</v>
      </c>
      <c r="C2878">
        <v>-6.8292937982032675E-4</v>
      </c>
      <c r="L2878">
        <v>2854</v>
      </c>
      <c r="M2878">
        <v>-1.0155029722386476E-2</v>
      </c>
      <c r="N2878">
        <v>1.0155029722386476E-2</v>
      </c>
    </row>
    <row r="2879" spans="1:14" x14ac:dyDescent="0.45">
      <c r="A2879">
        <v>2855</v>
      </c>
      <c r="B2879">
        <v>-1.7973933450373319E-2</v>
      </c>
      <c r="C2879">
        <v>1.7973933450373319E-2</v>
      </c>
      <c r="L2879">
        <v>2855</v>
      </c>
      <c r="M2879">
        <v>4.6888244226952532E-3</v>
      </c>
      <c r="N2879">
        <v>-4.6888244226952532E-3</v>
      </c>
    </row>
    <row r="2880" spans="1:14" x14ac:dyDescent="0.45">
      <c r="A2880">
        <v>2856</v>
      </c>
      <c r="B2880">
        <v>-1.1487401827512799E-3</v>
      </c>
      <c r="C2880">
        <v>1.1487401827512799E-3</v>
      </c>
      <c r="L2880">
        <v>2856</v>
      </c>
      <c r="M2880">
        <v>-1.0492869930524895E-2</v>
      </c>
      <c r="N2880">
        <v>1.0492869930524895E-2</v>
      </c>
    </row>
    <row r="2881" spans="1:14" x14ac:dyDescent="0.45">
      <c r="A2881">
        <v>2857</v>
      </c>
      <c r="B2881">
        <v>-3.3307624359901332E-2</v>
      </c>
      <c r="C2881">
        <v>3.3307624359901332E-2</v>
      </c>
      <c r="L2881">
        <v>2857</v>
      </c>
      <c r="M2881">
        <v>1.5288560953038113E-2</v>
      </c>
      <c r="N2881">
        <v>-1.5288560953038113E-2</v>
      </c>
    </row>
    <row r="2882" spans="1:14" x14ac:dyDescent="0.45">
      <c r="A2882">
        <v>2858</v>
      </c>
      <c r="B2882">
        <v>-1.5095595566332219E-2</v>
      </c>
      <c r="C2882">
        <v>1.5095595566332219E-2</v>
      </c>
      <c r="L2882">
        <v>2858</v>
      </c>
      <c r="M2882">
        <v>1.0686659981796239E-4</v>
      </c>
      <c r="N2882">
        <v>-1.0686659981796239E-4</v>
      </c>
    </row>
    <row r="2883" spans="1:14" x14ac:dyDescent="0.45">
      <c r="A2883">
        <v>2859</v>
      </c>
      <c r="B2883">
        <v>-2.1768106115700209E-2</v>
      </c>
      <c r="C2883">
        <v>2.1768106115700209E-2</v>
      </c>
      <c r="L2883">
        <v>2859</v>
      </c>
      <c r="M2883">
        <v>5.3433898259634387E-3</v>
      </c>
      <c r="N2883">
        <v>-5.3433898259634387E-3</v>
      </c>
    </row>
    <row r="2884" spans="1:14" x14ac:dyDescent="0.45">
      <c r="A2884">
        <v>2860</v>
      </c>
      <c r="B2884">
        <v>-2.0721437794230725E-2</v>
      </c>
      <c r="C2884">
        <v>2.0721437794230725E-2</v>
      </c>
      <c r="L2884">
        <v>2860</v>
      </c>
      <c r="M2884">
        <v>1.922757718561958E-3</v>
      </c>
      <c r="N2884">
        <v>-1.922757718561958E-3</v>
      </c>
    </row>
    <row r="2885" spans="1:14" x14ac:dyDescent="0.45">
      <c r="A2885">
        <v>2861</v>
      </c>
      <c r="B2885">
        <v>-2.0907416720738186E-3</v>
      </c>
      <c r="C2885">
        <v>2.0907416720738186E-3</v>
      </c>
      <c r="L2885">
        <v>2861</v>
      </c>
      <c r="M2885">
        <v>-1.3765696946865819E-2</v>
      </c>
      <c r="N2885">
        <v>1.3765696946865819E-2</v>
      </c>
    </row>
    <row r="2886" spans="1:14" x14ac:dyDescent="0.45">
      <c r="A2886">
        <v>2862</v>
      </c>
      <c r="B2886">
        <v>-1.0673421908123629E-2</v>
      </c>
      <c r="C2886">
        <v>1.0673421908123629E-2</v>
      </c>
      <c r="L2886">
        <v>2862</v>
      </c>
      <c r="M2886">
        <v>-6.8399726800282548E-3</v>
      </c>
      <c r="N2886">
        <v>6.8399726800282548E-3</v>
      </c>
    </row>
    <row r="2887" spans="1:14" x14ac:dyDescent="0.45">
      <c r="A2887">
        <v>2863</v>
      </c>
      <c r="B2887">
        <v>-1.8052433574483523E-2</v>
      </c>
      <c r="C2887">
        <v>1.8052433574483523E-2</v>
      </c>
      <c r="L2887">
        <v>2863</v>
      </c>
      <c r="M2887">
        <v>-3.1448454035143099E-3</v>
      </c>
      <c r="N2887">
        <v>3.1448454035143099E-3</v>
      </c>
    </row>
    <row r="2888" spans="1:14" x14ac:dyDescent="0.45">
      <c r="A2888">
        <v>2864</v>
      </c>
      <c r="B2888">
        <v>-2.3785754604779292E-3</v>
      </c>
      <c r="C2888">
        <v>2.3785754604779292E-3</v>
      </c>
      <c r="L2888">
        <v>2864</v>
      </c>
      <c r="M2888">
        <v>-1.8896645107968041E-2</v>
      </c>
      <c r="N2888">
        <v>1.8896645107968041E-2</v>
      </c>
    </row>
    <row r="2889" spans="1:14" x14ac:dyDescent="0.45">
      <c r="A2889">
        <v>2865</v>
      </c>
      <c r="B2889">
        <v>-6.0157478775844046E-3</v>
      </c>
      <c r="C2889">
        <v>6.0157478775844046E-3</v>
      </c>
      <c r="L2889">
        <v>2865</v>
      </c>
      <c r="M2889">
        <v>-1.6236153468878002E-2</v>
      </c>
      <c r="N2889">
        <v>1.6236153468878002E-2</v>
      </c>
    </row>
    <row r="2890" spans="1:14" x14ac:dyDescent="0.45">
      <c r="A2890">
        <v>2866</v>
      </c>
      <c r="B2890">
        <v>-4.3149118551964842E-3</v>
      </c>
      <c r="C2890">
        <v>4.3149118551964842E-3</v>
      </c>
      <c r="L2890">
        <v>2866</v>
      </c>
      <c r="M2890">
        <v>-1.8410999808769063E-2</v>
      </c>
      <c r="N2890">
        <v>1.8410999808769063E-2</v>
      </c>
    </row>
    <row r="2891" spans="1:14" x14ac:dyDescent="0.45">
      <c r="A2891">
        <v>2867</v>
      </c>
      <c r="B2891">
        <v>-1.1301422901005323E-2</v>
      </c>
      <c r="C2891">
        <v>1.1301422901005323E-2</v>
      </c>
      <c r="L2891">
        <v>2867</v>
      </c>
      <c r="M2891">
        <v>-1.5412667961540606E-2</v>
      </c>
      <c r="N2891">
        <v>1.5412667961540606E-2</v>
      </c>
    </row>
    <row r="2892" spans="1:14" x14ac:dyDescent="0.45">
      <c r="A2892">
        <v>2868</v>
      </c>
      <c r="B2892">
        <v>-1.7502932705712043E-2</v>
      </c>
      <c r="C2892">
        <v>1.7502932705712043E-2</v>
      </c>
      <c r="L2892">
        <v>2868</v>
      </c>
      <c r="M2892">
        <v>-1.1041860268749825E-2</v>
      </c>
      <c r="N2892">
        <v>1.1041860268749825E-2</v>
      </c>
    </row>
    <row r="2893" spans="1:14" x14ac:dyDescent="0.45">
      <c r="A2893">
        <v>2869</v>
      </c>
      <c r="B2893">
        <v>-1.6482431092279294E-2</v>
      </c>
      <c r="C2893">
        <v>1.6482431092279294E-2</v>
      </c>
      <c r="L2893">
        <v>2869</v>
      </c>
      <c r="M2893">
        <v>-1.6003888325782839E-2</v>
      </c>
      <c r="N2893">
        <v>1.6003888325782839E-2</v>
      </c>
    </row>
    <row r="2894" spans="1:14" x14ac:dyDescent="0.45">
      <c r="A2894">
        <v>2870</v>
      </c>
      <c r="B2894">
        <v>-3.5819628331428106E-2</v>
      </c>
      <c r="C2894">
        <v>3.5819628331428106E-2</v>
      </c>
      <c r="L2894">
        <v>2870</v>
      </c>
      <c r="M2894">
        <v>-9.9111407663189568E-4</v>
      </c>
      <c r="N2894">
        <v>9.9111407663189568E-4</v>
      </c>
    </row>
    <row r="2895" spans="1:14" x14ac:dyDescent="0.45">
      <c r="A2895">
        <v>2871</v>
      </c>
      <c r="B2895">
        <v>-2.7629448715929351E-2</v>
      </c>
      <c r="C2895">
        <v>2.7629448715929351E-2</v>
      </c>
      <c r="L2895">
        <v>2871</v>
      </c>
      <c r="M2895">
        <v>-1.1823115750069918E-2</v>
      </c>
      <c r="N2895">
        <v>1.1823115750069918E-2</v>
      </c>
    </row>
    <row r="2896" spans="1:14" x14ac:dyDescent="0.45">
      <c r="A2896">
        <v>2872</v>
      </c>
      <c r="B2896">
        <v>5.0896842102319054E-2</v>
      </c>
      <c r="C2896">
        <v>0.94910315789768096</v>
      </c>
      <c r="L2896">
        <v>2872</v>
      </c>
      <c r="M2896">
        <v>2.787310870619418E-2</v>
      </c>
      <c r="N2896">
        <v>0.97212689129380581</v>
      </c>
    </row>
    <row r="2897" spans="1:14" x14ac:dyDescent="0.45">
      <c r="A2897">
        <v>2873</v>
      </c>
      <c r="B2897">
        <v>3.9566657522411841E-2</v>
      </c>
      <c r="C2897">
        <v>-3.9566657522411841E-2</v>
      </c>
      <c r="L2897">
        <v>2873</v>
      </c>
      <c r="M2897">
        <v>3.1124820709526449E-2</v>
      </c>
      <c r="N2897">
        <v>-3.1124820709526449E-2</v>
      </c>
    </row>
    <row r="2898" spans="1:14" x14ac:dyDescent="0.45">
      <c r="A2898">
        <v>2874</v>
      </c>
      <c r="B2898">
        <v>3.1716645111390669E-2</v>
      </c>
      <c r="C2898">
        <v>-3.1716645111390669E-2</v>
      </c>
      <c r="L2898">
        <v>2874</v>
      </c>
      <c r="M2898">
        <v>2.8675479200522921E-2</v>
      </c>
      <c r="N2898">
        <v>-2.8675479200522921E-2</v>
      </c>
    </row>
    <row r="2899" spans="1:14" x14ac:dyDescent="0.45">
      <c r="A2899">
        <v>2875</v>
      </c>
      <c r="B2899">
        <v>3.4019315418623547E-2</v>
      </c>
      <c r="C2899">
        <v>-3.4019315418623547E-2</v>
      </c>
      <c r="L2899">
        <v>2875</v>
      </c>
      <c r="M2899">
        <v>2.563491732727716E-2</v>
      </c>
      <c r="N2899">
        <v>-2.563491732727716E-2</v>
      </c>
    </row>
    <row r="2900" spans="1:14" x14ac:dyDescent="0.45">
      <c r="A2900">
        <v>2876</v>
      </c>
      <c r="B2900">
        <v>2.8157972818394411E-2</v>
      </c>
      <c r="C2900">
        <v>-2.8157972818394411E-2</v>
      </c>
      <c r="L2900">
        <v>2876</v>
      </c>
      <c r="M2900">
        <v>2.6669552964701065E-2</v>
      </c>
      <c r="N2900">
        <v>-2.6669552964701065E-2</v>
      </c>
    </row>
    <row r="2901" spans="1:14" x14ac:dyDescent="0.45">
      <c r="A2901">
        <v>2877</v>
      </c>
      <c r="B2901">
        <v>3.0591476665810975E-2</v>
      </c>
      <c r="C2901">
        <v>-3.0591476665810975E-2</v>
      </c>
      <c r="L2901">
        <v>2877</v>
      </c>
      <c r="M2901">
        <v>2.3797911195524515E-2</v>
      </c>
      <c r="N2901">
        <v>-2.3797911195524515E-2</v>
      </c>
    </row>
    <row r="2902" spans="1:14" x14ac:dyDescent="0.45">
      <c r="A2902">
        <v>2878</v>
      </c>
      <c r="B2902">
        <v>3.8493822492905616E-2</v>
      </c>
      <c r="C2902">
        <v>-3.8493822492905616E-2</v>
      </c>
      <c r="L2902">
        <v>2878</v>
      </c>
      <c r="M2902">
        <v>1.5119640848968904E-2</v>
      </c>
      <c r="N2902">
        <v>-1.5119640848968904E-2</v>
      </c>
    </row>
    <row r="2903" spans="1:14" x14ac:dyDescent="0.45">
      <c r="A2903">
        <v>2879</v>
      </c>
      <c r="B2903">
        <v>2.7215971329071872E-2</v>
      </c>
      <c r="C2903">
        <v>-2.7215971329071872E-2</v>
      </c>
      <c r="L2903">
        <v>2879</v>
      </c>
      <c r="M2903">
        <v>2.1982020076780517E-2</v>
      </c>
      <c r="N2903">
        <v>-2.1982020076780517E-2</v>
      </c>
    </row>
    <row r="2904" spans="1:14" x14ac:dyDescent="0.45">
      <c r="A2904">
        <v>2880</v>
      </c>
      <c r="B2904">
        <v>3.3783815046292916E-2</v>
      </c>
      <c r="C2904">
        <v>-3.3783815046292916E-2</v>
      </c>
      <c r="L2904">
        <v>2880</v>
      </c>
      <c r="M2904">
        <v>1.501406578392565E-2</v>
      </c>
      <c r="N2904">
        <v>-1.501406578392565E-2</v>
      </c>
    </row>
    <row r="2905" spans="1:14" x14ac:dyDescent="0.45">
      <c r="A2905">
        <v>2881</v>
      </c>
      <c r="B2905">
        <v>1.6801621530450457E-2</v>
      </c>
      <c r="C2905">
        <v>-1.6801621530450457E-2</v>
      </c>
      <c r="L2905">
        <v>2881</v>
      </c>
      <c r="M2905">
        <v>2.850655909645371E-2</v>
      </c>
      <c r="N2905">
        <v>-2.850655909645371E-2</v>
      </c>
    </row>
    <row r="2906" spans="1:14" x14ac:dyDescent="0.45">
      <c r="A2906">
        <v>2882</v>
      </c>
      <c r="B2906">
        <v>1.5728786500944232E-2</v>
      </c>
      <c r="C2906">
        <v>-1.5728786500944232E-2</v>
      </c>
      <c r="L2906">
        <v>2882</v>
      </c>
      <c r="M2906">
        <v>2.7999798784246088E-2</v>
      </c>
      <c r="N2906">
        <v>-2.7999798784246088E-2</v>
      </c>
    </row>
    <row r="2907" spans="1:14" x14ac:dyDescent="0.45">
      <c r="A2907">
        <v>2883</v>
      </c>
      <c r="B2907">
        <v>1.6016620289348339E-2</v>
      </c>
      <c r="C2907">
        <v>-1.6016620289348339E-2</v>
      </c>
      <c r="L2907">
        <v>2883</v>
      </c>
      <c r="M2907">
        <v>2.7598613537081713E-2</v>
      </c>
      <c r="N2907">
        <v>-2.7598613537081713E-2</v>
      </c>
    </row>
    <row r="2908" spans="1:14" x14ac:dyDescent="0.45">
      <c r="A2908">
        <v>2884</v>
      </c>
      <c r="B2908">
        <v>2.9649475176488437E-2</v>
      </c>
      <c r="C2908">
        <v>-2.9649475176488437E-2</v>
      </c>
      <c r="L2908">
        <v>2884</v>
      </c>
      <c r="M2908">
        <v>1.6471001681522577E-2</v>
      </c>
      <c r="N2908">
        <v>-1.6471001681522577E-2</v>
      </c>
    </row>
    <row r="2909" spans="1:14" x14ac:dyDescent="0.45">
      <c r="A2909">
        <v>2885</v>
      </c>
      <c r="B2909">
        <v>3.0905477162251824E-2</v>
      </c>
      <c r="C2909">
        <v>-3.0905477162251824E-2</v>
      </c>
      <c r="L2909">
        <v>2885</v>
      </c>
      <c r="M2909">
        <v>1.4845145679856439E-2</v>
      </c>
      <c r="N2909">
        <v>-1.4845145679856439E-2</v>
      </c>
    </row>
    <row r="2910" spans="1:14" x14ac:dyDescent="0.45">
      <c r="A2910">
        <v>2886</v>
      </c>
      <c r="B2910">
        <v>2.8341139774651573E-2</v>
      </c>
      <c r="C2910">
        <v>-2.8341139774651573E-2</v>
      </c>
      <c r="L2910">
        <v>2886</v>
      </c>
      <c r="M2910">
        <v>1.6829956902669644E-2</v>
      </c>
      <c r="N2910">
        <v>-1.6829956902669644E-2</v>
      </c>
    </row>
    <row r="2911" spans="1:14" x14ac:dyDescent="0.45">
      <c r="A2911">
        <v>2887</v>
      </c>
      <c r="B2911">
        <v>3.2710980016786691E-2</v>
      </c>
      <c r="C2911">
        <v>-3.2710980016786691E-2</v>
      </c>
      <c r="L2911">
        <v>2887</v>
      </c>
      <c r="M2911">
        <v>1.296590952208649E-2</v>
      </c>
      <c r="N2911">
        <v>-1.296590952208649E-2</v>
      </c>
    </row>
    <row r="2912" spans="1:14" x14ac:dyDescent="0.45">
      <c r="A2912">
        <v>2888</v>
      </c>
      <c r="B2912">
        <v>7.3031065131148442E-3</v>
      </c>
      <c r="C2912">
        <v>-7.3031065131148442E-3</v>
      </c>
      <c r="L2912">
        <v>2888</v>
      </c>
      <c r="M2912">
        <v>3.3426357127469421E-2</v>
      </c>
      <c r="N2912">
        <v>-3.3426357127469421E-2</v>
      </c>
    </row>
    <row r="2913" spans="1:14" x14ac:dyDescent="0.45">
      <c r="A2913">
        <v>2889</v>
      </c>
      <c r="B2913">
        <v>1.9679959414491549E-2</v>
      </c>
      <c r="C2913">
        <v>-1.9679959414491549E-2</v>
      </c>
      <c r="L2913">
        <v>2889</v>
      </c>
      <c r="M2913">
        <v>2.3333380909334189E-2</v>
      </c>
      <c r="N2913">
        <v>-2.3333380909334189E-2</v>
      </c>
    </row>
    <row r="2914" spans="1:14" x14ac:dyDescent="0.45">
      <c r="A2914">
        <v>2890</v>
      </c>
      <c r="B2914">
        <v>2.8759807103239367E-2</v>
      </c>
      <c r="C2914">
        <v>-2.8759807103239367E-2</v>
      </c>
      <c r="L2914">
        <v>2890</v>
      </c>
      <c r="M2914">
        <v>1.4802915653839139E-2</v>
      </c>
      <c r="N2914">
        <v>-1.4802915653839139E-2</v>
      </c>
    </row>
    <row r="2915" spans="1:14" x14ac:dyDescent="0.45">
      <c r="A2915">
        <v>2891</v>
      </c>
      <c r="B2915">
        <v>1.9784626246638501E-2</v>
      </c>
      <c r="C2915">
        <v>-1.9784626246638501E-2</v>
      </c>
      <c r="L2915">
        <v>2891</v>
      </c>
      <c r="M2915">
        <v>2.0482854153166287E-2</v>
      </c>
      <c r="N2915">
        <v>-2.0482854153166287E-2</v>
      </c>
    </row>
    <row r="2916" spans="1:14" x14ac:dyDescent="0.45">
      <c r="A2916">
        <v>2892</v>
      </c>
      <c r="B2916">
        <v>2.2793797670863279E-2</v>
      </c>
      <c r="C2916">
        <v>-2.2793797670863279E-2</v>
      </c>
      <c r="L2916">
        <v>2892</v>
      </c>
      <c r="M2916">
        <v>1.6998877006738855E-2</v>
      </c>
      <c r="N2916">
        <v>-1.6998877006738855E-2</v>
      </c>
    </row>
    <row r="2917" spans="1:14" x14ac:dyDescent="0.45">
      <c r="A2917">
        <v>2893</v>
      </c>
      <c r="B2917">
        <v>2.0098626743079346E-2</v>
      </c>
      <c r="C2917">
        <v>-2.0098626743079346E-2</v>
      </c>
      <c r="L2917">
        <v>2893</v>
      </c>
      <c r="M2917">
        <v>1.8498042930353082E-2</v>
      </c>
      <c r="N2917">
        <v>-1.8498042930353082E-2</v>
      </c>
    </row>
    <row r="2918" spans="1:14" x14ac:dyDescent="0.45">
      <c r="A2918">
        <v>2894</v>
      </c>
      <c r="B2918">
        <v>1.0024444148935515E-2</v>
      </c>
      <c r="C2918">
        <v>-1.0024444148935515E-2</v>
      </c>
      <c r="L2918">
        <v>2894</v>
      </c>
      <c r="M2918">
        <v>2.6521747873640505E-2</v>
      </c>
      <c r="N2918">
        <v>-2.6521747873640505E-2</v>
      </c>
    </row>
    <row r="2919" spans="1:14" x14ac:dyDescent="0.45">
      <c r="A2919">
        <v>2895</v>
      </c>
      <c r="B2919">
        <v>2.3552632203928663E-2</v>
      </c>
      <c r="C2919">
        <v>-2.3552632203928663E-2</v>
      </c>
      <c r="L2919">
        <v>2895</v>
      </c>
      <c r="M2919">
        <v>1.505629580994295E-2</v>
      </c>
      <c r="N2919">
        <v>-1.505629580994295E-2</v>
      </c>
    </row>
    <row r="2920" spans="1:14" x14ac:dyDescent="0.45">
      <c r="A2920">
        <v>2896</v>
      </c>
      <c r="B2920">
        <v>3.3757648338256181E-2</v>
      </c>
      <c r="C2920">
        <v>-3.3757648338256181E-2</v>
      </c>
      <c r="L2920">
        <v>2896</v>
      </c>
      <c r="M2920">
        <v>6.7792107105517137E-3</v>
      </c>
      <c r="N2920">
        <v>-6.7792107105517137E-3</v>
      </c>
    </row>
    <row r="2921" spans="1:14" x14ac:dyDescent="0.45">
      <c r="A2921">
        <v>2897</v>
      </c>
      <c r="B2921">
        <v>3.1873645359611097E-2</v>
      </c>
      <c r="C2921">
        <v>-3.1873645359611097E-2</v>
      </c>
      <c r="L2921">
        <v>2897</v>
      </c>
      <c r="M2921">
        <v>6.7792107105517137E-3</v>
      </c>
      <c r="N2921">
        <v>-6.7792107105517137E-3</v>
      </c>
    </row>
    <row r="2922" spans="1:14" x14ac:dyDescent="0.45">
      <c r="A2922">
        <v>2898</v>
      </c>
      <c r="B2922">
        <v>2.2427463758348958E-2</v>
      </c>
      <c r="C2922">
        <v>-2.2427463758348958E-2</v>
      </c>
      <c r="L2922">
        <v>2898</v>
      </c>
      <c r="M2922">
        <v>1.3662704951371977E-2</v>
      </c>
      <c r="N2922">
        <v>-1.3662704951371977E-2</v>
      </c>
    </row>
    <row r="2923" spans="1:14" x14ac:dyDescent="0.45">
      <c r="A2923">
        <v>2899</v>
      </c>
      <c r="B2923">
        <v>1.1437446382919325E-2</v>
      </c>
      <c r="C2923">
        <v>-1.1437446382919325E-2</v>
      </c>
      <c r="L2923">
        <v>2899</v>
      </c>
      <c r="M2923">
        <v>2.2552125428014096E-2</v>
      </c>
      <c r="N2923">
        <v>-2.2552125428014096E-2</v>
      </c>
    </row>
    <row r="2924" spans="1:14" x14ac:dyDescent="0.45">
      <c r="A2924">
        <v>2900</v>
      </c>
      <c r="B2924">
        <v>3.0198976045259916E-2</v>
      </c>
      <c r="C2924">
        <v>-3.0198976045259916E-2</v>
      </c>
      <c r="L2924">
        <v>2900</v>
      </c>
      <c r="M2924">
        <v>7.243740996742039E-3</v>
      </c>
      <c r="N2924">
        <v>-7.243740996742039E-3</v>
      </c>
    </row>
    <row r="2925" spans="1:14" x14ac:dyDescent="0.45">
      <c r="A2925">
        <v>2901</v>
      </c>
      <c r="B2925">
        <v>1.5938120165238129E-2</v>
      </c>
      <c r="C2925">
        <v>-1.5938120165238129E-2</v>
      </c>
      <c r="L2925">
        <v>2901</v>
      </c>
      <c r="M2925">
        <v>1.8582502982387686E-2</v>
      </c>
      <c r="N2925">
        <v>-1.8582502982387686E-2</v>
      </c>
    </row>
    <row r="2926" spans="1:14" x14ac:dyDescent="0.45">
      <c r="A2926">
        <v>2902</v>
      </c>
      <c r="B2926">
        <v>-8.1875846446335925E-3</v>
      </c>
      <c r="C2926">
        <v>8.1875846446335925E-3</v>
      </c>
      <c r="L2926">
        <v>2902</v>
      </c>
      <c r="M2926">
        <v>3.7100369390974712E-2</v>
      </c>
      <c r="N2926">
        <v>-3.7100369390974712E-2</v>
      </c>
    </row>
    <row r="2927" spans="1:14" x14ac:dyDescent="0.45">
      <c r="A2927">
        <v>2903</v>
      </c>
      <c r="B2927">
        <v>2.7268304745145348E-2</v>
      </c>
      <c r="C2927">
        <v>-2.7268304745145348E-2</v>
      </c>
      <c r="L2927">
        <v>2903</v>
      </c>
      <c r="M2927">
        <v>8.2994916471745943E-3</v>
      </c>
      <c r="N2927">
        <v>-8.2994916471745943E-3</v>
      </c>
    </row>
    <row r="2928" spans="1:14" x14ac:dyDescent="0.45">
      <c r="A2928">
        <v>2904</v>
      </c>
      <c r="B2928">
        <v>2.6457136796006489E-2</v>
      </c>
      <c r="C2928">
        <v>-2.6457136796006489E-2</v>
      </c>
      <c r="L2928">
        <v>2904</v>
      </c>
      <c r="M2928">
        <v>8.2150315951399905E-3</v>
      </c>
      <c r="N2928">
        <v>-8.2150315951399905E-3</v>
      </c>
    </row>
    <row r="2929" spans="1:14" x14ac:dyDescent="0.45">
      <c r="A2929">
        <v>2905</v>
      </c>
      <c r="B2929">
        <v>1.8136123640324055E-2</v>
      </c>
      <c r="C2929">
        <v>-1.8136123640324055E-2</v>
      </c>
      <c r="L2929">
        <v>2905</v>
      </c>
      <c r="M2929">
        <v>1.4042775185527698E-2</v>
      </c>
      <c r="N2929">
        <v>-1.4042775185527698E-2</v>
      </c>
    </row>
    <row r="2930" spans="1:14" x14ac:dyDescent="0.45">
      <c r="A2930">
        <v>2906</v>
      </c>
      <c r="B2930">
        <v>1.1332779550772377E-2</v>
      </c>
      <c r="C2930">
        <v>-1.1332779550772377E-2</v>
      </c>
      <c r="L2930">
        <v>2906</v>
      </c>
      <c r="M2930">
        <v>1.9448218515742383E-2</v>
      </c>
      <c r="N2930">
        <v>-1.9448218515742383E-2</v>
      </c>
    </row>
    <row r="2931" spans="1:14" x14ac:dyDescent="0.45">
      <c r="A2931">
        <v>2907</v>
      </c>
      <c r="B2931">
        <v>1.8711791217132272E-2</v>
      </c>
      <c r="C2931">
        <v>-1.8711791217132272E-2</v>
      </c>
      <c r="L2931">
        <v>2907</v>
      </c>
      <c r="M2931">
        <v>1.2057963962714493E-2</v>
      </c>
      <c r="N2931">
        <v>-1.2057963962714493E-2</v>
      </c>
    </row>
    <row r="2932" spans="1:14" x14ac:dyDescent="0.45">
      <c r="A2932">
        <v>2908</v>
      </c>
      <c r="B2932">
        <v>-4.8905794320047019E-3</v>
      </c>
      <c r="C2932">
        <v>4.8905794320047019E-3</v>
      </c>
      <c r="L2932">
        <v>2908</v>
      </c>
      <c r="M2932">
        <v>3.097701561846589E-2</v>
      </c>
      <c r="N2932">
        <v>-3.097701561846589E-2</v>
      </c>
    </row>
    <row r="2933" spans="1:14" x14ac:dyDescent="0.45">
      <c r="A2933">
        <v>2909</v>
      </c>
      <c r="B2933">
        <v>2.1642462517246844E-2</v>
      </c>
      <c r="C2933">
        <v>-2.1642462517246844E-2</v>
      </c>
      <c r="L2933">
        <v>2909</v>
      </c>
      <c r="M2933">
        <v>9.5452774146850099E-3</v>
      </c>
      <c r="N2933">
        <v>-9.5452774146850099E-3</v>
      </c>
    </row>
    <row r="2934" spans="1:14" x14ac:dyDescent="0.45">
      <c r="A2934">
        <v>2910</v>
      </c>
      <c r="B2934">
        <v>8.7946088712088661E-3</v>
      </c>
      <c r="C2934">
        <v>-8.7946088712088661E-3</v>
      </c>
      <c r="L2934">
        <v>2910</v>
      </c>
      <c r="M2934">
        <v>1.9828288749898101E-2</v>
      </c>
      <c r="N2934">
        <v>-1.9828288749898101E-2</v>
      </c>
    </row>
    <row r="2935" spans="1:14" x14ac:dyDescent="0.45">
      <c r="A2935">
        <v>2911</v>
      </c>
      <c r="B2935">
        <v>2.7294471453182083E-2</v>
      </c>
      <c r="C2935">
        <v>-2.7294471453182083E-2</v>
      </c>
      <c r="L2935">
        <v>2911</v>
      </c>
      <c r="M2935">
        <v>4.3298692015481845E-3</v>
      </c>
      <c r="N2935">
        <v>-4.3298692015481845E-3</v>
      </c>
    </row>
    <row r="2936" spans="1:14" x14ac:dyDescent="0.45">
      <c r="A2936">
        <v>2912</v>
      </c>
      <c r="B2936">
        <v>2.7686972073733142E-2</v>
      </c>
      <c r="C2936">
        <v>-2.7686972073733142E-2</v>
      </c>
      <c r="L2936">
        <v>2912</v>
      </c>
      <c r="M2936">
        <v>3.9286839543838138E-3</v>
      </c>
      <c r="N2936">
        <v>-3.9286839543838138E-3</v>
      </c>
    </row>
    <row r="2937" spans="1:14" x14ac:dyDescent="0.45">
      <c r="A2937">
        <v>2913</v>
      </c>
      <c r="B2937">
        <v>-3.791577694461739E-3</v>
      </c>
      <c r="C2937">
        <v>3.791577694461739E-3</v>
      </c>
      <c r="L2937">
        <v>2913</v>
      </c>
      <c r="M2937">
        <v>2.8675479200522921E-2</v>
      </c>
      <c r="N2937">
        <v>-2.8675479200522921E-2</v>
      </c>
    </row>
    <row r="2938" spans="1:14" x14ac:dyDescent="0.45">
      <c r="A2938">
        <v>2914</v>
      </c>
      <c r="B2938">
        <v>1.6199787245605501E-2</v>
      </c>
      <c r="C2938">
        <v>-1.6199787245605501E-2</v>
      </c>
      <c r="L2938">
        <v>2914</v>
      </c>
      <c r="M2938">
        <v>1.1614548689532819E-2</v>
      </c>
      <c r="N2938">
        <v>-1.1614548689532819E-2</v>
      </c>
    </row>
    <row r="2939" spans="1:14" x14ac:dyDescent="0.45">
      <c r="A2939">
        <v>2915</v>
      </c>
      <c r="B2939">
        <v>2.1380795436879471E-2</v>
      </c>
      <c r="C2939">
        <v>-2.1380795436879471E-2</v>
      </c>
      <c r="L2939">
        <v>2915</v>
      </c>
      <c r="M2939">
        <v>6.8847857755949694E-3</v>
      </c>
      <c r="N2939">
        <v>-6.8847857755949694E-3</v>
      </c>
    </row>
    <row r="2940" spans="1:14" x14ac:dyDescent="0.45">
      <c r="A2940">
        <v>2916</v>
      </c>
      <c r="B2940">
        <v>1.7665122895662785E-2</v>
      </c>
      <c r="C2940">
        <v>-1.7665122895662785E-2</v>
      </c>
      <c r="L2940">
        <v>2916</v>
      </c>
      <c r="M2940">
        <v>9.1229771545119874E-3</v>
      </c>
      <c r="N2940">
        <v>-9.1229771545119874E-3</v>
      </c>
    </row>
    <row r="2941" spans="1:14" x14ac:dyDescent="0.45">
      <c r="A2941">
        <v>2917</v>
      </c>
      <c r="B2941">
        <v>-2.1954085042207687E-3</v>
      </c>
      <c r="C2941">
        <v>2.1954085042207687E-3</v>
      </c>
      <c r="L2941">
        <v>2917</v>
      </c>
      <c r="M2941">
        <v>2.4895891871974371E-2</v>
      </c>
      <c r="N2941">
        <v>-2.4895891871974371E-2</v>
      </c>
    </row>
    <row r="2942" spans="1:14" x14ac:dyDescent="0.45">
      <c r="A2942">
        <v>2918</v>
      </c>
      <c r="B2942">
        <v>3.1425999352736253E-3</v>
      </c>
      <c r="C2942">
        <v>-3.1425999352736253E-3</v>
      </c>
      <c r="L2942">
        <v>2918</v>
      </c>
      <c r="M2942">
        <v>2.0313934049097079E-2</v>
      </c>
      <c r="N2942">
        <v>-2.0313934049097079E-2</v>
      </c>
    </row>
    <row r="2943" spans="1:14" x14ac:dyDescent="0.45">
      <c r="A2943">
        <v>2919</v>
      </c>
      <c r="B2943">
        <v>1.0390778061449836E-2</v>
      </c>
      <c r="C2943">
        <v>-1.0390778061449836E-2</v>
      </c>
      <c r="L2943">
        <v>2919</v>
      </c>
      <c r="M2943">
        <v>1.406389019853635E-2</v>
      </c>
      <c r="N2943">
        <v>-1.406389019853635E-2</v>
      </c>
    </row>
    <row r="2944" spans="1:14" x14ac:dyDescent="0.45">
      <c r="A2944">
        <v>2920</v>
      </c>
      <c r="B2944">
        <v>2.1904129597614216E-2</v>
      </c>
      <c r="C2944">
        <v>-2.1904129597614216E-2</v>
      </c>
      <c r="L2944">
        <v>2920</v>
      </c>
      <c r="M2944">
        <v>4.709939435703905E-3</v>
      </c>
      <c r="N2944">
        <v>-4.709939435703905E-3</v>
      </c>
    </row>
    <row r="2945" spans="1:14" x14ac:dyDescent="0.45">
      <c r="A2945">
        <v>2921</v>
      </c>
      <c r="B2945">
        <v>2.5145989423919326E-3</v>
      </c>
      <c r="C2945">
        <v>-2.5145989423919326E-3</v>
      </c>
      <c r="L2945">
        <v>2921</v>
      </c>
      <c r="M2945">
        <v>1.843469789132713E-2</v>
      </c>
      <c r="N2945">
        <v>-1.843469789132713E-2</v>
      </c>
    </row>
    <row r="2946" spans="1:14" x14ac:dyDescent="0.45">
      <c r="A2946">
        <v>2922</v>
      </c>
      <c r="B2946">
        <v>1.8057623516213844E-2</v>
      </c>
      <c r="C2946">
        <v>-1.8057623516213844E-2</v>
      </c>
      <c r="L2946">
        <v>2922</v>
      </c>
      <c r="M2946">
        <v>5.8079201121537631E-3</v>
      </c>
      <c r="N2946">
        <v>-5.8079201121537631E-3</v>
      </c>
    </row>
    <row r="2947" spans="1:14" x14ac:dyDescent="0.45">
      <c r="A2947">
        <v>2923</v>
      </c>
      <c r="B2947">
        <v>2.2348963634238748E-2</v>
      </c>
      <c r="C2947">
        <v>-2.2348963634238748E-2</v>
      </c>
      <c r="L2947">
        <v>2923</v>
      </c>
      <c r="M2947">
        <v>1.8805276925446552E-3</v>
      </c>
      <c r="N2947">
        <v>-1.8805276925446552E-3</v>
      </c>
    </row>
    <row r="2948" spans="1:14" x14ac:dyDescent="0.45">
      <c r="A2948">
        <v>2924</v>
      </c>
      <c r="B2948">
        <v>6.047104527351457E-3</v>
      </c>
      <c r="C2948">
        <v>-6.047104527351457E-3</v>
      </c>
      <c r="L2948">
        <v>2924</v>
      </c>
      <c r="M2948">
        <v>1.4950720744899695E-2</v>
      </c>
      <c r="N2948">
        <v>-1.4950720744899695E-2</v>
      </c>
    </row>
    <row r="2949" spans="1:14" x14ac:dyDescent="0.45">
      <c r="A2949">
        <v>2925</v>
      </c>
      <c r="B2949">
        <v>-1.0176254455425622E-2</v>
      </c>
      <c r="C2949">
        <v>1.0176254455425622E-2</v>
      </c>
      <c r="L2949">
        <v>2925</v>
      </c>
      <c r="M2949">
        <v>2.7345233380977902E-2</v>
      </c>
      <c r="N2949">
        <v>-2.7345233380977902E-2</v>
      </c>
    </row>
    <row r="2950" spans="1:14" x14ac:dyDescent="0.45">
      <c r="A2950">
        <v>2926</v>
      </c>
      <c r="B2950">
        <v>1.4446617807144107E-2</v>
      </c>
      <c r="C2950">
        <v>-1.4446617807144107E-2</v>
      </c>
      <c r="L2950">
        <v>2926</v>
      </c>
      <c r="M2950">
        <v>6.0613002682575762E-3</v>
      </c>
      <c r="N2950">
        <v>-6.0613002682575762E-3</v>
      </c>
    </row>
    <row r="2951" spans="1:14" x14ac:dyDescent="0.45">
      <c r="A2951">
        <v>2927</v>
      </c>
      <c r="B2951">
        <v>2.4651633941471622E-2</v>
      </c>
      <c r="C2951">
        <v>-2.4651633941471622E-2</v>
      </c>
      <c r="L2951">
        <v>2927</v>
      </c>
      <c r="M2951">
        <v>-2.7225451433412875E-3</v>
      </c>
      <c r="N2951">
        <v>2.7225451433412875E-3</v>
      </c>
    </row>
    <row r="2952" spans="1:14" x14ac:dyDescent="0.45">
      <c r="A2952">
        <v>2928</v>
      </c>
      <c r="B2952">
        <v>1.4054117186593048E-2</v>
      </c>
      <c r="C2952">
        <v>-1.4054117186593048E-2</v>
      </c>
      <c r="L2952">
        <v>2928</v>
      </c>
      <c r="M2952">
        <v>5.7445750731278094E-3</v>
      </c>
      <c r="N2952">
        <v>-5.7445750731278094E-3</v>
      </c>
    </row>
    <row r="2953" spans="1:14" x14ac:dyDescent="0.45">
      <c r="A2953">
        <v>2929</v>
      </c>
      <c r="B2953">
        <v>6.099437943424932E-3</v>
      </c>
      <c r="C2953">
        <v>-6.099437943424932E-3</v>
      </c>
      <c r="L2953">
        <v>2929</v>
      </c>
      <c r="M2953">
        <v>1.2057963962714493E-2</v>
      </c>
      <c r="N2953">
        <v>-1.2057963962714493E-2</v>
      </c>
    </row>
    <row r="2954" spans="1:14" x14ac:dyDescent="0.45">
      <c r="A2954">
        <v>2930</v>
      </c>
      <c r="B2954">
        <v>-7.1932497392375779E-3</v>
      </c>
      <c r="C2954">
        <v>7.1932497392375779E-3</v>
      </c>
      <c r="L2954">
        <v>2930</v>
      </c>
      <c r="M2954">
        <v>2.2150940180849725E-2</v>
      </c>
      <c r="N2954">
        <v>-2.2150940180849725E-2</v>
      </c>
    </row>
    <row r="2955" spans="1:14" x14ac:dyDescent="0.45">
      <c r="A2955">
        <v>2931</v>
      </c>
      <c r="B2955">
        <v>2.1904129597614216E-2</v>
      </c>
      <c r="C2955">
        <v>-2.1904129597614216E-2</v>
      </c>
      <c r="L2955">
        <v>2931</v>
      </c>
      <c r="M2955">
        <v>-1.6456794799000812E-3</v>
      </c>
      <c r="N2955">
        <v>1.6456794799000812E-3</v>
      </c>
    </row>
    <row r="2956" spans="1:14" x14ac:dyDescent="0.45">
      <c r="A2956">
        <v>2932</v>
      </c>
      <c r="B2956">
        <v>2.6587970336190182E-2</v>
      </c>
      <c r="C2956">
        <v>-2.6587970336190182E-2</v>
      </c>
      <c r="L2956">
        <v>2932</v>
      </c>
      <c r="M2956">
        <v>-5.9953721596822098E-3</v>
      </c>
      <c r="N2956">
        <v>5.9953721596822098E-3</v>
      </c>
    </row>
    <row r="2957" spans="1:14" x14ac:dyDescent="0.45">
      <c r="A2957">
        <v>2933</v>
      </c>
      <c r="B2957">
        <v>2.3837654022082462E-3</v>
      </c>
      <c r="C2957">
        <v>-2.3837654022082462E-3</v>
      </c>
      <c r="L2957">
        <v>2933</v>
      </c>
      <c r="M2957">
        <v>1.2247999079792352E-2</v>
      </c>
      <c r="N2957">
        <v>-1.2247999079792352E-2</v>
      </c>
    </row>
    <row r="2958" spans="1:14" x14ac:dyDescent="0.45">
      <c r="A2958">
        <v>2934</v>
      </c>
      <c r="B2958">
        <v>8.1927745863639104E-3</v>
      </c>
      <c r="C2958">
        <v>-8.1927745863639104E-3</v>
      </c>
      <c r="L2958">
        <v>2934</v>
      </c>
      <c r="M2958">
        <v>6.8003257235603656E-3</v>
      </c>
      <c r="N2958">
        <v>-6.8003257235603656E-3</v>
      </c>
    </row>
    <row r="2959" spans="1:14" x14ac:dyDescent="0.45">
      <c r="A2959">
        <v>2935</v>
      </c>
      <c r="B2959">
        <v>1.0835612098074369E-2</v>
      </c>
      <c r="C2959">
        <v>-1.0835612098074369E-2</v>
      </c>
      <c r="L2959">
        <v>2935</v>
      </c>
      <c r="M2959">
        <v>3.6541887852713493E-3</v>
      </c>
      <c r="N2959">
        <v>-3.6541887852713493E-3</v>
      </c>
    </row>
    <row r="2960" spans="1:14" x14ac:dyDescent="0.45">
      <c r="A2960">
        <v>2936</v>
      </c>
      <c r="B2960">
        <v>7.5386068854454789E-3</v>
      </c>
      <c r="C2960">
        <v>-7.5386068854454789E-3</v>
      </c>
      <c r="L2960">
        <v>2936</v>
      </c>
      <c r="M2960">
        <v>6.12464530728353E-3</v>
      </c>
      <c r="N2960">
        <v>-6.12464530728353E-3</v>
      </c>
    </row>
    <row r="2961" spans="1:14" x14ac:dyDescent="0.45">
      <c r="A2961">
        <v>2937</v>
      </c>
      <c r="B2961">
        <v>1.4237284142850207E-2</v>
      </c>
      <c r="C2961">
        <v>-1.4237284142850207E-2</v>
      </c>
      <c r="L2961">
        <v>2937</v>
      </c>
      <c r="M2961">
        <v>4.4470680795638019E-4</v>
      </c>
      <c r="N2961">
        <v>-4.4470680795638019E-4</v>
      </c>
    </row>
    <row r="2962" spans="1:14" x14ac:dyDescent="0.45">
      <c r="A2962">
        <v>2938</v>
      </c>
      <c r="B2962">
        <v>-1.4336761033266839E-2</v>
      </c>
      <c r="C2962">
        <v>1.4336761033266839E-2</v>
      </c>
      <c r="L2962">
        <v>2938</v>
      </c>
      <c r="M2962">
        <v>2.3248920857299585E-2</v>
      </c>
      <c r="N2962">
        <v>-2.3248920857299585E-2</v>
      </c>
    </row>
    <row r="2963" spans="1:14" x14ac:dyDescent="0.45">
      <c r="A2963">
        <v>2939</v>
      </c>
      <c r="B2963">
        <v>-7.5857503597886369E-3</v>
      </c>
      <c r="C2963">
        <v>7.5857503597886369E-3</v>
      </c>
      <c r="L2963">
        <v>2939</v>
      </c>
      <c r="M2963">
        <v>1.7674557423015689E-2</v>
      </c>
      <c r="N2963">
        <v>-1.7674557423015689E-2</v>
      </c>
    </row>
    <row r="2964" spans="1:14" x14ac:dyDescent="0.45">
      <c r="A2964">
        <v>2940</v>
      </c>
      <c r="B2964">
        <v>-1.6459076354492872E-3</v>
      </c>
      <c r="C2964">
        <v>1.6459076354492872E-3</v>
      </c>
      <c r="L2964">
        <v>2940</v>
      </c>
      <c r="M2964">
        <v>1.2585839287930771E-2</v>
      </c>
      <c r="N2964">
        <v>-1.2585839287930771E-2</v>
      </c>
    </row>
    <row r="2965" spans="1:14" x14ac:dyDescent="0.45">
      <c r="A2965">
        <v>2941</v>
      </c>
      <c r="B2965">
        <v>3.4566004317144721E-3</v>
      </c>
      <c r="C2965">
        <v>-3.4566004317144721E-3</v>
      </c>
      <c r="L2965">
        <v>2941</v>
      </c>
      <c r="M2965">
        <v>8.4472967382351518E-3</v>
      </c>
      <c r="N2965">
        <v>-8.4472967382351518E-3</v>
      </c>
    </row>
    <row r="2966" spans="1:14" x14ac:dyDescent="0.45">
      <c r="A2966">
        <v>2942</v>
      </c>
      <c r="B2966">
        <v>9.8674439007150928E-3</v>
      </c>
      <c r="C2966">
        <v>-9.8674439007150928E-3</v>
      </c>
      <c r="L2966">
        <v>2942</v>
      </c>
      <c r="M2966">
        <v>3.1051984470464198E-3</v>
      </c>
      <c r="N2966">
        <v>-3.1051984470464198E-3</v>
      </c>
    </row>
    <row r="2967" spans="1:14" x14ac:dyDescent="0.45">
      <c r="A2967">
        <v>2943</v>
      </c>
      <c r="B2967">
        <v>-5.6232472570333439E-3</v>
      </c>
      <c r="C2967">
        <v>5.6232472570333439E-3</v>
      </c>
      <c r="L2967">
        <v>2943</v>
      </c>
      <c r="M2967">
        <v>1.5394136018081369E-2</v>
      </c>
      <c r="N2967">
        <v>-1.5394136018081369E-2</v>
      </c>
    </row>
    <row r="2968" spans="1:14" x14ac:dyDescent="0.45">
      <c r="A2968">
        <v>2944</v>
      </c>
      <c r="B2968">
        <v>5.0527696219554424E-3</v>
      </c>
      <c r="C2968">
        <v>-5.0527696219554424E-3</v>
      </c>
      <c r="L2968">
        <v>2944</v>
      </c>
      <c r="M2968">
        <v>5.6812300341018565E-3</v>
      </c>
      <c r="N2968">
        <v>-5.6812300341018565E-3</v>
      </c>
    </row>
    <row r="2969" spans="1:14" x14ac:dyDescent="0.45">
      <c r="A2969">
        <v>2945</v>
      </c>
      <c r="B2969">
        <v>7.8526073818863257E-3</v>
      </c>
      <c r="C2969">
        <v>-7.8526073818863257E-3</v>
      </c>
      <c r="L2969">
        <v>2945</v>
      </c>
      <c r="M2969">
        <v>3.3374635901415829E-3</v>
      </c>
      <c r="N2969">
        <v>-3.3374635901415829E-3</v>
      </c>
    </row>
    <row r="2970" spans="1:14" x14ac:dyDescent="0.45">
      <c r="A2970">
        <v>2946</v>
      </c>
      <c r="B2970">
        <v>1.7403455815295413E-2</v>
      </c>
      <c r="C2970">
        <v>-1.7403455815295413E-2</v>
      </c>
      <c r="L2970">
        <v>2946</v>
      </c>
      <c r="M2970">
        <v>-4.9185064962410036E-3</v>
      </c>
      <c r="N2970">
        <v>4.9185064962410036E-3</v>
      </c>
    </row>
    <row r="2971" spans="1:14" x14ac:dyDescent="0.45">
      <c r="A2971">
        <v>2947</v>
      </c>
      <c r="B2971">
        <v>1.9912647816571882E-3</v>
      </c>
      <c r="C2971">
        <v>-1.9912647816571882E-3</v>
      </c>
      <c r="L2971">
        <v>2947</v>
      </c>
      <c r="M2971">
        <v>7.3493160617852946E-3</v>
      </c>
      <c r="N2971">
        <v>-7.3493160617852946E-3</v>
      </c>
    </row>
    <row r="2972" spans="1:14" x14ac:dyDescent="0.45">
      <c r="A2972">
        <v>2948</v>
      </c>
      <c r="B2972">
        <v>-5.9895811695476649E-3</v>
      </c>
      <c r="C2972">
        <v>5.9895811695476649E-3</v>
      </c>
      <c r="L2972">
        <v>2948</v>
      </c>
      <c r="M2972">
        <v>1.3620474925354675E-2</v>
      </c>
      <c r="N2972">
        <v>-1.3620474925354675E-2</v>
      </c>
    </row>
    <row r="2973" spans="1:14" x14ac:dyDescent="0.45">
      <c r="A2973">
        <v>2949</v>
      </c>
      <c r="B2973">
        <v>-5.4690589790632425E-4</v>
      </c>
      <c r="C2973">
        <v>5.4690589790632425E-4</v>
      </c>
      <c r="L2973">
        <v>2949</v>
      </c>
      <c r="M2973">
        <v>7.5815812048804568E-3</v>
      </c>
      <c r="N2973">
        <v>-7.5815812048804568E-3</v>
      </c>
    </row>
    <row r="2974" spans="1:14" x14ac:dyDescent="0.45">
      <c r="A2974">
        <v>2950</v>
      </c>
      <c r="B2974">
        <v>1.0726180301210732E-4</v>
      </c>
      <c r="C2974">
        <v>-1.0726180301210732E-4</v>
      </c>
      <c r="L2974">
        <v>2950</v>
      </c>
      <c r="M2974">
        <v>5.8290351251624141E-3</v>
      </c>
      <c r="N2974">
        <v>-5.8290351251624141E-3</v>
      </c>
    </row>
    <row r="2975" spans="1:14" x14ac:dyDescent="0.45">
      <c r="A2975">
        <v>2951</v>
      </c>
      <c r="B2975">
        <v>3.1687666433103624E-3</v>
      </c>
      <c r="C2975">
        <v>-3.1687666433103624E-3</v>
      </c>
      <c r="L2975">
        <v>2951</v>
      </c>
      <c r="M2975">
        <v>3.1263134600550717E-3</v>
      </c>
      <c r="N2975">
        <v>-3.1263134600550717E-3</v>
      </c>
    </row>
    <row r="2976" spans="1:14" x14ac:dyDescent="0.45">
      <c r="A2976">
        <v>2952</v>
      </c>
      <c r="B2976">
        <v>6.465771855939253E-3</v>
      </c>
      <c r="C2976">
        <v>-6.465771855939253E-3</v>
      </c>
      <c r="L2976">
        <v>2952</v>
      </c>
      <c r="M2976">
        <v>-3.7877869938101379E-4</v>
      </c>
      <c r="N2976">
        <v>3.7877869938101379E-4</v>
      </c>
    </row>
    <row r="2977" spans="1:14" x14ac:dyDescent="0.45">
      <c r="A2977">
        <v>2953</v>
      </c>
      <c r="B2977">
        <v>5.7592707389473481E-3</v>
      </c>
      <c r="C2977">
        <v>-5.7592707389473481E-3</v>
      </c>
      <c r="L2977">
        <v>2953</v>
      </c>
      <c r="M2977">
        <v>-8.3168517259897892E-5</v>
      </c>
      <c r="N2977">
        <v>8.3168517259897892E-5</v>
      </c>
    </row>
    <row r="2978" spans="1:14" x14ac:dyDescent="0.45">
      <c r="A2978">
        <v>2954</v>
      </c>
      <c r="B2978">
        <v>9.707631682244356E-4</v>
      </c>
      <c r="C2978">
        <v>-9.707631682244356E-4</v>
      </c>
      <c r="L2978">
        <v>2954</v>
      </c>
      <c r="M2978">
        <v>3.7175338242973026E-3</v>
      </c>
      <c r="N2978">
        <v>-3.7175338242973026E-3</v>
      </c>
    </row>
    <row r="2979" spans="1:14" x14ac:dyDescent="0.45">
      <c r="A2979">
        <v>2955</v>
      </c>
      <c r="B2979">
        <v>1.1829947003470384E-2</v>
      </c>
      <c r="C2979">
        <v>-1.1829947003470384E-2</v>
      </c>
      <c r="L2979">
        <v>2955</v>
      </c>
      <c r="M2979">
        <v>-5.6364169385351411E-3</v>
      </c>
      <c r="N2979">
        <v>5.6364169385351411E-3</v>
      </c>
    </row>
    <row r="2980" spans="1:14" x14ac:dyDescent="0.45">
      <c r="A2980">
        <v>2956</v>
      </c>
      <c r="B2980">
        <v>6.8844391845270482E-3</v>
      </c>
      <c r="C2980">
        <v>-6.8844391845270482E-3</v>
      </c>
      <c r="L2980">
        <v>2956</v>
      </c>
      <c r="M2980">
        <v>-3.3137655075835193E-3</v>
      </c>
      <c r="N2980">
        <v>3.3137655075835193E-3</v>
      </c>
    </row>
    <row r="2981" spans="1:14" x14ac:dyDescent="0.45">
      <c r="A2981">
        <v>2957</v>
      </c>
      <c r="B2981">
        <v>4.3462685049635384E-3</v>
      </c>
      <c r="C2981">
        <v>-4.3462685049635384E-3</v>
      </c>
      <c r="L2981">
        <v>2957</v>
      </c>
      <c r="M2981">
        <v>-2.2580148571509631E-3</v>
      </c>
      <c r="N2981">
        <v>2.2580148571509631E-3</v>
      </c>
    </row>
    <row r="2982" spans="1:14" x14ac:dyDescent="0.45">
      <c r="A2982">
        <v>2958</v>
      </c>
      <c r="B2982">
        <v>-1.049025495186647E-2</v>
      </c>
      <c r="C2982">
        <v>1.049025495186647E-2</v>
      </c>
      <c r="L2982">
        <v>2958</v>
      </c>
      <c r="M2982">
        <v>8.8484819853995242E-3</v>
      </c>
      <c r="N2982">
        <v>-8.8484819853995242E-3</v>
      </c>
    </row>
    <row r="2983" spans="1:14" x14ac:dyDescent="0.45">
      <c r="A2983">
        <v>2959</v>
      </c>
      <c r="B2983">
        <v>3.7444342201185818E-3</v>
      </c>
      <c r="C2983">
        <v>-3.7444342201185818E-3</v>
      </c>
      <c r="L2983">
        <v>2959</v>
      </c>
      <c r="M2983">
        <v>-3.7994108067824937E-3</v>
      </c>
      <c r="N2983">
        <v>3.7994108067824937E-3</v>
      </c>
    </row>
    <row r="2984" spans="1:14" x14ac:dyDescent="0.45">
      <c r="A2984">
        <v>2960</v>
      </c>
      <c r="B2984">
        <v>-2.9280763292494107E-3</v>
      </c>
      <c r="C2984">
        <v>2.9280763292494107E-3</v>
      </c>
      <c r="L2984">
        <v>2960</v>
      </c>
      <c r="M2984">
        <v>1.0570421852072621E-3</v>
      </c>
      <c r="N2984">
        <v>-1.0570421852072621E-3</v>
      </c>
    </row>
    <row r="2985" spans="1:14" x14ac:dyDescent="0.45">
      <c r="A2985">
        <v>2961</v>
      </c>
      <c r="B2985">
        <v>-1.959908131890134E-3</v>
      </c>
      <c r="C2985">
        <v>1.959908131890134E-3</v>
      </c>
      <c r="L2985">
        <v>2961</v>
      </c>
      <c r="M2985">
        <v>-2.4058199482115223E-3</v>
      </c>
      <c r="N2985">
        <v>2.4058199482115223E-3</v>
      </c>
    </row>
    <row r="2986" spans="1:14" x14ac:dyDescent="0.45">
      <c r="A2986">
        <v>2962</v>
      </c>
      <c r="B2986">
        <v>-2.3207275057720758E-2</v>
      </c>
      <c r="C2986">
        <v>2.3207275057720758E-2</v>
      </c>
      <c r="L2986">
        <v>2962</v>
      </c>
      <c r="M2986">
        <v>1.4697340588795883E-2</v>
      </c>
      <c r="N2986">
        <v>-1.4697340588795883E-2</v>
      </c>
    </row>
    <row r="2987" spans="1:14" x14ac:dyDescent="0.45">
      <c r="A2987">
        <v>2963</v>
      </c>
      <c r="B2987">
        <v>5.2097698701758666E-3</v>
      </c>
      <c r="C2987">
        <v>-5.2097698701758666E-3</v>
      </c>
      <c r="L2987">
        <v>2963</v>
      </c>
      <c r="M2987">
        <v>-9.3526592280577386E-3</v>
      </c>
      <c r="N2987">
        <v>9.3526592280577386E-3</v>
      </c>
    </row>
    <row r="2988" spans="1:14" x14ac:dyDescent="0.45">
      <c r="A2988">
        <v>2964</v>
      </c>
      <c r="B2988">
        <v>-1.7659932953932464E-2</v>
      </c>
      <c r="C2988">
        <v>1.7659932953932464E-2</v>
      </c>
      <c r="L2988">
        <v>2964</v>
      </c>
      <c r="M2988">
        <v>8.7851369463735705E-3</v>
      </c>
      <c r="N2988">
        <v>-8.7851369463735705E-3</v>
      </c>
    </row>
    <row r="2989" spans="1:14" x14ac:dyDescent="0.45">
      <c r="A2989">
        <v>2965</v>
      </c>
      <c r="B2989">
        <v>2.3837654022082462E-3</v>
      </c>
      <c r="C2989">
        <v>-2.3837654022082462E-3</v>
      </c>
      <c r="L2989">
        <v>2965</v>
      </c>
      <c r="M2989">
        <v>-7.4945380832964386E-3</v>
      </c>
      <c r="N2989">
        <v>7.4945380832964386E-3</v>
      </c>
    </row>
    <row r="2990" spans="1:14" x14ac:dyDescent="0.45">
      <c r="A2990">
        <v>2966</v>
      </c>
      <c r="B2990">
        <v>-6.8530825347599932E-3</v>
      </c>
      <c r="C2990">
        <v>6.8530825347599932E-3</v>
      </c>
      <c r="L2990">
        <v>2966</v>
      </c>
      <c r="M2990">
        <v>-3.1543366035506008E-4</v>
      </c>
      <c r="N2990">
        <v>3.1543366035506008E-4</v>
      </c>
    </row>
    <row r="2991" spans="1:14" x14ac:dyDescent="0.45">
      <c r="A2991">
        <v>2967</v>
      </c>
      <c r="B2991">
        <v>-2.2448440524655382E-2</v>
      </c>
      <c r="C2991">
        <v>2.2448440524655382E-2</v>
      </c>
      <c r="L2991">
        <v>2967</v>
      </c>
      <c r="M2991">
        <v>1.1445628585463611E-2</v>
      </c>
      <c r="N2991">
        <v>-1.1445628585463611E-2</v>
      </c>
    </row>
    <row r="2992" spans="1:14" x14ac:dyDescent="0.45">
      <c r="A2992">
        <v>2968</v>
      </c>
      <c r="B2992">
        <v>1.1986947251690807E-2</v>
      </c>
      <c r="C2992">
        <v>-1.1986947251690807E-2</v>
      </c>
      <c r="L2992">
        <v>2968</v>
      </c>
      <c r="M2992">
        <v>-1.6616223703033721E-2</v>
      </c>
      <c r="N2992">
        <v>1.6616223703033721E-2</v>
      </c>
    </row>
    <row r="2993" spans="1:14" x14ac:dyDescent="0.45">
      <c r="A2993">
        <v>2969</v>
      </c>
      <c r="B2993">
        <v>-1.2819091967136082E-2</v>
      </c>
      <c r="C2993">
        <v>1.2819091967136082E-2</v>
      </c>
      <c r="L2993">
        <v>2969</v>
      </c>
      <c r="M2993">
        <v>3.0840834340377698E-3</v>
      </c>
      <c r="N2993">
        <v>-3.0840834340377698E-3</v>
      </c>
    </row>
    <row r="2994" spans="1:14" x14ac:dyDescent="0.45">
      <c r="A2994">
        <v>2970</v>
      </c>
      <c r="B2994">
        <v>-9.2865863821765555E-3</v>
      </c>
      <c r="C2994">
        <v>9.2865863821765555E-3</v>
      </c>
      <c r="L2994">
        <v>2970</v>
      </c>
      <c r="M2994">
        <v>-3.1543366035506008E-4</v>
      </c>
      <c r="N2994">
        <v>3.1543366035506008E-4</v>
      </c>
    </row>
    <row r="2995" spans="1:14" x14ac:dyDescent="0.45">
      <c r="A2995">
        <v>2971</v>
      </c>
      <c r="B2995">
        <v>-1.0176254455425622E-2</v>
      </c>
      <c r="C2995">
        <v>1.0176254455425622E-2</v>
      </c>
      <c r="L2995">
        <v>2971</v>
      </c>
      <c r="M2995">
        <v>-6.1104384247617511E-4</v>
      </c>
      <c r="N2995">
        <v>6.1104384247617511E-4</v>
      </c>
    </row>
    <row r="2996" spans="1:14" x14ac:dyDescent="0.45">
      <c r="A2996">
        <v>2972</v>
      </c>
      <c r="B2996">
        <v>4.8696026656982819E-3</v>
      </c>
      <c r="C2996">
        <v>-4.8696026656982819E-3</v>
      </c>
      <c r="L2996">
        <v>2972</v>
      </c>
      <c r="M2996">
        <v>-1.7756434405500881E-2</v>
      </c>
      <c r="N2996">
        <v>1.7756434405500881E-2</v>
      </c>
    </row>
    <row r="2997" spans="1:14" x14ac:dyDescent="0.45">
      <c r="A2997">
        <v>2973</v>
      </c>
      <c r="B2997">
        <v>-2.3524087524411912E-3</v>
      </c>
      <c r="C2997">
        <v>2.3524087524411912E-3</v>
      </c>
      <c r="L2997">
        <v>2973</v>
      </c>
      <c r="M2997">
        <v>-1.2329876062277544E-2</v>
      </c>
      <c r="N2997">
        <v>1.2329876062277544E-2</v>
      </c>
    </row>
    <row r="2998" spans="1:14" x14ac:dyDescent="0.45">
      <c r="A2998">
        <v>2974</v>
      </c>
      <c r="B2998">
        <v>-1.5357262646699595E-2</v>
      </c>
      <c r="C2998">
        <v>1.5357262646699595E-2</v>
      </c>
      <c r="L2998">
        <v>2974</v>
      </c>
      <c r="M2998">
        <v>-2.9548102864364505E-3</v>
      </c>
      <c r="N2998">
        <v>2.9548102864364505E-3</v>
      </c>
    </row>
    <row r="2999" spans="1:14" x14ac:dyDescent="0.45">
      <c r="A2999">
        <v>2975</v>
      </c>
      <c r="B2999">
        <v>-1.6403930968169077E-2</v>
      </c>
      <c r="C2999">
        <v>1.6403930968169077E-2</v>
      </c>
      <c r="L2999">
        <v>2975</v>
      </c>
      <c r="M2999">
        <v>-4.7495863921717943E-3</v>
      </c>
      <c r="N2999">
        <v>4.7495863921717943E-3</v>
      </c>
    </row>
    <row r="3000" spans="1:14" x14ac:dyDescent="0.45">
      <c r="A3000">
        <v>2976</v>
      </c>
      <c r="B3000">
        <v>-9.8884206670215111E-3</v>
      </c>
      <c r="C3000">
        <v>9.8884206670215111E-3</v>
      </c>
      <c r="L3000">
        <v>2976</v>
      </c>
      <c r="M3000">
        <v>-1.0851825151671966E-2</v>
      </c>
      <c r="N3000">
        <v>1.0851825151671966E-2</v>
      </c>
    </row>
    <row r="3001" spans="1:14" x14ac:dyDescent="0.45">
      <c r="A3001">
        <v>2977</v>
      </c>
      <c r="B3001">
        <v>-1.1903257185850278E-2</v>
      </c>
      <c r="C3001">
        <v>1.1903257185850278E-2</v>
      </c>
      <c r="L3001">
        <v>2977</v>
      </c>
      <c r="M3001">
        <v>-9.8171895142480613E-3</v>
      </c>
      <c r="N3001">
        <v>9.8171895142480613E-3</v>
      </c>
    </row>
    <row r="3002" spans="1:14" x14ac:dyDescent="0.45">
      <c r="A3002">
        <v>2978</v>
      </c>
      <c r="B3002">
        <v>-2.1558772451406312E-2</v>
      </c>
      <c r="C3002">
        <v>2.1558772451406312E-2</v>
      </c>
      <c r="L3002">
        <v>2978</v>
      </c>
      <c r="M3002">
        <v>-3.9049858718257511E-3</v>
      </c>
      <c r="N3002">
        <v>3.9049858718257511E-3</v>
      </c>
    </row>
    <row r="3003" spans="1:14" x14ac:dyDescent="0.45">
      <c r="A3003">
        <v>2979</v>
      </c>
      <c r="B3003">
        <v>-3.5037439060576284E-3</v>
      </c>
      <c r="C3003">
        <v>3.5037439060576284E-3</v>
      </c>
      <c r="L3003">
        <v>2979</v>
      </c>
      <c r="M3003">
        <v>-2.0501386096625523E-2</v>
      </c>
      <c r="N3003">
        <v>2.0501386096625523E-2</v>
      </c>
    </row>
    <row r="3004" spans="1:14" x14ac:dyDescent="0.45">
      <c r="A3004">
        <v>2980</v>
      </c>
      <c r="B3004">
        <v>-2.2867107853243175E-2</v>
      </c>
      <c r="C3004">
        <v>2.2867107853243175E-2</v>
      </c>
      <c r="L3004">
        <v>2980</v>
      </c>
      <c r="M3004">
        <v>-5.4886118474745836E-3</v>
      </c>
      <c r="N3004">
        <v>5.4886118474745836E-3</v>
      </c>
    </row>
    <row r="3005" spans="1:14" x14ac:dyDescent="0.45">
      <c r="A3005">
        <v>2981</v>
      </c>
      <c r="B3005">
        <v>-1.5435762770809805E-2</v>
      </c>
      <c r="C3005">
        <v>1.5435762770809805E-2</v>
      </c>
      <c r="L3005">
        <v>2981</v>
      </c>
      <c r="M3005">
        <v>-1.1548620580957451E-2</v>
      </c>
      <c r="N3005">
        <v>1.1548620580957451E-2</v>
      </c>
    </row>
    <row r="3006" spans="1:14" x14ac:dyDescent="0.45">
      <c r="A3006">
        <v>2982</v>
      </c>
      <c r="B3006">
        <v>-7.5072502356784247E-3</v>
      </c>
      <c r="C3006">
        <v>7.5072502356784247E-3</v>
      </c>
      <c r="L3006">
        <v>2982</v>
      </c>
      <c r="M3006">
        <v>-2.0248005940521712E-2</v>
      </c>
      <c r="N3006">
        <v>2.0248005940521712E-2</v>
      </c>
    </row>
    <row r="3007" spans="1:14" x14ac:dyDescent="0.45">
      <c r="A3007">
        <v>2983</v>
      </c>
      <c r="B3007">
        <v>-2.0799937918340936E-2</v>
      </c>
      <c r="C3007">
        <v>2.0799937918340936E-2</v>
      </c>
      <c r="L3007">
        <v>2983</v>
      </c>
      <c r="M3007">
        <v>-9.8171895142480613E-3</v>
      </c>
      <c r="N3007">
        <v>9.8171895142480613E-3</v>
      </c>
    </row>
    <row r="3008" spans="1:14" x14ac:dyDescent="0.45">
      <c r="A3008">
        <v>2984</v>
      </c>
      <c r="B3008">
        <v>-1.5828263391360863E-2</v>
      </c>
      <c r="C3008">
        <v>1.5828263391360863E-2</v>
      </c>
      <c r="L3008">
        <v>2984</v>
      </c>
      <c r="M3008">
        <v>-1.5053712740393538E-2</v>
      </c>
      <c r="N3008">
        <v>1.5053712740393538E-2</v>
      </c>
    </row>
    <row r="3009" spans="1:14" x14ac:dyDescent="0.45">
      <c r="A3009">
        <v>2985</v>
      </c>
      <c r="B3009">
        <v>-4.5867644217535197E-2</v>
      </c>
      <c r="C3009">
        <v>4.5867644217535197E-2</v>
      </c>
      <c r="L3009">
        <v>2985</v>
      </c>
      <c r="M3009">
        <v>6.6947506585171099E-3</v>
      </c>
      <c r="N3009">
        <v>-6.6947506585171099E-3</v>
      </c>
    </row>
    <row r="3010" spans="1:14" x14ac:dyDescent="0.45">
      <c r="A3010">
        <v>2986</v>
      </c>
      <c r="B3010">
        <v>-7.0100827829804174E-3</v>
      </c>
      <c r="C3010">
        <v>7.0100827829804174E-3</v>
      </c>
      <c r="L3010">
        <v>2986</v>
      </c>
      <c r="M3010">
        <v>-2.5273379036580678E-2</v>
      </c>
      <c r="N3010">
        <v>2.5273379036580678E-2</v>
      </c>
    </row>
    <row r="3011" spans="1:14" x14ac:dyDescent="0.45">
      <c r="A3011">
        <v>2987</v>
      </c>
      <c r="B3011">
        <v>-1.8811268107548906E-2</v>
      </c>
      <c r="C3011">
        <v>1.8811268107548906E-2</v>
      </c>
      <c r="L3011">
        <v>2987</v>
      </c>
      <c r="M3011">
        <v>-1.7186329054267299E-2</v>
      </c>
      <c r="N3011">
        <v>1.7186329054267299E-2</v>
      </c>
    </row>
    <row r="3012" spans="1:14" x14ac:dyDescent="0.45">
      <c r="A3012">
        <v>2988</v>
      </c>
      <c r="B3012">
        <v>-1.2112590850144175E-2</v>
      </c>
      <c r="C3012">
        <v>1.2112590850144175E-2</v>
      </c>
      <c r="L3012">
        <v>2988</v>
      </c>
      <c r="M3012">
        <v>-2.3161877735715566E-2</v>
      </c>
      <c r="N3012">
        <v>2.3161877735715566E-2</v>
      </c>
    </row>
    <row r="3013" spans="1:14" x14ac:dyDescent="0.45">
      <c r="A3013">
        <v>2989</v>
      </c>
      <c r="B3013">
        <v>3.629581901781969E-2</v>
      </c>
      <c r="C3013">
        <v>-3.629581901781969E-2</v>
      </c>
      <c r="L3013">
        <v>2989</v>
      </c>
      <c r="M3013">
        <v>3.3447472140478073E-2</v>
      </c>
      <c r="N3013">
        <v>-3.3447472140478073E-2</v>
      </c>
    </row>
    <row r="3014" spans="1:14" x14ac:dyDescent="0.45">
      <c r="A3014">
        <v>2990</v>
      </c>
      <c r="B3014">
        <v>5.1760343467531389E-2</v>
      </c>
      <c r="C3014">
        <v>-5.1760343467531389E-2</v>
      </c>
      <c r="L3014">
        <v>2990</v>
      </c>
      <c r="M3014">
        <v>2.0757349322278754E-2</v>
      </c>
      <c r="N3014">
        <v>-2.0757349322278754E-2</v>
      </c>
    </row>
    <row r="3015" spans="1:14" x14ac:dyDescent="0.45">
      <c r="A3015">
        <v>2991</v>
      </c>
      <c r="B3015">
        <v>3.8938656529530144E-2</v>
      </c>
      <c r="C3015">
        <v>0.9610613434704699</v>
      </c>
      <c r="L3015">
        <v>2991</v>
      </c>
      <c r="M3015">
        <v>2.7767533641150921E-2</v>
      </c>
      <c r="N3015">
        <v>0.97223246635884908</v>
      </c>
    </row>
    <row r="3016" spans="1:14" x14ac:dyDescent="0.45">
      <c r="A3016">
        <v>2992</v>
      </c>
      <c r="B3016">
        <v>1.6906288362597405E-2</v>
      </c>
      <c r="C3016">
        <v>-1.6906288362597405E-2</v>
      </c>
      <c r="L3016">
        <v>2992</v>
      </c>
      <c r="M3016">
        <v>4.104887682359247E-2</v>
      </c>
      <c r="N3016">
        <v>-4.104887682359247E-2</v>
      </c>
    </row>
    <row r="3017" spans="1:14" x14ac:dyDescent="0.45">
      <c r="A3017">
        <v>2993</v>
      </c>
      <c r="B3017">
        <v>2.8419639898761784E-2</v>
      </c>
      <c r="C3017">
        <v>-2.8419639898761784E-2</v>
      </c>
      <c r="L3017">
        <v>2993</v>
      </c>
      <c r="M3017">
        <v>3.0892555566431289E-2</v>
      </c>
      <c r="N3017">
        <v>-3.0892555566431289E-2</v>
      </c>
    </row>
    <row r="3018" spans="1:14" x14ac:dyDescent="0.45">
      <c r="A3018">
        <v>2994</v>
      </c>
      <c r="B3018">
        <v>2.1877962889577475E-2</v>
      </c>
      <c r="C3018">
        <v>-2.1877962889577475E-2</v>
      </c>
      <c r="L3018">
        <v>2994</v>
      </c>
      <c r="M3018">
        <v>3.3215206997382909E-2</v>
      </c>
      <c r="N3018">
        <v>-3.3215206997382909E-2</v>
      </c>
    </row>
    <row r="3019" spans="1:14" x14ac:dyDescent="0.45">
      <c r="A3019">
        <v>2995</v>
      </c>
      <c r="B3019">
        <v>2.909997430771695E-2</v>
      </c>
      <c r="C3019">
        <v>-2.909997430771695E-2</v>
      </c>
      <c r="L3019">
        <v>2995</v>
      </c>
      <c r="M3019">
        <v>2.6796243042752972E-2</v>
      </c>
      <c r="N3019">
        <v>-2.6796243042752972E-2</v>
      </c>
    </row>
    <row r="3020" spans="1:14" x14ac:dyDescent="0.45">
      <c r="A3020">
        <v>2996</v>
      </c>
      <c r="B3020">
        <v>2.5698302262941113E-2</v>
      </c>
      <c r="C3020">
        <v>-2.5698302262941113E-2</v>
      </c>
      <c r="L3020">
        <v>2996</v>
      </c>
      <c r="M3020">
        <v>2.865436418751427E-2</v>
      </c>
      <c r="N3020">
        <v>-2.865436418751427E-2</v>
      </c>
    </row>
    <row r="3021" spans="1:14" x14ac:dyDescent="0.45">
      <c r="A3021">
        <v>2997</v>
      </c>
      <c r="B3021">
        <v>2.5462801890610474E-2</v>
      </c>
      <c r="C3021">
        <v>-2.5462801890610474E-2</v>
      </c>
      <c r="L3021">
        <v>2997</v>
      </c>
      <c r="M3021">
        <v>2.6331712756562646E-2</v>
      </c>
      <c r="N3021">
        <v>-2.6331712756562646E-2</v>
      </c>
    </row>
    <row r="3022" spans="1:14" x14ac:dyDescent="0.45">
      <c r="A3022">
        <v>2998</v>
      </c>
      <c r="B3022">
        <v>2.4494633693251201E-2</v>
      </c>
      <c r="C3022">
        <v>-2.4494633693251201E-2</v>
      </c>
      <c r="L3022">
        <v>2998</v>
      </c>
      <c r="M3022">
        <v>2.3016655714204422E-2</v>
      </c>
      <c r="N3022">
        <v>-2.3016655714204422E-2</v>
      </c>
    </row>
    <row r="3023" spans="1:14" x14ac:dyDescent="0.45">
      <c r="A3023">
        <v>2999</v>
      </c>
      <c r="B3023">
        <v>2.6980470956741234E-2</v>
      </c>
      <c r="C3023">
        <v>-2.6980470956741234E-2</v>
      </c>
      <c r="L3023">
        <v>2999</v>
      </c>
      <c r="M3023">
        <v>2.0947384439356613E-2</v>
      </c>
      <c r="N3023">
        <v>-2.0947384439356613E-2</v>
      </c>
    </row>
    <row r="3024" spans="1:14" x14ac:dyDescent="0.45">
      <c r="A3024">
        <v>3000</v>
      </c>
      <c r="B3024">
        <v>2.3814299284296035E-2</v>
      </c>
      <c r="C3024">
        <v>-2.3814299284296035E-2</v>
      </c>
      <c r="L3024">
        <v>3000</v>
      </c>
      <c r="M3024">
        <v>2.1770869946694006E-2</v>
      </c>
      <c r="N3024">
        <v>-2.1770869946694006E-2</v>
      </c>
    </row>
    <row r="3025" spans="1:14" x14ac:dyDescent="0.45">
      <c r="A3025">
        <v>3001</v>
      </c>
      <c r="B3025">
        <v>2.232279692620201E-2</v>
      </c>
      <c r="C3025">
        <v>-2.232279692620201E-2</v>
      </c>
      <c r="L3025">
        <v>3001</v>
      </c>
      <c r="M3025">
        <v>2.1982020076780517E-2</v>
      </c>
      <c r="N3025">
        <v>-2.1982020076780517E-2</v>
      </c>
    </row>
    <row r="3026" spans="1:14" x14ac:dyDescent="0.45">
      <c r="A3026">
        <v>3002</v>
      </c>
      <c r="B3026">
        <v>2.148546226902642E-2</v>
      </c>
      <c r="C3026">
        <v>-2.148546226902642E-2</v>
      </c>
      <c r="L3026">
        <v>3002</v>
      </c>
      <c r="M3026">
        <v>2.071511929626145E-2</v>
      </c>
      <c r="N3026">
        <v>-2.071511929626145E-2</v>
      </c>
    </row>
    <row r="3027" spans="1:14" x14ac:dyDescent="0.45">
      <c r="A3027">
        <v>3003</v>
      </c>
      <c r="B3027">
        <v>2.535813505846353E-2</v>
      </c>
      <c r="C3027">
        <v>-2.535813505846353E-2</v>
      </c>
      <c r="L3027">
        <v>3003</v>
      </c>
      <c r="M3027">
        <v>1.7400062253903226E-2</v>
      </c>
      <c r="N3027">
        <v>-1.7400062253903226E-2</v>
      </c>
    </row>
    <row r="3028" spans="1:14" x14ac:dyDescent="0.45">
      <c r="A3028">
        <v>3004</v>
      </c>
      <c r="B3028">
        <v>1.7717456311736261E-2</v>
      </c>
      <c r="C3028">
        <v>-1.7717456311736261E-2</v>
      </c>
      <c r="L3028">
        <v>3004</v>
      </c>
      <c r="M3028">
        <v>2.3248920857299585E-2</v>
      </c>
      <c r="N3028">
        <v>-2.3248920857299585E-2</v>
      </c>
    </row>
    <row r="3029" spans="1:14" x14ac:dyDescent="0.45">
      <c r="A3029">
        <v>3005</v>
      </c>
      <c r="B3029">
        <v>3.676681976248096E-2</v>
      </c>
      <c r="C3029">
        <v>-3.676681976248096E-2</v>
      </c>
      <c r="L3029">
        <v>3005</v>
      </c>
      <c r="M3029">
        <v>7.8560763739929217E-3</v>
      </c>
      <c r="N3029">
        <v>-7.8560763739929217E-3</v>
      </c>
    </row>
    <row r="3030" spans="1:14" x14ac:dyDescent="0.45">
      <c r="A3030">
        <v>3006</v>
      </c>
      <c r="B3030">
        <v>2.3945132824479715E-2</v>
      </c>
      <c r="C3030">
        <v>-2.3945132824479715E-2</v>
      </c>
      <c r="L3030">
        <v>3006</v>
      </c>
      <c r="M3030">
        <v>1.7505637318946481E-2</v>
      </c>
      <c r="N3030">
        <v>-1.7505637318946481E-2</v>
      </c>
    </row>
    <row r="3031" spans="1:14" x14ac:dyDescent="0.45">
      <c r="A3031">
        <v>3007</v>
      </c>
      <c r="B3031">
        <v>5.4976036585799755E-3</v>
      </c>
      <c r="C3031">
        <v>-5.4976036585799755E-3</v>
      </c>
      <c r="L3031">
        <v>3007</v>
      </c>
      <c r="M3031">
        <v>3.1145935722535101E-2</v>
      </c>
      <c r="N3031">
        <v>-3.1145935722535101E-2</v>
      </c>
    </row>
    <row r="3032" spans="1:14" x14ac:dyDescent="0.45">
      <c r="A3032">
        <v>3008</v>
      </c>
      <c r="B3032">
        <v>2.6038469467418696E-2</v>
      </c>
      <c r="C3032">
        <v>-2.6038469467418696E-2</v>
      </c>
      <c r="L3032">
        <v>3008</v>
      </c>
      <c r="M3032">
        <v>1.3704934977389279E-2</v>
      </c>
      <c r="N3032">
        <v>-1.3704934977389279E-2</v>
      </c>
    </row>
    <row r="3033" spans="1:14" x14ac:dyDescent="0.45">
      <c r="A3033">
        <v>3009</v>
      </c>
      <c r="B3033">
        <v>3.6007985229415576E-2</v>
      </c>
      <c r="C3033">
        <v>-3.6007985229415576E-2</v>
      </c>
      <c r="L3033">
        <v>3009</v>
      </c>
      <c r="M3033">
        <v>5.0900096698596256E-3</v>
      </c>
      <c r="N3033">
        <v>-5.0900096698596256E-3</v>
      </c>
    </row>
    <row r="3034" spans="1:14" x14ac:dyDescent="0.45">
      <c r="A3034">
        <v>3010</v>
      </c>
      <c r="B3034">
        <v>2.5541302014720692E-2</v>
      </c>
      <c r="C3034">
        <v>-2.5541302014720692E-2</v>
      </c>
      <c r="L3034">
        <v>3010</v>
      </c>
      <c r="M3034">
        <v>1.3451554821285466E-2</v>
      </c>
      <c r="N3034">
        <v>-1.3451554821285466E-2</v>
      </c>
    </row>
    <row r="3035" spans="1:14" x14ac:dyDescent="0.45">
      <c r="A3035">
        <v>3011</v>
      </c>
      <c r="B3035">
        <v>1.5467119420576858E-2</v>
      </c>
      <c r="C3035">
        <v>-1.5467119420576858E-2</v>
      </c>
      <c r="L3035">
        <v>3011</v>
      </c>
      <c r="M3035">
        <v>2.0757349322278754E-2</v>
      </c>
      <c r="N3035">
        <v>-2.0757349322278754E-2</v>
      </c>
    </row>
    <row r="3036" spans="1:14" x14ac:dyDescent="0.45">
      <c r="A3036">
        <v>3012</v>
      </c>
      <c r="B3036">
        <v>-4.1055781909025858E-3</v>
      </c>
      <c r="C3036">
        <v>4.1055781909025858E-3</v>
      </c>
      <c r="L3036">
        <v>3012</v>
      </c>
      <c r="M3036">
        <v>3.5685663519395089E-2</v>
      </c>
      <c r="N3036">
        <v>-3.5685663519395089E-2</v>
      </c>
    </row>
    <row r="3037" spans="1:14" x14ac:dyDescent="0.45">
      <c r="A3037">
        <v>3013</v>
      </c>
      <c r="B3037">
        <v>2.5174968102206367E-2</v>
      </c>
      <c r="C3037">
        <v>-2.5174968102206367E-2</v>
      </c>
      <c r="L3037">
        <v>3013</v>
      </c>
      <c r="M3037">
        <v>1.1593433676524168E-2</v>
      </c>
      <c r="N3037">
        <v>-1.1593433676524168E-2</v>
      </c>
    </row>
    <row r="3038" spans="1:14" x14ac:dyDescent="0.45">
      <c r="A3038">
        <v>3014</v>
      </c>
      <c r="B3038">
        <v>1.3556949733895041E-2</v>
      </c>
      <c r="C3038">
        <v>-1.3556949733895041E-2</v>
      </c>
      <c r="L3038">
        <v>3014</v>
      </c>
      <c r="M3038">
        <v>1.9363758463707779E-2</v>
      </c>
      <c r="N3038">
        <v>-1.9363758463707779E-2</v>
      </c>
    </row>
    <row r="3039" spans="1:14" x14ac:dyDescent="0.45">
      <c r="A3039">
        <v>3015</v>
      </c>
      <c r="B3039">
        <v>2.2532130590495907E-2</v>
      </c>
      <c r="C3039">
        <v>-2.2532130590495907E-2</v>
      </c>
      <c r="L3039">
        <v>3015</v>
      </c>
      <c r="M3039">
        <v>1.1973503910679889E-2</v>
      </c>
      <c r="N3039">
        <v>-1.1973503910679889E-2</v>
      </c>
    </row>
    <row r="3040" spans="1:14" x14ac:dyDescent="0.45">
      <c r="A3040">
        <v>3016</v>
      </c>
      <c r="B3040">
        <v>2.4573133817361412E-2</v>
      </c>
      <c r="C3040">
        <v>-2.4573133817361412E-2</v>
      </c>
      <c r="L3040">
        <v>3016</v>
      </c>
      <c r="M3040">
        <v>9.9886926878666842E-3</v>
      </c>
      <c r="N3040">
        <v>-9.9886926878666842E-3</v>
      </c>
    </row>
    <row r="3041" spans="1:14" x14ac:dyDescent="0.45">
      <c r="A3041">
        <v>3017</v>
      </c>
      <c r="B3041">
        <v>-1.4889073872288629E-3</v>
      </c>
      <c r="C3041">
        <v>1.4889073872288629E-3</v>
      </c>
      <c r="L3041">
        <v>3017</v>
      </c>
      <c r="M3041">
        <v>3.0871440553422638E-2</v>
      </c>
      <c r="N3041">
        <v>-3.0871440553422638E-2</v>
      </c>
    </row>
    <row r="3042" spans="1:14" x14ac:dyDescent="0.45">
      <c r="A3042">
        <v>3018</v>
      </c>
      <c r="B3042">
        <v>2.1406962144916206E-2</v>
      </c>
      <c r="C3042">
        <v>-2.1406962144916206E-2</v>
      </c>
      <c r="L3042">
        <v>3018</v>
      </c>
      <c r="M3042">
        <v>1.2121309001740445E-2</v>
      </c>
      <c r="N3042">
        <v>-1.2121309001740445E-2</v>
      </c>
    </row>
    <row r="3043" spans="1:14" x14ac:dyDescent="0.45">
      <c r="A3043">
        <v>3019</v>
      </c>
      <c r="B3043">
        <v>1.025994452126615E-2</v>
      </c>
      <c r="C3043">
        <v>-1.025994452126615E-2</v>
      </c>
      <c r="L3043">
        <v>3019</v>
      </c>
      <c r="M3043">
        <v>2.0968499452365261E-2</v>
      </c>
      <c r="N3043">
        <v>-2.0968499452365261E-2</v>
      </c>
    </row>
    <row r="3044" spans="1:14" x14ac:dyDescent="0.45">
      <c r="A3044">
        <v>3020</v>
      </c>
      <c r="B3044">
        <v>1.5310119172356435E-2</v>
      </c>
      <c r="C3044">
        <v>-1.5310119172356435E-2</v>
      </c>
      <c r="L3044">
        <v>3020</v>
      </c>
      <c r="M3044">
        <v>1.6555461733557181E-2</v>
      </c>
      <c r="N3044">
        <v>-1.6555461733557181E-2</v>
      </c>
    </row>
    <row r="3045" spans="1:14" x14ac:dyDescent="0.45">
      <c r="A3045">
        <v>3021</v>
      </c>
      <c r="B3045">
        <v>2.551513530668395E-2</v>
      </c>
      <c r="C3045">
        <v>-2.551513530668395E-2</v>
      </c>
      <c r="L3045">
        <v>3021</v>
      </c>
      <c r="M3045">
        <v>7.7505013089496652E-3</v>
      </c>
      <c r="N3045">
        <v>-7.7505013089496652E-3</v>
      </c>
    </row>
    <row r="3046" spans="1:14" x14ac:dyDescent="0.45">
      <c r="A3046">
        <v>3022</v>
      </c>
      <c r="B3046">
        <v>1.5231619048246223E-2</v>
      </c>
      <c r="C3046">
        <v>-1.5231619048246223E-2</v>
      </c>
      <c r="L3046">
        <v>3022</v>
      </c>
      <c r="M3046">
        <v>1.6027586408340903E-2</v>
      </c>
      <c r="N3046">
        <v>-1.6027586408340903E-2</v>
      </c>
    </row>
    <row r="3047" spans="1:14" x14ac:dyDescent="0.45">
      <c r="A3047">
        <v>3023</v>
      </c>
      <c r="B3047">
        <v>-3.6373894164916203E-4</v>
      </c>
      <c r="C3047">
        <v>3.6373894164916203E-4</v>
      </c>
      <c r="L3047">
        <v>3023</v>
      </c>
      <c r="M3047">
        <v>2.8295408966367199E-2</v>
      </c>
      <c r="N3047">
        <v>-2.8295408966367199E-2</v>
      </c>
    </row>
    <row r="3048" spans="1:14" x14ac:dyDescent="0.45">
      <c r="A3048">
        <v>3024</v>
      </c>
      <c r="B3048">
        <v>8.7422754551353919E-3</v>
      </c>
      <c r="C3048">
        <v>-8.7422754551353919E-3</v>
      </c>
      <c r="L3048">
        <v>3024</v>
      </c>
      <c r="M3048">
        <v>2.0208358984053824E-2</v>
      </c>
      <c r="N3048">
        <v>-2.0208358984053824E-2</v>
      </c>
    </row>
    <row r="3049" spans="1:14" x14ac:dyDescent="0.45">
      <c r="A3049">
        <v>3025</v>
      </c>
      <c r="B3049">
        <v>2.4939467729875729E-2</v>
      </c>
      <c r="C3049">
        <v>-2.4939467729875729E-2</v>
      </c>
      <c r="L3049">
        <v>3025</v>
      </c>
      <c r="M3049">
        <v>6.9481308146209231E-3</v>
      </c>
      <c r="N3049">
        <v>-6.9481308146209231E-3</v>
      </c>
    </row>
    <row r="3050" spans="1:14" x14ac:dyDescent="0.45">
      <c r="A3050">
        <v>3026</v>
      </c>
      <c r="B3050">
        <v>1.9444459042160918E-2</v>
      </c>
      <c r="C3050">
        <v>-1.9444459042160918E-2</v>
      </c>
      <c r="L3050">
        <v>3026</v>
      </c>
      <c r="M3050">
        <v>1.1318938507411704E-2</v>
      </c>
      <c r="N3050">
        <v>-1.1318938507411704E-2</v>
      </c>
    </row>
    <row r="3051" spans="1:14" x14ac:dyDescent="0.45">
      <c r="A3051">
        <v>3027</v>
      </c>
      <c r="B3051">
        <v>3.0902665192001511E-3</v>
      </c>
      <c r="C3051">
        <v>-3.0902665192001511E-3</v>
      </c>
      <c r="L3051">
        <v>3027</v>
      </c>
      <c r="M3051">
        <v>2.4473591611801349E-2</v>
      </c>
      <c r="N3051">
        <v>-2.4473591611801349E-2</v>
      </c>
    </row>
    <row r="3052" spans="1:14" x14ac:dyDescent="0.45">
      <c r="A3052">
        <v>3028</v>
      </c>
      <c r="B3052">
        <v>2.9440141512194533E-2</v>
      </c>
      <c r="C3052">
        <v>-2.9440141512194533E-2</v>
      </c>
      <c r="L3052">
        <v>3028</v>
      </c>
      <c r="M3052">
        <v>2.5139780828041889E-3</v>
      </c>
      <c r="N3052">
        <v>-2.5139780828041889E-3</v>
      </c>
    </row>
    <row r="3053" spans="1:14" x14ac:dyDescent="0.45">
      <c r="A3053">
        <v>3029</v>
      </c>
      <c r="B3053">
        <v>1.2039280667764281E-2</v>
      </c>
      <c r="C3053">
        <v>-1.2039280667764281E-2</v>
      </c>
      <c r="L3053">
        <v>3029</v>
      </c>
      <c r="M3053">
        <v>1.6449886668513925E-2</v>
      </c>
      <c r="N3053">
        <v>-1.6449886668513925E-2</v>
      </c>
    </row>
    <row r="3054" spans="1:14" x14ac:dyDescent="0.45">
      <c r="A3054">
        <v>3030</v>
      </c>
      <c r="B3054">
        <v>1.6304454077752446E-2</v>
      </c>
      <c r="C3054">
        <v>-1.6304454077752446E-2</v>
      </c>
      <c r="L3054">
        <v>3030</v>
      </c>
      <c r="M3054">
        <v>1.2881449470051886E-2</v>
      </c>
      <c r="N3054">
        <v>-1.2881449470051886E-2</v>
      </c>
    </row>
    <row r="3055" spans="1:14" x14ac:dyDescent="0.45">
      <c r="A3055">
        <v>3031</v>
      </c>
      <c r="B3055">
        <v>1.8136123640324055E-2</v>
      </c>
      <c r="C3055">
        <v>-1.8136123640324055E-2</v>
      </c>
      <c r="L3055">
        <v>3031</v>
      </c>
      <c r="M3055">
        <v>1.104444333829924E-2</v>
      </c>
      <c r="N3055">
        <v>-1.104444333829924E-2</v>
      </c>
    </row>
    <row r="3056" spans="1:14" x14ac:dyDescent="0.45">
      <c r="A3056">
        <v>3032</v>
      </c>
      <c r="B3056">
        <v>2.088362798418146E-2</v>
      </c>
      <c r="C3056">
        <v>-2.088362798418146E-2</v>
      </c>
      <c r="L3056">
        <v>3032</v>
      </c>
      <c r="M3056">
        <v>6.990360840638225E-3</v>
      </c>
      <c r="N3056">
        <v>-6.990360840638225E-3</v>
      </c>
    </row>
    <row r="3057" spans="1:14" x14ac:dyDescent="0.45">
      <c r="A3057">
        <v>3033</v>
      </c>
      <c r="B3057">
        <v>7.4862734693720047E-3</v>
      </c>
      <c r="C3057">
        <v>-7.4862734693720047E-3</v>
      </c>
      <c r="L3057">
        <v>3033</v>
      </c>
      <c r="M3057">
        <v>1.6872186928686948E-2</v>
      </c>
      <c r="N3057">
        <v>-1.6872186928686948E-2</v>
      </c>
    </row>
    <row r="3058" spans="1:14" x14ac:dyDescent="0.45">
      <c r="A3058">
        <v>3034</v>
      </c>
      <c r="B3058">
        <v>6.047104527351457E-3</v>
      </c>
      <c r="C3058">
        <v>-6.047104527351457E-3</v>
      </c>
      <c r="L3058">
        <v>3034</v>
      </c>
      <c r="M3058">
        <v>1.7611212383989737E-2</v>
      </c>
      <c r="N3058">
        <v>-1.7611212383989737E-2</v>
      </c>
    </row>
    <row r="3059" spans="1:14" x14ac:dyDescent="0.45">
      <c r="A3059">
        <v>3035</v>
      </c>
      <c r="B3059">
        <v>1.3370970807387575E-3</v>
      </c>
      <c r="C3059">
        <v>-1.3370970807387575E-3</v>
      </c>
      <c r="L3059">
        <v>3035</v>
      </c>
      <c r="M3059">
        <v>2.0862924387322009E-2</v>
      </c>
      <c r="N3059">
        <v>-2.0862924387322009E-2</v>
      </c>
    </row>
    <row r="3060" spans="1:14" x14ac:dyDescent="0.45">
      <c r="A3060">
        <v>3036</v>
      </c>
      <c r="B3060">
        <v>1.2693448368682712E-2</v>
      </c>
      <c r="C3060">
        <v>-1.2693448368682712E-2</v>
      </c>
      <c r="L3060">
        <v>3036</v>
      </c>
      <c r="M3060">
        <v>1.0959983286264635E-2</v>
      </c>
      <c r="N3060">
        <v>-1.0959983286264635E-2</v>
      </c>
    </row>
    <row r="3061" spans="1:14" x14ac:dyDescent="0.45">
      <c r="A3061">
        <v>3037</v>
      </c>
      <c r="B3061">
        <v>3.4042670156409979E-3</v>
      </c>
      <c r="C3061">
        <v>-3.4042670156409979E-3</v>
      </c>
      <c r="L3061">
        <v>3037</v>
      </c>
      <c r="M3061">
        <v>1.7484522305937829E-2</v>
      </c>
      <c r="N3061">
        <v>-1.7484522305937829E-2</v>
      </c>
    </row>
    <row r="3062" spans="1:14" x14ac:dyDescent="0.45">
      <c r="A3062">
        <v>3038</v>
      </c>
      <c r="B3062">
        <v>2.6192657745388809E-3</v>
      </c>
      <c r="C3062">
        <v>-2.6192657745388809E-3</v>
      </c>
      <c r="L3062">
        <v>3038</v>
      </c>
      <c r="M3062">
        <v>1.7949052592128156E-2</v>
      </c>
      <c r="N3062">
        <v>-1.7949052592128156E-2</v>
      </c>
    </row>
    <row r="3063" spans="1:14" x14ac:dyDescent="0.45">
      <c r="A3063">
        <v>3039</v>
      </c>
      <c r="B3063">
        <v>-6.774582410649781E-3</v>
      </c>
      <c r="C3063">
        <v>6.774582410649781E-3</v>
      </c>
      <c r="L3063">
        <v>3039</v>
      </c>
      <c r="M3063">
        <v>2.5149272028078182E-2</v>
      </c>
      <c r="N3063">
        <v>-2.5149272028078182E-2</v>
      </c>
    </row>
    <row r="3064" spans="1:14" x14ac:dyDescent="0.45">
      <c r="A3064">
        <v>3040</v>
      </c>
      <c r="B3064">
        <v>2.3709632452149083E-2</v>
      </c>
      <c r="C3064">
        <v>-2.3709632452149083E-2</v>
      </c>
      <c r="L3064">
        <v>3040</v>
      </c>
      <c r="M3064">
        <v>4.4470680795638019E-4</v>
      </c>
      <c r="N3064">
        <v>-4.4470680795638019E-4</v>
      </c>
    </row>
    <row r="3065" spans="1:14" x14ac:dyDescent="0.45">
      <c r="A3065">
        <v>3041</v>
      </c>
      <c r="B3065">
        <v>1.1044945762368266E-2</v>
      </c>
      <c r="C3065">
        <v>-1.1044945762368266E-2</v>
      </c>
      <c r="L3065">
        <v>3041</v>
      </c>
      <c r="M3065">
        <v>1.0242072843970497E-2</v>
      </c>
      <c r="N3065">
        <v>-1.0242072843970497E-2</v>
      </c>
    </row>
    <row r="3066" spans="1:14" x14ac:dyDescent="0.45">
      <c r="A3066">
        <v>3042</v>
      </c>
      <c r="B3066">
        <v>9.8151104846416169E-3</v>
      </c>
      <c r="C3066">
        <v>-9.8151104846416169E-3</v>
      </c>
      <c r="L3066">
        <v>3042</v>
      </c>
      <c r="M3066">
        <v>1.0812178195204077E-2</v>
      </c>
      <c r="N3066">
        <v>-1.0812178195204077E-2</v>
      </c>
    </row>
    <row r="3067" spans="1:14" x14ac:dyDescent="0.45">
      <c r="A3067">
        <v>3043</v>
      </c>
      <c r="B3067">
        <v>1.7115622026891302E-2</v>
      </c>
      <c r="C3067">
        <v>-1.7115622026891302E-2</v>
      </c>
      <c r="L3067">
        <v>3043</v>
      </c>
      <c r="M3067">
        <v>4.5410193316346957E-3</v>
      </c>
      <c r="N3067">
        <v>-4.5410193316346957E-3</v>
      </c>
    </row>
    <row r="3068" spans="1:14" x14ac:dyDescent="0.45">
      <c r="A3068">
        <v>3044</v>
      </c>
      <c r="B3068">
        <v>9.6319435283844564E-3</v>
      </c>
      <c r="C3068">
        <v>-9.6319435283844564E-3</v>
      </c>
      <c r="L3068">
        <v>3044</v>
      </c>
      <c r="M3068">
        <v>1.0389877935031055E-2</v>
      </c>
      <c r="N3068">
        <v>-1.0389877935031055E-2</v>
      </c>
    </row>
    <row r="3069" spans="1:14" x14ac:dyDescent="0.45">
      <c r="A3069">
        <v>3045</v>
      </c>
      <c r="B3069">
        <v>1.7295977012898155E-3</v>
      </c>
      <c r="C3069">
        <v>-1.7295977012898155E-3</v>
      </c>
      <c r="L3069">
        <v>3045</v>
      </c>
      <c r="M3069">
        <v>1.634431160347067E-2</v>
      </c>
      <c r="N3069">
        <v>-1.634431160347067E-2</v>
      </c>
    </row>
    <row r="3070" spans="1:14" x14ac:dyDescent="0.45">
      <c r="A3070">
        <v>3046</v>
      </c>
      <c r="B3070">
        <v>6.8844391845270482E-3</v>
      </c>
      <c r="C3070">
        <v>-6.8844391845270482E-3</v>
      </c>
      <c r="L3070">
        <v>3046</v>
      </c>
      <c r="M3070">
        <v>1.0727718143169473E-2</v>
      </c>
      <c r="N3070">
        <v>-1.0727718143169473E-2</v>
      </c>
    </row>
    <row r="3071" spans="1:14" x14ac:dyDescent="0.45">
      <c r="A3071">
        <v>3047</v>
      </c>
      <c r="B3071">
        <v>1.5911953457201391E-2</v>
      </c>
      <c r="C3071">
        <v>-1.5911953457201391E-2</v>
      </c>
      <c r="L3071">
        <v>3047</v>
      </c>
      <c r="M3071">
        <v>3.041853408020467E-3</v>
      </c>
      <c r="N3071">
        <v>-3.041853408020467E-3</v>
      </c>
    </row>
    <row r="3072" spans="1:14" x14ac:dyDescent="0.45">
      <c r="A3072">
        <v>3048</v>
      </c>
      <c r="B3072">
        <v>1.271961507671945E-2</v>
      </c>
      <c r="C3072">
        <v>-1.271961507671945E-2</v>
      </c>
      <c r="L3072">
        <v>3048</v>
      </c>
      <c r="M3072">
        <v>4.5410193316346957E-3</v>
      </c>
      <c r="N3072">
        <v>-4.5410193316346957E-3</v>
      </c>
    </row>
    <row r="3073" spans="1:14" x14ac:dyDescent="0.45">
      <c r="A3073">
        <v>3049</v>
      </c>
      <c r="B3073">
        <v>1.5519452836650332E-2</v>
      </c>
      <c r="C3073">
        <v>-1.5519452836650332E-2</v>
      </c>
      <c r="L3073">
        <v>3049</v>
      </c>
      <c r="M3073">
        <v>1.3737673803370289E-3</v>
      </c>
      <c r="N3073">
        <v>-1.3737673803370289E-3</v>
      </c>
    </row>
    <row r="3074" spans="1:14" x14ac:dyDescent="0.45">
      <c r="A3074">
        <v>3050</v>
      </c>
      <c r="B3074">
        <v>1.5676453084870756E-2</v>
      </c>
      <c r="C3074">
        <v>-1.5676453084870756E-2</v>
      </c>
      <c r="L3074">
        <v>3050</v>
      </c>
      <c r="M3074">
        <v>9.3035210715535551E-4</v>
      </c>
      <c r="N3074">
        <v>-9.3035210715535551E-4</v>
      </c>
    </row>
    <row r="3075" spans="1:14" x14ac:dyDescent="0.45">
      <c r="A3075">
        <v>3051</v>
      </c>
      <c r="B3075">
        <v>9.2917763239068734E-3</v>
      </c>
      <c r="C3075">
        <v>-9.2917763239068734E-3</v>
      </c>
      <c r="L3075">
        <v>3051</v>
      </c>
      <c r="M3075">
        <v>5.9557252032143206E-3</v>
      </c>
      <c r="N3075">
        <v>-5.9557252032143206E-3</v>
      </c>
    </row>
    <row r="3076" spans="1:14" x14ac:dyDescent="0.45">
      <c r="A3076">
        <v>3052</v>
      </c>
      <c r="B3076">
        <v>2.0831294568107991E-2</v>
      </c>
      <c r="C3076">
        <v>-2.0831294568107991E-2</v>
      </c>
      <c r="L3076">
        <v>3052</v>
      </c>
      <c r="M3076">
        <v>-3.5249156376700288E-3</v>
      </c>
      <c r="N3076">
        <v>3.5249156376700288E-3</v>
      </c>
    </row>
    <row r="3077" spans="1:14" x14ac:dyDescent="0.45">
      <c r="A3077">
        <v>3053</v>
      </c>
      <c r="B3077">
        <v>1.3452282901748092E-2</v>
      </c>
      <c r="C3077">
        <v>-1.3452282901748092E-2</v>
      </c>
      <c r="L3077">
        <v>3053</v>
      </c>
      <c r="M3077">
        <v>2.0283327836052136E-3</v>
      </c>
      <c r="N3077">
        <v>-2.0283327836052136E-3</v>
      </c>
    </row>
    <row r="3078" spans="1:14" x14ac:dyDescent="0.45">
      <c r="A3078">
        <v>3054</v>
      </c>
      <c r="B3078">
        <v>-2.4832422926248775E-3</v>
      </c>
      <c r="C3078">
        <v>2.4832422926248775E-3</v>
      </c>
      <c r="L3078">
        <v>3054</v>
      </c>
      <c r="M3078">
        <v>1.4866260692865091E-2</v>
      </c>
      <c r="N3078">
        <v>-1.4866260692865091E-2</v>
      </c>
    </row>
    <row r="3079" spans="1:14" x14ac:dyDescent="0.45">
      <c r="A3079">
        <v>3055</v>
      </c>
      <c r="B3079">
        <v>3.6397673879716326E-3</v>
      </c>
      <c r="C3079">
        <v>-3.6397673879716326E-3</v>
      </c>
      <c r="L3079">
        <v>3055</v>
      </c>
      <c r="M3079">
        <v>9.3552422976071505E-3</v>
      </c>
      <c r="N3079">
        <v>-9.3552422976071505E-3</v>
      </c>
    </row>
    <row r="3080" spans="1:14" x14ac:dyDescent="0.45">
      <c r="A3080">
        <v>3056</v>
      </c>
      <c r="B3080">
        <v>1.7377289107258675E-2</v>
      </c>
      <c r="C3080">
        <v>-1.7377289107258675E-2</v>
      </c>
      <c r="L3080">
        <v>3056</v>
      </c>
      <c r="M3080">
        <v>-1.8145995839692905E-3</v>
      </c>
      <c r="N3080">
        <v>1.8145995839692905E-3</v>
      </c>
    </row>
    <row r="3081" spans="1:14" x14ac:dyDescent="0.45">
      <c r="A3081">
        <v>3057</v>
      </c>
      <c r="B3081">
        <v>-7.5595836517519006E-3</v>
      </c>
      <c r="C3081">
        <v>7.5595836517519006E-3</v>
      </c>
      <c r="L3081">
        <v>3057</v>
      </c>
      <c r="M3081">
        <v>1.807574267018006E-2</v>
      </c>
      <c r="N3081">
        <v>-1.807574267018006E-2</v>
      </c>
    </row>
    <row r="3082" spans="1:14" x14ac:dyDescent="0.45">
      <c r="A3082">
        <v>3058</v>
      </c>
      <c r="B3082">
        <v>7.2246063890046321E-3</v>
      </c>
      <c r="C3082">
        <v>-7.2246063890046321E-3</v>
      </c>
      <c r="L3082">
        <v>3058</v>
      </c>
      <c r="M3082">
        <v>5.9979552292316225E-3</v>
      </c>
      <c r="N3082">
        <v>-5.9979552292316225E-3</v>
      </c>
    </row>
    <row r="3083" spans="1:14" x14ac:dyDescent="0.45">
      <c r="A3083">
        <v>3059</v>
      </c>
      <c r="B3083">
        <v>3.6921008040451068E-3</v>
      </c>
      <c r="C3083">
        <v>-3.6921008040451068E-3</v>
      </c>
      <c r="L3083">
        <v>3059</v>
      </c>
      <c r="M3083">
        <v>8.8062519593822206E-3</v>
      </c>
      <c r="N3083">
        <v>-8.8062519593822206E-3</v>
      </c>
    </row>
    <row r="3084" spans="1:14" x14ac:dyDescent="0.45">
      <c r="A3084">
        <v>3060</v>
      </c>
      <c r="B3084">
        <v>9.6319435283844564E-3</v>
      </c>
      <c r="C3084">
        <v>-9.6319435283844564E-3</v>
      </c>
      <c r="L3084">
        <v>3060</v>
      </c>
      <c r="M3084">
        <v>2.0494477966138645E-3</v>
      </c>
      <c r="N3084">
        <v>-2.0494477966138645E-3</v>
      </c>
    </row>
    <row r="3085" spans="1:14" x14ac:dyDescent="0.45">
      <c r="A3085">
        <v>3061</v>
      </c>
      <c r="B3085">
        <v>-8.6090639434716933E-4</v>
      </c>
      <c r="C3085">
        <v>8.6090639434716933E-4</v>
      </c>
      <c r="L3085">
        <v>3061</v>
      </c>
      <c r="M3085">
        <v>1.0284302869987799E-2</v>
      </c>
      <c r="N3085">
        <v>-1.0284302869987799E-2</v>
      </c>
    </row>
    <row r="3086" spans="1:14" x14ac:dyDescent="0.45">
      <c r="A3086">
        <v>3062</v>
      </c>
      <c r="B3086">
        <v>1.2274781040094915E-2</v>
      </c>
      <c r="C3086">
        <v>-1.2274781040094915E-2</v>
      </c>
      <c r="L3086">
        <v>3062</v>
      </c>
      <c r="M3086">
        <v>-1.2867242587530124E-3</v>
      </c>
      <c r="N3086">
        <v>1.2867242587530124E-3</v>
      </c>
    </row>
    <row r="3087" spans="1:14" x14ac:dyDescent="0.45">
      <c r="A3087">
        <v>3063</v>
      </c>
      <c r="B3087">
        <v>-3.6373894164916203E-4</v>
      </c>
      <c r="C3087">
        <v>3.6373894164916203E-4</v>
      </c>
      <c r="L3087">
        <v>3063</v>
      </c>
      <c r="M3087">
        <v>8.4261817252265017E-3</v>
      </c>
      <c r="N3087">
        <v>-8.4261817252265017E-3</v>
      </c>
    </row>
    <row r="3088" spans="1:14" x14ac:dyDescent="0.45">
      <c r="A3088">
        <v>3064</v>
      </c>
      <c r="B3088">
        <v>-1.5095595566332219E-2</v>
      </c>
      <c r="C3088">
        <v>1.5095595566332219E-2</v>
      </c>
      <c r="L3088">
        <v>3064</v>
      </c>
      <c r="M3088">
        <v>2.0229473997062476E-2</v>
      </c>
      <c r="N3088">
        <v>-2.0229473997062476E-2</v>
      </c>
    </row>
    <row r="3089" spans="1:14" x14ac:dyDescent="0.45">
      <c r="A3089">
        <v>3065</v>
      </c>
      <c r="B3089">
        <v>1.0861778806111107E-2</v>
      </c>
      <c r="C3089">
        <v>-1.0861778806111107E-2</v>
      </c>
      <c r="L3089">
        <v>3065</v>
      </c>
      <c r="M3089">
        <v>-1.6034494538827776E-3</v>
      </c>
      <c r="N3089">
        <v>1.6034494538827776E-3</v>
      </c>
    </row>
    <row r="3090" spans="1:14" x14ac:dyDescent="0.45">
      <c r="A3090">
        <v>3066</v>
      </c>
      <c r="B3090">
        <v>9.6581102364211944E-3</v>
      </c>
      <c r="C3090">
        <v>-9.6581102364211944E-3</v>
      </c>
      <c r="L3090">
        <v>3066</v>
      </c>
      <c r="M3090">
        <v>-8.4330898557133816E-4</v>
      </c>
      <c r="N3090">
        <v>8.4330898557133816E-4</v>
      </c>
    </row>
    <row r="3091" spans="1:14" x14ac:dyDescent="0.45">
      <c r="A3091">
        <v>3067</v>
      </c>
      <c r="B3091">
        <v>1.4341950974997157E-2</v>
      </c>
      <c r="C3091">
        <v>-1.4341950974997157E-2</v>
      </c>
      <c r="L3091">
        <v>3067</v>
      </c>
      <c r="M3091">
        <v>-6.3543273808292786E-3</v>
      </c>
      <c r="N3091">
        <v>6.3543273808292786E-3</v>
      </c>
    </row>
    <row r="3092" spans="1:14" x14ac:dyDescent="0.45">
      <c r="A3092">
        <v>3068</v>
      </c>
      <c r="B3092">
        <v>-5.7017473811435578E-3</v>
      </c>
      <c r="C3092">
        <v>5.7017473811435578E-3</v>
      </c>
      <c r="L3092">
        <v>3068</v>
      </c>
      <c r="M3092">
        <v>8.7640219333649187E-3</v>
      </c>
      <c r="N3092">
        <v>-8.7640219333649187E-3</v>
      </c>
    </row>
    <row r="3093" spans="1:14" x14ac:dyDescent="0.45">
      <c r="A3093">
        <v>3069</v>
      </c>
      <c r="B3093">
        <v>-7.9520842723029561E-3</v>
      </c>
      <c r="C3093">
        <v>7.9520842723029561E-3</v>
      </c>
      <c r="L3093">
        <v>3069</v>
      </c>
      <c r="M3093">
        <v>9.6086224537109636E-3</v>
      </c>
      <c r="N3093">
        <v>-9.6086224537109636E-3</v>
      </c>
    </row>
    <row r="3094" spans="1:14" x14ac:dyDescent="0.45">
      <c r="A3094">
        <v>3070</v>
      </c>
      <c r="B3094">
        <v>-1.0097754331315411E-2</v>
      </c>
      <c r="C3094">
        <v>1.0097754331315411E-2</v>
      </c>
      <c r="L3094">
        <v>3070</v>
      </c>
      <c r="M3094">
        <v>1.049545300007431E-2</v>
      </c>
      <c r="N3094">
        <v>-1.049545300007431E-2</v>
      </c>
    </row>
    <row r="3095" spans="1:14" x14ac:dyDescent="0.45">
      <c r="A3095">
        <v>3071</v>
      </c>
      <c r="B3095">
        <v>7.4862734693720047E-3</v>
      </c>
      <c r="C3095">
        <v>-7.4862734693720047E-3</v>
      </c>
      <c r="L3095">
        <v>3071</v>
      </c>
      <c r="M3095">
        <v>-3.8838708588170975E-3</v>
      </c>
      <c r="N3095">
        <v>3.8838708588170975E-3</v>
      </c>
    </row>
    <row r="3096" spans="1:14" x14ac:dyDescent="0.45">
      <c r="A3096">
        <v>3072</v>
      </c>
      <c r="B3096">
        <v>-1.8026266866446788E-2</v>
      </c>
      <c r="C3096">
        <v>1.8026266866446788E-2</v>
      </c>
      <c r="L3096">
        <v>3072</v>
      </c>
      <c r="M3096">
        <v>1.6534346720548529E-2</v>
      </c>
      <c r="N3096">
        <v>-1.6534346720548529E-2</v>
      </c>
    </row>
    <row r="3097" spans="1:14" x14ac:dyDescent="0.45">
      <c r="A3097">
        <v>3073</v>
      </c>
      <c r="B3097">
        <v>1.2693448368682712E-2</v>
      </c>
      <c r="C3097">
        <v>-1.2693448368682712E-2</v>
      </c>
      <c r="L3097">
        <v>3073</v>
      </c>
      <c r="M3097">
        <v>-8.4024836426684381E-3</v>
      </c>
      <c r="N3097">
        <v>8.4024836426684381E-3</v>
      </c>
    </row>
    <row r="3098" spans="1:14" x14ac:dyDescent="0.45">
      <c r="A3098">
        <v>3074</v>
      </c>
      <c r="B3098">
        <v>1.790062326799342E-2</v>
      </c>
      <c r="C3098">
        <v>-1.790062326799342E-2</v>
      </c>
      <c r="L3098">
        <v>3074</v>
      </c>
      <c r="M3098">
        <v>-1.566604811764442E-2</v>
      </c>
      <c r="N3098">
        <v>1.566604811764442E-2</v>
      </c>
    </row>
    <row r="3099" spans="1:14" x14ac:dyDescent="0.45">
      <c r="A3099">
        <v>3075</v>
      </c>
      <c r="B3099">
        <v>-1.3577926500201459E-2</v>
      </c>
      <c r="C3099">
        <v>1.3577926500201459E-2</v>
      </c>
      <c r="L3099">
        <v>3075</v>
      </c>
      <c r="M3099">
        <v>8.9962870764600817E-3</v>
      </c>
      <c r="N3099">
        <v>-8.9962870764600817E-3</v>
      </c>
    </row>
    <row r="3100" spans="1:14" x14ac:dyDescent="0.45">
      <c r="A3100">
        <v>3076</v>
      </c>
      <c r="B3100">
        <v>-2.9280763292494107E-3</v>
      </c>
      <c r="C3100">
        <v>2.9280763292494107E-3</v>
      </c>
      <c r="L3100">
        <v>3076</v>
      </c>
      <c r="M3100">
        <v>2.3355667786986896E-4</v>
      </c>
      <c r="N3100">
        <v>-2.3355667786986896E-4</v>
      </c>
    </row>
    <row r="3101" spans="1:14" x14ac:dyDescent="0.45">
      <c r="A3101">
        <v>3077</v>
      </c>
      <c r="B3101">
        <v>-7.4025834035314746E-3</v>
      </c>
      <c r="C3101">
        <v>7.4025834035314746E-3</v>
      </c>
      <c r="L3101">
        <v>3077</v>
      </c>
      <c r="M3101">
        <v>2.9362783429772114E-3</v>
      </c>
      <c r="N3101">
        <v>-2.9362783429772114E-3</v>
      </c>
    </row>
    <row r="3102" spans="1:14" x14ac:dyDescent="0.45">
      <c r="A3102">
        <v>3078</v>
      </c>
      <c r="B3102">
        <v>-1.2795737229349645E-3</v>
      </c>
      <c r="C3102">
        <v>1.2795737229349645E-3</v>
      </c>
      <c r="L3102">
        <v>3078</v>
      </c>
      <c r="M3102">
        <v>-3.5882606766959825E-3</v>
      </c>
      <c r="N3102">
        <v>3.5882606766959825E-3</v>
      </c>
    </row>
    <row r="3103" spans="1:14" x14ac:dyDescent="0.45">
      <c r="A3103">
        <v>3079</v>
      </c>
      <c r="B3103">
        <v>6.1779380675351433E-3</v>
      </c>
      <c r="C3103">
        <v>-6.1779380675351433E-3</v>
      </c>
      <c r="L3103">
        <v>3079</v>
      </c>
      <c r="M3103">
        <v>-9.8383045272567131E-3</v>
      </c>
      <c r="N3103">
        <v>9.8383045272567131E-3</v>
      </c>
    </row>
    <row r="3104" spans="1:14" x14ac:dyDescent="0.45">
      <c r="A3104">
        <v>3080</v>
      </c>
      <c r="B3104">
        <v>-1.7110432085160984E-2</v>
      </c>
      <c r="C3104">
        <v>1.7110432085160984E-2</v>
      </c>
      <c r="L3104">
        <v>3080</v>
      </c>
      <c r="M3104">
        <v>8.8907120114168261E-3</v>
      </c>
      <c r="N3104">
        <v>-8.8907120114168261E-3</v>
      </c>
    </row>
    <row r="3105" spans="1:14" x14ac:dyDescent="0.45">
      <c r="A3105">
        <v>3081</v>
      </c>
      <c r="B3105">
        <v>9.2917763239068734E-3</v>
      </c>
      <c r="C3105">
        <v>-9.2917763239068734E-3</v>
      </c>
      <c r="L3105">
        <v>3081</v>
      </c>
      <c r="M3105">
        <v>-1.2688831283424615E-2</v>
      </c>
      <c r="N3105">
        <v>1.2688831283424615E-2</v>
      </c>
    </row>
    <row r="3106" spans="1:14" x14ac:dyDescent="0.45">
      <c r="A3106">
        <v>3082</v>
      </c>
      <c r="B3106">
        <v>-4.160723577226362E-4</v>
      </c>
      <c r="C3106">
        <v>4.160723577226362E-4</v>
      </c>
      <c r="L3106">
        <v>3082</v>
      </c>
      <c r="M3106">
        <v>-7.0088927840974641E-3</v>
      </c>
      <c r="N3106">
        <v>7.0088927840974641E-3</v>
      </c>
    </row>
    <row r="3107" spans="1:14" x14ac:dyDescent="0.45">
      <c r="A3107">
        <v>3083</v>
      </c>
      <c r="B3107">
        <v>-1.1092089236711422E-2</v>
      </c>
      <c r="C3107">
        <v>1.1092089236711422E-2</v>
      </c>
      <c r="L3107">
        <v>3083</v>
      </c>
      <c r="M3107">
        <v>1.0686659981796239E-4</v>
      </c>
      <c r="N3107">
        <v>-1.0686659981796239E-4</v>
      </c>
    </row>
    <row r="3108" spans="1:14" x14ac:dyDescent="0.45">
      <c r="A3108">
        <v>3084</v>
      </c>
      <c r="B3108">
        <v>-1.3420926251981038E-2</v>
      </c>
      <c r="C3108">
        <v>1.3420926251981038E-2</v>
      </c>
      <c r="L3108">
        <v>3084</v>
      </c>
      <c r="M3108">
        <v>1.8805276925446552E-3</v>
      </c>
      <c r="N3108">
        <v>-1.8805276925446552E-3</v>
      </c>
    </row>
    <row r="3109" spans="1:14" x14ac:dyDescent="0.45">
      <c r="A3109">
        <v>3085</v>
      </c>
      <c r="B3109">
        <v>-2.0695271086193984E-2</v>
      </c>
      <c r="C3109">
        <v>2.0695271086193984E-2</v>
      </c>
      <c r="L3109">
        <v>3085</v>
      </c>
      <c r="M3109">
        <v>6.8214407365690165E-3</v>
      </c>
      <c r="N3109">
        <v>-6.8214407365690165E-3</v>
      </c>
    </row>
    <row r="3110" spans="1:14" x14ac:dyDescent="0.45">
      <c r="A3110">
        <v>3086</v>
      </c>
      <c r="B3110">
        <v>-7.0390614612674679E-4</v>
      </c>
      <c r="C3110">
        <v>7.0390614612674679E-4</v>
      </c>
      <c r="L3110">
        <v>3086</v>
      </c>
      <c r="M3110">
        <v>-9.9861096183172689E-3</v>
      </c>
      <c r="N3110">
        <v>9.9861096183172689E-3</v>
      </c>
    </row>
    <row r="3111" spans="1:14" x14ac:dyDescent="0.45">
      <c r="A3111">
        <v>3087</v>
      </c>
      <c r="B3111">
        <v>-7.5857503597886369E-3</v>
      </c>
      <c r="C3111">
        <v>7.5857503597886369E-3</v>
      </c>
      <c r="L3111">
        <v>3087</v>
      </c>
      <c r="M3111">
        <v>-6.1220622377341173E-3</v>
      </c>
      <c r="N3111">
        <v>6.1220622377341173E-3</v>
      </c>
    </row>
    <row r="3112" spans="1:14" x14ac:dyDescent="0.45">
      <c r="A3112">
        <v>3088</v>
      </c>
      <c r="B3112">
        <v>-2.2003606488030847E-2</v>
      </c>
      <c r="C3112">
        <v>2.2003606488030847E-2</v>
      </c>
      <c r="L3112">
        <v>3088</v>
      </c>
      <c r="M3112">
        <v>5.0055496178250201E-3</v>
      </c>
      <c r="N3112">
        <v>-5.0055496178250201E-3</v>
      </c>
    </row>
    <row r="3113" spans="1:14" x14ac:dyDescent="0.45">
      <c r="A3113">
        <v>3089</v>
      </c>
      <c r="B3113">
        <v>-1.9700936180797976E-2</v>
      </c>
      <c r="C3113">
        <v>1.9700936180797976E-2</v>
      </c>
      <c r="L3113">
        <v>3089</v>
      </c>
      <c r="M3113">
        <v>1.2893073283024243E-3</v>
      </c>
      <c r="N3113">
        <v>-1.2893073283024243E-3</v>
      </c>
    </row>
    <row r="3114" spans="1:14" x14ac:dyDescent="0.45">
      <c r="A3114">
        <v>3090</v>
      </c>
      <c r="B3114">
        <v>1.167294675524996E-2</v>
      </c>
      <c r="C3114">
        <v>-1.167294675524996E-2</v>
      </c>
      <c r="L3114">
        <v>3090</v>
      </c>
      <c r="M3114">
        <v>-2.4259858412165419E-2</v>
      </c>
      <c r="N3114">
        <v>2.4259858412165419E-2</v>
      </c>
    </row>
    <row r="3115" spans="1:14" x14ac:dyDescent="0.45">
      <c r="A3115">
        <v>3091</v>
      </c>
      <c r="B3115">
        <v>4.2416016728165883E-3</v>
      </c>
      <c r="C3115">
        <v>-4.2416016728165883E-3</v>
      </c>
      <c r="L3115">
        <v>3091</v>
      </c>
      <c r="M3115">
        <v>-1.8791070042924782E-2</v>
      </c>
      <c r="N3115">
        <v>1.8791070042924782E-2</v>
      </c>
    </row>
    <row r="3116" spans="1:14" x14ac:dyDescent="0.45">
      <c r="A3116">
        <v>3092</v>
      </c>
      <c r="B3116">
        <v>-7.4025834035314746E-3</v>
      </c>
      <c r="C3116">
        <v>7.4025834035314746E-3</v>
      </c>
      <c r="L3116">
        <v>3092</v>
      </c>
      <c r="M3116">
        <v>-9.7327294622134575E-3</v>
      </c>
      <c r="N3116">
        <v>9.7327294622134575E-3</v>
      </c>
    </row>
    <row r="3117" spans="1:14" x14ac:dyDescent="0.45">
      <c r="A3117">
        <v>3093</v>
      </c>
      <c r="B3117">
        <v>-1.0440733506043298E-3</v>
      </c>
      <c r="C3117">
        <v>1.0440733506043298E-3</v>
      </c>
      <c r="L3117">
        <v>3093</v>
      </c>
      <c r="M3117">
        <v>-1.4927022662341628E-2</v>
      </c>
      <c r="N3117">
        <v>1.4927022662341628E-2</v>
      </c>
    </row>
    <row r="3118" spans="1:14" x14ac:dyDescent="0.45">
      <c r="A3118">
        <v>3094</v>
      </c>
      <c r="B3118">
        <v>-1.7293599041418146E-2</v>
      </c>
      <c r="C3118">
        <v>1.7293599041418146E-2</v>
      </c>
      <c r="L3118">
        <v>3094</v>
      </c>
      <c r="M3118">
        <v>-4.5806662881025849E-3</v>
      </c>
      <c r="N3118">
        <v>4.5806662881025849E-3</v>
      </c>
    </row>
    <row r="3119" spans="1:14" x14ac:dyDescent="0.45">
      <c r="A3119">
        <v>3095</v>
      </c>
      <c r="B3119">
        <v>-1.3342426127870824E-2</v>
      </c>
      <c r="C3119">
        <v>1.3342426127870824E-2</v>
      </c>
      <c r="L3119">
        <v>3095</v>
      </c>
      <c r="M3119">
        <v>-7.9801833824954156E-3</v>
      </c>
      <c r="N3119">
        <v>7.9801833824954156E-3</v>
      </c>
    </row>
    <row r="3120" spans="1:14" x14ac:dyDescent="0.45">
      <c r="A3120">
        <v>3096</v>
      </c>
      <c r="B3120">
        <v>-1.8785101399512165E-2</v>
      </c>
      <c r="C3120">
        <v>1.8785101399512165E-2</v>
      </c>
      <c r="L3120">
        <v>3096</v>
      </c>
      <c r="M3120">
        <v>-3.6938357417392381E-3</v>
      </c>
      <c r="N3120">
        <v>3.6938357417392381E-3</v>
      </c>
    </row>
    <row r="3121" spans="1:14" x14ac:dyDescent="0.45">
      <c r="A3121">
        <v>3097</v>
      </c>
      <c r="B3121">
        <v>-1.4048927244862732E-2</v>
      </c>
      <c r="C3121">
        <v>1.4048927244862732E-2</v>
      </c>
      <c r="L3121">
        <v>3097</v>
      </c>
      <c r="M3121">
        <v>-1.0450639904507595E-2</v>
      </c>
      <c r="N3121">
        <v>1.0450639904507595E-2</v>
      </c>
    </row>
    <row r="3122" spans="1:14" x14ac:dyDescent="0.45">
      <c r="A3122">
        <v>3098</v>
      </c>
      <c r="B3122">
        <v>-1.4886261902038319E-2</v>
      </c>
      <c r="C3122">
        <v>1.4886261902038319E-2</v>
      </c>
      <c r="L3122">
        <v>3098</v>
      </c>
      <c r="M3122">
        <v>-1.0007224631325921E-2</v>
      </c>
      <c r="N3122">
        <v>1.0007224631325921E-2</v>
      </c>
    </row>
    <row r="3123" spans="1:14" x14ac:dyDescent="0.45">
      <c r="A3123">
        <v>3099</v>
      </c>
      <c r="B3123">
        <v>-2.4309088765514034E-3</v>
      </c>
      <c r="C3123">
        <v>2.4309088765514034E-3</v>
      </c>
      <c r="L3123">
        <v>3099</v>
      </c>
      <c r="M3123">
        <v>-2.1641596799092687E-2</v>
      </c>
      <c r="N3123">
        <v>2.1641596799092687E-2</v>
      </c>
    </row>
    <row r="3124" spans="1:14" x14ac:dyDescent="0.45">
      <c r="A3124">
        <v>3100</v>
      </c>
      <c r="B3124">
        <v>-2.2055939904104323E-2</v>
      </c>
      <c r="C3124">
        <v>2.2055939904104323E-2</v>
      </c>
      <c r="L3124">
        <v>3100</v>
      </c>
      <c r="M3124">
        <v>-8.5080587077116937E-3</v>
      </c>
      <c r="N3124">
        <v>8.5080587077116937E-3</v>
      </c>
    </row>
    <row r="3125" spans="1:14" x14ac:dyDescent="0.45">
      <c r="A3125">
        <v>3101</v>
      </c>
      <c r="B3125">
        <v>-1.8968268355769327E-2</v>
      </c>
      <c r="C3125">
        <v>1.8968268355769327E-2</v>
      </c>
      <c r="L3125">
        <v>3101</v>
      </c>
      <c r="M3125">
        <v>-1.5370437935523305E-2</v>
      </c>
      <c r="N3125">
        <v>1.5370437935523305E-2</v>
      </c>
    </row>
    <row r="3126" spans="1:14" x14ac:dyDescent="0.45">
      <c r="A3126">
        <v>3102</v>
      </c>
      <c r="B3126">
        <v>-1.9700936180797976E-2</v>
      </c>
      <c r="C3126">
        <v>1.9700936180797976E-2</v>
      </c>
      <c r="L3126">
        <v>3102</v>
      </c>
      <c r="M3126">
        <v>-1.617280842985205E-2</v>
      </c>
      <c r="N3126">
        <v>1.617280842985205E-2</v>
      </c>
    </row>
    <row r="3127" spans="1:14" x14ac:dyDescent="0.45">
      <c r="A3127">
        <v>3103</v>
      </c>
      <c r="B3127">
        <v>-1.2871425383209555E-2</v>
      </c>
      <c r="C3127">
        <v>1.2871425383209555E-2</v>
      </c>
      <c r="L3127">
        <v>3103</v>
      </c>
      <c r="M3127">
        <v>-2.2570657371473336E-2</v>
      </c>
      <c r="N3127">
        <v>2.2570657371473336E-2</v>
      </c>
    </row>
    <row r="3128" spans="1:14" x14ac:dyDescent="0.45">
      <c r="A3128">
        <v>3104</v>
      </c>
      <c r="B3128">
        <v>-1.3342426127870824E-2</v>
      </c>
      <c r="C3128">
        <v>1.3342426127870824E-2</v>
      </c>
      <c r="L3128">
        <v>3104</v>
      </c>
      <c r="M3128">
        <v>-3.1565652913158715E-2</v>
      </c>
      <c r="N3128">
        <v>3.1565652913158715E-2</v>
      </c>
    </row>
    <row r="3129" spans="1:14" x14ac:dyDescent="0.45">
      <c r="A3129">
        <v>3105</v>
      </c>
      <c r="B3129">
        <v>3.4987483615982827E-2</v>
      </c>
      <c r="C3129">
        <v>0.96501251638401719</v>
      </c>
      <c r="L3129">
        <v>3105</v>
      </c>
      <c r="M3129">
        <v>3.5052213129135555E-2</v>
      </c>
      <c r="N3129">
        <v>0.96494778687086447</v>
      </c>
    </row>
    <row r="3130" spans="1:14" x14ac:dyDescent="0.45">
      <c r="A3130">
        <v>3106</v>
      </c>
      <c r="B3130">
        <v>3.9488157398301631E-2</v>
      </c>
      <c r="C3130">
        <v>-3.9488157398301631E-2</v>
      </c>
      <c r="L3130">
        <v>3106</v>
      </c>
      <c r="M3130">
        <v>2.6479517847623205E-2</v>
      </c>
      <c r="N3130">
        <v>-2.6479517847623205E-2</v>
      </c>
    </row>
    <row r="3131" spans="1:14" x14ac:dyDescent="0.45">
      <c r="A3131">
        <v>3107</v>
      </c>
      <c r="B3131">
        <v>3.5013650324019562E-2</v>
      </c>
      <c r="C3131">
        <v>-3.5013650324019562E-2</v>
      </c>
      <c r="L3131">
        <v>3107</v>
      </c>
      <c r="M3131">
        <v>2.8147603875306643E-2</v>
      </c>
      <c r="N3131">
        <v>-2.8147603875306643E-2</v>
      </c>
    </row>
    <row r="3132" spans="1:14" x14ac:dyDescent="0.45">
      <c r="A3132">
        <v>3108</v>
      </c>
      <c r="B3132">
        <v>3.6897653302664646E-2</v>
      </c>
      <c r="C3132">
        <v>-3.6897653302664646E-2</v>
      </c>
      <c r="L3132">
        <v>3108</v>
      </c>
      <c r="M3132">
        <v>2.3312265896325537E-2</v>
      </c>
      <c r="N3132">
        <v>-2.3312265896325537E-2</v>
      </c>
    </row>
    <row r="3133" spans="1:14" x14ac:dyDescent="0.45">
      <c r="A3133">
        <v>3109</v>
      </c>
      <c r="B3133">
        <v>3.1821311943537621E-2</v>
      </c>
      <c r="C3133">
        <v>-3.1821311943537621E-2</v>
      </c>
      <c r="L3133">
        <v>3109</v>
      </c>
      <c r="M3133">
        <v>2.5571572288251208E-2</v>
      </c>
      <c r="N3133">
        <v>-2.5571572288251208E-2</v>
      </c>
    </row>
    <row r="3134" spans="1:14" x14ac:dyDescent="0.45">
      <c r="A3134">
        <v>3110</v>
      </c>
      <c r="B3134">
        <v>2.4677800649508363E-2</v>
      </c>
      <c r="C3134">
        <v>-2.4677800649508363E-2</v>
      </c>
      <c r="L3134">
        <v>3110</v>
      </c>
      <c r="M3134">
        <v>3.0069070059093893E-2</v>
      </c>
      <c r="N3134">
        <v>-3.0069070059093893E-2</v>
      </c>
    </row>
    <row r="3135" spans="1:14" x14ac:dyDescent="0.45">
      <c r="A3135">
        <v>3111</v>
      </c>
      <c r="B3135">
        <v>2.6116969591528906E-2</v>
      </c>
      <c r="C3135">
        <v>-2.6116969591528906E-2</v>
      </c>
      <c r="L3135">
        <v>3111</v>
      </c>
      <c r="M3135">
        <v>2.8020913797254739E-2</v>
      </c>
      <c r="N3135">
        <v>-2.8020913797254739E-2</v>
      </c>
    </row>
    <row r="3136" spans="1:14" x14ac:dyDescent="0.45">
      <c r="A3136">
        <v>3112</v>
      </c>
      <c r="B3136">
        <v>2.3971299532516456E-2</v>
      </c>
      <c r="C3136">
        <v>-2.3971299532516456E-2</v>
      </c>
      <c r="L3136">
        <v>3112</v>
      </c>
      <c r="M3136">
        <v>2.7197428289917343E-2</v>
      </c>
      <c r="N3136">
        <v>-2.7197428289917343E-2</v>
      </c>
    </row>
    <row r="3137" spans="1:14" x14ac:dyDescent="0.45">
      <c r="A3137">
        <v>3113</v>
      </c>
      <c r="B3137">
        <v>3.6164985477636004E-2</v>
      </c>
      <c r="C3137">
        <v>-3.6164985477636004E-2</v>
      </c>
      <c r="L3137">
        <v>3113</v>
      </c>
      <c r="M3137">
        <v>1.6407656642496622E-2</v>
      </c>
      <c r="N3137">
        <v>-1.6407656642496622E-2</v>
      </c>
    </row>
    <row r="3138" spans="1:14" x14ac:dyDescent="0.45">
      <c r="A3138">
        <v>3114</v>
      </c>
      <c r="B3138">
        <v>2.7974805862137249E-2</v>
      </c>
      <c r="C3138">
        <v>-2.7974805862137249E-2</v>
      </c>
      <c r="L3138">
        <v>3114</v>
      </c>
      <c r="M3138">
        <v>2.2678815506066003E-2</v>
      </c>
      <c r="N3138">
        <v>-2.2678815506066003E-2</v>
      </c>
    </row>
    <row r="3139" spans="1:14" x14ac:dyDescent="0.45">
      <c r="A3139">
        <v>3115</v>
      </c>
      <c r="B3139">
        <v>3.9566657522411841E-2</v>
      </c>
      <c r="C3139">
        <v>-3.9566657522411841E-2</v>
      </c>
      <c r="L3139">
        <v>3115</v>
      </c>
      <c r="M3139">
        <v>1.3177059652173001E-2</v>
      </c>
      <c r="N3139">
        <v>-1.3177059652173001E-2</v>
      </c>
    </row>
    <row r="3140" spans="1:14" x14ac:dyDescent="0.45">
      <c r="A3140">
        <v>3116</v>
      </c>
      <c r="B3140">
        <v>3.3757648338256181E-2</v>
      </c>
      <c r="C3140">
        <v>-3.3757648338256181E-2</v>
      </c>
      <c r="L3140">
        <v>3116</v>
      </c>
      <c r="M3140">
        <v>1.294479450907784E-2</v>
      </c>
      <c r="N3140">
        <v>-1.294479450907784E-2</v>
      </c>
    </row>
    <row r="3141" spans="1:14" x14ac:dyDescent="0.45">
      <c r="A3141">
        <v>3117</v>
      </c>
      <c r="B3141">
        <v>3.7106986966958543E-2</v>
      </c>
      <c r="C3141">
        <v>-3.7106986966958543E-2</v>
      </c>
      <c r="L3141">
        <v>3117</v>
      </c>
      <c r="M3141">
        <v>8.7429069203562686E-3</v>
      </c>
      <c r="N3141">
        <v>-8.7429069203562686E-3</v>
      </c>
    </row>
    <row r="3142" spans="1:14" x14ac:dyDescent="0.45">
      <c r="A3142">
        <v>3118</v>
      </c>
      <c r="B3142">
        <v>2.6326303255822803E-2</v>
      </c>
      <c r="C3142">
        <v>-2.6326303255822803E-2</v>
      </c>
      <c r="L3142">
        <v>3118</v>
      </c>
      <c r="M3142">
        <v>1.7378947240894574E-2</v>
      </c>
      <c r="N3142">
        <v>-1.7378947240894574E-2</v>
      </c>
    </row>
    <row r="3143" spans="1:14" x14ac:dyDescent="0.45">
      <c r="A3143">
        <v>3119</v>
      </c>
      <c r="B3143">
        <v>2.0307960407373246E-2</v>
      </c>
      <c r="C3143">
        <v>-2.0307960407373246E-2</v>
      </c>
      <c r="L3143">
        <v>3119</v>
      </c>
      <c r="M3143">
        <v>2.1369684699529636E-2</v>
      </c>
      <c r="N3143">
        <v>-2.1369684699529636E-2</v>
      </c>
    </row>
    <row r="3144" spans="1:14" x14ac:dyDescent="0.45">
      <c r="A3144">
        <v>3120</v>
      </c>
      <c r="B3144">
        <v>1.9156625253756804E-2</v>
      </c>
      <c r="C3144">
        <v>-1.9156625253756804E-2</v>
      </c>
      <c r="L3144">
        <v>3120</v>
      </c>
      <c r="M3144">
        <v>2.1010729478382565E-2</v>
      </c>
      <c r="N3144">
        <v>-2.1010729478382565E-2</v>
      </c>
    </row>
    <row r="3145" spans="1:14" x14ac:dyDescent="0.45">
      <c r="A3145">
        <v>3121</v>
      </c>
      <c r="B3145">
        <v>-5.9895811695476649E-3</v>
      </c>
      <c r="C3145">
        <v>5.9895811695476649E-3</v>
      </c>
      <c r="L3145">
        <v>3121</v>
      </c>
      <c r="M3145">
        <v>4.0267621342272381E-2</v>
      </c>
      <c r="N3145">
        <v>-4.0267621342272381E-2</v>
      </c>
    </row>
    <row r="3146" spans="1:14" x14ac:dyDescent="0.45">
      <c r="A3146">
        <v>3122</v>
      </c>
      <c r="B3146">
        <v>2.3029298043193917E-2</v>
      </c>
      <c r="C3146">
        <v>-2.3029298043193917E-2</v>
      </c>
      <c r="L3146">
        <v>3122</v>
      </c>
      <c r="M3146">
        <v>1.6597691759574481E-2</v>
      </c>
      <c r="N3146">
        <v>-1.6597691759574481E-2</v>
      </c>
    </row>
    <row r="3147" spans="1:14" x14ac:dyDescent="0.45">
      <c r="A3147">
        <v>3123</v>
      </c>
      <c r="B3147">
        <v>2.2950797919083703E-2</v>
      </c>
      <c r="C3147">
        <v>-2.2950797919083703E-2</v>
      </c>
      <c r="L3147">
        <v>3123</v>
      </c>
      <c r="M3147">
        <v>1.6555461733557181E-2</v>
      </c>
      <c r="N3147">
        <v>-1.6555461733557181E-2</v>
      </c>
    </row>
    <row r="3148" spans="1:14" x14ac:dyDescent="0.45">
      <c r="A3148">
        <v>3124</v>
      </c>
      <c r="B3148">
        <v>3.5118317156166513E-2</v>
      </c>
      <c r="C3148">
        <v>-3.5118317156166513E-2</v>
      </c>
      <c r="L3148">
        <v>3124</v>
      </c>
      <c r="M3148">
        <v>5.9557252032143206E-3</v>
      </c>
      <c r="N3148">
        <v>-5.9557252032143206E-3</v>
      </c>
    </row>
    <row r="3149" spans="1:14" x14ac:dyDescent="0.45">
      <c r="A3149">
        <v>3125</v>
      </c>
      <c r="B3149">
        <v>1.0861778806111107E-2</v>
      </c>
      <c r="C3149">
        <v>-1.0861778806111107E-2</v>
      </c>
      <c r="L3149">
        <v>3125</v>
      </c>
      <c r="M3149">
        <v>2.5550457275242557E-2</v>
      </c>
      <c r="N3149">
        <v>-2.5550457275242557E-2</v>
      </c>
    </row>
    <row r="3150" spans="1:14" x14ac:dyDescent="0.45">
      <c r="A3150">
        <v>3126</v>
      </c>
      <c r="B3150">
        <v>3.3679148214145964E-2</v>
      </c>
      <c r="C3150">
        <v>-3.3679148214145964E-2</v>
      </c>
      <c r="L3150">
        <v>3126</v>
      </c>
      <c r="M3150">
        <v>7.0959359056814806E-3</v>
      </c>
      <c r="N3150">
        <v>-7.0959359056814806E-3</v>
      </c>
    </row>
    <row r="3151" spans="1:14" x14ac:dyDescent="0.45">
      <c r="A3151">
        <v>3127</v>
      </c>
      <c r="B3151">
        <v>1.9967793202895663E-2</v>
      </c>
      <c r="C3151">
        <v>-1.9967793202895663E-2</v>
      </c>
      <c r="L3151">
        <v>3127</v>
      </c>
      <c r="M3151">
        <v>1.674549685063504E-2</v>
      </c>
      <c r="N3151">
        <v>-1.674549685063504E-2</v>
      </c>
    </row>
    <row r="3152" spans="1:14" x14ac:dyDescent="0.45">
      <c r="A3152">
        <v>3128</v>
      </c>
      <c r="B3152">
        <v>3.0434476417590547E-2</v>
      </c>
      <c r="C3152">
        <v>-3.0434476417590547E-2</v>
      </c>
      <c r="L3152">
        <v>3128</v>
      </c>
      <c r="M3152">
        <v>8.2361466081486406E-3</v>
      </c>
      <c r="N3152">
        <v>-8.2361466081486406E-3</v>
      </c>
    </row>
    <row r="3153" spans="1:14" x14ac:dyDescent="0.45">
      <c r="A3153">
        <v>3129</v>
      </c>
      <c r="B3153">
        <v>1.7822123143883206E-2</v>
      </c>
      <c r="C3153">
        <v>-1.7822123143883206E-2</v>
      </c>
      <c r="L3153">
        <v>3129</v>
      </c>
      <c r="M3153">
        <v>1.7716787449032993E-2</v>
      </c>
      <c r="N3153">
        <v>-1.7716787449032993E-2</v>
      </c>
    </row>
    <row r="3154" spans="1:14" x14ac:dyDescent="0.45">
      <c r="A3154">
        <v>3130</v>
      </c>
      <c r="B3154">
        <v>1.1044945762368266E-2</v>
      </c>
      <c r="C3154">
        <v>-1.1044945762368266E-2</v>
      </c>
      <c r="L3154">
        <v>3130</v>
      </c>
      <c r="M3154">
        <v>2.2024250102797818E-2</v>
      </c>
      <c r="N3154">
        <v>-2.2024250102797818E-2</v>
      </c>
    </row>
    <row r="3155" spans="1:14" x14ac:dyDescent="0.45">
      <c r="A3155">
        <v>3131</v>
      </c>
      <c r="B3155">
        <v>-8.8707310238390728E-4</v>
      </c>
      <c r="C3155">
        <v>8.8707310238390728E-4</v>
      </c>
      <c r="L3155">
        <v>3131</v>
      </c>
      <c r="M3155">
        <v>3.1230395774569708E-2</v>
      </c>
      <c r="N3155">
        <v>-3.1230395774569708E-2</v>
      </c>
    </row>
    <row r="3156" spans="1:14" x14ac:dyDescent="0.45">
      <c r="A3156">
        <v>3132</v>
      </c>
      <c r="B3156">
        <v>1.7351122399221937E-2</v>
      </c>
      <c r="C3156">
        <v>-1.7351122399221937E-2</v>
      </c>
      <c r="L3156">
        <v>3132</v>
      </c>
      <c r="M3156">
        <v>1.5816436278254391E-2</v>
      </c>
      <c r="N3156">
        <v>-1.5816436278254391E-2</v>
      </c>
    </row>
    <row r="3157" spans="1:14" x14ac:dyDescent="0.45">
      <c r="A3157">
        <v>3133</v>
      </c>
      <c r="B3157">
        <v>1.5597952960760544E-2</v>
      </c>
      <c r="C3157">
        <v>-1.5597952960760544E-2</v>
      </c>
      <c r="L3157">
        <v>3133</v>
      </c>
      <c r="M3157">
        <v>1.7041107032756155E-2</v>
      </c>
      <c r="N3157">
        <v>-1.7041107032756155E-2</v>
      </c>
    </row>
    <row r="3158" spans="1:14" x14ac:dyDescent="0.45">
      <c r="A3158">
        <v>3134</v>
      </c>
      <c r="B3158">
        <v>1.402795047855631E-2</v>
      </c>
      <c r="C3158">
        <v>-1.402795047855631E-2</v>
      </c>
      <c r="L3158">
        <v>3134</v>
      </c>
      <c r="M3158">
        <v>1.8054627657171411E-2</v>
      </c>
      <c r="N3158">
        <v>-1.8054627657171411E-2</v>
      </c>
    </row>
    <row r="3159" spans="1:14" x14ac:dyDescent="0.45">
      <c r="A3159">
        <v>3135</v>
      </c>
      <c r="B3159">
        <v>8.4806083747680193E-3</v>
      </c>
      <c r="C3159">
        <v>-8.4806083747680193E-3</v>
      </c>
      <c r="L3159">
        <v>3135</v>
      </c>
      <c r="M3159">
        <v>2.2319860284918933E-2</v>
      </c>
      <c r="N3159">
        <v>-2.2319860284918933E-2</v>
      </c>
    </row>
    <row r="3160" spans="1:14" x14ac:dyDescent="0.45">
      <c r="A3160">
        <v>3136</v>
      </c>
      <c r="B3160">
        <v>5.4191035344697634E-3</v>
      </c>
      <c r="C3160">
        <v>-5.4191035344697634E-3</v>
      </c>
      <c r="L3160">
        <v>3136</v>
      </c>
      <c r="M3160">
        <v>2.3840141221541815E-2</v>
      </c>
      <c r="N3160">
        <v>-2.3840141221541815E-2</v>
      </c>
    </row>
    <row r="3161" spans="1:14" x14ac:dyDescent="0.45">
      <c r="A3161">
        <v>3137</v>
      </c>
      <c r="B3161">
        <v>1.8162290348360789E-2</v>
      </c>
      <c r="C3161">
        <v>-1.8162290348360789E-2</v>
      </c>
      <c r="L3161">
        <v>3137</v>
      </c>
      <c r="M3161">
        <v>1.3472669834294118E-2</v>
      </c>
      <c r="N3161">
        <v>-1.3472669834294118E-2</v>
      </c>
    </row>
    <row r="3162" spans="1:14" x14ac:dyDescent="0.45">
      <c r="A3162">
        <v>3138</v>
      </c>
      <c r="B3162">
        <v>7.8526073818863257E-3</v>
      </c>
      <c r="C3162">
        <v>-7.8526073818863257E-3</v>
      </c>
      <c r="L3162">
        <v>3138</v>
      </c>
      <c r="M3162">
        <v>2.1264109634486376E-2</v>
      </c>
      <c r="N3162">
        <v>-2.1264109634486376E-2</v>
      </c>
    </row>
    <row r="3163" spans="1:14" x14ac:dyDescent="0.45">
      <c r="A3163">
        <v>3139</v>
      </c>
      <c r="B3163">
        <v>1.4211117434813472E-2</v>
      </c>
      <c r="C3163">
        <v>-1.4211117434813472E-2</v>
      </c>
      <c r="L3163">
        <v>3139</v>
      </c>
      <c r="M3163">
        <v>1.4570650510743976E-2</v>
      </c>
      <c r="N3163">
        <v>-1.4570650510743976E-2</v>
      </c>
    </row>
    <row r="3164" spans="1:14" x14ac:dyDescent="0.45">
      <c r="A3164">
        <v>3140</v>
      </c>
      <c r="B3164">
        <v>9.0039425355027645E-3</v>
      </c>
      <c r="C3164">
        <v>-9.0039425355027645E-3</v>
      </c>
      <c r="L3164">
        <v>3140</v>
      </c>
      <c r="M3164">
        <v>1.8413582878318478E-2</v>
      </c>
      <c r="N3164">
        <v>-1.8413582878318478E-2</v>
      </c>
    </row>
    <row r="3165" spans="1:14" x14ac:dyDescent="0.45">
      <c r="A3165">
        <v>3141</v>
      </c>
      <c r="B3165">
        <v>2.3735799160185818E-2</v>
      </c>
      <c r="C3165">
        <v>-2.3735799160185818E-2</v>
      </c>
      <c r="L3165">
        <v>3141</v>
      </c>
      <c r="M3165">
        <v>4.6888244226952532E-3</v>
      </c>
      <c r="N3165">
        <v>-4.6888244226952532E-3</v>
      </c>
    </row>
    <row r="3166" spans="1:14" x14ac:dyDescent="0.45">
      <c r="A3166">
        <v>3142</v>
      </c>
      <c r="B3166">
        <v>1.2876615324939873E-2</v>
      </c>
      <c r="C3166">
        <v>-1.2876615324939873E-2</v>
      </c>
      <c r="L3166">
        <v>3142</v>
      </c>
      <c r="M3166">
        <v>1.3050369574121095E-2</v>
      </c>
      <c r="N3166">
        <v>-1.3050369574121095E-2</v>
      </c>
    </row>
    <row r="3167" spans="1:14" x14ac:dyDescent="0.45">
      <c r="A3167">
        <v>3143</v>
      </c>
      <c r="B3167">
        <v>-3.0850765774698349E-3</v>
      </c>
      <c r="C3167">
        <v>3.0850765774698349E-3</v>
      </c>
      <c r="L3167">
        <v>3143</v>
      </c>
      <c r="M3167">
        <v>2.5613802314268509E-2</v>
      </c>
      <c r="N3167">
        <v>-2.5613802314268509E-2</v>
      </c>
    </row>
    <row r="3168" spans="1:14" x14ac:dyDescent="0.45">
      <c r="A3168">
        <v>3144</v>
      </c>
      <c r="B3168">
        <v>2.9073807599680215E-2</v>
      </c>
      <c r="C3168">
        <v>-2.9073807599680215E-2</v>
      </c>
      <c r="L3168">
        <v>3144</v>
      </c>
      <c r="M3168">
        <v>-5.4769880345022313E-4</v>
      </c>
      <c r="N3168">
        <v>5.4769880345022313E-4</v>
      </c>
    </row>
    <row r="3169" spans="1:14" x14ac:dyDescent="0.45">
      <c r="A3169">
        <v>3145</v>
      </c>
      <c r="B3169">
        <v>-1.36040932082382E-2</v>
      </c>
      <c r="C3169">
        <v>1.36040932082382E-2</v>
      </c>
      <c r="L3169">
        <v>3145</v>
      </c>
      <c r="M3169">
        <v>3.3848657387642443E-2</v>
      </c>
      <c r="N3169">
        <v>-3.3848657387642443E-2</v>
      </c>
    </row>
    <row r="3170" spans="1:14" x14ac:dyDescent="0.45">
      <c r="A3170">
        <v>3146</v>
      </c>
      <c r="B3170">
        <v>2.8419639898761784E-2</v>
      </c>
      <c r="C3170">
        <v>-2.8419639898761784E-2</v>
      </c>
      <c r="L3170">
        <v>3146</v>
      </c>
      <c r="M3170">
        <v>-8.6442399857998998E-4</v>
      </c>
      <c r="N3170">
        <v>8.6442399857998998E-4</v>
      </c>
    </row>
    <row r="3171" spans="1:14" x14ac:dyDescent="0.45">
      <c r="A3171">
        <v>3147</v>
      </c>
      <c r="B3171">
        <v>2.1040628232401888E-2</v>
      </c>
      <c r="C3171">
        <v>-2.1040628232401888E-2</v>
      </c>
      <c r="L3171">
        <v>3147</v>
      </c>
      <c r="M3171">
        <v>5.0266646308336719E-3</v>
      </c>
      <c r="N3171">
        <v>-5.0266646308336719E-3</v>
      </c>
    </row>
    <row r="3172" spans="1:14" x14ac:dyDescent="0.45">
      <c r="A3172">
        <v>3148</v>
      </c>
      <c r="B3172">
        <v>1.5728786500944232E-2</v>
      </c>
      <c r="C3172">
        <v>-1.5728786500944232E-2</v>
      </c>
      <c r="L3172">
        <v>3148</v>
      </c>
      <c r="M3172">
        <v>8.7429069203562686E-3</v>
      </c>
      <c r="N3172">
        <v>-8.7429069203562686E-3</v>
      </c>
    </row>
    <row r="3173" spans="1:14" x14ac:dyDescent="0.45">
      <c r="A3173">
        <v>3149</v>
      </c>
      <c r="B3173">
        <v>-7.5623956220022097E-4</v>
      </c>
      <c r="C3173">
        <v>7.5623956220022097E-4</v>
      </c>
      <c r="L3173">
        <v>3149</v>
      </c>
      <c r="M3173">
        <v>2.1834214985719958E-2</v>
      </c>
      <c r="N3173">
        <v>-2.1834214985719958E-2</v>
      </c>
    </row>
    <row r="3174" spans="1:14" x14ac:dyDescent="0.45">
      <c r="A3174">
        <v>3150</v>
      </c>
      <c r="B3174">
        <v>3.7182675120818447E-3</v>
      </c>
      <c r="C3174">
        <v>-3.7182675120818447E-3</v>
      </c>
      <c r="L3174">
        <v>3150</v>
      </c>
      <c r="M3174">
        <v>1.7653442410007037E-2</v>
      </c>
      <c r="N3174">
        <v>-1.7653442410007037E-2</v>
      </c>
    </row>
    <row r="3175" spans="1:14" x14ac:dyDescent="0.45">
      <c r="A3175">
        <v>3151</v>
      </c>
      <c r="B3175">
        <v>4.6864357094411214E-3</v>
      </c>
      <c r="C3175">
        <v>-4.6864357094411214E-3</v>
      </c>
      <c r="L3175">
        <v>3151</v>
      </c>
      <c r="M3175">
        <v>1.6112046460375506E-2</v>
      </c>
      <c r="N3175">
        <v>-1.6112046460375506E-2</v>
      </c>
    </row>
    <row r="3176" spans="1:14" x14ac:dyDescent="0.45">
      <c r="A3176">
        <v>3152</v>
      </c>
      <c r="B3176">
        <v>1.2196280915984705E-2</v>
      </c>
      <c r="C3176">
        <v>-1.2196280915984705E-2</v>
      </c>
      <c r="L3176">
        <v>3152</v>
      </c>
      <c r="M3176">
        <v>9.6719674927369173E-3</v>
      </c>
      <c r="N3176">
        <v>-9.6719674927369173E-3</v>
      </c>
    </row>
    <row r="3177" spans="1:14" x14ac:dyDescent="0.45">
      <c r="A3177">
        <v>3153</v>
      </c>
      <c r="B3177">
        <v>1.6068953705421815E-2</v>
      </c>
      <c r="C3177">
        <v>-1.6068953705421815E-2</v>
      </c>
      <c r="L3177">
        <v>3153</v>
      </c>
      <c r="M3177">
        <v>5.6812300341018565E-3</v>
      </c>
      <c r="N3177">
        <v>-5.6812300341018565E-3</v>
      </c>
    </row>
    <row r="3178" spans="1:14" x14ac:dyDescent="0.45">
      <c r="A3178">
        <v>3154</v>
      </c>
      <c r="B3178">
        <v>8.7946088712088661E-3</v>
      </c>
      <c r="C3178">
        <v>-8.7946088712088661E-3</v>
      </c>
      <c r="L3178">
        <v>3154</v>
      </c>
      <c r="M3178">
        <v>1.1466743598472261E-2</v>
      </c>
      <c r="N3178">
        <v>-1.1466743598472261E-2</v>
      </c>
    </row>
    <row r="3179" spans="1:14" x14ac:dyDescent="0.45">
      <c r="A3179">
        <v>3155</v>
      </c>
      <c r="B3179">
        <v>1.5964286873274863E-2</v>
      </c>
      <c r="C3179">
        <v>-1.5964286873274863E-2</v>
      </c>
      <c r="L3179">
        <v>3155</v>
      </c>
      <c r="M3179">
        <v>4.709939435703905E-3</v>
      </c>
      <c r="N3179">
        <v>-4.709939435703905E-3</v>
      </c>
    </row>
    <row r="3180" spans="1:14" x14ac:dyDescent="0.45">
      <c r="A3180">
        <v>3156</v>
      </c>
      <c r="B3180">
        <v>1.3033615573160295E-2</v>
      </c>
      <c r="C3180">
        <v>-1.3033615573160295E-2</v>
      </c>
      <c r="L3180">
        <v>3156</v>
      </c>
      <c r="M3180">
        <v>6.1035302942748781E-3</v>
      </c>
      <c r="N3180">
        <v>-6.1035302942748781E-3</v>
      </c>
    </row>
    <row r="3181" spans="1:14" x14ac:dyDescent="0.45">
      <c r="A3181">
        <v>3157</v>
      </c>
      <c r="B3181">
        <v>1.5074618800025801E-2</v>
      </c>
      <c r="C3181">
        <v>-1.5074618800025801E-2</v>
      </c>
      <c r="L3181">
        <v>3157</v>
      </c>
      <c r="M3181">
        <v>4.3720992275654872E-3</v>
      </c>
      <c r="N3181">
        <v>-4.3720992275654872E-3</v>
      </c>
    </row>
    <row r="3182" spans="1:14" x14ac:dyDescent="0.45">
      <c r="A3182">
        <v>3158</v>
      </c>
      <c r="B3182">
        <v>7.25077309704137E-3</v>
      </c>
      <c r="C3182">
        <v>-7.25077309704137E-3</v>
      </c>
      <c r="L3182">
        <v>3158</v>
      </c>
      <c r="M3182">
        <v>1.0516568013082962E-2</v>
      </c>
      <c r="N3182">
        <v>-1.0516568013082962E-2</v>
      </c>
    </row>
    <row r="3183" spans="1:14" x14ac:dyDescent="0.45">
      <c r="A3183">
        <v>3159</v>
      </c>
      <c r="B3183">
        <v>9.4749432801640339E-3</v>
      </c>
      <c r="C3183">
        <v>-9.4749432801640339E-3</v>
      </c>
      <c r="L3183">
        <v>3159</v>
      </c>
      <c r="M3183">
        <v>8.6795618813303149E-3</v>
      </c>
      <c r="N3183">
        <v>-8.6795618813303149E-3</v>
      </c>
    </row>
    <row r="3184" spans="1:14" x14ac:dyDescent="0.45">
      <c r="A3184">
        <v>3160</v>
      </c>
      <c r="B3184">
        <v>2.1249961896695785E-2</v>
      </c>
      <c r="C3184">
        <v>-2.1249961896695785E-2</v>
      </c>
      <c r="L3184">
        <v>3160</v>
      </c>
      <c r="M3184">
        <v>-1.5823344408741275E-3</v>
      </c>
      <c r="N3184">
        <v>1.5823344408741275E-3</v>
      </c>
    </row>
    <row r="3185" spans="1:14" x14ac:dyDescent="0.45">
      <c r="A3185">
        <v>3161</v>
      </c>
      <c r="B3185">
        <v>3.3257668915307867E-3</v>
      </c>
      <c r="C3185">
        <v>-3.3257668915307867E-3</v>
      </c>
      <c r="L3185">
        <v>3161</v>
      </c>
      <c r="M3185">
        <v>1.2691414352974027E-2</v>
      </c>
      <c r="N3185">
        <v>-1.2691414352974027E-2</v>
      </c>
    </row>
    <row r="3186" spans="1:14" x14ac:dyDescent="0.45">
      <c r="A3186">
        <v>3162</v>
      </c>
      <c r="B3186">
        <v>8.4021082506578072E-3</v>
      </c>
      <c r="C3186">
        <v>-8.4021082506578072E-3</v>
      </c>
      <c r="L3186">
        <v>3162</v>
      </c>
      <c r="M3186">
        <v>8.5528718032784074E-3</v>
      </c>
      <c r="N3186">
        <v>-8.5528718032784074E-3</v>
      </c>
    </row>
    <row r="3187" spans="1:14" x14ac:dyDescent="0.45">
      <c r="A3187">
        <v>3163</v>
      </c>
      <c r="B3187">
        <v>-1.3057404309717024E-3</v>
      </c>
      <c r="C3187">
        <v>1.3057404309717024E-3</v>
      </c>
      <c r="L3187">
        <v>3163</v>
      </c>
      <c r="M3187">
        <v>1.5964241369314947E-2</v>
      </c>
      <c r="N3187">
        <v>-1.5964241369314947E-2</v>
      </c>
    </row>
    <row r="3188" spans="1:14" x14ac:dyDescent="0.45">
      <c r="A3188">
        <v>3164</v>
      </c>
      <c r="B3188">
        <v>5.8116041550208223E-3</v>
      </c>
      <c r="C3188">
        <v>-5.8116041550208223E-3</v>
      </c>
      <c r="L3188">
        <v>3164</v>
      </c>
      <c r="M3188">
        <v>9.4819323756590562E-3</v>
      </c>
      <c r="N3188">
        <v>-9.4819323756590562E-3</v>
      </c>
    </row>
    <row r="3189" spans="1:14" x14ac:dyDescent="0.45">
      <c r="A3189">
        <v>3165</v>
      </c>
      <c r="B3189">
        <v>2.2005984459510857E-3</v>
      </c>
      <c r="C3189">
        <v>-2.2005984459510857E-3</v>
      </c>
      <c r="L3189">
        <v>3165</v>
      </c>
      <c r="M3189">
        <v>1.1171133416351146E-2</v>
      </c>
      <c r="N3189">
        <v>-1.1171133416351146E-2</v>
      </c>
    </row>
    <row r="3190" spans="1:14" x14ac:dyDescent="0.45">
      <c r="A3190">
        <v>3166</v>
      </c>
      <c r="B3190">
        <v>8.9226304411422434E-4</v>
      </c>
      <c r="C3190">
        <v>-8.9226304411422434E-4</v>
      </c>
      <c r="L3190">
        <v>3166</v>
      </c>
      <c r="M3190">
        <v>1.21846540407664E-2</v>
      </c>
      <c r="N3190">
        <v>-1.21846540407664E-2</v>
      </c>
    </row>
    <row r="3191" spans="1:14" x14ac:dyDescent="0.45">
      <c r="A3191">
        <v>3167</v>
      </c>
      <c r="B3191">
        <v>6.6489388121964135E-3</v>
      </c>
      <c r="C3191">
        <v>-6.6489388121964135E-3</v>
      </c>
      <c r="L3191">
        <v>3167</v>
      </c>
      <c r="M3191">
        <v>7.0537058796641787E-3</v>
      </c>
      <c r="N3191">
        <v>-7.0537058796641787E-3</v>
      </c>
    </row>
    <row r="3192" spans="1:14" x14ac:dyDescent="0.45">
      <c r="A3192">
        <v>3168</v>
      </c>
      <c r="B3192">
        <v>1.0966445638258056E-2</v>
      </c>
      <c r="C3192">
        <v>-1.0966445638258056E-2</v>
      </c>
      <c r="L3192">
        <v>3168</v>
      </c>
      <c r="M3192">
        <v>3.3163485771329311E-3</v>
      </c>
      <c r="N3192">
        <v>-3.3163485771329311E-3</v>
      </c>
    </row>
    <row r="3193" spans="1:14" x14ac:dyDescent="0.45">
      <c r="A3193">
        <v>3169</v>
      </c>
      <c r="B3193">
        <v>2.072662773596104E-2</v>
      </c>
      <c r="C3193">
        <v>-2.072662773596104E-2</v>
      </c>
      <c r="L3193">
        <v>3169</v>
      </c>
      <c r="M3193">
        <v>-5.9109121076476043E-3</v>
      </c>
      <c r="N3193">
        <v>5.9109121076476043E-3</v>
      </c>
    </row>
    <row r="3194" spans="1:14" x14ac:dyDescent="0.45">
      <c r="A3194">
        <v>3170</v>
      </c>
      <c r="B3194">
        <v>-1.1693923521556382E-2</v>
      </c>
      <c r="C3194">
        <v>1.1693923521556382E-2</v>
      </c>
      <c r="L3194">
        <v>3170</v>
      </c>
      <c r="M3194">
        <v>2.0208358984053824E-2</v>
      </c>
      <c r="N3194">
        <v>-2.0208358984053824E-2</v>
      </c>
    </row>
    <row r="3195" spans="1:14" x14ac:dyDescent="0.45">
      <c r="A3195">
        <v>3171</v>
      </c>
      <c r="B3195">
        <v>1.3687783274078727E-2</v>
      </c>
      <c r="C3195">
        <v>-1.3687783274078727E-2</v>
      </c>
      <c r="L3195">
        <v>3171</v>
      </c>
      <c r="M3195">
        <v>-3.1543366035506008E-4</v>
      </c>
      <c r="N3195">
        <v>3.1543366035506008E-4</v>
      </c>
    </row>
    <row r="3196" spans="1:14" x14ac:dyDescent="0.45">
      <c r="A3196">
        <v>3172</v>
      </c>
      <c r="B3196">
        <v>7.198439680967895E-3</v>
      </c>
      <c r="C3196">
        <v>-7.198439680967895E-3</v>
      </c>
      <c r="L3196">
        <v>3172</v>
      </c>
      <c r="M3196">
        <v>4.3932142405741382E-3</v>
      </c>
      <c r="N3196">
        <v>-4.3932142405741382E-3</v>
      </c>
    </row>
    <row r="3197" spans="1:14" x14ac:dyDescent="0.45">
      <c r="A3197">
        <v>3173</v>
      </c>
      <c r="B3197">
        <v>5.2882699942860779E-3</v>
      </c>
      <c r="C3197">
        <v>-5.2882699942860779E-3</v>
      </c>
      <c r="L3197">
        <v>3173</v>
      </c>
      <c r="M3197">
        <v>5.850150138171065E-3</v>
      </c>
      <c r="N3197">
        <v>-5.850150138171065E-3</v>
      </c>
    </row>
    <row r="3198" spans="1:14" x14ac:dyDescent="0.45">
      <c r="A3198">
        <v>3174</v>
      </c>
      <c r="B3198">
        <v>9.2132761997966613E-3</v>
      </c>
      <c r="C3198">
        <v>-9.2132761997966613E-3</v>
      </c>
      <c r="L3198">
        <v>3174</v>
      </c>
      <c r="M3198">
        <v>2.6828981868733982E-3</v>
      </c>
      <c r="N3198">
        <v>-2.6828981868733982E-3</v>
      </c>
    </row>
    <row r="3199" spans="1:14" x14ac:dyDescent="0.45">
      <c r="A3199">
        <v>3175</v>
      </c>
      <c r="B3199">
        <v>4.163101548706377E-3</v>
      </c>
      <c r="C3199">
        <v>-4.163101548706377E-3</v>
      </c>
      <c r="L3199">
        <v>3175</v>
      </c>
      <c r="M3199">
        <v>6.3357954373700412E-3</v>
      </c>
      <c r="N3199">
        <v>-6.3357954373700412E-3</v>
      </c>
    </row>
    <row r="3200" spans="1:14" x14ac:dyDescent="0.45">
      <c r="A3200">
        <v>3176</v>
      </c>
      <c r="B3200">
        <v>9.2656096158701354E-3</v>
      </c>
      <c r="C3200">
        <v>-9.2656096158701354E-3</v>
      </c>
      <c r="L3200">
        <v>3176</v>
      </c>
      <c r="M3200">
        <v>1.9438727315706089E-3</v>
      </c>
      <c r="N3200">
        <v>-1.9438727315706089E-3</v>
      </c>
    </row>
    <row r="3201" spans="1:14" x14ac:dyDescent="0.45">
      <c r="A3201">
        <v>3177</v>
      </c>
      <c r="B3201">
        <v>-1.2534070148982283E-3</v>
      </c>
      <c r="C3201">
        <v>1.2534070148982283E-3</v>
      </c>
      <c r="L3201">
        <v>3177</v>
      </c>
      <c r="M3201">
        <v>9.3974723236244524E-3</v>
      </c>
      <c r="N3201">
        <v>-9.3974723236244524E-3</v>
      </c>
    </row>
    <row r="3202" spans="1:14" x14ac:dyDescent="0.45">
      <c r="A3202">
        <v>3178</v>
      </c>
      <c r="B3202">
        <v>3.9276011763757423E-3</v>
      </c>
      <c r="C3202">
        <v>-3.9276011763757423E-3</v>
      </c>
      <c r="L3202">
        <v>3178</v>
      </c>
      <c r="M3202">
        <v>4.2454091495135807E-3</v>
      </c>
      <c r="N3202">
        <v>-4.2454091495135807E-3</v>
      </c>
    </row>
    <row r="3203" spans="1:14" x14ac:dyDescent="0.45">
      <c r="A3203">
        <v>3179</v>
      </c>
      <c r="B3203">
        <v>1.0626278433780471E-2</v>
      </c>
      <c r="C3203">
        <v>-1.0626278433780471E-2</v>
      </c>
      <c r="L3203">
        <v>3179</v>
      </c>
      <c r="M3203">
        <v>-2.4691649872374743E-3</v>
      </c>
      <c r="N3203">
        <v>2.4691649872374743E-3</v>
      </c>
    </row>
    <row r="3204" spans="1:14" x14ac:dyDescent="0.45">
      <c r="A3204">
        <v>3180</v>
      </c>
      <c r="B3204">
        <v>-4.9952462641516503E-3</v>
      </c>
      <c r="C3204">
        <v>4.9952462641516503E-3</v>
      </c>
      <c r="L3204">
        <v>3180</v>
      </c>
      <c r="M3204">
        <v>7.5182361658545031E-3</v>
      </c>
      <c r="N3204">
        <v>-7.5182361658545031E-3</v>
      </c>
    </row>
    <row r="3205" spans="1:14" x14ac:dyDescent="0.45">
      <c r="A3205">
        <v>3181</v>
      </c>
      <c r="B3205">
        <v>1.6435287617936136E-2</v>
      </c>
      <c r="C3205">
        <v>-1.6435287617936136E-2</v>
      </c>
      <c r="L3205">
        <v>3181</v>
      </c>
      <c r="M3205">
        <v>-9.9016495662826651E-3</v>
      </c>
      <c r="N3205">
        <v>9.9016495662826651E-3</v>
      </c>
    </row>
    <row r="3206" spans="1:14" x14ac:dyDescent="0.45">
      <c r="A3206">
        <v>3182</v>
      </c>
      <c r="B3206">
        <v>-1.3319071390084404E-3</v>
      </c>
      <c r="C3206">
        <v>1.3319071390084404E-3</v>
      </c>
      <c r="L3206">
        <v>3182</v>
      </c>
      <c r="M3206">
        <v>4.3932142405741382E-3</v>
      </c>
      <c r="N3206">
        <v>-4.3932142405741382E-3</v>
      </c>
    </row>
    <row r="3207" spans="1:14" x14ac:dyDescent="0.45">
      <c r="A3207">
        <v>3183</v>
      </c>
      <c r="B3207">
        <v>1.0600111725743735E-2</v>
      </c>
      <c r="C3207">
        <v>-1.0600111725743735E-2</v>
      </c>
      <c r="L3207">
        <v>3183</v>
      </c>
      <c r="M3207">
        <v>-5.2774617173880723E-3</v>
      </c>
      <c r="N3207">
        <v>5.2774617173880723E-3</v>
      </c>
    </row>
    <row r="3208" spans="1:14" x14ac:dyDescent="0.45">
      <c r="A3208">
        <v>3184</v>
      </c>
      <c r="B3208">
        <v>6.5181052720127272E-3</v>
      </c>
      <c r="C3208">
        <v>-6.5181052720127272E-3</v>
      </c>
      <c r="L3208">
        <v>3184</v>
      </c>
      <c r="M3208">
        <v>-2.236899844142313E-3</v>
      </c>
      <c r="N3208">
        <v>2.236899844142313E-3</v>
      </c>
    </row>
    <row r="3209" spans="1:14" x14ac:dyDescent="0.45">
      <c r="A3209">
        <v>3185</v>
      </c>
      <c r="B3209">
        <v>-1.6273097427985397E-2</v>
      </c>
      <c r="C3209">
        <v>1.6273097427985397E-2</v>
      </c>
      <c r="L3209">
        <v>3185</v>
      </c>
      <c r="M3209">
        <v>1.6069816434358203E-2</v>
      </c>
      <c r="N3209">
        <v>-1.6069816434358203E-2</v>
      </c>
    </row>
    <row r="3210" spans="1:14" x14ac:dyDescent="0.45">
      <c r="A3210">
        <v>3186</v>
      </c>
      <c r="B3210">
        <v>2.1482650298776116E-3</v>
      </c>
      <c r="C3210">
        <v>-2.1482650298776116E-3</v>
      </c>
      <c r="L3210">
        <v>3186</v>
      </c>
      <c r="M3210">
        <v>6.5585693804289056E-4</v>
      </c>
      <c r="N3210">
        <v>-6.5585693804289056E-4</v>
      </c>
    </row>
    <row r="3211" spans="1:14" x14ac:dyDescent="0.45">
      <c r="A3211">
        <v>3187</v>
      </c>
      <c r="B3211">
        <v>-5.8849143374007165E-3</v>
      </c>
      <c r="C3211">
        <v>5.8849143374007165E-3</v>
      </c>
      <c r="L3211">
        <v>3187</v>
      </c>
      <c r="M3211">
        <v>6.9481308146209231E-3</v>
      </c>
      <c r="N3211">
        <v>-6.9481308146209231E-3</v>
      </c>
    </row>
    <row r="3212" spans="1:14" x14ac:dyDescent="0.45">
      <c r="A3212">
        <v>3188</v>
      </c>
      <c r="B3212">
        <v>7.7741072577761144E-3</v>
      </c>
      <c r="C3212">
        <v>-7.7741072577761144E-3</v>
      </c>
      <c r="L3212">
        <v>3188</v>
      </c>
      <c r="M3212">
        <v>-4.1794810409382143E-3</v>
      </c>
      <c r="N3212">
        <v>4.1794810409382143E-3</v>
      </c>
    </row>
    <row r="3213" spans="1:14" x14ac:dyDescent="0.45">
      <c r="A3213">
        <v>3189</v>
      </c>
      <c r="B3213">
        <v>2.0697649057673986E-3</v>
      </c>
      <c r="C3213">
        <v>-2.0697649057673986E-3</v>
      </c>
      <c r="L3213">
        <v>3189</v>
      </c>
      <c r="M3213">
        <v>4.2359179494772838E-4</v>
      </c>
      <c r="N3213">
        <v>-4.2359179494772838E-4</v>
      </c>
    </row>
    <row r="3214" spans="1:14" x14ac:dyDescent="0.45">
      <c r="A3214">
        <v>3190</v>
      </c>
      <c r="B3214">
        <v>1.3583116441931777E-2</v>
      </c>
      <c r="C3214">
        <v>-1.3583116441931777E-2</v>
      </c>
      <c r="L3214">
        <v>3190</v>
      </c>
      <c r="M3214">
        <v>-9.437119280092339E-3</v>
      </c>
      <c r="N3214">
        <v>9.437119280092339E-3</v>
      </c>
    </row>
    <row r="3215" spans="1:14" x14ac:dyDescent="0.45">
      <c r="A3215">
        <v>3191</v>
      </c>
      <c r="B3215">
        <v>3.4566004317144721E-3</v>
      </c>
      <c r="C3215">
        <v>-3.4566004317144721E-3</v>
      </c>
      <c r="L3215">
        <v>3191</v>
      </c>
      <c r="M3215">
        <v>-2.3635899221942187E-3</v>
      </c>
      <c r="N3215">
        <v>2.3635899221942187E-3</v>
      </c>
    </row>
    <row r="3216" spans="1:14" x14ac:dyDescent="0.45">
      <c r="A3216">
        <v>3192</v>
      </c>
      <c r="B3216">
        <v>-1.3080759047503452E-2</v>
      </c>
      <c r="C3216">
        <v>1.3080759047503452E-2</v>
      </c>
      <c r="L3216">
        <v>3192</v>
      </c>
      <c r="M3216">
        <v>9.0385171024773836E-3</v>
      </c>
      <c r="N3216">
        <v>-9.0385171024773836E-3</v>
      </c>
    </row>
    <row r="3217" spans="1:14" x14ac:dyDescent="0.45">
      <c r="A3217">
        <v>3193</v>
      </c>
      <c r="B3217">
        <v>-1.7921600034299837E-2</v>
      </c>
      <c r="C3217">
        <v>1.7921600034299837E-2</v>
      </c>
      <c r="L3217">
        <v>3193</v>
      </c>
      <c r="M3217">
        <v>1.2395804170852912E-2</v>
      </c>
      <c r="N3217">
        <v>-1.2395804170852912E-2</v>
      </c>
    </row>
    <row r="3218" spans="1:14" x14ac:dyDescent="0.45">
      <c r="A3218">
        <v>3194</v>
      </c>
      <c r="B3218">
        <v>1.5202640369959171E-3</v>
      </c>
      <c r="C3218">
        <v>-1.5202640369959171E-3</v>
      </c>
      <c r="L3218">
        <v>3194</v>
      </c>
      <c r="M3218">
        <v>-3.5249156376700288E-3</v>
      </c>
      <c r="N3218">
        <v>3.5249156376700288E-3</v>
      </c>
    </row>
    <row r="3219" spans="1:14" x14ac:dyDescent="0.45">
      <c r="A3219">
        <v>3195</v>
      </c>
      <c r="B3219">
        <v>-1.0647255200086891E-2</v>
      </c>
      <c r="C3219">
        <v>1.0647255200086891E-2</v>
      </c>
      <c r="L3219">
        <v>3195</v>
      </c>
      <c r="M3219">
        <v>6.1668753333008319E-3</v>
      </c>
      <c r="N3219">
        <v>-6.1668753333008319E-3</v>
      </c>
    </row>
    <row r="3220" spans="1:14" x14ac:dyDescent="0.45">
      <c r="A3220">
        <v>3196</v>
      </c>
      <c r="B3220">
        <v>7.7479405497393765E-3</v>
      </c>
      <c r="C3220">
        <v>-7.7479405497393765E-3</v>
      </c>
      <c r="L3220">
        <v>3196</v>
      </c>
      <c r="M3220">
        <v>-8.8036688898328087E-3</v>
      </c>
      <c r="N3220">
        <v>8.8036688898328087E-3</v>
      </c>
    </row>
    <row r="3221" spans="1:14" x14ac:dyDescent="0.45">
      <c r="A3221">
        <v>3197</v>
      </c>
      <c r="B3221">
        <v>1.714178873492804E-2</v>
      </c>
      <c r="C3221">
        <v>-1.714178873492804E-2</v>
      </c>
      <c r="L3221">
        <v>3197</v>
      </c>
      <c r="M3221">
        <v>-1.7650859340457625E-2</v>
      </c>
      <c r="N3221">
        <v>1.7650859340457625E-2</v>
      </c>
    </row>
    <row r="3222" spans="1:14" x14ac:dyDescent="0.45">
      <c r="A3222">
        <v>3198</v>
      </c>
      <c r="B3222">
        <v>1.0443111477523311E-2</v>
      </c>
      <c r="C3222">
        <v>-1.0443111477523311E-2</v>
      </c>
      <c r="L3222">
        <v>3198</v>
      </c>
      <c r="M3222">
        <v>-1.3237821621649541E-2</v>
      </c>
      <c r="N3222">
        <v>1.3237821621649541E-2</v>
      </c>
    </row>
    <row r="3223" spans="1:14" x14ac:dyDescent="0.45">
      <c r="A3223">
        <v>3199</v>
      </c>
      <c r="B3223">
        <v>-6.4605819142089359E-3</v>
      </c>
      <c r="C3223">
        <v>6.4605819142089359E-3</v>
      </c>
      <c r="L3223">
        <v>3199</v>
      </c>
      <c r="M3223">
        <v>2.7578670388717086E-4</v>
      </c>
      <c r="N3223">
        <v>-2.7578670388717086E-4</v>
      </c>
    </row>
    <row r="3224" spans="1:14" x14ac:dyDescent="0.45">
      <c r="A3224">
        <v>3200</v>
      </c>
      <c r="B3224">
        <v>-8.0567511044499062E-3</v>
      </c>
      <c r="C3224">
        <v>8.0567511044499062E-3</v>
      </c>
      <c r="L3224">
        <v>3200</v>
      </c>
      <c r="M3224">
        <v>1.4371124193629818E-3</v>
      </c>
      <c r="N3224">
        <v>-1.4371124193629818E-3</v>
      </c>
    </row>
    <row r="3225" spans="1:14" x14ac:dyDescent="0.45">
      <c r="A3225">
        <v>3201</v>
      </c>
      <c r="B3225">
        <v>1.101877905433153E-2</v>
      </c>
      <c r="C3225">
        <v>-1.101877905433153E-2</v>
      </c>
      <c r="L3225">
        <v>3201</v>
      </c>
      <c r="M3225">
        <v>-1.5497128013575213E-2</v>
      </c>
      <c r="N3225">
        <v>1.5497128013575213E-2</v>
      </c>
    </row>
    <row r="3226" spans="1:14" x14ac:dyDescent="0.45">
      <c r="A3226">
        <v>3202</v>
      </c>
      <c r="B3226">
        <v>-1.5671263143140442E-2</v>
      </c>
      <c r="C3226">
        <v>1.5671263143140442E-2</v>
      </c>
      <c r="L3226">
        <v>3202</v>
      </c>
      <c r="M3226">
        <v>4.9422045787990672E-3</v>
      </c>
      <c r="N3226">
        <v>-4.9422045787990672E-3</v>
      </c>
    </row>
    <row r="3227" spans="1:14" x14ac:dyDescent="0.45">
      <c r="A3227">
        <v>3203</v>
      </c>
      <c r="B3227">
        <v>-1.619459730387518E-2</v>
      </c>
      <c r="C3227">
        <v>1.619459730387518E-2</v>
      </c>
      <c r="L3227">
        <v>3203</v>
      </c>
      <c r="M3227">
        <v>3.3374635901415829E-3</v>
      </c>
      <c r="N3227">
        <v>-3.3374635901415829E-3</v>
      </c>
    </row>
    <row r="3228" spans="1:14" x14ac:dyDescent="0.45">
      <c r="A3228">
        <v>3204</v>
      </c>
      <c r="B3228">
        <v>-9.0510860098459208E-3</v>
      </c>
      <c r="C3228">
        <v>9.0510860098459208E-3</v>
      </c>
      <c r="L3228">
        <v>3204</v>
      </c>
      <c r="M3228">
        <v>-2.7647751693585911E-3</v>
      </c>
      <c r="N3228">
        <v>2.7647751693585911E-3</v>
      </c>
    </row>
    <row r="3229" spans="1:14" x14ac:dyDescent="0.45">
      <c r="A3229">
        <v>3205</v>
      </c>
      <c r="B3229">
        <v>-2.4463277043484145E-2</v>
      </c>
      <c r="C3229">
        <v>2.4463277043484145E-2</v>
      </c>
      <c r="L3229">
        <v>3205</v>
      </c>
      <c r="M3229">
        <v>7.8349613609842699E-3</v>
      </c>
      <c r="N3229">
        <v>-7.8349613609842699E-3</v>
      </c>
    </row>
    <row r="3230" spans="1:14" x14ac:dyDescent="0.45">
      <c r="A3230">
        <v>3206</v>
      </c>
      <c r="B3230">
        <v>-1.4415261157377049E-2</v>
      </c>
      <c r="C3230">
        <v>1.4415261157377049E-2</v>
      </c>
      <c r="L3230">
        <v>3206</v>
      </c>
      <c r="M3230">
        <v>-4.8435376442426941E-4</v>
      </c>
      <c r="N3230">
        <v>4.8435376442426941E-4</v>
      </c>
    </row>
    <row r="3231" spans="1:14" x14ac:dyDescent="0.45">
      <c r="A3231">
        <v>3207</v>
      </c>
      <c r="B3231">
        <v>-7.7950840240825353E-3</v>
      </c>
      <c r="C3231">
        <v>7.7950840240825353E-3</v>
      </c>
      <c r="L3231">
        <v>3207</v>
      </c>
      <c r="M3231">
        <v>-7.2833879532099273E-3</v>
      </c>
      <c r="N3231">
        <v>7.2833879532099273E-3</v>
      </c>
    </row>
    <row r="3232" spans="1:14" x14ac:dyDescent="0.45">
      <c r="A3232">
        <v>3208</v>
      </c>
      <c r="B3232">
        <v>-1.6508597800316029E-2</v>
      </c>
      <c r="C3232">
        <v>1.6508597800316029E-2</v>
      </c>
      <c r="L3232">
        <v>3208</v>
      </c>
      <c r="M3232">
        <v>-2.0257497140558E-3</v>
      </c>
      <c r="N3232">
        <v>2.0257497140558E-3</v>
      </c>
    </row>
    <row r="3233" spans="1:14" x14ac:dyDescent="0.45">
      <c r="A3233">
        <v>3209</v>
      </c>
      <c r="B3233">
        <v>-1.2949925507319765E-2</v>
      </c>
      <c r="C3233">
        <v>1.2949925507319765E-2</v>
      </c>
      <c r="L3233">
        <v>3209</v>
      </c>
      <c r="M3233">
        <v>-5.4252668084486299E-3</v>
      </c>
      <c r="N3233">
        <v>5.4252668084486299E-3</v>
      </c>
    </row>
    <row r="3234" spans="1:14" x14ac:dyDescent="0.45">
      <c r="A3234">
        <v>3210</v>
      </c>
      <c r="B3234">
        <v>-3.8439111105352149E-3</v>
      </c>
      <c r="C3234">
        <v>3.8439111105352149E-3</v>
      </c>
      <c r="L3234">
        <v>3210</v>
      </c>
      <c r="M3234">
        <v>-1.3068901517580334E-2</v>
      </c>
      <c r="N3234">
        <v>1.3068901517580334E-2</v>
      </c>
    </row>
    <row r="3235" spans="1:14" x14ac:dyDescent="0.45">
      <c r="A3235">
        <v>3211</v>
      </c>
      <c r="B3235">
        <v>-7.7427506080090594E-3</v>
      </c>
      <c r="C3235">
        <v>7.7427506080090594E-3</v>
      </c>
      <c r="L3235">
        <v>3211</v>
      </c>
      <c r="M3235">
        <v>-1.3786811959874471E-2</v>
      </c>
      <c r="N3235">
        <v>1.3786811959874471E-2</v>
      </c>
    </row>
    <row r="3236" spans="1:14" x14ac:dyDescent="0.45">
      <c r="A3236">
        <v>3212</v>
      </c>
      <c r="B3236">
        <v>-2.0119603509385763E-2</v>
      </c>
      <c r="C3236">
        <v>2.0119603509385763E-2</v>
      </c>
      <c r="L3236">
        <v>3212</v>
      </c>
      <c r="M3236">
        <v>-5.5519568865005356E-3</v>
      </c>
      <c r="N3236">
        <v>5.5519568865005356E-3</v>
      </c>
    </row>
    <row r="3237" spans="1:14" x14ac:dyDescent="0.45">
      <c r="A3237">
        <v>3213</v>
      </c>
      <c r="B3237">
        <v>-1.4964762026148536E-2</v>
      </c>
      <c r="C3237">
        <v>1.4964762026148536E-2</v>
      </c>
      <c r="L3237">
        <v>3213</v>
      </c>
      <c r="M3237">
        <v>-1.0155029722386476E-2</v>
      </c>
      <c r="N3237">
        <v>1.0155029722386476E-2</v>
      </c>
    </row>
    <row r="3238" spans="1:14" x14ac:dyDescent="0.45">
      <c r="A3238">
        <v>3214</v>
      </c>
      <c r="B3238">
        <v>-1.4624594821670949E-2</v>
      </c>
      <c r="C3238">
        <v>1.4624594821670949E-2</v>
      </c>
      <c r="L3238">
        <v>3214</v>
      </c>
      <c r="M3238">
        <v>-1.0492869930524895E-2</v>
      </c>
      <c r="N3238">
        <v>1.0492869930524895E-2</v>
      </c>
    </row>
    <row r="3239" spans="1:14" x14ac:dyDescent="0.45">
      <c r="A3239">
        <v>3215</v>
      </c>
      <c r="B3239">
        <v>-2.0328937173679659E-2</v>
      </c>
      <c r="C3239">
        <v>2.0328937173679659E-2</v>
      </c>
      <c r="L3239">
        <v>3215</v>
      </c>
      <c r="M3239">
        <v>-8.0857584475386712E-3</v>
      </c>
      <c r="N3239">
        <v>8.0857584475386712E-3</v>
      </c>
    </row>
    <row r="3240" spans="1:14" x14ac:dyDescent="0.45">
      <c r="A3240">
        <v>3216</v>
      </c>
      <c r="B3240">
        <v>-5.207391898695863E-4</v>
      </c>
      <c r="C3240">
        <v>5.207391898695863E-4</v>
      </c>
      <c r="L3240">
        <v>3216</v>
      </c>
      <c r="M3240">
        <v>-2.6878120025238168E-2</v>
      </c>
      <c r="N3240">
        <v>2.6878120025238168E-2</v>
      </c>
    </row>
    <row r="3241" spans="1:14" x14ac:dyDescent="0.45">
      <c r="A3241">
        <v>3217</v>
      </c>
      <c r="B3241">
        <v>-1.5331095938662853E-2</v>
      </c>
      <c r="C3241">
        <v>1.5331095938662853E-2</v>
      </c>
      <c r="L3241">
        <v>3217</v>
      </c>
      <c r="M3241">
        <v>-2.4175398360130818E-2</v>
      </c>
      <c r="N3241">
        <v>2.4175398360130818E-2</v>
      </c>
    </row>
    <row r="3242" spans="1:14" x14ac:dyDescent="0.45">
      <c r="A3242">
        <v>3218</v>
      </c>
      <c r="B3242">
        <v>-2.0852271334414411E-2</v>
      </c>
      <c r="C3242">
        <v>2.0852271334414411E-2</v>
      </c>
      <c r="L3242">
        <v>3218</v>
      </c>
      <c r="M3242">
        <v>-3.1206697692011637E-2</v>
      </c>
      <c r="N3242">
        <v>3.1206697692011637E-2</v>
      </c>
    </row>
    <row r="3243" spans="1:14" x14ac:dyDescent="0.45">
      <c r="A3243">
        <v>3219</v>
      </c>
      <c r="B3243">
        <v>4.0220825223330266E-2</v>
      </c>
      <c r="C3243">
        <v>-4.0220825223330266E-2</v>
      </c>
      <c r="L3243">
        <v>3219</v>
      </c>
      <c r="M3243">
        <v>2.9857919929007382E-2</v>
      </c>
      <c r="N3243">
        <v>-2.9857919929007382E-2</v>
      </c>
    </row>
    <row r="3244" spans="1:14" x14ac:dyDescent="0.45">
      <c r="A3244">
        <v>3220</v>
      </c>
      <c r="B3244">
        <v>4.7416669933433006E-2</v>
      </c>
      <c r="C3244">
        <v>-4.7416669933433006E-2</v>
      </c>
      <c r="L3244">
        <v>3220</v>
      </c>
      <c r="M3244">
        <v>1.8392467865309826E-2</v>
      </c>
      <c r="N3244">
        <v>-1.8392467865309826E-2</v>
      </c>
    </row>
    <row r="3245" spans="1:14" x14ac:dyDescent="0.45">
      <c r="A3245">
        <v>3221</v>
      </c>
      <c r="B3245">
        <v>3.6897653302664646E-2</v>
      </c>
      <c r="C3245">
        <v>0.96310234669733541</v>
      </c>
      <c r="L3245">
        <v>3221</v>
      </c>
      <c r="M3245">
        <v>2.6057217587450179E-2</v>
      </c>
      <c r="N3245">
        <v>0.97394278241254983</v>
      </c>
    </row>
    <row r="3246" spans="1:14" x14ac:dyDescent="0.45">
      <c r="A3246">
        <v>3222</v>
      </c>
      <c r="B3246">
        <v>3.373148163021944E-2</v>
      </c>
      <c r="C3246">
        <v>-3.373148163021944E-2</v>
      </c>
      <c r="L3246">
        <v>3222</v>
      </c>
      <c r="M3246">
        <v>2.5297077119138742E-2</v>
      </c>
      <c r="N3246">
        <v>-2.5297077119138742E-2</v>
      </c>
    </row>
    <row r="3247" spans="1:14" x14ac:dyDescent="0.45">
      <c r="A3247">
        <v>3223</v>
      </c>
      <c r="B3247">
        <v>6.465771855939253E-3</v>
      </c>
      <c r="C3247">
        <v>-6.465771855939253E-3</v>
      </c>
      <c r="L3247">
        <v>3223</v>
      </c>
      <c r="M3247">
        <v>4.5208534386296739E-2</v>
      </c>
      <c r="N3247">
        <v>-4.5208534386296739E-2</v>
      </c>
    </row>
    <row r="3248" spans="1:14" x14ac:dyDescent="0.45">
      <c r="A3248">
        <v>3224</v>
      </c>
      <c r="B3248">
        <v>3.6321985725856425E-2</v>
      </c>
      <c r="C3248">
        <v>-3.6321985725856425E-2</v>
      </c>
      <c r="L3248">
        <v>3224</v>
      </c>
      <c r="M3248">
        <v>2.0292819036088428E-2</v>
      </c>
      <c r="N3248">
        <v>-2.0292819036088428E-2</v>
      </c>
    </row>
    <row r="3249" spans="1:14" x14ac:dyDescent="0.45">
      <c r="A3249">
        <v>3225</v>
      </c>
      <c r="B3249">
        <v>4.0482492303697638E-2</v>
      </c>
      <c r="C3249">
        <v>-4.0482492303697638E-2</v>
      </c>
      <c r="L3249">
        <v>3225</v>
      </c>
      <c r="M3249">
        <v>1.6175391499401462E-2</v>
      </c>
      <c r="N3249">
        <v>-1.6175391499401462E-2</v>
      </c>
    </row>
    <row r="3250" spans="1:14" x14ac:dyDescent="0.45">
      <c r="A3250">
        <v>3226</v>
      </c>
      <c r="B3250">
        <v>3.95404908143751E-2</v>
      </c>
      <c r="C3250">
        <v>-3.95404908143751E-2</v>
      </c>
      <c r="L3250">
        <v>3226</v>
      </c>
      <c r="M3250">
        <v>1.6829956902669644E-2</v>
      </c>
      <c r="N3250">
        <v>-1.6829956902669644E-2</v>
      </c>
    </row>
    <row r="3251" spans="1:14" x14ac:dyDescent="0.45">
      <c r="A3251">
        <v>3227</v>
      </c>
      <c r="B3251">
        <v>4.0560992427807856E-2</v>
      </c>
      <c r="C3251">
        <v>-4.0560992427807856E-2</v>
      </c>
      <c r="L3251">
        <v>3227</v>
      </c>
      <c r="M3251">
        <v>1.5689746200202484E-2</v>
      </c>
      <c r="N3251">
        <v>-1.5689746200202484E-2</v>
      </c>
    </row>
    <row r="3252" spans="1:14" x14ac:dyDescent="0.45">
      <c r="A3252">
        <v>3228</v>
      </c>
      <c r="B3252">
        <v>2.6038469467418696E-2</v>
      </c>
      <c r="C3252">
        <v>-2.6038469467418696E-2</v>
      </c>
      <c r="L3252">
        <v>3228</v>
      </c>
      <c r="M3252">
        <v>2.3713451143489907E-2</v>
      </c>
      <c r="N3252">
        <v>-2.3713451143489907E-2</v>
      </c>
    </row>
    <row r="3253" spans="1:14" x14ac:dyDescent="0.45">
      <c r="A3253">
        <v>3229</v>
      </c>
      <c r="B3253">
        <v>1.6330620785789188E-2</v>
      </c>
      <c r="C3253">
        <v>-1.6330620785789188E-2</v>
      </c>
      <c r="L3253">
        <v>3229</v>
      </c>
      <c r="M3253">
        <v>3.1568235982708123E-2</v>
      </c>
      <c r="N3253">
        <v>-3.1568235982708123E-2</v>
      </c>
    </row>
    <row r="3254" spans="1:14" x14ac:dyDescent="0.45">
      <c r="A3254">
        <v>3230</v>
      </c>
      <c r="B3254">
        <v>9.7627770685681427E-3</v>
      </c>
      <c r="C3254">
        <v>-9.7627770685681427E-3</v>
      </c>
      <c r="L3254">
        <v>3230</v>
      </c>
      <c r="M3254">
        <v>3.6044618740542156E-2</v>
      </c>
      <c r="N3254">
        <v>-3.6044618740542156E-2</v>
      </c>
    </row>
    <row r="3255" spans="1:14" x14ac:dyDescent="0.45">
      <c r="A3255">
        <v>3231</v>
      </c>
      <c r="B3255">
        <v>3.8729322865236247E-2</v>
      </c>
      <c r="C3255">
        <v>-3.8729322865236247E-2</v>
      </c>
      <c r="L3255">
        <v>3231</v>
      </c>
      <c r="M3255">
        <v>1.1551203650506867E-2</v>
      </c>
      <c r="N3255">
        <v>-1.1551203650506867E-2</v>
      </c>
    </row>
    <row r="3256" spans="1:14" x14ac:dyDescent="0.45">
      <c r="A3256">
        <v>3232</v>
      </c>
      <c r="B3256">
        <v>2.5410468474537005E-2</v>
      </c>
      <c r="C3256">
        <v>-2.5410468474537005E-2</v>
      </c>
      <c r="L3256">
        <v>3232</v>
      </c>
      <c r="M3256">
        <v>2.1982020076780517E-2</v>
      </c>
      <c r="N3256">
        <v>-2.1982020076780517E-2</v>
      </c>
    </row>
    <row r="3257" spans="1:14" x14ac:dyDescent="0.45">
      <c r="A3257">
        <v>3233</v>
      </c>
      <c r="B3257">
        <v>3.8284488828611712E-2</v>
      </c>
      <c r="C3257">
        <v>-3.8284488828611712E-2</v>
      </c>
      <c r="L3257">
        <v>3233</v>
      </c>
      <c r="M3257">
        <v>1.0812178195204077E-2</v>
      </c>
      <c r="N3257">
        <v>-1.0812178195204077E-2</v>
      </c>
    </row>
    <row r="3258" spans="1:14" x14ac:dyDescent="0.45">
      <c r="A3258">
        <v>3234</v>
      </c>
      <c r="B3258">
        <v>2.1302295312769261E-2</v>
      </c>
      <c r="C3258">
        <v>-2.1302295312769261E-2</v>
      </c>
      <c r="L3258">
        <v>3234</v>
      </c>
      <c r="M3258">
        <v>2.3565646052429352E-2</v>
      </c>
      <c r="N3258">
        <v>-2.3565646052429352E-2</v>
      </c>
    </row>
    <row r="3259" spans="1:14" x14ac:dyDescent="0.45">
      <c r="A3259">
        <v>3235</v>
      </c>
      <c r="B3259">
        <v>3.1716645111390669E-2</v>
      </c>
      <c r="C3259">
        <v>-3.1716645111390669E-2</v>
      </c>
      <c r="L3259">
        <v>3235</v>
      </c>
      <c r="M3259">
        <v>1.4992950770916998E-2</v>
      </c>
      <c r="N3259">
        <v>-1.4992950770916998E-2</v>
      </c>
    </row>
    <row r="3260" spans="1:14" x14ac:dyDescent="0.45">
      <c r="A3260">
        <v>3236</v>
      </c>
      <c r="B3260">
        <v>2.8105639402320935E-2</v>
      </c>
      <c r="C3260">
        <v>-2.8105639402320935E-2</v>
      </c>
      <c r="L3260">
        <v>3236</v>
      </c>
      <c r="M3260">
        <v>1.7590097370981085E-2</v>
      </c>
      <c r="N3260">
        <v>-1.7590097370981085E-2</v>
      </c>
    </row>
    <row r="3261" spans="1:14" x14ac:dyDescent="0.45">
      <c r="A3261">
        <v>3237</v>
      </c>
      <c r="B3261">
        <v>1.0102944273045728E-2</v>
      </c>
      <c r="C3261">
        <v>-1.0102944273045728E-2</v>
      </c>
      <c r="L3261">
        <v>3237</v>
      </c>
      <c r="M3261">
        <v>3.1652696034742724E-2</v>
      </c>
      <c r="N3261">
        <v>-3.1652696034742724E-2</v>
      </c>
    </row>
    <row r="3262" spans="1:14" x14ac:dyDescent="0.45">
      <c r="A3262">
        <v>3238</v>
      </c>
      <c r="B3262">
        <v>2.6457136796006489E-2</v>
      </c>
      <c r="C3262">
        <v>-2.6457136796006489E-2</v>
      </c>
      <c r="L3262">
        <v>3238</v>
      </c>
      <c r="M3262">
        <v>1.7716787449032993E-2</v>
      </c>
      <c r="N3262">
        <v>-1.7716787449032993E-2</v>
      </c>
    </row>
    <row r="3263" spans="1:14" x14ac:dyDescent="0.45">
      <c r="A3263">
        <v>3239</v>
      </c>
      <c r="B3263">
        <v>1.7377289107258675E-2</v>
      </c>
      <c r="C3263">
        <v>-1.7377289107258675E-2</v>
      </c>
      <c r="L3263">
        <v>3239</v>
      </c>
      <c r="M3263">
        <v>2.4895891871974371E-2</v>
      </c>
      <c r="N3263">
        <v>-2.4895891871974371E-2</v>
      </c>
    </row>
    <row r="3264" spans="1:14" x14ac:dyDescent="0.45">
      <c r="A3264">
        <v>3240</v>
      </c>
      <c r="B3264">
        <v>9.3441097399803476E-3</v>
      </c>
      <c r="C3264">
        <v>-9.3441097399803476E-3</v>
      </c>
      <c r="L3264">
        <v>3240</v>
      </c>
      <c r="M3264">
        <v>3.0554715358292871E-2</v>
      </c>
      <c r="N3264">
        <v>-3.0554715358292871E-2</v>
      </c>
    </row>
    <row r="3265" spans="1:14" x14ac:dyDescent="0.45">
      <c r="A3265">
        <v>3241</v>
      </c>
      <c r="B3265">
        <v>4.3462685049635384E-3</v>
      </c>
      <c r="C3265">
        <v>-4.3462685049635384E-3</v>
      </c>
      <c r="L3265">
        <v>3241</v>
      </c>
      <c r="M3265">
        <v>3.4503222790910622E-2</v>
      </c>
      <c r="N3265">
        <v>-3.4503222790910622E-2</v>
      </c>
    </row>
    <row r="3266" spans="1:14" x14ac:dyDescent="0.45">
      <c r="A3266">
        <v>3242</v>
      </c>
      <c r="B3266">
        <v>1.7508122647442361E-2</v>
      </c>
      <c r="C3266">
        <v>-1.7508122647442361E-2</v>
      </c>
      <c r="L3266">
        <v>3242</v>
      </c>
      <c r="M3266">
        <v>2.3227805844290933E-2</v>
      </c>
      <c r="N3266">
        <v>-2.3227805844290933E-2</v>
      </c>
    </row>
    <row r="3267" spans="1:14" x14ac:dyDescent="0.45">
      <c r="A3267">
        <v>3243</v>
      </c>
      <c r="B3267">
        <v>1.0495444893596786E-2</v>
      </c>
      <c r="C3267">
        <v>-1.0495444893596786E-2</v>
      </c>
      <c r="L3267">
        <v>3243</v>
      </c>
      <c r="M3267">
        <v>2.8886629330609433E-2</v>
      </c>
      <c r="N3267">
        <v>-2.8886629330609433E-2</v>
      </c>
    </row>
    <row r="3268" spans="1:14" x14ac:dyDescent="0.45">
      <c r="A3268">
        <v>3244</v>
      </c>
      <c r="B3268">
        <v>2.7451471701402504E-2</v>
      </c>
      <c r="C3268">
        <v>-2.7451471701402504E-2</v>
      </c>
      <c r="L3268">
        <v>3244</v>
      </c>
      <c r="M3268">
        <v>1.5077410822951602E-2</v>
      </c>
      <c r="N3268">
        <v>-1.5077410822951602E-2</v>
      </c>
    </row>
    <row r="3269" spans="1:14" x14ac:dyDescent="0.45">
      <c r="A3269">
        <v>3245</v>
      </c>
      <c r="B3269">
        <v>1.319061582138072E-2</v>
      </c>
      <c r="C3269">
        <v>-1.319061582138072E-2</v>
      </c>
      <c r="L3269">
        <v>3245</v>
      </c>
      <c r="M3269">
        <v>2.6352827769571298E-2</v>
      </c>
      <c r="N3269">
        <v>-2.6352827769571298E-2</v>
      </c>
    </row>
    <row r="3270" spans="1:14" x14ac:dyDescent="0.45">
      <c r="A3270">
        <v>3246</v>
      </c>
      <c r="B3270">
        <v>1.9967793202895663E-2</v>
      </c>
      <c r="C3270">
        <v>-1.9967793202895663E-2</v>
      </c>
      <c r="L3270">
        <v>3246</v>
      </c>
      <c r="M3270">
        <v>1.6175391499401462E-2</v>
      </c>
      <c r="N3270">
        <v>-1.6175391499401462E-2</v>
      </c>
    </row>
    <row r="3271" spans="1:14" x14ac:dyDescent="0.45">
      <c r="A3271">
        <v>3247</v>
      </c>
      <c r="B3271">
        <v>1.1882280419543858E-2</v>
      </c>
      <c r="C3271">
        <v>-1.1882280419543858E-2</v>
      </c>
      <c r="L3271">
        <v>3247</v>
      </c>
      <c r="M3271">
        <v>2.1285224647495032E-2</v>
      </c>
      <c r="N3271">
        <v>-2.1285224647495032E-2</v>
      </c>
    </row>
    <row r="3272" spans="1:14" x14ac:dyDescent="0.45">
      <c r="A3272">
        <v>3248</v>
      </c>
      <c r="B3272">
        <v>2.7163637912998397E-2</v>
      </c>
      <c r="C3272">
        <v>-2.7163637912998397E-2</v>
      </c>
      <c r="L3272">
        <v>3248</v>
      </c>
      <c r="M3272">
        <v>7.6449262439064096E-3</v>
      </c>
      <c r="N3272">
        <v>-7.6449262439064096E-3</v>
      </c>
    </row>
    <row r="3273" spans="1:14" x14ac:dyDescent="0.45">
      <c r="A3273">
        <v>3249</v>
      </c>
      <c r="B3273">
        <v>-4.6812457677108035E-3</v>
      </c>
      <c r="C3273">
        <v>4.6812457677108035E-3</v>
      </c>
      <c r="L3273">
        <v>3249</v>
      </c>
      <c r="M3273">
        <v>3.1399315878638916E-2</v>
      </c>
      <c r="N3273">
        <v>-3.1399315878638916E-2</v>
      </c>
    </row>
    <row r="3274" spans="1:14" x14ac:dyDescent="0.45">
      <c r="A3274">
        <v>3250</v>
      </c>
      <c r="B3274">
        <v>2.391896611644298E-2</v>
      </c>
      <c r="C3274">
        <v>-2.391896611644298E-2</v>
      </c>
      <c r="L3274">
        <v>3250</v>
      </c>
      <c r="M3274">
        <v>7.7716163219583162E-3</v>
      </c>
      <c r="N3274">
        <v>-7.7716163219583162E-3</v>
      </c>
    </row>
    <row r="3275" spans="1:14" x14ac:dyDescent="0.45">
      <c r="A3275">
        <v>3251</v>
      </c>
      <c r="B3275">
        <v>2.6797304000484072E-2</v>
      </c>
      <c r="C3275">
        <v>-2.6797304000484072E-2</v>
      </c>
      <c r="L3275">
        <v>3251</v>
      </c>
      <c r="M3275">
        <v>5.1744697218942294E-3</v>
      </c>
      <c r="N3275">
        <v>-5.1744697218942294E-3</v>
      </c>
    </row>
    <row r="3276" spans="1:14" x14ac:dyDescent="0.45">
      <c r="A3276">
        <v>3252</v>
      </c>
      <c r="B3276">
        <v>1.4420451099107369E-2</v>
      </c>
      <c r="C3276">
        <v>-1.4420451099107369E-2</v>
      </c>
      <c r="L3276">
        <v>3252</v>
      </c>
      <c r="M3276">
        <v>1.4908490718882393E-2</v>
      </c>
      <c r="N3276">
        <v>-1.4908490718882393E-2</v>
      </c>
    </row>
    <row r="3277" spans="1:14" x14ac:dyDescent="0.45">
      <c r="A3277">
        <v>3253</v>
      </c>
      <c r="B3277">
        <v>5.6284371987636618E-3</v>
      </c>
      <c r="C3277">
        <v>-5.6284371987636618E-3</v>
      </c>
      <c r="L3277">
        <v>3253</v>
      </c>
      <c r="M3277">
        <v>2.1918675037754562E-2</v>
      </c>
      <c r="N3277">
        <v>-2.1918675037754562E-2</v>
      </c>
    </row>
    <row r="3278" spans="1:14" x14ac:dyDescent="0.45">
      <c r="A3278">
        <v>3254</v>
      </c>
      <c r="B3278">
        <v>1.2170114207947967E-2</v>
      </c>
      <c r="C3278">
        <v>-1.2170114207947967E-2</v>
      </c>
      <c r="L3278">
        <v>3254</v>
      </c>
      <c r="M3278">
        <v>1.6027586408340903E-2</v>
      </c>
      <c r="N3278">
        <v>-1.6027586408340903E-2</v>
      </c>
    </row>
    <row r="3279" spans="1:14" x14ac:dyDescent="0.45">
      <c r="A3279">
        <v>3255</v>
      </c>
      <c r="B3279">
        <v>5.6022704907269238E-3</v>
      </c>
      <c r="C3279">
        <v>-5.6022704907269238E-3</v>
      </c>
      <c r="L3279">
        <v>3255</v>
      </c>
      <c r="M3279">
        <v>2.1327454673512332E-2</v>
      </c>
      <c r="N3279">
        <v>-2.1327454673512332E-2</v>
      </c>
    </row>
    <row r="3280" spans="1:14" x14ac:dyDescent="0.45">
      <c r="A3280">
        <v>3256</v>
      </c>
      <c r="B3280">
        <v>1.6356787493825922E-2</v>
      </c>
      <c r="C3280">
        <v>-1.6356787493825922E-2</v>
      </c>
      <c r="L3280">
        <v>3256</v>
      </c>
      <c r="M3280">
        <v>1.1846813832627982E-2</v>
      </c>
      <c r="N3280">
        <v>-1.1846813832627982E-2</v>
      </c>
    </row>
    <row r="3281" spans="1:14" x14ac:dyDescent="0.45">
      <c r="A3281">
        <v>3257</v>
      </c>
      <c r="B3281">
        <v>1.4001783770519572E-2</v>
      </c>
      <c r="C3281">
        <v>-1.4001783770519572E-2</v>
      </c>
      <c r="L3281">
        <v>3257</v>
      </c>
      <c r="M3281">
        <v>1.1297823494403053E-2</v>
      </c>
      <c r="N3281">
        <v>-1.1297823494403053E-2</v>
      </c>
    </row>
    <row r="3282" spans="1:14" x14ac:dyDescent="0.45">
      <c r="A3282">
        <v>3258</v>
      </c>
      <c r="B3282">
        <v>-2.7710760810289881E-3</v>
      </c>
      <c r="C3282">
        <v>2.7710760810289881E-3</v>
      </c>
      <c r="L3282">
        <v>3258</v>
      </c>
      <c r="M3282">
        <v>2.4790316806931115E-2</v>
      </c>
      <c r="N3282">
        <v>-2.4790316806931115E-2</v>
      </c>
    </row>
    <row r="3283" spans="1:14" x14ac:dyDescent="0.45">
      <c r="A3283">
        <v>3259</v>
      </c>
      <c r="B3283">
        <v>1.0390778061449836E-2</v>
      </c>
      <c r="C3283">
        <v>-1.0390778061449836E-2</v>
      </c>
      <c r="L3283">
        <v>3259</v>
      </c>
      <c r="M3283">
        <v>1.3958315133493094E-2</v>
      </c>
      <c r="N3283">
        <v>-1.3958315133493094E-2</v>
      </c>
    </row>
    <row r="3284" spans="1:14" x14ac:dyDescent="0.45">
      <c r="A3284">
        <v>3260</v>
      </c>
      <c r="B3284">
        <v>1.8162290348360789E-2</v>
      </c>
      <c r="C3284">
        <v>-1.8162290348360789E-2</v>
      </c>
      <c r="L3284">
        <v>3260</v>
      </c>
      <c r="M3284">
        <v>5.6178849950759028E-3</v>
      </c>
      <c r="N3284">
        <v>-5.6178849950759028E-3</v>
      </c>
    </row>
    <row r="3285" spans="1:14" x14ac:dyDescent="0.45">
      <c r="A3285">
        <v>3261</v>
      </c>
      <c r="B3285">
        <v>-4.3934119793066963E-3</v>
      </c>
      <c r="C3285">
        <v>4.3934119793066963E-3</v>
      </c>
      <c r="L3285">
        <v>3261</v>
      </c>
      <c r="M3285">
        <v>2.35023010134034E-2</v>
      </c>
      <c r="N3285">
        <v>-2.35023010134034E-2</v>
      </c>
    </row>
    <row r="3286" spans="1:14" x14ac:dyDescent="0.45">
      <c r="A3286">
        <v>3262</v>
      </c>
      <c r="B3286">
        <v>9.1347760756864491E-3</v>
      </c>
      <c r="C3286">
        <v>-9.1347760756864491E-3</v>
      </c>
      <c r="L3286">
        <v>3262</v>
      </c>
      <c r="M3286">
        <v>1.2543609261913469E-2</v>
      </c>
      <c r="N3286">
        <v>-1.2543609261913469E-2</v>
      </c>
    </row>
    <row r="3287" spans="1:14" x14ac:dyDescent="0.45">
      <c r="A3287">
        <v>3263</v>
      </c>
      <c r="B3287">
        <v>1.0678611849853945E-2</v>
      </c>
      <c r="C3287">
        <v>-1.0678611849853945E-2</v>
      </c>
      <c r="L3287">
        <v>3263</v>
      </c>
      <c r="M3287">
        <v>9.503047388667708E-3</v>
      </c>
      <c r="N3287">
        <v>-9.503047388667708E-3</v>
      </c>
    </row>
    <row r="3288" spans="1:14" x14ac:dyDescent="0.45">
      <c r="A3288">
        <v>3264</v>
      </c>
      <c r="B3288">
        <v>2.6535636920116706E-2</v>
      </c>
      <c r="C3288">
        <v>-2.6535636920116706E-2</v>
      </c>
      <c r="L3288">
        <v>3264</v>
      </c>
      <c r="M3288">
        <v>-3.968330910851703E-3</v>
      </c>
      <c r="N3288">
        <v>3.968330910851703E-3</v>
      </c>
    </row>
    <row r="3289" spans="1:14" x14ac:dyDescent="0.45">
      <c r="A3289">
        <v>3265</v>
      </c>
      <c r="B3289">
        <v>2.2296630218165275E-2</v>
      </c>
      <c r="C3289">
        <v>-2.2296630218165275E-2</v>
      </c>
      <c r="L3289">
        <v>3265</v>
      </c>
      <c r="M3289">
        <v>-7.5884893353673436E-4</v>
      </c>
      <c r="N3289">
        <v>7.5884893353673436E-4</v>
      </c>
    </row>
    <row r="3290" spans="1:14" x14ac:dyDescent="0.45">
      <c r="A3290">
        <v>3266</v>
      </c>
      <c r="B3290">
        <v>2.1904129597614216E-2</v>
      </c>
      <c r="C3290">
        <v>-2.1904129597614216E-2</v>
      </c>
      <c r="L3290">
        <v>3266</v>
      </c>
      <c r="M3290">
        <v>-5.6881381645887321E-4</v>
      </c>
      <c r="N3290">
        <v>5.6881381645887321E-4</v>
      </c>
    </row>
    <row r="3291" spans="1:14" x14ac:dyDescent="0.45">
      <c r="A3291">
        <v>3267</v>
      </c>
      <c r="B3291">
        <v>9.6842769444579306E-3</v>
      </c>
      <c r="C3291">
        <v>-9.6842769444579306E-3</v>
      </c>
      <c r="L3291">
        <v>3267</v>
      </c>
      <c r="M3291">
        <v>9.2707822455725467E-3</v>
      </c>
      <c r="N3291">
        <v>-9.2707822455725467E-3</v>
      </c>
    </row>
    <row r="3292" spans="1:14" x14ac:dyDescent="0.45">
      <c r="A3292">
        <v>3268</v>
      </c>
      <c r="B3292">
        <v>8.8207755792456023E-3</v>
      </c>
      <c r="C3292">
        <v>-8.8207755792456023E-3</v>
      </c>
      <c r="L3292">
        <v>3268</v>
      </c>
      <c r="M3292">
        <v>9.7564275447715211E-3</v>
      </c>
      <c r="N3292">
        <v>-9.7564275447715211E-3</v>
      </c>
    </row>
    <row r="3293" spans="1:14" x14ac:dyDescent="0.45">
      <c r="A3293">
        <v>3269</v>
      </c>
      <c r="B3293">
        <v>8.4282749586945451E-3</v>
      </c>
      <c r="C3293">
        <v>-8.4282749586945451E-3</v>
      </c>
      <c r="L3293">
        <v>3269</v>
      </c>
      <c r="M3293">
        <v>9.9675776748580323E-3</v>
      </c>
      <c r="N3293">
        <v>-9.9675776748580323E-3</v>
      </c>
    </row>
    <row r="3294" spans="1:14" x14ac:dyDescent="0.45">
      <c r="A3294">
        <v>3270</v>
      </c>
      <c r="B3294">
        <v>2.2479797174422434E-2</v>
      </c>
      <c r="C3294">
        <v>-2.2479797174422434E-2</v>
      </c>
      <c r="L3294">
        <v>3270</v>
      </c>
      <c r="M3294">
        <v>-1.5189894018481738E-3</v>
      </c>
      <c r="N3294">
        <v>1.5189894018481738E-3</v>
      </c>
    </row>
    <row r="3295" spans="1:14" x14ac:dyDescent="0.45">
      <c r="A3295">
        <v>3271</v>
      </c>
      <c r="B3295">
        <v>2.0360293823446719E-2</v>
      </c>
      <c r="C3295">
        <v>-2.0360293823446719E-2</v>
      </c>
      <c r="L3295">
        <v>3271</v>
      </c>
      <c r="M3295">
        <v>-8.3168517259897892E-5</v>
      </c>
      <c r="N3295">
        <v>8.3168517259897892E-5</v>
      </c>
    </row>
    <row r="3296" spans="1:14" x14ac:dyDescent="0.45">
      <c r="A3296">
        <v>3272</v>
      </c>
      <c r="B3296">
        <v>1.2300947748131653E-2</v>
      </c>
      <c r="C3296">
        <v>-1.2300947748131653E-2</v>
      </c>
      <c r="L3296">
        <v>3272</v>
      </c>
      <c r="M3296">
        <v>5.4067348649893916E-3</v>
      </c>
      <c r="N3296">
        <v>-5.4067348649893916E-3</v>
      </c>
    </row>
    <row r="3297" spans="1:14" x14ac:dyDescent="0.45">
      <c r="A3297">
        <v>3273</v>
      </c>
      <c r="B3297">
        <v>5.9686044032412457E-3</v>
      </c>
      <c r="C3297">
        <v>-5.9686044032412457E-3</v>
      </c>
      <c r="L3297">
        <v>3273</v>
      </c>
      <c r="M3297">
        <v>1.009426775290994E-2</v>
      </c>
      <c r="N3297">
        <v>-1.009426775290994E-2</v>
      </c>
    </row>
    <row r="3298" spans="1:14" x14ac:dyDescent="0.45">
      <c r="A3298">
        <v>3274</v>
      </c>
      <c r="B3298">
        <v>1.2300947748131653E-2</v>
      </c>
      <c r="C3298">
        <v>-1.2300947748131653E-2</v>
      </c>
      <c r="L3298">
        <v>3274</v>
      </c>
      <c r="M3298">
        <v>4.8788595397731144E-3</v>
      </c>
      <c r="N3298">
        <v>-4.8788595397731144E-3</v>
      </c>
    </row>
    <row r="3299" spans="1:14" x14ac:dyDescent="0.45">
      <c r="A3299">
        <v>3275</v>
      </c>
      <c r="B3299">
        <v>1.6252120661678974E-2</v>
      </c>
      <c r="C3299">
        <v>-1.6252120661678974E-2</v>
      </c>
      <c r="L3299">
        <v>3275</v>
      </c>
      <c r="M3299">
        <v>1.4582274323716336E-3</v>
      </c>
      <c r="N3299">
        <v>-1.4582274323716336E-3</v>
      </c>
    </row>
    <row r="3300" spans="1:14" x14ac:dyDescent="0.45">
      <c r="A3300">
        <v>3276</v>
      </c>
      <c r="B3300">
        <v>7.3554399291883184E-3</v>
      </c>
      <c r="C3300">
        <v>-7.3554399291883184E-3</v>
      </c>
      <c r="L3300">
        <v>3276</v>
      </c>
      <c r="M3300">
        <v>7.6660412569150614E-3</v>
      </c>
      <c r="N3300">
        <v>-7.6660412569150614E-3</v>
      </c>
    </row>
    <row r="3301" spans="1:14" x14ac:dyDescent="0.45">
      <c r="A3301">
        <v>3277</v>
      </c>
      <c r="B3301">
        <v>-2.0485937421900087E-2</v>
      </c>
      <c r="C3301">
        <v>2.0485937421900087E-2</v>
      </c>
      <c r="L3301">
        <v>3277</v>
      </c>
      <c r="M3301">
        <v>2.9646769798920874E-2</v>
      </c>
      <c r="N3301">
        <v>-2.9646769798920874E-2</v>
      </c>
    </row>
    <row r="3302" spans="1:14" x14ac:dyDescent="0.45">
      <c r="A3302">
        <v>3278</v>
      </c>
      <c r="B3302">
        <v>-1.7529099413748785E-2</v>
      </c>
      <c r="C3302">
        <v>1.7529099413748785E-2</v>
      </c>
      <c r="L3302">
        <v>3278</v>
      </c>
      <c r="M3302">
        <v>2.6331712756562646E-2</v>
      </c>
      <c r="N3302">
        <v>-2.6331712756562646E-2</v>
      </c>
    </row>
    <row r="3303" spans="1:14" x14ac:dyDescent="0.45">
      <c r="A3303">
        <v>3279</v>
      </c>
      <c r="B3303">
        <v>-1.3842405550819146E-3</v>
      </c>
      <c r="C3303">
        <v>1.3842405550819146E-3</v>
      </c>
      <c r="L3303">
        <v>3279</v>
      </c>
      <c r="M3303">
        <v>1.3240404691198956E-2</v>
      </c>
      <c r="N3303">
        <v>-1.3240404691198956E-2</v>
      </c>
    </row>
    <row r="3304" spans="1:14" x14ac:dyDescent="0.45">
      <c r="A3304">
        <v>3280</v>
      </c>
      <c r="B3304">
        <v>1.3242949237454194E-2</v>
      </c>
      <c r="C3304">
        <v>-1.3242949237454194E-2</v>
      </c>
      <c r="L3304">
        <v>3280</v>
      </c>
      <c r="M3304">
        <v>6.9808696406019246E-4</v>
      </c>
      <c r="N3304">
        <v>-6.9808696406019246E-4</v>
      </c>
    </row>
    <row r="3305" spans="1:14" x14ac:dyDescent="0.45">
      <c r="A3305">
        <v>3281</v>
      </c>
      <c r="B3305">
        <v>4.5294354612206988E-3</v>
      </c>
      <c r="C3305">
        <v>-4.5294354612206988E-3</v>
      </c>
      <c r="L3305">
        <v>3281</v>
      </c>
      <c r="M3305">
        <v>6.3780254633873431E-3</v>
      </c>
      <c r="N3305">
        <v>-6.3780254633873431E-3</v>
      </c>
    </row>
    <row r="3306" spans="1:14" x14ac:dyDescent="0.45">
      <c r="A3306">
        <v>3282</v>
      </c>
      <c r="B3306">
        <v>1.4996118675915587E-2</v>
      </c>
      <c r="C3306">
        <v>-1.4996118675915587E-2</v>
      </c>
      <c r="L3306">
        <v>3282</v>
      </c>
      <c r="M3306">
        <v>-2.532510026263428E-3</v>
      </c>
      <c r="N3306">
        <v>2.532510026263428E-3</v>
      </c>
    </row>
    <row r="3307" spans="1:14" x14ac:dyDescent="0.45">
      <c r="A3307">
        <v>3283</v>
      </c>
      <c r="B3307">
        <v>9.2394429078333992E-3</v>
      </c>
      <c r="C3307">
        <v>-9.2394429078333992E-3</v>
      </c>
      <c r="L3307">
        <v>3283</v>
      </c>
      <c r="M3307">
        <v>1.0570421852072621E-3</v>
      </c>
      <c r="N3307">
        <v>-1.0570421852072621E-3</v>
      </c>
    </row>
    <row r="3308" spans="1:14" x14ac:dyDescent="0.45">
      <c r="A3308">
        <v>3284</v>
      </c>
      <c r="B3308">
        <v>1.7455789231368889E-2</v>
      </c>
      <c r="C3308">
        <v>-1.7455789231368889E-2</v>
      </c>
      <c r="L3308">
        <v>3284</v>
      </c>
      <c r="M3308">
        <v>-5.8686820816303041E-3</v>
      </c>
      <c r="N3308">
        <v>5.8686820816303041E-3</v>
      </c>
    </row>
    <row r="3309" spans="1:14" x14ac:dyDescent="0.45">
      <c r="A3309">
        <v>3285</v>
      </c>
      <c r="B3309">
        <v>6.4919385639759901E-3</v>
      </c>
      <c r="C3309">
        <v>-6.4919385639759901E-3</v>
      </c>
      <c r="L3309">
        <v>3285</v>
      </c>
      <c r="M3309">
        <v>2.9362783429772114E-3</v>
      </c>
      <c r="N3309">
        <v>-2.9362783429772114E-3</v>
      </c>
    </row>
    <row r="3310" spans="1:14" x14ac:dyDescent="0.45">
      <c r="A3310">
        <v>3286</v>
      </c>
      <c r="B3310">
        <v>-3.425243781947418E-3</v>
      </c>
      <c r="C3310">
        <v>3.425243781947418E-3</v>
      </c>
      <c r="L3310">
        <v>3286</v>
      </c>
      <c r="M3310">
        <v>1.0748833156178124E-2</v>
      </c>
      <c r="N3310">
        <v>-1.0748833156178124E-2</v>
      </c>
    </row>
    <row r="3311" spans="1:14" x14ac:dyDescent="0.45">
      <c r="A3311">
        <v>3287</v>
      </c>
      <c r="B3311">
        <v>-3.5822440301678405E-3</v>
      </c>
      <c r="C3311">
        <v>3.5822440301678405E-3</v>
      </c>
      <c r="L3311">
        <v>3287</v>
      </c>
      <c r="M3311">
        <v>9.4608173626504061E-3</v>
      </c>
      <c r="N3311">
        <v>-9.4608173626504061E-3</v>
      </c>
    </row>
    <row r="3312" spans="1:14" x14ac:dyDescent="0.45">
      <c r="A3312">
        <v>3288</v>
      </c>
      <c r="B3312">
        <v>1.26149482445725E-2</v>
      </c>
      <c r="C3312">
        <v>-1.26149482445725E-2</v>
      </c>
      <c r="L3312">
        <v>3288</v>
      </c>
      <c r="M3312">
        <v>-4.2005960539468661E-3</v>
      </c>
      <c r="N3312">
        <v>4.2005960539468661E-3</v>
      </c>
    </row>
    <row r="3313" spans="1:14" x14ac:dyDescent="0.45">
      <c r="A3313">
        <v>3289</v>
      </c>
      <c r="B3313">
        <v>-7.5905153245053175E-5</v>
      </c>
      <c r="C3313">
        <v>7.5905153245053175E-5</v>
      </c>
      <c r="L3313">
        <v>3289</v>
      </c>
      <c r="M3313">
        <v>5.8923801641883669E-3</v>
      </c>
      <c r="N3313">
        <v>-5.8923801641883669E-3</v>
      </c>
    </row>
    <row r="3314" spans="1:14" x14ac:dyDescent="0.45">
      <c r="A3314">
        <v>3290</v>
      </c>
      <c r="B3314">
        <v>-1.3842405550819146E-3</v>
      </c>
      <c r="C3314">
        <v>1.3842405550819146E-3</v>
      </c>
      <c r="L3314">
        <v>3290</v>
      </c>
      <c r="M3314">
        <v>6.3357954373700412E-3</v>
      </c>
      <c r="N3314">
        <v>-6.3357954373700412E-3</v>
      </c>
    </row>
    <row r="3315" spans="1:14" x14ac:dyDescent="0.45">
      <c r="A3315">
        <v>3291</v>
      </c>
      <c r="B3315">
        <v>1.9496792458234387E-2</v>
      </c>
      <c r="C3315">
        <v>-1.9496792458234387E-2</v>
      </c>
      <c r="L3315">
        <v>3291</v>
      </c>
      <c r="M3315">
        <v>-1.0535099956542199E-2</v>
      </c>
      <c r="N3315">
        <v>1.0535099956542199E-2</v>
      </c>
    </row>
    <row r="3316" spans="1:14" x14ac:dyDescent="0.45">
      <c r="A3316">
        <v>3292</v>
      </c>
      <c r="B3316">
        <v>9.9721107328620412E-3</v>
      </c>
      <c r="C3316">
        <v>-9.9721107328620412E-3</v>
      </c>
      <c r="L3316">
        <v>3292</v>
      </c>
      <c r="M3316">
        <v>-3.4615705986440768E-3</v>
      </c>
      <c r="N3316">
        <v>3.4615705986440768E-3</v>
      </c>
    </row>
    <row r="3317" spans="1:14" x14ac:dyDescent="0.45">
      <c r="A3317">
        <v>3293</v>
      </c>
      <c r="B3317">
        <v>-7.1409163231641037E-3</v>
      </c>
      <c r="C3317">
        <v>7.1409163231641037E-3</v>
      </c>
      <c r="L3317">
        <v>3293</v>
      </c>
      <c r="M3317">
        <v>1.0073152739901288E-2</v>
      </c>
      <c r="N3317">
        <v>-1.0073152739901288E-2</v>
      </c>
    </row>
    <row r="3318" spans="1:14" x14ac:dyDescent="0.45">
      <c r="A3318">
        <v>3294</v>
      </c>
      <c r="B3318">
        <v>-6.2540602201653465E-4</v>
      </c>
      <c r="C3318">
        <v>6.2540602201653465E-4</v>
      </c>
      <c r="L3318">
        <v>3294</v>
      </c>
      <c r="M3318">
        <v>3.6753037982800003E-3</v>
      </c>
      <c r="N3318">
        <v>-3.6753037982800003E-3</v>
      </c>
    </row>
    <row r="3319" spans="1:14" x14ac:dyDescent="0.45">
      <c r="A3319">
        <v>3295</v>
      </c>
      <c r="B3319">
        <v>3.2472667674205745E-3</v>
      </c>
      <c r="C3319">
        <v>-3.2472667674205745E-3</v>
      </c>
      <c r="L3319">
        <v>3295</v>
      </c>
      <c r="M3319">
        <v>-1.0755741286664995E-3</v>
      </c>
      <c r="N3319">
        <v>1.0755741286664995E-3</v>
      </c>
    </row>
    <row r="3320" spans="1:14" x14ac:dyDescent="0.45">
      <c r="A3320">
        <v>3296</v>
      </c>
      <c r="B3320">
        <v>4.0061013004859536E-3</v>
      </c>
      <c r="C3320">
        <v>-4.0061013004859536E-3</v>
      </c>
      <c r="L3320">
        <v>3296</v>
      </c>
      <c r="M3320">
        <v>-2.8070051953758913E-3</v>
      </c>
      <c r="N3320">
        <v>2.8070051953758913E-3</v>
      </c>
    </row>
    <row r="3321" spans="1:14" x14ac:dyDescent="0.45">
      <c r="A3321">
        <v>3297</v>
      </c>
      <c r="B3321">
        <v>-2.3524087524411912E-3</v>
      </c>
      <c r="C3321">
        <v>2.3524087524411912E-3</v>
      </c>
      <c r="L3321">
        <v>3297</v>
      </c>
      <c r="M3321">
        <v>1.9649877445792599E-3</v>
      </c>
      <c r="N3321">
        <v>-1.9649877445792599E-3</v>
      </c>
    </row>
    <row r="3322" spans="1:14" x14ac:dyDescent="0.45">
      <c r="A3322">
        <v>3298</v>
      </c>
      <c r="B3322">
        <v>-4.6550790596740672E-3</v>
      </c>
      <c r="C3322">
        <v>4.6550790596740672E-3</v>
      </c>
      <c r="L3322">
        <v>3298</v>
      </c>
      <c r="M3322">
        <v>3.4852686812021404E-3</v>
      </c>
      <c r="N3322">
        <v>-3.4852686812021404E-3</v>
      </c>
    </row>
    <row r="3323" spans="1:14" x14ac:dyDescent="0.45">
      <c r="A3323">
        <v>3299</v>
      </c>
      <c r="B3323">
        <v>5.9162709871677707E-3</v>
      </c>
      <c r="C3323">
        <v>-5.9162709871677707E-3</v>
      </c>
      <c r="L3323">
        <v>3299</v>
      </c>
      <c r="M3323">
        <v>-5.6786469645524447E-3</v>
      </c>
      <c r="N3323">
        <v>5.6786469645524447E-3</v>
      </c>
    </row>
    <row r="3324" spans="1:14" x14ac:dyDescent="0.45">
      <c r="A3324">
        <v>3300</v>
      </c>
      <c r="B3324">
        <v>-6.5157273005327261E-4</v>
      </c>
      <c r="C3324">
        <v>6.5157273005327261E-4</v>
      </c>
      <c r="L3324">
        <v>3300</v>
      </c>
      <c r="M3324">
        <v>-4.2100872539831569E-4</v>
      </c>
      <c r="N3324">
        <v>4.2100872539831569E-4</v>
      </c>
    </row>
    <row r="3325" spans="1:14" x14ac:dyDescent="0.45">
      <c r="A3325">
        <v>3301</v>
      </c>
      <c r="B3325">
        <v>-3.0589098694330952E-3</v>
      </c>
      <c r="C3325">
        <v>3.0589098694330952E-3</v>
      </c>
      <c r="L3325">
        <v>3301</v>
      </c>
      <c r="M3325">
        <v>1.4582274323716336E-3</v>
      </c>
      <c r="N3325">
        <v>-1.4582274323716336E-3</v>
      </c>
    </row>
    <row r="3326" spans="1:14" x14ac:dyDescent="0.45">
      <c r="A3326">
        <v>3302</v>
      </c>
      <c r="B3326">
        <v>-3.3467436578372058E-3</v>
      </c>
      <c r="C3326">
        <v>3.3467436578372058E-3</v>
      </c>
      <c r="L3326">
        <v>3302</v>
      </c>
      <c r="M3326">
        <v>1.0570421852072621E-3</v>
      </c>
      <c r="N3326">
        <v>-1.0570421852072621E-3</v>
      </c>
    </row>
    <row r="3327" spans="1:14" x14ac:dyDescent="0.45">
      <c r="A3327">
        <v>3303</v>
      </c>
      <c r="B3327">
        <v>-3.1374099935433074E-3</v>
      </c>
      <c r="C3327">
        <v>3.1374099935433074E-3</v>
      </c>
      <c r="L3327">
        <v>3303</v>
      </c>
      <c r="M3327">
        <v>2.1244166486121714E-4</v>
      </c>
      <c r="N3327">
        <v>-2.1244166486121714E-4</v>
      </c>
    </row>
    <row r="3328" spans="1:14" x14ac:dyDescent="0.45">
      <c r="A3328">
        <v>3304</v>
      </c>
      <c r="B3328">
        <v>-2.5588445489063853E-2</v>
      </c>
      <c r="C3328">
        <v>2.5588445489063853E-2</v>
      </c>
      <c r="L3328">
        <v>3304</v>
      </c>
      <c r="M3328">
        <v>1.7611212383989737E-2</v>
      </c>
      <c r="N3328">
        <v>-1.7611212383989737E-2</v>
      </c>
    </row>
    <row r="3329" spans="1:14" x14ac:dyDescent="0.45">
      <c r="A3329">
        <v>3305</v>
      </c>
      <c r="B3329">
        <v>1.0050610856972252E-2</v>
      </c>
      <c r="C3329">
        <v>-1.0050610856972252E-2</v>
      </c>
      <c r="L3329">
        <v>3305</v>
      </c>
      <c r="M3329">
        <v>-1.1168550346801732E-2</v>
      </c>
      <c r="N3329">
        <v>1.1168550346801732E-2</v>
      </c>
    </row>
    <row r="3330" spans="1:14" x14ac:dyDescent="0.45">
      <c r="A3330">
        <v>3306</v>
      </c>
      <c r="B3330">
        <v>2.0174314896939244E-3</v>
      </c>
      <c r="C3330">
        <v>-2.0174314896939244E-3</v>
      </c>
      <c r="L3330">
        <v>3306</v>
      </c>
      <c r="M3330">
        <v>-5.7631070165870485E-3</v>
      </c>
      <c r="N3330">
        <v>5.7631070165870485E-3</v>
      </c>
    </row>
    <row r="3331" spans="1:14" x14ac:dyDescent="0.45">
      <c r="A3331">
        <v>3307</v>
      </c>
      <c r="B3331">
        <v>-5.1522465123720763E-3</v>
      </c>
      <c r="C3331">
        <v>5.1522465123720763E-3</v>
      </c>
      <c r="L3331">
        <v>3307</v>
      </c>
      <c r="M3331">
        <v>-5.8992882946752503E-4</v>
      </c>
      <c r="N3331">
        <v>5.8992882946752503E-4</v>
      </c>
    </row>
    <row r="3332" spans="1:14" x14ac:dyDescent="0.45">
      <c r="A3332">
        <v>3308</v>
      </c>
      <c r="B3332">
        <v>-2.3290540146547571E-4</v>
      </c>
      <c r="C3332">
        <v>2.3290540146547571E-4</v>
      </c>
      <c r="L3332">
        <v>3308</v>
      </c>
      <c r="M3332">
        <v>-4.9396215092496537E-3</v>
      </c>
      <c r="N3332">
        <v>4.9396215092496537E-3</v>
      </c>
    </row>
    <row r="3333" spans="1:14" x14ac:dyDescent="0.45">
      <c r="A3333">
        <v>3309</v>
      </c>
      <c r="B3333">
        <v>-3.3467436578372058E-3</v>
      </c>
      <c r="C3333">
        <v>3.3467436578372058E-3</v>
      </c>
      <c r="L3333">
        <v>3309</v>
      </c>
      <c r="M3333">
        <v>-2.5536250392720781E-3</v>
      </c>
      <c r="N3333">
        <v>2.5536250392720781E-3</v>
      </c>
    </row>
    <row r="3334" spans="1:14" x14ac:dyDescent="0.45">
      <c r="A3334">
        <v>3310</v>
      </c>
      <c r="B3334">
        <v>-1.5412408033023371E-3</v>
      </c>
      <c r="C3334">
        <v>1.5412408033023371E-3</v>
      </c>
      <c r="L3334">
        <v>3310</v>
      </c>
      <c r="M3334">
        <v>-5.2141166783621186E-3</v>
      </c>
      <c r="N3334">
        <v>5.2141166783621186E-3</v>
      </c>
    </row>
    <row r="3335" spans="1:14" x14ac:dyDescent="0.45">
      <c r="A3335">
        <v>3311</v>
      </c>
      <c r="B3335">
        <v>3.011766395089939E-3</v>
      </c>
      <c r="C3335">
        <v>-3.011766395089939E-3</v>
      </c>
      <c r="L3335">
        <v>3311</v>
      </c>
      <c r="M3335">
        <v>-9.7960745012394095E-3</v>
      </c>
      <c r="N3335">
        <v>9.7960745012394095E-3</v>
      </c>
    </row>
    <row r="3336" spans="1:14" x14ac:dyDescent="0.45">
      <c r="A3336">
        <v>3312</v>
      </c>
      <c r="B3336">
        <v>-1.8889768231659117E-2</v>
      </c>
      <c r="C3336">
        <v>1.8889768231659117E-2</v>
      </c>
      <c r="L3336">
        <v>3312</v>
      </c>
      <c r="M3336">
        <v>6.969245827629574E-3</v>
      </c>
      <c r="N3336">
        <v>-6.969245827629574E-3</v>
      </c>
    </row>
    <row r="3337" spans="1:14" x14ac:dyDescent="0.45">
      <c r="A3337">
        <v>3313</v>
      </c>
      <c r="B3337">
        <v>-2.8757429131759365E-3</v>
      </c>
      <c r="C3337">
        <v>2.8757429131759365E-3</v>
      </c>
      <c r="L3337">
        <v>3313</v>
      </c>
      <c r="M3337">
        <v>-7.2200429141839736E-3</v>
      </c>
      <c r="N3337">
        <v>7.2200429141839736E-3</v>
      </c>
    </row>
    <row r="3338" spans="1:14" x14ac:dyDescent="0.45">
      <c r="A3338">
        <v>3314</v>
      </c>
      <c r="B3338">
        <v>2.3837654022082462E-3</v>
      </c>
      <c r="C3338">
        <v>-2.3837654022082462E-3</v>
      </c>
      <c r="L3338">
        <v>3314</v>
      </c>
      <c r="M3338">
        <v>-1.1970920841130477E-2</v>
      </c>
      <c r="N3338">
        <v>1.1970920841130477E-2</v>
      </c>
    </row>
    <row r="3339" spans="1:14" x14ac:dyDescent="0.45">
      <c r="A3339">
        <v>3315</v>
      </c>
      <c r="B3339">
        <v>-1.7058098669087508E-2</v>
      </c>
      <c r="C3339">
        <v>1.7058098669087508E-2</v>
      </c>
      <c r="L3339">
        <v>3315</v>
      </c>
      <c r="M3339">
        <v>3.5063836942107914E-3</v>
      </c>
      <c r="N3339">
        <v>-3.5063836942107914E-3</v>
      </c>
    </row>
    <row r="3340" spans="1:14" x14ac:dyDescent="0.45">
      <c r="A3340">
        <v>3316</v>
      </c>
      <c r="B3340">
        <v>-3.0717120264264347E-2</v>
      </c>
      <c r="C3340">
        <v>3.0717120264264347E-2</v>
      </c>
      <c r="L3340">
        <v>3316</v>
      </c>
      <c r="M3340">
        <v>1.391608510747579E-2</v>
      </c>
      <c r="N3340">
        <v>-1.391608510747579E-2</v>
      </c>
    </row>
    <row r="3341" spans="1:14" x14ac:dyDescent="0.45">
      <c r="A3341">
        <v>3317</v>
      </c>
      <c r="B3341">
        <v>-1.0207186128179113E-4</v>
      </c>
      <c r="C3341">
        <v>1.0207186128179113E-4</v>
      </c>
      <c r="L3341">
        <v>3317</v>
      </c>
      <c r="M3341">
        <v>-1.1780885724052618E-2</v>
      </c>
      <c r="N3341">
        <v>1.1780885724052618E-2</v>
      </c>
    </row>
    <row r="3342" spans="1:14" x14ac:dyDescent="0.45">
      <c r="A3342">
        <v>3318</v>
      </c>
      <c r="B3342">
        <v>4.4771020451472238E-3</v>
      </c>
      <c r="C3342">
        <v>-4.4771020451472238E-3</v>
      </c>
      <c r="L3342">
        <v>3318</v>
      </c>
      <c r="M3342">
        <v>-1.6236153468878002E-2</v>
      </c>
      <c r="N3342">
        <v>1.6236153468878002E-2</v>
      </c>
    </row>
    <row r="3343" spans="1:14" x14ac:dyDescent="0.45">
      <c r="A3343">
        <v>3319</v>
      </c>
      <c r="B3343">
        <v>-1.1458423149225743E-2</v>
      </c>
      <c r="C3343">
        <v>1.1458423149225743E-2</v>
      </c>
      <c r="L3343">
        <v>3319</v>
      </c>
      <c r="M3343">
        <v>-4.8973914832323518E-3</v>
      </c>
      <c r="N3343">
        <v>4.8973914832323518E-3</v>
      </c>
    </row>
    <row r="3344" spans="1:14" x14ac:dyDescent="0.45">
      <c r="A3344">
        <v>3320</v>
      </c>
      <c r="B3344">
        <v>-1.2976092215356503E-2</v>
      </c>
      <c r="C3344">
        <v>1.2976092215356503E-2</v>
      </c>
      <c r="L3344">
        <v>3320</v>
      </c>
      <c r="M3344">
        <v>-4.1583660279295625E-3</v>
      </c>
      <c r="N3344">
        <v>4.1583660279295625E-3</v>
      </c>
    </row>
    <row r="3345" spans="1:14" x14ac:dyDescent="0.45">
      <c r="A3345">
        <v>3321</v>
      </c>
      <c r="B3345">
        <v>-1.6848765004793612E-2</v>
      </c>
      <c r="C3345">
        <v>1.6848765004793612E-2</v>
      </c>
      <c r="L3345">
        <v>3321</v>
      </c>
      <c r="M3345">
        <v>-1.2867242587530124E-3</v>
      </c>
      <c r="N3345">
        <v>1.2867242587530124E-3</v>
      </c>
    </row>
    <row r="3346" spans="1:14" x14ac:dyDescent="0.45">
      <c r="A3346">
        <v>3322</v>
      </c>
      <c r="B3346">
        <v>-1.8471100903071323E-2</v>
      </c>
      <c r="C3346">
        <v>1.8471100903071323E-2</v>
      </c>
      <c r="L3346">
        <v>3322</v>
      </c>
      <c r="M3346">
        <v>-7.7996394654538444E-4</v>
      </c>
      <c r="N3346">
        <v>7.7996394654538444E-4</v>
      </c>
    </row>
    <row r="3347" spans="1:14" x14ac:dyDescent="0.45">
      <c r="A3347">
        <v>3323</v>
      </c>
      <c r="B3347">
        <v>-1.3080759047503452E-2</v>
      </c>
      <c r="C3347">
        <v>1.3080759047503452E-2</v>
      </c>
      <c r="L3347">
        <v>3323</v>
      </c>
      <c r="M3347">
        <v>-8.3391386036424826E-3</v>
      </c>
      <c r="N3347">
        <v>8.3391386036424826E-3</v>
      </c>
    </row>
    <row r="3348" spans="1:14" x14ac:dyDescent="0.45">
      <c r="A3348">
        <v>3324</v>
      </c>
      <c r="B3348">
        <v>-5.2830800525557609E-3</v>
      </c>
      <c r="C3348">
        <v>5.2830800525557609E-3</v>
      </c>
      <c r="L3348">
        <v>3324</v>
      </c>
      <c r="M3348">
        <v>-1.6426188585955862E-2</v>
      </c>
      <c r="N3348">
        <v>1.6426188585955862E-2</v>
      </c>
    </row>
    <row r="3349" spans="1:14" x14ac:dyDescent="0.45">
      <c r="A3349">
        <v>3325</v>
      </c>
      <c r="B3349">
        <v>-1.4179760785046415E-2</v>
      </c>
      <c r="C3349">
        <v>1.4179760785046415E-2</v>
      </c>
      <c r="L3349">
        <v>3325</v>
      </c>
      <c r="M3349">
        <v>-1.0408409878490295E-2</v>
      </c>
      <c r="N3349">
        <v>1.0408409878490295E-2</v>
      </c>
    </row>
    <row r="3350" spans="1:14" x14ac:dyDescent="0.45">
      <c r="A3350">
        <v>3326</v>
      </c>
      <c r="B3350">
        <v>-5.9110810454374545E-3</v>
      </c>
      <c r="C3350">
        <v>5.9110810454374545E-3</v>
      </c>
      <c r="L3350">
        <v>3326</v>
      </c>
      <c r="M3350">
        <v>-1.9023335186019948E-2</v>
      </c>
      <c r="N3350">
        <v>1.9023335186019948E-2</v>
      </c>
    </row>
    <row r="3351" spans="1:14" x14ac:dyDescent="0.45">
      <c r="A3351">
        <v>3327</v>
      </c>
      <c r="B3351">
        <v>-1.6691764756573191E-2</v>
      </c>
      <c r="C3351">
        <v>1.6691764756573191E-2</v>
      </c>
      <c r="L3351">
        <v>3327</v>
      </c>
      <c r="M3351">
        <v>-1.1421930502905547E-2</v>
      </c>
      <c r="N3351">
        <v>1.1421930502905547E-2</v>
      </c>
    </row>
    <row r="3352" spans="1:14" x14ac:dyDescent="0.45">
      <c r="A3352">
        <v>3328</v>
      </c>
      <c r="B3352">
        <v>-1.4310594325230104E-2</v>
      </c>
      <c r="C3352">
        <v>1.4310594325230104E-2</v>
      </c>
      <c r="L3352">
        <v>3328</v>
      </c>
      <c r="M3352">
        <v>-2.096591638281585E-2</v>
      </c>
      <c r="N3352">
        <v>2.096591638281585E-2</v>
      </c>
    </row>
    <row r="3353" spans="1:14" x14ac:dyDescent="0.45">
      <c r="A3353">
        <v>3329</v>
      </c>
      <c r="B3353">
        <v>-1.9256102144173434E-2</v>
      </c>
      <c r="C3353">
        <v>1.9256102144173434E-2</v>
      </c>
      <c r="L3353">
        <v>3329</v>
      </c>
      <c r="M3353">
        <v>-1.7418594197362462E-2</v>
      </c>
      <c r="N3353">
        <v>1.7418594197362462E-2</v>
      </c>
    </row>
    <row r="3354" spans="1:14" x14ac:dyDescent="0.45">
      <c r="A3354">
        <v>3330</v>
      </c>
      <c r="B3354">
        <v>-2.3782942634528979E-2</v>
      </c>
      <c r="C3354">
        <v>2.3782942634528979E-2</v>
      </c>
      <c r="L3354">
        <v>3330</v>
      </c>
      <c r="M3354">
        <v>-2.4323203451191381E-2</v>
      </c>
      <c r="N3354">
        <v>2.4323203451191381E-2</v>
      </c>
    </row>
    <row r="3355" spans="1:14" x14ac:dyDescent="0.45">
      <c r="A3355">
        <v>3331</v>
      </c>
      <c r="B3355">
        <v>3.7630321127693288E-2</v>
      </c>
      <c r="C3355">
        <v>-3.7630321127693288E-2</v>
      </c>
      <c r="L3355">
        <v>3331</v>
      </c>
      <c r="M3355">
        <v>3.2687331672166628E-2</v>
      </c>
      <c r="N3355">
        <v>-3.2687331672166628E-2</v>
      </c>
    </row>
    <row r="3356" spans="1:14" x14ac:dyDescent="0.45">
      <c r="A3356">
        <v>3332</v>
      </c>
      <c r="B3356">
        <v>3.3652981506109229E-2</v>
      </c>
      <c r="C3356">
        <v>-3.3652981506109229E-2</v>
      </c>
      <c r="L3356">
        <v>3332</v>
      </c>
      <c r="M3356">
        <v>3.3637507257555932E-2</v>
      </c>
      <c r="N3356">
        <v>-3.3637507257555932E-2</v>
      </c>
    </row>
    <row r="3357" spans="1:14" x14ac:dyDescent="0.45">
      <c r="A3357">
        <v>3333</v>
      </c>
      <c r="B3357">
        <v>3.7211653799105487E-2</v>
      </c>
      <c r="C3357">
        <v>-3.7211653799105487E-2</v>
      </c>
      <c r="L3357">
        <v>3333</v>
      </c>
      <c r="M3357">
        <v>2.8126488862297992E-2</v>
      </c>
      <c r="N3357">
        <v>-2.8126488862297992E-2</v>
      </c>
    </row>
    <row r="3358" spans="1:14" x14ac:dyDescent="0.45">
      <c r="A3358">
        <v>3334</v>
      </c>
      <c r="B3358">
        <v>2.4232966612883829E-2</v>
      </c>
      <c r="C3358">
        <v>-2.4232966612883829E-2</v>
      </c>
      <c r="L3358">
        <v>3334</v>
      </c>
      <c r="M3358">
        <v>3.817723505441592E-2</v>
      </c>
      <c r="N3358">
        <v>-3.817723505441592E-2</v>
      </c>
    </row>
    <row r="3359" spans="1:14" x14ac:dyDescent="0.45">
      <c r="A3359">
        <v>3335</v>
      </c>
      <c r="B3359">
        <v>5.0635175021951688E-2</v>
      </c>
      <c r="C3359">
        <v>0.94936482497804831</v>
      </c>
      <c r="L3359">
        <v>3335</v>
      </c>
      <c r="M3359">
        <v>1.5330790979055417E-2</v>
      </c>
      <c r="N3359">
        <v>0.98466920902094457</v>
      </c>
    </row>
    <row r="3360" spans="1:14" x14ac:dyDescent="0.45">
      <c r="A3360">
        <v>3336</v>
      </c>
      <c r="B3360">
        <v>2.8262639650541363E-2</v>
      </c>
      <c r="C3360">
        <v>-2.8262639650541363E-2</v>
      </c>
      <c r="L3360">
        <v>3336</v>
      </c>
      <c r="M3360">
        <v>3.1251510787578353E-2</v>
      </c>
      <c r="N3360">
        <v>-3.1251510787578353E-2</v>
      </c>
    </row>
    <row r="3361" spans="1:14" x14ac:dyDescent="0.45">
      <c r="A3361">
        <v>3337</v>
      </c>
      <c r="B3361">
        <v>2.5802969095088057E-2</v>
      </c>
      <c r="C3361">
        <v>-2.5802969095088057E-2</v>
      </c>
      <c r="L3361">
        <v>3337</v>
      </c>
      <c r="M3361">
        <v>3.2243916398984961E-2</v>
      </c>
      <c r="N3361">
        <v>-3.2243916398984961E-2</v>
      </c>
    </row>
    <row r="3362" spans="1:14" x14ac:dyDescent="0.45">
      <c r="A3362">
        <v>3338</v>
      </c>
      <c r="B3362">
        <v>3.4882816783835882E-2</v>
      </c>
      <c r="C3362">
        <v>-3.4882816783835882E-2</v>
      </c>
      <c r="L3362">
        <v>3338</v>
      </c>
      <c r="M3362">
        <v>2.2340975297927588E-2</v>
      </c>
      <c r="N3362">
        <v>-2.2340975297927588E-2</v>
      </c>
    </row>
    <row r="3363" spans="1:14" x14ac:dyDescent="0.45">
      <c r="A3363">
        <v>3339</v>
      </c>
      <c r="B3363">
        <v>3.7577987711619812E-2</v>
      </c>
      <c r="C3363">
        <v>-3.7577987711619812E-2</v>
      </c>
      <c r="L3363">
        <v>3339</v>
      </c>
      <c r="M3363">
        <v>2.0145013945027872E-2</v>
      </c>
      <c r="N3363">
        <v>-2.0145013945027872E-2</v>
      </c>
    </row>
    <row r="3364" spans="1:14" x14ac:dyDescent="0.45">
      <c r="A3364">
        <v>3340</v>
      </c>
      <c r="B3364">
        <v>4.0665659259954801E-2</v>
      </c>
      <c r="C3364">
        <v>-4.0665659259954801E-2</v>
      </c>
      <c r="L3364">
        <v>3340</v>
      </c>
      <c r="M3364">
        <v>1.5626401161176532E-2</v>
      </c>
      <c r="N3364">
        <v>-1.5626401161176532E-2</v>
      </c>
    </row>
    <row r="3365" spans="1:14" x14ac:dyDescent="0.45">
      <c r="A3365">
        <v>3341</v>
      </c>
      <c r="B3365">
        <v>3.1690478403353935E-2</v>
      </c>
      <c r="C3365">
        <v>-3.1690478403353935E-2</v>
      </c>
      <c r="L3365">
        <v>3341</v>
      </c>
      <c r="M3365">
        <v>2.2594355454031399E-2</v>
      </c>
      <c r="N3365">
        <v>-2.2594355454031399E-2</v>
      </c>
    </row>
    <row r="3366" spans="1:14" x14ac:dyDescent="0.45">
      <c r="A3366">
        <v>3342</v>
      </c>
      <c r="B3366">
        <v>3.1088644118508979E-2</v>
      </c>
      <c r="C3366">
        <v>-3.1088644118508979E-2</v>
      </c>
      <c r="L3366">
        <v>3342</v>
      </c>
      <c r="M3366">
        <v>2.1179649582451776E-2</v>
      </c>
      <c r="N3366">
        <v>-2.1179649582451776E-2</v>
      </c>
    </row>
    <row r="3367" spans="1:14" x14ac:dyDescent="0.45">
      <c r="A3367">
        <v>3343</v>
      </c>
      <c r="B3367">
        <v>1.2745781784756187E-2</v>
      </c>
      <c r="C3367">
        <v>-1.2745781784756187E-2</v>
      </c>
      <c r="L3367">
        <v>3343</v>
      </c>
      <c r="M3367">
        <v>3.3405242114460769E-2</v>
      </c>
      <c r="N3367">
        <v>-3.3405242114460769E-2</v>
      </c>
    </row>
    <row r="3368" spans="1:14" x14ac:dyDescent="0.45">
      <c r="A3368">
        <v>3344</v>
      </c>
      <c r="B3368">
        <v>2.9518641636304743E-2</v>
      </c>
      <c r="C3368">
        <v>-2.9518641636304743E-2</v>
      </c>
      <c r="L3368">
        <v>3344</v>
      </c>
      <c r="M3368">
        <v>1.9786058723880801E-2</v>
      </c>
      <c r="N3368">
        <v>-1.9786058723880801E-2</v>
      </c>
    </row>
    <row r="3369" spans="1:14" x14ac:dyDescent="0.45">
      <c r="A3369">
        <v>3345</v>
      </c>
      <c r="B3369">
        <v>3.2030645607831525E-2</v>
      </c>
      <c r="C3369">
        <v>-3.2030645607831525E-2</v>
      </c>
      <c r="L3369">
        <v>3345</v>
      </c>
      <c r="M3369">
        <v>1.4085005211545001E-2</v>
      </c>
      <c r="N3369">
        <v>-1.4085005211545001E-2</v>
      </c>
    </row>
    <row r="3370" spans="1:14" x14ac:dyDescent="0.45">
      <c r="A3370">
        <v>3346</v>
      </c>
      <c r="B3370">
        <v>2.703280437281471E-2</v>
      </c>
      <c r="C3370">
        <v>-2.703280437281471E-2</v>
      </c>
      <c r="L3370">
        <v>3346</v>
      </c>
      <c r="M3370">
        <v>1.6851071915678296E-2</v>
      </c>
      <c r="N3370">
        <v>-1.6851071915678296E-2</v>
      </c>
    </row>
    <row r="3371" spans="1:14" x14ac:dyDescent="0.45">
      <c r="A3371">
        <v>3347</v>
      </c>
      <c r="B3371">
        <v>3.0539143249737499E-2</v>
      </c>
      <c r="C3371">
        <v>-3.0539143249737499E-2</v>
      </c>
      <c r="L3371">
        <v>3347</v>
      </c>
      <c r="M3371">
        <v>1.2923679496069188E-2</v>
      </c>
      <c r="N3371">
        <v>-1.2923679496069188E-2</v>
      </c>
    </row>
    <row r="3372" spans="1:14" x14ac:dyDescent="0.45">
      <c r="A3372">
        <v>3348</v>
      </c>
      <c r="B3372">
        <v>2.1197628480622309E-2</v>
      </c>
      <c r="C3372">
        <v>-2.1197628480622309E-2</v>
      </c>
      <c r="L3372">
        <v>3348</v>
      </c>
      <c r="M3372">
        <v>1.8350237839292523E-2</v>
      </c>
      <c r="N3372">
        <v>-1.8350237839292523E-2</v>
      </c>
    </row>
    <row r="3373" spans="1:14" x14ac:dyDescent="0.45">
      <c r="A3373">
        <v>3349</v>
      </c>
      <c r="B3373">
        <v>3.2894146973043853E-2</v>
      </c>
      <c r="C3373">
        <v>-3.2894146973043853E-2</v>
      </c>
      <c r="L3373">
        <v>3349</v>
      </c>
      <c r="M3373">
        <v>8.7217919073476168E-3</v>
      </c>
      <c r="N3373">
        <v>-8.7217919073476168E-3</v>
      </c>
    </row>
    <row r="3374" spans="1:14" x14ac:dyDescent="0.45">
      <c r="A3374">
        <v>3350</v>
      </c>
      <c r="B3374">
        <v>1.9156625253756804E-2</v>
      </c>
      <c r="C3374">
        <v>-1.9156625253756804E-2</v>
      </c>
      <c r="L3374">
        <v>3350</v>
      </c>
      <c r="M3374">
        <v>1.8244662774249271E-2</v>
      </c>
      <c r="N3374">
        <v>-1.8244662774249271E-2</v>
      </c>
    </row>
    <row r="3375" spans="1:14" x14ac:dyDescent="0.45">
      <c r="A3375">
        <v>3351</v>
      </c>
      <c r="B3375">
        <v>8.137629200040122E-4</v>
      </c>
      <c r="C3375">
        <v>-8.137629200040122E-4</v>
      </c>
      <c r="L3375">
        <v>3351</v>
      </c>
      <c r="M3375">
        <v>3.2645101646149331E-2</v>
      </c>
      <c r="N3375">
        <v>-3.2645101646149331E-2</v>
      </c>
    </row>
    <row r="3376" spans="1:14" x14ac:dyDescent="0.45">
      <c r="A3376">
        <v>3352</v>
      </c>
      <c r="B3376">
        <v>3.1350311198876352E-2</v>
      </c>
      <c r="C3376">
        <v>-3.1350311198876352E-2</v>
      </c>
      <c r="L3376">
        <v>3352</v>
      </c>
      <c r="M3376">
        <v>7.4126611008112474E-3</v>
      </c>
      <c r="N3376">
        <v>-7.4126611008112474E-3</v>
      </c>
    </row>
    <row r="3377" spans="1:14" x14ac:dyDescent="0.45">
      <c r="A3377">
        <v>3353</v>
      </c>
      <c r="B3377">
        <v>3.0094309213112964E-2</v>
      </c>
      <c r="C3377">
        <v>-3.0094309213112964E-2</v>
      </c>
      <c r="L3377">
        <v>3353</v>
      </c>
      <c r="M3377">
        <v>7.9194214130188737E-3</v>
      </c>
      <c r="N3377">
        <v>-7.9194214130188737E-3</v>
      </c>
    </row>
    <row r="3378" spans="1:14" x14ac:dyDescent="0.45">
      <c r="A3378">
        <v>3354</v>
      </c>
      <c r="B3378">
        <v>2.6692637168337127E-2</v>
      </c>
      <c r="C3378">
        <v>-2.6692637168337127E-2</v>
      </c>
      <c r="L3378">
        <v>3354</v>
      </c>
      <c r="M3378">
        <v>1.0347647909013753E-2</v>
      </c>
      <c r="N3378">
        <v>-1.0347647909013753E-2</v>
      </c>
    </row>
    <row r="3379" spans="1:14" x14ac:dyDescent="0.45">
      <c r="A3379">
        <v>3355</v>
      </c>
      <c r="B3379">
        <v>9.5272766962375081E-3</v>
      </c>
      <c r="C3379">
        <v>-9.5272766962375081E-3</v>
      </c>
      <c r="L3379">
        <v>3355</v>
      </c>
      <c r="M3379">
        <v>2.3924601273576422E-2</v>
      </c>
      <c r="N3379">
        <v>-2.3924601273576422E-2</v>
      </c>
    </row>
    <row r="3380" spans="1:14" x14ac:dyDescent="0.45">
      <c r="A3380">
        <v>3356</v>
      </c>
      <c r="B3380">
        <v>2.433763344503078E-2</v>
      </c>
      <c r="C3380">
        <v>-2.433763344503078E-2</v>
      </c>
      <c r="L3380">
        <v>3356</v>
      </c>
      <c r="M3380">
        <v>1.180458380661068E-2</v>
      </c>
      <c r="N3380">
        <v>-1.180458380661068E-2</v>
      </c>
    </row>
    <row r="3381" spans="1:14" x14ac:dyDescent="0.45">
      <c r="A3381">
        <v>3357</v>
      </c>
      <c r="B3381">
        <v>1.2536448120462288E-2</v>
      </c>
      <c r="C3381">
        <v>-1.2536448120462288E-2</v>
      </c>
      <c r="L3381">
        <v>3357</v>
      </c>
      <c r="M3381">
        <v>2.0609544231218194E-2</v>
      </c>
      <c r="N3381">
        <v>-2.0609544231218194E-2</v>
      </c>
    </row>
    <row r="3382" spans="1:14" x14ac:dyDescent="0.45">
      <c r="A3382">
        <v>3358</v>
      </c>
      <c r="B3382">
        <v>1.402795047855631E-2</v>
      </c>
      <c r="C3382">
        <v>-1.402795047855631E-2</v>
      </c>
      <c r="L3382">
        <v>3358</v>
      </c>
      <c r="M3382">
        <v>1.9089263294595316E-2</v>
      </c>
      <c r="N3382">
        <v>-1.9089263294595316E-2</v>
      </c>
    </row>
    <row r="3383" spans="1:14" x14ac:dyDescent="0.45">
      <c r="A3383">
        <v>3359</v>
      </c>
      <c r="B3383">
        <v>1.1751446879360172E-2</v>
      </c>
      <c r="C3383">
        <v>-1.1751446879360172E-2</v>
      </c>
      <c r="L3383">
        <v>3359</v>
      </c>
      <c r="M3383">
        <v>2.0145013945027872E-2</v>
      </c>
      <c r="N3383">
        <v>-2.0145013945027872E-2</v>
      </c>
    </row>
    <row r="3384" spans="1:14" x14ac:dyDescent="0.45">
      <c r="A3384">
        <v>3360</v>
      </c>
      <c r="B3384">
        <v>6.7012722282698877E-3</v>
      </c>
      <c r="C3384">
        <v>-6.7012722282698877E-3</v>
      </c>
      <c r="L3384">
        <v>3360</v>
      </c>
      <c r="M3384">
        <v>2.4156866416671582E-2</v>
      </c>
      <c r="N3384">
        <v>-2.4156866416671582E-2</v>
      </c>
    </row>
    <row r="3385" spans="1:14" x14ac:dyDescent="0.45">
      <c r="A3385">
        <v>3361</v>
      </c>
      <c r="B3385">
        <v>2.535813505846353E-2</v>
      </c>
      <c r="C3385">
        <v>-2.535813505846353E-2</v>
      </c>
      <c r="L3385">
        <v>3361</v>
      </c>
      <c r="M3385">
        <v>8.4472967382351518E-3</v>
      </c>
      <c r="N3385">
        <v>-8.4472967382351518E-3</v>
      </c>
    </row>
    <row r="3386" spans="1:14" x14ac:dyDescent="0.45">
      <c r="A3386">
        <v>3362</v>
      </c>
      <c r="B3386">
        <v>5.4191035344697634E-3</v>
      </c>
      <c r="C3386">
        <v>-5.4191035344697634E-3</v>
      </c>
      <c r="L3386">
        <v>3362</v>
      </c>
      <c r="M3386">
        <v>2.4177981429680234E-2</v>
      </c>
      <c r="N3386">
        <v>-2.4177981429680234E-2</v>
      </c>
    </row>
    <row r="3387" spans="1:14" x14ac:dyDescent="0.45">
      <c r="A3387">
        <v>3363</v>
      </c>
      <c r="B3387">
        <v>1.5414786004503384E-2</v>
      </c>
      <c r="C3387">
        <v>-1.5414786004503384E-2</v>
      </c>
      <c r="L3387">
        <v>3363</v>
      </c>
      <c r="M3387">
        <v>1.5710861213211136E-2</v>
      </c>
      <c r="N3387">
        <v>-1.5710861213211136E-2</v>
      </c>
    </row>
    <row r="3388" spans="1:14" x14ac:dyDescent="0.45">
      <c r="A3388">
        <v>3364</v>
      </c>
      <c r="B3388">
        <v>1.8554790968911848E-2</v>
      </c>
      <c r="C3388">
        <v>-1.8554790968911848E-2</v>
      </c>
      <c r="L3388">
        <v>3364</v>
      </c>
      <c r="M3388">
        <v>1.3029254561112445E-2</v>
      </c>
      <c r="N3388">
        <v>-1.3029254561112445E-2</v>
      </c>
    </row>
    <row r="3389" spans="1:14" x14ac:dyDescent="0.45">
      <c r="A3389">
        <v>3365</v>
      </c>
      <c r="B3389">
        <v>2.3683465744112349E-2</v>
      </c>
      <c r="C3389">
        <v>-2.3683465744112349E-2</v>
      </c>
      <c r="L3389">
        <v>3365</v>
      </c>
      <c r="M3389">
        <v>8.5528718032784074E-3</v>
      </c>
      <c r="N3389">
        <v>-8.5528718032784074E-3</v>
      </c>
    </row>
    <row r="3390" spans="1:14" x14ac:dyDescent="0.45">
      <c r="A3390">
        <v>3366</v>
      </c>
      <c r="B3390">
        <v>2.2348963634238748E-2</v>
      </c>
      <c r="C3390">
        <v>-2.2348963634238748E-2</v>
      </c>
      <c r="L3390">
        <v>3366</v>
      </c>
      <c r="M3390">
        <v>9.0174020894687318E-3</v>
      </c>
      <c r="N3390">
        <v>-9.0174020894687318E-3</v>
      </c>
    </row>
    <row r="3391" spans="1:14" x14ac:dyDescent="0.45">
      <c r="A3391">
        <v>3367</v>
      </c>
      <c r="B3391">
        <v>1.6566121158119819E-2</v>
      </c>
      <c r="C3391">
        <v>-1.6566121158119819E-2</v>
      </c>
      <c r="L3391">
        <v>3367</v>
      </c>
      <c r="M3391">
        <v>1.2036848949705841E-2</v>
      </c>
      <c r="N3391">
        <v>-1.2036848949705841E-2</v>
      </c>
    </row>
    <row r="3392" spans="1:14" x14ac:dyDescent="0.45">
      <c r="A3392">
        <v>3368</v>
      </c>
      <c r="B3392">
        <v>4.163101548706377E-3</v>
      </c>
      <c r="C3392">
        <v>-4.163101548706377E-3</v>
      </c>
      <c r="L3392">
        <v>3368</v>
      </c>
      <c r="M3392">
        <v>2.1601949842624795E-2</v>
      </c>
      <c r="N3392">
        <v>-2.1601949842624795E-2</v>
      </c>
    </row>
    <row r="3393" spans="1:14" x14ac:dyDescent="0.45">
      <c r="A3393">
        <v>3369</v>
      </c>
      <c r="B3393">
        <v>-3.3729103658739421E-3</v>
      </c>
      <c r="C3393">
        <v>3.3729103658739421E-3</v>
      </c>
      <c r="L3393">
        <v>3369</v>
      </c>
      <c r="M3393">
        <v>2.6901818107796228E-2</v>
      </c>
      <c r="N3393">
        <v>-2.6901818107796228E-2</v>
      </c>
    </row>
    <row r="3394" spans="1:14" x14ac:dyDescent="0.45">
      <c r="A3394">
        <v>3370</v>
      </c>
      <c r="B3394">
        <v>1.7246455567074992E-2</v>
      </c>
      <c r="C3394">
        <v>-1.7246455567074992E-2</v>
      </c>
      <c r="L3394">
        <v>3370</v>
      </c>
      <c r="M3394">
        <v>1.0009807700875334E-2</v>
      </c>
      <c r="N3394">
        <v>-1.0009807700875334E-2</v>
      </c>
    </row>
    <row r="3395" spans="1:14" x14ac:dyDescent="0.45">
      <c r="A3395">
        <v>3371</v>
      </c>
      <c r="B3395">
        <v>5.8901042791310336E-3</v>
      </c>
      <c r="C3395">
        <v>-5.8901042791310336E-3</v>
      </c>
      <c r="L3395">
        <v>3371</v>
      </c>
      <c r="M3395">
        <v>1.8730308073448245E-2</v>
      </c>
      <c r="N3395">
        <v>-1.8730308073448245E-2</v>
      </c>
    </row>
    <row r="3396" spans="1:14" x14ac:dyDescent="0.45">
      <c r="A3396">
        <v>3372</v>
      </c>
      <c r="B3396">
        <v>1.1620613339176486E-2</v>
      </c>
      <c r="C3396">
        <v>-1.1620613339176486E-2</v>
      </c>
      <c r="L3396">
        <v>3372</v>
      </c>
      <c r="M3396">
        <v>1.2142424014749097E-2</v>
      </c>
      <c r="N3396">
        <v>-1.2142424014749097E-2</v>
      </c>
    </row>
    <row r="3397" spans="1:14" x14ac:dyDescent="0.45">
      <c r="A3397">
        <v>3373</v>
      </c>
      <c r="B3397">
        <v>-7.4549168196049505E-3</v>
      </c>
      <c r="C3397">
        <v>7.4549168196049505E-3</v>
      </c>
      <c r="L3397">
        <v>3373</v>
      </c>
      <c r="M3397">
        <v>2.7260773328943295E-2</v>
      </c>
      <c r="N3397">
        <v>-2.7260773328943295E-2</v>
      </c>
    </row>
    <row r="3398" spans="1:14" x14ac:dyDescent="0.45">
      <c r="A3398">
        <v>3374</v>
      </c>
      <c r="B3398">
        <v>-2.9542430372861469E-3</v>
      </c>
      <c r="C3398">
        <v>2.9542430372861469E-3</v>
      </c>
      <c r="L3398">
        <v>3374</v>
      </c>
      <c r="M3398">
        <v>2.2742160545091955E-2</v>
      </c>
      <c r="N3398">
        <v>-2.2742160545091955E-2</v>
      </c>
    </row>
    <row r="3399" spans="1:14" x14ac:dyDescent="0.45">
      <c r="A3399">
        <v>3375</v>
      </c>
      <c r="B3399">
        <v>2.3474132079818445E-2</v>
      </c>
      <c r="C3399">
        <v>-2.3474132079818445E-2</v>
      </c>
      <c r="L3399">
        <v>3375</v>
      </c>
      <c r="M3399">
        <v>1.1837322632591686E-3</v>
      </c>
      <c r="N3399">
        <v>-1.1837322632591686E-3</v>
      </c>
    </row>
    <row r="3400" spans="1:14" x14ac:dyDescent="0.45">
      <c r="A3400">
        <v>3376</v>
      </c>
      <c r="B3400">
        <v>2.7189804621035131E-2</v>
      </c>
      <c r="C3400">
        <v>-2.7189804621035131E-2</v>
      </c>
      <c r="L3400">
        <v>3376</v>
      </c>
      <c r="M3400">
        <v>-2.236899844142313E-3</v>
      </c>
      <c r="N3400">
        <v>2.236899844142313E-3</v>
      </c>
    </row>
    <row r="3401" spans="1:14" x14ac:dyDescent="0.45">
      <c r="A3401">
        <v>3377</v>
      </c>
      <c r="B3401">
        <v>1.9810792954675235E-2</v>
      </c>
      <c r="C3401">
        <v>-1.9810792954675235E-2</v>
      </c>
      <c r="L3401">
        <v>3377</v>
      </c>
      <c r="M3401">
        <v>3.1896584990810245E-3</v>
      </c>
      <c r="N3401">
        <v>-3.1896584990810245E-3</v>
      </c>
    </row>
    <row r="3402" spans="1:14" x14ac:dyDescent="0.45">
      <c r="A3402">
        <v>3378</v>
      </c>
      <c r="B3402">
        <v>1.3661616566041989E-2</v>
      </c>
      <c r="C3402">
        <v>-1.3661616566041989E-2</v>
      </c>
      <c r="L3402">
        <v>3378</v>
      </c>
      <c r="M3402">
        <v>8.067226504079433E-3</v>
      </c>
      <c r="N3402">
        <v>-8.067226504079433E-3</v>
      </c>
    </row>
    <row r="3403" spans="1:14" x14ac:dyDescent="0.45">
      <c r="A3403">
        <v>3379</v>
      </c>
      <c r="B3403">
        <v>1.26149482445725E-2</v>
      </c>
      <c r="C3403">
        <v>-1.26149482445725E-2</v>
      </c>
      <c r="L3403">
        <v>3379</v>
      </c>
      <c r="M3403">
        <v>8.3206066601832461E-3</v>
      </c>
      <c r="N3403">
        <v>-8.3206066601832461E-3</v>
      </c>
    </row>
    <row r="3404" spans="1:14" x14ac:dyDescent="0.45">
      <c r="A3404">
        <v>3380</v>
      </c>
      <c r="B3404">
        <v>7.1199395568576837E-3</v>
      </c>
      <c r="C3404">
        <v>-7.1199395568576837E-3</v>
      </c>
      <c r="L3404">
        <v>3380</v>
      </c>
      <c r="M3404">
        <v>1.2733644378991328E-2</v>
      </c>
      <c r="N3404">
        <v>-1.2733644378991328E-2</v>
      </c>
    </row>
    <row r="3405" spans="1:14" x14ac:dyDescent="0.45">
      <c r="A3405">
        <v>3381</v>
      </c>
      <c r="B3405">
        <v>2.0674294319887564E-2</v>
      </c>
      <c r="C3405">
        <v>-2.0674294319887564E-2</v>
      </c>
      <c r="L3405">
        <v>3381</v>
      </c>
      <c r="M3405">
        <v>1.331537354319727E-3</v>
      </c>
      <c r="N3405">
        <v>-1.331537354319727E-3</v>
      </c>
    </row>
    <row r="3406" spans="1:14" x14ac:dyDescent="0.45">
      <c r="A3406">
        <v>3382</v>
      </c>
      <c r="B3406">
        <v>8.1666078783271725E-3</v>
      </c>
      <c r="C3406">
        <v>-8.1666078783271725E-3</v>
      </c>
      <c r="L3406">
        <v>3382</v>
      </c>
      <c r="M3406">
        <v>1.1150018403342496E-2</v>
      </c>
      <c r="N3406">
        <v>-1.1150018403342496E-2</v>
      </c>
    </row>
    <row r="3407" spans="1:14" x14ac:dyDescent="0.45">
      <c r="A3407">
        <v>3383</v>
      </c>
      <c r="B3407">
        <v>1.101877905433153E-2</v>
      </c>
      <c r="C3407">
        <v>-1.101877905433153E-2</v>
      </c>
      <c r="L3407">
        <v>3383</v>
      </c>
      <c r="M3407">
        <v>8.2994916471745943E-3</v>
      </c>
      <c r="N3407">
        <v>-8.2994916471745943E-3</v>
      </c>
    </row>
    <row r="3408" spans="1:14" x14ac:dyDescent="0.45">
      <c r="A3408">
        <v>3384</v>
      </c>
      <c r="B3408">
        <v>4.8172692496248077E-3</v>
      </c>
      <c r="C3408">
        <v>-4.8172692496248077E-3</v>
      </c>
      <c r="L3408">
        <v>3384</v>
      </c>
      <c r="M3408">
        <v>1.3219289678190305E-2</v>
      </c>
      <c r="N3408">
        <v>-1.3219289678190305E-2</v>
      </c>
    </row>
    <row r="3409" spans="1:14" x14ac:dyDescent="0.45">
      <c r="A3409">
        <v>3385</v>
      </c>
      <c r="B3409">
        <v>2.2898464503010231E-2</v>
      </c>
      <c r="C3409">
        <v>-2.2898464503010231E-2</v>
      </c>
      <c r="L3409">
        <v>3385</v>
      </c>
      <c r="M3409">
        <v>-1.6245644668914294E-3</v>
      </c>
      <c r="N3409">
        <v>1.6245644668914294E-3</v>
      </c>
    </row>
    <row r="3410" spans="1:14" x14ac:dyDescent="0.45">
      <c r="A3410">
        <v>3386</v>
      </c>
      <c r="B3410">
        <v>1.0181444397155938E-2</v>
      </c>
      <c r="C3410">
        <v>-1.0181444397155938E-2</v>
      </c>
      <c r="L3410">
        <v>3386</v>
      </c>
      <c r="M3410">
        <v>8.4472967382351518E-3</v>
      </c>
      <c r="N3410">
        <v>-8.4472967382351518E-3</v>
      </c>
    </row>
    <row r="3411" spans="1:14" x14ac:dyDescent="0.45">
      <c r="A3411">
        <v>3387</v>
      </c>
      <c r="B3411">
        <v>9.7366103605314065E-3</v>
      </c>
      <c r="C3411">
        <v>-9.7366103605314065E-3</v>
      </c>
      <c r="L3411">
        <v>3387</v>
      </c>
      <c r="M3411">
        <v>8.4684117512438036E-3</v>
      </c>
      <c r="N3411">
        <v>-8.4684117512438036E-3</v>
      </c>
    </row>
    <row r="3412" spans="1:14" x14ac:dyDescent="0.45">
      <c r="A3412">
        <v>3388</v>
      </c>
      <c r="B3412">
        <v>-1.1487401827512799E-3</v>
      </c>
      <c r="C3412">
        <v>1.1487401827512799E-3</v>
      </c>
      <c r="L3412">
        <v>3388</v>
      </c>
      <c r="M3412">
        <v>1.7210027136825363E-2</v>
      </c>
      <c r="N3412">
        <v>-1.7210027136825363E-2</v>
      </c>
    </row>
    <row r="3413" spans="1:14" x14ac:dyDescent="0.45">
      <c r="A3413">
        <v>3389</v>
      </c>
      <c r="B3413">
        <v>2.0700461027924305E-2</v>
      </c>
      <c r="C3413">
        <v>-2.0700461027924305E-2</v>
      </c>
      <c r="L3413">
        <v>3389</v>
      </c>
      <c r="M3413">
        <v>-8.2219397256268634E-4</v>
      </c>
      <c r="N3413">
        <v>8.2219397256268634E-4</v>
      </c>
    </row>
    <row r="3414" spans="1:14" x14ac:dyDescent="0.45">
      <c r="A3414">
        <v>3390</v>
      </c>
      <c r="B3414">
        <v>-3.2682435337269937E-3</v>
      </c>
      <c r="C3414">
        <v>3.2682435337269937E-3</v>
      </c>
      <c r="L3414">
        <v>3390</v>
      </c>
      <c r="M3414">
        <v>1.7547867344963781E-2</v>
      </c>
      <c r="N3414">
        <v>-1.7547867344963781E-2</v>
      </c>
    </row>
    <row r="3415" spans="1:14" x14ac:dyDescent="0.45">
      <c r="A3415">
        <v>3391</v>
      </c>
      <c r="B3415">
        <v>8.5852752069149676E-3</v>
      </c>
      <c r="C3415">
        <v>-8.5852752069149676E-3</v>
      </c>
      <c r="L3415">
        <v>3391</v>
      </c>
      <c r="M3415">
        <v>6.0824152812662272E-3</v>
      </c>
      <c r="N3415">
        <v>-6.0824152812662272E-3</v>
      </c>
    </row>
    <row r="3416" spans="1:14" x14ac:dyDescent="0.45">
      <c r="A3416">
        <v>3392</v>
      </c>
      <c r="B3416">
        <v>-2.8757429131759365E-3</v>
      </c>
      <c r="C3416">
        <v>2.8757429131759365E-3</v>
      </c>
      <c r="L3416">
        <v>3392</v>
      </c>
      <c r="M3416">
        <v>1.3852740068449838E-2</v>
      </c>
      <c r="N3416">
        <v>-1.3852740068449838E-2</v>
      </c>
    </row>
    <row r="3417" spans="1:14" x14ac:dyDescent="0.45">
      <c r="A3417">
        <v>3393</v>
      </c>
      <c r="B3417">
        <v>2.9989642380966013E-2</v>
      </c>
      <c r="C3417">
        <v>-2.9989642380966013E-2</v>
      </c>
      <c r="L3417">
        <v>3393</v>
      </c>
      <c r="M3417">
        <v>-1.2773291335459215E-2</v>
      </c>
      <c r="N3417">
        <v>1.2773291335459215E-2</v>
      </c>
    </row>
    <row r="3418" spans="1:14" x14ac:dyDescent="0.45">
      <c r="A3418">
        <v>3394</v>
      </c>
      <c r="B3418">
        <v>2.697765898649093E-3</v>
      </c>
      <c r="C3418">
        <v>-2.697765898649093E-3</v>
      </c>
      <c r="L3418">
        <v>3394</v>
      </c>
      <c r="M3418">
        <v>8.932942037434128E-3</v>
      </c>
      <c r="N3418">
        <v>-8.932942037434128E-3</v>
      </c>
    </row>
    <row r="3419" spans="1:14" x14ac:dyDescent="0.45">
      <c r="A3419">
        <v>3395</v>
      </c>
      <c r="B3419">
        <v>4.1369348406696399E-3</v>
      </c>
      <c r="C3419">
        <v>-4.1369348406696399E-3</v>
      </c>
      <c r="L3419">
        <v>3395</v>
      </c>
      <c r="M3419">
        <v>7.6660412569150614E-3</v>
      </c>
      <c r="N3419">
        <v>-7.6660412569150614E-3</v>
      </c>
    </row>
    <row r="3420" spans="1:14" x14ac:dyDescent="0.45">
      <c r="A3420">
        <v>3396</v>
      </c>
      <c r="B3420">
        <v>6.4919385639759901E-3</v>
      </c>
      <c r="C3420">
        <v>-6.4919385639759901E-3</v>
      </c>
      <c r="L3420">
        <v>3396</v>
      </c>
      <c r="M3420">
        <v>4.3298692015481845E-3</v>
      </c>
      <c r="N3420">
        <v>-4.3298692015481845E-3</v>
      </c>
    </row>
    <row r="3421" spans="1:14" x14ac:dyDescent="0.45">
      <c r="A3421">
        <v>3397</v>
      </c>
      <c r="B3421">
        <v>-5.8849143374007165E-3</v>
      </c>
      <c r="C3421">
        <v>5.8849143374007165E-3</v>
      </c>
      <c r="L3421">
        <v>3397</v>
      </c>
      <c r="M3421">
        <v>1.3430439808276816E-2</v>
      </c>
      <c r="N3421">
        <v>-1.3430439808276816E-2</v>
      </c>
    </row>
    <row r="3422" spans="1:14" x14ac:dyDescent="0.45">
      <c r="A3422">
        <v>3398</v>
      </c>
      <c r="B3422">
        <v>2.0752794443997778E-2</v>
      </c>
      <c r="C3422">
        <v>-2.0752794443997778E-2</v>
      </c>
      <c r="L3422">
        <v>3398</v>
      </c>
      <c r="M3422">
        <v>-8.6769788117809013E-3</v>
      </c>
      <c r="N3422">
        <v>8.6769788117809013E-3</v>
      </c>
    </row>
    <row r="3423" spans="1:14" x14ac:dyDescent="0.45">
      <c r="A3423">
        <v>3399</v>
      </c>
      <c r="B3423">
        <v>9.8151104846416169E-3</v>
      </c>
      <c r="C3423">
        <v>-9.8151104846416169E-3</v>
      </c>
      <c r="L3423">
        <v>3399</v>
      </c>
      <c r="M3423">
        <v>-6.9550389451078064E-4</v>
      </c>
      <c r="N3423">
        <v>6.9550389451078064E-4</v>
      </c>
    </row>
    <row r="3424" spans="1:14" x14ac:dyDescent="0.45">
      <c r="A3424">
        <v>3400</v>
      </c>
      <c r="B3424">
        <v>-7.6119170678253731E-3</v>
      </c>
      <c r="C3424">
        <v>7.6119170678253731E-3</v>
      </c>
      <c r="L3424">
        <v>3400</v>
      </c>
      <c r="M3424">
        <v>1.332486474323356E-2</v>
      </c>
      <c r="N3424">
        <v>-1.332486474323356E-2</v>
      </c>
    </row>
    <row r="3425" spans="1:14" x14ac:dyDescent="0.45">
      <c r="A3425">
        <v>3401</v>
      </c>
      <c r="B3425">
        <v>-4.9738445208316086E-5</v>
      </c>
      <c r="C3425">
        <v>4.9738445208316086E-5</v>
      </c>
      <c r="L3425">
        <v>3401</v>
      </c>
      <c r="M3425">
        <v>6.4624855154219478E-3</v>
      </c>
      <c r="N3425">
        <v>-6.4624855154219478E-3</v>
      </c>
    </row>
    <row r="3426" spans="1:14" x14ac:dyDescent="0.45">
      <c r="A3426">
        <v>3402</v>
      </c>
      <c r="B3426">
        <v>1.3635449858005251E-2</v>
      </c>
      <c r="C3426">
        <v>-1.3635449858005251E-2</v>
      </c>
      <c r="L3426">
        <v>3402</v>
      </c>
      <c r="M3426">
        <v>-4.8762764702237017E-3</v>
      </c>
      <c r="N3426">
        <v>4.8762764702237017E-3</v>
      </c>
    </row>
    <row r="3427" spans="1:14" x14ac:dyDescent="0.45">
      <c r="A3427">
        <v>3403</v>
      </c>
      <c r="B3427">
        <v>6.8292937982032675E-4</v>
      </c>
      <c r="C3427">
        <v>-6.8292937982032675E-4</v>
      </c>
      <c r="L3427">
        <v>3403</v>
      </c>
      <c r="M3427">
        <v>4.9633195918077182E-3</v>
      </c>
      <c r="N3427">
        <v>-4.9633195918077182E-3</v>
      </c>
    </row>
    <row r="3428" spans="1:14" x14ac:dyDescent="0.45">
      <c r="A3428">
        <v>3404</v>
      </c>
      <c r="B3428">
        <v>-2.9804097453228848E-3</v>
      </c>
      <c r="C3428">
        <v>2.9804097453228848E-3</v>
      </c>
      <c r="L3428">
        <v>3404</v>
      </c>
      <c r="M3428">
        <v>6.2091053593181338E-3</v>
      </c>
      <c r="N3428">
        <v>-6.2091053593181338E-3</v>
      </c>
    </row>
    <row r="3429" spans="1:14" x14ac:dyDescent="0.45">
      <c r="A3429">
        <v>3405</v>
      </c>
      <c r="B3429">
        <v>-6.3820817900987238E-3</v>
      </c>
      <c r="C3429">
        <v>6.3820817900987238E-3</v>
      </c>
      <c r="L3429">
        <v>3405</v>
      </c>
      <c r="M3429">
        <v>8.8695969984081743E-3</v>
      </c>
      <c r="N3429">
        <v>-8.8695969984081743E-3</v>
      </c>
    </row>
    <row r="3430" spans="1:14" x14ac:dyDescent="0.45">
      <c r="A3430">
        <v>3406</v>
      </c>
      <c r="B3430">
        <v>5.2592913159990335E-4</v>
      </c>
      <c r="C3430">
        <v>-5.2592913159990335E-4</v>
      </c>
      <c r="L3430">
        <v>3406</v>
      </c>
      <c r="M3430">
        <v>2.5350930958128398E-3</v>
      </c>
      <c r="N3430">
        <v>-2.5350930958128398E-3</v>
      </c>
    </row>
    <row r="3431" spans="1:14" x14ac:dyDescent="0.45">
      <c r="A3431">
        <v>3407</v>
      </c>
      <c r="B3431">
        <v>-1.2400424638548286E-2</v>
      </c>
      <c r="C3431">
        <v>1.2400424638548286E-2</v>
      </c>
      <c r="L3431">
        <v>3407</v>
      </c>
      <c r="M3431">
        <v>1.2100193988731796E-2</v>
      </c>
      <c r="N3431">
        <v>-1.2100193988731796E-2</v>
      </c>
    </row>
    <row r="3432" spans="1:14" x14ac:dyDescent="0.45">
      <c r="A3432">
        <v>3408</v>
      </c>
      <c r="B3432">
        <v>1.5257785756282959E-2</v>
      </c>
      <c r="C3432">
        <v>-1.5257785756282959E-2</v>
      </c>
      <c r="L3432">
        <v>3408</v>
      </c>
      <c r="M3432">
        <v>-1.0345064839464336E-2</v>
      </c>
      <c r="N3432">
        <v>1.0345064839464336E-2</v>
      </c>
    </row>
    <row r="3433" spans="1:14" x14ac:dyDescent="0.45">
      <c r="A3433">
        <v>3409</v>
      </c>
      <c r="B3433">
        <v>-4.0270780667923736E-3</v>
      </c>
      <c r="C3433">
        <v>4.0270780667923736E-3</v>
      </c>
      <c r="L3433">
        <v>3409</v>
      </c>
      <c r="M3433">
        <v>4.731054448712556E-3</v>
      </c>
      <c r="N3433">
        <v>-4.731054448712556E-3</v>
      </c>
    </row>
    <row r="3434" spans="1:14" x14ac:dyDescent="0.45">
      <c r="A3434">
        <v>3410</v>
      </c>
      <c r="B3434">
        <v>6.5966053961229393E-3</v>
      </c>
      <c r="C3434">
        <v>-6.5966053961229393E-3</v>
      </c>
      <c r="L3434">
        <v>3410</v>
      </c>
      <c r="M3434">
        <v>-4.5595512750939348E-3</v>
      </c>
      <c r="N3434">
        <v>4.5595512750939348E-3</v>
      </c>
    </row>
    <row r="3435" spans="1:14" x14ac:dyDescent="0.45">
      <c r="A3435">
        <v>3411</v>
      </c>
      <c r="B3435">
        <v>1.4158784018739996E-2</v>
      </c>
      <c r="C3435">
        <v>-1.4158784018739996E-2</v>
      </c>
      <c r="L3435">
        <v>3411</v>
      </c>
      <c r="M3435">
        <v>-1.3005556478554382E-2</v>
      </c>
      <c r="N3435">
        <v>1.3005556478554382E-2</v>
      </c>
    </row>
    <row r="3436" spans="1:14" x14ac:dyDescent="0.45">
      <c r="A3436">
        <v>3412</v>
      </c>
      <c r="B3436">
        <v>4.0846014245961657E-3</v>
      </c>
      <c r="C3436">
        <v>-4.0846014245961657E-3</v>
      </c>
      <c r="L3436">
        <v>3412</v>
      </c>
      <c r="M3436">
        <v>-5.9531421336649079E-3</v>
      </c>
      <c r="N3436">
        <v>5.9531421336649079E-3</v>
      </c>
    </row>
    <row r="3437" spans="1:14" x14ac:dyDescent="0.45">
      <c r="A3437">
        <v>3413</v>
      </c>
      <c r="B3437">
        <v>2.1744317379143478E-3</v>
      </c>
      <c r="C3437">
        <v>-2.1744317379143478E-3</v>
      </c>
      <c r="L3437">
        <v>3413</v>
      </c>
      <c r="M3437">
        <v>-5.3619217694226761E-3</v>
      </c>
      <c r="N3437">
        <v>5.3619217694226761E-3</v>
      </c>
    </row>
    <row r="3438" spans="1:14" x14ac:dyDescent="0.45">
      <c r="A3438">
        <v>3414</v>
      </c>
      <c r="B3438">
        <v>-5.9895811695476649E-3</v>
      </c>
      <c r="C3438">
        <v>5.9895811695476649E-3</v>
      </c>
      <c r="L3438">
        <v>3414</v>
      </c>
      <c r="M3438">
        <v>1.0148121591899602E-3</v>
      </c>
      <c r="N3438">
        <v>-1.0148121591899602E-3</v>
      </c>
    </row>
    <row r="3439" spans="1:14" x14ac:dyDescent="0.45">
      <c r="A3439">
        <v>3415</v>
      </c>
      <c r="B3439">
        <v>3.5612672638614205E-3</v>
      </c>
      <c r="C3439">
        <v>-3.5612672638614205E-3</v>
      </c>
      <c r="L3439">
        <v>3415</v>
      </c>
      <c r="M3439">
        <v>-6.7766276410023011E-3</v>
      </c>
      <c r="N3439">
        <v>6.7766276410023011E-3</v>
      </c>
    </row>
    <row r="3440" spans="1:14" x14ac:dyDescent="0.45">
      <c r="A3440">
        <v>3416</v>
      </c>
      <c r="B3440">
        <v>-1.3996593828789256E-2</v>
      </c>
      <c r="C3440">
        <v>1.3996593828789256E-2</v>
      </c>
      <c r="L3440">
        <v>3416</v>
      </c>
      <c r="M3440">
        <v>5.850150138171065E-3</v>
      </c>
      <c r="N3440">
        <v>-5.850150138171065E-3</v>
      </c>
    </row>
    <row r="3441" spans="1:14" x14ac:dyDescent="0.45">
      <c r="A3441">
        <v>3417</v>
      </c>
      <c r="B3441">
        <v>2.697765898649093E-3</v>
      </c>
      <c r="C3441">
        <v>-2.697765898649093E-3</v>
      </c>
      <c r="L3441">
        <v>3417</v>
      </c>
      <c r="M3441">
        <v>-8.0435284215213676E-3</v>
      </c>
      <c r="N3441">
        <v>8.0435284215213676E-3</v>
      </c>
    </row>
    <row r="3442" spans="1:14" x14ac:dyDescent="0.45">
      <c r="A3442">
        <v>3418</v>
      </c>
      <c r="B3442">
        <v>-1.8287933946814161E-2</v>
      </c>
      <c r="C3442">
        <v>1.8287933946814161E-2</v>
      </c>
      <c r="L3442">
        <v>3418</v>
      </c>
      <c r="M3442">
        <v>8.1728015691226886E-3</v>
      </c>
      <c r="N3442">
        <v>-8.1728015691226886E-3</v>
      </c>
    </row>
    <row r="3443" spans="1:14" x14ac:dyDescent="0.45">
      <c r="A3443">
        <v>3419</v>
      </c>
      <c r="B3443">
        <v>-8.7370855134050723E-3</v>
      </c>
      <c r="C3443">
        <v>8.7370855134050723E-3</v>
      </c>
      <c r="L3443">
        <v>3419</v>
      </c>
      <c r="M3443">
        <v>1.9132665185256619E-4</v>
      </c>
      <c r="N3443">
        <v>-1.9132665185256619E-4</v>
      </c>
    </row>
    <row r="3444" spans="1:14" x14ac:dyDescent="0.45">
      <c r="A3444">
        <v>3420</v>
      </c>
      <c r="B3444">
        <v>4.6341022933676472E-3</v>
      </c>
      <c r="C3444">
        <v>-4.6341022933676472E-3</v>
      </c>
      <c r="L3444">
        <v>3420</v>
      </c>
      <c r="M3444">
        <v>-1.2097610919182381E-2</v>
      </c>
      <c r="N3444">
        <v>1.2097610919182381E-2</v>
      </c>
    </row>
    <row r="3445" spans="1:14" x14ac:dyDescent="0.45">
      <c r="A3445">
        <v>3421</v>
      </c>
      <c r="B3445">
        <v>-1.5174095690442433E-2</v>
      </c>
      <c r="C3445">
        <v>1.5174095690442433E-2</v>
      </c>
      <c r="L3445">
        <v>3421</v>
      </c>
      <c r="M3445">
        <v>3.0629684210291179E-3</v>
      </c>
      <c r="N3445">
        <v>-3.0629684210291179E-3</v>
      </c>
    </row>
    <row r="3446" spans="1:14" x14ac:dyDescent="0.45">
      <c r="A3446">
        <v>3422</v>
      </c>
      <c r="B3446">
        <v>-9.3940651845738146E-4</v>
      </c>
      <c r="C3446">
        <v>9.3940651845738146E-4</v>
      </c>
      <c r="L3446">
        <v>3422</v>
      </c>
      <c r="M3446">
        <v>-8.5502887337289939E-3</v>
      </c>
      <c r="N3446">
        <v>8.5502887337289939E-3</v>
      </c>
    </row>
    <row r="3447" spans="1:14" x14ac:dyDescent="0.45">
      <c r="A3447">
        <v>3423</v>
      </c>
      <c r="B3447">
        <v>5.7826254767337753E-4</v>
      </c>
      <c r="C3447">
        <v>-5.7826254767337753E-4</v>
      </c>
      <c r="L3447">
        <v>3423</v>
      </c>
      <c r="M3447">
        <v>-1.1020745255741173E-2</v>
      </c>
      <c r="N3447">
        <v>1.1020745255741173E-2</v>
      </c>
    </row>
    <row r="3448" spans="1:14" x14ac:dyDescent="0.45">
      <c r="A3448">
        <v>3424</v>
      </c>
      <c r="B3448">
        <v>-1.1222922776895109E-2</v>
      </c>
      <c r="C3448">
        <v>1.1222922776895109E-2</v>
      </c>
      <c r="L3448">
        <v>3424</v>
      </c>
      <c r="M3448">
        <v>-1.5823344408741275E-3</v>
      </c>
      <c r="N3448">
        <v>1.5823344408741275E-3</v>
      </c>
    </row>
    <row r="3449" spans="1:14" x14ac:dyDescent="0.45">
      <c r="A3449">
        <v>3425</v>
      </c>
      <c r="B3449">
        <v>7.4339400532985305E-3</v>
      </c>
      <c r="C3449">
        <v>-7.4339400532985305E-3</v>
      </c>
      <c r="L3449">
        <v>3425</v>
      </c>
      <c r="M3449">
        <v>-1.7460824223379766E-2</v>
      </c>
      <c r="N3449">
        <v>1.7460824223379766E-2</v>
      </c>
    </row>
    <row r="3450" spans="1:14" x14ac:dyDescent="0.45">
      <c r="A3450">
        <v>3426</v>
      </c>
      <c r="B3450">
        <v>-1.9360768976320386E-2</v>
      </c>
      <c r="C3450">
        <v>1.9360768976320386E-2</v>
      </c>
      <c r="L3450">
        <v>3426</v>
      </c>
      <c r="M3450">
        <v>3.3585786031502338E-3</v>
      </c>
      <c r="N3450">
        <v>-3.3585786031502338E-3</v>
      </c>
    </row>
    <row r="3451" spans="1:14" x14ac:dyDescent="0.45">
      <c r="A3451">
        <v>3427</v>
      </c>
      <c r="B3451">
        <v>-5.6755806731068181E-3</v>
      </c>
      <c r="C3451">
        <v>5.6755806731068181E-3</v>
      </c>
      <c r="L3451">
        <v>3427</v>
      </c>
      <c r="M3451">
        <v>-8.170218499573275E-3</v>
      </c>
      <c r="N3451">
        <v>8.170218499573275E-3</v>
      </c>
    </row>
    <row r="3452" spans="1:14" x14ac:dyDescent="0.45">
      <c r="A3452">
        <v>3428</v>
      </c>
      <c r="B3452">
        <v>-2.5483778656916901E-2</v>
      </c>
      <c r="C3452">
        <v>2.5483778656916901E-2</v>
      </c>
      <c r="L3452">
        <v>3428</v>
      </c>
      <c r="M3452">
        <v>7.4760061398372012E-3</v>
      </c>
      <c r="N3452">
        <v>-7.4760061398372012E-3</v>
      </c>
    </row>
    <row r="3453" spans="1:14" x14ac:dyDescent="0.45">
      <c r="A3453">
        <v>3429</v>
      </c>
      <c r="B3453">
        <v>-1.0935088988491002E-2</v>
      </c>
      <c r="C3453">
        <v>1.0935088988491002E-2</v>
      </c>
      <c r="L3453">
        <v>3429</v>
      </c>
      <c r="M3453">
        <v>-4.4962062360679811E-3</v>
      </c>
      <c r="N3453">
        <v>4.4962062360679811E-3</v>
      </c>
    </row>
    <row r="3454" spans="1:14" x14ac:dyDescent="0.45">
      <c r="A3454">
        <v>3430</v>
      </c>
      <c r="B3454">
        <v>-5.4662470088129196E-3</v>
      </c>
      <c r="C3454">
        <v>5.4662470088129196E-3</v>
      </c>
      <c r="L3454">
        <v>3430</v>
      </c>
      <c r="M3454">
        <v>-9.1837391239885276E-3</v>
      </c>
      <c r="N3454">
        <v>9.1837391239885276E-3</v>
      </c>
    </row>
    <row r="3455" spans="1:14" x14ac:dyDescent="0.45">
      <c r="A3455">
        <v>3431</v>
      </c>
      <c r="B3455">
        <v>7.8759621196727598E-4</v>
      </c>
      <c r="C3455">
        <v>-7.8759621196727598E-4</v>
      </c>
      <c r="L3455">
        <v>3431</v>
      </c>
      <c r="M3455">
        <v>-1.4335802298099401E-2</v>
      </c>
      <c r="N3455">
        <v>1.4335802298099401E-2</v>
      </c>
    </row>
    <row r="3456" spans="1:14" x14ac:dyDescent="0.45">
      <c r="A3456">
        <v>3432</v>
      </c>
      <c r="B3456">
        <v>-7.8212507321192715E-3</v>
      </c>
      <c r="C3456">
        <v>7.8212507321192715E-3</v>
      </c>
      <c r="L3456">
        <v>3432</v>
      </c>
      <c r="M3456">
        <v>-7.6845732003742997E-3</v>
      </c>
      <c r="N3456">
        <v>7.6845732003742997E-3</v>
      </c>
    </row>
    <row r="3457" spans="1:14" x14ac:dyDescent="0.45">
      <c r="A3457">
        <v>3433</v>
      </c>
      <c r="B3457">
        <v>-1.3499426376091249E-2</v>
      </c>
      <c r="C3457">
        <v>1.3499426376091249E-2</v>
      </c>
      <c r="L3457">
        <v>3433</v>
      </c>
      <c r="M3457">
        <v>-4.3272861319987718E-3</v>
      </c>
      <c r="N3457">
        <v>4.3272861319987718E-3</v>
      </c>
    </row>
    <row r="3458" spans="1:14" x14ac:dyDescent="0.45">
      <c r="A3458">
        <v>3434</v>
      </c>
      <c r="B3458">
        <v>-2.7001447723047661E-2</v>
      </c>
      <c r="C3458">
        <v>2.7001447723047661E-2</v>
      </c>
      <c r="L3458">
        <v>3434</v>
      </c>
      <c r="M3458">
        <v>4.0342590194270694E-3</v>
      </c>
      <c r="N3458">
        <v>-4.0342590194270694E-3</v>
      </c>
    </row>
    <row r="3459" spans="1:14" x14ac:dyDescent="0.45">
      <c r="A3459">
        <v>3435</v>
      </c>
      <c r="B3459">
        <v>-1.3708760040385145E-2</v>
      </c>
      <c r="C3459">
        <v>1.3708760040385145E-2</v>
      </c>
      <c r="L3459">
        <v>3435</v>
      </c>
      <c r="M3459">
        <v>-9.1203940849625756E-3</v>
      </c>
      <c r="N3459">
        <v>9.1203940849625756E-3</v>
      </c>
    </row>
    <row r="3460" spans="1:14" x14ac:dyDescent="0.45">
      <c r="A3460">
        <v>3436</v>
      </c>
      <c r="B3460">
        <v>-4.343414037011864E-2</v>
      </c>
      <c r="C3460">
        <v>4.343414037011864E-2</v>
      </c>
      <c r="L3460">
        <v>3436</v>
      </c>
      <c r="M3460">
        <v>1.4633995549769928E-2</v>
      </c>
      <c r="N3460">
        <v>-1.4633995549769928E-2</v>
      </c>
    </row>
    <row r="3461" spans="1:14" x14ac:dyDescent="0.45">
      <c r="A3461">
        <v>3437</v>
      </c>
      <c r="B3461">
        <v>-2.6818280766790499E-2</v>
      </c>
      <c r="C3461">
        <v>2.6818280766790499E-2</v>
      </c>
      <c r="L3461">
        <v>3437</v>
      </c>
      <c r="M3461">
        <v>9.3035210715535551E-4</v>
      </c>
      <c r="N3461">
        <v>-9.3035210715535551E-4</v>
      </c>
    </row>
    <row r="3462" spans="1:14" x14ac:dyDescent="0.45">
      <c r="A3462">
        <v>3438</v>
      </c>
      <c r="B3462">
        <v>-9.7837538348745628E-3</v>
      </c>
      <c r="C3462">
        <v>9.7837538348745628E-3</v>
      </c>
      <c r="L3462">
        <v>3438</v>
      </c>
      <c r="M3462">
        <v>-1.931894536814106E-2</v>
      </c>
      <c r="N3462">
        <v>1.931894536814106E-2</v>
      </c>
    </row>
    <row r="3463" spans="1:14" x14ac:dyDescent="0.45">
      <c r="A3463">
        <v>3439</v>
      </c>
      <c r="B3463">
        <v>-2.3547442262198341E-2</v>
      </c>
      <c r="C3463">
        <v>2.3547442262198341E-2</v>
      </c>
      <c r="L3463">
        <v>3439</v>
      </c>
      <c r="M3463">
        <v>-1.2414336114312148E-2</v>
      </c>
      <c r="N3463">
        <v>1.2414336114312148E-2</v>
      </c>
    </row>
    <row r="3464" spans="1:14" x14ac:dyDescent="0.45">
      <c r="A3464">
        <v>3440</v>
      </c>
      <c r="B3464">
        <v>-2.7079947847157865E-2</v>
      </c>
      <c r="C3464">
        <v>2.7079947847157865E-2</v>
      </c>
      <c r="L3464">
        <v>3440</v>
      </c>
      <c r="M3464">
        <v>-1.0915170190697921E-2</v>
      </c>
      <c r="N3464">
        <v>1.0915170190697921E-2</v>
      </c>
    </row>
    <row r="3465" spans="1:14" x14ac:dyDescent="0.45">
      <c r="A3465">
        <v>3441</v>
      </c>
      <c r="B3465">
        <v>-2.7655615423966086E-2</v>
      </c>
      <c r="C3465">
        <v>2.7655615423966086E-2</v>
      </c>
      <c r="L3465">
        <v>3441</v>
      </c>
      <c r="M3465">
        <v>-1.0577329982559502E-2</v>
      </c>
      <c r="N3465">
        <v>1.0577329982559502E-2</v>
      </c>
    </row>
    <row r="3466" spans="1:14" x14ac:dyDescent="0.45">
      <c r="A3466">
        <v>3442</v>
      </c>
      <c r="B3466">
        <v>-2.6687447226606813E-2</v>
      </c>
      <c r="C3466">
        <v>2.6687447226606813E-2</v>
      </c>
      <c r="L3466">
        <v>3442</v>
      </c>
      <c r="M3466">
        <v>-1.2878866400502474E-2</v>
      </c>
      <c r="N3466">
        <v>1.2878866400502474E-2</v>
      </c>
    </row>
    <row r="3467" spans="1:14" x14ac:dyDescent="0.45">
      <c r="A3467">
        <v>3443</v>
      </c>
      <c r="B3467">
        <v>2.8367306482688308E-2</v>
      </c>
      <c r="C3467">
        <v>0.97163269351731174</v>
      </c>
      <c r="L3467">
        <v>3443</v>
      </c>
      <c r="M3467">
        <v>4.0626576563419448E-2</v>
      </c>
      <c r="N3467">
        <v>0.9593734234365805</v>
      </c>
    </row>
    <row r="3468" spans="1:14" x14ac:dyDescent="0.45">
      <c r="A3468">
        <v>3444</v>
      </c>
      <c r="B3468">
        <v>4.9117505955820928E-2</v>
      </c>
      <c r="C3468">
        <v>-4.9117505955820928E-2</v>
      </c>
      <c r="L3468">
        <v>3444</v>
      </c>
      <c r="M3468">
        <v>2.1454144751564239E-2</v>
      </c>
      <c r="N3468">
        <v>-2.1454144751564239E-2</v>
      </c>
    </row>
    <row r="3469" spans="1:14" x14ac:dyDescent="0.45">
      <c r="A3469">
        <v>3445</v>
      </c>
      <c r="B3469">
        <v>4.9196006079931139E-2</v>
      </c>
      <c r="C3469">
        <v>-4.9196006079931139E-2</v>
      </c>
      <c r="L3469">
        <v>3445</v>
      </c>
      <c r="M3469">
        <v>2.0905154413339309E-2</v>
      </c>
      <c r="N3469">
        <v>-2.0905154413339309E-2</v>
      </c>
    </row>
    <row r="3470" spans="1:14" x14ac:dyDescent="0.45">
      <c r="A3470">
        <v>3446</v>
      </c>
      <c r="B3470">
        <v>3.99591581429629E-2</v>
      </c>
      <c r="C3470">
        <v>-3.99591581429629E-2</v>
      </c>
      <c r="L3470">
        <v>3446</v>
      </c>
      <c r="M3470">
        <v>2.6922933120804876E-2</v>
      </c>
      <c r="N3470">
        <v>-2.6922933120804876E-2</v>
      </c>
    </row>
    <row r="3471" spans="1:14" x14ac:dyDescent="0.45">
      <c r="A3471">
        <v>3447</v>
      </c>
      <c r="B3471">
        <v>2.6561803628153441E-2</v>
      </c>
      <c r="C3471">
        <v>-2.6561803628153441E-2</v>
      </c>
      <c r="L3471">
        <v>3447</v>
      </c>
      <c r="M3471">
        <v>3.4313187673832762E-2</v>
      </c>
      <c r="N3471">
        <v>-3.4313187673832762E-2</v>
      </c>
    </row>
    <row r="3472" spans="1:14" x14ac:dyDescent="0.45">
      <c r="A3472">
        <v>3448</v>
      </c>
      <c r="B3472">
        <v>4.3308496771665261E-2</v>
      </c>
      <c r="C3472">
        <v>-4.3308496771665261E-2</v>
      </c>
      <c r="L3472">
        <v>3448</v>
      </c>
      <c r="M3472">
        <v>1.5816436278254391E-2</v>
      </c>
      <c r="N3472">
        <v>-1.5816436278254391E-2</v>
      </c>
    </row>
    <row r="3473" spans="1:14" x14ac:dyDescent="0.45">
      <c r="A3473">
        <v>3449</v>
      </c>
      <c r="B3473">
        <v>3.2527813060529528E-2</v>
      </c>
      <c r="C3473">
        <v>-3.2527813060529528E-2</v>
      </c>
      <c r="L3473">
        <v>3449</v>
      </c>
      <c r="M3473">
        <v>2.3671221117472607E-2</v>
      </c>
      <c r="N3473">
        <v>-2.3671221117472607E-2</v>
      </c>
    </row>
    <row r="3474" spans="1:14" x14ac:dyDescent="0.45">
      <c r="A3474">
        <v>3450</v>
      </c>
      <c r="B3474">
        <v>2.7529971825512721E-2</v>
      </c>
      <c r="C3474">
        <v>-2.7529971825512721E-2</v>
      </c>
      <c r="L3474">
        <v>3450</v>
      </c>
      <c r="M3474">
        <v>2.7345233380977902E-2</v>
      </c>
      <c r="N3474">
        <v>-2.7345233380977902E-2</v>
      </c>
    </row>
    <row r="3475" spans="1:14" x14ac:dyDescent="0.45">
      <c r="A3475">
        <v>3451</v>
      </c>
      <c r="B3475">
        <v>3.5065983740093037E-2</v>
      </c>
      <c r="C3475">
        <v>-3.5065983740093037E-2</v>
      </c>
      <c r="L3475">
        <v>3451</v>
      </c>
      <c r="M3475">
        <v>2.1242994621477728E-2</v>
      </c>
      <c r="N3475">
        <v>-2.1242994621477728E-2</v>
      </c>
    </row>
    <row r="3476" spans="1:14" x14ac:dyDescent="0.45">
      <c r="A3476">
        <v>3452</v>
      </c>
      <c r="B3476">
        <v>3.006814250507623E-2</v>
      </c>
      <c r="C3476">
        <v>-3.006814250507623E-2</v>
      </c>
      <c r="L3476">
        <v>3452</v>
      </c>
      <c r="M3476">
        <v>2.3460070987386096E-2</v>
      </c>
      <c r="N3476">
        <v>-2.3460070987386096E-2</v>
      </c>
    </row>
    <row r="3477" spans="1:14" x14ac:dyDescent="0.45">
      <c r="A3477">
        <v>3453</v>
      </c>
      <c r="B3477">
        <v>2.9858808840782333E-2</v>
      </c>
      <c r="C3477">
        <v>-2.9858808840782333E-2</v>
      </c>
      <c r="L3477">
        <v>3453</v>
      </c>
      <c r="M3477">
        <v>2.3523416026412048E-2</v>
      </c>
      <c r="N3477">
        <v>-2.3523416026412048E-2</v>
      </c>
    </row>
    <row r="3478" spans="1:14" x14ac:dyDescent="0.45">
      <c r="A3478">
        <v>3454</v>
      </c>
      <c r="B3478">
        <v>2.6430970087969755E-2</v>
      </c>
      <c r="C3478">
        <v>-2.6430970087969755E-2</v>
      </c>
      <c r="L3478">
        <v>3454</v>
      </c>
      <c r="M3478">
        <v>2.4072406364636978E-2</v>
      </c>
      <c r="N3478">
        <v>-2.4072406364636978E-2</v>
      </c>
    </row>
    <row r="3479" spans="1:14" x14ac:dyDescent="0.45">
      <c r="A3479">
        <v>3455</v>
      </c>
      <c r="B3479">
        <v>2.76608053656964E-2</v>
      </c>
      <c r="C3479">
        <v>-2.76608053656964E-2</v>
      </c>
      <c r="L3479">
        <v>3455</v>
      </c>
      <c r="M3479">
        <v>2.0609544231218194E-2</v>
      </c>
      <c r="N3479">
        <v>-2.0609544231218194E-2</v>
      </c>
    </row>
    <row r="3480" spans="1:14" x14ac:dyDescent="0.45">
      <c r="A3480">
        <v>3456</v>
      </c>
      <c r="B3480">
        <v>1.8711791217132272E-2</v>
      </c>
      <c r="C3480">
        <v>-1.8711791217132272E-2</v>
      </c>
      <c r="L3480">
        <v>3456</v>
      </c>
      <c r="M3480">
        <v>2.7408578420003854E-2</v>
      </c>
      <c r="N3480">
        <v>-2.7408578420003854E-2</v>
      </c>
    </row>
    <row r="3481" spans="1:14" x14ac:dyDescent="0.45">
      <c r="A3481">
        <v>3457</v>
      </c>
      <c r="B3481">
        <v>2.7242138037108607E-2</v>
      </c>
      <c r="C3481">
        <v>-2.7242138037108607E-2</v>
      </c>
      <c r="L3481">
        <v>3457</v>
      </c>
      <c r="M3481">
        <v>2.0546199192192239E-2</v>
      </c>
      <c r="N3481">
        <v>-2.0546199192192239E-2</v>
      </c>
    </row>
    <row r="3482" spans="1:14" x14ac:dyDescent="0.45">
      <c r="A3482">
        <v>3458</v>
      </c>
      <c r="B3482">
        <v>3.8101321872354557E-2</v>
      </c>
      <c r="C3482">
        <v>-3.8101321872354557E-2</v>
      </c>
      <c r="L3482">
        <v>3458</v>
      </c>
      <c r="M3482">
        <v>1.066437310414352E-2</v>
      </c>
      <c r="N3482">
        <v>-1.066437310414352E-2</v>
      </c>
    </row>
    <row r="3483" spans="1:14" x14ac:dyDescent="0.45">
      <c r="A3483">
        <v>3459</v>
      </c>
      <c r="B3483">
        <v>3.8415322368795406E-2</v>
      </c>
      <c r="C3483">
        <v>-3.8415322368795406E-2</v>
      </c>
      <c r="L3483">
        <v>3459</v>
      </c>
      <c r="M3483">
        <v>1.0220957830961845E-2</v>
      </c>
      <c r="N3483">
        <v>-1.0220957830961845E-2</v>
      </c>
    </row>
    <row r="3484" spans="1:14" x14ac:dyDescent="0.45">
      <c r="A3484">
        <v>3460</v>
      </c>
      <c r="B3484">
        <v>3.1481144739060038E-2</v>
      </c>
      <c r="C3484">
        <v>-3.1481144739060038E-2</v>
      </c>
      <c r="L3484">
        <v>3460</v>
      </c>
      <c r="M3484">
        <v>1.4697340588795883E-2</v>
      </c>
      <c r="N3484">
        <v>-1.4697340588795883E-2</v>
      </c>
    </row>
    <row r="3485" spans="1:14" x14ac:dyDescent="0.45">
      <c r="A3485">
        <v>3461</v>
      </c>
      <c r="B3485">
        <v>2.4599300525398146E-2</v>
      </c>
      <c r="C3485">
        <v>-2.4599300525398146E-2</v>
      </c>
      <c r="L3485">
        <v>3461</v>
      </c>
      <c r="M3485">
        <v>1.7484522305937829E-2</v>
      </c>
      <c r="N3485">
        <v>-1.7484522305937829E-2</v>
      </c>
    </row>
    <row r="3486" spans="1:14" x14ac:dyDescent="0.45">
      <c r="A3486">
        <v>3462</v>
      </c>
      <c r="B3486">
        <v>2.909997430771695E-2</v>
      </c>
      <c r="C3486">
        <v>-2.909997430771695E-2</v>
      </c>
      <c r="L3486">
        <v>3462</v>
      </c>
      <c r="M3486">
        <v>1.351489986031142E-2</v>
      </c>
      <c r="N3486">
        <v>-1.351489986031142E-2</v>
      </c>
    </row>
    <row r="3487" spans="1:14" x14ac:dyDescent="0.45">
      <c r="A3487">
        <v>3463</v>
      </c>
      <c r="B3487">
        <v>1.2196280915984705E-2</v>
      </c>
      <c r="C3487">
        <v>-1.2196280915984705E-2</v>
      </c>
      <c r="L3487">
        <v>3463</v>
      </c>
      <c r="M3487">
        <v>2.6331712756562646E-2</v>
      </c>
      <c r="N3487">
        <v>-2.6331712756562646E-2</v>
      </c>
    </row>
    <row r="3488" spans="1:14" x14ac:dyDescent="0.45">
      <c r="A3488">
        <v>3464</v>
      </c>
      <c r="B3488">
        <v>2.7242138037108607E-2</v>
      </c>
      <c r="C3488">
        <v>-2.7242138037108607E-2</v>
      </c>
      <c r="L3488">
        <v>3464</v>
      </c>
      <c r="M3488">
        <v>1.336709476925086E-2</v>
      </c>
      <c r="N3488">
        <v>-1.336709476925086E-2</v>
      </c>
    </row>
    <row r="3489" spans="1:14" x14ac:dyDescent="0.45">
      <c r="A3489">
        <v>3465</v>
      </c>
      <c r="B3489">
        <v>1.271961507671945E-2</v>
      </c>
      <c r="C3489">
        <v>-1.271961507671945E-2</v>
      </c>
      <c r="L3489">
        <v>3465</v>
      </c>
      <c r="M3489">
        <v>2.3819026208533167E-2</v>
      </c>
      <c r="N3489">
        <v>-2.3819026208533167E-2</v>
      </c>
    </row>
    <row r="3490" spans="1:14" x14ac:dyDescent="0.45">
      <c r="A3490">
        <v>3466</v>
      </c>
      <c r="B3490">
        <v>2.6771137292447338E-2</v>
      </c>
      <c r="C3490">
        <v>-2.6771137292447338E-2</v>
      </c>
      <c r="L3490">
        <v>3466</v>
      </c>
      <c r="M3490">
        <v>1.2142424014749097E-2</v>
      </c>
      <c r="N3490">
        <v>-1.2142424014749097E-2</v>
      </c>
    </row>
    <row r="3491" spans="1:14" x14ac:dyDescent="0.45">
      <c r="A3491">
        <v>3467</v>
      </c>
      <c r="B3491">
        <v>1.9392125626087442E-2</v>
      </c>
      <c r="C3491">
        <v>-1.9392125626087442E-2</v>
      </c>
      <c r="L3491">
        <v>3467</v>
      </c>
      <c r="M3491">
        <v>1.7526752331955133E-2</v>
      </c>
      <c r="N3491">
        <v>-1.7526752331955133E-2</v>
      </c>
    </row>
    <row r="3492" spans="1:14" x14ac:dyDescent="0.45">
      <c r="A3492">
        <v>3468</v>
      </c>
      <c r="B3492">
        <v>2.169479593332032E-2</v>
      </c>
      <c r="C3492">
        <v>-2.169479593332032E-2</v>
      </c>
      <c r="L3492">
        <v>3468</v>
      </c>
      <c r="M3492">
        <v>1.5182985887994858E-2</v>
      </c>
      <c r="N3492">
        <v>-1.5182985887994858E-2</v>
      </c>
    </row>
    <row r="3493" spans="1:14" x14ac:dyDescent="0.45">
      <c r="A3493">
        <v>3469</v>
      </c>
      <c r="B3493">
        <v>3.5013650324019562E-2</v>
      </c>
      <c r="C3493">
        <v>-3.5013650324019562E-2</v>
      </c>
      <c r="L3493">
        <v>3469</v>
      </c>
      <c r="M3493">
        <v>4.182064110487627E-3</v>
      </c>
      <c r="N3493">
        <v>-4.182064110487627E-3</v>
      </c>
    </row>
    <row r="3494" spans="1:14" x14ac:dyDescent="0.45">
      <c r="A3494">
        <v>3470</v>
      </c>
      <c r="B3494">
        <v>1.0207611105192676E-2</v>
      </c>
      <c r="C3494">
        <v>-1.0207611105192676E-2</v>
      </c>
      <c r="L3494">
        <v>3470</v>
      </c>
      <c r="M3494">
        <v>2.3924601273576422E-2</v>
      </c>
      <c r="N3494">
        <v>-2.3924601273576422E-2</v>
      </c>
    </row>
    <row r="3495" spans="1:14" x14ac:dyDescent="0.45">
      <c r="A3495">
        <v>3471</v>
      </c>
      <c r="B3495">
        <v>1.1542113215066273E-2</v>
      </c>
      <c r="C3495">
        <v>-1.1542113215066273E-2</v>
      </c>
      <c r="L3495">
        <v>3471</v>
      </c>
      <c r="M3495">
        <v>2.2657700493057351E-2</v>
      </c>
      <c r="N3495">
        <v>-2.2657700493057351E-2</v>
      </c>
    </row>
    <row r="3496" spans="1:14" x14ac:dyDescent="0.45">
      <c r="A3496">
        <v>3472</v>
      </c>
      <c r="B3496">
        <v>1.2798115200829661E-2</v>
      </c>
      <c r="C3496">
        <v>-1.2798115200829661E-2</v>
      </c>
      <c r="L3496">
        <v>3472</v>
      </c>
      <c r="M3496">
        <v>2.130633966050368E-2</v>
      </c>
      <c r="N3496">
        <v>-2.130633966050368E-2</v>
      </c>
    </row>
    <row r="3497" spans="1:14" x14ac:dyDescent="0.45">
      <c r="A3497">
        <v>3473</v>
      </c>
      <c r="B3497">
        <v>2.2741464254789803E-2</v>
      </c>
      <c r="C3497">
        <v>-2.2741464254789803E-2</v>
      </c>
      <c r="L3497">
        <v>3473</v>
      </c>
      <c r="M3497">
        <v>1.2712529365982678E-2</v>
      </c>
      <c r="N3497">
        <v>-1.2712529365982678E-2</v>
      </c>
    </row>
    <row r="3498" spans="1:14" x14ac:dyDescent="0.45">
      <c r="A3498">
        <v>3474</v>
      </c>
      <c r="B3498">
        <v>1.5467119420576858E-2</v>
      </c>
      <c r="C3498">
        <v>-1.5467119420576858E-2</v>
      </c>
      <c r="L3498">
        <v>3474</v>
      </c>
      <c r="M3498">
        <v>1.8455812904335782E-2</v>
      </c>
      <c r="N3498">
        <v>-1.8455812904335782E-2</v>
      </c>
    </row>
    <row r="3499" spans="1:14" x14ac:dyDescent="0.45">
      <c r="A3499">
        <v>3475</v>
      </c>
      <c r="B3499">
        <v>5.1574364541023916E-3</v>
      </c>
      <c r="C3499">
        <v>-5.1574364541023916E-3</v>
      </c>
      <c r="L3499">
        <v>3475</v>
      </c>
      <c r="M3499">
        <v>2.2425435349962192E-2</v>
      </c>
      <c r="N3499">
        <v>-2.2425435349962192E-2</v>
      </c>
    </row>
    <row r="3500" spans="1:14" x14ac:dyDescent="0.45">
      <c r="A3500">
        <v>3476</v>
      </c>
      <c r="B3500">
        <v>3.3365147717705122E-2</v>
      </c>
      <c r="C3500">
        <v>-3.3365147717705122E-2</v>
      </c>
      <c r="L3500">
        <v>3476</v>
      </c>
      <c r="M3500">
        <v>-4.6323875141561759E-4</v>
      </c>
      <c r="N3500">
        <v>4.6323875141561759E-4</v>
      </c>
    </row>
    <row r="3501" spans="1:14" x14ac:dyDescent="0.45">
      <c r="A3501">
        <v>3477</v>
      </c>
      <c r="B3501">
        <v>5.0527696219554424E-3</v>
      </c>
      <c r="C3501">
        <v>-5.0527696219554424E-3</v>
      </c>
      <c r="L3501">
        <v>3477</v>
      </c>
      <c r="M3501">
        <v>2.2108710154832425E-2</v>
      </c>
      <c r="N3501">
        <v>-2.2108710154832425E-2</v>
      </c>
    </row>
    <row r="3502" spans="1:14" x14ac:dyDescent="0.45">
      <c r="A3502">
        <v>3478</v>
      </c>
      <c r="B3502">
        <v>2.0857461276144726E-2</v>
      </c>
      <c r="C3502">
        <v>-2.0857461276144726E-2</v>
      </c>
      <c r="L3502">
        <v>3478</v>
      </c>
      <c r="M3502">
        <v>8.7851369463735705E-3</v>
      </c>
      <c r="N3502">
        <v>-8.7851369463735705E-3</v>
      </c>
    </row>
    <row r="3503" spans="1:14" x14ac:dyDescent="0.45">
      <c r="A3503">
        <v>3479</v>
      </c>
      <c r="B3503">
        <v>1.5728786500944232E-2</v>
      </c>
      <c r="C3503">
        <v>-1.5728786500944232E-2</v>
      </c>
      <c r="L3503">
        <v>3479</v>
      </c>
      <c r="M3503">
        <v>1.2079078975723145E-2</v>
      </c>
      <c r="N3503">
        <v>-1.2079078975723145E-2</v>
      </c>
    </row>
    <row r="3504" spans="1:14" x14ac:dyDescent="0.45">
      <c r="A3504">
        <v>3480</v>
      </c>
      <c r="B3504">
        <v>1.5754953208980967E-2</v>
      </c>
      <c r="C3504">
        <v>-1.5754953208980967E-2</v>
      </c>
      <c r="L3504">
        <v>3480</v>
      </c>
      <c r="M3504">
        <v>1.182569881961933E-2</v>
      </c>
      <c r="N3504">
        <v>-1.182569881961933E-2</v>
      </c>
    </row>
    <row r="3505" spans="1:14" x14ac:dyDescent="0.45">
      <c r="A3505">
        <v>3481</v>
      </c>
      <c r="B3505">
        <v>1.5807286625054442E-2</v>
      </c>
      <c r="C3505">
        <v>-1.5807286625054442E-2</v>
      </c>
      <c r="L3505">
        <v>3481</v>
      </c>
      <c r="M3505">
        <v>1.1128903390333844E-2</v>
      </c>
      <c r="N3505">
        <v>-1.1128903390333844E-2</v>
      </c>
    </row>
    <row r="3506" spans="1:14" x14ac:dyDescent="0.45">
      <c r="A3506">
        <v>3482</v>
      </c>
      <c r="B3506">
        <v>1.4158784018739996E-2</v>
      </c>
      <c r="C3506">
        <v>-1.4158784018739996E-2</v>
      </c>
      <c r="L3506">
        <v>3482</v>
      </c>
      <c r="M3506">
        <v>1.2395804170852912E-2</v>
      </c>
      <c r="N3506">
        <v>-1.2395804170852912E-2</v>
      </c>
    </row>
    <row r="3507" spans="1:14" x14ac:dyDescent="0.45">
      <c r="A3507">
        <v>3483</v>
      </c>
      <c r="B3507">
        <v>-6.7484157026130448E-3</v>
      </c>
      <c r="C3507">
        <v>6.7484157026130448E-3</v>
      </c>
      <c r="L3507">
        <v>3483</v>
      </c>
      <c r="M3507">
        <v>2.8527674109462366E-2</v>
      </c>
      <c r="N3507">
        <v>-2.8527674109462366E-2</v>
      </c>
    </row>
    <row r="3508" spans="1:14" x14ac:dyDescent="0.45">
      <c r="A3508">
        <v>3484</v>
      </c>
      <c r="B3508">
        <v>-1.0964067666778057E-3</v>
      </c>
      <c r="C3508">
        <v>1.0964067666778057E-3</v>
      </c>
      <c r="L3508">
        <v>3484</v>
      </c>
      <c r="M3508">
        <v>2.3375610935351489E-2</v>
      </c>
      <c r="N3508">
        <v>-2.3375610935351489E-2</v>
      </c>
    </row>
    <row r="3509" spans="1:14" x14ac:dyDescent="0.45">
      <c r="A3509">
        <v>3485</v>
      </c>
      <c r="B3509">
        <v>1.2091614083837757E-2</v>
      </c>
      <c r="C3509">
        <v>-1.2091614083837757E-2</v>
      </c>
      <c r="L3509">
        <v>3485</v>
      </c>
      <c r="M3509">
        <v>1.2121309001740445E-2</v>
      </c>
      <c r="N3509">
        <v>-1.2121309001740445E-2</v>
      </c>
    </row>
    <row r="3510" spans="1:14" x14ac:dyDescent="0.45">
      <c r="A3510">
        <v>3486</v>
      </c>
      <c r="B3510">
        <v>-3.0589098694330952E-3</v>
      </c>
      <c r="C3510">
        <v>3.0589098694330952E-3</v>
      </c>
      <c r="L3510">
        <v>3486</v>
      </c>
      <c r="M3510">
        <v>2.4114636390654282E-2</v>
      </c>
      <c r="N3510">
        <v>-2.4114636390654282E-2</v>
      </c>
    </row>
    <row r="3511" spans="1:14" x14ac:dyDescent="0.45">
      <c r="A3511">
        <v>3487</v>
      </c>
      <c r="B3511">
        <v>-5.6232472570333439E-3</v>
      </c>
      <c r="C3511">
        <v>5.6232472570333439E-3</v>
      </c>
      <c r="L3511">
        <v>3487</v>
      </c>
      <c r="M3511">
        <v>2.5993872548424227E-2</v>
      </c>
      <c r="N3511">
        <v>-2.5993872548424227E-2</v>
      </c>
    </row>
    <row r="3512" spans="1:14" x14ac:dyDescent="0.45">
      <c r="A3512">
        <v>3488</v>
      </c>
      <c r="B3512">
        <v>2.1302295312769261E-2</v>
      </c>
      <c r="C3512">
        <v>-2.1302295312769261E-2</v>
      </c>
      <c r="L3512">
        <v>3488</v>
      </c>
      <c r="M3512">
        <v>2.6406681608560963E-3</v>
      </c>
      <c r="N3512">
        <v>-2.6406681608560963E-3</v>
      </c>
    </row>
    <row r="3513" spans="1:14" x14ac:dyDescent="0.45">
      <c r="A3513">
        <v>3489</v>
      </c>
      <c r="B3513">
        <v>2.8024327307960414E-3</v>
      </c>
      <c r="C3513">
        <v>-2.8024327307960414E-3</v>
      </c>
      <c r="L3513">
        <v>3489</v>
      </c>
      <c r="M3513">
        <v>1.7484522305937829E-2</v>
      </c>
      <c r="N3513">
        <v>-1.7484522305937829E-2</v>
      </c>
    </row>
    <row r="3514" spans="1:14" x14ac:dyDescent="0.45">
      <c r="A3514">
        <v>3490</v>
      </c>
      <c r="B3514">
        <v>1.8476290844801638E-2</v>
      </c>
      <c r="C3514">
        <v>-1.8476290844801638E-2</v>
      </c>
      <c r="L3514">
        <v>3490</v>
      </c>
      <c r="M3514">
        <v>2.5350930958128398E-3</v>
      </c>
      <c r="N3514">
        <v>-2.5350930958128398E-3</v>
      </c>
    </row>
    <row r="3515" spans="1:14" x14ac:dyDescent="0.45">
      <c r="A3515">
        <v>3491</v>
      </c>
      <c r="B3515">
        <v>6.8292937982032675E-4</v>
      </c>
      <c r="C3515">
        <v>-6.8292937982032675E-4</v>
      </c>
      <c r="L3515">
        <v>3491</v>
      </c>
      <c r="M3515">
        <v>1.6280966564444718E-2</v>
      </c>
      <c r="N3515">
        <v>-1.6280966564444718E-2</v>
      </c>
    </row>
    <row r="3516" spans="1:14" x14ac:dyDescent="0.45">
      <c r="A3516">
        <v>3492</v>
      </c>
      <c r="B3516">
        <v>1.0230965842979107E-3</v>
      </c>
      <c r="C3516">
        <v>-1.0230965842979107E-3</v>
      </c>
      <c r="L3516">
        <v>3492</v>
      </c>
      <c r="M3516">
        <v>1.5858666304271695E-2</v>
      </c>
      <c r="N3516">
        <v>-1.5858666304271695E-2</v>
      </c>
    </row>
    <row r="3517" spans="1:14" x14ac:dyDescent="0.45">
      <c r="A3517">
        <v>3493</v>
      </c>
      <c r="B3517">
        <v>-9.9930874991684595E-3</v>
      </c>
      <c r="C3517">
        <v>9.9930874991684595E-3</v>
      </c>
      <c r="L3517">
        <v>3493</v>
      </c>
      <c r="M3517">
        <v>2.4368016546758093E-2</v>
      </c>
      <c r="N3517">
        <v>-2.4368016546758093E-2</v>
      </c>
    </row>
    <row r="3518" spans="1:14" x14ac:dyDescent="0.45">
      <c r="A3518">
        <v>3494</v>
      </c>
      <c r="B3518">
        <v>1.4917618551805376E-2</v>
      </c>
      <c r="C3518">
        <v>-1.4917618551805376E-2</v>
      </c>
      <c r="L3518">
        <v>3494</v>
      </c>
      <c r="M3518">
        <v>3.8653389153578605E-3</v>
      </c>
      <c r="N3518">
        <v>-3.8653389153578605E-3</v>
      </c>
    </row>
    <row r="3519" spans="1:14" x14ac:dyDescent="0.45">
      <c r="A3519">
        <v>3495</v>
      </c>
      <c r="B3519">
        <v>-8.0857297827369515E-4</v>
      </c>
      <c r="C3519">
        <v>8.0857297827369515E-4</v>
      </c>
      <c r="L3519">
        <v>3495</v>
      </c>
      <c r="M3519">
        <v>1.615427648639281E-2</v>
      </c>
      <c r="N3519">
        <v>-1.615427648639281E-2</v>
      </c>
    </row>
    <row r="3520" spans="1:14" x14ac:dyDescent="0.45">
      <c r="A3520">
        <v>3496</v>
      </c>
      <c r="B3520">
        <v>1.3713949982115465E-2</v>
      </c>
      <c r="C3520">
        <v>-1.3713949982115465E-2</v>
      </c>
      <c r="L3520">
        <v>3496</v>
      </c>
      <c r="M3520">
        <v>4.2242941365049289E-3</v>
      </c>
      <c r="N3520">
        <v>-4.2242941365049289E-3</v>
      </c>
    </row>
    <row r="3521" spans="1:14" x14ac:dyDescent="0.45">
      <c r="A3521">
        <v>3497</v>
      </c>
      <c r="B3521">
        <v>2.0674294319887564E-2</v>
      </c>
      <c r="C3521">
        <v>-2.0674294319887564E-2</v>
      </c>
      <c r="L3521">
        <v>3497</v>
      </c>
      <c r="M3521">
        <v>-2.4480499742288225E-3</v>
      </c>
      <c r="N3521">
        <v>2.4480499742288225E-3</v>
      </c>
    </row>
    <row r="3522" spans="1:14" x14ac:dyDescent="0.45">
      <c r="A3522">
        <v>3498</v>
      </c>
      <c r="B3522">
        <v>4.6864357094411214E-3</v>
      </c>
      <c r="C3522">
        <v>-4.6864357094411214E-3</v>
      </c>
      <c r="L3522">
        <v>3498</v>
      </c>
      <c r="M3522">
        <v>1.0263187856979147E-2</v>
      </c>
      <c r="N3522">
        <v>-1.0263187856979147E-2</v>
      </c>
    </row>
    <row r="3523" spans="1:14" x14ac:dyDescent="0.45">
      <c r="A3523">
        <v>3499</v>
      </c>
      <c r="B3523">
        <v>6.0442925571011462E-4</v>
      </c>
      <c r="C3523">
        <v>-6.0442925571011462E-4</v>
      </c>
      <c r="L3523">
        <v>3499</v>
      </c>
      <c r="M3523">
        <v>1.3113714613147049E-2</v>
      </c>
      <c r="N3523">
        <v>-1.3113714613147049E-2</v>
      </c>
    </row>
    <row r="3524" spans="1:14" x14ac:dyDescent="0.45">
      <c r="A3524">
        <v>3500</v>
      </c>
      <c r="B3524">
        <v>1.0730945265927421E-2</v>
      </c>
      <c r="C3524">
        <v>-1.0730945265927421E-2</v>
      </c>
      <c r="L3524">
        <v>3500</v>
      </c>
      <c r="M3524">
        <v>4.8366295137558116E-3</v>
      </c>
      <c r="N3524">
        <v>-4.8366295137558116E-3</v>
      </c>
    </row>
    <row r="3525" spans="1:14" x14ac:dyDescent="0.45">
      <c r="A3525">
        <v>3501</v>
      </c>
      <c r="B3525">
        <v>1.7034309932530784E-3</v>
      </c>
      <c r="C3525">
        <v>-1.7034309932530784E-3</v>
      </c>
      <c r="L3525">
        <v>3501</v>
      </c>
      <c r="M3525">
        <v>1.1255593468385752E-2</v>
      </c>
      <c r="N3525">
        <v>-1.1255593468385752E-2</v>
      </c>
    </row>
    <row r="3526" spans="1:14" x14ac:dyDescent="0.45">
      <c r="A3526">
        <v>3502</v>
      </c>
      <c r="B3526">
        <v>1.9287458793940494E-2</v>
      </c>
      <c r="C3526">
        <v>-1.9287458793940494E-2</v>
      </c>
      <c r="L3526">
        <v>3502</v>
      </c>
      <c r="M3526">
        <v>-3.5249156376700288E-3</v>
      </c>
      <c r="N3526">
        <v>3.5249156376700288E-3</v>
      </c>
    </row>
    <row r="3527" spans="1:14" x14ac:dyDescent="0.45">
      <c r="A3527">
        <v>3503</v>
      </c>
      <c r="B3527">
        <v>-8.606251973221386E-3</v>
      </c>
      <c r="C3527">
        <v>8.606251973221386E-3</v>
      </c>
      <c r="L3527">
        <v>3503</v>
      </c>
      <c r="M3527">
        <v>1.8265777787257919E-2</v>
      </c>
      <c r="N3527">
        <v>-1.8265777787257919E-2</v>
      </c>
    </row>
    <row r="3528" spans="1:14" x14ac:dyDescent="0.45">
      <c r="A3528">
        <v>3504</v>
      </c>
      <c r="B3528">
        <v>-3.4514104899841542E-3</v>
      </c>
      <c r="C3528">
        <v>3.4514104899841542E-3</v>
      </c>
      <c r="L3528">
        <v>3504</v>
      </c>
      <c r="M3528">
        <v>1.2100193988731796E-2</v>
      </c>
      <c r="N3528">
        <v>-1.2100193988731796E-2</v>
      </c>
    </row>
    <row r="3529" spans="1:14" x14ac:dyDescent="0.45">
      <c r="A3529">
        <v>3505</v>
      </c>
      <c r="B3529">
        <v>3.9276011763757423E-3</v>
      </c>
      <c r="C3529">
        <v>-3.9276011763757423E-3</v>
      </c>
      <c r="L3529">
        <v>3505</v>
      </c>
      <c r="M3529">
        <v>6.0824152812662272E-3</v>
      </c>
      <c r="N3529">
        <v>-6.0824152812662272E-3</v>
      </c>
    </row>
    <row r="3530" spans="1:14" x14ac:dyDescent="0.45">
      <c r="A3530">
        <v>3506</v>
      </c>
      <c r="B3530">
        <v>-5.1522465123720763E-3</v>
      </c>
      <c r="C3530">
        <v>5.1522465123720763E-3</v>
      </c>
      <c r="L3530">
        <v>3506</v>
      </c>
      <c r="M3530">
        <v>1.3219289678190305E-2</v>
      </c>
      <c r="N3530">
        <v>-1.3219289678190305E-2</v>
      </c>
    </row>
    <row r="3531" spans="1:14" x14ac:dyDescent="0.45">
      <c r="A3531">
        <v>3507</v>
      </c>
      <c r="B3531">
        <v>8.1927745863639104E-3</v>
      </c>
      <c r="C3531">
        <v>-8.1927745863639104E-3</v>
      </c>
      <c r="L3531">
        <v>3507</v>
      </c>
      <c r="M3531">
        <v>2.0494477966138645E-3</v>
      </c>
      <c r="N3531">
        <v>-2.0494477966138645E-3</v>
      </c>
    </row>
    <row r="3532" spans="1:14" x14ac:dyDescent="0.45">
      <c r="A3532">
        <v>3508</v>
      </c>
      <c r="B3532">
        <v>1.0783278682000895E-2</v>
      </c>
      <c r="C3532">
        <v>-1.0783278682000895E-2</v>
      </c>
      <c r="L3532">
        <v>3508</v>
      </c>
      <c r="M3532">
        <v>-2.3097360832045628E-4</v>
      </c>
      <c r="N3532">
        <v>2.3097360832045628E-4</v>
      </c>
    </row>
    <row r="3533" spans="1:14" x14ac:dyDescent="0.45">
      <c r="A3533">
        <v>3509</v>
      </c>
      <c r="B3533">
        <v>2.3604965620002132E-2</v>
      </c>
      <c r="C3533">
        <v>-2.3604965620002132E-2</v>
      </c>
      <c r="L3533">
        <v>3509</v>
      </c>
      <c r="M3533">
        <v>-1.1379700476888244E-2</v>
      </c>
      <c r="N3533">
        <v>1.1379700476888244E-2</v>
      </c>
    </row>
    <row r="3534" spans="1:14" x14ac:dyDescent="0.45">
      <c r="A3534">
        <v>3510</v>
      </c>
      <c r="B3534">
        <v>9.5796101123109823E-3</v>
      </c>
      <c r="C3534">
        <v>-9.5796101123109823E-3</v>
      </c>
      <c r="L3534">
        <v>3510</v>
      </c>
      <c r="M3534">
        <v>-2.3097360832045628E-4</v>
      </c>
      <c r="N3534">
        <v>2.3097360832045628E-4</v>
      </c>
    </row>
    <row r="3535" spans="1:14" x14ac:dyDescent="0.45">
      <c r="A3535">
        <v>3511</v>
      </c>
      <c r="B3535">
        <v>1.7534289355479099E-2</v>
      </c>
      <c r="C3535">
        <v>-1.7534289355479099E-2</v>
      </c>
      <c r="L3535">
        <v>3511</v>
      </c>
      <c r="M3535">
        <v>-6.8399726800282548E-3</v>
      </c>
      <c r="N3535">
        <v>6.8399726800282548E-3</v>
      </c>
    </row>
    <row r="3536" spans="1:14" x14ac:dyDescent="0.45">
      <c r="A3536">
        <v>3512</v>
      </c>
      <c r="B3536">
        <v>1.4760618303584952E-2</v>
      </c>
      <c r="C3536">
        <v>-1.4760618303584952E-2</v>
      </c>
      <c r="L3536">
        <v>3512</v>
      </c>
      <c r="M3536">
        <v>-5.2141166783621186E-3</v>
      </c>
      <c r="N3536">
        <v>5.2141166783621186E-3</v>
      </c>
    </row>
    <row r="3537" spans="1:14" x14ac:dyDescent="0.45">
      <c r="A3537">
        <v>3513</v>
      </c>
      <c r="B3537">
        <v>-1.9910269845091866E-2</v>
      </c>
      <c r="C3537">
        <v>1.9910269845091866E-2</v>
      </c>
      <c r="L3537">
        <v>3513</v>
      </c>
      <c r="M3537">
        <v>2.2657700493057351E-2</v>
      </c>
      <c r="N3537">
        <v>-2.2657700493057351E-2</v>
      </c>
    </row>
    <row r="3538" spans="1:14" x14ac:dyDescent="0.45">
      <c r="A3538">
        <v>3514</v>
      </c>
      <c r="B3538">
        <v>1.3242949237454194E-2</v>
      </c>
      <c r="C3538">
        <v>-1.3242949237454194E-2</v>
      </c>
      <c r="L3538">
        <v>3514</v>
      </c>
      <c r="M3538">
        <v>-4.2005960539468661E-3</v>
      </c>
      <c r="N3538">
        <v>4.2005960539468661E-3</v>
      </c>
    </row>
    <row r="3539" spans="1:14" x14ac:dyDescent="0.45">
      <c r="A3539">
        <v>3515</v>
      </c>
      <c r="B3539">
        <v>2.1537795685099892E-2</v>
      </c>
      <c r="C3539">
        <v>-2.1537795685099892E-2</v>
      </c>
      <c r="L3539">
        <v>3515</v>
      </c>
      <c r="M3539">
        <v>-1.0915170190697921E-2</v>
      </c>
      <c r="N3539">
        <v>1.0915170190697921E-2</v>
      </c>
    </row>
    <row r="3540" spans="1:14" x14ac:dyDescent="0.45">
      <c r="A3540">
        <v>3516</v>
      </c>
      <c r="B3540">
        <v>6.5966053961229393E-3</v>
      </c>
      <c r="C3540">
        <v>-6.5966053961229393E-3</v>
      </c>
      <c r="L3540">
        <v>3516</v>
      </c>
      <c r="M3540">
        <v>9.9369714618130836E-4</v>
      </c>
      <c r="N3540">
        <v>-9.9369714618130836E-4</v>
      </c>
    </row>
    <row r="3541" spans="1:14" x14ac:dyDescent="0.45">
      <c r="A3541">
        <v>3517</v>
      </c>
      <c r="B3541">
        <v>1.7010955194744354E-2</v>
      </c>
      <c r="C3541">
        <v>-1.7010955194744354E-2</v>
      </c>
      <c r="L3541">
        <v>3517</v>
      </c>
      <c r="M3541">
        <v>-7.87460831745216E-3</v>
      </c>
      <c r="N3541">
        <v>7.87460831745216E-3</v>
      </c>
    </row>
    <row r="3542" spans="1:14" x14ac:dyDescent="0.45">
      <c r="A3542">
        <v>3518</v>
      </c>
      <c r="B3542">
        <v>6.5442719800494643E-3</v>
      </c>
      <c r="C3542">
        <v>-6.5442719800494643E-3</v>
      </c>
      <c r="L3542">
        <v>3518</v>
      </c>
      <c r="M3542">
        <v>8.5751586809311442E-5</v>
      </c>
      <c r="N3542">
        <v>-8.5751586809311442E-5</v>
      </c>
    </row>
    <row r="3543" spans="1:14" x14ac:dyDescent="0.45">
      <c r="A3543">
        <v>3519</v>
      </c>
      <c r="B3543">
        <v>-1.611609717976497E-2</v>
      </c>
      <c r="C3543">
        <v>1.611609717976497E-2</v>
      </c>
      <c r="L3543">
        <v>3519</v>
      </c>
      <c r="M3543">
        <v>1.7716787449032993E-2</v>
      </c>
      <c r="N3543">
        <v>-1.7716787449032993E-2</v>
      </c>
    </row>
    <row r="3544" spans="1:14" x14ac:dyDescent="0.45">
      <c r="A3544">
        <v>3520</v>
      </c>
      <c r="B3544">
        <v>4.0584347165594286E-3</v>
      </c>
      <c r="C3544">
        <v>-4.0584347165594286E-3</v>
      </c>
      <c r="L3544">
        <v>3520</v>
      </c>
      <c r="M3544">
        <v>8.8812208113805361E-4</v>
      </c>
      <c r="N3544">
        <v>-8.8812208113805361E-4</v>
      </c>
    </row>
    <row r="3545" spans="1:14" x14ac:dyDescent="0.45">
      <c r="A3545">
        <v>3521</v>
      </c>
      <c r="B3545">
        <v>-1.179859035370333E-2</v>
      </c>
      <c r="C3545">
        <v>1.179859035370333E-2</v>
      </c>
      <c r="L3545">
        <v>3521</v>
      </c>
      <c r="M3545">
        <v>1.2818104431025934E-2</v>
      </c>
      <c r="N3545">
        <v>-1.2818104431025934E-2</v>
      </c>
    </row>
    <row r="3546" spans="1:14" x14ac:dyDescent="0.45">
      <c r="A3546">
        <v>3522</v>
      </c>
      <c r="B3546">
        <v>-1.1144422652784898E-2</v>
      </c>
      <c r="C3546">
        <v>1.1144422652784898E-2</v>
      </c>
      <c r="L3546">
        <v>3522</v>
      </c>
      <c r="M3546">
        <v>1.1931273884662585E-2</v>
      </c>
      <c r="N3546">
        <v>-1.1931273884662585E-2</v>
      </c>
    </row>
    <row r="3547" spans="1:14" x14ac:dyDescent="0.45">
      <c r="A3547">
        <v>3523</v>
      </c>
      <c r="B3547">
        <v>-1.6508597800316029E-2</v>
      </c>
      <c r="C3547">
        <v>1.6508597800316029E-2</v>
      </c>
      <c r="L3547">
        <v>3523</v>
      </c>
      <c r="M3547">
        <v>1.5731976226219788E-2</v>
      </c>
      <c r="N3547">
        <v>-1.5731976226219788E-2</v>
      </c>
    </row>
    <row r="3548" spans="1:14" x14ac:dyDescent="0.45">
      <c r="A3548">
        <v>3524</v>
      </c>
      <c r="B3548">
        <v>2.4622655263184575E-3</v>
      </c>
      <c r="C3548">
        <v>-2.4622655263184575E-3</v>
      </c>
      <c r="L3548">
        <v>3524</v>
      </c>
      <c r="M3548">
        <v>-1.1811491937097568E-3</v>
      </c>
      <c r="N3548">
        <v>1.1811491937097568E-3</v>
      </c>
    </row>
    <row r="3549" spans="1:14" x14ac:dyDescent="0.45">
      <c r="A3549">
        <v>3525</v>
      </c>
      <c r="B3549">
        <v>-1.4833928485964846E-2</v>
      </c>
      <c r="C3549">
        <v>1.4833928485964846E-2</v>
      </c>
      <c r="L3549">
        <v>3525</v>
      </c>
      <c r="M3549">
        <v>1.2480264222887515E-2</v>
      </c>
      <c r="N3549">
        <v>-1.2480264222887515E-2</v>
      </c>
    </row>
    <row r="3550" spans="1:14" x14ac:dyDescent="0.45">
      <c r="A3550">
        <v>3526</v>
      </c>
      <c r="B3550">
        <v>-1.8057198539200153E-4</v>
      </c>
      <c r="C3550">
        <v>1.8057198539200153E-4</v>
      </c>
      <c r="L3550">
        <v>3526</v>
      </c>
      <c r="M3550">
        <v>-2.7436601563499375E-3</v>
      </c>
      <c r="N3550">
        <v>2.7436601563499375E-3</v>
      </c>
    </row>
    <row r="3551" spans="1:14" x14ac:dyDescent="0.45">
      <c r="A3551">
        <v>3527</v>
      </c>
      <c r="B3551">
        <v>-6.4867486222456739E-3</v>
      </c>
      <c r="C3551">
        <v>6.4867486222456739E-3</v>
      </c>
      <c r="L3551">
        <v>3527</v>
      </c>
      <c r="M3551">
        <v>2.218367900683073E-3</v>
      </c>
      <c r="N3551">
        <v>-2.218367900683073E-3</v>
      </c>
    </row>
    <row r="3552" spans="1:14" x14ac:dyDescent="0.45">
      <c r="A3552">
        <v>3528</v>
      </c>
      <c r="B3552">
        <v>-6.3035816659885117E-3</v>
      </c>
      <c r="C3552">
        <v>6.3035816659885117E-3</v>
      </c>
      <c r="L3552">
        <v>3528</v>
      </c>
      <c r="M3552">
        <v>1.9649877445792599E-3</v>
      </c>
      <c r="N3552">
        <v>-1.9649877445792599E-3</v>
      </c>
    </row>
    <row r="3553" spans="1:14" x14ac:dyDescent="0.45">
      <c r="A3553">
        <v>3529</v>
      </c>
      <c r="B3553">
        <v>-1.5514262894920012E-2</v>
      </c>
      <c r="C3553">
        <v>1.5514262894920012E-2</v>
      </c>
      <c r="L3553">
        <v>3529</v>
      </c>
      <c r="M3553">
        <v>9.1229771545119874E-3</v>
      </c>
      <c r="N3553">
        <v>-9.1229771545119874E-3</v>
      </c>
    </row>
    <row r="3554" spans="1:14" x14ac:dyDescent="0.45">
      <c r="A3554">
        <v>3530</v>
      </c>
      <c r="B3554">
        <v>-6.1989148338415633E-3</v>
      </c>
      <c r="C3554">
        <v>6.1989148338415633E-3</v>
      </c>
      <c r="L3554">
        <v>3530</v>
      </c>
      <c r="M3554">
        <v>-2.8281202083845431E-3</v>
      </c>
      <c r="N3554">
        <v>2.8281202083845431E-3</v>
      </c>
    </row>
    <row r="3555" spans="1:14" x14ac:dyDescent="0.45">
      <c r="A3555">
        <v>3531</v>
      </c>
      <c r="B3555">
        <v>1.3894304968122316E-3</v>
      </c>
      <c r="C3555">
        <v>-1.3894304968122316E-3</v>
      </c>
      <c r="L3555">
        <v>3531</v>
      </c>
      <c r="M3555">
        <v>-9.2259691500058312E-3</v>
      </c>
      <c r="N3555">
        <v>9.2259691500058312E-3</v>
      </c>
    </row>
    <row r="3556" spans="1:14" x14ac:dyDescent="0.45">
      <c r="A3556">
        <v>3532</v>
      </c>
      <c r="B3556">
        <v>5.1051030380289174E-3</v>
      </c>
      <c r="C3556">
        <v>-5.1051030380289174E-3</v>
      </c>
      <c r="L3556">
        <v>3532</v>
      </c>
      <c r="M3556">
        <v>-1.2519911179355404E-2</v>
      </c>
      <c r="N3556">
        <v>1.2519911179355404E-2</v>
      </c>
    </row>
    <row r="3557" spans="1:14" x14ac:dyDescent="0.45">
      <c r="A3557">
        <v>3533</v>
      </c>
      <c r="B3557">
        <v>1.595952190855815E-4</v>
      </c>
      <c r="C3557">
        <v>-1.595952190855815E-4</v>
      </c>
      <c r="L3557">
        <v>3533</v>
      </c>
      <c r="M3557">
        <v>-9.078164058945272E-3</v>
      </c>
      <c r="N3557">
        <v>9.078164058945272E-3</v>
      </c>
    </row>
    <row r="3558" spans="1:14" x14ac:dyDescent="0.45">
      <c r="A3558">
        <v>3534</v>
      </c>
      <c r="B3558">
        <v>-1.7529099413748785E-2</v>
      </c>
      <c r="C3558">
        <v>1.7529099413748785E-2</v>
      </c>
      <c r="L3558">
        <v>3534</v>
      </c>
      <c r="M3558">
        <v>4.8788595397731144E-3</v>
      </c>
      <c r="N3558">
        <v>-4.8788595397731144E-3</v>
      </c>
    </row>
    <row r="3559" spans="1:14" x14ac:dyDescent="0.45">
      <c r="A3559">
        <v>3535</v>
      </c>
      <c r="B3559">
        <v>-5.7307260594306048E-4</v>
      </c>
      <c r="C3559">
        <v>5.7307260594306048E-4</v>
      </c>
      <c r="L3559">
        <v>3535</v>
      </c>
      <c r="M3559">
        <v>-9.2681991760231314E-3</v>
      </c>
      <c r="N3559">
        <v>9.2681991760231314E-3</v>
      </c>
    </row>
    <row r="3560" spans="1:14" x14ac:dyDescent="0.45">
      <c r="A3560">
        <v>3536</v>
      </c>
      <c r="B3560">
        <v>-3.001061914727244E-2</v>
      </c>
      <c r="C3560">
        <v>3.001061914727244E-2</v>
      </c>
      <c r="L3560">
        <v>3536</v>
      </c>
      <c r="M3560">
        <v>1.3388209782259512E-2</v>
      </c>
      <c r="N3560">
        <v>-1.3388209782259512E-2</v>
      </c>
    </row>
    <row r="3561" spans="1:14" x14ac:dyDescent="0.45">
      <c r="A3561">
        <v>3537</v>
      </c>
      <c r="B3561">
        <v>-7.5334169437151609E-3</v>
      </c>
      <c r="C3561">
        <v>7.5334169437151609E-3</v>
      </c>
      <c r="L3561">
        <v>3537</v>
      </c>
      <c r="M3561">
        <v>-5.6575319515437929E-3</v>
      </c>
      <c r="N3561">
        <v>5.6575319515437929E-3</v>
      </c>
    </row>
    <row r="3562" spans="1:14" x14ac:dyDescent="0.45">
      <c r="A3562">
        <v>3538</v>
      </c>
      <c r="B3562">
        <v>-1.1955590601923754E-2</v>
      </c>
      <c r="C3562">
        <v>1.1955590601923754E-2</v>
      </c>
      <c r="L3562">
        <v>3538</v>
      </c>
      <c r="M3562">
        <v>-2.8914652474104968E-3</v>
      </c>
      <c r="N3562">
        <v>2.8914652474104968E-3</v>
      </c>
    </row>
    <row r="3563" spans="1:14" x14ac:dyDescent="0.45">
      <c r="A3563">
        <v>3539</v>
      </c>
      <c r="B3563">
        <v>7.0937728488209466E-3</v>
      </c>
      <c r="C3563">
        <v>-7.0937728488209466E-3</v>
      </c>
      <c r="L3563">
        <v>3539</v>
      </c>
      <c r="M3563">
        <v>-1.8791070042924782E-2</v>
      </c>
      <c r="N3563">
        <v>1.8791070042924782E-2</v>
      </c>
    </row>
    <row r="3564" spans="1:14" x14ac:dyDescent="0.45">
      <c r="A3564">
        <v>3540</v>
      </c>
      <c r="B3564">
        <v>-9.8360872509480387E-3</v>
      </c>
      <c r="C3564">
        <v>9.8360872509480387E-3</v>
      </c>
      <c r="L3564">
        <v>3540</v>
      </c>
      <c r="M3564">
        <v>-5.3408067564140261E-3</v>
      </c>
      <c r="N3564">
        <v>5.3408067564140261E-3</v>
      </c>
    </row>
    <row r="3565" spans="1:14" x14ac:dyDescent="0.45">
      <c r="A3565">
        <v>3541</v>
      </c>
      <c r="B3565">
        <v>3.2734334754573116E-3</v>
      </c>
      <c r="C3565">
        <v>-3.2734334754573116E-3</v>
      </c>
      <c r="L3565">
        <v>3541</v>
      </c>
      <c r="M3565">
        <v>-1.703852396320674E-2</v>
      </c>
      <c r="N3565">
        <v>1.703852396320674E-2</v>
      </c>
    </row>
    <row r="3566" spans="1:14" x14ac:dyDescent="0.45">
      <c r="A3566">
        <v>3542</v>
      </c>
      <c r="B3566">
        <v>-9.6529202946908765E-3</v>
      </c>
      <c r="C3566">
        <v>9.6529202946908765E-3</v>
      </c>
      <c r="L3566">
        <v>3542</v>
      </c>
      <c r="M3566">
        <v>-8.0435284215213676E-3</v>
      </c>
      <c r="N3566">
        <v>8.0435284215213676E-3</v>
      </c>
    </row>
    <row r="3567" spans="1:14" x14ac:dyDescent="0.45">
      <c r="A3567">
        <v>3543</v>
      </c>
      <c r="B3567">
        <v>-2.4309088765514034E-3</v>
      </c>
      <c r="C3567">
        <v>2.4309088765514034E-3</v>
      </c>
      <c r="L3567">
        <v>3543</v>
      </c>
      <c r="M3567">
        <v>-1.4145767181021538E-2</v>
      </c>
      <c r="N3567">
        <v>1.4145767181021538E-2</v>
      </c>
    </row>
    <row r="3568" spans="1:14" x14ac:dyDescent="0.45">
      <c r="A3568">
        <v>3544</v>
      </c>
      <c r="B3568">
        <v>-2.7236948095378292E-2</v>
      </c>
      <c r="C3568">
        <v>2.7236948095378292E-2</v>
      </c>
      <c r="L3568">
        <v>3544</v>
      </c>
      <c r="M3568">
        <v>5.4911949170239963E-3</v>
      </c>
      <c r="N3568">
        <v>-5.4911949170239963E-3</v>
      </c>
    </row>
    <row r="3569" spans="1:14" x14ac:dyDescent="0.45">
      <c r="A3569">
        <v>3545</v>
      </c>
      <c r="B3569">
        <v>-1.3342426127870824E-2</v>
      </c>
      <c r="C3569">
        <v>1.3342426127870824E-2</v>
      </c>
      <c r="L3569">
        <v>3545</v>
      </c>
      <c r="M3569">
        <v>-6.3754423938379304E-3</v>
      </c>
      <c r="N3569">
        <v>6.3754423938379304E-3</v>
      </c>
    </row>
    <row r="3570" spans="1:14" x14ac:dyDescent="0.45">
      <c r="A3570">
        <v>3546</v>
      </c>
      <c r="B3570">
        <v>-2.9804097453228848E-3</v>
      </c>
      <c r="C3570">
        <v>2.9804097453228848E-3</v>
      </c>
      <c r="L3570">
        <v>3546</v>
      </c>
      <c r="M3570">
        <v>-1.9150025264071852E-2</v>
      </c>
      <c r="N3570">
        <v>1.9150025264071852E-2</v>
      </c>
    </row>
    <row r="3571" spans="1:14" x14ac:dyDescent="0.45">
      <c r="A3571">
        <v>3547</v>
      </c>
      <c r="B3571">
        <v>-4.160723577226362E-4</v>
      </c>
      <c r="C3571">
        <v>4.160723577226362E-4</v>
      </c>
      <c r="L3571">
        <v>3547</v>
      </c>
      <c r="M3571">
        <v>-2.1388216642988872E-2</v>
      </c>
      <c r="N3571">
        <v>2.1388216642988872E-2</v>
      </c>
    </row>
    <row r="3572" spans="1:14" x14ac:dyDescent="0.45">
      <c r="A3572">
        <v>3548</v>
      </c>
      <c r="B3572">
        <v>-9.8099205429113007E-3</v>
      </c>
      <c r="C3572">
        <v>9.8099205429113007E-3</v>
      </c>
      <c r="L3572">
        <v>3548</v>
      </c>
      <c r="M3572">
        <v>-1.5792738195696324E-2</v>
      </c>
      <c r="N3572">
        <v>1.5792738195696324E-2</v>
      </c>
    </row>
    <row r="3573" spans="1:14" x14ac:dyDescent="0.45">
      <c r="A3573">
        <v>3549</v>
      </c>
      <c r="B3573">
        <v>-1.3499426376091249E-2</v>
      </c>
      <c r="C3573">
        <v>1.3499426376091249E-2</v>
      </c>
      <c r="L3573">
        <v>3549</v>
      </c>
      <c r="M3573">
        <v>-1.5623818091627117E-2</v>
      </c>
      <c r="N3573">
        <v>1.5623818091627117E-2</v>
      </c>
    </row>
    <row r="3574" spans="1:14" x14ac:dyDescent="0.45">
      <c r="A3574">
        <v>3550</v>
      </c>
      <c r="B3574">
        <v>-3.8514799259212036E-2</v>
      </c>
      <c r="C3574">
        <v>3.8514799259212036E-2</v>
      </c>
      <c r="L3574">
        <v>3550</v>
      </c>
      <c r="M3574">
        <v>-1.8145995839692905E-3</v>
      </c>
      <c r="N3574">
        <v>1.8145995839692905E-3</v>
      </c>
    </row>
    <row r="3575" spans="1:14" x14ac:dyDescent="0.45">
      <c r="A3575">
        <v>3551</v>
      </c>
      <c r="B3575">
        <v>-1.3133092463576928E-2</v>
      </c>
      <c r="C3575">
        <v>1.3133092463576928E-2</v>
      </c>
      <c r="L3575">
        <v>3551</v>
      </c>
      <c r="M3575">
        <v>-2.2697347449525243E-2</v>
      </c>
      <c r="N3575">
        <v>2.2697347449525243E-2</v>
      </c>
    </row>
    <row r="3576" spans="1:14" x14ac:dyDescent="0.45">
      <c r="A3576">
        <v>3552</v>
      </c>
      <c r="B3576">
        <v>-2.8388283248994728E-2</v>
      </c>
      <c r="C3576">
        <v>2.8388283248994728E-2</v>
      </c>
      <c r="L3576">
        <v>3552</v>
      </c>
      <c r="M3576">
        <v>-1.1506390554940151E-2</v>
      </c>
      <c r="N3576">
        <v>1.1506390554940151E-2</v>
      </c>
    </row>
    <row r="3577" spans="1:14" x14ac:dyDescent="0.45">
      <c r="A3577">
        <v>3553</v>
      </c>
      <c r="B3577">
        <v>-2.7812615672186514E-2</v>
      </c>
      <c r="C3577">
        <v>2.7812615672186514E-2</v>
      </c>
      <c r="L3577">
        <v>3553</v>
      </c>
      <c r="M3577">
        <v>-1.7904239496561437E-2</v>
      </c>
      <c r="N3577">
        <v>1.7904239496561437E-2</v>
      </c>
    </row>
    <row r="3578" spans="1:14" x14ac:dyDescent="0.45">
      <c r="A3578">
        <v>3554</v>
      </c>
      <c r="B3578">
        <v>4.003765826707311E-2</v>
      </c>
      <c r="C3578">
        <v>0.95996234173292694</v>
      </c>
      <c r="L3578">
        <v>3554</v>
      </c>
      <c r="M3578">
        <v>3.809277500238132E-2</v>
      </c>
      <c r="N3578">
        <v>0.96190722499761872</v>
      </c>
    </row>
    <row r="3579" spans="1:14" x14ac:dyDescent="0.45">
      <c r="A3579">
        <v>3555</v>
      </c>
      <c r="B3579">
        <v>3.6269652309782949E-2</v>
      </c>
      <c r="C3579">
        <v>-3.6269652309782949E-2</v>
      </c>
      <c r="L3579">
        <v>3555</v>
      </c>
      <c r="M3579">
        <v>3.4566567829936584E-2</v>
      </c>
      <c r="N3579">
        <v>-3.4566567829936584E-2</v>
      </c>
    </row>
    <row r="3580" spans="1:14" x14ac:dyDescent="0.45">
      <c r="A3580">
        <v>3556</v>
      </c>
      <c r="B3580">
        <v>2.6247803131712592E-2</v>
      </c>
      <c r="C3580">
        <v>-2.6247803131712592E-2</v>
      </c>
      <c r="L3580">
        <v>3556</v>
      </c>
      <c r="M3580">
        <v>4.0204276303246425E-2</v>
      </c>
      <c r="N3580">
        <v>-4.0204276303246425E-2</v>
      </c>
    </row>
    <row r="3581" spans="1:14" x14ac:dyDescent="0.45">
      <c r="A3581">
        <v>3557</v>
      </c>
      <c r="B3581">
        <v>4.1372160376946708E-2</v>
      </c>
      <c r="C3581">
        <v>-4.1372160376946708E-2</v>
      </c>
      <c r="L3581">
        <v>3557</v>
      </c>
      <c r="M3581">
        <v>2.1686409894659402E-2</v>
      </c>
      <c r="N3581">
        <v>-2.1686409894659402E-2</v>
      </c>
    </row>
    <row r="3582" spans="1:14" x14ac:dyDescent="0.45">
      <c r="A3582">
        <v>3558</v>
      </c>
      <c r="B3582">
        <v>2.750380511747598E-2</v>
      </c>
      <c r="C3582">
        <v>-2.750380511747598E-2</v>
      </c>
      <c r="L3582">
        <v>3558</v>
      </c>
      <c r="M3582">
        <v>3.0491370319266919E-2</v>
      </c>
      <c r="N3582">
        <v>-3.0491370319266919E-2</v>
      </c>
    </row>
    <row r="3583" spans="1:14" x14ac:dyDescent="0.45">
      <c r="A3583">
        <v>3559</v>
      </c>
      <c r="B3583">
        <v>2.640480337993302E-2</v>
      </c>
      <c r="C3583">
        <v>-2.640480337993302E-2</v>
      </c>
      <c r="L3583">
        <v>3559</v>
      </c>
      <c r="M3583">
        <v>3.0090185072102545E-2</v>
      </c>
      <c r="N3583">
        <v>-3.0090185072102545E-2</v>
      </c>
    </row>
    <row r="3584" spans="1:14" x14ac:dyDescent="0.45">
      <c r="A3584">
        <v>3560</v>
      </c>
      <c r="B3584">
        <v>2.3761965868222559E-2</v>
      </c>
      <c r="C3584">
        <v>-2.3761965868222559E-2</v>
      </c>
      <c r="L3584">
        <v>3560</v>
      </c>
      <c r="M3584">
        <v>3.1884961177837894E-2</v>
      </c>
      <c r="N3584">
        <v>-3.1884961177837894E-2</v>
      </c>
    </row>
    <row r="3585" spans="1:14" x14ac:dyDescent="0.45">
      <c r="A3585">
        <v>3561</v>
      </c>
      <c r="B3585">
        <v>1.9051958421609859E-2</v>
      </c>
      <c r="C3585">
        <v>-1.9051958421609859E-2</v>
      </c>
      <c r="L3585">
        <v>3561</v>
      </c>
      <c r="M3585">
        <v>3.5495628402317229E-2</v>
      </c>
      <c r="N3585">
        <v>-3.5495628402317229E-2</v>
      </c>
    </row>
    <row r="3586" spans="1:14" x14ac:dyDescent="0.45">
      <c r="A3586">
        <v>3562</v>
      </c>
      <c r="B3586">
        <v>2.080512786007125E-2</v>
      </c>
      <c r="C3586">
        <v>-2.080512786007125E-2</v>
      </c>
      <c r="L3586">
        <v>3562</v>
      </c>
      <c r="M3586">
        <v>3.2623986633140679E-2</v>
      </c>
      <c r="N3586">
        <v>-3.2623986633140679E-2</v>
      </c>
    </row>
    <row r="3587" spans="1:14" x14ac:dyDescent="0.45">
      <c r="A3587">
        <v>3563</v>
      </c>
      <c r="B3587">
        <v>3.1795145235500887E-2</v>
      </c>
      <c r="C3587">
        <v>-3.1795145235500887E-2</v>
      </c>
      <c r="L3587">
        <v>3563</v>
      </c>
      <c r="M3587">
        <v>2.2108710154832425E-2</v>
      </c>
      <c r="N3587">
        <v>-2.2108710154832425E-2</v>
      </c>
    </row>
    <row r="3588" spans="1:14" x14ac:dyDescent="0.45">
      <c r="A3588">
        <v>3564</v>
      </c>
      <c r="B3588">
        <v>3.4228649082917451E-2</v>
      </c>
      <c r="C3588">
        <v>-3.4228649082917451E-2</v>
      </c>
      <c r="L3588">
        <v>3564</v>
      </c>
      <c r="M3588">
        <v>1.8012397631154108E-2</v>
      </c>
      <c r="N3588">
        <v>-1.8012397631154108E-2</v>
      </c>
    </row>
    <row r="3589" spans="1:14" x14ac:dyDescent="0.45">
      <c r="A3589">
        <v>3565</v>
      </c>
      <c r="B3589">
        <v>3.2737146724823425E-2</v>
      </c>
      <c r="C3589">
        <v>-3.2737146724823425E-2</v>
      </c>
      <c r="L3589">
        <v>3565</v>
      </c>
      <c r="M3589">
        <v>1.4824030666847789E-2</v>
      </c>
      <c r="N3589">
        <v>-1.4824030666847789E-2</v>
      </c>
    </row>
    <row r="3590" spans="1:14" x14ac:dyDescent="0.45">
      <c r="A3590">
        <v>3566</v>
      </c>
      <c r="B3590">
        <v>2.2087296553871375E-2</v>
      </c>
      <c r="C3590">
        <v>-2.2087296553871375E-2</v>
      </c>
      <c r="L3590">
        <v>3566</v>
      </c>
      <c r="M3590">
        <v>2.0377279088123031E-2</v>
      </c>
      <c r="N3590">
        <v>-2.0377279088123031E-2</v>
      </c>
    </row>
    <row r="3591" spans="1:14" x14ac:dyDescent="0.45">
      <c r="A3591">
        <v>3567</v>
      </c>
      <c r="B3591">
        <v>2.6875804124594289E-2</v>
      </c>
      <c r="C3591">
        <v>-2.6875804124594289E-2</v>
      </c>
      <c r="L3591">
        <v>3567</v>
      </c>
      <c r="M3591">
        <v>1.6217621525418762E-2</v>
      </c>
      <c r="N3591">
        <v>-1.6217621525418762E-2</v>
      </c>
    </row>
    <row r="3592" spans="1:14" x14ac:dyDescent="0.45">
      <c r="A3592">
        <v>3568</v>
      </c>
      <c r="B3592">
        <v>2.4389966861104249E-2</v>
      </c>
      <c r="C3592">
        <v>-2.4389966861104249E-2</v>
      </c>
      <c r="L3592">
        <v>3568</v>
      </c>
      <c r="M3592">
        <v>1.8202432748231967E-2</v>
      </c>
      <c r="N3592">
        <v>-1.8202432748231967E-2</v>
      </c>
    </row>
    <row r="3593" spans="1:14" x14ac:dyDescent="0.45">
      <c r="A3593">
        <v>3569</v>
      </c>
      <c r="B3593">
        <v>3.3077313929301015E-2</v>
      </c>
      <c r="C3593">
        <v>-3.3077313929301015E-2</v>
      </c>
      <c r="L3593">
        <v>3569</v>
      </c>
      <c r="M3593">
        <v>1.0833293208212729E-2</v>
      </c>
      <c r="N3593">
        <v>-1.0833293208212729E-2</v>
      </c>
    </row>
    <row r="3594" spans="1:14" x14ac:dyDescent="0.45">
      <c r="A3594">
        <v>3570</v>
      </c>
      <c r="B3594">
        <v>2.156396239313663E-2</v>
      </c>
      <c r="C3594">
        <v>-2.156396239313663E-2</v>
      </c>
      <c r="L3594">
        <v>3570</v>
      </c>
      <c r="M3594">
        <v>1.9954978827950009E-2</v>
      </c>
      <c r="N3594">
        <v>-1.9954978827950009E-2</v>
      </c>
    </row>
    <row r="3595" spans="1:14" x14ac:dyDescent="0.45">
      <c r="A3595">
        <v>3571</v>
      </c>
      <c r="B3595">
        <v>1.9025791713573117E-2</v>
      </c>
      <c r="C3595">
        <v>-1.9025791713573117E-2</v>
      </c>
      <c r="L3595">
        <v>3571</v>
      </c>
      <c r="M3595">
        <v>2.0820694361304706E-2</v>
      </c>
      <c r="N3595">
        <v>-2.0820694361304706E-2</v>
      </c>
    </row>
    <row r="3596" spans="1:14" x14ac:dyDescent="0.45">
      <c r="A3596">
        <v>3572</v>
      </c>
      <c r="B3596">
        <v>8.4544416667312813E-3</v>
      </c>
      <c r="C3596">
        <v>-8.4544416667312813E-3</v>
      </c>
      <c r="L3596">
        <v>3572</v>
      </c>
      <c r="M3596">
        <v>2.8781054265566177E-2</v>
      </c>
      <c r="N3596">
        <v>-2.8781054265566177E-2</v>
      </c>
    </row>
    <row r="3597" spans="1:14" x14ac:dyDescent="0.45">
      <c r="A3597">
        <v>3573</v>
      </c>
      <c r="B3597">
        <v>3.5850984981195155E-2</v>
      </c>
      <c r="C3597">
        <v>-3.5850984981195155E-2</v>
      </c>
      <c r="L3597">
        <v>3573</v>
      </c>
      <c r="M3597">
        <v>6.6102906064825053E-3</v>
      </c>
      <c r="N3597">
        <v>-6.6102906064825053E-3</v>
      </c>
    </row>
    <row r="3598" spans="1:14" x14ac:dyDescent="0.45">
      <c r="A3598">
        <v>3574</v>
      </c>
      <c r="B3598">
        <v>1.5676453084870756E-2</v>
      </c>
      <c r="C3598">
        <v>-1.5676453084870756E-2</v>
      </c>
      <c r="L3598">
        <v>3574</v>
      </c>
      <c r="M3598">
        <v>2.1285224647495032E-2</v>
      </c>
      <c r="N3598">
        <v>-2.1285224647495032E-2</v>
      </c>
    </row>
    <row r="3599" spans="1:14" x14ac:dyDescent="0.45">
      <c r="A3599">
        <v>3575</v>
      </c>
      <c r="B3599">
        <v>1.478678501162169E-2</v>
      </c>
      <c r="C3599">
        <v>-1.478678501162169E-2</v>
      </c>
      <c r="L3599">
        <v>3575</v>
      </c>
      <c r="M3599">
        <v>2.1728639920676703E-2</v>
      </c>
      <c r="N3599">
        <v>-2.1728639920676703E-2</v>
      </c>
    </row>
    <row r="3600" spans="1:14" x14ac:dyDescent="0.45">
      <c r="A3600">
        <v>3576</v>
      </c>
      <c r="B3600">
        <v>1.3818616814262413E-2</v>
      </c>
      <c r="C3600">
        <v>-1.3818616814262413E-2</v>
      </c>
      <c r="L3600">
        <v>3576</v>
      </c>
      <c r="M3600">
        <v>2.2150940180849725E-2</v>
      </c>
      <c r="N3600">
        <v>-2.2150940180849725E-2</v>
      </c>
    </row>
    <row r="3601" spans="1:14" x14ac:dyDescent="0.45">
      <c r="A3601">
        <v>3577</v>
      </c>
      <c r="B3601">
        <v>1.6435287617936136E-2</v>
      </c>
      <c r="C3601">
        <v>-1.6435287617936136E-2</v>
      </c>
      <c r="L3601">
        <v>3577</v>
      </c>
      <c r="M3601">
        <v>1.9659368645828894E-2</v>
      </c>
      <c r="N3601">
        <v>-1.9659368645828894E-2</v>
      </c>
    </row>
    <row r="3602" spans="1:14" x14ac:dyDescent="0.45">
      <c r="A3602">
        <v>3578</v>
      </c>
      <c r="B3602">
        <v>3.4804316659725665E-2</v>
      </c>
      <c r="C3602">
        <v>-3.4804316659725665E-2</v>
      </c>
      <c r="L3602">
        <v>3578</v>
      </c>
      <c r="M3602">
        <v>4.2876391755308826E-3</v>
      </c>
      <c r="N3602">
        <v>-4.2876391755308826E-3</v>
      </c>
    </row>
    <row r="3603" spans="1:14" x14ac:dyDescent="0.45">
      <c r="A3603">
        <v>3579</v>
      </c>
      <c r="B3603">
        <v>3.0905477162251824E-2</v>
      </c>
      <c r="C3603">
        <v>-3.0905477162251824E-2</v>
      </c>
      <c r="L3603">
        <v>3579</v>
      </c>
      <c r="M3603">
        <v>5.8923801641883669E-3</v>
      </c>
      <c r="N3603">
        <v>-5.8923801641883669E-3</v>
      </c>
    </row>
    <row r="3604" spans="1:14" x14ac:dyDescent="0.45">
      <c r="A3604">
        <v>3580</v>
      </c>
      <c r="B3604">
        <v>2.4442300277177725E-2</v>
      </c>
      <c r="C3604">
        <v>-2.4442300277177725E-2</v>
      </c>
      <c r="L3604">
        <v>3580</v>
      </c>
      <c r="M3604">
        <v>1.0748833156178124E-2</v>
      </c>
      <c r="N3604">
        <v>-1.0748833156178124E-2</v>
      </c>
    </row>
    <row r="3605" spans="1:14" x14ac:dyDescent="0.45">
      <c r="A3605">
        <v>3581</v>
      </c>
      <c r="B3605">
        <v>9.1609427837231871E-3</v>
      </c>
      <c r="C3605">
        <v>-9.1609427837231871E-3</v>
      </c>
      <c r="L3605">
        <v>3581</v>
      </c>
      <c r="M3605">
        <v>2.2531010415005447E-2</v>
      </c>
      <c r="N3605">
        <v>-2.2531010415005447E-2</v>
      </c>
    </row>
    <row r="3606" spans="1:14" x14ac:dyDescent="0.45">
      <c r="A3606">
        <v>3582</v>
      </c>
      <c r="B3606">
        <v>2.5096467978096157E-2</v>
      </c>
      <c r="C3606">
        <v>-2.5096467978096157E-2</v>
      </c>
      <c r="L3606">
        <v>3582</v>
      </c>
      <c r="M3606">
        <v>8.658446868321663E-3</v>
      </c>
      <c r="N3606">
        <v>-8.658446868321663E-3</v>
      </c>
    </row>
    <row r="3607" spans="1:14" x14ac:dyDescent="0.45">
      <c r="A3607">
        <v>3583</v>
      </c>
      <c r="B3607">
        <v>1.4603618055364529E-2</v>
      </c>
      <c r="C3607">
        <v>-1.4603618055364529E-2</v>
      </c>
      <c r="L3607">
        <v>3583</v>
      </c>
      <c r="M3607">
        <v>1.6851071915678296E-2</v>
      </c>
      <c r="N3607">
        <v>-1.6851071915678296E-2</v>
      </c>
    </row>
    <row r="3608" spans="1:14" x14ac:dyDescent="0.45">
      <c r="A3608">
        <v>3584</v>
      </c>
      <c r="B3608">
        <v>2.2976964627120441E-2</v>
      </c>
      <c r="C3608">
        <v>-2.2976964627120441E-2</v>
      </c>
      <c r="L3608">
        <v>3584</v>
      </c>
      <c r="M3608">
        <v>9.7564275447715211E-3</v>
      </c>
      <c r="N3608">
        <v>-9.7564275447715211E-3</v>
      </c>
    </row>
    <row r="3609" spans="1:14" x14ac:dyDescent="0.45">
      <c r="A3609">
        <v>3585</v>
      </c>
      <c r="B3609">
        <v>1.0809445390037632E-2</v>
      </c>
      <c r="C3609">
        <v>-1.0809445390037632E-2</v>
      </c>
      <c r="L3609">
        <v>3585</v>
      </c>
      <c r="M3609">
        <v>1.9511563554768338E-2</v>
      </c>
      <c r="N3609">
        <v>-1.9511563554768338E-2</v>
      </c>
    </row>
    <row r="3610" spans="1:14" x14ac:dyDescent="0.45">
      <c r="A3610">
        <v>3586</v>
      </c>
      <c r="B3610">
        <v>2.0543460779703877E-2</v>
      </c>
      <c r="C3610">
        <v>-2.0543460779703877E-2</v>
      </c>
      <c r="L3610">
        <v>3586</v>
      </c>
      <c r="M3610">
        <v>1.1508973624489563E-2</v>
      </c>
      <c r="N3610">
        <v>-1.1508973624489563E-2</v>
      </c>
    </row>
    <row r="3611" spans="1:14" x14ac:dyDescent="0.45">
      <c r="A3611">
        <v>3587</v>
      </c>
      <c r="B3611">
        <v>2.792247244606378E-2</v>
      </c>
      <c r="C3611">
        <v>-2.792247244606378E-2</v>
      </c>
      <c r="L3611">
        <v>3587</v>
      </c>
      <c r="M3611">
        <v>4.0131440064184185E-3</v>
      </c>
      <c r="N3611">
        <v>-4.0131440064184185E-3</v>
      </c>
    </row>
    <row r="3612" spans="1:14" x14ac:dyDescent="0.45">
      <c r="A3612">
        <v>3588</v>
      </c>
      <c r="B3612">
        <v>5.9162709871677707E-3</v>
      </c>
      <c r="C3612">
        <v>-5.9162709871677707E-3</v>
      </c>
      <c r="L3612">
        <v>3588</v>
      </c>
      <c r="M3612">
        <v>2.1031844491391217E-2</v>
      </c>
      <c r="N3612">
        <v>-2.1031844491391217E-2</v>
      </c>
    </row>
    <row r="3613" spans="1:14" x14ac:dyDescent="0.45">
      <c r="A3613">
        <v>3589</v>
      </c>
      <c r="B3613">
        <v>2.2034963137797903E-2</v>
      </c>
      <c r="C3613">
        <v>-2.2034963137797903E-2</v>
      </c>
      <c r="L3613">
        <v>3589</v>
      </c>
      <c r="M3613">
        <v>7.9405364260275255E-3</v>
      </c>
      <c r="N3613">
        <v>-7.9405364260275255E-3</v>
      </c>
    </row>
    <row r="3614" spans="1:14" x14ac:dyDescent="0.45">
      <c r="A3614">
        <v>3590</v>
      </c>
      <c r="B3614">
        <v>3.0198976045259916E-2</v>
      </c>
      <c r="C3614">
        <v>-3.0198976045259916E-2</v>
      </c>
      <c r="L3614">
        <v>3590</v>
      </c>
      <c r="M3614">
        <v>1.331537354319727E-3</v>
      </c>
      <c r="N3614">
        <v>-1.331537354319727E-3</v>
      </c>
    </row>
    <row r="3615" spans="1:14" x14ac:dyDescent="0.45">
      <c r="A3615">
        <v>3591</v>
      </c>
      <c r="B3615">
        <v>1.8921124881426173E-2</v>
      </c>
      <c r="C3615">
        <v>-1.8921124881426173E-2</v>
      </c>
      <c r="L3615">
        <v>3591</v>
      </c>
      <c r="M3615">
        <v>8.8484819853995242E-3</v>
      </c>
      <c r="N3615">
        <v>-8.8484819853995242E-3</v>
      </c>
    </row>
    <row r="3616" spans="1:14" x14ac:dyDescent="0.45">
      <c r="A3616">
        <v>3592</v>
      </c>
      <c r="B3616">
        <v>2.9070995629429906E-3</v>
      </c>
      <c r="C3616">
        <v>-2.9070995629429906E-3</v>
      </c>
      <c r="L3616">
        <v>3592</v>
      </c>
      <c r="M3616">
        <v>2.1601949842624795E-2</v>
      </c>
      <c r="N3616">
        <v>-2.1601949842624795E-2</v>
      </c>
    </row>
    <row r="3617" spans="1:14" x14ac:dyDescent="0.45">
      <c r="A3617">
        <v>3593</v>
      </c>
      <c r="B3617">
        <v>1.6513787742046347E-2</v>
      </c>
      <c r="C3617">
        <v>-1.6513787742046347E-2</v>
      </c>
      <c r="L3617">
        <v>3593</v>
      </c>
      <c r="M3617">
        <v>9.4185873366331042E-3</v>
      </c>
      <c r="N3617">
        <v>-9.4185873366331042E-3</v>
      </c>
    </row>
    <row r="3618" spans="1:14" x14ac:dyDescent="0.45">
      <c r="A3618">
        <v>3594</v>
      </c>
      <c r="B3618">
        <v>-7.5623956220022097E-4</v>
      </c>
      <c r="C3618">
        <v>7.5623956220022097E-4</v>
      </c>
      <c r="L3618">
        <v>3594</v>
      </c>
      <c r="M3618">
        <v>2.3185575818273629E-2</v>
      </c>
      <c r="N3618">
        <v>-2.3185575818273629E-2</v>
      </c>
    </row>
    <row r="3619" spans="1:14" x14ac:dyDescent="0.45">
      <c r="A3619">
        <v>3595</v>
      </c>
      <c r="B3619">
        <v>1.7246455567074992E-2</v>
      </c>
      <c r="C3619">
        <v>-1.7246455567074992E-2</v>
      </c>
      <c r="L3619">
        <v>3595</v>
      </c>
      <c r="M3619">
        <v>7.6660412569150614E-3</v>
      </c>
      <c r="N3619">
        <v>-7.6660412569150614E-3</v>
      </c>
    </row>
    <row r="3620" spans="1:14" x14ac:dyDescent="0.45">
      <c r="A3620">
        <v>3596</v>
      </c>
      <c r="B3620">
        <v>5.3667701183962892E-3</v>
      </c>
      <c r="C3620">
        <v>-5.3667701183962892E-3</v>
      </c>
      <c r="L3620">
        <v>3596</v>
      </c>
      <c r="M3620">
        <v>1.6956646980721551E-2</v>
      </c>
      <c r="N3620">
        <v>-1.6956646980721551E-2</v>
      </c>
    </row>
    <row r="3621" spans="1:14" x14ac:dyDescent="0.45">
      <c r="A3621">
        <v>3597</v>
      </c>
      <c r="B3621">
        <v>1.7874456559956682E-2</v>
      </c>
      <c r="C3621">
        <v>-1.7874456559956682E-2</v>
      </c>
      <c r="L3621">
        <v>3597</v>
      </c>
      <c r="M3621">
        <v>5.850150138171065E-3</v>
      </c>
      <c r="N3621">
        <v>-5.850150138171065E-3</v>
      </c>
    </row>
    <row r="3622" spans="1:14" x14ac:dyDescent="0.45">
      <c r="A3622">
        <v>3598</v>
      </c>
      <c r="B3622">
        <v>2.6426205123253072E-4</v>
      </c>
      <c r="C3622">
        <v>-2.6426205123253072E-4</v>
      </c>
      <c r="L3622">
        <v>3598</v>
      </c>
      <c r="M3622">
        <v>1.9701598671846197E-2</v>
      </c>
      <c r="N3622">
        <v>-1.9701598671846197E-2</v>
      </c>
    </row>
    <row r="3623" spans="1:14" x14ac:dyDescent="0.45">
      <c r="A3623">
        <v>3599</v>
      </c>
      <c r="B3623">
        <v>2.0935961400254936E-2</v>
      </c>
      <c r="C3623">
        <v>-2.0935961400254936E-2</v>
      </c>
      <c r="L3623">
        <v>3599</v>
      </c>
      <c r="M3623">
        <v>3.0207383950118152E-3</v>
      </c>
      <c r="N3623">
        <v>-3.0207383950118152E-3</v>
      </c>
    </row>
    <row r="3624" spans="1:14" x14ac:dyDescent="0.45">
      <c r="A3624">
        <v>3600</v>
      </c>
      <c r="B3624">
        <v>-7.0390614612674679E-4</v>
      </c>
      <c r="C3624">
        <v>7.0390614612674679E-4</v>
      </c>
      <c r="L3624">
        <v>3600</v>
      </c>
      <c r="M3624">
        <v>1.898368822955206E-2</v>
      </c>
      <c r="N3624">
        <v>-1.898368822955206E-2</v>
      </c>
    </row>
    <row r="3625" spans="1:14" x14ac:dyDescent="0.45">
      <c r="A3625">
        <v>3601</v>
      </c>
      <c r="B3625">
        <v>1.0390778061449836E-2</v>
      </c>
      <c r="C3625">
        <v>-1.0390778061449836E-2</v>
      </c>
      <c r="L3625">
        <v>3601</v>
      </c>
      <c r="M3625">
        <v>9.8408875968061266E-3</v>
      </c>
      <c r="N3625">
        <v>-9.8408875968061266E-3</v>
      </c>
    </row>
    <row r="3626" spans="1:14" x14ac:dyDescent="0.45">
      <c r="A3626">
        <v>3602</v>
      </c>
      <c r="B3626">
        <v>1.3661616566041989E-2</v>
      </c>
      <c r="C3626">
        <v>-1.3661616566041989E-2</v>
      </c>
      <c r="L3626">
        <v>3602</v>
      </c>
      <c r="M3626">
        <v>6.5047155414392497E-3</v>
      </c>
      <c r="N3626">
        <v>-6.5047155414392497E-3</v>
      </c>
    </row>
    <row r="3627" spans="1:14" x14ac:dyDescent="0.45">
      <c r="A3627">
        <v>3603</v>
      </c>
      <c r="B3627">
        <v>2.2270463510128534E-2</v>
      </c>
      <c r="C3627">
        <v>-2.2270463510128534E-2</v>
      </c>
      <c r="L3627">
        <v>3603</v>
      </c>
      <c r="M3627">
        <v>-5.0546877743292123E-4</v>
      </c>
      <c r="N3627">
        <v>5.0546877743292123E-4</v>
      </c>
    </row>
    <row r="3628" spans="1:14" x14ac:dyDescent="0.45">
      <c r="A3628">
        <v>3604</v>
      </c>
      <c r="B3628">
        <v>1.3687783274078727E-2</v>
      </c>
      <c r="C3628">
        <v>-1.3687783274078727E-2</v>
      </c>
      <c r="L3628">
        <v>3604</v>
      </c>
      <c r="M3628">
        <v>5.9134951771970187E-3</v>
      </c>
      <c r="N3628">
        <v>-5.9134951771970187E-3</v>
      </c>
    </row>
    <row r="3629" spans="1:14" x14ac:dyDescent="0.45">
      <c r="A3629">
        <v>3605</v>
      </c>
      <c r="B3629">
        <v>2.0988294816328412E-2</v>
      </c>
      <c r="C3629">
        <v>-2.0988294816328412E-2</v>
      </c>
      <c r="L3629">
        <v>3605</v>
      </c>
      <c r="M3629">
        <v>-1.9823478233945042E-5</v>
      </c>
      <c r="N3629">
        <v>1.9823478233945042E-5</v>
      </c>
    </row>
    <row r="3630" spans="1:14" x14ac:dyDescent="0.45">
      <c r="A3630">
        <v>3606</v>
      </c>
      <c r="B3630">
        <v>1.7298788983148464E-2</v>
      </c>
      <c r="C3630">
        <v>-1.7298788983148464E-2</v>
      </c>
      <c r="L3630">
        <v>3606</v>
      </c>
      <c r="M3630">
        <v>2.8729333039512585E-3</v>
      </c>
      <c r="N3630">
        <v>-2.8729333039512585E-3</v>
      </c>
    </row>
    <row r="3631" spans="1:14" x14ac:dyDescent="0.45">
      <c r="A3631">
        <v>3607</v>
      </c>
      <c r="B3631">
        <v>7.7479405497393765E-3</v>
      </c>
      <c r="C3631">
        <v>-7.7479405497393765E-3</v>
      </c>
      <c r="L3631">
        <v>3607</v>
      </c>
      <c r="M3631">
        <v>9.9464626618493805E-3</v>
      </c>
      <c r="N3631">
        <v>-9.9464626618493805E-3</v>
      </c>
    </row>
    <row r="3632" spans="1:14" x14ac:dyDescent="0.45">
      <c r="A3632">
        <v>3608</v>
      </c>
      <c r="B3632">
        <v>-1.9046768479879544E-2</v>
      </c>
      <c r="C3632">
        <v>1.9046768479879544E-2</v>
      </c>
      <c r="L3632">
        <v>3608</v>
      </c>
      <c r="M3632">
        <v>3.1167050735543756E-2</v>
      </c>
      <c r="N3632">
        <v>-3.1167050735543756E-2</v>
      </c>
    </row>
    <row r="3633" spans="1:14" x14ac:dyDescent="0.45">
      <c r="A3633">
        <v>3609</v>
      </c>
      <c r="B3633">
        <v>1.810995693228732E-2</v>
      </c>
      <c r="C3633">
        <v>-1.810995693228732E-2</v>
      </c>
      <c r="L3633">
        <v>3609</v>
      </c>
      <c r="M3633">
        <v>9.5146712016400646E-4</v>
      </c>
      <c r="N3633">
        <v>-9.5146712016400646E-4</v>
      </c>
    </row>
    <row r="3634" spans="1:14" x14ac:dyDescent="0.45">
      <c r="A3634">
        <v>3610</v>
      </c>
      <c r="B3634">
        <v>6.6751055202331506E-3</v>
      </c>
      <c r="C3634">
        <v>-6.6751055202331506E-3</v>
      </c>
      <c r="L3634">
        <v>3610</v>
      </c>
      <c r="M3634">
        <v>9.9253476488407304E-3</v>
      </c>
      <c r="N3634">
        <v>-9.9253476488407304E-3</v>
      </c>
    </row>
    <row r="3635" spans="1:14" x14ac:dyDescent="0.45">
      <c r="A3635">
        <v>3611</v>
      </c>
      <c r="B3635">
        <v>2.2636797422642858E-2</v>
      </c>
      <c r="C3635">
        <v>-2.2636797422642858E-2</v>
      </c>
      <c r="L3635">
        <v>3611</v>
      </c>
      <c r="M3635">
        <v>-3.6938357417392381E-3</v>
      </c>
      <c r="N3635">
        <v>3.6938357417392381E-3</v>
      </c>
    </row>
    <row r="3636" spans="1:14" x14ac:dyDescent="0.45">
      <c r="A3636">
        <v>3612</v>
      </c>
      <c r="B3636">
        <v>-1.1955590601923754E-2</v>
      </c>
      <c r="C3636">
        <v>1.1955590601923754E-2</v>
      </c>
      <c r="L3636">
        <v>3612</v>
      </c>
      <c r="M3636">
        <v>2.3713451143489907E-2</v>
      </c>
      <c r="N3636">
        <v>-2.3713451143489907E-2</v>
      </c>
    </row>
    <row r="3637" spans="1:14" x14ac:dyDescent="0.45">
      <c r="A3637">
        <v>3613</v>
      </c>
      <c r="B3637">
        <v>1.5022285383952325E-2</v>
      </c>
      <c r="C3637">
        <v>-1.5022285383952325E-2</v>
      </c>
      <c r="L3637">
        <v>3613</v>
      </c>
      <c r="M3637">
        <v>1.6271475364408429E-3</v>
      </c>
      <c r="N3637">
        <v>-1.6271475364408429E-3</v>
      </c>
    </row>
    <row r="3638" spans="1:14" x14ac:dyDescent="0.45">
      <c r="A3638">
        <v>3614</v>
      </c>
      <c r="B3638">
        <v>1.1385112966845851E-2</v>
      </c>
      <c r="C3638">
        <v>-1.1385112966845851E-2</v>
      </c>
      <c r="L3638">
        <v>3614</v>
      </c>
      <c r="M3638">
        <v>4.182064110487627E-3</v>
      </c>
      <c r="N3638">
        <v>-4.182064110487627E-3</v>
      </c>
    </row>
    <row r="3639" spans="1:14" x14ac:dyDescent="0.45">
      <c r="A3639">
        <v>3615</v>
      </c>
      <c r="B3639">
        <v>1.6121287121495291E-2</v>
      </c>
      <c r="C3639">
        <v>-1.6121287121495291E-2</v>
      </c>
      <c r="L3639">
        <v>3615</v>
      </c>
      <c r="M3639">
        <v>-1.7090245189260349E-3</v>
      </c>
      <c r="N3639">
        <v>1.7090245189260349E-3</v>
      </c>
    </row>
    <row r="3640" spans="1:14" x14ac:dyDescent="0.45">
      <c r="A3640">
        <v>3616</v>
      </c>
      <c r="B3640">
        <v>1.1097279178441742E-2</v>
      </c>
      <c r="C3640">
        <v>-1.1097279178441742E-2</v>
      </c>
      <c r="L3640">
        <v>3616</v>
      </c>
      <c r="M3640">
        <v>8.8812208113805361E-4</v>
      </c>
      <c r="N3640">
        <v>-8.8812208113805361E-4</v>
      </c>
    </row>
    <row r="3641" spans="1:14" x14ac:dyDescent="0.45">
      <c r="A3641">
        <v>3617</v>
      </c>
      <c r="B3641">
        <v>9.3179430319436096E-3</v>
      </c>
      <c r="C3641">
        <v>-9.3179430319436096E-3</v>
      </c>
      <c r="L3641">
        <v>3617</v>
      </c>
      <c r="M3641">
        <v>2.1339078486484692E-3</v>
      </c>
      <c r="N3641">
        <v>-2.1339078486484692E-3</v>
      </c>
    </row>
    <row r="3642" spans="1:14" x14ac:dyDescent="0.45">
      <c r="A3642">
        <v>3618</v>
      </c>
      <c r="B3642">
        <v>5.3929368264330271E-3</v>
      </c>
      <c r="C3642">
        <v>-5.3929368264330271E-3</v>
      </c>
      <c r="L3642">
        <v>3618</v>
      </c>
      <c r="M3642">
        <v>5.0900096698596256E-3</v>
      </c>
      <c r="N3642">
        <v>-5.0900096698596256E-3</v>
      </c>
    </row>
    <row r="3643" spans="1:14" x14ac:dyDescent="0.45">
      <c r="A3643">
        <v>3619</v>
      </c>
      <c r="B3643">
        <v>4.0061013004859536E-3</v>
      </c>
      <c r="C3643">
        <v>-4.0061013004859536E-3</v>
      </c>
      <c r="L3643">
        <v>3619</v>
      </c>
      <c r="M3643">
        <v>4.3509842145568363E-3</v>
      </c>
      <c r="N3643">
        <v>-4.3509842145568363E-3</v>
      </c>
    </row>
    <row r="3644" spans="1:14" x14ac:dyDescent="0.45">
      <c r="A3644">
        <v>3620</v>
      </c>
      <c r="B3644">
        <v>2.1511628977063157E-2</v>
      </c>
      <c r="C3644">
        <v>-2.1511628977063157E-2</v>
      </c>
      <c r="L3644">
        <v>3620</v>
      </c>
      <c r="M3644">
        <v>-1.0957400216715221E-2</v>
      </c>
      <c r="N3644">
        <v>1.0957400216715221E-2</v>
      </c>
    </row>
    <row r="3645" spans="1:14" x14ac:dyDescent="0.45">
      <c r="A3645">
        <v>3621</v>
      </c>
      <c r="B3645">
        <v>1.6906288362597405E-2</v>
      </c>
      <c r="C3645">
        <v>-1.6906288362597405E-2</v>
      </c>
      <c r="L3645">
        <v>3621</v>
      </c>
      <c r="M3645">
        <v>-9.1203940849625756E-3</v>
      </c>
      <c r="N3645">
        <v>9.1203940849625756E-3</v>
      </c>
    </row>
    <row r="3646" spans="1:14" x14ac:dyDescent="0.45">
      <c r="A3646">
        <v>3622</v>
      </c>
      <c r="B3646">
        <v>1.3216782529417458E-2</v>
      </c>
      <c r="C3646">
        <v>-1.3216782529417458E-2</v>
      </c>
      <c r="L3646">
        <v>3622</v>
      </c>
      <c r="M3646">
        <v>-6.755512627993651E-3</v>
      </c>
      <c r="N3646">
        <v>6.755512627993651E-3</v>
      </c>
    </row>
    <row r="3647" spans="1:14" x14ac:dyDescent="0.45">
      <c r="A3647">
        <v>3623</v>
      </c>
      <c r="B3647">
        <v>2.177329605743053E-2</v>
      </c>
      <c r="C3647">
        <v>-2.177329605743053E-2</v>
      </c>
      <c r="L3647">
        <v>3623</v>
      </c>
      <c r="M3647">
        <v>-1.3871272011909075E-2</v>
      </c>
      <c r="N3647">
        <v>1.3871272011909075E-2</v>
      </c>
    </row>
    <row r="3648" spans="1:14" x14ac:dyDescent="0.45">
      <c r="A3648">
        <v>3624</v>
      </c>
      <c r="B3648">
        <v>2.2529318620245599E-3</v>
      </c>
      <c r="C3648">
        <v>-2.2529318620245599E-3</v>
      </c>
      <c r="L3648">
        <v>3624</v>
      </c>
      <c r="M3648">
        <v>1.3104223413110752E-3</v>
      </c>
      <c r="N3648">
        <v>-1.3104223413110752E-3</v>
      </c>
    </row>
    <row r="3649" spans="1:14" x14ac:dyDescent="0.45">
      <c r="A3649">
        <v>3625</v>
      </c>
      <c r="B3649">
        <v>-1.2007924017997227E-2</v>
      </c>
      <c r="C3649">
        <v>1.2007924017997227E-2</v>
      </c>
      <c r="L3649">
        <v>3625</v>
      </c>
      <c r="M3649">
        <v>1.2712529365982678E-2</v>
      </c>
      <c r="N3649">
        <v>-1.2712529365982678E-2</v>
      </c>
    </row>
    <row r="3650" spans="1:14" x14ac:dyDescent="0.45">
      <c r="A3650">
        <v>3626</v>
      </c>
      <c r="B3650">
        <v>-8.3184181848172788E-3</v>
      </c>
      <c r="C3650">
        <v>8.3184181848172788E-3</v>
      </c>
      <c r="L3650">
        <v>3626</v>
      </c>
      <c r="M3650">
        <v>9.0596321154860354E-3</v>
      </c>
      <c r="N3650">
        <v>-9.0596321154860354E-3</v>
      </c>
    </row>
    <row r="3651" spans="1:14" x14ac:dyDescent="0.45">
      <c r="A3651">
        <v>3627</v>
      </c>
      <c r="B3651">
        <v>-6.3035816659885117E-3</v>
      </c>
      <c r="C3651">
        <v>6.3035816659885117E-3</v>
      </c>
      <c r="L3651">
        <v>3627</v>
      </c>
      <c r="M3651">
        <v>7.3282010487766428E-3</v>
      </c>
      <c r="N3651">
        <v>-7.3282010487766428E-3</v>
      </c>
    </row>
    <row r="3652" spans="1:14" x14ac:dyDescent="0.45">
      <c r="A3652">
        <v>3628</v>
      </c>
      <c r="B3652">
        <v>2.1744317379143478E-3</v>
      </c>
      <c r="C3652">
        <v>-2.1744317379143478E-3</v>
      </c>
      <c r="L3652">
        <v>3628</v>
      </c>
      <c r="M3652">
        <v>-1.6762856929450256E-4</v>
      </c>
      <c r="N3652">
        <v>1.6762856929450256E-4</v>
      </c>
    </row>
    <row r="3653" spans="1:14" x14ac:dyDescent="0.45">
      <c r="A3653">
        <v>3629</v>
      </c>
      <c r="B3653">
        <v>9.7104436524946686E-3</v>
      </c>
      <c r="C3653">
        <v>-9.7104436524946686E-3</v>
      </c>
      <c r="L3653">
        <v>3629</v>
      </c>
      <c r="M3653">
        <v>-6.5443624979071397E-3</v>
      </c>
      <c r="N3653">
        <v>6.5443624979071397E-3</v>
      </c>
    </row>
    <row r="3654" spans="1:14" x14ac:dyDescent="0.45">
      <c r="A3654">
        <v>3630</v>
      </c>
      <c r="B3654">
        <v>-1.2217257682291123E-2</v>
      </c>
      <c r="C3654">
        <v>1.2217257682291123E-2</v>
      </c>
      <c r="L3654">
        <v>3630</v>
      </c>
      <c r="M3654">
        <v>1.0769948169186775E-2</v>
      </c>
      <c r="N3654">
        <v>-1.0769948169186775E-2</v>
      </c>
    </row>
    <row r="3655" spans="1:14" x14ac:dyDescent="0.45">
      <c r="A3655">
        <v>3631</v>
      </c>
      <c r="B3655">
        <v>-2.3730609218455503E-2</v>
      </c>
      <c r="C3655">
        <v>2.3730609218455503E-2</v>
      </c>
      <c r="L3655">
        <v>3631</v>
      </c>
      <c r="M3655">
        <v>1.9976093840958661E-2</v>
      </c>
      <c r="N3655">
        <v>-1.9976093840958661E-2</v>
      </c>
    </row>
    <row r="3656" spans="1:14" x14ac:dyDescent="0.45">
      <c r="A3656">
        <v>3632</v>
      </c>
      <c r="B3656">
        <v>1.3766283398188937E-2</v>
      </c>
      <c r="C3656">
        <v>-1.3766283398188937E-2</v>
      </c>
      <c r="L3656">
        <v>3632</v>
      </c>
      <c r="M3656">
        <v>-1.1041860268749825E-2</v>
      </c>
      <c r="N3656">
        <v>1.1041860268749825E-2</v>
      </c>
    </row>
    <row r="3657" spans="1:14" x14ac:dyDescent="0.45">
      <c r="A3657">
        <v>3633</v>
      </c>
      <c r="B3657">
        <v>-1.7505744675962356E-3</v>
      </c>
      <c r="C3657">
        <v>1.7505744675962356E-3</v>
      </c>
      <c r="L3657">
        <v>3633</v>
      </c>
      <c r="M3657">
        <v>1.2470773022851224E-3</v>
      </c>
      <c r="N3657">
        <v>-1.2470773022851224E-3</v>
      </c>
    </row>
    <row r="3658" spans="1:14" x14ac:dyDescent="0.45">
      <c r="A3658">
        <v>3634</v>
      </c>
      <c r="B3658">
        <v>-2.0302770465642925E-2</v>
      </c>
      <c r="C3658">
        <v>2.0302770465642925E-2</v>
      </c>
      <c r="L3658">
        <v>3634</v>
      </c>
      <c r="M3658">
        <v>1.5816436278254391E-2</v>
      </c>
      <c r="N3658">
        <v>-1.5816436278254391E-2</v>
      </c>
    </row>
    <row r="3659" spans="1:14" x14ac:dyDescent="0.45">
      <c r="A3659">
        <v>3635</v>
      </c>
      <c r="B3659">
        <v>-1.6560931216389504E-2</v>
      </c>
      <c r="C3659">
        <v>1.6560931216389504E-2</v>
      </c>
      <c r="L3659">
        <v>3635</v>
      </c>
      <c r="M3659">
        <v>1.237468915784426E-2</v>
      </c>
      <c r="N3659">
        <v>-1.237468915784426E-2</v>
      </c>
    </row>
    <row r="3660" spans="1:14" x14ac:dyDescent="0.45">
      <c r="A3660">
        <v>3636</v>
      </c>
      <c r="B3660">
        <v>-1.8287933946814161E-2</v>
      </c>
      <c r="C3660">
        <v>1.8287933946814161E-2</v>
      </c>
      <c r="L3660">
        <v>3636</v>
      </c>
      <c r="M3660">
        <v>1.332486474323356E-2</v>
      </c>
      <c r="N3660">
        <v>-1.332486474323356E-2</v>
      </c>
    </row>
    <row r="3661" spans="1:14" x14ac:dyDescent="0.45">
      <c r="A3661">
        <v>3637</v>
      </c>
      <c r="B3661">
        <v>-2.1169083801105566E-3</v>
      </c>
      <c r="C3661">
        <v>2.1169083801105566E-3</v>
      </c>
      <c r="L3661">
        <v>3637</v>
      </c>
      <c r="M3661">
        <v>-5.0546877743292123E-4</v>
      </c>
      <c r="N3661">
        <v>5.0546877743292123E-4</v>
      </c>
    </row>
    <row r="3662" spans="1:14" x14ac:dyDescent="0.45">
      <c r="A3662">
        <v>3638</v>
      </c>
      <c r="B3662">
        <v>-1.5440527735526531E-4</v>
      </c>
      <c r="C3662">
        <v>1.5440527735526531E-4</v>
      </c>
      <c r="L3662">
        <v>3638</v>
      </c>
      <c r="M3662">
        <v>-3.16596041652296E-3</v>
      </c>
      <c r="N3662">
        <v>3.16596041652296E-3</v>
      </c>
    </row>
    <row r="3663" spans="1:14" x14ac:dyDescent="0.45">
      <c r="A3663">
        <v>3639</v>
      </c>
      <c r="B3663">
        <v>-1.2010735988247541E-3</v>
      </c>
      <c r="C3663">
        <v>1.2010735988247541E-3</v>
      </c>
      <c r="L3663">
        <v>3639</v>
      </c>
      <c r="M3663">
        <v>-2.532510026263428E-3</v>
      </c>
      <c r="N3663">
        <v>2.532510026263428E-3</v>
      </c>
    </row>
    <row r="3664" spans="1:14" x14ac:dyDescent="0.45">
      <c r="A3664">
        <v>3640</v>
      </c>
      <c r="B3664">
        <v>-5.9372477534741924E-3</v>
      </c>
      <c r="C3664">
        <v>5.9372477534741924E-3</v>
      </c>
      <c r="L3664">
        <v>3640</v>
      </c>
      <c r="M3664">
        <v>4.2359179494772838E-4</v>
      </c>
      <c r="N3664">
        <v>-4.2359179494772838E-4</v>
      </c>
    </row>
    <row r="3665" spans="1:14" x14ac:dyDescent="0.45">
      <c r="A3665">
        <v>3641</v>
      </c>
      <c r="B3665">
        <v>9.9692987626117356E-4</v>
      </c>
      <c r="C3665">
        <v>-9.9692987626117356E-4</v>
      </c>
      <c r="L3665">
        <v>3641</v>
      </c>
      <c r="M3665">
        <v>-8.233563538599227E-3</v>
      </c>
      <c r="N3665">
        <v>8.233563538599227E-3</v>
      </c>
    </row>
    <row r="3666" spans="1:14" x14ac:dyDescent="0.45">
      <c r="A3666">
        <v>3642</v>
      </c>
      <c r="B3666">
        <v>-1.0228587871499094E-2</v>
      </c>
      <c r="C3666">
        <v>1.0228587871499094E-2</v>
      </c>
      <c r="L3666">
        <v>3642</v>
      </c>
      <c r="M3666">
        <v>8.5751586809311442E-5</v>
      </c>
      <c r="N3666">
        <v>-8.5751586809311442E-5</v>
      </c>
    </row>
    <row r="3667" spans="1:14" x14ac:dyDescent="0.45">
      <c r="A3667">
        <v>3643</v>
      </c>
      <c r="B3667">
        <v>-1.7529099413748785E-2</v>
      </c>
      <c r="C3667">
        <v>1.7529099413748785E-2</v>
      </c>
      <c r="L3667">
        <v>3643</v>
      </c>
      <c r="M3667">
        <v>4.1187190714616732E-3</v>
      </c>
      <c r="N3667">
        <v>-4.1187190714616732E-3</v>
      </c>
    </row>
    <row r="3668" spans="1:14" x14ac:dyDescent="0.45">
      <c r="A3668">
        <v>3644</v>
      </c>
      <c r="B3668">
        <v>-9.0249193018091829E-3</v>
      </c>
      <c r="C3668">
        <v>9.0249193018091829E-3</v>
      </c>
      <c r="L3668">
        <v>3644</v>
      </c>
      <c r="M3668">
        <v>-3.2081904425402636E-3</v>
      </c>
      <c r="N3668">
        <v>3.2081904425402636E-3</v>
      </c>
    </row>
    <row r="3669" spans="1:14" x14ac:dyDescent="0.45">
      <c r="A3669">
        <v>3645</v>
      </c>
      <c r="B3669">
        <v>-5.6755806731068181E-3</v>
      </c>
      <c r="C3669">
        <v>5.6755806731068181E-3</v>
      </c>
      <c r="L3669">
        <v>3645</v>
      </c>
      <c r="M3669">
        <v>-6.4387874328638824E-3</v>
      </c>
      <c r="N3669">
        <v>6.4387874328638824E-3</v>
      </c>
    </row>
    <row r="3670" spans="1:14" x14ac:dyDescent="0.45">
      <c r="A3670">
        <v>3646</v>
      </c>
      <c r="B3670">
        <v>-2.5117444744402577E-2</v>
      </c>
      <c r="C3670">
        <v>2.5117444744402577E-2</v>
      </c>
      <c r="L3670">
        <v>3646</v>
      </c>
      <c r="M3670">
        <v>7.6238112308977587E-3</v>
      </c>
      <c r="N3670">
        <v>-7.6238112308977587E-3</v>
      </c>
    </row>
    <row r="3671" spans="1:14" x14ac:dyDescent="0.45">
      <c r="A3671">
        <v>3647</v>
      </c>
      <c r="B3671">
        <v>2.3575986941715091E-3</v>
      </c>
      <c r="C3671">
        <v>-2.3575986941715091E-3</v>
      </c>
      <c r="L3671">
        <v>3647</v>
      </c>
      <c r="M3671">
        <v>-1.4589182454203216E-2</v>
      </c>
      <c r="N3671">
        <v>1.4589182454203216E-2</v>
      </c>
    </row>
    <row r="3672" spans="1:14" x14ac:dyDescent="0.45">
      <c r="A3672">
        <v>3648</v>
      </c>
      <c r="B3672">
        <v>9.9459440248253032E-3</v>
      </c>
      <c r="C3672">
        <v>-9.9459440248253032E-3</v>
      </c>
      <c r="L3672">
        <v>3648</v>
      </c>
      <c r="M3672">
        <v>-2.1219296538919661E-2</v>
      </c>
      <c r="N3672">
        <v>2.1219296538919661E-2</v>
      </c>
    </row>
    <row r="3673" spans="1:14" x14ac:dyDescent="0.45">
      <c r="A3673">
        <v>3649</v>
      </c>
      <c r="B3673">
        <v>-7.5857503597886369E-3</v>
      </c>
      <c r="C3673">
        <v>7.5857503597886369E-3</v>
      </c>
      <c r="L3673">
        <v>3649</v>
      </c>
      <c r="M3673">
        <v>-7.5156530963050904E-3</v>
      </c>
      <c r="N3673">
        <v>7.5156530963050904E-3</v>
      </c>
    </row>
    <row r="3674" spans="1:14" x14ac:dyDescent="0.45">
      <c r="A3674">
        <v>3650</v>
      </c>
      <c r="B3674">
        <v>-6.3035816659885117E-3</v>
      </c>
      <c r="C3674">
        <v>6.3035816659885117E-3</v>
      </c>
      <c r="L3674">
        <v>3650</v>
      </c>
      <c r="M3674">
        <v>-9.1203940849625756E-3</v>
      </c>
      <c r="N3674">
        <v>9.1203940849625756E-3</v>
      </c>
    </row>
    <row r="3675" spans="1:14" x14ac:dyDescent="0.45">
      <c r="A3675">
        <v>3651</v>
      </c>
      <c r="B3675">
        <v>-1.1615423397446168E-2</v>
      </c>
      <c r="C3675">
        <v>1.1615423397446168E-2</v>
      </c>
      <c r="L3675">
        <v>3651</v>
      </c>
      <c r="M3675">
        <v>-6.987777771088814E-3</v>
      </c>
      <c r="N3675">
        <v>6.987777771088814E-3</v>
      </c>
    </row>
    <row r="3676" spans="1:14" x14ac:dyDescent="0.45">
      <c r="A3676">
        <v>3652</v>
      </c>
      <c r="B3676">
        <v>-1.3133092463576928E-2</v>
      </c>
      <c r="C3676">
        <v>1.3133092463576928E-2</v>
      </c>
      <c r="L3676">
        <v>3652</v>
      </c>
      <c r="M3676">
        <v>-7.1355828621493698E-3</v>
      </c>
      <c r="N3676">
        <v>7.1355828621493698E-3</v>
      </c>
    </row>
    <row r="3677" spans="1:14" x14ac:dyDescent="0.45">
      <c r="A3677">
        <v>3653</v>
      </c>
      <c r="B3677">
        <v>-1.9177602020063224E-2</v>
      </c>
      <c r="C3677">
        <v>1.9177602020063224E-2</v>
      </c>
      <c r="L3677">
        <v>3653</v>
      </c>
      <c r="M3677">
        <v>-3.7994108067824937E-3</v>
      </c>
      <c r="N3677">
        <v>3.7994108067824937E-3</v>
      </c>
    </row>
    <row r="3678" spans="1:14" x14ac:dyDescent="0.45">
      <c r="A3678">
        <v>3654</v>
      </c>
      <c r="B3678">
        <v>-1.9700936180797976E-2</v>
      </c>
      <c r="C3678">
        <v>1.9700936180797976E-2</v>
      </c>
      <c r="L3678">
        <v>3654</v>
      </c>
      <c r="M3678">
        <v>-3.6093756897046343E-3</v>
      </c>
      <c r="N3678">
        <v>3.6093756897046343E-3</v>
      </c>
    </row>
    <row r="3679" spans="1:14" x14ac:dyDescent="0.45">
      <c r="A3679">
        <v>3655</v>
      </c>
      <c r="B3679">
        <v>-7.8997508562294837E-3</v>
      </c>
      <c r="C3679">
        <v>7.8997508562294837E-3</v>
      </c>
      <c r="L3679">
        <v>3655</v>
      </c>
      <c r="M3679">
        <v>-1.7439709210371114E-2</v>
      </c>
      <c r="N3679">
        <v>1.7439709210371114E-2</v>
      </c>
    </row>
    <row r="3680" spans="1:14" x14ac:dyDescent="0.45">
      <c r="A3680">
        <v>3656</v>
      </c>
      <c r="B3680">
        <v>-2.0956938166561356E-2</v>
      </c>
      <c r="C3680">
        <v>2.0956938166561356E-2</v>
      </c>
      <c r="L3680">
        <v>3656</v>
      </c>
      <c r="M3680">
        <v>-8.0646434345300194E-3</v>
      </c>
      <c r="N3680">
        <v>8.0646434345300194E-3</v>
      </c>
    </row>
    <row r="3681" spans="1:14" x14ac:dyDescent="0.45">
      <c r="A3681">
        <v>3657</v>
      </c>
      <c r="B3681">
        <v>-8.8940857616254965E-3</v>
      </c>
      <c r="C3681">
        <v>8.8940857616254965E-3</v>
      </c>
      <c r="L3681">
        <v>3657</v>
      </c>
      <c r="M3681">
        <v>-1.8347654769743111E-2</v>
      </c>
      <c r="N3681">
        <v>1.8347654769743111E-2</v>
      </c>
    </row>
    <row r="3682" spans="1:14" x14ac:dyDescent="0.45">
      <c r="A3682">
        <v>3658</v>
      </c>
      <c r="B3682">
        <v>-2.6896780890900709E-2</v>
      </c>
      <c r="C3682">
        <v>2.6896780890900709E-2</v>
      </c>
      <c r="L3682">
        <v>3658</v>
      </c>
      <c r="M3682">
        <v>-4.3906311710247255E-3</v>
      </c>
      <c r="N3682">
        <v>4.3906311710247255E-3</v>
      </c>
    </row>
    <row r="3683" spans="1:14" x14ac:dyDescent="0.45">
      <c r="A3683">
        <v>3659</v>
      </c>
      <c r="B3683">
        <v>-2.5797779153357743E-2</v>
      </c>
      <c r="C3683">
        <v>2.5797779153357743E-2</v>
      </c>
      <c r="L3683">
        <v>3659</v>
      </c>
      <c r="M3683">
        <v>-5.6786469645524447E-3</v>
      </c>
      <c r="N3683">
        <v>5.6786469645524447E-3</v>
      </c>
    </row>
    <row r="3684" spans="1:14" x14ac:dyDescent="0.45">
      <c r="A3684">
        <v>3660</v>
      </c>
      <c r="B3684">
        <v>-1.0411754827756256E-2</v>
      </c>
      <c r="C3684">
        <v>1.0411754827756256E-2</v>
      </c>
      <c r="L3684">
        <v>3660</v>
      </c>
      <c r="M3684">
        <v>-2.4449893529243285E-2</v>
      </c>
      <c r="N3684">
        <v>2.4449893529243285E-2</v>
      </c>
    </row>
    <row r="3685" spans="1:14" x14ac:dyDescent="0.45">
      <c r="A3685">
        <v>3661</v>
      </c>
      <c r="B3685">
        <v>-3.6944796777007807E-2</v>
      </c>
      <c r="C3685">
        <v>3.6944796777007807E-2</v>
      </c>
      <c r="L3685">
        <v>3661</v>
      </c>
      <c r="M3685">
        <v>-1.7080753989224047E-2</v>
      </c>
      <c r="N3685">
        <v>1.7080753989224047E-2</v>
      </c>
    </row>
    <row r="3686" spans="1:14" x14ac:dyDescent="0.45">
      <c r="A3686">
        <v>3662</v>
      </c>
      <c r="B3686">
        <v>2.3029298043193917E-2</v>
      </c>
      <c r="C3686">
        <v>-2.3029298043193917E-2</v>
      </c>
      <c r="L3686">
        <v>3662</v>
      </c>
      <c r="M3686">
        <v>5.0043872365277846E-2</v>
      </c>
      <c r="N3686">
        <v>-5.0043872365277846E-2</v>
      </c>
    </row>
    <row r="3687" spans="1:14" x14ac:dyDescent="0.45">
      <c r="A3687">
        <v>3663</v>
      </c>
      <c r="B3687">
        <v>3.0800810330104872E-2</v>
      </c>
      <c r="C3687">
        <v>-3.0800810330104872E-2</v>
      </c>
      <c r="L3687">
        <v>3663</v>
      </c>
      <c r="M3687">
        <v>3.4819947986040392E-2</v>
      </c>
      <c r="N3687">
        <v>-3.4819947986040392E-2</v>
      </c>
    </row>
    <row r="3688" spans="1:14" x14ac:dyDescent="0.45">
      <c r="A3688">
        <v>3664</v>
      </c>
      <c r="B3688">
        <v>3.3155814053411219E-2</v>
      </c>
      <c r="C3688">
        <v>-3.3155814053411219E-2</v>
      </c>
      <c r="L3688">
        <v>3664</v>
      </c>
      <c r="M3688">
        <v>3.1230395774569708E-2</v>
      </c>
      <c r="N3688">
        <v>-3.1230395774569708E-2</v>
      </c>
    </row>
    <row r="3689" spans="1:14" x14ac:dyDescent="0.45">
      <c r="A3689">
        <v>3665</v>
      </c>
      <c r="B3689">
        <v>3.6740653054444218E-2</v>
      </c>
      <c r="C3689">
        <v>0.96325934694555582</v>
      </c>
      <c r="L3689">
        <v>3665</v>
      </c>
      <c r="M3689">
        <v>2.7640843563099014E-2</v>
      </c>
      <c r="N3689">
        <v>0.97235915643690096</v>
      </c>
    </row>
    <row r="3690" spans="1:14" x14ac:dyDescent="0.45">
      <c r="A3690">
        <v>3666</v>
      </c>
      <c r="B3690">
        <v>2.1668629225283578E-2</v>
      </c>
      <c r="C3690">
        <v>-2.1668629225283578E-2</v>
      </c>
      <c r="L3690">
        <v>3666</v>
      </c>
      <c r="M3690">
        <v>3.5052213129135555E-2</v>
      </c>
      <c r="N3690">
        <v>-3.5052213129135555E-2</v>
      </c>
    </row>
    <row r="3691" spans="1:14" x14ac:dyDescent="0.45">
      <c r="A3691">
        <v>3667</v>
      </c>
      <c r="B3691">
        <v>4.4773832421722545E-2</v>
      </c>
      <c r="C3691">
        <v>-4.4773832421722545E-2</v>
      </c>
      <c r="L3691">
        <v>3667</v>
      </c>
      <c r="M3691">
        <v>1.4676225575787231E-2</v>
      </c>
      <c r="N3691">
        <v>-1.4676225575787231E-2</v>
      </c>
    </row>
    <row r="3692" spans="1:14" x14ac:dyDescent="0.45">
      <c r="A3692">
        <v>3668</v>
      </c>
      <c r="B3692">
        <v>2.5253468226316578E-2</v>
      </c>
      <c r="C3692">
        <v>-2.5253468226316578E-2</v>
      </c>
      <c r="L3692">
        <v>3668</v>
      </c>
      <c r="M3692">
        <v>2.8633249174505618E-2</v>
      </c>
      <c r="N3692">
        <v>-2.8633249174505618E-2</v>
      </c>
    </row>
    <row r="3693" spans="1:14" x14ac:dyDescent="0.45">
      <c r="A3693">
        <v>3669</v>
      </c>
      <c r="B3693">
        <v>4.3282330063628527E-2</v>
      </c>
      <c r="C3693">
        <v>-4.3282330063628527E-2</v>
      </c>
      <c r="L3693">
        <v>3669</v>
      </c>
      <c r="M3693">
        <v>1.1720123754576074E-2</v>
      </c>
      <c r="N3693">
        <v>-1.1720123754576074E-2</v>
      </c>
    </row>
    <row r="3694" spans="1:14" x14ac:dyDescent="0.45">
      <c r="A3694">
        <v>3670</v>
      </c>
      <c r="B3694">
        <v>2.5044134562022681E-2</v>
      </c>
      <c r="C3694">
        <v>-2.5044134562022681E-2</v>
      </c>
      <c r="L3694">
        <v>3670</v>
      </c>
      <c r="M3694">
        <v>2.6395057795588598E-2</v>
      </c>
      <c r="N3694">
        <v>-2.6395057795588598E-2</v>
      </c>
    </row>
    <row r="3695" spans="1:14" x14ac:dyDescent="0.45">
      <c r="A3695">
        <v>3671</v>
      </c>
      <c r="B3695">
        <v>4.2549662238599885E-2</v>
      </c>
      <c r="C3695">
        <v>-4.2549662238599885E-2</v>
      </c>
      <c r="L3695">
        <v>3671</v>
      </c>
      <c r="M3695">
        <v>1.1910158871653934E-2</v>
      </c>
      <c r="N3695">
        <v>-1.1910158871653934E-2</v>
      </c>
    </row>
    <row r="3696" spans="1:14" x14ac:dyDescent="0.45">
      <c r="A3696">
        <v>3672</v>
      </c>
      <c r="B3696">
        <v>3.4176315666843975E-2</v>
      </c>
      <c r="C3696">
        <v>-3.4176315666843975E-2</v>
      </c>
      <c r="L3696">
        <v>3672</v>
      </c>
      <c r="M3696">
        <v>1.7526752331955133E-2</v>
      </c>
      <c r="N3696">
        <v>-1.7526752331955133E-2</v>
      </c>
    </row>
    <row r="3697" spans="1:14" x14ac:dyDescent="0.45">
      <c r="A3697">
        <v>3673</v>
      </c>
      <c r="B3697">
        <v>3.5144483864203248E-2</v>
      </c>
      <c r="C3697">
        <v>-3.5144483864203248E-2</v>
      </c>
      <c r="L3697">
        <v>3673</v>
      </c>
      <c r="M3697">
        <v>1.4275040328622861E-2</v>
      </c>
      <c r="N3697">
        <v>-1.4275040328622861E-2</v>
      </c>
    </row>
    <row r="3698" spans="1:14" x14ac:dyDescent="0.45">
      <c r="A3698">
        <v>3674</v>
      </c>
      <c r="B3698">
        <v>2.648330350404323E-2</v>
      </c>
      <c r="C3698">
        <v>-2.648330350404323E-2</v>
      </c>
      <c r="L3698">
        <v>3674</v>
      </c>
      <c r="M3698">
        <v>1.9405988489725079E-2</v>
      </c>
      <c r="N3698">
        <v>-1.9405988489725079E-2</v>
      </c>
    </row>
    <row r="3699" spans="1:14" x14ac:dyDescent="0.45">
      <c r="A3699">
        <v>3675</v>
      </c>
      <c r="B3699">
        <v>2.5567468722757426E-2</v>
      </c>
      <c r="C3699">
        <v>-2.5567468722757426E-2</v>
      </c>
      <c r="L3699">
        <v>3675</v>
      </c>
      <c r="M3699">
        <v>1.9258183398664523E-2</v>
      </c>
      <c r="N3699">
        <v>-1.9258183398664523E-2</v>
      </c>
    </row>
    <row r="3700" spans="1:14" x14ac:dyDescent="0.45">
      <c r="A3700">
        <v>3676</v>
      </c>
      <c r="B3700">
        <v>2.5122634686132891E-2</v>
      </c>
      <c r="C3700">
        <v>-2.5122634686132891E-2</v>
      </c>
      <c r="L3700">
        <v>3676</v>
      </c>
      <c r="M3700">
        <v>1.8392467865309826E-2</v>
      </c>
      <c r="N3700">
        <v>-1.8392467865309826E-2</v>
      </c>
    </row>
    <row r="3701" spans="1:14" x14ac:dyDescent="0.45">
      <c r="A3701">
        <v>3677</v>
      </c>
      <c r="B3701">
        <v>2.551513530668395E-2</v>
      </c>
      <c r="C3701">
        <v>-2.551513530668395E-2</v>
      </c>
      <c r="L3701">
        <v>3677</v>
      </c>
      <c r="M3701">
        <v>1.6998877006738855E-2</v>
      </c>
      <c r="N3701">
        <v>-1.6998877006738855E-2</v>
      </c>
    </row>
    <row r="3702" spans="1:14" x14ac:dyDescent="0.45">
      <c r="A3702">
        <v>3678</v>
      </c>
      <c r="B3702">
        <v>2.1119128356512099E-2</v>
      </c>
      <c r="C3702">
        <v>-2.1119128356512099E-2</v>
      </c>
      <c r="L3702">
        <v>3678</v>
      </c>
      <c r="M3702">
        <v>2.0482854153166287E-2</v>
      </c>
      <c r="N3702">
        <v>-2.0482854153166287E-2</v>
      </c>
    </row>
    <row r="3703" spans="1:14" x14ac:dyDescent="0.45">
      <c r="A3703">
        <v>3679</v>
      </c>
      <c r="B3703">
        <v>2.4860967605765519E-2</v>
      </c>
      <c r="C3703">
        <v>-2.4860967605765519E-2</v>
      </c>
      <c r="L3703">
        <v>3679</v>
      </c>
      <c r="M3703">
        <v>1.6407656642496622E-2</v>
      </c>
      <c r="N3703">
        <v>-1.6407656642496622E-2</v>
      </c>
    </row>
    <row r="3704" spans="1:14" x14ac:dyDescent="0.45">
      <c r="A3704">
        <v>3680</v>
      </c>
      <c r="B3704">
        <v>4.4564498757428649E-2</v>
      </c>
      <c r="C3704">
        <v>-4.4564498757428649E-2</v>
      </c>
      <c r="L3704">
        <v>3680</v>
      </c>
      <c r="M3704">
        <v>4.0247678193907743E-4</v>
      </c>
      <c r="N3704">
        <v>-4.0247678193907743E-4</v>
      </c>
    </row>
    <row r="3705" spans="1:14" x14ac:dyDescent="0.45">
      <c r="A3705">
        <v>3681</v>
      </c>
      <c r="B3705">
        <v>3.4804316659725665E-2</v>
      </c>
      <c r="C3705">
        <v>-3.4804316659725665E-2</v>
      </c>
      <c r="L3705">
        <v>3681</v>
      </c>
      <c r="M3705">
        <v>7.9405364260275255E-3</v>
      </c>
      <c r="N3705">
        <v>-7.9405364260275255E-3</v>
      </c>
    </row>
    <row r="3706" spans="1:14" x14ac:dyDescent="0.45">
      <c r="A3706">
        <v>3682</v>
      </c>
      <c r="B3706">
        <v>3.158581157120699E-2</v>
      </c>
      <c r="C3706">
        <v>-3.158581157120699E-2</v>
      </c>
      <c r="L3706">
        <v>3682</v>
      </c>
      <c r="M3706">
        <v>1.0537683026091612E-2</v>
      </c>
      <c r="N3706">
        <v>-1.0537683026091612E-2</v>
      </c>
    </row>
    <row r="3707" spans="1:14" x14ac:dyDescent="0.45">
      <c r="A3707">
        <v>3683</v>
      </c>
      <c r="B3707">
        <v>2.800097257017399E-2</v>
      </c>
      <c r="C3707">
        <v>-2.800097257017399E-2</v>
      </c>
      <c r="L3707">
        <v>3683</v>
      </c>
      <c r="M3707">
        <v>1.3261519704207607E-2</v>
      </c>
      <c r="N3707">
        <v>-1.3261519704207607E-2</v>
      </c>
    </row>
    <row r="3708" spans="1:14" x14ac:dyDescent="0.45">
      <c r="A3708">
        <v>3684</v>
      </c>
      <c r="B3708">
        <v>1.6016620289348339E-2</v>
      </c>
      <c r="C3708">
        <v>-1.6016620289348339E-2</v>
      </c>
      <c r="L3708">
        <v>3684</v>
      </c>
      <c r="M3708">
        <v>2.2509895401996795E-2</v>
      </c>
      <c r="N3708">
        <v>-2.2509895401996795E-2</v>
      </c>
    </row>
    <row r="3709" spans="1:14" x14ac:dyDescent="0.45">
      <c r="A3709">
        <v>3685</v>
      </c>
      <c r="B3709">
        <v>1.4237284142850207E-2</v>
      </c>
      <c r="C3709">
        <v>-1.4237284142850207E-2</v>
      </c>
      <c r="L3709">
        <v>3685</v>
      </c>
      <c r="M3709">
        <v>2.130633966050368E-2</v>
      </c>
      <c r="N3709">
        <v>-2.130633966050368E-2</v>
      </c>
    </row>
    <row r="3710" spans="1:14" x14ac:dyDescent="0.45">
      <c r="A3710">
        <v>3686</v>
      </c>
      <c r="B3710">
        <v>2.8419639898761784E-2</v>
      </c>
      <c r="C3710">
        <v>-2.8419639898761784E-2</v>
      </c>
      <c r="L3710">
        <v>3686</v>
      </c>
      <c r="M3710">
        <v>8.4684117512438036E-3</v>
      </c>
      <c r="N3710">
        <v>-8.4684117512438036E-3</v>
      </c>
    </row>
    <row r="3711" spans="1:14" x14ac:dyDescent="0.45">
      <c r="A3711">
        <v>3687</v>
      </c>
      <c r="B3711">
        <v>1.769128960369952E-2</v>
      </c>
      <c r="C3711">
        <v>-1.769128960369952E-2</v>
      </c>
      <c r="L3711">
        <v>3687</v>
      </c>
      <c r="M3711">
        <v>1.579532126524574E-2</v>
      </c>
      <c r="N3711">
        <v>-1.579532126524574E-2</v>
      </c>
    </row>
    <row r="3712" spans="1:14" x14ac:dyDescent="0.45">
      <c r="A3712">
        <v>3688</v>
      </c>
      <c r="B3712">
        <v>6.9367726006005232E-3</v>
      </c>
      <c r="C3712">
        <v>-6.9367726006005232E-3</v>
      </c>
      <c r="L3712">
        <v>3688</v>
      </c>
      <c r="M3712">
        <v>2.394571628658507E-2</v>
      </c>
      <c r="N3712">
        <v>-2.394571628658507E-2</v>
      </c>
    </row>
    <row r="3713" spans="1:14" x14ac:dyDescent="0.45">
      <c r="A3713">
        <v>3689</v>
      </c>
      <c r="B3713">
        <v>1.6068953705421815E-2</v>
      </c>
      <c r="C3713">
        <v>-1.6068953705421815E-2</v>
      </c>
      <c r="L3713">
        <v>3689</v>
      </c>
      <c r="M3713">
        <v>1.5668631187193832E-2</v>
      </c>
      <c r="N3713">
        <v>-1.5668631187193832E-2</v>
      </c>
    </row>
    <row r="3714" spans="1:14" x14ac:dyDescent="0.45">
      <c r="A3714">
        <v>3690</v>
      </c>
      <c r="B3714">
        <v>4.5556021692574351E-3</v>
      </c>
      <c r="C3714">
        <v>-4.5556021692574351E-3</v>
      </c>
      <c r="L3714">
        <v>3690</v>
      </c>
      <c r="M3714">
        <v>2.4769201793922464E-2</v>
      </c>
      <c r="N3714">
        <v>-2.4769201793922464E-2</v>
      </c>
    </row>
    <row r="3715" spans="1:14" x14ac:dyDescent="0.45">
      <c r="A3715">
        <v>3691</v>
      </c>
      <c r="B3715">
        <v>1.2117780791874493E-2</v>
      </c>
      <c r="C3715">
        <v>-1.2117780791874493E-2</v>
      </c>
      <c r="L3715">
        <v>3691</v>
      </c>
      <c r="M3715">
        <v>1.8498042930353082E-2</v>
      </c>
      <c r="N3715">
        <v>-1.8498042930353082E-2</v>
      </c>
    </row>
    <row r="3716" spans="1:14" x14ac:dyDescent="0.45">
      <c r="A3716">
        <v>3692</v>
      </c>
      <c r="B3716">
        <v>7.3816066372250555E-3</v>
      </c>
      <c r="C3716">
        <v>-7.3816066372250555E-3</v>
      </c>
      <c r="L3716">
        <v>3692</v>
      </c>
      <c r="M3716">
        <v>2.1158534569443124E-2</v>
      </c>
      <c r="N3716">
        <v>-2.1158534569443124E-2</v>
      </c>
    </row>
    <row r="3717" spans="1:14" x14ac:dyDescent="0.45">
      <c r="A3717">
        <v>3693</v>
      </c>
      <c r="B3717">
        <v>5.680770614837136E-3</v>
      </c>
      <c r="C3717">
        <v>-5.680770614837136E-3</v>
      </c>
      <c r="L3717">
        <v>3693</v>
      </c>
      <c r="M3717">
        <v>2.2467665375979492E-2</v>
      </c>
      <c r="N3717">
        <v>-2.2467665375979492E-2</v>
      </c>
    </row>
    <row r="3718" spans="1:14" x14ac:dyDescent="0.45">
      <c r="A3718">
        <v>3694</v>
      </c>
      <c r="B3718">
        <v>1.2170114207947967E-2</v>
      </c>
      <c r="C3718">
        <v>-1.2170114207947967E-2</v>
      </c>
      <c r="L3718">
        <v>3694</v>
      </c>
      <c r="M3718">
        <v>1.6766611863643692E-2</v>
      </c>
      <c r="N3718">
        <v>-1.6766611863643692E-2</v>
      </c>
    </row>
    <row r="3719" spans="1:14" x14ac:dyDescent="0.45">
      <c r="A3719">
        <v>3695</v>
      </c>
      <c r="B3719">
        <v>2.156396239313663E-2</v>
      </c>
      <c r="C3719">
        <v>-2.156396239313663E-2</v>
      </c>
      <c r="L3719">
        <v>3695</v>
      </c>
      <c r="M3719">
        <v>8.9118270244254762E-3</v>
      </c>
      <c r="N3719">
        <v>-8.9118270244254762E-3</v>
      </c>
    </row>
    <row r="3720" spans="1:14" x14ac:dyDescent="0.45">
      <c r="A3720">
        <v>3696</v>
      </c>
      <c r="B3720">
        <v>9.8936106087518291E-3</v>
      </c>
      <c r="C3720">
        <v>-9.8936106087518291E-3</v>
      </c>
      <c r="L3720">
        <v>3696</v>
      </c>
      <c r="M3720">
        <v>1.8117972696197363E-2</v>
      </c>
      <c r="N3720">
        <v>-1.8117972696197363E-2</v>
      </c>
    </row>
    <row r="3721" spans="1:14" x14ac:dyDescent="0.45">
      <c r="A3721">
        <v>3697</v>
      </c>
      <c r="B3721">
        <v>1.2536448120462288E-2</v>
      </c>
      <c r="C3721">
        <v>-1.2536448120462288E-2</v>
      </c>
      <c r="L3721">
        <v>3697</v>
      </c>
      <c r="M3721">
        <v>1.560528614816788E-2</v>
      </c>
      <c r="N3721">
        <v>-1.560528614816788E-2</v>
      </c>
    </row>
    <row r="3722" spans="1:14" x14ac:dyDescent="0.45">
      <c r="A3722">
        <v>3698</v>
      </c>
      <c r="B3722">
        <v>1.0600111725743735E-2</v>
      </c>
      <c r="C3722">
        <v>-1.0600111725743735E-2</v>
      </c>
      <c r="L3722">
        <v>3698</v>
      </c>
      <c r="M3722">
        <v>1.6893301941695599E-2</v>
      </c>
      <c r="N3722">
        <v>-1.6893301941695599E-2</v>
      </c>
    </row>
    <row r="3723" spans="1:14" x14ac:dyDescent="0.45">
      <c r="A3723">
        <v>3699</v>
      </c>
      <c r="B3723">
        <v>8.5591084988782314E-3</v>
      </c>
      <c r="C3723">
        <v>-8.5591084988782314E-3</v>
      </c>
      <c r="L3723">
        <v>3699</v>
      </c>
      <c r="M3723">
        <v>1.8054627657171411E-2</v>
      </c>
      <c r="N3723">
        <v>-1.8054627657171411E-2</v>
      </c>
    </row>
    <row r="3724" spans="1:14" x14ac:dyDescent="0.45">
      <c r="A3724">
        <v>3700</v>
      </c>
      <c r="B3724">
        <v>1.2510281412425552E-2</v>
      </c>
      <c r="C3724">
        <v>-1.2510281412425552E-2</v>
      </c>
      <c r="L3724">
        <v>3700</v>
      </c>
      <c r="M3724">
        <v>1.4085005211545001E-2</v>
      </c>
      <c r="N3724">
        <v>-1.4085005211545001E-2</v>
      </c>
    </row>
    <row r="3725" spans="1:14" x14ac:dyDescent="0.45">
      <c r="A3725">
        <v>3701</v>
      </c>
      <c r="B3725">
        <v>-3.1374099935433074E-3</v>
      </c>
      <c r="C3725">
        <v>3.1374099935433074E-3</v>
      </c>
      <c r="L3725">
        <v>3701</v>
      </c>
      <c r="M3725">
        <v>2.578272241833772E-2</v>
      </c>
      <c r="N3725">
        <v>-2.578272241833772E-2</v>
      </c>
    </row>
    <row r="3726" spans="1:14" x14ac:dyDescent="0.45">
      <c r="A3726">
        <v>3702</v>
      </c>
      <c r="B3726">
        <v>5.6284371987636618E-3</v>
      </c>
      <c r="C3726">
        <v>-5.6284371987636618E-3</v>
      </c>
      <c r="L3726">
        <v>3702</v>
      </c>
      <c r="M3726">
        <v>1.8624733008404989E-2</v>
      </c>
      <c r="N3726">
        <v>-1.8624733008404989E-2</v>
      </c>
    </row>
    <row r="3727" spans="1:14" x14ac:dyDescent="0.45">
      <c r="A3727">
        <v>3703</v>
      </c>
      <c r="B3727">
        <v>1.2876615324939873E-2</v>
      </c>
      <c r="C3727">
        <v>-1.2876615324939873E-2</v>
      </c>
      <c r="L3727">
        <v>3703</v>
      </c>
      <c r="M3727">
        <v>1.1783468793602028E-2</v>
      </c>
      <c r="N3727">
        <v>-1.1783468793602028E-2</v>
      </c>
    </row>
    <row r="3728" spans="1:14" x14ac:dyDescent="0.45">
      <c r="A3728">
        <v>3704</v>
      </c>
      <c r="B3728">
        <v>2.0334127115409981E-2</v>
      </c>
      <c r="C3728">
        <v>-2.0334127115409981E-2</v>
      </c>
      <c r="L3728">
        <v>3704</v>
      </c>
      <c r="M3728">
        <v>4.3720992275654872E-3</v>
      </c>
      <c r="N3728">
        <v>-4.3720992275654872E-3</v>
      </c>
    </row>
    <row r="3729" spans="1:14" x14ac:dyDescent="0.45">
      <c r="A3729">
        <v>3705</v>
      </c>
      <c r="B3729">
        <v>7.6432737175924281E-3</v>
      </c>
      <c r="C3729">
        <v>-7.6432737175924281E-3</v>
      </c>
      <c r="L3729">
        <v>3705</v>
      </c>
      <c r="M3729">
        <v>1.3789395029423885E-2</v>
      </c>
      <c r="N3729">
        <v>-1.3789395029423885E-2</v>
      </c>
    </row>
    <row r="3730" spans="1:14" x14ac:dyDescent="0.45">
      <c r="A3730">
        <v>3706</v>
      </c>
      <c r="B3730">
        <v>1.0652445141817209E-2</v>
      </c>
      <c r="C3730">
        <v>-1.0652445141817209E-2</v>
      </c>
      <c r="L3730">
        <v>3706</v>
      </c>
      <c r="M3730">
        <v>1.1340053520420355E-2</v>
      </c>
      <c r="N3730">
        <v>-1.1340053520420355E-2</v>
      </c>
    </row>
    <row r="3731" spans="1:14" x14ac:dyDescent="0.45">
      <c r="A3731">
        <v>3707</v>
      </c>
      <c r="B3731">
        <v>3.8491010522655306E-3</v>
      </c>
      <c r="C3731">
        <v>-3.8491010522655306E-3</v>
      </c>
      <c r="L3731">
        <v>3707</v>
      </c>
      <c r="M3731">
        <v>1.6217621525418762E-2</v>
      </c>
      <c r="N3731">
        <v>-1.6217621525418762E-2</v>
      </c>
    </row>
    <row r="3732" spans="1:14" x14ac:dyDescent="0.45">
      <c r="A3732">
        <v>3708</v>
      </c>
      <c r="B3732">
        <v>1.0966445638258056E-2</v>
      </c>
      <c r="C3732">
        <v>-1.0966445638258056E-2</v>
      </c>
      <c r="L3732">
        <v>3708</v>
      </c>
      <c r="M3732">
        <v>1.0220957830961845E-2</v>
      </c>
      <c r="N3732">
        <v>-1.0220957830961845E-2</v>
      </c>
    </row>
    <row r="3733" spans="1:14" x14ac:dyDescent="0.45">
      <c r="A3733">
        <v>3709</v>
      </c>
      <c r="B3733">
        <v>2.1433128852952944E-2</v>
      </c>
      <c r="C3733">
        <v>-2.1433128852952944E-2</v>
      </c>
      <c r="L3733">
        <v>3709</v>
      </c>
      <c r="M3733">
        <v>1.5849175104235402E-3</v>
      </c>
      <c r="N3733">
        <v>-1.5849175104235402E-3</v>
      </c>
    </row>
    <row r="3734" spans="1:14" x14ac:dyDescent="0.45">
      <c r="A3734">
        <v>3710</v>
      </c>
      <c r="B3734">
        <v>8.1666078783271725E-3</v>
      </c>
      <c r="C3734">
        <v>-8.1666078783271725E-3</v>
      </c>
      <c r="L3734">
        <v>3710</v>
      </c>
      <c r="M3734">
        <v>1.1508973624489563E-2</v>
      </c>
      <c r="N3734">
        <v>-1.1508973624489563E-2</v>
      </c>
    </row>
    <row r="3735" spans="1:14" x14ac:dyDescent="0.45">
      <c r="A3735">
        <v>3711</v>
      </c>
      <c r="B3735">
        <v>2.0674294319887564E-2</v>
      </c>
      <c r="C3735">
        <v>-2.0674294319887564E-2</v>
      </c>
      <c r="L3735">
        <v>3711</v>
      </c>
      <c r="M3735">
        <v>1.331537354319727E-3</v>
      </c>
      <c r="N3735">
        <v>-1.331537354319727E-3</v>
      </c>
    </row>
    <row r="3736" spans="1:14" x14ac:dyDescent="0.45">
      <c r="A3736">
        <v>3712</v>
      </c>
      <c r="B3736">
        <v>1.8371624012654689E-2</v>
      </c>
      <c r="C3736">
        <v>-1.8371624012654689E-2</v>
      </c>
      <c r="L3736">
        <v>3712</v>
      </c>
      <c r="M3736">
        <v>3.1474284730637226E-3</v>
      </c>
      <c r="N3736">
        <v>-3.1474284730637226E-3</v>
      </c>
    </row>
    <row r="3737" spans="1:14" x14ac:dyDescent="0.45">
      <c r="A3737">
        <v>3713</v>
      </c>
      <c r="B3737">
        <v>6.5966053961229393E-3</v>
      </c>
      <c r="C3737">
        <v>-6.5966053961229393E-3</v>
      </c>
      <c r="L3737">
        <v>3713</v>
      </c>
      <c r="M3737">
        <v>1.1318938507411704E-2</v>
      </c>
      <c r="N3737">
        <v>-1.1318938507411704E-2</v>
      </c>
    </row>
    <row r="3738" spans="1:14" x14ac:dyDescent="0.45">
      <c r="A3738">
        <v>3714</v>
      </c>
      <c r="B3738">
        <v>4.581768877294173E-3</v>
      </c>
      <c r="C3738">
        <v>-4.581768877294173E-3</v>
      </c>
      <c r="L3738">
        <v>3714</v>
      </c>
      <c r="M3738">
        <v>1.275475939199998E-2</v>
      </c>
      <c r="N3738">
        <v>-1.275475939199998E-2</v>
      </c>
    </row>
    <row r="3739" spans="1:14" x14ac:dyDescent="0.45">
      <c r="A3739">
        <v>3715</v>
      </c>
      <c r="B3739">
        <v>1.5571786252723806E-2</v>
      </c>
      <c r="C3739">
        <v>-1.5571786252723806E-2</v>
      </c>
      <c r="L3739">
        <v>3715</v>
      </c>
      <c r="M3739">
        <v>3.8019938763319073E-3</v>
      </c>
      <c r="N3739">
        <v>-3.8019938763319073E-3</v>
      </c>
    </row>
    <row r="3740" spans="1:14" x14ac:dyDescent="0.45">
      <c r="A3740">
        <v>3716</v>
      </c>
      <c r="B3740">
        <v>2.5407656504286696E-3</v>
      </c>
      <c r="C3740">
        <v>-2.5407656504286696E-3</v>
      </c>
      <c r="L3740">
        <v>3716</v>
      </c>
      <c r="M3740">
        <v>1.2501379235896167E-2</v>
      </c>
      <c r="N3740">
        <v>-1.2501379235896167E-2</v>
      </c>
    </row>
    <row r="3741" spans="1:14" x14ac:dyDescent="0.45">
      <c r="A3741">
        <v>3717</v>
      </c>
      <c r="B3741">
        <v>-1.4389094449340315E-2</v>
      </c>
      <c r="C3741">
        <v>1.4389094449340315E-2</v>
      </c>
      <c r="L3741">
        <v>3717</v>
      </c>
      <c r="M3741">
        <v>2.6036102574441531E-2</v>
      </c>
      <c r="N3741">
        <v>-2.6036102574441531E-2</v>
      </c>
    </row>
    <row r="3742" spans="1:14" x14ac:dyDescent="0.45">
      <c r="A3742">
        <v>3718</v>
      </c>
      <c r="B3742">
        <v>2.1433128852952944E-2</v>
      </c>
      <c r="C3742">
        <v>-2.1433128852952944E-2</v>
      </c>
      <c r="L3742">
        <v>3718</v>
      </c>
      <c r="M3742">
        <v>-2.9125802604191469E-3</v>
      </c>
      <c r="N3742">
        <v>2.9125802604191469E-3</v>
      </c>
    </row>
    <row r="3743" spans="1:14" x14ac:dyDescent="0.45">
      <c r="A3743">
        <v>3719</v>
      </c>
      <c r="B3743">
        <v>1.5885786749164653E-2</v>
      </c>
      <c r="C3743">
        <v>-1.5885786749164653E-2</v>
      </c>
      <c r="L3743">
        <v>3719</v>
      </c>
      <c r="M3743">
        <v>1.5426874844062383E-3</v>
      </c>
      <c r="N3743">
        <v>-1.5426874844062383E-3</v>
      </c>
    </row>
    <row r="3744" spans="1:14" x14ac:dyDescent="0.45">
      <c r="A3744">
        <v>3720</v>
      </c>
      <c r="B3744">
        <v>3.0486809833664023E-2</v>
      </c>
      <c r="C3744">
        <v>-3.0486809833664023E-2</v>
      </c>
      <c r="L3744">
        <v>3720</v>
      </c>
      <c r="M3744">
        <v>-1.1168550346801732E-2</v>
      </c>
      <c r="N3744">
        <v>1.1168550346801732E-2</v>
      </c>
    </row>
    <row r="3745" spans="1:14" x14ac:dyDescent="0.45">
      <c r="A3745">
        <v>3721</v>
      </c>
      <c r="B3745">
        <v>-9.2865863821765555E-3</v>
      </c>
      <c r="C3745">
        <v>9.2865863821765555E-3</v>
      </c>
      <c r="L3745">
        <v>3721</v>
      </c>
      <c r="M3745">
        <v>2.0609544231218194E-2</v>
      </c>
      <c r="N3745">
        <v>-2.0609544231218194E-2</v>
      </c>
    </row>
    <row r="3746" spans="1:14" x14ac:dyDescent="0.45">
      <c r="A3746">
        <v>3722</v>
      </c>
      <c r="B3746">
        <v>-1.5017095442222008E-2</v>
      </c>
      <c r="C3746">
        <v>1.5017095442222008E-2</v>
      </c>
      <c r="L3746">
        <v>3722</v>
      </c>
      <c r="M3746">
        <v>2.4684741741887863E-2</v>
      </c>
      <c r="N3746">
        <v>-2.4684741741887863E-2</v>
      </c>
    </row>
    <row r="3747" spans="1:14" x14ac:dyDescent="0.45">
      <c r="A3747">
        <v>3723</v>
      </c>
      <c r="B3747">
        <v>4.1107681326329019E-3</v>
      </c>
      <c r="C3747">
        <v>-4.1107681326329019E-3</v>
      </c>
      <c r="L3747">
        <v>3723</v>
      </c>
      <c r="M3747">
        <v>9.1018621415033373E-3</v>
      </c>
      <c r="N3747">
        <v>-9.1018621415033373E-3</v>
      </c>
    </row>
    <row r="3748" spans="1:14" x14ac:dyDescent="0.45">
      <c r="A3748">
        <v>3724</v>
      </c>
      <c r="B3748">
        <v>5.1836031621391287E-3</v>
      </c>
      <c r="C3748">
        <v>-5.1836031621391287E-3</v>
      </c>
      <c r="L3748">
        <v>3724</v>
      </c>
      <c r="M3748">
        <v>7.792731334966968E-3</v>
      </c>
      <c r="N3748">
        <v>-7.792731334966968E-3</v>
      </c>
    </row>
    <row r="3749" spans="1:14" x14ac:dyDescent="0.45">
      <c r="A3749">
        <v>3725</v>
      </c>
      <c r="B3749">
        <v>5.5499370746534497E-3</v>
      </c>
      <c r="C3749">
        <v>-5.5499370746534497E-3</v>
      </c>
      <c r="L3749">
        <v>3725</v>
      </c>
      <c r="M3749">
        <v>7.4971211528458521E-3</v>
      </c>
      <c r="N3749">
        <v>-7.4971211528458521E-3</v>
      </c>
    </row>
    <row r="3750" spans="1:14" x14ac:dyDescent="0.45">
      <c r="A3750">
        <v>3726</v>
      </c>
      <c r="B3750">
        <v>5.9686044032412457E-3</v>
      </c>
      <c r="C3750">
        <v>-5.9686044032412457E-3</v>
      </c>
      <c r="L3750">
        <v>3726</v>
      </c>
      <c r="M3750">
        <v>6.9270158016122721E-3</v>
      </c>
      <c r="N3750">
        <v>-6.9270158016122721E-3</v>
      </c>
    </row>
    <row r="3751" spans="1:14" x14ac:dyDescent="0.45">
      <c r="A3751">
        <v>3727</v>
      </c>
      <c r="B3751">
        <v>2.4416133569140991E-2</v>
      </c>
      <c r="C3751">
        <v>-2.4416133569140991E-2</v>
      </c>
      <c r="L3751">
        <v>3727</v>
      </c>
      <c r="M3751">
        <v>-8.170218499573275E-3</v>
      </c>
      <c r="N3751">
        <v>8.170218499573275E-3</v>
      </c>
    </row>
    <row r="3752" spans="1:14" x14ac:dyDescent="0.45">
      <c r="A3752">
        <v>3728</v>
      </c>
      <c r="B3752">
        <v>-7.9782509803396958E-3</v>
      </c>
      <c r="C3752">
        <v>7.9782509803396958E-3</v>
      </c>
      <c r="L3752">
        <v>3728</v>
      </c>
      <c r="M3752">
        <v>1.7632327396998385E-2</v>
      </c>
      <c r="N3752">
        <v>-1.7632327396998385E-2</v>
      </c>
    </row>
    <row r="3753" spans="1:14" x14ac:dyDescent="0.45">
      <c r="A3753">
        <v>3729</v>
      </c>
      <c r="B3753">
        <v>-5.4662470088129196E-3</v>
      </c>
      <c r="C3753">
        <v>5.4662470088129196E-3</v>
      </c>
      <c r="L3753">
        <v>3729</v>
      </c>
      <c r="M3753">
        <v>1.4612880536761278E-2</v>
      </c>
      <c r="N3753">
        <v>-1.4612880536761278E-2</v>
      </c>
    </row>
    <row r="3754" spans="1:14" x14ac:dyDescent="0.45">
      <c r="A3754">
        <v>3730</v>
      </c>
      <c r="B3754">
        <v>1.4315784266960421E-2</v>
      </c>
      <c r="C3754">
        <v>-1.4315784266960421E-2</v>
      </c>
      <c r="L3754">
        <v>3730</v>
      </c>
      <c r="M3754">
        <v>-3.0815003644883562E-3</v>
      </c>
      <c r="N3754">
        <v>3.0815003644883562E-3</v>
      </c>
    </row>
    <row r="3755" spans="1:14" x14ac:dyDescent="0.45">
      <c r="A3755">
        <v>3731</v>
      </c>
      <c r="B3755">
        <v>-1.2531258178731972E-2</v>
      </c>
      <c r="C3755">
        <v>1.2531258178731972E-2</v>
      </c>
      <c r="L3755">
        <v>3731</v>
      </c>
      <c r="M3755">
        <v>1.8519157943361734E-2</v>
      </c>
      <c r="N3755">
        <v>-1.8519157943361734E-2</v>
      </c>
    </row>
    <row r="3756" spans="1:14" x14ac:dyDescent="0.45">
      <c r="A3756">
        <v>3732</v>
      </c>
      <c r="B3756">
        <v>-6.0942480016946132E-3</v>
      </c>
      <c r="C3756">
        <v>6.0942480016946132E-3</v>
      </c>
      <c r="L3756">
        <v>3732</v>
      </c>
      <c r="M3756">
        <v>1.2839219444034584E-2</v>
      </c>
      <c r="N3756">
        <v>-1.2839219444034584E-2</v>
      </c>
    </row>
    <row r="3757" spans="1:14" x14ac:dyDescent="0.45">
      <c r="A3757">
        <v>3733</v>
      </c>
      <c r="B3757">
        <v>1.1542113215066273E-2</v>
      </c>
      <c r="C3757">
        <v>-1.1542113215066273E-2</v>
      </c>
      <c r="L3757">
        <v>3733</v>
      </c>
      <c r="M3757">
        <v>-1.4134143368049181E-3</v>
      </c>
      <c r="N3757">
        <v>1.4134143368049181E-3</v>
      </c>
    </row>
    <row r="3758" spans="1:14" x14ac:dyDescent="0.45">
      <c r="A3758">
        <v>3734</v>
      </c>
      <c r="B3758">
        <v>-4.3410785632332204E-3</v>
      </c>
      <c r="C3758">
        <v>4.3410785632332204E-3</v>
      </c>
      <c r="L3758">
        <v>3734</v>
      </c>
      <c r="M3758">
        <v>9.3341272845984986E-3</v>
      </c>
      <c r="N3758">
        <v>-9.3341272845984986E-3</v>
      </c>
    </row>
    <row r="3759" spans="1:14" x14ac:dyDescent="0.45">
      <c r="A3759">
        <v>3735</v>
      </c>
      <c r="B3759">
        <v>1.1829947003470384E-2</v>
      </c>
      <c r="C3759">
        <v>-1.1829947003470384E-2</v>
      </c>
      <c r="L3759">
        <v>3735</v>
      </c>
      <c r="M3759">
        <v>-8.0857584475386712E-3</v>
      </c>
      <c r="N3759">
        <v>8.0857584475386712E-3</v>
      </c>
    </row>
    <row r="3760" spans="1:14" x14ac:dyDescent="0.45">
      <c r="A3760">
        <v>3736</v>
      </c>
      <c r="B3760">
        <v>1.7819311173632897E-3</v>
      </c>
      <c r="C3760">
        <v>-1.7819311173632897E-3</v>
      </c>
      <c r="L3760">
        <v>3736</v>
      </c>
      <c r="M3760">
        <v>-7.3773392052808254E-4</v>
      </c>
      <c r="N3760">
        <v>7.3773392052808254E-4</v>
      </c>
    </row>
    <row r="3761" spans="1:14" x14ac:dyDescent="0.45">
      <c r="A3761">
        <v>3737</v>
      </c>
      <c r="B3761">
        <v>2.5930990665021438E-3</v>
      </c>
      <c r="C3761">
        <v>-2.5930990665021438E-3</v>
      </c>
      <c r="L3761">
        <v>3737</v>
      </c>
      <c r="M3761">
        <v>-3.0603853514797061E-3</v>
      </c>
      <c r="N3761">
        <v>3.0603853514797061E-3</v>
      </c>
    </row>
    <row r="3762" spans="1:14" x14ac:dyDescent="0.45">
      <c r="A3762">
        <v>3738</v>
      </c>
      <c r="B3762">
        <v>2.1482650298776116E-3</v>
      </c>
      <c r="C3762">
        <v>-2.1482650298776116E-3</v>
      </c>
      <c r="L3762">
        <v>3738</v>
      </c>
      <c r="M3762">
        <v>-3.6938357417392381E-3</v>
      </c>
      <c r="N3762">
        <v>3.6938357417392381E-3</v>
      </c>
    </row>
    <row r="3763" spans="1:14" x14ac:dyDescent="0.45">
      <c r="A3763">
        <v>3739</v>
      </c>
      <c r="B3763">
        <v>-1.6927265128903829E-2</v>
      </c>
      <c r="C3763">
        <v>1.6927265128903829E-2</v>
      </c>
      <c r="L3763">
        <v>3739</v>
      </c>
      <c r="M3763">
        <v>1.0643258091134868E-2</v>
      </c>
      <c r="N3763">
        <v>-1.0643258091134868E-2</v>
      </c>
    </row>
    <row r="3764" spans="1:14" x14ac:dyDescent="0.45">
      <c r="A3764">
        <v>3740</v>
      </c>
      <c r="B3764">
        <v>-1.6168430595838446E-2</v>
      </c>
      <c r="C3764">
        <v>1.6168430595838446E-2</v>
      </c>
      <c r="L3764">
        <v>3740</v>
      </c>
      <c r="M3764">
        <v>9.5452774146850099E-3</v>
      </c>
      <c r="N3764">
        <v>-9.5452774146850099E-3</v>
      </c>
    </row>
    <row r="3765" spans="1:14" x14ac:dyDescent="0.45">
      <c r="A3765">
        <v>3741</v>
      </c>
      <c r="B3765">
        <v>5.9686044032412457E-3</v>
      </c>
      <c r="C3765">
        <v>-5.9686044032412457E-3</v>
      </c>
      <c r="L3765">
        <v>3741</v>
      </c>
      <c r="M3765">
        <v>-9.6271543971701984E-3</v>
      </c>
      <c r="N3765">
        <v>9.6271543971701984E-3</v>
      </c>
    </row>
    <row r="3766" spans="1:14" x14ac:dyDescent="0.45">
      <c r="A3766">
        <v>3742</v>
      </c>
      <c r="B3766">
        <v>5.0004362058819682E-3</v>
      </c>
      <c r="C3766">
        <v>-5.0004362058819682E-3</v>
      </c>
      <c r="L3766">
        <v>3742</v>
      </c>
      <c r="M3766">
        <v>-1.0155029722386476E-2</v>
      </c>
      <c r="N3766">
        <v>1.0155029722386476E-2</v>
      </c>
    </row>
    <row r="3767" spans="1:14" x14ac:dyDescent="0.45">
      <c r="A3767">
        <v>3743</v>
      </c>
      <c r="B3767">
        <v>-1.0673421908123629E-2</v>
      </c>
      <c r="C3767">
        <v>1.0673421908123629E-2</v>
      </c>
      <c r="L3767">
        <v>3743</v>
      </c>
      <c r="M3767">
        <v>1.7327226014840977E-3</v>
      </c>
      <c r="N3767">
        <v>-1.7327226014840977E-3</v>
      </c>
    </row>
    <row r="3768" spans="1:14" x14ac:dyDescent="0.45">
      <c r="A3768">
        <v>3744</v>
      </c>
      <c r="B3768">
        <v>-1.5412408033023371E-3</v>
      </c>
      <c r="C3768">
        <v>1.5412408033023371E-3</v>
      </c>
      <c r="L3768">
        <v>3744</v>
      </c>
      <c r="M3768">
        <v>-5.9531421336649079E-3</v>
      </c>
      <c r="N3768">
        <v>5.9531421336649079E-3</v>
      </c>
    </row>
    <row r="3769" spans="1:14" x14ac:dyDescent="0.45">
      <c r="A3769">
        <v>3745</v>
      </c>
      <c r="B3769">
        <v>-1.1746256937629854E-2</v>
      </c>
      <c r="C3769">
        <v>1.1746256937629854E-2</v>
      </c>
      <c r="L3769">
        <v>3745</v>
      </c>
      <c r="M3769">
        <v>2.0705628096225163E-3</v>
      </c>
      <c r="N3769">
        <v>-2.0705628096225163E-3</v>
      </c>
    </row>
    <row r="3770" spans="1:14" x14ac:dyDescent="0.45">
      <c r="A3770">
        <v>3746</v>
      </c>
      <c r="B3770">
        <v>-6.3035816659885117E-3</v>
      </c>
      <c r="C3770">
        <v>6.3035816659885117E-3</v>
      </c>
      <c r="L3770">
        <v>3746</v>
      </c>
      <c r="M3770">
        <v>-2.3847049352028688E-3</v>
      </c>
      <c r="N3770">
        <v>2.3847049352028688E-3</v>
      </c>
    </row>
    <row r="3771" spans="1:14" x14ac:dyDescent="0.45">
      <c r="A3771">
        <v>3747</v>
      </c>
      <c r="B3771">
        <v>-6.4082484981354618E-3</v>
      </c>
      <c r="C3771">
        <v>6.4082484981354618E-3</v>
      </c>
      <c r="L3771">
        <v>3747</v>
      </c>
      <c r="M3771">
        <v>-2.5958550652893818E-3</v>
      </c>
      <c r="N3771">
        <v>2.5958550652893818E-3</v>
      </c>
    </row>
    <row r="3772" spans="1:14" x14ac:dyDescent="0.45">
      <c r="A3772">
        <v>3748</v>
      </c>
      <c r="B3772">
        <v>-5.3877468847027092E-3</v>
      </c>
      <c r="C3772">
        <v>5.3877468847027092E-3</v>
      </c>
      <c r="L3772">
        <v>3748</v>
      </c>
      <c r="M3772">
        <v>-3.672720728730588E-3</v>
      </c>
      <c r="N3772">
        <v>3.672720728730588E-3</v>
      </c>
    </row>
    <row r="3773" spans="1:14" x14ac:dyDescent="0.45">
      <c r="A3773">
        <v>3749</v>
      </c>
      <c r="B3773">
        <v>2.9042875926926868E-4</v>
      </c>
      <c r="C3773">
        <v>-2.9042875926926868E-4</v>
      </c>
      <c r="L3773">
        <v>3749</v>
      </c>
      <c r="M3773">
        <v>-8.6136337727549458E-3</v>
      </c>
      <c r="N3773">
        <v>8.6136337727549458E-3</v>
      </c>
    </row>
    <row r="3774" spans="1:14" x14ac:dyDescent="0.45">
      <c r="A3774">
        <v>3750</v>
      </c>
      <c r="B3774">
        <v>-2.339044201397792E-2</v>
      </c>
      <c r="C3774">
        <v>2.339044201397792E-2</v>
      </c>
      <c r="L3774">
        <v>3750</v>
      </c>
      <c r="M3774">
        <v>8.8695969984081743E-3</v>
      </c>
      <c r="N3774">
        <v>-8.8695969984081743E-3</v>
      </c>
    </row>
    <row r="3775" spans="1:14" x14ac:dyDescent="0.45">
      <c r="A3775">
        <v>3751</v>
      </c>
      <c r="B3775">
        <v>-2.5797779153357743E-2</v>
      </c>
      <c r="C3775">
        <v>2.5797779153357743E-2</v>
      </c>
      <c r="L3775">
        <v>3751</v>
      </c>
      <c r="M3775">
        <v>1.0052037726892636E-2</v>
      </c>
      <c r="N3775">
        <v>-1.0052037726892636E-2</v>
      </c>
    </row>
    <row r="3776" spans="1:14" x14ac:dyDescent="0.45">
      <c r="A3776">
        <v>3752</v>
      </c>
      <c r="B3776">
        <v>-1.0778088740270577E-2</v>
      </c>
      <c r="C3776">
        <v>1.0778088740270577E-2</v>
      </c>
      <c r="L3776">
        <v>3752</v>
      </c>
      <c r="M3776">
        <v>-2.8070051953758913E-3</v>
      </c>
      <c r="N3776">
        <v>2.8070051953758913E-3</v>
      </c>
    </row>
    <row r="3777" spans="1:14" x14ac:dyDescent="0.45">
      <c r="A3777">
        <v>3753</v>
      </c>
      <c r="B3777">
        <v>-7.3007285416348301E-4</v>
      </c>
      <c r="C3777">
        <v>7.3007285416348301E-4</v>
      </c>
      <c r="L3777">
        <v>3753</v>
      </c>
      <c r="M3777">
        <v>-1.1865345776087218E-2</v>
      </c>
      <c r="N3777">
        <v>1.1865345776087218E-2</v>
      </c>
    </row>
    <row r="3778" spans="1:14" x14ac:dyDescent="0.45">
      <c r="A3778">
        <v>3754</v>
      </c>
      <c r="B3778">
        <v>-3.8700778185719511E-3</v>
      </c>
      <c r="C3778">
        <v>3.8700778185719511E-3</v>
      </c>
      <c r="L3778">
        <v>3754</v>
      </c>
      <c r="M3778">
        <v>-1.1041860268749825E-2</v>
      </c>
      <c r="N3778">
        <v>1.1041860268749825E-2</v>
      </c>
    </row>
    <row r="3779" spans="1:14" x14ac:dyDescent="0.45">
      <c r="A3779">
        <v>3755</v>
      </c>
      <c r="B3779">
        <v>-1.6560931216389504E-2</v>
      </c>
      <c r="C3779">
        <v>1.6560931216389504E-2</v>
      </c>
      <c r="L3779">
        <v>3755</v>
      </c>
      <c r="M3779">
        <v>-8.4330898557133816E-4</v>
      </c>
      <c r="N3779">
        <v>8.4330898557133816E-4</v>
      </c>
    </row>
    <row r="3780" spans="1:14" x14ac:dyDescent="0.45">
      <c r="A3780">
        <v>3756</v>
      </c>
      <c r="B3780">
        <v>-2.3262420444044533E-3</v>
      </c>
      <c r="C3780">
        <v>2.3262420444044533E-3</v>
      </c>
      <c r="L3780">
        <v>3756</v>
      </c>
      <c r="M3780">
        <v>-1.2963326452537074E-2</v>
      </c>
      <c r="N3780">
        <v>1.2963326452537074E-2</v>
      </c>
    </row>
    <row r="3781" spans="1:14" x14ac:dyDescent="0.45">
      <c r="A3781">
        <v>3757</v>
      </c>
      <c r="B3781">
        <v>-1.0778088740270577E-2</v>
      </c>
      <c r="C3781">
        <v>1.0778088740270577E-2</v>
      </c>
      <c r="L3781">
        <v>3757</v>
      </c>
      <c r="M3781">
        <v>-6.7132826019763491E-3</v>
      </c>
      <c r="N3781">
        <v>6.7132826019763491E-3</v>
      </c>
    </row>
    <row r="3782" spans="1:14" x14ac:dyDescent="0.45">
      <c r="A3782">
        <v>3758</v>
      </c>
      <c r="B3782">
        <v>-1.1170589360821636E-2</v>
      </c>
      <c r="C3782">
        <v>1.1170589360821636E-2</v>
      </c>
      <c r="L3782">
        <v>3758</v>
      </c>
      <c r="M3782">
        <v>-6.6288225499417453E-3</v>
      </c>
      <c r="N3782">
        <v>6.6288225499417453E-3</v>
      </c>
    </row>
    <row r="3783" spans="1:14" x14ac:dyDescent="0.45">
      <c r="A3783">
        <v>3759</v>
      </c>
      <c r="B3783">
        <v>-1.8942101647732593E-2</v>
      </c>
      <c r="C3783">
        <v>1.8942101647732593E-2</v>
      </c>
      <c r="L3783">
        <v>3759</v>
      </c>
      <c r="M3783">
        <v>-2.0679797400731037E-3</v>
      </c>
      <c r="N3783">
        <v>2.0679797400731037E-3</v>
      </c>
    </row>
    <row r="3784" spans="1:14" x14ac:dyDescent="0.45">
      <c r="A3784">
        <v>3760</v>
      </c>
      <c r="B3784">
        <v>-7.3764166954947384E-3</v>
      </c>
      <c r="C3784">
        <v>7.3764166954947384E-3</v>
      </c>
      <c r="L3784">
        <v>3760</v>
      </c>
      <c r="M3784">
        <v>-1.1802000737061266E-2</v>
      </c>
      <c r="N3784">
        <v>1.1802000737061266E-2</v>
      </c>
    </row>
    <row r="3785" spans="1:14" x14ac:dyDescent="0.45">
      <c r="A3785">
        <v>3761</v>
      </c>
      <c r="B3785">
        <v>-1.4441427865413787E-2</v>
      </c>
      <c r="C3785">
        <v>1.4441427865413787E-2</v>
      </c>
      <c r="L3785">
        <v>3761</v>
      </c>
      <c r="M3785">
        <v>-9.3526592280577386E-3</v>
      </c>
      <c r="N3785">
        <v>9.3526592280577386E-3</v>
      </c>
    </row>
    <row r="3786" spans="1:14" x14ac:dyDescent="0.45">
      <c r="A3786">
        <v>3762</v>
      </c>
      <c r="B3786">
        <v>-2.4306276795263725E-2</v>
      </c>
      <c r="C3786">
        <v>2.4306276795263725E-2</v>
      </c>
      <c r="L3786">
        <v>3762</v>
      </c>
      <c r="M3786">
        <v>-2.1946698181250094E-3</v>
      </c>
      <c r="N3786">
        <v>2.1946698181250094E-3</v>
      </c>
    </row>
    <row r="3787" spans="1:14" x14ac:dyDescent="0.45">
      <c r="A3787">
        <v>3763</v>
      </c>
      <c r="B3787">
        <v>-2.0907416720738186E-3</v>
      </c>
      <c r="C3787">
        <v>2.0907416720738186E-3</v>
      </c>
      <c r="L3787">
        <v>3763</v>
      </c>
      <c r="M3787">
        <v>-2.0649191187686083E-2</v>
      </c>
      <c r="N3787">
        <v>2.0649191187686083E-2</v>
      </c>
    </row>
    <row r="3788" spans="1:14" x14ac:dyDescent="0.45">
      <c r="A3788">
        <v>3764</v>
      </c>
      <c r="B3788">
        <v>-1.035942141168278E-2</v>
      </c>
      <c r="C3788">
        <v>1.035942141168278E-2</v>
      </c>
      <c r="L3788">
        <v>3764</v>
      </c>
      <c r="M3788">
        <v>-1.644730359896451E-2</v>
      </c>
      <c r="N3788">
        <v>1.644730359896451E-2</v>
      </c>
    </row>
    <row r="3789" spans="1:14" x14ac:dyDescent="0.45">
      <c r="A3789">
        <v>3765</v>
      </c>
      <c r="B3789">
        <v>1.1015967084081228E-3</v>
      </c>
      <c r="C3789">
        <v>-1.1015967084081228E-3</v>
      </c>
      <c r="L3789">
        <v>3765</v>
      </c>
      <c r="M3789">
        <v>-2.6054634517900768E-2</v>
      </c>
      <c r="N3789">
        <v>2.6054634517900768E-2</v>
      </c>
    </row>
    <row r="3790" spans="1:14" x14ac:dyDescent="0.45">
      <c r="A3790">
        <v>3766</v>
      </c>
      <c r="B3790">
        <v>-7.4549168196049505E-3</v>
      </c>
      <c r="C3790">
        <v>7.4549168196049505E-3</v>
      </c>
      <c r="L3790">
        <v>3766</v>
      </c>
      <c r="M3790">
        <v>-3.0383212184674251E-2</v>
      </c>
      <c r="N3790">
        <v>3.0383212184674251E-2</v>
      </c>
    </row>
    <row r="3791" spans="1:14" x14ac:dyDescent="0.45">
      <c r="A3791">
        <v>3767</v>
      </c>
      <c r="B3791">
        <v>-6.0942480016946132E-3</v>
      </c>
      <c r="C3791">
        <v>6.0942480016946132E-3</v>
      </c>
      <c r="L3791">
        <v>3767</v>
      </c>
      <c r="M3791">
        <v>-4.2144274430492921E-2</v>
      </c>
      <c r="N3791">
        <v>4.2144274430492921E-2</v>
      </c>
    </row>
    <row r="3792" spans="1:14" x14ac:dyDescent="0.45">
      <c r="A3792">
        <v>3768</v>
      </c>
      <c r="B3792">
        <v>-2.7367781635561979E-2</v>
      </c>
      <c r="C3792">
        <v>2.7367781635561979E-2</v>
      </c>
      <c r="L3792">
        <v>3768</v>
      </c>
      <c r="M3792">
        <v>-3.0045371976535829E-2</v>
      </c>
      <c r="N3792">
        <v>3.0045371976535829E-2</v>
      </c>
    </row>
    <row r="3793" spans="1:14" x14ac:dyDescent="0.45">
      <c r="A3793">
        <v>3769</v>
      </c>
      <c r="B3793">
        <v>4.985017378084957E-2</v>
      </c>
      <c r="C3793">
        <v>0.95014982621915045</v>
      </c>
      <c r="L3793">
        <v>3769</v>
      </c>
      <c r="M3793">
        <v>2.5571572288251208E-2</v>
      </c>
      <c r="N3793">
        <v>0.97442842771174876</v>
      </c>
    </row>
    <row r="3794" spans="1:14" x14ac:dyDescent="0.45">
      <c r="A3794">
        <v>3770</v>
      </c>
      <c r="B3794">
        <v>3.0486809833664023E-2</v>
      </c>
      <c r="C3794">
        <v>-3.0486809833664023E-2</v>
      </c>
      <c r="L3794">
        <v>3770</v>
      </c>
      <c r="M3794">
        <v>3.3933117439677044E-2</v>
      </c>
      <c r="N3794">
        <v>-3.3933117439677044E-2</v>
      </c>
    </row>
    <row r="3795" spans="1:14" x14ac:dyDescent="0.45">
      <c r="A3795">
        <v>3771</v>
      </c>
      <c r="B3795">
        <v>2.9518641636304743E-2</v>
      </c>
      <c r="C3795">
        <v>-2.9518641636304743E-2</v>
      </c>
      <c r="L3795">
        <v>3771</v>
      </c>
      <c r="M3795">
        <v>3.2750676711192583E-2</v>
      </c>
      <c r="N3795">
        <v>-3.2750676711192583E-2</v>
      </c>
    </row>
    <row r="3796" spans="1:14" x14ac:dyDescent="0.45">
      <c r="A3796">
        <v>3772</v>
      </c>
      <c r="B3796">
        <v>3.0696143497957927E-2</v>
      </c>
      <c r="C3796">
        <v>-3.0696143497957927E-2</v>
      </c>
      <c r="L3796">
        <v>3772</v>
      </c>
      <c r="M3796">
        <v>2.795756875822878E-2</v>
      </c>
      <c r="N3796">
        <v>-2.795756875822878E-2</v>
      </c>
    </row>
    <row r="3797" spans="1:14" x14ac:dyDescent="0.45">
      <c r="A3797">
        <v>3773</v>
      </c>
      <c r="B3797">
        <v>4.2444995406452933E-2</v>
      </c>
      <c r="C3797">
        <v>-4.2444995406452933E-2</v>
      </c>
      <c r="L3797">
        <v>3773</v>
      </c>
      <c r="M3797">
        <v>1.7653442410007037E-2</v>
      </c>
      <c r="N3797">
        <v>-1.7653442410007037E-2</v>
      </c>
    </row>
    <row r="3798" spans="1:14" x14ac:dyDescent="0.45">
      <c r="A3798">
        <v>3774</v>
      </c>
      <c r="B3798">
        <v>2.0072460035042608E-2</v>
      </c>
      <c r="C3798">
        <v>-2.0072460035042608E-2</v>
      </c>
      <c r="L3798">
        <v>3774</v>
      </c>
      <c r="M3798">
        <v>3.4503222790910622E-2</v>
      </c>
      <c r="N3798">
        <v>-3.4503222790910622E-2</v>
      </c>
    </row>
    <row r="3799" spans="1:14" x14ac:dyDescent="0.45">
      <c r="A3799">
        <v>3775</v>
      </c>
      <c r="B3799">
        <v>2.8288806358578097E-2</v>
      </c>
      <c r="C3799">
        <v>-2.8288806358578097E-2</v>
      </c>
      <c r="L3799">
        <v>3775</v>
      </c>
      <c r="M3799">
        <v>2.7830878680176876E-2</v>
      </c>
      <c r="N3799">
        <v>-2.7830878680176876E-2</v>
      </c>
    </row>
    <row r="3800" spans="1:14" x14ac:dyDescent="0.45">
      <c r="A3800">
        <v>3776</v>
      </c>
      <c r="B3800">
        <v>3.4830483367762406E-2</v>
      </c>
      <c r="C3800">
        <v>-3.4830483367762406E-2</v>
      </c>
      <c r="L3800">
        <v>3776</v>
      </c>
      <c r="M3800">
        <v>2.2129825167841073E-2</v>
      </c>
      <c r="N3800">
        <v>-2.2129825167841073E-2</v>
      </c>
    </row>
    <row r="3801" spans="1:14" x14ac:dyDescent="0.45">
      <c r="A3801">
        <v>3777</v>
      </c>
      <c r="B3801">
        <v>3.9278823734007727E-2</v>
      </c>
      <c r="C3801">
        <v>-3.9278823734007727E-2</v>
      </c>
      <c r="L3801">
        <v>3777</v>
      </c>
      <c r="M3801">
        <v>1.7315602201868622E-2</v>
      </c>
      <c r="N3801">
        <v>-1.7315602201868622E-2</v>
      </c>
    </row>
    <row r="3802" spans="1:14" x14ac:dyDescent="0.45">
      <c r="A3802">
        <v>3778</v>
      </c>
      <c r="B3802">
        <v>3.2396979520345842E-2</v>
      </c>
      <c r="C3802">
        <v>-3.2396979520345842E-2</v>
      </c>
      <c r="L3802">
        <v>3778</v>
      </c>
      <c r="M3802">
        <v>2.2826620597126562E-2</v>
      </c>
      <c r="N3802">
        <v>-2.2826620597126562E-2</v>
      </c>
    </row>
    <row r="3803" spans="1:14" x14ac:dyDescent="0.45">
      <c r="A3803">
        <v>3779</v>
      </c>
      <c r="B3803">
        <v>3.4594982995431768E-2</v>
      </c>
      <c r="C3803">
        <v>-3.4594982995431768E-2</v>
      </c>
      <c r="L3803">
        <v>3779</v>
      </c>
      <c r="M3803">
        <v>2.0292819036088428E-2</v>
      </c>
      <c r="N3803">
        <v>-2.0292819036088428E-2</v>
      </c>
    </row>
    <row r="3804" spans="1:14" x14ac:dyDescent="0.45">
      <c r="A3804">
        <v>3780</v>
      </c>
      <c r="B3804">
        <v>2.9649475176488437E-2</v>
      </c>
      <c r="C3804">
        <v>-2.9649475176488437E-2</v>
      </c>
      <c r="L3804">
        <v>3780</v>
      </c>
      <c r="M3804">
        <v>2.3481186000394748E-2</v>
      </c>
      <c r="N3804">
        <v>-2.3481186000394748E-2</v>
      </c>
    </row>
    <row r="3805" spans="1:14" x14ac:dyDescent="0.45">
      <c r="A3805">
        <v>3781</v>
      </c>
      <c r="B3805">
        <v>2.2348963634238748E-2</v>
      </c>
      <c r="C3805">
        <v>-2.2348963634238748E-2</v>
      </c>
      <c r="L3805">
        <v>3781</v>
      </c>
      <c r="M3805">
        <v>2.8337638992384503E-2</v>
      </c>
      <c r="N3805">
        <v>-2.8337638992384503E-2</v>
      </c>
    </row>
    <row r="3806" spans="1:14" x14ac:dyDescent="0.45">
      <c r="A3806">
        <v>3782</v>
      </c>
      <c r="B3806">
        <v>3.676681976248096E-2</v>
      </c>
      <c r="C3806">
        <v>-3.676681976248096E-2</v>
      </c>
      <c r="L3806">
        <v>3782</v>
      </c>
      <c r="M3806">
        <v>1.5415251031090021E-2</v>
      </c>
      <c r="N3806">
        <v>-1.5415251031090021E-2</v>
      </c>
    </row>
    <row r="3807" spans="1:14" x14ac:dyDescent="0.45">
      <c r="A3807">
        <v>3783</v>
      </c>
      <c r="B3807">
        <v>3.7263987215178963E-2</v>
      </c>
      <c r="C3807">
        <v>-3.7263987215178963E-2</v>
      </c>
      <c r="L3807">
        <v>3783</v>
      </c>
      <c r="M3807">
        <v>1.3831625055441187E-2</v>
      </c>
      <c r="N3807">
        <v>-1.3831625055441187E-2</v>
      </c>
    </row>
    <row r="3808" spans="1:14" x14ac:dyDescent="0.45">
      <c r="A3808">
        <v>3784</v>
      </c>
      <c r="B3808">
        <v>2.7739305489806618E-2</v>
      </c>
      <c r="C3808">
        <v>-2.7739305489806618E-2</v>
      </c>
      <c r="L3808">
        <v>3784</v>
      </c>
      <c r="M3808">
        <v>2.0525084179183591E-2</v>
      </c>
      <c r="N3808">
        <v>-2.0525084179183591E-2</v>
      </c>
    </row>
    <row r="3809" spans="1:14" x14ac:dyDescent="0.45">
      <c r="A3809">
        <v>3785</v>
      </c>
      <c r="B3809">
        <v>1.8816458049279221E-2</v>
      </c>
      <c r="C3809">
        <v>-1.8816458049279221E-2</v>
      </c>
      <c r="L3809">
        <v>3785</v>
      </c>
      <c r="M3809">
        <v>2.6563977899657809E-2</v>
      </c>
      <c r="N3809">
        <v>-2.6563977899657809E-2</v>
      </c>
    </row>
    <row r="3810" spans="1:14" x14ac:dyDescent="0.45">
      <c r="A3810">
        <v>3786</v>
      </c>
      <c r="B3810">
        <v>3.0696143497957927E-2</v>
      </c>
      <c r="C3810">
        <v>-3.0696143497957927E-2</v>
      </c>
      <c r="L3810">
        <v>3786</v>
      </c>
      <c r="M3810">
        <v>1.5837551291263043E-2</v>
      </c>
      <c r="N3810">
        <v>-1.5837551291263043E-2</v>
      </c>
    </row>
    <row r="3811" spans="1:14" x14ac:dyDescent="0.45">
      <c r="A3811">
        <v>3787</v>
      </c>
      <c r="B3811">
        <v>2.2924631211046965E-2</v>
      </c>
      <c r="C3811">
        <v>-2.2924631211046965E-2</v>
      </c>
      <c r="L3811">
        <v>3787</v>
      </c>
      <c r="M3811">
        <v>1.9511563554768338E-2</v>
      </c>
      <c r="N3811">
        <v>-1.9511563554768338E-2</v>
      </c>
    </row>
    <row r="3812" spans="1:14" x14ac:dyDescent="0.45">
      <c r="A3812">
        <v>3788</v>
      </c>
      <c r="B3812">
        <v>1.4655951471438004E-2</v>
      </c>
      <c r="C3812">
        <v>-1.4655951471438004E-2</v>
      </c>
      <c r="L3812">
        <v>3788</v>
      </c>
      <c r="M3812">
        <v>2.6014987561432879E-2</v>
      </c>
      <c r="N3812">
        <v>-2.6014987561432879E-2</v>
      </c>
    </row>
    <row r="3813" spans="1:14" x14ac:dyDescent="0.45">
      <c r="A3813">
        <v>3789</v>
      </c>
      <c r="B3813">
        <v>2.8524306730908729E-2</v>
      </c>
      <c r="C3813">
        <v>-2.8524306730908729E-2</v>
      </c>
      <c r="L3813">
        <v>3789</v>
      </c>
      <c r="M3813">
        <v>1.4148350250570953E-2</v>
      </c>
      <c r="N3813">
        <v>-1.4148350250570953E-2</v>
      </c>
    </row>
    <row r="3814" spans="1:14" x14ac:dyDescent="0.45">
      <c r="A3814">
        <v>3790</v>
      </c>
      <c r="B3814">
        <v>6.5966053961229393E-3</v>
      </c>
      <c r="C3814">
        <v>-6.5966053961229393E-3</v>
      </c>
      <c r="L3814">
        <v>3790</v>
      </c>
      <c r="M3814">
        <v>3.0618060397318823E-2</v>
      </c>
      <c r="N3814">
        <v>-3.0618060397318823E-2</v>
      </c>
    </row>
    <row r="3815" spans="1:14" x14ac:dyDescent="0.45">
      <c r="A3815">
        <v>3791</v>
      </c>
      <c r="B3815">
        <v>3.229231268819889E-2</v>
      </c>
      <c r="C3815">
        <v>-3.229231268819889E-2</v>
      </c>
      <c r="L3815">
        <v>3791</v>
      </c>
      <c r="M3815">
        <v>9.0807471284946855E-3</v>
      </c>
      <c r="N3815">
        <v>-9.0807471284946855E-3</v>
      </c>
    </row>
    <row r="3816" spans="1:14" x14ac:dyDescent="0.45">
      <c r="A3816">
        <v>3792</v>
      </c>
      <c r="B3816">
        <v>1.1986947251690807E-2</v>
      </c>
      <c r="C3816">
        <v>-1.1986947251690807E-2</v>
      </c>
      <c r="L3816">
        <v>3792</v>
      </c>
      <c r="M3816">
        <v>2.5001466937017627E-2</v>
      </c>
      <c r="N3816">
        <v>-2.5001466937017627E-2</v>
      </c>
    </row>
    <row r="3817" spans="1:14" x14ac:dyDescent="0.45">
      <c r="A3817">
        <v>3793</v>
      </c>
      <c r="B3817">
        <v>1.9784626246638501E-2</v>
      </c>
      <c r="C3817">
        <v>-1.9784626246638501E-2</v>
      </c>
      <c r="L3817">
        <v>3793</v>
      </c>
      <c r="M3817">
        <v>1.7653442410007037E-2</v>
      </c>
      <c r="N3817">
        <v>-1.7653442410007037E-2</v>
      </c>
    </row>
    <row r="3818" spans="1:14" x14ac:dyDescent="0.45">
      <c r="A3818">
        <v>3794</v>
      </c>
      <c r="B3818">
        <v>1.6487621034009609E-2</v>
      </c>
      <c r="C3818">
        <v>-1.6487621034009609E-2</v>
      </c>
      <c r="L3818">
        <v>3794</v>
      </c>
      <c r="M3818">
        <v>2.0250589010071124E-2</v>
      </c>
      <c r="N3818">
        <v>-2.0250589010071124E-2</v>
      </c>
    </row>
    <row r="3819" spans="1:14" x14ac:dyDescent="0.45">
      <c r="A3819">
        <v>3795</v>
      </c>
      <c r="B3819">
        <v>3.1481144739060038E-2</v>
      </c>
      <c r="C3819">
        <v>-3.1481144739060038E-2</v>
      </c>
      <c r="L3819">
        <v>3795</v>
      </c>
      <c r="M3819">
        <v>6.2935654113527384E-3</v>
      </c>
      <c r="N3819">
        <v>-6.2935654113527384E-3</v>
      </c>
    </row>
    <row r="3820" spans="1:14" x14ac:dyDescent="0.45">
      <c r="A3820">
        <v>3796</v>
      </c>
      <c r="B3820">
        <v>1.8921124881426173E-2</v>
      </c>
      <c r="C3820">
        <v>-1.8921124881426173E-2</v>
      </c>
      <c r="L3820">
        <v>3796</v>
      </c>
      <c r="M3820">
        <v>1.3894970094467139E-2</v>
      </c>
      <c r="N3820">
        <v>-1.3894970094467139E-2</v>
      </c>
    </row>
    <row r="3821" spans="1:14" x14ac:dyDescent="0.45">
      <c r="A3821">
        <v>3797</v>
      </c>
      <c r="B3821">
        <v>-7.664250483898849E-3</v>
      </c>
      <c r="C3821">
        <v>7.664250483898849E-3</v>
      </c>
      <c r="L3821">
        <v>3797</v>
      </c>
      <c r="M3821">
        <v>3.5157788194178814E-2</v>
      </c>
      <c r="N3821">
        <v>-3.5157788194178814E-2</v>
      </c>
    </row>
    <row r="3822" spans="1:14" x14ac:dyDescent="0.45">
      <c r="A3822">
        <v>3798</v>
      </c>
      <c r="B3822">
        <v>1.1568279923103011E-2</v>
      </c>
      <c r="C3822">
        <v>-1.1568279923103011E-2</v>
      </c>
      <c r="L3822">
        <v>3798</v>
      </c>
      <c r="M3822">
        <v>1.957490859379429E-2</v>
      </c>
      <c r="N3822">
        <v>-1.957490859379429E-2</v>
      </c>
    </row>
    <row r="3823" spans="1:14" x14ac:dyDescent="0.45">
      <c r="A3823">
        <v>3799</v>
      </c>
      <c r="B3823">
        <v>2.0697649057673986E-3</v>
      </c>
      <c r="C3823">
        <v>-2.0697649057673986E-3</v>
      </c>
      <c r="L3823">
        <v>3799</v>
      </c>
      <c r="M3823">
        <v>2.4705856754896512E-2</v>
      </c>
      <c r="N3823">
        <v>-2.4705856754896512E-2</v>
      </c>
    </row>
    <row r="3824" spans="1:14" x14ac:dyDescent="0.45">
      <c r="A3824">
        <v>3800</v>
      </c>
      <c r="B3824">
        <v>2.1825629473504006E-2</v>
      </c>
      <c r="C3824">
        <v>-2.1825629473504006E-2</v>
      </c>
      <c r="L3824">
        <v>3800</v>
      </c>
      <c r="M3824">
        <v>8.4684117512438036E-3</v>
      </c>
      <c r="N3824">
        <v>-8.4684117512438036E-3</v>
      </c>
    </row>
    <row r="3825" spans="1:14" x14ac:dyDescent="0.45">
      <c r="A3825">
        <v>3801</v>
      </c>
      <c r="B3825">
        <v>2.6640303752263651E-2</v>
      </c>
      <c r="C3825">
        <v>-2.6640303752263651E-2</v>
      </c>
      <c r="L3825">
        <v>3801</v>
      </c>
      <c r="M3825">
        <v>3.6753037982800003E-3</v>
      </c>
      <c r="N3825">
        <v>-3.6753037982800003E-3</v>
      </c>
    </row>
    <row r="3826" spans="1:14" x14ac:dyDescent="0.45">
      <c r="A3826">
        <v>3802</v>
      </c>
      <c r="B3826">
        <v>1.1385112966845851E-2</v>
      </c>
      <c r="C3826">
        <v>-1.1385112966845851E-2</v>
      </c>
      <c r="L3826">
        <v>3802</v>
      </c>
      <c r="M3826">
        <v>1.505629580994295E-2</v>
      </c>
      <c r="N3826">
        <v>-1.505629580994295E-2</v>
      </c>
    </row>
    <row r="3827" spans="1:14" x14ac:dyDescent="0.45">
      <c r="A3827">
        <v>3803</v>
      </c>
      <c r="B3827">
        <v>1.4368117683033895E-2</v>
      </c>
      <c r="C3827">
        <v>-1.4368117683033895E-2</v>
      </c>
      <c r="L3827">
        <v>3803</v>
      </c>
      <c r="M3827">
        <v>1.2290229105809656E-2</v>
      </c>
      <c r="N3827">
        <v>-1.2290229105809656E-2</v>
      </c>
    </row>
    <row r="3828" spans="1:14" x14ac:dyDescent="0.45">
      <c r="A3828">
        <v>3804</v>
      </c>
      <c r="B3828">
        <v>-2.0907416720738186E-3</v>
      </c>
      <c r="C3828">
        <v>2.0907416720738186E-3</v>
      </c>
      <c r="L3828">
        <v>3804</v>
      </c>
      <c r="M3828">
        <v>2.4368016546758093E-2</v>
      </c>
      <c r="N3828">
        <v>-2.4368016546758093E-2</v>
      </c>
    </row>
    <row r="3829" spans="1:14" x14ac:dyDescent="0.45">
      <c r="A3829">
        <v>3805</v>
      </c>
      <c r="B3829">
        <v>2.9361641388084322E-2</v>
      </c>
      <c r="C3829">
        <v>-2.9361641388084322E-2</v>
      </c>
      <c r="L3829">
        <v>3805</v>
      </c>
      <c r="M3829">
        <v>-1.6034494538827776E-3</v>
      </c>
      <c r="N3829">
        <v>1.6034494538827776E-3</v>
      </c>
    </row>
    <row r="3830" spans="1:14" x14ac:dyDescent="0.45">
      <c r="A3830">
        <v>3806</v>
      </c>
      <c r="B3830">
        <v>2.0959316138041365E-3</v>
      </c>
      <c r="C3830">
        <v>-2.0959316138041365E-3</v>
      </c>
      <c r="L3830">
        <v>3806</v>
      </c>
      <c r="M3830">
        <v>1.957490859379429E-2</v>
      </c>
      <c r="N3830">
        <v>-1.957490859379429E-2</v>
      </c>
    </row>
    <row r="3831" spans="1:14" x14ac:dyDescent="0.45">
      <c r="A3831">
        <v>3807</v>
      </c>
      <c r="B3831">
        <v>2.0674294319887564E-2</v>
      </c>
      <c r="C3831">
        <v>-2.0674294319887564E-2</v>
      </c>
      <c r="L3831">
        <v>3807</v>
      </c>
      <c r="M3831">
        <v>3.8653389153578605E-3</v>
      </c>
      <c r="N3831">
        <v>-3.8653389153578605E-3</v>
      </c>
    </row>
    <row r="3832" spans="1:14" x14ac:dyDescent="0.45">
      <c r="A3832">
        <v>3808</v>
      </c>
      <c r="B3832">
        <v>3.1481144739060038E-2</v>
      </c>
      <c r="C3832">
        <v>-3.1481144739060038E-2</v>
      </c>
      <c r="L3832">
        <v>3808</v>
      </c>
      <c r="M3832">
        <v>-5.2774617173880723E-3</v>
      </c>
      <c r="N3832">
        <v>5.2774617173880723E-3</v>
      </c>
    </row>
    <row r="3833" spans="1:14" x14ac:dyDescent="0.45">
      <c r="A3833">
        <v>3809</v>
      </c>
      <c r="B3833">
        <v>2.2584464006569382E-2</v>
      </c>
      <c r="C3833">
        <v>-2.2584464006569382E-2</v>
      </c>
      <c r="L3833">
        <v>3809</v>
      </c>
      <c r="M3833">
        <v>1.2893073283024243E-3</v>
      </c>
      <c r="N3833">
        <v>-1.2893073283024243E-3</v>
      </c>
    </row>
    <row r="3834" spans="1:14" x14ac:dyDescent="0.45">
      <c r="A3834">
        <v>3810</v>
      </c>
      <c r="B3834">
        <v>2.6901970832631024E-2</v>
      </c>
      <c r="C3834">
        <v>-2.6901970832631024E-2</v>
      </c>
      <c r="L3834">
        <v>3810</v>
      </c>
      <c r="M3834">
        <v>-3.1448454035143099E-3</v>
      </c>
      <c r="N3834">
        <v>3.1448454035143099E-3</v>
      </c>
    </row>
    <row r="3835" spans="1:14" x14ac:dyDescent="0.45">
      <c r="A3835">
        <v>3811</v>
      </c>
      <c r="B3835">
        <v>-1.5095595566332219E-2</v>
      </c>
      <c r="C3835">
        <v>1.5095595566332219E-2</v>
      </c>
      <c r="L3835">
        <v>3811</v>
      </c>
      <c r="M3835">
        <v>3.0259105176171752E-2</v>
      </c>
      <c r="N3835">
        <v>-3.0259105176171752E-2</v>
      </c>
    </row>
    <row r="3836" spans="1:14" x14ac:dyDescent="0.45">
      <c r="A3836">
        <v>3812</v>
      </c>
      <c r="B3836">
        <v>-1.1432256441189009E-2</v>
      </c>
      <c r="C3836">
        <v>1.1432256441189009E-2</v>
      </c>
      <c r="L3836">
        <v>3812</v>
      </c>
      <c r="M3836">
        <v>2.7049623198856784E-2</v>
      </c>
      <c r="N3836">
        <v>-2.7049623198856784E-2</v>
      </c>
    </row>
    <row r="3837" spans="1:14" x14ac:dyDescent="0.45">
      <c r="A3837">
        <v>3813</v>
      </c>
      <c r="B3837">
        <v>1.1358946258809113E-2</v>
      </c>
      <c r="C3837">
        <v>-1.1358946258809113E-2</v>
      </c>
      <c r="L3837">
        <v>3813</v>
      </c>
      <c r="M3837">
        <v>8.5739868162870592E-3</v>
      </c>
      <c r="N3837">
        <v>-8.5739868162870592E-3</v>
      </c>
    </row>
    <row r="3838" spans="1:14" x14ac:dyDescent="0.45">
      <c r="A3838">
        <v>3814</v>
      </c>
      <c r="B3838">
        <v>7.6432737175924281E-3</v>
      </c>
      <c r="C3838">
        <v>-7.6432737175924281E-3</v>
      </c>
      <c r="L3838">
        <v>3814</v>
      </c>
      <c r="M3838">
        <v>1.0896638247238681E-2</v>
      </c>
      <c r="N3838">
        <v>-1.0896638247238681E-2</v>
      </c>
    </row>
    <row r="3839" spans="1:14" x14ac:dyDescent="0.45">
      <c r="A3839">
        <v>3815</v>
      </c>
      <c r="B3839">
        <v>1.4551284639291055E-2</v>
      </c>
      <c r="C3839">
        <v>-1.4551284639291055E-2</v>
      </c>
      <c r="L3839">
        <v>3815</v>
      </c>
      <c r="M3839">
        <v>5.0266646308336719E-3</v>
      </c>
      <c r="N3839">
        <v>-5.0266646308336719E-3</v>
      </c>
    </row>
    <row r="3840" spans="1:14" x14ac:dyDescent="0.45">
      <c r="A3840">
        <v>3816</v>
      </c>
      <c r="B3840">
        <v>1.8711791217132272E-2</v>
      </c>
      <c r="C3840">
        <v>-1.8711791217132272E-2</v>
      </c>
      <c r="L3840">
        <v>3816</v>
      </c>
      <c r="M3840">
        <v>1.1203872242332158E-3</v>
      </c>
      <c r="N3840">
        <v>-1.1203872242332158E-3</v>
      </c>
    </row>
    <row r="3841" spans="1:14" x14ac:dyDescent="0.45">
      <c r="A3841">
        <v>3817</v>
      </c>
      <c r="B3841">
        <v>1.2876615324939873E-2</v>
      </c>
      <c r="C3841">
        <v>-1.2876615324939873E-2</v>
      </c>
      <c r="L3841">
        <v>3817</v>
      </c>
      <c r="M3841">
        <v>5.5123099300326481E-3</v>
      </c>
      <c r="N3841">
        <v>-5.5123099300326481E-3</v>
      </c>
    </row>
    <row r="3842" spans="1:14" x14ac:dyDescent="0.45">
      <c r="A3842">
        <v>3818</v>
      </c>
      <c r="B3842">
        <v>-1.0176254455425622E-2</v>
      </c>
      <c r="C3842">
        <v>1.0176254455425622E-2</v>
      </c>
      <c r="L3842">
        <v>3818</v>
      </c>
      <c r="M3842">
        <v>2.3650106104463955E-2</v>
      </c>
      <c r="N3842">
        <v>-2.3650106104463955E-2</v>
      </c>
    </row>
    <row r="3843" spans="1:14" x14ac:dyDescent="0.45">
      <c r="A3843">
        <v>3819</v>
      </c>
      <c r="B3843">
        <v>4.0322680085226915E-3</v>
      </c>
      <c r="C3843">
        <v>-4.0322680085226915E-3</v>
      </c>
      <c r="L3843">
        <v>3819</v>
      </c>
      <c r="M3843">
        <v>1.1889043858645285E-2</v>
      </c>
      <c r="N3843">
        <v>-1.1889043858645285E-2</v>
      </c>
    </row>
    <row r="3844" spans="1:14" x14ac:dyDescent="0.45">
      <c r="A3844">
        <v>3820</v>
      </c>
      <c r="B3844">
        <v>7.4339400532985305E-3</v>
      </c>
      <c r="C3844">
        <v>-7.4339400532985305E-3</v>
      </c>
      <c r="L3844">
        <v>3820</v>
      </c>
      <c r="M3844">
        <v>8.7006768943389649E-3</v>
      </c>
      <c r="N3844">
        <v>-8.7006768943389649E-3</v>
      </c>
    </row>
    <row r="3845" spans="1:14" x14ac:dyDescent="0.45">
      <c r="A3845">
        <v>3821</v>
      </c>
      <c r="B3845">
        <v>1.8528624260875114E-2</v>
      </c>
      <c r="C3845">
        <v>-1.8528624260875114E-2</v>
      </c>
      <c r="L3845">
        <v>3821</v>
      </c>
      <c r="M3845">
        <v>-7.7996394654538444E-4</v>
      </c>
      <c r="N3845">
        <v>7.7996394654538444E-4</v>
      </c>
    </row>
    <row r="3846" spans="1:14" x14ac:dyDescent="0.45">
      <c r="A3846">
        <v>3822</v>
      </c>
      <c r="B3846">
        <v>7.7479405497393765E-3</v>
      </c>
      <c r="C3846">
        <v>-7.7479405497393765E-3</v>
      </c>
      <c r="L3846">
        <v>3822</v>
      </c>
      <c r="M3846">
        <v>6.6947506585171099E-3</v>
      </c>
      <c r="N3846">
        <v>-6.6947506585171099E-3</v>
      </c>
    </row>
    <row r="3847" spans="1:14" x14ac:dyDescent="0.45">
      <c r="A3847">
        <v>3823</v>
      </c>
      <c r="B3847">
        <v>3.7182675120818447E-3</v>
      </c>
      <c r="C3847">
        <v>-3.7182675120818447E-3</v>
      </c>
      <c r="L3847">
        <v>3823</v>
      </c>
      <c r="M3847">
        <v>9.8831176228234285E-3</v>
      </c>
      <c r="N3847">
        <v>-9.8831176228234285E-3</v>
      </c>
    </row>
    <row r="3848" spans="1:14" x14ac:dyDescent="0.45">
      <c r="A3848">
        <v>3824</v>
      </c>
      <c r="B3848">
        <v>6.5704386880862022E-3</v>
      </c>
      <c r="C3848">
        <v>-6.5704386880862022E-3</v>
      </c>
      <c r="L3848">
        <v>3824</v>
      </c>
      <c r="M3848">
        <v>7.1592809447074343E-3</v>
      </c>
      <c r="N3848">
        <v>-7.1592809447074343E-3</v>
      </c>
    </row>
    <row r="3849" spans="1:14" x14ac:dyDescent="0.45">
      <c r="A3849">
        <v>3825</v>
      </c>
      <c r="B3849">
        <v>1.2928948741013347E-2</v>
      </c>
      <c r="C3849">
        <v>-1.2928948741013347E-2</v>
      </c>
      <c r="L3849">
        <v>3825</v>
      </c>
      <c r="M3849">
        <v>1.7538376144927486E-3</v>
      </c>
      <c r="N3849">
        <v>-1.7538376144927486E-3</v>
      </c>
    </row>
    <row r="3850" spans="1:14" x14ac:dyDescent="0.45">
      <c r="A3850">
        <v>3826</v>
      </c>
      <c r="B3850">
        <v>-8.9987525937724484E-3</v>
      </c>
      <c r="C3850">
        <v>8.9987525937724484E-3</v>
      </c>
      <c r="L3850">
        <v>3826</v>
      </c>
      <c r="M3850">
        <v>1.9152608333621268E-2</v>
      </c>
      <c r="N3850">
        <v>-1.9152608333621268E-2</v>
      </c>
    </row>
    <row r="3851" spans="1:14" x14ac:dyDescent="0.45">
      <c r="A3851">
        <v>3827</v>
      </c>
      <c r="B3851">
        <v>-2.5355757086983517E-3</v>
      </c>
      <c r="C3851">
        <v>2.5355757086983517E-3</v>
      </c>
      <c r="L3851">
        <v>3827</v>
      </c>
      <c r="M3851">
        <v>1.3789395029423885E-2</v>
      </c>
      <c r="N3851">
        <v>-1.3789395029423885E-2</v>
      </c>
    </row>
    <row r="3852" spans="1:14" x14ac:dyDescent="0.45">
      <c r="A3852">
        <v>3828</v>
      </c>
      <c r="B3852">
        <v>-5.9110810454374545E-3</v>
      </c>
      <c r="C3852">
        <v>5.9110810454374545E-3</v>
      </c>
      <c r="L3852">
        <v>3828</v>
      </c>
      <c r="M3852">
        <v>1.5457481057107321E-2</v>
      </c>
      <c r="N3852">
        <v>-1.5457481057107321E-2</v>
      </c>
    </row>
    <row r="3853" spans="1:14" x14ac:dyDescent="0.45">
      <c r="A3853">
        <v>3829</v>
      </c>
      <c r="B3853">
        <v>-2.7449093729922502E-3</v>
      </c>
      <c r="C3853">
        <v>2.7449093729922502E-3</v>
      </c>
      <c r="L3853">
        <v>3829</v>
      </c>
      <c r="M3853">
        <v>1.2438034196870212E-2</v>
      </c>
      <c r="N3853">
        <v>-1.2438034196870212E-2</v>
      </c>
    </row>
    <row r="3854" spans="1:14" x14ac:dyDescent="0.45">
      <c r="A3854">
        <v>3830</v>
      </c>
      <c r="B3854">
        <v>5.0266029139187061E-3</v>
      </c>
      <c r="C3854">
        <v>-5.0266029139187061E-3</v>
      </c>
      <c r="L3854">
        <v>3830</v>
      </c>
      <c r="M3854">
        <v>5.301159799946136E-3</v>
      </c>
      <c r="N3854">
        <v>-5.301159799946136E-3</v>
      </c>
    </row>
    <row r="3855" spans="1:14" x14ac:dyDescent="0.45">
      <c r="A3855">
        <v>3831</v>
      </c>
      <c r="B3855">
        <v>1.8319290596581217E-2</v>
      </c>
      <c r="C3855">
        <v>-1.8319290596581217E-2</v>
      </c>
      <c r="L3855">
        <v>3831</v>
      </c>
      <c r="M3855">
        <v>-5.9109121076476043E-3</v>
      </c>
      <c r="N3855">
        <v>5.9109121076476043E-3</v>
      </c>
    </row>
    <row r="3856" spans="1:14" x14ac:dyDescent="0.45">
      <c r="A3856">
        <v>3832</v>
      </c>
      <c r="B3856">
        <v>2.3474132079818445E-2</v>
      </c>
      <c r="C3856">
        <v>-2.3474132079818445E-2</v>
      </c>
      <c r="L3856">
        <v>3832</v>
      </c>
      <c r="M3856">
        <v>-1.0133914709377828E-2</v>
      </c>
      <c r="N3856">
        <v>1.0133914709377828E-2</v>
      </c>
    </row>
    <row r="3857" spans="1:14" x14ac:dyDescent="0.45">
      <c r="A3857">
        <v>3833</v>
      </c>
      <c r="B3857">
        <v>1.7377289107258675E-2</v>
      </c>
      <c r="C3857">
        <v>-1.7377289107258675E-2</v>
      </c>
      <c r="L3857">
        <v>3833</v>
      </c>
      <c r="M3857">
        <v>-5.4674968344659318E-3</v>
      </c>
      <c r="N3857">
        <v>5.4674968344659318E-3</v>
      </c>
    </row>
    <row r="3858" spans="1:14" x14ac:dyDescent="0.45">
      <c r="A3858">
        <v>3834</v>
      </c>
      <c r="B3858">
        <v>-6.774582410649781E-3</v>
      </c>
      <c r="C3858">
        <v>6.774582410649781E-3</v>
      </c>
      <c r="L3858">
        <v>3834</v>
      </c>
      <c r="M3858">
        <v>1.3578244899337372E-2</v>
      </c>
      <c r="N3858">
        <v>-1.3578244899337372E-2</v>
      </c>
    </row>
    <row r="3859" spans="1:14" x14ac:dyDescent="0.45">
      <c r="A3859">
        <v>3835</v>
      </c>
      <c r="B3859">
        <v>-4.6812457677108035E-3</v>
      </c>
      <c r="C3859">
        <v>4.6812457677108035E-3</v>
      </c>
      <c r="L3859">
        <v>3835</v>
      </c>
      <c r="M3859">
        <v>1.1720123754576074E-2</v>
      </c>
      <c r="N3859">
        <v>-1.1720123754576074E-2</v>
      </c>
    </row>
    <row r="3860" spans="1:14" x14ac:dyDescent="0.45">
      <c r="A3860">
        <v>3836</v>
      </c>
      <c r="B3860">
        <v>-1.2795737229349645E-3</v>
      </c>
      <c r="C3860">
        <v>1.2795737229349645E-3</v>
      </c>
      <c r="L3860">
        <v>3836</v>
      </c>
      <c r="M3860">
        <v>8.7851369463735705E-3</v>
      </c>
      <c r="N3860">
        <v>-8.7851369463735705E-3</v>
      </c>
    </row>
    <row r="3861" spans="1:14" x14ac:dyDescent="0.45">
      <c r="A3861">
        <v>3837</v>
      </c>
      <c r="B3861">
        <v>-4.2887451471597463E-3</v>
      </c>
      <c r="C3861">
        <v>4.2887451471597463E-3</v>
      </c>
      <c r="L3861">
        <v>3837</v>
      </c>
      <c r="M3861">
        <v>1.0474337987065659E-2</v>
      </c>
      <c r="N3861">
        <v>-1.0474337987065659E-2</v>
      </c>
    </row>
    <row r="3862" spans="1:14" x14ac:dyDescent="0.45">
      <c r="A3862">
        <v>3838</v>
      </c>
      <c r="B3862">
        <v>-4.9952462641516503E-3</v>
      </c>
      <c r="C3862">
        <v>4.9952462641516503E-3</v>
      </c>
      <c r="L3862">
        <v>3838</v>
      </c>
      <c r="M3862">
        <v>1.009426775290994E-2</v>
      </c>
      <c r="N3862">
        <v>-1.009426775290994E-2</v>
      </c>
    </row>
    <row r="3863" spans="1:14" x14ac:dyDescent="0.45">
      <c r="A3863">
        <v>3839</v>
      </c>
      <c r="B3863">
        <v>7.0414394327474716E-3</v>
      </c>
      <c r="C3863">
        <v>-7.0414394327474716E-3</v>
      </c>
      <c r="L3863">
        <v>3839</v>
      </c>
      <c r="M3863">
        <v>-2.0257497140558E-3</v>
      </c>
      <c r="N3863">
        <v>2.0257497140558E-3</v>
      </c>
    </row>
    <row r="3864" spans="1:14" x14ac:dyDescent="0.45">
      <c r="A3864">
        <v>3840</v>
      </c>
      <c r="B3864">
        <v>-1.1746256937629854E-2</v>
      </c>
      <c r="C3864">
        <v>1.1746256937629854E-2</v>
      </c>
      <c r="L3864">
        <v>3840</v>
      </c>
      <c r="M3864">
        <v>1.3113714613147049E-2</v>
      </c>
      <c r="N3864">
        <v>-1.3113714613147049E-2</v>
      </c>
    </row>
    <row r="3865" spans="1:14" x14ac:dyDescent="0.45">
      <c r="A3865">
        <v>3841</v>
      </c>
      <c r="B3865">
        <v>1.1044945762368266E-2</v>
      </c>
      <c r="C3865">
        <v>-1.1044945762368266E-2</v>
      </c>
      <c r="L3865">
        <v>3841</v>
      </c>
      <c r="M3865">
        <v>-6.1431772507427674E-3</v>
      </c>
      <c r="N3865">
        <v>6.1431772507427674E-3</v>
      </c>
    </row>
    <row r="3866" spans="1:14" x14ac:dyDescent="0.45">
      <c r="A3866">
        <v>3842</v>
      </c>
      <c r="B3866">
        <v>-2.3730609218455503E-2</v>
      </c>
      <c r="C3866">
        <v>2.3730609218455503E-2</v>
      </c>
      <c r="L3866">
        <v>3842</v>
      </c>
      <c r="M3866">
        <v>2.1834214985719958E-2</v>
      </c>
      <c r="N3866">
        <v>-2.1834214985719958E-2</v>
      </c>
    </row>
    <row r="3867" spans="1:14" x14ac:dyDescent="0.45">
      <c r="A3867">
        <v>3843</v>
      </c>
      <c r="B3867">
        <v>-2.3785754604779292E-3</v>
      </c>
      <c r="C3867">
        <v>2.3785754604779292E-3</v>
      </c>
      <c r="L3867">
        <v>3843</v>
      </c>
      <c r="M3867">
        <v>4.2242941365049289E-3</v>
      </c>
      <c r="N3867">
        <v>-4.2242941365049289E-3</v>
      </c>
    </row>
    <row r="3868" spans="1:14" x14ac:dyDescent="0.45">
      <c r="A3868">
        <v>3844</v>
      </c>
      <c r="B3868">
        <v>-5.8587476293639786E-3</v>
      </c>
      <c r="C3868">
        <v>5.8587476293639786E-3</v>
      </c>
      <c r="L3868">
        <v>3844</v>
      </c>
      <c r="M3868">
        <v>6.8847857755949694E-3</v>
      </c>
      <c r="N3868">
        <v>-6.8847857755949694E-3</v>
      </c>
    </row>
    <row r="3869" spans="1:14" x14ac:dyDescent="0.45">
      <c r="A3869">
        <v>3845</v>
      </c>
      <c r="B3869">
        <v>3.2996001834940487E-3</v>
      </c>
      <c r="C3869">
        <v>-3.2996001834940487E-3</v>
      </c>
      <c r="L3869">
        <v>3845</v>
      </c>
      <c r="M3869">
        <v>-9.0665402459729188E-4</v>
      </c>
      <c r="N3869">
        <v>9.0665402459729188E-4</v>
      </c>
    </row>
    <row r="3870" spans="1:14" x14ac:dyDescent="0.45">
      <c r="A3870">
        <v>3846</v>
      </c>
      <c r="B3870">
        <v>3.1164332272368882E-3</v>
      </c>
      <c r="C3870">
        <v>-3.1164332272368882E-3</v>
      </c>
      <c r="L3870">
        <v>3846</v>
      </c>
      <c r="M3870">
        <v>-8.8553901158864006E-4</v>
      </c>
      <c r="N3870">
        <v>8.8553901158864006E-4</v>
      </c>
    </row>
    <row r="3871" spans="1:14" x14ac:dyDescent="0.45">
      <c r="A3871">
        <v>3847</v>
      </c>
      <c r="B3871">
        <v>3.1949333513471003E-3</v>
      </c>
      <c r="C3871">
        <v>-3.1949333513471003E-3</v>
      </c>
      <c r="L3871">
        <v>3847</v>
      </c>
      <c r="M3871">
        <v>-2.7225451433412875E-3</v>
      </c>
      <c r="N3871">
        <v>2.7225451433412875E-3</v>
      </c>
    </row>
    <row r="3872" spans="1:14" x14ac:dyDescent="0.45">
      <c r="A3872">
        <v>3848</v>
      </c>
      <c r="B3872">
        <v>-4.3672452712699567E-3</v>
      </c>
      <c r="C3872">
        <v>4.3672452712699567E-3</v>
      </c>
      <c r="L3872">
        <v>3848</v>
      </c>
      <c r="M3872">
        <v>1.5849175104235402E-3</v>
      </c>
      <c r="N3872">
        <v>-1.5849175104235402E-3</v>
      </c>
    </row>
    <row r="3873" spans="1:14" x14ac:dyDescent="0.45">
      <c r="A3873">
        <v>3849</v>
      </c>
      <c r="B3873">
        <v>-3.8177444024984752E-3</v>
      </c>
      <c r="C3873">
        <v>3.8177444024984752E-3</v>
      </c>
      <c r="L3873">
        <v>3849</v>
      </c>
      <c r="M3873">
        <v>4.2359179494772838E-4</v>
      </c>
      <c r="N3873">
        <v>-4.2359179494772838E-4</v>
      </c>
    </row>
    <row r="3874" spans="1:14" x14ac:dyDescent="0.45">
      <c r="A3874">
        <v>3850</v>
      </c>
      <c r="B3874">
        <v>-6.6437488704660964E-3</v>
      </c>
      <c r="C3874">
        <v>6.6437488704660964E-3</v>
      </c>
      <c r="L3874">
        <v>3850</v>
      </c>
      <c r="M3874">
        <v>2.4295180307695851E-3</v>
      </c>
      <c r="N3874">
        <v>-2.4295180307695851E-3</v>
      </c>
    </row>
    <row r="3875" spans="1:14" x14ac:dyDescent="0.45">
      <c r="A3875">
        <v>3851</v>
      </c>
      <c r="B3875">
        <v>3.9537678844124794E-3</v>
      </c>
      <c r="C3875">
        <v>-3.9537678844124794E-3</v>
      </c>
      <c r="L3875">
        <v>3851</v>
      </c>
      <c r="M3875">
        <v>-6.2698673287946731E-3</v>
      </c>
      <c r="N3875">
        <v>6.2698673287946731E-3</v>
      </c>
    </row>
    <row r="3876" spans="1:14" x14ac:dyDescent="0.45">
      <c r="A3876">
        <v>3852</v>
      </c>
      <c r="B3876">
        <v>-2.3050274809500337E-2</v>
      </c>
      <c r="C3876">
        <v>2.3050274809500337E-2</v>
      </c>
      <c r="L3876">
        <v>3852</v>
      </c>
      <c r="M3876">
        <v>1.4486190458709372E-2</v>
      </c>
      <c r="N3876">
        <v>-1.4486190458709372E-2</v>
      </c>
    </row>
    <row r="3877" spans="1:14" x14ac:dyDescent="0.45">
      <c r="A3877">
        <v>3853</v>
      </c>
      <c r="B3877">
        <v>-1.096125569652774E-2</v>
      </c>
      <c r="C3877">
        <v>1.096125569652774E-2</v>
      </c>
      <c r="L3877">
        <v>3853</v>
      </c>
      <c r="M3877">
        <v>4.0976040584530223E-3</v>
      </c>
      <c r="N3877">
        <v>-4.0976040584530223E-3</v>
      </c>
    </row>
    <row r="3878" spans="1:14" x14ac:dyDescent="0.45">
      <c r="A3878">
        <v>3854</v>
      </c>
      <c r="B3878">
        <v>1.1800968325183341E-3</v>
      </c>
      <c r="C3878">
        <v>-1.1800968325183341E-3</v>
      </c>
      <c r="L3878">
        <v>3854</v>
      </c>
      <c r="M3878">
        <v>-7.2833879532099273E-3</v>
      </c>
      <c r="N3878">
        <v>7.2833879532099273E-3</v>
      </c>
    </row>
    <row r="3879" spans="1:14" x14ac:dyDescent="0.45">
      <c r="A3879">
        <v>3855</v>
      </c>
      <c r="B3879">
        <v>-5.8849143374007165E-3</v>
      </c>
      <c r="C3879">
        <v>5.8849143374007165E-3</v>
      </c>
      <c r="L3879">
        <v>3855</v>
      </c>
      <c r="M3879">
        <v>-1.9835196880384981E-3</v>
      </c>
      <c r="N3879">
        <v>1.9835196880384981E-3</v>
      </c>
    </row>
    <row r="3880" spans="1:14" x14ac:dyDescent="0.45">
      <c r="A3880">
        <v>3856</v>
      </c>
      <c r="B3880">
        <v>7.6956071336659023E-3</v>
      </c>
      <c r="C3880">
        <v>-7.6956071336659023E-3</v>
      </c>
      <c r="L3880">
        <v>3856</v>
      </c>
      <c r="M3880">
        <v>-1.2984441465545726E-2</v>
      </c>
      <c r="N3880">
        <v>1.2984441465545726E-2</v>
      </c>
    </row>
    <row r="3881" spans="1:14" x14ac:dyDescent="0.45">
      <c r="A3881">
        <v>3857</v>
      </c>
      <c r="B3881">
        <v>-7.7427506080090594E-3</v>
      </c>
      <c r="C3881">
        <v>7.7427506080090594E-3</v>
      </c>
      <c r="L3881">
        <v>3857</v>
      </c>
      <c r="M3881">
        <v>-2.7858901823672412E-3</v>
      </c>
      <c r="N3881">
        <v>2.7858901823672412E-3</v>
      </c>
    </row>
    <row r="3882" spans="1:14" x14ac:dyDescent="0.45">
      <c r="A3882">
        <v>3858</v>
      </c>
      <c r="B3882">
        <v>-1.1065922528674688E-2</v>
      </c>
      <c r="C3882">
        <v>1.1065922528674688E-2</v>
      </c>
      <c r="L3882">
        <v>3858</v>
      </c>
      <c r="M3882">
        <v>-2.1735548051163593E-3</v>
      </c>
      <c r="N3882">
        <v>2.1735548051163593E-3</v>
      </c>
    </row>
    <row r="3883" spans="1:14" x14ac:dyDescent="0.45">
      <c r="A3883">
        <v>3859</v>
      </c>
      <c r="B3883">
        <v>-8.3184181848172788E-3</v>
      </c>
      <c r="C3883">
        <v>8.3184181848172788E-3</v>
      </c>
      <c r="L3883">
        <v>3859</v>
      </c>
      <c r="M3883">
        <v>-5.4041517954399798E-3</v>
      </c>
      <c r="N3883">
        <v>5.4041517954399798E-3</v>
      </c>
    </row>
    <row r="3884" spans="1:14" x14ac:dyDescent="0.45">
      <c r="A3884">
        <v>3860</v>
      </c>
      <c r="B3884">
        <v>-1.028092128757257E-2</v>
      </c>
      <c r="C3884">
        <v>1.028092128757257E-2</v>
      </c>
      <c r="L3884">
        <v>3860</v>
      </c>
      <c r="M3884">
        <v>-4.7495863921717943E-3</v>
      </c>
      <c r="N3884">
        <v>4.7495863921717943E-3</v>
      </c>
    </row>
    <row r="3885" spans="1:14" x14ac:dyDescent="0.45">
      <c r="A3885">
        <v>3861</v>
      </c>
      <c r="B3885">
        <v>-1.4833928485964846E-2</v>
      </c>
      <c r="C3885">
        <v>1.4833928485964846E-2</v>
      </c>
      <c r="L3885">
        <v>3861</v>
      </c>
      <c r="M3885">
        <v>-1.2233792197270587E-3</v>
      </c>
      <c r="N3885">
        <v>1.2233792197270587E-3</v>
      </c>
    </row>
    <row r="3886" spans="1:14" x14ac:dyDescent="0.45">
      <c r="A3886">
        <v>3862</v>
      </c>
      <c r="B3886">
        <v>-1.5697429851177176E-2</v>
      </c>
      <c r="C3886">
        <v>1.5697429851177176E-2</v>
      </c>
      <c r="L3886">
        <v>3862</v>
      </c>
      <c r="M3886">
        <v>-1.2233792197270587E-3</v>
      </c>
      <c r="N3886">
        <v>1.2233792197270587E-3</v>
      </c>
    </row>
    <row r="3887" spans="1:14" x14ac:dyDescent="0.45">
      <c r="A3887">
        <v>3863</v>
      </c>
      <c r="B3887">
        <v>-1.1458423149225743E-2</v>
      </c>
      <c r="C3887">
        <v>1.1458423149225743E-2</v>
      </c>
      <c r="L3887">
        <v>3863</v>
      </c>
      <c r="M3887">
        <v>-7.937953356478112E-3</v>
      </c>
      <c r="N3887">
        <v>7.937953356478112E-3</v>
      </c>
    </row>
    <row r="3888" spans="1:14" x14ac:dyDescent="0.45">
      <c r="A3888">
        <v>3864</v>
      </c>
      <c r="B3888">
        <v>-2.1323272079075681E-2</v>
      </c>
      <c r="C3888">
        <v>2.1323272079075681E-2</v>
      </c>
      <c r="L3888">
        <v>3864</v>
      </c>
      <c r="M3888">
        <v>-4.8435376442426941E-4</v>
      </c>
      <c r="N3888">
        <v>4.8435376442426941E-4</v>
      </c>
    </row>
    <row r="3889" spans="1:14" x14ac:dyDescent="0.45">
      <c r="A3889">
        <v>3865</v>
      </c>
      <c r="B3889">
        <v>-2.692575956918776E-3</v>
      </c>
      <c r="C3889">
        <v>2.692575956918776E-3</v>
      </c>
      <c r="L3889">
        <v>3865</v>
      </c>
      <c r="M3889">
        <v>-1.5602703078618465E-2</v>
      </c>
      <c r="N3889">
        <v>1.5602703078618465E-2</v>
      </c>
    </row>
    <row r="3890" spans="1:14" x14ac:dyDescent="0.45">
      <c r="A3890">
        <v>3866</v>
      </c>
      <c r="B3890">
        <v>-1.1536923273335957E-2</v>
      </c>
      <c r="C3890">
        <v>1.1536923273335957E-2</v>
      </c>
      <c r="L3890">
        <v>3866</v>
      </c>
      <c r="M3890">
        <v>-8.5714037467376457E-3</v>
      </c>
      <c r="N3890">
        <v>8.5714037467376457E-3</v>
      </c>
    </row>
    <row r="3891" spans="1:14" x14ac:dyDescent="0.45">
      <c r="A3891">
        <v>3867</v>
      </c>
      <c r="B3891">
        <v>-3.2420768256902575E-3</v>
      </c>
      <c r="C3891">
        <v>3.2420768256902575E-3</v>
      </c>
      <c r="L3891">
        <v>3867</v>
      </c>
      <c r="M3891">
        <v>-1.8875530094959389E-2</v>
      </c>
      <c r="N3891">
        <v>1.8875530094959389E-2</v>
      </c>
    </row>
    <row r="3892" spans="1:14" x14ac:dyDescent="0.45">
      <c r="A3892">
        <v>3868</v>
      </c>
      <c r="B3892">
        <v>-1.2269591098364599E-2</v>
      </c>
      <c r="C3892">
        <v>1.2269591098364599E-2</v>
      </c>
      <c r="L3892">
        <v>3868</v>
      </c>
      <c r="M3892">
        <v>-1.2393221101303496E-2</v>
      </c>
      <c r="N3892">
        <v>1.2393221101303496E-2</v>
      </c>
    </row>
    <row r="3893" spans="1:14" x14ac:dyDescent="0.45">
      <c r="A3893">
        <v>3869</v>
      </c>
      <c r="B3893">
        <v>3.011766395089939E-3</v>
      </c>
      <c r="C3893">
        <v>-3.011766395089939E-3</v>
      </c>
      <c r="L3893">
        <v>3869</v>
      </c>
      <c r="M3893">
        <v>-2.5949059452857515E-2</v>
      </c>
      <c r="N3893">
        <v>2.5949059452857515E-2</v>
      </c>
    </row>
    <row r="3894" spans="1:14" x14ac:dyDescent="0.45">
      <c r="A3894">
        <v>3870</v>
      </c>
      <c r="B3894">
        <v>-3.9224112346454235E-3</v>
      </c>
      <c r="C3894">
        <v>3.9224112346454235E-3</v>
      </c>
      <c r="L3894">
        <v>3870</v>
      </c>
      <c r="M3894">
        <v>-2.0543616122642827E-2</v>
      </c>
      <c r="N3894">
        <v>2.0543616122642827E-2</v>
      </c>
    </row>
    <row r="3895" spans="1:14" x14ac:dyDescent="0.45">
      <c r="A3895">
        <v>3871</v>
      </c>
      <c r="B3895">
        <v>-7.0624161990538916E-3</v>
      </c>
      <c r="C3895">
        <v>7.0624161990538916E-3</v>
      </c>
      <c r="L3895">
        <v>3871</v>
      </c>
      <c r="M3895">
        <v>-1.8347654769743111E-2</v>
      </c>
      <c r="N3895">
        <v>1.8347654769743111E-2</v>
      </c>
    </row>
    <row r="3896" spans="1:14" x14ac:dyDescent="0.45">
      <c r="A3896">
        <v>3872</v>
      </c>
      <c r="B3896">
        <v>-4.8382460159312277E-3</v>
      </c>
      <c r="C3896">
        <v>4.8382460159312277E-3</v>
      </c>
      <c r="L3896">
        <v>3872</v>
      </c>
      <c r="M3896">
        <v>-2.1894976955196498E-2</v>
      </c>
      <c r="N3896">
        <v>2.1894976955196498E-2</v>
      </c>
    </row>
    <row r="3897" spans="1:14" x14ac:dyDescent="0.45">
      <c r="A3897">
        <v>3873</v>
      </c>
      <c r="B3897">
        <v>-1.1170589360821636E-2</v>
      </c>
      <c r="C3897">
        <v>1.1170589360821636E-2</v>
      </c>
      <c r="L3897">
        <v>3873</v>
      </c>
      <c r="M3897">
        <v>-1.7313019132319207E-2</v>
      </c>
      <c r="N3897">
        <v>1.7313019132319207E-2</v>
      </c>
    </row>
    <row r="3898" spans="1:14" x14ac:dyDescent="0.45">
      <c r="A3898">
        <v>3874</v>
      </c>
      <c r="B3898">
        <v>-2.7315448219488503E-2</v>
      </c>
      <c r="C3898">
        <v>2.7315448219488503E-2</v>
      </c>
      <c r="L3898">
        <v>3874</v>
      </c>
      <c r="M3898">
        <v>-2.0923686356798549E-2</v>
      </c>
      <c r="N3898">
        <v>2.0923686356798549E-2</v>
      </c>
    </row>
    <row r="3899" spans="1:14" x14ac:dyDescent="0.45">
      <c r="A3899">
        <v>3875</v>
      </c>
      <c r="B3899">
        <v>3.2449312936419318E-2</v>
      </c>
      <c r="C3899">
        <v>-3.2449312936419318E-2</v>
      </c>
      <c r="L3899">
        <v>3875</v>
      </c>
      <c r="M3899">
        <v>3.1842731151820583E-2</v>
      </c>
      <c r="N3899">
        <v>-3.1842731151820583E-2</v>
      </c>
    </row>
    <row r="3900" spans="1:14" x14ac:dyDescent="0.45">
      <c r="A3900">
        <v>3876</v>
      </c>
      <c r="B3900">
        <v>3.221381256408868E-2</v>
      </c>
      <c r="C3900">
        <v>-3.221381256408868E-2</v>
      </c>
      <c r="L3900">
        <v>3876</v>
      </c>
      <c r="M3900">
        <v>3.0533600345284219E-2</v>
      </c>
      <c r="N3900">
        <v>-3.0533600345284219E-2</v>
      </c>
    </row>
    <row r="3901" spans="1:14" x14ac:dyDescent="0.45">
      <c r="A3901">
        <v>3877</v>
      </c>
      <c r="B3901">
        <v>3.2946480389117322E-2</v>
      </c>
      <c r="C3901">
        <v>-3.2946480389117322E-2</v>
      </c>
      <c r="L3901">
        <v>3877</v>
      </c>
      <c r="M3901">
        <v>2.7366348393986554E-2</v>
      </c>
      <c r="N3901">
        <v>-2.7366348393986554E-2</v>
      </c>
    </row>
    <row r="3902" spans="1:14" x14ac:dyDescent="0.45">
      <c r="A3902">
        <v>3878</v>
      </c>
      <c r="B3902">
        <v>3.9802157894742472E-2</v>
      </c>
      <c r="C3902">
        <v>0.96019784210525749</v>
      </c>
      <c r="L3902">
        <v>3878</v>
      </c>
      <c r="M3902">
        <v>2.162306485563345E-2</v>
      </c>
      <c r="N3902">
        <v>0.97837693514436652</v>
      </c>
    </row>
    <row r="3903" spans="1:14" x14ac:dyDescent="0.45">
      <c r="A3903">
        <v>3879</v>
      </c>
      <c r="B3903">
        <v>3.284181355697037E-2</v>
      </c>
      <c r="C3903">
        <v>-3.284181355697037E-2</v>
      </c>
      <c r="L3903">
        <v>3879</v>
      </c>
      <c r="M3903">
        <v>2.7070738211865435E-2</v>
      </c>
      <c r="N3903">
        <v>-2.7070738211865435E-2</v>
      </c>
    </row>
    <row r="3904" spans="1:14" x14ac:dyDescent="0.45">
      <c r="A3904">
        <v>3880</v>
      </c>
      <c r="B3904">
        <v>2.5645968846867637E-2</v>
      </c>
      <c r="C3904">
        <v>-2.5645968846867637E-2</v>
      </c>
      <c r="L3904">
        <v>3880</v>
      </c>
      <c r="M3904">
        <v>2.8844399304592129E-2</v>
      </c>
      <c r="N3904">
        <v>-2.8844399304592129E-2</v>
      </c>
    </row>
    <row r="3905" spans="1:14" x14ac:dyDescent="0.45">
      <c r="A3905">
        <v>3881</v>
      </c>
      <c r="B3905">
        <v>3.6714486346407484E-2</v>
      </c>
      <c r="C3905">
        <v>-3.6714486346407484E-2</v>
      </c>
      <c r="L3905">
        <v>3881</v>
      </c>
      <c r="M3905">
        <v>1.8308007813275223E-2</v>
      </c>
      <c r="N3905">
        <v>-1.8308007813275223E-2</v>
      </c>
    </row>
    <row r="3906" spans="1:14" x14ac:dyDescent="0.45">
      <c r="A3906">
        <v>3882</v>
      </c>
      <c r="B3906">
        <v>3.4150148958807233E-2</v>
      </c>
      <c r="C3906">
        <v>-3.4150148958807233E-2</v>
      </c>
      <c r="L3906">
        <v>3882</v>
      </c>
      <c r="M3906">
        <v>1.9786058723880801E-2</v>
      </c>
      <c r="N3906">
        <v>-1.9786058723880801E-2</v>
      </c>
    </row>
    <row r="3907" spans="1:14" x14ac:dyDescent="0.45">
      <c r="A3907">
        <v>3883</v>
      </c>
      <c r="B3907">
        <v>2.76608053656964E-2</v>
      </c>
      <c r="C3907">
        <v>-2.76608053656964E-2</v>
      </c>
      <c r="L3907">
        <v>3883</v>
      </c>
      <c r="M3907">
        <v>2.1454144751564239E-2</v>
      </c>
      <c r="N3907">
        <v>-2.1454144751564239E-2</v>
      </c>
    </row>
    <row r="3908" spans="1:14" x14ac:dyDescent="0.45">
      <c r="A3908">
        <v>3884</v>
      </c>
      <c r="B3908">
        <v>3.3705314922182698E-2</v>
      </c>
      <c r="C3908">
        <v>-3.3705314922182698E-2</v>
      </c>
      <c r="L3908">
        <v>3884</v>
      </c>
      <c r="M3908">
        <v>1.4253925315614209E-2</v>
      </c>
      <c r="N3908">
        <v>-1.4253925315614209E-2</v>
      </c>
    </row>
    <row r="3909" spans="1:14" x14ac:dyDescent="0.45">
      <c r="A3909">
        <v>3885</v>
      </c>
      <c r="B3909">
        <v>2.5672135554904378E-2</v>
      </c>
      <c r="C3909">
        <v>-2.5672135554904378E-2</v>
      </c>
      <c r="L3909">
        <v>3885</v>
      </c>
      <c r="M3909">
        <v>1.9764943710872149E-2</v>
      </c>
      <c r="N3909">
        <v>-1.9764943710872149E-2</v>
      </c>
    </row>
    <row r="3910" spans="1:14" x14ac:dyDescent="0.45">
      <c r="A3910">
        <v>3886</v>
      </c>
      <c r="B3910">
        <v>3.158581157120699E-2</v>
      </c>
      <c r="C3910">
        <v>-3.158581157120699E-2</v>
      </c>
      <c r="L3910">
        <v>3886</v>
      </c>
      <c r="M3910">
        <v>1.4549535497735324E-2</v>
      </c>
      <c r="N3910">
        <v>-1.4549535497735324E-2</v>
      </c>
    </row>
    <row r="3911" spans="1:14" x14ac:dyDescent="0.45">
      <c r="A3911">
        <v>3887</v>
      </c>
      <c r="B3911">
        <v>2.3761965868222559E-2</v>
      </c>
      <c r="C3911">
        <v>-2.3761965868222559E-2</v>
      </c>
      <c r="L3911">
        <v>3887</v>
      </c>
      <c r="M3911">
        <v>1.9469333528751034E-2</v>
      </c>
      <c r="N3911">
        <v>-1.9469333528751034E-2</v>
      </c>
    </row>
    <row r="3912" spans="1:14" x14ac:dyDescent="0.45">
      <c r="A3912">
        <v>3888</v>
      </c>
      <c r="B3912">
        <v>4.6108334531596143E-2</v>
      </c>
      <c r="C3912">
        <v>-4.6108334531596143E-2</v>
      </c>
      <c r="L3912">
        <v>3888</v>
      </c>
      <c r="M3912">
        <v>1.3948823933456799E-3</v>
      </c>
      <c r="N3912">
        <v>-1.3948823933456799E-3</v>
      </c>
    </row>
    <row r="3913" spans="1:14" x14ac:dyDescent="0.45">
      <c r="A3913">
        <v>3889</v>
      </c>
      <c r="B3913">
        <v>1.9810792954675235E-2</v>
      </c>
      <c r="C3913">
        <v>-1.9810792954675235E-2</v>
      </c>
      <c r="L3913">
        <v>3889</v>
      </c>
      <c r="M3913">
        <v>2.2467665375979492E-2</v>
      </c>
      <c r="N3913">
        <v>-2.2467665375979492E-2</v>
      </c>
    </row>
    <row r="3914" spans="1:14" x14ac:dyDescent="0.45">
      <c r="A3914">
        <v>3890</v>
      </c>
      <c r="B3914">
        <v>2.3186298291414338E-2</v>
      </c>
      <c r="C3914">
        <v>-2.3186298291414338E-2</v>
      </c>
      <c r="L3914">
        <v>3890</v>
      </c>
      <c r="M3914">
        <v>1.807574267018006E-2</v>
      </c>
      <c r="N3914">
        <v>-1.807574267018006E-2</v>
      </c>
    </row>
    <row r="3915" spans="1:14" x14ac:dyDescent="0.45">
      <c r="A3915">
        <v>3891</v>
      </c>
      <c r="B3915">
        <v>2.9858808840782333E-2</v>
      </c>
      <c r="C3915">
        <v>-2.9858808840782333E-2</v>
      </c>
      <c r="L3915">
        <v>3891</v>
      </c>
      <c r="M3915">
        <v>1.1910158871653934E-2</v>
      </c>
      <c r="N3915">
        <v>-1.1910158871653934E-2</v>
      </c>
    </row>
    <row r="3916" spans="1:14" x14ac:dyDescent="0.45">
      <c r="A3916">
        <v>3892</v>
      </c>
      <c r="B3916">
        <v>9.8412771926783549E-3</v>
      </c>
      <c r="C3916">
        <v>-9.8412771926783549E-3</v>
      </c>
      <c r="L3916">
        <v>3892</v>
      </c>
      <c r="M3916">
        <v>2.7345233380977902E-2</v>
      </c>
      <c r="N3916">
        <v>-2.7345233380977902E-2</v>
      </c>
    </row>
    <row r="3917" spans="1:14" x14ac:dyDescent="0.45">
      <c r="A3917">
        <v>3893</v>
      </c>
      <c r="B3917">
        <v>2.7268304745145348E-2</v>
      </c>
      <c r="C3917">
        <v>-2.7268304745145348E-2</v>
      </c>
      <c r="L3917">
        <v>3893</v>
      </c>
      <c r="M3917">
        <v>1.2269114092801004E-2</v>
      </c>
      <c r="N3917">
        <v>-1.2269114092801004E-2</v>
      </c>
    </row>
    <row r="3918" spans="1:14" x14ac:dyDescent="0.45">
      <c r="A3918">
        <v>3894</v>
      </c>
      <c r="B3918">
        <v>1.3530783025858303E-2</v>
      </c>
      <c r="C3918">
        <v>-1.3530783025858303E-2</v>
      </c>
      <c r="L3918">
        <v>3894</v>
      </c>
      <c r="M3918">
        <v>2.2150940180849725E-2</v>
      </c>
      <c r="N3918">
        <v>-2.2150940180849725E-2</v>
      </c>
    </row>
    <row r="3919" spans="1:14" x14ac:dyDescent="0.45">
      <c r="A3919">
        <v>3895</v>
      </c>
      <c r="B3919">
        <v>-6.4605819142089359E-3</v>
      </c>
      <c r="C3919">
        <v>6.4605819142089359E-3</v>
      </c>
      <c r="L3919">
        <v>3895</v>
      </c>
      <c r="M3919">
        <v>3.8008314950346712E-2</v>
      </c>
      <c r="N3919">
        <v>-3.8008314950346712E-2</v>
      </c>
    </row>
    <row r="3920" spans="1:14" x14ac:dyDescent="0.45">
      <c r="A3920">
        <v>3896</v>
      </c>
      <c r="B3920">
        <v>1.1646780047213224E-2</v>
      </c>
      <c r="C3920">
        <v>-1.1646780047213224E-2</v>
      </c>
      <c r="L3920">
        <v>3896</v>
      </c>
      <c r="M3920">
        <v>2.2573240441022747E-2</v>
      </c>
      <c r="N3920">
        <v>-2.2573240441022747E-2</v>
      </c>
    </row>
    <row r="3921" spans="1:14" x14ac:dyDescent="0.45">
      <c r="A3921">
        <v>3897</v>
      </c>
      <c r="B3921">
        <v>1.4211117434813472E-2</v>
      </c>
      <c r="C3921">
        <v>-1.4211117434813472E-2</v>
      </c>
      <c r="L3921">
        <v>3897</v>
      </c>
      <c r="M3921">
        <v>1.8920343190526104E-2</v>
      </c>
      <c r="N3921">
        <v>-1.8920343190526104E-2</v>
      </c>
    </row>
    <row r="3922" spans="1:14" x14ac:dyDescent="0.45">
      <c r="A3922">
        <v>3898</v>
      </c>
      <c r="B3922">
        <v>1.4263450850886945E-2</v>
      </c>
      <c r="C3922">
        <v>-1.4263450850886945E-2</v>
      </c>
      <c r="L3922">
        <v>3898</v>
      </c>
      <c r="M3922">
        <v>1.7970167605136804E-2</v>
      </c>
      <c r="N3922">
        <v>-1.7970167605136804E-2</v>
      </c>
    </row>
    <row r="3923" spans="1:14" x14ac:dyDescent="0.45">
      <c r="A3923">
        <v>3899</v>
      </c>
      <c r="B3923">
        <v>2.0412627239520191E-2</v>
      </c>
      <c r="C3923">
        <v>-2.0412627239520191E-2</v>
      </c>
      <c r="L3923">
        <v>3899</v>
      </c>
      <c r="M3923">
        <v>1.2501379235896167E-2</v>
      </c>
      <c r="N3923">
        <v>-1.2501379235896167E-2</v>
      </c>
    </row>
    <row r="3924" spans="1:14" x14ac:dyDescent="0.45">
      <c r="A3924">
        <v>3900</v>
      </c>
      <c r="B3924">
        <v>1.2484114704388816E-2</v>
      </c>
      <c r="C3924">
        <v>-1.2484114704388816E-2</v>
      </c>
      <c r="L3924">
        <v>3900</v>
      </c>
      <c r="M3924">
        <v>1.8835883138491501E-2</v>
      </c>
      <c r="N3924">
        <v>-1.8835883138491501E-2</v>
      </c>
    </row>
    <row r="3925" spans="1:14" x14ac:dyDescent="0.45">
      <c r="A3925">
        <v>3901</v>
      </c>
      <c r="B3925">
        <v>2.6143136299565647E-2</v>
      </c>
      <c r="C3925">
        <v>-2.6143136299565647E-2</v>
      </c>
      <c r="L3925">
        <v>3901</v>
      </c>
      <c r="M3925">
        <v>7.4971211528458521E-3</v>
      </c>
      <c r="N3925">
        <v>-7.4971211528458521E-3</v>
      </c>
    </row>
    <row r="3926" spans="1:14" x14ac:dyDescent="0.45">
      <c r="A3926">
        <v>3902</v>
      </c>
      <c r="B3926">
        <v>4.3462685049635384E-3</v>
      </c>
      <c r="C3926">
        <v>-4.3462685049635384E-3</v>
      </c>
      <c r="L3926">
        <v>3902</v>
      </c>
      <c r="M3926">
        <v>2.4874776858965723E-2</v>
      </c>
      <c r="N3926">
        <v>-2.4874776858965723E-2</v>
      </c>
    </row>
    <row r="3927" spans="1:14" x14ac:dyDescent="0.45">
      <c r="A3927">
        <v>3903</v>
      </c>
      <c r="B3927">
        <v>1.8136123640324055E-2</v>
      </c>
      <c r="C3927">
        <v>-1.8136123640324055E-2</v>
      </c>
      <c r="L3927">
        <v>3903</v>
      </c>
      <c r="M3927">
        <v>1.2395804170852912E-2</v>
      </c>
      <c r="N3927">
        <v>-1.2395804170852912E-2</v>
      </c>
    </row>
    <row r="3928" spans="1:14" x14ac:dyDescent="0.45">
      <c r="A3928">
        <v>3904</v>
      </c>
      <c r="B3928">
        <v>2.3735799160185818E-2</v>
      </c>
      <c r="C3928">
        <v>-2.3735799160185818E-2</v>
      </c>
      <c r="L3928">
        <v>3904</v>
      </c>
      <c r="M3928">
        <v>7.8138463479756181E-3</v>
      </c>
      <c r="N3928">
        <v>-7.8138463479756181E-3</v>
      </c>
    </row>
    <row r="3929" spans="1:14" x14ac:dyDescent="0.45">
      <c r="A3929">
        <v>3905</v>
      </c>
      <c r="B3929">
        <v>1.3269115945490932E-2</v>
      </c>
      <c r="C3929">
        <v>-1.3269115945490932E-2</v>
      </c>
      <c r="L3929">
        <v>3905</v>
      </c>
      <c r="M3929">
        <v>1.3303749730224908E-2</v>
      </c>
      <c r="N3929">
        <v>-1.3303749730224908E-2</v>
      </c>
    </row>
    <row r="3930" spans="1:14" x14ac:dyDescent="0.45">
      <c r="A3930">
        <v>3906</v>
      </c>
      <c r="B3930">
        <v>1.3033615573160295E-2</v>
      </c>
      <c r="C3930">
        <v>-1.3033615573160295E-2</v>
      </c>
      <c r="L3930">
        <v>3906</v>
      </c>
      <c r="M3930">
        <v>1.3134829626155701E-2</v>
      </c>
      <c r="N3930">
        <v>-1.3134829626155701E-2</v>
      </c>
    </row>
    <row r="3931" spans="1:14" x14ac:dyDescent="0.45">
      <c r="A3931">
        <v>3907</v>
      </c>
      <c r="B3931">
        <v>2.1720962641357054E-2</v>
      </c>
      <c r="C3931">
        <v>-2.1720962641357054E-2</v>
      </c>
      <c r="L3931">
        <v>3907</v>
      </c>
      <c r="M3931">
        <v>5.6601150210932056E-3</v>
      </c>
      <c r="N3931">
        <v>-5.6601150210932056E-3</v>
      </c>
    </row>
    <row r="3932" spans="1:14" x14ac:dyDescent="0.45">
      <c r="A3932">
        <v>3908</v>
      </c>
      <c r="B3932">
        <v>2.185179618154074E-2</v>
      </c>
      <c r="C3932">
        <v>-2.185179618154074E-2</v>
      </c>
      <c r="L3932">
        <v>3908</v>
      </c>
      <c r="M3932">
        <v>5.3433898259634387E-3</v>
      </c>
      <c r="N3932">
        <v>-5.3433898259634387E-3</v>
      </c>
    </row>
    <row r="3933" spans="1:14" x14ac:dyDescent="0.45">
      <c r="A3933">
        <v>3909</v>
      </c>
      <c r="B3933">
        <v>1.9025791713573117E-2</v>
      </c>
      <c r="C3933">
        <v>-1.9025791713573117E-2</v>
      </c>
      <c r="L3933">
        <v>3909</v>
      </c>
      <c r="M3933">
        <v>7.0748208926728296E-3</v>
      </c>
      <c r="N3933">
        <v>-7.0748208926728296E-3</v>
      </c>
    </row>
    <row r="3934" spans="1:14" x14ac:dyDescent="0.45">
      <c r="A3934">
        <v>3910</v>
      </c>
      <c r="B3934">
        <v>5.1574364541023916E-3</v>
      </c>
      <c r="C3934">
        <v>-5.1574364541023916E-3</v>
      </c>
      <c r="L3934">
        <v>3910</v>
      </c>
      <c r="M3934">
        <v>1.8054627657171411E-2</v>
      </c>
      <c r="N3934">
        <v>-1.8054627657171411E-2</v>
      </c>
    </row>
    <row r="3935" spans="1:14" x14ac:dyDescent="0.45">
      <c r="A3935">
        <v>3911</v>
      </c>
      <c r="B3935">
        <v>4.1369348406696399E-3</v>
      </c>
      <c r="C3935">
        <v>-4.1369348406696399E-3</v>
      </c>
      <c r="L3935">
        <v>3911</v>
      </c>
      <c r="M3935">
        <v>1.8645848021413641E-2</v>
      </c>
      <c r="N3935">
        <v>-1.8645848021413641E-2</v>
      </c>
    </row>
    <row r="3936" spans="1:14" x14ac:dyDescent="0.45">
      <c r="A3936">
        <v>3912</v>
      </c>
      <c r="B3936">
        <v>1.496995196787885E-2</v>
      </c>
      <c r="C3936">
        <v>-1.496995196787885E-2</v>
      </c>
      <c r="L3936">
        <v>3912</v>
      </c>
      <c r="M3936">
        <v>8.9118270244254762E-3</v>
      </c>
      <c r="N3936">
        <v>-8.9118270244254762E-3</v>
      </c>
    </row>
    <row r="3937" spans="1:14" x14ac:dyDescent="0.45">
      <c r="A3937">
        <v>3913</v>
      </c>
      <c r="B3937">
        <v>1.7037121902781092E-2</v>
      </c>
      <c r="C3937">
        <v>-1.7037121902781092E-2</v>
      </c>
      <c r="L3937">
        <v>3913</v>
      </c>
      <c r="M3937">
        <v>6.6314056194911562E-3</v>
      </c>
      <c r="N3937">
        <v>-6.6314056194911562E-3</v>
      </c>
    </row>
    <row r="3938" spans="1:14" x14ac:dyDescent="0.45">
      <c r="A3938">
        <v>3914</v>
      </c>
      <c r="B3938">
        <v>-3.3990770739106817E-3</v>
      </c>
      <c r="C3938">
        <v>3.3990770739106817E-3</v>
      </c>
      <c r="L3938">
        <v>3914</v>
      </c>
      <c r="M3938">
        <v>2.3037770727213074E-2</v>
      </c>
      <c r="N3938">
        <v>-2.3037770727213074E-2</v>
      </c>
    </row>
    <row r="3939" spans="1:14" x14ac:dyDescent="0.45">
      <c r="A3939">
        <v>3915</v>
      </c>
      <c r="B3939">
        <v>5.0527696219554424E-3</v>
      </c>
      <c r="C3939">
        <v>-5.0527696219554424E-3</v>
      </c>
      <c r="L3939">
        <v>3915</v>
      </c>
      <c r="M3939">
        <v>1.5351905992064069E-2</v>
      </c>
      <c r="N3939">
        <v>-1.5351905992064069E-2</v>
      </c>
    </row>
    <row r="3940" spans="1:14" x14ac:dyDescent="0.45">
      <c r="A3940">
        <v>3916</v>
      </c>
      <c r="B3940">
        <v>1.7377289107258675E-2</v>
      </c>
      <c r="C3940">
        <v>-1.7377289107258675E-2</v>
      </c>
      <c r="L3940">
        <v>3916</v>
      </c>
      <c r="M3940">
        <v>4.8155145007471607E-3</v>
      </c>
      <c r="N3940">
        <v>-4.8155145007471607E-3</v>
      </c>
    </row>
    <row r="3941" spans="1:14" x14ac:dyDescent="0.45">
      <c r="A3941">
        <v>3917</v>
      </c>
      <c r="B3941">
        <v>1.5153118924136011E-2</v>
      </c>
      <c r="C3941">
        <v>-1.5153118924136011E-2</v>
      </c>
      <c r="L3941">
        <v>3917</v>
      </c>
      <c r="M3941">
        <v>6.399140476395994E-3</v>
      </c>
      <c r="N3941">
        <v>-6.399140476395994E-3</v>
      </c>
    </row>
    <row r="3942" spans="1:14" x14ac:dyDescent="0.45">
      <c r="A3942">
        <v>3918</v>
      </c>
      <c r="B3942">
        <v>1.0887945514147844E-2</v>
      </c>
      <c r="C3942">
        <v>-1.0887945514147844E-2</v>
      </c>
      <c r="L3942">
        <v>3918</v>
      </c>
      <c r="M3942">
        <v>9.8197725837974748E-3</v>
      </c>
      <c r="N3942">
        <v>-9.8197725837974748E-3</v>
      </c>
    </row>
    <row r="3943" spans="1:14" x14ac:dyDescent="0.45">
      <c r="A3943">
        <v>3919</v>
      </c>
      <c r="B3943">
        <v>1.7167955442964775E-2</v>
      </c>
      <c r="C3943">
        <v>-1.7167955442964775E-2</v>
      </c>
      <c r="L3943">
        <v>3919</v>
      </c>
      <c r="M3943">
        <v>3.8019938763319073E-3</v>
      </c>
      <c r="N3943">
        <v>-3.8019938763319073E-3</v>
      </c>
    </row>
    <row r="3944" spans="1:14" x14ac:dyDescent="0.45">
      <c r="A3944">
        <v>3920</v>
      </c>
      <c r="B3944">
        <v>5.9424376952045086E-3</v>
      </c>
      <c r="C3944">
        <v>-5.9424376952045086E-3</v>
      </c>
      <c r="L3944">
        <v>3920</v>
      </c>
      <c r="M3944">
        <v>1.2564724274922119E-2</v>
      </c>
      <c r="N3944">
        <v>-1.2564724274922119E-2</v>
      </c>
    </row>
    <row r="3945" spans="1:14" x14ac:dyDescent="0.45">
      <c r="A3945">
        <v>3921</v>
      </c>
      <c r="B3945">
        <v>3.011766395089939E-3</v>
      </c>
      <c r="C3945">
        <v>-3.011766395089939E-3</v>
      </c>
      <c r="L3945">
        <v>3921</v>
      </c>
      <c r="M3945">
        <v>1.4570650510743976E-2</v>
      </c>
      <c r="N3945">
        <v>-1.4570650510743976E-2</v>
      </c>
    </row>
    <row r="3946" spans="1:14" x14ac:dyDescent="0.45">
      <c r="A3946">
        <v>3922</v>
      </c>
      <c r="B3946">
        <v>1.39494503544461E-2</v>
      </c>
      <c r="C3946">
        <v>-1.39494503544461E-2</v>
      </c>
      <c r="L3946">
        <v>3922</v>
      </c>
      <c r="M3946">
        <v>5.6390000080845538E-3</v>
      </c>
      <c r="N3946">
        <v>-5.6390000080845538E-3</v>
      </c>
    </row>
    <row r="3947" spans="1:14" x14ac:dyDescent="0.45">
      <c r="A3947">
        <v>3923</v>
      </c>
      <c r="B3947">
        <v>1.2062635405550703E-3</v>
      </c>
      <c r="C3947">
        <v>-1.2062635405550703E-3</v>
      </c>
      <c r="L3947">
        <v>3923</v>
      </c>
      <c r="M3947">
        <v>1.5879781317280343E-2</v>
      </c>
      <c r="N3947">
        <v>-1.5879781317280343E-2</v>
      </c>
    </row>
    <row r="3948" spans="1:14" x14ac:dyDescent="0.45">
      <c r="A3948">
        <v>3924</v>
      </c>
      <c r="B3948">
        <v>8.2712747104741208E-3</v>
      </c>
      <c r="C3948">
        <v>-8.2712747104741208E-3</v>
      </c>
      <c r="L3948">
        <v>3924</v>
      </c>
      <c r="M3948">
        <v>9.7986575707888247E-3</v>
      </c>
      <c r="N3948">
        <v>-9.7986575707888247E-3</v>
      </c>
    </row>
    <row r="3949" spans="1:14" x14ac:dyDescent="0.45">
      <c r="A3949">
        <v>3925</v>
      </c>
      <c r="B3949">
        <v>-9.9173993453085564E-4</v>
      </c>
      <c r="C3949">
        <v>9.9173993453085564E-4</v>
      </c>
      <c r="L3949">
        <v>3925</v>
      </c>
      <c r="M3949">
        <v>1.6597691759574481E-2</v>
      </c>
      <c r="N3949">
        <v>-1.6597691759574481E-2</v>
      </c>
    </row>
    <row r="3950" spans="1:14" x14ac:dyDescent="0.45">
      <c r="A3950">
        <v>3926</v>
      </c>
      <c r="B3950">
        <v>9.9721107328620412E-3</v>
      </c>
      <c r="C3950">
        <v>-9.9721107328620412E-3</v>
      </c>
      <c r="L3950">
        <v>3926</v>
      </c>
      <c r="M3950">
        <v>6.5891755934738543E-3</v>
      </c>
      <c r="N3950">
        <v>-6.5891755934738543E-3</v>
      </c>
    </row>
    <row r="3951" spans="1:14" x14ac:dyDescent="0.45">
      <c r="A3951">
        <v>3927</v>
      </c>
      <c r="B3951">
        <v>1.8188457056397531E-2</v>
      </c>
      <c r="C3951">
        <v>-1.8188457056397531E-2</v>
      </c>
      <c r="L3951">
        <v>3927</v>
      </c>
      <c r="M3951">
        <v>-6.2053504251246942E-5</v>
      </c>
      <c r="N3951">
        <v>6.2053504251246942E-5</v>
      </c>
    </row>
    <row r="3952" spans="1:14" x14ac:dyDescent="0.45">
      <c r="A3952">
        <v>3928</v>
      </c>
      <c r="B3952">
        <v>-7.8735841481927474E-3</v>
      </c>
      <c r="C3952">
        <v>7.8735841481927474E-3</v>
      </c>
      <c r="L3952">
        <v>3928</v>
      </c>
      <c r="M3952">
        <v>2.0271704023079776E-2</v>
      </c>
      <c r="N3952">
        <v>-2.0271704023079776E-2</v>
      </c>
    </row>
    <row r="3953" spans="1:14" x14ac:dyDescent="0.45">
      <c r="A3953">
        <v>3929</v>
      </c>
      <c r="B3953">
        <v>9.1347760756864491E-3</v>
      </c>
      <c r="C3953">
        <v>-9.1347760756864491E-3</v>
      </c>
      <c r="L3953">
        <v>3929</v>
      </c>
      <c r="M3953">
        <v>6.2935654113527384E-3</v>
      </c>
      <c r="N3953">
        <v>-6.2935654113527384E-3</v>
      </c>
    </row>
    <row r="3954" spans="1:14" x14ac:dyDescent="0.45">
      <c r="A3954">
        <v>3930</v>
      </c>
      <c r="B3954">
        <v>4.581768877294173E-3</v>
      </c>
      <c r="C3954">
        <v>-4.581768877294173E-3</v>
      </c>
      <c r="L3954">
        <v>3930</v>
      </c>
      <c r="M3954">
        <v>9.6086224537109636E-3</v>
      </c>
      <c r="N3954">
        <v>-9.6086224537109636E-3</v>
      </c>
    </row>
    <row r="3955" spans="1:14" x14ac:dyDescent="0.45">
      <c r="A3955">
        <v>3931</v>
      </c>
      <c r="B3955">
        <v>2.1354628728842737E-2</v>
      </c>
      <c r="C3955">
        <v>-2.1354628728842737E-2</v>
      </c>
      <c r="L3955">
        <v>3931</v>
      </c>
      <c r="M3955">
        <v>-4.1794810409382143E-3</v>
      </c>
      <c r="N3955">
        <v>4.1794810409382143E-3</v>
      </c>
    </row>
    <row r="3956" spans="1:14" x14ac:dyDescent="0.45">
      <c r="A3956">
        <v>3932</v>
      </c>
      <c r="B3956">
        <v>1.6304454077752446E-2</v>
      </c>
      <c r="C3956">
        <v>-1.6304454077752446E-2</v>
      </c>
      <c r="L3956">
        <v>3932</v>
      </c>
      <c r="M3956">
        <v>-8.0107895955403626E-4</v>
      </c>
      <c r="N3956">
        <v>8.0107895955403626E-4</v>
      </c>
    </row>
    <row r="3957" spans="1:14" x14ac:dyDescent="0.45">
      <c r="A3957">
        <v>3933</v>
      </c>
      <c r="B3957">
        <v>-7.5595836517519006E-3</v>
      </c>
      <c r="C3957">
        <v>7.5595836517519006E-3</v>
      </c>
      <c r="L3957">
        <v>3933</v>
      </c>
      <c r="M3957">
        <v>1.7083337058773459E-2</v>
      </c>
      <c r="N3957">
        <v>-1.7083337058773459E-2</v>
      </c>
    </row>
    <row r="3958" spans="1:14" x14ac:dyDescent="0.45">
      <c r="A3958">
        <v>3934</v>
      </c>
      <c r="B3958">
        <v>2.1482650298776116E-3</v>
      </c>
      <c r="C3958">
        <v>-2.1482650298776116E-3</v>
      </c>
      <c r="L3958">
        <v>3934</v>
      </c>
      <c r="M3958">
        <v>9.1229771545119874E-3</v>
      </c>
      <c r="N3958">
        <v>-9.1229771545119874E-3</v>
      </c>
    </row>
    <row r="3959" spans="1:14" x14ac:dyDescent="0.45">
      <c r="A3959">
        <v>3935</v>
      </c>
      <c r="B3959">
        <v>1.8342645334367639E-3</v>
      </c>
      <c r="C3959">
        <v>-1.8342645334367639E-3</v>
      </c>
      <c r="L3959">
        <v>3935</v>
      </c>
      <c r="M3959">
        <v>8.9751720634514299E-3</v>
      </c>
      <c r="N3959">
        <v>-8.9751720634514299E-3</v>
      </c>
    </row>
    <row r="3960" spans="1:14" x14ac:dyDescent="0.45">
      <c r="A3960">
        <v>3936</v>
      </c>
      <c r="B3960">
        <v>-1.9517769224540814E-2</v>
      </c>
      <c r="C3960">
        <v>1.9517769224540814E-2</v>
      </c>
      <c r="L3960">
        <v>3936</v>
      </c>
      <c r="M3960">
        <v>2.5951642522406927E-2</v>
      </c>
      <c r="N3960">
        <v>-2.5951642522406927E-2</v>
      </c>
    </row>
    <row r="3961" spans="1:14" x14ac:dyDescent="0.45">
      <c r="A3961">
        <v>3937</v>
      </c>
      <c r="B3961">
        <v>-4.969079556114914E-3</v>
      </c>
      <c r="C3961">
        <v>4.969079556114914E-3</v>
      </c>
      <c r="L3961">
        <v>3937</v>
      </c>
      <c r="M3961">
        <v>1.3620474925354675E-2</v>
      </c>
      <c r="N3961">
        <v>-1.3620474925354675E-2</v>
      </c>
    </row>
    <row r="3962" spans="1:14" x14ac:dyDescent="0.45">
      <c r="A3962">
        <v>3938</v>
      </c>
      <c r="B3962">
        <v>1.2745781784756187E-2</v>
      </c>
      <c r="C3962">
        <v>-1.2745781784756187E-2</v>
      </c>
      <c r="L3962">
        <v>3938</v>
      </c>
      <c r="M3962">
        <v>-8.8553901158864006E-4</v>
      </c>
      <c r="N3962">
        <v>8.8553901158864006E-4</v>
      </c>
    </row>
    <row r="3963" spans="1:14" x14ac:dyDescent="0.45">
      <c r="A3963">
        <v>3939</v>
      </c>
      <c r="B3963">
        <v>3.1687666433103624E-3</v>
      </c>
      <c r="C3963">
        <v>-3.1687666433103624E-3</v>
      </c>
      <c r="L3963">
        <v>3939</v>
      </c>
      <c r="M3963">
        <v>5.8290351251624141E-3</v>
      </c>
      <c r="N3963">
        <v>-5.8290351251624141E-3</v>
      </c>
    </row>
    <row r="3964" spans="1:14" x14ac:dyDescent="0.45">
      <c r="A3964">
        <v>3940</v>
      </c>
      <c r="B3964">
        <v>1.7795956435846472E-2</v>
      </c>
      <c r="C3964">
        <v>-1.7795956435846472E-2</v>
      </c>
      <c r="L3964">
        <v>3940</v>
      </c>
      <c r="M3964">
        <v>-6.3120973548119767E-3</v>
      </c>
      <c r="N3964">
        <v>6.3120973548119767E-3</v>
      </c>
    </row>
    <row r="3965" spans="1:14" x14ac:dyDescent="0.45">
      <c r="A3965">
        <v>3941</v>
      </c>
      <c r="B3965">
        <v>2.0360293823446719E-2</v>
      </c>
      <c r="C3965">
        <v>-2.0360293823446719E-2</v>
      </c>
      <c r="L3965">
        <v>3941</v>
      </c>
      <c r="M3965">
        <v>-8.4024836426684381E-3</v>
      </c>
      <c r="N3965">
        <v>8.4024836426684381E-3</v>
      </c>
    </row>
    <row r="3966" spans="1:14" x14ac:dyDescent="0.45">
      <c r="A3966">
        <v>3942</v>
      </c>
      <c r="B3966">
        <v>1.39494503544461E-2</v>
      </c>
      <c r="C3966">
        <v>-1.39494503544461E-2</v>
      </c>
      <c r="L3966">
        <v>3942</v>
      </c>
      <c r="M3966">
        <v>-3.4826856116527286E-3</v>
      </c>
      <c r="N3966">
        <v>3.4826856116527286E-3</v>
      </c>
    </row>
    <row r="3967" spans="1:14" x14ac:dyDescent="0.45">
      <c r="A3967">
        <v>3943</v>
      </c>
      <c r="B3967">
        <v>-1.4889073872288629E-3</v>
      </c>
      <c r="C3967">
        <v>1.4889073872288629E-3</v>
      </c>
      <c r="L3967">
        <v>3943</v>
      </c>
      <c r="M3967">
        <v>8.9118270244254762E-3</v>
      </c>
      <c r="N3967">
        <v>-8.9118270244254762E-3</v>
      </c>
    </row>
    <row r="3968" spans="1:14" x14ac:dyDescent="0.45">
      <c r="A3968">
        <v>3944</v>
      </c>
      <c r="B3968">
        <v>9.8674439007150928E-3</v>
      </c>
      <c r="C3968">
        <v>-9.8674439007150928E-3</v>
      </c>
      <c r="L3968">
        <v>3944</v>
      </c>
      <c r="M3968">
        <v>-8.6442399857998998E-4</v>
      </c>
      <c r="N3968">
        <v>8.6442399857998998E-4</v>
      </c>
    </row>
    <row r="3969" spans="1:14" x14ac:dyDescent="0.45">
      <c r="A3969">
        <v>3945</v>
      </c>
      <c r="B3969">
        <v>-1.1487401827512799E-3</v>
      </c>
      <c r="C3969">
        <v>1.1487401827512799E-3</v>
      </c>
      <c r="L3969">
        <v>3945</v>
      </c>
      <c r="M3969">
        <v>7.8983064000102236E-3</v>
      </c>
      <c r="N3969">
        <v>-7.8983064000102236E-3</v>
      </c>
    </row>
    <row r="3970" spans="1:14" x14ac:dyDescent="0.45">
      <c r="A3970">
        <v>3946</v>
      </c>
      <c r="B3970">
        <v>-9.626753586654142E-3</v>
      </c>
      <c r="C3970">
        <v>9.626753586654142E-3</v>
      </c>
      <c r="L3970">
        <v>3946</v>
      </c>
      <c r="M3970">
        <v>1.2606954300939423E-2</v>
      </c>
      <c r="N3970">
        <v>-1.2606954300939423E-2</v>
      </c>
    </row>
    <row r="3971" spans="1:14" x14ac:dyDescent="0.45">
      <c r="A3971">
        <v>3947</v>
      </c>
      <c r="B3971">
        <v>4.8957693737350198E-3</v>
      </c>
      <c r="C3971">
        <v>-4.8957693737350198E-3</v>
      </c>
      <c r="L3971">
        <v>3947</v>
      </c>
      <c r="M3971">
        <v>8.6700706812940179E-4</v>
      </c>
      <c r="N3971">
        <v>-8.6700706812940179E-4</v>
      </c>
    </row>
    <row r="3972" spans="1:14" x14ac:dyDescent="0.45">
      <c r="A3972">
        <v>3948</v>
      </c>
      <c r="B3972">
        <v>-1.3368592835907562E-2</v>
      </c>
      <c r="C3972">
        <v>1.3368592835907562E-2</v>
      </c>
      <c r="L3972">
        <v>3948</v>
      </c>
      <c r="M3972">
        <v>1.5394136018081369E-2</v>
      </c>
      <c r="N3972">
        <v>-1.5394136018081369E-2</v>
      </c>
    </row>
    <row r="3973" spans="1:14" x14ac:dyDescent="0.45">
      <c r="A3973">
        <v>3949</v>
      </c>
      <c r="B3973">
        <v>-4.9738445208316086E-5</v>
      </c>
      <c r="C3973">
        <v>4.9738445208316086E-5</v>
      </c>
      <c r="L3973">
        <v>3949</v>
      </c>
      <c r="M3973">
        <v>4.3087541885395344E-3</v>
      </c>
      <c r="N3973">
        <v>-4.3087541885395344E-3</v>
      </c>
    </row>
    <row r="3974" spans="1:14" x14ac:dyDescent="0.45">
      <c r="A3974">
        <v>3950</v>
      </c>
      <c r="B3974">
        <v>6.2564381916453554E-3</v>
      </c>
      <c r="C3974">
        <v>-6.2564381916453554E-3</v>
      </c>
      <c r="L3974">
        <v>3950</v>
      </c>
      <c r="M3974">
        <v>-9.4888405061459378E-4</v>
      </c>
      <c r="N3974">
        <v>9.4888405061459378E-4</v>
      </c>
    </row>
    <row r="3975" spans="1:14" x14ac:dyDescent="0.45">
      <c r="A3975">
        <v>3951</v>
      </c>
      <c r="B3975">
        <v>-2.7972427890657243E-3</v>
      </c>
      <c r="C3975">
        <v>2.7972427890657243E-3</v>
      </c>
      <c r="L3975">
        <v>3951</v>
      </c>
      <c r="M3975">
        <v>6.2935654113527384E-3</v>
      </c>
      <c r="N3975">
        <v>-6.2935654113527384E-3</v>
      </c>
    </row>
    <row r="3976" spans="1:14" x14ac:dyDescent="0.45">
      <c r="A3976">
        <v>3952</v>
      </c>
      <c r="B3976">
        <v>-1.1510756565299219E-2</v>
      </c>
      <c r="C3976">
        <v>1.1510756565299219E-2</v>
      </c>
      <c r="L3976">
        <v>3952</v>
      </c>
      <c r="M3976">
        <v>1.1762353780593378E-2</v>
      </c>
      <c r="N3976">
        <v>-1.1762353780593378E-2</v>
      </c>
    </row>
    <row r="3977" spans="1:14" x14ac:dyDescent="0.45">
      <c r="A3977">
        <v>3953</v>
      </c>
      <c r="B3977">
        <v>9.9692987626117356E-4</v>
      </c>
      <c r="C3977">
        <v>-9.9692987626117356E-4</v>
      </c>
      <c r="L3977">
        <v>3953</v>
      </c>
      <c r="M3977">
        <v>1.648262549449493E-3</v>
      </c>
      <c r="N3977">
        <v>-1.648262549449493E-3</v>
      </c>
    </row>
    <row r="3978" spans="1:14" x14ac:dyDescent="0.45">
      <c r="A3978">
        <v>3954</v>
      </c>
      <c r="B3978">
        <v>-4.8644127239679657E-3</v>
      </c>
      <c r="C3978">
        <v>4.8644127239679657E-3</v>
      </c>
      <c r="L3978">
        <v>3954</v>
      </c>
      <c r="M3978">
        <v>5.3645048389720897E-3</v>
      </c>
      <c r="N3978">
        <v>-5.3645048389720897E-3</v>
      </c>
    </row>
    <row r="3979" spans="1:14" x14ac:dyDescent="0.45">
      <c r="A3979">
        <v>3955</v>
      </c>
      <c r="B3979">
        <v>-1.8314100654850896E-2</v>
      </c>
      <c r="C3979">
        <v>1.8314100654850896E-2</v>
      </c>
      <c r="L3979">
        <v>3955</v>
      </c>
      <c r="M3979">
        <v>1.5351905992064069E-2</v>
      </c>
      <c r="N3979">
        <v>-1.5351905992064069E-2</v>
      </c>
    </row>
    <row r="3980" spans="1:14" x14ac:dyDescent="0.45">
      <c r="A3980">
        <v>3956</v>
      </c>
      <c r="B3980">
        <v>-6.434415206172198E-3</v>
      </c>
      <c r="C3980">
        <v>6.434415206172198E-3</v>
      </c>
      <c r="L3980">
        <v>3956</v>
      </c>
      <c r="M3980">
        <v>5.6812300341018565E-3</v>
      </c>
      <c r="N3980">
        <v>-5.6812300341018565E-3</v>
      </c>
    </row>
    <row r="3981" spans="1:14" x14ac:dyDescent="0.45">
      <c r="A3981">
        <v>3957</v>
      </c>
      <c r="B3981">
        <v>5.2882699942860779E-3</v>
      </c>
      <c r="C3981">
        <v>-5.2882699942860779E-3</v>
      </c>
      <c r="L3981">
        <v>3957</v>
      </c>
      <c r="M3981">
        <v>-3.9894459238603549E-3</v>
      </c>
      <c r="N3981">
        <v>3.9894459238603549E-3</v>
      </c>
    </row>
    <row r="3982" spans="1:14" x14ac:dyDescent="0.45">
      <c r="A3982">
        <v>3958</v>
      </c>
      <c r="B3982">
        <v>-2.3290540146547571E-4</v>
      </c>
      <c r="C3982">
        <v>2.3290540146547571E-4</v>
      </c>
      <c r="L3982">
        <v>3958</v>
      </c>
      <c r="M3982">
        <v>2.9690171689582181E-4</v>
      </c>
      <c r="N3982">
        <v>-2.9690171689582181E-4</v>
      </c>
    </row>
    <row r="3983" spans="1:14" x14ac:dyDescent="0.45">
      <c r="A3983">
        <v>3959</v>
      </c>
      <c r="B3983">
        <v>3.4276217534274286E-4</v>
      </c>
      <c r="C3983">
        <v>-3.4276217534274286E-4</v>
      </c>
      <c r="L3983">
        <v>3959</v>
      </c>
      <c r="M3983">
        <v>-1.3078392717616625E-3</v>
      </c>
      <c r="N3983">
        <v>1.3078392717616625E-3</v>
      </c>
    </row>
    <row r="3984" spans="1:14" x14ac:dyDescent="0.45">
      <c r="A3984">
        <v>3960</v>
      </c>
      <c r="B3984">
        <v>-9.3127530902132934E-3</v>
      </c>
      <c r="C3984">
        <v>9.3127530902132934E-3</v>
      </c>
      <c r="L3984">
        <v>3960</v>
      </c>
      <c r="M3984">
        <v>6.1457603202921809E-3</v>
      </c>
      <c r="N3984">
        <v>-6.1457603202921809E-3</v>
      </c>
    </row>
    <row r="3985" spans="1:14" x14ac:dyDescent="0.45">
      <c r="A3985">
        <v>3961</v>
      </c>
      <c r="B3985">
        <v>6.4396051479025159E-3</v>
      </c>
      <c r="C3985">
        <v>-6.4396051479025159E-3</v>
      </c>
      <c r="L3985">
        <v>3961</v>
      </c>
      <c r="M3985">
        <v>-7.3889630182531829E-3</v>
      </c>
      <c r="N3985">
        <v>7.3889630182531829E-3</v>
      </c>
    </row>
    <row r="3986" spans="1:14" x14ac:dyDescent="0.45">
      <c r="A3986">
        <v>3962</v>
      </c>
      <c r="B3986">
        <v>1.595952190855815E-4</v>
      </c>
      <c r="C3986">
        <v>-1.595952190855815E-4</v>
      </c>
      <c r="L3986">
        <v>3962</v>
      </c>
      <c r="M3986">
        <v>-3.2504204685575655E-3</v>
      </c>
      <c r="N3986">
        <v>3.2504204685575655E-3</v>
      </c>
    </row>
    <row r="3987" spans="1:14" x14ac:dyDescent="0.45">
      <c r="A3987">
        <v>3963</v>
      </c>
      <c r="B3987">
        <v>7.6142950393053802E-4</v>
      </c>
      <c r="C3987">
        <v>-7.6142950393053802E-4</v>
      </c>
      <c r="L3987">
        <v>3963</v>
      </c>
      <c r="M3987">
        <v>-3.8627558458084474E-3</v>
      </c>
      <c r="N3987">
        <v>3.8627558458084474E-3</v>
      </c>
    </row>
    <row r="3988" spans="1:14" x14ac:dyDescent="0.45">
      <c r="A3988">
        <v>3964</v>
      </c>
      <c r="B3988">
        <v>-1.3525593084127987E-2</v>
      </c>
      <c r="C3988">
        <v>1.3525593084127987E-2</v>
      </c>
      <c r="L3988">
        <v>3964</v>
      </c>
      <c r="M3988">
        <v>6.3569104503786921E-3</v>
      </c>
      <c r="N3988">
        <v>-6.3569104503786921E-3</v>
      </c>
    </row>
    <row r="3989" spans="1:14" x14ac:dyDescent="0.45">
      <c r="A3989">
        <v>3965</v>
      </c>
      <c r="B3989">
        <v>-5.0475796802251262E-3</v>
      </c>
      <c r="C3989">
        <v>5.0475796802251262E-3</v>
      </c>
      <c r="L3989">
        <v>3965</v>
      </c>
      <c r="M3989">
        <v>-1.8145995839692905E-3</v>
      </c>
      <c r="N3989">
        <v>1.8145995839692905E-3</v>
      </c>
    </row>
    <row r="3990" spans="1:14" x14ac:dyDescent="0.45">
      <c r="A3990">
        <v>3966</v>
      </c>
      <c r="B3990">
        <v>-1.2272403068614903E-3</v>
      </c>
      <c r="C3990">
        <v>1.2272403068614903E-3</v>
      </c>
      <c r="L3990">
        <v>3966</v>
      </c>
      <c r="M3990">
        <v>-5.4463818214572817E-3</v>
      </c>
      <c r="N3990">
        <v>5.4463818214572817E-3</v>
      </c>
    </row>
    <row r="3991" spans="1:14" x14ac:dyDescent="0.45">
      <c r="A3991">
        <v>3967</v>
      </c>
      <c r="B3991">
        <v>-1.3842405550819146E-3</v>
      </c>
      <c r="C3991">
        <v>1.3842405550819146E-3</v>
      </c>
      <c r="L3991">
        <v>3967</v>
      </c>
      <c r="M3991">
        <v>-5.319691743405376E-3</v>
      </c>
      <c r="N3991">
        <v>5.319691743405376E-3</v>
      </c>
    </row>
    <row r="3992" spans="1:14" x14ac:dyDescent="0.45">
      <c r="A3992">
        <v>3968</v>
      </c>
      <c r="B3992">
        <v>1.1800968325183341E-3</v>
      </c>
      <c r="C3992">
        <v>-1.1800968325183341E-3</v>
      </c>
      <c r="L3992">
        <v>3968</v>
      </c>
      <c r="M3992">
        <v>-7.4734230702877885E-3</v>
      </c>
      <c r="N3992">
        <v>7.4734230702877885E-3</v>
      </c>
    </row>
    <row r="3993" spans="1:14" x14ac:dyDescent="0.45">
      <c r="A3993">
        <v>3969</v>
      </c>
      <c r="B3993">
        <v>-5.5970805489966077E-3</v>
      </c>
      <c r="C3993">
        <v>5.5970805489966077E-3</v>
      </c>
      <c r="L3993">
        <v>3969</v>
      </c>
      <c r="M3993">
        <v>-2.300244883168265E-3</v>
      </c>
      <c r="N3993">
        <v>2.300244883168265E-3</v>
      </c>
    </row>
    <row r="3994" spans="1:14" x14ac:dyDescent="0.45">
      <c r="A3994">
        <v>3970</v>
      </c>
      <c r="B3994">
        <v>-6.4082484981354618E-3</v>
      </c>
      <c r="C3994">
        <v>6.4082484981354618E-3</v>
      </c>
      <c r="L3994">
        <v>3970</v>
      </c>
      <c r="M3994">
        <v>-1.6456794799000812E-3</v>
      </c>
      <c r="N3994">
        <v>1.6456794799000812E-3</v>
      </c>
    </row>
    <row r="3995" spans="1:14" x14ac:dyDescent="0.45">
      <c r="A3995">
        <v>3971</v>
      </c>
      <c r="B3995">
        <v>2.4099321102449833E-3</v>
      </c>
      <c r="C3995">
        <v>-2.4099321102449833E-3</v>
      </c>
      <c r="L3995">
        <v>3971</v>
      </c>
      <c r="M3995">
        <v>-9.3948892540750388E-3</v>
      </c>
      <c r="N3995">
        <v>9.3948892540750388E-3</v>
      </c>
    </row>
    <row r="3996" spans="1:14" x14ac:dyDescent="0.45">
      <c r="A3996">
        <v>3972</v>
      </c>
      <c r="B3996">
        <v>-1.868043456736522E-2</v>
      </c>
      <c r="C3996">
        <v>1.868043456736522E-2</v>
      </c>
      <c r="L3996">
        <v>3972</v>
      </c>
      <c r="M3996">
        <v>7.6026962178891077E-3</v>
      </c>
      <c r="N3996">
        <v>-7.6026962178891077E-3</v>
      </c>
    </row>
    <row r="3997" spans="1:14" x14ac:dyDescent="0.45">
      <c r="A3997">
        <v>3973</v>
      </c>
      <c r="B3997">
        <v>-2.2657774188949278E-2</v>
      </c>
      <c r="C3997">
        <v>2.2657774188949278E-2</v>
      </c>
      <c r="L3997">
        <v>3973</v>
      </c>
      <c r="M3997">
        <v>3.3585786031502338E-3</v>
      </c>
      <c r="N3997">
        <v>-3.3585786031502338E-3</v>
      </c>
    </row>
    <row r="3998" spans="1:14" x14ac:dyDescent="0.45">
      <c r="A3998">
        <v>3974</v>
      </c>
      <c r="B3998">
        <v>-3.7392442783882648E-3</v>
      </c>
      <c r="C3998">
        <v>3.7392442783882648E-3</v>
      </c>
      <c r="L3998">
        <v>3974</v>
      </c>
      <c r="M3998">
        <v>-1.3258936634658193E-2</v>
      </c>
      <c r="N3998">
        <v>1.3258936634658193E-2</v>
      </c>
    </row>
    <row r="3999" spans="1:14" x14ac:dyDescent="0.45">
      <c r="A3999">
        <v>3975</v>
      </c>
      <c r="B3999">
        <v>-2.3524087524411912E-3</v>
      </c>
      <c r="C3999">
        <v>2.3524087524411912E-3</v>
      </c>
      <c r="L3999">
        <v>3975</v>
      </c>
      <c r="M3999">
        <v>-1.5644933104635772E-2</v>
      </c>
      <c r="N3999">
        <v>1.5644933104635772E-2</v>
      </c>
    </row>
    <row r="4000" spans="1:14" x14ac:dyDescent="0.45">
      <c r="A4000">
        <v>3976</v>
      </c>
      <c r="B4000">
        <v>-8.6585853892948619E-3</v>
      </c>
      <c r="C4000">
        <v>8.6585853892948619E-3</v>
      </c>
      <c r="L4000">
        <v>3976</v>
      </c>
      <c r="M4000">
        <v>-1.9382290407167015E-2</v>
      </c>
      <c r="N4000">
        <v>1.9382290407167015E-2</v>
      </c>
    </row>
    <row r="4001" spans="1:14" x14ac:dyDescent="0.45">
      <c r="A4001">
        <v>3977</v>
      </c>
      <c r="B4001">
        <v>-8.1090845205233821E-3</v>
      </c>
      <c r="C4001">
        <v>8.1090845205233821E-3</v>
      </c>
      <c r="L4001">
        <v>3977</v>
      </c>
      <c r="M4001">
        <v>-2.195832199422245E-2</v>
      </c>
      <c r="N4001">
        <v>2.195832199422245E-2</v>
      </c>
    </row>
    <row r="4002" spans="1:14" x14ac:dyDescent="0.45">
      <c r="A4002">
        <v>3978</v>
      </c>
      <c r="B4002">
        <v>-1.2164924266217651E-2</v>
      </c>
      <c r="C4002">
        <v>1.2164924266217651E-2</v>
      </c>
      <c r="L4002">
        <v>3978</v>
      </c>
      <c r="M4002">
        <v>-1.967790058928813E-2</v>
      </c>
      <c r="N4002">
        <v>1.967790058928813E-2</v>
      </c>
    </row>
    <row r="4003" spans="1:14" x14ac:dyDescent="0.45">
      <c r="A4003">
        <v>3979</v>
      </c>
      <c r="B4003">
        <v>-1.3002258923393241E-2</v>
      </c>
      <c r="C4003">
        <v>1.3002258923393241E-2</v>
      </c>
      <c r="L4003">
        <v>3979</v>
      </c>
      <c r="M4003">
        <v>-1.9762360641322738E-2</v>
      </c>
      <c r="N4003">
        <v>1.9762360641322738E-2</v>
      </c>
    </row>
    <row r="4004" spans="1:14" x14ac:dyDescent="0.45">
      <c r="A4004">
        <v>3980</v>
      </c>
      <c r="B4004">
        <v>-1.6377764260132342E-2</v>
      </c>
      <c r="C4004">
        <v>1.6377764260132342E-2</v>
      </c>
      <c r="L4004">
        <v>3980</v>
      </c>
      <c r="M4004">
        <v>-2.0163545888487108E-2</v>
      </c>
      <c r="N4004">
        <v>2.0163545888487108E-2</v>
      </c>
    </row>
    <row r="4005" spans="1:14" x14ac:dyDescent="0.45">
      <c r="A4005">
        <v>3981</v>
      </c>
      <c r="B4005">
        <v>-1.92299354361367E-2</v>
      </c>
      <c r="C4005">
        <v>1.92299354361367E-2</v>
      </c>
      <c r="L4005">
        <v>3981</v>
      </c>
      <c r="M4005">
        <v>-1.9720130615305434E-2</v>
      </c>
      <c r="N4005">
        <v>1.9720130615305434E-2</v>
      </c>
    </row>
    <row r="4006" spans="1:14" x14ac:dyDescent="0.45">
      <c r="A4006">
        <v>3982</v>
      </c>
      <c r="B4006">
        <v>4.9457673160298511E-2</v>
      </c>
      <c r="C4006">
        <v>-4.9457673160298511E-2</v>
      </c>
      <c r="L4006">
        <v>3982</v>
      </c>
      <c r="M4006">
        <v>2.9118894473704596E-2</v>
      </c>
      <c r="N4006">
        <v>-2.9118894473704596E-2</v>
      </c>
    </row>
    <row r="4007" spans="1:14" x14ac:dyDescent="0.45">
      <c r="A4007">
        <v>3983</v>
      </c>
      <c r="B4007">
        <v>5.2048177255935496E-2</v>
      </c>
      <c r="C4007">
        <v>0.94795182274406453</v>
      </c>
      <c r="L4007">
        <v>3983</v>
      </c>
      <c r="M4007">
        <v>2.185532999872861E-2</v>
      </c>
      <c r="N4007">
        <v>0.97814467000127137</v>
      </c>
    </row>
    <row r="4008" spans="1:14" x14ac:dyDescent="0.45">
      <c r="A4008">
        <v>3984</v>
      </c>
      <c r="B4008">
        <v>3.4202482374880709E-2</v>
      </c>
      <c r="C4008">
        <v>-3.4202482374880709E-2</v>
      </c>
      <c r="L4008">
        <v>3984</v>
      </c>
      <c r="M4008">
        <v>2.810537384928934E-2</v>
      </c>
      <c r="N4008">
        <v>-2.810537384928934E-2</v>
      </c>
    </row>
    <row r="4009" spans="1:14" x14ac:dyDescent="0.45">
      <c r="A4009">
        <v>3985</v>
      </c>
      <c r="B4009">
        <v>3.1402644614949828E-2</v>
      </c>
      <c r="C4009">
        <v>-3.1402644614949828E-2</v>
      </c>
      <c r="L4009">
        <v>3985</v>
      </c>
      <c r="M4009">
        <v>3.0216875150154452E-2</v>
      </c>
      <c r="N4009">
        <v>-3.0216875150154452E-2</v>
      </c>
    </row>
    <row r="4010" spans="1:14" x14ac:dyDescent="0.45">
      <c r="A4010">
        <v>3986</v>
      </c>
      <c r="B4010">
        <v>2.7268304745145348E-2</v>
      </c>
      <c r="C4010">
        <v>-2.7268304745145348E-2</v>
      </c>
      <c r="L4010">
        <v>3986</v>
      </c>
      <c r="M4010">
        <v>3.2940711828270443E-2</v>
      </c>
      <c r="N4010">
        <v>-3.2940711828270443E-2</v>
      </c>
    </row>
    <row r="4011" spans="1:14" x14ac:dyDescent="0.45">
      <c r="A4011">
        <v>3987</v>
      </c>
      <c r="B4011">
        <v>3.2789480140896901E-2</v>
      </c>
      <c r="C4011">
        <v>-3.2789480140896901E-2</v>
      </c>
      <c r="L4011">
        <v>3987</v>
      </c>
      <c r="M4011">
        <v>2.787310870619418E-2</v>
      </c>
      <c r="N4011">
        <v>-2.787310870619418E-2</v>
      </c>
    </row>
    <row r="4012" spans="1:14" x14ac:dyDescent="0.45">
      <c r="A4012">
        <v>3988</v>
      </c>
      <c r="B4012">
        <v>2.0307960407373246E-2</v>
      </c>
      <c r="C4012">
        <v>-2.0307960407373246E-2</v>
      </c>
      <c r="L4012">
        <v>3988</v>
      </c>
      <c r="M4012">
        <v>3.5474513389308578E-2</v>
      </c>
      <c r="N4012">
        <v>-3.5474513389308578E-2</v>
      </c>
    </row>
    <row r="4013" spans="1:14" x14ac:dyDescent="0.45">
      <c r="A4013">
        <v>3989</v>
      </c>
      <c r="B4013">
        <v>1.6121287121495291E-2</v>
      </c>
      <c r="C4013">
        <v>-1.6121287121495291E-2</v>
      </c>
      <c r="L4013">
        <v>3989</v>
      </c>
      <c r="M4013">
        <v>3.5453398376299926E-2</v>
      </c>
      <c r="N4013">
        <v>-3.5453398376299926E-2</v>
      </c>
    </row>
    <row r="4014" spans="1:14" x14ac:dyDescent="0.45">
      <c r="A4014">
        <v>3990</v>
      </c>
      <c r="B4014">
        <v>3.1847478651574362E-2</v>
      </c>
      <c r="C4014">
        <v>-3.1847478651574362E-2</v>
      </c>
      <c r="L4014">
        <v>3990</v>
      </c>
      <c r="M4014">
        <v>2.1433029738555587E-2</v>
      </c>
      <c r="N4014">
        <v>-2.1433029738555587E-2</v>
      </c>
    </row>
    <row r="4015" spans="1:14" x14ac:dyDescent="0.45">
      <c r="A4015">
        <v>3991</v>
      </c>
      <c r="B4015">
        <v>1.7612789479589309E-2</v>
      </c>
      <c r="C4015">
        <v>-1.7612789479589309E-2</v>
      </c>
      <c r="L4015">
        <v>3991</v>
      </c>
      <c r="M4015">
        <v>3.2856251776235842E-2</v>
      </c>
      <c r="N4015">
        <v>-3.2856251776235842E-2</v>
      </c>
    </row>
    <row r="4016" spans="1:14" x14ac:dyDescent="0.45">
      <c r="A4016">
        <v>3992</v>
      </c>
      <c r="B4016">
        <v>2.7608471949622931E-2</v>
      </c>
      <c r="C4016">
        <v>-2.7608471949622931E-2</v>
      </c>
      <c r="L4016">
        <v>3992</v>
      </c>
      <c r="M4016">
        <v>2.1728639920676703E-2</v>
      </c>
      <c r="N4016">
        <v>-2.1728639920676703E-2</v>
      </c>
    </row>
    <row r="4017" spans="1:14" x14ac:dyDescent="0.45">
      <c r="A4017">
        <v>3993</v>
      </c>
      <c r="B4017">
        <v>2.535813505846353E-2</v>
      </c>
      <c r="C4017">
        <v>-2.535813505846353E-2</v>
      </c>
      <c r="L4017">
        <v>3993</v>
      </c>
      <c r="M4017">
        <v>2.2108710154832425E-2</v>
      </c>
      <c r="N4017">
        <v>-2.2108710154832425E-2</v>
      </c>
    </row>
    <row r="4018" spans="1:14" x14ac:dyDescent="0.45">
      <c r="A4018">
        <v>3994</v>
      </c>
      <c r="B4018">
        <v>2.072662773596104E-2</v>
      </c>
      <c r="C4018">
        <v>-2.072662773596104E-2</v>
      </c>
      <c r="L4018">
        <v>3994</v>
      </c>
      <c r="M4018">
        <v>2.5381537171173349E-2</v>
      </c>
      <c r="N4018">
        <v>-2.5381537171173349E-2</v>
      </c>
    </row>
    <row r="4019" spans="1:14" x14ac:dyDescent="0.45">
      <c r="A4019">
        <v>3995</v>
      </c>
      <c r="B4019">
        <v>3.3940815294513337E-2</v>
      </c>
      <c r="C4019">
        <v>-3.3940815294513337E-2</v>
      </c>
      <c r="L4019">
        <v>3995</v>
      </c>
      <c r="M4019">
        <v>1.4676225575787231E-2</v>
      </c>
      <c r="N4019">
        <v>-1.4676225575787231E-2</v>
      </c>
    </row>
    <row r="4020" spans="1:14" x14ac:dyDescent="0.45">
      <c r="A4020">
        <v>3996</v>
      </c>
      <c r="B4020">
        <v>3.7368654047325915E-2</v>
      </c>
      <c r="C4020">
        <v>-3.7368654047325915E-2</v>
      </c>
      <c r="L4020">
        <v>3996</v>
      </c>
      <c r="M4020">
        <v>9.0385171024773836E-3</v>
      </c>
      <c r="N4020">
        <v>-9.0385171024773836E-3</v>
      </c>
    </row>
    <row r="4021" spans="1:14" x14ac:dyDescent="0.45">
      <c r="A4021">
        <v>3997</v>
      </c>
      <c r="B4021">
        <v>1.2588781536535764E-2</v>
      </c>
      <c r="C4021">
        <v>-1.2588781536535764E-2</v>
      </c>
      <c r="L4021">
        <v>3997</v>
      </c>
      <c r="M4021">
        <v>2.8971089382644036E-2</v>
      </c>
      <c r="N4021">
        <v>-2.8971089382644036E-2</v>
      </c>
    </row>
    <row r="4022" spans="1:14" x14ac:dyDescent="0.45">
      <c r="A4022">
        <v>3998</v>
      </c>
      <c r="B4022">
        <v>2.7765472197843352E-2</v>
      </c>
      <c r="C4022">
        <v>-2.7765472197843352E-2</v>
      </c>
      <c r="L4022">
        <v>3998</v>
      </c>
      <c r="M4022">
        <v>1.4992950770916998E-2</v>
      </c>
      <c r="N4022">
        <v>-1.4992950770916998E-2</v>
      </c>
    </row>
    <row r="4023" spans="1:14" x14ac:dyDescent="0.45">
      <c r="A4023">
        <v>3999</v>
      </c>
      <c r="B4023">
        <v>2.5148801394169633E-2</v>
      </c>
      <c r="C4023">
        <v>-2.5148801394169633E-2</v>
      </c>
      <c r="L4023">
        <v>3999</v>
      </c>
      <c r="M4023">
        <v>1.6998877006738855E-2</v>
      </c>
      <c r="N4023">
        <v>-1.6998877006738855E-2</v>
      </c>
    </row>
    <row r="4024" spans="1:14" x14ac:dyDescent="0.45">
      <c r="A4024">
        <v>4000</v>
      </c>
      <c r="B4024">
        <v>2.5148801394169633E-2</v>
      </c>
      <c r="C4024">
        <v>-2.5148801394169633E-2</v>
      </c>
      <c r="L4024">
        <v>4000</v>
      </c>
      <c r="M4024">
        <v>1.4739570614813185E-2</v>
      </c>
      <c r="N4024">
        <v>-1.4739570614813185E-2</v>
      </c>
    </row>
    <row r="4025" spans="1:14" x14ac:dyDescent="0.45">
      <c r="A4025">
        <v>4001</v>
      </c>
      <c r="B4025">
        <v>4.7649358335513335E-3</v>
      </c>
      <c r="C4025">
        <v>-4.7649358335513335E-3</v>
      </c>
      <c r="L4025">
        <v>4001</v>
      </c>
      <c r="M4025">
        <v>3.0322450215197708E-2</v>
      </c>
      <c r="N4025">
        <v>-3.0322450215197708E-2</v>
      </c>
    </row>
    <row r="4026" spans="1:14" x14ac:dyDescent="0.45">
      <c r="A4026">
        <v>4002</v>
      </c>
      <c r="B4026">
        <v>1.5388619296466646E-2</v>
      </c>
      <c r="C4026">
        <v>-1.5388619296466646E-2</v>
      </c>
      <c r="L4026">
        <v>4002</v>
      </c>
      <c r="M4026">
        <v>2.1052959504399869E-2</v>
      </c>
      <c r="N4026">
        <v>-2.1052959504399869E-2</v>
      </c>
    </row>
    <row r="4027" spans="1:14" x14ac:dyDescent="0.45">
      <c r="A4027">
        <v>4003</v>
      </c>
      <c r="B4027">
        <v>8.9226304411422434E-4</v>
      </c>
      <c r="C4027">
        <v>-8.9226304411422434E-4</v>
      </c>
      <c r="L4027">
        <v>4003</v>
      </c>
      <c r="M4027">
        <v>3.2560641594114724E-2</v>
      </c>
      <c r="N4027">
        <v>-3.2560641594114724E-2</v>
      </c>
    </row>
    <row r="4028" spans="1:14" x14ac:dyDescent="0.45">
      <c r="A4028">
        <v>4004</v>
      </c>
      <c r="B4028">
        <v>2.5488968598647216E-2</v>
      </c>
      <c r="C4028">
        <v>-2.5488968598647216E-2</v>
      </c>
      <c r="L4028">
        <v>4004</v>
      </c>
      <c r="M4028">
        <v>1.1910158871653934E-2</v>
      </c>
      <c r="N4028">
        <v>-1.1910158871653934E-2</v>
      </c>
    </row>
    <row r="4029" spans="1:14" x14ac:dyDescent="0.45">
      <c r="A4029">
        <v>4005</v>
      </c>
      <c r="B4029">
        <v>2.433763344503078E-2</v>
      </c>
      <c r="C4029">
        <v>-2.433763344503078E-2</v>
      </c>
      <c r="L4029">
        <v>4005</v>
      </c>
      <c r="M4029">
        <v>1.2818104431025934E-2</v>
      </c>
      <c r="N4029">
        <v>-1.2818104431025934E-2</v>
      </c>
    </row>
    <row r="4030" spans="1:14" x14ac:dyDescent="0.45">
      <c r="A4030">
        <v>4006</v>
      </c>
      <c r="B4030">
        <v>2.9178474431827167E-2</v>
      </c>
      <c r="C4030">
        <v>-2.9178474431827167E-2</v>
      </c>
      <c r="L4030">
        <v>4006</v>
      </c>
      <c r="M4030">
        <v>8.6795618813303149E-3</v>
      </c>
      <c r="N4030">
        <v>-8.6795618813303149E-3</v>
      </c>
    </row>
    <row r="4031" spans="1:14" x14ac:dyDescent="0.45">
      <c r="A4031">
        <v>4007</v>
      </c>
      <c r="B4031">
        <v>1.7481955939405623E-2</v>
      </c>
      <c r="C4031">
        <v>-1.7481955939405623E-2</v>
      </c>
      <c r="L4031">
        <v>4007</v>
      </c>
      <c r="M4031">
        <v>1.6449886668513925E-2</v>
      </c>
      <c r="N4031">
        <v>-1.6449886668513925E-2</v>
      </c>
    </row>
    <row r="4032" spans="1:14" x14ac:dyDescent="0.45">
      <c r="A4032">
        <v>4008</v>
      </c>
      <c r="B4032">
        <v>2.1825629473504006E-2</v>
      </c>
      <c r="C4032">
        <v>-2.1825629473504006E-2</v>
      </c>
      <c r="L4032">
        <v>4008</v>
      </c>
      <c r="M4032">
        <v>1.0558798039100264E-2</v>
      </c>
      <c r="N4032">
        <v>-1.0558798039100264E-2</v>
      </c>
    </row>
    <row r="4033" spans="1:14" x14ac:dyDescent="0.45">
      <c r="A4033">
        <v>4009</v>
      </c>
      <c r="B4033">
        <v>2.5174968102206367E-2</v>
      </c>
      <c r="C4033">
        <v>-2.5174968102206367E-2</v>
      </c>
      <c r="L4033">
        <v>4009</v>
      </c>
      <c r="M4033">
        <v>7.6660412569150614E-3</v>
      </c>
      <c r="N4033">
        <v>-7.6660412569150614E-3</v>
      </c>
    </row>
    <row r="4034" spans="1:14" x14ac:dyDescent="0.45">
      <c r="A4034">
        <v>4010</v>
      </c>
      <c r="B4034">
        <v>1.3164449113343982E-2</v>
      </c>
      <c r="C4034">
        <v>-1.3164449113343982E-2</v>
      </c>
      <c r="L4034">
        <v>4010</v>
      </c>
      <c r="M4034">
        <v>1.6998877006738855E-2</v>
      </c>
      <c r="N4034">
        <v>-1.6998877006738855E-2</v>
      </c>
    </row>
    <row r="4035" spans="1:14" x14ac:dyDescent="0.45">
      <c r="A4035">
        <v>4011</v>
      </c>
      <c r="B4035">
        <v>2.2715297546753069E-2</v>
      </c>
      <c r="C4035">
        <v>-2.2715297546753069E-2</v>
      </c>
      <c r="L4035">
        <v>4011</v>
      </c>
      <c r="M4035">
        <v>9.2496672325638948E-3</v>
      </c>
      <c r="N4035">
        <v>-9.2496672325638948E-3</v>
      </c>
    </row>
    <row r="4036" spans="1:14" x14ac:dyDescent="0.45">
      <c r="A4036">
        <v>4012</v>
      </c>
      <c r="B4036">
        <v>1.7089455318854564E-2</v>
      </c>
      <c r="C4036">
        <v>-1.7089455318854564E-2</v>
      </c>
      <c r="L4036">
        <v>4012</v>
      </c>
      <c r="M4036">
        <v>1.2057963962714493E-2</v>
      </c>
      <c r="N4036">
        <v>-1.2057963962714493E-2</v>
      </c>
    </row>
    <row r="4037" spans="1:14" x14ac:dyDescent="0.45">
      <c r="A4037">
        <v>4013</v>
      </c>
      <c r="B4037">
        <v>1.8266957180507741E-2</v>
      </c>
      <c r="C4037">
        <v>-1.8266957180507741E-2</v>
      </c>
      <c r="L4037">
        <v>4013</v>
      </c>
      <c r="M4037">
        <v>1.0263187856979147E-2</v>
      </c>
      <c r="N4037">
        <v>-1.0263187856979147E-2</v>
      </c>
    </row>
    <row r="4038" spans="1:14" x14ac:dyDescent="0.45">
      <c r="A4038">
        <v>4014</v>
      </c>
      <c r="B4038">
        <v>1.1646780047213224E-2</v>
      </c>
      <c r="C4038">
        <v>-1.1646780047213224E-2</v>
      </c>
      <c r="L4038">
        <v>4014</v>
      </c>
      <c r="M4038">
        <v>1.5415251031090021E-2</v>
      </c>
      <c r="N4038">
        <v>-1.5415251031090021E-2</v>
      </c>
    </row>
    <row r="4039" spans="1:14" x14ac:dyDescent="0.45">
      <c r="A4039">
        <v>4015</v>
      </c>
      <c r="B4039">
        <v>9.0301092435395008E-3</v>
      </c>
      <c r="C4039">
        <v>-9.0301092435395008E-3</v>
      </c>
      <c r="L4039">
        <v>4015</v>
      </c>
      <c r="M4039">
        <v>1.7463407292929178E-2</v>
      </c>
      <c r="N4039">
        <v>-1.7463407292929178E-2</v>
      </c>
    </row>
    <row r="4040" spans="1:14" x14ac:dyDescent="0.45">
      <c r="A4040">
        <v>4016</v>
      </c>
      <c r="B4040">
        <v>3.2867980265007112E-2</v>
      </c>
      <c r="C4040">
        <v>-3.2867980265007112E-2</v>
      </c>
      <c r="L4040">
        <v>4016</v>
      </c>
      <c r="M4040">
        <v>-1.8568296099865907E-3</v>
      </c>
      <c r="N4040">
        <v>1.8568296099865907E-3</v>
      </c>
    </row>
    <row r="4041" spans="1:14" x14ac:dyDescent="0.45">
      <c r="A4041">
        <v>4017</v>
      </c>
      <c r="B4041">
        <v>1.9836959662711977E-2</v>
      </c>
      <c r="C4041">
        <v>-1.9836959662711977E-2</v>
      </c>
      <c r="L4041">
        <v>4017</v>
      </c>
      <c r="M4041">
        <v>8.5106417772611055E-3</v>
      </c>
      <c r="N4041">
        <v>-8.5106417772611055E-3</v>
      </c>
    </row>
    <row r="4042" spans="1:14" x14ac:dyDescent="0.45">
      <c r="A4042">
        <v>4018</v>
      </c>
      <c r="B4042">
        <v>1.1175779302551953E-2</v>
      </c>
      <c r="C4042">
        <v>-1.1175779302551953E-2</v>
      </c>
      <c r="L4042">
        <v>4018</v>
      </c>
      <c r="M4042">
        <v>1.465511056277858E-2</v>
      </c>
      <c r="N4042">
        <v>-1.465511056277858E-2</v>
      </c>
    </row>
    <row r="4043" spans="1:14" x14ac:dyDescent="0.45">
      <c r="A4043">
        <v>4019</v>
      </c>
      <c r="B4043">
        <v>8.689942039061916E-3</v>
      </c>
      <c r="C4043">
        <v>-8.689942039061916E-3</v>
      </c>
      <c r="L4043">
        <v>4019</v>
      </c>
      <c r="M4043">
        <v>1.6407656642496622E-2</v>
      </c>
      <c r="N4043">
        <v>-1.6407656642496622E-2</v>
      </c>
    </row>
    <row r="4044" spans="1:14" x14ac:dyDescent="0.45">
      <c r="A4044">
        <v>4020</v>
      </c>
      <c r="B4044">
        <v>1.1908447127580594E-2</v>
      </c>
      <c r="C4044">
        <v>-1.1908447127580594E-2</v>
      </c>
      <c r="L4044">
        <v>4020</v>
      </c>
      <c r="M4044">
        <v>1.3430439808276816E-2</v>
      </c>
      <c r="N4044">
        <v>-1.3430439808276816E-2</v>
      </c>
    </row>
    <row r="4045" spans="1:14" x14ac:dyDescent="0.45">
      <c r="A4045">
        <v>4021</v>
      </c>
      <c r="B4045">
        <v>1.243178128831534E-2</v>
      </c>
      <c r="C4045">
        <v>-1.243178128831534E-2</v>
      </c>
      <c r="L4045">
        <v>4021</v>
      </c>
      <c r="M4045">
        <v>1.2670299339965375E-2</v>
      </c>
      <c r="N4045">
        <v>-1.2670299339965375E-2</v>
      </c>
    </row>
    <row r="4046" spans="1:14" x14ac:dyDescent="0.45">
      <c r="A4046">
        <v>4022</v>
      </c>
      <c r="B4046">
        <v>2.1616295809210106E-2</v>
      </c>
      <c r="C4046">
        <v>-2.1616295809210106E-2</v>
      </c>
      <c r="L4046">
        <v>4022</v>
      </c>
      <c r="M4046">
        <v>5.1111246828682766E-3</v>
      </c>
      <c r="N4046">
        <v>-5.1111246828682766E-3</v>
      </c>
    </row>
    <row r="4047" spans="1:14" x14ac:dyDescent="0.45">
      <c r="A4047">
        <v>4023</v>
      </c>
      <c r="B4047">
        <v>1.5728786500944232E-2</v>
      </c>
      <c r="C4047">
        <v>-1.5728786500944232E-2</v>
      </c>
      <c r="L4047">
        <v>4023</v>
      </c>
      <c r="M4047">
        <v>9.3130122715898486E-3</v>
      </c>
      <c r="N4047">
        <v>-9.3130122715898486E-3</v>
      </c>
    </row>
    <row r="4048" spans="1:14" x14ac:dyDescent="0.45">
      <c r="A4048">
        <v>4024</v>
      </c>
      <c r="B4048">
        <v>1.5624119668797282E-2</v>
      </c>
      <c r="C4048">
        <v>-1.5624119668797282E-2</v>
      </c>
      <c r="L4048">
        <v>4024</v>
      </c>
      <c r="M4048">
        <v>7.9405364260275255E-3</v>
      </c>
      <c r="N4048">
        <v>-7.9405364260275255E-3</v>
      </c>
    </row>
    <row r="4049" spans="1:14" x14ac:dyDescent="0.45">
      <c r="A4049">
        <v>4025</v>
      </c>
      <c r="B4049">
        <v>1.271961507671945E-2</v>
      </c>
      <c r="C4049">
        <v>-1.271961507671945E-2</v>
      </c>
      <c r="L4049">
        <v>4025</v>
      </c>
      <c r="M4049">
        <v>9.2496672325638948E-3</v>
      </c>
      <c r="N4049">
        <v>-9.2496672325638948E-3</v>
      </c>
    </row>
    <row r="4050" spans="1:14" x14ac:dyDescent="0.45">
      <c r="A4050">
        <v>4026</v>
      </c>
      <c r="B4050">
        <v>-4.8120793078944898E-3</v>
      </c>
      <c r="C4050">
        <v>4.8120793078944898E-3</v>
      </c>
      <c r="L4050">
        <v>4026</v>
      </c>
      <c r="M4050">
        <v>2.3080000753230374E-2</v>
      </c>
      <c r="N4050">
        <v>-2.3080000753230374E-2</v>
      </c>
    </row>
    <row r="4051" spans="1:14" x14ac:dyDescent="0.45">
      <c r="A4051">
        <v>4027</v>
      </c>
      <c r="B4051">
        <v>9.4459646018769938E-4</v>
      </c>
      <c r="C4051">
        <v>-9.4459646018769938E-4</v>
      </c>
      <c r="L4051">
        <v>4027</v>
      </c>
      <c r="M4051">
        <v>1.7949052592128156E-2</v>
      </c>
      <c r="N4051">
        <v>-1.7949052592128156E-2</v>
      </c>
    </row>
    <row r="4052" spans="1:14" x14ac:dyDescent="0.45">
      <c r="A4052">
        <v>4028</v>
      </c>
      <c r="B4052">
        <v>2.4416133569140991E-2</v>
      </c>
      <c r="C4052">
        <v>-2.4416133569140991E-2</v>
      </c>
      <c r="L4052">
        <v>4028</v>
      </c>
      <c r="M4052">
        <v>-2.0890947530817537E-3</v>
      </c>
      <c r="N4052">
        <v>2.0890947530817537E-3</v>
      </c>
    </row>
    <row r="4053" spans="1:14" x14ac:dyDescent="0.45">
      <c r="A4053">
        <v>4029</v>
      </c>
      <c r="B4053">
        <v>-1.9075747158166598E-3</v>
      </c>
      <c r="C4053">
        <v>1.9075747158166598E-3</v>
      </c>
      <c r="L4053">
        <v>4029</v>
      </c>
      <c r="M4053">
        <v>1.8920343190526104E-2</v>
      </c>
      <c r="N4053">
        <v>-1.8920343190526104E-2</v>
      </c>
    </row>
    <row r="4054" spans="1:14" x14ac:dyDescent="0.45">
      <c r="A4054">
        <v>4030</v>
      </c>
      <c r="B4054">
        <v>-1.2269591098364599E-2</v>
      </c>
      <c r="C4054">
        <v>1.2269591098364599E-2</v>
      </c>
      <c r="L4054">
        <v>4030</v>
      </c>
      <c r="M4054">
        <v>2.7112968237882736E-2</v>
      </c>
      <c r="N4054">
        <v>-2.7112968237882736E-2</v>
      </c>
    </row>
    <row r="4055" spans="1:14" x14ac:dyDescent="0.45">
      <c r="A4055">
        <v>4031</v>
      </c>
      <c r="B4055">
        <v>7.8787740899230636E-3</v>
      </c>
      <c r="C4055">
        <v>-7.8787740899230636E-3</v>
      </c>
      <c r="L4055">
        <v>4031</v>
      </c>
      <c r="M4055">
        <v>1.049545300007431E-2</v>
      </c>
      <c r="N4055">
        <v>-1.049545300007431E-2</v>
      </c>
    </row>
    <row r="4056" spans="1:14" x14ac:dyDescent="0.45">
      <c r="A4056">
        <v>4032</v>
      </c>
      <c r="B4056">
        <v>-3.3990770739106817E-3</v>
      </c>
      <c r="C4056">
        <v>3.3990770739106817E-3</v>
      </c>
      <c r="L4056">
        <v>4032</v>
      </c>
      <c r="M4056">
        <v>1.9068148281586664E-2</v>
      </c>
      <c r="N4056">
        <v>-1.9068148281586664E-2</v>
      </c>
    </row>
    <row r="4057" spans="1:14" x14ac:dyDescent="0.45">
      <c r="A4057">
        <v>4033</v>
      </c>
      <c r="B4057">
        <v>8.6114419149517056E-3</v>
      </c>
      <c r="C4057">
        <v>-8.6114419149517056E-3</v>
      </c>
      <c r="L4057">
        <v>4033</v>
      </c>
      <c r="M4057">
        <v>8.5951018292957093E-3</v>
      </c>
      <c r="N4057">
        <v>-8.5951018292957093E-3</v>
      </c>
    </row>
    <row r="4058" spans="1:14" x14ac:dyDescent="0.45">
      <c r="A4058">
        <v>4034</v>
      </c>
      <c r="B4058">
        <v>6.1779380675351433E-3</v>
      </c>
      <c r="C4058">
        <v>-6.1779380675351433E-3</v>
      </c>
      <c r="L4058">
        <v>4034</v>
      </c>
      <c r="M4058">
        <v>9.4185873366331042E-3</v>
      </c>
      <c r="N4058">
        <v>-9.4185873366331042E-3</v>
      </c>
    </row>
    <row r="4059" spans="1:14" x14ac:dyDescent="0.45">
      <c r="A4059">
        <v>4035</v>
      </c>
      <c r="B4059">
        <v>1.2274781040094915E-2</v>
      </c>
      <c r="C4059">
        <v>-1.2274781040094915E-2</v>
      </c>
      <c r="L4059">
        <v>4035</v>
      </c>
      <c r="M4059">
        <v>3.8442239023492092E-3</v>
      </c>
      <c r="N4059">
        <v>-3.8442239023492092E-3</v>
      </c>
    </row>
    <row r="4060" spans="1:14" x14ac:dyDescent="0.45">
      <c r="A4060">
        <v>4036</v>
      </c>
      <c r="B4060">
        <v>-2.5617424167350897E-3</v>
      </c>
      <c r="C4060">
        <v>2.5617424167350897E-3</v>
      </c>
      <c r="L4060">
        <v>4036</v>
      </c>
      <c r="M4060">
        <v>1.579532126524574E-2</v>
      </c>
      <c r="N4060">
        <v>-1.579532126524574E-2</v>
      </c>
    </row>
    <row r="4061" spans="1:14" x14ac:dyDescent="0.45">
      <c r="A4061">
        <v>4037</v>
      </c>
      <c r="B4061">
        <v>1.6173620537568763E-2</v>
      </c>
      <c r="C4061">
        <v>-1.6173620537568763E-2</v>
      </c>
      <c r="L4061">
        <v>4037</v>
      </c>
      <c r="M4061">
        <v>6.1362691202558953E-4</v>
      </c>
      <c r="N4061">
        <v>-6.1362691202558953E-4</v>
      </c>
    </row>
    <row r="4062" spans="1:14" x14ac:dyDescent="0.45">
      <c r="A4062">
        <v>4038</v>
      </c>
      <c r="B4062">
        <v>1.6147453829532026E-2</v>
      </c>
      <c r="C4062">
        <v>-1.6147453829532026E-2</v>
      </c>
      <c r="L4062">
        <v>4038</v>
      </c>
      <c r="M4062">
        <v>-6.7438888150212883E-4</v>
      </c>
      <c r="N4062">
        <v>6.7438888150212883E-4</v>
      </c>
    </row>
    <row r="4063" spans="1:14" x14ac:dyDescent="0.45">
      <c r="A4063">
        <v>4039</v>
      </c>
      <c r="B4063">
        <v>-7.8474174401560078E-3</v>
      </c>
      <c r="C4063">
        <v>7.8474174401560078E-3</v>
      </c>
      <c r="L4063">
        <v>4039</v>
      </c>
      <c r="M4063">
        <v>1.8308007813275223E-2</v>
      </c>
      <c r="N4063">
        <v>-1.8308007813275223E-2</v>
      </c>
    </row>
    <row r="4064" spans="1:14" x14ac:dyDescent="0.45">
      <c r="A4064">
        <v>4040</v>
      </c>
      <c r="B4064">
        <v>6.8292937982032675E-4</v>
      </c>
      <c r="C4064">
        <v>-6.8292937982032675E-4</v>
      </c>
      <c r="L4064">
        <v>4040</v>
      </c>
      <c r="M4064">
        <v>1.1213363442368448E-2</v>
      </c>
      <c r="N4064">
        <v>-1.1213363442368448E-2</v>
      </c>
    </row>
    <row r="4065" spans="1:14" x14ac:dyDescent="0.45">
      <c r="A4065">
        <v>4041</v>
      </c>
      <c r="B4065">
        <v>7.2769398050781071E-3</v>
      </c>
      <c r="C4065">
        <v>-7.2769398050781071E-3</v>
      </c>
      <c r="L4065">
        <v>4041</v>
      </c>
      <c r="M4065">
        <v>5.8923801641883669E-3</v>
      </c>
      <c r="N4065">
        <v>-5.8923801641883669E-3</v>
      </c>
    </row>
    <row r="4066" spans="1:14" x14ac:dyDescent="0.45">
      <c r="A4066">
        <v>4042</v>
      </c>
      <c r="B4066">
        <v>1.0652445141817209E-2</v>
      </c>
      <c r="C4066">
        <v>-1.0652445141817209E-2</v>
      </c>
      <c r="L4066">
        <v>4042</v>
      </c>
      <c r="M4066">
        <v>2.5350930958128398E-3</v>
      </c>
      <c r="N4066">
        <v>-2.5350930958128398E-3</v>
      </c>
    </row>
    <row r="4067" spans="1:14" x14ac:dyDescent="0.45">
      <c r="A4067">
        <v>4043</v>
      </c>
      <c r="B4067">
        <v>7.5386068854454789E-3</v>
      </c>
      <c r="C4067">
        <v>-7.5386068854454789E-3</v>
      </c>
      <c r="L4067">
        <v>4043</v>
      </c>
      <c r="M4067">
        <v>4.5621343446433475E-3</v>
      </c>
      <c r="N4067">
        <v>-4.5621343446433475E-3</v>
      </c>
    </row>
    <row r="4068" spans="1:14" x14ac:dyDescent="0.45">
      <c r="A4068">
        <v>4044</v>
      </c>
      <c r="B4068">
        <v>3.9799345924492174E-3</v>
      </c>
      <c r="C4068">
        <v>-3.9799345924492174E-3</v>
      </c>
      <c r="L4068">
        <v>4044</v>
      </c>
      <c r="M4068">
        <v>6.1035302942748781E-3</v>
      </c>
      <c r="N4068">
        <v>-6.1035302942748781E-3</v>
      </c>
    </row>
    <row r="4069" spans="1:14" x14ac:dyDescent="0.45">
      <c r="A4069">
        <v>4045</v>
      </c>
      <c r="B4069">
        <v>1.5231619048246223E-2</v>
      </c>
      <c r="C4069">
        <v>-1.5231619048246223E-2</v>
      </c>
      <c r="L4069">
        <v>4045</v>
      </c>
      <c r="M4069">
        <v>-3.8838708588170975E-3</v>
      </c>
      <c r="N4069">
        <v>3.8838708588170975E-3</v>
      </c>
    </row>
    <row r="4070" spans="1:14" x14ac:dyDescent="0.45">
      <c r="A4070">
        <v>4046</v>
      </c>
      <c r="B4070">
        <v>1.3269115945490932E-2</v>
      </c>
      <c r="C4070">
        <v>-1.3269115945490932E-2</v>
      </c>
      <c r="L4070">
        <v>4046</v>
      </c>
      <c r="M4070">
        <v>-3.0181553254624042E-3</v>
      </c>
      <c r="N4070">
        <v>3.0181553254624042E-3</v>
      </c>
    </row>
    <row r="4071" spans="1:14" x14ac:dyDescent="0.45">
      <c r="A4071">
        <v>4047</v>
      </c>
      <c r="B4071">
        <v>1.120194601058869E-2</v>
      </c>
      <c r="C4071">
        <v>-1.120194601058869E-2</v>
      </c>
      <c r="L4071">
        <v>4047</v>
      </c>
      <c r="M4071">
        <v>-1.3922993237962663E-3</v>
      </c>
      <c r="N4071">
        <v>1.3922993237962663E-3</v>
      </c>
    </row>
    <row r="4072" spans="1:14" x14ac:dyDescent="0.45">
      <c r="A4072">
        <v>4048</v>
      </c>
      <c r="B4072">
        <v>-1.4627406791921267E-3</v>
      </c>
      <c r="C4072">
        <v>1.4627406791921267E-3</v>
      </c>
      <c r="L4072">
        <v>4048</v>
      </c>
      <c r="M4072">
        <v>8.2572616211572924E-3</v>
      </c>
      <c r="N4072">
        <v>-8.2572616211572924E-3</v>
      </c>
    </row>
    <row r="4073" spans="1:14" x14ac:dyDescent="0.45">
      <c r="A4073">
        <v>4049</v>
      </c>
      <c r="B4073">
        <v>-6.9054159508334691E-3</v>
      </c>
      <c r="C4073">
        <v>6.9054159508334691E-3</v>
      </c>
      <c r="L4073">
        <v>4049</v>
      </c>
      <c r="M4073">
        <v>1.1846813832627982E-2</v>
      </c>
      <c r="N4073">
        <v>-1.1846813832627982E-2</v>
      </c>
    </row>
    <row r="4074" spans="1:14" x14ac:dyDescent="0.45">
      <c r="A4074">
        <v>4050</v>
      </c>
      <c r="B4074">
        <v>9.0301092435395008E-3</v>
      </c>
      <c r="C4074">
        <v>-9.0301092435395008E-3</v>
      </c>
      <c r="L4074">
        <v>4050</v>
      </c>
      <c r="M4074">
        <v>-2.3847049352028688E-3</v>
      </c>
      <c r="N4074">
        <v>2.3847049352028688E-3</v>
      </c>
    </row>
    <row r="4075" spans="1:14" x14ac:dyDescent="0.45">
      <c r="A4075">
        <v>4051</v>
      </c>
      <c r="B4075">
        <v>2.9332662709797277E-3</v>
      </c>
      <c r="C4075">
        <v>-2.9332662709797277E-3</v>
      </c>
      <c r="L4075">
        <v>4051</v>
      </c>
      <c r="M4075">
        <v>2.4506330437782352E-3</v>
      </c>
      <c r="N4075">
        <v>-2.4506330437782352E-3</v>
      </c>
    </row>
    <row r="4076" spans="1:14" x14ac:dyDescent="0.45">
      <c r="A4076">
        <v>4052</v>
      </c>
      <c r="B4076">
        <v>-8.527751849111179E-3</v>
      </c>
      <c r="C4076">
        <v>8.527751849111179E-3</v>
      </c>
      <c r="L4076">
        <v>4052</v>
      </c>
      <c r="M4076">
        <v>1.1255593468385752E-2</v>
      </c>
      <c r="N4076">
        <v>-1.1255593468385752E-2</v>
      </c>
    </row>
    <row r="4077" spans="1:14" x14ac:dyDescent="0.45">
      <c r="A4077">
        <v>4053</v>
      </c>
      <c r="B4077">
        <v>5.680770614837136E-3</v>
      </c>
      <c r="C4077">
        <v>-5.680770614837136E-3</v>
      </c>
      <c r="L4077">
        <v>4053</v>
      </c>
      <c r="M4077">
        <v>-5.4769880345022313E-4</v>
      </c>
      <c r="N4077">
        <v>5.4769880345022313E-4</v>
      </c>
    </row>
    <row r="4078" spans="1:14" x14ac:dyDescent="0.45">
      <c r="A4078">
        <v>4054</v>
      </c>
      <c r="B4078">
        <v>7.0676061407842087E-3</v>
      </c>
      <c r="C4078">
        <v>-7.0676061407842087E-3</v>
      </c>
      <c r="L4078">
        <v>4054</v>
      </c>
      <c r="M4078">
        <v>-1.9412896620211962E-3</v>
      </c>
      <c r="N4078">
        <v>1.9412896620211962E-3</v>
      </c>
    </row>
    <row r="4079" spans="1:14" x14ac:dyDescent="0.45">
      <c r="A4079">
        <v>4055</v>
      </c>
      <c r="B4079">
        <v>5.4714369505432384E-3</v>
      </c>
      <c r="C4079">
        <v>-5.4714369505432384E-3</v>
      </c>
      <c r="L4079">
        <v>4055</v>
      </c>
      <c r="M4079">
        <v>-1.3500692977789662E-3</v>
      </c>
      <c r="N4079">
        <v>1.3500692977789662E-3</v>
      </c>
    </row>
    <row r="4080" spans="1:14" x14ac:dyDescent="0.45">
      <c r="A4080">
        <v>4056</v>
      </c>
      <c r="B4080">
        <v>1.3109303727020195E-3</v>
      </c>
      <c r="C4080">
        <v>-1.3109303727020195E-3</v>
      </c>
      <c r="L4080">
        <v>4056</v>
      </c>
      <c r="M4080">
        <v>1.3948823933456799E-3</v>
      </c>
      <c r="N4080">
        <v>-1.3948823933456799E-3</v>
      </c>
    </row>
    <row r="4081" spans="1:14" x14ac:dyDescent="0.45">
      <c r="A4081">
        <v>4057</v>
      </c>
      <c r="B4081">
        <v>8.4282749586945451E-3</v>
      </c>
      <c r="C4081">
        <v>-8.4282749586945451E-3</v>
      </c>
      <c r="L4081">
        <v>4057</v>
      </c>
      <c r="M4081">
        <v>-4.6440113271285386E-3</v>
      </c>
      <c r="N4081">
        <v>4.6440113271285386E-3</v>
      </c>
    </row>
    <row r="4082" spans="1:14" x14ac:dyDescent="0.45">
      <c r="A4082">
        <v>4058</v>
      </c>
      <c r="B4082">
        <v>-7.664250483898849E-3</v>
      </c>
      <c r="C4082">
        <v>7.664250483898849E-3</v>
      </c>
      <c r="L4082">
        <v>4058</v>
      </c>
      <c r="M4082">
        <v>8.0249964780621293E-3</v>
      </c>
      <c r="N4082">
        <v>-8.0249964780621293E-3</v>
      </c>
    </row>
    <row r="4083" spans="1:14" x14ac:dyDescent="0.45">
      <c r="A4083">
        <v>4059</v>
      </c>
      <c r="B4083">
        <v>7.4601067613352676E-3</v>
      </c>
      <c r="C4083">
        <v>-7.4601067613352676E-3</v>
      </c>
      <c r="L4083">
        <v>4059</v>
      </c>
      <c r="M4083">
        <v>-4.2428260799641663E-3</v>
      </c>
      <c r="N4083">
        <v>4.2428260799641663E-3</v>
      </c>
    </row>
    <row r="4084" spans="1:14" x14ac:dyDescent="0.45">
      <c r="A4084">
        <v>4060</v>
      </c>
      <c r="B4084">
        <v>1.4812951719658428E-2</v>
      </c>
      <c r="C4084">
        <v>-1.4812951719658428E-2</v>
      </c>
      <c r="L4084">
        <v>4060</v>
      </c>
      <c r="M4084">
        <v>-1.110520530777578E-2</v>
      </c>
      <c r="N4084">
        <v>1.110520530777578E-2</v>
      </c>
    </row>
    <row r="4085" spans="1:14" x14ac:dyDescent="0.45">
      <c r="A4085">
        <v>4061</v>
      </c>
      <c r="B4085">
        <v>3.8491010522655306E-3</v>
      </c>
      <c r="C4085">
        <v>-3.8491010522655306E-3</v>
      </c>
      <c r="L4085">
        <v>4061</v>
      </c>
      <c r="M4085">
        <v>-3.0392703384710543E-3</v>
      </c>
      <c r="N4085">
        <v>3.0392703384710543E-3</v>
      </c>
    </row>
    <row r="4086" spans="1:14" x14ac:dyDescent="0.45">
      <c r="A4086">
        <v>4062</v>
      </c>
      <c r="B4086">
        <v>-1.8287933946814161E-2</v>
      </c>
      <c r="C4086">
        <v>1.8287933946814161E-2</v>
      </c>
      <c r="L4086">
        <v>4062</v>
      </c>
      <c r="M4086">
        <v>1.4401730406674767E-2</v>
      </c>
      <c r="N4086">
        <v>-1.4401730406674767E-2</v>
      </c>
    </row>
    <row r="4087" spans="1:14" x14ac:dyDescent="0.45">
      <c r="A4087">
        <v>4063</v>
      </c>
      <c r="B4087">
        <v>3.1949333513471003E-3</v>
      </c>
      <c r="C4087">
        <v>-3.1949333513471003E-3</v>
      </c>
      <c r="L4087">
        <v>4063</v>
      </c>
      <c r="M4087">
        <v>-3.3982255596181231E-3</v>
      </c>
      <c r="N4087">
        <v>3.3982255596181231E-3</v>
      </c>
    </row>
    <row r="4088" spans="1:14" x14ac:dyDescent="0.45">
      <c r="A4088">
        <v>4064</v>
      </c>
      <c r="B4088">
        <v>6.2564381916453554E-3</v>
      </c>
      <c r="C4088">
        <v>-6.2564381916453554E-3</v>
      </c>
      <c r="L4088">
        <v>4064</v>
      </c>
      <c r="M4088">
        <v>-6.248752315786023E-3</v>
      </c>
      <c r="N4088">
        <v>6.248752315786023E-3</v>
      </c>
    </row>
    <row r="4089" spans="1:14" x14ac:dyDescent="0.45">
      <c r="A4089">
        <v>4065</v>
      </c>
      <c r="B4089">
        <v>1.167294675524996E-2</v>
      </c>
      <c r="C4089">
        <v>-1.167294675524996E-2</v>
      </c>
      <c r="L4089">
        <v>4065</v>
      </c>
      <c r="M4089">
        <v>-1.0915170190697921E-2</v>
      </c>
      <c r="N4089">
        <v>1.0915170190697921E-2</v>
      </c>
    </row>
    <row r="4090" spans="1:14" x14ac:dyDescent="0.45">
      <c r="A4090">
        <v>4066</v>
      </c>
      <c r="B4090">
        <v>9.1871094917599233E-3</v>
      </c>
      <c r="C4090">
        <v>-9.1871094917599233E-3</v>
      </c>
      <c r="L4090">
        <v>4066</v>
      </c>
      <c r="M4090">
        <v>-1.0598444995568154E-2</v>
      </c>
      <c r="N4090">
        <v>1.0598444995568154E-2</v>
      </c>
    </row>
    <row r="4091" spans="1:14" x14ac:dyDescent="0.45">
      <c r="A4091">
        <v>4067</v>
      </c>
      <c r="B4091">
        <v>-3.3569291440268698E-2</v>
      </c>
      <c r="C4091">
        <v>3.3569291440268698E-2</v>
      </c>
      <c r="L4091">
        <v>4067</v>
      </c>
      <c r="M4091">
        <v>2.1665294881650751E-2</v>
      </c>
      <c r="N4091">
        <v>-2.1665294881650751E-2</v>
      </c>
    </row>
    <row r="4092" spans="1:14" x14ac:dyDescent="0.45">
      <c r="A4092">
        <v>4068</v>
      </c>
      <c r="B4092">
        <v>-1.3787260164495356E-2</v>
      </c>
      <c r="C4092">
        <v>1.3787260164495356E-2</v>
      </c>
      <c r="L4092">
        <v>4068</v>
      </c>
      <c r="M4092">
        <v>4.6888244226952532E-3</v>
      </c>
      <c r="N4092">
        <v>-4.6888244226952532E-3</v>
      </c>
    </row>
    <row r="4093" spans="1:14" x14ac:dyDescent="0.45">
      <c r="A4093">
        <v>4069</v>
      </c>
      <c r="B4093">
        <v>3.2472667674205745E-3</v>
      </c>
      <c r="C4093">
        <v>-3.2472667674205745E-3</v>
      </c>
      <c r="L4093">
        <v>4069</v>
      </c>
      <c r="M4093">
        <v>-9.7116144492048057E-3</v>
      </c>
      <c r="N4093">
        <v>9.7116144492048057E-3</v>
      </c>
    </row>
    <row r="4094" spans="1:14" x14ac:dyDescent="0.45">
      <c r="A4094">
        <v>4070</v>
      </c>
      <c r="B4094">
        <v>3.9799345924492174E-3</v>
      </c>
      <c r="C4094">
        <v>-3.9799345924492174E-3</v>
      </c>
      <c r="L4094">
        <v>4070</v>
      </c>
      <c r="M4094">
        <v>-1.0704020060611406E-2</v>
      </c>
      <c r="N4094">
        <v>1.0704020060611406E-2</v>
      </c>
    </row>
    <row r="4095" spans="1:14" x14ac:dyDescent="0.45">
      <c r="A4095">
        <v>4071</v>
      </c>
      <c r="B4095">
        <v>3.1425999352736253E-3</v>
      </c>
      <c r="C4095">
        <v>-3.1425999352736253E-3</v>
      </c>
      <c r="L4095">
        <v>4071</v>
      </c>
      <c r="M4095">
        <v>-1.0155029722386476E-2</v>
      </c>
      <c r="N4095">
        <v>1.0155029722386476E-2</v>
      </c>
    </row>
    <row r="4096" spans="1:14" x14ac:dyDescent="0.45">
      <c r="A4096">
        <v>4072</v>
      </c>
      <c r="B4096">
        <v>1.5202640369959171E-3</v>
      </c>
      <c r="C4096">
        <v>-1.5202640369959171E-3</v>
      </c>
      <c r="L4096">
        <v>4072</v>
      </c>
      <c r="M4096">
        <v>-9.9227645792913169E-3</v>
      </c>
      <c r="N4096">
        <v>9.9227645792913169E-3</v>
      </c>
    </row>
    <row r="4097" spans="1:14" x14ac:dyDescent="0.45">
      <c r="A4097">
        <v>4073</v>
      </c>
      <c r="B4097">
        <v>-7.4810835276416868E-3</v>
      </c>
      <c r="C4097">
        <v>7.4810835276416868E-3</v>
      </c>
      <c r="L4097">
        <v>4073</v>
      </c>
      <c r="M4097">
        <v>-3.0392703384710543E-3</v>
      </c>
      <c r="N4097">
        <v>3.0392703384710543E-3</v>
      </c>
    </row>
    <row r="4098" spans="1:14" x14ac:dyDescent="0.45">
      <c r="A4098">
        <v>4074</v>
      </c>
      <c r="B4098">
        <v>-3.1112432855065712E-3</v>
      </c>
      <c r="C4098">
        <v>3.1112432855065712E-3</v>
      </c>
      <c r="L4098">
        <v>4074</v>
      </c>
      <c r="M4098">
        <v>-1.0999630242732521E-2</v>
      </c>
      <c r="N4098">
        <v>1.0999630242732521E-2</v>
      </c>
    </row>
    <row r="4099" spans="1:14" x14ac:dyDescent="0.45">
      <c r="A4099">
        <v>4075</v>
      </c>
      <c r="B4099">
        <v>-4.1055781909025858E-3</v>
      </c>
      <c r="C4099">
        <v>4.1055781909025858E-3</v>
      </c>
      <c r="L4099">
        <v>4075</v>
      </c>
      <c r="M4099">
        <v>-1.0513984943533547E-2</v>
      </c>
      <c r="N4099">
        <v>1.0513984943533547E-2</v>
      </c>
    </row>
    <row r="4100" spans="1:14" x14ac:dyDescent="0.45">
      <c r="A4100">
        <v>4076</v>
      </c>
      <c r="B4100">
        <v>-6.4867486222456739E-3</v>
      </c>
      <c r="C4100">
        <v>6.4867486222456739E-3</v>
      </c>
      <c r="L4100">
        <v>4076</v>
      </c>
      <c r="M4100">
        <v>-8.9725889939020163E-3</v>
      </c>
      <c r="N4100">
        <v>8.9725889939020163E-3</v>
      </c>
    </row>
    <row r="4101" spans="1:14" x14ac:dyDescent="0.45">
      <c r="A4101">
        <v>4077</v>
      </c>
      <c r="B4101">
        <v>-5.7540807972170302E-3</v>
      </c>
      <c r="C4101">
        <v>5.7540807972170302E-3</v>
      </c>
      <c r="L4101">
        <v>4077</v>
      </c>
      <c r="M4101">
        <v>-1.0387294865481643E-2</v>
      </c>
      <c r="N4101">
        <v>1.0387294865481643E-2</v>
      </c>
    </row>
    <row r="4102" spans="1:14" x14ac:dyDescent="0.45">
      <c r="A4102">
        <v>4078</v>
      </c>
      <c r="B4102">
        <v>-1.9072935187916279E-2</v>
      </c>
      <c r="C4102">
        <v>1.9072935187916279E-2</v>
      </c>
      <c r="L4102">
        <v>4078</v>
      </c>
      <c r="M4102">
        <v>-2.7320363433775818E-4</v>
      </c>
      <c r="N4102">
        <v>2.7320363433775818E-4</v>
      </c>
    </row>
    <row r="4103" spans="1:14" x14ac:dyDescent="0.45">
      <c r="A4103">
        <v>4079</v>
      </c>
      <c r="B4103">
        <v>-1.4729261653817901E-2</v>
      </c>
      <c r="C4103">
        <v>1.4729261653817901E-2</v>
      </c>
      <c r="L4103">
        <v>4079</v>
      </c>
      <c r="M4103">
        <v>-6.5232474848984879E-3</v>
      </c>
      <c r="N4103">
        <v>6.5232474848984879E-3</v>
      </c>
    </row>
    <row r="4104" spans="1:14" x14ac:dyDescent="0.45">
      <c r="A4104">
        <v>4080</v>
      </c>
      <c r="B4104">
        <v>-1.9203768728099965E-2</v>
      </c>
      <c r="C4104">
        <v>1.9203768728099965E-2</v>
      </c>
      <c r="L4104">
        <v>4080</v>
      </c>
      <c r="M4104">
        <v>-4.5806662881025849E-3</v>
      </c>
      <c r="N4104">
        <v>4.5806662881025849E-3</v>
      </c>
    </row>
    <row r="4105" spans="1:14" x14ac:dyDescent="0.45">
      <c r="A4105">
        <v>4081</v>
      </c>
      <c r="B4105">
        <v>-1.7005765253014039E-2</v>
      </c>
      <c r="C4105">
        <v>1.7005765253014039E-2</v>
      </c>
      <c r="L4105">
        <v>4081</v>
      </c>
      <c r="M4105">
        <v>-7.1355828621493698E-3</v>
      </c>
      <c r="N4105">
        <v>7.1355828621493698E-3</v>
      </c>
    </row>
    <row r="4106" spans="1:14" x14ac:dyDescent="0.45">
      <c r="A4106">
        <v>4082</v>
      </c>
      <c r="B4106">
        <v>-1.3133092463576928E-2</v>
      </c>
      <c r="C4106">
        <v>1.3133092463576928E-2</v>
      </c>
      <c r="L4106">
        <v>4082</v>
      </c>
      <c r="M4106">
        <v>-1.0492869930524895E-2</v>
      </c>
      <c r="N4106">
        <v>1.0492869930524895E-2</v>
      </c>
    </row>
    <row r="4107" spans="1:14" x14ac:dyDescent="0.45">
      <c r="A4107">
        <v>4083</v>
      </c>
      <c r="B4107">
        <v>-1.1824757061740068E-2</v>
      </c>
      <c r="C4107">
        <v>1.1824757061740068E-2</v>
      </c>
      <c r="L4107">
        <v>4083</v>
      </c>
      <c r="M4107">
        <v>-1.2583256218381356E-2</v>
      </c>
      <c r="N4107">
        <v>1.2583256218381356E-2</v>
      </c>
    </row>
    <row r="4108" spans="1:14" x14ac:dyDescent="0.45">
      <c r="A4108">
        <v>4084</v>
      </c>
      <c r="B4108">
        <v>-2.2448440524655382E-2</v>
      </c>
      <c r="C4108">
        <v>2.2448440524655382E-2</v>
      </c>
      <c r="L4108">
        <v>4084</v>
      </c>
      <c r="M4108">
        <v>-6.6499375629503954E-3</v>
      </c>
      <c r="N4108">
        <v>6.6499375629503954E-3</v>
      </c>
    </row>
    <row r="4109" spans="1:14" x14ac:dyDescent="0.45">
      <c r="A4109">
        <v>4085</v>
      </c>
      <c r="B4109">
        <v>-1.8628101151291744E-2</v>
      </c>
      <c r="C4109">
        <v>1.8628101151291744E-2</v>
      </c>
      <c r="L4109">
        <v>4085</v>
      </c>
      <c r="M4109">
        <v>-1.0894055177689269E-2</v>
      </c>
      <c r="N4109">
        <v>1.0894055177689269E-2</v>
      </c>
    </row>
    <row r="4110" spans="1:14" x14ac:dyDescent="0.45">
      <c r="A4110">
        <v>4086</v>
      </c>
      <c r="B4110">
        <v>-2.2710107605022747E-2</v>
      </c>
      <c r="C4110">
        <v>2.2710107605022747E-2</v>
      </c>
      <c r="L4110">
        <v>4086</v>
      </c>
      <c r="M4110">
        <v>-8.9725889939020163E-3</v>
      </c>
      <c r="N4110">
        <v>8.9725889939020163E-3</v>
      </c>
    </row>
    <row r="4111" spans="1:14" x14ac:dyDescent="0.45">
      <c r="A4111">
        <v>4087</v>
      </c>
      <c r="B4111">
        <v>-2.6949114306974185E-2</v>
      </c>
      <c r="C4111">
        <v>2.6949114306974185E-2</v>
      </c>
      <c r="L4111">
        <v>4087</v>
      </c>
      <c r="M4111">
        <v>-1.3195591595632241E-2</v>
      </c>
      <c r="N4111">
        <v>1.3195591595632241E-2</v>
      </c>
    </row>
    <row r="4112" spans="1:14" x14ac:dyDescent="0.45">
      <c r="A4112">
        <v>4088</v>
      </c>
      <c r="B4112">
        <v>-1.5697429851177176E-2</v>
      </c>
      <c r="C4112">
        <v>1.5697429851177176E-2</v>
      </c>
      <c r="L4112">
        <v>4088</v>
      </c>
      <c r="M4112">
        <v>-2.3140762722706914E-2</v>
      </c>
      <c r="N4112">
        <v>2.3140762722706914E-2</v>
      </c>
    </row>
    <row r="4113" spans="1:14" x14ac:dyDescent="0.45">
      <c r="A4113">
        <v>4089</v>
      </c>
      <c r="B4113">
        <v>4.6841002356624792E-2</v>
      </c>
      <c r="C4113">
        <v>-4.6841002356624792E-2</v>
      </c>
      <c r="L4113">
        <v>4089</v>
      </c>
      <c r="M4113">
        <v>2.6331712756562646E-2</v>
      </c>
      <c r="N4113">
        <v>-2.6331712756562646E-2</v>
      </c>
    </row>
    <row r="4114" spans="1:14" x14ac:dyDescent="0.45">
      <c r="A4114">
        <v>4090</v>
      </c>
      <c r="B4114">
        <v>3.9723657770632262E-2</v>
      </c>
      <c r="C4114">
        <v>-3.9723657770632262E-2</v>
      </c>
      <c r="L4114">
        <v>4090</v>
      </c>
      <c r="M4114">
        <v>2.7281888341951947E-2</v>
      </c>
      <c r="N4114">
        <v>-2.7281888341951947E-2</v>
      </c>
    </row>
    <row r="4115" spans="1:14" x14ac:dyDescent="0.45">
      <c r="A4115">
        <v>4091</v>
      </c>
      <c r="B4115">
        <v>3.3365147717705122E-2</v>
      </c>
      <c r="C4115">
        <v>0.96663485228229484</v>
      </c>
      <c r="L4115">
        <v>4091</v>
      </c>
      <c r="M4115">
        <v>2.7809763667168225E-2</v>
      </c>
      <c r="N4115">
        <v>0.97219023633283175</v>
      </c>
    </row>
    <row r="4116" spans="1:14" x14ac:dyDescent="0.45">
      <c r="A4116">
        <v>4092</v>
      </c>
      <c r="B4116">
        <v>3.0486809833664023E-2</v>
      </c>
      <c r="C4116">
        <v>-3.0486809833664023E-2</v>
      </c>
      <c r="L4116">
        <v>4092</v>
      </c>
      <c r="M4116">
        <v>2.979457488998143E-2</v>
      </c>
      <c r="N4116">
        <v>-2.979457488998143E-2</v>
      </c>
    </row>
    <row r="4117" spans="1:14" x14ac:dyDescent="0.45">
      <c r="A4117">
        <v>4093</v>
      </c>
      <c r="B4117">
        <v>2.9937308964892544E-2</v>
      </c>
      <c r="C4117">
        <v>-2.9937308964892544E-2</v>
      </c>
      <c r="L4117">
        <v>4093</v>
      </c>
      <c r="M4117">
        <v>2.9351159616799755E-2</v>
      </c>
      <c r="N4117">
        <v>-2.9351159616799755E-2</v>
      </c>
    </row>
    <row r="4118" spans="1:14" x14ac:dyDescent="0.45">
      <c r="A4118">
        <v>4094</v>
      </c>
      <c r="B4118">
        <v>3.4202482374880709E-2</v>
      </c>
      <c r="C4118">
        <v>-3.4202482374880709E-2</v>
      </c>
      <c r="L4118">
        <v>4094</v>
      </c>
      <c r="M4118">
        <v>2.3565646052429352E-2</v>
      </c>
      <c r="N4118">
        <v>-2.3565646052429352E-2</v>
      </c>
    </row>
    <row r="4119" spans="1:14" x14ac:dyDescent="0.45">
      <c r="A4119">
        <v>4095</v>
      </c>
      <c r="B4119">
        <v>3.0748476914031396E-2</v>
      </c>
      <c r="C4119">
        <v>-3.0748476914031396E-2</v>
      </c>
      <c r="L4119">
        <v>4095</v>
      </c>
      <c r="M4119">
        <v>2.5761607405329068E-2</v>
      </c>
      <c r="N4119">
        <v>-2.5761607405329068E-2</v>
      </c>
    </row>
    <row r="4120" spans="1:14" x14ac:dyDescent="0.45">
      <c r="A4120">
        <v>4096</v>
      </c>
      <c r="B4120">
        <v>1.8502457552838376E-2</v>
      </c>
      <c r="C4120">
        <v>-1.8502457552838376E-2</v>
      </c>
      <c r="L4120">
        <v>4096</v>
      </c>
      <c r="M4120">
        <v>3.479883297303174E-2</v>
      </c>
      <c r="N4120">
        <v>-3.479883297303174E-2</v>
      </c>
    </row>
    <row r="4121" spans="1:14" x14ac:dyDescent="0.45">
      <c r="A4121">
        <v>4097</v>
      </c>
      <c r="B4121">
        <v>2.2165796677981589E-2</v>
      </c>
      <c r="C4121">
        <v>-2.2165796677981589E-2</v>
      </c>
      <c r="L4121">
        <v>4097</v>
      </c>
      <c r="M4121">
        <v>3.1568235982708123E-2</v>
      </c>
      <c r="N4121">
        <v>-3.1568235982708123E-2</v>
      </c>
    </row>
    <row r="4122" spans="1:14" x14ac:dyDescent="0.45">
      <c r="A4122">
        <v>4098</v>
      </c>
      <c r="B4122">
        <v>3.3077313929301015E-2</v>
      </c>
      <c r="C4122">
        <v>-3.3077313929301015E-2</v>
      </c>
      <c r="L4122">
        <v>4098</v>
      </c>
      <c r="M4122">
        <v>1.9659368645828894E-2</v>
      </c>
      <c r="N4122">
        <v>-1.9659368645828894E-2</v>
      </c>
    </row>
    <row r="4123" spans="1:14" x14ac:dyDescent="0.45">
      <c r="A4123">
        <v>4099</v>
      </c>
      <c r="B4123">
        <v>4.6396168320000257E-2</v>
      </c>
      <c r="C4123">
        <v>-4.6396168320000257E-2</v>
      </c>
      <c r="L4123">
        <v>4099</v>
      </c>
      <c r="M4123">
        <v>8.7006768943389649E-3</v>
      </c>
      <c r="N4123">
        <v>-8.7006768943389649E-3</v>
      </c>
    </row>
    <row r="4124" spans="1:14" x14ac:dyDescent="0.45">
      <c r="A4124">
        <v>4100</v>
      </c>
      <c r="B4124">
        <v>2.9309307972010847E-2</v>
      </c>
      <c r="C4124">
        <v>-2.9309307972010847E-2</v>
      </c>
      <c r="L4124">
        <v>4100</v>
      </c>
      <c r="M4124">
        <v>2.1728639920676703E-2</v>
      </c>
      <c r="N4124">
        <v>-2.1728639920676703E-2</v>
      </c>
    </row>
    <row r="4125" spans="1:14" x14ac:dyDescent="0.45">
      <c r="A4125">
        <v>4101</v>
      </c>
      <c r="B4125">
        <v>3.4804316659725665E-2</v>
      </c>
      <c r="C4125">
        <v>-3.4804316659725665E-2</v>
      </c>
      <c r="L4125">
        <v>4101</v>
      </c>
      <c r="M4125">
        <v>1.5943126356306299E-2</v>
      </c>
      <c r="N4125">
        <v>-1.5943126356306299E-2</v>
      </c>
    </row>
    <row r="4126" spans="1:14" x14ac:dyDescent="0.45">
      <c r="A4126">
        <v>4102</v>
      </c>
      <c r="B4126">
        <v>1.7795956435846472E-2</v>
      </c>
      <c r="C4126">
        <v>-1.7795956435846472E-2</v>
      </c>
      <c r="L4126">
        <v>4102</v>
      </c>
      <c r="M4126">
        <v>2.8823284291583477E-2</v>
      </c>
      <c r="N4126">
        <v>-2.8823284291583477E-2</v>
      </c>
    </row>
    <row r="4127" spans="1:14" x14ac:dyDescent="0.45">
      <c r="A4127">
        <v>4103</v>
      </c>
      <c r="B4127">
        <v>3.0041975797039495E-2</v>
      </c>
      <c r="C4127">
        <v>-3.0041975797039495E-2</v>
      </c>
      <c r="L4127">
        <v>4103</v>
      </c>
      <c r="M4127">
        <v>1.8899228177517456E-2</v>
      </c>
      <c r="N4127">
        <v>-1.8899228177517456E-2</v>
      </c>
    </row>
    <row r="4128" spans="1:14" x14ac:dyDescent="0.45">
      <c r="A4128">
        <v>4104</v>
      </c>
      <c r="B4128">
        <v>-4.7074124757475432E-3</v>
      </c>
      <c r="C4128">
        <v>4.7074124757475432E-3</v>
      </c>
      <c r="L4128">
        <v>4104</v>
      </c>
      <c r="M4128">
        <v>4.5377454490365954E-2</v>
      </c>
      <c r="N4128">
        <v>-4.5377454490365954E-2</v>
      </c>
    </row>
    <row r="4129" spans="1:14" x14ac:dyDescent="0.45">
      <c r="A4129">
        <v>4105</v>
      </c>
      <c r="B4129">
        <v>1.0573945017706997E-2</v>
      </c>
      <c r="C4129">
        <v>-1.0573945017706997E-2</v>
      </c>
      <c r="L4129">
        <v>4105</v>
      </c>
      <c r="M4129">
        <v>3.2370606477036865E-2</v>
      </c>
      <c r="N4129">
        <v>-3.2370606477036865E-2</v>
      </c>
    </row>
    <row r="4130" spans="1:14" x14ac:dyDescent="0.45">
      <c r="A4130">
        <v>4106</v>
      </c>
      <c r="B4130">
        <v>8.2974414185108588E-3</v>
      </c>
      <c r="C4130">
        <v>-8.2974414185108588E-3</v>
      </c>
      <c r="L4130">
        <v>4106</v>
      </c>
      <c r="M4130">
        <v>3.3109631932339657E-2</v>
      </c>
      <c r="N4130">
        <v>-3.3109631932339657E-2</v>
      </c>
    </row>
    <row r="4131" spans="1:14" x14ac:dyDescent="0.45">
      <c r="A4131">
        <v>4107</v>
      </c>
      <c r="B4131">
        <v>2.2139629969944851E-2</v>
      </c>
      <c r="C4131">
        <v>-2.2139629969944851E-2</v>
      </c>
      <c r="L4131">
        <v>4107</v>
      </c>
      <c r="M4131">
        <v>2.1707524907668054E-2</v>
      </c>
      <c r="N4131">
        <v>-2.1707524907668054E-2</v>
      </c>
    </row>
    <row r="4132" spans="1:14" x14ac:dyDescent="0.45">
      <c r="A4132">
        <v>4108</v>
      </c>
      <c r="B4132">
        <v>2.2819964378900017E-2</v>
      </c>
      <c r="C4132">
        <v>-2.2819964378900017E-2</v>
      </c>
      <c r="L4132">
        <v>4108</v>
      </c>
      <c r="M4132">
        <v>2.0187243971045172E-2</v>
      </c>
      <c r="N4132">
        <v>-2.0187243971045172E-2</v>
      </c>
    </row>
    <row r="4133" spans="1:14" x14ac:dyDescent="0.45">
      <c r="A4133">
        <v>4109</v>
      </c>
      <c r="B4133">
        <v>2.4232966612883829E-2</v>
      </c>
      <c r="C4133">
        <v>-2.4232966612883829E-2</v>
      </c>
      <c r="L4133">
        <v>4109</v>
      </c>
      <c r="M4133">
        <v>1.8244662774249271E-2</v>
      </c>
      <c r="N4133">
        <v>-1.8244662774249271E-2</v>
      </c>
    </row>
    <row r="4134" spans="1:14" x14ac:dyDescent="0.45">
      <c r="A4134">
        <v>4110</v>
      </c>
      <c r="B4134">
        <v>2.3160131583377604E-2</v>
      </c>
      <c r="C4134">
        <v>-2.3160131583377604E-2</v>
      </c>
      <c r="L4134">
        <v>4110</v>
      </c>
      <c r="M4134">
        <v>1.8160202722214663E-2</v>
      </c>
      <c r="N4134">
        <v>-1.8160202722214663E-2</v>
      </c>
    </row>
    <row r="4135" spans="1:14" x14ac:dyDescent="0.45">
      <c r="A4135">
        <v>4111</v>
      </c>
      <c r="B4135">
        <v>2.76608053656964E-2</v>
      </c>
      <c r="C4135">
        <v>-2.76608053656964E-2</v>
      </c>
      <c r="L4135">
        <v>4111</v>
      </c>
      <c r="M4135">
        <v>1.1720123754576074E-2</v>
      </c>
      <c r="N4135">
        <v>-1.1720123754576074E-2</v>
      </c>
    </row>
    <row r="4136" spans="1:14" x14ac:dyDescent="0.45">
      <c r="A4136">
        <v>4112</v>
      </c>
      <c r="B4136">
        <v>2.0700461027924305E-2</v>
      </c>
      <c r="C4136">
        <v>-2.0700461027924305E-2</v>
      </c>
      <c r="L4136">
        <v>4112</v>
      </c>
      <c r="M4136">
        <v>1.6259851551436066E-2</v>
      </c>
      <c r="N4136">
        <v>-1.6259851551436066E-2</v>
      </c>
    </row>
    <row r="4137" spans="1:14" x14ac:dyDescent="0.45">
      <c r="A4137">
        <v>4113</v>
      </c>
      <c r="B4137">
        <v>2.6718803876373862E-2</v>
      </c>
      <c r="C4137">
        <v>-2.6718803876373862E-2</v>
      </c>
      <c r="L4137">
        <v>4113</v>
      </c>
      <c r="M4137">
        <v>1.0368762922022403E-2</v>
      </c>
      <c r="N4137">
        <v>-1.0368762922022403E-2</v>
      </c>
    </row>
    <row r="4138" spans="1:14" x14ac:dyDescent="0.45">
      <c r="A4138">
        <v>4114</v>
      </c>
      <c r="B4138">
        <v>1.1358946258809113E-2</v>
      </c>
      <c r="C4138">
        <v>-1.1358946258809113E-2</v>
      </c>
      <c r="L4138">
        <v>4114</v>
      </c>
      <c r="M4138">
        <v>2.1770869946694006E-2</v>
      </c>
      <c r="N4138">
        <v>-2.1770869946694006E-2</v>
      </c>
    </row>
    <row r="4139" spans="1:14" x14ac:dyDescent="0.45">
      <c r="A4139">
        <v>4115</v>
      </c>
      <c r="B4139">
        <v>5.9424376952045086E-3</v>
      </c>
      <c r="C4139">
        <v>-5.9424376952045086E-3</v>
      </c>
      <c r="L4139">
        <v>4115</v>
      </c>
      <c r="M4139">
        <v>2.5719377379311768E-2</v>
      </c>
      <c r="N4139">
        <v>-2.5719377379311768E-2</v>
      </c>
    </row>
    <row r="4140" spans="1:14" x14ac:dyDescent="0.45">
      <c r="A4140">
        <v>4116</v>
      </c>
      <c r="B4140">
        <v>2.7817805613916828E-2</v>
      </c>
      <c r="C4140">
        <v>-2.7817805613916828E-2</v>
      </c>
      <c r="L4140">
        <v>4116</v>
      </c>
      <c r="M4140">
        <v>7.9616514390361773E-3</v>
      </c>
      <c r="N4140">
        <v>-7.9616514390361773E-3</v>
      </c>
    </row>
    <row r="4141" spans="1:14" x14ac:dyDescent="0.45">
      <c r="A4141">
        <v>4117</v>
      </c>
      <c r="B4141">
        <v>2.5829135803124799E-2</v>
      </c>
      <c r="C4141">
        <v>-2.5829135803124799E-2</v>
      </c>
      <c r="L4141">
        <v>4117</v>
      </c>
      <c r="M4141">
        <v>9.3130122715898486E-3</v>
      </c>
      <c r="N4141">
        <v>-9.3130122715898486E-3</v>
      </c>
    </row>
    <row r="4142" spans="1:14" x14ac:dyDescent="0.45">
      <c r="A4142">
        <v>4118</v>
      </c>
      <c r="B4142">
        <v>2.9440141512194533E-2</v>
      </c>
      <c r="C4142">
        <v>-2.9440141512194533E-2</v>
      </c>
      <c r="L4142">
        <v>4118</v>
      </c>
      <c r="M4142">
        <v>5.5123099300326481E-3</v>
      </c>
      <c r="N4142">
        <v>-5.5123099300326481E-3</v>
      </c>
    </row>
    <row r="4143" spans="1:14" x14ac:dyDescent="0.45">
      <c r="A4143">
        <v>4119</v>
      </c>
      <c r="B4143">
        <v>1.7638956187626047E-2</v>
      </c>
      <c r="C4143">
        <v>-1.7638956187626047E-2</v>
      </c>
      <c r="L4143">
        <v>4119</v>
      </c>
      <c r="M4143">
        <v>1.465511056277858E-2</v>
      </c>
      <c r="N4143">
        <v>-1.465511056277858E-2</v>
      </c>
    </row>
    <row r="4144" spans="1:14" x14ac:dyDescent="0.45">
      <c r="A4144">
        <v>4120</v>
      </c>
      <c r="B4144">
        <v>1.2824281908866399E-2</v>
      </c>
      <c r="C4144">
        <v>-1.2824281908866399E-2</v>
      </c>
      <c r="L4144">
        <v>4120</v>
      </c>
      <c r="M4144">
        <v>1.7780132488058945E-2</v>
      </c>
      <c r="N4144">
        <v>-1.7780132488058945E-2</v>
      </c>
    </row>
    <row r="4145" spans="1:14" x14ac:dyDescent="0.45">
      <c r="A4145">
        <v>4121</v>
      </c>
      <c r="B4145">
        <v>2.8681306979129156E-2</v>
      </c>
      <c r="C4145">
        <v>-2.8681306979129156E-2</v>
      </c>
      <c r="L4145">
        <v>4121</v>
      </c>
      <c r="M4145">
        <v>4.7943994877385088E-3</v>
      </c>
      <c r="N4145">
        <v>-4.7943994877385088E-3</v>
      </c>
    </row>
    <row r="4146" spans="1:14" x14ac:dyDescent="0.45">
      <c r="A4146">
        <v>4122</v>
      </c>
      <c r="B4146">
        <v>1.6513787742046347E-2</v>
      </c>
      <c r="C4146">
        <v>-1.6513787742046347E-2</v>
      </c>
      <c r="L4146">
        <v>4122</v>
      </c>
      <c r="M4146">
        <v>1.4380615393666115E-2</v>
      </c>
      <c r="N4146">
        <v>-1.4380615393666115E-2</v>
      </c>
    </row>
    <row r="4147" spans="1:14" x14ac:dyDescent="0.45">
      <c r="A4147">
        <v>4123</v>
      </c>
      <c r="B4147">
        <v>1.4940973289591809E-3</v>
      </c>
      <c r="C4147">
        <v>-1.4940973289591809E-3</v>
      </c>
      <c r="L4147">
        <v>4123</v>
      </c>
      <c r="M4147">
        <v>2.4156866416671582E-2</v>
      </c>
      <c r="N4147">
        <v>-2.4156866416671582E-2</v>
      </c>
    </row>
    <row r="4148" spans="1:14" x14ac:dyDescent="0.45">
      <c r="A4148">
        <v>4124</v>
      </c>
      <c r="B4148">
        <v>2.5279634934353319E-2</v>
      </c>
      <c r="C4148">
        <v>-2.5279634934353319E-2</v>
      </c>
      <c r="L4148">
        <v>4124</v>
      </c>
      <c r="M4148">
        <v>4.9422045787990672E-3</v>
      </c>
      <c r="N4148">
        <v>-4.9422045787990672E-3</v>
      </c>
    </row>
    <row r="4149" spans="1:14" x14ac:dyDescent="0.45">
      <c r="A4149">
        <v>4125</v>
      </c>
      <c r="B4149">
        <v>1.4368117683033895E-2</v>
      </c>
      <c r="C4149">
        <v>-1.4368117683033895E-2</v>
      </c>
      <c r="L4149">
        <v>4125</v>
      </c>
      <c r="M4149">
        <v>1.2860334457043234E-2</v>
      </c>
      <c r="N4149">
        <v>-1.2860334457043234E-2</v>
      </c>
    </row>
    <row r="4150" spans="1:14" x14ac:dyDescent="0.45">
      <c r="A4150">
        <v>4126</v>
      </c>
      <c r="B4150">
        <v>1.7926789976030158E-2</v>
      </c>
      <c r="C4150">
        <v>-1.7926789976030158E-2</v>
      </c>
      <c r="L4150">
        <v>4126</v>
      </c>
      <c r="M4150">
        <v>9.5452774146850099E-3</v>
      </c>
      <c r="N4150">
        <v>-9.5452774146850099E-3</v>
      </c>
    </row>
    <row r="4151" spans="1:14" x14ac:dyDescent="0.45">
      <c r="A4151">
        <v>4127</v>
      </c>
      <c r="B4151">
        <v>2.2139629969944851E-2</v>
      </c>
      <c r="C4151">
        <v>-2.2139629969944851E-2</v>
      </c>
      <c r="L4151">
        <v>4127</v>
      </c>
      <c r="M4151">
        <v>4.709939435703905E-3</v>
      </c>
      <c r="N4151">
        <v>-4.709939435703905E-3</v>
      </c>
    </row>
    <row r="4152" spans="1:14" x14ac:dyDescent="0.45">
      <c r="A4152">
        <v>4128</v>
      </c>
      <c r="B4152">
        <v>-2.3024108101463603E-2</v>
      </c>
      <c r="C4152">
        <v>2.3024108101463603E-2</v>
      </c>
      <c r="L4152">
        <v>4128</v>
      </c>
      <c r="M4152">
        <v>4.0795496667488655E-2</v>
      </c>
      <c r="N4152">
        <v>-4.0795496667488655E-2</v>
      </c>
    </row>
    <row r="4153" spans="1:14" x14ac:dyDescent="0.45">
      <c r="A4153">
        <v>4129</v>
      </c>
      <c r="B4153">
        <v>2.7686972073733142E-2</v>
      </c>
      <c r="C4153">
        <v>-2.7686972073733142E-2</v>
      </c>
      <c r="L4153">
        <v>4129</v>
      </c>
      <c r="M4153">
        <v>-5.4769880345022313E-4</v>
      </c>
      <c r="N4153">
        <v>5.4769880345022313E-4</v>
      </c>
    </row>
    <row r="4154" spans="1:14" x14ac:dyDescent="0.45">
      <c r="A4154">
        <v>4130</v>
      </c>
      <c r="B4154">
        <v>7.198439680967895E-3</v>
      </c>
      <c r="C4154">
        <v>-7.198439680967895E-3</v>
      </c>
      <c r="L4154">
        <v>4130</v>
      </c>
      <c r="M4154">
        <v>1.5098525835960254E-2</v>
      </c>
      <c r="N4154">
        <v>-1.5098525835960254E-2</v>
      </c>
    </row>
    <row r="4155" spans="1:14" x14ac:dyDescent="0.45">
      <c r="A4155">
        <v>4131</v>
      </c>
      <c r="B4155">
        <v>1.319061582138072E-2</v>
      </c>
      <c r="C4155">
        <v>-1.319061582138072E-2</v>
      </c>
      <c r="L4155">
        <v>4131</v>
      </c>
      <c r="M4155">
        <v>1.0073152739901288E-2</v>
      </c>
      <c r="N4155">
        <v>-1.0073152739901288E-2</v>
      </c>
    </row>
    <row r="4156" spans="1:14" x14ac:dyDescent="0.45">
      <c r="A4156">
        <v>4132</v>
      </c>
      <c r="B4156">
        <v>8.3759415426210709E-3</v>
      </c>
      <c r="C4156">
        <v>-8.3759415426210709E-3</v>
      </c>
      <c r="L4156">
        <v>4132</v>
      </c>
      <c r="M4156">
        <v>1.3937200120484442E-2</v>
      </c>
      <c r="N4156">
        <v>-1.3937200120484442E-2</v>
      </c>
    </row>
    <row r="4157" spans="1:14" x14ac:dyDescent="0.45">
      <c r="A4157">
        <v>4133</v>
      </c>
      <c r="B4157">
        <v>1.9915459786822187E-2</v>
      </c>
      <c r="C4157">
        <v>-1.9915459786822187E-2</v>
      </c>
      <c r="L4157">
        <v>4133</v>
      </c>
      <c r="M4157">
        <v>4.2876391755308826E-3</v>
      </c>
      <c r="N4157">
        <v>-4.2876391755308826E-3</v>
      </c>
    </row>
    <row r="4158" spans="1:14" x14ac:dyDescent="0.45">
      <c r="A4158">
        <v>4134</v>
      </c>
      <c r="B4158">
        <v>1.5859620041127918E-2</v>
      </c>
      <c r="C4158">
        <v>-1.5859620041127918E-2</v>
      </c>
      <c r="L4158">
        <v>4134</v>
      </c>
      <c r="M4158">
        <v>7.1170509186901324E-3</v>
      </c>
      <c r="N4158">
        <v>-7.1170509186901324E-3</v>
      </c>
    </row>
    <row r="4159" spans="1:14" x14ac:dyDescent="0.45">
      <c r="A4159">
        <v>4135</v>
      </c>
      <c r="B4159">
        <v>1.1044945762368266E-2</v>
      </c>
      <c r="C4159">
        <v>-1.1044945762368266E-2</v>
      </c>
      <c r="L4159">
        <v>4135</v>
      </c>
      <c r="M4159">
        <v>9.8408875968061266E-3</v>
      </c>
      <c r="N4159">
        <v>-9.8408875968061266E-3</v>
      </c>
    </row>
    <row r="4160" spans="1:14" x14ac:dyDescent="0.45">
      <c r="A4160">
        <v>4136</v>
      </c>
      <c r="B4160">
        <v>7.4862734693720047E-3</v>
      </c>
      <c r="C4160">
        <v>-7.4862734693720047E-3</v>
      </c>
      <c r="L4160">
        <v>4136</v>
      </c>
      <c r="M4160">
        <v>1.2649184326956723E-2</v>
      </c>
      <c r="N4160">
        <v>-1.2649184326956723E-2</v>
      </c>
    </row>
    <row r="4161" spans="1:14" x14ac:dyDescent="0.45">
      <c r="A4161">
        <v>4137</v>
      </c>
      <c r="B4161">
        <v>1.0600111725743735E-2</v>
      </c>
      <c r="C4161">
        <v>-1.0600111725743735E-2</v>
      </c>
      <c r="L4161">
        <v>4137</v>
      </c>
      <c r="M4161">
        <v>9.8197725837974748E-3</v>
      </c>
      <c r="N4161">
        <v>-9.8197725837974748E-3</v>
      </c>
    </row>
    <row r="4162" spans="1:14" x14ac:dyDescent="0.45">
      <c r="A4162">
        <v>4138</v>
      </c>
      <c r="B4162">
        <v>4.6864357094411214E-3</v>
      </c>
      <c r="C4162">
        <v>-4.6864357094411214E-3</v>
      </c>
      <c r="L4162">
        <v>4138</v>
      </c>
      <c r="M4162">
        <v>1.3873855081458488E-2</v>
      </c>
      <c r="N4162">
        <v>-1.3873855081458488E-2</v>
      </c>
    </row>
    <row r="4163" spans="1:14" x14ac:dyDescent="0.45">
      <c r="A4163">
        <v>4139</v>
      </c>
      <c r="B4163">
        <v>2.4099321102449833E-3</v>
      </c>
      <c r="C4163">
        <v>-2.4099321102449833E-3</v>
      </c>
      <c r="L4163">
        <v>4139</v>
      </c>
      <c r="M4163">
        <v>1.4253925315614209E-2</v>
      </c>
      <c r="N4163">
        <v>-1.4253925315614209E-2</v>
      </c>
    </row>
    <row r="4164" spans="1:14" x14ac:dyDescent="0.45">
      <c r="A4164">
        <v>4140</v>
      </c>
      <c r="B4164">
        <v>1.7819311173632897E-3</v>
      </c>
      <c r="C4164">
        <v>-1.7819311173632897E-3</v>
      </c>
      <c r="L4164">
        <v>4140</v>
      </c>
      <c r="M4164">
        <v>1.465511056277858E-2</v>
      </c>
      <c r="N4164">
        <v>-1.465511056277858E-2</v>
      </c>
    </row>
    <row r="4165" spans="1:14" x14ac:dyDescent="0.45">
      <c r="A4165">
        <v>4141</v>
      </c>
      <c r="B4165">
        <v>1.1594446631139749E-2</v>
      </c>
      <c r="C4165">
        <v>-1.1594446631139749E-2</v>
      </c>
      <c r="L4165">
        <v>4141</v>
      </c>
      <c r="M4165">
        <v>5.9768402162229724E-3</v>
      </c>
      <c r="N4165">
        <v>-5.9768402162229724E-3</v>
      </c>
    </row>
    <row r="4166" spans="1:14" x14ac:dyDescent="0.45">
      <c r="A4166">
        <v>4142</v>
      </c>
      <c r="B4166">
        <v>1.7508122647442361E-2</v>
      </c>
      <c r="C4166">
        <v>-1.7508122647442361E-2</v>
      </c>
      <c r="L4166">
        <v>4142</v>
      </c>
      <c r="M4166">
        <v>1.2048472762678196E-3</v>
      </c>
      <c r="N4166">
        <v>-1.2048472762678196E-3</v>
      </c>
    </row>
    <row r="4167" spans="1:14" x14ac:dyDescent="0.45">
      <c r="A4167">
        <v>4143</v>
      </c>
      <c r="B4167">
        <v>1.0338444645376362E-2</v>
      </c>
      <c r="C4167">
        <v>-1.0338444645376362E-2</v>
      </c>
      <c r="L4167">
        <v>4143</v>
      </c>
      <c r="M4167">
        <v>6.399140476395994E-3</v>
      </c>
      <c r="N4167">
        <v>-6.399140476395994E-3</v>
      </c>
    </row>
    <row r="4168" spans="1:14" x14ac:dyDescent="0.45">
      <c r="A4168">
        <v>4144</v>
      </c>
      <c r="B4168">
        <v>-6.5390820383191463E-3</v>
      </c>
      <c r="C4168">
        <v>6.5390820383191463E-3</v>
      </c>
      <c r="L4168">
        <v>4144</v>
      </c>
      <c r="M4168">
        <v>1.9068148281586664E-2</v>
      </c>
      <c r="N4168">
        <v>-1.9068148281586664E-2</v>
      </c>
    </row>
    <row r="4169" spans="1:14" x14ac:dyDescent="0.45">
      <c r="A4169">
        <v>4145</v>
      </c>
      <c r="B4169">
        <v>7.0152727247107345E-3</v>
      </c>
      <c r="C4169">
        <v>-7.0152727247107345E-3</v>
      </c>
      <c r="L4169">
        <v>4145</v>
      </c>
      <c r="M4169">
        <v>7.9194214130188737E-3</v>
      </c>
      <c r="N4169">
        <v>-7.9194214130188737E-3</v>
      </c>
    </row>
    <row r="4170" spans="1:14" x14ac:dyDescent="0.45">
      <c r="A4170">
        <v>4146</v>
      </c>
      <c r="B4170">
        <v>-2.1692417961840307E-3</v>
      </c>
      <c r="C4170">
        <v>2.1692417961840307E-3</v>
      </c>
      <c r="L4170">
        <v>4146</v>
      </c>
      <c r="M4170">
        <v>1.3810510042432535E-2</v>
      </c>
      <c r="N4170">
        <v>-1.3810510042432535E-2</v>
      </c>
    </row>
    <row r="4171" spans="1:14" x14ac:dyDescent="0.45">
      <c r="A4171">
        <v>4147</v>
      </c>
      <c r="B4171">
        <v>1.3792450106225675E-2</v>
      </c>
      <c r="C4171">
        <v>-1.3792450106225675E-2</v>
      </c>
      <c r="L4171">
        <v>4147</v>
      </c>
      <c r="M4171">
        <v>4.2359179494772838E-4</v>
      </c>
      <c r="N4171">
        <v>-4.2359179494772838E-4</v>
      </c>
    </row>
    <row r="4172" spans="1:14" x14ac:dyDescent="0.45">
      <c r="A4172">
        <v>4148</v>
      </c>
      <c r="B4172">
        <v>2.0697649057673986E-3</v>
      </c>
      <c r="C4172">
        <v>-2.0697649057673986E-3</v>
      </c>
      <c r="L4172">
        <v>4148</v>
      </c>
      <c r="M4172">
        <v>9.8408875968061266E-3</v>
      </c>
      <c r="N4172">
        <v>-9.8408875968061266E-3</v>
      </c>
    </row>
    <row r="4173" spans="1:14" x14ac:dyDescent="0.45">
      <c r="A4173">
        <v>4149</v>
      </c>
      <c r="B4173">
        <v>4.5556021692574351E-3</v>
      </c>
      <c r="C4173">
        <v>-4.5556021692574351E-3</v>
      </c>
      <c r="L4173">
        <v>4149</v>
      </c>
      <c r="M4173">
        <v>7.6238112308977587E-3</v>
      </c>
      <c r="N4173">
        <v>-7.6238112308977587E-3</v>
      </c>
    </row>
    <row r="4174" spans="1:14" x14ac:dyDescent="0.45">
      <c r="A4174">
        <v>4150</v>
      </c>
      <c r="B4174">
        <v>9.0301092435395008E-3</v>
      </c>
      <c r="C4174">
        <v>-9.0301092435395008E-3</v>
      </c>
      <c r="L4174">
        <v>4150</v>
      </c>
      <c r="M4174">
        <v>3.7808788633232559E-3</v>
      </c>
      <c r="N4174">
        <v>-3.7808788633232559E-3</v>
      </c>
    </row>
    <row r="4175" spans="1:14" x14ac:dyDescent="0.45">
      <c r="A4175">
        <v>4151</v>
      </c>
      <c r="B4175">
        <v>1.2196280915984705E-2</v>
      </c>
      <c r="C4175">
        <v>-1.2196280915984705E-2</v>
      </c>
      <c r="L4175">
        <v>4151</v>
      </c>
      <c r="M4175">
        <v>3.6024675592177553E-4</v>
      </c>
      <c r="N4175">
        <v>-3.6024675592177553E-4</v>
      </c>
    </row>
    <row r="4176" spans="1:14" x14ac:dyDescent="0.45">
      <c r="A4176">
        <v>4152</v>
      </c>
      <c r="B4176">
        <v>2.9594329790164648E-3</v>
      </c>
      <c r="C4176">
        <v>-2.9594329790164648E-3</v>
      </c>
      <c r="L4176">
        <v>4152</v>
      </c>
      <c r="M4176">
        <v>7.1170509186901324E-3</v>
      </c>
      <c r="N4176">
        <v>-7.1170509186901324E-3</v>
      </c>
    </row>
    <row r="4177" spans="1:14" x14ac:dyDescent="0.45">
      <c r="A4177">
        <v>4153</v>
      </c>
      <c r="B4177">
        <v>-6.8269158267232569E-3</v>
      </c>
      <c r="C4177">
        <v>6.8269158267232569E-3</v>
      </c>
      <c r="L4177">
        <v>4153</v>
      </c>
      <c r="M4177">
        <v>1.4971835757908347E-2</v>
      </c>
      <c r="N4177">
        <v>-1.4971835757908347E-2</v>
      </c>
    </row>
    <row r="4178" spans="1:14" x14ac:dyDescent="0.45">
      <c r="A4178">
        <v>4154</v>
      </c>
      <c r="B4178">
        <v>1.5938120165238129E-2</v>
      </c>
      <c r="C4178">
        <v>-1.5938120165238129E-2</v>
      </c>
      <c r="L4178">
        <v>4154</v>
      </c>
      <c r="M4178">
        <v>-4.6651263401371887E-3</v>
      </c>
      <c r="N4178">
        <v>4.6651263401371887E-3</v>
      </c>
    </row>
    <row r="4179" spans="1:14" x14ac:dyDescent="0.45">
      <c r="A4179">
        <v>4155</v>
      </c>
      <c r="B4179">
        <v>-4.4223906575937416E-4</v>
      </c>
      <c r="C4179">
        <v>4.4223906575937416E-4</v>
      </c>
      <c r="L4179">
        <v>4155</v>
      </c>
      <c r="M4179">
        <v>8.2361466081486406E-3</v>
      </c>
      <c r="N4179">
        <v>-8.2361466081486406E-3</v>
      </c>
    </row>
    <row r="4180" spans="1:14" x14ac:dyDescent="0.45">
      <c r="A4180">
        <v>4156</v>
      </c>
      <c r="B4180">
        <v>6.7797723523800998E-3</v>
      </c>
      <c r="C4180">
        <v>-6.7797723523800998E-3</v>
      </c>
      <c r="L4180">
        <v>4156</v>
      </c>
      <c r="M4180">
        <v>1.1837322632591686E-3</v>
      </c>
      <c r="N4180">
        <v>-1.1837322632591686E-3</v>
      </c>
    </row>
    <row r="4181" spans="1:14" x14ac:dyDescent="0.45">
      <c r="A4181">
        <v>4157</v>
      </c>
      <c r="B4181">
        <v>1.9127646575469752E-3</v>
      </c>
      <c r="C4181">
        <v>-1.9127646575469752E-3</v>
      </c>
      <c r="L4181">
        <v>4157</v>
      </c>
      <c r="M4181">
        <v>4.5410193316346957E-3</v>
      </c>
      <c r="N4181">
        <v>-4.5410193316346957E-3</v>
      </c>
    </row>
    <row r="4182" spans="1:14" x14ac:dyDescent="0.45">
      <c r="A4182">
        <v>4158</v>
      </c>
      <c r="B4182">
        <v>5.8116041550208223E-3</v>
      </c>
      <c r="C4182">
        <v>-5.8116041550208223E-3</v>
      </c>
      <c r="L4182">
        <v>4158</v>
      </c>
      <c r="M4182">
        <v>1.0570421852072621E-3</v>
      </c>
      <c r="N4182">
        <v>-1.0570421852072621E-3</v>
      </c>
    </row>
    <row r="4183" spans="1:14" x14ac:dyDescent="0.45">
      <c r="A4183">
        <v>4159</v>
      </c>
      <c r="B4183">
        <v>7.617107009555691E-3</v>
      </c>
      <c r="C4183">
        <v>-7.617107009555691E-3</v>
      </c>
      <c r="L4183">
        <v>4159</v>
      </c>
      <c r="M4183">
        <v>-7.3773392052808254E-4</v>
      </c>
      <c r="N4183">
        <v>7.3773392052808254E-4</v>
      </c>
    </row>
    <row r="4184" spans="1:14" x14ac:dyDescent="0.45">
      <c r="A4184">
        <v>4160</v>
      </c>
      <c r="B4184">
        <v>3.6659340960083697E-3</v>
      </c>
      <c r="C4184">
        <v>-3.6659340960083697E-3</v>
      </c>
      <c r="L4184">
        <v>4160</v>
      </c>
      <c r="M4184">
        <v>1.9861027575879117E-3</v>
      </c>
      <c r="N4184">
        <v>-1.9861027575879117E-3</v>
      </c>
    </row>
    <row r="4185" spans="1:14" x14ac:dyDescent="0.45">
      <c r="A4185">
        <v>4161</v>
      </c>
      <c r="B4185">
        <v>5.2097698701758666E-3</v>
      </c>
      <c r="C4185">
        <v>-5.2097698701758666E-3</v>
      </c>
      <c r="L4185">
        <v>4161</v>
      </c>
      <c r="M4185">
        <v>4.2359179494772838E-4</v>
      </c>
      <c r="N4185">
        <v>-4.2359179494772838E-4</v>
      </c>
    </row>
    <row r="4186" spans="1:14" x14ac:dyDescent="0.45">
      <c r="A4186">
        <v>4162</v>
      </c>
      <c r="B4186">
        <v>1.8266957180507741E-2</v>
      </c>
      <c r="C4186">
        <v>-1.8266957180507741E-2</v>
      </c>
      <c r="L4186">
        <v>4162</v>
      </c>
      <c r="M4186">
        <v>-1.0366179852472991E-2</v>
      </c>
      <c r="N4186">
        <v>1.0366179852472991E-2</v>
      </c>
    </row>
    <row r="4187" spans="1:14" x14ac:dyDescent="0.45">
      <c r="A4187">
        <v>4163</v>
      </c>
      <c r="B4187">
        <v>-7.3764166954947384E-3</v>
      </c>
      <c r="C4187">
        <v>7.3764166954947384E-3</v>
      </c>
      <c r="L4187">
        <v>4163</v>
      </c>
      <c r="M4187">
        <v>1.0157612791935892E-2</v>
      </c>
      <c r="N4187">
        <v>-1.0157612791935892E-2</v>
      </c>
    </row>
    <row r="4188" spans="1:14" x14ac:dyDescent="0.45">
      <c r="A4188">
        <v>4164</v>
      </c>
      <c r="B4188">
        <v>2.1744317379143478E-3</v>
      </c>
      <c r="C4188">
        <v>-2.1744317379143478E-3</v>
      </c>
      <c r="L4188">
        <v>4164</v>
      </c>
      <c r="M4188">
        <v>2.1972528876744229E-3</v>
      </c>
      <c r="N4188">
        <v>-2.1972528876744229E-3</v>
      </c>
    </row>
    <row r="4189" spans="1:14" x14ac:dyDescent="0.45">
      <c r="A4189">
        <v>4165</v>
      </c>
      <c r="B4189">
        <v>-4.5765789355638551E-3</v>
      </c>
      <c r="C4189">
        <v>4.5765789355638551E-3</v>
      </c>
      <c r="L4189">
        <v>4165</v>
      </c>
      <c r="M4189">
        <v>6.5891755934738543E-3</v>
      </c>
      <c r="N4189">
        <v>-6.5891755934738543E-3</v>
      </c>
    </row>
    <row r="4190" spans="1:14" x14ac:dyDescent="0.45">
      <c r="A4190">
        <v>4166</v>
      </c>
      <c r="B4190">
        <v>9.2917763239068734E-3</v>
      </c>
      <c r="C4190">
        <v>-9.2917763239068734E-3</v>
      </c>
      <c r="L4190">
        <v>4166</v>
      </c>
      <c r="M4190">
        <v>-5.1718866523448167E-3</v>
      </c>
      <c r="N4190">
        <v>5.1718866523448167E-3</v>
      </c>
    </row>
    <row r="4191" spans="1:14" x14ac:dyDescent="0.45">
      <c r="A4191">
        <v>4167</v>
      </c>
      <c r="B4191">
        <v>-9.9145873750582491E-3</v>
      </c>
      <c r="C4191">
        <v>9.9145873750582491E-3</v>
      </c>
      <c r="L4191">
        <v>4167</v>
      </c>
      <c r="M4191">
        <v>9.0596321154860354E-3</v>
      </c>
      <c r="N4191">
        <v>-9.0596321154860354E-3</v>
      </c>
    </row>
    <row r="4192" spans="1:14" x14ac:dyDescent="0.45">
      <c r="A4192">
        <v>4168</v>
      </c>
      <c r="B4192">
        <v>1.8342645334367639E-3</v>
      </c>
      <c r="C4192">
        <v>-1.8342645334367639E-3</v>
      </c>
      <c r="L4192">
        <v>4168</v>
      </c>
      <c r="M4192">
        <v>-1.0122290896405475E-3</v>
      </c>
      <c r="N4192">
        <v>1.0122290896405475E-3</v>
      </c>
    </row>
    <row r="4193" spans="1:14" x14ac:dyDescent="0.45">
      <c r="A4193">
        <v>4169</v>
      </c>
      <c r="B4193">
        <v>-3.7392442783882648E-3</v>
      </c>
      <c r="C4193">
        <v>3.7392442783882648E-3</v>
      </c>
      <c r="L4193">
        <v>4169</v>
      </c>
      <c r="M4193">
        <v>3.0840834340377698E-3</v>
      </c>
      <c r="N4193">
        <v>-3.0840834340377698E-3</v>
      </c>
    </row>
    <row r="4194" spans="1:14" x14ac:dyDescent="0.45">
      <c r="A4194">
        <v>4170</v>
      </c>
      <c r="B4194">
        <v>-4.8905794320047019E-3</v>
      </c>
      <c r="C4194">
        <v>4.8905794320047019E-3</v>
      </c>
      <c r="L4194">
        <v>4170</v>
      </c>
      <c r="M4194">
        <v>3.6330737722626979E-3</v>
      </c>
      <c r="N4194">
        <v>-3.6330737722626979E-3</v>
      </c>
    </row>
    <row r="4195" spans="1:14" x14ac:dyDescent="0.45">
      <c r="A4195">
        <v>4171</v>
      </c>
      <c r="B4195">
        <v>1.1882280419543858E-2</v>
      </c>
      <c r="C4195">
        <v>-1.1882280419543858E-2</v>
      </c>
      <c r="L4195">
        <v>4171</v>
      </c>
      <c r="M4195">
        <v>-1.0091684683360524E-2</v>
      </c>
      <c r="N4195">
        <v>1.0091684683360524E-2</v>
      </c>
    </row>
    <row r="4196" spans="1:14" x14ac:dyDescent="0.45">
      <c r="A4196">
        <v>4172</v>
      </c>
      <c r="B4196">
        <v>-3.6084107382045767E-3</v>
      </c>
      <c r="C4196">
        <v>3.6084107382045767E-3</v>
      </c>
      <c r="L4196">
        <v>4172</v>
      </c>
      <c r="M4196">
        <v>-1.8990596360038943E-3</v>
      </c>
      <c r="N4196">
        <v>1.8990596360038943E-3</v>
      </c>
    </row>
    <row r="4197" spans="1:14" x14ac:dyDescent="0.45">
      <c r="A4197">
        <v>4173</v>
      </c>
      <c r="B4197">
        <v>-6.5129153302824101E-3</v>
      </c>
      <c r="C4197">
        <v>6.5129153302824101E-3</v>
      </c>
      <c r="L4197">
        <v>4173</v>
      </c>
      <c r="M4197">
        <v>-8.3168517259897892E-5</v>
      </c>
      <c r="N4197">
        <v>8.3168517259897892E-5</v>
      </c>
    </row>
    <row r="4198" spans="1:14" x14ac:dyDescent="0.45">
      <c r="A4198">
        <v>4174</v>
      </c>
      <c r="B4198">
        <v>1.4996118675915587E-2</v>
      </c>
      <c r="C4198">
        <v>-1.4996118675915587E-2</v>
      </c>
      <c r="L4198">
        <v>4174</v>
      </c>
      <c r="M4198">
        <v>-1.7693089366474925E-2</v>
      </c>
      <c r="N4198">
        <v>1.7693089366474925E-2</v>
      </c>
    </row>
    <row r="4199" spans="1:14" x14ac:dyDescent="0.45">
      <c r="A4199">
        <v>4175</v>
      </c>
      <c r="B4199">
        <v>-5.2045799284455487E-3</v>
      </c>
      <c r="C4199">
        <v>5.2045799284455487E-3</v>
      </c>
      <c r="L4199">
        <v>4175</v>
      </c>
      <c r="M4199">
        <v>-3.6304907027132844E-3</v>
      </c>
      <c r="N4199">
        <v>3.6304907027132844E-3</v>
      </c>
    </row>
    <row r="4200" spans="1:14" x14ac:dyDescent="0.45">
      <c r="A4200">
        <v>4176</v>
      </c>
      <c r="B4200">
        <v>-8.7109188053683378E-3</v>
      </c>
      <c r="C4200">
        <v>8.7109188053683378E-3</v>
      </c>
      <c r="L4200">
        <v>4176</v>
      </c>
      <c r="M4200">
        <v>-1.1811491937097568E-3</v>
      </c>
      <c r="N4200">
        <v>1.1811491937097568E-3</v>
      </c>
    </row>
    <row r="4201" spans="1:14" x14ac:dyDescent="0.45">
      <c r="A4201">
        <v>4177</v>
      </c>
      <c r="B4201">
        <v>-1.2272403068614903E-3</v>
      </c>
      <c r="C4201">
        <v>1.2272403068614903E-3</v>
      </c>
      <c r="L4201">
        <v>4177</v>
      </c>
      <c r="M4201">
        <v>-7.3678480052445329E-3</v>
      </c>
      <c r="N4201">
        <v>7.3678480052445329E-3</v>
      </c>
    </row>
    <row r="4202" spans="1:14" x14ac:dyDescent="0.45">
      <c r="A4202">
        <v>4178</v>
      </c>
      <c r="B4202">
        <v>-1.4598428113634212E-2</v>
      </c>
      <c r="C4202">
        <v>1.4598428113634212E-2</v>
      </c>
      <c r="L4202">
        <v>4178</v>
      </c>
      <c r="M4202">
        <v>2.725128212890701E-3</v>
      </c>
      <c r="N4202">
        <v>-2.725128212890701E-3</v>
      </c>
    </row>
    <row r="4203" spans="1:14" x14ac:dyDescent="0.45">
      <c r="A4203">
        <v>4179</v>
      </c>
      <c r="B4203">
        <v>1.8576192712231945E-4</v>
      </c>
      <c r="C4203">
        <v>-1.8576192712231945E-4</v>
      </c>
      <c r="L4203">
        <v>4179</v>
      </c>
      <c r="M4203">
        <v>-9.5849243711528982E-3</v>
      </c>
      <c r="N4203">
        <v>9.5849243711528982E-3</v>
      </c>
    </row>
    <row r="4204" spans="1:14" x14ac:dyDescent="0.45">
      <c r="A4204">
        <v>4180</v>
      </c>
      <c r="B4204">
        <v>-2.8495762051391985E-3</v>
      </c>
      <c r="C4204">
        <v>2.8495762051391985E-3</v>
      </c>
      <c r="L4204">
        <v>4180</v>
      </c>
      <c r="M4204">
        <v>-7.5578831223223923E-3</v>
      </c>
      <c r="N4204">
        <v>7.5578831223223923E-3</v>
      </c>
    </row>
    <row r="4205" spans="1:14" x14ac:dyDescent="0.45">
      <c r="A4205">
        <v>4181</v>
      </c>
      <c r="B4205">
        <v>-4.3934119793066963E-3</v>
      </c>
      <c r="C4205">
        <v>4.3934119793066963E-3</v>
      </c>
      <c r="L4205">
        <v>4181</v>
      </c>
      <c r="M4205">
        <v>-8.3180235906338308E-3</v>
      </c>
      <c r="N4205">
        <v>8.3180235906338308E-3</v>
      </c>
    </row>
    <row r="4206" spans="1:14" x14ac:dyDescent="0.45">
      <c r="A4206">
        <v>4182</v>
      </c>
      <c r="B4206">
        <v>-3.2679623367019635E-2</v>
      </c>
      <c r="C4206">
        <v>3.2679623367019635E-2</v>
      </c>
      <c r="L4206">
        <v>4182</v>
      </c>
      <c r="M4206">
        <v>1.4317270354640161E-2</v>
      </c>
      <c r="N4206">
        <v>-1.4317270354640161E-2</v>
      </c>
    </row>
    <row r="4207" spans="1:14" x14ac:dyDescent="0.45">
      <c r="A4207">
        <v>4183</v>
      </c>
      <c r="B4207">
        <v>-2.7972427890657243E-3</v>
      </c>
      <c r="C4207">
        <v>2.7972427890657243E-3</v>
      </c>
      <c r="L4207">
        <v>4183</v>
      </c>
      <c r="M4207">
        <v>-1.0007224631325921E-2</v>
      </c>
      <c r="N4207">
        <v>1.0007224631325921E-2</v>
      </c>
    </row>
    <row r="4208" spans="1:14" x14ac:dyDescent="0.45">
      <c r="A4208">
        <v>4184</v>
      </c>
      <c r="B4208">
        <v>-6.434415206172198E-3</v>
      </c>
      <c r="C4208">
        <v>6.434415206172198E-3</v>
      </c>
      <c r="L4208">
        <v>4184</v>
      </c>
      <c r="M4208">
        <v>-1.1062975281758473E-2</v>
      </c>
      <c r="N4208">
        <v>1.1062975281758473E-2</v>
      </c>
    </row>
    <row r="4209" spans="1:14" x14ac:dyDescent="0.45">
      <c r="A4209">
        <v>4185</v>
      </c>
      <c r="B4209">
        <v>-9.3127530902132934E-3</v>
      </c>
      <c r="C4209">
        <v>9.3127530902132934E-3</v>
      </c>
      <c r="L4209">
        <v>4185</v>
      </c>
      <c r="M4209">
        <v>-9.1415090979712239E-3</v>
      </c>
      <c r="N4209">
        <v>9.1415090979712239E-3</v>
      </c>
    </row>
    <row r="4210" spans="1:14" x14ac:dyDescent="0.45">
      <c r="A4210">
        <v>4186</v>
      </c>
      <c r="B4210">
        <v>6.6227721041596764E-3</v>
      </c>
      <c r="C4210">
        <v>-6.6227721041596764E-3</v>
      </c>
      <c r="L4210">
        <v>4186</v>
      </c>
      <c r="M4210">
        <v>-2.2021667033248406E-2</v>
      </c>
      <c r="N4210">
        <v>2.2021667033248406E-2</v>
      </c>
    </row>
    <row r="4211" spans="1:14" x14ac:dyDescent="0.45">
      <c r="A4211">
        <v>4187</v>
      </c>
      <c r="B4211">
        <v>-1.3551759792164721E-2</v>
      </c>
      <c r="C4211">
        <v>1.3551759792164721E-2</v>
      </c>
      <c r="L4211">
        <v>4187</v>
      </c>
      <c r="M4211">
        <v>-6.7343976149849992E-3</v>
      </c>
      <c r="N4211">
        <v>6.7343976149849992E-3</v>
      </c>
    </row>
    <row r="4212" spans="1:14" x14ac:dyDescent="0.45">
      <c r="A4212">
        <v>4188</v>
      </c>
      <c r="B4212">
        <v>-2.953961840261117E-2</v>
      </c>
      <c r="C4212">
        <v>2.953961840261117E-2</v>
      </c>
      <c r="L4212">
        <v>4188</v>
      </c>
      <c r="M4212">
        <v>5.8079201121537631E-3</v>
      </c>
      <c r="N4212">
        <v>-5.8079201121537631E-3</v>
      </c>
    </row>
    <row r="4213" spans="1:14" x14ac:dyDescent="0.45">
      <c r="A4213">
        <v>4189</v>
      </c>
      <c r="B4213">
        <v>-1.1929423893887016E-2</v>
      </c>
      <c r="C4213">
        <v>1.1929423893887016E-2</v>
      </c>
      <c r="L4213">
        <v>4189</v>
      </c>
      <c r="M4213">
        <v>-8.8458989158501089E-3</v>
      </c>
      <c r="N4213">
        <v>8.8458989158501089E-3</v>
      </c>
    </row>
    <row r="4214" spans="1:14" x14ac:dyDescent="0.45">
      <c r="A4214">
        <v>4190</v>
      </c>
      <c r="B4214">
        <v>-2.5012777912255632E-2</v>
      </c>
      <c r="C4214">
        <v>2.5012777912255632E-2</v>
      </c>
      <c r="L4214">
        <v>4190</v>
      </c>
      <c r="M4214">
        <v>-5.974257146673558E-3</v>
      </c>
      <c r="N4214">
        <v>5.974257146673558E-3</v>
      </c>
    </row>
    <row r="4215" spans="1:14" x14ac:dyDescent="0.45">
      <c r="A4215">
        <v>4191</v>
      </c>
      <c r="B4215">
        <v>-2.2265273568398219E-2</v>
      </c>
      <c r="C4215">
        <v>2.2265273568398219E-2</v>
      </c>
      <c r="L4215">
        <v>4191</v>
      </c>
      <c r="M4215">
        <v>-1.1231895385827684E-2</v>
      </c>
      <c r="N4215">
        <v>1.1231895385827684E-2</v>
      </c>
    </row>
    <row r="4216" spans="1:14" x14ac:dyDescent="0.45">
      <c r="A4216">
        <v>4192</v>
      </c>
      <c r="B4216">
        <v>-2.3835276050602455E-2</v>
      </c>
      <c r="C4216">
        <v>2.3835276050602455E-2</v>
      </c>
      <c r="L4216">
        <v>4192</v>
      </c>
      <c r="M4216">
        <v>-1.5982773312774184E-2</v>
      </c>
      <c r="N4216">
        <v>1.5982773312774184E-2</v>
      </c>
    </row>
    <row r="4217" spans="1:14" x14ac:dyDescent="0.45">
      <c r="A4217">
        <v>4193</v>
      </c>
      <c r="B4217">
        <v>-2.4515610459557621E-2</v>
      </c>
      <c r="C4217">
        <v>2.4515610459557621E-2</v>
      </c>
      <c r="L4217">
        <v>4193</v>
      </c>
      <c r="M4217">
        <v>-1.5961658299765535E-2</v>
      </c>
      <c r="N4217">
        <v>1.5961658299765535E-2</v>
      </c>
    </row>
    <row r="4218" spans="1:14" x14ac:dyDescent="0.45">
      <c r="A4218">
        <v>4194</v>
      </c>
      <c r="B4218">
        <v>-3.542712771087704E-2</v>
      </c>
      <c r="C4218">
        <v>3.542712771087704E-2</v>
      </c>
      <c r="L4218">
        <v>4194</v>
      </c>
      <c r="M4218">
        <v>-9.3315442150490834E-3</v>
      </c>
      <c r="N4218">
        <v>9.3315442150490834E-3</v>
      </c>
    </row>
    <row r="4219" spans="1:14" x14ac:dyDescent="0.45">
      <c r="A4219">
        <v>4195</v>
      </c>
      <c r="B4219">
        <v>-2.600711281765164E-2</v>
      </c>
      <c r="C4219">
        <v>2.600711281765164E-2</v>
      </c>
      <c r="L4219">
        <v>4195</v>
      </c>
      <c r="M4219">
        <v>-1.8030929574613344E-2</v>
      </c>
      <c r="N4219">
        <v>1.8030929574613344E-2</v>
      </c>
    </row>
    <row r="4220" spans="1:14" x14ac:dyDescent="0.45">
      <c r="A4220">
        <v>4196</v>
      </c>
      <c r="B4220">
        <v>3.6531319390150321E-2</v>
      </c>
      <c r="C4220">
        <v>-3.6531319390150321E-2</v>
      </c>
      <c r="L4220">
        <v>4196</v>
      </c>
      <c r="M4220">
        <v>2.9688999824938174E-2</v>
      </c>
      <c r="N4220">
        <v>-2.9688999824938174E-2</v>
      </c>
    </row>
    <row r="4221" spans="1:14" x14ac:dyDescent="0.45">
      <c r="A4221">
        <v>4197</v>
      </c>
      <c r="B4221">
        <v>2.9152307723790426E-2</v>
      </c>
      <c r="C4221">
        <v>-2.9152307723790426E-2</v>
      </c>
      <c r="L4221">
        <v>4197</v>
      </c>
      <c r="M4221">
        <v>3.5326708298248022E-2</v>
      </c>
      <c r="N4221">
        <v>-3.5326708298248022E-2</v>
      </c>
    </row>
    <row r="4222" spans="1:14" x14ac:dyDescent="0.45">
      <c r="A4222">
        <v>4198</v>
      </c>
      <c r="B4222">
        <v>3.7237820507142229E-2</v>
      </c>
      <c r="C4222">
        <v>-3.7237820507142229E-2</v>
      </c>
      <c r="L4222">
        <v>4198</v>
      </c>
      <c r="M4222">
        <v>2.869659421353157E-2</v>
      </c>
      <c r="N4222">
        <v>-2.869659421353157E-2</v>
      </c>
    </row>
    <row r="4223" spans="1:14" x14ac:dyDescent="0.45">
      <c r="A4223">
        <v>4199</v>
      </c>
      <c r="B4223">
        <v>4.6160667947669619E-2</v>
      </c>
      <c r="C4223">
        <v>0.9538393320523304</v>
      </c>
      <c r="L4223">
        <v>4199</v>
      </c>
      <c r="M4223">
        <v>1.9279298411673175E-2</v>
      </c>
      <c r="N4223">
        <v>0.9807207015883268</v>
      </c>
    </row>
    <row r="4224" spans="1:14" x14ac:dyDescent="0.45">
      <c r="A4224">
        <v>4200</v>
      </c>
      <c r="B4224">
        <v>3.0539143249737499E-2</v>
      </c>
      <c r="C4224">
        <v>-3.0539143249737499E-2</v>
      </c>
      <c r="L4224">
        <v>4200</v>
      </c>
      <c r="M4224">
        <v>2.8253178940349899E-2</v>
      </c>
      <c r="N4224">
        <v>-2.8253178940349899E-2</v>
      </c>
    </row>
    <row r="4225" spans="1:14" x14ac:dyDescent="0.45">
      <c r="A4225">
        <v>4201</v>
      </c>
      <c r="B4225">
        <v>4.4878499253869497E-2</v>
      </c>
      <c r="C4225">
        <v>-4.4878499253869497E-2</v>
      </c>
      <c r="L4225">
        <v>4201</v>
      </c>
      <c r="M4225">
        <v>1.615427648639281E-2</v>
      </c>
      <c r="N4225">
        <v>-1.615427648639281E-2</v>
      </c>
    </row>
    <row r="4226" spans="1:14" x14ac:dyDescent="0.45">
      <c r="A4226">
        <v>4202</v>
      </c>
      <c r="B4226">
        <v>4.050865901173438E-2</v>
      </c>
      <c r="C4226">
        <v>-4.050865901173438E-2</v>
      </c>
      <c r="L4226">
        <v>4202</v>
      </c>
      <c r="M4226">
        <v>1.9532678567776986E-2</v>
      </c>
      <c r="N4226">
        <v>-1.9532678567776986E-2</v>
      </c>
    </row>
    <row r="4227" spans="1:14" x14ac:dyDescent="0.45">
      <c r="A4227">
        <v>4203</v>
      </c>
      <c r="B4227">
        <v>3.1088644118508979E-2</v>
      </c>
      <c r="C4227">
        <v>-3.1088644118508979E-2</v>
      </c>
      <c r="L4227">
        <v>4203</v>
      </c>
      <c r="M4227">
        <v>2.5972757535415579E-2</v>
      </c>
      <c r="N4227">
        <v>-2.5972757535415579E-2</v>
      </c>
    </row>
    <row r="4228" spans="1:14" x14ac:dyDescent="0.45">
      <c r="A4228">
        <v>4204</v>
      </c>
      <c r="B4228">
        <v>4.8725005335269869E-2</v>
      </c>
      <c r="C4228">
        <v>-4.8725005335269869E-2</v>
      </c>
      <c r="L4228">
        <v>4204</v>
      </c>
      <c r="M4228">
        <v>9.9253476488407304E-3</v>
      </c>
      <c r="N4228">
        <v>-9.9253476488407304E-3</v>
      </c>
    </row>
    <row r="4229" spans="1:14" x14ac:dyDescent="0.45">
      <c r="A4229">
        <v>4205</v>
      </c>
      <c r="B4229">
        <v>2.5201134810243109E-2</v>
      </c>
      <c r="C4229">
        <v>-2.5201134810243109E-2</v>
      </c>
      <c r="L4229">
        <v>4205</v>
      </c>
      <c r="M4229">
        <v>2.7218543302925995E-2</v>
      </c>
      <c r="N4229">
        <v>-2.7218543302925995E-2</v>
      </c>
    </row>
    <row r="4230" spans="1:14" x14ac:dyDescent="0.45">
      <c r="A4230">
        <v>4206</v>
      </c>
      <c r="B4230">
        <v>2.185179618154074E-2</v>
      </c>
      <c r="C4230">
        <v>-2.185179618154074E-2</v>
      </c>
      <c r="L4230">
        <v>4206</v>
      </c>
      <c r="M4230">
        <v>2.9773459876972781E-2</v>
      </c>
      <c r="N4230">
        <v>-2.9773459876972781E-2</v>
      </c>
    </row>
    <row r="4231" spans="1:14" x14ac:dyDescent="0.45">
      <c r="A4231">
        <v>4207</v>
      </c>
      <c r="B4231">
        <v>2.8262639650541363E-2</v>
      </c>
      <c r="C4231">
        <v>-2.8262639650541363E-2</v>
      </c>
      <c r="L4231">
        <v>4207</v>
      </c>
      <c r="M4231">
        <v>2.3776796182515863E-2</v>
      </c>
      <c r="N4231">
        <v>-2.3776796182515863E-2</v>
      </c>
    </row>
    <row r="4232" spans="1:14" x14ac:dyDescent="0.45">
      <c r="A4232">
        <v>4208</v>
      </c>
      <c r="B4232">
        <v>1.9653792706454815E-2</v>
      </c>
      <c r="C4232">
        <v>-1.9653792706454815E-2</v>
      </c>
      <c r="L4232">
        <v>4208</v>
      </c>
      <c r="M4232">
        <v>2.9857919929007382E-2</v>
      </c>
      <c r="N4232">
        <v>-2.9857919929007382E-2</v>
      </c>
    </row>
    <row r="4233" spans="1:14" x14ac:dyDescent="0.45">
      <c r="A4233">
        <v>4209</v>
      </c>
      <c r="B4233">
        <v>2.3788132576259294E-2</v>
      </c>
      <c r="C4233">
        <v>-2.3788132576259294E-2</v>
      </c>
      <c r="L4233">
        <v>4209</v>
      </c>
      <c r="M4233">
        <v>2.5402652184182001E-2</v>
      </c>
      <c r="N4233">
        <v>-2.5402652184182001E-2</v>
      </c>
    </row>
    <row r="4234" spans="1:14" x14ac:dyDescent="0.45">
      <c r="A4234">
        <v>4210</v>
      </c>
      <c r="B4234">
        <v>3.4464149455248082E-2</v>
      </c>
      <c r="C4234">
        <v>-3.4464149455248082E-2</v>
      </c>
      <c r="L4234">
        <v>4210</v>
      </c>
      <c r="M4234">
        <v>1.674549685063504E-2</v>
      </c>
      <c r="N4234">
        <v>-1.674549685063504E-2</v>
      </c>
    </row>
    <row r="4235" spans="1:14" x14ac:dyDescent="0.45">
      <c r="A4235">
        <v>4211</v>
      </c>
      <c r="B4235">
        <v>3.1481144739060038E-2</v>
      </c>
      <c r="C4235">
        <v>-3.1481144739060038E-2</v>
      </c>
      <c r="L4235">
        <v>4211</v>
      </c>
      <c r="M4235">
        <v>1.7083337058773459E-2</v>
      </c>
      <c r="N4235">
        <v>-1.7083337058773459E-2</v>
      </c>
    </row>
    <row r="4236" spans="1:14" x14ac:dyDescent="0.45">
      <c r="A4236">
        <v>4212</v>
      </c>
      <c r="B4236">
        <v>3.1245644366729407E-2</v>
      </c>
      <c r="C4236">
        <v>-3.1245644366729407E-2</v>
      </c>
      <c r="L4236">
        <v>4212</v>
      </c>
      <c r="M4236">
        <v>1.410612022455365E-2</v>
      </c>
      <c r="N4236">
        <v>-1.410612022455365E-2</v>
      </c>
    </row>
    <row r="4237" spans="1:14" x14ac:dyDescent="0.45">
      <c r="A4237">
        <v>4213</v>
      </c>
      <c r="B4237">
        <v>1.4996118675915587E-2</v>
      </c>
      <c r="C4237">
        <v>-1.4996118675915587E-2</v>
      </c>
      <c r="L4237">
        <v>4213</v>
      </c>
      <c r="M4237">
        <v>2.6352827769571298E-2</v>
      </c>
      <c r="N4237">
        <v>-2.6352827769571298E-2</v>
      </c>
    </row>
    <row r="4238" spans="1:14" x14ac:dyDescent="0.45">
      <c r="A4238">
        <v>4214</v>
      </c>
      <c r="B4238">
        <v>3.9435823982228155E-2</v>
      </c>
      <c r="C4238">
        <v>-3.9435823982228155E-2</v>
      </c>
      <c r="L4238">
        <v>4214</v>
      </c>
      <c r="M4238">
        <v>5.9768402162229724E-3</v>
      </c>
      <c r="N4238">
        <v>-5.9768402162229724E-3</v>
      </c>
    </row>
    <row r="4239" spans="1:14" x14ac:dyDescent="0.45">
      <c r="A4239">
        <v>4215</v>
      </c>
      <c r="B4239">
        <v>-1.2823856931852735E-4</v>
      </c>
      <c r="C4239">
        <v>1.2823856931852735E-4</v>
      </c>
      <c r="L4239">
        <v>4215</v>
      </c>
      <c r="M4239">
        <v>3.667806913080169E-2</v>
      </c>
      <c r="N4239">
        <v>-3.667806913080169E-2</v>
      </c>
    </row>
    <row r="4240" spans="1:14" x14ac:dyDescent="0.45">
      <c r="A4240">
        <v>4216</v>
      </c>
      <c r="B4240">
        <v>3.5222983988313458E-2</v>
      </c>
      <c r="C4240">
        <v>-3.5222983988313458E-2</v>
      </c>
      <c r="L4240">
        <v>4216</v>
      </c>
      <c r="M4240">
        <v>8.0038814650534792E-3</v>
      </c>
      <c r="N4240">
        <v>-8.0038814650534792E-3</v>
      </c>
    </row>
    <row r="4241" spans="1:14" x14ac:dyDescent="0.45">
      <c r="A4241">
        <v>4217</v>
      </c>
      <c r="B4241">
        <v>1.2353281164205129E-2</v>
      </c>
      <c r="C4241">
        <v>-1.2353281164205129E-2</v>
      </c>
      <c r="L4241">
        <v>4217</v>
      </c>
      <c r="M4241">
        <v>2.6078332600458835E-2</v>
      </c>
      <c r="N4241">
        <v>-2.6078332600458835E-2</v>
      </c>
    </row>
    <row r="4242" spans="1:14" x14ac:dyDescent="0.45">
      <c r="A4242">
        <v>4218</v>
      </c>
      <c r="B4242">
        <v>1.4341950974997157E-2</v>
      </c>
      <c r="C4242">
        <v>-1.4341950974997157E-2</v>
      </c>
      <c r="L4242">
        <v>4218</v>
      </c>
      <c r="M4242">
        <v>2.3101115766239026E-2</v>
      </c>
      <c r="N4242">
        <v>-2.3101115766239026E-2</v>
      </c>
    </row>
    <row r="4243" spans="1:14" x14ac:dyDescent="0.45">
      <c r="A4243">
        <v>4219</v>
      </c>
      <c r="B4243">
        <v>2.7843972321953563E-2</v>
      </c>
      <c r="C4243">
        <v>-2.7843972321953563E-2</v>
      </c>
      <c r="L4243">
        <v>4219</v>
      </c>
      <c r="M4243">
        <v>1.0706603130160822E-2</v>
      </c>
      <c r="N4243">
        <v>-1.0706603130160822E-2</v>
      </c>
    </row>
    <row r="4244" spans="1:14" x14ac:dyDescent="0.45">
      <c r="A4244">
        <v>4220</v>
      </c>
      <c r="B4244">
        <v>6.1517713594984062E-3</v>
      </c>
      <c r="C4244">
        <v>-6.1517713594984062E-3</v>
      </c>
      <c r="L4244">
        <v>4220</v>
      </c>
      <c r="M4244">
        <v>2.7704188602124969E-2</v>
      </c>
      <c r="N4244">
        <v>-2.7704188602124969E-2</v>
      </c>
    </row>
    <row r="4245" spans="1:14" x14ac:dyDescent="0.45">
      <c r="A4245">
        <v>4221</v>
      </c>
      <c r="B4245">
        <v>1.6278287369715712E-2</v>
      </c>
      <c r="C4245">
        <v>-1.6278287369715712E-2</v>
      </c>
      <c r="L4245">
        <v>4221</v>
      </c>
      <c r="M4245">
        <v>1.9279298411673175E-2</v>
      </c>
      <c r="N4245">
        <v>-1.9279298411673175E-2</v>
      </c>
    </row>
    <row r="4246" spans="1:14" x14ac:dyDescent="0.45">
      <c r="A4246">
        <v>4222</v>
      </c>
      <c r="B4246">
        <v>1.5440952712540121E-2</v>
      </c>
      <c r="C4246">
        <v>-1.5440952712540121E-2</v>
      </c>
      <c r="L4246">
        <v>4222</v>
      </c>
      <c r="M4246">
        <v>1.7716787449032993E-2</v>
      </c>
      <c r="N4246">
        <v>-1.7716787449032993E-2</v>
      </c>
    </row>
    <row r="4247" spans="1:14" x14ac:dyDescent="0.45">
      <c r="A4247">
        <v>4223</v>
      </c>
      <c r="B4247">
        <v>1.091411222218458E-2</v>
      </c>
      <c r="C4247">
        <v>-1.091411222218458E-2</v>
      </c>
      <c r="L4247">
        <v>4223</v>
      </c>
      <c r="M4247">
        <v>2.1221879608469076E-2</v>
      </c>
      <c r="N4247">
        <v>-2.1221879608469076E-2</v>
      </c>
    </row>
    <row r="4248" spans="1:14" x14ac:dyDescent="0.45">
      <c r="A4248">
        <v>4224</v>
      </c>
      <c r="B4248">
        <v>6.7536056443433627E-3</v>
      </c>
      <c r="C4248">
        <v>-6.7536056443433627E-3</v>
      </c>
      <c r="L4248">
        <v>4224</v>
      </c>
      <c r="M4248">
        <v>2.449470662481E-2</v>
      </c>
      <c r="N4248">
        <v>-2.449470662481E-2</v>
      </c>
    </row>
    <row r="4249" spans="1:14" x14ac:dyDescent="0.45">
      <c r="A4249">
        <v>4225</v>
      </c>
      <c r="B4249">
        <v>1.2379447872241866E-2</v>
      </c>
      <c r="C4249">
        <v>-1.2379447872241866E-2</v>
      </c>
      <c r="L4249">
        <v>4225</v>
      </c>
      <c r="M4249">
        <v>1.9659368645828894E-2</v>
      </c>
      <c r="N4249">
        <v>-1.9659368645828894E-2</v>
      </c>
    </row>
    <row r="4250" spans="1:14" x14ac:dyDescent="0.45">
      <c r="A4250">
        <v>4226</v>
      </c>
      <c r="B4250">
        <v>3.6892888337947995E-4</v>
      </c>
      <c r="C4250">
        <v>-3.6892888337947995E-4</v>
      </c>
      <c r="L4250">
        <v>4226</v>
      </c>
      <c r="M4250">
        <v>2.8612134161496969E-2</v>
      </c>
      <c r="N4250">
        <v>-2.8612134161496969E-2</v>
      </c>
    </row>
    <row r="4251" spans="1:14" x14ac:dyDescent="0.45">
      <c r="A4251">
        <v>4227</v>
      </c>
      <c r="B4251">
        <v>2.0046293327005874E-2</v>
      </c>
      <c r="C4251">
        <v>-2.0046293327005874E-2</v>
      </c>
      <c r="L4251">
        <v>4227</v>
      </c>
      <c r="M4251">
        <v>1.2311344118818306E-2</v>
      </c>
      <c r="N4251">
        <v>-1.2311344118818306E-2</v>
      </c>
    </row>
    <row r="4252" spans="1:14" x14ac:dyDescent="0.45">
      <c r="A4252">
        <v>4228</v>
      </c>
      <c r="B4252">
        <v>3.6609819514260539E-2</v>
      </c>
      <c r="C4252">
        <v>-3.6609819514260539E-2</v>
      </c>
      <c r="L4252">
        <v>4228</v>
      </c>
      <c r="M4252">
        <v>-1.6245644668914294E-3</v>
      </c>
      <c r="N4252">
        <v>1.6245644668914294E-3</v>
      </c>
    </row>
    <row r="4253" spans="1:14" x14ac:dyDescent="0.45">
      <c r="A4253">
        <v>4229</v>
      </c>
      <c r="B4253">
        <v>1.7638956187626047E-2</v>
      </c>
      <c r="C4253">
        <v>-1.7638956187626047E-2</v>
      </c>
      <c r="L4253">
        <v>4229</v>
      </c>
      <c r="M4253">
        <v>1.336709476925086E-2</v>
      </c>
      <c r="N4253">
        <v>-1.336709476925086E-2</v>
      </c>
    </row>
    <row r="4254" spans="1:14" x14ac:dyDescent="0.45">
      <c r="A4254">
        <v>4230</v>
      </c>
      <c r="B4254">
        <v>3.0355976293480337E-2</v>
      </c>
      <c r="C4254">
        <v>-3.0355976293480337E-2</v>
      </c>
      <c r="L4254">
        <v>4230</v>
      </c>
      <c r="M4254">
        <v>2.6406681608560963E-3</v>
      </c>
      <c r="N4254">
        <v>-2.6406681608560963E-3</v>
      </c>
    </row>
    <row r="4255" spans="1:14" x14ac:dyDescent="0.45">
      <c r="A4255">
        <v>4231</v>
      </c>
      <c r="B4255">
        <v>-7.3007285416348301E-4</v>
      </c>
      <c r="C4255">
        <v>7.3007285416348301E-4</v>
      </c>
      <c r="L4255">
        <v>4231</v>
      </c>
      <c r="M4255">
        <v>2.6669552964701065E-2</v>
      </c>
      <c r="N4255">
        <v>-2.6669552964701065E-2</v>
      </c>
    </row>
    <row r="4256" spans="1:14" x14ac:dyDescent="0.45">
      <c r="A4256">
        <v>4232</v>
      </c>
      <c r="B4256">
        <v>1.7848289851919948E-2</v>
      </c>
      <c r="C4256">
        <v>-1.7848289851919948E-2</v>
      </c>
      <c r="L4256">
        <v>4232</v>
      </c>
      <c r="M4256">
        <v>1.0959983286264635E-2</v>
      </c>
      <c r="N4256">
        <v>-1.0959983286264635E-2</v>
      </c>
    </row>
    <row r="4257" spans="1:14" x14ac:dyDescent="0.45">
      <c r="A4257">
        <v>4233</v>
      </c>
      <c r="B4257">
        <v>1.3661616566041989E-2</v>
      </c>
      <c r="C4257">
        <v>-1.3661616566041989E-2</v>
      </c>
      <c r="L4257">
        <v>4233</v>
      </c>
      <c r="M4257">
        <v>1.3493784847302768E-2</v>
      </c>
      <c r="N4257">
        <v>-1.3493784847302768E-2</v>
      </c>
    </row>
    <row r="4258" spans="1:14" x14ac:dyDescent="0.45">
      <c r="A4258">
        <v>4234</v>
      </c>
      <c r="B4258">
        <v>1.4263450850886945E-2</v>
      </c>
      <c r="C4258">
        <v>-1.4263450850886945E-2</v>
      </c>
      <c r="L4258">
        <v>4234</v>
      </c>
      <c r="M4258">
        <v>1.2649184326956723E-2</v>
      </c>
      <c r="N4258">
        <v>-1.2649184326956723E-2</v>
      </c>
    </row>
    <row r="4259" spans="1:14" x14ac:dyDescent="0.45">
      <c r="A4259">
        <v>4235</v>
      </c>
      <c r="B4259">
        <v>6.5966053961229393E-3</v>
      </c>
      <c r="C4259">
        <v>-6.5966053961229393E-3</v>
      </c>
      <c r="L4259">
        <v>4235</v>
      </c>
      <c r="M4259">
        <v>1.8540272956370386E-2</v>
      </c>
      <c r="N4259">
        <v>-1.8540272956370386E-2</v>
      </c>
    </row>
    <row r="4260" spans="1:14" x14ac:dyDescent="0.45">
      <c r="A4260">
        <v>4236</v>
      </c>
      <c r="B4260">
        <v>1.873795792516901E-2</v>
      </c>
      <c r="C4260">
        <v>-1.873795792516901E-2</v>
      </c>
      <c r="L4260">
        <v>4236</v>
      </c>
      <c r="M4260">
        <v>7.5815812048804568E-3</v>
      </c>
      <c r="N4260">
        <v>-7.5815812048804568E-3</v>
      </c>
    </row>
    <row r="4261" spans="1:14" x14ac:dyDescent="0.45">
      <c r="A4261">
        <v>4237</v>
      </c>
      <c r="B4261">
        <v>1.4289617558923683E-2</v>
      </c>
      <c r="C4261">
        <v>-1.4289617558923683E-2</v>
      </c>
      <c r="L4261">
        <v>4237</v>
      </c>
      <c r="M4261">
        <v>1.1107788377325192E-2</v>
      </c>
      <c r="N4261">
        <v>-1.1107788377325192E-2</v>
      </c>
    </row>
    <row r="4262" spans="1:14" x14ac:dyDescent="0.45">
      <c r="A4262">
        <v>4238</v>
      </c>
      <c r="B4262">
        <v>8.4806083747680193E-3</v>
      </c>
      <c r="C4262">
        <v>-8.4806083747680193E-3</v>
      </c>
      <c r="L4262">
        <v>4238</v>
      </c>
      <c r="M4262">
        <v>1.4718455601804533E-2</v>
      </c>
      <c r="N4262">
        <v>-1.4718455601804533E-2</v>
      </c>
    </row>
    <row r="4263" spans="1:14" x14ac:dyDescent="0.45">
      <c r="A4263">
        <v>4239</v>
      </c>
      <c r="B4263">
        <v>1.5597952960760544E-2</v>
      </c>
      <c r="C4263">
        <v>-1.5597952960760544E-2</v>
      </c>
      <c r="L4263">
        <v>4239</v>
      </c>
      <c r="M4263">
        <v>8.8907120114168261E-3</v>
      </c>
      <c r="N4263">
        <v>-8.8907120114168261E-3</v>
      </c>
    </row>
    <row r="4264" spans="1:14" x14ac:dyDescent="0.45">
      <c r="A4264">
        <v>4240</v>
      </c>
      <c r="B4264">
        <v>8.7684421631721281E-3</v>
      </c>
      <c r="C4264">
        <v>-8.7684421631721281E-3</v>
      </c>
      <c r="L4264">
        <v>4240</v>
      </c>
      <c r="M4264">
        <v>1.2079078975723145E-2</v>
      </c>
      <c r="N4264">
        <v>-1.2079078975723145E-2</v>
      </c>
    </row>
    <row r="4265" spans="1:14" x14ac:dyDescent="0.45">
      <c r="A4265">
        <v>4241</v>
      </c>
      <c r="B4265">
        <v>1.1437446382919325E-2</v>
      </c>
      <c r="C4265">
        <v>-1.1437446382919325E-2</v>
      </c>
      <c r="L4265">
        <v>4241</v>
      </c>
      <c r="M4265">
        <v>9.165207180529291E-3</v>
      </c>
      <c r="N4265">
        <v>-9.165207180529291E-3</v>
      </c>
    </row>
    <row r="4266" spans="1:14" x14ac:dyDescent="0.45">
      <c r="A4266">
        <v>4242</v>
      </c>
      <c r="B4266">
        <v>9.6319435283844564E-3</v>
      </c>
      <c r="C4266">
        <v>-9.6319435283844564E-3</v>
      </c>
      <c r="L4266">
        <v>4242</v>
      </c>
      <c r="M4266">
        <v>1.0432107961048357E-2</v>
      </c>
      <c r="N4266">
        <v>-1.0432107961048357E-2</v>
      </c>
    </row>
    <row r="4267" spans="1:14" x14ac:dyDescent="0.45">
      <c r="A4267">
        <v>4243</v>
      </c>
      <c r="B4267">
        <v>1.1149612594515216E-2</v>
      </c>
      <c r="C4267">
        <v>-1.1149612594515216E-2</v>
      </c>
      <c r="L4267">
        <v>4243</v>
      </c>
      <c r="M4267">
        <v>8.7640219333649187E-3</v>
      </c>
      <c r="N4267">
        <v>-8.7640219333649187E-3</v>
      </c>
    </row>
    <row r="4268" spans="1:14" x14ac:dyDescent="0.45">
      <c r="A4268">
        <v>4244</v>
      </c>
      <c r="B4268">
        <v>1.4865285135731902E-2</v>
      </c>
      <c r="C4268">
        <v>-1.4865285135731902E-2</v>
      </c>
      <c r="L4268">
        <v>4244</v>
      </c>
      <c r="M4268">
        <v>5.7445750731278094E-3</v>
      </c>
      <c r="N4268">
        <v>-5.7445750731278094E-3</v>
      </c>
    </row>
    <row r="4269" spans="1:14" x14ac:dyDescent="0.45">
      <c r="A4269">
        <v>4245</v>
      </c>
      <c r="B4269">
        <v>5.6284371987636618E-3</v>
      </c>
      <c r="C4269">
        <v>-5.6284371987636618E-3</v>
      </c>
      <c r="L4269">
        <v>4245</v>
      </c>
      <c r="M4269">
        <v>1.2628069313948075E-2</v>
      </c>
      <c r="N4269">
        <v>-1.2628069313948075E-2</v>
      </c>
    </row>
    <row r="4270" spans="1:14" x14ac:dyDescent="0.45">
      <c r="A4270">
        <v>4246</v>
      </c>
      <c r="B4270">
        <v>2.0464960655593667E-2</v>
      </c>
      <c r="C4270">
        <v>-2.0464960655593667E-2</v>
      </c>
      <c r="L4270">
        <v>4246</v>
      </c>
      <c r="M4270">
        <v>3.8136176893042648E-4</v>
      </c>
      <c r="N4270">
        <v>-3.8136176893042648E-4</v>
      </c>
    </row>
    <row r="4271" spans="1:14" x14ac:dyDescent="0.45">
      <c r="A4271">
        <v>4247</v>
      </c>
      <c r="B4271">
        <v>4.2939350888900633E-3</v>
      </c>
      <c r="C4271">
        <v>-4.2939350888900633E-3</v>
      </c>
      <c r="L4271">
        <v>4247</v>
      </c>
      <c r="M4271">
        <v>1.3345979756242212E-2</v>
      </c>
      <c r="N4271">
        <v>-1.3345979756242212E-2</v>
      </c>
    </row>
    <row r="4272" spans="1:14" x14ac:dyDescent="0.45">
      <c r="A4272">
        <v>4248</v>
      </c>
      <c r="B4272">
        <v>1.3687783274078727E-2</v>
      </c>
      <c r="C4272">
        <v>-1.3687783274078727E-2</v>
      </c>
      <c r="L4272">
        <v>4248</v>
      </c>
      <c r="M4272">
        <v>3.8442239023492092E-3</v>
      </c>
      <c r="N4272">
        <v>-3.8442239023492092E-3</v>
      </c>
    </row>
    <row r="4273" spans="1:14" x14ac:dyDescent="0.45">
      <c r="A4273">
        <v>4249</v>
      </c>
      <c r="B4273">
        <v>9.8674439007150928E-3</v>
      </c>
      <c r="C4273">
        <v>-9.8674439007150928E-3</v>
      </c>
      <c r="L4273">
        <v>4249</v>
      </c>
      <c r="M4273">
        <v>5.1955847349028804E-3</v>
      </c>
      <c r="N4273">
        <v>-5.1955847349028804E-3</v>
      </c>
    </row>
    <row r="4274" spans="1:14" x14ac:dyDescent="0.45">
      <c r="A4274">
        <v>4250</v>
      </c>
      <c r="B4274">
        <v>6.9367726006005232E-3</v>
      </c>
      <c r="C4274">
        <v>-6.9367726006005232E-3</v>
      </c>
      <c r="L4274">
        <v>4250</v>
      </c>
      <c r="M4274">
        <v>7.4971211528458521E-3</v>
      </c>
      <c r="N4274">
        <v>-7.4971211528458521E-3</v>
      </c>
    </row>
    <row r="4275" spans="1:14" x14ac:dyDescent="0.45">
      <c r="A4275">
        <v>4251</v>
      </c>
      <c r="B4275">
        <v>1.007677756500899E-2</v>
      </c>
      <c r="C4275">
        <v>-1.007677756500899E-2</v>
      </c>
      <c r="L4275">
        <v>4251</v>
      </c>
      <c r="M4275">
        <v>4.4776742926087429E-3</v>
      </c>
      <c r="N4275">
        <v>-4.4776742926087429E-3</v>
      </c>
    </row>
    <row r="4276" spans="1:14" x14ac:dyDescent="0.45">
      <c r="A4276">
        <v>4252</v>
      </c>
      <c r="B4276">
        <v>1.4054117186593048E-2</v>
      </c>
      <c r="C4276">
        <v>-1.4054117186593048E-2</v>
      </c>
      <c r="L4276">
        <v>4252</v>
      </c>
      <c r="M4276">
        <v>1.1626172502505177E-3</v>
      </c>
      <c r="N4276">
        <v>-1.1626172502505177E-3</v>
      </c>
    </row>
    <row r="4277" spans="1:14" x14ac:dyDescent="0.45">
      <c r="A4277">
        <v>4253</v>
      </c>
      <c r="B4277">
        <v>-3.2944102417637334E-3</v>
      </c>
      <c r="C4277">
        <v>3.2944102417637334E-3</v>
      </c>
      <c r="L4277">
        <v>4253</v>
      </c>
      <c r="M4277">
        <v>1.4971835757908347E-2</v>
      </c>
      <c r="N4277">
        <v>-1.4971835757908347E-2</v>
      </c>
    </row>
    <row r="4278" spans="1:14" x14ac:dyDescent="0.45">
      <c r="A4278">
        <v>4254</v>
      </c>
      <c r="B4278">
        <v>-8.0305843964131682E-3</v>
      </c>
      <c r="C4278">
        <v>8.0305843964131682E-3</v>
      </c>
      <c r="L4278">
        <v>4254</v>
      </c>
      <c r="M4278">
        <v>1.8033512644162759E-2</v>
      </c>
      <c r="N4278">
        <v>-1.8033512644162759E-2</v>
      </c>
    </row>
    <row r="4279" spans="1:14" x14ac:dyDescent="0.45">
      <c r="A4279">
        <v>4255</v>
      </c>
      <c r="B4279">
        <v>-9.9145873750582491E-3</v>
      </c>
      <c r="C4279">
        <v>9.9145873750582491E-3</v>
      </c>
      <c r="L4279">
        <v>4255</v>
      </c>
      <c r="M4279">
        <v>1.8645848021413641E-2</v>
      </c>
      <c r="N4279">
        <v>-1.8645848021413641E-2</v>
      </c>
    </row>
    <row r="4280" spans="1:14" x14ac:dyDescent="0.45">
      <c r="A4280">
        <v>4256</v>
      </c>
      <c r="B4280">
        <v>1.2484114704388816E-2</v>
      </c>
      <c r="C4280">
        <v>-1.2484114704388816E-2</v>
      </c>
      <c r="L4280">
        <v>4256</v>
      </c>
      <c r="M4280">
        <v>-3.3654867336371189E-4</v>
      </c>
      <c r="N4280">
        <v>3.3654867336371189E-4</v>
      </c>
    </row>
    <row r="4281" spans="1:14" x14ac:dyDescent="0.45">
      <c r="A4281">
        <v>4257</v>
      </c>
      <c r="B4281">
        <v>1.347844960978483E-2</v>
      </c>
      <c r="C4281">
        <v>-1.347844960978483E-2</v>
      </c>
      <c r="L4281">
        <v>4257</v>
      </c>
      <c r="M4281">
        <v>-1.3500692977789662E-3</v>
      </c>
      <c r="N4281">
        <v>1.3500692977789662E-3</v>
      </c>
    </row>
    <row r="4282" spans="1:14" x14ac:dyDescent="0.45">
      <c r="A4282">
        <v>4258</v>
      </c>
      <c r="B4282">
        <v>-2.5355757086983517E-3</v>
      </c>
      <c r="C4282">
        <v>2.5355757086983517E-3</v>
      </c>
      <c r="L4282">
        <v>4258</v>
      </c>
      <c r="M4282">
        <v>1.0981098299273285E-2</v>
      </c>
      <c r="N4282">
        <v>-1.0981098299273285E-2</v>
      </c>
    </row>
    <row r="4283" spans="1:14" x14ac:dyDescent="0.45">
      <c r="A4283">
        <v>4259</v>
      </c>
      <c r="B4283">
        <v>7.6432737175924281E-3</v>
      </c>
      <c r="C4283">
        <v>-7.6432737175924281E-3</v>
      </c>
      <c r="L4283">
        <v>4259</v>
      </c>
      <c r="M4283">
        <v>2.5139780828041889E-3</v>
      </c>
      <c r="N4283">
        <v>-2.5139780828041889E-3</v>
      </c>
    </row>
    <row r="4284" spans="1:14" x14ac:dyDescent="0.45">
      <c r="A4284">
        <v>4260</v>
      </c>
      <c r="B4284">
        <v>7.9049407979597999E-3</v>
      </c>
      <c r="C4284">
        <v>-7.9049407979597999E-3</v>
      </c>
      <c r="L4284">
        <v>4260</v>
      </c>
      <c r="M4284">
        <v>1.7538376144927486E-3</v>
      </c>
      <c r="N4284">
        <v>-1.7538376144927486E-3</v>
      </c>
    </row>
    <row r="4285" spans="1:14" x14ac:dyDescent="0.45">
      <c r="A4285">
        <v>4261</v>
      </c>
      <c r="B4285">
        <v>-6.2250815418782995E-3</v>
      </c>
      <c r="C4285">
        <v>6.2250815418782995E-3</v>
      </c>
      <c r="L4285">
        <v>4261</v>
      </c>
      <c r="M4285">
        <v>1.277587440500863E-2</v>
      </c>
      <c r="N4285">
        <v>-1.277587440500863E-2</v>
      </c>
    </row>
    <row r="4286" spans="1:14" x14ac:dyDescent="0.45">
      <c r="A4286">
        <v>4262</v>
      </c>
      <c r="B4286">
        <v>-6.9054159508334691E-3</v>
      </c>
      <c r="C4286">
        <v>6.9054159508334691E-3</v>
      </c>
      <c r="L4286">
        <v>4262</v>
      </c>
      <c r="M4286">
        <v>1.275475939199998E-2</v>
      </c>
      <c r="N4286">
        <v>-1.275475939199998E-2</v>
      </c>
    </row>
    <row r="4287" spans="1:14" x14ac:dyDescent="0.45">
      <c r="A4287">
        <v>4263</v>
      </c>
      <c r="B4287">
        <v>3.8491010522655306E-3</v>
      </c>
      <c r="C4287">
        <v>-3.8491010522655306E-3</v>
      </c>
      <c r="L4287">
        <v>4263</v>
      </c>
      <c r="M4287">
        <v>3.9286839543838138E-3</v>
      </c>
      <c r="N4287">
        <v>-3.9286839543838138E-3</v>
      </c>
    </row>
    <row r="4288" spans="1:14" x14ac:dyDescent="0.45">
      <c r="A4288">
        <v>4264</v>
      </c>
      <c r="B4288">
        <v>-1.1749068907880161E-3</v>
      </c>
      <c r="C4288">
        <v>1.1749068907880161E-3</v>
      </c>
      <c r="L4288">
        <v>4264</v>
      </c>
      <c r="M4288">
        <v>6.7158656715257609E-3</v>
      </c>
      <c r="N4288">
        <v>-6.7158656715257609E-3</v>
      </c>
    </row>
    <row r="4289" spans="1:14" x14ac:dyDescent="0.45">
      <c r="A4289">
        <v>4265</v>
      </c>
      <c r="B4289">
        <v>1.0155277689119202E-2</v>
      </c>
      <c r="C4289">
        <v>-1.0155277689119202E-2</v>
      </c>
      <c r="L4289">
        <v>4265</v>
      </c>
      <c r="M4289">
        <v>-2.870350234401845E-3</v>
      </c>
      <c r="N4289">
        <v>2.870350234401845E-3</v>
      </c>
    </row>
    <row r="4290" spans="1:14" x14ac:dyDescent="0.45">
      <c r="A4290">
        <v>4266</v>
      </c>
      <c r="B4290">
        <v>3.9276011763757423E-3</v>
      </c>
      <c r="C4290">
        <v>-3.9276011763757423E-3</v>
      </c>
      <c r="L4290">
        <v>4266</v>
      </c>
      <c r="M4290">
        <v>6.5585693804289056E-4</v>
      </c>
      <c r="N4290">
        <v>-6.5585693804289056E-4</v>
      </c>
    </row>
    <row r="4291" spans="1:14" x14ac:dyDescent="0.45">
      <c r="A4291">
        <v>4267</v>
      </c>
      <c r="B4291">
        <v>7.983440922070012E-3</v>
      </c>
      <c r="C4291">
        <v>-7.983440922070012E-3</v>
      </c>
      <c r="L4291">
        <v>4267</v>
      </c>
      <c r="M4291">
        <v>-3.16596041652296E-3</v>
      </c>
      <c r="N4291">
        <v>3.16596041652296E-3</v>
      </c>
    </row>
    <row r="4292" spans="1:14" x14ac:dyDescent="0.45">
      <c r="A4292">
        <v>4268</v>
      </c>
      <c r="B4292">
        <v>-1.7767411756329718E-3</v>
      </c>
      <c r="C4292">
        <v>1.7767411756329718E-3</v>
      </c>
      <c r="L4292">
        <v>4268</v>
      </c>
      <c r="M4292">
        <v>4.5410193316346957E-3</v>
      </c>
      <c r="N4292">
        <v>-4.5410193316346957E-3</v>
      </c>
    </row>
    <row r="4293" spans="1:14" x14ac:dyDescent="0.45">
      <c r="A4293">
        <v>4269</v>
      </c>
      <c r="B4293">
        <v>-5.4662470088129196E-3</v>
      </c>
      <c r="C4293">
        <v>5.4662470088129196E-3</v>
      </c>
      <c r="L4293">
        <v>4269</v>
      </c>
      <c r="M4293">
        <v>5.280044786937485E-3</v>
      </c>
      <c r="N4293">
        <v>-5.280044786937485E-3</v>
      </c>
    </row>
    <row r="4294" spans="1:14" x14ac:dyDescent="0.45">
      <c r="A4294">
        <v>4270</v>
      </c>
      <c r="B4294">
        <v>-6.7773943809000883E-4</v>
      </c>
      <c r="C4294">
        <v>6.7773943809000883E-4</v>
      </c>
      <c r="L4294">
        <v>4270</v>
      </c>
      <c r="M4294">
        <v>4.3521560792008675E-5</v>
      </c>
      <c r="N4294">
        <v>-4.3521560792008675E-5</v>
      </c>
    </row>
    <row r="4295" spans="1:14" x14ac:dyDescent="0.45">
      <c r="A4295">
        <v>4271</v>
      </c>
      <c r="B4295">
        <v>-8.5539185571479135E-3</v>
      </c>
      <c r="C4295">
        <v>8.5539185571479135E-3</v>
      </c>
      <c r="L4295">
        <v>4271</v>
      </c>
      <c r="M4295">
        <v>4.4987893056173938E-3</v>
      </c>
      <c r="N4295">
        <v>-4.4987893056173938E-3</v>
      </c>
    </row>
    <row r="4296" spans="1:14" x14ac:dyDescent="0.45">
      <c r="A4296">
        <v>4272</v>
      </c>
      <c r="B4296">
        <v>-2.8257449708811049E-2</v>
      </c>
      <c r="C4296">
        <v>2.8257449708811049E-2</v>
      </c>
      <c r="L4296">
        <v>4272</v>
      </c>
      <c r="M4296">
        <v>2.0187243971045172E-2</v>
      </c>
      <c r="N4296">
        <v>-2.0187243971045172E-2</v>
      </c>
    </row>
    <row r="4297" spans="1:14" x14ac:dyDescent="0.45">
      <c r="A4297">
        <v>4273</v>
      </c>
      <c r="B4297">
        <v>-5.4400803007761834E-3</v>
      </c>
      <c r="C4297">
        <v>5.4400803007761834E-3</v>
      </c>
      <c r="L4297">
        <v>4273</v>
      </c>
      <c r="M4297">
        <v>8.5751586809311442E-5</v>
      </c>
      <c r="N4297">
        <v>-8.5751586809311442E-5</v>
      </c>
    </row>
    <row r="4298" spans="1:14" x14ac:dyDescent="0.45">
      <c r="A4298">
        <v>4274</v>
      </c>
      <c r="B4298">
        <v>-1.7244077595594976E-3</v>
      </c>
      <c r="C4298">
        <v>1.7244077595594976E-3</v>
      </c>
      <c r="L4298">
        <v>4274</v>
      </c>
      <c r="M4298">
        <v>-3.2504204685575655E-3</v>
      </c>
      <c r="N4298">
        <v>3.2504204685575655E-3</v>
      </c>
    </row>
    <row r="4299" spans="1:14" x14ac:dyDescent="0.45">
      <c r="A4299">
        <v>4275</v>
      </c>
      <c r="B4299">
        <v>-1.4205927493083153E-2</v>
      </c>
      <c r="C4299">
        <v>1.4205927493083153E-2</v>
      </c>
      <c r="L4299">
        <v>4275</v>
      </c>
      <c r="M4299">
        <v>6.8003257235603656E-3</v>
      </c>
      <c r="N4299">
        <v>-6.8003257235603656E-3</v>
      </c>
    </row>
    <row r="4300" spans="1:14" x14ac:dyDescent="0.45">
      <c r="A4300">
        <v>4276</v>
      </c>
      <c r="B4300">
        <v>6.3349383157555667E-3</v>
      </c>
      <c r="C4300">
        <v>-6.3349383157555667E-3</v>
      </c>
      <c r="L4300">
        <v>4276</v>
      </c>
      <c r="M4300">
        <v>-9.8171895142480613E-3</v>
      </c>
      <c r="N4300">
        <v>9.8171895142480613E-3</v>
      </c>
    </row>
    <row r="4301" spans="1:14" x14ac:dyDescent="0.45">
      <c r="A4301">
        <v>4277</v>
      </c>
      <c r="B4301">
        <v>-1.5150740952655992E-3</v>
      </c>
      <c r="C4301">
        <v>1.5150740952655992E-3</v>
      </c>
      <c r="L4301">
        <v>4277</v>
      </c>
      <c r="M4301">
        <v>-4.0316759498776568E-3</v>
      </c>
      <c r="N4301">
        <v>4.0316759498776568E-3</v>
      </c>
    </row>
    <row r="4302" spans="1:14" x14ac:dyDescent="0.45">
      <c r="A4302">
        <v>4278</v>
      </c>
      <c r="B4302">
        <v>-1.6011430347618025E-2</v>
      </c>
      <c r="C4302">
        <v>1.6011430347618025E-2</v>
      </c>
      <c r="L4302">
        <v>4278</v>
      </c>
      <c r="M4302">
        <v>6.3146804243613894E-3</v>
      </c>
      <c r="N4302">
        <v>-6.3146804243613894E-3</v>
      </c>
    </row>
    <row r="4303" spans="1:14" x14ac:dyDescent="0.45">
      <c r="A4303">
        <v>4279</v>
      </c>
      <c r="B4303">
        <v>-1.4365739711553888E-3</v>
      </c>
      <c r="C4303">
        <v>1.4365739711553888E-3</v>
      </c>
      <c r="L4303">
        <v>4279</v>
      </c>
      <c r="M4303">
        <v>-5.8264520556130005E-3</v>
      </c>
      <c r="N4303">
        <v>5.8264520556130005E-3</v>
      </c>
    </row>
    <row r="4304" spans="1:14" x14ac:dyDescent="0.45">
      <c r="A4304">
        <v>4280</v>
      </c>
      <c r="B4304">
        <v>9.5272766962375081E-3</v>
      </c>
      <c r="C4304">
        <v>-9.5272766962375081E-3</v>
      </c>
      <c r="L4304">
        <v>4280</v>
      </c>
      <c r="M4304">
        <v>-1.5011482714376235E-2</v>
      </c>
      <c r="N4304">
        <v>1.5011482714376235E-2</v>
      </c>
    </row>
    <row r="4305" spans="1:14" x14ac:dyDescent="0.45">
      <c r="A4305">
        <v>4281</v>
      </c>
      <c r="B4305">
        <v>6.8582724764903111E-3</v>
      </c>
      <c r="C4305">
        <v>-6.8582724764903111E-3</v>
      </c>
      <c r="L4305">
        <v>4281</v>
      </c>
      <c r="M4305">
        <v>-1.2899981413511123E-2</v>
      </c>
      <c r="N4305">
        <v>1.2899981413511123E-2</v>
      </c>
    </row>
    <row r="4306" spans="1:14" x14ac:dyDescent="0.45">
      <c r="A4306">
        <v>4282</v>
      </c>
      <c r="B4306">
        <v>-1.3080759047503452E-2</v>
      </c>
      <c r="C4306">
        <v>1.3080759047503452E-2</v>
      </c>
      <c r="L4306">
        <v>4282</v>
      </c>
      <c r="M4306">
        <v>2.8307032779339557E-3</v>
      </c>
      <c r="N4306">
        <v>-2.8307032779339557E-3</v>
      </c>
    </row>
    <row r="4307" spans="1:14" x14ac:dyDescent="0.45">
      <c r="A4307">
        <v>4283</v>
      </c>
      <c r="B4307">
        <v>-2.0384082560003444E-3</v>
      </c>
      <c r="C4307">
        <v>2.0384082560003444E-3</v>
      </c>
      <c r="L4307">
        <v>4283</v>
      </c>
      <c r="M4307">
        <v>-7.051122810114766E-3</v>
      </c>
      <c r="N4307">
        <v>7.051122810114766E-3</v>
      </c>
    </row>
    <row r="4308" spans="1:14" x14ac:dyDescent="0.45">
      <c r="A4308">
        <v>4284</v>
      </c>
      <c r="B4308">
        <v>-7.8735841481927474E-3</v>
      </c>
      <c r="C4308">
        <v>7.8735841481927474E-3</v>
      </c>
      <c r="L4308">
        <v>4284</v>
      </c>
      <c r="M4308">
        <v>-4.2850561059814699E-3</v>
      </c>
      <c r="N4308">
        <v>4.2850561059814699E-3</v>
      </c>
    </row>
    <row r="4309" spans="1:14" x14ac:dyDescent="0.45">
      <c r="A4309">
        <v>4285</v>
      </c>
      <c r="B4309">
        <v>-7.2979165713845263E-3</v>
      </c>
      <c r="C4309">
        <v>7.2979165713845263E-3</v>
      </c>
      <c r="L4309">
        <v>4285</v>
      </c>
      <c r="M4309">
        <v>-5.5308418734918855E-3</v>
      </c>
      <c r="N4309">
        <v>5.5308418734918855E-3</v>
      </c>
    </row>
    <row r="4310" spans="1:14" x14ac:dyDescent="0.45">
      <c r="A4310">
        <v>4286</v>
      </c>
      <c r="B4310">
        <v>-1.0964067666778057E-3</v>
      </c>
      <c r="C4310">
        <v>1.0964067666778057E-3</v>
      </c>
      <c r="L4310">
        <v>4286</v>
      </c>
      <c r="M4310">
        <v>-1.1590850606974751E-2</v>
      </c>
      <c r="N4310">
        <v>1.1590850606974751E-2</v>
      </c>
    </row>
    <row r="4311" spans="1:14" x14ac:dyDescent="0.45">
      <c r="A4311">
        <v>4287</v>
      </c>
      <c r="B4311">
        <v>-8.7109188053683378E-3</v>
      </c>
      <c r="C4311">
        <v>8.7109188053683378E-3</v>
      </c>
      <c r="L4311">
        <v>4287</v>
      </c>
      <c r="M4311">
        <v>-6.3543273808292786E-3</v>
      </c>
      <c r="N4311">
        <v>6.3543273808292786E-3</v>
      </c>
    </row>
    <row r="4312" spans="1:14" x14ac:dyDescent="0.45">
      <c r="A4312">
        <v>4288</v>
      </c>
      <c r="B4312">
        <v>7.8759621196727598E-4</v>
      </c>
      <c r="C4312">
        <v>-7.8759621196727598E-4</v>
      </c>
      <c r="L4312">
        <v>4288</v>
      </c>
      <c r="M4312">
        <v>-1.5898313260739583E-2</v>
      </c>
      <c r="N4312">
        <v>1.5898313260739583E-2</v>
      </c>
    </row>
    <row r="4313" spans="1:14" x14ac:dyDescent="0.45">
      <c r="A4313">
        <v>4289</v>
      </c>
      <c r="B4313">
        <v>-7.324083279421266E-3</v>
      </c>
      <c r="C4313">
        <v>7.324083279421266E-3</v>
      </c>
      <c r="L4313">
        <v>4289</v>
      </c>
      <c r="M4313">
        <v>-1.0471754917516247E-2</v>
      </c>
      <c r="N4313">
        <v>1.0471754917516247E-2</v>
      </c>
    </row>
    <row r="4314" spans="1:14" x14ac:dyDescent="0.45">
      <c r="A4314">
        <v>4290</v>
      </c>
      <c r="B4314">
        <v>-2.8048116044517145E-2</v>
      </c>
      <c r="C4314">
        <v>2.8048116044517145E-2</v>
      </c>
      <c r="L4314">
        <v>4290</v>
      </c>
      <c r="M4314">
        <v>5.9768402162229724E-3</v>
      </c>
      <c r="N4314">
        <v>-5.9768402162229724E-3</v>
      </c>
    </row>
    <row r="4315" spans="1:14" x14ac:dyDescent="0.45">
      <c r="A4315">
        <v>4291</v>
      </c>
      <c r="B4315">
        <v>-1.2897592091246293E-2</v>
      </c>
      <c r="C4315">
        <v>1.2897592091246293E-2</v>
      </c>
      <c r="L4315">
        <v>4291</v>
      </c>
      <c r="M4315">
        <v>-6.5865925239244416E-3</v>
      </c>
      <c r="N4315">
        <v>6.5865925239244416E-3</v>
      </c>
    </row>
    <row r="4316" spans="1:14" x14ac:dyDescent="0.45">
      <c r="A4316">
        <v>4292</v>
      </c>
      <c r="B4316">
        <v>-1.7058098669087508E-2</v>
      </c>
      <c r="C4316">
        <v>1.7058098669087508E-2</v>
      </c>
      <c r="L4316">
        <v>4292</v>
      </c>
      <c r="M4316">
        <v>-3.8205258197911455E-3</v>
      </c>
      <c r="N4316">
        <v>3.8205258197911455E-3</v>
      </c>
    </row>
    <row r="4317" spans="1:14" x14ac:dyDescent="0.45">
      <c r="A4317">
        <v>4293</v>
      </c>
      <c r="B4317">
        <v>-7.3007285416348301E-4</v>
      </c>
      <c r="C4317">
        <v>7.3007285416348301E-4</v>
      </c>
      <c r="L4317">
        <v>4293</v>
      </c>
      <c r="M4317">
        <v>-1.7629744327448973E-2</v>
      </c>
      <c r="N4317">
        <v>1.7629744327448973E-2</v>
      </c>
    </row>
    <row r="4318" spans="1:14" x14ac:dyDescent="0.45">
      <c r="A4318">
        <v>4294</v>
      </c>
      <c r="B4318">
        <v>-6.3297483740252479E-3</v>
      </c>
      <c r="C4318">
        <v>6.3297483740252479E-3</v>
      </c>
      <c r="L4318">
        <v>4294</v>
      </c>
      <c r="M4318">
        <v>-1.4736987545263768E-2</v>
      </c>
      <c r="N4318">
        <v>1.4736987545263768E-2</v>
      </c>
    </row>
    <row r="4319" spans="1:14" x14ac:dyDescent="0.45">
      <c r="A4319">
        <v>4295</v>
      </c>
      <c r="B4319">
        <v>-1.2740591843025869E-2</v>
      </c>
      <c r="C4319">
        <v>1.2740591843025869E-2</v>
      </c>
      <c r="L4319">
        <v>4295</v>
      </c>
      <c r="M4319">
        <v>-1.074625008662871E-2</v>
      </c>
      <c r="N4319">
        <v>1.074625008662871E-2</v>
      </c>
    </row>
    <row r="4320" spans="1:14" x14ac:dyDescent="0.45">
      <c r="A4320">
        <v>4296</v>
      </c>
      <c r="B4320">
        <v>3.6892888337947995E-4</v>
      </c>
      <c r="C4320">
        <v>-3.6892888337947995E-4</v>
      </c>
      <c r="L4320">
        <v>4296</v>
      </c>
      <c r="M4320">
        <v>-2.3478602930845333E-2</v>
      </c>
      <c r="N4320">
        <v>2.3478602930845333E-2</v>
      </c>
    </row>
    <row r="4321" spans="1:14" x14ac:dyDescent="0.45">
      <c r="A4321">
        <v>4297</v>
      </c>
      <c r="B4321">
        <v>-2.3285775181830969E-2</v>
      </c>
      <c r="C4321">
        <v>2.3285775181830969E-2</v>
      </c>
      <c r="L4321">
        <v>4297</v>
      </c>
      <c r="M4321">
        <v>-6.3965574068465822E-3</v>
      </c>
      <c r="N4321">
        <v>6.3965574068465822E-3</v>
      </c>
    </row>
    <row r="4322" spans="1:14" x14ac:dyDescent="0.45">
      <c r="A4322">
        <v>4298</v>
      </c>
      <c r="B4322">
        <v>-9.2604196741398175E-3</v>
      </c>
      <c r="C4322">
        <v>9.2604196741398175E-3</v>
      </c>
      <c r="L4322">
        <v>4298</v>
      </c>
      <c r="M4322">
        <v>-2.7258190259393886E-2</v>
      </c>
      <c r="N4322">
        <v>2.7258190259393886E-2</v>
      </c>
    </row>
    <row r="4323" spans="1:14" x14ac:dyDescent="0.45">
      <c r="A4323">
        <v>4299</v>
      </c>
      <c r="B4323">
        <v>-2.2710107605022747E-2</v>
      </c>
      <c r="C4323">
        <v>2.2710107605022747E-2</v>
      </c>
      <c r="L4323">
        <v>4299</v>
      </c>
      <c r="M4323">
        <v>-1.6489533624981813E-2</v>
      </c>
      <c r="N4323">
        <v>1.6489533624981813E-2</v>
      </c>
    </row>
    <row r="4324" spans="1:14" x14ac:dyDescent="0.45">
      <c r="A4324">
        <v>4300</v>
      </c>
      <c r="B4324">
        <v>-2.2736274313059489E-2</v>
      </c>
      <c r="C4324">
        <v>2.2736274313059489E-2</v>
      </c>
      <c r="L4324">
        <v>4300</v>
      </c>
      <c r="M4324">
        <v>-1.8706609990890181E-2</v>
      </c>
      <c r="N4324">
        <v>1.8706609990890181E-2</v>
      </c>
    </row>
    <row r="4325" spans="1:14" x14ac:dyDescent="0.45">
      <c r="A4325">
        <v>4301</v>
      </c>
      <c r="B4325">
        <v>-3.7494297645779287E-2</v>
      </c>
      <c r="C4325">
        <v>3.7494297645779287E-2</v>
      </c>
      <c r="L4325">
        <v>4301</v>
      </c>
      <c r="M4325">
        <v>-1.8896645107968041E-2</v>
      </c>
      <c r="N4325">
        <v>1.8896645107968041E-2</v>
      </c>
    </row>
    <row r="4326" spans="1:14" x14ac:dyDescent="0.45">
      <c r="A4326">
        <v>4302</v>
      </c>
      <c r="B4326">
        <v>3.9331157150081203E-2</v>
      </c>
      <c r="C4326">
        <v>0.96066884284991882</v>
      </c>
      <c r="L4326">
        <v>4302</v>
      </c>
      <c r="M4326">
        <v>3.3363012088443465E-2</v>
      </c>
      <c r="N4326">
        <v>0.9666369879115565</v>
      </c>
    </row>
    <row r="4327" spans="1:14" x14ac:dyDescent="0.45">
      <c r="A4327">
        <v>4303</v>
      </c>
      <c r="B4327">
        <v>4.7128836145028899E-2</v>
      </c>
      <c r="C4327">
        <v>-4.7128836145028899E-2</v>
      </c>
      <c r="L4327">
        <v>4303</v>
      </c>
      <c r="M4327">
        <v>2.6500632860631857E-2</v>
      </c>
      <c r="N4327">
        <v>-2.6500632860631857E-2</v>
      </c>
    </row>
    <row r="4328" spans="1:14" x14ac:dyDescent="0.45">
      <c r="A4328">
        <v>4304</v>
      </c>
      <c r="B4328">
        <v>3.5955651813342107E-2</v>
      </c>
      <c r="C4328">
        <v>-3.5955651813342107E-2</v>
      </c>
      <c r="L4328">
        <v>4304</v>
      </c>
      <c r="M4328">
        <v>3.1547120969699471E-2</v>
      </c>
      <c r="N4328">
        <v>-3.1547120969699471E-2</v>
      </c>
    </row>
    <row r="4329" spans="1:14" x14ac:dyDescent="0.45">
      <c r="A4329">
        <v>4305</v>
      </c>
      <c r="B4329">
        <v>3.0408309709553813E-2</v>
      </c>
      <c r="C4329">
        <v>-3.0408309709553813E-2</v>
      </c>
      <c r="L4329">
        <v>4305</v>
      </c>
      <c r="M4329">
        <v>3.2412836503054168E-2</v>
      </c>
      <c r="N4329">
        <v>-3.2412836503054168E-2</v>
      </c>
    </row>
    <row r="4330" spans="1:14" x14ac:dyDescent="0.45">
      <c r="A4330">
        <v>4306</v>
      </c>
      <c r="B4330">
        <v>2.1092961648475361E-2</v>
      </c>
      <c r="C4330">
        <v>-2.1092961648475361E-2</v>
      </c>
      <c r="L4330">
        <v>4306</v>
      </c>
      <c r="M4330">
        <v>3.6931449286905504E-2</v>
      </c>
      <c r="N4330">
        <v>-3.6931449286905504E-2</v>
      </c>
    </row>
    <row r="4331" spans="1:14" x14ac:dyDescent="0.45">
      <c r="A4331">
        <v>4307</v>
      </c>
      <c r="B4331">
        <v>3.4071648834697023E-2</v>
      </c>
      <c r="C4331">
        <v>-3.4071648834697023E-2</v>
      </c>
      <c r="L4331">
        <v>4307</v>
      </c>
      <c r="M4331">
        <v>2.4283556494723489E-2</v>
      </c>
      <c r="N4331">
        <v>-2.4283556494723489E-2</v>
      </c>
    </row>
    <row r="4332" spans="1:14" x14ac:dyDescent="0.45">
      <c r="A4332">
        <v>4308</v>
      </c>
      <c r="B4332">
        <v>3.284181355697037E-2</v>
      </c>
      <c r="C4332">
        <v>-3.284181355697037E-2</v>
      </c>
      <c r="L4332">
        <v>4308</v>
      </c>
      <c r="M4332">
        <v>2.5064811976043582E-2</v>
      </c>
      <c r="N4332">
        <v>-2.5064811976043582E-2</v>
      </c>
    </row>
    <row r="4333" spans="1:14" x14ac:dyDescent="0.45">
      <c r="A4333">
        <v>4309</v>
      </c>
      <c r="B4333">
        <v>4.930067291207809E-2</v>
      </c>
      <c r="C4333">
        <v>-4.930067291207809E-2</v>
      </c>
      <c r="L4333">
        <v>4309</v>
      </c>
      <c r="M4333">
        <v>8.9540570504427798E-3</v>
      </c>
      <c r="N4333">
        <v>-8.9540570504427798E-3</v>
      </c>
    </row>
    <row r="4334" spans="1:14" x14ac:dyDescent="0.45">
      <c r="A4334">
        <v>4310</v>
      </c>
      <c r="B4334">
        <v>3.3208147469484695E-2</v>
      </c>
      <c r="C4334">
        <v>-3.3208147469484695E-2</v>
      </c>
      <c r="L4334">
        <v>4310</v>
      </c>
      <c r="M4334">
        <v>2.1749754933685354E-2</v>
      </c>
      <c r="N4334">
        <v>-2.1749754933685354E-2</v>
      </c>
    </row>
    <row r="4335" spans="1:14" x14ac:dyDescent="0.45">
      <c r="A4335">
        <v>4311</v>
      </c>
      <c r="B4335">
        <v>3.0408309709553813E-2</v>
      </c>
      <c r="C4335">
        <v>-3.0408309709553813E-2</v>
      </c>
      <c r="L4335">
        <v>4311</v>
      </c>
      <c r="M4335">
        <v>1.9997208853967312E-2</v>
      </c>
      <c r="N4335">
        <v>-1.9997208853967312E-2</v>
      </c>
    </row>
    <row r="4336" spans="1:14" x14ac:dyDescent="0.45">
      <c r="A4336">
        <v>4312</v>
      </c>
      <c r="B4336">
        <v>-1.0254754579535832E-2</v>
      </c>
      <c r="C4336">
        <v>1.0254754579535832E-2</v>
      </c>
      <c r="L4336">
        <v>4312</v>
      </c>
      <c r="M4336">
        <v>5.1585268314909373E-2</v>
      </c>
      <c r="N4336">
        <v>-5.1585268314909373E-2</v>
      </c>
    </row>
    <row r="4337" spans="1:14" x14ac:dyDescent="0.45">
      <c r="A4337">
        <v>4313</v>
      </c>
      <c r="B4337">
        <v>4.8434359576615448E-3</v>
      </c>
      <c r="C4337">
        <v>-4.8434359576615448E-3</v>
      </c>
      <c r="L4337">
        <v>4313</v>
      </c>
      <c r="M4337">
        <v>3.9021835574761965E-2</v>
      </c>
      <c r="N4337">
        <v>-3.9021835574761965E-2</v>
      </c>
    </row>
    <row r="4338" spans="1:14" x14ac:dyDescent="0.45">
      <c r="A4338">
        <v>4314</v>
      </c>
      <c r="B4338">
        <v>2.5855302511161533E-2</v>
      </c>
      <c r="C4338">
        <v>-2.5855302511161533E-2</v>
      </c>
      <c r="L4338">
        <v>4314</v>
      </c>
      <c r="M4338">
        <v>2.1411914725546936E-2</v>
      </c>
      <c r="N4338">
        <v>-2.1411914725546936E-2</v>
      </c>
    </row>
    <row r="4339" spans="1:14" x14ac:dyDescent="0.45">
      <c r="A4339">
        <v>4315</v>
      </c>
      <c r="B4339">
        <v>1.86594578010588E-2</v>
      </c>
      <c r="C4339">
        <v>-1.86594578010588E-2</v>
      </c>
      <c r="L4339">
        <v>4315</v>
      </c>
      <c r="M4339">
        <v>2.7176313276908691E-2</v>
      </c>
      <c r="N4339">
        <v>-2.7176313276908691E-2</v>
      </c>
    </row>
    <row r="4340" spans="1:14" x14ac:dyDescent="0.45">
      <c r="A4340">
        <v>4316</v>
      </c>
      <c r="B4340">
        <v>3.7787321375913709E-2</v>
      </c>
      <c r="C4340">
        <v>-3.7787321375913709E-2</v>
      </c>
      <c r="L4340">
        <v>4316</v>
      </c>
      <c r="M4340">
        <v>1.049545300007431E-2</v>
      </c>
      <c r="N4340">
        <v>-1.049545300007431E-2</v>
      </c>
    </row>
    <row r="4341" spans="1:14" x14ac:dyDescent="0.45">
      <c r="A4341">
        <v>4317</v>
      </c>
      <c r="B4341">
        <v>1.9732292830565025E-2</v>
      </c>
      <c r="C4341">
        <v>-1.9732292830565025E-2</v>
      </c>
      <c r="L4341">
        <v>4317</v>
      </c>
      <c r="M4341">
        <v>2.299554070119577E-2</v>
      </c>
      <c r="N4341">
        <v>-2.299554070119577E-2</v>
      </c>
    </row>
    <row r="4342" spans="1:14" x14ac:dyDescent="0.45">
      <c r="A4342">
        <v>4318</v>
      </c>
      <c r="B4342">
        <v>2.2375130342275486E-2</v>
      </c>
      <c r="C4342">
        <v>-2.2375130342275486E-2</v>
      </c>
      <c r="L4342">
        <v>4318</v>
      </c>
      <c r="M4342">
        <v>2.0018323866975961E-2</v>
      </c>
      <c r="N4342">
        <v>-2.0018323866975961E-2</v>
      </c>
    </row>
    <row r="4343" spans="1:14" x14ac:dyDescent="0.45">
      <c r="A4343">
        <v>4319</v>
      </c>
      <c r="B4343">
        <v>1.2117780791874493E-2</v>
      </c>
      <c r="C4343">
        <v>-1.2117780791874493E-2</v>
      </c>
      <c r="L4343">
        <v>4319</v>
      </c>
      <c r="M4343">
        <v>2.751415348504711E-2</v>
      </c>
      <c r="N4343">
        <v>-2.751415348504711E-2</v>
      </c>
    </row>
    <row r="4344" spans="1:14" x14ac:dyDescent="0.45">
      <c r="A4344">
        <v>4320</v>
      </c>
      <c r="B4344">
        <v>2.4730134065581832E-2</v>
      </c>
      <c r="C4344">
        <v>-2.4730134065581832E-2</v>
      </c>
      <c r="L4344">
        <v>4320</v>
      </c>
      <c r="M4344">
        <v>1.6851071915678296E-2</v>
      </c>
      <c r="N4344">
        <v>-1.6851071915678296E-2</v>
      </c>
    </row>
    <row r="4345" spans="1:14" x14ac:dyDescent="0.45">
      <c r="A4345">
        <v>4321</v>
      </c>
      <c r="B4345">
        <v>2.8341139774651573E-2</v>
      </c>
      <c r="C4345">
        <v>-2.8341139774651573E-2</v>
      </c>
      <c r="L4345">
        <v>4321</v>
      </c>
      <c r="M4345">
        <v>1.3831625055441187E-2</v>
      </c>
      <c r="N4345">
        <v>-1.3831625055441187E-2</v>
      </c>
    </row>
    <row r="4346" spans="1:14" x14ac:dyDescent="0.45">
      <c r="A4346">
        <v>4322</v>
      </c>
      <c r="B4346">
        <v>1.0783278682000895E-2</v>
      </c>
      <c r="C4346">
        <v>-1.0783278682000895E-2</v>
      </c>
      <c r="L4346">
        <v>4322</v>
      </c>
      <c r="M4346">
        <v>2.7978683771237432E-2</v>
      </c>
      <c r="N4346">
        <v>-2.7978683771237432E-2</v>
      </c>
    </row>
    <row r="4347" spans="1:14" x14ac:dyDescent="0.45">
      <c r="A4347">
        <v>4323</v>
      </c>
      <c r="B4347">
        <v>2.3500298787855187E-2</v>
      </c>
      <c r="C4347">
        <v>-2.3500298787855187E-2</v>
      </c>
      <c r="L4347">
        <v>4323</v>
      </c>
      <c r="M4347">
        <v>1.6259851551436066E-2</v>
      </c>
      <c r="N4347">
        <v>-1.6259851551436066E-2</v>
      </c>
    </row>
    <row r="4348" spans="1:14" x14ac:dyDescent="0.45">
      <c r="A4348">
        <v>4324</v>
      </c>
      <c r="B4348">
        <v>3.5536984484754307E-2</v>
      </c>
      <c r="C4348">
        <v>-3.5536984484754307E-2</v>
      </c>
      <c r="L4348">
        <v>4324</v>
      </c>
      <c r="M4348">
        <v>5.5967699820672519E-3</v>
      </c>
      <c r="N4348">
        <v>-5.5967699820672519E-3</v>
      </c>
    </row>
    <row r="4349" spans="1:14" x14ac:dyDescent="0.45">
      <c r="A4349">
        <v>4325</v>
      </c>
      <c r="B4349">
        <v>2.7713138781769876E-2</v>
      </c>
      <c r="C4349">
        <v>-2.7713138781769876E-2</v>
      </c>
      <c r="L4349">
        <v>4325</v>
      </c>
      <c r="M4349">
        <v>1.0073152739901288E-2</v>
      </c>
      <c r="N4349">
        <v>-1.0073152739901288E-2</v>
      </c>
    </row>
    <row r="4350" spans="1:14" x14ac:dyDescent="0.45">
      <c r="A4350">
        <v>4326</v>
      </c>
      <c r="B4350">
        <v>1.4891451843768638E-2</v>
      </c>
      <c r="C4350">
        <v>-1.4891451843768638E-2</v>
      </c>
      <c r="L4350">
        <v>4326</v>
      </c>
      <c r="M4350">
        <v>1.921595337264722E-2</v>
      </c>
      <c r="N4350">
        <v>-1.921595337264722E-2</v>
      </c>
    </row>
    <row r="4351" spans="1:14" x14ac:dyDescent="0.45">
      <c r="A4351">
        <v>4327</v>
      </c>
      <c r="B4351">
        <v>2.4049799656626666E-2</v>
      </c>
      <c r="C4351">
        <v>-2.4049799656626666E-2</v>
      </c>
      <c r="L4351">
        <v>4327</v>
      </c>
      <c r="M4351">
        <v>1.1128903390333844E-2</v>
      </c>
      <c r="N4351">
        <v>-1.1128903390333844E-2</v>
      </c>
    </row>
    <row r="4352" spans="1:14" x14ac:dyDescent="0.45">
      <c r="A4352">
        <v>4328</v>
      </c>
      <c r="B4352">
        <v>7.0414394327474716E-3</v>
      </c>
      <c r="C4352">
        <v>-7.0414394327474716E-3</v>
      </c>
      <c r="L4352">
        <v>4328</v>
      </c>
      <c r="M4352">
        <v>2.3966831299593722E-2</v>
      </c>
      <c r="N4352">
        <v>-2.3966831299593722E-2</v>
      </c>
    </row>
    <row r="4353" spans="1:14" x14ac:dyDescent="0.45">
      <c r="A4353">
        <v>4329</v>
      </c>
      <c r="B4353">
        <v>3.0460643125627289E-2</v>
      </c>
      <c r="C4353">
        <v>-3.0460643125627289E-2</v>
      </c>
      <c r="L4353">
        <v>4329</v>
      </c>
      <c r="M4353">
        <v>4.8788595397731144E-3</v>
      </c>
      <c r="N4353">
        <v>-4.8788595397731144E-3</v>
      </c>
    </row>
    <row r="4354" spans="1:14" x14ac:dyDescent="0.45">
      <c r="A4354">
        <v>4330</v>
      </c>
      <c r="B4354">
        <v>2.7896305738027039E-2</v>
      </c>
      <c r="C4354">
        <v>-2.7896305738027039E-2</v>
      </c>
      <c r="L4354">
        <v>4330</v>
      </c>
      <c r="M4354">
        <v>6.7580956975430628E-3</v>
      </c>
      <c r="N4354">
        <v>-6.7580956975430628E-3</v>
      </c>
    </row>
    <row r="4355" spans="1:14" x14ac:dyDescent="0.45">
      <c r="A4355">
        <v>4331</v>
      </c>
      <c r="B4355">
        <v>2.4520800401287936E-2</v>
      </c>
      <c r="C4355">
        <v>-2.4520800401287936E-2</v>
      </c>
      <c r="L4355">
        <v>4331</v>
      </c>
      <c r="M4355">
        <v>8.8907120114168261E-3</v>
      </c>
      <c r="N4355">
        <v>-8.8907120114168261E-3</v>
      </c>
    </row>
    <row r="4356" spans="1:14" x14ac:dyDescent="0.45">
      <c r="A4356">
        <v>4332</v>
      </c>
      <c r="B4356">
        <v>1.4080283894629786E-2</v>
      </c>
      <c r="C4356">
        <v>-1.4080283894629786E-2</v>
      </c>
      <c r="L4356">
        <v>4332</v>
      </c>
      <c r="M4356">
        <v>1.6217621525418762E-2</v>
      </c>
      <c r="N4356">
        <v>-1.6217621525418762E-2</v>
      </c>
    </row>
    <row r="4357" spans="1:14" x14ac:dyDescent="0.45">
      <c r="A4357">
        <v>4333</v>
      </c>
      <c r="B4357">
        <v>2.0909794692218202E-2</v>
      </c>
      <c r="C4357">
        <v>-2.0909794692218202E-2</v>
      </c>
      <c r="L4357">
        <v>4333</v>
      </c>
      <c r="M4357">
        <v>9.8831176228234285E-3</v>
      </c>
      <c r="N4357">
        <v>-9.8831176228234285E-3</v>
      </c>
    </row>
    <row r="4358" spans="1:14" x14ac:dyDescent="0.45">
      <c r="A4358">
        <v>4334</v>
      </c>
      <c r="B4358">
        <v>1.2824281908866399E-2</v>
      </c>
      <c r="C4358">
        <v>-1.2824281908866399E-2</v>
      </c>
      <c r="L4358">
        <v>4334</v>
      </c>
      <c r="M4358">
        <v>1.4570650510743976E-2</v>
      </c>
      <c r="N4358">
        <v>-1.4570650510743976E-2</v>
      </c>
    </row>
    <row r="4359" spans="1:14" x14ac:dyDescent="0.45">
      <c r="A4359">
        <v>4335</v>
      </c>
      <c r="B4359">
        <v>1.3295282653527668E-2</v>
      </c>
      <c r="C4359">
        <v>-1.3295282653527668E-2</v>
      </c>
      <c r="L4359">
        <v>4335</v>
      </c>
      <c r="M4359">
        <v>1.3641589938363327E-2</v>
      </c>
      <c r="N4359">
        <v>-1.3641589938363327E-2</v>
      </c>
    </row>
    <row r="4360" spans="1:14" x14ac:dyDescent="0.45">
      <c r="A4360">
        <v>4336</v>
      </c>
      <c r="B4360">
        <v>2.9649475176488437E-2</v>
      </c>
      <c r="C4360">
        <v>-2.9649475176488437E-2</v>
      </c>
      <c r="L4360">
        <v>4336</v>
      </c>
      <c r="M4360">
        <v>3.8136176893042648E-4</v>
      </c>
      <c r="N4360">
        <v>-3.8136176893042648E-4</v>
      </c>
    </row>
    <row r="4361" spans="1:14" x14ac:dyDescent="0.45">
      <c r="A4361">
        <v>4337</v>
      </c>
      <c r="B4361">
        <v>1.9365958918050704E-2</v>
      </c>
      <c r="C4361">
        <v>-1.9365958918050704E-2</v>
      </c>
      <c r="L4361">
        <v>4337</v>
      </c>
      <c r="M4361">
        <v>8.4261817252265017E-3</v>
      </c>
      <c r="N4361">
        <v>-8.4261817252265017E-3</v>
      </c>
    </row>
    <row r="4362" spans="1:14" x14ac:dyDescent="0.45">
      <c r="A4362">
        <v>4338</v>
      </c>
      <c r="B4362">
        <v>7.3292732211515813E-3</v>
      </c>
      <c r="C4362">
        <v>-7.3292732211515813E-3</v>
      </c>
      <c r="L4362">
        <v>4338</v>
      </c>
      <c r="M4362">
        <v>1.78434775270849E-2</v>
      </c>
      <c r="N4362">
        <v>-1.78434775270849E-2</v>
      </c>
    </row>
    <row r="4363" spans="1:14" x14ac:dyDescent="0.45">
      <c r="A4363">
        <v>4339</v>
      </c>
      <c r="B4363">
        <v>3.9014344683390052E-3</v>
      </c>
      <c r="C4363">
        <v>-3.9014344683390052E-3</v>
      </c>
      <c r="L4363">
        <v>4339</v>
      </c>
      <c r="M4363">
        <v>2.0503969166174939E-2</v>
      </c>
      <c r="N4363">
        <v>-2.0503969166174939E-2</v>
      </c>
    </row>
    <row r="4364" spans="1:14" x14ac:dyDescent="0.45">
      <c r="A4364">
        <v>4340</v>
      </c>
      <c r="B4364">
        <v>1.8266957180507741E-2</v>
      </c>
      <c r="C4364">
        <v>-1.8266957180507741E-2</v>
      </c>
      <c r="L4364">
        <v>4340</v>
      </c>
      <c r="M4364">
        <v>7.0325908666555277E-3</v>
      </c>
      <c r="N4364">
        <v>-7.0325908666555277E-3</v>
      </c>
    </row>
    <row r="4365" spans="1:14" x14ac:dyDescent="0.45">
      <c r="A4365">
        <v>4341</v>
      </c>
      <c r="B4365">
        <v>1.5493286128613596E-2</v>
      </c>
      <c r="C4365">
        <v>-1.5493286128613596E-2</v>
      </c>
      <c r="L4365">
        <v>4341</v>
      </c>
      <c r="M4365">
        <v>8.6162168423043611E-3</v>
      </c>
      <c r="N4365">
        <v>-8.6162168423043611E-3</v>
      </c>
    </row>
    <row r="4366" spans="1:14" x14ac:dyDescent="0.45">
      <c r="A4366">
        <v>4342</v>
      </c>
      <c r="B4366">
        <v>2.7608471949622931E-2</v>
      </c>
      <c r="C4366">
        <v>-2.7608471949622931E-2</v>
      </c>
      <c r="L4366">
        <v>4342</v>
      </c>
      <c r="M4366">
        <v>-1.3289542847703126E-3</v>
      </c>
      <c r="N4366">
        <v>1.3289542847703126E-3</v>
      </c>
    </row>
    <row r="4367" spans="1:14" x14ac:dyDescent="0.45">
      <c r="A4367">
        <v>4343</v>
      </c>
      <c r="B4367">
        <v>1.6435287617936136E-2</v>
      </c>
      <c r="C4367">
        <v>-1.6435287617936136E-2</v>
      </c>
      <c r="L4367">
        <v>4343</v>
      </c>
      <c r="M4367">
        <v>7.0959359056814806E-3</v>
      </c>
      <c r="N4367">
        <v>-7.0959359056814806E-3</v>
      </c>
    </row>
    <row r="4368" spans="1:14" x14ac:dyDescent="0.45">
      <c r="A4368">
        <v>4344</v>
      </c>
      <c r="B4368">
        <v>4.163101548706377E-3</v>
      </c>
      <c r="C4368">
        <v>-4.163101548706377E-3</v>
      </c>
      <c r="L4368">
        <v>4344</v>
      </c>
      <c r="M4368">
        <v>1.69355319677129E-2</v>
      </c>
      <c r="N4368">
        <v>-1.69355319677129E-2</v>
      </c>
    </row>
    <row r="4369" spans="1:14" x14ac:dyDescent="0.45">
      <c r="A4369">
        <v>4345</v>
      </c>
      <c r="B4369">
        <v>9.7889437766048807E-3</v>
      </c>
      <c r="C4369">
        <v>-9.7889437766048807E-3</v>
      </c>
      <c r="L4369">
        <v>4345</v>
      </c>
      <c r="M4369">
        <v>1.2142424014749097E-2</v>
      </c>
      <c r="N4369">
        <v>-1.2142424014749097E-2</v>
      </c>
    </row>
    <row r="4370" spans="1:14" x14ac:dyDescent="0.45">
      <c r="A4370">
        <v>4346</v>
      </c>
      <c r="B4370">
        <v>7.0676061407842087E-3</v>
      </c>
      <c r="C4370">
        <v>-7.0676061407842087E-3</v>
      </c>
      <c r="L4370">
        <v>4346</v>
      </c>
      <c r="M4370">
        <v>1.4190580276588255E-2</v>
      </c>
      <c r="N4370">
        <v>-1.4190580276588255E-2</v>
      </c>
    </row>
    <row r="4371" spans="1:14" x14ac:dyDescent="0.45">
      <c r="A4371">
        <v>4347</v>
      </c>
      <c r="B4371">
        <v>1.2062635405550703E-3</v>
      </c>
      <c r="C4371">
        <v>-1.2062635405550703E-3</v>
      </c>
      <c r="L4371">
        <v>4347</v>
      </c>
      <c r="M4371">
        <v>1.7991282618145456E-2</v>
      </c>
      <c r="N4371">
        <v>-1.7991282618145456E-2</v>
      </c>
    </row>
    <row r="4372" spans="1:14" x14ac:dyDescent="0.45">
      <c r="A4372">
        <v>4348</v>
      </c>
      <c r="B4372">
        <v>1.6147453829532026E-2</v>
      </c>
      <c r="C4372">
        <v>-1.6147453829532026E-2</v>
      </c>
      <c r="L4372">
        <v>4348</v>
      </c>
      <c r="M4372">
        <v>5.2166997479115313E-3</v>
      </c>
      <c r="N4372">
        <v>-5.2166997479115313E-3</v>
      </c>
    </row>
    <row r="4373" spans="1:14" x14ac:dyDescent="0.45">
      <c r="A4373">
        <v>4349</v>
      </c>
      <c r="B4373">
        <v>1.2039280667764281E-2</v>
      </c>
      <c r="C4373">
        <v>-1.2039280667764281E-2</v>
      </c>
      <c r="L4373">
        <v>4349</v>
      </c>
      <c r="M4373">
        <v>8.3206066601832461E-3</v>
      </c>
      <c r="N4373">
        <v>-8.3206066601832461E-3</v>
      </c>
    </row>
    <row r="4374" spans="1:14" x14ac:dyDescent="0.45">
      <c r="A4374">
        <v>4350</v>
      </c>
      <c r="B4374">
        <v>1.1882280419543858E-2</v>
      </c>
      <c r="C4374">
        <v>-1.1882280419543858E-2</v>
      </c>
      <c r="L4374">
        <v>4350</v>
      </c>
      <c r="M4374">
        <v>8.0038814650534792E-3</v>
      </c>
      <c r="N4374">
        <v>-8.0038814650534792E-3</v>
      </c>
    </row>
    <row r="4375" spans="1:14" x14ac:dyDescent="0.45">
      <c r="A4375">
        <v>4351</v>
      </c>
      <c r="B4375">
        <v>3.0902665192001511E-3</v>
      </c>
      <c r="C4375">
        <v>-3.0902665192001511E-3</v>
      </c>
      <c r="L4375">
        <v>4351</v>
      </c>
      <c r="M4375">
        <v>1.4971835757908347E-2</v>
      </c>
      <c r="N4375">
        <v>-1.4971835757908347E-2</v>
      </c>
    </row>
    <row r="4376" spans="1:14" x14ac:dyDescent="0.45">
      <c r="A4376">
        <v>4352</v>
      </c>
      <c r="B4376">
        <v>-9.6529202946908765E-3</v>
      </c>
      <c r="C4376">
        <v>9.6529202946908765E-3</v>
      </c>
      <c r="L4376">
        <v>4352</v>
      </c>
      <c r="M4376">
        <v>2.4579166676844604E-2</v>
      </c>
      <c r="N4376">
        <v>-2.4579166676844604E-2</v>
      </c>
    </row>
    <row r="4377" spans="1:14" x14ac:dyDescent="0.45">
      <c r="A4377">
        <v>4353</v>
      </c>
      <c r="B4377">
        <v>1.8423957428728165E-2</v>
      </c>
      <c r="C4377">
        <v>-1.8423957428728165E-2</v>
      </c>
      <c r="L4377">
        <v>4353</v>
      </c>
      <c r="M4377">
        <v>1.8594126795360042E-3</v>
      </c>
      <c r="N4377">
        <v>-1.8594126795360042E-3</v>
      </c>
    </row>
    <row r="4378" spans="1:14" x14ac:dyDescent="0.45">
      <c r="A4378">
        <v>4354</v>
      </c>
      <c r="B4378">
        <v>1.3269115945490932E-2</v>
      </c>
      <c r="C4378">
        <v>-1.3269115945490932E-2</v>
      </c>
      <c r="L4378">
        <v>4354</v>
      </c>
      <c r="M4378">
        <v>4.8366295137558116E-3</v>
      </c>
      <c r="N4378">
        <v>-4.8366295137558116E-3</v>
      </c>
    </row>
    <row r="4379" spans="1:14" x14ac:dyDescent="0.45">
      <c r="A4379">
        <v>4355</v>
      </c>
      <c r="B4379">
        <v>9.5796101123109823E-3</v>
      </c>
      <c r="C4379">
        <v>-9.5796101123109823E-3</v>
      </c>
      <c r="L4379">
        <v>4355</v>
      </c>
      <c r="M4379">
        <v>7.4337761138198984E-3</v>
      </c>
      <c r="N4379">
        <v>-7.4337761138198984E-3</v>
      </c>
    </row>
    <row r="4380" spans="1:14" x14ac:dyDescent="0.45">
      <c r="A4380">
        <v>4356</v>
      </c>
      <c r="B4380">
        <v>-1.491242861007506E-2</v>
      </c>
      <c r="C4380">
        <v>1.491242861007506E-2</v>
      </c>
      <c r="L4380">
        <v>4356</v>
      </c>
      <c r="M4380">
        <v>2.7155198263900043E-2</v>
      </c>
      <c r="N4380">
        <v>-2.7155198263900043E-2</v>
      </c>
    </row>
    <row r="4381" spans="1:14" x14ac:dyDescent="0.45">
      <c r="A4381">
        <v>4357</v>
      </c>
      <c r="B4381">
        <v>1.3609283149968515E-2</v>
      </c>
      <c r="C4381">
        <v>-1.3609283149968515E-2</v>
      </c>
      <c r="L4381">
        <v>4357</v>
      </c>
      <c r="M4381">
        <v>2.3239429657263286E-3</v>
      </c>
      <c r="N4381">
        <v>-2.3239429657263286E-3</v>
      </c>
    </row>
    <row r="4382" spans="1:14" x14ac:dyDescent="0.45">
      <c r="A4382">
        <v>4358</v>
      </c>
      <c r="B4382">
        <v>-1.7843099910189626E-2</v>
      </c>
      <c r="C4382">
        <v>1.7843099910189626E-2</v>
      </c>
      <c r="L4382">
        <v>4358</v>
      </c>
      <c r="M4382">
        <v>2.6965163146822183E-2</v>
      </c>
      <c r="N4382">
        <v>-2.6965163146822183E-2</v>
      </c>
    </row>
    <row r="4383" spans="1:14" x14ac:dyDescent="0.45">
      <c r="A4383">
        <v>4359</v>
      </c>
      <c r="B4383">
        <v>-1.187709047781354E-2</v>
      </c>
      <c r="C4383">
        <v>1.187709047781354E-2</v>
      </c>
      <c r="L4383">
        <v>4359</v>
      </c>
      <c r="M4383">
        <v>2.1897560024745914E-2</v>
      </c>
      <c r="N4383">
        <v>-2.1897560024745914E-2</v>
      </c>
    </row>
    <row r="4384" spans="1:14" x14ac:dyDescent="0.45">
      <c r="A4384">
        <v>4360</v>
      </c>
      <c r="B4384">
        <v>2.0046293327005874E-2</v>
      </c>
      <c r="C4384">
        <v>-2.0046293327005874E-2</v>
      </c>
      <c r="L4384">
        <v>4360</v>
      </c>
      <c r="M4384">
        <v>-4.6017813011112367E-3</v>
      </c>
      <c r="N4384">
        <v>4.6017813011112367E-3</v>
      </c>
    </row>
    <row r="4385" spans="1:14" x14ac:dyDescent="0.45">
      <c r="A4385">
        <v>4361</v>
      </c>
      <c r="B4385">
        <v>4.3201017969268004E-3</v>
      </c>
      <c r="C4385">
        <v>-4.3201017969268004E-3</v>
      </c>
      <c r="L4385">
        <v>4361</v>
      </c>
      <c r="M4385">
        <v>7.8349613609842699E-3</v>
      </c>
      <c r="N4385">
        <v>-7.8349613609842699E-3</v>
      </c>
    </row>
    <row r="4386" spans="1:14" x14ac:dyDescent="0.45">
      <c r="A4386">
        <v>4362</v>
      </c>
      <c r="B4386">
        <v>-4.4457453953801688E-3</v>
      </c>
      <c r="C4386">
        <v>4.4457453953801688E-3</v>
      </c>
      <c r="L4386">
        <v>4362</v>
      </c>
      <c r="M4386">
        <v>1.4718455601804533E-2</v>
      </c>
      <c r="N4386">
        <v>-1.4718455601804533E-2</v>
      </c>
    </row>
    <row r="4387" spans="1:14" x14ac:dyDescent="0.45">
      <c r="A4387">
        <v>4363</v>
      </c>
      <c r="B4387">
        <v>1.554561954468707E-2</v>
      </c>
      <c r="C4387">
        <v>-1.554561954468707E-2</v>
      </c>
      <c r="L4387">
        <v>4363</v>
      </c>
      <c r="M4387">
        <v>-1.6879095059173814E-3</v>
      </c>
      <c r="N4387">
        <v>1.6879095059173814E-3</v>
      </c>
    </row>
    <row r="4388" spans="1:14" x14ac:dyDescent="0.45">
      <c r="A4388">
        <v>4364</v>
      </c>
      <c r="B4388">
        <v>1.5987641611061301E-3</v>
      </c>
      <c r="C4388">
        <v>-1.5987641611061301E-3</v>
      </c>
      <c r="L4388">
        <v>4364</v>
      </c>
      <c r="M4388">
        <v>9.4819323756590562E-3</v>
      </c>
      <c r="N4388">
        <v>-9.4819323756590562E-3</v>
      </c>
    </row>
    <row r="4389" spans="1:14" x14ac:dyDescent="0.45">
      <c r="A4389">
        <v>4365</v>
      </c>
      <c r="B4389">
        <v>-6.5390820383191463E-3</v>
      </c>
      <c r="C4389">
        <v>6.5390820383191463E-3</v>
      </c>
      <c r="L4389">
        <v>4365</v>
      </c>
      <c r="M4389">
        <v>1.5731976226219788E-2</v>
      </c>
      <c r="N4389">
        <v>-1.5731976226219788E-2</v>
      </c>
    </row>
    <row r="4390" spans="1:14" x14ac:dyDescent="0.45">
      <c r="A4390">
        <v>4366</v>
      </c>
      <c r="B4390">
        <v>9.5796101123109823E-3</v>
      </c>
      <c r="C4390">
        <v>-9.5796101123109823E-3</v>
      </c>
      <c r="L4390">
        <v>4366</v>
      </c>
      <c r="M4390">
        <v>2.0072177705965618E-3</v>
      </c>
      <c r="N4390">
        <v>-2.0072177705965618E-3</v>
      </c>
    </row>
    <row r="4391" spans="1:14" x14ac:dyDescent="0.45">
      <c r="A4391">
        <v>4367</v>
      </c>
      <c r="B4391">
        <v>1.706328861081783E-2</v>
      </c>
      <c r="C4391">
        <v>-1.706328861081783E-2</v>
      </c>
      <c r="L4391">
        <v>4367</v>
      </c>
      <c r="M4391">
        <v>-4.1583660279295625E-3</v>
      </c>
      <c r="N4391">
        <v>4.1583660279295625E-3</v>
      </c>
    </row>
    <row r="4392" spans="1:14" x14ac:dyDescent="0.45">
      <c r="A4392">
        <v>4368</v>
      </c>
      <c r="B4392">
        <v>7.1722729729311579E-3</v>
      </c>
      <c r="C4392">
        <v>-7.1722729729311579E-3</v>
      </c>
      <c r="L4392">
        <v>4368</v>
      </c>
      <c r="M4392">
        <v>3.2107735120896763E-3</v>
      </c>
      <c r="N4392">
        <v>-3.2107735120896763E-3</v>
      </c>
    </row>
    <row r="4393" spans="1:14" x14ac:dyDescent="0.45">
      <c r="A4393">
        <v>4369</v>
      </c>
      <c r="B4393">
        <v>-3.2420768256902575E-3</v>
      </c>
      <c r="C4393">
        <v>3.2420768256902575E-3</v>
      </c>
      <c r="L4393">
        <v>4369</v>
      </c>
      <c r="M4393">
        <v>1.1318938507411704E-2</v>
      </c>
      <c r="N4393">
        <v>-1.1318938507411704E-2</v>
      </c>
    </row>
    <row r="4394" spans="1:14" x14ac:dyDescent="0.45">
      <c r="A4394">
        <v>4370</v>
      </c>
      <c r="B4394">
        <v>4.8696026656982819E-3</v>
      </c>
      <c r="C4394">
        <v>-4.8696026656982819E-3</v>
      </c>
      <c r="L4394">
        <v>4370</v>
      </c>
      <c r="M4394">
        <v>4.4987893056173938E-3</v>
      </c>
      <c r="N4394">
        <v>-4.4987893056173938E-3</v>
      </c>
    </row>
    <row r="4395" spans="1:14" x14ac:dyDescent="0.45">
      <c r="A4395">
        <v>4371</v>
      </c>
      <c r="B4395">
        <v>3.2996001834940487E-3</v>
      </c>
      <c r="C4395">
        <v>-3.2996001834940487E-3</v>
      </c>
      <c r="L4395">
        <v>4371</v>
      </c>
      <c r="M4395">
        <v>3.1263134600550717E-3</v>
      </c>
      <c r="N4395">
        <v>-3.1263134600550717E-3</v>
      </c>
    </row>
    <row r="4396" spans="1:14" x14ac:dyDescent="0.45">
      <c r="A4396">
        <v>4372</v>
      </c>
      <c r="B4396">
        <v>1.2955115449050085E-2</v>
      </c>
      <c r="C4396">
        <v>-1.2955115449050085E-2</v>
      </c>
      <c r="L4396">
        <v>4372</v>
      </c>
      <c r="M4396">
        <v>-4.7495863921717943E-3</v>
      </c>
      <c r="N4396">
        <v>4.7495863921717943E-3</v>
      </c>
    </row>
    <row r="4397" spans="1:14" x14ac:dyDescent="0.45">
      <c r="A4397">
        <v>4373</v>
      </c>
      <c r="B4397">
        <v>1.6249308691428663E-3</v>
      </c>
      <c r="C4397">
        <v>-1.6249308691428663E-3</v>
      </c>
      <c r="L4397">
        <v>4373</v>
      </c>
      <c r="M4397">
        <v>3.9920289934097675E-3</v>
      </c>
      <c r="N4397">
        <v>-3.9920289934097675E-3</v>
      </c>
    </row>
    <row r="4398" spans="1:14" x14ac:dyDescent="0.45">
      <c r="A4398">
        <v>4374</v>
      </c>
      <c r="B4398">
        <v>-2.1169083801105566E-3</v>
      </c>
      <c r="C4398">
        <v>2.1169083801105566E-3</v>
      </c>
      <c r="L4398">
        <v>4374</v>
      </c>
      <c r="M4398">
        <v>6.2091053593181338E-3</v>
      </c>
      <c r="N4398">
        <v>-6.2091053593181338E-3</v>
      </c>
    </row>
    <row r="4399" spans="1:14" x14ac:dyDescent="0.45">
      <c r="A4399">
        <v>4375</v>
      </c>
      <c r="B4399">
        <v>3.9276011763757423E-3</v>
      </c>
      <c r="C4399">
        <v>-3.9276011763757423E-3</v>
      </c>
      <c r="L4399">
        <v>4375</v>
      </c>
      <c r="M4399">
        <v>-3.1543366035506008E-4</v>
      </c>
      <c r="N4399">
        <v>3.1543366035506008E-4</v>
      </c>
    </row>
    <row r="4400" spans="1:14" x14ac:dyDescent="0.45">
      <c r="A4400">
        <v>4376</v>
      </c>
      <c r="B4400">
        <v>7.6432737175924281E-3</v>
      </c>
      <c r="C4400">
        <v>-7.6432737175924281E-3</v>
      </c>
      <c r="L4400">
        <v>4376</v>
      </c>
      <c r="M4400">
        <v>-3.7149507547478882E-3</v>
      </c>
      <c r="N4400">
        <v>3.7149507547478882E-3</v>
      </c>
    </row>
    <row r="4401" spans="1:14" x14ac:dyDescent="0.45">
      <c r="A4401">
        <v>4377</v>
      </c>
      <c r="B4401">
        <v>6.9367726006005232E-3</v>
      </c>
      <c r="C4401">
        <v>-6.9367726006005232E-3</v>
      </c>
      <c r="L4401">
        <v>4377</v>
      </c>
      <c r="M4401">
        <v>-3.3559955336008194E-3</v>
      </c>
      <c r="N4401">
        <v>3.3559955336008194E-3</v>
      </c>
    </row>
    <row r="4402" spans="1:14" x14ac:dyDescent="0.45">
      <c r="A4402">
        <v>4378</v>
      </c>
      <c r="B4402">
        <v>-1.4127427368972942E-2</v>
      </c>
      <c r="C4402">
        <v>1.4127427368972942E-2</v>
      </c>
      <c r="L4402">
        <v>4378</v>
      </c>
      <c r="M4402">
        <v>1.1107788377325192E-2</v>
      </c>
      <c r="N4402">
        <v>-1.1107788377325192E-2</v>
      </c>
    </row>
    <row r="4403" spans="1:14" x14ac:dyDescent="0.45">
      <c r="A4403">
        <v>4379</v>
      </c>
      <c r="B4403">
        <v>6.1256046514616691E-3</v>
      </c>
      <c r="C4403">
        <v>-6.1256046514616691E-3</v>
      </c>
      <c r="L4403">
        <v>4379</v>
      </c>
      <c r="M4403">
        <v>-5.8686820816303041E-3</v>
      </c>
      <c r="N4403">
        <v>5.8686820816303041E-3</v>
      </c>
    </row>
    <row r="4404" spans="1:14" x14ac:dyDescent="0.45">
      <c r="A4404">
        <v>4380</v>
      </c>
      <c r="B4404">
        <v>9.9459440248253032E-3</v>
      </c>
      <c r="C4404">
        <v>-9.9459440248253032E-3</v>
      </c>
      <c r="L4404">
        <v>4380</v>
      </c>
      <c r="M4404">
        <v>-9.8594195402653649E-3</v>
      </c>
      <c r="N4404">
        <v>9.8594195402653649E-3</v>
      </c>
    </row>
    <row r="4405" spans="1:14" x14ac:dyDescent="0.45">
      <c r="A4405">
        <v>4381</v>
      </c>
      <c r="B4405">
        <v>1.0416944769486574E-2</v>
      </c>
      <c r="C4405">
        <v>-1.0416944769486574E-2</v>
      </c>
      <c r="L4405">
        <v>4381</v>
      </c>
      <c r="M4405">
        <v>-1.074625008662871E-2</v>
      </c>
      <c r="N4405">
        <v>1.074625008662871E-2</v>
      </c>
    </row>
    <row r="4406" spans="1:14" x14ac:dyDescent="0.45">
      <c r="A4406">
        <v>4382</v>
      </c>
      <c r="B4406">
        <v>-2.7449093729922502E-3</v>
      </c>
      <c r="C4406">
        <v>2.7449093729922502E-3</v>
      </c>
      <c r="L4406">
        <v>4382</v>
      </c>
      <c r="M4406">
        <v>-3.7877869938101379E-4</v>
      </c>
      <c r="N4406">
        <v>3.7877869938101379E-4</v>
      </c>
    </row>
    <row r="4407" spans="1:14" x14ac:dyDescent="0.45">
      <c r="A4407">
        <v>4383</v>
      </c>
      <c r="B4407">
        <v>-1.9570102640614283E-2</v>
      </c>
      <c r="C4407">
        <v>1.9570102640614283E-2</v>
      </c>
      <c r="L4407">
        <v>4383</v>
      </c>
      <c r="M4407">
        <v>1.3029254561112445E-2</v>
      </c>
      <c r="N4407">
        <v>-1.3029254561112445E-2</v>
      </c>
    </row>
    <row r="4408" spans="1:14" x14ac:dyDescent="0.45">
      <c r="A4408">
        <v>4384</v>
      </c>
      <c r="B4408">
        <v>-4.969079556114914E-3</v>
      </c>
      <c r="C4408">
        <v>4.969079556114914E-3</v>
      </c>
      <c r="L4408">
        <v>4384</v>
      </c>
      <c r="M4408">
        <v>1.2915347747067749E-6</v>
      </c>
      <c r="N4408">
        <v>-1.2915347747067749E-6</v>
      </c>
    </row>
    <row r="4409" spans="1:14" x14ac:dyDescent="0.45">
      <c r="A4409">
        <v>4385</v>
      </c>
      <c r="B4409">
        <v>5.8639375710942965E-3</v>
      </c>
      <c r="C4409">
        <v>-5.8639375710942965E-3</v>
      </c>
      <c r="L4409">
        <v>4385</v>
      </c>
      <c r="M4409">
        <v>-9.5638093581442464E-3</v>
      </c>
      <c r="N4409">
        <v>9.5638093581442464E-3</v>
      </c>
    </row>
    <row r="4410" spans="1:14" x14ac:dyDescent="0.45">
      <c r="A4410">
        <v>4386</v>
      </c>
      <c r="B4410">
        <v>1.196078054365407E-2</v>
      </c>
      <c r="C4410">
        <v>-1.196078054365407E-2</v>
      </c>
      <c r="L4410">
        <v>4386</v>
      </c>
      <c r="M4410">
        <v>-1.5264862870480046E-2</v>
      </c>
      <c r="N4410">
        <v>1.5264862870480046E-2</v>
      </c>
    </row>
    <row r="4411" spans="1:14" x14ac:dyDescent="0.45">
      <c r="A4411">
        <v>4387</v>
      </c>
      <c r="B4411">
        <v>-7.8474174401560078E-3</v>
      </c>
      <c r="C4411">
        <v>7.8474174401560078E-3</v>
      </c>
      <c r="L4411">
        <v>4387</v>
      </c>
      <c r="M4411">
        <v>4.0247678193907743E-4</v>
      </c>
      <c r="N4411">
        <v>-4.0247678193907743E-4</v>
      </c>
    </row>
    <row r="4412" spans="1:14" x14ac:dyDescent="0.45">
      <c r="A4412">
        <v>4388</v>
      </c>
      <c r="B4412">
        <v>-1.1013589112601212E-2</v>
      </c>
      <c r="C4412">
        <v>1.1013589112601212E-2</v>
      </c>
      <c r="L4412">
        <v>4388</v>
      </c>
      <c r="M4412">
        <v>2.5773231218301426E-3</v>
      </c>
      <c r="N4412">
        <v>-2.5773231218301426E-3</v>
      </c>
    </row>
    <row r="4413" spans="1:14" x14ac:dyDescent="0.45">
      <c r="A4413">
        <v>4389</v>
      </c>
      <c r="B4413">
        <v>-4.2625784391230083E-3</v>
      </c>
      <c r="C4413">
        <v>4.2625784391230083E-3</v>
      </c>
      <c r="L4413">
        <v>4389</v>
      </c>
      <c r="M4413">
        <v>-3.0815003644883562E-3</v>
      </c>
      <c r="N4413">
        <v>3.0815003644883562E-3</v>
      </c>
    </row>
    <row r="4414" spans="1:14" x14ac:dyDescent="0.45">
      <c r="A4414">
        <v>4390</v>
      </c>
      <c r="B4414">
        <v>-8.606251973221386E-3</v>
      </c>
      <c r="C4414">
        <v>8.606251973221386E-3</v>
      </c>
      <c r="L4414">
        <v>4390</v>
      </c>
      <c r="M4414">
        <v>-1.6762856929450256E-4</v>
      </c>
      <c r="N4414">
        <v>1.6762856929450256E-4</v>
      </c>
    </row>
    <row r="4415" spans="1:14" x14ac:dyDescent="0.45">
      <c r="A4415">
        <v>4391</v>
      </c>
      <c r="B4415">
        <v>-9.3940651845738146E-4</v>
      </c>
      <c r="C4415">
        <v>9.3940651845738146E-4</v>
      </c>
      <c r="L4415">
        <v>4391</v>
      </c>
      <c r="M4415">
        <v>-6.6288225499417453E-3</v>
      </c>
      <c r="N4415">
        <v>6.6288225499417453E-3</v>
      </c>
    </row>
    <row r="4416" spans="1:14" x14ac:dyDescent="0.45">
      <c r="A4416">
        <v>4392</v>
      </c>
      <c r="B4416">
        <v>-5.5709138409598697E-3</v>
      </c>
      <c r="C4416">
        <v>5.5709138409598697E-3</v>
      </c>
      <c r="L4416">
        <v>4392</v>
      </c>
      <c r="M4416">
        <v>-5.3408067564140261E-3</v>
      </c>
      <c r="N4416">
        <v>5.3408067564140261E-3</v>
      </c>
    </row>
    <row r="4417" spans="1:14" x14ac:dyDescent="0.45">
      <c r="A4417">
        <v>4393</v>
      </c>
      <c r="B4417">
        <v>-6.0942480016946132E-3</v>
      </c>
      <c r="C4417">
        <v>6.0942480016946132E-3</v>
      </c>
      <c r="L4417">
        <v>4393</v>
      </c>
      <c r="M4417">
        <v>-5.8053370426043504E-3</v>
      </c>
      <c r="N4417">
        <v>5.8053370426043504E-3</v>
      </c>
    </row>
    <row r="4418" spans="1:14" x14ac:dyDescent="0.45">
      <c r="A4418">
        <v>4394</v>
      </c>
      <c r="B4418">
        <v>-7.5857503597886369E-3</v>
      </c>
      <c r="C4418">
        <v>7.5857503597886369E-3</v>
      </c>
      <c r="L4418">
        <v>4394</v>
      </c>
      <c r="M4418">
        <v>-5.383036782431328E-3</v>
      </c>
      <c r="N4418">
        <v>5.383036782431328E-3</v>
      </c>
    </row>
    <row r="4419" spans="1:14" x14ac:dyDescent="0.45">
      <c r="A4419">
        <v>4395</v>
      </c>
      <c r="B4419">
        <v>-1.6720743434860234E-3</v>
      </c>
      <c r="C4419">
        <v>1.6720743434860234E-3</v>
      </c>
      <c r="L4419">
        <v>4395</v>
      </c>
      <c r="M4419">
        <v>-1.2393221101303496E-2</v>
      </c>
      <c r="N4419">
        <v>1.2393221101303496E-2</v>
      </c>
    </row>
    <row r="4420" spans="1:14" x14ac:dyDescent="0.45">
      <c r="A4420">
        <v>4396</v>
      </c>
      <c r="B4420">
        <v>-2.4437110335447411E-2</v>
      </c>
      <c r="C4420">
        <v>2.4437110335447411E-2</v>
      </c>
      <c r="L4420">
        <v>4396</v>
      </c>
      <c r="M4420">
        <v>7.8254701609479713E-4</v>
      </c>
      <c r="N4420">
        <v>-7.8254701609479713E-4</v>
      </c>
    </row>
    <row r="4421" spans="1:14" x14ac:dyDescent="0.45">
      <c r="A4421">
        <v>4397</v>
      </c>
      <c r="B4421">
        <v>-1.6587097924426239E-2</v>
      </c>
      <c r="C4421">
        <v>1.6587097924426239E-2</v>
      </c>
      <c r="L4421">
        <v>4397</v>
      </c>
      <c r="M4421">
        <v>-5.6364169385351411E-3</v>
      </c>
      <c r="N4421">
        <v>5.6364169385351411E-3</v>
      </c>
    </row>
    <row r="4422" spans="1:14" x14ac:dyDescent="0.45">
      <c r="A4422">
        <v>4398</v>
      </c>
      <c r="B4422">
        <v>-1.2400424638548286E-2</v>
      </c>
      <c r="C4422">
        <v>1.2400424638548286E-2</v>
      </c>
      <c r="L4422">
        <v>4398</v>
      </c>
      <c r="M4422">
        <v>-1.0112799696369176E-2</v>
      </c>
      <c r="N4422">
        <v>1.0112799696369176E-2</v>
      </c>
    </row>
    <row r="4423" spans="1:14" x14ac:dyDescent="0.45">
      <c r="A4423">
        <v>4399</v>
      </c>
      <c r="B4423">
        <v>-1.868043456736522E-2</v>
      </c>
      <c r="C4423">
        <v>1.868043456736522E-2</v>
      </c>
      <c r="L4423">
        <v>4399</v>
      </c>
      <c r="M4423">
        <v>-6.7977426540109511E-3</v>
      </c>
      <c r="N4423">
        <v>6.7977426540109511E-3</v>
      </c>
    </row>
    <row r="4424" spans="1:14" x14ac:dyDescent="0.45">
      <c r="A4424">
        <v>4400</v>
      </c>
      <c r="B4424">
        <v>-1.0647255200086891E-2</v>
      </c>
      <c r="C4424">
        <v>1.0647255200086891E-2</v>
      </c>
      <c r="L4424">
        <v>4400</v>
      </c>
      <c r="M4424">
        <v>-1.393461705093503E-2</v>
      </c>
      <c r="N4424">
        <v>1.393461705093503E-2</v>
      </c>
    </row>
    <row r="4425" spans="1:14" x14ac:dyDescent="0.45">
      <c r="A4425">
        <v>4401</v>
      </c>
      <c r="B4425">
        <v>-1.5357262646699595E-2</v>
      </c>
      <c r="C4425">
        <v>1.5357262646699595E-2</v>
      </c>
      <c r="L4425">
        <v>4401</v>
      </c>
      <c r="M4425">
        <v>-1.0176144735395128E-2</v>
      </c>
      <c r="N4425">
        <v>1.0176144735395128E-2</v>
      </c>
    </row>
    <row r="4426" spans="1:14" x14ac:dyDescent="0.45">
      <c r="A4426">
        <v>4402</v>
      </c>
      <c r="B4426">
        <v>-1.3028425631429979E-2</v>
      </c>
      <c r="C4426">
        <v>1.3028425631429979E-2</v>
      </c>
      <c r="L4426">
        <v>4402</v>
      </c>
      <c r="M4426">
        <v>-1.2899981413511123E-2</v>
      </c>
      <c r="N4426">
        <v>1.2899981413511123E-2</v>
      </c>
    </row>
    <row r="4427" spans="1:14" x14ac:dyDescent="0.45">
      <c r="A4427">
        <v>4403</v>
      </c>
      <c r="B4427">
        <v>-1.0935088988491002E-2</v>
      </c>
      <c r="C4427">
        <v>1.0935088988491002E-2</v>
      </c>
      <c r="L4427">
        <v>4403</v>
      </c>
      <c r="M4427">
        <v>-1.872772500389883E-2</v>
      </c>
      <c r="N4427">
        <v>1.872772500389883E-2</v>
      </c>
    </row>
    <row r="4428" spans="1:14" x14ac:dyDescent="0.45">
      <c r="A4428">
        <v>4404</v>
      </c>
      <c r="B4428">
        <v>-1.9439269100430596E-2</v>
      </c>
      <c r="C4428">
        <v>1.9439269100430596E-2</v>
      </c>
      <c r="L4428">
        <v>4404</v>
      </c>
      <c r="M4428">
        <v>-1.3976847076952331E-2</v>
      </c>
      <c r="N4428">
        <v>1.3976847076952331E-2</v>
      </c>
    </row>
    <row r="4429" spans="1:14" x14ac:dyDescent="0.45">
      <c r="A4429">
        <v>4405</v>
      </c>
      <c r="B4429">
        <v>-2.1689605991589998E-2</v>
      </c>
      <c r="C4429">
        <v>2.1689605991589998E-2</v>
      </c>
      <c r="L4429">
        <v>4405</v>
      </c>
      <c r="M4429">
        <v>-1.5307092896497353E-2</v>
      </c>
      <c r="N4429">
        <v>1.5307092896497353E-2</v>
      </c>
    </row>
    <row r="4430" spans="1:14" x14ac:dyDescent="0.45">
      <c r="A4430">
        <v>4406</v>
      </c>
      <c r="B4430">
        <v>-2.4751110831888259E-2</v>
      </c>
      <c r="C4430">
        <v>2.4751110831888259E-2</v>
      </c>
      <c r="L4430">
        <v>4406</v>
      </c>
      <c r="M4430">
        <v>-1.8178734665673903E-2</v>
      </c>
      <c r="N4430">
        <v>1.8178734665673903E-2</v>
      </c>
    </row>
    <row r="4431" spans="1:14" x14ac:dyDescent="0.45">
      <c r="A4431">
        <v>4407</v>
      </c>
      <c r="B4431">
        <v>3.2815646848933636E-2</v>
      </c>
      <c r="C4431">
        <v>-3.2815646848933636E-2</v>
      </c>
      <c r="L4431">
        <v>4407</v>
      </c>
      <c r="M4431">
        <v>3.6825874221862252E-2</v>
      </c>
      <c r="N4431">
        <v>-3.6825874221862252E-2</v>
      </c>
    </row>
    <row r="4432" spans="1:14" x14ac:dyDescent="0.45">
      <c r="A4432">
        <v>4408</v>
      </c>
      <c r="B4432">
        <v>4.1031993172469125E-2</v>
      </c>
      <c r="C4432">
        <v>0.95896800682753092</v>
      </c>
      <c r="L4432">
        <v>4408</v>
      </c>
      <c r="M4432">
        <v>2.8569904135479666E-2</v>
      </c>
      <c r="N4432">
        <v>0.97143009586452034</v>
      </c>
    </row>
    <row r="4433" spans="1:14" x14ac:dyDescent="0.45">
      <c r="A4433">
        <v>4409</v>
      </c>
      <c r="B4433">
        <v>3.4961316907946086E-2</v>
      </c>
      <c r="C4433">
        <v>-3.4961316907946086E-2</v>
      </c>
      <c r="L4433">
        <v>4409</v>
      </c>
      <c r="M4433">
        <v>2.5951642522406927E-2</v>
      </c>
      <c r="N4433">
        <v>-2.5951642522406927E-2</v>
      </c>
    </row>
    <row r="4434" spans="1:14" x14ac:dyDescent="0.45">
      <c r="A4434">
        <v>4410</v>
      </c>
      <c r="B4434">
        <v>2.862897356305568E-2</v>
      </c>
      <c r="C4434">
        <v>-2.862897356305568E-2</v>
      </c>
      <c r="L4434">
        <v>4410</v>
      </c>
      <c r="M4434">
        <v>3.1040360657491845E-2</v>
      </c>
      <c r="N4434">
        <v>-3.1040360657491845E-2</v>
      </c>
    </row>
    <row r="4435" spans="1:14" x14ac:dyDescent="0.45">
      <c r="A4435">
        <v>4411</v>
      </c>
      <c r="B4435">
        <v>4.4407498509208221E-2</v>
      </c>
      <c r="C4435">
        <v>-4.4407498509208221E-2</v>
      </c>
      <c r="L4435">
        <v>4411</v>
      </c>
      <c r="M4435">
        <v>1.7104452071782111E-2</v>
      </c>
      <c r="N4435">
        <v>-1.7104452071782111E-2</v>
      </c>
    </row>
    <row r="4436" spans="1:14" x14ac:dyDescent="0.45">
      <c r="A4436">
        <v>4412</v>
      </c>
      <c r="B4436">
        <v>4.7442836641469741E-2</v>
      </c>
      <c r="C4436">
        <v>-4.7442836641469741E-2</v>
      </c>
      <c r="L4436">
        <v>4412</v>
      </c>
      <c r="M4436">
        <v>1.3937200120484442E-2</v>
      </c>
      <c r="N4436">
        <v>-1.3937200120484442E-2</v>
      </c>
    </row>
    <row r="4437" spans="1:14" x14ac:dyDescent="0.45">
      <c r="A4437">
        <v>4413</v>
      </c>
      <c r="B4437">
        <v>3.061764337384771E-2</v>
      </c>
      <c r="C4437">
        <v>-3.061764337384771E-2</v>
      </c>
      <c r="L4437">
        <v>4413</v>
      </c>
      <c r="M4437">
        <v>2.7049623198856784E-2</v>
      </c>
      <c r="N4437">
        <v>-2.7049623198856784E-2</v>
      </c>
    </row>
    <row r="4438" spans="1:14" x14ac:dyDescent="0.45">
      <c r="A4438">
        <v>4414</v>
      </c>
      <c r="B4438">
        <v>2.5253468226316578E-2</v>
      </c>
      <c r="C4438">
        <v>-2.5253468226316578E-2</v>
      </c>
      <c r="L4438">
        <v>4414</v>
      </c>
      <c r="M4438">
        <v>2.8084258836280691E-2</v>
      </c>
      <c r="N4438">
        <v>-2.8084258836280691E-2</v>
      </c>
    </row>
    <row r="4439" spans="1:14" x14ac:dyDescent="0.45">
      <c r="A4439">
        <v>4415</v>
      </c>
      <c r="B4439">
        <v>4.0403992179587428E-2</v>
      </c>
      <c r="C4439">
        <v>-4.0403992179587428E-2</v>
      </c>
      <c r="L4439">
        <v>4415</v>
      </c>
      <c r="M4439">
        <v>1.5668631187193832E-2</v>
      </c>
      <c r="N4439">
        <v>-1.5668631187193832E-2</v>
      </c>
    </row>
    <row r="4440" spans="1:14" x14ac:dyDescent="0.45">
      <c r="A4440">
        <v>4416</v>
      </c>
      <c r="B4440">
        <v>2.2767630962826545E-2</v>
      </c>
      <c r="C4440">
        <v>-2.2767630962826545E-2</v>
      </c>
      <c r="L4440">
        <v>4416</v>
      </c>
      <c r="M4440">
        <v>2.751415348504711E-2</v>
      </c>
      <c r="N4440">
        <v>-2.751415348504711E-2</v>
      </c>
    </row>
    <row r="4441" spans="1:14" x14ac:dyDescent="0.45">
      <c r="A4441">
        <v>4417</v>
      </c>
      <c r="B4441">
        <v>4.218332832608556E-2</v>
      </c>
      <c r="C4441">
        <v>-4.218332832608556E-2</v>
      </c>
      <c r="L4441">
        <v>4417</v>
      </c>
      <c r="M4441">
        <v>9.8620026098147767E-3</v>
      </c>
      <c r="N4441">
        <v>-9.8620026098147767E-3</v>
      </c>
    </row>
    <row r="4442" spans="1:14" x14ac:dyDescent="0.45">
      <c r="A4442">
        <v>4418</v>
      </c>
      <c r="B4442">
        <v>2.4625467233434888E-2</v>
      </c>
      <c r="C4442">
        <v>-2.4625467233434888E-2</v>
      </c>
      <c r="L4442">
        <v>4418</v>
      </c>
      <c r="M4442">
        <v>2.4009061325611026E-2</v>
      </c>
      <c r="N4442">
        <v>-2.4009061325611026E-2</v>
      </c>
    </row>
    <row r="4443" spans="1:14" x14ac:dyDescent="0.45">
      <c r="A4443">
        <v>4419</v>
      </c>
      <c r="B4443">
        <v>3.4830483367762406E-2</v>
      </c>
      <c r="C4443">
        <v>-3.4830483367762406E-2</v>
      </c>
      <c r="L4443">
        <v>4419</v>
      </c>
      <c r="M4443">
        <v>1.5668631187193832E-2</v>
      </c>
      <c r="N4443">
        <v>-1.5668631187193832E-2</v>
      </c>
    </row>
    <row r="4444" spans="1:14" x14ac:dyDescent="0.45">
      <c r="A4444">
        <v>4420</v>
      </c>
      <c r="B4444">
        <v>2.7948639154100514E-2</v>
      </c>
      <c r="C4444">
        <v>-2.7948639154100514E-2</v>
      </c>
      <c r="L4444">
        <v>4420</v>
      </c>
      <c r="M4444">
        <v>2.0081668906001916E-2</v>
      </c>
      <c r="N4444">
        <v>-2.0081668906001916E-2</v>
      </c>
    </row>
    <row r="4445" spans="1:14" x14ac:dyDescent="0.45">
      <c r="A4445">
        <v>4421</v>
      </c>
      <c r="B4445">
        <v>2.1877962889577475E-2</v>
      </c>
      <c r="C4445">
        <v>-2.1877962889577475E-2</v>
      </c>
      <c r="L4445">
        <v>4421</v>
      </c>
      <c r="M4445">
        <v>2.3396725948360144E-2</v>
      </c>
      <c r="N4445">
        <v>-2.3396725948360144E-2</v>
      </c>
    </row>
    <row r="4446" spans="1:14" x14ac:dyDescent="0.45">
      <c r="A4446">
        <v>4422</v>
      </c>
      <c r="B4446">
        <v>1.7717456311736261E-2</v>
      </c>
      <c r="C4446">
        <v>-1.7717456311736261E-2</v>
      </c>
      <c r="L4446">
        <v>4422</v>
      </c>
      <c r="M4446">
        <v>2.6120562626476138E-2</v>
      </c>
      <c r="N4446">
        <v>-2.6120562626476138E-2</v>
      </c>
    </row>
    <row r="4447" spans="1:14" x14ac:dyDescent="0.45">
      <c r="A4447">
        <v>4423</v>
      </c>
      <c r="B4447">
        <v>3.014664262918644E-2</v>
      </c>
      <c r="C4447">
        <v>-3.014664262918644E-2</v>
      </c>
      <c r="L4447">
        <v>4423</v>
      </c>
      <c r="M4447">
        <v>1.4486190458709372E-2</v>
      </c>
      <c r="N4447">
        <v>-1.4486190458709372E-2</v>
      </c>
    </row>
    <row r="4448" spans="1:14" x14ac:dyDescent="0.45">
      <c r="A4448">
        <v>4424</v>
      </c>
      <c r="B4448">
        <v>1.4420451099107369E-2</v>
      </c>
      <c r="C4448">
        <v>-1.4420451099107369E-2</v>
      </c>
      <c r="L4448">
        <v>4424</v>
      </c>
      <c r="M4448">
        <v>2.6331712756562646E-2</v>
      </c>
      <c r="N4448">
        <v>-2.6331712756562646E-2</v>
      </c>
    </row>
    <row r="4449" spans="1:14" x14ac:dyDescent="0.45">
      <c r="A4449">
        <v>4425</v>
      </c>
      <c r="B4449">
        <v>1.5859620041127918E-2</v>
      </c>
      <c r="C4449">
        <v>-1.5859620041127918E-2</v>
      </c>
      <c r="L4449">
        <v>4425</v>
      </c>
      <c r="M4449">
        <v>2.4452476598792697E-2</v>
      </c>
      <c r="N4449">
        <v>-2.4452476598792697E-2</v>
      </c>
    </row>
    <row r="4450" spans="1:14" x14ac:dyDescent="0.45">
      <c r="A4450">
        <v>4426</v>
      </c>
      <c r="B4450">
        <v>3.477814995168893E-2</v>
      </c>
      <c r="C4450">
        <v>-3.477814995168893E-2</v>
      </c>
      <c r="L4450">
        <v>4426</v>
      </c>
      <c r="M4450">
        <v>9.1440921675206392E-3</v>
      </c>
      <c r="N4450">
        <v>-9.1440921675206392E-3</v>
      </c>
    </row>
    <row r="4451" spans="1:14" x14ac:dyDescent="0.45">
      <c r="A4451">
        <v>4427</v>
      </c>
      <c r="B4451">
        <v>2.5855302511161533E-2</v>
      </c>
      <c r="C4451">
        <v>-2.5855302511161533E-2</v>
      </c>
      <c r="L4451">
        <v>4427</v>
      </c>
      <c r="M4451">
        <v>1.5626401161176532E-2</v>
      </c>
      <c r="N4451">
        <v>-1.5626401161176532E-2</v>
      </c>
    </row>
    <row r="4452" spans="1:14" x14ac:dyDescent="0.45">
      <c r="A4452">
        <v>4428</v>
      </c>
      <c r="B4452">
        <v>2.4782467481655308E-2</v>
      </c>
      <c r="C4452">
        <v>-2.4782467481655308E-2</v>
      </c>
      <c r="L4452">
        <v>4428</v>
      </c>
      <c r="M4452">
        <v>1.2332459131826958E-2</v>
      </c>
      <c r="N4452">
        <v>-1.2332459131826958E-2</v>
      </c>
    </row>
    <row r="4453" spans="1:14" x14ac:dyDescent="0.45">
      <c r="A4453">
        <v>4429</v>
      </c>
      <c r="B4453">
        <v>1.0547778309670261E-2</v>
      </c>
      <c r="C4453">
        <v>-1.0547778309670261E-2</v>
      </c>
      <c r="L4453">
        <v>4429</v>
      </c>
      <c r="M4453">
        <v>2.3481186000394748E-2</v>
      </c>
      <c r="N4453">
        <v>-2.3481186000394748E-2</v>
      </c>
    </row>
    <row r="4454" spans="1:14" x14ac:dyDescent="0.45">
      <c r="A4454">
        <v>4430</v>
      </c>
      <c r="B4454">
        <v>1.659228786615656E-2</v>
      </c>
      <c r="C4454">
        <v>-1.659228786615656E-2</v>
      </c>
      <c r="L4454">
        <v>4430</v>
      </c>
      <c r="M4454">
        <v>1.7674557423015689E-2</v>
      </c>
      <c r="N4454">
        <v>-1.7674557423015689E-2</v>
      </c>
    </row>
    <row r="4455" spans="1:14" x14ac:dyDescent="0.45">
      <c r="A4455">
        <v>4431</v>
      </c>
      <c r="B4455">
        <v>3.6060318645489052E-2</v>
      </c>
      <c r="C4455">
        <v>-3.6060318645489052E-2</v>
      </c>
      <c r="L4455">
        <v>4431</v>
      </c>
      <c r="M4455">
        <v>1.6904925754667958E-3</v>
      </c>
      <c r="N4455">
        <v>-1.6904925754667958E-3</v>
      </c>
    </row>
    <row r="4456" spans="1:14" x14ac:dyDescent="0.45">
      <c r="A4456">
        <v>4432</v>
      </c>
      <c r="B4456">
        <v>2.8079472694284201E-2</v>
      </c>
      <c r="C4456">
        <v>-2.8079472694284201E-2</v>
      </c>
      <c r="L4456">
        <v>4432</v>
      </c>
      <c r="M4456">
        <v>7.6449262439064096E-3</v>
      </c>
      <c r="N4456">
        <v>-7.6449262439064096E-3</v>
      </c>
    </row>
    <row r="4457" spans="1:14" x14ac:dyDescent="0.45">
      <c r="A4457">
        <v>4433</v>
      </c>
      <c r="B4457">
        <v>1.6252120661678974E-2</v>
      </c>
      <c r="C4457">
        <v>-1.6252120661678974E-2</v>
      </c>
      <c r="L4457">
        <v>4433</v>
      </c>
      <c r="M4457">
        <v>1.6893301941695599E-2</v>
      </c>
      <c r="N4457">
        <v>-1.6893301941695599E-2</v>
      </c>
    </row>
    <row r="4458" spans="1:14" x14ac:dyDescent="0.45">
      <c r="A4458">
        <v>4434</v>
      </c>
      <c r="B4458">
        <v>1.8450124136764903E-2</v>
      </c>
      <c r="C4458">
        <v>-1.8450124136764903E-2</v>
      </c>
      <c r="L4458">
        <v>4434</v>
      </c>
      <c r="M4458">
        <v>1.5098525835960254E-2</v>
      </c>
      <c r="N4458">
        <v>-1.5098525835960254E-2</v>
      </c>
    </row>
    <row r="4459" spans="1:14" x14ac:dyDescent="0.45">
      <c r="A4459">
        <v>4435</v>
      </c>
      <c r="B4459">
        <v>1.4498951223217579E-2</v>
      </c>
      <c r="C4459">
        <v>-1.4498951223217579E-2</v>
      </c>
      <c r="L4459">
        <v>4435</v>
      </c>
      <c r="M4459">
        <v>1.807574267018006E-2</v>
      </c>
      <c r="N4459">
        <v>-1.807574267018006E-2</v>
      </c>
    </row>
    <row r="4460" spans="1:14" x14ac:dyDescent="0.45">
      <c r="A4460">
        <v>4436</v>
      </c>
      <c r="B4460">
        <v>1.6539954450083084E-2</v>
      </c>
      <c r="C4460">
        <v>-1.6539954450083084E-2</v>
      </c>
      <c r="L4460">
        <v>4436</v>
      </c>
      <c r="M4460">
        <v>1.5647516174185184E-2</v>
      </c>
      <c r="N4460">
        <v>-1.5647516174185184E-2</v>
      </c>
    </row>
    <row r="4461" spans="1:14" x14ac:dyDescent="0.45">
      <c r="A4461">
        <v>4437</v>
      </c>
      <c r="B4461">
        <v>2.2924631211046965E-2</v>
      </c>
      <c r="C4461">
        <v>-2.2924631211046965E-2</v>
      </c>
      <c r="L4461">
        <v>4437</v>
      </c>
      <c r="M4461">
        <v>9.0174020894687318E-3</v>
      </c>
      <c r="N4461">
        <v>-9.0174020894687318E-3</v>
      </c>
    </row>
    <row r="4462" spans="1:14" x14ac:dyDescent="0.45">
      <c r="A4462">
        <v>4438</v>
      </c>
      <c r="B4462">
        <v>1.1568279923103011E-2</v>
      </c>
      <c r="C4462">
        <v>-1.1568279923103011E-2</v>
      </c>
      <c r="L4462">
        <v>4438</v>
      </c>
      <c r="M4462">
        <v>1.7421177266911878E-2</v>
      </c>
      <c r="N4462">
        <v>-1.7421177266911878E-2</v>
      </c>
    </row>
    <row r="4463" spans="1:14" x14ac:dyDescent="0.45">
      <c r="A4463">
        <v>4439</v>
      </c>
      <c r="B4463">
        <v>9.4459646018769938E-4</v>
      </c>
      <c r="C4463">
        <v>-9.4459646018769938E-4</v>
      </c>
      <c r="L4463">
        <v>4439</v>
      </c>
      <c r="M4463">
        <v>2.5128157015069534E-2</v>
      </c>
      <c r="N4463">
        <v>-2.5128157015069534E-2</v>
      </c>
    </row>
    <row r="4464" spans="1:14" x14ac:dyDescent="0.45">
      <c r="A4464">
        <v>4440</v>
      </c>
      <c r="B4464">
        <v>4.2677683808533262E-3</v>
      </c>
      <c r="C4464">
        <v>-4.2677683808533262E-3</v>
      </c>
      <c r="L4464">
        <v>4440</v>
      </c>
      <c r="M4464">
        <v>2.2214285219875677E-2</v>
      </c>
      <c r="N4464">
        <v>-2.2214285219875677E-2</v>
      </c>
    </row>
    <row r="4465" spans="1:14" x14ac:dyDescent="0.45">
      <c r="A4465">
        <v>4441</v>
      </c>
      <c r="B4465">
        <v>2.0935961400254936E-2</v>
      </c>
      <c r="C4465">
        <v>-2.0935961400254936E-2</v>
      </c>
      <c r="L4465">
        <v>4441</v>
      </c>
      <c r="M4465">
        <v>8.2783766341659425E-3</v>
      </c>
      <c r="N4465">
        <v>-8.2783766341659425E-3</v>
      </c>
    </row>
    <row r="4466" spans="1:14" x14ac:dyDescent="0.45">
      <c r="A4466">
        <v>4442</v>
      </c>
      <c r="B4466">
        <v>1.347844960978483E-2</v>
      </c>
      <c r="C4466">
        <v>-1.347844960978483E-2</v>
      </c>
      <c r="L4466">
        <v>4442</v>
      </c>
      <c r="M4466">
        <v>1.3177059652173001E-2</v>
      </c>
      <c r="N4466">
        <v>-1.3177059652173001E-2</v>
      </c>
    </row>
    <row r="4467" spans="1:14" x14ac:dyDescent="0.45">
      <c r="A4467">
        <v>4443</v>
      </c>
      <c r="B4467">
        <v>1.6356787493825922E-2</v>
      </c>
      <c r="C4467">
        <v>-1.6356787493825922E-2</v>
      </c>
      <c r="L4467">
        <v>4443</v>
      </c>
      <c r="M4467">
        <v>1.0854408221221379E-2</v>
      </c>
      <c r="N4467">
        <v>-1.0854408221221379E-2</v>
      </c>
    </row>
    <row r="4468" spans="1:14" x14ac:dyDescent="0.45">
      <c r="A4468">
        <v>4444</v>
      </c>
      <c r="B4468">
        <v>1.9025791713573117E-2</v>
      </c>
      <c r="C4468">
        <v>-1.9025791713573117E-2</v>
      </c>
      <c r="L4468">
        <v>4444</v>
      </c>
      <c r="M4468">
        <v>7.7716163219583162E-3</v>
      </c>
      <c r="N4468">
        <v>-7.7716163219583162E-3</v>
      </c>
    </row>
    <row r="4469" spans="1:14" x14ac:dyDescent="0.45">
      <c r="A4469">
        <v>4445</v>
      </c>
      <c r="B4469">
        <v>2.1904129597614216E-2</v>
      </c>
      <c r="C4469">
        <v>-2.1904129597614216E-2</v>
      </c>
      <c r="L4469">
        <v>4445</v>
      </c>
      <c r="M4469">
        <v>5.0688946568509738E-3</v>
      </c>
      <c r="N4469">
        <v>-5.0688946568509738E-3</v>
      </c>
    </row>
    <row r="4470" spans="1:14" x14ac:dyDescent="0.45">
      <c r="A4470">
        <v>4446</v>
      </c>
      <c r="B4470">
        <v>6.0732712353881949E-3</v>
      </c>
      <c r="C4470">
        <v>-6.0732712353881949E-3</v>
      </c>
      <c r="L4470">
        <v>4446</v>
      </c>
      <c r="M4470">
        <v>1.7547867344963781E-2</v>
      </c>
      <c r="N4470">
        <v>-1.7547867344963781E-2</v>
      </c>
    </row>
    <row r="4471" spans="1:14" x14ac:dyDescent="0.45">
      <c r="A4471">
        <v>4447</v>
      </c>
      <c r="B4471">
        <v>1.7743623019772996E-2</v>
      </c>
      <c r="C4471">
        <v>-1.7743623019772996E-2</v>
      </c>
      <c r="L4471">
        <v>4447</v>
      </c>
      <c r="M4471">
        <v>7.9616514390361773E-3</v>
      </c>
      <c r="N4471">
        <v>-7.9616514390361773E-3</v>
      </c>
    </row>
    <row r="4472" spans="1:14" x14ac:dyDescent="0.45">
      <c r="A4472">
        <v>4448</v>
      </c>
      <c r="B4472">
        <v>1.5362452588429908E-2</v>
      </c>
      <c r="C4472">
        <v>-1.5362452588429908E-2</v>
      </c>
      <c r="L4472">
        <v>4448</v>
      </c>
      <c r="M4472">
        <v>8.5528718032784074E-3</v>
      </c>
      <c r="N4472">
        <v>-8.5528718032784074E-3</v>
      </c>
    </row>
    <row r="4473" spans="1:14" x14ac:dyDescent="0.45">
      <c r="A4473">
        <v>4449</v>
      </c>
      <c r="B4473">
        <v>7.4862734693720047E-3</v>
      </c>
      <c r="C4473">
        <v>-7.4862734693720047E-3</v>
      </c>
      <c r="L4473">
        <v>4449</v>
      </c>
      <c r="M4473">
        <v>1.4887375705873743E-2</v>
      </c>
      <c r="N4473">
        <v>-1.4887375705873743E-2</v>
      </c>
    </row>
    <row r="4474" spans="1:14" x14ac:dyDescent="0.45">
      <c r="A4474">
        <v>4450</v>
      </c>
      <c r="B4474">
        <v>1.402795047855631E-2</v>
      </c>
      <c r="C4474">
        <v>-1.402795047855631E-2</v>
      </c>
      <c r="L4474">
        <v>4450</v>
      </c>
      <c r="M4474">
        <v>9.2918972585811967E-3</v>
      </c>
      <c r="N4474">
        <v>-9.2918972585811967E-3</v>
      </c>
    </row>
    <row r="4475" spans="1:14" x14ac:dyDescent="0.45">
      <c r="A4475">
        <v>4451</v>
      </c>
      <c r="B4475">
        <v>2.2244296802091799E-2</v>
      </c>
      <c r="C4475">
        <v>-2.2244296802091799E-2</v>
      </c>
      <c r="L4475">
        <v>4451</v>
      </c>
      <c r="M4475">
        <v>9.9369714618130836E-4</v>
      </c>
      <c r="N4475">
        <v>-9.9369714618130836E-4</v>
      </c>
    </row>
    <row r="4476" spans="1:14" x14ac:dyDescent="0.45">
      <c r="A4476">
        <v>4452</v>
      </c>
      <c r="B4476">
        <v>-8.0829178124866442E-3</v>
      </c>
      <c r="C4476">
        <v>8.0829178124866442E-3</v>
      </c>
      <c r="L4476">
        <v>4452</v>
      </c>
      <c r="M4476">
        <v>2.5360422158164697E-2</v>
      </c>
      <c r="N4476">
        <v>-2.5360422158164697E-2</v>
      </c>
    </row>
    <row r="4477" spans="1:14" x14ac:dyDescent="0.45">
      <c r="A4477">
        <v>4453</v>
      </c>
      <c r="B4477">
        <v>6.832105768453574E-3</v>
      </c>
      <c r="C4477">
        <v>-6.832105768453574E-3</v>
      </c>
      <c r="L4477">
        <v>4453</v>
      </c>
      <c r="M4477">
        <v>1.3029254561112445E-2</v>
      </c>
      <c r="N4477">
        <v>-1.3029254561112445E-2</v>
      </c>
    </row>
    <row r="4478" spans="1:14" x14ac:dyDescent="0.45">
      <c r="A4478">
        <v>4454</v>
      </c>
      <c r="B4478">
        <v>3.2211000593838374E-3</v>
      </c>
      <c r="C4478">
        <v>-3.2211000593838374E-3</v>
      </c>
      <c r="L4478">
        <v>4454</v>
      </c>
      <c r="M4478">
        <v>1.5119640848968904E-2</v>
      </c>
      <c r="N4478">
        <v>-1.5119640848968904E-2</v>
      </c>
    </row>
    <row r="4479" spans="1:14" x14ac:dyDescent="0.45">
      <c r="A4479">
        <v>4455</v>
      </c>
      <c r="B4479">
        <v>1.0861778806111107E-2</v>
      </c>
      <c r="C4479">
        <v>-1.0861778806111107E-2</v>
      </c>
      <c r="L4479">
        <v>4455</v>
      </c>
      <c r="M4479">
        <v>7.243740996742039E-3</v>
      </c>
      <c r="N4479">
        <v>-7.243740996742039E-3</v>
      </c>
    </row>
    <row r="4480" spans="1:14" x14ac:dyDescent="0.45">
      <c r="A4480">
        <v>4456</v>
      </c>
      <c r="B4480">
        <v>2.3809534319579363E-4</v>
      </c>
      <c r="C4480">
        <v>-2.3809534319579363E-4</v>
      </c>
      <c r="L4480">
        <v>4456</v>
      </c>
      <c r="M4480">
        <v>1.5267445940029462E-2</v>
      </c>
      <c r="N4480">
        <v>-1.5267445940029462E-2</v>
      </c>
    </row>
    <row r="4481" spans="1:14" x14ac:dyDescent="0.45">
      <c r="A4481">
        <v>4457</v>
      </c>
      <c r="B4481">
        <v>1.3894304968122316E-3</v>
      </c>
      <c r="C4481">
        <v>-1.3894304968122316E-3</v>
      </c>
      <c r="L4481">
        <v>4457</v>
      </c>
      <c r="M4481">
        <v>1.3113714613147049E-2</v>
      </c>
      <c r="N4481">
        <v>-1.3113714613147049E-2</v>
      </c>
    </row>
    <row r="4482" spans="1:14" x14ac:dyDescent="0.45">
      <c r="A4482">
        <v>4458</v>
      </c>
      <c r="B4482">
        <v>-1.1013589112601212E-2</v>
      </c>
      <c r="C4482">
        <v>1.1013589112601212E-2</v>
      </c>
      <c r="L4482">
        <v>4458</v>
      </c>
      <c r="M4482">
        <v>2.2573240441022747E-2</v>
      </c>
      <c r="N4482">
        <v>-2.2573240441022747E-2</v>
      </c>
    </row>
    <row r="4483" spans="1:14" x14ac:dyDescent="0.45">
      <c r="A4483">
        <v>4459</v>
      </c>
      <c r="B4483">
        <v>8.1927745863639104E-3</v>
      </c>
      <c r="C4483">
        <v>-8.1927745863639104E-3</v>
      </c>
      <c r="L4483">
        <v>4459</v>
      </c>
      <c r="M4483">
        <v>6.7792107105517137E-3</v>
      </c>
      <c r="N4483">
        <v>-6.7792107105517137E-3</v>
      </c>
    </row>
    <row r="4484" spans="1:14" x14ac:dyDescent="0.45">
      <c r="A4484">
        <v>4460</v>
      </c>
      <c r="B4484">
        <v>1.9575292582344601E-2</v>
      </c>
      <c r="C4484">
        <v>-1.9575292582344601E-2</v>
      </c>
      <c r="L4484">
        <v>4460</v>
      </c>
      <c r="M4484">
        <v>-2.6380850913066819E-3</v>
      </c>
      <c r="N4484">
        <v>2.6380850913066819E-3</v>
      </c>
    </row>
    <row r="4485" spans="1:14" x14ac:dyDescent="0.45">
      <c r="A4485">
        <v>4461</v>
      </c>
      <c r="B4485">
        <v>9.1609427837231871E-3</v>
      </c>
      <c r="C4485">
        <v>-9.1609427837231871E-3</v>
      </c>
      <c r="L4485">
        <v>4461</v>
      </c>
      <c r="M4485">
        <v>5.0900096698596256E-3</v>
      </c>
      <c r="N4485">
        <v>-5.0900096698596256E-3</v>
      </c>
    </row>
    <row r="4486" spans="1:14" x14ac:dyDescent="0.45">
      <c r="A4486">
        <v>4462</v>
      </c>
      <c r="B4486">
        <v>1.9389313655837131E-3</v>
      </c>
      <c r="C4486">
        <v>-1.9389313655837131E-3</v>
      </c>
      <c r="L4486">
        <v>4462</v>
      </c>
      <c r="M4486">
        <v>9.0807471284946855E-3</v>
      </c>
      <c r="N4486">
        <v>-9.0807471284946855E-3</v>
      </c>
    </row>
    <row r="4487" spans="1:14" x14ac:dyDescent="0.45">
      <c r="A4487">
        <v>4463</v>
      </c>
      <c r="B4487">
        <v>-5.5447471329231317E-3</v>
      </c>
      <c r="C4487">
        <v>5.5447471329231317E-3</v>
      </c>
      <c r="L4487">
        <v>4463</v>
      </c>
      <c r="M4487">
        <v>1.4866260692865091E-2</v>
      </c>
      <c r="N4487">
        <v>-1.4866260692865091E-2</v>
      </c>
    </row>
    <row r="4488" spans="1:14" x14ac:dyDescent="0.45">
      <c r="A4488">
        <v>4464</v>
      </c>
      <c r="B4488">
        <v>2.4884322343551946E-3</v>
      </c>
      <c r="C4488">
        <v>-2.4884322343551946E-3</v>
      </c>
      <c r="L4488">
        <v>4464</v>
      </c>
      <c r="M4488">
        <v>8.3417216731918962E-3</v>
      </c>
      <c r="N4488">
        <v>-8.3417216731918962E-3</v>
      </c>
    </row>
    <row r="4489" spans="1:14" x14ac:dyDescent="0.45">
      <c r="A4489">
        <v>4465</v>
      </c>
      <c r="B4489">
        <v>1.4629784763401267E-2</v>
      </c>
      <c r="C4489">
        <v>-1.4629784763401267E-2</v>
      </c>
      <c r="L4489">
        <v>4465</v>
      </c>
      <c r="M4489">
        <v>-1.6456794799000812E-3</v>
      </c>
      <c r="N4489">
        <v>1.6456794799000812E-3</v>
      </c>
    </row>
    <row r="4490" spans="1:14" x14ac:dyDescent="0.45">
      <c r="A4490">
        <v>4466</v>
      </c>
      <c r="B4490">
        <v>-2.8757429131759365E-3</v>
      </c>
      <c r="C4490">
        <v>2.8757429131759365E-3</v>
      </c>
      <c r="L4490">
        <v>4466</v>
      </c>
      <c r="M4490">
        <v>1.2121309001740445E-2</v>
      </c>
      <c r="N4490">
        <v>-1.2121309001740445E-2</v>
      </c>
    </row>
    <row r="4491" spans="1:14" x14ac:dyDescent="0.45">
      <c r="A4491">
        <v>4467</v>
      </c>
      <c r="B4491">
        <v>1.2327114456168391E-2</v>
      </c>
      <c r="C4491">
        <v>-1.2327114456168391E-2</v>
      </c>
      <c r="L4491">
        <v>4467</v>
      </c>
      <c r="M4491">
        <v>-4.4212373840696578E-4</v>
      </c>
      <c r="N4491">
        <v>4.4212373840696578E-4</v>
      </c>
    </row>
    <row r="4492" spans="1:14" x14ac:dyDescent="0.45">
      <c r="A4492">
        <v>4468</v>
      </c>
      <c r="B4492">
        <v>1.0521611601633523E-2</v>
      </c>
      <c r="C4492">
        <v>-1.0521611601633523E-2</v>
      </c>
      <c r="L4492">
        <v>4468</v>
      </c>
      <c r="M4492">
        <v>9.0923709414670369E-4</v>
      </c>
      <c r="N4492">
        <v>-9.0923709414670369E-4</v>
      </c>
    </row>
    <row r="4493" spans="1:14" x14ac:dyDescent="0.45">
      <c r="A4493">
        <v>4469</v>
      </c>
      <c r="B4493">
        <v>1.7455789231368889E-2</v>
      </c>
      <c r="C4493">
        <v>-1.7455789231368889E-2</v>
      </c>
      <c r="L4493">
        <v>4469</v>
      </c>
      <c r="M4493">
        <v>-4.7918164181890979E-3</v>
      </c>
      <c r="N4493">
        <v>4.7918164181890979E-3</v>
      </c>
    </row>
    <row r="4494" spans="1:14" x14ac:dyDescent="0.45">
      <c r="A4494">
        <v>4470</v>
      </c>
      <c r="B4494">
        <v>3.1164332272368882E-3</v>
      </c>
      <c r="C4494">
        <v>-3.1164332272368882E-3</v>
      </c>
      <c r="L4494">
        <v>4470</v>
      </c>
      <c r="M4494">
        <v>6.6947506585171099E-3</v>
      </c>
      <c r="N4494">
        <v>-6.6947506585171099E-3</v>
      </c>
    </row>
    <row r="4495" spans="1:14" x14ac:dyDescent="0.45">
      <c r="A4495">
        <v>4471</v>
      </c>
      <c r="B4495">
        <v>1.0704778557890683E-2</v>
      </c>
      <c r="C4495">
        <v>-1.0704778557890683E-2</v>
      </c>
      <c r="L4495">
        <v>4471</v>
      </c>
      <c r="M4495">
        <v>4.2359179494772838E-4</v>
      </c>
      <c r="N4495">
        <v>-4.2359179494772838E-4</v>
      </c>
    </row>
    <row r="4496" spans="1:14" x14ac:dyDescent="0.45">
      <c r="A4496">
        <v>4472</v>
      </c>
      <c r="B4496">
        <v>8.1095094975370229E-5</v>
      </c>
      <c r="C4496">
        <v>-8.1095094975370229E-5</v>
      </c>
      <c r="L4496">
        <v>4472</v>
      </c>
      <c r="M4496">
        <v>8.4261817252265017E-3</v>
      </c>
      <c r="N4496">
        <v>-8.4261817252265017E-3</v>
      </c>
    </row>
    <row r="4497" spans="1:14" x14ac:dyDescent="0.45">
      <c r="A4497">
        <v>4473</v>
      </c>
      <c r="B4497">
        <v>3.064099811163414E-3</v>
      </c>
      <c r="C4497">
        <v>-3.064099811163414E-3</v>
      </c>
      <c r="L4497">
        <v>4473</v>
      </c>
      <c r="M4497">
        <v>3.4219236421761867E-3</v>
      </c>
      <c r="N4497">
        <v>-3.4219236421761867E-3</v>
      </c>
    </row>
    <row r="4498" spans="1:14" x14ac:dyDescent="0.45">
      <c r="A4498">
        <v>4474</v>
      </c>
      <c r="B4498">
        <v>-1.8915934939695851E-2</v>
      </c>
      <c r="C4498">
        <v>1.8915934939695851E-2</v>
      </c>
      <c r="L4498">
        <v>4474</v>
      </c>
      <c r="M4498">
        <v>2.0651774257235498E-2</v>
      </c>
      <c r="N4498">
        <v>-2.0651774257235498E-2</v>
      </c>
    </row>
    <row r="4499" spans="1:14" x14ac:dyDescent="0.45">
      <c r="A4499">
        <v>4475</v>
      </c>
      <c r="B4499">
        <v>3.4827671397512092E-3</v>
      </c>
      <c r="C4499">
        <v>-3.4827671397512092E-3</v>
      </c>
      <c r="L4499">
        <v>4475</v>
      </c>
      <c r="M4499">
        <v>1.5638024974148883E-3</v>
      </c>
      <c r="N4499">
        <v>-1.5638024974148883E-3</v>
      </c>
    </row>
    <row r="4500" spans="1:14" x14ac:dyDescent="0.45">
      <c r="A4500">
        <v>4476</v>
      </c>
      <c r="B4500">
        <v>7.0937728488209466E-3</v>
      </c>
      <c r="C4500">
        <v>-7.0937728488209466E-3</v>
      </c>
      <c r="L4500">
        <v>4476</v>
      </c>
      <c r="M4500">
        <v>-1.9412896620211962E-3</v>
      </c>
      <c r="N4500">
        <v>1.9412896620211962E-3</v>
      </c>
    </row>
    <row r="4501" spans="1:14" x14ac:dyDescent="0.45">
      <c r="A4501">
        <v>4477</v>
      </c>
      <c r="B4501">
        <v>-3.3990770739106817E-3</v>
      </c>
      <c r="C4501">
        <v>3.3990770739106817E-3</v>
      </c>
      <c r="L4501">
        <v>4477</v>
      </c>
      <c r="M4501">
        <v>5.5334249430412982E-3</v>
      </c>
      <c r="N4501">
        <v>-5.5334249430412982E-3</v>
      </c>
    </row>
    <row r="4502" spans="1:14" x14ac:dyDescent="0.45">
      <c r="A4502">
        <v>4478</v>
      </c>
      <c r="B4502">
        <v>-3.032743161396359E-3</v>
      </c>
      <c r="C4502">
        <v>3.032743161396359E-3</v>
      </c>
      <c r="L4502">
        <v>4478</v>
      </c>
      <c r="M4502">
        <v>3.6964188112886512E-3</v>
      </c>
      <c r="N4502">
        <v>-3.6964188112886512E-3</v>
      </c>
    </row>
    <row r="4503" spans="1:14" x14ac:dyDescent="0.45">
      <c r="A4503">
        <v>4479</v>
      </c>
      <c r="B4503">
        <v>-4.9457248183284834E-4</v>
      </c>
      <c r="C4503">
        <v>4.9457248183284834E-4</v>
      </c>
      <c r="L4503">
        <v>4479</v>
      </c>
      <c r="M4503">
        <v>1.5638024974148883E-3</v>
      </c>
      <c r="N4503">
        <v>-1.5638024974148883E-3</v>
      </c>
    </row>
    <row r="4504" spans="1:14" x14ac:dyDescent="0.45">
      <c r="A4504">
        <v>4480</v>
      </c>
      <c r="B4504">
        <v>-1.2534070148982283E-3</v>
      </c>
      <c r="C4504">
        <v>1.2534070148982283E-3</v>
      </c>
      <c r="L4504">
        <v>4480</v>
      </c>
      <c r="M4504">
        <v>1.3948823933456799E-3</v>
      </c>
      <c r="N4504">
        <v>-1.3948823933456799E-3</v>
      </c>
    </row>
    <row r="4505" spans="1:14" x14ac:dyDescent="0.45">
      <c r="A4505">
        <v>4481</v>
      </c>
      <c r="B4505">
        <v>9.0562759515762387E-3</v>
      </c>
      <c r="C4505">
        <v>-9.0562759515762387E-3</v>
      </c>
      <c r="L4505">
        <v>4481</v>
      </c>
      <c r="M4505">
        <v>-7.3678480052445329E-3</v>
      </c>
      <c r="N4505">
        <v>7.3678480052445329E-3</v>
      </c>
    </row>
    <row r="4506" spans="1:14" x14ac:dyDescent="0.45">
      <c r="A4506">
        <v>4482</v>
      </c>
      <c r="B4506">
        <v>7.1199395568576837E-3</v>
      </c>
      <c r="C4506">
        <v>-7.1199395568576837E-3</v>
      </c>
      <c r="L4506">
        <v>4482</v>
      </c>
      <c r="M4506">
        <v>-8.6558637987722495E-3</v>
      </c>
      <c r="N4506">
        <v>8.6558637987722495E-3</v>
      </c>
    </row>
    <row r="4507" spans="1:14" x14ac:dyDescent="0.45">
      <c r="A4507">
        <v>4483</v>
      </c>
      <c r="B4507">
        <v>-7.3764166954947384E-3</v>
      </c>
      <c r="C4507">
        <v>7.3764166954947384E-3</v>
      </c>
      <c r="L4507">
        <v>4483</v>
      </c>
      <c r="M4507">
        <v>2.8307032779339557E-3</v>
      </c>
      <c r="N4507">
        <v>-2.8307032779339557E-3</v>
      </c>
    </row>
    <row r="4508" spans="1:14" x14ac:dyDescent="0.45">
      <c r="A4508">
        <v>4484</v>
      </c>
      <c r="B4508">
        <v>-5.0475796802251262E-3</v>
      </c>
      <c r="C4508">
        <v>5.0475796802251262E-3</v>
      </c>
      <c r="L4508">
        <v>4484</v>
      </c>
      <c r="M4508">
        <v>5.7139688600828676E-4</v>
      </c>
      <c r="N4508">
        <v>-5.7139688600828676E-4</v>
      </c>
    </row>
    <row r="4509" spans="1:14" x14ac:dyDescent="0.45">
      <c r="A4509">
        <v>4485</v>
      </c>
      <c r="B4509">
        <v>-8.1090845205233821E-3</v>
      </c>
      <c r="C4509">
        <v>8.1090845205233821E-3</v>
      </c>
      <c r="L4509">
        <v>4485</v>
      </c>
      <c r="M4509">
        <v>3.041853408020467E-3</v>
      </c>
      <c r="N4509">
        <v>-3.041853408020467E-3</v>
      </c>
    </row>
    <row r="4510" spans="1:14" x14ac:dyDescent="0.45">
      <c r="A4510">
        <v>4486</v>
      </c>
      <c r="B4510">
        <v>-5.9372477534741924E-3</v>
      </c>
      <c r="C4510">
        <v>5.9372477534741924E-3</v>
      </c>
      <c r="L4510">
        <v>4486</v>
      </c>
      <c r="M4510">
        <v>9.0923709414670369E-4</v>
      </c>
      <c r="N4510">
        <v>-9.0923709414670369E-4</v>
      </c>
    </row>
    <row r="4511" spans="1:14" x14ac:dyDescent="0.45">
      <c r="A4511">
        <v>4487</v>
      </c>
      <c r="B4511">
        <v>-4.2625784391230083E-3</v>
      </c>
      <c r="C4511">
        <v>4.2625784391230083E-3</v>
      </c>
      <c r="L4511">
        <v>4487</v>
      </c>
      <c r="M4511">
        <v>-1.2444942327357088E-3</v>
      </c>
      <c r="N4511">
        <v>1.2444942327357088E-3</v>
      </c>
    </row>
    <row r="4512" spans="1:14" x14ac:dyDescent="0.45">
      <c r="A4512">
        <v>4488</v>
      </c>
      <c r="B4512">
        <v>2.8809328549062527E-3</v>
      </c>
      <c r="C4512">
        <v>-2.8809328549062527E-3</v>
      </c>
      <c r="L4512">
        <v>4488</v>
      </c>
      <c r="M4512">
        <v>-7.4734230702877885E-3</v>
      </c>
      <c r="N4512">
        <v>7.4734230702877885E-3</v>
      </c>
    </row>
    <row r="4513" spans="1:14" x14ac:dyDescent="0.45">
      <c r="A4513">
        <v>4489</v>
      </c>
      <c r="B4513">
        <v>-1.8366434070924371E-2</v>
      </c>
      <c r="C4513">
        <v>1.8366434070924371E-2</v>
      </c>
      <c r="L4513">
        <v>4489</v>
      </c>
      <c r="M4513">
        <v>9.0596321154860354E-3</v>
      </c>
      <c r="N4513">
        <v>-9.0596321154860354E-3</v>
      </c>
    </row>
    <row r="4514" spans="1:14" x14ac:dyDescent="0.45">
      <c r="A4514">
        <v>4490</v>
      </c>
      <c r="B4514">
        <v>3.9509559141621704E-4</v>
      </c>
      <c r="C4514">
        <v>-3.9509559141621704E-4</v>
      </c>
      <c r="L4514">
        <v>4490</v>
      </c>
      <c r="M4514">
        <v>-6.2909823418033266E-3</v>
      </c>
      <c r="N4514">
        <v>6.2909823418033266E-3</v>
      </c>
    </row>
    <row r="4515" spans="1:14" x14ac:dyDescent="0.45">
      <c r="A4515">
        <v>4491</v>
      </c>
      <c r="B4515">
        <v>-7.324083279421266E-3</v>
      </c>
      <c r="C4515">
        <v>7.324083279421266E-3</v>
      </c>
      <c r="L4515">
        <v>4491</v>
      </c>
      <c r="M4515">
        <v>-1.6762856929450256E-4</v>
      </c>
      <c r="N4515">
        <v>1.6762856929450256E-4</v>
      </c>
    </row>
    <row r="4516" spans="1:14" x14ac:dyDescent="0.45">
      <c r="A4516">
        <v>4492</v>
      </c>
      <c r="B4516">
        <v>-1.2714425134989131E-2</v>
      </c>
      <c r="C4516">
        <v>1.2714425134989131E-2</v>
      </c>
      <c r="L4516">
        <v>4492</v>
      </c>
      <c r="M4516">
        <v>3.6330737722626979E-3</v>
      </c>
      <c r="N4516">
        <v>-3.6330737722626979E-3</v>
      </c>
    </row>
    <row r="4517" spans="1:14" x14ac:dyDescent="0.45">
      <c r="A4517">
        <v>4493</v>
      </c>
      <c r="B4517">
        <v>-4.131744898939322E-3</v>
      </c>
      <c r="C4517">
        <v>4.131744898939322E-3</v>
      </c>
      <c r="L4517">
        <v>4493</v>
      </c>
      <c r="M4517">
        <v>-3.7994108067824937E-3</v>
      </c>
      <c r="N4517">
        <v>3.7994108067824937E-3</v>
      </c>
    </row>
    <row r="4518" spans="1:14" x14ac:dyDescent="0.45">
      <c r="A4518">
        <v>4494</v>
      </c>
      <c r="B4518">
        <v>-1.491242861007506E-2</v>
      </c>
      <c r="C4518">
        <v>1.491242861007506E-2</v>
      </c>
      <c r="L4518">
        <v>4494</v>
      </c>
      <c r="M4518">
        <v>4.8366295137558116E-3</v>
      </c>
      <c r="N4518">
        <v>-4.8366295137558116E-3</v>
      </c>
    </row>
    <row r="4519" spans="1:14" x14ac:dyDescent="0.45">
      <c r="A4519">
        <v>4495</v>
      </c>
      <c r="B4519">
        <v>3.430433723677735E-3</v>
      </c>
      <c r="C4519">
        <v>-3.430433723677735E-3</v>
      </c>
      <c r="L4519">
        <v>4495</v>
      </c>
      <c r="M4519">
        <v>-1.0155029722386476E-2</v>
      </c>
      <c r="N4519">
        <v>1.0155029722386476E-2</v>
      </c>
    </row>
    <row r="4520" spans="1:14" x14ac:dyDescent="0.45">
      <c r="A4520">
        <v>4496</v>
      </c>
      <c r="B4520">
        <v>-7.7165838999723214E-3</v>
      </c>
      <c r="C4520">
        <v>7.7165838999723214E-3</v>
      </c>
      <c r="L4520">
        <v>4496</v>
      </c>
      <c r="M4520">
        <v>-2.4691649872374743E-3</v>
      </c>
      <c r="N4520">
        <v>2.4691649872374743E-3</v>
      </c>
    </row>
    <row r="4521" spans="1:14" x14ac:dyDescent="0.45">
      <c r="A4521">
        <v>4497</v>
      </c>
      <c r="B4521">
        <v>-1.4284427617193366E-2</v>
      </c>
      <c r="C4521">
        <v>1.4284427617193366E-2</v>
      </c>
      <c r="L4521">
        <v>4497</v>
      </c>
      <c r="M4521">
        <v>2.5773231218301426E-3</v>
      </c>
      <c r="N4521">
        <v>-2.5773231218301426E-3</v>
      </c>
    </row>
    <row r="4522" spans="1:14" x14ac:dyDescent="0.45">
      <c r="A4522">
        <v>4498</v>
      </c>
      <c r="B4522">
        <v>-5.2830800525557609E-3</v>
      </c>
      <c r="C4522">
        <v>5.2830800525557609E-3</v>
      </c>
      <c r="L4522">
        <v>4498</v>
      </c>
      <c r="M4522">
        <v>-4.812931431197748E-3</v>
      </c>
      <c r="N4522">
        <v>4.812931431197748E-3</v>
      </c>
    </row>
    <row r="4523" spans="1:14" x14ac:dyDescent="0.45">
      <c r="A4523">
        <v>4499</v>
      </c>
      <c r="B4523">
        <v>-2.4620277291704573E-2</v>
      </c>
      <c r="C4523">
        <v>2.4620277291704573E-2</v>
      </c>
      <c r="L4523">
        <v>4499</v>
      </c>
      <c r="M4523">
        <v>9.4819323756590562E-3</v>
      </c>
      <c r="N4523">
        <v>-9.4819323756590562E-3</v>
      </c>
    </row>
    <row r="4524" spans="1:14" x14ac:dyDescent="0.45">
      <c r="A4524">
        <v>4500</v>
      </c>
      <c r="B4524">
        <v>-9.7837538348745628E-3</v>
      </c>
      <c r="C4524">
        <v>9.7837538348745628E-3</v>
      </c>
      <c r="L4524">
        <v>4500</v>
      </c>
      <c r="M4524">
        <v>-2.6592001043153337E-3</v>
      </c>
      <c r="N4524">
        <v>2.6592001043153337E-3</v>
      </c>
    </row>
    <row r="4525" spans="1:14" x14ac:dyDescent="0.45">
      <c r="A4525">
        <v>4501</v>
      </c>
      <c r="B4525">
        <v>-6.8792492427967311E-3</v>
      </c>
      <c r="C4525">
        <v>6.8792492427967311E-3</v>
      </c>
      <c r="L4525">
        <v>4501</v>
      </c>
      <c r="M4525">
        <v>-8.6769788117809013E-3</v>
      </c>
      <c r="N4525">
        <v>8.6769788117809013E-3</v>
      </c>
    </row>
    <row r="4526" spans="1:14" x14ac:dyDescent="0.45">
      <c r="A4526">
        <v>4502</v>
      </c>
      <c r="B4526">
        <v>-1.829074591706446E-3</v>
      </c>
      <c r="C4526">
        <v>1.829074591706446E-3</v>
      </c>
      <c r="L4526">
        <v>4502</v>
      </c>
      <c r="M4526">
        <v>-1.3258936634658193E-2</v>
      </c>
      <c r="N4526">
        <v>1.3258936634658193E-2</v>
      </c>
    </row>
    <row r="4527" spans="1:14" x14ac:dyDescent="0.45">
      <c r="A4527">
        <v>4503</v>
      </c>
      <c r="B4527">
        <v>-1.2374257930511548E-2</v>
      </c>
      <c r="C4527">
        <v>1.2374257930511548E-2</v>
      </c>
      <c r="L4527">
        <v>4503</v>
      </c>
      <c r="M4527">
        <v>-4.9607365222583055E-3</v>
      </c>
      <c r="N4527">
        <v>4.9607365222583055E-3</v>
      </c>
    </row>
    <row r="4528" spans="1:14" x14ac:dyDescent="0.45">
      <c r="A4528">
        <v>4504</v>
      </c>
      <c r="B4528">
        <v>-8.9202524696622345E-3</v>
      </c>
      <c r="C4528">
        <v>8.9202524696622345E-3</v>
      </c>
      <c r="L4528">
        <v>4504</v>
      </c>
      <c r="M4528">
        <v>-8.2546785516078788E-3</v>
      </c>
      <c r="N4528">
        <v>8.2546785516078788E-3</v>
      </c>
    </row>
    <row r="4529" spans="1:14" x14ac:dyDescent="0.45">
      <c r="A4529">
        <v>4505</v>
      </c>
      <c r="B4529">
        <v>-7.5072502356784247E-3</v>
      </c>
      <c r="C4529">
        <v>7.5072502356784247E-3</v>
      </c>
      <c r="L4529">
        <v>4505</v>
      </c>
      <c r="M4529">
        <v>-9.7960745012394095E-3</v>
      </c>
      <c r="N4529">
        <v>9.7960745012394095E-3</v>
      </c>
    </row>
    <row r="4530" spans="1:14" x14ac:dyDescent="0.45">
      <c r="A4530">
        <v>4506</v>
      </c>
      <c r="B4530">
        <v>-1.103975582063795E-2</v>
      </c>
      <c r="C4530">
        <v>1.103975582063795E-2</v>
      </c>
      <c r="L4530">
        <v>4506</v>
      </c>
      <c r="M4530">
        <v>-1.1548620580957451E-2</v>
      </c>
      <c r="N4530">
        <v>1.1548620580957451E-2</v>
      </c>
    </row>
    <row r="4531" spans="1:14" x14ac:dyDescent="0.45">
      <c r="A4531">
        <v>4507</v>
      </c>
      <c r="B4531">
        <v>-1.3734926748421883E-2</v>
      </c>
      <c r="C4531">
        <v>1.3734926748421883E-2</v>
      </c>
      <c r="L4531">
        <v>4507</v>
      </c>
      <c r="M4531">
        <v>-1.1379700476888244E-2</v>
      </c>
      <c r="N4531">
        <v>1.1379700476888244E-2</v>
      </c>
    </row>
    <row r="4532" spans="1:14" x14ac:dyDescent="0.45">
      <c r="A4532">
        <v>4508</v>
      </c>
      <c r="B4532">
        <v>-3.0062952563345915E-2</v>
      </c>
      <c r="C4532">
        <v>3.0062952563345915E-2</v>
      </c>
      <c r="L4532">
        <v>4508</v>
      </c>
      <c r="M4532">
        <v>-2.9759252994451006E-3</v>
      </c>
      <c r="N4532">
        <v>2.9759252994451006E-3</v>
      </c>
    </row>
    <row r="4533" spans="1:14" x14ac:dyDescent="0.45">
      <c r="A4533">
        <v>4509</v>
      </c>
      <c r="B4533">
        <v>-1.103975582063795E-2</v>
      </c>
      <c r="C4533">
        <v>1.103975582063795E-2</v>
      </c>
      <c r="L4533">
        <v>4509</v>
      </c>
      <c r="M4533">
        <v>-2.1113721473876409E-2</v>
      </c>
      <c r="N4533">
        <v>2.1113721473876409E-2</v>
      </c>
    </row>
    <row r="4534" spans="1:14" x14ac:dyDescent="0.45">
      <c r="A4534">
        <v>4510</v>
      </c>
      <c r="B4534">
        <v>-1.1955590601923754E-2</v>
      </c>
      <c r="C4534">
        <v>1.1955590601923754E-2</v>
      </c>
      <c r="L4534">
        <v>4510</v>
      </c>
      <c r="M4534">
        <v>-2.4914423815433604E-2</v>
      </c>
      <c r="N4534">
        <v>2.4914423815433604E-2</v>
      </c>
    </row>
    <row r="4535" spans="1:14" x14ac:dyDescent="0.45">
      <c r="A4535">
        <v>4511</v>
      </c>
      <c r="B4535">
        <v>5.0033340737106732E-2</v>
      </c>
      <c r="C4535">
        <v>-5.0033340737106732E-2</v>
      </c>
      <c r="L4535">
        <v>4511</v>
      </c>
      <c r="M4535">
        <v>2.2678815506066003E-2</v>
      </c>
      <c r="N4535">
        <v>-2.2678815506066003E-2</v>
      </c>
    </row>
    <row r="4536" spans="1:14" x14ac:dyDescent="0.45">
      <c r="A4536">
        <v>4512</v>
      </c>
      <c r="B4536">
        <v>4.5454166830677711E-2</v>
      </c>
      <c r="C4536">
        <v>0.95454583316932229</v>
      </c>
      <c r="L4536">
        <v>4512</v>
      </c>
      <c r="M4536">
        <v>2.3797911195524515E-2</v>
      </c>
      <c r="N4536">
        <v>0.97620208880447545</v>
      </c>
    </row>
    <row r="4537" spans="1:14" x14ac:dyDescent="0.45">
      <c r="A4537">
        <v>4513</v>
      </c>
      <c r="B4537">
        <v>3.5484651068680838E-2</v>
      </c>
      <c r="C4537">
        <v>-3.5484651068680838E-2</v>
      </c>
      <c r="L4537">
        <v>4513</v>
      </c>
      <c r="M4537">
        <v>3.0723635462362078E-2</v>
      </c>
      <c r="N4537">
        <v>-3.0723635462362078E-2</v>
      </c>
    </row>
    <row r="4538" spans="1:14" x14ac:dyDescent="0.45">
      <c r="A4538">
        <v>4514</v>
      </c>
      <c r="B4538">
        <v>2.6666470460300386E-2</v>
      </c>
      <c r="C4538">
        <v>-2.6666470460300386E-2</v>
      </c>
      <c r="L4538">
        <v>4514</v>
      </c>
      <c r="M4538">
        <v>3.2623986633140679E-2</v>
      </c>
      <c r="N4538">
        <v>-3.2623986633140679E-2</v>
      </c>
    </row>
    <row r="4539" spans="1:14" x14ac:dyDescent="0.45">
      <c r="A4539">
        <v>4515</v>
      </c>
      <c r="B4539">
        <v>4.0299325347440483E-2</v>
      </c>
      <c r="C4539">
        <v>-4.0299325347440483E-2</v>
      </c>
      <c r="L4539">
        <v>4515</v>
      </c>
      <c r="M4539">
        <v>1.9659368645828894E-2</v>
      </c>
      <c r="N4539">
        <v>-1.9659368645828894E-2</v>
      </c>
    </row>
    <row r="4540" spans="1:14" x14ac:dyDescent="0.45">
      <c r="A4540">
        <v>4516</v>
      </c>
      <c r="B4540">
        <v>2.8576640146982205E-2</v>
      </c>
      <c r="C4540">
        <v>-2.8576640146982205E-2</v>
      </c>
      <c r="L4540">
        <v>4516</v>
      </c>
      <c r="M4540">
        <v>2.8738824239548877E-2</v>
      </c>
      <c r="N4540">
        <v>-2.8738824239548877E-2</v>
      </c>
    </row>
    <row r="4541" spans="1:14" x14ac:dyDescent="0.45">
      <c r="A4541">
        <v>4517</v>
      </c>
      <c r="B4541">
        <v>2.6980470956741234E-2</v>
      </c>
      <c r="C4541">
        <v>-2.6980470956741234E-2</v>
      </c>
      <c r="L4541">
        <v>4517</v>
      </c>
      <c r="M4541">
        <v>2.9562309746886267E-2</v>
      </c>
      <c r="N4541">
        <v>-2.9562309746886267E-2</v>
      </c>
    </row>
    <row r="4542" spans="1:14" x14ac:dyDescent="0.45">
      <c r="A4542">
        <v>4518</v>
      </c>
      <c r="B4542">
        <v>2.7739305489806618E-2</v>
      </c>
      <c r="C4542">
        <v>-2.7739305489806618E-2</v>
      </c>
      <c r="L4542">
        <v>4518</v>
      </c>
      <c r="M4542">
        <v>2.8717709226540225E-2</v>
      </c>
      <c r="N4542">
        <v>-2.8717709226540225E-2</v>
      </c>
    </row>
    <row r="4543" spans="1:14" x14ac:dyDescent="0.45">
      <c r="A4543">
        <v>4519</v>
      </c>
      <c r="B4543">
        <v>3.6635986222297273E-2</v>
      </c>
      <c r="C4543">
        <v>-3.6635986222297273E-2</v>
      </c>
      <c r="L4543">
        <v>4519</v>
      </c>
      <c r="M4543">
        <v>2.0525084179183591E-2</v>
      </c>
      <c r="N4543">
        <v>-2.0525084179183591E-2</v>
      </c>
    </row>
    <row r="4544" spans="1:14" x14ac:dyDescent="0.45">
      <c r="A4544">
        <v>4520</v>
      </c>
      <c r="B4544">
        <v>2.4860967605765519E-2</v>
      </c>
      <c r="C4544">
        <v>-2.4860967605765519E-2</v>
      </c>
      <c r="L4544">
        <v>4520</v>
      </c>
      <c r="M4544">
        <v>2.9963494994050641E-2</v>
      </c>
      <c r="N4544">
        <v>-2.9963494994050641E-2</v>
      </c>
    </row>
    <row r="4545" spans="1:14" x14ac:dyDescent="0.45">
      <c r="A4545">
        <v>4521</v>
      </c>
      <c r="B4545">
        <v>3.7185487091068753E-2</v>
      </c>
      <c r="C4545">
        <v>-3.7185487091068753E-2</v>
      </c>
      <c r="L4545">
        <v>4521</v>
      </c>
      <c r="M4545">
        <v>1.6829956902669644E-2</v>
      </c>
      <c r="N4545">
        <v>-1.6829956902669644E-2</v>
      </c>
    </row>
    <row r="4546" spans="1:14" x14ac:dyDescent="0.45">
      <c r="A4546">
        <v>4522</v>
      </c>
      <c r="B4546">
        <v>3.684531988659117E-2</v>
      </c>
      <c r="C4546">
        <v>-3.684531988659117E-2</v>
      </c>
      <c r="L4546">
        <v>4522</v>
      </c>
      <c r="M4546">
        <v>1.5731976226219788E-2</v>
      </c>
      <c r="N4546">
        <v>-1.5731976226219788E-2</v>
      </c>
    </row>
    <row r="4547" spans="1:14" x14ac:dyDescent="0.45">
      <c r="A4547">
        <v>4523</v>
      </c>
      <c r="B4547">
        <v>3.221381256408868E-2</v>
      </c>
      <c r="C4547">
        <v>-3.221381256408868E-2</v>
      </c>
      <c r="L4547">
        <v>4523</v>
      </c>
      <c r="M4547">
        <v>1.7759017475050296E-2</v>
      </c>
      <c r="N4547">
        <v>-1.7759017475050296E-2</v>
      </c>
    </row>
    <row r="4548" spans="1:14" x14ac:dyDescent="0.45">
      <c r="A4548">
        <v>4524</v>
      </c>
      <c r="B4548">
        <v>3.4228649082917451E-2</v>
      </c>
      <c r="C4548">
        <v>-3.4228649082917451E-2</v>
      </c>
      <c r="L4548">
        <v>4524</v>
      </c>
      <c r="M4548">
        <v>1.5922011343297647E-2</v>
      </c>
      <c r="N4548">
        <v>-1.5922011343297647E-2</v>
      </c>
    </row>
    <row r="4549" spans="1:14" x14ac:dyDescent="0.45">
      <c r="A4549">
        <v>4525</v>
      </c>
      <c r="B4549">
        <v>2.5305801642390054E-2</v>
      </c>
      <c r="C4549">
        <v>-2.5305801642390054E-2</v>
      </c>
      <c r="L4549">
        <v>4525</v>
      </c>
      <c r="M4549">
        <v>1.9553793580785638E-2</v>
      </c>
      <c r="N4549">
        <v>-1.9553793580785638E-2</v>
      </c>
    </row>
    <row r="4550" spans="1:14" x14ac:dyDescent="0.45">
      <c r="A4550">
        <v>4526</v>
      </c>
      <c r="B4550">
        <v>1.3975617062482838E-2</v>
      </c>
      <c r="C4550">
        <v>-1.3975617062482838E-2</v>
      </c>
      <c r="L4550">
        <v>4526</v>
      </c>
      <c r="M4550">
        <v>2.6563977899657809E-2</v>
      </c>
      <c r="N4550">
        <v>-2.6563977899657809E-2</v>
      </c>
    </row>
    <row r="4551" spans="1:14" x14ac:dyDescent="0.45">
      <c r="A4551">
        <v>4527</v>
      </c>
      <c r="B4551">
        <v>1.9784626246638501E-2</v>
      </c>
      <c r="C4551">
        <v>-1.9784626246638501E-2</v>
      </c>
      <c r="L4551">
        <v>4527</v>
      </c>
      <c r="M4551">
        <v>2.1179649582451776E-2</v>
      </c>
      <c r="N4551">
        <v>-2.1179649582451776E-2</v>
      </c>
    </row>
    <row r="4552" spans="1:14" x14ac:dyDescent="0.45">
      <c r="A4552">
        <v>4528</v>
      </c>
      <c r="B4552">
        <v>2.7843972321953563E-2</v>
      </c>
      <c r="C4552">
        <v>-2.7843972321953563E-2</v>
      </c>
      <c r="L4552">
        <v>4528</v>
      </c>
      <c r="M4552">
        <v>1.2628069313948075E-2</v>
      </c>
      <c r="N4552">
        <v>-1.2628069313948075E-2</v>
      </c>
    </row>
    <row r="4553" spans="1:14" x14ac:dyDescent="0.45">
      <c r="A4553">
        <v>4529</v>
      </c>
      <c r="B4553">
        <v>1.4080283894629786E-2</v>
      </c>
      <c r="C4553">
        <v>-1.4080283894629786E-2</v>
      </c>
      <c r="L4553">
        <v>4529</v>
      </c>
      <c r="M4553">
        <v>2.2636585480048703E-2</v>
      </c>
      <c r="N4553">
        <v>-2.2636585480048703E-2</v>
      </c>
    </row>
    <row r="4554" spans="1:14" x14ac:dyDescent="0.45">
      <c r="A4554">
        <v>4530</v>
      </c>
      <c r="B4554">
        <v>2.6090802883492172E-2</v>
      </c>
      <c r="C4554">
        <v>-2.6090802883492172E-2</v>
      </c>
      <c r="L4554">
        <v>4530</v>
      </c>
      <c r="M4554">
        <v>1.2649184326956723E-2</v>
      </c>
      <c r="N4554">
        <v>-1.2649184326956723E-2</v>
      </c>
    </row>
    <row r="4555" spans="1:14" x14ac:dyDescent="0.45">
      <c r="A4555">
        <v>4531</v>
      </c>
      <c r="B4555">
        <v>2.7974805862137249E-2</v>
      </c>
      <c r="C4555">
        <v>-2.7974805862137249E-2</v>
      </c>
      <c r="L4555">
        <v>4531</v>
      </c>
      <c r="M4555">
        <v>1.0896638247238681E-2</v>
      </c>
      <c r="N4555">
        <v>-1.0896638247238681E-2</v>
      </c>
    </row>
    <row r="4556" spans="1:14" x14ac:dyDescent="0.45">
      <c r="A4556">
        <v>4532</v>
      </c>
      <c r="B4556">
        <v>1.7351122399221937E-2</v>
      </c>
      <c r="C4556">
        <v>-1.7351122399221937E-2</v>
      </c>
      <c r="L4556">
        <v>4532</v>
      </c>
      <c r="M4556">
        <v>1.9342643450699127E-2</v>
      </c>
      <c r="N4556">
        <v>-1.9342643450699127E-2</v>
      </c>
    </row>
    <row r="4557" spans="1:14" x14ac:dyDescent="0.45">
      <c r="A4557">
        <v>4533</v>
      </c>
      <c r="B4557">
        <v>1.5938120165238129E-2</v>
      </c>
      <c r="C4557">
        <v>-1.5938120165238129E-2</v>
      </c>
      <c r="L4557">
        <v>4533</v>
      </c>
      <c r="M4557">
        <v>1.9469333528751034E-2</v>
      </c>
      <c r="N4557">
        <v>-1.9469333528751034E-2</v>
      </c>
    </row>
    <row r="4558" spans="1:14" x14ac:dyDescent="0.45">
      <c r="A4558">
        <v>4534</v>
      </c>
      <c r="B4558">
        <v>1.3399949485674616E-2</v>
      </c>
      <c r="C4558">
        <v>-1.3399949485674616E-2</v>
      </c>
      <c r="L4558">
        <v>4534</v>
      </c>
      <c r="M4558">
        <v>2.1095189530417172E-2</v>
      </c>
      <c r="N4558">
        <v>-2.1095189530417172E-2</v>
      </c>
    </row>
    <row r="4559" spans="1:14" x14ac:dyDescent="0.45">
      <c r="A4559">
        <v>4535</v>
      </c>
      <c r="B4559">
        <v>9.8674439007150928E-3</v>
      </c>
      <c r="C4559">
        <v>-9.8674439007150928E-3</v>
      </c>
      <c r="L4559">
        <v>4535</v>
      </c>
      <c r="M4559">
        <v>2.3861256234550467E-2</v>
      </c>
      <c r="N4559">
        <v>-2.3861256234550467E-2</v>
      </c>
    </row>
    <row r="4560" spans="1:14" x14ac:dyDescent="0.45">
      <c r="A4560">
        <v>4536</v>
      </c>
      <c r="B4560">
        <v>1.6539954450083084E-2</v>
      </c>
      <c r="C4560">
        <v>-1.6539954450083084E-2</v>
      </c>
      <c r="L4560">
        <v>4536</v>
      </c>
      <c r="M4560">
        <v>1.8371352852301178E-2</v>
      </c>
      <c r="N4560">
        <v>-1.8371352852301178E-2</v>
      </c>
    </row>
    <row r="4561" spans="1:14" x14ac:dyDescent="0.45">
      <c r="A4561">
        <v>4537</v>
      </c>
      <c r="B4561">
        <v>1.7586622771552575E-2</v>
      </c>
      <c r="C4561">
        <v>-1.7586622771552575E-2</v>
      </c>
      <c r="L4561">
        <v>4537</v>
      </c>
      <c r="M4561">
        <v>1.5689746200202484E-2</v>
      </c>
      <c r="N4561">
        <v>-1.5689746200202484E-2</v>
      </c>
    </row>
    <row r="4562" spans="1:14" x14ac:dyDescent="0.45">
      <c r="A4562">
        <v>4538</v>
      </c>
      <c r="B4562">
        <v>2.185179618154074E-2</v>
      </c>
      <c r="C4562">
        <v>-2.185179618154074E-2</v>
      </c>
      <c r="L4562">
        <v>4538</v>
      </c>
      <c r="M4562">
        <v>1.1023328325290589E-2</v>
      </c>
      <c r="N4562">
        <v>-1.1023328325290589E-2</v>
      </c>
    </row>
    <row r="4563" spans="1:14" x14ac:dyDescent="0.45">
      <c r="A4563">
        <v>4539</v>
      </c>
      <c r="B4563">
        <v>2.4416133569140991E-2</v>
      </c>
      <c r="C4563">
        <v>-2.4416133569140991E-2</v>
      </c>
      <c r="L4563">
        <v>4539</v>
      </c>
      <c r="M4563">
        <v>6.9270158016122721E-3</v>
      </c>
      <c r="N4563">
        <v>-6.9270158016122721E-3</v>
      </c>
    </row>
    <row r="4564" spans="1:14" x14ac:dyDescent="0.45">
      <c r="A4564">
        <v>4540</v>
      </c>
      <c r="B4564">
        <v>3.6892888337947995E-4</v>
      </c>
      <c r="C4564">
        <v>-3.6892888337947995E-4</v>
      </c>
      <c r="L4564">
        <v>4540</v>
      </c>
      <c r="M4564">
        <v>2.5846067457363672E-2</v>
      </c>
      <c r="N4564">
        <v>-2.5846067457363672E-2</v>
      </c>
    </row>
    <row r="4565" spans="1:14" x14ac:dyDescent="0.45">
      <c r="A4565">
        <v>4541</v>
      </c>
      <c r="B4565">
        <v>6.5704386880862022E-3</v>
      </c>
      <c r="C4565">
        <v>-6.5704386880862022E-3</v>
      </c>
      <c r="L4565">
        <v>4541</v>
      </c>
      <c r="M4565">
        <v>2.0630659244226846E-2</v>
      </c>
      <c r="N4565">
        <v>-2.0630659244226846E-2</v>
      </c>
    </row>
    <row r="4566" spans="1:14" x14ac:dyDescent="0.45">
      <c r="A4566">
        <v>4542</v>
      </c>
      <c r="B4566">
        <v>1.6906288362597405E-2</v>
      </c>
      <c r="C4566">
        <v>-1.6906288362597405E-2</v>
      </c>
      <c r="L4566">
        <v>4542</v>
      </c>
      <c r="M4566">
        <v>1.2269114092801004E-2</v>
      </c>
      <c r="N4566">
        <v>-1.2269114092801004E-2</v>
      </c>
    </row>
    <row r="4567" spans="1:14" x14ac:dyDescent="0.45">
      <c r="A4567">
        <v>4543</v>
      </c>
      <c r="B4567">
        <v>2.5044134562022681E-2</v>
      </c>
      <c r="C4567">
        <v>-2.5044134562022681E-2</v>
      </c>
      <c r="L4567">
        <v>4543</v>
      </c>
      <c r="M4567">
        <v>4.5410193316346957E-3</v>
      </c>
      <c r="N4567">
        <v>-4.5410193316346957E-3</v>
      </c>
    </row>
    <row r="4568" spans="1:14" x14ac:dyDescent="0.45">
      <c r="A4568">
        <v>4544</v>
      </c>
      <c r="B4568">
        <v>2.1014461524365147E-2</v>
      </c>
      <c r="C4568">
        <v>-2.1014461524365147E-2</v>
      </c>
      <c r="L4568">
        <v>4544</v>
      </c>
      <c r="M4568">
        <v>7.3915460878025965E-3</v>
      </c>
      <c r="N4568">
        <v>-7.3915460878025965E-3</v>
      </c>
    </row>
    <row r="4569" spans="1:14" x14ac:dyDescent="0.45">
      <c r="A4569">
        <v>4545</v>
      </c>
      <c r="B4569">
        <v>2.5593635430794161E-2</v>
      </c>
      <c r="C4569">
        <v>-2.5593635430794161E-2</v>
      </c>
      <c r="L4569">
        <v>4545</v>
      </c>
      <c r="M4569">
        <v>3.5486137202280933E-3</v>
      </c>
      <c r="N4569">
        <v>-3.5486137202280933E-3</v>
      </c>
    </row>
    <row r="4570" spans="1:14" x14ac:dyDescent="0.45">
      <c r="A4570">
        <v>4546</v>
      </c>
      <c r="B4570">
        <v>6.413438439865778E-3</v>
      </c>
      <c r="C4570">
        <v>-6.413438439865778E-3</v>
      </c>
      <c r="L4570">
        <v>4546</v>
      </c>
      <c r="M4570">
        <v>1.843469789132713E-2</v>
      </c>
      <c r="N4570">
        <v>-1.843469789132713E-2</v>
      </c>
    </row>
    <row r="4571" spans="1:14" x14ac:dyDescent="0.45">
      <c r="A4571">
        <v>4547</v>
      </c>
      <c r="B4571">
        <v>1.4940973289591809E-3</v>
      </c>
      <c r="C4571">
        <v>-1.4940973289591809E-3</v>
      </c>
      <c r="L4571">
        <v>4547</v>
      </c>
      <c r="M4571">
        <v>2.1897560024745914E-2</v>
      </c>
      <c r="N4571">
        <v>-2.1897560024745914E-2</v>
      </c>
    </row>
    <row r="4572" spans="1:14" x14ac:dyDescent="0.45">
      <c r="A4572">
        <v>4548</v>
      </c>
      <c r="B4572">
        <v>2.0491127363630408E-2</v>
      </c>
      <c r="C4572">
        <v>-2.0491127363630408E-2</v>
      </c>
      <c r="L4572">
        <v>4548</v>
      </c>
      <c r="M4572">
        <v>6.5258305544479006E-3</v>
      </c>
      <c r="N4572">
        <v>-6.5258305544479006E-3</v>
      </c>
    </row>
    <row r="4573" spans="1:14" x14ac:dyDescent="0.45">
      <c r="A4573">
        <v>4549</v>
      </c>
      <c r="B4573">
        <v>2.9332662709797277E-3</v>
      </c>
      <c r="C4573">
        <v>-2.9332662709797277E-3</v>
      </c>
      <c r="L4573">
        <v>4549</v>
      </c>
      <c r="M4573">
        <v>1.9997208853967312E-2</v>
      </c>
      <c r="N4573">
        <v>-1.9997208853967312E-2</v>
      </c>
    </row>
    <row r="4574" spans="1:14" x14ac:dyDescent="0.45">
      <c r="A4574">
        <v>4550</v>
      </c>
      <c r="B4574">
        <v>1.1228112718625428E-2</v>
      </c>
      <c r="C4574">
        <v>-1.1228112718625428E-2</v>
      </c>
      <c r="L4574">
        <v>4550</v>
      </c>
      <c r="M4574">
        <v>1.2670299339965375E-2</v>
      </c>
      <c r="N4574">
        <v>-1.2670299339965375E-2</v>
      </c>
    </row>
    <row r="4575" spans="1:14" x14ac:dyDescent="0.45">
      <c r="A4575">
        <v>4551</v>
      </c>
      <c r="B4575">
        <v>9.1871094917599233E-3</v>
      </c>
      <c r="C4575">
        <v>-9.1871094917599233E-3</v>
      </c>
      <c r="L4575">
        <v>4551</v>
      </c>
      <c r="M4575">
        <v>1.4275040328622861E-2</v>
      </c>
      <c r="N4575">
        <v>-1.4275040328622861E-2</v>
      </c>
    </row>
    <row r="4576" spans="1:14" x14ac:dyDescent="0.45">
      <c r="A4576">
        <v>4552</v>
      </c>
      <c r="B4576">
        <v>1.6435287617936136E-2</v>
      </c>
      <c r="C4576">
        <v>-1.6435287617936136E-2</v>
      </c>
      <c r="L4576">
        <v>4552</v>
      </c>
      <c r="M4576">
        <v>7.9616514390361773E-3</v>
      </c>
      <c r="N4576">
        <v>-7.9616514390361773E-3</v>
      </c>
    </row>
    <row r="4577" spans="1:14" x14ac:dyDescent="0.45">
      <c r="A4577">
        <v>4553</v>
      </c>
      <c r="B4577">
        <v>8.4021082506578072E-3</v>
      </c>
      <c r="C4577">
        <v>-8.4021082506578072E-3</v>
      </c>
      <c r="L4577">
        <v>4553</v>
      </c>
      <c r="M4577">
        <v>1.4338385367648813E-2</v>
      </c>
      <c r="N4577">
        <v>-1.4338385367648813E-2</v>
      </c>
    </row>
    <row r="4578" spans="1:14" x14ac:dyDescent="0.45">
      <c r="A4578">
        <v>4554</v>
      </c>
      <c r="B4578">
        <v>1.7952956684066892E-2</v>
      </c>
      <c r="C4578">
        <v>-1.7952956684066892E-2</v>
      </c>
      <c r="L4578">
        <v>4554</v>
      </c>
      <c r="M4578">
        <v>6.1668753333008319E-3</v>
      </c>
      <c r="N4578">
        <v>-6.1668753333008319E-3</v>
      </c>
    </row>
    <row r="4579" spans="1:14" x14ac:dyDescent="0.45">
      <c r="A4579">
        <v>4555</v>
      </c>
      <c r="B4579">
        <v>7.8787740899230636E-3</v>
      </c>
      <c r="C4579">
        <v>-7.8787740899230636E-3</v>
      </c>
      <c r="L4579">
        <v>4555</v>
      </c>
      <c r="M4579">
        <v>1.3852740068449838E-2</v>
      </c>
      <c r="N4579">
        <v>-1.3852740068449838E-2</v>
      </c>
    </row>
    <row r="4580" spans="1:14" x14ac:dyDescent="0.45">
      <c r="A4580">
        <v>4556</v>
      </c>
      <c r="B4580">
        <v>9.4487765721272959E-3</v>
      </c>
      <c r="C4580">
        <v>-9.4487765721272959E-3</v>
      </c>
      <c r="L4580">
        <v>4556</v>
      </c>
      <c r="M4580">
        <v>1.2057963962714493E-2</v>
      </c>
      <c r="N4580">
        <v>-1.2057963962714493E-2</v>
      </c>
    </row>
    <row r="4581" spans="1:14" x14ac:dyDescent="0.45">
      <c r="A4581">
        <v>4557</v>
      </c>
      <c r="B4581">
        <v>1.3975617062482838E-2</v>
      </c>
      <c r="C4581">
        <v>-1.3975617062482838E-2</v>
      </c>
      <c r="L4581">
        <v>4557</v>
      </c>
      <c r="M4581">
        <v>8.1305715431053849E-3</v>
      </c>
      <c r="N4581">
        <v>-8.1305715431053849E-3</v>
      </c>
    </row>
    <row r="4582" spans="1:14" x14ac:dyDescent="0.45">
      <c r="A4582">
        <v>4558</v>
      </c>
      <c r="B4582">
        <v>8.8469422872823403E-3</v>
      </c>
      <c r="C4582">
        <v>-8.8469422872823403E-3</v>
      </c>
      <c r="L4582">
        <v>4558</v>
      </c>
      <c r="M4582">
        <v>1.1783468793602028E-2</v>
      </c>
      <c r="N4582">
        <v>-1.1783468793602028E-2</v>
      </c>
    </row>
    <row r="4583" spans="1:14" x14ac:dyDescent="0.45">
      <c r="A4583">
        <v>4559</v>
      </c>
      <c r="B4583">
        <v>1.478678501162169E-2</v>
      </c>
      <c r="C4583">
        <v>-1.478678501162169E-2</v>
      </c>
      <c r="L4583">
        <v>4559</v>
      </c>
      <c r="M4583">
        <v>6.0613002682575762E-3</v>
      </c>
      <c r="N4583">
        <v>-6.0613002682575762E-3</v>
      </c>
    </row>
    <row r="4584" spans="1:14" x14ac:dyDescent="0.45">
      <c r="A4584">
        <v>4560</v>
      </c>
      <c r="B4584">
        <v>8.7422754551353919E-3</v>
      </c>
      <c r="C4584">
        <v>-8.7422754551353919E-3</v>
      </c>
      <c r="L4584">
        <v>4560</v>
      </c>
      <c r="M4584">
        <v>1.0284302869987799E-2</v>
      </c>
      <c r="N4584">
        <v>-1.0284302869987799E-2</v>
      </c>
    </row>
    <row r="4585" spans="1:14" x14ac:dyDescent="0.45">
      <c r="A4585">
        <v>4561</v>
      </c>
      <c r="B4585">
        <v>8.4282749586945451E-3</v>
      </c>
      <c r="C4585">
        <v>-8.4282749586945451E-3</v>
      </c>
      <c r="L4585">
        <v>4561</v>
      </c>
      <c r="M4585">
        <v>1.0030922713883986E-2</v>
      </c>
      <c r="N4585">
        <v>-1.0030922713883986E-2</v>
      </c>
    </row>
    <row r="4586" spans="1:14" x14ac:dyDescent="0.45">
      <c r="A4586">
        <v>4562</v>
      </c>
      <c r="B4586">
        <v>7.0676061407842087E-3</v>
      </c>
      <c r="C4586">
        <v>-7.0676061407842087E-3</v>
      </c>
      <c r="L4586">
        <v>4562</v>
      </c>
      <c r="M4586">
        <v>1.068548811715217E-2</v>
      </c>
      <c r="N4586">
        <v>-1.068548811715217E-2</v>
      </c>
    </row>
    <row r="4587" spans="1:14" x14ac:dyDescent="0.45">
      <c r="A4587">
        <v>4563</v>
      </c>
      <c r="B4587">
        <v>9.4487765721272959E-3</v>
      </c>
      <c r="C4587">
        <v>-9.4487765721272959E-3</v>
      </c>
      <c r="L4587">
        <v>4563</v>
      </c>
      <c r="M4587">
        <v>7.9194214130188737E-3</v>
      </c>
      <c r="N4587">
        <v>-7.9194214130188737E-3</v>
      </c>
    </row>
    <row r="4588" spans="1:14" x14ac:dyDescent="0.45">
      <c r="A4588">
        <v>4564</v>
      </c>
      <c r="B4588">
        <v>5.5237703666167134E-3</v>
      </c>
      <c r="C4588">
        <v>-5.5237703666167134E-3</v>
      </c>
      <c r="L4588">
        <v>4564</v>
      </c>
      <c r="M4588">
        <v>1.0748833156178124E-2</v>
      </c>
      <c r="N4588">
        <v>-1.0748833156178124E-2</v>
      </c>
    </row>
    <row r="4589" spans="1:14" x14ac:dyDescent="0.45">
      <c r="A4589">
        <v>4565</v>
      </c>
      <c r="B4589">
        <v>1.7508122647442361E-2</v>
      </c>
      <c r="C4589">
        <v>-1.7508122647442361E-2</v>
      </c>
      <c r="L4589">
        <v>4565</v>
      </c>
      <c r="M4589">
        <v>6.9808696406019246E-4</v>
      </c>
      <c r="N4589">
        <v>-6.9808696406019246E-4</v>
      </c>
    </row>
    <row r="4590" spans="1:14" x14ac:dyDescent="0.45">
      <c r="A4590">
        <v>4566</v>
      </c>
      <c r="B4590">
        <v>1.0966445638258056E-2</v>
      </c>
      <c r="C4590">
        <v>-1.0966445638258056E-2</v>
      </c>
      <c r="L4590">
        <v>4566</v>
      </c>
      <c r="M4590">
        <v>5.6178849950759028E-3</v>
      </c>
      <c r="N4590">
        <v>-5.6178849950759028E-3</v>
      </c>
    </row>
    <row r="4591" spans="1:14" x14ac:dyDescent="0.45">
      <c r="A4591">
        <v>4567</v>
      </c>
      <c r="B4591">
        <v>1.2562614828499026E-2</v>
      </c>
      <c r="C4591">
        <v>-1.2562614828499026E-2</v>
      </c>
      <c r="L4591">
        <v>4567</v>
      </c>
      <c r="M4591">
        <v>3.8231088893405582E-3</v>
      </c>
      <c r="N4591">
        <v>-3.8231088893405582E-3</v>
      </c>
    </row>
    <row r="4592" spans="1:14" x14ac:dyDescent="0.45">
      <c r="A4592">
        <v>4568</v>
      </c>
      <c r="B4592">
        <v>-7.8212507321192715E-3</v>
      </c>
      <c r="C4592">
        <v>7.8212507321192715E-3</v>
      </c>
      <c r="L4592">
        <v>4568</v>
      </c>
      <c r="M4592">
        <v>1.8392467865309826E-2</v>
      </c>
      <c r="N4592">
        <v>-1.8392467865309826E-2</v>
      </c>
    </row>
    <row r="4593" spans="1:14" x14ac:dyDescent="0.45">
      <c r="A4593">
        <v>4569</v>
      </c>
      <c r="B4593">
        <v>1.554561954468707E-2</v>
      </c>
      <c r="C4593">
        <v>-1.554561954468707E-2</v>
      </c>
      <c r="L4593">
        <v>4569</v>
      </c>
      <c r="M4593">
        <v>-7.3773392052808254E-4</v>
      </c>
      <c r="N4593">
        <v>7.3773392052808254E-4</v>
      </c>
    </row>
    <row r="4594" spans="1:14" x14ac:dyDescent="0.45">
      <c r="A4594">
        <v>4570</v>
      </c>
      <c r="B4594">
        <v>1.7351122399221937E-2</v>
      </c>
      <c r="C4594">
        <v>-1.7351122399221937E-2</v>
      </c>
      <c r="L4594">
        <v>4570</v>
      </c>
      <c r="M4594">
        <v>-2.7225451433412875E-3</v>
      </c>
      <c r="N4594">
        <v>2.7225451433412875E-3</v>
      </c>
    </row>
    <row r="4595" spans="1:14" x14ac:dyDescent="0.45">
      <c r="A4595">
        <v>4571</v>
      </c>
      <c r="B4595">
        <v>4.0584347165594286E-3</v>
      </c>
      <c r="C4595">
        <v>-4.0584347165594286E-3</v>
      </c>
      <c r="L4595">
        <v>4571</v>
      </c>
      <c r="M4595">
        <v>7.5604661918718058E-3</v>
      </c>
      <c r="N4595">
        <v>-7.5604661918718058E-3</v>
      </c>
    </row>
    <row r="4596" spans="1:14" x14ac:dyDescent="0.45">
      <c r="A4596">
        <v>4572</v>
      </c>
      <c r="B4596">
        <v>1.1934613835617332E-2</v>
      </c>
      <c r="C4596">
        <v>-1.1934613835617332E-2</v>
      </c>
      <c r="L4596">
        <v>4572</v>
      </c>
      <c r="M4596">
        <v>1.078157198215913E-3</v>
      </c>
      <c r="N4596">
        <v>-1.078157198215913E-3</v>
      </c>
    </row>
    <row r="4597" spans="1:14" x14ac:dyDescent="0.45">
      <c r="A4597">
        <v>4573</v>
      </c>
      <c r="B4597">
        <v>2.4884322343551946E-3</v>
      </c>
      <c r="C4597">
        <v>-2.4884322343551946E-3</v>
      </c>
      <c r="L4597">
        <v>4573</v>
      </c>
      <c r="M4597">
        <v>7.8771913870015718E-3</v>
      </c>
      <c r="N4597">
        <v>-7.8771913870015718E-3</v>
      </c>
    </row>
    <row r="4598" spans="1:14" x14ac:dyDescent="0.45">
      <c r="A4598">
        <v>4574</v>
      </c>
      <c r="B4598">
        <v>6.3087716077188296E-3</v>
      </c>
      <c r="C4598">
        <v>-6.3087716077188296E-3</v>
      </c>
      <c r="L4598">
        <v>4574</v>
      </c>
      <c r="M4598">
        <v>4.2454091495135807E-3</v>
      </c>
      <c r="N4598">
        <v>-4.2454091495135807E-3</v>
      </c>
    </row>
    <row r="4599" spans="1:14" x14ac:dyDescent="0.45">
      <c r="A4599">
        <v>4575</v>
      </c>
      <c r="B4599">
        <v>1.0024444148935515E-2</v>
      </c>
      <c r="C4599">
        <v>-1.0024444148935515E-2</v>
      </c>
      <c r="L4599">
        <v>4575</v>
      </c>
      <c r="M4599">
        <v>4.6582182096503114E-4</v>
      </c>
      <c r="N4599">
        <v>-4.6582182096503114E-4</v>
      </c>
    </row>
    <row r="4600" spans="1:14" x14ac:dyDescent="0.45">
      <c r="A4600">
        <v>4576</v>
      </c>
      <c r="B4600">
        <v>8.323608126547595E-3</v>
      </c>
      <c r="C4600">
        <v>-8.323608126547595E-3</v>
      </c>
      <c r="L4600">
        <v>4576</v>
      </c>
      <c r="M4600">
        <v>9.9369714618130836E-4</v>
      </c>
      <c r="N4600">
        <v>-9.9369714618130836E-4</v>
      </c>
    </row>
    <row r="4601" spans="1:14" x14ac:dyDescent="0.45">
      <c r="A4601">
        <v>4577</v>
      </c>
      <c r="B4601">
        <v>-1.2766758551062607E-2</v>
      </c>
      <c r="C4601">
        <v>1.2766758551062607E-2</v>
      </c>
      <c r="L4601">
        <v>4577</v>
      </c>
      <c r="M4601">
        <v>1.7864592540093548E-2</v>
      </c>
      <c r="N4601">
        <v>-1.7864592540093548E-2</v>
      </c>
    </row>
    <row r="4602" spans="1:14" x14ac:dyDescent="0.45">
      <c r="A4602">
        <v>4578</v>
      </c>
      <c r="B4602">
        <v>3.5089338477879463E-3</v>
      </c>
      <c r="C4602">
        <v>-3.5089338477879463E-3</v>
      </c>
      <c r="L4602">
        <v>4578</v>
      </c>
      <c r="M4602">
        <v>2.6406681608560963E-3</v>
      </c>
      <c r="N4602">
        <v>-2.6406681608560963E-3</v>
      </c>
    </row>
    <row r="4603" spans="1:14" x14ac:dyDescent="0.45">
      <c r="A4603">
        <v>4579</v>
      </c>
      <c r="B4603">
        <v>-7.5334169437151609E-3</v>
      </c>
      <c r="C4603">
        <v>7.5334169437151609E-3</v>
      </c>
      <c r="L4603">
        <v>4579</v>
      </c>
      <c r="M4603">
        <v>1.1297823494403053E-2</v>
      </c>
      <c r="N4603">
        <v>-1.1297823494403053E-2</v>
      </c>
    </row>
    <row r="4604" spans="1:14" x14ac:dyDescent="0.45">
      <c r="A4604">
        <v>4580</v>
      </c>
      <c r="B4604">
        <v>-2.6140758328085639E-3</v>
      </c>
      <c r="C4604">
        <v>2.6140758328085639E-3</v>
      </c>
      <c r="L4604">
        <v>4580</v>
      </c>
      <c r="M4604">
        <v>7.0748208926728296E-3</v>
      </c>
      <c r="N4604">
        <v>-7.0748208926728296E-3</v>
      </c>
    </row>
    <row r="4605" spans="1:14" x14ac:dyDescent="0.45">
      <c r="A4605">
        <v>4581</v>
      </c>
      <c r="B4605">
        <v>4.6864357094411214E-3</v>
      </c>
      <c r="C4605">
        <v>-4.6864357094411214E-3</v>
      </c>
      <c r="L4605">
        <v>4581</v>
      </c>
      <c r="M4605">
        <v>-9.277690376059437E-4</v>
      </c>
      <c r="N4605">
        <v>9.277690376059437E-4</v>
      </c>
    </row>
    <row r="4606" spans="1:14" x14ac:dyDescent="0.45">
      <c r="A4606">
        <v>4582</v>
      </c>
      <c r="B4606">
        <v>-3.425243781947418E-3</v>
      </c>
      <c r="C4606">
        <v>3.425243781947418E-3</v>
      </c>
      <c r="L4606">
        <v>4582</v>
      </c>
      <c r="M4606">
        <v>4.5621343446433475E-3</v>
      </c>
      <c r="N4606">
        <v>-4.5621343446433475E-3</v>
      </c>
    </row>
    <row r="4607" spans="1:14" x14ac:dyDescent="0.45">
      <c r="A4607">
        <v>4583</v>
      </c>
      <c r="B4607">
        <v>-1.4284427617193366E-2</v>
      </c>
      <c r="C4607">
        <v>1.4284427617193366E-2</v>
      </c>
      <c r="L4607">
        <v>4583</v>
      </c>
      <c r="M4607">
        <v>1.3155944639164351E-2</v>
      </c>
      <c r="N4607">
        <v>-1.3155944639164351E-2</v>
      </c>
    </row>
    <row r="4608" spans="1:14" x14ac:dyDescent="0.45">
      <c r="A4608">
        <v>4584</v>
      </c>
      <c r="B4608">
        <v>4.4742900748969208E-4</v>
      </c>
      <c r="C4608">
        <v>-4.4742900748969208E-4</v>
      </c>
      <c r="L4608">
        <v>4584</v>
      </c>
      <c r="M4608">
        <v>8.0366202910344894E-4</v>
      </c>
      <c r="N4608">
        <v>-8.0366202910344894E-4</v>
      </c>
    </row>
    <row r="4609" spans="1:14" x14ac:dyDescent="0.45">
      <c r="A4609">
        <v>4585</v>
      </c>
      <c r="B4609">
        <v>-1.2795737229349645E-3</v>
      </c>
      <c r="C4609">
        <v>1.2795737229349645E-3</v>
      </c>
      <c r="L4609">
        <v>4585</v>
      </c>
      <c r="M4609">
        <v>1.4371124193629818E-3</v>
      </c>
      <c r="N4609">
        <v>-1.4371124193629818E-3</v>
      </c>
    </row>
    <row r="4610" spans="1:14" x14ac:dyDescent="0.45">
      <c r="A4610">
        <v>4586</v>
      </c>
      <c r="B4610">
        <v>-2.0907416720738186E-3</v>
      </c>
      <c r="C4610">
        <v>2.0907416720738186E-3</v>
      </c>
      <c r="L4610">
        <v>4586</v>
      </c>
      <c r="M4610">
        <v>9.5146712016400646E-4</v>
      </c>
      <c r="N4610">
        <v>-9.5146712016400646E-4</v>
      </c>
    </row>
    <row r="4611" spans="1:14" x14ac:dyDescent="0.45">
      <c r="A4611">
        <v>4587</v>
      </c>
      <c r="B4611">
        <v>-1.4232094201119891E-2</v>
      </c>
      <c r="C4611">
        <v>1.4232094201119891E-2</v>
      </c>
      <c r="L4611">
        <v>4587</v>
      </c>
      <c r="M4611">
        <v>1.0284302869987799E-2</v>
      </c>
      <c r="N4611">
        <v>-1.0284302869987799E-2</v>
      </c>
    </row>
    <row r="4612" spans="1:14" x14ac:dyDescent="0.45">
      <c r="A4612">
        <v>4588</v>
      </c>
      <c r="B4612">
        <v>2.3575986941715091E-3</v>
      </c>
      <c r="C4612">
        <v>-2.3575986941715091E-3</v>
      </c>
      <c r="L4612">
        <v>4588</v>
      </c>
      <c r="M4612">
        <v>-3.1870754295316118E-3</v>
      </c>
      <c r="N4612">
        <v>3.1870754295316118E-3</v>
      </c>
    </row>
    <row r="4613" spans="1:14" x14ac:dyDescent="0.45">
      <c r="A4613">
        <v>4589</v>
      </c>
      <c r="B4613">
        <v>-1.0621088492050153E-2</v>
      </c>
      <c r="C4613">
        <v>1.0621088492050153E-2</v>
      </c>
      <c r="L4613">
        <v>4589</v>
      </c>
      <c r="M4613">
        <v>6.1457603202921809E-3</v>
      </c>
      <c r="N4613">
        <v>-6.1457603202921809E-3</v>
      </c>
    </row>
    <row r="4614" spans="1:14" x14ac:dyDescent="0.45">
      <c r="A4614">
        <v>4590</v>
      </c>
      <c r="B4614">
        <v>-5.2830800525557609E-3</v>
      </c>
      <c r="C4614">
        <v>5.2830800525557609E-3</v>
      </c>
      <c r="L4614">
        <v>4590</v>
      </c>
      <c r="M4614">
        <v>2.1244166486121714E-4</v>
      </c>
      <c r="N4614">
        <v>-2.1244166486121714E-4</v>
      </c>
    </row>
    <row r="4615" spans="1:14" x14ac:dyDescent="0.45">
      <c r="A4615">
        <v>4591</v>
      </c>
      <c r="B4615">
        <v>-2.9225617906170322E-2</v>
      </c>
      <c r="C4615">
        <v>2.9225617906170322E-2</v>
      </c>
      <c r="L4615">
        <v>4591</v>
      </c>
      <c r="M4615">
        <v>1.9004803242560708E-2</v>
      </c>
      <c r="N4615">
        <v>-1.9004803242560708E-2</v>
      </c>
    </row>
    <row r="4616" spans="1:14" x14ac:dyDescent="0.45">
      <c r="A4616">
        <v>4592</v>
      </c>
      <c r="B4616">
        <v>-6.6699155785028344E-3</v>
      </c>
      <c r="C4616">
        <v>6.6699155785028344E-3</v>
      </c>
      <c r="L4616">
        <v>4592</v>
      </c>
      <c r="M4616">
        <v>5.0805184698233304E-4</v>
      </c>
      <c r="N4616">
        <v>-5.0805184698233304E-4</v>
      </c>
    </row>
    <row r="4617" spans="1:14" x14ac:dyDescent="0.45">
      <c r="A4617">
        <v>4593</v>
      </c>
      <c r="B4617">
        <v>-1.8130933698593733E-2</v>
      </c>
      <c r="C4617">
        <v>1.8130933698593733E-2</v>
      </c>
      <c r="L4617">
        <v>4593</v>
      </c>
      <c r="M4617">
        <v>9.4608173626504061E-3</v>
      </c>
      <c r="N4617">
        <v>-9.4608173626504061E-3</v>
      </c>
    </row>
    <row r="4618" spans="1:14" x14ac:dyDescent="0.45">
      <c r="A4618">
        <v>4594</v>
      </c>
      <c r="B4618">
        <v>2.594970865158093E-6</v>
      </c>
      <c r="C4618">
        <v>-2.594970865158093E-6</v>
      </c>
      <c r="L4618">
        <v>4594</v>
      </c>
      <c r="M4618">
        <v>-5.5519568865005356E-3</v>
      </c>
      <c r="N4618">
        <v>5.5519568865005356E-3</v>
      </c>
    </row>
    <row r="4619" spans="1:14" x14ac:dyDescent="0.45">
      <c r="A4619">
        <v>4595</v>
      </c>
      <c r="B4619">
        <v>7.0937728488209466E-3</v>
      </c>
      <c r="C4619">
        <v>-7.0937728488209466E-3</v>
      </c>
      <c r="L4619">
        <v>4595</v>
      </c>
      <c r="M4619">
        <v>-1.1865345776087218E-2</v>
      </c>
      <c r="N4619">
        <v>1.1865345776087218E-2</v>
      </c>
    </row>
    <row r="4620" spans="1:14" x14ac:dyDescent="0.45">
      <c r="A4620">
        <v>4596</v>
      </c>
      <c r="B4620">
        <v>-2.1297105371038939E-2</v>
      </c>
      <c r="C4620">
        <v>2.1297105371038939E-2</v>
      </c>
      <c r="L4620">
        <v>4596</v>
      </c>
      <c r="M4620">
        <v>1.0284302869987799E-2</v>
      </c>
      <c r="N4620">
        <v>-1.0284302869987799E-2</v>
      </c>
    </row>
    <row r="4621" spans="1:14" x14ac:dyDescent="0.45">
      <c r="A4621">
        <v>4597</v>
      </c>
      <c r="B4621">
        <v>-7.9782509803396958E-3</v>
      </c>
      <c r="C4621">
        <v>7.9782509803396958E-3</v>
      </c>
      <c r="L4621">
        <v>4597</v>
      </c>
      <c r="M4621">
        <v>-1.4978743888395219E-3</v>
      </c>
      <c r="N4621">
        <v>1.4978743888395219E-3</v>
      </c>
    </row>
    <row r="4622" spans="1:14" x14ac:dyDescent="0.45">
      <c r="A4622">
        <v>4598</v>
      </c>
      <c r="B4622">
        <v>5.9424376952045086E-3</v>
      </c>
      <c r="C4622">
        <v>-5.9424376952045086E-3</v>
      </c>
      <c r="L4622">
        <v>4598</v>
      </c>
      <c r="M4622">
        <v>-1.3596776842796612E-2</v>
      </c>
      <c r="N4622">
        <v>1.3596776842796612E-2</v>
      </c>
    </row>
    <row r="4623" spans="1:14" x14ac:dyDescent="0.45">
      <c r="A4623">
        <v>4599</v>
      </c>
      <c r="B4623">
        <v>-1.7345932457491622E-2</v>
      </c>
      <c r="C4623">
        <v>1.7345932457491622E-2</v>
      </c>
      <c r="L4623">
        <v>4599</v>
      </c>
      <c r="M4623">
        <v>3.8864539283665115E-3</v>
      </c>
      <c r="N4623">
        <v>-3.8864539283665115E-3</v>
      </c>
    </row>
    <row r="4624" spans="1:14" x14ac:dyDescent="0.45">
      <c r="A4624">
        <v>4600</v>
      </c>
      <c r="B4624">
        <v>-4.9738445208316086E-5</v>
      </c>
      <c r="C4624">
        <v>4.9738445208316086E-5</v>
      </c>
      <c r="L4624">
        <v>4600</v>
      </c>
      <c r="M4624">
        <v>-1.0387294865481643E-2</v>
      </c>
      <c r="N4624">
        <v>1.0387294865481643E-2</v>
      </c>
    </row>
    <row r="4625" spans="1:14" x14ac:dyDescent="0.45">
      <c r="A4625">
        <v>4601</v>
      </c>
      <c r="B4625">
        <v>-7.3764166954947384E-3</v>
      </c>
      <c r="C4625">
        <v>7.3764166954947384E-3</v>
      </c>
      <c r="L4625">
        <v>4601</v>
      </c>
      <c r="M4625">
        <v>-5.2352316913707704E-3</v>
      </c>
      <c r="N4625">
        <v>5.2352316913707704E-3</v>
      </c>
    </row>
    <row r="4626" spans="1:14" x14ac:dyDescent="0.45">
      <c r="A4626">
        <v>4602</v>
      </c>
      <c r="B4626">
        <v>1.3894304968122316E-3</v>
      </c>
      <c r="C4626">
        <v>-1.3894304968122316E-3</v>
      </c>
      <c r="L4626">
        <v>4602</v>
      </c>
      <c r="M4626">
        <v>-1.3280051647666845E-2</v>
      </c>
      <c r="N4626">
        <v>1.3280051647666845E-2</v>
      </c>
    </row>
    <row r="4627" spans="1:14" x14ac:dyDescent="0.45">
      <c r="A4627">
        <v>4603</v>
      </c>
      <c r="B4627">
        <v>1.1097279178441742E-2</v>
      </c>
      <c r="C4627">
        <v>-1.1097279178441742E-2</v>
      </c>
      <c r="L4627">
        <v>4603</v>
      </c>
      <c r="M4627">
        <v>-2.140933165599752E-2</v>
      </c>
      <c r="N4627">
        <v>2.140933165599752E-2</v>
      </c>
    </row>
    <row r="4628" spans="1:14" x14ac:dyDescent="0.45">
      <c r="A4628">
        <v>4604</v>
      </c>
      <c r="B4628">
        <v>-2.2579274064839068E-2</v>
      </c>
      <c r="C4628">
        <v>2.2579274064839068E-2</v>
      </c>
      <c r="L4628">
        <v>4604</v>
      </c>
      <c r="M4628">
        <v>4.9633195918077182E-3</v>
      </c>
      <c r="N4628">
        <v>-4.9633195918077182E-3</v>
      </c>
    </row>
    <row r="4629" spans="1:14" x14ac:dyDescent="0.45">
      <c r="A4629">
        <v>4605</v>
      </c>
      <c r="B4629">
        <v>6.0732712353881949E-3</v>
      </c>
      <c r="C4629">
        <v>-6.0732712353881949E-3</v>
      </c>
      <c r="L4629">
        <v>4605</v>
      </c>
      <c r="M4629">
        <v>-1.8664379964872878E-2</v>
      </c>
      <c r="N4629">
        <v>1.8664379964872878E-2</v>
      </c>
    </row>
    <row r="4630" spans="1:14" x14ac:dyDescent="0.45">
      <c r="A4630">
        <v>4606</v>
      </c>
      <c r="B4630">
        <v>-2.9280763292494107E-3</v>
      </c>
      <c r="C4630">
        <v>2.9280763292494107E-3</v>
      </c>
      <c r="L4630">
        <v>4606</v>
      </c>
      <c r="M4630">
        <v>-1.1675310659009359E-2</v>
      </c>
      <c r="N4630">
        <v>1.1675310659009359E-2</v>
      </c>
    </row>
    <row r="4631" spans="1:14" x14ac:dyDescent="0.45">
      <c r="A4631">
        <v>4607</v>
      </c>
      <c r="B4631">
        <v>-5.335413468629235E-3</v>
      </c>
      <c r="C4631">
        <v>5.335413468629235E-3</v>
      </c>
      <c r="L4631">
        <v>4607</v>
      </c>
      <c r="M4631">
        <v>-9.7116144492048057E-3</v>
      </c>
      <c r="N4631">
        <v>9.7116144492048057E-3</v>
      </c>
    </row>
    <row r="4632" spans="1:14" x14ac:dyDescent="0.45">
      <c r="A4632">
        <v>4608</v>
      </c>
      <c r="B4632">
        <v>-1.0464088243829729E-2</v>
      </c>
      <c r="C4632">
        <v>1.0464088243829729E-2</v>
      </c>
      <c r="L4632">
        <v>4608</v>
      </c>
      <c r="M4632">
        <v>-5.8053370426043504E-3</v>
      </c>
      <c r="N4632">
        <v>5.8053370426043504E-3</v>
      </c>
    </row>
    <row r="4633" spans="1:14" x14ac:dyDescent="0.45">
      <c r="A4633">
        <v>4609</v>
      </c>
      <c r="B4633">
        <v>-1.8601934443255003E-2</v>
      </c>
      <c r="C4633">
        <v>1.8601934443255003E-2</v>
      </c>
      <c r="L4633">
        <v>4609</v>
      </c>
      <c r="M4633">
        <v>1.4909662583526429E-4</v>
      </c>
      <c r="N4633">
        <v>-1.4909662583526429E-4</v>
      </c>
    </row>
    <row r="4634" spans="1:14" x14ac:dyDescent="0.45">
      <c r="A4634">
        <v>4610</v>
      </c>
      <c r="B4634">
        <v>-3.3990770739106817E-3</v>
      </c>
      <c r="C4634">
        <v>3.3990770739106817E-3</v>
      </c>
      <c r="L4634">
        <v>4610</v>
      </c>
      <c r="M4634">
        <v>-1.4145767181021538E-2</v>
      </c>
      <c r="N4634">
        <v>1.4145767181021538E-2</v>
      </c>
    </row>
    <row r="4635" spans="1:14" x14ac:dyDescent="0.45">
      <c r="A4635">
        <v>4611</v>
      </c>
      <c r="B4635">
        <v>-1.3996593828789256E-2</v>
      </c>
      <c r="C4635">
        <v>1.3996593828789256E-2</v>
      </c>
      <c r="L4635">
        <v>4611</v>
      </c>
      <c r="M4635">
        <v>-8.1068734605473196E-3</v>
      </c>
      <c r="N4635">
        <v>8.1068734605473196E-3</v>
      </c>
    </row>
    <row r="4636" spans="1:14" x14ac:dyDescent="0.45">
      <c r="A4636">
        <v>4612</v>
      </c>
      <c r="B4636">
        <v>-7.5334169437151609E-3</v>
      </c>
      <c r="C4636">
        <v>7.5334169437151609E-3</v>
      </c>
      <c r="L4636">
        <v>4612</v>
      </c>
      <c r="M4636">
        <v>-1.5307092896497353E-2</v>
      </c>
      <c r="N4636">
        <v>1.5307092896497353E-2</v>
      </c>
    </row>
    <row r="4637" spans="1:14" x14ac:dyDescent="0.45">
      <c r="A4637">
        <v>4613</v>
      </c>
      <c r="B4637">
        <v>-4.2364117310862703E-3</v>
      </c>
      <c r="C4637">
        <v>4.2364117310862703E-3</v>
      </c>
      <c r="L4637">
        <v>4613</v>
      </c>
      <c r="M4637">
        <v>-2.2127242098291661E-2</v>
      </c>
      <c r="N4637">
        <v>2.2127242098291661E-2</v>
      </c>
    </row>
    <row r="4638" spans="1:14" x14ac:dyDescent="0.45">
      <c r="A4638">
        <v>4614</v>
      </c>
      <c r="B4638">
        <v>-2.7786448964149779E-2</v>
      </c>
      <c r="C4638">
        <v>2.7786448964149779E-2</v>
      </c>
      <c r="L4638">
        <v>4614</v>
      </c>
      <c r="M4638">
        <v>-8.1068734605473196E-3</v>
      </c>
      <c r="N4638">
        <v>8.1068734605473196E-3</v>
      </c>
    </row>
    <row r="4639" spans="1:14" x14ac:dyDescent="0.45">
      <c r="A4639">
        <v>4615</v>
      </c>
      <c r="B4639">
        <v>-3.3359957775974801E-2</v>
      </c>
      <c r="C4639">
        <v>3.3359957775974801E-2</v>
      </c>
      <c r="L4639">
        <v>4615</v>
      </c>
      <c r="M4639">
        <v>-1.0978515229723873E-2</v>
      </c>
      <c r="N4639">
        <v>1.0978515229723873E-2</v>
      </c>
    </row>
    <row r="4640" spans="1:14" x14ac:dyDescent="0.45">
      <c r="A4640">
        <v>4616</v>
      </c>
      <c r="B4640">
        <v>5.5737683089115447E-2</v>
      </c>
      <c r="C4640">
        <v>-5.5737683089115447E-2</v>
      </c>
      <c r="L4640">
        <v>4616</v>
      </c>
      <c r="M4640">
        <v>1.898368822955206E-2</v>
      </c>
      <c r="N4640">
        <v>-1.898368822955206E-2</v>
      </c>
    </row>
    <row r="4641" spans="1:14" x14ac:dyDescent="0.45">
      <c r="A4641">
        <v>4617</v>
      </c>
      <c r="B4641">
        <v>4.5454166830677711E-2</v>
      </c>
      <c r="C4641">
        <v>0.95454583316932229</v>
      </c>
      <c r="L4641">
        <v>4617</v>
      </c>
      <c r="M4641">
        <v>2.1242994621477728E-2</v>
      </c>
      <c r="N4641">
        <v>0.97875700537852228</v>
      </c>
    </row>
    <row r="4642" spans="1:14" x14ac:dyDescent="0.45">
      <c r="A4642">
        <v>4618</v>
      </c>
      <c r="B4642">
        <v>4.050865901173438E-2</v>
      </c>
      <c r="C4642">
        <v>-4.050865901173438E-2</v>
      </c>
      <c r="L4642">
        <v>4618</v>
      </c>
      <c r="M4642">
        <v>2.2256515245892981E-2</v>
      </c>
      <c r="N4642">
        <v>-2.2256515245892981E-2</v>
      </c>
    </row>
    <row r="4643" spans="1:14" x14ac:dyDescent="0.45">
      <c r="A4643">
        <v>4619</v>
      </c>
      <c r="B4643">
        <v>2.6666470460300386E-2</v>
      </c>
      <c r="C4643">
        <v>-2.6666470460300386E-2</v>
      </c>
      <c r="L4643">
        <v>4619</v>
      </c>
      <c r="M4643">
        <v>3.0069070059093893E-2</v>
      </c>
      <c r="N4643">
        <v>-3.0069070059093893E-2</v>
      </c>
    </row>
    <row r="4644" spans="1:14" x14ac:dyDescent="0.45">
      <c r="A4644">
        <v>4620</v>
      </c>
      <c r="B4644">
        <v>3.0669976789921186E-2</v>
      </c>
      <c r="C4644">
        <v>-3.0669976789921186E-2</v>
      </c>
      <c r="L4644">
        <v>4620</v>
      </c>
      <c r="M4644">
        <v>2.5339307145156042E-2</v>
      </c>
      <c r="N4644">
        <v>-2.5339307145156042E-2</v>
      </c>
    </row>
    <row r="4645" spans="1:14" x14ac:dyDescent="0.45">
      <c r="A4645">
        <v>4621</v>
      </c>
      <c r="B4645">
        <v>2.1537795685099892E-2</v>
      </c>
      <c r="C4645">
        <v>-2.1537795685099892E-2</v>
      </c>
      <c r="L4645">
        <v>4621</v>
      </c>
      <c r="M4645">
        <v>3.2666216659157983E-2</v>
      </c>
      <c r="N4645">
        <v>-3.2666216659157983E-2</v>
      </c>
    </row>
    <row r="4646" spans="1:14" x14ac:dyDescent="0.45">
      <c r="A4646">
        <v>4622</v>
      </c>
      <c r="B4646">
        <v>3.3312814301631646E-2</v>
      </c>
      <c r="C4646">
        <v>-3.3312814301631646E-2</v>
      </c>
      <c r="L4646">
        <v>4622</v>
      </c>
      <c r="M4646">
        <v>2.3058885740221725E-2</v>
      </c>
      <c r="N4646">
        <v>-2.3058885740221725E-2</v>
      </c>
    </row>
    <row r="4647" spans="1:14" x14ac:dyDescent="0.45">
      <c r="A4647">
        <v>4623</v>
      </c>
      <c r="B4647">
        <v>2.847197331483526E-2</v>
      </c>
      <c r="C4647">
        <v>-2.847197331483526E-2</v>
      </c>
      <c r="L4647">
        <v>4623</v>
      </c>
      <c r="M4647">
        <v>2.5508227249225253E-2</v>
      </c>
      <c r="N4647">
        <v>-2.5508227249225253E-2</v>
      </c>
    </row>
    <row r="4648" spans="1:14" x14ac:dyDescent="0.45">
      <c r="A4648">
        <v>4624</v>
      </c>
      <c r="B4648">
        <v>3.4071648834697023E-2</v>
      </c>
      <c r="C4648">
        <v>-3.4071648834697023E-2</v>
      </c>
      <c r="L4648">
        <v>4624</v>
      </c>
      <c r="M4648">
        <v>2.0736234309270102E-2</v>
      </c>
      <c r="N4648">
        <v>-2.0736234309270102E-2</v>
      </c>
    </row>
    <row r="4649" spans="1:14" x14ac:dyDescent="0.45">
      <c r="A4649">
        <v>4625</v>
      </c>
      <c r="B4649">
        <v>3.3940815294513337E-2</v>
      </c>
      <c r="C4649">
        <v>-3.3940815294513337E-2</v>
      </c>
      <c r="L4649">
        <v>4625</v>
      </c>
      <c r="M4649">
        <v>2.0525084179183591E-2</v>
      </c>
      <c r="N4649">
        <v>-2.0525084179183591E-2</v>
      </c>
    </row>
    <row r="4650" spans="1:14" x14ac:dyDescent="0.45">
      <c r="A4650">
        <v>4626</v>
      </c>
      <c r="B4650">
        <v>2.4416133569140991E-2</v>
      </c>
      <c r="C4650">
        <v>-2.4416133569140991E-2</v>
      </c>
      <c r="L4650">
        <v>4626</v>
      </c>
      <c r="M4650">
        <v>2.6986278159830832E-2</v>
      </c>
      <c r="N4650">
        <v>-2.6986278159830832E-2</v>
      </c>
    </row>
    <row r="4651" spans="1:14" x14ac:dyDescent="0.45">
      <c r="A4651">
        <v>4627</v>
      </c>
      <c r="B4651">
        <v>2.6692637168337127E-2</v>
      </c>
      <c r="C4651">
        <v>-2.6692637168337127E-2</v>
      </c>
      <c r="L4651">
        <v>4627</v>
      </c>
      <c r="M4651">
        <v>2.4790316806931115E-2</v>
      </c>
      <c r="N4651">
        <v>-2.4790316806931115E-2</v>
      </c>
    </row>
    <row r="4652" spans="1:14" x14ac:dyDescent="0.45">
      <c r="A4652">
        <v>4628</v>
      </c>
      <c r="B4652">
        <v>3.2318479396235632E-2</v>
      </c>
      <c r="C4652">
        <v>-3.2318479396235632E-2</v>
      </c>
      <c r="L4652">
        <v>4628</v>
      </c>
      <c r="M4652">
        <v>1.9764943710872149E-2</v>
      </c>
      <c r="N4652">
        <v>-1.9764943710872149E-2</v>
      </c>
    </row>
    <row r="4653" spans="1:14" x14ac:dyDescent="0.45">
      <c r="A4653">
        <v>4629</v>
      </c>
      <c r="B4653">
        <v>2.488713431380226E-2</v>
      </c>
      <c r="C4653">
        <v>-2.488713431380226E-2</v>
      </c>
      <c r="L4653">
        <v>4629</v>
      </c>
      <c r="M4653">
        <v>2.5550457275242557E-2</v>
      </c>
      <c r="N4653">
        <v>-2.5550457275242557E-2</v>
      </c>
    </row>
    <row r="4654" spans="1:14" x14ac:dyDescent="0.45">
      <c r="A4654">
        <v>4630</v>
      </c>
      <c r="B4654">
        <v>2.5619802138830902E-2</v>
      </c>
      <c r="C4654">
        <v>-2.5619802138830902E-2</v>
      </c>
      <c r="L4654">
        <v>4630</v>
      </c>
      <c r="M4654">
        <v>2.4748086780913815E-2</v>
      </c>
      <c r="N4654">
        <v>-2.4748086780913815E-2</v>
      </c>
    </row>
    <row r="4655" spans="1:14" x14ac:dyDescent="0.45">
      <c r="A4655">
        <v>4631</v>
      </c>
      <c r="B4655">
        <v>3.0460643125627289E-2</v>
      </c>
      <c r="C4655">
        <v>-3.0460643125627289E-2</v>
      </c>
      <c r="L4655">
        <v>4631</v>
      </c>
      <c r="M4655">
        <v>1.7780132488058945E-2</v>
      </c>
      <c r="N4655">
        <v>-1.7780132488058945E-2</v>
      </c>
    </row>
    <row r="4656" spans="1:14" x14ac:dyDescent="0.45">
      <c r="A4656">
        <v>4632</v>
      </c>
      <c r="B4656">
        <v>3.3077313929301015E-2</v>
      </c>
      <c r="C4656">
        <v>-3.3077313929301015E-2</v>
      </c>
      <c r="L4656">
        <v>4632</v>
      </c>
      <c r="M4656">
        <v>1.5077410822951602E-2</v>
      </c>
      <c r="N4656">
        <v>-1.5077410822951602E-2</v>
      </c>
    </row>
    <row r="4657" spans="1:14" x14ac:dyDescent="0.45">
      <c r="A4657">
        <v>4633</v>
      </c>
      <c r="B4657">
        <v>3.3443647841815333E-2</v>
      </c>
      <c r="C4657">
        <v>-3.3443647841815333E-2</v>
      </c>
      <c r="L4657">
        <v>4633</v>
      </c>
      <c r="M4657">
        <v>1.4401730406674767E-2</v>
      </c>
      <c r="N4657">
        <v>-1.4401730406674767E-2</v>
      </c>
    </row>
    <row r="4658" spans="1:14" x14ac:dyDescent="0.45">
      <c r="A4658">
        <v>4634</v>
      </c>
      <c r="B4658">
        <v>3.2580146476603004E-2</v>
      </c>
      <c r="C4658">
        <v>-3.2580146476603004E-2</v>
      </c>
      <c r="L4658">
        <v>4634</v>
      </c>
      <c r="M4658">
        <v>1.5098525835960254E-2</v>
      </c>
      <c r="N4658">
        <v>-1.5098525835960254E-2</v>
      </c>
    </row>
    <row r="4659" spans="1:14" x14ac:dyDescent="0.45">
      <c r="A4659">
        <v>4635</v>
      </c>
      <c r="B4659">
        <v>2.446846698521446E-2</v>
      </c>
      <c r="C4659">
        <v>-2.446846698521446E-2</v>
      </c>
      <c r="L4659">
        <v>4635</v>
      </c>
      <c r="M4659">
        <v>1.8561387969379037E-2</v>
      </c>
      <c r="N4659">
        <v>-1.8561387969379037E-2</v>
      </c>
    </row>
    <row r="4660" spans="1:14" x14ac:dyDescent="0.45">
      <c r="A4660">
        <v>4636</v>
      </c>
      <c r="B4660">
        <v>3.621731889370948E-2</v>
      </c>
      <c r="C4660">
        <v>-3.621731889370948E-2</v>
      </c>
      <c r="L4660">
        <v>4636</v>
      </c>
      <c r="M4660">
        <v>8.5528718032784074E-3</v>
      </c>
      <c r="N4660">
        <v>-8.5528718032784074E-3</v>
      </c>
    </row>
    <row r="4661" spans="1:14" x14ac:dyDescent="0.45">
      <c r="A4661">
        <v>4637</v>
      </c>
      <c r="B4661">
        <v>1.3818616814262413E-2</v>
      </c>
      <c r="C4661">
        <v>-1.3818616814262413E-2</v>
      </c>
      <c r="L4661">
        <v>4637</v>
      </c>
      <c r="M4661">
        <v>2.6057217587450179E-2</v>
      </c>
      <c r="N4661">
        <v>-2.6057217587450179E-2</v>
      </c>
    </row>
    <row r="4662" spans="1:14" x14ac:dyDescent="0.45">
      <c r="A4662">
        <v>4638</v>
      </c>
      <c r="B4662">
        <v>3.0172809337223175E-2</v>
      </c>
      <c r="C4662">
        <v>-3.0172809337223175E-2</v>
      </c>
      <c r="L4662">
        <v>4638</v>
      </c>
      <c r="M4662">
        <v>1.21846540407664E-2</v>
      </c>
      <c r="N4662">
        <v>-1.21846540407664E-2</v>
      </c>
    </row>
    <row r="4663" spans="1:14" x14ac:dyDescent="0.45">
      <c r="A4663">
        <v>4639</v>
      </c>
      <c r="B4663">
        <v>3.9147990193824041E-2</v>
      </c>
      <c r="C4663">
        <v>-3.9147990193824041E-2</v>
      </c>
      <c r="L4663">
        <v>4639</v>
      </c>
      <c r="M4663">
        <v>3.8864539283665115E-3</v>
      </c>
      <c r="N4663">
        <v>-3.8864539283665115E-3</v>
      </c>
    </row>
    <row r="4664" spans="1:14" x14ac:dyDescent="0.45">
      <c r="A4664">
        <v>4640</v>
      </c>
      <c r="B4664">
        <v>2.2584464006569382E-2</v>
      </c>
      <c r="C4664">
        <v>-2.2584464006569382E-2</v>
      </c>
      <c r="L4664">
        <v>4640</v>
      </c>
      <c r="M4664">
        <v>1.406389019853635E-2</v>
      </c>
      <c r="N4664">
        <v>-1.406389019853635E-2</v>
      </c>
    </row>
    <row r="4665" spans="1:14" x14ac:dyDescent="0.45">
      <c r="A4665">
        <v>4641</v>
      </c>
      <c r="B4665">
        <v>3.284181355697037E-2</v>
      </c>
      <c r="C4665">
        <v>-3.284181355697037E-2</v>
      </c>
      <c r="L4665">
        <v>4641</v>
      </c>
      <c r="M4665">
        <v>5.6390000080845538E-3</v>
      </c>
      <c r="N4665">
        <v>-5.6390000080845538E-3</v>
      </c>
    </row>
    <row r="4666" spans="1:14" x14ac:dyDescent="0.45">
      <c r="A4666">
        <v>4642</v>
      </c>
      <c r="B4666">
        <v>1.5911953457201391E-2</v>
      </c>
      <c r="C4666">
        <v>-1.5911953457201391E-2</v>
      </c>
      <c r="L4666">
        <v>4642</v>
      </c>
      <c r="M4666">
        <v>1.8202432748231967E-2</v>
      </c>
      <c r="N4666">
        <v>-1.8202432748231967E-2</v>
      </c>
    </row>
    <row r="4667" spans="1:14" x14ac:dyDescent="0.45">
      <c r="A4667">
        <v>4643</v>
      </c>
      <c r="B4667">
        <v>1.9522959166271128E-2</v>
      </c>
      <c r="C4667">
        <v>-1.9522959166271128E-2</v>
      </c>
      <c r="L4667">
        <v>4643</v>
      </c>
      <c r="M4667">
        <v>1.4824030666847789E-2</v>
      </c>
      <c r="N4667">
        <v>-1.4824030666847789E-2</v>
      </c>
    </row>
    <row r="4668" spans="1:14" x14ac:dyDescent="0.45">
      <c r="A4668">
        <v>4644</v>
      </c>
      <c r="B4668">
        <v>6.4919385639759901E-3</v>
      </c>
      <c r="C4668">
        <v>-6.4919385639759901E-3</v>
      </c>
      <c r="L4668">
        <v>4644</v>
      </c>
      <c r="M4668">
        <v>2.4283556494723489E-2</v>
      </c>
      <c r="N4668">
        <v>-2.4283556494723489E-2</v>
      </c>
    </row>
    <row r="4669" spans="1:14" x14ac:dyDescent="0.45">
      <c r="A4669">
        <v>4645</v>
      </c>
      <c r="B4669">
        <v>1.0992612346294792E-2</v>
      </c>
      <c r="C4669">
        <v>-1.0992612346294792E-2</v>
      </c>
      <c r="L4669">
        <v>4645</v>
      </c>
      <c r="M4669">
        <v>2.0588429218209543E-2</v>
      </c>
      <c r="N4669">
        <v>-2.0588429218209543E-2</v>
      </c>
    </row>
    <row r="4670" spans="1:14" x14ac:dyDescent="0.45">
      <c r="A4670">
        <v>4646</v>
      </c>
      <c r="B4670">
        <v>1.7638956187626047E-2</v>
      </c>
      <c r="C4670">
        <v>-1.7638956187626047E-2</v>
      </c>
      <c r="L4670">
        <v>4646</v>
      </c>
      <c r="M4670">
        <v>1.446507544570072E-2</v>
      </c>
      <c r="N4670">
        <v>-1.446507544570072E-2</v>
      </c>
    </row>
    <row r="4671" spans="1:14" x14ac:dyDescent="0.45">
      <c r="A4671">
        <v>4647</v>
      </c>
      <c r="B4671">
        <v>2.8759807103239367E-2</v>
      </c>
      <c r="C4671">
        <v>-2.8759807103239367E-2</v>
      </c>
      <c r="L4671">
        <v>4647</v>
      </c>
      <c r="M4671">
        <v>5.4489648910066944E-3</v>
      </c>
      <c r="N4671">
        <v>-5.4489648910066944E-3</v>
      </c>
    </row>
    <row r="4672" spans="1:14" x14ac:dyDescent="0.45">
      <c r="A4672">
        <v>4648</v>
      </c>
      <c r="B4672">
        <v>3.5275317404386941E-2</v>
      </c>
      <c r="C4672">
        <v>-3.5275317404386941E-2</v>
      </c>
      <c r="L4672">
        <v>4648</v>
      </c>
      <c r="M4672">
        <v>-8.0107895955403626E-4</v>
      </c>
      <c r="N4672">
        <v>8.0107895955403626E-4</v>
      </c>
    </row>
    <row r="4673" spans="1:14" x14ac:dyDescent="0.45">
      <c r="A4673">
        <v>4649</v>
      </c>
      <c r="B4673">
        <v>2.2950797919083703E-2</v>
      </c>
      <c r="C4673">
        <v>-2.2950797919083703E-2</v>
      </c>
      <c r="L4673">
        <v>4649</v>
      </c>
      <c r="M4673">
        <v>8.9962870764600817E-3</v>
      </c>
      <c r="N4673">
        <v>-8.9962870764600817E-3</v>
      </c>
    </row>
    <row r="4674" spans="1:14" x14ac:dyDescent="0.45">
      <c r="A4674">
        <v>4650</v>
      </c>
      <c r="B4674">
        <v>1.6772642852163405E-3</v>
      </c>
      <c r="C4674">
        <v>-1.6772642852163405E-3</v>
      </c>
      <c r="L4674">
        <v>4650</v>
      </c>
      <c r="M4674">
        <v>2.5149272028078182E-2</v>
      </c>
      <c r="N4674">
        <v>-2.5149272028078182E-2</v>
      </c>
    </row>
    <row r="4675" spans="1:14" x14ac:dyDescent="0.45">
      <c r="A4675">
        <v>4651</v>
      </c>
      <c r="B4675">
        <v>5.2882699942860779E-3</v>
      </c>
      <c r="C4675">
        <v>-5.2882699942860779E-3</v>
      </c>
      <c r="L4675">
        <v>4651</v>
      </c>
      <c r="M4675">
        <v>2.2003135089789169E-2</v>
      </c>
      <c r="N4675">
        <v>-2.2003135089789169E-2</v>
      </c>
    </row>
    <row r="4676" spans="1:14" x14ac:dyDescent="0.45">
      <c r="A4676">
        <v>4652</v>
      </c>
      <c r="B4676">
        <v>2.2636797422642858E-2</v>
      </c>
      <c r="C4676">
        <v>-2.2636797422642858E-2</v>
      </c>
      <c r="L4676">
        <v>4652</v>
      </c>
      <c r="M4676">
        <v>6.7792107105517137E-3</v>
      </c>
      <c r="N4676">
        <v>-6.7792107105517137E-3</v>
      </c>
    </row>
    <row r="4677" spans="1:14" x14ac:dyDescent="0.45">
      <c r="A4677">
        <v>4653</v>
      </c>
      <c r="B4677">
        <v>8.9254424113925524E-3</v>
      </c>
      <c r="C4677">
        <v>-8.9254424113925524E-3</v>
      </c>
      <c r="L4677">
        <v>4653</v>
      </c>
      <c r="M4677">
        <v>1.7526752331955133E-2</v>
      </c>
      <c r="N4677">
        <v>-1.7526752331955133E-2</v>
      </c>
    </row>
    <row r="4678" spans="1:14" x14ac:dyDescent="0.45">
      <c r="A4678">
        <v>4654</v>
      </c>
      <c r="B4678">
        <v>1.7874456559956682E-2</v>
      </c>
      <c r="C4678">
        <v>-1.7874456559956682E-2</v>
      </c>
      <c r="L4678">
        <v>4654</v>
      </c>
      <c r="M4678">
        <v>1.0178727804944544E-2</v>
      </c>
      <c r="N4678">
        <v>-1.0178727804944544E-2</v>
      </c>
    </row>
    <row r="4679" spans="1:14" x14ac:dyDescent="0.45">
      <c r="A4679">
        <v>4655</v>
      </c>
      <c r="B4679">
        <v>3.1376477906913093E-2</v>
      </c>
      <c r="C4679">
        <v>-3.1376477906913093E-2</v>
      </c>
      <c r="L4679">
        <v>4655</v>
      </c>
      <c r="M4679">
        <v>-1.3289542847703126E-3</v>
      </c>
      <c r="N4679">
        <v>1.3289542847703126E-3</v>
      </c>
    </row>
    <row r="4680" spans="1:14" x14ac:dyDescent="0.45">
      <c r="A4680">
        <v>4656</v>
      </c>
      <c r="B4680">
        <v>1.9575292582344601E-2</v>
      </c>
      <c r="C4680">
        <v>-1.9575292582344601E-2</v>
      </c>
      <c r="L4680">
        <v>4656</v>
      </c>
      <c r="M4680">
        <v>7.9194214130188737E-3</v>
      </c>
      <c r="N4680">
        <v>-7.9194214130188737E-3</v>
      </c>
    </row>
    <row r="4681" spans="1:14" x14ac:dyDescent="0.45">
      <c r="A4681">
        <v>4657</v>
      </c>
      <c r="B4681">
        <v>2.4782467481655308E-2</v>
      </c>
      <c r="C4681">
        <v>-2.4782467481655308E-2</v>
      </c>
      <c r="L4681">
        <v>4657</v>
      </c>
      <c r="M4681">
        <v>2.9362783429772114E-3</v>
      </c>
      <c r="N4681">
        <v>-2.9362783429772114E-3</v>
      </c>
    </row>
    <row r="4682" spans="1:14" x14ac:dyDescent="0.45">
      <c r="A4682">
        <v>4658</v>
      </c>
      <c r="B4682">
        <v>2.2244296802091799E-2</v>
      </c>
      <c r="C4682">
        <v>-2.2244296802091799E-2</v>
      </c>
      <c r="L4682">
        <v>4658</v>
      </c>
      <c r="M4682">
        <v>3.2318885250983273E-3</v>
      </c>
      <c r="N4682">
        <v>-3.2318885250983273E-3</v>
      </c>
    </row>
    <row r="4683" spans="1:14" x14ac:dyDescent="0.45">
      <c r="A4683">
        <v>4659</v>
      </c>
      <c r="B4683">
        <v>-1.5412408033023371E-3</v>
      </c>
      <c r="C4683">
        <v>1.5412408033023371E-3</v>
      </c>
      <c r="L4683">
        <v>4659</v>
      </c>
      <c r="M4683">
        <v>2.2319860284918933E-2</v>
      </c>
      <c r="N4683">
        <v>-2.2319860284918933E-2</v>
      </c>
    </row>
    <row r="4684" spans="1:14" x14ac:dyDescent="0.45">
      <c r="A4684">
        <v>4660</v>
      </c>
      <c r="B4684">
        <v>-1.1903257185850278E-2</v>
      </c>
      <c r="C4684">
        <v>1.1903257185850278E-2</v>
      </c>
      <c r="L4684">
        <v>4660</v>
      </c>
      <c r="M4684">
        <v>3.0216875150154452E-2</v>
      </c>
      <c r="N4684">
        <v>-3.0216875150154452E-2</v>
      </c>
    </row>
    <row r="4685" spans="1:14" x14ac:dyDescent="0.45">
      <c r="A4685">
        <v>4661</v>
      </c>
      <c r="B4685">
        <v>7.983440922070012E-3</v>
      </c>
      <c r="C4685">
        <v>-7.983440922070012E-3</v>
      </c>
      <c r="L4685">
        <v>4661</v>
      </c>
      <c r="M4685">
        <v>1.3894970094467139E-2</v>
      </c>
      <c r="N4685">
        <v>-1.3894970094467139E-2</v>
      </c>
    </row>
    <row r="4686" spans="1:14" x14ac:dyDescent="0.45">
      <c r="A4686">
        <v>4662</v>
      </c>
      <c r="B4686">
        <v>1.8397790720691427E-2</v>
      </c>
      <c r="C4686">
        <v>-1.8397790720691427E-2</v>
      </c>
      <c r="L4686">
        <v>4662</v>
      </c>
      <c r="M4686">
        <v>5.2589297739288332E-3</v>
      </c>
      <c r="N4686">
        <v>-5.2589297739288332E-3</v>
      </c>
    </row>
    <row r="4687" spans="1:14" x14ac:dyDescent="0.45">
      <c r="A4687">
        <v>4663</v>
      </c>
      <c r="B4687">
        <v>6.047104527351457E-3</v>
      </c>
      <c r="C4687">
        <v>-6.047104527351457E-3</v>
      </c>
      <c r="L4687">
        <v>4663</v>
      </c>
      <c r="M4687">
        <v>1.5225215914012161E-2</v>
      </c>
      <c r="N4687">
        <v>-1.5225215914012161E-2</v>
      </c>
    </row>
    <row r="4688" spans="1:14" x14ac:dyDescent="0.45">
      <c r="A4688">
        <v>4664</v>
      </c>
      <c r="B4688">
        <v>-2.0673869342873949E-4</v>
      </c>
      <c r="C4688">
        <v>2.0673869342873949E-4</v>
      </c>
      <c r="L4688">
        <v>4664</v>
      </c>
      <c r="M4688">
        <v>1.8392467865309826E-2</v>
      </c>
      <c r="N4688">
        <v>-1.8392467865309826E-2</v>
      </c>
    </row>
    <row r="4689" spans="1:14" x14ac:dyDescent="0.45">
      <c r="A4689">
        <v>4665</v>
      </c>
      <c r="B4689">
        <v>3.9014344683390052E-3</v>
      </c>
      <c r="C4689">
        <v>-3.9014344683390052E-3</v>
      </c>
      <c r="L4689">
        <v>4665</v>
      </c>
      <c r="M4689">
        <v>1.4887375705873743E-2</v>
      </c>
      <c r="N4689">
        <v>-1.4887375705873743E-2</v>
      </c>
    </row>
    <row r="4690" spans="1:14" x14ac:dyDescent="0.45">
      <c r="A4690">
        <v>4666</v>
      </c>
      <c r="B4690">
        <v>1.2824281908866399E-2</v>
      </c>
      <c r="C4690">
        <v>-1.2824281908866399E-2</v>
      </c>
      <c r="L4690">
        <v>4666</v>
      </c>
      <c r="M4690">
        <v>7.6449262439064096E-3</v>
      </c>
      <c r="N4690">
        <v>-7.6449262439064096E-3</v>
      </c>
    </row>
    <row r="4691" spans="1:14" x14ac:dyDescent="0.45">
      <c r="A4691">
        <v>4667</v>
      </c>
      <c r="B4691">
        <v>-4.7074124757475432E-3</v>
      </c>
      <c r="C4691">
        <v>4.7074124757475432E-3</v>
      </c>
      <c r="L4691">
        <v>4667</v>
      </c>
      <c r="M4691">
        <v>2.1285224647495032E-2</v>
      </c>
      <c r="N4691">
        <v>-2.1285224647495032E-2</v>
      </c>
    </row>
    <row r="4692" spans="1:14" x14ac:dyDescent="0.45">
      <c r="A4692">
        <v>4668</v>
      </c>
      <c r="B4692">
        <v>6.047104527351457E-3</v>
      </c>
      <c r="C4692">
        <v>-6.047104527351457E-3</v>
      </c>
      <c r="L4692">
        <v>4668</v>
      </c>
      <c r="M4692">
        <v>1.2290229105809656E-2</v>
      </c>
      <c r="N4692">
        <v>-1.2290229105809656E-2</v>
      </c>
    </row>
    <row r="4693" spans="1:14" x14ac:dyDescent="0.45">
      <c r="A4693">
        <v>4669</v>
      </c>
      <c r="B4693">
        <v>1.9912647816571882E-3</v>
      </c>
      <c r="C4693">
        <v>-1.9912647816571882E-3</v>
      </c>
      <c r="L4693">
        <v>4669</v>
      </c>
      <c r="M4693">
        <v>1.4401730406674767E-2</v>
      </c>
      <c r="N4693">
        <v>-1.4401730406674767E-2</v>
      </c>
    </row>
    <row r="4694" spans="1:14" x14ac:dyDescent="0.45">
      <c r="A4694">
        <v>4670</v>
      </c>
      <c r="B4694">
        <v>5.6022704907269238E-3</v>
      </c>
      <c r="C4694">
        <v>-5.6022704907269238E-3</v>
      </c>
      <c r="L4694">
        <v>4670</v>
      </c>
      <c r="M4694">
        <v>1.0537683026091612E-2</v>
      </c>
      <c r="N4694">
        <v>-1.0537683026091612E-2</v>
      </c>
    </row>
    <row r="4695" spans="1:14" x14ac:dyDescent="0.45">
      <c r="A4695">
        <v>4671</v>
      </c>
      <c r="B4695">
        <v>4.6341022933676472E-3</v>
      </c>
      <c r="C4695">
        <v>-4.6341022933676472E-3</v>
      </c>
      <c r="L4695">
        <v>4671</v>
      </c>
      <c r="M4695">
        <v>1.1213363442368448E-2</v>
      </c>
      <c r="N4695">
        <v>-1.1213363442368448E-2</v>
      </c>
    </row>
    <row r="4696" spans="1:14" x14ac:dyDescent="0.45">
      <c r="A4696">
        <v>4672</v>
      </c>
      <c r="B4696">
        <v>1.5725974530693921E-3</v>
      </c>
      <c r="C4696">
        <v>-1.5725974530693921E-3</v>
      </c>
      <c r="L4696">
        <v>4672</v>
      </c>
      <c r="M4696">
        <v>1.2818104431025934E-2</v>
      </c>
      <c r="N4696">
        <v>-1.2818104431025934E-2</v>
      </c>
    </row>
    <row r="4697" spans="1:14" x14ac:dyDescent="0.45">
      <c r="A4697">
        <v>4673</v>
      </c>
      <c r="B4697">
        <v>1.7557644093265535E-3</v>
      </c>
      <c r="C4697">
        <v>-1.7557644093265535E-3</v>
      </c>
      <c r="L4697">
        <v>4673</v>
      </c>
      <c r="M4697">
        <v>1.2269114092801004E-2</v>
      </c>
      <c r="N4697">
        <v>-1.2269114092801004E-2</v>
      </c>
    </row>
    <row r="4698" spans="1:14" x14ac:dyDescent="0.45">
      <c r="A4698">
        <v>4674</v>
      </c>
      <c r="B4698">
        <v>3.4566004317144721E-3</v>
      </c>
      <c r="C4698">
        <v>-3.4566004317144721E-3</v>
      </c>
      <c r="L4698">
        <v>4674</v>
      </c>
      <c r="M4698">
        <v>9.9253476488407304E-3</v>
      </c>
      <c r="N4698">
        <v>-9.9253476488407304E-3</v>
      </c>
    </row>
    <row r="4699" spans="1:14" x14ac:dyDescent="0.45">
      <c r="A4699">
        <v>4675</v>
      </c>
      <c r="B4699">
        <v>1.0861778806111107E-2</v>
      </c>
      <c r="C4699">
        <v>-1.0861778806111107E-2</v>
      </c>
      <c r="L4699">
        <v>4675</v>
      </c>
      <c r="M4699">
        <v>2.7884732519166539E-3</v>
      </c>
      <c r="N4699">
        <v>-2.7884732519166539E-3</v>
      </c>
    </row>
    <row r="4700" spans="1:14" x14ac:dyDescent="0.45">
      <c r="A4700">
        <v>4676</v>
      </c>
      <c r="B4700">
        <v>8.6376086229884418E-3</v>
      </c>
      <c r="C4700">
        <v>-8.6376086229884418E-3</v>
      </c>
      <c r="L4700">
        <v>4676</v>
      </c>
      <c r="M4700">
        <v>3.8653389153578605E-3</v>
      </c>
      <c r="N4700">
        <v>-3.8653389153578605E-3</v>
      </c>
    </row>
    <row r="4701" spans="1:14" x14ac:dyDescent="0.45">
      <c r="A4701">
        <v>4677</v>
      </c>
      <c r="B4701">
        <v>-2.5879091247718259E-3</v>
      </c>
      <c r="C4701">
        <v>2.5879091247718259E-3</v>
      </c>
      <c r="L4701">
        <v>4677</v>
      </c>
      <c r="M4701">
        <v>1.2902564483060538E-2</v>
      </c>
      <c r="N4701">
        <v>-1.2902564483060538E-2</v>
      </c>
    </row>
    <row r="4702" spans="1:14" x14ac:dyDescent="0.45">
      <c r="A4702">
        <v>4678</v>
      </c>
      <c r="B4702">
        <v>1.0730945265927421E-2</v>
      </c>
      <c r="C4702">
        <v>-1.0730945265927421E-2</v>
      </c>
      <c r="L4702">
        <v>4678</v>
      </c>
      <c r="M4702">
        <v>1.5215724713975864E-3</v>
      </c>
      <c r="N4702">
        <v>-1.5215724713975864E-3</v>
      </c>
    </row>
    <row r="4703" spans="1:14" x14ac:dyDescent="0.45">
      <c r="A4703">
        <v>4679</v>
      </c>
      <c r="B4703">
        <v>-1.3319071390084404E-3</v>
      </c>
      <c r="C4703">
        <v>1.3319071390084404E-3</v>
      </c>
      <c r="L4703">
        <v>4679</v>
      </c>
      <c r="M4703">
        <v>1.0537683026091612E-2</v>
      </c>
      <c r="N4703">
        <v>-1.0537683026091612E-2</v>
      </c>
    </row>
    <row r="4704" spans="1:14" x14ac:dyDescent="0.45">
      <c r="A4704">
        <v>4680</v>
      </c>
      <c r="B4704">
        <v>1.4943785259842114E-2</v>
      </c>
      <c r="C4704">
        <v>-1.4943785259842114E-2</v>
      </c>
      <c r="L4704">
        <v>4680</v>
      </c>
      <c r="M4704">
        <v>-3.4615705986440768E-3</v>
      </c>
      <c r="N4704">
        <v>3.4615705986440768E-3</v>
      </c>
    </row>
    <row r="4705" spans="1:14" x14ac:dyDescent="0.45">
      <c r="A4705">
        <v>4681</v>
      </c>
      <c r="B4705">
        <v>-4.6812457677108035E-3</v>
      </c>
      <c r="C4705">
        <v>4.6812457677108035E-3</v>
      </c>
      <c r="L4705">
        <v>4681</v>
      </c>
      <c r="M4705">
        <v>1.2332459131826958E-2</v>
      </c>
      <c r="N4705">
        <v>-1.2332459131826958E-2</v>
      </c>
    </row>
    <row r="4706" spans="1:14" x14ac:dyDescent="0.45">
      <c r="A4706">
        <v>4682</v>
      </c>
      <c r="B4706">
        <v>2.9042875926926868E-4</v>
      </c>
      <c r="C4706">
        <v>-2.9042875926926868E-4</v>
      </c>
      <c r="L4706">
        <v>4682</v>
      </c>
      <c r="M4706">
        <v>8.1939165821313387E-3</v>
      </c>
      <c r="N4706">
        <v>-8.1939165821313387E-3</v>
      </c>
    </row>
    <row r="4707" spans="1:14" x14ac:dyDescent="0.45">
      <c r="A4707">
        <v>4683</v>
      </c>
      <c r="B4707">
        <v>2.305265278098035E-3</v>
      </c>
      <c r="C4707">
        <v>-2.305265278098035E-3</v>
      </c>
      <c r="L4707">
        <v>4683</v>
      </c>
      <c r="M4707">
        <v>5.55453995604995E-3</v>
      </c>
      <c r="N4707">
        <v>-5.55453995604995E-3</v>
      </c>
    </row>
    <row r="4708" spans="1:14" x14ac:dyDescent="0.45">
      <c r="A4708">
        <v>4684</v>
      </c>
      <c r="B4708">
        <v>-6.774582410649781E-3</v>
      </c>
      <c r="C4708">
        <v>6.774582410649781E-3</v>
      </c>
      <c r="L4708">
        <v>4684</v>
      </c>
      <c r="M4708">
        <v>1.2501379235896167E-2</v>
      </c>
      <c r="N4708">
        <v>-1.2501379235896167E-2</v>
      </c>
    </row>
    <row r="4709" spans="1:14" x14ac:dyDescent="0.45">
      <c r="A4709">
        <v>4685</v>
      </c>
      <c r="B4709">
        <v>-8.8707310238390728E-4</v>
      </c>
      <c r="C4709">
        <v>8.8707310238390728E-4</v>
      </c>
      <c r="L4709">
        <v>4685</v>
      </c>
      <c r="M4709">
        <v>6.4413705024132968E-3</v>
      </c>
      <c r="N4709">
        <v>-6.4413705024132968E-3</v>
      </c>
    </row>
    <row r="4710" spans="1:14" x14ac:dyDescent="0.45">
      <c r="A4710">
        <v>4686</v>
      </c>
      <c r="B4710">
        <v>-1.1379923025115533E-2</v>
      </c>
      <c r="C4710">
        <v>1.1379923025115533E-2</v>
      </c>
      <c r="L4710">
        <v>4686</v>
      </c>
      <c r="M4710">
        <v>1.4380615393666115E-2</v>
      </c>
      <c r="N4710">
        <v>-1.4380615393666115E-2</v>
      </c>
    </row>
    <row r="4711" spans="1:14" x14ac:dyDescent="0.45">
      <c r="A4711">
        <v>4687</v>
      </c>
      <c r="B4711">
        <v>6.099437943424932E-3</v>
      </c>
      <c r="C4711">
        <v>-6.099437943424932E-3</v>
      </c>
      <c r="L4711">
        <v>4687</v>
      </c>
      <c r="M4711">
        <v>-2.0985859531180446E-4</v>
      </c>
      <c r="N4711">
        <v>2.0985859531180446E-4</v>
      </c>
    </row>
    <row r="4712" spans="1:14" x14ac:dyDescent="0.45">
      <c r="A4712">
        <v>4688</v>
      </c>
      <c r="B4712">
        <v>3.2472667674205745E-3</v>
      </c>
      <c r="C4712">
        <v>-3.2472667674205745E-3</v>
      </c>
      <c r="L4712">
        <v>4688</v>
      </c>
      <c r="M4712">
        <v>1.6693775624581448E-3</v>
      </c>
      <c r="N4712">
        <v>-1.6693775624581448E-3</v>
      </c>
    </row>
    <row r="4713" spans="1:14" x14ac:dyDescent="0.45">
      <c r="A4713">
        <v>4689</v>
      </c>
      <c r="B4713">
        <v>4.5032687531839609E-3</v>
      </c>
      <c r="C4713">
        <v>-4.5032687531839609E-3</v>
      </c>
      <c r="L4713">
        <v>4689</v>
      </c>
      <c r="M4713">
        <v>-1.2867242587530124E-3</v>
      </c>
      <c r="N4713">
        <v>1.2867242587530124E-3</v>
      </c>
    </row>
    <row r="4714" spans="1:14" x14ac:dyDescent="0.45">
      <c r="A4714">
        <v>4690</v>
      </c>
      <c r="B4714">
        <v>-2.0616770962083773E-2</v>
      </c>
      <c r="C4714">
        <v>2.0616770962083773E-2</v>
      </c>
      <c r="L4714">
        <v>4690</v>
      </c>
      <c r="M4714">
        <v>1.6407656642496622E-2</v>
      </c>
      <c r="N4714">
        <v>-1.6407656642496622E-2</v>
      </c>
    </row>
    <row r="4715" spans="1:14" x14ac:dyDescent="0.45">
      <c r="A4715">
        <v>4691</v>
      </c>
      <c r="B4715">
        <v>-5.7307260594306048E-4</v>
      </c>
      <c r="C4715">
        <v>5.7307260594306048E-4</v>
      </c>
      <c r="L4715">
        <v>4691</v>
      </c>
      <c r="M4715">
        <v>1.2798161282661247E-4</v>
      </c>
      <c r="N4715">
        <v>-1.2798161282661247E-4</v>
      </c>
    </row>
    <row r="4716" spans="1:14" x14ac:dyDescent="0.45">
      <c r="A4716">
        <v>4692</v>
      </c>
      <c r="B4716">
        <v>1.2562614828499026E-2</v>
      </c>
      <c r="C4716">
        <v>-1.2562614828499026E-2</v>
      </c>
      <c r="L4716">
        <v>4692</v>
      </c>
      <c r="M4716">
        <v>-1.0915170190697921E-2</v>
      </c>
      <c r="N4716">
        <v>1.0915170190697921E-2</v>
      </c>
    </row>
    <row r="4717" spans="1:14" x14ac:dyDescent="0.45">
      <c r="A4717">
        <v>4693</v>
      </c>
      <c r="B4717">
        <v>8.2712747104741208E-3</v>
      </c>
      <c r="C4717">
        <v>-8.2712747104741208E-3</v>
      </c>
      <c r="L4717">
        <v>4693</v>
      </c>
      <c r="M4717">
        <v>-7.8323782914348564E-3</v>
      </c>
      <c r="N4717">
        <v>7.8323782914348564E-3</v>
      </c>
    </row>
    <row r="4718" spans="1:14" x14ac:dyDescent="0.45">
      <c r="A4718">
        <v>4694</v>
      </c>
      <c r="B4718">
        <v>2.1482650298776116E-3</v>
      </c>
      <c r="C4718">
        <v>-2.1482650298776116E-3</v>
      </c>
      <c r="L4718">
        <v>4694</v>
      </c>
      <c r="M4718">
        <v>-3.2715354815662156E-3</v>
      </c>
      <c r="N4718">
        <v>3.2715354815662156E-3</v>
      </c>
    </row>
    <row r="4719" spans="1:14" x14ac:dyDescent="0.45">
      <c r="A4719">
        <v>4695</v>
      </c>
      <c r="B4719">
        <v>-7.664250483898849E-3</v>
      </c>
      <c r="C4719">
        <v>7.664250483898849E-3</v>
      </c>
      <c r="L4719">
        <v>4695</v>
      </c>
      <c r="M4719">
        <v>3.9497989673924648E-3</v>
      </c>
      <c r="N4719">
        <v>-3.9497989673924648E-3</v>
      </c>
    </row>
    <row r="4720" spans="1:14" x14ac:dyDescent="0.45">
      <c r="A4720">
        <v>4696</v>
      </c>
      <c r="B4720">
        <v>-1.6273097427985397E-2</v>
      </c>
      <c r="C4720">
        <v>1.6273097427985397E-2</v>
      </c>
      <c r="L4720">
        <v>4696</v>
      </c>
      <c r="M4720">
        <v>1.0432107961048357E-2</v>
      </c>
      <c r="N4720">
        <v>-1.0432107961048357E-2</v>
      </c>
    </row>
    <row r="4721" spans="1:14" x14ac:dyDescent="0.45">
      <c r="A4721">
        <v>4697</v>
      </c>
      <c r="B4721">
        <v>-1.4598428113634212E-2</v>
      </c>
      <c r="C4721">
        <v>1.4598428113634212E-2</v>
      </c>
      <c r="L4721">
        <v>4697</v>
      </c>
      <c r="M4721">
        <v>8.0249964780621293E-3</v>
      </c>
      <c r="N4721">
        <v>-8.0249964780621293E-3</v>
      </c>
    </row>
    <row r="4722" spans="1:14" x14ac:dyDescent="0.45">
      <c r="A4722">
        <v>4698</v>
      </c>
      <c r="B4722">
        <v>-6.6437488704660964E-3</v>
      </c>
      <c r="C4722">
        <v>6.6437488704660964E-3</v>
      </c>
      <c r="L4722">
        <v>4698</v>
      </c>
      <c r="M4722">
        <v>9.3035210715535551E-4</v>
      </c>
      <c r="N4722">
        <v>-9.3035210715535551E-4</v>
      </c>
    </row>
    <row r="4723" spans="1:14" x14ac:dyDescent="0.45">
      <c r="A4723">
        <v>4699</v>
      </c>
      <c r="B4723">
        <v>-1.6720743434860234E-3</v>
      </c>
      <c r="C4723">
        <v>1.6720743434860234E-3</v>
      </c>
      <c r="L4723">
        <v>4699</v>
      </c>
      <c r="M4723">
        <v>-3.4615705986440768E-3</v>
      </c>
      <c r="N4723">
        <v>3.4615705986440768E-3</v>
      </c>
    </row>
    <row r="4724" spans="1:14" x14ac:dyDescent="0.45">
      <c r="A4724">
        <v>4700</v>
      </c>
      <c r="B4724">
        <v>-1.5304929230626116E-2</v>
      </c>
      <c r="C4724">
        <v>1.5304929230626116E-2</v>
      </c>
      <c r="L4724">
        <v>4700</v>
      </c>
      <c r="M4724">
        <v>7.4126611008112474E-3</v>
      </c>
      <c r="N4724">
        <v>-7.4126611008112474E-3</v>
      </c>
    </row>
    <row r="4725" spans="1:14" x14ac:dyDescent="0.45">
      <c r="A4725">
        <v>4701</v>
      </c>
      <c r="B4725">
        <v>-2.7184614679304817E-2</v>
      </c>
      <c r="C4725">
        <v>2.7184614679304817E-2</v>
      </c>
      <c r="L4725">
        <v>4701</v>
      </c>
      <c r="M4725">
        <v>1.6365426616479321E-2</v>
      </c>
      <c r="N4725">
        <v>-1.6365426616479321E-2</v>
      </c>
    </row>
    <row r="4726" spans="1:14" x14ac:dyDescent="0.45">
      <c r="A4726">
        <v>4702</v>
      </c>
      <c r="B4726">
        <v>-1.3002258923393241E-2</v>
      </c>
      <c r="C4726">
        <v>1.3002258923393241E-2</v>
      </c>
      <c r="L4726">
        <v>4702</v>
      </c>
      <c r="M4726">
        <v>4.8366295137558116E-3</v>
      </c>
      <c r="N4726">
        <v>-4.8366295137558116E-3</v>
      </c>
    </row>
    <row r="4727" spans="1:14" x14ac:dyDescent="0.45">
      <c r="A4727">
        <v>4703</v>
      </c>
      <c r="B4727">
        <v>-1.3263926003760614E-2</v>
      </c>
      <c r="C4727">
        <v>1.3263926003760614E-2</v>
      </c>
      <c r="L4727">
        <v>4703</v>
      </c>
      <c r="M4727">
        <v>4.7521694617212069E-3</v>
      </c>
      <c r="N4727">
        <v>-4.7521694617212069E-3</v>
      </c>
    </row>
    <row r="4728" spans="1:14" x14ac:dyDescent="0.45">
      <c r="A4728">
        <v>4704</v>
      </c>
      <c r="B4728">
        <v>9.3441097399803476E-3</v>
      </c>
      <c r="C4728">
        <v>-9.3441097399803476E-3</v>
      </c>
      <c r="L4728">
        <v>4704</v>
      </c>
      <c r="M4728">
        <v>-1.3702351907839864E-2</v>
      </c>
      <c r="N4728">
        <v>1.3702351907839864E-2</v>
      </c>
    </row>
    <row r="4729" spans="1:14" x14ac:dyDescent="0.45">
      <c r="A4729">
        <v>4705</v>
      </c>
      <c r="B4729">
        <v>2.2267651539878228E-3</v>
      </c>
      <c r="C4729">
        <v>-2.2267651539878228E-3</v>
      </c>
      <c r="L4729">
        <v>4705</v>
      </c>
      <c r="M4729">
        <v>-8.1279884735559714E-3</v>
      </c>
      <c r="N4729">
        <v>8.1279884735559714E-3</v>
      </c>
    </row>
    <row r="4730" spans="1:14" x14ac:dyDescent="0.45">
      <c r="A4730">
        <v>4706</v>
      </c>
      <c r="B4730">
        <v>-3.0850765774698349E-3</v>
      </c>
      <c r="C4730">
        <v>3.0850765774698349E-3</v>
      </c>
      <c r="L4730">
        <v>4706</v>
      </c>
      <c r="M4730">
        <v>-4.0105609368690049E-3</v>
      </c>
      <c r="N4730">
        <v>4.0105609368690049E-3</v>
      </c>
    </row>
    <row r="4731" spans="1:14" x14ac:dyDescent="0.45">
      <c r="A4731">
        <v>4707</v>
      </c>
      <c r="B4731">
        <v>-1.6982410515227614E-3</v>
      </c>
      <c r="C4731">
        <v>1.6982410515227614E-3</v>
      </c>
      <c r="L4731">
        <v>4707</v>
      </c>
      <c r="M4731">
        <v>-7.1355828621493698E-3</v>
      </c>
      <c r="N4731">
        <v>7.1355828621493698E-3</v>
      </c>
    </row>
    <row r="4732" spans="1:14" x14ac:dyDescent="0.45">
      <c r="A4732">
        <v>4708</v>
      </c>
      <c r="B4732">
        <v>6.5181052720127272E-3</v>
      </c>
      <c r="C4732">
        <v>-6.5181052720127272E-3</v>
      </c>
      <c r="L4732">
        <v>4708</v>
      </c>
      <c r="M4732">
        <v>-1.4736987545263768E-2</v>
      </c>
      <c r="N4732">
        <v>1.4736987545263768E-2</v>
      </c>
    </row>
    <row r="4733" spans="1:14" x14ac:dyDescent="0.45">
      <c r="A4733">
        <v>4709</v>
      </c>
      <c r="B4733">
        <v>-1.0411754827756256E-2</v>
      </c>
      <c r="C4733">
        <v>1.0411754827756256E-2</v>
      </c>
      <c r="L4733">
        <v>4709</v>
      </c>
      <c r="M4733">
        <v>-2.5113950132547762E-3</v>
      </c>
      <c r="N4733">
        <v>2.5113950132547762E-3</v>
      </c>
    </row>
    <row r="4734" spans="1:14" x14ac:dyDescent="0.45">
      <c r="A4734">
        <v>4710</v>
      </c>
      <c r="B4734">
        <v>-9.1034194259193967E-3</v>
      </c>
      <c r="C4734">
        <v>9.1034194259193967E-3</v>
      </c>
      <c r="L4734">
        <v>4710</v>
      </c>
      <c r="M4734">
        <v>-5.8053370426043504E-3</v>
      </c>
      <c r="N4734">
        <v>5.8053370426043504E-3</v>
      </c>
    </row>
    <row r="4735" spans="1:14" x14ac:dyDescent="0.45">
      <c r="A4735">
        <v>4711</v>
      </c>
      <c r="B4735">
        <v>-2.0014936677238818E-2</v>
      </c>
      <c r="C4735">
        <v>2.0014936677238818E-2</v>
      </c>
      <c r="L4735">
        <v>4711</v>
      </c>
      <c r="M4735">
        <v>2.6195531478474445E-3</v>
      </c>
      <c r="N4735">
        <v>-2.6195531478474445E-3</v>
      </c>
    </row>
    <row r="4736" spans="1:14" x14ac:dyDescent="0.45">
      <c r="A4736">
        <v>4712</v>
      </c>
      <c r="B4736">
        <v>-1.4205927493083153E-2</v>
      </c>
      <c r="C4736">
        <v>1.4205927493083153E-2</v>
      </c>
      <c r="L4736">
        <v>4712</v>
      </c>
      <c r="M4736">
        <v>-3.4193405726267749E-3</v>
      </c>
      <c r="N4736">
        <v>3.4193405726267749E-3</v>
      </c>
    </row>
    <row r="4737" spans="1:14" x14ac:dyDescent="0.45">
      <c r="A4737">
        <v>4713</v>
      </c>
      <c r="B4737">
        <v>-6.7222489945763086E-3</v>
      </c>
      <c r="C4737">
        <v>6.7222489945763086E-3</v>
      </c>
      <c r="L4737">
        <v>4713</v>
      </c>
      <c r="M4737">
        <v>-1.0176144735395128E-2</v>
      </c>
      <c r="N4737">
        <v>1.0176144735395128E-2</v>
      </c>
    </row>
    <row r="4738" spans="1:14" x14ac:dyDescent="0.45">
      <c r="A4738">
        <v>4714</v>
      </c>
      <c r="B4738">
        <v>-8.6585853892948619E-3</v>
      </c>
      <c r="C4738">
        <v>8.6585853892948619E-3</v>
      </c>
      <c r="L4738">
        <v>4714</v>
      </c>
      <c r="M4738">
        <v>-9.437119280092339E-3</v>
      </c>
      <c r="N4738">
        <v>9.437119280092339E-3</v>
      </c>
    </row>
    <row r="4739" spans="1:14" x14ac:dyDescent="0.45">
      <c r="A4739">
        <v>4715</v>
      </c>
      <c r="B4739">
        <v>3.1164332272368882E-3</v>
      </c>
      <c r="C4739">
        <v>-3.1164332272368882E-3</v>
      </c>
      <c r="L4739">
        <v>4715</v>
      </c>
      <c r="M4739">
        <v>-1.90866802250459E-2</v>
      </c>
      <c r="N4739">
        <v>1.90866802250459E-2</v>
      </c>
    </row>
    <row r="4740" spans="1:14" x14ac:dyDescent="0.45">
      <c r="A4740">
        <v>4716</v>
      </c>
      <c r="B4740">
        <v>-1.7505744675962356E-3</v>
      </c>
      <c r="C4740">
        <v>1.7505744675962356E-3</v>
      </c>
      <c r="L4740">
        <v>4716</v>
      </c>
      <c r="M4740">
        <v>-1.625726848188665E-2</v>
      </c>
      <c r="N4740">
        <v>1.625726848188665E-2</v>
      </c>
    </row>
    <row r="4741" spans="1:14" x14ac:dyDescent="0.45">
      <c r="A4741">
        <v>4717</v>
      </c>
      <c r="B4741">
        <v>-1.4284427617193366E-2</v>
      </c>
      <c r="C4741">
        <v>1.4284427617193366E-2</v>
      </c>
      <c r="L4741">
        <v>4717</v>
      </c>
      <c r="M4741">
        <v>-6.9033177190542085E-3</v>
      </c>
      <c r="N4741">
        <v>6.9033177190542085E-3</v>
      </c>
    </row>
    <row r="4742" spans="1:14" x14ac:dyDescent="0.45">
      <c r="A4742">
        <v>4718</v>
      </c>
      <c r="B4742">
        <v>-1.6822598296756877E-2</v>
      </c>
      <c r="C4742">
        <v>1.6822598296756877E-2</v>
      </c>
      <c r="L4742">
        <v>4718</v>
      </c>
      <c r="M4742">
        <v>-5.5097268604832354E-3</v>
      </c>
      <c r="N4742">
        <v>5.5097268604832354E-3</v>
      </c>
    </row>
    <row r="4743" spans="1:14" x14ac:dyDescent="0.45">
      <c r="A4743">
        <v>4719</v>
      </c>
      <c r="B4743">
        <v>-1.4179760785046415E-2</v>
      </c>
      <c r="C4743">
        <v>1.4179760785046415E-2</v>
      </c>
      <c r="L4743">
        <v>4719</v>
      </c>
      <c r="M4743">
        <v>-8.2969085776251825E-3</v>
      </c>
      <c r="N4743">
        <v>8.2969085776251825E-3</v>
      </c>
    </row>
    <row r="4744" spans="1:14" x14ac:dyDescent="0.45">
      <c r="A4744">
        <v>4720</v>
      </c>
      <c r="B4744">
        <v>-1.6639431340499715E-2</v>
      </c>
      <c r="C4744">
        <v>1.6639431340499715E-2</v>
      </c>
      <c r="L4744">
        <v>4720</v>
      </c>
      <c r="M4744">
        <v>-6.987777771088814E-3</v>
      </c>
      <c r="N4744">
        <v>6.987777771088814E-3</v>
      </c>
    </row>
    <row r="4745" spans="1:14" x14ac:dyDescent="0.45">
      <c r="A4745">
        <v>4721</v>
      </c>
      <c r="B4745">
        <v>-2.7210781387341558E-2</v>
      </c>
      <c r="C4745">
        <v>2.7210781387341558E-2</v>
      </c>
      <c r="L4745">
        <v>4721</v>
      </c>
      <c r="M4745">
        <v>1.3526523673283771E-3</v>
      </c>
      <c r="N4745">
        <v>-1.3526523673283771E-3</v>
      </c>
    </row>
    <row r="4746" spans="1:14" x14ac:dyDescent="0.45">
      <c r="A4746">
        <v>4722</v>
      </c>
      <c r="B4746">
        <v>-1.619459730387518E-2</v>
      </c>
      <c r="C4746">
        <v>1.619459730387518E-2</v>
      </c>
      <c r="L4746">
        <v>4722</v>
      </c>
      <c r="M4746">
        <v>-8.3391386036424826E-3</v>
      </c>
      <c r="N4746">
        <v>8.3391386036424826E-3</v>
      </c>
    </row>
    <row r="4747" spans="1:14" x14ac:dyDescent="0.45">
      <c r="A4747">
        <v>4723</v>
      </c>
      <c r="B4747">
        <v>-1.4807761777928108E-2</v>
      </c>
      <c r="C4747">
        <v>1.4807761777928108E-2</v>
      </c>
      <c r="L4747">
        <v>4723</v>
      </c>
      <c r="M4747">
        <v>-9.6482694101788502E-3</v>
      </c>
      <c r="N4747">
        <v>9.6482694101788502E-3</v>
      </c>
    </row>
    <row r="4748" spans="1:14" x14ac:dyDescent="0.45">
      <c r="A4748">
        <v>4724</v>
      </c>
      <c r="B4748">
        <v>-2.4463277043484145E-2</v>
      </c>
      <c r="C4748">
        <v>2.4463277043484145E-2</v>
      </c>
      <c r="L4748">
        <v>4724</v>
      </c>
      <c r="M4748">
        <v>-1.0872940164680614E-2</v>
      </c>
      <c r="N4748">
        <v>1.0872940164680614E-2</v>
      </c>
    </row>
    <row r="4749" spans="1:14" x14ac:dyDescent="0.45">
      <c r="A4749">
        <v>4725</v>
      </c>
      <c r="B4749">
        <v>-2.5483778656916901E-2</v>
      </c>
      <c r="C4749">
        <v>2.5483778656916901E-2</v>
      </c>
      <c r="L4749">
        <v>4725</v>
      </c>
      <c r="M4749">
        <v>-1.2477681153338104E-2</v>
      </c>
      <c r="N4749">
        <v>1.2477681153338104E-2</v>
      </c>
    </row>
    <row r="4750" spans="1:14" x14ac:dyDescent="0.45">
      <c r="A4750">
        <v>4726</v>
      </c>
      <c r="B4750">
        <v>3.3862315170403126E-2</v>
      </c>
      <c r="C4750">
        <v>-3.3862315170403126E-2</v>
      </c>
      <c r="L4750">
        <v>4726</v>
      </c>
      <c r="M4750">
        <v>2.7999798784246088E-2</v>
      </c>
      <c r="N4750">
        <v>-2.7999798784246088E-2</v>
      </c>
    </row>
    <row r="4751" spans="1:14" x14ac:dyDescent="0.45">
      <c r="A4751">
        <v>4727</v>
      </c>
      <c r="B4751">
        <v>4.1502993917130394E-2</v>
      </c>
      <c r="C4751">
        <v>-4.1502993917130394E-2</v>
      </c>
      <c r="L4751">
        <v>4727</v>
      </c>
      <c r="M4751">
        <v>1.729448718885997E-2</v>
      </c>
      <c r="N4751">
        <v>-1.729448718885997E-2</v>
      </c>
    </row>
    <row r="4752" spans="1:14" x14ac:dyDescent="0.45">
      <c r="A4752">
        <v>4728</v>
      </c>
      <c r="B4752">
        <v>3.1690478403353935E-2</v>
      </c>
      <c r="C4752">
        <v>-3.1690478403353935E-2</v>
      </c>
      <c r="L4752">
        <v>4728</v>
      </c>
      <c r="M4752">
        <v>2.1665294881650751E-2</v>
      </c>
      <c r="N4752">
        <v>-2.1665294881650751E-2</v>
      </c>
    </row>
    <row r="4753" spans="1:14" x14ac:dyDescent="0.45">
      <c r="A4753">
        <v>4729</v>
      </c>
      <c r="B4753">
        <v>2.5802969095088057E-2</v>
      </c>
      <c r="C4753">
        <v>0.97419703090491194</v>
      </c>
      <c r="L4753">
        <v>4729</v>
      </c>
      <c r="M4753">
        <v>2.3861256234550467E-2</v>
      </c>
      <c r="N4753">
        <v>0.97613874376544951</v>
      </c>
    </row>
    <row r="4754" spans="1:14" x14ac:dyDescent="0.45">
      <c r="A4754">
        <v>4730</v>
      </c>
      <c r="B4754">
        <v>-1.1749068907880161E-3</v>
      </c>
      <c r="C4754">
        <v>1.1749068907880161E-3</v>
      </c>
      <c r="L4754">
        <v>4730</v>
      </c>
      <c r="M4754">
        <v>4.5145189347270784E-2</v>
      </c>
      <c r="N4754">
        <v>-4.5145189347270784E-2</v>
      </c>
    </row>
    <row r="4755" spans="1:14" x14ac:dyDescent="0.45">
      <c r="A4755">
        <v>4731</v>
      </c>
      <c r="B4755">
        <v>3.5720151441011469E-2</v>
      </c>
      <c r="C4755">
        <v>-3.5720151441011469E-2</v>
      </c>
      <c r="L4755">
        <v>4731</v>
      </c>
      <c r="M4755">
        <v>1.3768280016415235E-2</v>
      </c>
      <c r="N4755">
        <v>-1.3768280016415235E-2</v>
      </c>
    </row>
    <row r="4756" spans="1:14" x14ac:dyDescent="0.45">
      <c r="A4756">
        <v>4732</v>
      </c>
      <c r="B4756">
        <v>1.2405614580278602E-2</v>
      </c>
      <c r="C4756">
        <v>-1.2405614580278602E-2</v>
      </c>
      <c r="L4756">
        <v>4732</v>
      </c>
      <c r="M4756">
        <v>3.2201686372967657E-2</v>
      </c>
      <c r="N4756">
        <v>-3.2201686372967657E-2</v>
      </c>
    </row>
    <row r="4757" spans="1:14" x14ac:dyDescent="0.45">
      <c r="A4757">
        <v>4733</v>
      </c>
      <c r="B4757">
        <v>3.1795145235500887E-2</v>
      </c>
      <c r="C4757">
        <v>-3.1795145235500887E-2</v>
      </c>
      <c r="L4757">
        <v>4733</v>
      </c>
      <c r="M4757">
        <v>1.6048701421349554E-2</v>
      </c>
      <c r="N4757">
        <v>-1.6048701421349554E-2</v>
      </c>
    </row>
    <row r="4758" spans="1:14" x14ac:dyDescent="0.45">
      <c r="A4758">
        <v>4734</v>
      </c>
      <c r="B4758">
        <v>7.0937728488209466E-3</v>
      </c>
      <c r="C4758">
        <v>-7.0937728488209466E-3</v>
      </c>
      <c r="L4758">
        <v>4734</v>
      </c>
      <c r="M4758">
        <v>3.5580088454351837E-2</v>
      </c>
      <c r="N4758">
        <v>-3.5580088454351837E-2</v>
      </c>
    </row>
    <row r="4759" spans="1:14" x14ac:dyDescent="0.45">
      <c r="A4759">
        <v>4735</v>
      </c>
      <c r="B4759">
        <v>1.9496792458234387E-2</v>
      </c>
      <c r="C4759">
        <v>-1.9496792458234387E-2</v>
      </c>
      <c r="L4759">
        <v>4735</v>
      </c>
      <c r="M4759">
        <v>2.3460070987386096E-2</v>
      </c>
      <c r="N4759">
        <v>-2.3460070987386096E-2</v>
      </c>
    </row>
    <row r="4760" spans="1:14" x14ac:dyDescent="0.45">
      <c r="A4760">
        <v>4736</v>
      </c>
      <c r="B4760">
        <v>1.6984788486707619E-2</v>
      </c>
      <c r="C4760">
        <v>-1.6984788486707619E-2</v>
      </c>
      <c r="L4760">
        <v>4736</v>
      </c>
      <c r="M4760">
        <v>2.5487112236216601E-2</v>
      </c>
      <c r="N4760">
        <v>-2.5487112236216601E-2</v>
      </c>
    </row>
    <row r="4761" spans="1:14" x14ac:dyDescent="0.45">
      <c r="A4761">
        <v>4737</v>
      </c>
      <c r="B4761">
        <v>1.8868791465352697E-2</v>
      </c>
      <c r="C4761">
        <v>-1.8868791465352697E-2</v>
      </c>
      <c r="L4761">
        <v>4737</v>
      </c>
      <c r="M4761">
        <v>2.3819026208533167E-2</v>
      </c>
      <c r="N4761">
        <v>-2.3819026208533167E-2</v>
      </c>
    </row>
    <row r="4762" spans="1:14" x14ac:dyDescent="0.45">
      <c r="A4762">
        <v>4738</v>
      </c>
      <c r="B4762">
        <v>1.4368117683033895E-2</v>
      </c>
      <c r="C4762">
        <v>-1.4368117683033895E-2</v>
      </c>
      <c r="L4762">
        <v>4738</v>
      </c>
      <c r="M4762">
        <v>2.6690667977709717E-2</v>
      </c>
      <c r="N4762">
        <v>-2.6690667977709717E-2</v>
      </c>
    </row>
    <row r="4763" spans="1:14" x14ac:dyDescent="0.45">
      <c r="A4763">
        <v>4739</v>
      </c>
      <c r="B4763">
        <v>2.384046599233277E-2</v>
      </c>
      <c r="C4763">
        <v>-2.384046599233277E-2</v>
      </c>
      <c r="L4763">
        <v>4739</v>
      </c>
      <c r="M4763">
        <v>1.78857075531022E-2</v>
      </c>
      <c r="N4763">
        <v>-1.78857075531022E-2</v>
      </c>
    </row>
    <row r="4764" spans="1:14" x14ac:dyDescent="0.45">
      <c r="A4764">
        <v>4740</v>
      </c>
      <c r="B4764">
        <v>9.6319435283844564E-3</v>
      </c>
      <c r="C4764">
        <v>-9.6319435283844564E-3</v>
      </c>
      <c r="L4764">
        <v>4740</v>
      </c>
      <c r="M4764">
        <v>2.9076664447687292E-2</v>
      </c>
      <c r="N4764">
        <v>-2.9076664447687292E-2</v>
      </c>
    </row>
    <row r="4765" spans="1:14" x14ac:dyDescent="0.45">
      <c r="A4765">
        <v>4741</v>
      </c>
      <c r="B4765">
        <v>1.3242949237454194E-2</v>
      </c>
      <c r="C4765">
        <v>-1.3242949237454194E-2</v>
      </c>
      <c r="L4765">
        <v>4741</v>
      </c>
      <c r="M4765">
        <v>2.5951642522406927E-2</v>
      </c>
      <c r="N4765">
        <v>-2.5951642522406927E-2</v>
      </c>
    </row>
    <row r="4766" spans="1:14" x14ac:dyDescent="0.45">
      <c r="A4766">
        <v>4742</v>
      </c>
      <c r="B4766">
        <v>3.1952145483721307E-2</v>
      </c>
      <c r="C4766">
        <v>-3.1952145483721307E-2</v>
      </c>
      <c r="L4766">
        <v>4742</v>
      </c>
      <c r="M4766">
        <v>1.0748833156178124E-2</v>
      </c>
      <c r="N4766">
        <v>-1.0748833156178124E-2</v>
      </c>
    </row>
    <row r="4767" spans="1:14" x14ac:dyDescent="0.45">
      <c r="A4767">
        <v>4743</v>
      </c>
      <c r="B4767">
        <v>2.433763344503078E-2</v>
      </c>
      <c r="C4767">
        <v>-2.433763344503078E-2</v>
      </c>
      <c r="L4767">
        <v>4743</v>
      </c>
      <c r="M4767">
        <v>1.6682151811609085E-2</v>
      </c>
      <c r="N4767">
        <v>-1.6682151811609085E-2</v>
      </c>
    </row>
    <row r="4768" spans="1:14" x14ac:dyDescent="0.45">
      <c r="A4768">
        <v>4744</v>
      </c>
      <c r="B4768">
        <v>1.5440952712540121E-2</v>
      </c>
      <c r="C4768">
        <v>-1.5440952712540121E-2</v>
      </c>
      <c r="L4768">
        <v>4744</v>
      </c>
      <c r="M4768">
        <v>2.3101115766239026E-2</v>
      </c>
      <c r="N4768">
        <v>-2.3101115766239026E-2</v>
      </c>
    </row>
    <row r="4769" spans="1:14" x14ac:dyDescent="0.45">
      <c r="A4769">
        <v>4745</v>
      </c>
      <c r="B4769">
        <v>2.4939467729875729E-2</v>
      </c>
      <c r="C4769">
        <v>-2.4939467729875729E-2</v>
      </c>
      <c r="L4769">
        <v>4745</v>
      </c>
      <c r="M4769">
        <v>1.5225215914012161E-2</v>
      </c>
      <c r="N4769">
        <v>-1.5225215914012161E-2</v>
      </c>
    </row>
    <row r="4770" spans="1:14" x14ac:dyDescent="0.45">
      <c r="A4770">
        <v>4746</v>
      </c>
      <c r="B4770">
        <v>3.0015809089002754E-2</v>
      </c>
      <c r="C4770">
        <v>-3.0015809089002754E-2</v>
      </c>
      <c r="L4770">
        <v>4746</v>
      </c>
      <c r="M4770">
        <v>1.108667336431654E-2</v>
      </c>
      <c r="N4770">
        <v>-1.108667336431654E-2</v>
      </c>
    </row>
    <row r="4771" spans="1:14" x14ac:dyDescent="0.45">
      <c r="A4771">
        <v>4747</v>
      </c>
      <c r="B4771">
        <v>2.1249961896695785E-2</v>
      </c>
      <c r="C4771">
        <v>-2.1249961896695785E-2</v>
      </c>
      <c r="L4771">
        <v>4747</v>
      </c>
      <c r="M4771">
        <v>1.8033512644162759E-2</v>
      </c>
      <c r="N4771">
        <v>-1.8033512644162759E-2</v>
      </c>
    </row>
    <row r="4772" spans="1:14" x14ac:dyDescent="0.45">
      <c r="A4772">
        <v>4748</v>
      </c>
      <c r="B4772">
        <v>1.7586622771552575E-2</v>
      </c>
      <c r="C4772">
        <v>-1.7586622771552575E-2</v>
      </c>
      <c r="L4772">
        <v>4748</v>
      </c>
      <c r="M4772">
        <v>1.9469333528751034E-2</v>
      </c>
      <c r="N4772">
        <v>-1.9469333528751034E-2</v>
      </c>
    </row>
    <row r="4773" spans="1:14" x14ac:dyDescent="0.45">
      <c r="A4773">
        <v>4749</v>
      </c>
      <c r="B4773">
        <v>3.5641651316901259E-2</v>
      </c>
      <c r="C4773">
        <v>-3.5641651316901259E-2</v>
      </c>
      <c r="L4773">
        <v>4749</v>
      </c>
      <c r="M4773">
        <v>4.7521694617212069E-3</v>
      </c>
      <c r="N4773">
        <v>-4.7521694617212069E-3</v>
      </c>
    </row>
    <row r="4774" spans="1:14" x14ac:dyDescent="0.45">
      <c r="A4774">
        <v>4750</v>
      </c>
      <c r="B4774">
        <v>1.9182791961793545E-2</v>
      </c>
      <c r="C4774">
        <v>-1.9182791961793545E-2</v>
      </c>
      <c r="L4774">
        <v>4750</v>
      </c>
      <c r="M4774">
        <v>1.7590097370981085E-2</v>
      </c>
      <c r="N4774">
        <v>-1.7590097370981085E-2</v>
      </c>
    </row>
    <row r="4775" spans="1:14" x14ac:dyDescent="0.45">
      <c r="A4775">
        <v>4751</v>
      </c>
      <c r="B4775">
        <v>1.9156625253756804E-2</v>
      </c>
      <c r="C4775">
        <v>-1.9156625253756804E-2</v>
      </c>
      <c r="L4775">
        <v>4751</v>
      </c>
      <c r="M4775">
        <v>1.7019992019747503E-2</v>
      </c>
      <c r="N4775">
        <v>-1.7019992019747503E-2</v>
      </c>
    </row>
    <row r="4776" spans="1:14" x14ac:dyDescent="0.45">
      <c r="A4776">
        <v>4752</v>
      </c>
      <c r="B4776">
        <v>2.0962128108291674E-2</v>
      </c>
      <c r="C4776">
        <v>-2.0962128108291674E-2</v>
      </c>
      <c r="L4776">
        <v>4752</v>
      </c>
      <c r="M4776">
        <v>1.4908490718882393E-2</v>
      </c>
      <c r="N4776">
        <v>-1.4908490718882393E-2</v>
      </c>
    </row>
    <row r="4777" spans="1:14" x14ac:dyDescent="0.45">
      <c r="A4777">
        <v>4753</v>
      </c>
      <c r="B4777">
        <v>2.2139629969944851E-2</v>
      </c>
      <c r="C4777">
        <v>-2.2139629969944851E-2</v>
      </c>
      <c r="L4777">
        <v>4753</v>
      </c>
      <c r="M4777">
        <v>1.391608510747579E-2</v>
      </c>
      <c r="N4777">
        <v>-1.391608510747579E-2</v>
      </c>
    </row>
    <row r="4778" spans="1:14" x14ac:dyDescent="0.45">
      <c r="A4778">
        <v>4754</v>
      </c>
      <c r="B4778">
        <v>3.9723657770632262E-2</v>
      </c>
      <c r="C4778">
        <v>-3.9723657770632262E-2</v>
      </c>
      <c r="L4778">
        <v>4754</v>
      </c>
      <c r="M4778">
        <v>-8.4330898557133816E-4</v>
      </c>
      <c r="N4778">
        <v>8.4330898557133816E-4</v>
      </c>
    </row>
    <row r="4779" spans="1:14" x14ac:dyDescent="0.45">
      <c r="A4779">
        <v>4755</v>
      </c>
      <c r="B4779">
        <v>2.6195469715639116E-2</v>
      </c>
      <c r="C4779">
        <v>-2.6195469715639116E-2</v>
      </c>
      <c r="L4779">
        <v>4755</v>
      </c>
      <c r="M4779">
        <v>9.3552422976071505E-3</v>
      </c>
      <c r="N4779">
        <v>-9.3552422976071505E-3</v>
      </c>
    </row>
    <row r="4780" spans="1:14" x14ac:dyDescent="0.45">
      <c r="A4780">
        <v>4756</v>
      </c>
      <c r="B4780">
        <v>2.0778961152034515E-2</v>
      </c>
      <c r="C4780">
        <v>-2.0778961152034515E-2</v>
      </c>
      <c r="L4780">
        <v>4756</v>
      </c>
      <c r="M4780">
        <v>1.336709476925086E-2</v>
      </c>
      <c r="N4780">
        <v>-1.336709476925086E-2</v>
      </c>
    </row>
    <row r="4781" spans="1:14" x14ac:dyDescent="0.45">
      <c r="A4781">
        <v>4757</v>
      </c>
      <c r="B4781">
        <v>1.5074618800025801E-2</v>
      </c>
      <c r="C4781">
        <v>-1.5074618800025801E-2</v>
      </c>
      <c r="L4781">
        <v>4757</v>
      </c>
      <c r="M4781">
        <v>1.7526752331955133E-2</v>
      </c>
      <c r="N4781">
        <v>-1.7526752331955133E-2</v>
      </c>
    </row>
    <row r="4782" spans="1:14" x14ac:dyDescent="0.45">
      <c r="A4782">
        <v>4758</v>
      </c>
      <c r="B4782">
        <v>1.7037121902781092E-2</v>
      </c>
      <c r="C4782">
        <v>-1.7037121902781092E-2</v>
      </c>
      <c r="L4782">
        <v>4758</v>
      </c>
      <c r="M4782">
        <v>1.5373021005072717E-2</v>
      </c>
      <c r="N4782">
        <v>-1.5373021005072717E-2</v>
      </c>
    </row>
    <row r="4783" spans="1:14" x14ac:dyDescent="0.45">
      <c r="A4783">
        <v>4759</v>
      </c>
      <c r="B4783">
        <v>2.3657299036075607E-2</v>
      </c>
      <c r="C4783">
        <v>-2.3657299036075607E-2</v>
      </c>
      <c r="L4783">
        <v>4759</v>
      </c>
      <c r="M4783">
        <v>9.4819323756590562E-3</v>
      </c>
      <c r="N4783">
        <v>-9.4819323756590562E-3</v>
      </c>
    </row>
    <row r="4784" spans="1:14" x14ac:dyDescent="0.45">
      <c r="A4784">
        <v>4760</v>
      </c>
      <c r="B4784">
        <v>2.8341139774651573E-2</v>
      </c>
      <c r="C4784">
        <v>-2.8341139774651573E-2</v>
      </c>
      <c r="L4784">
        <v>4760</v>
      </c>
      <c r="M4784">
        <v>5.1533547088855776E-3</v>
      </c>
      <c r="N4784">
        <v>-5.1533547088855776E-3</v>
      </c>
    </row>
    <row r="4785" spans="1:14" x14ac:dyDescent="0.45">
      <c r="A4785">
        <v>4761</v>
      </c>
      <c r="B4785">
        <v>1.6618454574193295E-2</v>
      </c>
      <c r="C4785">
        <v>-1.6618454574193295E-2</v>
      </c>
      <c r="L4785">
        <v>4761</v>
      </c>
      <c r="M4785">
        <v>1.4127235237562302E-2</v>
      </c>
      <c r="N4785">
        <v>-1.4127235237562302E-2</v>
      </c>
    </row>
    <row r="4786" spans="1:14" x14ac:dyDescent="0.45">
      <c r="A4786">
        <v>4762</v>
      </c>
      <c r="B4786">
        <v>1.3923283646409362E-2</v>
      </c>
      <c r="C4786">
        <v>-1.3923283646409362E-2</v>
      </c>
      <c r="L4786">
        <v>4762</v>
      </c>
      <c r="M4786">
        <v>1.579532126524574E-2</v>
      </c>
      <c r="N4786">
        <v>-1.579532126524574E-2</v>
      </c>
    </row>
    <row r="4787" spans="1:14" x14ac:dyDescent="0.45">
      <c r="A4787">
        <v>4763</v>
      </c>
      <c r="B4787">
        <v>2.279098570061297E-3</v>
      </c>
      <c r="C4787">
        <v>-2.279098570061297E-3</v>
      </c>
      <c r="L4787">
        <v>4763</v>
      </c>
      <c r="M4787">
        <v>2.4769201793922464E-2</v>
      </c>
      <c r="N4787">
        <v>-2.4769201793922464E-2</v>
      </c>
    </row>
    <row r="4788" spans="1:14" x14ac:dyDescent="0.45">
      <c r="A4788">
        <v>4764</v>
      </c>
      <c r="B4788">
        <v>2.7320638161218817E-2</v>
      </c>
      <c r="C4788">
        <v>-2.7320638161218817E-2</v>
      </c>
      <c r="L4788">
        <v>4764</v>
      </c>
      <c r="M4788">
        <v>3.8231088893405582E-3</v>
      </c>
      <c r="N4788">
        <v>-3.8231088893405582E-3</v>
      </c>
    </row>
    <row r="4789" spans="1:14" x14ac:dyDescent="0.45">
      <c r="A4789">
        <v>4765</v>
      </c>
      <c r="B4789">
        <v>1.9915459786822187E-2</v>
      </c>
      <c r="C4789">
        <v>-1.9915459786822187E-2</v>
      </c>
      <c r="L4789">
        <v>4765</v>
      </c>
      <c r="M4789">
        <v>9.6297374667196137E-3</v>
      </c>
      <c r="N4789">
        <v>-9.6297374667196137E-3</v>
      </c>
    </row>
    <row r="4790" spans="1:14" x14ac:dyDescent="0.45">
      <c r="A4790">
        <v>4766</v>
      </c>
      <c r="B4790">
        <v>9.3179430319436096E-3</v>
      </c>
      <c r="C4790">
        <v>-9.3179430319436096E-3</v>
      </c>
      <c r="L4790">
        <v>4766</v>
      </c>
      <c r="M4790">
        <v>1.7442292279920526E-2</v>
      </c>
      <c r="N4790">
        <v>-1.7442292279920526E-2</v>
      </c>
    </row>
    <row r="4791" spans="1:14" x14ac:dyDescent="0.45">
      <c r="A4791">
        <v>4767</v>
      </c>
      <c r="B4791">
        <v>1.8921124881426173E-2</v>
      </c>
      <c r="C4791">
        <v>-1.8921124881426173E-2</v>
      </c>
      <c r="L4791">
        <v>4767</v>
      </c>
      <c r="M4791">
        <v>9.2707822455725467E-3</v>
      </c>
      <c r="N4791">
        <v>-9.2707822455725467E-3</v>
      </c>
    </row>
    <row r="4792" spans="1:14" x14ac:dyDescent="0.45">
      <c r="A4792">
        <v>4768</v>
      </c>
      <c r="B4792">
        <v>5.0004362058819682E-3</v>
      </c>
      <c r="C4792">
        <v>-5.0004362058819682E-3</v>
      </c>
      <c r="L4792">
        <v>4768</v>
      </c>
      <c r="M4792">
        <v>1.9553793580785638E-2</v>
      </c>
      <c r="N4792">
        <v>-1.9553793580785638E-2</v>
      </c>
    </row>
    <row r="4793" spans="1:14" x14ac:dyDescent="0.45">
      <c r="A4793">
        <v>4769</v>
      </c>
      <c r="B4793">
        <v>-6.5129153302824101E-3</v>
      </c>
      <c r="C4793">
        <v>6.5129153302824101E-3</v>
      </c>
      <c r="L4793">
        <v>4769</v>
      </c>
      <c r="M4793">
        <v>2.8675479200522921E-2</v>
      </c>
      <c r="N4793">
        <v>-2.8675479200522921E-2</v>
      </c>
    </row>
    <row r="4794" spans="1:14" x14ac:dyDescent="0.45">
      <c r="A4794">
        <v>4770</v>
      </c>
      <c r="B4794">
        <v>8.9777758274660266E-3</v>
      </c>
      <c r="C4794">
        <v>-8.9777758274660266E-3</v>
      </c>
      <c r="L4794">
        <v>4770</v>
      </c>
      <c r="M4794">
        <v>1.5943126356306299E-2</v>
      </c>
      <c r="N4794">
        <v>-1.5943126356306299E-2</v>
      </c>
    </row>
    <row r="4795" spans="1:14" x14ac:dyDescent="0.45">
      <c r="A4795">
        <v>4771</v>
      </c>
      <c r="B4795">
        <v>3.0902665192001511E-3</v>
      </c>
      <c r="C4795">
        <v>-3.0902665192001511E-3</v>
      </c>
      <c r="L4795">
        <v>4771</v>
      </c>
      <c r="M4795">
        <v>2.035616407511438E-2</v>
      </c>
      <c r="N4795">
        <v>-2.035616407511438E-2</v>
      </c>
    </row>
    <row r="4796" spans="1:14" x14ac:dyDescent="0.45">
      <c r="A4796">
        <v>4772</v>
      </c>
      <c r="B4796">
        <v>9.6319435283844564E-3</v>
      </c>
      <c r="C4796">
        <v>-9.6319435283844564E-3</v>
      </c>
      <c r="L4796">
        <v>4772</v>
      </c>
      <c r="M4796">
        <v>1.3430439808276816E-2</v>
      </c>
      <c r="N4796">
        <v>-1.3430439808276816E-2</v>
      </c>
    </row>
    <row r="4797" spans="1:14" x14ac:dyDescent="0.45">
      <c r="A4797">
        <v>4773</v>
      </c>
      <c r="B4797">
        <v>2.4756300773618574E-2</v>
      </c>
      <c r="C4797">
        <v>-2.4756300773618574E-2</v>
      </c>
      <c r="L4797">
        <v>4773</v>
      </c>
      <c r="M4797">
        <v>1.2259622892764705E-3</v>
      </c>
      <c r="N4797">
        <v>-1.2259622892764705E-3</v>
      </c>
    </row>
    <row r="4798" spans="1:14" x14ac:dyDescent="0.45">
      <c r="A4798">
        <v>4774</v>
      </c>
      <c r="B4798">
        <v>1.2667281660645974E-2</v>
      </c>
      <c r="C4798">
        <v>-1.2667281660645974E-2</v>
      </c>
      <c r="L4798">
        <v>4774</v>
      </c>
      <c r="M4798">
        <v>1.0812178195204077E-2</v>
      </c>
      <c r="N4798">
        <v>-1.0812178195204077E-2</v>
      </c>
    </row>
    <row r="4799" spans="1:14" x14ac:dyDescent="0.45">
      <c r="A4799">
        <v>4775</v>
      </c>
      <c r="B4799">
        <v>1.9496792458234387E-2</v>
      </c>
      <c r="C4799">
        <v>-1.9496792458234387E-2</v>
      </c>
      <c r="L4799">
        <v>4775</v>
      </c>
      <c r="M4799">
        <v>4.2665241625222316E-3</v>
      </c>
      <c r="N4799">
        <v>-4.2665241625222316E-3</v>
      </c>
    </row>
    <row r="4800" spans="1:14" x14ac:dyDescent="0.45">
      <c r="A4800">
        <v>4776</v>
      </c>
      <c r="B4800">
        <v>8.4544416667312813E-3</v>
      </c>
      <c r="C4800">
        <v>-8.4544416667312813E-3</v>
      </c>
      <c r="L4800">
        <v>4776</v>
      </c>
      <c r="M4800">
        <v>1.3092599600138397E-2</v>
      </c>
      <c r="N4800">
        <v>-1.3092599600138397E-2</v>
      </c>
    </row>
    <row r="4801" spans="1:14" x14ac:dyDescent="0.45">
      <c r="A4801">
        <v>4777</v>
      </c>
      <c r="B4801">
        <v>2.0959316138041365E-3</v>
      </c>
      <c r="C4801">
        <v>-2.0959316138041365E-3</v>
      </c>
      <c r="L4801">
        <v>4777</v>
      </c>
      <c r="M4801">
        <v>1.7716787449032993E-2</v>
      </c>
      <c r="N4801">
        <v>-1.7716787449032993E-2</v>
      </c>
    </row>
    <row r="4802" spans="1:14" x14ac:dyDescent="0.45">
      <c r="A4802">
        <v>4778</v>
      </c>
      <c r="B4802">
        <v>1.0783278682000895E-2</v>
      </c>
      <c r="C4802">
        <v>-1.0783278682000895E-2</v>
      </c>
      <c r="L4802">
        <v>4778</v>
      </c>
      <c r="M4802">
        <v>1.0178727804944544E-2</v>
      </c>
      <c r="N4802">
        <v>-1.0178727804944544E-2</v>
      </c>
    </row>
    <row r="4803" spans="1:14" x14ac:dyDescent="0.45">
      <c r="A4803">
        <v>4779</v>
      </c>
      <c r="B4803">
        <v>2.3186298291414338E-2</v>
      </c>
      <c r="C4803">
        <v>-2.3186298291414338E-2</v>
      </c>
      <c r="L4803">
        <v>4779</v>
      </c>
      <c r="M4803">
        <v>2.2406547783357725E-5</v>
      </c>
      <c r="N4803">
        <v>-2.2406547783357725E-5</v>
      </c>
    </row>
    <row r="4804" spans="1:14" x14ac:dyDescent="0.45">
      <c r="A4804">
        <v>4780</v>
      </c>
      <c r="B4804">
        <v>-7.3007285416348301E-4</v>
      </c>
      <c r="C4804">
        <v>7.3007285416348301E-4</v>
      </c>
      <c r="L4804">
        <v>4780</v>
      </c>
      <c r="M4804">
        <v>1.9089263294595316E-2</v>
      </c>
      <c r="N4804">
        <v>-1.9089263294595316E-2</v>
      </c>
    </row>
    <row r="4805" spans="1:14" x14ac:dyDescent="0.45">
      <c r="A4805">
        <v>4781</v>
      </c>
      <c r="B4805">
        <v>-4.4195786873434326E-3</v>
      </c>
      <c r="C4805">
        <v>4.4195786873434326E-3</v>
      </c>
      <c r="L4805">
        <v>4781</v>
      </c>
      <c r="M4805">
        <v>2.1876445011737262E-2</v>
      </c>
      <c r="N4805">
        <v>-2.1876445011737262E-2</v>
      </c>
    </row>
    <row r="4806" spans="1:14" x14ac:dyDescent="0.45">
      <c r="A4806">
        <v>4782</v>
      </c>
      <c r="B4806">
        <v>1.6618454574193295E-2</v>
      </c>
      <c r="C4806">
        <v>-1.6618454574193295E-2</v>
      </c>
      <c r="L4806">
        <v>4782</v>
      </c>
      <c r="M4806">
        <v>4.6677094096866031E-3</v>
      </c>
      <c r="N4806">
        <v>-4.6677094096866031E-3</v>
      </c>
    </row>
    <row r="4807" spans="1:14" x14ac:dyDescent="0.45">
      <c r="A4807">
        <v>4783</v>
      </c>
      <c r="B4807">
        <v>7.8787740899230636E-3</v>
      </c>
      <c r="C4807">
        <v>-7.8787740899230636E-3</v>
      </c>
      <c r="L4807">
        <v>4783</v>
      </c>
      <c r="M4807">
        <v>1.0896638247238681E-2</v>
      </c>
      <c r="N4807">
        <v>-1.0896638247238681E-2</v>
      </c>
    </row>
    <row r="4808" spans="1:14" x14ac:dyDescent="0.45">
      <c r="A4808">
        <v>4784</v>
      </c>
      <c r="B4808">
        <v>8.349774834584333E-3</v>
      </c>
      <c r="C4808">
        <v>-8.349774834584333E-3</v>
      </c>
      <c r="L4808">
        <v>4784</v>
      </c>
      <c r="M4808">
        <v>1.0432107961048357E-2</v>
      </c>
      <c r="N4808">
        <v>-1.0432107961048357E-2</v>
      </c>
    </row>
    <row r="4809" spans="1:14" x14ac:dyDescent="0.45">
      <c r="A4809">
        <v>4785</v>
      </c>
      <c r="B4809">
        <v>6.3872717318290417E-3</v>
      </c>
      <c r="C4809">
        <v>-6.3872717318290417E-3</v>
      </c>
      <c r="L4809">
        <v>4785</v>
      </c>
      <c r="M4809">
        <v>1.1867928845636633E-2</v>
      </c>
      <c r="N4809">
        <v>-1.1867928845636633E-2</v>
      </c>
    </row>
    <row r="4810" spans="1:14" x14ac:dyDescent="0.45">
      <c r="A4810">
        <v>4786</v>
      </c>
      <c r="B4810">
        <v>1.2039280667764281E-2</v>
      </c>
      <c r="C4810">
        <v>-1.2039280667764281E-2</v>
      </c>
      <c r="L4810">
        <v>4786</v>
      </c>
      <c r="M4810">
        <v>5.9346101902056697E-3</v>
      </c>
      <c r="N4810">
        <v>-5.9346101902056697E-3</v>
      </c>
    </row>
    <row r="4811" spans="1:14" x14ac:dyDescent="0.45">
      <c r="A4811">
        <v>4787</v>
      </c>
      <c r="B4811">
        <v>2.2793797670863279E-2</v>
      </c>
      <c r="C4811">
        <v>-2.2793797670863279E-2</v>
      </c>
      <c r="L4811">
        <v>4787</v>
      </c>
      <c r="M4811">
        <v>-3.3137655075835193E-3</v>
      </c>
      <c r="N4811">
        <v>3.3137655075835193E-3</v>
      </c>
    </row>
    <row r="4812" spans="1:14" x14ac:dyDescent="0.45">
      <c r="A4812">
        <v>4788</v>
      </c>
      <c r="B4812">
        <v>1.1306612842735639E-2</v>
      </c>
      <c r="C4812">
        <v>-1.1306612842735639E-2</v>
      </c>
      <c r="L4812">
        <v>4788</v>
      </c>
      <c r="M4812">
        <v>5.6601150210932056E-3</v>
      </c>
      <c r="N4812">
        <v>-5.6601150210932056E-3</v>
      </c>
    </row>
    <row r="4813" spans="1:14" x14ac:dyDescent="0.45">
      <c r="A4813">
        <v>4789</v>
      </c>
      <c r="B4813">
        <v>1.1829947003470384E-2</v>
      </c>
      <c r="C4813">
        <v>-1.1829947003470384E-2</v>
      </c>
      <c r="L4813">
        <v>4789</v>
      </c>
      <c r="M4813">
        <v>4.1187190714616732E-3</v>
      </c>
      <c r="N4813">
        <v>-4.1187190714616732E-3</v>
      </c>
    </row>
    <row r="4814" spans="1:14" x14ac:dyDescent="0.45">
      <c r="A4814">
        <v>4790</v>
      </c>
      <c r="B4814">
        <v>1.0757111973964157E-2</v>
      </c>
      <c r="C4814">
        <v>-1.0757111973964157E-2</v>
      </c>
      <c r="L4814">
        <v>4790</v>
      </c>
      <c r="M4814">
        <v>4.4987893056173938E-3</v>
      </c>
      <c r="N4814">
        <v>-4.4987893056173938E-3</v>
      </c>
    </row>
    <row r="4815" spans="1:14" x14ac:dyDescent="0.45">
      <c r="A4815">
        <v>4791</v>
      </c>
      <c r="B4815">
        <v>1.1044945762368266E-2</v>
      </c>
      <c r="C4815">
        <v>-1.1044945762368266E-2</v>
      </c>
      <c r="L4815">
        <v>4791</v>
      </c>
      <c r="M4815">
        <v>2.8307032779339557E-3</v>
      </c>
      <c r="N4815">
        <v>-2.8307032779339557E-3</v>
      </c>
    </row>
    <row r="4816" spans="1:14" x14ac:dyDescent="0.45">
      <c r="A4816">
        <v>4792</v>
      </c>
      <c r="B4816">
        <v>1.6827788238487192E-2</v>
      </c>
      <c r="C4816">
        <v>-1.6827788238487192E-2</v>
      </c>
      <c r="L4816">
        <v>4792</v>
      </c>
      <c r="M4816">
        <v>-1.8568296099865907E-3</v>
      </c>
      <c r="N4816">
        <v>1.8568296099865907E-3</v>
      </c>
    </row>
    <row r="4817" spans="1:14" x14ac:dyDescent="0.45">
      <c r="A4817">
        <v>4793</v>
      </c>
      <c r="B4817">
        <v>4.5294354612206988E-3</v>
      </c>
      <c r="C4817">
        <v>-4.5294354612206988E-3</v>
      </c>
      <c r="L4817">
        <v>4793</v>
      </c>
      <c r="M4817">
        <v>7.4126611008112474E-3</v>
      </c>
      <c r="N4817">
        <v>-7.4126611008112474E-3</v>
      </c>
    </row>
    <row r="4818" spans="1:14" x14ac:dyDescent="0.45">
      <c r="A4818">
        <v>4794</v>
      </c>
      <c r="B4818">
        <v>1.1646780047213224E-2</v>
      </c>
      <c r="C4818">
        <v>-1.1646780047213224E-2</v>
      </c>
      <c r="L4818">
        <v>4794</v>
      </c>
      <c r="M4818">
        <v>6.9808696406019246E-4</v>
      </c>
      <c r="N4818">
        <v>-6.9808696406019246E-4</v>
      </c>
    </row>
    <row r="4819" spans="1:14" x14ac:dyDescent="0.45">
      <c r="A4819">
        <v>4795</v>
      </c>
      <c r="B4819">
        <v>7.7217738417026394E-3</v>
      </c>
      <c r="C4819">
        <v>-7.7217738417026394E-3</v>
      </c>
      <c r="L4819">
        <v>4795</v>
      </c>
      <c r="M4819">
        <v>3.6330737722626979E-3</v>
      </c>
      <c r="N4819">
        <v>-3.6330737722626979E-3</v>
      </c>
    </row>
    <row r="4820" spans="1:14" x14ac:dyDescent="0.45">
      <c r="A4820">
        <v>4796</v>
      </c>
      <c r="B4820">
        <v>1.3370970807387575E-3</v>
      </c>
      <c r="C4820">
        <v>-1.3370970807387575E-3</v>
      </c>
      <c r="L4820">
        <v>4796</v>
      </c>
      <c r="M4820">
        <v>8.5528718032784074E-3</v>
      </c>
      <c r="N4820">
        <v>-8.5528718032784074E-3</v>
      </c>
    </row>
    <row r="4821" spans="1:14" x14ac:dyDescent="0.45">
      <c r="A4821">
        <v>4797</v>
      </c>
      <c r="B4821">
        <v>8.7946088712088661E-3</v>
      </c>
      <c r="C4821">
        <v>-8.7946088712088661E-3</v>
      </c>
      <c r="L4821">
        <v>4797</v>
      </c>
      <c r="M4821">
        <v>1.7749526275014004E-3</v>
      </c>
      <c r="N4821">
        <v>-1.7749526275014004E-3</v>
      </c>
    </row>
    <row r="4822" spans="1:14" x14ac:dyDescent="0.45">
      <c r="A4822">
        <v>4798</v>
      </c>
      <c r="B4822">
        <v>-1.2348091222474813E-2</v>
      </c>
      <c r="C4822">
        <v>1.2348091222474813E-2</v>
      </c>
      <c r="L4822">
        <v>4798</v>
      </c>
      <c r="M4822">
        <v>1.8709193060439593E-2</v>
      </c>
      <c r="N4822">
        <v>-1.8709193060439593E-2</v>
      </c>
    </row>
    <row r="4823" spans="1:14" x14ac:dyDescent="0.45">
      <c r="A4823">
        <v>4799</v>
      </c>
      <c r="B4823">
        <v>-7.0390614612674679E-4</v>
      </c>
      <c r="C4823">
        <v>7.0390614612674679E-4</v>
      </c>
      <c r="L4823">
        <v>4799</v>
      </c>
      <c r="M4823">
        <v>6.5469455674565516E-3</v>
      </c>
      <c r="N4823">
        <v>-6.5469455674565516E-3</v>
      </c>
    </row>
    <row r="4824" spans="1:14" x14ac:dyDescent="0.45">
      <c r="A4824">
        <v>4800</v>
      </c>
      <c r="B4824">
        <v>-5.5709138409598697E-3</v>
      </c>
      <c r="C4824">
        <v>5.5709138409598697E-3</v>
      </c>
      <c r="L4824">
        <v>4800</v>
      </c>
      <c r="M4824">
        <v>9.9886926878666842E-3</v>
      </c>
      <c r="N4824">
        <v>-9.9886926878666842E-3</v>
      </c>
    </row>
    <row r="4825" spans="1:14" x14ac:dyDescent="0.45">
      <c r="A4825">
        <v>4801</v>
      </c>
      <c r="B4825">
        <v>1.638295420186266E-2</v>
      </c>
      <c r="C4825">
        <v>-1.638295420186266E-2</v>
      </c>
      <c r="L4825">
        <v>4801</v>
      </c>
      <c r="M4825">
        <v>-8.9514739808933645E-3</v>
      </c>
      <c r="N4825">
        <v>8.9514739808933645E-3</v>
      </c>
    </row>
    <row r="4826" spans="1:14" x14ac:dyDescent="0.45">
      <c r="A4826">
        <v>4802</v>
      </c>
      <c r="B4826">
        <v>-1.8552412997431839E-3</v>
      </c>
      <c r="C4826">
        <v>1.8552412997431839E-3</v>
      </c>
      <c r="L4826">
        <v>4802</v>
      </c>
      <c r="M4826">
        <v>5.0055496178250201E-3</v>
      </c>
      <c r="N4826">
        <v>-5.0055496178250201E-3</v>
      </c>
    </row>
    <row r="4827" spans="1:14" x14ac:dyDescent="0.45">
      <c r="A4827">
        <v>4803</v>
      </c>
      <c r="B4827">
        <v>6.1779380675351433E-3</v>
      </c>
      <c r="C4827">
        <v>-6.1779380675351433E-3</v>
      </c>
      <c r="L4827">
        <v>4803</v>
      </c>
      <c r="M4827">
        <v>-1.8779446229952442E-3</v>
      </c>
      <c r="N4827">
        <v>1.8779446229952442E-3</v>
      </c>
    </row>
    <row r="4828" spans="1:14" x14ac:dyDescent="0.45">
      <c r="A4828">
        <v>4804</v>
      </c>
      <c r="B4828">
        <v>-7.9520842723029561E-3</v>
      </c>
      <c r="C4828">
        <v>7.9520842723029561E-3</v>
      </c>
      <c r="L4828">
        <v>4804</v>
      </c>
      <c r="M4828">
        <v>6.8847857755949694E-3</v>
      </c>
      <c r="N4828">
        <v>-6.8847857755949694E-3</v>
      </c>
    </row>
    <row r="4829" spans="1:14" x14ac:dyDescent="0.45">
      <c r="A4829">
        <v>4805</v>
      </c>
      <c r="B4829">
        <v>8.3759415426210709E-3</v>
      </c>
      <c r="C4829">
        <v>-8.3759415426210709E-3</v>
      </c>
      <c r="L4829">
        <v>4805</v>
      </c>
      <c r="M4829">
        <v>-6.9666627580801605E-3</v>
      </c>
      <c r="N4829">
        <v>6.9666627580801605E-3</v>
      </c>
    </row>
    <row r="4830" spans="1:14" x14ac:dyDescent="0.45">
      <c r="A4830">
        <v>4806</v>
      </c>
      <c r="B4830">
        <v>-9.3650865062867659E-3</v>
      </c>
      <c r="C4830">
        <v>9.3650865062867659E-3</v>
      </c>
      <c r="L4830">
        <v>4806</v>
      </c>
      <c r="M4830">
        <v>7.1803959577160853E-3</v>
      </c>
      <c r="N4830">
        <v>-7.1803959577160853E-3</v>
      </c>
    </row>
    <row r="4831" spans="1:14" x14ac:dyDescent="0.45">
      <c r="A4831">
        <v>4807</v>
      </c>
      <c r="B4831">
        <v>4.7649358335513335E-3</v>
      </c>
      <c r="C4831">
        <v>-4.7649358335513335E-3</v>
      </c>
      <c r="L4831">
        <v>4807</v>
      </c>
      <c r="M4831">
        <v>-4.7918164181890979E-3</v>
      </c>
      <c r="N4831">
        <v>4.7918164181890979E-3</v>
      </c>
    </row>
    <row r="4832" spans="1:14" x14ac:dyDescent="0.45">
      <c r="A4832">
        <v>4808</v>
      </c>
      <c r="B4832">
        <v>2.6192657745388809E-3</v>
      </c>
      <c r="C4832">
        <v>-2.6192657745388809E-3</v>
      </c>
      <c r="L4832">
        <v>4808</v>
      </c>
      <c r="M4832">
        <v>-3.16596041652296E-3</v>
      </c>
      <c r="N4832">
        <v>3.16596041652296E-3</v>
      </c>
    </row>
    <row r="4833" spans="1:14" x14ac:dyDescent="0.45">
      <c r="A4833">
        <v>4809</v>
      </c>
      <c r="B4833">
        <v>5.7854374469840852E-3</v>
      </c>
      <c r="C4833">
        <v>-5.7854374469840852E-3</v>
      </c>
      <c r="L4833">
        <v>4809</v>
      </c>
      <c r="M4833">
        <v>-7.0722378231234178E-3</v>
      </c>
      <c r="N4833">
        <v>7.0722378231234178E-3</v>
      </c>
    </row>
    <row r="4834" spans="1:14" x14ac:dyDescent="0.45">
      <c r="A4834">
        <v>4810</v>
      </c>
      <c r="B4834">
        <v>2.279098570061297E-3</v>
      </c>
      <c r="C4834">
        <v>-2.279098570061297E-3</v>
      </c>
      <c r="L4834">
        <v>4810</v>
      </c>
      <c r="M4834">
        <v>-4.6017813011112367E-3</v>
      </c>
      <c r="N4834">
        <v>4.6017813011112367E-3</v>
      </c>
    </row>
    <row r="4835" spans="1:14" x14ac:dyDescent="0.45">
      <c r="A4835">
        <v>4811</v>
      </c>
      <c r="B4835">
        <v>4.8172692496248077E-3</v>
      </c>
      <c r="C4835">
        <v>-4.8172692496248077E-3</v>
      </c>
      <c r="L4835">
        <v>4811</v>
      </c>
      <c r="M4835">
        <v>-6.8822027060455567E-3</v>
      </c>
      <c r="N4835">
        <v>6.8822027060455567E-3</v>
      </c>
    </row>
    <row r="4836" spans="1:14" x14ac:dyDescent="0.45">
      <c r="A4836">
        <v>4812</v>
      </c>
      <c r="B4836">
        <v>-3.1112432855065712E-3</v>
      </c>
      <c r="C4836">
        <v>3.1112432855065712E-3</v>
      </c>
      <c r="L4836">
        <v>4812</v>
      </c>
      <c r="M4836">
        <v>-1.4556443628222218E-3</v>
      </c>
      <c r="N4836">
        <v>1.4556443628222218E-3</v>
      </c>
    </row>
    <row r="4837" spans="1:14" x14ac:dyDescent="0.45">
      <c r="A4837">
        <v>4813</v>
      </c>
      <c r="B4837">
        <v>7.1461062648944208E-3</v>
      </c>
      <c r="C4837">
        <v>-7.1461062648944208E-3</v>
      </c>
      <c r="L4837">
        <v>4813</v>
      </c>
      <c r="M4837">
        <v>-9.7327294622134575E-3</v>
      </c>
      <c r="N4837">
        <v>9.7327294622134575E-3</v>
      </c>
    </row>
    <row r="4838" spans="1:14" x14ac:dyDescent="0.45">
      <c r="A4838">
        <v>4814</v>
      </c>
      <c r="B4838">
        <v>-4.9952462641516503E-3</v>
      </c>
      <c r="C4838">
        <v>4.9952462641516503E-3</v>
      </c>
      <c r="L4838">
        <v>4814</v>
      </c>
      <c r="M4838">
        <v>-1.9823478233945042E-5</v>
      </c>
      <c r="N4838">
        <v>1.9823478233945042E-5</v>
      </c>
    </row>
    <row r="4839" spans="1:14" x14ac:dyDescent="0.45">
      <c r="A4839">
        <v>4815</v>
      </c>
      <c r="B4839">
        <v>-9.4435866303969798E-3</v>
      </c>
      <c r="C4839">
        <v>9.4435866303969798E-3</v>
      </c>
      <c r="L4839">
        <v>4815</v>
      </c>
      <c r="M4839">
        <v>3.3163485771329311E-3</v>
      </c>
      <c r="N4839">
        <v>-3.3163485771329311E-3</v>
      </c>
    </row>
    <row r="4840" spans="1:14" x14ac:dyDescent="0.45">
      <c r="A4840">
        <v>4816</v>
      </c>
      <c r="B4840">
        <v>-6.6960822865395706E-3</v>
      </c>
      <c r="C4840">
        <v>6.6960822865395706E-3</v>
      </c>
      <c r="L4840">
        <v>4816</v>
      </c>
      <c r="M4840">
        <v>6.3474192503423961E-4</v>
      </c>
      <c r="N4840">
        <v>-6.3474192503423961E-4</v>
      </c>
    </row>
    <row r="4841" spans="1:14" x14ac:dyDescent="0.45">
      <c r="A4841">
        <v>4817</v>
      </c>
      <c r="B4841">
        <v>-1.1170589360821636E-2</v>
      </c>
      <c r="C4841">
        <v>1.1170589360821636E-2</v>
      </c>
      <c r="L4841">
        <v>4817</v>
      </c>
      <c r="M4841">
        <v>3.6964188112886512E-3</v>
      </c>
      <c r="N4841">
        <v>-3.6964188112886512E-3</v>
      </c>
    </row>
    <row r="4842" spans="1:14" x14ac:dyDescent="0.45">
      <c r="A4842">
        <v>4818</v>
      </c>
      <c r="B4842">
        <v>-9.8360872509480387E-3</v>
      </c>
      <c r="C4842">
        <v>9.8360872509480387E-3</v>
      </c>
      <c r="L4842">
        <v>4818</v>
      </c>
      <c r="M4842">
        <v>-4.8435376442426941E-4</v>
      </c>
      <c r="N4842">
        <v>4.8435376442426941E-4</v>
      </c>
    </row>
    <row r="4843" spans="1:14" x14ac:dyDescent="0.45">
      <c r="A4843">
        <v>4819</v>
      </c>
      <c r="B4843">
        <v>5.7592707389473481E-3</v>
      </c>
      <c r="C4843">
        <v>-5.7592707389473481E-3</v>
      </c>
      <c r="L4843">
        <v>4819</v>
      </c>
      <c r="M4843">
        <v>-1.3280051647666845E-2</v>
      </c>
      <c r="N4843">
        <v>1.3280051647666845E-2</v>
      </c>
    </row>
    <row r="4844" spans="1:14" x14ac:dyDescent="0.45">
      <c r="A4844">
        <v>4820</v>
      </c>
      <c r="B4844">
        <v>-1.9596269348651024E-2</v>
      </c>
      <c r="C4844">
        <v>1.9596269348651024E-2</v>
      </c>
      <c r="L4844">
        <v>4820</v>
      </c>
      <c r="M4844">
        <v>6.1457603202921809E-3</v>
      </c>
      <c r="N4844">
        <v>-6.1457603202921809E-3</v>
      </c>
    </row>
    <row r="4845" spans="1:14" x14ac:dyDescent="0.45">
      <c r="A4845">
        <v>4821</v>
      </c>
      <c r="B4845">
        <v>1.1539301244815961E-3</v>
      </c>
      <c r="C4845">
        <v>-1.1539301244815961E-3</v>
      </c>
      <c r="L4845">
        <v>4821</v>
      </c>
      <c r="M4845">
        <v>-1.1611965619983407E-2</v>
      </c>
      <c r="N4845">
        <v>1.1611965619983407E-2</v>
      </c>
    </row>
    <row r="4846" spans="1:14" x14ac:dyDescent="0.45">
      <c r="A4846">
        <v>4822</v>
      </c>
      <c r="B4846">
        <v>-6.6437488704660964E-3</v>
      </c>
      <c r="C4846">
        <v>6.6437488704660964E-3</v>
      </c>
      <c r="L4846">
        <v>4822</v>
      </c>
      <c r="M4846">
        <v>-5.4463818214572817E-3</v>
      </c>
      <c r="N4846">
        <v>5.4463818214572817E-3</v>
      </c>
    </row>
    <row r="4847" spans="1:14" x14ac:dyDescent="0.45">
      <c r="A4847">
        <v>4823</v>
      </c>
      <c r="B4847">
        <v>-1.4676928237744422E-2</v>
      </c>
      <c r="C4847">
        <v>1.4676928237744422E-2</v>
      </c>
      <c r="L4847">
        <v>4823</v>
      </c>
      <c r="M4847">
        <v>3.1801672990447363E-4</v>
      </c>
      <c r="N4847">
        <v>-3.1801672990447363E-4</v>
      </c>
    </row>
    <row r="4848" spans="1:14" x14ac:dyDescent="0.45">
      <c r="A4848">
        <v>4824</v>
      </c>
      <c r="B4848">
        <v>-2.2919441269316651E-2</v>
      </c>
      <c r="C4848">
        <v>2.2919441269316651E-2</v>
      </c>
      <c r="L4848">
        <v>4824</v>
      </c>
      <c r="M4848">
        <v>6.6947506585171099E-3</v>
      </c>
      <c r="N4848">
        <v>-6.6947506585171099E-3</v>
      </c>
    </row>
    <row r="4849" spans="1:14" x14ac:dyDescent="0.45">
      <c r="A4849">
        <v>4825</v>
      </c>
      <c r="B4849">
        <v>4.7911025415880697E-3</v>
      </c>
      <c r="C4849">
        <v>-4.7911025415880697E-3</v>
      </c>
      <c r="L4849">
        <v>4825</v>
      </c>
      <c r="M4849">
        <v>-1.617280842985205E-2</v>
      </c>
      <c r="N4849">
        <v>1.617280842985205E-2</v>
      </c>
    </row>
    <row r="4850" spans="1:14" x14ac:dyDescent="0.45">
      <c r="A4850">
        <v>4826</v>
      </c>
      <c r="B4850">
        <v>-2.0799937918340936E-2</v>
      </c>
      <c r="C4850">
        <v>2.0799937918340936E-2</v>
      </c>
      <c r="L4850">
        <v>4826</v>
      </c>
      <c r="M4850">
        <v>3.9709139804011157E-3</v>
      </c>
      <c r="N4850">
        <v>-3.9709139804011157E-3</v>
      </c>
    </row>
    <row r="4851" spans="1:14" x14ac:dyDescent="0.45">
      <c r="A4851">
        <v>4827</v>
      </c>
      <c r="B4851">
        <v>-3.0850765774698349E-3</v>
      </c>
      <c r="C4851">
        <v>3.0850765774698349E-3</v>
      </c>
      <c r="L4851">
        <v>4827</v>
      </c>
      <c r="M4851">
        <v>-1.3955732063943679E-2</v>
      </c>
      <c r="N4851">
        <v>1.3955732063943679E-2</v>
      </c>
    </row>
    <row r="4852" spans="1:14" x14ac:dyDescent="0.45">
      <c r="A4852">
        <v>4828</v>
      </c>
      <c r="B4852">
        <v>-1.6273097427985397E-2</v>
      </c>
      <c r="C4852">
        <v>1.6273097427985397E-2</v>
      </c>
      <c r="L4852">
        <v>4828</v>
      </c>
      <c r="M4852">
        <v>-4.9396215092496537E-3</v>
      </c>
      <c r="N4852">
        <v>4.9396215092496537E-3</v>
      </c>
    </row>
    <row r="4853" spans="1:14" x14ac:dyDescent="0.45">
      <c r="A4853">
        <v>4829</v>
      </c>
      <c r="B4853">
        <v>-5.4400803007761834E-3</v>
      </c>
      <c r="C4853">
        <v>5.4400803007761834E-3</v>
      </c>
      <c r="L4853">
        <v>4829</v>
      </c>
      <c r="M4853">
        <v>-1.412465216801289E-2</v>
      </c>
      <c r="N4853">
        <v>1.412465216801289E-2</v>
      </c>
    </row>
    <row r="4854" spans="1:14" x14ac:dyDescent="0.45">
      <c r="A4854">
        <v>4830</v>
      </c>
      <c r="B4854">
        <v>-8.3445848928540168E-3</v>
      </c>
      <c r="C4854">
        <v>8.3445848928540168E-3</v>
      </c>
      <c r="L4854">
        <v>4830</v>
      </c>
      <c r="M4854">
        <v>-1.5370437935523305E-2</v>
      </c>
      <c r="N4854">
        <v>1.5370437935523305E-2</v>
      </c>
    </row>
    <row r="4855" spans="1:14" x14ac:dyDescent="0.45">
      <c r="A4855">
        <v>4831</v>
      </c>
      <c r="B4855">
        <v>-1.8575767735218268E-2</v>
      </c>
      <c r="C4855">
        <v>1.8575767735218268E-2</v>
      </c>
      <c r="L4855">
        <v>4831</v>
      </c>
      <c r="M4855">
        <v>-1.129524042485364E-2</v>
      </c>
      <c r="N4855">
        <v>1.129524042485364E-2</v>
      </c>
    </row>
    <row r="4856" spans="1:14" x14ac:dyDescent="0.45">
      <c r="A4856">
        <v>4832</v>
      </c>
      <c r="B4856">
        <v>-1.8837434815585648E-2</v>
      </c>
      <c r="C4856">
        <v>1.8837434815585648E-2</v>
      </c>
      <c r="L4856">
        <v>4832</v>
      </c>
      <c r="M4856">
        <v>-1.1126320320784432E-2</v>
      </c>
      <c r="N4856">
        <v>1.1126320320784432E-2</v>
      </c>
    </row>
    <row r="4857" spans="1:14" x14ac:dyDescent="0.45">
      <c r="A4857">
        <v>4833</v>
      </c>
      <c r="B4857">
        <v>-1.7555266121785519E-2</v>
      </c>
      <c r="C4857">
        <v>1.7555266121785519E-2</v>
      </c>
      <c r="L4857">
        <v>4833</v>
      </c>
      <c r="M4857">
        <v>-1.3765696946865819E-2</v>
      </c>
      <c r="N4857">
        <v>1.3765696946865819E-2</v>
      </c>
    </row>
    <row r="4858" spans="1:14" x14ac:dyDescent="0.45">
      <c r="A4858">
        <v>4834</v>
      </c>
      <c r="B4858">
        <v>-1.9700936180797976E-2</v>
      </c>
      <c r="C4858">
        <v>1.9700936180797976E-2</v>
      </c>
      <c r="L4858">
        <v>4834</v>
      </c>
      <c r="M4858">
        <v>-1.2963326452537074E-2</v>
      </c>
      <c r="N4858">
        <v>1.2963326452537074E-2</v>
      </c>
    </row>
    <row r="4859" spans="1:14" x14ac:dyDescent="0.45">
      <c r="A4859">
        <v>4835</v>
      </c>
      <c r="B4859">
        <v>-1.31854258796504E-2</v>
      </c>
      <c r="C4859">
        <v>1.31854258796504E-2</v>
      </c>
      <c r="L4859">
        <v>4835</v>
      </c>
      <c r="M4859">
        <v>-2.0057970823443853E-2</v>
      </c>
      <c r="N4859">
        <v>2.0057970823443853E-2</v>
      </c>
    </row>
    <row r="4860" spans="1:14" x14ac:dyDescent="0.45">
      <c r="A4860">
        <v>4836</v>
      </c>
      <c r="B4860">
        <v>3.7918154916097395E-2</v>
      </c>
      <c r="C4860">
        <v>-3.7918154916097395E-2</v>
      </c>
      <c r="L4860">
        <v>4836</v>
      </c>
      <c r="M4860">
        <v>3.2560641594114724E-2</v>
      </c>
      <c r="N4860">
        <v>-3.2560641594114724E-2</v>
      </c>
    </row>
    <row r="4861" spans="1:14" x14ac:dyDescent="0.45">
      <c r="A4861">
        <v>4837</v>
      </c>
      <c r="B4861">
        <v>2.4808634189692043E-2</v>
      </c>
      <c r="C4861">
        <v>-2.4808634189692043E-2</v>
      </c>
      <c r="L4861">
        <v>4837</v>
      </c>
      <c r="M4861">
        <v>4.1407832044739537E-2</v>
      </c>
      <c r="N4861">
        <v>-4.1407832044739537E-2</v>
      </c>
    </row>
    <row r="4862" spans="1:14" x14ac:dyDescent="0.45">
      <c r="A4862">
        <v>4838</v>
      </c>
      <c r="B4862">
        <v>4.0168491807256797E-2</v>
      </c>
      <c r="C4862">
        <v>-4.0168491807256797E-2</v>
      </c>
      <c r="L4862">
        <v>4838</v>
      </c>
      <c r="M4862">
        <v>2.4515821637818652E-2</v>
      </c>
      <c r="N4862">
        <v>-2.4515821637818652E-2</v>
      </c>
    </row>
    <row r="4863" spans="1:14" x14ac:dyDescent="0.45">
      <c r="A4863">
        <v>4839</v>
      </c>
      <c r="B4863">
        <v>4.8123171050424914E-2</v>
      </c>
      <c r="C4863">
        <v>0.95187682894957504</v>
      </c>
      <c r="L4863">
        <v>4839</v>
      </c>
      <c r="M4863">
        <v>1.7484522305937829E-2</v>
      </c>
      <c r="N4863">
        <v>0.98251547769406222</v>
      </c>
    </row>
    <row r="4864" spans="1:14" x14ac:dyDescent="0.45">
      <c r="A4864">
        <v>4840</v>
      </c>
      <c r="B4864">
        <v>3.8886323113456675E-2</v>
      </c>
      <c r="C4864">
        <v>-3.8886323113456675E-2</v>
      </c>
      <c r="L4864">
        <v>4840</v>
      </c>
      <c r="M4864">
        <v>2.2826620597126562E-2</v>
      </c>
      <c r="N4864">
        <v>-2.2826620597126562E-2</v>
      </c>
    </row>
    <row r="4865" spans="1:14" x14ac:dyDescent="0.45">
      <c r="A4865">
        <v>4841</v>
      </c>
      <c r="B4865">
        <v>2.1930296305650951E-2</v>
      </c>
      <c r="C4865">
        <v>-2.1930296305650951E-2</v>
      </c>
      <c r="L4865">
        <v>4841</v>
      </c>
      <c r="M4865">
        <v>3.2222801385976309E-2</v>
      </c>
      <c r="N4865">
        <v>-3.2222801385976309E-2</v>
      </c>
    </row>
    <row r="4866" spans="1:14" x14ac:dyDescent="0.45">
      <c r="A4866">
        <v>4842</v>
      </c>
      <c r="B4866">
        <v>3.3652981506109229E-2</v>
      </c>
      <c r="C4866">
        <v>-3.3652981506109229E-2</v>
      </c>
      <c r="L4866">
        <v>4842</v>
      </c>
      <c r="M4866">
        <v>2.1010729478382565E-2</v>
      </c>
      <c r="N4866">
        <v>-2.1010729478382565E-2</v>
      </c>
    </row>
    <row r="4867" spans="1:14" x14ac:dyDescent="0.45">
      <c r="A4867">
        <v>4843</v>
      </c>
      <c r="B4867">
        <v>1.0129110981082464E-2</v>
      </c>
      <c r="C4867">
        <v>-1.0129110981082464E-2</v>
      </c>
      <c r="L4867">
        <v>4843</v>
      </c>
      <c r="M4867">
        <v>3.809277500238132E-2</v>
      </c>
      <c r="N4867">
        <v>-3.809277500238132E-2</v>
      </c>
    </row>
    <row r="4868" spans="1:14" x14ac:dyDescent="0.45">
      <c r="A4868">
        <v>4844</v>
      </c>
      <c r="B4868">
        <v>2.2924631211046965E-2</v>
      </c>
      <c r="C4868">
        <v>-2.2924631211046965E-2</v>
      </c>
      <c r="L4868">
        <v>4844</v>
      </c>
      <c r="M4868">
        <v>2.7028508185848135E-2</v>
      </c>
      <c r="N4868">
        <v>-2.7028508185848135E-2</v>
      </c>
    </row>
    <row r="4869" spans="1:14" x14ac:dyDescent="0.45">
      <c r="A4869">
        <v>4845</v>
      </c>
      <c r="B4869">
        <v>1.9758459538601763E-2</v>
      </c>
      <c r="C4869">
        <v>-1.9758459538601763E-2</v>
      </c>
      <c r="L4869">
        <v>4845</v>
      </c>
      <c r="M4869">
        <v>2.8379869018401806E-2</v>
      </c>
      <c r="N4869">
        <v>-2.8379869018401806E-2</v>
      </c>
    </row>
    <row r="4870" spans="1:14" x14ac:dyDescent="0.45">
      <c r="A4870">
        <v>4846</v>
      </c>
      <c r="B4870">
        <v>4.5556021692574351E-3</v>
      </c>
      <c r="C4870">
        <v>-4.5556021692574351E-3</v>
      </c>
      <c r="L4870">
        <v>4846</v>
      </c>
      <c r="M4870">
        <v>3.9655285965021499E-2</v>
      </c>
      <c r="N4870">
        <v>-3.9655285965021499E-2</v>
      </c>
    </row>
    <row r="4871" spans="1:14" x14ac:dyDescent="0.45">
      <c r="A4871">
        <v>4847</v>
      </c>
      <c r="B4871">
        <v>3.6164985477636004E-2</v>
      </c>
      <c r="C4871">
        <v>-3.6164985477636004E-2</v>
      </c>
      <c r="L4871">
        <v>4847</v>
      </c>
      <c r="M4871">
        <v>1.410612022455365E-2</v>
      </c>
      <c r="N4871">
        <v>-1.410612022455365E-2</v>
      </c>
    </row>
    <row r="4872" spans="1:14" x14ac:dyDescent="0.45">
      <c r="A4872">
        <v>4848</v>
      </c>
      <c r="B4872">
        <v>3.1847478651574362E-2</v>
      </c>
      <c r="C4872">
        <v>-3.1847478651574362E-2</v>
      </c>
      <c r="L4872">
        <v>4848</v>
      </c>
      <c r="M4872">
        <v>1.7505637318946481E-2</v>
      </c>
      <c r="N4872">
        <v>-1.7505637318946481E-2</v>
      </c>
    </row>
    <row r="4873" spans="1:14" x14ac:dyDescent="0.45">
      <c r="A4873">
        <v>4849</v>
      </c>
      <c r="B4873">
        <v>2.4259133320920563E-2</v>
      </c>
      <c r="C4873">
        <v>-2.4259133320920563E-2</v>
      </c>
      <c r="L4873">
        <v>4849</v>
      </c>
      <c r="M4873">
        <v>2.3016655714204422E-2</v>
      </c>
      <c r="N4873">
        <v>-2.3016655714204422E-2</v>
      </c>
    </row>
    <row r="4874" spans="1:14" x14ac:dyDescent="0.45">
      <c r="A4874">
        <v>4850</v>
      </c>
      <c r="B4874">
        <v>1.7272622275111726E-2</v>
      </c>
      <c r="C4874">
        <v>-1.7272622275111726E-2</v>
      </c>
      <c r="L4874">
        <v>4850</v>
      </c>
      <c r="M4874">
        <v>2.6458402834614553E-2</v>
      </c>
      <c r="N4874">
        <v>-2.6458402834614553E-2</v>
      </c>
    </row>
    <row r="4875" spans="1:14" x14ac:dyDescent="0.45">
      <c r="A4875">
        <v>4851</v>
      </c>
      <c r="B4875">
        <v>3.3417481133778591E-2</v>
      </c>
      <c r="C4875">
        <v>-3.3417481133778591E-2</v>
      </c>
      <c r="L4875">
        <v>4851</v>
      </c>
      <c r="M4875">
        <v>1.3409324795268164E-2</v>
      </c>
      <c r="N4875">
        <v>-1.3409324795268164E-2</v>
      </c>
    </row>
    <row r="4876" spans="1:14" x14ac:dyDescent="0.45">
      <c r="A4876">
        <v>4852</v>
      </c>
      <c r="B4876">
        <v>3.284181355697037E-2</v>
      </c>
      <c r="C4876">
        <v>-3.284181355697037E-2</v>
      </c>
      <c r="L4876">
        <v>4852</v>
      </c>
      <c r="M4876">
        <v>1.3071484587129745E-2</v>
      </c>
      <c r="N4876">
        <v>-1.3071484587129745E-2</v>
      </c>
    </row>
    <row r="4877" spans="1:14" x14ac:dyDescent="0.45">
      <c r="A4877">
        <v>4853</v>
      </c>
      <c r="B4877">
        <v>2.4206799904847094E-2</v>
      </c>
      <c r="C4877">
        <v>-2.4206799904847094E-2</v>
      </c>
      <c r="L4877">
        <v>4853</v>
      </c>
      <c r="M4877">
        <v>1.9997208853967312E-2</v>
      </c>
      <c r="N4877">
        <v>-1.9997208853967312E-2</v>
      </c>
    </row>
    <row r="4878" spans="1:14" x14ac:dyDescent="0.45">
      <c r="A4878">
        <v>4854</v>
      </c>
      <c r="B4878">
        <v>2.6640303752263651E-2</v>
      </c>
      <c r="C4878">
        <v>-2.6640303752263651E-2</v>
      </c>
      <c r="L4878">
        <v>4854</v>
      </c>
      <c r="M4878">
        <v>1.6534346720548529E-2</v>
      </c>
      <c r="N4878">
        <v>-1.6534346720548529E-2</v>
      </c>
    </row>
    <row r="4879" spans="1:14" x14ac:dyDescent="0.45">
      <c r="A4879">
        <v>4855</v>
      </c>
      <c r="B4879">
        <v>4.2392661990379457E-2</v>
      </c>
      <c r="C4879">
        <v>-4.2392661990379457E-2</v>
      </c>
      <c r="L4879">
        <v>4855</v>
      </c>
      <c r="M4879">
        <v>3.5274987072194432E-3</v>
      </c>
      <c r="N4879">
        <v>-3.5274987072194432E-3</v>
      </c>
    </row>
    <row r="4880" spans="1:14" x14ac:dyDescent="0.45">
      <c r="A4880">
        <v>4856</v>
      </c>
      <c r="B4880">
        <v>2.3866632700369511E-2</v>
      </c>
      <c r="C4880">
        <v>-2.3866632700369511E-2</v>
      </c>
      <c r="L4880">
        <v>4856</v>
      </c>
      <c r="M4880">
        <v>1.7716787449032993E-2</v>
      </c>
      <c r="N4880">
        <v>-1.7716787449032993E-2</v>
      </c>
    </row>
    <row r="4881" spans="1:14" x14ac:dyDescent="0.45">
      <c r="A4881">
        <v>4857</v>
      </c>
      <c r="B4881">
        <v>2.0124793451116084E-2</v>
      </c>
      <c r="C4881">
        <v>-2.0124793451116084E-2</v>
      </c>
      <c r="L4881">
        <v>4857</v>
      </c>
      <c r="M4881">
        <v>2.035616407511438E-2</v>
      </c>
      <c r="N4881">
        <v>-2.035616407511438E-2</v>
      </c>
    </row>
    <row r="4882" spans="1:14" x14ac:dyDescent="0.45">
      <c r="A4882">
        <v>4858</v>
      </c>
      <c r="B4882">
        <v>1.5833453333091177E-2</v>
      </c>
      <c r="C4882">
        <v>-1.5833453333091177E-2</v>
      </c>
      <c r="L4882">
        <v>4858</v>
      </c>
      <c r="M4882">
        <v>2.3776796182515863E-2</v>
      </c>
      <c r="N4882">
        <v>-2.3776796182515863E-2</v>
      </c>
    </row>
    <row r="4883" spans="1:14" x14ac:dyDescent="0.45">
      <c r="A4883">
        <v>4859</v>
      </c>
      <c r="B4883">
        <v>3.0277476169370127E-2</v>
      </c>
      <c r="C4883">
        <v>-3.0277476169370127E-2</v>
      </c>
      <c r="L4883">
        <v>4859</v>
      </c>
      <c r="M4883">
        <v>1.163566370254147E-2</v>
      </c>
      <c r="N4883">
        <v>-1.163566370254147E-2</v>
      </c>
    </row>
    <row r="4884" spans="1:14" x14ac:dyDescent="0.45">
      <c r="A4884">
        <v>4860</v>
      </c>
      <c r="B4884">
        <v>3.4935150199909351E-2</v>
      </c>
      <c r="C4884">
        <v>-3.4935150199909351E-2</v>
      </c>
      <c r="L4884">
        <v>4860</v>
      </c>
      <c r="M4884">
        <v>7.5815812048804568E-3</v>
      </c>
      <c r="N4884">
        <v>-7.5815812048804568E-3</v>
      </c>
    </row>
    <row r="4885" spans="1:14" x14ac:dyDescent="0.45">
      <c r="A4885">
        <v>4861</v>
      </c>
      <c r="B4885">
        <v>2.1904129597614216E-2</v>
      </c>
      <c r="C4885">
        <v>-2.1904129597614216E-2</v>
      </c>
      <c r="L4885">
        <v>4861</v>
      </c>
      <c r="M4885">
        <v>1.7801247501067596E-2</v>
      </c>
      <c r="N4885">
        <v>-1.7801247501067596E-2</v>
      </c>
    </row>
    <row r="4886" spans="1:14" x14ac:dyDescent="0.45">
      <c r="A4886">
        <v>4862</v>
      </c>
      <c r="B4886">
        <v>1.0600111725743735E-2</v>
      </c>
      <c r="C4886">
        <v>-1.0600111725743735E-2</v>
      </c>
      <c r="L4886">
        <v>4862</v>
      </c>
      <c r="M4886">
        <v>2.6648437951692416E-2</v>
      </c>
      <c r="N4886">
        <v>-2.6648437951692416E-2</v>
      </c>
    </row>
    <row r="4887" spans="1:14" x14ac:dyDescent="0.45">
      <c r="A4887">
        <v>4863</v>
      </c>
      <c r="B4887">
        <v>2.0307960407373246E-2</v>
      </c>
      <c r="C4887">
        <v>-2.0307960407373246E-2</v>
      </c>
      <c r="L4887">
        <v>4863</v>
      </c>
      <c r="M4887">
        <v>1.843469789132713E-2</v>
      </c>
      <c r="N4887">
        <v>-1.843469789132713E-2</v>
      </c>
    </row>
    <row r="4888" spans="1:14" x14ac:dyDescent="0.45">
      <c r="A4888">
        <v>4864</v>
      </c>
      <c r="B4888">
        <v>1.0626278433780471E-2</v>
      </c>
      <c r="C4888">
        <v>-1.0626278433780471E-2</v>
      </c>
      <c r="L4888">
        <v>4864</v>
      </c>
      <c r="M4888">
        <v>2.582495244435502E-2</v>
      </c>
      <c r="N4888">
        <v>-2.582495244435502E-2</v>
      </c>
    </row>
    <row r="4889" spans="1:14" x14ac:dyDescent="0.45">
      <c r="A4889">
        <v>4865</v>
      </c>
      <c r="B4889">
        <v>2.9963475672929278E-2</v>
      </c>
      <c r="C4889">
        <v>-2.9963475672929278E-2</v>
      </c>
      <c r="L4889">
        <v>4865</v>
      </c>
      <c r="M4889">
        <v>9.3763573106158023E-3</v>
      </c>
      <c r="N4889">
        <v>-9.3763573106158023E-3</v>
      </c>
    </row>
    <row r="4890" spans="1:14" x14ac:dyDescent="0.45">
      <c r="A4890">
        <v>4866</v>
      </c>
      <c r="B4890">
        <v>2.4154466488773618E-2</v>
      </c>
      <c r="C4890">
        <v>-2.4154466488773618E-2</v>
      </c>
      <c r="L4890">
        <v>4866</v>
      </c>
      <c r="M4890">
        <v>1.3894970094467139E-2</v>
      </c>
      <c r="N4890">
        <v>-1.3894970094467139E-2</v>
      </c>
    </row>
    <row r="4891" spans="1:14" x14ac:dyDescent="0.45">
      <c r="A4891">
        <v>4867</v>
      </c>
      <c r="B4891">
        <v>1.7665122895662785E-2</v>
      </c>
      <c r="C4891">
        <v>-1.7665122895662785E-2</v>
      </c>
      <c r="L4891">
        <v>4867</v>
      </c>
      <c r="M4891">
        <v>1.7991282618145456E-2</v>
      </c>
      <c r="N4891">
        <v>-1.7991282618145456E-2</v>
      </c>
    </row>
    <row r="4892" spans="1:14" x14ac:dyDescent="0.45">
      <c r="A4892">
        <v>4868</v>
      </c>
      <c r="B4892">
        <v>1.4891451843768638E-2</v>
      </c>
      <c r="C4892">
        <v>-1.4891451843768638E-2</v>
      </c>
      <c r="L4892">
        <v>4868</v>
      </c>
      <c r="M4892">
        <v>1.9849403762906753E-2</v>
      </c>
      <c r="N4892">
        <v>-1.9849403762906753E-2</v>
      </c>
    </row>
    <row r="4893" spans="1:14" x14ac:dyDescent="0.45">
      <c r="A4893">
        <v>4869</v>
      </c>
      <c r="B4893">
        <v>1.2850448616903137E-2</v>
      </c>
      <c r="C4893">
        <v>-1.2850448616903137E-2</v>
      </c>
      <c r="L4893">
        <v>4869</v>
      </c>
      <c r="M4893">
        <v>2.1116304543425821E-2</v>
      </c>
      <c r="N4893">
        <v>-2.1116304543425821E-2</v>
      </c>
    </row>
    <row r="4894" spans="1:14" x14ac:dyDescent="0.45">
      <c r="A4894">
        <v>4870</v>
      </c>
      <c r="B4894">
        <v>1.5493286128613596E-2</v>
      </c>
      <c r="C4894">
        <v>-1.5493286128613596E-2</v>
      </c>
      <c r="L4894">
        <v>4870</v>
      </c>
      <c r="M4894">
        <v>1.7526752331955133E-2</v>
      </c>
      <c r="N4894">
        <v>-1.7526752331955133E-2</v>
      </c>
    </row>
    <row r="4895" spans="1:14" x14ac:dyDescent="0.45">
      <c r="A4895">
        <v>4871</v>
      </c>
      <c r="B4895">
        <v>2.7346804869255559E-2</v>
      </c>
      <c r="C4895">
        <v>-2.7346804869255559E-2</v>
      </c>
      <c r="L4895">
        <v>4871</v>
      </c>
      <c r="M4895">
        <v>7.7716163219583162E-3</v>
      </c>
      <c r="N4895">
        <v>-7.7716163219583162E-3</v>
      </c>
    </row>
    <row r="4896" spans="1:14" x14ac:dyDescent="0.45">
      <c r="A4896">
        <v>4872</v>
      </c>
      <c r="B4896">
        <v>2.0150960159152818E-2</v>
      </c>
      <c r="C4896">
        <v>-2.0150960159152818E-2</v>
      </c>
      <c r="L4896">
        <v>4872</v>
      </c>
      <c r="M4896">
        <v>1.1762353780593378E-2</v>
      </c>
      <c r="N4896">
        <v>-1.1762353780593378E-2</v>
      </c>
    </row>
    <row r="4897" spans="1:14" x14ac:dyDescent="0.45">
      <c r="A4897">
        <v>4873</v>
      </c>
      <c r="B4897">
        <v>9.5272766962375081E-3</v>
      </c>
      <c r="C4897">
        <v>-9.5272766962375081E-3</v>
      </c>
      <c r="L4897">
        <v>4873</v>
      </c>
      <c r="M4897">
        <v>1.8202432748231967E-2</v>
      </c>
      <c r="N4897">
        <v>-1.8202432748231967E-2</v>
      </c>
    </row>
    <row r="4898" spans="1:14" x14ac:dyDescent="0.45">
      <c r="A4898">
        <v>4874</v>
      </c>
      <c r="B4898">
        <v>1.6958621778670878E-2</v>
      </c>
      <c r="C4898">
        <v>-1.6958621778670878E-2</v>
      </c>
      <c r="L4898">
        <v>4874</v>
      </c>
      <c r="M4898">
        <v>1.1741238767584726E-2</v>
      </c>
      <c r="N4898">
        <v>-1.1741238767584726E-2</v>
      </c>
    </row>
    <row r="4899" spans="1:14" x14ac:dyDescent="0.45">
      <c r="A4899">
        <v>4875</v>
      </c>
      <c r="B4899">
        <v>1.6068953705421815E-2</v>
      </c>
      <c r="C4899">
        <v>-1.6068953705421815E-2</v>
      </c>
      <c r="L4899">
        <v>4875</v>
      </c>
      <c r="M4899">
        <v>1.2036848949705841E-2</v>
      </c>
      <c r="N4899">
        <v>-1.2036848949705841E-2</v>
      </c>
    </row>
    <row r="4900" spans="1:14" x14ac:dyDescent="0.45">
      <c r="A4900">
        <v>4876</v>
      </c>
      <c r="B4900">
        <v>1.2222447624021443E-2</v>
      </c>
      <c r="C4900">
        <v>-1.2222447624021443E-2</v>
      </c>
      <c r="L4900">
        <v>4876</v>
      </c>
      <c r="M4900">
        <v>1.3747165003406583E-2</v>
      </c>
      <c r="N4900">
        <v>-1.3747165003406583E-2</v>
      </c>
    </row>
    <row r="4901" spans="1:14" x14ac:dyDescent="0.45">
      <c r="A4901">
        <v>4877</v>
      </c>
      <c r="B4901">
        <v>9.4459646018769938E-4</v>
      </c>
      <c r="C4901">
        <v>-9.4459646018769938E-4</v>
      </c>
      <c r="L4901">
        <v>4877</v>
      </c>
      <c r="M4901">
        <v>2.1791984959702655E-2</v>
      </c>
      <c r="N4901">
        <v>-2.1791984959702655E-2</v>
      </c>
    </row>
    <row r="4902" spans="1:14" x14ac:dyDescent="0.45">
      <c r="A4902">
        <v>4878</v>
      </c>
      <c r="B4902">
        <v>2.7948639154100514E-2</v>
      </c>
      <c r="C4902">
        <v>-2.7948639154100514E-2</v>
      </c>
      <c r="L4902">
        <v>4878</v>
      </c>
      <c r="M4902">
        <v>-8.2219397256268634E-4</v>
      </c>
      <c r="N4902">
        <v>8.2219397256268634E-4</v>
      </c>
    </row>
    <row r="4903" spans="1:14" x14ac:dyDescent="0.45">
      <c r="A4903">
        <v>4879</v>
      </c>
      <c r="B4903">
        <v>1.8711791217132272E-2</v>
      </c>
      <c r="C4903">
        <v>-1.8711791217132272E-2</v>
      </c>
      <c r="L4903">
        <v>4879</v>
      </c>
      <c r="M4903">
        <v>5.871265151179716E-3</v>
      </c>
      <c r="N4903">
        <v>-5.871265151179716E-3</v>
      </c>
    </row>
    <row r="4904" spans="1:14" x14ac:dyDescent="0.45">
      <c r="A4904">
        <v>4880</v>
      </c>
      <c r="B4904">
        <v>7.3816066372250555E-3</v>
      </c>
      <c r="C4904">
        <v>-7.3816066372250555E-3</v>
      </c>
      <c r="L4904">
        <v>4880</v>
      </c>
      <c r="M4904">
        <v>1.4085005211545001E-2</v>
      </c>
      <c r="N4904">
        <v>-1.4085005211545001E-2</v>
      </c>
    </row>
    <row r="4905" spans="1:14" x14ac:dyDescent="0.45">
      <c r="A4905">
        <v>4881</v>
      </c>
      <c r="B4905">
        <v>1.5650286376834018E-2</v>
      </c>
      <c r="C4905">
        <v>-1.5650286376834018E-2</v>
      </c>
      <c r="L4905">
        <v>4881</v>
      </c>
      <c r="M4905">
        <v>5.8079201121537631E-3</v>
      </c>
      <c r="N4905">
        <v>-5.8079201121537631E-3</v>
      </c>
    </row>
    <row r="4906" spans="1:14" x14ac:dyDescent="0.45">
      <c r="A4906">
        <v>4882</v>
      </c>
      <c r="B4906">
        <v>1.2222447624021443E-2</v>
      </c>
      <c r="C4906">
        <v>-1.2222447624021443E-2</v>
      </c>
      <c r="L4906">
        <v>4882</v>
      </c>
      <c r="M4906">
        <v>8.1516865561140368E-3</v>
      </c>
      <c r="N4906">
        <v>-8.1516865561140368E-3</v>
      </c>
    </row>
    <row r="4907" spans="1:14" x14ac:dyDescent="0.45">
      <c r="A4907">
        <v>4883</v>
      </c>
      <c r="B4907">
        <v>8.716108747098654E-3</v>
      </c>
      <c r="C4907">
        <v>-8.716108747098654E-3</v>
      </c>
      <c r="L4907">
        <v>4883</v>
      </c>
      <c r="M4907">
        <v>1.0601028065117566E-2</v>
      </c>
      <c r="N4907">
        <v>-1.0601028065117566E-2</v>
      </c>
    </row>
    <row r="4908" spans="1:14" x14ac:dyDescent="0.45">
      <c r="A4908">
        <v>4884</v>
      </c>
      <c r="B4908">
        <v>1.413261731070326E-2</v>
      </c>
      <c r="C4908">
        <v>-1.413261731070326E-2</v>
      </c>
      <c r="L4908">
        <v>4884</v>
      </c>
      <c r="M4908">
        <v>5.7234600601191584E-3</v>
      </c>
      <c r="N4908">
        <v>-5.7234600601191584E-3</v>
      </c>
    </row>
    <row r="4909" spans="1:14" x14ac:dyDescent="0.45">
      <c r="A4909">
        <v>4885</v>
      </c>
      <c r="B4909">
        <v>1.196078054365407E-2</v>
      </c>
      <c r="C4909">
        <v>-1.196078054365407E-2</v>
      </c>
      <c r="L4909">
        <v>4885</v>
      </c>
      <c r="M4909">
        <v>7.4760061398372012E-3</v>
      </c>
      <c r="N4909">
        <v>-7.4760061398372012E-3</v>
      </c>
    </row>
    <row r="4910" spans="1:14" x14ac:dyDescent="0.45">
      <c r="A4910">
        <v>4886</v>
      </c>
      <c r="B4910">
        <v>7.3554399291883184E-3</v>
      </c>
      <c r="C4910">
        <v>-7.3554399291883184E-3</v>
      </c>
      <c r="L4910">
        <v>4886</v>
      </c>
      <c r="M4910">
        <v>1.0558798039100264E-2</v>
      </c>
      <c r="N4910">
        <v>-1.0558798039100264E-2</v>
      </c>
    </row>
    <row r="4911" spans="1:14" x14ac:dyDescent="0.45">
      <c r="A4911">
        <v>4887</v>
      </c>
      <c r="B4911">
        <v>1.2745781784756187E-2</v>
      </c>
      <c r="C4911">
        <v>-1.2745781784756187E-2</v>
      </c>
      <c r="L4911">
        <v>4887</v>
      </c>
      <c r="M4911">
        <v>6.12464530728353E-3</v>
      </c>
      <c r="N4911">
        <v>-6.12464530728353E-3</v>
      </c>
    </row>
    <row r="4912" spans="1:14" x14ac:dyDescent="0.45">
      <c r="A4912">
        <v>4888</v>
      </c>
      <c r="B4912">
        <v>1.1542113215066273E-2</v>
      </c>
      <c r="C4912">
        <v>-1.1542113215066273E-2</v>
      </c>
      <c r="L4912">
        <v>4888</v>
      </c>
      <c r="M4912">
        <v>6.6314056194911562E-3</v>
      </c>
      <c r="N4912">
        <v>-6.6314056194911562E-3</v>
      </c>
    </row>
    <row r="4913" spans="1:14" x14ac:dyDescent="0.45">
      <c r="A4913">
        <v>4889</v>
      </c>
      <c r="B4913">
        <v>1.860431241473501E-3</v>
      </c>
      <c r="C4913">
        <v>-1.860431241473501E-3</v>
      </c>
      <c r="L4913">
        <v>4889</v>
      </c>
      <c r="M4913">
        <v>1.4253925315614209E-2</v>
      </c>
      <c r="N4913">
        <v>-1.4253925315614209E-2</v>
      </c>
    </row>
    <row r="4914" spans="1:14" x14ac:dyDescent="0.45">
      <c r="A4914">
        <v>4890</v>
      </c>
      <c r="B4914">
        <v>1.6644621282230033E-2</v>
      </c>
      <c r="C4914">
        <v>-1.6644621282230033E-2</v>
      </c>
      <c r="L4914">
        <v>4890</v>
      </c>
      <c r="M4914">
        <v>2.2817129397090267E-3</v>
      </c>
      <c r="N4914">
        <v>-2.2817129397090267E-3</v>
      </c>
    </row>
    <row r="4915" spans="1:14" x14ac:dyDescent="0.45">
      <c r="A4915">
        <v>4891</v>
      </c>
      <c r="B4915">
        <v>1.5807286625054442E-2</v>
      </c>
      <c r="C4915">
        <v>-1.5807286625054442E-2</v>
      </c>
      <c r="L4915">
        <v>4891</v>
      </c>
      <c r="M4915">
        <v>2.6828981868733982E-3</v>
      </c>
      <c r="N4915">
        <v>-2.6828981868733982E-3</v>
      </c>
    </row>
    <row r="4916" spans="1:14" x14ac:dyDescent="0.45">
      <c r="A4916">
        <v>4892</v>
      </c>
      <c r="B4916">
        <v>2.2558297298532648E-2</v>
      </c>
      <c r="C4916">
        <v>-2.2558297298532648E-2</v>
      </c>
      <c r="L4916">
        <v>4892</v>
      </c>
      <c r="M4916">
        <v>-3.16596041652296E-3</v>
      </c>
      <c r="N4916">
        <v>3.16596041652296E-3</v>
      </c>
    </row>
    <row r="4917" spans="1:14" x14ac:dyDescent="0.45">
      <c r="A4917">
        <v>4893</v>
      </c>
      <c r="B4917">
        <v>3.3781003076042608E-3</v>
      </c>
      <c r="C4917">
        <v>-3.3781003076042608E-3</v>
      </c>
      <c r="L4917">
        <v>4893</v>
      </c>
      <c r="M4917">
        <v>1.163566370254147E-2</v>
      </c>
      <c r="N4917">
        <v>-1.163566370254147E-2</v>
      </c>
    </row>
    <row r="4918" spans="1:14" x14ac:dyDescent="0.45">
      <c r="A4918">
        <v>4894</v>
      </c>
      <c r="B4918">
        <v>-1.122573474714542E-3</v>
      </c>
      <c r="C4918">
        <v>1.122573474714542E-3</v>
      </c>
      <c r="L4918">
        <v>4894</v>
      </c>
      <c r="M4918">
        <v>1.4253925315614209E-2</v>
      </c>
      <c r="N4918">
        <v>-1.4253925315614209E-2</v>
      </c>
    </row>
    <row r="4919" spans="1:14" x14ac:dyDescent="0.45">
      <c r="A4919">
        <v>4895</v>
      </c>
      <c r="B4919">
        <v>7.6142950393053802E-4</v>
      </c>
      <c r="C4919">
        <v>-7.6142950393053802E-4</v>
      </c>
      <c r="L4919">
        <v>4895</v>
      </c>
      <c r="M4919">
        <v>1.2522494248904817E-2</v>
      </c>
      <c r="N4919">
        <v>-1.2522494248904817E-2</v>
      </c>
    </row>
    <row r="4920" spans="1:14" x14ac:dyDescent="0.45">
      <c r="A4920">
        <v>4896</v>
      </c>
      <c r="B4920">
        <v>-9.3940651845738146E-4</v>
      </c>
      <c r="C4920">
        <v>9.3940651845738146E-4</v>
      </c>
      <c r="L4920">
        <v>4896</v>
      </c>
      <c r="M4920">
        <v>1.3409324795268164E-2</v>
      </c>
      <c r="N4920">
        <v>-1.3409324795268164E-2</v>
      </c>
    </row>
    <row r="4921" spans="1:14" x14ac:dyDescent="0.45">
      <c r="A4921">
        <v>4897</v>
      </c>
      <c r="B4921">
        <v>-8.0305843964131682E-3</v>
      </c>
      <c r="C4921">
        <v>8.0305843964131682E-3</v>
      </c>
      <c r="L4921">
        <v>4897</v>
      </c>
      <c r="M4921">
        <v>1.9047033268578012E-2</v>
      </c>
      <c r="N4921">
        <v>-1.9047033268578012E-2</v>
      </c>
    </row>
    <row r="4922" spans="1:14" x14ac:dyDescent="0.45">
      <c r="A4922">
        <v>4898</v>
      </c>
      <c r="B4922">
        <v>1.1306612842735639E-2</v>
      </c>
      <c r="C4922">
        <v>-1.1306612842735639E-2</v>
      </c>
      <c r="L4922">
        <v>4898</v>
      </c>
      <c r="M4922">
        <v>3.4219236421761867E-3</v>
      </c>
      <c r="N4922">
        <v>-3.4219236421761867E-3</v>
      </c>
    </row>
    <row r="4923" spans="1:14" x14ac:dyDescent="0.45">
      <c r="A4923">
        <v>4899</v>
      </c>
      <c r="B4923">
        <v>-6.9577493669069432E-3</v>
      </c>
      <c r="C4923">
        <v>6.9577493669069432E-3</v>
      </c>
      <c r="L4923">
        <v>4899</v>
      </c>
      <c r="M4923">
        <v>1.8033512644162759E-2</v>
      </c>
      <c r="N4923">
        <v>-1.8033512644162759E-2</v>
      </c>
    </row>
    <row r="4924" spans="1:14" x14ac:dyDescent="0.45">
      <c r="A4924">
        <v>4900</v>
      </c>
      <c r="B4924">
        <v>5.6022704907269238E-3</v>
      </c>
      <c r="C4924">
        <v>-5.6022704907269238E-3</v>
      </c>
      <c r="L4924">
        <v>4900</v>
      </c>
      <c r="M4924">
        <v>7.7716163219583162E-3</v>
      </c>
      <c r="N4924">
        <v>-7.7716163219583162E-3</v>
      </c>
    </row>
    <row r="4925" spans="1:14" x14ac:dyDescent="0.45">
      <c r="A4925">
        <v>4901</v>
      </c>
      <c r="B4925">
        <v>4.2126229945295413E-4</v>
      </c>
      <c r="C4925">
        <v>-4.2126229945295413E-4</v>
      </c>
      <c r="L4925">
        <v>4901</v>
      </c>
      <c r="M4925">
        <v>1.1530088637498215E-2</v>
      </c>
      <c r="N4925">
        <v>-1.1530088637498215E-2</v>
      </c>
    </row>
    <row r="4926" spans="1:14" x14ac:dyDescent="0.45">
      <c r="A4926">
        <v>4902</v>
      </c>
      <c r="B4926">
        <v>1.0155277689119202E-2</v>
      </c>
      <c r="C4926">
        <v>-1.0155277689119202E-2</v>
      </c>
      <c r="L4926">
        <v>4902</v>
      </c>
      <c r="M4926">
        <v>3.2741185511156292E-3</v>
      </c>
      <c r="N4926">
        <v>-3.2741185511156292E-3</v>
      </c>
    </row>
    <row r="4927" spans="1:14" x14ac:dyDescent="0.45">
      <c r="A4927">
        <v>4903</v>
      </c>
      <c r="B4927">
        <v>7.2246063890046321E-3</v>
      </c>
      <c r="C4927">
        <v>-7.2246063890046321E-3</v>
      </c>
      <c r="L4927">
        <v>4903</v>
      </c>
      <c r="M4927">
        <v>5.2589297739288332E-3</v>
      </c>
      <c r="N4927">
        <v>-5.2589297739288332E-3</v>
      </c>
    </row>
    <row r="4928" spans="1:14" x14ac:dyDescent="0.45">
      <c r="A4928">
        <v>4904</v>
      </c>
      <c r="B4928">
        <v>-4.2625784391230083E-3</v>
      </c>
      <c r="C4928">
        <v>4.2625784391230083E-3</v>
      </c>
      <c r="L4928">
        <v>4904</v>
      </c>
      <c r="M4928">
        <v>1.336709476925086E-2</v>
      </c>
      <c r="N4928">
        <v>-1.336709476925086E-2</v>
      </c>
    </row>
    <row r="4929" spans="1:14" x14ac:dyDescent="0.45">
      <c r="A4929">
        <v>4905</v>
      </c>
      <c r="B4929">
        <v>-4.8382460159312277E-3</v>
      </c>
      <c r="C4929">
        <v>4.8382460159312277E-3</v>
      </c>
      <c r="L4929">
        <v>4905</v>
      </c>
      <c r="M4929">
        <v>1.294479450907784E-2</v>
      </c>
      <c r="N4929">
        <v>-1.294479450907784E-2</v>
      </c>
    </row>
    <row r="4930" spans="1:14" x14ac:dyDescent="0.45">
      <c r="A4930">
        <v>4906</v>
      </c>
      <c r="B4930">
        <v>3.8229343442287935E-3</v>
      </c>
      <c r="C4930">
        <v>-3.8229343442287935E-3</v>
      </c>
      <c r="L4930">
        <v>4906</v>
      </c>
      <c r="M4930">
        <v>5.5123099300326481E-3</v>
      </c>
      <c r="N4930">
        <v>-5.5123099300326481E-3</v>
      </c>
    </row>
    <row r="4931" spans="1:14" x14ac:dyDescent="0.45">
      <c r="A4931">
        <v>4907</v>
      </c>
      <c r="B4931">
        <v>9.9721107328620412E-3</v>
      </c>
      <c r="C4931">
        <v>-9.9721107328620412E-3</v>
      </c>
      <c r="L4931">
        <v>4907</v>
      </c>
      <c r="M4931">
        <v>1.7021163884391524E-4</v>
      </c>
      <c r="N4931">
        <v>-1.7021163884391524E-4</v>
      </c>
    </row>
    <row r="4932" spans="1:14" x14ac:dyDescent="0.45">
      <c r="A4932">
        <v>4908</v>
      </c>
      <c r="B4932">
        <v>1.1882280419543858E-2</v>
      </c>
      <c r="C4932">
        <v>-1.1882280419543858E-2</v>
      </c>
      <c r="L4932">
        <v>4908</v>
      </c>
      <c r="M4932">
        <v>-1.8568296099865907E-3</v>
      </c>
      <c r="N4932">
        <v>1.8568296099865907E-3</v>
      </c>
    </row>
    <row r="4933" spans="1:14" x14ac:dyDescent="0.45">
      <c r="A4933">
        <v>4909</v>
      </c>
      <c r="B4933">
        <v>8.0096076301067499E-3</v>
      </c>
      <c r="C4933">
        <v>-8.0096076301067499E-3</v>
      </c>
      <c r="L4933">
        <v>4909</v>
      </c>
      <c r="M4933">
        <v>-2.9431864734640913E-4</v>
      </c>
      <c r="N4933">
        <v>2.9431864734640913E-4</v>
      </c>
    </row>
    <row r="4934" spans="1:14" x14ac:dyDescent="0.45">
      <c r="A4934">
        <v>4910</v>
      </c>
      <c r="B4934">
        <v>9.4749432801640339E-3</v>
      </c>
      <c r="C4934">
        <v>-9.4749432801640339E-3</v>
      </c>
      <c r="L4934">
        <v>4910</v>
      </c>
      <c r="M4934">
        <v>-1.5612194278654757E-3</v>
      </c>
      <c r="N4934">
        <v>1.5612194278654757E-3</v>
      </c>
    </row>
    <row r="4935" spans="1:14" x14ac:dyDescent="0.45">
      <c r="A4935">
        <v>4911</v>
      </c>
      <c r="B4935">
        <v>-1.2531258178731972E-2</v>
      </c>
      <c r="C4935">
        <v>1.2531258178731972E-2</v>
      </c>
      <c r="L4935">
        <v>4911</v>
      </c>
      <c r="M4935">
        <v>1.4338385367648813E-2</v>
      </c>
      <c r="N4935">
        <v>-1.4338385367648813E-2</v>
      </c>
    </row>
    <row r="4936" spans="1:14" x14ac:dyDescent="0.45">
      <c r="A4936">
        <v>4912</v>
      </c>
      <c r="B4936">
        <v>-6.3559150820619876E-3</v>
      </c>
      <c r="C4936">
        <v>6.3559150820619876E-3</v>
      </c>
      <c r="L4936">
        <v>4912</v>
      </c>
      <c r="M4936">
        <v>9.3130122715898486E-3</v>
      </c>
      <c r="N4936">
        <v>-9.3130122715898486E-3</v>
      </c>
    </row>
    <row r="4937" spans="1:14" x14ac:dyDescent="0.45">
      <c r="A4937">
        <v>4913</v>
      </c>
      <c r="B4937">
        <v>-4.160723577226362E-4</v>
      </c>
      <c r="C4937">
        <v>4.160723577226362E-4</v>
      </c>
      <c r="L4937">
        <v>4913</v>
      </c>
      <c r="M4937">
        <v>2.9573933559858623E-3</v>
      </c>
      <c r="N4937">
        <v>-2.9573933559858623E-3</v>
      </c>
    </row>
    <row r="4938" spans="1:14" x14ac:dyDescent="0.45">
      <c r="A4938">
        <v>4914</v>
      </c>
      <c r="B4938">
        <v>1.478678501162169E-2</v>
      </c>
      <c r="C4938">
        <v>-1.478678501162169E-2</v>
      </c>
      <c r="L4938">
        <v>4914</v>
      </c>
      <c r="M4938">
        <v>-9.3526592280577386E-3</v>
      </c>
      <c r="N4938">
        <v>9.3526592280577386E-3</v>
      </c>
    </row>
    <row r="4939" spans="1:14" x14ac:dyDescent="0.45">
      <c r="A4939">
        <v>4915</v>
      </c>
      <c r="B4939">
        <v>-1.0964067666778057E-3</v>
      </c>
      <c r="C4939">
        <v>1.0964067666778057E-3</v>
      </c>
      <c r="L4939">
        <v>4915</v>
      </c>
      <c r="M4939">
        <v>2.6406681608560963E-3</v>
      </c>
      <c r="N4939">
        <v>-2.6406681608560963E-3</v>
      </c>
    </row>
    <row r="4940" spans="1:14" x14ac:dyDescent="0.45">
      <c r="A4940">
        <v>4916</v>
      </c>
      <c r="B4940">
        <v>-1.0440733506043298E-3</v>
      </c>
      <c r="C4940">
        <v>1.0440733506043298E-3</v>
      </c>
      <c r="L4940">
        <v>4916</v>
      </c>
      <c r="M4940">
        <v>2.0283327836052136E-3</v>
      </c>
      <c r="N4940">
        <v>-2.0283327836052136E-3</v>
      </c>
    </row>
    <row r="4941" spans="1:14" x14ac:dyDescent="0.45">
      <c r="A4941">
        <v>4917</v>
      </c>
      <c r="B4941">
        <v>-9.5744201705806661E-3</v>
      </c>
      <c r="C4941">
        <v>9.5744201705806661E-3</v>
      </c>
      <c r="L4941">
        <v>4917</v>
      </c>
      <c r="M4941">
        <v>8.6162168423043611E-3</v>
      </c>
      <c r="N4941">
        <v>-8.6162168423043611E-3</v>
      </c>
    </row>
    <row r="4942" spans="1:14" x14ac:dyDescent="0.45">
      <c r="A4942">
        <v>4918</v>
      </c>
      <c r="B4942">
        <v>-5.5447471329231317E-3</v>
      </c>
      <c r="C4942">
        <v>5.5447471329231317E-3</v>
      </c>
      <c r="L4942">
        <v>4918</v>
      </c>
      <c r="M4942">
        <v>5.3222748129547869E-3</v>
      </c>
      <c r="N4942">
        <v>-5.3222748129547869E-3</v>
      </c>
    </row>
    <row r="4943" spans="1:14" x14ac:dyDescent="0.45">
      <c r="A4943">
        <v>4919</v>
      </c>
      <c r="B4943">
        <v>9.7104436524946686E-3</v>
      </c>
      <c r="C4943">
        <v>-9.7104436524946686E-3</v>
      </c>
      <c r="L4943">
        <v>4919</v>
      </c>
      <c r="M4943">
        <v>-7.6423431743569978E-3</v>
      </c>
      <c r="N4943">
        <v>7.6423431743569978E-3</v>
      </c>
    </row>
    <row r="4944" spans="1:14" x14ac:dyDescent="0.45">
      <c r="A4944">
        <v>4920</v>
      </c>
      <c r="B4944">
        <v>-3.1635767015800453E-3</v>
      </c>
      <c r="C4944">
        <v>3.1635767015800453E-3</v>
      </c>
      <c r="L4944">
        <v>4920</v>
      </c>
      <c r="M4944">
        <v>2.5773231218301426E-3</v>
      </c>
      <c r="N4944">
        <v>-2.5773231218301426E-3</v>
      </c>
    </row>
    <row r="4945" spans="1:14" x14ac:dyDescent="0.45">
      <c r="A4945">
        <v>4921</v>
      </c>
      <c r="B4945">
        <v>4.9219360817717561E-3</v>
      </c>
      <c r="C4945">
        <v>-4.9219360817717561E-3</v>
      </c>
      <c r="L4945">
        <v>4921</v>
      </c>
      <c r="M4945">
        <v>-4.8340464442063981E-3</v>
      </c>
      <c r="N4945">
        <v>4.8340464442063981E-3</v>
      </c>
    </row>
    <row r="4946" spans="1:14" x14ac:dyDescent="0.45">
      <c r="A4946">
        <v>4922</v>
      </c>
      <c r="B4946">
        <v>2.645432482575618E-3</v>
      </c>
      <c r="C4946">
        <v>-2.645432482575618E-3</v>
      </c>
      <c r="L4946">
        <v>4922</v>
      </c>
      <c r="M4946">
        <v>-3.9894459238603549E-3</v>
      </c>
      <c r="N4946">
        <v>3.9894459238603549E-3</v>
      </c>
    </row>
    <row r="4947" spans="1:14" x14ac:dyDescent="0.45">
      <c r="A4947">
        <v>4923</v>
      </c>
      <c r="B4947">
        <v>-1.5409596062773067E-2</v>
      </c>
      <c r="C4947">
        <v>1.5409596062773067E-2</v>
      </c>
      <c r="L4947">
        <v>4923</v>
      </c>
      <c r="M4947">
        <v>1.049545300007431E-2</v>
      </c>
      <c r="N4947">
        <v>-1.049545300007431E-2</v>
      </c>
    </row>
    <row r="4948" spans="1:14" x14ac:dyDescent="0.45">
      <c r="A4948">
        <v>4924</v>
      </c>
      <c r="B4948">
        <v>-7.0100827829804174E-3</v>
      </c>
      <c r="C4948">
        <v>7.0100827829804174E-3</v>
      </c>
      <c r="L4948">
        <v>4924</v>
      </c>
      <c r="M4948">
        <v>3.5274987072194432E-3</v>
      </c>
      <c r="N4948">
        <v>-3.5274987072194432E-3</v>
      </c>
    </row>
    <row r="4949" spans="1:14" x14ac:dyDescent="0.45">
      <c r="A4949">
        <v>4925</v>
      </c>
      <c r="B4949">
        <v>2.3837654022082462E-3</v>
      </c>
      <c r="C4949">
        <v>-2.3837654022082462E-3</v>
      </c>
      <c r="L4949">
        <v>4925</v>
      </c>
      <c r="M4949">
        <v>-5.0874266003102129E-3</v>
      </c>
      <c r="N4949">
        <v>5.0874266003102129E-3</v>
      </c>
    </row>
    <row r="4950" spans="1:14" x14ac:dyDescent="0.45">
      <c r="A4950">
        <v>4926</v>
      </c>
      <c r="B4950">
        <v>2.0174314896939244E-3</v>
      </c>
      <c r="C4950">
        <v>-2.0174314896939244E-3</v>
      </c>
      <c r="L4950">
        <v>4926</v>
      </c>
      <c r="M4950">
        <v>-5.4674968344659318E-3</v>
      </c>
      <c r="N4950">
        <v>5.4674968344659318E-3</v>
      </c>
    </row>
    <row r="4951" spans="1:14" x14ac:dyDescent="0.45">
      <c r="A4951">
        <v>4927</v>
      </c>
      <c r="B4951">
        <v>-1.4889073872288629E-3</v>
      </c>
      <c r="C4951">
        <v>1.4889073872288629E-3</v>
      </c>
      <c r="L4951">
        <v>4927</v>
      </c>
      <c r="M4951">
        <v>-2.7858901823672412E-3</v>
      </c>
      <c r="N4951">
        <v>2.7858901823672412E-3</v>
      </c>
    </row>
    <row r="4952" spans="1:14" x14ac:dyDescent="0.45">
      <c r="A4952">
        <v>4928</v>
      </c>
      <c r="B4952">
        <v>-1.7424432581601833E-2</v>
      </c>
      <c r="C4952">
        <v>1.7424432581601833E-2</v>
      </c>
      <c r="L4952">
        <v>4928</v>
      </c>
      <c r="M4952">
        <v>1.0052037726892636E-2</v>
      </c>
      <c r="N4952">
        <v>-1.0052037726892636E-2</v>
      </c>
    </row>
    <row r="4953" spans="1:14" x14ac:dyDescent="0.45">
      <c r="A4953">
        <v>4929</v>
      </c>
      <c r="B4953">
        <v>-3.8700778185719511E-3</v>
      </c>
      <c r="C4953">
        <v>3.8700778185719511E-3</v>
      </c>
      <c r="L4953">
        <v>4929</v>
      </c>
      <c r="M4953">
        <v>-1.1389191676924532E-3</v>
      </c>
      <c r="N4953">
        <v>1.1389191676924532E-3</v>
      </c>
    </row>
    <row r="4954" spans="1:14" x14ac:dyDescent="0.45">
      <c r="A4954">
        <v>4930</v>
      </c>
      <c r="B4954">
        <v>-1.5618929727066964E-2</v>
      </c>
      <c r="C4954">
        <v>1.5618929727066964E-2</v>
      </c>
      <c r="L4954">
        <v>4930</v>
      </c>
      <c r="M4954">
        <v>5.9979552292316225E-3</v>
      </c>
      <c r="N4954">
        <v>-5.9979552292316225E-3</v>
      </c>
    </row>
    <row r="4955" spans="1:14" x14ac:dyDescent="0.45">
      <c r="A4955">
        <v>4931</v>
      </c>
      <c r="B4955">
        <v>-6.7222489945763086E-3</v>
      </c>
      <c r="C4955">
        <v>6.7222489945763086E-3</v>
      </c>
      <c r="L4955">
        <v>4931</v>
      </c>
      <c r="M4955">
        <v>-1.6667944929087313E-3</v>
      </c>
      <c r="N4955">
        <v>1.6667944929087313E-3</v>
      </c>
    </row>
    <row r="4956" spans="1:14" x14ac:dyDescent="0.45">
      <c r="A4956">
        <v>4932</v>
      </c>
      <c r="B4956">
        <v>2.7500993147225672E-3</v>
      </c>
      <c r="C4956">
        <v>-2.7500993147225672E-3</v>
      </c>
      <c r="L4956">
        <v>4932</v>
      </c>
      <c r="M4956">
        <v>-1.1041860268749825E-2</v>
      </c>
      <c r="N4956">
        <v>1.1041860268749825E-2</v>
      </c>
    </row>
    <row r="4957" spans="1:14" x14ac:dyDescent="0.45">
      <c r="A4957">
        <v>4933</v>
      </c>
      <c r="B4957">
        <v>-1.0019254207205197E-2</v>
      </c>
      <c r="C4957">
        <v>1.0019254207205197E-2</v>
      </c>
      <c r="L4957">
        <v>4933</v>
      </c>
      <c r="M4957">
        <v>-9.0665402459729188E-4</v>
      </c>
      <c r="N4957">
        <v>9.0665402459729188E-4</v>
      </c>
    </row>
    <row r="4958" spans="1:14" x14ac:dyDescent="0.45">
      <c r="A4958">
        <v>4934</v>
      </c>
      <c r="B4958">
        <v>-3.0065764533596228E-3</v>
      </c>
      <c r="C4958">
        <v>3.0065764533596228E-3</v>
      </c>
      <c r="L4958">
        <v>4934</v>
      </c>
      <c r="M4958">
        <v>-7.5789981353310424E-3</v>
      </c>
      <c r="N4958">
        <v>7.5789981353310424E-3</v>
      </c>
    </row>
    <row r="4959" spans="1:14" x14ac:dyDescent="0.45">
      <c r="A4959">
        <v>4935</v>
      </c>
      <c r="B4959">
        <v>-1.8471100903071323E-2</v>
      </c>
      <c r="C4959">
        <v>1.8471100903071323E-2</v>
      </c>
      <c r="L4959">
        <v>4935</v>
      </c>
      <c r="M4959">
        <v>2.9362783429772114E-3</v>
      </c>
      <c r="N4959">
        <v>-2.9362783429772114E-3</v>
      </c>
    </row>
    <row r="4960" spans="1:14" x14ac:dyDescent="0.45">
      <c r="A4960">
        <v>4936</v>
      </c>
      <c r="B4960">
        <v>-7.7689173160457974E-3</v>
      </c>
      <c r="C4960">
        <v>7.7689173160457974E-3</v>
      </c>
      <c r="L4960">
        <v>4936</v>
      </c>
      <c r="M4960">
        <v>-5.6786469645524447E-3</v>
      </c>
      <c r="N4960">
        <v>5.6786469645524447E-3</v>
      </c>
    </row>
    <row r="4961" spans="1:14" x14ac:dyDescent="0.45">
      <c r="A4961">
        <v>4937</v>
      </c>
      <c r="B4961">
        <v>-7.5857503597886369E-3</v>
      </c>
      <c r="C4961">
        <v>7.5857503597886369E-3</v>
      </c>
      <c r="L4961">
        <v>4937</v>
      </c>
      <c r="M4961">
        <v>-9.8805345532740167E-3</v>
      </c>
      <c r="N4961">
        <v>9.8805345532740167E-3</v>
      </c>
    </row>
    <row r="4962" spans="1:14" x14ac:dyDescent="0.45">
      <c r="A4962">
        <v>4938</v>
      </c>
      <c r="B4962">
        <v>-1.8157100406630475E-2</v>
      </c>
      <c r="C4962">
        <v>1.8157100406630475E-2</v>
      </c>
      <c r="L4962">
        <v>4938</v>
      </c>
      <c r="M4962">
        <v>-2.4269349612201724E-3</v>
      </c>
      <c r="N4962">
        <v>2.4269349612201724E-3</v>
      </c>
    </row>
    <row r="4963" spans="1:14" x14ac:dyDescent="0.45">
      <c r="A4963">
        <v>4939</v>
      </c>
      <c r="B4963">
        <v>-2.0956938166561356E-2</v>
      </c>
      <c r="C4963">
        <v>2.0956938166561356E-2</v>
      </c>
      <c r="L4963">
        <v>4939</v>
      </c>
      <c r="M4963">
        <v>-3.3654867336371189E-4</v>
      </c>
      <c r="N4963">
        <v>3.3654867336371189E-4</v>
      </c>
    </row>
    <row r="4964" spans="1:14" x14ac:dyDescent="0.45">
      <c r="A4964">
        <v>4940</v>
      </c>
      <c r="B4964">
        <v>-9.7052537107643489E-3</v>
      </c>
      <c r="C4964">
        <v>9.7052537107643489E-3</v>
      </c>
      <c r="L4964">
        <v>4940</v>
      </c>
      <c r="M4964">
        <v>-9.8805345532740167E-3</v>
      </c>
      <c r="N4964">
        <v>9.8805345532740167E-3</v>
      </c>
    </row>
    <row r="4965" spans="1:14" x14ac:dyDescent="0.45">
      <c r="A4965">
        <v>4941</v>
      </c>
      <c r="B4965">
        <v>-1.4546094697560739E-2</v>
      </c>
      <c r="C4965">
        <v>1.4546094697560739E-2</v>
      </c>
      <c r="L4965">
        <v>4941</v>
      </c>
      <c r="M4965">
        <v>-6.1431772507427674E-3</v>
      </c>
      <c r="N4965">
        <v>6.1431772507427674E-3</v>
      </c>
    </row>
    <row r="4966" spans="1:14" x14ac:dyDescent="0.45">
      <c r="A4966">
        <v>4942</v>
      </c>
      <c r="B4966">
        <v>-1.0150087747388884E-2</v>
      </c>
      <c r="C4966">
        <v>1.0150087747388884E-2</v>
      </c>
      <c r="L4966">
        <v>4942</v>
      </c>
      <c r="M4966">
        <v>-1.1020745255741173E-2</v>
      </c>
      <c r="N4966">
        <v>1.1020745255741173E-2</v>
      </c>
    </row>
    <row r="4967" spans="1:14" x14ac:dyDescent="0.45">
      <c r="A4967">
        <v>4943</v>
      </c>
      <c r="B4967">
        <v>-1.2452758054621762E-2</v>
      </c>
      <c r="C4967">
        <v>1.2452758054621762E-2</v>
      </c>
      <c r="L4967">
        <v>4943</v>
      </c>
      <c r="M4967">
        <v>-1.0387294865481643E-2</v>
      </c>
      <c r="N4967">
        <v>1.0387294865481643E-2</v>
      </c>
    </row>
    <row r="4968" spans="1:14" x14ac:dyDescent="0.45">
      <c r="A4968">
        <v>4944</v>
      </c>
      <c r="B4968">
        <v>-7.2194164472743159E-3</v>
      </c>
      <c r="C4968">
        <v>7.2194164472743159E-3</v>
      </c>
      <c r="L4968">
        <v>4944</v>
      </c>
      <c r="M4968">
        <v>-1.6827373833120229E-2</v>
      </c>
      <c r="N4968">
        <v>1.6827373833120229E-2</v>
      </c>
    </row>
    <row r="4969" spans="1:14" x14ac:dyDescent="0.45">
      <c r="A4969">
        <v>4945</v>
      </c>
      <c r="B4969">
        <v>-1.2583591594805448E-2</v>
      </c>
      <c r="C4969">
        <v>1.2583591594805448E-2</v>
      </c>
      <c r="L4969">
        <v>4945</v>
      </c>
      <c r="M4969">
        <v>-1.7862009470544137E-2</v>
      </c>
      <c r="N4969">
        <v>1.7862009470544137E-2</v>
      </c>
    </row>
    <row r="4970" spans="1:14" x14ac:dyDescent="0.45">
      <c r="A4970">
        <v>4946</v>
      </c>
      <c r="B4970">
        <v>-2.5038944620292367E-2</v>
      </c>
      <c r="C4970">
        <v>2.5038944620292367E-2</v>
      </c>
      <c r="L4970">
        <v>4946</v>
      </c>
      <c r="M4970">
        <v>-1.8875530094959389E-2</v>
      </c>
      <c r="N4970">
        <v>1.8875530094959389E-2</v>
      </c>
    </row>
    <row r="4971" spans="1:14" x14ac:dyDescent="0.45">
      <c r="A4971">
        <v>4947</v>
      </c>
      <c r="B4971">
        <v>-2.4463277043484145E-2</v>
      </c>
      <c r="C4971">
        <v>2.4463277043484145E-2</v>
      </c>
      <c r="L4971">
        <v>4947</v>
      </c>
      <c r="M4971">
        <v>-2.2486197319438728E-2</v>
      </c>
      <c r="N4971">
        <v>2.2486197319438728E-2</v>
      </c>
    </row>
    <row r="4972" spans="1:14" x14ac:dyDescent="0.45">
      <c r="A4972">
        <v>4948</v>
      </c>
      <c r="B4972">
        <v>3.0355976293480337E-2</v>
      </c>
      <c r="C4972">
        <v>0.9696440237065197</v>
      </c>
      <c r="L4972">
        <v>4948</v>
      </c>
      <c r="M4972">
        <v>3.7966084924329409E-2</v>
      </c>
      <c r="N4972">
        <v>0.9620339150756706</v>
      </c>
    </row>
    <row r="4973" spans="1:14" x14ac:dyDescent="0.45">
      <c r="A4973">
        <v>4949</v>
      </c>
      <c r="B4973">
        <v>3.1690478403353935E-2</v>
      </c>
      <c r="C4973">
        <v>-3.1690478403353935E-2</v>
      </c>
      <c r="L4973">
        <v>4949</v>
      </c>
      <c r="M4973">
        <v>3.4439877751884673E-2</v>
      </c>
      <c r="N4973">
        <v>-3.4439877751884673E-2</v>
      </c>
    </row>
    <row r="4974" spans="1:14" x14ac:dyDescent="0.45">
      <c r="A4974">
        <v>4950</v>
      </c>
      <c r="B4974">
        <v>2.1799462765467265E-2</v>
      </c>
      <c r="C4974">
        <v>-2.1799462765467265E-2</v>
      </c>
      <c r="L4974">
        <v>4950</v>
      </c>
      <c r="M4974">
        <v>4.1851247317921211E-2</v>
      </c>
      <c r="N4974">
        <v>-4.1851247317921211E-2</v>
      </c>
    </row>
    <row r="4975" spans="1:14" x14ac:dyDescent="0.45">
      <c r="A4975">
        <v>4951</v>
      </c>
      <c r="B4975">
        <v>4.0089991683146586E-2</v>
      </c>
      <c r="C4975">
        <v>-4.0089991683146586E-2</v>
      </c>
      <c r="L4975">
        <v>4951</v>
      </c>
      <c r="M4975">
        <v>2.5803837431346368E-2</v>
      </c>
      <c r="N4975">
        <v>-2.5803837431346368E-2</v>
      </c>
    </row>
    <row r="4976" spans="1:14" x14ac:dyDescent="0.45">
      <c r="A4976">
        <v>4952</v>
      </c>
      <c r="B4976">
        <v>3.3417481133778591E-2</v>
      </c>
      <c r="C4976">
        <v>-3.3417481133778591E-2</v>
      </c>
      <c r="L4976">
        <v>4952</v>
      </c>
      <c r="M4976">
        <v>2.6162792652493438E-2</v>
      </c>
      <c r="N4976">
        <v>-2.6162792652493438E-2</v>
      </c>
    </row>
    <row r="4977" spans="1:14" x14ac:dyDescent="0.45">
      <c r="A4977">
        <v>4953</v>
      </c>
      <c r="B4977">
        <v>3.7133153674995277E-2</v>
      </c>
      <c r="C4977">
        <v>-3.7133153674995277E-2</v>
      </c>
      <c r="L4977">
        <v>4953</v>
      </c>
      <c r="M4977">
        <v>2.1918675037754562E-2</v>
      </c>
      <c r="N4977">
        <v>-2.1918675037754562E-2</v>
      </c>
    </row>
    <row r="4978" spans="1:14" x14ac:dyDescent="0.45">
      <c r="A4978">
        <v>4954</v>
      </c>
      <c r="B4978">
        <v>4.1973994661791664E-2</v>
      </c>
      <c r="C4978">
        <v>-4.1973994661791664E-2</v>
      </c>
      <c r="L4978">
        <v>4954</v>
      </c>
      <c r="M4978">
        <v>1.634431160347067E-2</v>
      </c>
      <c r="N4978">
        <v>-1.634431160347067E-2</v>
      </c>
    </row>
    <row r="4979" spans="1:14" x14ac:dyDescent="0.45">
      <c r="A4979">
        <v>4955</v>
      </c>
      <c r="B4979">
        <v>2.8341139774651573E-2</v>
      </c>
      <c r="C4979">
        <v>-2.8341139774651573E-2</v>
      </c>
      <c r="L4979">
        <v>4955</v>
      </c>
      <c r="M4979">
        <v>2.5613802314268509E-2</v>
      </c>
      <c r="N4979">
        <v>-2.5613802314268509E-2</v>
      </c>
    </row>
    <row r="4980" spans="1:14" x14ac:dyDescent="0.45">
      <c r="A4980">
        <v>4956</v>
      </c>
      <c r="B4980">
        <v>1.7586622771552575E-2</v>
      </c>
      <c r="C4980">
        <v>-1.7586622771552575E-2</v>
      </c>
      <c r="L4980">
        <v>4956</v>
      </c>
      <c r="M4980">
        <v>3.3743082322599184E-2</v>
      </c>
      <c r="N4980">
        <v>-3.3743082322599184E-2</v>
      </c>
    </row>
    <row r="4981" spans="1:14" x14ac:dyDescent="0.45">
      <c r="A4981">
        <v>4957</v>
      </c>
      <c r="B4981">
        <v>2.909997430771695E-2</v>
      </c>
      <c r="C4981">
        <v>-2.909997430771695E-2</v>
      </c>
      <c r="L4981">
        <v>4957</v>
      </c>
      <c r="M4981">
        <v>2.3755681169507211E-2</v>
      </c>
      <c r="N4981">
        <v>-2.3755681169507211E-2</v>
      </c>
    </row>
    <row r="4982" spans="1:14" x14ac:dyDescent="0.45">
      <c r="A4982">
        <v>4958</v>
      </c>
      <c r="B4982">
        <v>1.3504616317821566E-2</v>
      </c>
      <c r="C4982">
        <v>-1.3504616317821566E-2</v>
      </c>
      <c r="L4982">
        <v>4958</v>
      </c>
      <c r="M4982">
        <v>3.5643433493377785E-2</v>
      </c>
      <c r="N4982">
        <v>-3.5643433493377785E-2</v>
      </c>
    </row>
    <row r="4983" spans="1:14" x14ac:dyDescent="0.45">
      <c r="A4983">
        <v>4959</v>
      </c>
      <c r="B4983">
        <v>3.3705314922182698E-2</v>
      </c>
      <c r="C4983">
        <v>-3.3705314922182698E-2</v>
      </c>
      <c r="L4983">
        <v>4959</v>
      </c>
      <c r="M4983">
        <v>1.9089263294595316E-2</v>
      </c>
      <c r="N4983">
        <v>-1.9089263294595316E-2</v>
      </c>
    </row>
    <row r="4984" spans="1:14" x14ac:dyDescent="0.45">
      <c r="A4984">
        <v>4960</v>
      </c>
      <c r="B4984">
        <v>2.4730134065581832E-2</v>
      </c>
      <c r="C4984">
        <v>-2.4730134065581832E-2</v>
      </c>
      <c r="L4984">
        <v>4960</v>
      </c>
      <c r="M4984">
        <v>2.5930527509398275E-2</v>
      </c>
      <c r="N4984">
        <v>-2.5930527509398275E-2</v>
      </c>
    </row>
    <row r="4985" spans="1:14" x14ac:dyDescent="0.45">
      <c r="A4985">
        <v>4961</v>
      </c>
      <c r="B4985">
        <v>2.384046599233277E-2</v>
      </c>
      <c r="C4985">
        <v>-2.384046599233277E-2</v>
      </c>
      <c r="L4985">
        <v>4961</v>
      </c>
      <c r="M4985">
        <v>2.6099447613467486E-2</v>
      </c>
      <c r="N4985">
        <v>-2.6099447613467486E-2</v>
      </c>
    </row>
    <row r="4986" spans="1:14" x14ac:dyDescent="0.45">
      <c r="A4986">
        <v>4962</v>
      </c>
      <c r="B4986">
        <v>2.7529971825512721E-2</v>
      </c>
      <c r="C4986">
        <v>-2.7529971825512721E-2</v>
      </c>
      <c r="L4986">
        <v>4962</v>
      </c>
      <c r="M4986">
        <v>2.3101115766239026E-2</v>
      </c>
      <c r="N4986">
        <v>-2.3101115766239026E-2</v>
      </c>
    </row>
    <row r="4987" spans="1:14" x14ac:dyDescent="0.45">
      <c r="A4987">
        <v>4963</v>
      </c>
      <c r="B4987">
        <v>2.8157972818394411E-2</v>
      </c>
      <c r="C4987">
        <v>-2.8157972818394411E-2</v>
      </c>
      <c r="L4987">
        <v>4963</v>
      </c>
      <c r="M4987">
        <v>2.2488780388988144E-2</v>
      </c>
      <c r="N4987">
        <v>-2.2488780388988144E-2</v>
      </c>
    </row>
    <row r="4988" spans="1:14" x14ac:dyDescent="0.45">
      <c r="A4988">
        <v>4964</v>
      </c>
      <c r="B4988">
        <v>2.2008796429761165E-2</v>
      </c>
      <c r="C4988">
        <v>-2.2008796429761165E-2</v>
      </c>
      <c r="L4988">
        <v>4964</v>
      </c>
      <c r="M4988">
        <v>2.7239658315934643E-2</v>
      </c>
      <c r="N4988">
        <v>-2.7239658315934643E-2</v>
      </c>
    </row>
    <row r="4989" spans="1:14" x14ac:dyDescent="0.45">
      <c r="A4989">
        <v>4965</v>
      </c>
      <c r="B4989">
        <v>2.9858808840782333E-2</v>
      </c>
      <c r="C4989">
        <v>-2.9858808840782333E-2</v>
      </c>
      <c r="L4989">
        <v>4965</v>
      </c>
      <c r="M4989">
        <v>1.9786058723880801E-2</v>
      </c>
      <c r="N4989">
        <v>-1.9786058723880801E-2</v>
      </c>
    </row>
    <row r="4990" spans="1:14" x14ac:dyDescent="0.45">
      <c r="A4990">
        <v>4966</v>
      </c>
      <c r="B4990">
        <v>1.7220288859038251E-2</v>
      </c>
      <c r="C4990">
        <v>-1.7220288859038251E-2</v>
      </c>
      <c r="L4990">
        <v>4966</v>
      </c>
      <c r="M4990">
        <v>2.8865514317600781E-2</v>
      </c>
      <c r="N4990">
        <v>-2.8865514317600781E-2</v>
      </c>
    </row>
    <row r="4991" spans="1:14" x14ac:dyDescent="0.45">
      <c r="A4991">
        <v>4967</v>
      </c>
      <c r="B4991">
        <v>3.2344646104272366E-2</v>
      </c>
      <c r="C4991">
        <v>-3.2344646104272366E-2</v>
      </c>
      <c r="L4991">
        <v>4967</v>
      </c>
      <c r="M4991">
        <v>1.638654162948797E-2</v>
      </c>
      <c r="N4991">
        <v>-1.638654162948797E-2</v>
      </c>
    </row>
    <row r="4992" spans="1:14" x14ac:dyDescent="0.45">
      <c r="A4992">
        <v>4968</v>
      </c>
      <c r="B4992">
        <v>2.5070301270059422E-2</v>
      </c>
      <c r="C4992">
        <v>-2.5070301270059422E-2</v>
      </c>
      <c r="L4992">
        <v>4968</v>
      </c>
      <c r="M4992">
        <v>2.1644179868642099E-2</v>
      </c>
      <c r="N4992">
        <v>-2.1644179868642099E-2</v>
      </c>
    </row>
    <row r="4993" spans="1:14" x14ac:dyDescent="0.45">
      <c r="A4993">
        <v>4969</v>
      </c>
      <c r="B4993">
        <v>2.7765472197843352E-2</v>
      </c>
      <c r="C4993">
        <v>-2.7765472197843352E-2</v>
      </c>
      <c r="L4993">
        <v>4969</v>
      </c>
      <c r="M4993">
        <v>1.9279298411673175E-2</v>
      </c>
      <c r="N4993">
        <v>-1.9279298411673175E-2</v>
      </c>
    </row>
    <row r="4994" spans="1:14" x14ac:dyDescent="0.45">
      <c r="A4994">
        <v>4970</v>
      </c>
      <c r="B4994">
        <v>3.5170650572239989E-2</v>
      </c>
      <c r="C4994">
        <v>-3.5170650572239989E-2</v>
      </c>
      <c r="L4994">
        <v>4970</v>
      </c>
      <c r="M4994">
        <v>1.2522494248904817E-2</v>
      </c>
      <c r="N4994">
        <v>-1.2522494248904817E-2</v>
      </c>
    </row>
    <row r="4995" spans="1:14" x14ac:dyDescent="0.45">
      <c r="A4995">
        <v>4971</v>
      </c>
      <c r="B4995">
        <v>3.1454978031023303E-2</v>
      </c>
      <c r="C4995">
        <v>-3.1454978031023303E-2</v>
      </c>
      <c r="L4995">
        <v>4971</v>
      </c>
      <c r="M4995">
        <v>1.4866260692865091E-2</v>
      </c>
      <c r="N4995">
        <v>-1.4866260692865091E-2</v>
      </c>
    </row>
    <row r="4996" spans="1:14" x14ac:dyDescent="0.45">
      <c r="A4996">
        <v>4972</v>
      </c>
      <c r="B4996">
        <v>2.5907635927235009E-2</v>
      </c>
      <c r="C4996">
        <v>-2.5907635927235009E-2</v>
      </c>
      <c r="L4996">
        <v>4972</v>
      </c>
      <c r="M4996">
        <v>1.9279298411673175E-2</v>
      </c>
      <c r="N4996">
        <v>-1.9279298411673175E-2</v>
      </c>
    </row>
    <row r="4997" spans="1:14" x14ac:dyDescent="0.45">
      <c r="A4997">
        <v>4973</v>
      </c>
      <c r="B4997">
        <v>2.9178474431827167E-2</v>
      </c>
      <c r="C4997">
        <v>-2.9178474431827167E-2</v>
      </c>
      <c r="L4997">
        <v>4973</v>
      </c>
      <c r="M4997">
        <v>1.5119640848968904E-2</v>
      </c>
      <c r="N4997">
        <v>-1.5119640848968904E-2</v>
      </c>
    </row>
    <row r="4998" spans="1:14" x14ac:dyDescent="0.45">
      <c r="A4998">
        <v>4974</v>
      </c>
      <c r="B4998">
        <v>2.2529318620245599E-3</v>
      </c>
      <c r="C4998">
        <v>-2.2529318620245599E-3</v>
      </c>
      <c r="L4998">
        <v>4974</v>
      </c>
      <c r="M4998">
        <v>3.5094443155152859E-2</v>
      </c>
      <c r="N4998">
        <v>-3.5094443155152859E-2</v>
      </c>
    </row>
    <row r="4999" spans="1:14" x14ac:dyDescent="0.45">
      <c r="A4999">
        <v>4975</v>
      </c>
      <c r="B4999">
        <v>1.6566121158119819E-2</v>
      </c>
      <c r="C4999">
        <v>-1.6566121158119819E-2</v>
      </c>
      <c r="L4999">
        <v>4975</v>
      </c>
      <c r="M4999">
        <v>2.3333380909334189E-2</v>
      </c>
      <c r="N4999">
        <v>-2.3333380909334189E-2</v>
      </c>
    </row>
    <row r="5000" spans="1:14" x14ac:dyDescent="0.45">
      <c r="A5000">
        <v>4976</v>
      </c>
      <c r="B5000">
        <v>2.598613605134522E-2</v>
      </c>
      <c r="C5000">
        <v>-2.598613605134522E-2</v>
      </c>
      <c r="L5000">
        <v>4976</v>
      </c>
      <c r="M5000">
        <v>1.4148350250570953E-2</v>
      </c>
      <c r="N5000">
        <v>-1.4148350250570953E-2</v>
      </c>
    </row>
    <row r="5001" spans="1:14" x14ac:dyDescent="0.45">
      <c r="A5001">
        <v>4977</v>
      </c>
      <c r="B5001">
        <v>1.8293123888544476E-2</v>
      </c>
      <c r="C5001">
        <v>-1.8293123888544476E-2</v>
      </c>
      <c r="L5001">
        <v>4977</v>
      </c>
      <c r="M5001">
        <v>1.7759017475050296E-2</v>
      </c>
      <c r="N5001">
        <v>-1.7759017475050296E-2</v>
      </c>
    </row>
    <row r="5002" spans="1:14" x14ac:dyDescent="0.45">
      <c r="A5002">
        <v>4978</v>
      </c>
      <c r="B5002">
        <v>1.6435287617936136E-2</v>
      </c>
      <c r="C5002">
        <v>-1.6435287617936136E-2</v>
      </c>
      <c r="L5002">
        <v>4978</v>
      </c>
      <c r="M5002">
        <v>1.8498042930353082E-2</v>
      </c>
      <c r="N5002">
        <v>-1.8498042930353082E-2</v>
      </c>
    </row>
    <row r="5003" spans="1:14" x14ac:dyDescent="0.45">
      <c r="A5003">
        <v>4979</v>
      </c>
      <c r="B5003">
        <v>7.4339400532985305E-3</v>
      </c>
      <c r="C5003">
        <v>-7.4339400532985305E-3</v>
      </c>
      <c r="L5003">
        <v>4979</v>
      </c>
      <c r="M5003">
        <v>2.3776796182515863E-2</v>
      </c>
      <c r="N5003">
        <v>-2.3776796182515863E-2</v>
      </c>
    </row>
    <row r="5004" spans="1:14" x14ac:dyDescent="0.45">
      <c r="A5004">
        <v>4980</v>
      </c>
      <c r="B5004">
        <v>1.8921124881426173E-2</v>
      </c>
      <c r="C5004">
        <v>-1.8921124881426173E-2</v>
      </c>
      <c r="L5004">
        <v>4980</v>
      </c>
      <c r="M5004">
        <v>1.406389019853635E-2</v>
      </c>
      <c r="N5004">
        <v>-1.406389019853635E-2</v>
      </c>
    </row>
    <row r="5005" spans="1:14" x14ac:dyDescent="0.45">
      <c r="A5005">
        <v>4981</v>
      </c>
      <c r="B5005">
        <v>1.0155277689119202E-2</v>
      </c>
      <c r="C5005">
        <v>-1.0155277689119202E-2</v>
      </c>
      <c r="L5005">
        <v>4981</v>
      </c>
      <c r="M5005">
        <v>2.1095189530417172E-2</v>
      </c>
      <c r="N5005">
        <v>-2.1095189530417172E-2</v>
      </c>
    </row>
    <row r="5006" spans="1:14" x14ac:dyDescent="0.45">
      <c r="A5006">
        <v>4982</v>
      </c>
      <c r="B5006">
        <v>1.2405614580278602E-2</v>
      </c>
      <c r="C5006">
        <v>-1.2405614580278602E-2</v>
      </c>
      <c r="L5006">
        <v>4982</v>
      </c>
      <c r="M5006">
        <v>1.843469789132713E-2</v>
      </c>
      <c r="N5006">
        <v>-1.843469789132713E-2</v>
      </c>
    </row>
    <row r="5007" spans="1:14" x14ac:dyDescent="0.45">
      <c r="A5007">
        <v>4983</v>
      </c>
      <c r="B5007">
        <v>1.2013113959727543E-2</v>
      </c>
      <c r="C5007">
        <v>-1.2013113959727543E-2</v>
      </c>
      <c r="L5007">
        <v>4983</v>
      </c>
      <c r="M5007">
        <v>1.8350237839292523E-2</v>
      </c>
      <c r="N5007">
        <v>-1.8350237839292523E-2</v>
      </c>
    </row>
    <row r="5008" spans="1:14" x14ac:dyDescent="0.45">
      <c r="A5008">
        <v>4984</v>
      </c>
      <c r="B5008">
        <v>2.4520800401287936E-2</v>
      </c>
      <c r="C5008">
        <v>-2.4520800401287936E-2</v>
      </c>
      <c r="L5008">
        <v>4984</v>
      </c>
      <c r="M5008">
        <v>7.8771913870015718E-3</v>
      </c>
      <c r="N5008">
        <v>-7.8771913870015718E-3</v>
      </c>
    </row>
    <row r="5009" spans="1:14" x14ac:dyDescent="0.45">
      <c r="A5009">
        <v>4985</v>
      </c>
      <c r="B5009">
        <v>1.1411279674882587E-2</v>
      </c>
      <c r="C5009">
        <v>-1.1411279674882587E-2</v>
      </c>
      <c r="L5009">
        <v>4985</v>
      </c>
      <c r="M5009">
        <v>1.7674557423015689E-2</v>
      </c>
      <c r="N5009">
        <v>-1.7674557423015689E-2</v>
      </c>
    </row>
    <row r="5010" spans="1:14" x14ac:dyDescent="0.45">
      <c r="A5010">
        <v>4986</v>
      </c>
      <c r="B5010">
        <v>-2.1430750881472945E-3</v>
      </c>
      <c r="C5010">
        <v>2.1430750881472945E-3</v>
      </c>
      <c r="L5010">
        <v>4986</v>
      </c>
      <c r="M5010">
        <v>2.7788648654159573E-2</v>
      </c>
      <c r="N5010">
        <v>-2.7788648654159573E-2</v>
      </c>
    </row>
    <row r="5011" spans="1:14" x14ac:dyDescent="0.45">
      <c r="A5011">
        <v>4987</v>
      </c>
      <c r="B5011">
        <v>1.1803780295433646E-2</v>
      </c>
      <c r="C5011">
        <v>-1.1803780295433646E-2</v>
      </c>
      <c r="L5011">
        <v>4987</v>
      </c>
      <c r="M5011">
        <v>1.5837551291263043E-2</v>
      </c>
      <c r="N5011">
        <v>-1.5837551291263043E-2</v>
      </c>
    </row>
    <row r="5012" spans="1:14" x14ac:dyDescent="0.45">
      <c r="A5012">
        <v>4988</v>
      </c>
      <c r="B5012">
        <v>2.6143136299565647E-2</v>
      </c>
      <c r="C5012">
        <v>-2.6143136299565647E-2</v>
      </c>
      <c r="L5012">
        <v>4988</v>
      </c>
      <c r="M5012">
        <v>3.7386488373059535E-3</v>
      </c>
      <c r="N5012">
        <v>-3.7386488373059535E-3</v>
      </c>
    </row>
    <row r="5013" spans="1:14" x14ac:dyDescent="0.45">
      <c r="A5013">
        <v>4989</v>
      </c>
      <c r="B5013">
        <v>2.2898464503010231E-2</v>
      </c>
      <c r="C5013">
        <v>-2.2898464503010231E-2</v>
      </c>
      <c r="L5013">
        <v>4989</v>
      </c>
      <c r="M5013">
        <v>4.7732844747298588E-3</v>
      </c>
      <c r="N5013">
        <v>-4.7732844747298588E-3</v>
      </c>
    </row>
    <row r="5014" spans="1:14" x14ac:dyDescent="0.45">
      <c r="A5014">
        <v>4990</v>
      </c>
      <c r="B5014">
        <v>7.3554399291883184E-3</v>
      </c>
      <c r="C5014">
        <v>-7.3554399291883184E-3</v>
      </c>
      <c r="L5014">
        <v>4990</v>
      </c>
      <c r="M5014">
        <v>1.6766611863643692E-2</v>
      </c>
      <c r="N5014">
        <v>-1.6766611863643692E-2</v>
      </c>
    </row>
    <row r="5015" spans="1:14" x14ac:dyDescent="0.45">
      <c r="A5015">
        <v>4991</v>
      </c>
      <c r="B5015">
        <v>1.7010955194744354E-2</v>
      </c>
      <c r="C5015">
        <v>-1.7010955194744354E-2</v>
      </c>
      <c r="L5015">
        <v>4991</v>
      </c>
      <c r="M5015">
        <v>8.1305715431053849E-3</v>
      </c>
      <c r="N5015">
        <v>-8.1305715431053849E-3</v>
      </c>
    </row>
    <row r="5016" spans="1:14" x14ac:dyDescent="0.45">
      <c r="A5016">
        <v>4992</v>
      </c>
      <c r="B5016">
        <v>-1.2007924017997227E-2</v>
      </c>
      <c r="C5016">
        <v>1.2007924017997227E-2</v>
      </c>
      <c r="L5016">
        <v>4992</v>
      </c>
      <c r="M5016">
        <v>3.038579525422366E-2</v>
      </c>
      <c r="N5016">
        <v>-3.038579525422366E-2</v>
      </c>
    </row>
    <row r="5017" spans="1:14" x14ac:dyDescent="0.45">
      <c r="A5017">
        <v>4993</v>
      </c>
      <c r="B5017">
        <v>5.0004362058819682E-3</v>
      </c>
      <c r="C5017">
        <v>-5.0004362058819682E-3</v>
      </c>
      <c r="L5017">
        <v>4993</v>
      </c>
      <c r="M5017">
        <v>1.6217621525418762E-2</v>
      </c>
      <c r="N5017">
        <v>-1.6217621525418762E-2</v>
      </c>
    </row>
    <row r="5018" spans="1:14" x14ac:dyDescent="0.45">
      <c r="A5018">
        <v>4994</v>
      </c>
      <c r="B5018">
        <v>-2.1169083801105566E-3</v>
      </c>
      <c r="C5018">
        <v>2.1169083801105566E-3</v>
      </c>
      <c r="L5018">
        <v>4994</v>
      </c>
      <c r="M5018">
        <v>2.1580834829616147E-2</v>
      </c>
      <c r="N5018">
        <v>-2.1580834829616147E-2</v>
      </c>
    </row>
    <row r="5019" spans="1:14" x14ac:dyDescent="0.45">
      <c r="A5019">
        <v>4995</v>
      </c>
      <c r="B5019">
        <v>1.3897116938372624E-2</v>
      </c>
      <c r="C5019">
        <v>-1.3897116938372624E-2</v>
      </c>
      <c r="L5019">
        <v>4995</v>
      </c>
      <c r="M5019">
        <v>7.8349613609842699E-3</v>
      </c>
      <c r="N5019">
        <v>-7.8349613609842699E-3</v>
      </c>
    </row>
    <row r="5020" spans="1:14" x14ac:dyDescent="0.45">
      <c r="A5020">
        <v>4996</v>
      </c>
      <c r="B5020">
        <v>1.3556949733895041E-2</v>
      </c>
      <c r="C5020">
        <v>-1.3556949733895041E-2</v>
      </c>
      <c r="L5020">
        <v>4996</v>
      </c>
      <c r="M5020">
        <v>7.8138463479756181E-3</v>
      </c>
      <c r="N5020">
        <v>-7.8138463479756181E-3</v>
      </c>
    </row>
    <row r="5021" spans="1:14" x14ac:dyDescent="0.45">
      <c r="A5021">
        <v>4997</v>
      </c>
      <c r="B5021">
        <v>1.1280446134698901E-2</v>
      </c>
      <c r="C5021">
        <v>-1.1280446134698901E-2</v>
      </c>
      <c r="L5021">
        <v>4997</v>
      </c>
      <c r="M5021">
        <v>9.2496672325638948E-3</v>
      </c>
      <c r="N5021">
        <v>-9.2496672325638948E-3</v>
      </c>
    </row>
    <row r="5022" spans="1:14" x14ac:dyDescent="0.45">
      <c r="A5022">
        <v>4998</v>
      </c>
      <c r="B5022">
        <v>1.6435287617936136E-2</v>
      </c>
      <c r="C5022">
        <v>-1.6435287617936136E-2</v>
      </c>
      <c r="L5022">
        <v>4998</v>
      </c>
      <c r="M5022">
        <v>3.8231088893405582E-3</v>
      </c>
      <c r="N5022">
        <v>-3.8231088893405582E-3</v>
      </c>
    </row>
    <row r="5023" spans="1:14" x14ac:dyDescent="0.45">
      <c r="A5023">
        <v>4999</v>
      </c>
      <c r="B5023">
        <v>2.5698302262941113E-2</v>
      </c>
      <c r="C5023">
        <v>-2.5698302262941113E-2</v>
      </c>
      <c r="L5023">
        <v>4999</v>
      </c>
      <c r="M5023">
        <v>-4.5595512750939348E-3</v>
      </c>
      <c r="N5023">
        <v>4.5595512750939348E-3</v>
      </c>
    </row>
    <row r="5024" spans="1:14" x14ac:dyDescent="0.45">
      <c r="A5024">
        <v>5000</v>
      </c>
      <c r="B5024">
        <v>1.3269115945490932E-2</v>
      </c>
      <c r="C5024">
        <v>-1.3269115945490932E-2</v>
      </c>
      <c r="L5024">
        <v>5000</v>
      </c>
      <c r="M5024">
        <v>5.2589297739288332E-3</v>
      </c>
      <c r="N5024">
        <v>-5.2589297739288332E-3</v>
      </c>
    </row>
    <row r="5025" spans="1:14" x14ac:dyDescent="0.45">
      <c r="A5025">
        <v>5001</v>
      </c>
      <c r="B5025">
        <v>8.5852752069149676E-3</v>
      </c>
      <c r="C5025">
        <v>-8.5852752069149676E-3</v>
      </c>
      <c r="L5025">
        <v>5001</v>
      </c>
      <c r="M5025">
        <v>8.7006768943389649E-3</v>
      </c>
      <c r="N5025">
        <v>-8.7006768943389649E-3</v>
      </c>
    </row>
    <row r="5026" spans="1:14" x14ac:dyDescent="0.45">
      <c r="A5026">
        <v>5002</v>
      </c>
      <c r="B5026">
        <v>1.4629784763401267E-2</v>
      </c>
      <c r="C5026">
        <v>-1.4629784763401267E-2</v>
      </c>
      <c r="L5026">
        <v>5002</v>
      </c>
      <c r="M5026">
        <v>3.7808788633232559E-3</v>
      </c>
      <c r="N5026">
        <v>-3.7808788633232559E-3</v>
      </c>
    </row>
    <row r="5027" spans="1:14" x14ac:dyDescent="0.45">
      <c r="A5027">
        <v>5003</v>
      </c>
      <c r="B5027">
        <v>1.4996118675915587E-2</v>
      </c>
      <c r="C5027">
        <v>-1.4996118675915587E-2</v>
      </c>
      <c r="L5027">
        <v>5003</v>
      </c>
      <c r="M5027">
        <v>3.0840834340377698E-3</v>
      </c>
      <c r="N5027">
        <v>-3.0840834340377698E-3</v>
      </c>
    </row>
    <row r="5028" spans="1:14" x14ac:dyDescent="0.45">
      <c r="A5028">
        <v>5004</v>
      </c>
      <c r="B5028">
        <v>1.0783278682000895E-2</v>
      </c>
      <c r="C5028">
        <v>-1.0783278682000895E-2</v>
      </c>
      <c r="L5028">
        <v>5004</v>
      </c>
      <c r="M5028">
        <v>6.2302203723267856E-3</v>
      </c>
      <c r="N5028">
        <v>-6.2302203723267856E-3</v>
      </c>
    </row>
    <row r="5029" spans="1:14" x14ac:dyDescent="0.45">
      <c r="A5029">
        <v>5005</v>
      </c>
      <c r="B5029">
        <v>7.0937728488209466E-3</v>
      </c>
      <c r="C5029">
        <v>-7.0937728488209466E-3</v>
      </c>
      <c r="L5029">
        <v>5005</v>
      </c>
      <c r="M5029">
        <v>9.165207180529291E-3</v>
      </c>
      <c r="N5029">
        <v>-9.165207180529291E-3</v>
      </c>
    </row>
    <row r="5030" spans="1:14" x14ac:dyDescent="0.45">
      <c r="A5030">
        <v>5006</v>
      </c>
      <c r="B5030">
        <v>2.7477638409439245E-2</v>
      </c>
      <c r="C5030">
        <v>-2.7477638409439245E-2</v>
      </c>
      <c r="L5030">
        <v>5006</v>
      </c>
      <c r="M5030">
        <v>-7.3678480052445329E-3</v>
      </c>
      <c r="N5030">
        <v>7.3678480052445329E-3</v>
      </c>
    </row>
    <row r="5031" spans="1:14" x14ac:dyDescent="0.45">
      <c r="A5031">
        <v>5007</v>
      </c>
      <c r="B5031">
        <v>4.6602690014043852E-3</v>
      </c>
      <c r="C5031">
        <v>-4.6602690014043852E-3</v>
      </c>
      <c r="L5031">
        <v>5007</v>
      </c>
      <c r="M5031">
        <v>1.009426775290994E-2</v>
      </c>
      <c r="N5031">
        <v>-1.009426775290994E-2</v>
      </c>
    </row>
    <row r="5032" spans="1:14" x14ac:dyDescent="0.45">
      <c r="A5032">
        <v>5008</v>
      </c>
      <c r="B5032">
        <v>8.4544416667312813E-3</v>
      </c>
      <c r="C5032">
        <v>-8.4544416667312813E-3</v>
      </c>
      <c r="L5032">
        <v>5008</v>
      </c>
      <c r="M5032">
        <v>6.0613002682575762E-3</v>
      </c>
      <c r="N5032">
        <v>-6.0613002682575762E-3</v>
      </c>
    </row>
    <row r="5033" spans="1:14" x14ac:dyDescent="0.45">
      <c r="A5033">
        <v>5009</v>
      </c>
      <c r="B5033">
        <v>-6.5157273005327261E-4</v>
      </c>
      <c r="C5033">
        <v>6.5157273005327261E-4</v>
      </c>
      <c r="L5033">
        <v>5009</v>
      </c>
      <c r="M5033">
        <v>1.2839219444034584E-2</v>
      </c>
      <c r="N5033">
        <v>-1.2839219444034584E-2</v>
      </c>
    </row>
    <row r="5034" spans="1:14" x14ac:dyDescent="0.45">
      <c r="A5034">
        <v>5010</v>
      </c>
      <c r="B5034">
        <v>8.2189412944006467E-3</v>
      </c>
      <c r="C5034">
        <v>-8.2189412944006467E-3</v>
      </c>
      <c r="L5034">
        <v>5010</v>
      </c>
      <c r="M5034">
        <v>5.0266646308336719E-3</v>
      </c>
      <c r="N5034">
        <v>-5.0266646308336719E-3</v>
      </c>
    </row>
    <row r="5035" spans="1:14" x14ac:dyDescent="0.45">
      <c r="A5035">
        <v>5011</v>
      </c>
      <c r="B5035">
        <v>5.3406034103595521E-3</v>
      </c>
      <c r="C5035">
        <v>-5.3406034103595521E-3</v>
      </c>
      <c r="L5035">
        <v>5011</v>
      </c>
      <c r="M5035">
        <v>7.0748208926728296E-3</v>
      </c>
      <c r="N5035">
        <v>-7.0748208926728296E-3</v>
      </c>
    </row>
    <row r="5036" spans="1:14" x14ac:dyDescent="0.45">
      <c r="A5036">
        <v>5012</v>
      </c>
      <c r="B5036">
        <v>1.4001783770519572E-2</v>
      </c>
      <c r="C5036">
        <v>-1.4001783770519572E-2</v>
      </c>
      <c r="L5036">
        <v>5012</v>
      </c>
      <c r="M5036">
        <v>-6.2053504251246942E-5</v>
      </c>
      <c r="N5036">
        <v>6.2053504251246942E-5</v>
      </c>
    </row>
    <row r="5037" spans="1:14" x14ac:dyDescent="0.45">
      <c r="A5037">
        <v>5013</v>
      </c>
      <c r="B5037">
        <v>1.4943785259842114E-2</v>
      </c>
      <c r="C5037">
        <v>-1.4943785259842114E-2</v>
      </c>
      <c r="L5037">
        <v>5013</v>
      </c>
      <c r="M5037">
        <v>-1.5401044148568256E-3</v>
      </c>
      <c r="N5037">
        <v>1.5401044148568256E-3</v>
      </c>
    </row>
    <row r="5038" spans="1:14" x14ac:dyDescent="0.45">
      <c r="A5038">
        <v>5014</v>
      </c>
      <c r="B5038">
        <v>4.0584347165594286E-3</v>
      </c>
      <c r="C5038">
        <v>-4.0584347165594286E-3</v>
      </c>
      <c r="L5038">
        <v>5014</v>
      </c>
      <c r="M5038">
        <v>6.8425557495776675E-3</v>
      </c>
      <c r="N5038">
        <v>-6.8425557495776675E-3</v>
      </c>
    </row>
    <row r="5039" spans="1:14" x14ac:dyDescent="0.45">
      <c r="A5039">
        <v>5015</v>
      </c>
      <c r="B5039">
        <v>1.0626278433780471E-2</v>
      </c>
      <c r="C5039">
        <v>-1.0626278433780471E-2</v>
      </c>
      <c r="L5039">
        <v>5015</v>
      </c>
      <c r="M5039">
        <v>4.6582182096503114E-4</v>
      </c>
      <c r="N5039">
        <v>-4.6582182096503114E-4</v>
      </c>
    </row>
    <row r="5040" spans="1:14" x14ac:dyDescent="0.45">
      <c r="A5040">
        <v>5016</v>
      </c>
      <c r="B5040">
        <v>-5.8325809213272423E-3</v>
      </c>
      <c r="C5040">
        <v>5.8325809213272423E-3</v>
      </c>
      <c r="L5040">
        <v>5016</v>
      </c>
      <c r="M5040">
        <v>1.3493784847302768E-2</v>
      </c>
      <c r="N5040">
        <v>-1.3493784847302768E-2</v>
      </c>
    </row>
    <row r="5041" spans="1:14" x14ac:dyDescent="0.45">
      <c r="A5041">
        <v>5017</v>
      </c>
      <c r="B5041">
        <v>-2.1692417961840307E-3</v>
      </c>
      <c r="C5041">
        <v>2.1692417961840307E-3</v>
      </c>
      <c r="L5041">
        <v>5017</v>
      </c>
      <c r="M5041">
        <v>1.0009807700875334E-2</v>
      </c>
      <c r="N5041">
        <v>-1.0009807700875334E-2</v>
      </c>
    </row>
    <row r="5042" spans="1:14" x14ac:dyDescent="0.45">
      <c r="A5042">
        <v>5018</v>
      </c>
      <c r="B5042">
        <v>-7.8240627023695893E-4</v>
      </c>
      <c r="C5042">
        <v>7.8240627023695893E-4</v>
      </c>
      <c r="L5042">
        <v>5018</v>
      </c>
      <c r="M5042">
        <v>7.6660412569150614E-3</v>
      </c>
      <c r="N5042">
        <v>-7.6660412569150614E-3</v>
      </c>
    </row>
    <row r="5043" spans="1:14" x14ac:dyDescent="0.45">
      <c r="A5043">
        <v>5019</v>
      </c>
      <c r="B5043">
        <v>8.7422754551353919E-3</v>
      </c>
      <c r="C5043">
        <v>-8.7422754551353919E-3</v>
      </c>
      <c r="L5043">
        <v>5019</v>
      </c>
      <c r="M5043">
        <v>-1.3289542847703126E-3</v>
      </c>
      <c r="N5043">
        <v>1.3289542847703126E-3</v>
      </c>
    </row>
    <row r="5044" spans="1:14" x14ac:dyDescent="0.45">
      <c r="A5044">
        <v>5020</v>
      </c>
      <c r="B5044">
        <v>-1.9337414238533961E-3</v>
      </c>
      <c r="C5044">
        <v>1.9337414238533961E-3</v>
      </c>
      <c r="L5044">
        <v>5020</v>
      </c>
      <c r="M5044">
        <v>7.222625983733388E-3</v>
      </c>
      <c r="N5044">
        <v>-7.222625983733388E-3</v>
      </c>
    </row>
    <row r="5045" spans="1:14" x14ac:dyDescent="0.45">
      <c r="A5045">
        <v>5021</v>
      </c>
      <c r="B5045">
        <v>-6.1989148338415633E-3</v>
      </c>
      <c r="C5045">
        <v>6.1989148338415633E-3</v>
      </c>
      <c r="L5045">
        <v>5021</v>
      </c>
      <c r="M5045">
        <v>9.9886926878666842E-3</v>
      </c>
      <c r="N5045">
        <v>-9.9886926878666842E-3</v>
      </c>
    </row>
    <row r="5046" spans="1:14" x14ac:dyDescent="0.45">
      <c r="A5046">
        <v>5022</v>
      </c>
      <c r="B5046">
        <v>1.8080978254000268E-3</v>
      </c>
      <c r="C5046">
        <v>-1.8080978254000268E-3</v>
      </c>
      <c r="L5046">
        <v>5022</v>
      </c>
      <c r="M5046">
        <v>2.471748056786887E-3</v>
      </c>
      <c r="N5046">
        <v>-2.471748056786887E-3</v>
      </c>
    </row>
    <row r="5047" spans="1:14" x14ac:dyDescent="0.45">
      <c r="A5047">
        <v>5023</v>
      </c>
      <c r="B5047">
        <v>-4.1840783150127979E-3</v>
      </c>
      <c r="C5047">
        <v>4.1840783150127979E-3</v>
      </c>
      <c r="L5047">
        <v>5023</v>
      </c>
      <c r="M5047">
        <v>6.990360840638225E-3</v>
      </c>
      <c r="N5047">
        <v>-6.990360840638225E-3</v>
      </c>
    </row>
    <row r="5048" spans="1:14" x14ac:dyDescent="0.45">
      <c r="A5048">
        <v>5024</v>
      </c>
      <c r="B5048">
        <v>-1.9860748399268702E-3</v>
      </c>
      <c r="C5048">
        <v>1.9860748399268702E-3</v>
      </c>
      <c r="L5048">
        <v>5024</v>
      </c>
      <c r="M5048">
        <v>4.6043643706606494E-3</v>
      </c>
      <c r="N5048">
        <v>-4.6043643706606494E-3</v>
      </c>
    </row>
    <row r="5049" spans="1:14" x14ac:dyDescent="0.45">
      <c r="A5049">
        <v>5025</v>
      </c>
      <c r="B5049">
        <v>2.1220983218408736E-3</v>
      </c>
      <c r="C5049">
        <v>-2.1220983218408736E-3</v>
      </c>
      <c r="L5049">
        <v>5025</v>
      </c>
      <c r="M5049">
        <v>1.2681923152937733E-3</v>
      </c>
      <c r="N5049">
        <v>-1.2681923152937733E-3</v>
      </c>
    </row>
    <row r="5050" spans="1:14" x14ac:dyDescent="0.45">
      <c r="A5050">
        <v>5026</v>
      </c>
      <c r="B5050">
        <v>1.9653792706454815E-2</v>
      </c>
      <c r="C5050">
        <v>-1.9653792706454815E-2</v>
      </c>
      <c r="L5050">
        <v>5026</v>
      </c>
      <c r="M5050">
        <v>-1.2942211439528426E-2</v>
      </c>
      <c r="N5050">
        <v>1.2942211439528426E-2</v>
      </c>
    </row>
    <row r="5051" spans="1:14" x14ac:dyDescent="0.45">
      <c r="A5051">
        <v>5027</v>
      </c>
      <c r="B5051">
        <v>2.3809534319579363E-4</v>
      </c>
      <c r="C5051">
        <v>-2.3809534319579363E-4</v>
      </c>
      <c r="L5051">
        <v>5027</v>
      </c>
      <c r="M5051">
        <v>2.5350930958128398E-3</v>
      </c>
      <c r="N5051">
        <v>-2.5350930958128398E-3</v>
      </c>
    </row>
    <row r="5052" spans="1:14" x14ac:dyDescent="0.45">
      <c r="A5052">
        <v>5028</v>
      </c>
      <c r="B5052">
        <v>1.3632637887754937E-3</v>
      </c>
      <c r="C5052">
        <v>-1.3632637887754937E-3</v>
      </c>
      <c r="L5052">
        <v>5028</v>
      </c>
      <c r="M5052">
        <v>1.4371124193629818E-3</v>
      </c>
      <c r="N5052">
        <v>-1.4371124193629818E-3</v>
      </c>
    </row>
    <row r="5053" spans="1:14" x14ac:dyDescent="0.45">
      <c r="A5053">
        <v>5029</v>
      </c>
      <c r="B5053">
        <v>1.4184950726776734E-2</v>
      </c>
      <c r="C5053">
        <v>-1.4184950726776734E-2</v>
      </c>
      <c r="L5053">
        <v>5029</v>
      </c>
      <c r="M5053">
        <v>-9.437119280092339E-3</v>
      </c>
      <c r="N5053">
        <v>9.437119280092339E-3</v>
      </c>
    </row>
    <row r="5054" spans="1:14" x14ac:dyDescent="0.45">
      <c r="A5054">
        <v>5030</v>
      </c>
      <c r="B5054">
        <v>-7.8474174401560078E-3</v>
      </c>
      <c r="C5054">
        <v>7.8474174401560078E-3</v>
      </c>
      <c r="L5054">
        <v>5030</v>
      </c>
      <c r="M5054">
        <v>6.990360840638225E-3</v>
      </c>
      <c r="N5054">
        <v>-6.990360840638225E-3</v>
      </c>
    </row>
    <row r="5055" spans="1:14" x14ac:dyDescent="0.45">
      <c r="A5055">
        <v>5031</v>
      </c>
      <c r="B5055">
        <v>5.9162709871677707E-3</v>
      </c>
      <c r="C5055">
        <v>-5.9162709871677707E-3</v>
      </c>
      <c r="L5055">
        <v>5031</v>
      </c>
      <c r="M5055">
        <v>-4.3272861319987718E-3</v>
      </c>
      <c r="N5055">
        <v>4.3272861319987718E-3</v>
      </c>
    </row>
    <row r="5056" spans="1:14" x14ac:dyDescent="0.45">
      <c r="A5056">
        <v>5032</v>
      </c>
      <c r="B5056">
        <v>-7.5595836517519006E-3</v>
      </c>
      <c r="C5056">
        <v>7.5595836517519006E-3</v>
      </c>
      <c r="L5056">
        <v>5032</v>
      </c>
      <c r="M5056">
        <v>5.4067348649893916E-3</v>
      </c>
      <c r="N5056">
        <v>-5.4067348649893916E-3</v>
      </c>
    </row>
    <row r="5057" spans="1:14" x14ac:dyDescent="0.45">
      <c r="A5057">
        <v>5033</v>
      </c>
      <c r="B5057">
        <v>-8.7109188053683378E-3</v>
      </c>
      <c r="C5057">
        <v>8.7109188053683378E-3</v>
      </c>
      <c r="L5057">
        <v>5033</v>
      </c>
      <c r="M5057">
        <v>6.2724503983440875E-3</v>
      </c>
      <c r="N5057">
        <v>-6.2724503983440875E-3</v>
      </c>
    </row>
    <row r="5058" spans="1:14" x14ac:dyDescent="0.45">
      <c r="A5058">
        <v>5034</v>
      </c>
      <c r="B5058">
        <v>-1.2010735988247541E-3</v>
      </c>
      <c r="C5058">
        <v>1.2010735988247541E-3</v>
      </c>
      <c r="L5058">
        <v>5034</v>
      </c>
      <c r="M5058">
        <v>-1.5189894018481738E-3</v>
      </c>
      <c r="N5058">
        <v>1.5189894018481738E-3</v>
      </c>
    </row>
    <row r="5059" spans="1:14" x14ac:dyDescent="0.45">
      <c r="A5059">
        <v>5035</v>
      </c>
      <c r="B5059">
        <v>-1.3551759792164721E-2</v>
      </c>
      <c r="C5059">
        <v>1.3551759792164721E-2</v>
      </c>
      <c r="L5059">
        <v>5035</v>
      </c>
      <c r="M5059">
        <v>8.4261817252265017E-3</v>
      </c>
      <c r="N5059">
        <v>-8.4261817252265017E-3</v>
      </c>
    </row>
    <row r="5060" spans="1:14" x14ac:dyDescent="0.45">
      <c r="A5060">
        <v>5036</v>
      </c>
      <c r="B5060">
        <v>3.430433723677735E-3</v>
      </c>
      <c r="C5060">
        <v>-3.430433723677735E-3</v>
      </c>
      <c r="L5060">
        <v>5036</v>
      </c>
      <c r="M5060">
        <v>-5.4041517954399798E-3</v>
      </c>
      <c r="N5060">
        <v>5.4041517954399798E-3</v>
      </c>
    </row>
    <row r="5061" spans="1:14" x14ac:dyDescent="0.45">
      <c r="A5061">
        <v>5037</v>
      </c>
      <c r="B5061">
        <v>1.8080978254000268E-3</v>
      </c>
      <c r="C5061">
        <v>-1.8080978254000268E-3</v>
      </c>
      <c r="L5061">
        <v>5037</v>
      </c>
      <c r="M5061">
        <v>-6.5232474848984879E-3</v>
      </c>
      <c r="N5061">
        <v>6.5232474848984879E-3</v>
      </c>
    </row>
    <row r="5062" spans="1:14" x14ac:dyDescent="0.45">
      <c r="A5062">
        <v>5038</v>
      </c>
      <c r="B5062">
        <v>3.9509559141621704E-4</v>
      </c>
      <c r="C5062">
        <v>-3.9509559141621704E-4</v>
      </c>
      <c r="L5062">
        <v>5038</v>
      </c>
      <c r="M5062">
        <v>-5.9531421336649079E-3</v>
      </c>
      <c r="N5062">
        <v>5.9531421336649079E-3</v>
      </c>
    </row>
    <row r="5063" spans="1:14" x14ac:dyDescent="0.45">
      <c r="A5063">
        <v>5039</v>
      </c>
      <c r="B5063">
        <v>-9.8099205429113007E-3</v>
      </c>
      <c r="C5063">
        <v>9.8099205429113007E-3</v>
      </c>
      <c r="L5063">
        <v>5039</v>
      </c>
      <c r="M5063">
        <v>2.2394829136917239E-3</v>
      </c>
      <c r="N5063">
        <v>-2.2394829136917239E-3</v>
      </c>
    </row>
    <row r="5064" spans="1:14" x14ac:dyDescent="0.45">
      <c r="A5064">
        <v>5040</v>
      </c>
      <c r="B5064">
        <v>6.9106058925637861E-3</v>
      </c>
      <c r="C5064">
        <v>-6.9106058925637861E-3</v>
      </c>
      <c r="L5064">
        <v>5040</v>
      </c>
      <c r="M5064">
        <v>-1.1485275541931499E-2</v>
      </c>
      <c r="N5064">
        <v>1.1485275541931499E-2</v>
      </c>
    </row>
    <row r="5065" spans="1:14" x14ac:dyDescent="0.45">
      <c r="A5065">
        <v>5041</v>
      </c>
      <c r="B5065">
        <v>-1.7110432085160984E-2</v>
      </c>
      <c r="C5065">
        <v>1.7110432085160984E-2</v>
      </c>
      <c r="L5065">
        <v>5041</v>
      </c>
      <c r="M5065">
        <v>6.990360840638225E-3</v>
      </c>
      <c r="N5065">
        <v>-6.990360840638225E-3</v>
      </c>
    </row>
    <row r="5066" spans="1:14" x14ac:dyDescent="0.45">
      <c r="A5066">
        <v>5042</v>
      </c>
      <c r="B5066">
        <v>-6.5914154543926223E-3</v>
      </c>
      <c r="C5066">
        <v>6.5914154543926223E-3</v>
      </c>
      <c r="L5066">
        <v>5042</v>
      </c>
      <c r="M5066">
        <v>-4.0316759498776568E-3</v>
      </c>
      <c r="N5066">
        <v>4.0316759498776568E-3</v>
      </c>
    </row>
    <row r="5067" spans="1:14" x14ac:dyDescent="0.45">
      <c r="A5067">
        <v>5043</v>
      </c>
      <c r="B5067">
        <v>2.1192863515905654E-4</v>
      </c>
      <c r="C5067">
        <v>-2.1192863515905654E-4</v>
      </c>
      <c r="L5067">
        <v>5043</v>
      </c>
      <c r="M5067">
        <v>-9.7538444752221093E-3</v>
      </c>
      <c r="N5067">
        <v>9.7538444752221093E-3</v>
      </c>
    </row>
    <row r="5068" spans="1:14" x14ac:dyDescent="0.45">
      <c r="A5068">
        <v>5044</v>
      </c>
      <c r="B5068">
        <v>-5.2830800525557609E-3</v>
      </c>
      <c r="C5068">
        <v>5.2830800525557609E-3</v>
      </c>
      <c r="L5068">
        <v>5044</v>
      </c>
      <c r="M5068">
        <v>-5.8897970946389542E-3</v>
      </c>
      <c r="N5068">
        <v>5.8897970946389542E-3</v>
      </c>
    </row>
    <row r="5069" spans="1:14" x14ac:dyDescent="0.45">
      <c r="A5069">
        <v>5045</v>
      </c>
      <c r="B5069">
        <v>4.7649358335513335E-3</v>
      </c>
      <c r="C5069">
        <v>-4.7649358335513335E-3</v>
      </c>
      <c r="L5069">
        <v>5045</v>
      </c>
      <c r="M5069">
        <v>-1.794646952257874E-2</v>
      </c>
      <c r="N5069">
        <v>1.794646952257874E-2</v>
      </c>
    </row>
    <row r="5070" spans="1:14" x14ac:dyDescent="0.45">
      <c r="A5070">
        <v>5046</v>
      </c>
      <c r="B5070">
        <v>-1.5095595566332219E-2</v>
      </c>
      <c r="C5070">
        <v>1.5095595566332219E-2</v>
      </c>
      <c r="L5070">
        <v>5046</v>
      </c>
      <c r="M5070">
        <v>-2.2157848311336594E-3</v>
      </c>
      <c r="N5070">
        <v>2.2157848311336594E-3</v>
      </c>
    </row>
    <row r="5071" spans="1:14" x14ac:dyDescent="0.45">
      <c r="A5071">
        <v>5047</v>
      </c>
      <c r="B5071">
        <v>8.3992962804075016E-4</v>
      </c>
      <c r="C5071">
        <v>-8.3992962804075016E-4</v>
      </c>
      <c r="L5071">
        <v>5047</v>
      </c>
      <c r="M5071">
        <v>-1.5180402818445446E-2</v>
      </c>
      <c r="N5071">
        <v>1.5180402818445446E-2</v>
      </c>
    </row>
    <row r="5072" spans="1:14" x14ac:dyDescent="0.45">
      <c r="A5072">
        <v>5048</v>
      </c>
      <c r="B5072">
        <v>-1.1536923273335957E-2</v>
      </c>
      <c r="C5072">
        <v>1.1536923273335957E-2</v>
      </c>
      <c r="L5072">
        <v>5048</v>
      </c>
      <c r="M5072">
        <v>-5.6997619775610948E-3</v>
      </c>
      <c r="N5072">
        <v>5.6997619775610948E-3</v>
      </c>
    </row>
    <row r="5073" spans="1:14" x14ac:dyDescent="0.45">
      <c r="A5073">
        <v>5049</v>
      </c>
      <c r="B5073">
        <v>-2.75247818837824E-2</v>
      </c>
      <c r="C5073">
        <v>2.75247818837824E-2</v>
      </c>
      <c r="L5073">
        <v>5049</v>
      </c>
      <c r="M5073">
        <v>5.0055496178250201E-3</v>
      </c>
      <c r="N5073">
        <v>-5.0055496178250201E-3</v>
      </c>
    </row>
    <row r="5074" spans="1:14" x14ac:dyDescent="0.45">
      <c r="A5074">
        <v>5050</v>
      </c>
      <c r="B5074">
        <v>-9.4959200464704522E-3</v>
      </c>
      <c r="C5074">
        <v>9.4959200464704522E-3</v>
      </c>
      <c r="L5074">
        <v>5050</v>
      </c>
      <c r="M5074">
        <v>-1.0387294865481643E-2</v>
      </c>
      <c r="N5074">
        <v>1.0387294865481643E-2</v>
      </c>
    </row>
    <row r="5075" spans="1:14" x14ac:dyDescent="0.45">
      <c r="A5075">
        <v>5051</v>
      </c>
      <c r="B5075">
        <v>-1.2426591346585024E-2</v>
      </c>
      <c r="C5075">
        <v>1.2426591346585024E-2</v>
      </c>
      <c r="L5075">
        <v>5051</v>
      </c>
      <c r="M5075">
        <v>-1.0091684683360524E-2</v>
      </c>
      <c r="N5075">
        <v>1.0091684683360524E-2</v>
      </c>
    </row>
    <row r="5076" spans="1:14" x14ac:dyDescent="0.45">
      <c r="A5076">
        <v>5052</v>
      </c>
      <c r="B5076">
        <v>-1.6822598296756877E-2</v>
      </c>
      <c r="C5076">
        <v>1.6822598296756877E-2</v>
      </c>
      <c r="L5076">
        <v>5052</v>
      </c>
      <c r="M5076">
        <v>-6.8399726800282548E-3</v>
      </c>
      <c r="N5076">
        <v>6.8399726800282548E-3</v>
      </c>
    </row>
    <row r="5077" spans="1:14" x14ac:dyDescent="0.45">
      <c r="A5077">
        <v>5053</v>
      </c>
      <c r="B5077">
        <v>-8.527751849111179E-3</v>
      </c>
      <c r="C5077">
        <v>8.527751849111179E-3</v>
      </c>
      <c r="L5077">
        <v>5053</v>
      </c>
      <c r="M5077">
        <v>-1.4061307128986938E-2</v>
      </c>
      <c r="N5077">
        <v>1.4061307128986938E-2</v>
      </c>
    </row>
    <row r="5078" spans="1:14" x14ac:dyDescent="0.45">
      <c r="A5078">
        <v>5054</v>
      </c>
      <c r="B5078">
        <v>-2.5169778160476053E-2</v>
      </c>
      <c r="C5078">
        <v>2.5169778160476053E-2</v>
      </c>
      <c r="L5078">
        <v>5054</v>
      </c>
      <c r="M5078">
        <v>-8.4330898557133816E-4</v>
      </c>
      <c r="N5078">
        <v>8.4330898557133816E-4</v>
      </c>
    </row>
    <row r="5079" spans="1:14" x14ac:dyDescent="0.45">
      <c r="A5079">
        <v>5055</v>
      </c>
      <c r="B5079">
        <v>-1.1749068907880161E-3</v>
      </c>
      <c r="C5079">
        <v>1.1749068907880161E-3</v>
      </c>
      <c r="L5079">
        <v>5055</v>
      </c>
      <c r="M5079">
        <v>-2.356306298287994E-2</v>
      </c>
      <c r="N5079">
        <v>2.356306298287994E-2</v>
      </c>
    </row>
    <row r="5080" spans="1:14" x14ac:dyDescent="0.45">
      <c r="A5080">
        <v>5056</v>
      </c>
      <c r="B5080">
        <v>-2.5797779153357743E-2</v>
      </c>
      <c r="C5080">
        <v>2.5797779153357743E-2</v>
      </c>
      <c r="L5080">
        <v>5056</v>
      </c>
      <c r="M5080">
        <v>-3.672720728730588E-3</v>
      </c>
      <c r="N5080">
        <v>3.672720728730588E-3</v>
      </c>
    </row>
    <row r="5081" spans="1:14" x14ac:dyDescent="0.45">
      <c r="A5081">
        <v>5057</v>
      </c>
      <c r="B5081">
        <v>-1.31854258796504E-2</v>
      </c>
      <c r="C5081">
        <v>1.31854258796504E-2</v>
      </c>
      <c r="L5081">
        <v>5057</v>
      </c>
      <c r="M5081">
        <v>-2.1092606460867754E-2</v>
      </c>
      <c r="N5081">
        <v>2.1092606460867754E-2</v>
      </c>
    </row>
    <row r="5082" spans="1:14" x14ac:dyDescent="0.45">
      <c r="A5082">
        <v>5058</v>
      </c>
      <c r="B5082">
        <v>-5.8325809213272423E-3</v>
      </c>
      <c r="C5082">
        <v>5.8325809213272423E-3</v>
      </c>
      <c r="L5082">
        <v>5058</v>
      </c>
      <c r="M5082">
        <v>-2.738488033744579E-2</v>
      </c>
      <c r="N5082">
        <v>2.738488033744579E-2</v>
      </c>
    </row>
    <row r="5083" spans="1:14" x14ac:dyDescent="0.45">
      <c r="A5083">
        <v>5059</v>
      </c>
      <c r="B5083">
        <v>-2.3835276050602455E-2</v>
      </c>
      <c r="C5083">
        <v>2.3835276050602455E-2</v>
      </c>
      <c r="L5083">
        <v>5059</v>
      </c>
      <c r="M5083">
        <v>-1.5264862870480046E-2</v>
      </c>
      <c r="N5083">
        <v>1.5264862870480046E-2</v>
      </c>
    </row>
    <row r="5084" spans="1:14" x14ac:dyDescent="0.45">
      <c r="A5084">
        <v>5060</v>
      </c>
      <c r="B5084">
        <v>-2.0485937421900087E-2</v>
      </c>
      <c r="C5084">
        <v>2.0485937421900087E-2</v>
      </c>
      <c r="L5084">
        <v>5060</v>
      </c>
      <c r="M5084">
        <v>-1.9741245628314086E-2</v>
      </c>
      <c r="N5084">
        <v>1.9741245628314086E-2</v>
      </c>
    </row>
    <row r="5085" spans="1:14" x14ac:dyDescent="0.45">
      <c r="A5085">
        <v>5061</v>
      </c>
      <c r="B5085">
        <v>3.6374319141929901E-2</v>
      </c>
      <c r="C5085">
        <v>-3.6374319141929901E-2</v>
      </c>
      <c r="L5085">
        <v>5061</v>
      </c>
      <c r="M5085">
        <v>3.7163714430000667E-2</v>
      </c>
      <c r="N5085">
        <v>-3.7163714430000667E-2</v>
      </c>
    </row>
    <row r="5086" spans="1:14" x14ac:dyDescent="0.45">
      <c r="A5086">
        <v>5062</v>
      </c>
      <c r="B5086">
        <v>3.5484651068680838E-2</v>
      </c>
      <c r="C5086">
        <v>-3.5484651068680838E-2</v>
      </c>
      <c r="L5086">
        <v>5062</v>
      </c>
      <c r="M5086">
        <v>3.1547120969699471E-2</v>
      </c>
      <c r="N5086">
        <v>-3.1547120969699471E-2</v>
      </c>
    </row>
    <row r="5087" spans="1:14" x14ac:dyDescent="0.45">
      <c r="A5087">
        <v>5063</v>
      </c>
      <c r="B5087">
        <v>4.0116158391183321E-2</v>
      </c>
      <c r="C5087">
        <v>-4.0116158391183321E-2</v>
      </c>
      <c r="L5087">
        <v>5063</v>
      </c>
      <c r="M5087">
        <v>2.732411836796925E-2</v>
      </c>
      <c r="N5087">
        <v>-2.732411836796925E-2</v>
      </c>
    </row>
    <row r="5088" spans="1:14" x14ac:dyDescent="0.45">
      <c r="A5088">
        <v>5064</v>
      </c>
      <c r="B5088">
        <v>3.9017156653640361E-2</v>
      </c>
      <c r="C5088">
        <v>-3.9017156653640361E-2</v>
      </c>
      <c r="L5088">
        <v>5064</v>
      </c>
      <c r="M5088">
        <v>2.7471923459029809E-2</v>
      </c>
      <c r="N5088">
        <v>-2.7471923459029809E-2</v>
      </c>
    </row>
    <row r="5089" spans="1:14" x14ac:dyDescent="0.45">
      <c r="A5089">
        <v>5065</v>
      </c>
      <c r="B5089">
        <v>4.2758995902893782E-2</v>
      </c>
      <c r="C5089">
        <v>0.95724100409710622</v>
      </c>
      <c r="L5089">
        <v>5065</v>
      </c>
      <c r="M5089">
        <v>2.4241326468706186E-2</v>
      </c>
      <c r="N5089">
        <v>0.97575867353129386</v>
      </c>
    </row>
    <row r="5090" spans="1:14" x14ac:dyDescent="0.45">
      <c r="A5090">
        <v>5066</v>
      </c>
      <c r="B5090">
        <v>3.0434476417590547E-2</v>
      </c>
      <c r="C5090">
        <v>-3.0434476417590547E-2</v>
      </c>
      <c r="L5090">
        <v>5066</v>
      </c>
      <c r="M5090">
        <v>3.01957601371458E-2</v>
      </c>
      <c r="N5090">
        <v>-3.01957601371458E-2</v>
      </c>
    </row>
    <row r="5091" spans="1:14" x14ac:dyDescent="0.45">
      <c r="A5091">
        <v>5067</v>
      </c>
      <c r="B5091">
        <v>3.469964982757872E-2</v>
      </c>
      <c r="C5091">
        <v>-3.469964982757872E-2</v>
      </c>
      <c r="L5091">
        <v>5067</v>
      </c>
      <c r="M5091">
        <v>2.5381537171173349E-2</v>
      </c>
      <c r="N5091">
        <v>-2.5381537171173349E-2</v>
      </c>
    </row>
    <row r="5092" spans="1:14" x14ac:dyDescent="0.45">
      <c r="A5092">
        <v>5068</v>
      </c>
      <c r="B5092">
        <v>3.8624656033089302E-2</v>
      </c>
      <c r="C5092">
        <v>-3.8624656033089302E-2</v>
      </c>
      <c r="L5092">
        <v>5068</v>
      </c>
      <c r="M5092">
        <v>1.9342643450699127E-2</v>
      </c>
      <c r="N5092">
        <v>-1.9342643450699127E-2</v>
      </c>
    </row>
    <row r="5093" spans="1:14" x14ac:dyDescent="0.45">
      <c r="A5093">
        <v>5069</v>
      </c>
      <c r="B5093">
        <v>2.9780308716672116E-2</v>
      </c>
      <c r="C5093">
        <v>-2.9780308716672116E-2</v>
      </c>
      <c r="L5093">
        <v>5069</v>
      </c>
      <c r="M5093">
        <v>2.6141677639484787E-2</v>
      </c>
      <c r="N5093">
        <v>-2.6141677639484787E-2</v>
      </c>
    </row>
    <row r="5094" spans="1:14" x14ac:dyDescent="0.45">
      <c r="A5094">
        <v>5070</v>
      </c>
      <c r="B5094">
        <v>2.9937308964892544E-2</v>
      </c>
      <c r="C5094">
        <v>-2.9937308964892544E-2</v>
      </c>
      <c r="L5094">
        <v>5070</v>
      </c>
      <c r="M5094">
        <v>2.5571572288251208E-2</v>
      </c>
      <c r="N5094">
        <v>-2.5571572288251208E-2</v>
      </c>
    </row>
    <row r="5095" spans="1:14" x14ac:dyDescent="0.45">
      <c r="A5095">
        <v>5071</v>
      </c>
      <c r="B5095">
        <v>1.8266957180507741E-2</v>
      </c>
      <c r="C5095">
        <v>-1.8266957180507741E-2</v>
      </c>
      <c r="L5095">
        <v>5071</v>
      </c>
      <c r="M5095">
        <v>3.420761260878951E-2</v>
      </c>
      <c r="N5095">
        <v>-3.420761260878951E-2</v>
      </c>
    </row>
    <row r="5096" spans="1:14" x14ac:dyDescent="0.45">
      <c r="A5096">
        <v>5072</v>
      </c>
      <c r="B5096">
        <v>3.2082979023904994E-2</v>
      </c>
      <c r="C5096">
        <v>-3.2082979023904994E-2</v>
      </c>
      <c r="L5096">
        <v>5072</v>
      </c>
      <c r="M5096">
        <v>2.1496374777581539E-2</v>
      </c>
      <c r="N5096">
        <v>-2.1496374777581539E-2</v>
      </c>
    </row>
    <row r="5097" spans="1:14" x14ac:dyDescent="0.45">
      <c r="A5097">
        <v>5073</v>
      </c>
      <c r="B5097">
        <v>3.0879310454215082E-2</v>
      </c>
      <c r="C5097">
        <v>-3.0879310454215082E-2</v>
      </c>
      <c r="L5097">
        <v>5073</v>
      </c>
      <c r="M5097">
        <v>2.0799579348296054E-2</v>
      </c>
      <c r="N5097">
        <v>-2.0799579348296054E-2</v>
      </c>
    </row>
    <row r="5098" spans="1:14" x14ac:dyDescent="0.45">
      <c r="A5098">
        <v>5074</v>
      </c>
      <c r="B5098">
        <v>3.2553979768566263E-2</v>
      </c>
      <c r="C5098">
        <v>-3.2553979768566263E-2</v>
      </c>
      <c r="L5098">
        <v>5074</v>
      </c>
      <c r="M5098">
        <v>1.8117972696197363E-2</v>
      </c>
      <c r="N5098">
        <v>-1.8117972696197363E-2</v>
      </c>
    </row>
    <row r="5099" spans="1:14" x14ac:dyDescent="0.45">
      <c r="A5099">
        <v>5075</v>
      </c>
      <c r="B5099">
        <v>2.2427463758348958E-2</v>
      </c>
      <c r="C5099">
        <v>-2.2427463758348958E-2</v>
      </c>
      <c r="L5099">
        <v>5075</v>
      </c>
      <c r="M5099">
        <v>2.586718247037232E-2</v>
      </c>
      <c r="N5099">
        <v>-2.586718247037232E-2</v>
      </c>
    </row>
    <row r="5100" spans="1:14" x14ac:dyDescent="0.45">
      <c r="A5100">
        <v>5076</v>
      </c>
      <c r="B5100">
        <v>2.2165796677981589E-2</v>
      </c>
      <c r="C5100">
        <v>-2.2165796677981589E-2</v>
      </c>
      <c r="L5100">
        <v>5076</v>
      </c>
      <c r="M5100">
        <v>2.4938121897991675E-2</v>
      </c>
      <c r="N5100">
        <v>-2.4938121897991675E-2</v>
      </c>
    </row>
    <row r="5101" spans="1:14" x14ac:dyDescent="0.45">
      <c r="A5101">
        <v>5077</v>
      </c>
      <c r="B5101">
        <v>2.7948639154100514E-2</v>
      </c>
      <c r="C5101">
        <v>-2.7948639154100514E-2</v>
      </c>
      <c r="L5101">
        <v>5077</v>
      </c>
      <c r="M5101">
        <v>1.8392467865309826E-2</v>
      </c>
      <c r="N5101">
        <v>-1.8392467865309826E-2</v>
      </c>
    </row>
    <row r="5102" spans="1:14" x14ac:dyDescent="0.45">
      <c r="A5102">
        <v>5078</v>
      </c>
      <c r="B5102">
        <v>3.0512976541700765E-2</v>
      </c>
      <c r="C5102">
        <v>-3.0512976541700765E-2</v>
      </c>
      <c r="L5102">
        <v>5078</v>
      </c>
      <c r="M5102">
        <v>1.6217621525418762E-2</v>
      </c>
      <c r="N5102">
        <v>-1.6217621525418762E-2</v>
      </c>
    </row>
    <row r="5103" spans="1:14" x14ac:dyDescent="0.45">
      <c r="A5103">
        <v>5079</v>
      </c>
      <c r="B5103">
        <v>5.314436702322815E-3</v>
      </c>
      <c r="C5103">
        <v>-5.314436702322815E-3</v>
      </c>
      <c r="L5103">
        <v>5079</v>
      </c>
      <c r="M5103">
        <v>3.5537858428334533E-2</v>
      </c>
      <c r="N5103">
        <v>-3.5537858428334533E-2</v>
      </c>
    </row>
    <row r="5104" spans="1:14" x14ac:dyDescent="0.45">
      <c r="A5104">
        <v>5080</v>
      </c>
      <c r="B5104">
        <v>1.769128960369952E-2</v>
      </c>
      <c r="C5104">
        <v>-1.769128960369952E-2</v>
      </c>
      <c r="L5104">
        <v>5080</v>
      </c>
      <c r="M5104">
        <v>2.527596210613009E-2</v>
      </c>
      <c r="N5104">
        <v>-2.527596210613009E-2</v>
      </c>
    </row>
    <row r="5105" spans="1:14" x14ac:dyDescent="0.45">
      <c r="A5105">
        <v>5081</v>
      </c>
      <c r="B5105">
        <v>2.9361641388084322E-2</v>
      </c>
      <c r="C5105">
        <v>-2.9361641388084322E-2</v>
      </c>
      <c r="L5105">
        <v>5081</v>
      </c>
      <c r="M5105">
        <v>1.5161870874986206E-2</v>
      </c>
      <c r="N5105">
        <v>-1.5161870874986206E-2</v>
      </c>
    </row>
    <row r="5106" spans="1:14" x14ac:dyDescent="0.45">
      <c r="A5106">
        <v>5082</v>
      </c>
      <c r="B5106">
        <v>1.03646113534131E-2</v>
      </c>
      <c r="C5106">
        <v>-1.03646113534131E-2</v>
      </c>
      <c r="L5106">
        <v>5082</v>
      </c>
      <c r="M5106">
        <v>2.9625654785912222E-2</v>
      </c>
      <c r="N5106">
        <v>-2.9625654785912222E-2</v>
      </c>
    </row>
    <row r="5107" spans="1:14" x14ac:dyDescent="0.45">
      <c r="A5107">
        <v>5083</v>
      </c>
      <c r="B5107">
        <v>3.4307149207027661E-2</v>
      </c>
      <c r="C5107">
        <v>-3.4307149207027661E-2</v>
      </c>
      <c r="L5107">
        <v>5083</v>
      </c>
      <c r="M5107">
        <v>1.009426775290994E-2</v>
      </c>
      <c r="N5107">
        <v>-1.009426775290994E-2</v>
      </c>
    </row>
    <row r="5108" spans="1:14" x14ac:dyDescent="0.45">
      <c r="A5108">
        <v>5084</v>
      </c>
      <c r="B5108">
        <v>2.5698302262941113E-2</v>
      </c>
      <c r="C5108">
        <v>-2.5698302262941113E-2</v>
      </c>
      <c r="L5108">
        <v>5084</v>
      </c>
      <c r="M5108">
        <v>1.6998877006738855E-2</v>
      </c>
      <c r="N5108">
        <v>-1.6998877006738855E-2</v>
      </c>
    </row>
    <row r="5109" spans="1:14" x14ac:dyDescent="0.45">
      <c r="A5109">
        <v>5085</v>
      </c>
      <c r="B5109">
        <v>3.1690478403353935E-2</v>
      </c>
      <c r="C5109">
        <v>-3.1690478403353935E-2</v>
      </c>
      <c r="L5109">
        <v>5085</v>
      </c>
      <c r="M5109">
        <v>1.1910158871653934E-2</v>
      </c>
      <c r="N5109">
        <v>-1.1910158871653934E-2</v>
      </c>
    </row>
    <row r="5110" spans="1:14" x14ac:dyDescent="0.45">
      <c r="A5110">
        <v>5086</v>
      </c>
      <c r="B5110">
        <v>3.1297977782802876E-2</v>
      </c>
      <c r="C5110">
        <v>-3.1297977782802876E-2</v>
      </c>
      <c r="L5110">
        <v>5086</v>
      </c>
      <c r="M5110">
        <v>1.1762353780593378E-2</v>
      </c>
      <c r="N5110">
        <v>-1.1762353780593378E-2</v>
      </c>
    </row>
    <row r="5111" spans="1:14" x14ac:dyDescent="0.45">
      <c r="A5111">
        <v>5087</v>
      </c>
      <c r="B5111">
        <v>2.9754142008635381E-2</v>
      </c>
      <c r="C5111">
        <v>-2.9754142008635381E-2</v>
      </c>
      <c r="L5111">
        <v>5087</v>
      </c>
      <c r="M5111">
        <v>1.2142424014749097E-2</v>
      </c>
      <c r="N5111">
        <v>-1.2142424014749097E-2</v>
      </c>
    </row>
    <row r="5112" spans="1:14" x14ac:dyDescent="0.45">
      <c r="A5112">
        <v>5088</v>
      </c>
      <c r="B5112">
        <v>2.9570975052378219E-2</v>
      </c>
      <c r="C5112">
        <v>-2.9570975052378219E-2</v>
      </c>
      <c r="L5112">
        <v>5088</v>
      </c>
      <c r="M5112">
        <v>1.1487858611480913E-2</v>
      </c>
      <c r="N5112">
        <v>-1.1487858611480913E-2</v>
      </c>
    </row>
    <row r="5113" spans="1:14" x14ac:dyDescent="0.45">
      <c r="A5113">
        <v>5089</v>
      </c>
      <c r="B5113">
        <v>2.0595794195777353E-2</v>
      </c>
      <c r="C5113">
        <v>-2.0595794195777353E-2</v>
      </c>
      <c r="L5113">
        <v>5089</v>
      </c>
      <c r="M5113">
        <v>1.8244662774249271E-2</v>
      </c>
      <c r="N5113">
        <v>-1.8244662774249271E-2</v>
      </c>
    </row>
    <row r="5114" spans="1:14" x14ac:dyDescent="0.45">
      <c r="A5114">
        <v>5090</v>
      </c>
      <c r="B5114">
        <v>2.0386460531483457E-2</v>
      </c>
      <c r="C5114">
        <v>-2.0386460531483457E-2</v>
      </c>
      <c r="L5114">
        <v>5090</v>
      </c>
      <c r="M5114">
        <v>1.8054627657171411E-2</v>
      </c>
      <c r="N5114">
        <v>-1.8054627657171411E-2</v>
      </c>
    </row>
    <row r="5115" spans="1:14" x14ac:dyDescent="0.45">
      <c r="A5115">
        <v>5091</v>
      </c>
      <c r="B5115">
        <v>2.1616295809210106E-2</v>
      </c>
      <c r="C5115">
        <v>-2.1616295809210106E-2</v>
      </c>
      <c r="L5115">
        <v>5091</v>
      </c>
      <c r="M5115">
        <v>1.5077410822951602E-2</v>
      </c>
      <c r="N5115">
        <v>-1.5077410822951602E-2</v>
      </c>
    </row>
    <row r="5116" spans="1:14" x14ac:dyDescent="0.45">
      <c r="A5116">
        <v>5092</v>
      </c>
      <c r="B5116">
        <v>1.2405614580278602E-2</v>
      </c>
      <c r="C5116">
        <v>-1.2405614580278602E-2</v>
      </c>
      <c r="L5116">
        <v>5092</v>
      </c>
      <c r="M5116">
        <v>2.0947384439356613E-2</v>
      </c>
      <c r="N5116">
        <v>-2.0947384439356613E-2</v>
      </c>
    </row>
    <row r="5117" spans="1:14" x14ac:dyDescent="0.45">
      <c r="A5117">
        <v>5093</v>
      </c>
      <c r="B5117">
        <v>6.8582724764903111E-3</v>
      </c>
      <c r="C5117">
        <v>-6.8582724764903111E-3</v>
      </c>
      <c r="L5117">
        <v>5093</v>
      </c>
      <c r="M5117">
        <v>2.4515821637818652E-2</v>
      </c>
      <c r="N5117">
        <v>-2.4515821637818652E-2</v>
      </c>
    </row>
    <row r="5118" spans="1:14" x14ac:dyDescent="0.45">
      <c r="A5118">
        <v>5094</v>
      </c>
      <c r="B5118">
        <v>2.5933802635271751E-2</v>
      </c>
      <c r="C5118">
        <v>-2.5933802635271751E-2</v>
      </c>
      <c r="L5118">
        <v>5094</v>
      </c>
      <c r="M5118">
        <v>8.932942037434128E-3</v>
      </c>
      <c r="N5118">
        <v>-8.932942037434128E-3</v>
      </c>
    </row>
    <row r="5119" spans="1:14" x14ac:dyDescent="0.45">
      <c r="A5119">
        <v>5095</v>
      </c>
      <c r="B5119">
        <v>2.6718803876373862E-2</v>
      </c>
      <c r="C5119">
        <v>-2.6718803876373862E-2</v>
      </c>
      <c r="L5119">
        <v>5095</v>
      </c>
      <c r="M5119">
        <v>7.8983064000102236E-3</v>
      </c>
      <c r="N5119">
        <v>-7.8983064000102236E-3</v>
      </c>
    </row>
    <row r="5120" spans="1:14" x14ac:dyDescent="0.45">
      <c r="A5120">
        <v>5096</v>
      </c>
      <c r="B5120">
        <v>1.797912339210363E-2</v>
      </c>
      <c r="C5120">
        <v>-1.797912339210363E-2</v>
      </c>
      <c r="L5120">
        <v>5096</v>
      </c>
      <c r="M5120">
        <v>1.4422845419683417E-2</v>
      </c>
      <c r="N5120">
        <v>-1.4422845419683417E-2</v>
      </c>
    </row>
    <row r="5121" spans="1:14" x14ac:dyDescent="0.45">
      <c r="A5121">
        <v>5097</v>
      </c>
      <c r="B5121">
        <v>7.25077309704137E-3</v>
      </c>
      <c r="C5121">
        <v>-7.25077309704137E-3</v>
      </c>
      <c r="L5121">
        <v>5097</v>
      </c>
      <c r="M5121">
        <v>2.2003135089789169E-2</v>
      </c>
      <c r="N5121">
        <v>-2.2003135089789169E-2</v>
      </c>
    </row>
    <row r="5122" spans="1:14" x14ac:dyDescent="0.45">
      <c r="A5122">
        <v>5098</v>
      </c>
      <c r="B5122">
        <v>2.2846131086936755E-2</v>
      </c>
      <c r="C5122">
        <v>-2.2846131086936755E-2</v>
      </c>
      <c r="L5122">
        <v>5098</v>
      </c>
      <c r="M5122">
        <v>9.1440921675206392E-3</v>
      </c>
      <c r="N5122">
        <v>-9.1440921675206392E-3</v>
      </c>
    </row>
    <row r="5123" spans="1:14" x14ac:dyDescent="0.45">
      <c r="A5123">
        <v>5099</v>
      </c>
      <c r="B5123">
        <v>2.5148801394169633E-2</v>
      </c>
      <c r="C5123">
        <v>-2.5148801394169633E-2</v>
      </c>
      <c r="L5123">
        <v>5099</v>
      </c>
      <c r="M5123">
        <v>6.5680605804652034E-3</v>
      </c>
      <c r="N5123">
        <v>-6.5680605804652034E-3</v>
      </c>
    </row>
    <row r="5124" spans="1:14" x14ac:dyDescent="0.45">
      <c r="A5124">
        <v>5100</v>
      </c>
      <c r="B5124">
        <v>1.8607124384985324E-2</v>
      </c>
      <c r="C5124">
        <v>-1.8607124384985324E-2</v>
      </c>
      <c r="L5124">
        <v>5100</v>
      </c>
      <c r="M5124">
        <v>1.1720123754576074E-2</v>
      </c>
      <c r="N5124">
        <v>-1.1720123754576074E-2</v>
      </c>
    </row>
    <row r="5125" spans="1:14" x14ac:dyDescent="0.45">
      <c r="A5125">
        <v>5101</v>
      </c>
      <c r="B5125">
        <v>2.3160131583377604E-2</v>
      </c>
      <c r="C5125">
        <v>-2.3160131583377604E-2</v>
      </c>
      <c r="L5125">
        <v>5101</v>
      </c>
      <c r="M5125">
        <v>7.792731334966968E-3</v>
      </c>
      <c r="N5125">
        <v>-7.792731334966968E-3</v>
      </c>
    </row>
    <row r="5126" spans="1:14" x14ac:dyDescent="0.45">
      <c r="A5126">
        <v>5102</v>
      </c>
      <c r="B5126">
        <v>1.7034309932530784E-3</v>
      </c>
      <c r="C5126">
        <v>-1.7034309932530784E-3</v>
      </c>
      <c r="L5126">
        <v>5102</v>
      </c>
      <c r="M5126">
        <v>2.4389131559766745E-2</v>
      </c>
      <c r="N5126">
        <v>-2.4389131559766745E-2</v>
      </c>
    </row>
    <row r="5127" spans="1:14" x14ac:dyDescent="0.45">
      <c r="A5127">
        <v>5103</v>
      </c>
      <c r="B5127">
        <v>2.8547661468695156E-3</v>
      </c>
      <c r="C5127">
        <v>-2.8547661468695156E-3</v>
      </c>
      <c r="L5127">
        <v>5103</v>
      </c>
      <c r="M5127">
        <v>2.3333380909334189E-2</v>
      </c>
      <c r="N5127">
        <v>-2.3333380909334189E-2</v>
      </c>
    </row>
    <row r="5128" spans="1:14" x14ac:dyDescent="0.45">
      <c r="A5128">
        <v>5104</v>
      </c>
      <c r="B5128">
        <v>2.2034963137797903E-2</v>
      </c>
      <c r="C5128">
        <v>-2.2034963137797903E-2</v>
      </c>
      <c r="L5128">
        <v>5104</v>
      </c>
      <c r="M5128">
        <v>7.3070860357679918E-3</v>
      </c>
      <c r="N5128">
        <v>-7.3070860357679918E-3</v>
      </c>
    </row>
    <row r="5129" spans="1:14" x14ac:dyDescent="0.45">
      <c r="A5129">
        <v>5105</v>
      </c>
      <c r="B5129">
        <v>2.088362798418146E-2</v>
      </c>
      <c r="C5129">
        <v>-2.088362798418146E-2</v>
      </c>
      <c r="L5129">
        <v>5105</v>
      </c>
      <c r="M5129">
        <v>7.8138463479756181E-3</v>
      </c>
      <c r="N5129">
        <v>-7.8138463479756181E-3</v>
      </c>
    </row>
    <row r="5130" spans="1:14" x14ac:dyDescent="0.45">
      <c r="A5130">
        <v>5106</v>
      </c>
      <c r="B5130">
        <v>6.4919385639759901E-3</v>
      </c>
      <c r="C5130">
        <v>-6.4919385639759901E-3</v>
      </c>
      <c r="L5130">
        <v>5106</v>
      </c>
      <c r="M5130">
        <v>1.8582502982387686E-2</v>
      </c>
      <c r="N5130">
        <v>-1.8582502982387686E-2</v>
      </c>
    </row>
    <row r="5131" spans="1:14" x14ac:dyDescent="0.45">
      <c r="A5131">
        <v>5107</v>
      </c>
      <c r="B5131">
        <v>1.7115622026891302E-2</v>
      </c>
      <c r="C5131">
        <v>-1.7115622026891302E-2</v>
      </c>
      <c r="L5131">
        <v>5107</v>
      </c>
      <c r="M5131">
        <v>9.9675776748580323E-3</v>
      </c>
      <c r="N5131">
        <v>-9.9675776748580323E-3</v>
      </c>
    </row>
    <row r="5132" spans="1:14" x14ac:dyDescent="0.45">
      <c r="A5132">
        <v>5108</v>
      </c>
      <c r="B5132">
        <v>1.8083790224250579E-2</v>
      </c>
      <c r="C5132">
        <v>-1.8083790224250579E-2</v>
      </c>
      <c r="L5132">
        <v>5108</v>
      </c>
      <c r="M5132">
        <v>8.9962870764600817E-3</v>
      </c>
      <c r="N5132">
        <v>-8.9962870764600817E-3</v>
      </c>
    </row>
    <row r="5133" spans="1:14" x14ac:dyDescent="0.45">
      <c r="A5133">
        <v>5109</v>
      </c>
      <c r="B5133">
        <v>9.0039425355027645E-3</v>
      </c>
      <c r="C5133">
        <v>-9.0039425355027645E-3</v>
      </c>
      <c r="L5133">
        <v>5109</v>
      </c>
      <c r="M5133">
        <v>1.6175391499401462E-2</v>
      </c>
      <c r="N5133">
        <v>-1.6175391499401462E-2</v>
      </c>
    </row>
    <row r="5134" spans="1:14" x14ac:dyDescent="0.45">
      <c r="A5134">
        <v>5110</v>
      </c>
      <c r="B5134">
        <v>1.9389313655837131E-3</v>
      </c>
      <c r="C5134">
        <v>-1.9389313655837131E-3</v>
      </c>
      <c r="L5134">
        <v>5110</v>
      </c>
      <c r="M5134">
        <v>2.1770869946694006E-2</v>
      </c>
      <c r="N5134">
        <v>-2.1770869946694006E-2</v>
      </c>
    </row>
    <row r="5135" spans="1:14" x14ac:dyDescent="0.45">
      <c r="A5135">
        <v>5111</v>
      </c>
      <c r="B5135">
        <v>1.196078054365407E-2</v>
      </c>
      <c r="C5135">
        <v>-1.196078054365407E-2</v>
      </c>
      <c r="L5135">
        <v>5111</v>
      </c>
      <c r="M5135">
        <v>1.2606954300939423E-2</v>
      </c>
      <c r="N5135">
        <v>-1.2606954300939423E-2</v>
      </c>
    </row>
    <row r="5136" spans="1:14" x14ac:dyDescent="0.45">
      <c r="A5136">
        <v>5112</v>
      </c>
      <c r="B5136">
        <v>1.2693448368682712E-2</v>
      </c>
      <c r="C5136">
        <v>-1.2693448368682712E-2</v>
      </c>
      <c r="L5136">
        <v>5112</v>
      </c>
      <c r="M5136">
        <v>1.1889043858645285E-2</v>
      </c>
      <c r="N5136">
        <v>-1.1889043858645285E-2</v>
      </c>
    </row>
    <row r="5137" spans="1:14" x14ac:dyDescent="0.45">
      <c r="A5137">
        <v>5113</v>
      </c>
      <c r="B5137">
        <v>4.3724352130002746E-3</v>
      </c>
      <c r="C5137">
        <v>-4.3724352130002746E-3</v>
      </c>
      <c r="L5137">
        <v>5113</v>
      </c>
      <c r="M5137">
        <v>1.7927937579119504E-2</v>
      </c>
      <c r="N5137">
        <v>-1.7927937579119504E-2</v>
      </c>
    </row>
    <row r="5138" spans="1:14" x14ac:dyDescent="0.45">
      <c r="A5138">
        <v>5114</v>
      </c>
      <c r="B5138">
        <v>1.2850448616903137E-2</v>
      </c>
      <c r="C5138">
        <v>-1.2850448616903137E-2</v>
      </c>
      <c r="L5138">
        <v>5114</v>
      </c>
      <c r="M5138">
        <v>9.7775425577801729E-3</v>
      </c>
      <c r="N5138">
        <v>-9.7775425577801729E-3</v>
      </c>
    </row>
    <row r="5139" spans="1:14" x14ac:dyDescent="0.45">
      <c r="A5139">
        <v>5115</v>
      </c>
      <c r="B5139">
        <v>2.232279692620201E-2</v>
      </c>
      <c r="C5139">
        <v>-2.232279692620201E-2</v>
      </c>
      <c r="L5139">
        <v>5115</v>
      </c>
      <c r="M5139">
        <v>1.8382976665273533E-3</v>
      </c>
      <c r="N5139">
        <v>-1.8382976665273533E-3</v>
      </c>
    </row>
    <row r="5140" spans="1:14" x14ac:dyDescent="0.45">
      <c r="A5140">
        <v>5116</v>
      </c>
      <c r="B5140">
        <v>-2.8523881753895163E-4</v>
      </c>
      <c r="C5140">
        <v>2.8523881753895163E-4</v>
      </c>
      <c r="L5140">
        <v>5116</v>
      </c>
      <c r="M5140">
        <v>1.9933863814941357E-2</v>
      </c>
      <c r="N5140">
        <v>-1.9933863814941357E-2</v>
      </c>
    </row>
    <row r="5141" spans="1:14" x14ac:dyDescent="0.45">
      <c r="A5141">
        <v>5117</v>
      </c>
      <c r="B5141">
        <v>1.1015967084081228E-3</v>
      </c>
      <c r="C5141">
        <v>-1.1015967084081228E-3</v>
      </c>
      <c r="L5141">
        <v>5117</v>
      </c>
      <c r="M5141">
        <v>1.8603617995396338E-2</v>
      </c>
      <c r="N5141">
        <v>-1.8603617995396338E-2</v>
      </c>
    </row>
    <row r="5142" spans="1:14" x14ac:dyDescent="0.45">
      <c r="A5142">
        <v>5118</v>
      </c>
      <c r="B5142">
        <v>1.7034309932530784E-3</v>
      </c>
      <c r="C5142">
        <v>-1.7034309932530784E-3</v>
      </c>
      <c r="L5142">
        <v>5118</v>
      </c>
      <c r="M5142">
        <v>1.78857075531022E-2</v>
      </c>
      <c r="N5142">
        <v>-1.78857075531022E-2</v>
      </c>
    </row>
    <row r="5143" spans="1:14" x14ac:dyDescent="0.45">
      <c r="A5143">
        <v>5119</v>
      </c>
      <c r="B5143">
        <v>6.8582724764903111E-3</v>
      </c>
      <c r="C5143">
        <v>-6.8582724764903111E-3</v>
      </c>
      <c r="L5143">
        <v>5119</v>
      </c>
      <c r="M5143">
        <v>1.3451554821285466E-2</v>
      </c>
      <c r="N5143">
        <v>-1.3451554821285466E-2</v>
      </c>
    </row>
    <row r="5144" spans="1:14" x14ac:dyDescent="0.45">
      <c r="A5144">
        <v>5120</v>
      </c>
      <c r="B5144">
        <v>9.8151104846416169E-3</v>
      </c>
      <c r="C5144">
        <v>-9.8151104846416169E-3</v>
      </c>
      <c r="L5144">
        <v>5120</v>
      </c>
      <c r="M5144">
        <v>1.0981098299273285E-2</v>
      </c>
      <c r="N5144">
        <v>-1.0981098299273285E-2</v>
      </c>
    </row>
    <row r="5145" spans="1:14" x14ac:dyDescent="0.45">
      <c r="A5145">
        <v>5121</v>
      </c>
      <c r="B5145">
        <v>-4.4223906575937416E-4</v>
      </c>
      <c r="C5145">
        <v>4.4223906575937416E-4</v>
      </c>
      <c r="L5145">
        <v>5121</v>
      </c>
      <c r="M5145">
        <v>1.7970167605136804E-2</v>
      </c>
      <c r="N5145">
        <v>-1.7970167605136804E-2</v>
      </c>
    </row>
    <row r="5146" spans="1:14" x14ac:dyDescent="0.45">
      <c r="A5146">
        <v>5122</v>
      </c>
      <c r="B5146">
        <v>7.3031065131148442E-3</v>
      </c>
      <c r="C5146">
        <v>-7.3031065131148442E-3</v>
      </c>
      <c r="L5146">
        <v>5122</v>
      </c>
      <c r="M5146">
        <v>9.9464626618493805E-3</v>
      </c>
      <c r="N5146">
        <v>-9.9464626618493805E-3</v>
      </c>
    </row>
    <row r="5147" spans="1:14" x14ac:dyDescent="0.45">
      <c r="A5147">
        <v>5123</v>
      </c>
      <c r="B5147">
        <v>8.1095094975370229E-5</v>
      </c>
      <c r="C5147">
        <v>-8.1095094975370229E-5</v>
      </c>
      <c r="L5147">
        <v>5123</v>
      </c>
      <c r="M5147">
        <v>1.5753091239228439E-2</v>
      </c>
      <c r="N5147">
        <v>-1.5753091239228439E-2</v>
      </c>
    </row>
    <row r="5148" spans="1:14" x14ac:dyDescent="0.45">
      <c r="A5148">
        <v>5124</v>
      </c>
      <c r="B5148">
        <v>-2.666409248882038E-3</v>
      </c>
      <c r="C5148">
        <v>2.666409248882038E-3</v>
      </c>
      <c r="L5148">
        <v>5124</v>
      </c>
      <c r="M5148">
        <v>1.733671721487727E-2</v>
      </c>
      <c r="N5148">
        <v>-1.733671721487727E-2</v>
      </c>
    </row>
    <row r="5149" spans="1:14" x14ac:dyDescent="0.45">
      <c r="A5149">
        <v>5125</v>
      </c>
      <c r="B5149">
        <v>1.496995196787885E-2</v>
      </c>
      <c r="C5149">
        <v>-1.496995196787885E-2</v>
      </c>
      <c r="L5149">
        <v>5125</v>
      </c>
      <c r="M5149">
        <v>2.8518182909426067E-3</v>
      </c>
      <c r="N5149">
        <v>-2.8518182909426067E-3</v>
      </c>
    </row>
    <row r="5150" spans="1:14" x14ac:dyDescent="0.45">
      <c r="A5150">
        <v>5126</v>
      </c>
      <c r="B5150">
        <v>1.1463613090956063E-2</v>
      </c>
      <c r="C5150">
        <v>-1.1463613090956063E-2</v>
      </c>
      <c r="L5150">
        <v>5126</v>
      </c>
      <c r="M5150">
        <v>5.55453995604995E-3</v>
      </c>
      <c r="N5150">
        <v>-5.55453995604995E-3</v>
      </c>
    </row>
    <row r="5151" spans="1:14" x14ac:dyDescent="0.45">
      <c r="A5151">
        <v>5127</v>
      </c>
      <c r="B5151">
        <v>7.8526073818863257E-3</v>
      </c>
      <c r="C5151">
        <v>-7.8526073818863257E-3</v>
      </c>
      <c r="L5151">
        <v>5127</v>
      </c>
      <c r="M5151">
        <v>8.0249964780621293E-3</v>
      </c>
      <c r="N5151">
        <v>-8.0249964780621293E-3</v>
      </c>
    </row>
    <row r="5152" spans="1:14" x14ac:dyDescent="0.45">
      <c r="A5152">
        <v>5128</v>
      </c>
      <c r="B5152">
        <v>1.4603618055364529E-2</v>
      </c>
      <c r="C5152">
        <v>-1.4603618055364529E-2</v>
      </c>
      <c r="L5152">
        <v>5128</v>
      </c>
      <c r="M5152">
        <v>2.1972528876744229E-3</v>
      </c>
      <c r="N5152">
        <v>-2.1972528876744229E-3</v>
      </c>
    </row>
    <row r="5153" spans="1:14" x14ac:dyDescent="0.45">
      <c r="A5153">
        <v>5129</v>
      </c>
      <c r="B5153">
        <v>-2.0384082560003444E-3</v>
      </c>
      <c r="C5153">
        <v>2.0384082560003444E-3</v>
      </c>
      <c r="L5153">
        <v>5129</v>
      </c>
      <c r="M5153">
        <v>1.5182985887994858E-2</v>
      </c>
      <c r="N5153">
        <v>-1.5182985887994858E-2</v>
      </c>
    </row>
    <row r="5154" spans="1:14" x14ac:dyDescent="0.45">
      <c r="A5154">
        <v>5130</v>
      </c>
      <c r="B5154">
        <v>1.3609283149968515E-2</v>
      </c>
      <c r="C5154">
        <v>-1.3609283149968515E-2</v>
      </c>
      <c r="L5154">
        <v>5130</v>
      </c>
      <c r="M5154">
        <v>2.3450579787349804E-3</v>
      </c>
      <c r="N5154">
        <v>-2.3450579787349804E-3</v>
      </c>
    </row>
    <row r="5155" spans="1:14" x14ac:dyDescent="0.45">
      <c r="A5155">
        <v>5131</v>
      </c>
      <c r="B5155">
        <v>1.3347616069601142E-2</v>
      </c>
      <c r="C5155">
        <v>-1.3347616069601142E-2</v>
      </c>
      <c r="L5155">
        <v>5131</v>
      </c>
      <c r="M5155">
        <v>2.3450579787349804E-3</v>
      </c>
      <c r="N5155">
        <v>-2.3450579787349804E-3</v>
      </c>
    </row>
    <row r="5156" spans="1:14" x14ac:dyDescent="0.45">
      <c r="A5156">
        <v>5132</v>
      </c>
      <c r="B5156">
        <v>1.6330620785789188E-2</v>
      </c>
      <c r="C5156">
        <v>-1.6330620785789188E-2</v>
      </c>
      <c r="L5156">
        <v>5132</v>
      </c>
      <c r="M5156">
        <v>-1.1811491937097568E-3</v>
      </c>
      <c r="N5156">
        <v>1.1811491937097568E-3</v>
      </c>
    </row>
    <row r="5157" spans="1:14" x14ac:dyDescent="0.45">
      <c r="A5157">
        <v>5133</v>
      </c>
      <c r="B5157">
        <v>1.5519452836650332E-2</v>
      </c>
      <c r="C5157">
        <v>-1.5519452836650332E-2</v>
      </c>
      <c r="L5157">
        <v>5133</v>
      </c>
      <c r="M5157">
        <v>-7.7996394654538444E-4</v>
      </c>
      <c r="N5157">
        <v>7.7996394654538444E-4</v>
      </c>
    </row>
    <row r="5158" spans="1:14" x14ac:dyDescent="0.45">
      <c r="A5158">
        <v>5134</v>
      </c>
      <c r="B5158">
        <v>3.6397673879716326E-3</v>
      </c>
      <c r="C5158">
        <v>-3.6397673879716326E-3</v>
      </c>
      <c r="L5158">
        <v>5134</v>
      </c>
      <c r="M5158">
        <v>8.3206066601832461E-3</v>
      </c>
      <c r="N5158">
        <v>-8.3206066601832461E-3</v>
      </c>
    </row>
    <row r="5159" spans="1:14" x14ac:dyDescent="0.45">
      <c r="A5159">
        <v>5135</v>
      </c>
      <c r="B5159">
        <v>4.6602690014043852E-3</v>
      </c>
      <c r="C5159">
        <v>-4.6602690014043852E-3</v>
      </c>
      <c r="L5159">
        <v>5135</v>
      </c>
      <c r="M5159">
        <v>7.3070860357679918E-3</v>
      </c>
      <c r="N5159">
        <v>-7.3070860357679918E-3</v>
      </c>
    </row>
    <row r="5160" spans="1:14" x14ac:dyDescent="0.45">
      <c r="A5160">
        <v>5136</v>
      </c>
      <c r="B5160">
        <v>1.0390778061449836E-2</v>
      </c>
      <c r="C5160">
        <v>-1.0390778061449836E-2</v>
      </c>
      <c r="L5160">
        <v>5136</v>
      </c>
      <c r="M5160">
        <v>1.6693775624581448E-3</v>
      </c>
      <c r="N5160">
        <v>-1.6693775624581448E-3</v>
      </c>
    </row>
    <row r="5161" spans="1:14" x14ac:dyDescent="0.45">
      <c r="A5161">
        <v>5137</v>
      </c>
      <c r="B5161">
        <v>9.2917763239068734E-3</v>
      </c>
      <c r="C5161">
        <v>-9.2917763239068734E-3</v>
      </c>
      <c r="L5161">
        <v>5137</v>
      </c>
      <c r="M5161">
        <v>2.5350930958128398E-3</v>
      </c>
      <c r="N5161">
        <v>-2.5350930958128398E-3</v>
      </c>
    </row>
    <row r="5162" spans="1:14" x14ac:dyDescent="0.45">
      <c r="A5162">
        <v>5138</v>
      </c>
      <c r="B5162">
        <v>1.120194601058869E-2</v>
      </c>
      <c r="C5162">
        <v>-1.120194601058869E-2</v>
      </c>
      <c r="L5162">
        <v>5138</v>
      </c>
      <c r="M5162">
        <v>5.7139688600828676E-4</v>
      </c>
      <c r="N5162">
        <v>-5.7139688600828676E-4</v>
      </c>
    </row>
    <row r="5163" spans="1:14" x14ac:dyDescent="0.45">
      <c r="A5163">
        <v>5139</v>
      </c>
      <c r="B5163">
        <v>9.1871094917599233E-3</v>
      </c>
      <c r="C5163">
        <v>-9.1871094917599233E-3</v>
      </c>
      <c r="L5163">
        <v>5139</v>
      </c>
      <c r="M5163">
        <v>1.7327226014840977E-3</v>
      </c>
      <c r="N5163">
        <v>-1.7327226014840977E-3</v>
      </c>
    </row>
    <row r="5164" spans="1:14" x14ac:dyDescent="0.45">
      <c r="A5164">
        <v>5140</v>
      </c>
      <c r="B5164">
        <v>-1.9075747158166598E-3</v>
      </c>
      <c r="C5164">
        <v>1.9075747158166598E-3</v>
      </c>
      <c r="L5164">
        <v>5140</v>
      </c>
      <c r="M5164">
        <v>1.0516568013082962E-2</v>
      </c>
      <c r="N5164">
        <v>-1.0516568013082962E-2</v>
      </c>
    </row>
    <row r="5165" spans="1:14" x14ac:dyDescent="0.45">
      <c r="A5165">
        <v>5141</v>
      </c>
      <c r="B5165">
        <v>-1.2714425134989131E-2</v>
      </c>
      <c r="C5165">
        <v>1.2714425134989131E-2</v>
      </c>
      <c r="L5165">
        <v>5141</v>
      </c>
      <c r="M5165">
        <v>1.8772538099465549E-2</v>
      </c>
      <c r="N5165">
        <v>-1.8772538099465549E-2</v>
      </c>
    </row>
    <row r="5166" spans="1:14" x14ac:dyDescent="0.45">
      <c r="A5166">
        <v>5142</v>
      </c>
      <c r="B5166">
        <v>3.3519335995675237E-3</v>
      </c>
      <c r="C5166">
        <v>-3.3519335995675237E-3</v>
      </c>
      <c r="L5166">
        <v>5142</v>
      </c>
      <c r="M5166">
        <v>5.7445750731278094E-3</v>
      </c>
      <c r="N5166">
        <v>-5.7445750731278094E-3</v>
      </c>
    </row>
    <row r="5167" spans="1:14" x14ac:dyDescent="0.45">
      <c r="A5167">
        <v>5143</v>
      </c>
      <c r="B5167">
        <v>-3.3990770739106817E-3</v>
      </c>
      <c r="C5167">
        <v>3.3990770739106817E-3</v>
      </c>
      <c r="L5167">
        <v>5143</v>
      </c>
      <c r="M5167">
        <v>1.1128903390333844E-2</v>
      </c>
      <c r="N5167">
        <v>-1.1128903390333844E-2</v>
      </c>
    </row>
    <row r="5168" spans="1:14" x14ac:dyDescent="0.45">
      <c r="A5168">
        <v>5144</v>
      </c>
      <c r="B5168">
        <v>1.091411222218458E-2</v>
      </c>
      <c r="C5168">
        <v>-1.091411222218458E-2</v>
      </c>
      <c r="L5168">
        <v>5144</v>
      </c>
      <c r="M5168">
        <v>-9.277690376059437E-4</v>
      </c>
      <c r="N5168">
        <v>9.277690376059437E-4</v>
      </c>
    </row>
    <row r="5169" spans="1:14" x14ac:dyDescent="0.45">
      <c r="A5169">
        <v>5145</v>
      </c>
      <c r="B5169">
        <v>8.8207755792456023E-3</v>
      </c>
      <c r="C5169">
        <v>-8.8207755792456023E-3</v>
      </c>
      <c r="L5169">
        <v>5145</v>
      </c>
      <c r="M5169">
        <v>5.0805184698233304E-4</v>
      </c>
      <c r="N5169">
        <v>-5.0805184698233304E-4</v>
      </c>
    </row>
    <row r="5170" spans="1:14" x14ac:dyDescent="0.45">
      <c r="A5170">
        <v>5146</v>
      </c>
      <c r="B5170">
        <v>9.0562759515762387E-3</v>
      </c>
      <c r="C5170">
        <v>-9.0562759515762387E-3</v>
      </c>
      <c r="L5170">
        <v>5146</v>
      </c>
      <c r="M5170">
        <v>3.3913174291312371E-4</v>
      </c>
      <c r="N5170">
        <v>-3.3913174291312371E-4</v>
      </c>
    </row>
    <row r="5171" spans="1:14" x14ac:dyDescent="0.45">
      <c r="A5171">
        <v>5147</v>
      </c>
      <c r="B5171">
        <v>9.0301092435395008E-3</v>
      </c>
      <c r="C5171">
        <v>-9.0301092435395008E-3</v>
      </c>
      <c r="L5171">
        <v>5147</v>
      </c>
      <c r="M5171">
        <v>1.7021163884391524E-4</v>
      </c>
      <c r="N5171">
        <v>-1.7021163884391524E-4</v>
      </c>
    </row>
    <row r="5172" spans="1:14" x14ac:dyDescent="0.45">
      <c r="A5172">
        <v>5148</v>
      </c>
      <c r="B5172">
        <v>-3.6869108623147889E-3</v>
      </c>
      <c r="C5172">
        <v>3.6869108623147889E-3</v>
      </c>
      <c r="L5172">
        <v>5148</v>
      </c>
      <c r="M5172">
        <v>9.9464626618493805E-3</v>
      </c>
      <c r="N5172">
        <v>-9.9464626618493805E-3</v>
      </c>
    </row>
    <row r="5173" spans="1:14" x14ac:dyDescent="0.45">
      <c r="A5173">
        <v>5149</v>
      </c>
      <c r="B5173">
        <v>-4.0009113587556374E-3</v>
      </c>
      <c r="C5173">
        <v>4.0009113587556374E-3</v>
      </c>
      <c r="L5173">
        <v>5149</v>
      </c>
      <c r="M5173">
        <v>1.0073152739901288E-2</v>
      </c>
      <c r="N5173">
        <v>-1.0073152739901288E-2</v>
      </c>
    </row>
    <row r="5174" spans="1:14" x14ac:dyDescent="0.45">
      <c r="A5174">
        <v>5150</v>
      </c>
      <c r="B5174">
        <v>-1.8029078836697097E-3</v>
      </c>
      <c r="C5174">
        <v>1.8029078836697097E-3</v>
      </c>
      <c r="L5174">
        <v>5150</v>
      </c>
      <c r="M5174">
        <v>8.2150315951399905E-3</v>
      </c>
      <c r="N5174">
        <v>-8.2150315951399905E-3</v>
      </c>
    </row>
    <row r="5175" spans="1:14" x14ac:dyDescent="0.45">
      <c r="A5175">
        <v>5151</v>
      </c>
      <c r="B5175">
        <v>1.4155972048489687E-3</v>
      </c>
      <c r="C5175">
        <v>-1.4155972048489687E-3</v>
      </c>
      <c r="L5175">
        <v>5151</v>
      </c>
      <c r="M5175">
        <v>5.5334249430412982E-3</v>
      </c>
      <c r="N5175">
        <v>-5.5334249430412982E-3</v>
      </c>
    </row>
    <row r="5176" spans="1:14" x14ac:dyDescent="0.45">
      <c r="A5176">
        <v>5152</v>
      </c>
      <c r="B5176">
        <v>6.9629393086372603E-3</v>
      </c>
      <c r="C5176">
        <v>-6.9629393086372603E-3</v>
      </c>
      <c r="L5176">
        <v>5152</v>
      </c>
      <c r="M5176">
        <v>-4.2100872539831569E-4</v>
      </c>
      <c r="N5176">
        <v>4.2100872539831569E-4</v>
      </c>
    </row>
    <row r="5177" spans="1:14" x14ac:dyDescent="0.45">
      <c r="A5177">
        <v>5153</v>
      </c>
      <c r="B5177">
        <v>9.6581102364211944E-3</v>
      </c>
      <c r="C5177">
        <v>-9.6581102364211944E-3</v>
      </c>
      <c r="L5177">
        <v>5153</v>
      </c>
      <c r="M5177">
        <v>-2.870350234401845E-3</v>
      </c>
      <c r="N5177">
        <v>2.870350234401845E-3</v>
      </c>
    </row>
    <row r="5178" spans="1:14" x14ac:dyDescent="0.45">
      <c r="A5178">
        <v>5154</v>
      </c>
      <c r="B5178">
        <v>4.3986019210370125E-3</v>
      </c>
      <c r="C5178">
        <v>-4.3986019210370125E-3</v>
      </c>
      <c r="L5178">
        <v>5154</v>
      </c>
      <c r="M5178">
        <v>8.4589205512075084E-4</v>
      </c>
      <c r="N5178">
        <v>-8.4589205512075084E-4</v>
      </c>
    </row>
    <row r="5179" spans="1:14" x14ac:dyDescent="0.45">
      <c r="A5179">
        <v>5155</v>
      </c>
      <c r="B5179">
        <v>-3.8962445266086873E-3</v>
      </c>
      <c r="C5179">
        <v>3.8962445266086873E-3</v>
      </c>
      <c r="L5179">
        <v>5155</v>
      </c>
      <c r="M5179">
        <v>7.1592809447074343E-3</v>
      </c>
      <c r="N5179">
        <v>-7.1592809447074343E-3</v>
      </c>
    </row>
    <row r="5180" spans="1:14" x14ac:dyDescent="0.45">
      <c r="A5180">
        <v>5156</v>
      </c>
      <c r="B5180">
        <v>1.2039280667764281E-2</v>
      </c>
      <c r="C5180">
        <v>-1.2039280667764281E-2</v>
      </c>
      <c r="L5180">
        <v>5156</v>
      </c>
      <c r="M5180">
        <v>-6.8188576670196047E-3</v>
      </c>
      <c r="N5180">
        <v>6.8188576670196047E-3</v>
      </c>
    </row>
    <row r="5181" spans="1:14" x14ac:dyDescent="0.45">
      <c r="A5181">
        <v>5157</v>
      </c>
      <c r="B5181">
        <v>3.6921008040451068E-3</v>
      </c>
      <c r="C5181">
        <v>-3.6921008040451068E-3</v>
      </c>
      <c r="L5181">
        <v>5157</v>
      </c>
      <c r="M5181">
        <v>-3.5766368637236371E-4</v>
      </c>
      <c r="N5181">
        <v>3.5766368637236371E-4</v>
      </c>
    </row>
    <row r="5182" spans="1:14" x14ac:dyDescent="0.45">
      <c r="A5182">
        <v>5158</v>
      </c>
      <c r="B5182">
        <v>4.9976242356316539E-4</v>
      </c>
      <c r="C5182">
        <v>-4.9976242356316539E-4</v>
      </c>
      <c r="L5182">
        <v>5158</v>
      </c>
      <c r="M5182">
        <v>2.0072177705965618E-3</v>
      </c>
      <c r="N5182">
        <v>-2.0072177705965618E-3</v>
      </c>
    </row>
    <row r="5183" spans="1:14" x14ac:dyDescent="0.45">
      <c r="A5183">
        <v>5159</v>
      </c>
      <c r="B5183">
        <v>-1.2976092215356503E-2</v>
      </c>
      <c r="C5183">
        <v>1.2976092215356503E-2</v>
      </c>
      <c r="L5183">
        <v>5159</v>
      </c>
      <c r="M5183">
        <v>1.2860334457043234E-2</v>
      </c>
      <c r="N5183">
        <v>-1.2860334457043234E-2</v>
      </c>
    </row>
    <row r="5184" spans="1:14" x14ac:dyDescent="0.45">
      <c r="A5184">
        <v>5160</v>
      </c>
      <c r="B5184">
        <v>1.1800968325183341E-3</v>
      </c>
      <c r="C5184">
        <v>-1.1800968325183341E-3</v>
      </c>
      <c r="L5184">
        <v>5160</v>
      </c>
      <c r="M5184">
        <v>9.7258213317265828E-4</v>
      </c>
      <c r="N5184">
        <v>-9.7258213317265828E-4</v>
      </c>
    </row>
    <row r="5185" spans="1:14" x14ac:dyDescent="0.45">
      <c r="A5185">
        <v>5161</v>
      </c>
      <c r="B5185">
        <v>1.8371624012654689E-2</v>
      </c>
      <c r="C5185">
        <v>-1.8371624012654689E-2</v>
      </c>
      <c r="L5185">
        <v>5161</v>
      </c>
      <c r="M5185">
        <v>-1.3406741725718752E-2</v>
      </c>
      <c r="N5185">
        <v>1.3406741725718752E-2</v>
      </c>
    </row>
    <row r="5186" spans="1:14" x14ac:dyDescent="0.45">
      <c r="A5186">
        <v>5162</v>
      </c>
      <c r="B5186">
        <v>-2.6870614182863968E-2</v>
      </c>
      <c r="C5186">
        <v>2.6870614182863968E-2</v>
      </c>
      <c r="L5186">
        <v>5162</v>
      </c>
      <c r="M5186">
        <v>2.2805505584117911E-2</v>
      </c>
      <c r="N5186">
        <v>-2.2805505584117911E-2</v>
      </c>
    </row>
    <row r="5187" spans="1:14" x14ac:dyDescent="0.45">
      <c r="A5187">
        <v>5163</v>
      </c>
      <c r="B5187">
        <v>9.9692987626117356E-4</v>
      </c>
      <c r="C5187">
        <v>-9.9692987626117356E-4</v>
      </c>
      <c r="L5187">
        <v>5163</v>
      </c>
      <c r="M5187">
        <v>1.7021163884391524E-4</v>
      </c>
      <c r="N5187">
        <v>-1.7021163884391524E-4</v>
      </c>
    </row>
    <row r="5188" spans="1:14" x14ac:dyDescent="0.45">
      <c r="A5188">
        <v>5164</v>
      </c>
      <c r="B5188">
        <v>-3.9747446507188994E-3</v>
      </c>
      <c r="C5188">
        <v>3.9747446507188994E-3</v>
      </c>
      <c r="L5188">
        <v>5164</v>
      </c>
      <c r="M5188">
        <v>3.9709139804011157E-3</v>
      </c>
      <c r="N5188">
        <v>-3.9709139804011157E-3</v>
      </c>
    </row>
    <row r="5189" spans="1:14" x14ac:dyDescent="0.45">
      <c r="A5189">
        <v>5165</v>
      </c>
      <c r="B5189">
        <v>-2.3290540146547571E-4</v>
      </c>
      <c r="C5189">
        <v>2.3290540146547571E-4</v>
      </c>
      <c r="L5189">
        <v>5165</v>
      </c>
      <c r="M5189">
        <v>2.5467169087851904E-4</v>
      </c>
      <c r="N5189">
        <v>-2.5467169087851904E-4</v>
      </c>
    </row>
    <row r="5190" spans="1:14" x14ac:dyDescent="0.45">
      <c r="A5190">
        <v>5166</v>
      </c>
      <c r="B5190">
        <v>1.2324302485918082E-3</v>
      </c>
      <c r="C5190">
        <v>-1.2324302485918082E-3</v>
      </c>
      <c r="L5190">
        <v>5166</v>
      </c>
      <c r="M5190">
        <v>-2.5113950132547762E-3</v>
      </c>
      <c r="N5190">
        <v>2.5113950132547762E-3</v>
      </c>
    </row>
    <row r="5191" spans="1:14" x14ac:dyDescent="0.45">
      <c r="A5191">
        <v>5167</v>
      </c>
      <c r="B5191">
        <v>1.2955115449050085E-2</v>
      </c>
      <c r="C5191">
        <v>-1.2955115449050085E-2</v>
      </c>
      <c r="L5191">
        <v>5167</v>
      </c>
      <c r="M5191">
        <v>-1.2477681153338104E-2</v>
      </c>
      <c r="N5191">
        <v>1.2477681153338104E-2</v>
      </c>
    </row>
    <row r="5192" spans="1:14" x14ac:dyDescent="0.45">
      <c r="A5192">
        <v>5168</v>
      </c>
      <c r="B5192">
        <v>5.5499370746534497E-3</v>
      </c>
      <c r="C5192">
        <v>-5.5499370746534497E-3</v>
      </c>
      <c r="L5192">
        <v>5168</v>
      </c>
      <c r="M5192">
        <v>-7.4734230702877885E-3</v>
      </c>
      <c r="N5192">
        <v>7.4734230702877885E-3</v>
      </c>
    </row>
    <row r="5193" spans="1:14" x14ac:dyDescent="0.45">
      <c r="A5193">
        <v>5169</v>
      </c>
      <c r="B5193">
        <v>5.1051030380289174E-3</v>
      </c>
      <c r="C5193">
        <v>-5.1051030380289174E-3</v>
      </c>
      <c r="L5193">
        <v>5169</v>
      </c>
      <c r="M5193">
        <v>-7.6845732003742997E-3</v>
      </c>
      <c r="N5193">
        <v>7.6845732003742997E-3</v>
      </c>
    </row>
    <row r="5194" spans="1:14" x14ac:dyDescent="0.45">
      <c r="A5194">
        <v>5170</v>
      </c>
      <c r="B5194">
        <v>-1.8052433574483523E-2</v>
      </c>
      <c r="C5194">
        <v>1.8052433574483523E-2</v>
      </c>
      <c r="L5194">
        <v>5170</v>
      </c>
      <c r="M5194">
        <v>1.049545300007431E-2</v>
      </c>
      <c r="N5194">
        <v>-1.049545300007431E-2</v>
      </c>
    </row>
    <row r="5195" spans="1:14" x14ac:dyDescent="0.45">
      <c r="A5195">
        <v>5171</v>
      </c>
      <c r="B5195">
        <v>-1.6403930968169077E-2</v>
      </c>
      <c r="C5195">
        <v>1.6403930968169077E-2</v>
      </c>
      <c r="L5195">
        <v>5171</v>
      </c>
      <c r="M5195">
        <v>8.7429069203562686E-3</v>
      </c>
      <c r="N5195">
        <v>-8.7429069203562686E-3</v>
      </c>
    </row>
    <row r="5196" spans="1:14" x14ac:dyDescent="0.45">
      <c r="A5196">
        <v>5172</v>
      </c>
      <c r="B5196">
        <v>-7.5857503597886369E-3</v>
      </c>
      <c r="C5196">
        <v>7.5857503597886369E-3</v>
      </c>
      <c r="L5196">
        <v>5172</v>
      </c>
      <c r="M5196">
        <v>6.3474192503423961E-4</v>
      </c>
      <c r="N5196">
        <v>-6.3474192503423961E-4</v>
      </c>
    </row>
    <row r="5197" spans="1:14" x14ac:dyDescent="0.45">
      <c r="A5197">
        <v>5173</v>
      </c>
      <c r="B5197">
        <v>1.2353281164205129E-2</v>
      </c>
      <c r="C5197">
        <v>-1.2353281164205129E-2</v>
      </c>
      <c r="L5197">
        <v>5173</v>
      </c>
      <c r="M5197">
        <v>-1.5497128013575213E-2</v>
      </c>
      <c r="N5197">
        <v>1.5497128013575213E-2</v>
      </c>
    </row>
    <row r="5198" spans="1:14" x14ac:dyDescent="0.45">
      <c r="A5198">
        <v>5174</v>
      </c>
      <c r="B5198">
        <v>-8.8707310238390728E-4</v>
      </c>
      <c r="C5198">
        <v>8.8707310238390728E-4</v>
      </c>
      <c r="L5198">
        <v>5174</v>
      </c>
      <c r="M5198">
        <v>-6.5232474848984879E-3</v>
      </c>
      <c r="N5198">
        <v>6.5232474848984879E-3</v>
      </c>
    </row>
    <row r="5199" spans="1:14" x14ac:dyDescent="0.45">
      <c r="A5199">
        <v>5175</v>
      </c>
      <c r="B5199">
        <v>-1.1563089981372692E-2</v>
      </c>
      <c r="C5199">
        <v>1.1563089981372692E-2</v>
      </c>
      <c r="L5199">
        <v>5175</v>
      </c>
      <c r="M5199">
        <v>1.7960676405100505E-3</v>
      </c>
      <c r="N5199">
        <v>-1.7960676405100505E-3</v>
      </c>
    </row>
    <row r="5200" spans="1:14" x14ac:dyDescent="0.45">
      <c r="A5200">
        <v>5176</v>
      </c>
      <c r="B5200">
        <v>4.163101548706377E-3</v>
      </c>
      <c r="C5200">
        <v>-4.163101548706377E-3</v>
      </c>
      <c r="L5200">
        <v>5176</v>
      </c>
      <c r="M5200">
        <v>-1.2350991075286196E-2</v>
      </c>
      <c r="N5200">
        <v>1.2350991075286196E-2</v>
      </c>
    </row>
    <row r="5201" spans="1:14" x14ac:dyDescent="0.45">
      <c r="A5201">
        <v>5177</v>
      </c>
      <c r="B5201">
        <v>-1.7241265625344671E-2</v>
      </c>
      <c r="C5201">
        <v>1.7241265625344671E-2</v>
      </c>
      <c r="L5201">
        <v>5177</v>
      </c>
      <c r="M5201">
        <v>4.731054448712556E-3</v>
      </c>
      <c r="N5201">
        <v>-4.731054448712556E-3</v>
      </c>
    </row>
    <row r="5202" spans="1:14" x14ac:dyDescent="0.45">
      <c r="A5202">
        <v>5178</v>
      </c>
      <c r="B5202">
        <v>2.0435981977306623E-3</v>
      </c>
      <c r="C5202">
        <v>-2.0435981977306623E-3</v>
      </c>
      <c r="L5202">
        <v>5178</v>
      </c>
      <c r="M5202">
        <v>-1.0830710138663314E-2</v>
      </c>
      <c r="N5202">
        <v>1.0830710138663314E-2</v>
      </c>
    </row>
    <row r="5203" spans="1:14" x14ac:dyDescent="0.45">
      <c r="A5203">
        <v>5179</v>
      </c>
      <c r="B5203">
        <v>-1.1955590601923754E-2</v>
      </c>
      <c r="C5203">
        <v>1.1955590601923754E-2</v>
      </c>
      <c r="L5203">
        <v>5179</v>
      </c>
      <c r="M5203">
        <v>-2.0985859531180446E-4</v>
      </c>
      <c r="N5203">
        <v>2.0985859531180446E-4</v>
      </c>
    </row>
    <row r="5204" spans="1:14" x14ac:dyDescent="0.45">
      <c r="A5204">
        <v>5180</v>
      </c>
      <c r="B5204">
        <v>2.645432482575618E-3</v>
      </c>
      <c r="C5204">
        <v>-2.645432482575618E-3</v>
      </c>
      <c r="L5204">
        <v>5180</v>
      </c>
      <c r="M5204">
        <v>-1.3111131543597634E-2</v>
      </c>
      <c r="N5204">
        <v>1.3111131543597634E-2</v>
      </c>
    </row>
    <row r="5205" spans="1:14" x14ac:dyDescent="0.45">
      <c r="A5205">
        <v>5181</v>
      </c>
      <c r="B5205">
        <v>-4.8382460159312277E-3</v>
      </c>
      <c r="C5205">
        <v>4.8382460159312277E-3</v>
      </c>
      <c r="L5205">
        <v>5181</v>
      </c>
      <c r="M5205">
        <v>-8.3391386036424826E-3</v>
      </c>
      <c r="N5205">
        <v>8.3391386036424826E-3</v>
      </c>
    </row>
    <row r="5206" spans="1:14" x14ac:dyDescent="0.45">
      <c r="A5206">
        <v>5182</v>
      </c>
      <c r="B5206">
        <v>-3.8177444024984752E-3</v>
      </c>
      <c r="C5206">
        <v>3.8177444024984752E-3</v>
      </c>
      <c r="L5206">
        <v>5182</v>
      </c>
      <c r="M5206">
        <v>-9.437119280092339E-3</v>
      </c>
      <c r="N5206">
        <v>9.437119280092339E-3</v>
      </c>
    </row>
    <row r="5207" spans="1:14" x14ac:dyDescent="0.45">
      <c r="A5207">
        <v>5183</v>
      </c>
      <c r="B5207">
        <v>-1.6063763763691501E-2</v>
      </c>
      <c r="C5207">
        <v>1.6063763763691501E-2</v>
      </c>
      <c r="L5207">
        <v>5183</v>
      </c>
      <c r="M5207">
        <v>-8.2219397256268634E-4</v>
      </c>
      <c r="N5207">
        <v>8.2219397256268634E-4</v>
      </c>
    </row>
    <row r="5208" spans="1:14" x14ac:dyDescent="0.45">
      <c r="A5208">
        <v>5184</v>
      </c>
      <c r="B5208">
        <v>-2.300075336367717E-3</v>
      </c>
      <c r="C5208">
        <v>2.300075336367717E-3</v>
      </c>
      <c r="L5208">
        <v>5184</v>
      </c>
      <c r="M5208">
        <v>-1.3554546816779308E-2</v>
      </c>
      <c r="N5208">
        <v>1.3554546816779308E-2</v>
      </c>
    </row>
    <row r="5209" spans="1:14" x14ac:dyDescent="0.45">
      <c r="A5209">
        <v>5185</v>
      </c>
      <c r="B5209">
        <v>-6.6437488704660964E-3</v>
      </c>
      <c r="C5209">
        <v>6.6437488704660964E-3</v>
      </c>
      <c r="L5209">
        <v>5185</v>
      </c>
      <c r="M5209">
        <v>-1.0535099956542199E-2</v>
      </c>
      <c r="N5209">
        <v>1.0535099956542199E-2</v>
      </c>
    </row>
    <row r="5210" spans="1:14" x14ac:dyDescent="0.45">
      <c r="A5210">
        <v>5186</v>
      </c>
      <c r="B5210">
        <v>-6.8007491186865207E-3</v>
      </c>
      <c r="C5210">
        <v>6.8007491186865207E-3</v>
      </c>
      <c r="L5210">
        <v>5186</v>
      </c>
      <c r="M5210">
        <v>-1.0640675021585454E-2</v>
      </c>
      <c r="N5210">
        <v>1.0640675021585454E-2</v>
      </c>
    </row>
    <row r="5211" spans="1:14" x14ac:dyDescent="0.45">
      <c r="A5211">
        <v>5187</v>
      </c>
      <c r="B5211">
        <v>-3.8962445266086873E-3</v>
      </c>
      <c r="C5211">
        <v>3.8962445266086873E-3</v>
      </c>
      <c r="L5211">
        <v>5187</v>
      </c>
      <c r="M5211">
        <v>-1.3554546816779308E-2</v>
      </c>
      <c r="N5211">
        <v>1.3554546816779308E-2</v>
      </c>
    </row>
    <row r="5212" spans="1:14" x14ac:dyDescent="0.45">
      <c r="A5212">
        <v>5188</v>
      </c>
      <c r="B5212">
        <v>-1.0987422404564474E-2</v>
      </c>
      <c r="C5212">
        <v>1.0987422404564474E-2</v>
      </c>
      <c r="L5212">
        <v>5188</v>
      </c>
      <c r="M5212">
        <v>-9.078164058945272E-3</v>
      </c>
      <c r="N5212">
        <v>9.078164058945272E-3</v>
      </c>
    </row>
    <row r="5213" spans="1:14" x14ac:dyDescent="0.45">
      <c r="A5213">
        <v>5189</v>
      </c>
      <c r="B5213">
        <v>-2.0067270093312294E-2</v>
      </c>
      <c r="C5213">
        <v>2.0067270093312294E-2</v>
      </c>
      <c r="L5213">
        <v>5189</v>
      </c>
      <c r="M5213">
        <v>-2.9336952734277987E-3</v>
      </c>
      <c r="N5213">
        <v>2.9336952734277987E-3</v>
      </c>
    </row>
    <row r="5214" spans="1:14" x14ac:dyDescent="0.45">
      <c r="A5214">
        <v>5190</v>
      </c>
      <c r="B5214">
        <v>-1.9046768479879544E-2</v>
      </c>
      <c r="C5214">
        <v>1.9046768479879544E-2</v>
      </c>
      <c r="L5214">
        <v>5190</v>
      </c>
      <c r="M5214">
        <v>-1.0155029722386476E-2</v>
      </c>
      <c r="N5214">
        <v>1.0155029722386476E-2</v>
      </c>
    </row>
    <row r="5215" spans="1:14" x14ac:dyDescent="0.45">
      <c r="A5215">
        <v>5191</v>
      </c>
      <c r="B5215">
        <v>-3.4615959761738188E-2</v>
      </c>
      <c r="C5215">
        <v>3.4615959761738188E-2</v>
      </c>
      <c r="L5215">
        <v>5191</v>
      </c>
      <c r="M5215">
        <v>5.7139688600828676E-4</v>
      </c>
      <c r="N5215">
        <v>-5.7139688600828676E-4</v>
      </c>
    </row>
    <row r="5216" spans="1:14" x14ac:dyDescent="0.45">
      <c r="A5216">
        <v>5192</v>
      </c>
      <c r="B5216">
        <v>-7.0362494910171554E-3</v>
      </c>
      <c r="C5216">
        <v>7.0362494910171554E-3</v>
      </c>
      <c r="L5216">
        <v>5192</v>
      </c>
      <c r="M5216">
        <v>-2.1873861942187846E-2</v>
      </c>
      <c r="N5216">
        <v>2.1873861942187846E-2</v>
      </c>
    </row>
    <row r="5217" spans="1:14" x14ac:dyDescent="0.45">
      <c r="A5217">
        <v>5193</v>
      </c>
      <c r="B5217">
        <v>-2.6844447474827234E-2</v>
      </c>
      <c r="C5217">
        <v>2.6844447474827234E-2</v>
      </c>
      <c r="L5217">
        <v>5193</v>
      </c>
      <c r="M5217">
        <v>-1.5264862870480046E-2</v>
      </c>
      <c r="N5217">
        <v>1.5264862870480046E-2</v>
      </c>
    </row>
    <row r="5218" spans="1:14" x14ac:dyDescent="0.45">
      <c r="A5218">
        <v>5194</v>
      </c>
      <c r="B5218">
        <v>-2.4986611204218891E-2</v>
      </c>
      <c r="C5218">
        <v>2.4986611204218891E-2</v>
      </c>
      <c r="L5218">
        <v>5194</v>
      </c>
      <c r="M5218">
        <v>-1.6869603859137532E-2</v>
      </c>
      <c r="N5218">
        <v>1.6869603859137532E-2</v>
      </c>
    </row>
    <row r="5219" spans="1:14" x14ac:dyDescent="0.45">
      <c r="A5219">
        <v>5195</v>
      </c>
      <c r="B5219">
        <v>-1.8444934195034582E-2</v>
      </c>
      <c r="C5219">
        <v>1.8444934195034582E-2</v>
      </c>
      <c r="L5219">
        <v>5195</v>
      </c>
      <c r="M5219">
        <v>-2.6962580077272768E-2</v>
      </c>
      <c r="N5219">
        <v>2.6962580077272768E-2</v>
      </c>
    </row>
    <row r="5220" spans="1:14" x14ac:dyDescent="0.45">
      <c r="A5220">
        <v>5196</v>
      </c>
      <c r="B5220">
        <v>-2.5091278036365842E-2</v>
      </c>
      <c r="C5220">
        <v>2.5091278036365842E-2</v>
      </c>
      <c r="L5220">
        <v>5196</v>
      </c>
      <c r="M5220">
        <v>-2.2042782046257058E-2</v>
      </c>
      <c r="N5220">
        <v>2.2042782046257058E-2</v>
      </c>
    </row>
    <row r="5221" spans="1:14" x14ac:dyDescent="0.45">
      <c r="A5221">
        <v>5197</v>
      </c>
      <c r="B5221">
        <v>-3.0376953059786757E-2</v>
      </c>
      <c r="C5221">
        <v>3.0376953059786757E-2</v>
      </c>
      <c r="L5221">
        <v>5197</v>
      </c>
      <c r="M5221">
        <v>-2.3668638047923192E-2</v>
      </c>
      <c r="N5221">
        <v>2.3668638047923192E-2</v>
      </c>
    </row>
    <row r="5222" spans="1:14" x14ac:dyDescent="0.45">
      <c r="A5222">
        <v>5198</v>
      </c>
      <c r="B5222">
        <v>3.6374319141929901E-2</v>
      </c>
      <c r="C5222">
        <v>-3.6374319141929901E-2</v>
      </c>
      <c r="L5222">
        <v>5198</v>
      </c>
      <c r="M5222">
        <v>3.7163714430000667E-2</v>
      </c>
      <c r="N5222">
        <v>-3.7163714430000667E-2</v>
      </c>
    </row>
    <row r="5223" spans="1:14" x14ac:dyDescent="0.45">
      <c r="A5223">
        <v>5199</v>
      </c>
      <c r="B5223">
        <v>3.5484651068680838E-2</v>
      </c>
      <c r="C5223">
        <v>-3.5484651068680838E-2</v>
      </c>
      <c r="L5223">
        <v>5199</v>
      </c>
      <c r="M5223">
        <v>3.1547120969699471E-2</v>
      </c>
      <c r="N5223">
        <v>-3.1547120969699471E-2</v>
      </c>
    </row>
    <row r="5224" spans="1:14" x14ac:dyDescent="0.45">
      <c r="A5224">
        <v>5200</v>
      </c>
      <c r="B5224">
        <v>4.0116158391183321E-2</v>
      </c>
      <c r="C5224">
        <v>-4.0116158391183321E-2</v>
      </c>
      <c r="L5224">
        <v>5200</v>
      </c>
      <c r="M5224">
        <v>2.732411836796925E-2</v>
      </c>
      <c r="N5224">
        <v>-2.732411836796925E-2</v>
      </c>
    </row>
    <row r="5225" spans="1:14" x14ac:dyDescent="0.45">
      <c r="A5225">
        <v>5201</v>
      </c>
      <c r="B5225">
        <v>3.9017156653640361E-2</v>
      </c>
      <c r="C5225">
        <v>-3.9017156653640361E-2</v>
      </c>
      <c r="L5225">
        <v>5201</v>
      </c>
      <c r="M5225">
        <v>2.7471923459029809E-2</v>
      </c>
      <c r="N5225">
        <v>-2.7471923459029809E-2</v>
      </c>
    </row>
    <row r="5226" spans="1:14" x14ac:dyDescent="0.45">
      <c r="A5226">
        <v>5202</v>
      </c>
      <c r="B5226">
        <v>4.2758995902893782E-2</v>
      </c>
      <c r="C5226">
        <v>0.95724100409710622</v>
      </c>
      <c r="L5226">
        <v>5202</v>
      </c>
      <c r="M5226">
        <v>2.4241326468706186E-2</v>
      </c>
      <c r="N5226">
        <v>0.97575867353129386</v>
      </c>
    </row>
    <row r="5227" spans="1:14" x14ac:dyDescent="0.45">
      <c r="A5227">
        <v>5203</v>
      </c>
      <c r="B5227">
        <v>3.0434476417590547E-2</v>
      </c>
      <c r="C5227">
        <v>-3.0434476417590547E-2</v>
      </c>
      <c r="L5227">
        <v>5203</v>
      </c>
      <c r="M5227">
        <v>3.01957601371458E-2</v>
      </c>
      <c r="N5227">
        <v>-3.01957601371458E-2</v>
      </c>
    </row>
    <row r="5228" spans="1:14" x14ac:dyDescent="0.45">
      <c r="A5228">
        <v>5204</v>
      </c>
      <c r="B5228">
        <v>3.469964982757872E-2</v>
      </c>
      <c r="C5228">
        <v>-3.469964982757872E-2</v>
      </c>
      <c r="L5228">
        <v>5204</v>
      </c>
      <c r="M5228">
        <v>2.5381537171173349E-2</v>
      </c>
      <c r="N5228">
        <v>-2.5381537171173349E-2</v>
      </c>
    </row>
    <row r="5229" spans="1:14" x14ac:dyDescent="0.45">
      <c r="A5229">
        <v>5205</v>
      </c>
      <c r="B5229">
        <v>3.8624656033089302E-2</v>
      </c>
      <c r="C5229">
        <v>-3.8624656033089302E-2</v>
      </c>
      <c r="L5229">
        <v>5205</v>
      </c>
      <c r="M5229">
        <v>1.9342643450699127E-2</v>
      </c>
      <c r="N5229">
        <v>-1.9342643450699127E-2</v>
      </c>
    </row>
    <row r="5230" spans="1:14" x14ac:dyDescent="0.45">
      <c r="A5230">
        <v>5206</v>
      </c>
      <c r="B5230">
        <v>2.9780308716672116E-2</v>
      </c>
      <c r="C5230">
        <v>-2.9780308716672116E-2</v>
      </c>
      <c r="L5230">
        <v>5206</v>
      </c>
      <c r="M5230">
        <v>2.6141677639484787E-2</v>
      </c>
      <c r="N5230">
        <v>-2.6141677639484787E-2</v>
      </c>
    </row>
    <row r="5231" spans="1:14" x14ac:dyDescent="0.45">
      <c r="A5231">
        <v>5207</v>
      </c>
      <c r="B5231">
        <v>2.9937308964892544E-2</v>
      </c>
      <c r="C5231">
        <v>-2.9937308964892544E-2</v>
      </c>
      <c r="L5231">
        <v>5207</v>
      </c>
      <c r="M5231">
        <v>2.5571572288251208E-2</v>
      </c>
      <c r="N5231">
        <v>-2.5571572288251208E-2</v>
      </c>
    </row>
    <row r="5232" spans="1:14" x14ac:dyDescent="0.45">
      <c r="A5232">
        <v>5208</v>
      </c>
      <c r="B5232">
        <v>1.8266957180507741E-2</v>
      </c>
      <c r="C5232">
        <v>-1.8266957180507741E-2</v>
      </c>
      <c r="L5232">
        <v>5208</v>
      </c>
      <c r="M5232">
        <v>3.420761260878951E-2</v>
      </c>
      <c r="N5232">
        <v>-3.420761260878951E-2</v>
      </c>
    </row>
    <row r="5233" spans="1:14" x14ac:dyDescent="0.45">
      <c r="A5233">
        <v>5209</v>
      </c>
      <c r="B5233">
        <v>3.2082979023904994E-2</v>
      </c>
      <c r="C5233">
        <v>-3.2082979023904994E-2</v>
      </c>
      <c r="L5233">
        <v>5209</v>
      </c>
      <c r="M5233">
        <v>2.1496374777581539E-2</v>
      </c>
      <c r="N5233">
        <v>-2.1496374777581539E-2</v>
      </c>
    </row>
    <row r="5234" spans="1:14" x14ac:dyDescent="0.45">
      <c r="A5234">
        <v>5210</v>
      </c>
      <c r="B5234">
        <v>3.0879310454215082E-2</v>
      </c>
      <c r="C5234">
        <v>-3.0879310454215082E-2</v>
      </c>
      <c r="L5234">
        <v>5210</v>
      </c>
      <c r="M5234">
        <v>2.0799579348296054E-2</v>
      </c>
      <c r="N5234">
        <v>-2.0799579348296054E-2</v>
      </c>
    </row>
    <row r="5235" spans="1:14" x14ac:dyDescent="0.45">
      <c r="A5235">
        <v>5211</v>
      </c>
      <c r="B5235">
        <v>3.2553979768566263E-2</v>
      </c>
      <c r="C5235">
        <v>-3.2553979768566263E-2</v>
      </c>
      <c r="L5235">
        <v>5211</v>
      </c>
      <c r="M5235">
        <v>1.8117972696197363E-2</v>
      </c>
      <c r="N5235">
        <v>-1.8117972696197363E-2</v>
      </c>
    </row>
    <row r="5236" spans="1:14" x14ac:dyDescent="0.45">
      <c r="A5236">
        <v>5212</v>
      </c>
      <c r="B5236">
        <v>2.2427463758348958E-2</v>
      </c>
      <c r="C5236">
        <v>-2.2427463758348958E-2</v>
      </c>
      <c r="L5236">
        <v>5212</v>
      </c>
      <c r="M5236">
        <v>2.586718247037232E-2</v>
      </c>
      <c r="N5236">
        <v>-2.586718247037232E-2</v>
      </c>
    </row>
    <row r="5237" spans="1:14" x14ac:dyDescent="0.45">
      <c r="A5237">
        <v>5213</v>
      </c>
      <c r="B5237">
        <v>2.2165796677981589E-2</v>
      </c>
      <c r="C5237">
        <v>-2.2165796677981589E-2</v>
      </c>
      <c r="L5237">
        <v>5213</v>
      </c>
      <c r="M5237">
        <v>2.4938121897991675E-2</v>
      </c>
      <c r="N5237">
        <v>-2.4938121897991675E-2</v>
      </c>
    </row>
    <row r="5238" spans="1:14" x14ac:dyDescent="0.45">
      <c r="A5238">
        <v>5214</v>
      </c>
      <c r="B5238">
        <v>2.7948639154100514E-2</v>
      </c>
      <c r="C5238">
        <v>-2.7948639154100514E-2</v>
      </c>
      <c r="L5238">
        <v>5214</v>
      </c>
      <c r="M5238">
        <v>1.8392467865309826E-2</v>
      </c>
      <c r="N5238">
        <v>-1.8392467865309826E-2</v>
      </c>
    </row>
    <row r="5239" spans="1:14" x14ac:dyDescent="0.45">
      <c r="A5239">
        <v>5215</v>
      </c>
      <c r="B5239">
        <v>3.0512976541700765E-2</v>
      </c>
      <c r="C5239">
        <v>-3.0512976541700765E-2</v>
      </c>
      <c r="L5239">
        <v>5215</v>
      </c>
      <c r="M5239">
        <v>1.6217621525418762E-2</v>
      </c>
      <c r="N5239">
        <v>-1.6217621525418762E-2</v>
      </c>
    </row>
    <row r="5240" spans="1:14" x14ac:dyDescent="0.45">
      <c r="A5240">
        <v>5216</v>
      </c>
      <c r="B5240">
        <v>5.314436702322815E-3</v>
      </c>
      <c r="C5240">
        <v>-5.314436702322815E-3</v>
      </c>
      <c r="L5240">
        <v>5216</v>
      </c>
      <c r="M5240">
        <v>3.5537858428334533E-2</v>
      </c>
      <c r="N5240">
        <v>-3.5537858428334533E-2</v>
      </c>
    </row>
    <row r="5241" spans="1:14" x14ac:dyDescent="0.45">
      <c r="A5241">
        <v>5217</v>
      </c>
      <c r="B5241">
        <v>1.769128960369952E-2</v>
      </c>
      <c r="C5241">
        <v>-1.769128960369952E-2</v>
      </c>
      <c r="L5241">
        <v>5217</v>
      </c>
      <c r="M5241">
        <v>2.527596210613009E-2</v>
      </c>
      <c r="N5241">
        <v>-2.527596210613009E-2</v>
      </c>
    </row>
    <row r="5242" spans="1:14" x14ac:dyDescent="0.45">
      <c r="A5242">
        <v>5218</v>
      </c>
      <c r="B5242">
        <v>2.9361641388084322E-2</v>
      </c>
      <c r="C5242">
        <v>-2.9361641388084322E-2</v>
      </c>
      <c r="L5242">
        <v>5218</v>
      </c>
      <c r="M5242">
        <v>1.5161870874986206E-2</v>
      </c>
      <c r="N5242">
        <v>-1.5161870874986206E-2</v>
      </c>
    </row>
    <row r="5243" spans="1:14" x14ac:dyDescent="0.45">
      <c r="A5243">
        <v>5219</v>
      </c>
      <c r="B5243">
        <v>1.03646113534131E-2</v>
      </c>
      <c r="C5243">
        <v>-1.03646113534131E-2</v>
      </c>
      <c r="L5243">
        <v>5219</v>
      </c>
      <c r="M5243">
        <v>2.9625654785912222E-2</v>
      </c>
      <c r="N5243">
        <v>-2.9625654785912222E-2</v>
      </c>
    </row>
    <row r="5244" spans="1:14" x14ac:dyDescent="0.45">
      <c r="A5244">
        <v>5220</v>
      </c>
      <c r="B5244">
        <v>3.4307149207027661E-2</v>
      </c>
      <c r="C5244">
        <v>-3.4307149207027661E-2</v>
      </c>
      <c r="L5244">
        <v>5220</v>
      </c>
      <c r="M5244">
        <v>1.009426775290994E-2</v>
      </c>
      <c r="N5244">
        <v>-1.009426775290994E-2</v>
      </c>
    </row>
    <row r="5245" spans="1:14" x14ac:dyDescent="0.45">
      <c r="A5245">
        <v>5221</v>
      </c>
      <c r="B5245">
        <v>2.5698302262941113E-2</v>
      </c>
      <c r="C5245">
        <v>-2.5698302262941113E-2</v>
      </c>
      <c r="L5245">
        <v>5221</v>
      </c>
      <c r="M5245">
        <v>1.6998877006738855E-2</v>
      </c>
      <c r="N5245">
        <v>-1.6998877006738855E-2</v>
      </c>
    </row>
    <row r="5246" spans="1:14" x14ac:dyDescent="0.45">
      <c r="A5246">
        <v>5222</v>
      </c>
      <c r="B5246">
        <v>3.1690478403353935E-2</v>
      </c>
      <c r="C5246">
        <v>-3.1690478403353935E-2</v>
      </c>
      <c r="L5246">
        <v>5222</v>
      </c>
      <c r="M5246">
        <v>1.1910158871653934E-2</v>
      </c>
      <c r="N5246">
        <v>-1.1910158871653934E-2</v>
      </c>
    </row>
    <row r="5247" spans="1:14" x14ac:dyDescent="0.45">
      <c r="A5247">
        <v>5223</v>
      </c>
      <c r="B5247">
        <v>3.1297977782802876E-2</v>
      </c>
      <c r="C5247">
        <v>-3.1297977782802876E-2</v>
      </c>
      <c r="L5247">
        <v>5223</v>
      </c>
      <c r="M5247">
        <v>1.1762353780593378E-2</v>
      </c>
      <c r="N5247">
        <v>-1.1762353780593378E-2</v>
      </c>
    </row>
    <row r="5248" spans="1:14" x14ac:dyDescent="0.45">
      <c r="A5248">
        <v>5224</v>
      </c>
      <c r="B5248">
        <v>2.9754142008635381E-2</v>
      </c>
      <c r="C5248">
        <v>-2.9754142008635381E-2</v>
      </c>
      <c r="L5248">
        <v>5224</v>
      </c>
      <c r="M5248">
        <v>1.2142424014749097E-2</v>
      </c>
      <c r="N5248">
        <v>-1.2142424014749097E-2</v>
      </c>
    </row>
    <row r="5249" spans="1:14" x14ac:dyDescent="0.45">
      <c r="A5249">
        <v>5225</v>
      </c>
      <c r="B5249">
        <v>2.9570975052378219E-2</v>
      </c>
      <c r="C5249">
        <v>-2.9570975052378219E-2</v>
      </c>
      <c r="L5249">
        <v>5225</v>
      </c>
      <c r="M5249">
        <v>1.1487858611480913E-2</v>
      </c>
      <c r="N5249">
        <v>-1.1487858611480913E-2</v>
      </c>
    </row>
    <row r="5250" spans="1:14" x14ac:dyDescent="0.45">
      <c r="A5250">
        <v>5226</v>
      </c>
      <c r="B5250">
        <v>2.0595794195777353E-2</v>
      </c>
      <c r="C5250">
        <v>-2.0595794195777353E-2</v>
      </c>
      <c r="L5250">
        <v>5226</v>
      </c>
      <c r="M5250">
        <v>1.8244662774249271E-2</v>
      </c>
      <c r="N5250">
        <v>-1.8244662774249271E-2</v>
      </c>
    </row>
    <row r="5251" spans="1:14" x14ac:dyDescent="0.45">
      <c r="A5251">
        <v>5227</v>
      </c>
      <c r="B5251">
        <v>2.0386460531483457E-2</v>
      </c>
      <c r="C5251">
        <v>-2.0386460531483457E-2</v>
      </c>
      <c r="L5251">
        <v>5227</v>
      </c>
      <c r="M5251">
        <v>1.8054627657171411E-2</v>
      </c>
      <c r="N5251">
        <v>-1.8054627657171411E-2</v>
      </c>
    </row>
    <row r="5252" spans="1:14" x14ac:dyDescent="0.45">
      <c r="A5252">
        <v>5228</v>
      </c>
      <c r="B5252">
        <v>2.1616295809210106E-2</v>
      </c>
      <c r="C5252">
        <v>-2.1616295809210106E-2</v>
      </c>
      <c r="L5252">
        <v>5228</v>
      </c>
      <c r="M5252">
        <v>1.5077410822951602E-2</v>
      </c>
      <c r="N5252">
        <v>-1.5077410822951602E-2</v>
      </c>
    </row>
    <row r="5253" spans="1:14" x14ac:dyDescent="0.45">
      <c r="A5253">
        <v>5229</v>
      </c>
      <c r="B5253">
        <v>1.2405614580278602E-2</v>
      </c>
      <c r="C5253">
        <v>-1.2405614580278602E-2</v>
      </c>
      <c r="L5253">
        <v>5229</v>
      </c>
      <c r="M5253">
        <v>2.0947384439356613E-2</v>
      </c>
      <c r="N5253">
        <v>-2.0947384439356613E-2</v>
      </c>
    </row>
    <row r="5254" spans="1:14" x14ac:dyDescent="0.45">
      <c r="A5254">
        <v>5230</v>
      </c>
      <c r="B5254">
        <v>6.8582724764903111E-3</v>
      </c>
      <c r="C5254">
        <v>-6.8582724764903111E-3</v>
      </c>
      <c r="L5254">
        <v>5230</v>
      </c>
      <c r="M5254">
        <v>2.4515821637818652E-2</v>
      </c>
      <c r="N5254">
        <v>-2.4515821637818652E-2</v>
      </c>
    </row>
    <row r="5255" spans="1:14" x14ac:dyDescent="0.45">
      <c r="A5255">
        <v>5231</v>
      </c>
      <c r="B5255">
        <v>2.5933802635271751E-2</v>
      </c>
      <c r="C5255">
        <v>-2.5933802635271751E-2</v>
      </c>
      <c r="L5255">
        <v>5231</v>
      </c>
      <c r="M5255">
        <v>8.932942037434128E-3</v>
      </c>
      <c r="N5255">
        <v>-8.932942037434128E-3</v>
      </c>
    </row>
    <row r="5256" spans="1:14" x14ac:dyDescent="0.45">
      <c r="A5256">
        <v>5232</v>
      </c>
      <c r="B5256">
        <v>2.6718803876373862E-2</v>
      </c>
      <c r="C5256">
        <v>-2.6718803876373862E-2</v>
      </c>
      <c r="L5256">
        <v>5232</v>
      </c>
      <c r="M5256">
        <v>7.8983064000102236E-3</v>
      </c>
      <c r="N5256">
        <v>-7.8983064000102236E-3</v>
      </c>
    </row>
    <row r="5257" spans="1:14" x14ac:dyDescent="0.45">
      <c r="A5257">
        <v>5233</v>
      </c>
      <c r="B5257">
        <v>1.797912339210363E-2</v>
      </c>
      <c r="C5257">
        <v>-1.797912339210363E-2</v>
      </c>
      <c r="L5257">
        <v>5233</v>
      </c>
      <c r="M5257">
        <v>1.4422845419683417E-2</v>
      </c>
      <c r="N5257">
        <v>-1.4422845419683417E-2</v>
      </c>
    </row>
    <row r="5258" spans="1:14" x14ac:dyDescent="0.45">
      <c r="A5258">
        <v>5234</v>
      </c>
      <c r="B5258">
        <v>7.25077309704137E-3</v>
      </c>
      <c r="C5258">
        <v>-7.25077309704137E-3</v>
      </c>
      <c r="L5258">
        <v>5234</v>
      </c>
      <c r="M5258">
        <v>2.2003135089789169E-2</v>
      </c>
      <c r="N5258">
        <v>-2.2003135089789169E-2</v>
      </c>
    </row>
    <row r="5259" spans="1:14" x14ac:dyDescent="0.45">
      <c r="A5259">
        <v>5235</v>
      </c>
      <c r="B5259">
        <v>2.2846131086936755E-2</v>
      </c>
      <c r="C5259">
        <v>-2.2846131086936755E-2</v>
      </c>
      <c r="L5259">
        <v>5235</v>
      </c>
      <c r="M5259">
        <v>9.1440921675206392E-3</v>
      </c>
      <c r="N5259">
        <v>-9.1440921675206392E-3</v>
      </c>
    </row>
    <row r="5260" spans="1:14" x14ac:dyDescent="0.45">
      <c r="A5260">
        <v>5236</v>
      </c>
      <c r="B5260">
        <v>2.5148801394169633E-2</v>
      </c>
      <c r="C5260">
        <v>-2.5148801394169633E-2</v>
      </c>
      <c r="L5260">
        <v>5236</v>
      </c>
      <c r="M5260">
        <v>6.5680605804652034E-3</v>
      </c>
      <c r="N5260">
        <v>-6.5680605804652034E-3</v>
      </c>
    </row>
    <row r="5261" spans="1:14" x14ac:dyDescent="0.45">
      <c r="A5261">
        <v>5237</v>
      </c>
      <c r="B5261">
        <v>1.8607124384985324E-2</v>
      </c>
      <c r="C5261">
        <v>-1.8607124384985324E-2</v>
      </c>
      <c r="L5261">
        <v>5237</v>
      </c>
      <c r="M5261">
        <v>1.1720123754576074E-2</v>
      </c>
      <c r="N5261">
        <v>-1.1720123754576074E-2</v>
      </c>
    </row>
    <row r="5262" spans="1:14" x14ac:dyDescent="0.45">
      <c r="A5262">
        <v>5238</v>
      </c>
      <c r="B5262">
        <v>2.3160131583377604E-2</v>
      </c>
      <c r="C5262">
        <v>-2.3160131583377604E-2</v>
      </c>
      <c r="L5262">
        <v>5238</v>
      </c>
      <c r="M5262">
        <v>7.792731334966968E-3</v>
      </c>
      <c r="N5262">
        <v>-7.792731334966968E-3</v>
      </c>
    </row>
    <row r="5263" spans="1:14" x14ac:dyDescent="0.45">
      <c r="A5263">
        <v>5239</v>
      </c>
      <c r="B5263">
        <v>1.7034309932530784E-3</v>
      </c>
      <c r="C5263">
        <v>-1.7034309932530784E-3</v>
      </c>
      <c r="L5263">
        <v>5239</v>
      </c>
      <c r="M5263">
        <v>2.4389131559766745E-2</v>
      </c>
      <c r="N5263">
        <v>-2.4389131559766745E-2</v>
      </c>
    </row>
    <row r="5264" spans="1:14" x14ac:dyDescent="0.45">
      <c r="A5264">
        <v>5240</v>
      </c>
      <c r="B5264">
        <v>2.8547661468695156E-3</v>
      </c>
      <c r="C5264">
        <v>-2.8547661468695156E-3</v>
      </c>
      <c r="L5264">
        <v>5240</v>
      </c>
      <c r="M5264">
        <v>2.3333380909334189E-2</v>
      </c>
      <c r="N5264">
        <v>-2.3333380909334189E-2</v>
      </c>
    </row>
    <row r="5265" spans="1:14" x14ac:dyDescent="0.45">
      <c r="A5265">
        <v>5241</v>
      </c>
      <c r="B5265">
        <v>2.2034963137797903E-2</v>
      </c>
      <c r="C5265">
        <v>-2.2034963137797903E-2</v>
      </c>
      <c r="L5265">
        <v>5241</v>
      </c>
      <c r="M5265">
        <v>7.3070860357679918E-3</v>
      </c>
      <c r="N5265">
        <v>-7.3070860357679918E-3</v>
      </c>
    </row>
    <row r="5266" spans="1:14" x14ac:dyDescent="0.45">
      <c r="A5266">
        <v>5242</v>
      </c>
      <c r="B5266">
        <v>2.088362798418146E-2</v>
      </c>
      <c r="C5266">
        <v>-2.088362798418146E-2</v>
      </c>
      <c r="L5266">
        <v>5242</v>
      </c>
      <c r="M5266">
        <v>7.8138463479756181E-3</v>
      </c>
      <c r="N5266">
        <v>-7.8138463479756181E-3</v>
      </c>
    </row>
    <row r="5267" spans="1:14" x14ac:dyDescent="0.45">
      <c r="A5267">
        <v>5243</v>
      </c>
      <c r="B5267">
        <v>6.4919385639759901E-3</v>
      </c>
      <c r="C5267">
        <v>-6.4919385639759901E-3</v>
      </c>
      <c r="L5267">
        <v>5243</v>
      </c>
      <c r="M5267">
        <v>1.8582502982387686E-2</v>
      </c>
      <c r="N5267">
        <v>-1.8582502982387686E-2</v>
      </c>
    </row>
    <row r="5268" spans="1:14" x14ac:dyDescent="0.45">
      <c r="A5268">
        <v>5244</v>
      </c>
      <c r="B5268">
        <v>1.7115622026891302E-2</v>
      </c>
      <c r="C5268">
        <v>-1.7115622026891302E-2</v>
      </c>
      <c r="L5268">
        <v>5244</v>
      </c>
      <c r="M5268">
        <v>9.9675776748580323E-3</v>
      </c>
      <c r="N5268">
        <v>-9.9675776748580323E-3</v>
      </c>
    </row>
    <row r="5269" spans="1:14" x14ac:dyDescent="0.45">
      <c r="A5269">
        <v>5245</v>
      </c>
      <c r="B5269">
        <v>1.8083790224250579E-2</v>
      </c>
      <c r="C5269">
        <v>-1.8083790224250579E-2</v>
      </c>
      <c r="L5269">
        <v>5245</v>
      </c>
      <c r="M5269">
        <v>8.9962870764600817E-3</v>
      </c>
      <c r="N5269">
        <v>-8.9962870764600817E-3</v>
      </c>
    </row>
    <row r="5270" spans="1:14" x14ac:dyDescent="0.45">
      <c r="A5270">
        <v>5246</v>
      </c>
      <c r="B5270">
        <v>9.0039425355027645E-3</v>
      </c>
      <c r="C5270">
        <v>-9.0039425355027645E-3</v>
      </c>
      <c r="L5270">
        <v>5246</v>
      </c>
      <c r="M5270">
        <v>1.6175391499401462E-2</v>
      </c>
      <c r="N5270">
        <v>-1.6175391499401462E-2</v>
      </c>
    </row>
    <row r="5271" spans="1:14" x14ac:dyDescent="0.45">
      <c r="A5271">
        <v>5247</v>
      </c>
      <c r="B5271">
        <v>1.9389313655837131E-3</v>
      </c>
      <c r="C5271">
        <v>-1.9389313655837131E-3</v>
      </c>
      <c r="L5271">
        <v>5247</v>
      </c>
      <c r="M5271">
        <v>2.1770869946694006E-2</v>
      </c>
      <c r="N5271">
        <v>-2.1770869946694006E-2</v>
      </c>
    </row>
    <row r="5272" spans="1:14" x14ac:dyDescent="0.45">
      <c r="A5272">
        <v>5248</v>
      </c>
      <c r="B5272">
        <v>1.196078054365407E-2</v>
      </c>
      <c r="C5272">
        <v>-1.196078054365407E-2</v>
      </c>
      <c r="L5272">
        <v>5248</v>
      </c>
      <c r="M5272">
        <v>1.2606954300939423E-2</v>
      </c>
      <c r="N5272">
        <v>-1.2606954300939423E-2</v>
      </c>
    </row>
    <row r="5273" spans="1:14" x14ac:dyDescent="0.45">
      <c r="A5273">
        <v>5249</v>
      </c>
      <c r="B5273">
        <v>1.2693448368682712E-2</v>
      </c>
      <c r="C5273">
        <v>-1.2693448368682712E-2</v>
      </c>
      <c r="L5273">
        <v>5249</v>
      </c>
      <c r="M5273">
        <v>1.1889043858645285E-2</v>
      </c>
      <c r="N5273">
        <v>-1.1889043858645285E-2</v>
      </c>
    </row>
    <row r="5274" spans="1:14" x14ac:dyDescent="0.45">
      <c r="A5274">
        <v>5250</v>
      </c>
      <c r="B5274">
        <v>4.3724352130002746E-3</v>
      </c>
      <c r="C5274">
        <v>-4.3724352130002746E-3</v>
      </c>
      <c r="L5274">
        <v>5250</v>
      </c>
      <c r="M5274">
        <v>1.7927937579119504E-2</v>
      </c>
      <c r="N5274">
        <v>-1.7927937579119504E-2</v>
      </c>
    </row>
    <row r="5275" spans="1:14" x14ac:dyDescent="0.45">
      <c r="A5275">
        <v>5251</v>
      </c>
      <c r="B5275">
        <v>1.2850448616903137E-2</v>
      </c>
      <c r="C5275">
        <v>-1.2850448616903137E-2</v>
      </c>
      <c r="L5275">
        <v>5251</v>
      </c>
      <c r="M5275">
        <v>9.7775425577801729E-3</v>
      </c>
      <c r="N5275">
        <v>-9.7775425577801729E-3</v>
      </c>
    </row>
    <row r="5276" spans="1:14" x14ac:dyDescent="0.45">
      <c r="A5276">
        <v>5252</v>
      </c>
      <c r="B5276">
        <v>2.232279692620201E-2</v>
      </c>
      <c r="C5276">
        <v>-2.232279692620201E-2</v>
      </c>
      <c r="L5276">
        <v>5252</v>
      </c>
      <c r="M5276">
        <v>1.8382976665273533E-3</v>
      </c>
      <c r="N5276">
        <v>-1.8382976665273533E-3</v>
      </c>
    </row>
    <row r="5277" spans="1:14" x14ac:dyDescent="0.45">
      <c r="A5277">
        <v>5253</v>
      </c>
      <c r="B5277">
        <v>-2.8523881753895163E-4</v>
      </c>
      <c r="C5277">
        <v>2.8523881753895163E-4</v>
      </c>
      <c r="L5277">
        <v>5253</v>
      </c>
      <c r="M5277">
        <v>1.9933863814941357E-2</v>
      </c>
      <c r="N5277">
        <v>-1.9933863814941357E-2</v>
      </c>
    </row>
    <row r="5278" spans="1:14" x14ac:dyDescent="0.45">
      <c r="A5278">
        <v>5254</v>
      </c>
      <c r="B5278">
        <v>1.1015967084081228E-3</v>
      </c>
      <c r="C5278">
        <v>-1.1015967084081228E-3</v>
      </c>
      <c r="L5278">
        <v>5254</v>
      </c>
      <c r="M5278">
        <v>1.8603617995396338E-2</v>
      </c>
      <c r="N5278">
        <v>-1.8603617995396338E-2</v>
      </c>
    </row>
    <row r="5279" spans="1:14" x14ac:dyDescent="0.45">
      <c r="A5279">
        <v>5255</v>
      </c>
      <c r="B5279">
        <v>1.7034309932530784E-3</v>
      </c>
      <c r="C5279">
        <v>-1.7034309932530784E-3</v>
      </c>
      <c r="L5279">
        <v>5255</v>
      </c>
      <c r="M5279">
        <v>1.78857075531022E-2</v>
      </c>
      <c r="N5279">
        <v>-1.78857075531022E-2</v>
      </c>
    </row>
    <row r="5280" spans="1:14" x14ac:dyDescent="0.45">
      <c r="A5280">
        <v>5256</v>
      </c>
      <c r="B5280">
        <v>6.8582724764903111E-3</v>
      </c>
      <c r="C5280">
        <v>-6.8582724764903111E-3</v>
      </c>
      <c r="L5280">
        <v>5256</v>
      </c>
      <c r="M5280">
        <v>1.3451554821285466E-2</v>
      </c>
      <c r="N5280">
        <v>-1.3451554821285466E-2</v>
      </c>
    </row>
    <row r="5281" spans="1:14" x14ac:dyDescent="0.45">
      <c r="A5281">
        <v>5257</v>
      </c>
      <c r="B5281">
        <v>9.8151104846416169E-3</v>
      </c>
      <c r="C5281">
        <v>-9.8151104846416169E-3</v>
      </c>
      <c r="L5281">
        <v>5257</v>
      </c>
      <c r="M5281">
        <v>1.0981098299273285E-2</v>
      </c>
      <c r="N5281">
        <v>-1.0981098299273285E-2</v>
      </c>
    </row>
    <row r="5282" spans="1:14" x14ac:dyDescent="0.45">
      <c r="A5282">
        <v>5258</v>
      </c>
      <c r="B5282">
        <v>-4.4223906575937416E-4</v>
      </c>
      <c r="C5282">
        <v>4.4223906575937416E-4</v>
      </c>
      <c r="L5282">
        <v>5258</v>
      </c>
      <c r="M5282">
        <v>1.7970167605136804E-2</v>
      </c>
      <c r="N5282">
        <v>-1.7970167605136804E-2</v>
      </c>
    </row>
    <row r="5283" spans="1:14" x14ac:dyDescent="0.45">
      <c r="A5283">
        <v>5259</v>
      </c>
      <c r="B5283">
        <v>7.3031065131148442E-3</v>
      </c>
      <c r="C5283">
        <v>-7.3031065131148442E-3</v>
      </c>
      <c r="L5283">
        <v>5259</v>
      </c>
      <c r="M5283">
        <v>9.9464626618493805E-3</v>
      </c>
      <c r="N5283">
        <v>-9.9464626618493805E-3</v>
      </c>
    </row>
    <row r="5284" spans="1:14" x14ac:dyDescent="0.45">
      <c r="A5284">
        <v>5260</v>
      </c>
      <c r="B5284">
        <v>8.1095094975370229E-5</v>
      </c>
      <c r="C5284">
        <v>-8.1095094975370229E-5</v>
      </c>
      <c r="L5284">
        <v>5260</v>
      </c>
      <c r="M5284">
        <v>1.5753091239228439E-2</v>
      </c>
      <c r="N5284">
        <v>-1.5753091239228439E-2</v>
      </c>
    </row>
    <row r="5285" spans="1:14" x14ac:dyDescent="0.45">
      <c r="A5285">
        <v>5261</v>
      </c>
      <c r="B5285">
        <v>-2.666409248882038E-3</v>
      </c>
      <c r="C5285">
        <v>2.666409248882038E-3</v>
      </c>
      <c r="L5285">
        <v>5261</v>
      </c>
      <c r="M5285">
        <v>1.733671721487727E-2</v>
      </c>
      <c r="N5285">
        <v>-1.733671721487727E-2</v>
      </c>
    </row>
    <row r="5286" spans="1:14" x14ac:dyDescent="0.45">
      <c r="A5286">
        <v>5262</v>
      </c>
      <c r="B5286">
        <v>1.496995196787885E-2</v>
      </c>
      <c r="C5286">
        <v>-1.496995196787885E-2</v>
      </c>
      <c r="L5286">
        <v>5262</v>
      </c>
      <c r="M5286">
        <v>2.8518182909426067E-3</v>
      </c>
      <c r="N5286">
        <v>-2.8518182909426067E-3</v>
      </c>
    </row>
    <row r="5287" spans="1:14" x14ac:dyDescent="0.45">
      <c r="A5287">
        <v>5263</v>
      </c>
      <c r="B5287">
        <v>1.1463613090956063E-2</v>
      </c>
      <c r="C5287">
        <v>-1.1463613090956063E-2</v>
      </c>
      <c r="L5287">
        <v>5263</v>
      </c>
      <c r="M5287">
        <v>5.55453995604995E-3</v>
      </c>
      <c r="N5287">
        <v>-5.55453995604995E-3</v>
      </c>
    </row>
    <row r="5288" spans="1:14" x14ac:dyDescent="0.45">
      <c r="A5288">
        <v>5264</v>
      </c>
      <c r="B5288">
        <v>7.8526073818863257E-3</v>
      </c>
      <c r="C5288">
        <v>-7.8526073818863257E-3</v>
      </c>
      <c r="L5288">
        <v>5264</v>
      </c>
      <c r="M5288">
        <v>8.0249964780621293E-3</v>
      </c>
      <c r="N5288">
        <v>-8.0249964780621293E-3</v>
      </c>
    </row>
    <row r="5289" spans="1:14" x14ac:dyDescent="0.45">
      <c r="A5289">
        <v>5265</v>
      </c>
      <c r="B5289">
        <v>1.4603618055364529E-2</v>
      </c>
      <c r="C5289">
        <v>-1.4603618055364529E-2</v>
      </c>
      <c r="L5289">
        <v>5265</v>
      </c>
      <c r="M5289">
        <v>2.1972528876744229E-3</v>
      </c>
      <c r="N5289">
        <v>-2.1972528876744229E-3</v>
      </c>
    </row>
    <row r="5290" spans="1:14" x14ac:dyDescent="0.45">
      <c r="A5290">
        <v>5266</v>
      </c>
      <c r="B5290">
        <v>-2.0384082560003444E-3</v>
      </c>
      <c r="C5290">
        <v>2.0384082560003444E-3</v>
      </c>
      <c r="L5290">
        <v>5266</v>
      </c>
      <c r="M5290">
        <v>1.5182985887994858E-2</v>
      </c>
      <c r="N5290">
        <v>-1.5182985887994858E-2</v>
      </c>
    </row>
    <row r="5291" spans="1:14" x14ac:dyDescent="0.45">
      <c r="A5291">
        <v>5267</v>
      </c>
      <c r="B5291">
        <v>1.3609283149968515E-2</v>
      </c>
      <c r="C5291">
        <v>-1.3609283149968515E-2</v>
      </c>
      <c r="L5291">
        <v>5267</v>
      </c>
      <c r="M5291">
        <v>2.3450579787349804E-3</v>
      </c>
      <c r="N5291">
        <v>-2.3450579787349804E-3</v>
      </c>
    </row>
    <row r="5292" spans="1:14" x14ac:dyDescent="0.45">
      <c r="A5292">
        <v>5268</v>
      </c>
      <c r="B5292">
        <v>1.3347616069601142E-2</v>
      </c>
      <c r="C5292">
        <v>-1.3347616069601142E-2</v>
      </c>
      <c r="L5292">
        <v>5268</v>
      </c>
      <c r="M5292">
        <v>2.3450579787349804E-3</v>
      </c>
      <c r="N5292">
        <v>-2.3450579787349804E-3</v>
      </c>
    </row>
    <row r="5293" spans="1:14" x14ac:dyDescent="0.45">
      <c r="A5293">
        <v>5269</v>
      </c>
      <c r="B5293">
        <v>1.6330620785789188E-2</v>
      </c>
      <c r="C5293">
        <v>-1.6330620785789188E-2</v>
      </c>
      <c r="L5293">
        <v>5269</v>
      </c>
      <c r="M5293">
        <v>-1.1811491937097568E-3</v>
      </c>
      <c r="N5293">
        <v>1.1811491937097568E-3</v>
      </c>
    </row>
    <row r="5294" spans="1:14" x14ac:dyDescent="0.45">
      <c r="A5294">
        <v>5270</v>
      </c>
      <c r="B5294">
        <v>1.5519452836650332E-2</v>
      </c>
      <c r="C5294">
        <v>-1.5519452836650332E-2</v>
      </c>
      <c r="L5294">
        <v>5270</v>
      </c>
      <c r="M5294">
        <v>-7.7996394654538444E-4</v>
      </c>
      <c r="N5294">
        <v>7.7996394654538444E-4</v>
      </c>
    </row>
    <row r="5295" spans="1:14" x14ac:dyDescent="0.45">
      <c r="A5295">
        <v>5271</v>
      </c>
      <c r="B5295">
        <v>3.6397673879716326E-3</v>
      </c>
      <c r="C5295">
        <v>-3.6397673879716326E-3</v>
      </c>
      <c r="L5295">
        <v>5271</v>
      </c>
      <c r="M5295">
        <v>8.3206066601832461E-3</v>
      </c>
      <c r="N5295">
        <v>-8.3206066601832461E-3</v>
      </c>
    </row>
    <row r="5296" spans="1:14" x14ac:dyDescent="0.45">
      <c r="A5296">
        <v>5272</v>
      </c>
      <c r="B5296">
        <v>4.6602690014043852E-3</v>
      </c>
      <c r="C5296">
        <v>-4.6602690014043852E-3</v>
      </c>
      <c r="L5296">
        <v>5272</v>
      </c>
      <c r="M5296">
        <v>7.3070860357679918E-3</v>
      </c>
      <c r="N5296">
        <v>-7.3070860357679918E-3</v>
      </c>
    </row>
    <row r="5297" spans="1:14" x14ac:dyDescent="0.45">
      <c r="A5297">
        <v>5273</v>
      </c>
      <c r="B5297">
        <v>1.0390778061449836E-2</v>
      </c>
      <c r="C5297">
        <v>-1.0390778061449836E-2</v>
      </c>
      <c r="L5297">
        <v>5273</v>
      </c>
      <c r="M5297">
        <v>1.6693775624581448E-3</v>
      </c>
      <c r="N5297">
        <v>-1.6693775624581448E-3</v>
      </c>
    </row>
    <row r="5298" spans="1:14" x14ac:dyDescent="0.45">
      <c r="A5298">
        <v>5274</v>
      </c>
      <c r="B5298">
        <v>9.2917763239068734E-3</v>
      </c>
      <c r="C5298">
        <v>-9.2917763239068734E-3</v>
      </c>
      <c r="L5298">
        <v>5274</v>
      </c>
      <c r="M5298">
        <v>2.5350930958128398E-3</v>
      </c>
      <c r="N5298">
        <v>-2.5350930958128398E-3</v>
      </c>
    </row>
    <row r="5299" spans="1:14" x14ac:dyDescent="0.45">
      <c r="A5299">
        <v>5275</v>
      </c>
      <c r="B5299">
        <v>1.120194601058869E-2</v>
      </c>
      <c r="C5299">
        <v>-1.120194601058869E-2</v>
      </c>
      <c r="L5299">
        <v>5275</v>
      </c>
      <c r="M5299">
        <v>5.7139688600828676E-4</v>
      </c>
      <c r="N5299">
        <v>-5.7139688600828676E-4</v>
      </c>
    </row>
    <row r="5300" spans="1:14" x14ac:dyDescent="0.45">
      <c r="A5300">
        <v>5276</v>
      </c>
      <c r="B5300">
        <v>9.1871094917599233E-3</v>
      </c>
      <c r="C5300">
        <v>-9.1871094917599233E-3</v>
      </c>
      <c r="L5300">
        <v>5276</v>
      </c>
      <c r="M5300">
        <v>1.7327226014840977E-3</v>
      </c>
      <c r="N5300">
        <v>-1.7327226014840977E-3</v>
      </c>
    </row>
    <row r="5301" spans="1:14" x14ac:dyDescent="0.45">
      <c r="A5301">
        <v>5277</v>
      </c>
      <c r="B5301">
        <v>-1.9075747158166598E-3</v>
      </c>
      <c r="C5301">
        <v>1.9075747158166598E-3</v>
      </c>
      <c r="L5301">
        <v>5277</v>
      </c>
      <c r="M5301">
        <v>1.0516568013082962E-2</v>
      </c>
      <c r="N5301">
        <v>-1.0516568013082962E-2</v>
      </c>
    </row>
    <row r="5302" spans="1:14" x14ac:dyDescent="0.45">
      <c r="A5302">
        <v>5278</v>
      </c>
      <c r="B5302">
        <v>-1.2714425134989131E-2</v>
      </c>
      <c r="C5302">
        <v>1.2714425134989131E-2</v>
      </c>
      <c r="L5302">
        <v>5278</v>
      </c>
      <c r="M5302">
        <v>1.8772538099465549E-2</v>
      </c>
      <c r="N5302">
        <v>-1.8772538099465549E-2</v>
      </c>
    </row>
    <row r="5303" spans="1:14" x14ac:dyDescent="0.45">
      <c r="A5303">
        <v>5279</v>
      </c>
      <c r="B5303">
        <v>3.3519335995675237E-3</v>
      </c>
      <c r="C5303">
        <v>-3.3519335995675237E-3</v>
      </c>
      <c r="L5303">
        <v>5279</v>
      </c>
      <c r="M5303">
        <v>5.7445750731278094E-3</v>
      </c>
      <c r="N5303">
        <v>-5.7445750731278094E-3</v>
      </c>
    </row>
    <row r="5304" spans="1:14" x14ac:dyDescent="0.45">
      <c r="A5304">
        <v>5280</v>
      </c>
      <c r="B5304">
        <v>-3.3990770739106817E-3</v>
      </c>
      <c r="C5304">
        <v>3.3990770739106817E-3</v>
      </c>
      <c r="L5304">
        <v>5280</v>
      </c>
      <c r="M5304">
        <v>1.1128903390333844E-2</v>
      </c>
      <c r="N5304">
        <v>-1.1128903390333844E-2</v>
      </c>
    </row>
    <row r="5305" spans="1:14" x14ac:dyDescent="0.45">
      <c r="A5305">
        <v>5281</v>
      </c>
      <c r="B5305">
        <v>1.091411222218458E-2</v>
      </c>
      <c r="C5305">
        <v>-1.091411222218458E-2</v>
      </c>
      <c r="L5305">
        <v>5281</v>
      </c>
      <c r="M5305">
        <v>-9.277690376059437E-4</v>
      </c>
      <c r="N5305">
        <v>9.277690376059437E-4</v>
      </c>
    </row>
    <row r="5306" spans="1:14" x14ac:dyDescent="0.45">
      <c r="A5306">
        <v>5282</v>
      </c>
      <c r="B5306">
        <v>8.8207755792456023E-3</v>
      </c>
      <c r="C5306">
        <v>-8.8207755792456023E-3</v>
      </c>
      <c r="L5306">
        <v>5282</v>
      </c>
      <c r="M5306">
        <v>5.0805184698233304E-4</v>
      </c>
      <c r="N5306">
        <v>-5.0805184698233304E-4</v>
      </c>
    </row>
    <row r="5307" spans="1:14" x14ac:dyDescent="0.45">
      <c r="A5307">
        <v>5283</v>
      </c>
      <c r="B5307">
        <v>9.0562759515762387E-3</v>
      </c>
      <c r="C5307">
        <v>-9.0562759515762387E-3</v>
      </c>
      <c r="L5307">
        <v>5283</v>
      </c>
      <c r="M5307">
        <v>3.3913174291312371E-4</v>
      </c>
      <c r="N5307">
        <v>-3.3913174291312371E-4</v>
      </c>
    </row>
    <row r="5308" spans="1:14" x14ac:dyDescent="0.45">
      <c r="A5308">
        <v>5284</v>
      </c>
      <c r="B5308">
        <v>9.0301092435395008E-3</v>
      </c>
      <c r="C5308">
        <v>-9.0301092435395008E-3</v>
      </c>
      <c r="L5308">
        <v>5284</v>
      </c>
      <c r="M5308">
        <v>1.7021163884391524E-4</v>
      </c>
      <c r="N5308">
        <v>-1.7021163884391524E-4</v>
      </c>
    </row>
    <row r="5309" spans="1:14" x14ac:dyDescent="0.45">
      <c r="A5309">
        <v>5285</v>
      </c>
      <c r="B5309">
        <v>-3.6869108623147889E-3</v>
      </c>
      <c r="C5309">
        <v>3.6869108623147889E-3</v>
      </c>
      <c r="L5309">
        <v>5285</v>
      </c>
      <c r="M5309">
        <v>9.9464626618493805E-3</v>
      </c>
      <c r="N5309">
        <v>-9.9464626618493805E-3</v>
      </c>
    </row>
    <row r="5310" spans="1:14" x14ac:dyDescent="0.45">
      <c r="A5310">
        <v>5286</v>
      </c>
      <c r="B5310">
        <v>-4.0009113587556374E-3</v>
      </c>
      <c r="C5310">
        <v>4.0009113587556374E-3</v>
      </c>
      <c r="L5310">
        <v>5286</v>
      </c>
      <c r="M5310">
        <v>1.0073152739901288E-2</v>
      </c>
      <c r="N5310">
        <v>-1.0073152739901288E-2</v>
      </c>
    </row>
    <row r="5311" spans="1:14" x14ac:dyDescent="0.45">
      <c r="A5311">
        <v>5287</v>
      </c>
      <c r="B5311">
        <v>-1.8029078836697097E-3</v>
      </c>
      <c r="C5311">
        <v>1.8029078836697097E-3</v>
      </c>
      <c r="L5311">
        <v>5287</v>
      </c>
      <c r="M5311">
        <v>8.2150315951399905E-3</v>
      </c>
      <c r="N5311">
        <v>-8.2150315951399905E-3</v>
      </c>
    </row>
    <row r="5312" spans="1:14" x14ac:dyDescent="0.45">
      <c r="A5312">
        <v>5288</v>
      </c>
      <c r="B5312">
        <v>1.4155972048489687E-3</v>
      </c>
      <c r="C5312">
        <v>-1.4155972048489687E-3</v>
      </c>
      <c r="L5312">
        <v>5288</v>
      </c>
      <c r="M5312">
        <v>5.5334249430412982E-3</v>
      </c>
      <c r="N5312">
        <v>-5.5334249430412982E-3</v>
      </c>
    </row>
    <row r="5313" spans="1:14" x14ac:dyDescent="0.45">
      <c r="A5313">
        <v>5289</v>
      </c>
      <c r="B5313">
        <v>6.9629393086372603E-3</v>
      </c>
      <c r="C5313">
        <v>-6.9629393086372603E-3</v>
      </c>
      <c r="L5313">
        <v>5289</v>
      </c>
      <c r="M5313">
        <v>-4.2100872539831569E-4</v>
      </c>
      <c r="N5313">
        <v>4.2100872539831569E-4</v>
      </c>
    </row>
    <row r="5314" spans="1:14" x14ac:dyDescent="0.45">
      <c r="A5314">
        <v>5290</v>
      </c>
      <c r="B5314">
        <v>9.6581102364211944E-3</v>
      </c>
      <c r="C5314">
        <v>-9.6581102364211944E-3</v>
      </c>
      <c r="L5314">
        <v>5290</v>
      </c>
      <c r="M5314">
        <v>-2.870350234401845E-3</v>
      </c>
      <c r="N5314">
        <v>2.870350234401845E-3</v>
      </c>
    </row>
    <row r="5315" spans="1:14" x14ac:dyDescent="0.45">
      <c r="A5315">
        <v>5291</v>
      </c>
      <c r="B5315">
        <v>4.3986019210370125E-3</v>
      </c>
      <c r="C5315">
        <v>-4.3986019210370125E-3</v>
      </c>
      <c r="L5315">
        <v>5291</v>
      </c>
      <c r="M5315">
        <v>8.4589205512075084E-4</v>
      </c>
      <c r="N5315">
        <v>-8.4589205512075084E-4</v>
      </c>
    </row>
    <row r="5316" spans="1:14" x14ac:dyDescent="0.45">
      <c r="A5316">
        <v>5292</v>
      </c>
      <c r="B5316">
        <v>-3.8962445266086873E-3</v>
      </c>
      <c r="C5316">
        <v>3.8962445266086873E-3</v>
      </c>
      <c r="L5316">
        <v>5292</v>
      </c>
      <c r="M5316">
        <v>7.1592809447074343E-3</v>
      </c>
      <c r="N5316">
        <v>-7.1592809447074343E-3</v>
      </c>
    </row>
    <row r="5317" spans="1:14" x14ac:dyDescent="0.45">
      <c r="A5317">
        <v>5293</v>
      </c>
      <c r="B5317">
        <v>1.2039280667764281E-2</v>
      </c>
      <c r="C5317">
        <v>-1.2039280667764281E-2</v>
      </c>
      <c r="L5317">
        <v>5293</v>
      </c>
      <c r="M5317">
        <v>-6.8188576670196047E-3</v>
      </c>
      <c r="N5317">
        <v>6.8188576670196047E-3</v>
      </c>
    </row>
    <row r="5318" spans="1:14" x14ac:dyDescent="0.45">
      <c r="A5318">
        <v>5294</v>
      </c>
      <c r="B5318">
        <v>3.6921008040451068E-3</v>
      </c>
      <c r="C5318">
        <v>-3.6921008040451068E-3</v>
      </c>
      <c r="L5318">
        <v>5294</v>
      </c>
      <c r="M5318">
        <v>-3.5766368637236371E-4</v>
      </c>
      <c r="N5318">
        <v>3.5766368637236371E-4</v>
      </c>
    </row>
    <row r="5319" spans="1:14" x14ac:dyDescent="0.45">
      <c r="A5319">
        <v>5295</v>
      </c>
      <c r="B5319">
        <v>4.9976242356316539E-4</v>
      </c>
      <c r="C5319">
        <v>-4.9976242356316539E-4</v>
      </c>
      <c r="L5319">
        <v>5295</v>
      </c>
      <c r="M5319">
        <v>2.0072177705965618E-3</v>
      </c>
      <c r="N5319">
        <v>-2.0072177705965618E-3</v>
      </c>
    </row>
    <row r="5320" spans="1:14" x14ac:dyDescent="0.45">
      <c r="A5320">
        <v>5296</v>
      </c>
      <c r="B5320">
        <v>-1.2976092215356503E-2</v>
      </c>
      <c r="C5320">
        <v>1.2976092215356503E-2</v>
      </c>
      <c r="L5320">
        <v>5296</v>
      </c>
      <c r="M5320">
        <v>1.2860334457043234E-2</v>
      </c>
      <c r="N5320">
        <v>-1.2860334457043234E-2</v>
      </c>
    </row>
    <row r="5321" spans="1:14" x14ac:dyDescent="0.45">
      <c r="A5321">
        <v>5297</v>
      </c>
      <c r="B5321">
        <v>1.1800968325183341E-3</v>
      </c>
      <c r="C5321">
        <v>-1.1800968325183341E-3</v>
      </c>
      <c r="L5321">
        <v>5297</v>
      </c>
      <c r="M5321">
        <v>9.7258213317265828E-4</v>
      </c>
      <c r="N5321">
        <v>-9.7258213317265828E-4</v>
      </c>
    </row>
    <row r="5322" spans="1:14" x14ac:dyDescent="0.45">
      <c r="A5322">
        <v>5298</v>
      </c>
      <c r="B5322">
        <v>1.8371624012654689E-2</v>
      </c>
      <c r="C5322">
        <v>-1.8371624012654689E-2</v>
      </c>
      <c r="L5322">
        <v>5298</v>
      </c>
      <c r="M5322">
        <v>-1.3406741725718752E-2</v>
      </c>
      <c r="N5322">
        <v>1.3406741725718752E-2</v>
      </c>
    </row>
    <row r="5323" spans="1:14" x14ac:dyDescent="0.45">
      <c r="A5323">
        <v>5299</v>
      </c>
      <c r="B5323">
        <v>-2.6870614182863968E-2</v>
      </c>
      <c r="C5323">
        <v>2.6870614182863968E-2</v>
      </c>
      <c r="L5323">
        <v>5299</v>
      </c>
      <c r="M5323">
        <v>2.2805505584117911E-2</v>
      </c>
      <c r="N5323">
        <v>-2.2805505584117911E-2</v>
      </c>
    </row>
    <row r="5324" spans="1:14" x14ac:dyDescent="0.45">
      <c r="A5324">
        <v>5300</v>
      </c>
      <c r="B5324">
        <v>9.9692987626117356E-4</v>
      </c>
      <c r="C5324">
        <v>-9.9692987626117356E-4</v>
      </c>
      <c r="L5324">
        <v>5300</v>
      </c>
      <c r="M5324">
        <v>1.7021163884391524E-4</v>
      </c>
      <c r="N5324">
        <v>-1.7021163884391524E-4</v>
      </c>
    </row>
    <row r="5325" spans="1:14" x14ac:dyDescent="0.45">
      <c r="A5325">
        <v>5301</v>
      </c>
      <c r="B5325">
        <v>-3.9747446507188994E-3</v>
      </c>
      <c r="C5325">
        <v>3.9747446507188994E-3</v>
      </c>
      <c r="L5325">
        <v>5301</v>
      </c>
      <c r="M5325">
        <v>3.9709139804011157E-3</v>
      </c>
      <c r="N5325">
        <v>-3.9709139804011157E-3</v>
      </c>
    </row>
    <row r="5326" spans="1:14" x14ac:dyDescent="0.45">
      <c r="A5326">
        <v>5302</v>
      </c>
      <c r="B5326">
        <v>-2.3290540146547571E-4</v>
      </c>
      <c r="C5326">
        <v>2.3290540146547571E-4</v>
      </c>
      <c r="L5326">
        <v>5302</v>
      </c>
      <c r="M5326">
        <v>2.5467169087851904E-4</v>
      </c>
      <c r="N5326">
        <v>-2.5467169087851904E-4</v>
      </c>
    </row>
    <row r="5327" spans="1:14" x14ac:dyDescent="0.45">
      <c r="A5327">
        <v>5303</v>
      </c>
      <c r="B5327">
        <v>1.2324302485918082E-3</v>
      </c>
      <c r="C5327">
        <v>-1.2324302485918082E-3</v>
      </c>
      <c r="L5327">
        <v>5303</v>
      </c>
      <c r="M5327">
        <v>-2.5113950132547762E-3</v>
      </c>
      <c r="N5327">
        <v>2.5113950132547762E-3</v>
      </c>
    </row>
    <row r="5328" spans="1:14" x14ac:dyDescent="0.45">
      <c r="A5328">
        <v>5304</v>
      </c>
      <c r="B5328">
        <v>1.2955115449050085E-2</v>
      </c>
      <c r="C5328">
        <v>-1.2955115449050085E-2</v>
      </c>
      <c r="L5328">
        <v>5304</v>
      </c>
      <c r="M5328">
        <v>-1.2477681153338104E-2</v>
      </c>
      <c r="N5328">
        <v>1.2477681153338104E-2</v>
      </c>
    </row>
    <row r="5329" spans="1:14" x14ac:dyDescent="0.45">
      <c r="A5329">
        <v>5305</v>
      </c>
      <c r="B5329">
        <v>5.5499370746534497E-3</v>
      </c>
      <c r="C5329">
        <v>-5.5499370746534497E-3</v>
      </c>
      <c r="L5329">
        <v>5305</v>
      </c>
      <c r="M5329">
        <v>-7.4734230702877885E-3</v>
      </c>
      <c r="N5329">
        <v>7.4734230702877885E-3</v>
      </c>
    </row>
    <row r="5330" spans="1:14" x14ac:dyDescent="0.45">
      <c r="A5330">
        <v>5306</v>
      </c>
      <c r="B5330">
        <v>5.1051030380289174E-3</v>
      </c>
      <c r="C5330">
        <v>-5.1051030380289174E-3</v>
      </c>
      <c r="L5330">
        <v>5306</v>
      </c>
      <c r="M5330">
        <v>-7.6845732003742997E-3</v>
      </c>
      <c r="N5330">
        <v>7.6845732003742997E-3</v>
      </c>
    </row>
    <row r="5331" spans="1:14" x14ac:dyDescent="0.45">
      <c r="A5331">
        <v>5307</v>
      </c>
      <c r="B5331">
        <v>-1.8052433574483523E-2</v>
      </c>
      <c r="C5331">
        <v>1.8052433574483523E-2</v>
      </c>
      <c r="L5331">
        <v>5307</v>
      </c>
      <c r="M5331">
        <v>1.049545300007431E-2</v>
      </c>
      <c r="N5331">
        <v>-1.049545300007431E-2</v>
      </c>
    </row>
    <row r="5332" spans="1:14" x14ac:dyDescent="0.45">
      <c r="A5332">
        <v>5308</v>
      </c>
      <c r="B5332">
        <v>-1.6403930968169077E-2</v>
      </c>
      <c r="C5332">
        <v>1.6403930968169077E-2</v>
      </c>
      <c r="L5332">
        <v>5308</v>
      </c>
      <c r="M5332">
        <v>8.7429069203562686E-3</v>
      </c>
      <c r="N5332">
        <v>-8.7429069203562686E-3</v>
      </c>
    </row>
    <row r="5333" spans="1:14" x14ac:dyDescent="0.45">
      <c r="A5333">
        <v>5309</v>
      </c>
      <c r="B5333">
        <v>-7.5857503597886369E-3</v>
      </c>
      <c r="C5333">
        <v>7.5857503597886369E-3</v>
      </c>
      <c r="L5333">
        <v>5309</v>
      </c>
      <c r="M5333">
        <v>6.3474192503423961E-4</v>
      </c>
      <c r="N5333">
        <v>-6.3474192503423961E-4</v>
      </c>
    </row>
    <row r="5334" spans="1:14" x14ac:dyDescent="0.45">
      <c r="A5334">
        <v>5310</v>
      </c>
      <c r="B5334">
        <v>1.2353281164205129E-2</v>
      </c>
      <c r="C5334">
        <v>-1.2353281164205129E-2</v>
      </c>
      <c r="L5334">
        <v>5310</v>
      </c>
      <c r="M5334">
        <v>-1.5497128013575213E-2</v>
      </c>
      <c r="N5334">
        <v>1.5497128013575213E-2</v>
      </c>
    </row>
    <row r="5335" spans="1:14" x14ac:dyDescent="0.45">
      <c r="A5335">
        <v>5311</v>
      </c>
      <c r="B5335">
        <v>-8.8707310238390728E-4</v>
      </c>
      <c r="C5335">
        <v>8.8707310238390728E-4</v>
      </c>
      <c r="L5335">
        <v>5311</v>
      </c>
      <c r="M5335">
        <v>-6.5232474848984879E-3</v>
      </c>
      <c r="N5335">
        <v>6.5232474848984879E-3</v>
      </c>
    </row>
    <row r="5336" spans="1:14" x14ac:dyDescent="0.45">
      <c r="A5336">
        <v>5312</v>
      </c>
      <c r="B5336">
        <v>-1.1563089981372692E-2</v>
      </c>
      <c r="C5336">
        <v>1.1563089981372692E-2</v>
      </c>
      <c r="L5336">
        <v>5312</v>
      </c>
      <c r="M5336">
        <v>1.7960676405100505E-3</v>
      </c>
      <c r="N5336">
        <v>-1.7960676405100505E-3</v>
      </c>
    </row>
    <row r="5337" spans="1:14" x14ac:dyDescent="0.45">
      <c r="A5337">
        <v>5313</v>
      </c>
      <c r="B5337">
        <v>4.163101548706377E-3</v>
      </c>
      <c r="C5337">
        <v>-4.163101548706377E-3</v>
      </c>
      <c r="L5337">
        <v>5313</v>
      </c>
      <c r="M5337">
        <v>-1.2350991075286196E-2</v>
      </c>
      <c r="N5337">
        <v>1.2350991075286196E-2</v>
      </c>
    </row>
    <row r="5338" spans="1:14" x14ac:dyDescent="0.45">
      <c r="A5338">
        <v>5314</v>
      </c>
      <c r="B5338">
        <v>-1.7241265625344671E-2</v>
      </c>
      <c r="C5338">
        <v>1.7241265625344671E-2</v>
      </c>
      <c r="L5338">
        <v>5314</v>
      </c>
      <c r="M5338">
        <v>4.731054448712556E-3</v>
      </c>
      <c r="N5338">
        <v>-4.731054448712556E-3</v>
      </c>
    </row>
    <row r="5339" spans="1:14" x14ac:dyDescent="0.45">
      <c r="A5339">
        <v>5315</v>
      </c>
      <c r="B5339">
        <v>2.0435981977306623E-3</v>
      </c>
      <c r="C5339">
        <v>-2.0435981977306623E-3</v>
      </c>
      <c r="L5339">
        <v>5315</v>
      </c>
      <c r="M5339">
        <v>-1.0830710138663314E-2</v>
      </c>
      <c r="N5339">
        <v>1.0830710138663314E-2</v>
      </c>
    </row>
    <row r="5340" spans="1:14" x14ac:dyDescent="0.45">
      <c r="A5340">
        <v>5316</v>
      </c>
      <c r="B5340">
        <v>-1.1955590601923754E-2</v>
      </c>
      <c r="C5340">
        <v>1.1955590601923754E-2</v>
      </c>
      <c r="L5340">
        <v>5316</v>
      </c>
      <c r="M5340">
        <v>-2.0985859531180446E-4</v>
      </c>
      <c r="N5340">
        <v>2.0985859531180446E-4</v>
      </c>
    </row>
    <row r="5341" spans="1:14" x14ac:dyDescent="0.45">
      <c r="A5341">
        <v>5317</v>
      </c>
      <c r="B5341">
        <v>2.645432482575618E-3</v>
      </c>
      <c r="C5341">
        <v>-2.645432482575618E-3</v>
      </c>
      <c r="L5341">
        <v>5317</v>
      </c>
      <c r="M5341">
        <v>-1.3111131543597634E-2</v>
      </c>
      <c r="N5341">
        <v>1.3111131543597634E-2</v>
      </c>
    </row>
    <row r="5342" spans="1:14" x14ac:dyDescent="0.45">
      <c r="A5342">
        <v>5318</v>
      </c>
      <c r="B5342">
        <v>-4.8382460159312277E-3</v>
      </c>
      <c r="C5342">
        <v>4.8382460159312277E-3</v>
      </c>
      <c r="L5342">
        <v>5318</v>
      </c>
      <c r="M5342">
        <v>-8.3391386036424826E-3</v>
      </c>
      <c r="N5342">
        <v>8.3391386036424826E-3</v>
      </c>
    </row>
    <row r="5343" spans="1:14" x14ac:dyDescent="0.45">
      <c r="A5343">
        <v>5319</v>
      </c>
      <c r="B5343">
        <v>-3.8177444024984752E-3</v>
      </c>
      <c r="C5343">
        <v>3.8177444024984752E-3</v>
      </c>
      <c r="L5343">
        <v>5319</v>
      </c>
      <c r="M5343">
        <v>-9.437119280092339E-3</v>
      </c>
      <c r="N5343">
        <v>9.437119280092339E-3</v>
      </c>
    </row>
    <row r="5344" spans="1:14" x14ac:dyDescent="0.45">
      <c r="A5344">
        <v>5320</v>
      </c>
      <c r="B5344">
        <v>-1.6063763763691501E-2</v>
      </c>
      <c r="C5344">
        <v>1.6063763763691501E-2</v>
      </c>
      <c r="L5344">
        <v>5320</v>
      </c>
      <c r="M5344">
        <v>-8.2219397256268634E-4</v>
      </c>
      <c r="N5344">
        <v>8.2219397256268634E-4</v>
      </c>
    </row>
    <row r="5345" spans="1:14" x14ac:dyDescent="0.45">
      <c r="A5345">
        <v>5321</v>
      </c>
      <c r="B5345">
        <v>-2.300075336367717E-3</v>
      </c>
      <c r="C5345">
        <v>2.300075336367717E-3</v>
      </c>
      <c r="L5345">
        <v>5321</v>
      </c>
      <c r="M5345">
        <v>-1.3554546816779308E-2</v>
      </c>
      <c r="N5345">
        <v>1.3554546816779308E-2</v>
      </c>
    </row>
    <row r="5346" spans="1:14" x14ac:dyDescent="0.45">
      <c r="A5346">
        <v>5322</v>
      </c>
      <c r="B5346">
        <v>-6.6437488704660964E-3</v>
      </c>
      <c r="C5346">
        <v>6.6437488704660964E-3</v>
      </c>
      <c r="L5346">
        <v>5322</v>
      </c>
      <c r="M5346">
        <v>-1.0535099956542199E-2</v>
      </c>
      <c r="N5346">
        <v>1.0535099956542199E-2</v>
      </c>
    </row>
    <row r="5347" spans="1:14" x14ac:dyDescent="0.45">
      <c r="A5347">
        <v>5323</v>
      </c>
      <c r="B5347">
        <v>-6.8007491186865207E-3</v>
      </c>
      <c r="C5347">
        <v>6.8007491186865207E-3</v>
      </c>
      <c r="L5347">
        <v>5323</v>
      </c>
      <c r="M5347">
        <v>-1.0640675021585454E-2</v>
      </c>
      <c r="N5347">
        <v>1.0640675021585454E-2</v>
      </c>
    </row>
    <row r="5348" spans="1:14" x14ac:dyDescent="0.45">
      <c r="A5348">
        <v>5324</v>
      </c>
      <c r="B5348">
        <v>-3.8962445266086873E-3</v>
      </c>
      <c r="C5348">
        <v>3.8962445266086873E-3</v>
      </c>
      <c r="L5348">
        <v>5324</v>
      </c>
      <c r="M5348">
        <v>-1.3554546816779308E-2</v>
      </c>
      <c r="N5348">
        <v>1.3554546816779308E-2</v>
      </c>
    </row>
    <row r="5349" spans="1:14" x14ac:dyDescent="0.45">
      <c r="A5349">
        <v>5325</v>
      </c>
      <c r="B5349">
        <v>-1.0987422404564474E-2</v>
      </c>
      <c r="C5349">
        <v>1.0987422404564474E-2</v>
      </c>
      <c r="L5349">
        <v>5325</v>
      </c>
      <c r="M5349">
        <v>-9.078164058945272E-3</v>
      </c>
      <c r="N5349">
        <v>9.078164058945272E-3</v>
      </c>
    </row>
    <row r="5350" spans="1:14" x14ac:dyDescent="0.45">
      <c r="A5350">
        <v>5326</v>
      </c>
      <c r="B5350">
        <v>-2.0067270093312294E-2</v>
      </c>
      <c r="C5350">
        <v>2.0067270093312294E-2</v>
      </c>
      <c r="L5350">
        <v>5326</v>
      </c>
      <c r="M5350">
        <v>-2.9336952734277987E-3</v>
      </c>
      <c r="N5350">
        <v>2.9336952734277987E-3</v>
      </c>
    </row>
    <row r="5351" spans="1:14" x14ac:dyDescent="0.45">
      <c r="A5351">
        <v>5327</v>
      </c>
      <c r="B5351">
        <v>-1.9046768479879544E-2</v>
      </c>
      <c r="C5351">
        <v>1.9046768479879544E-2</v>
      </c>
      <c r="L5351">
        <v>5327</v>
      </c>
      <c r="M5351">
        <v>-1.0155029722386476E-2</v>
      </c>
      <c r="N5351">
        <v>1.0155029722386476E-2</v>
      </c>
    </row>
    <row r="5352" spans="1:14" x14ac:dyDescent="0.45">
      <c r="A5352">
        <v>5328</v>
      </c>
      <c r="B5352">
        <v>-3.4615959761738188E-2</v>
      </c>
      <c r="C5352">
        <v>3.4615959761738188E-2</v>
      </c>
      <c r="L5352">
        <v>5328</v>
      </c>
      <c r="M5352">
        <v>5.7139688600828676E-4</v>
      </c>
      <c r="N5352">
        <v>-5.7139688600828676E-4</v>
      </c>
    </row>
    <row r="5353" spans="1:14" x14ac:dyDescent="0.45">
      <c r="A5353">
        <v>5329</v>
      </c>
      <c r="B5353">
        <v>-7.0362494910171554E-3</v>
      </c>
      <c r="C5353">
        <v>7.0362494910171554E-3</v>
      </c>
      <c r="L5353">
        <v>5329</v>
      </c>
      <c r="M5353">
        <v>-2.1873861942187846E-2</v>
      </c>
      <c r="N5353">
        <v>2.1873861942187846E-2</v>
      </c>
    </row>
    <row r="5354" spans="1:14" x14ac:dyDescent="0.45">
      <c r="A5354">
        <v>5330</v>
      </c>
      <c r="B5354">
        <v>-2.6844447474827234E-2</v>
      </c>
      <c r="C5354">
        <v>2.6844447474827234E-2</v>
      </c>
      <c r="L5354">
        <v>5330</v>
      </c>
      <c r="M5354">
        <v>-1.5264862870480046E-2</v>
      </c>
      <c r="N5354">
        <v>1.5264862870480046E-2</v>
      </c>
    </row>
    <row r="5355" spans="1:14" x14ac:dyDescent="0.45">
      <c r="A5355">
        <v>5331</v>
      </c>
      <c r="B5355">
        <v>-2.4986611204218891E-2</v>
      </c>
      <c r="C5355">
        <v>2.4986611204218891E-2</v>
      </c>
      <c r="L5355">
        <v>5331</v>
      </c>
      <c r="M5355">
        <v>-1.6869603859137532E-2</v>
      </c>
      <c r="N5355">
        <v>1.6869603859137532E-2</v>
      </c>
    </row>
    <row r="5356" spans="1:14" x14ac:dyDescent="0.45">
      <c r="A5356">
        <v>5332</v>
      </c>
      <c r="B5356">
        <v>-1.8444934195034582E-2</v>
      </c>
      <c r="C5356">
        <v>1.8444934195034582E-2</v>
      </c>
      <c r="L5356">
        <v>5332</v>
      </c>
      <c r="M5356">
        <v>-2.6962580077272768E-2</v>
      </c>
      <c r="N5356">
        <v>2.6962580077272768E-2</v>
      </c>
    </row>
    <row r="5357" spans="1:14" x14ac:dyDescent="0.45">
      <c r="A5357">
        <v>5333</v>
      </c>
      <c r="B5357">
        <v>-2.5091278036365842E-2</v>
      </c>
      <c r="C5357">
        <v>2.5091278036365842E-2</v>
      </c>
      <c r="L5357">
        <v>5333</v>
      </c>
      <c r="M5357">
        <v>-2.2042782046257058E-2</v>
      </c>
      <c r="N5357">
        <v>2.2042782046257058E-2</v>
      </c>
    </row>
    <row r="5358" spans="1:14" x14ac:dyDescent="0.45">
      <c r="A5358">
        <v>5334</v>
      </c>
      <c r="B5358">
        <v>-3.0376953059786757E-2</v>
      </c>
      <c r="C5358">
        <v>3.0376953059786757E-2</v>
      </c>
      <c r="L5358">
        <v>5334</v>
      </c>
      <c r="M5358">
        <v>-2.3668638047923192E-2</v>
      </c>
      <c r="N5358">
        <v>2.3668638047923192E-2</v>
      </c>
    </row>
    <row r="5359" spans="1:14" x14ac:dyDescent="0.45">
      <c r="A5359">
        <v>5335</v>
      </c>
      <c r="B5359">
        <v>3.428098249899092E-2</v>
      </c>
      <c r="C5359">
        <v>-3.428098249899092E-2</v>
      </c>
      <c r="L5359">
        <v>5335</v>
      </c>
      <c r="M5359">
        <v>3.6593609078767089E-2</v>
      </c>
      <c r="N5359">
        <v>-3.6593609078767089E-2</v>
      </c>
    </row>
    <row r="5360" spans="1:14" x14ac:dyDescent="0.45">
      <c r="A5360">
        <v>5336</v>
      </c>
      <c r="B5360">
        <v>4.8698838627233128E-2</v>
      </c>
      <c r="C5360">
        <v>0.95130116137276688</v>
      </c>
      <c r="L5360">
        <v>5336</v>
      </c>
      <c r="M5360">
        <v>2.2340975297927588E-2</v>
      </c>
      <c r="N5360">
        <v>0.97765902470207244</v>
      </c>
    </row>
    <row r="5361" spans="1:14" x14ac:dyDescent="0.45">
      <c r="A5361">
        <v>5337</v>
      </c>
      <c r="B5361">
        <v>3.2187645856051939E-2</v>
      </c>
      <c r="C5361">
        <v>-3.2187645856051939E-2</v>
      </c>
      <c r="L5361">
        <v>5337</v>
      </c>
      <c r="M5361">
        <v>3.5326708298248022E-2</v>
      </c>
      <c r="N5361">
        <v>-3.5326708298248022E-2</v>
      </c>
    </row>
    <row r="5362" spans="1:14" x14ac:dyDescent="0.45">
      <c r="A5362">
        <v>5338</v>
      </c>
      <c r="B5362">
        <v>4.3360830187738737E-2</v>
      </c>
      <c r="C5362">
        <v>-4.3360830187738737E-2</v>
      </c>
      <c r="L5362">
        <v>5338</v>
      </c>
      <c r="M5362">
        <v>2.4536936650827304E-2</v>
      </c>
      <c r="N5362">
        <v>-2.4536936650827304E-2</v>
      </c>
    </row>
    <row r="5363" spans="1:14" x14ac:dyDescent="0.45">
      <c r="A5363">
        <v>5339</v>
      </c>
      <c r="B5363">
        <v>3.5903318397268624E-2</v>
      </c>
      <c r="C5363">
        <v>-3.5903318397268624E-2</v>
      </c>
      <c r="L5363">
        <v>5339</v>
      </c>
      <c r="M5363">
        <v>2.7999798784246088E-2</v>
      </c>
      <c r="N5363">
        <v>-2.7999798784246088E-2</v>
      </c>
    </row>
    <row r="5364" spans="1:14" x14ac:dyDescent="0.45">
      <c r="A5364">
        <v>5340</v>
      </c>
      <c r="B5364">
        <v>4.5872834159265512E-2</v>
      </c>
      <c r="C5364">
        <v>-4.5872834159265512E-2</v>
      </c>
      <c r="L5364">
        <v>5340</v>
      </c>
      <c r="M5364">
        <v>1.8603617995396338E-2</v>
      </c>
      <c r="N5364">
        <v>-1.8603617995396338E-2</v>
      </c>
    </row>
    <row r="5365" spans="1:14" x14ac:dyDescent="0.45">
      <c r="A5365">
        <v>5341</v>
      </c>
      <c r="B5365">
        <v>3.5484651068680838E-2</v>
      </c>
      <c r="C5365">
        <v>-3.5484651068680838E-2</v>
      </c>
      <c r="L5365">
        <v>5341</v>
      </c>
      <c r="M5365">
        <v>2.6563977899657809E-2</v>
      </c>
      <c r="N5365">
        <v>-2.6563977899657809E-2</v>
      </c>
    </row>
    <row r="5366" spans="1:14" x14ac:dyDescent="0.45">
      <c r="A5366">
        <v>5342</v>
      </c>
      <c r="B5366">
        <v>3.8048988456281081E-2</v>
      </c>
      <c r="C5366">
        <v>-3.8048988456281081E-2</v>
      </c>
      <c r="L5366">
        <v>5342</v>
      </c>
      <c r="M5366">
        <v>2.3438955974377444E-2</v>
      </c>
      <c r="N5366">
        <v>-2.3438955974377444E-2</v>
      </c>
    </row>
    <row r="5367" spans="1:14" x14ac:dyDescent="0.45">
      <c r="A5367">
        <v>5343</v>
      </c>
      <c r="B5367">
        <v>4.1031993172469125E-2</v>
      </c>
      <c r="C5367">
        <v>-4.1031993172469125E-2</v>
      </c>
      <c r="L5367">
        <v>5343</v>
      </c>
      <c r="M5367">
        <v>1.9152608333621268E-2</v>
      </c>
      <c r="N5367">
        <v>-1.9152608333621268E-2</v>
      </c>
    </row>
    <row r="5368" spans="1:14" x14ac:dyDescent="0.45">
      <c r="A5368">
        <v>5344</v>
      </c>
      <c r="B5368">
        <v>2.1459295560989682E-2</v>
      </c>
      <c r="C5368">
        <v>-2.1459295560989682E-2</v>
      </c>
      <c r="L5368">
        <v>5344</v>
      </c>
      <c r="M5368">
        <v>3.4651027881971184E-2</v>
      </c>
      <c r="N5368">
        <v>-3.4651027881971184E-2</v>
      </c>
    </row>
    <row r="5369" spans="1:14" x14ac:dyDescent="0.45">
      <c r="A5369">
        <v>5345</v>
      </c>
      <c r="B5369">
        <v>2.8576640146982205E-2</v>
      </c>
      <c r="C5369">
        <v>-2.8576640146982205E-2</v>
      </c>
      <c r="L5369">
        <v>5345</v>
      </c>
      <c r="M5369">
        <v>2.5360422158164697E-2</v>
      </c>
      <c r="N5369">
        <v>-2.5360422158164697E-2</v>
      </c>
    </row>
    <row r="5370" spans="1:14" x14ac:dyDescent="0.45">
      <c r="A5370">
        <v>5346</v>
      </c>
      <c r="B5370">
        <v>2.6143136299565647E-2</v>
      </c>
      <c r="C5370">
        <v>-2.6143136299565647E-2</v>
      </c>
      <c r="L5370">
        <v>5346</v>
      </c>
      <c r="M5370">
        <v>2.6521747873640505E-2</v>
      </c>
      <c r="N5370">
        <v>-2.6521747873640505E-2</v>
      </c>
    </row>
    <row r="5371" spans="1:14" x14ac:dyDescent="0.45">
      <c r="A5371">
        <v>5347</v>
      </c>
      <c r="B5371">
        <v>3.2658646600713215E-2</v>
      </c>
      <c r="C5371">
        <v>-3.2658646600713215E-2</v>
      </c>
      <c r="L5371">
        <v>5347</v>
      </c>
      <c r="M5371">
        <v>2.0905154413339309E-2</v>
      </c>
      <c r="N5371">
        <v>-2.0905154413339309E-2</v>
      </c>
    </row>
    <row r="5372" spans="1:14" x14ac:dyDescent="0.45">
      <c r="A5372">
        <v>5348</v>
      </c>
      <c r="B5372">
        <v>2.758230524158619E-2</v>
      </c>
      <c r="C5372">
        <v>-2.758230524158619E-2</v>
      </c>
      <c r="L5372">
        <v>5348</v>
      </c>
      <c r="M5372">
        <v>2.4473591611801349E-2</v>
      </c>
      <c r="N5372">
        <v>-2.4473591611801349E-2</v>
      </c>
    </row>
    <row r="5373" spans="1:14" x14ac:dyDescent="0.45">
      <c r="A5373">
        <v>5349</v>
      </c>
      <c r="B5373">
        <v>3.3417481133778591E-2</v>
      </c>
      <c r="C5373">
        <v>-3.3417481133778591E-2</v>
      </c>
      <c r="L5373">
        <v>5349</v>
      </c>
      <c r="M5373">
        <v>1.9617138619811594E-2</v>
      </c>
      <c r="N5373">
        <v>-1.9617138619811594E-2</v>
      </c>
    </row>
    <row r="5374" spans="1:14" x14ac:dyDescent="0.45">
      <c r="A5374">
        <v>5350</v>
      </c>
      <c r="B5374">
        <v>3.2370812812309101E-2</v>
      </c>
      <c r="C5374">
        <v>-3.2370812812309101E-2</v>
      </c>
      <c r="L5374">
        <v>5350</v>
      </c>
      <c r="M5374">
        <v>1.9997208853967312E-2</v>
      </c>
      <c r="N5374">
        <v>-1.9997208853967312E-2</v>
      </c>
    </row>
    <row r="5375" spans="1:14" x14ac:dyDescent="0.45">
      <c r="A5375">
        <v>5351</v>
      </c>
      <c r="B5375">
        <v>1.4996118675915587E-2</v>
      </c>
      <c r="C5375">
        <v>-1.4996118675915587E-2</v>
      </c>
      <c r="L5375">
        <v>5351</v>
      </c>
      <c r="M5375">
        <v>3.2814021750218539E-2</v>
      </c>
      <c r="N5375">
        <v>-3.2814021750218539E-2</v>
      </c>
    </row>
    <row r="5376" spans="1:14" x14ac:dyDescent="0.45">
      <c r="A5376">
        <v>5352</v>
      </c>
      <c r="B5376">
        <v>3.2998813805190798E-2</v>
      </c>
      <c r="C5376">
        <v>-3.2998813805190798E-2</v>
      </c>
      <c r="L5376">
        <v>5352</v>
      </c>
      <c r="M5376">
        <v>1.7442292279920526E-2</v>
      </c>
      <c r="N5376">
        <v>-1.7442292279920526E-2</v>
      </c>
    </row>
    <row r="5377" spans="1:14" x14ac:dyDescent="0.45">
      <c r="A5377">
        <v>5353</v>
      </c>
      <c r="B5377">
        <v>4.4014997888657169E-2</v>
      </c>
      <c r="C5377">
        <v>-4.4014997888657169E-2</v>
      </c>
      <c r="L5377">
        <v>5353</v>
      </c>
      <c r="M5377">
        <v>8.3206066601832461E-3</v>
      </c>
      <c r="N5377">
        <v>-8.3206066601832461E-3</v>
      </c>
    </row>
    <row r="5378" spans="1:14" x14ac:dyDescent="0.45">
      <c r="A5378">
        <v>5354</v>
      </c>
      <c r="B5378">
        <v>2.9152307723790426E-2</v>
      </c>
      <c r="C5378">
        <v>-2.9152307723790426E-2</v>
      </c>
      <c r="L5378">
        <v>5354</v>
      </c>
      <c r="M5378">
        <v>1.9849403762906753E-2</v>
      </c>
      <c r="N5378">
        <v>-1.9849403762906753E-2</v>
      </c>
    </row>
    <row r="5379" spans="1:14" x14ac:dyDescent="0.45">
      <c r="A5379">
        <v>5355</v>
      </c>
      <c r="B5379">
        <v>1.8450124136764903E-2</v>
      </c>
      <c r="C5379">
        <v>-1.8450124136764903E-2</v>
      </c>
      <c r="L5379">
        <v>5355</v>
      </c>
      <c r="M5379">
        <v>2.8126488862297992E-2</v>
      </c>
      <c r="N5379">
        <v>-2.8126488862297992E-2</v>
      </c>
    </row>
    <row r="5380" spans="1:14" x14ac:dyDescent="0.45">
      <c r="A5380">
        <v>5356</v>
      </c>
      <c r="B5380">
        <v>5.3667701183962892E-3</v>
      </c>
      <c r="C5380">
        <v>-5.3667701183962892E-3</v>
      </c>
      <c r="L5380">
        <v>5356</v>
      </c>
      <c r="M5380">
        <v>3.7374864560087179E-2</v>
      </c>
      <c r="N5380">
        <v>-3.7374864560087179E-2</v>
      </c>
    </row>
    <row r="5381" spans="1:14" x14ac:dyDescent="0.45">
      <c r="A5381">
        <v>5357</v>
      </c>
      <c r="B5381">
        <v>2.3160131583377604E-2</v>
      </c>
      <c r="C5381">
        <v>-2.3160131583377604E-2</v>
      </c>
      <c r="L5381">
        <v>5357</v>
      </c>
      <c r="M5381">
        <v>2.2932195662169814E-2</v>
      </c>
      <c r="N5381">
        <v>-2.2932195662169814E-2</v>
      </c>
    </row>
    <row r="5382" spans="1:14" x14ac:dyDescent="0.45">
      <c r="A5382">
        <v>5358</v>
      </c>
      <c r="B5382">
        <v>1.941829233412418E-2</v>
      </c>
      <c r="C5382">
        <v>-1.941829233412418E-2</v>
      </c>
      <c r="L5382">
        <v>5358</v>
      </c>
      <c r="M5382">
        <v>2.5402652184182001E-2</v>
      </c>
      <c r="N5382">
        <v>-2.5402652184182001E-2</v>
      </c>
    </row>
    <row r="5383" spans="1:14" x14ac:dyDescent="0.45">
      <c r="A5383">
        <v>5359</v>
      </c>
      <c r="B5383">
        <v>3.0931643870288558E-2</v>
      </c>
      <c r="C5383">
        <v>-3.0931643870288558E-2</v>
      </c>
      <c r="L5383">
        <v>5359</v>
      </c>
      <c r="M5383">
        <v>1.5225215914012161E-2</v>
      </c>
      <c r="N5383">
        <v>-1.5225215914012161E-2</v>
      </c>
    </row>
    <row r="5384" spans="1:14" x14ac:dyDescent="0.45">
      <c r="A5384">
        <v>5360</v>
      </c>
      <c r="B5384">
        <v>1.9758459538601763E-2</v>
      </c>
      <c r="C5384">
        <v>-1.9758459538601763E-2</v>
      </c>
      <c r="L5384">
        <v>5360</v>
      </c>
      <c r="M5384">
        <v>2.3882371247559118E-2</v>
      </c>
      <c r="N5384">
        <v>-2.3882371247559118E-2</v>
      </c>
    </row>
    <row r="5385" spans="1:14" x14ac:dyDescent="0.45">
      <c r="A5385">
        <v>5361</v>
      </c>
      <c r="B5385">
        <v>2.391896611644298E-2</v>
      </c>
      <c r="C5385">
        <v>-2.391896611644298E-2</v>
      </c>
      <c r="L5385">
        <v>5361</v>
      </c>
      <c r="M5385">
        <v>1.8856998151500153E-2</v>
      </c>
      <c r="N5385">
        <v>-1.8856998151500153E-2</v>
      </c>
    </row>
    <row r="5386" spans="1:14" x14ac:dyDescent="0.45">
      <c r="A5386">
        <v>5362</v>
      </c>
      <c r="B5386">
        <v>1.1986947251690807E-2</v>
      </c>
      <c r="C5386">
        <v>-1.1986947251690807E-2</v>
      </c>
      <c r="L5386">
        <v>5362</v>
      </c>
      <c r="M5386">
        <v>2.751415348504711E-2</v>
      </c>
      <c r="N5386">
        <v>-2.751415348504711E-2</v>
      </c>
    </row>
    <row r="5387" spans="1:14" x14ac:dyDescent="0.45">
      <c r="A5387">
        <v>5363</v>
      </c>
      <c r="B5387">
        <v>1.3085948989233771E-2</v>
      </c>
      <c r="C5387">
        <v>-1.3085948989233771E-2</v>
      </c>
      <c r="L5387">
        <v>5363</v>
      </c>
      <c r="M5387">
        <v>2.5972757535415579E-2</v>
      </c>
      <c r="N5387">
        <v>-2.5972757535415579E-2</v>
      </c>
    </row>
    <row r="5388" spans="1:14" x14ac:dyDescent="0.45">
      <c r="A5388">
        <v>5364</v>
      </c>
      <c r="B5388">
        <v>1.4289617558923683E-2</v>
      </c>
      <c r="C5388">
        <v>-1.4289617558923683E-2</v>
      </c>
      <c r="L5388">
        <v>5364</v>
      </c>
      <c r="M5388">
        <v>2.4600281689853256E-2</v>
      </c>
      <c r="N5388">
        <v>-2.4600281689853256E-2</v>
      </c>
    </row>
    <row r="5389" spans="1:14" x14ac:dyDescent="0.45">
      <c r="A5389">
        <v>5365</v>
      </c>
      <c r="B5389">
        <v>2.7529971825512721E-2</v>
      </c>
      <c r="C5389">
        <v>-2.7529971825512721E-2</v>
      </c>
      <c r="L5389">
        <v>5365</v>
      </c>
      <c r="M5389">
        <v>1.3388209782259512E-2</v>
      </c>
      <c r="N5389">
        <v>-1.3388209782259512E-2</v>
      </c>
    </row>
    <row r="5390" spans="1:14" x14ac:dyDescent="0.45">
      <c r="A5390">
        <v>5366</v>
      </c>
      <c r="B5390">
        <v>2.8524306730908729E-2</v>
      </c>
      <c r="C5390">
        <v>-2.8524306730908729E-2</v>
      </c>
      <c r="L5390">
        <v>5366</v>
      </c>
      <c r="M5390">
        <v>1.237468915784426E-2</v>
      </c>
      <c r="N5390">
        <v>-1.237468915784426E-2</v>
      </c>
    </row>
    <row r="5391" spans="1:14" x14ac:dyDescent="0.45">
      <c r="A5391">
        <v>5367</v>
      </c>
      <c r="B5391">
        <v>2.4154466488773618E-2</v>
      </c>
      <c r="C5391">
        <v>-2.4154466488773618E-2</v>
      </c>
      <c r="L5391">
        <v>5367</v>
      </c>
      <c r="M5391">
        <v>1.3430439808276816E-2</v>
      </c>
      <c r="N5391">
        <v>-1.3430439808276816E-2</v>
      </c>
    </row>
    <row r="5392" spans="1:14" x14ac:dyDescent="0.45">
      <c r="A5392">
        <v>5368</v>
      </c>
      <c r="B5392">
        <v>8.4021082506578072E-3</v>
      </c>
      <c r="C5392">
        <v>-8.4021082506578072E-3</v>
      </c>
      <c r="L5392">
        <v>5368</v>
      </c>
      <c r="M5392">
        <v>2.5888297483380975E-2</v>
      </c>
      <c r="N5392">
        <v>-2.5888297483380975E-2</v>
      </c>
    </row>
    <row r="5393" spans="1:14" x14ac:dyDescent="0.45">
      <c r="A5393">
        <v>5369</v>
      </c>
      <c r="B5393">
        <v>1.8894958173389435E-2</v>
      </c>
      <c r="C5393">
        <v>-1.8894958173389435E-2</v>
      </c>
      <c r="L5393">
        <v>5369</v>
      </c>
      <c r="M5393">
        <v>1.6808841889660996E-2</v>
      </c>
      <c r="N5393">
        <v>-1.6808841889660996E-2</v>
      </c>
    </row>
    <row r="5394" spans="1:14" x14ac:dyDescent="0.45">
      <c r="A5394">
        <v>5370</v>
      </c>
      <c r="B5394">
        <v>2.433763344503078E-2</v>
      </c>
      <c r="C5394">
        <v>-2.433763344503078E-2</v>
      </c>
      <c r="L5394">
        <v>5370</v>
      </c>
      <c r="M5394">
        <v>1.2142424014749097E-2</v>
      </c>
      <c r="N5394">
        <v>-1.2142424014749097E-2</v>
      </c>
    </row>
    <row r="5395" spans="1:14" x14ac:dyDescent="0.45">
      <c r="A5395">
        <v>5371</v>
      </c>
      <c r="B5395">
        <v>3.8229343442287935E-3</v>
      </c>
      <c r="C5395">
        <v>-3.8229343442287935E-3</v>
      </c>
      <c r="L5395">
        <v>5371</v>
      </c>
      <c r="M5395">
        <v>2.7493038472038461E-2</v>
      </c>
      <c r="N5395">
        <v>-2.7493038472038461E-2</v>
      </c>
    </row>
    <row r="5396" spans="1:14" x14ac:dyDescent="0.45">
      <c r="A5396">
        <v>5372</v>
      </c>
      <c r="B5396">
        <v>1.9993959910932398E-2</v>
      </c>
      <c r="C5396">
        <v>-1.9993959910932398E-2</v>
      </c>
      <c r="L5396">
        <v>5372</v>
      </c>
      <c r="M5396">
        <v>1.3704934977389279E-2</v>
      </c>
      <c r="N5396">
        <v>-1.3704934977389279E-2</v>
      </c>
    </row>
    <row r="5397" spans="1:14" x14ac:dyDescent="0.45">
      <c r="A5397">
        <v>5373</v>
      </c>
      <c r="B5397">
        <v>2.6640303752263651E-2</v>
      </c>
      <c r="C5397">
        <v>-2.6640303752263651E-2</v>
      </c>
      <c r="L5397">
        <v>5373</v>
      </c>
      <c r="M5397">
        <v>8.2150315951399905E-3</v>
      </c>
      <c r="N5397">
        <v>-8.2150315951399905E-3</v>
      </c>
    </row>
    <row r="5398" spans="1:14" x14ac:dyDescent="0.45">
      <c r="A5398">
        <v>5374</v>
      </c>
      <c r="B5398">
        <v>1.7194122151001516E-2</v>
      </c>
      <c r="C5398">
        <v>-1.7194122151001516E-2</v>
      </c>
      <c r="L5398">
        <v>5374</v>
      </c>
      <c r="M5398">
        <v>1.5161870874986206E-2</v>
      </c>
      <c r="N5398">
        <v>-1.5161870874986206E-2</v>
      </c>
    </row>
    <row r="5399" spans="1:14" x14ac:dyDescent="0.45">
      <c r="A5399">
        <v>5375</v>
      </c>
      <c r="B5399">
        <v>1.007677756500899E-2</v>
      </c>
      <c r="C5399">
        <v>-1.007677756500899E-2</v>
      </c>
      <c r="L5399">
        <v>5375</v>
      </c>
      <c r="M5399">
        <v>2.0609544231218194E-2</v>
      </c>
      <c r="N5399">
        <v>-2.0609544231218194E-2</v>
      </c>
    </row>
    <row r="5400" spans="1:14" x14ac:dyDescent="0.45">
      <c r="A5400">
        <v>5376</v>
      </c>
      <c r="B5400">
        <v>5.5237703666167134E-3</v>
      </c>
      <c r="C5400">
        <v>-5.5237703666167134E-3</v>
      </c>
      <c r="L5400">
        <v>5376</v>
      </c>
      <c r="M5400">
        <v>2.4262441481714837E-2</v>
      </c>
      <c r="N5400">
        <v>-2.4262441481714837E-2</v>
      </c>
    </row>
    <row r="5401" spans="1:14" x14ac:dyDescent="0.45">
      <c r="A5401">
        <v>5377</v>
      </c>
      <c r="B5401">
        <v>7.9311075059965378E-3</v>
      </c>
      <c r="C5401">
        <v>-7.9311075059965378E-3</v>
      </c>
      <c r="L5401">
        <v>5377</v>
      </c>
      <c r="M5401">
        <v>2.1770869946694006E-2</v>
      </c>
      <c r="N5401">
        <v>-2.1770869946694006E-2</v>
      </c>
    </row>
    <row r="5402" spans="1:14" x14ac:dyDescent="0.45">
      <c r="A5402">
        <v>5378</v>
      </c>
      <c r="B5402">
        <v>2.3631132328038873E-2</v>
      </c>
      <c r="C5402">
        <v>-2.3631132328038873E-2</v>
      </c>
      <c r="L5402">
        <v>5378</v>
      </c>
      <c r="M5402">
        <v>8.932942037434128E-3</v>
      </c>
      <c r="N5402">
        <v>-8.932942037434128E-3</v>
      </c>
    </row>
    <row r="5403" spans="1:14" x14ac:dyDescent="0.45">
      <c r="A5403">
        <v>5379</v>
      </c>
      <c r="B5403">
        <v>1.6016620289348339E-2</v>
      </c>
      <c r="C5403">
        <v>-1.6016620289348339E-2</v>
      </c>
      <c r="L5403">
        <v>5379</v>
      </c>
      <c r="M5403">
        <v>1.4697340588795883E-2</v>
      </c>
      <c r="N5403">
        <v>-1.4697340588795883E-2</v>
      </c>
    </row>
    <row r="5404" spans="1:14" x14ac:dyDescent="0.45">
      <c r="A5404">
        <v>5380</v>
      </c>
      <c r="B5404">
        <v>1.0050610856972252E-2</v>
      </c>
      <c r="C5404">
        <v>-1.0050610856972252E-2</v>
      </c>
      <c r="L5404">
        <v>5380</v>
      </c>
      <c r="M5404">
        <v>1.9384873476716431E-2</v>
      </c>
      <c r="N5404">
        <v>-1.9384873476716431E-2</v>
      </c>
    </row>
    <row r="5405" spans="1:14" x14ac:dyDescent="0.45">
      <c r="A5405">
        <v>5381</v>
      </c>
      <c r="B5405">
        <v>1.0312277937339624E-2</v>
      </c>
      <c r="C5405">
        <v>-1.0312277937339624E-2</v>
      </c>
      <c r="L5405">
        <v>5381</v>
      </c>
      <c r="M5405">
        <v>1.8920343190526104E-2</v>
      </c>
      <c r="N5405">
        <v>-1.8920343190526104E-2</v>
      </c>
    </row>
    <row r="5406" spans="1:14" x14ac:dyDescent="0.45">
      <c r="A5406">
        <v>5382</v>
      </c>
      <c r="B5406">
        <v>1.6435287617936136E-2</v>
      </c>
      <c r="C5406">
        <v>-1.6435287617936136E-2</v>
      </c>
      <c r="L5406">
        <v>5382</v>
      </c>
      <c r="M5406">
        <v>1.3198174665181653E-2</v>
      </c>
      <c r="N5406">
        <v>-1.3198174665181653E-2</v>
      </c>
    </row>
    <row r="5407" spans="1:14" x14ac:dyDescent="0.45">
      <c r="A5407">
        <v>5383</v>
      </c>
      <c r="B5407">
        <v>-6.8007491186865207E-3</v>
      </c>
      <c r="C5407">
        <v>6.8007491186865207E-3</v>
      </c>
      <c r="L5407">
        <v>5383</v>
      </c>
      <c r="M5407">
        <v>3.0723635462362078E-2</v>
      </c>
      <c r="N5407">
        <v>-3.0723635462362078E-2</v>
      </c>
    </row>
    <row r="5408" spans="1:14" x14ac:dyDescent="0.45">
      <c r="A5408">
        <v>5384</v>
      </c>
      <c r="B5408">
        <v>2.7817805613916828E-2</v>
      </c>
      <c r="C5408">
        <v>-2.7817805613916828E-2</v>
      </c>
      <c r="L5408">
        <v>5384</v>
      </c>
      <c r="M5408">
        <v>2.1339078486484692E-3</v>
      </c>
      <c r="N5408">
        <v>-2.1339078486484692E-3</v>
      </c>
    </row>
    <row r="5409" spans="1:14" x14ac:dyDescent="0.45">
      <c r="A5409">
        <v>5385</v>
      </c>
      <c r="B5409">
        <v>5.0527696219554424E-3</v>
      </c>
      <c r="C5409">
        <v>-5.0527696219554424E-3</v>
      </c>
      <c r="L5409">
        <v>5385</v>
      </c>
      <c r="M5409">
        <v>1.9279298411673175E-2</v>
      </c>
      <c r="N5409">
        <v>-1.9279298411673175E-2</v>
      </c>
    </row>
    <row r="5410" spans="1:14" x14ac:dyDescent="0.45">
      <c r="A5410">
        <v>5386</v>
      </c>
      <c r="B5410">
        <v>1.8711791217132272E-2</v>
      </c>
      <c r="C5410">
        <v>-1.8711791217132272E-2</v>
      </c>
      <c r="L5410">
        <v>5386</v>
      </c>
      <c r="M5410">
        <v>7.0325908666555277E-3</v>
      </c>
      <c r="N5410">
        <v>-7.0325908666555277E-3</v>
      </c>
    </row>
    <row r="5411" spans="1:14" x14ac:dyDescent="0.45">
      <c r="A5411">
        <v>5387</v>
      </c>
      <c r="B5411">
        <v>9.707631682244356E-4</v>
      </c>
      <c r="C5411">
        <v>-9.707631682244356E-4</v>
      </c>
      <c r="L5411">
        <v>5387</v>
      </c>
      <c r="M5411">
        <v>2.1327454673512332E-2</v>
      </c>
      <c r="N5411">
        <v>-2.1327454673512332E-2</v>
      </c>
    </row>
    <row r="5412" spans="1:14" x14ac:dyDescent="0.45">
      <c r="A5412">
        <v>5388</v>
      </c>
      <c r="B5412">
        <v>1.2981282157086821E-2</v>
      </c>
      <c r="C5412">
        <v>-1.2981282157086821E-2</v>
      </c>
      <c r="L5412">
        <v>5388</v>
      </c>
      <c r="M5412">
        <v>1.1192248429359796E-2</v>
      </c>
      <c r="N5412">
        <v>-1.1192248429359796E-2</v>
      </c>
    </row>
    <row r="5413" spans="1:14" x14ac:dyDescent="0.45">
      <c r="A5413">
        <v>5389</v>
      </c>
      <c r="B5413">
        <v>2.3029298043193917E-2</v>
      </c>
      <c r="C5413">
        <v>-2.3029298043193917E-2</v>
      </c>
      <c r="L5413">
        <v>5389</v>
      </c>
      <c r="M5413">
        <v>1.7749526275014004E-3</v>
      </c>
      <c r="N5413">
        <v>-1.7749526275014004E-3</v>
      </c>
    </row>
    <row r="5414" spans="1:14" x14ac:dyDescent="0.45">
      <c r="A5414">
        <v>5390</v>
      </c>
      <c r="B5414">
        <v>1.9313625501977232E-2</v>
      </c>
      <c r="C5414">
        <v>-1.9313625501977232E-2</v>
      </c>
      <c r="L5414">
        <v>5390</v>
      </c>
      <c r="M5414">
        <v>4.5199043186260456E-3</v>
      </c>
      <c r="N5414">
        <v>-4.5199043186260456E-3</v>
      </c>
    </row>
    <row r="5415" spans="1:14" x14ac:dyDescent="0.45">
      <c r="A5415">
        <v>5391</v>
      </c>
      <c r="B5415">
        <v>4.3462685049635384E-3</v>
      </c>
      <c r="C5415">
        <v>-4.3462685049635384E-3</v>
      </c>
      <c r="L5415">
        <v>5391</v>
      </c>
      <c r="M5415">
        <v>1.5647516174185184E-2</v>
      </c>
      <c r="N5415">
        <v>-1.5647516174185184E-2</v>
      </c>
    </row>
    <row r="5416" spans="1:14" x14ac:dyDescent="0.45">
      <c r="A5416">
        <v>5392</v>
      </c>
      <c r="B5416">
        <v>-5.1522465123720763E-3</v>
      </c>
      <c r="C5416">
        <v>5.1522465123720763E-3</v>
      </c>
      <c r="L5416">
        <v>5392</v>
      </c>
      <c r="M5416">
        <v>2.2678815506066003E-2</v>
      </c>
      <c r="N5416">
        <v>-2.2678815506066003E-2</v>
      </c>
    </row>
    <row r="5417" spans="1:14" x14ac:dyDescent="0.45">
      <c r="A5417">
        <v>5393</v>
      </c>
      <c r="B5417">
        <v>2.148546226902642E-2</v>
      </c>
      <c r="C5417">
        <v>-2.148546226902642E-2</v>
      </c>
      <c r="L5417">
        <v>5393</v>
      </c>
      <c r="M5417">
        <v>8.8812208113805361E-4</v>
      </c>
      <c r="N5417">
        <v>-8.8812208113805361E-4</v>
      </c>
    </row>
    <row r="5418" spans="1:14" x14ac:dyDescent="0.45">
      <c r="A5418">
        <v>5394</v>
      </c>
      <c r="B5418">
        <v>1.0966445638258056E-2</v>
      </c>
      <c r="C5418">
        <v>-1.0966445638258056E-2</v>
      </c>
      <c r="L5418">
        <v>5394</v>
      </c>
      <c r="M5418">
        <v>9.0174020894687318E-3</v>
      </c>
      <c r="N5418">
        <v>-9.0174020894687318E-3</v>
      </c>
    </row>
    <row r="5419" spans="1:14" x14ac:dyDescent="0.45">
      <c r="A5419">
        <v>5395</v>
      </c>
      <c r="B5419">
        <v>1.3426116193711354E-2</v>
      </c>
      <c r="C5419">
        <v>-1.3426116193711354E-2</v>
      </c>
      <c r="L5419">
        <v>5395</v>
      </c>
      <c r="M5419">
        <v>7.0325908666555277E-3</v>
      </c>
      <c r="N5419">
        <v>-7.0325908666555277E-3</v>
      </c>
    </row>
    <row r="5420" spans="1:14" x14ac:dyDescent="0.45">
      <c r="A5420">
        <v>5396</v>
      </c>
      <c r="B5420">
        <v>2.0150960159152818E-2</v>
      </c>
      <c r="C5420">
        <v>-2.0150960159152818E-2</v>
      </c>
      <c r="L5420">
        <v>5396</v>
      </c>
      <c r="M5420">
        <v>9.5146712016400646E-4</v>
      </c>
      <c r="N5420">
        <v>-9.5146712016400646E-4</v>
      </c>
    </row>
    <row r="5421" spans="1:14" x14ac:dyDescent="0.45">
      <c r="A5421">
        <v>5397</v>
      </c>
      <c r="B5421">
        <v>-2.9542430372861469E-3</v>
      </c>
      <c r="C5421">
        <v>2.9542430372861469E-3</v>
      </c>
      <c r="L5421">
        <v>5397</v>
      </c>
      <c r="M5421">
        <v>1.9490448541759686E-2</v>
      </c>
      <c r="N5421">
        <v>-1.9490448541759686E-2</v>
      </c>
    </row>
    <row r="5422" spans="1:14" x14ac:dyDescent="0.45">
      <c r="A5422">
        <v>5398</v>
      </c>
      <c r="B5422">
        <v>2.1482650298776116E-3</v>
      </c>
      <c r="C5422">
        <v>-2.1482650298776116E-3</v>
      </c>
      <c r="L5422">
        <v>5398</v>
      </c>
      <c r="M5422">
        <v>1.4612880536761278E-2</v>
      </c>
      <c r="N5422">
        <v>-1.4612880536761278E-2</v>
      </c>
    </row>
    <row r="5423" spans="1:14" x14ac:dyDescent="0.45">
      <c r="A5423">
        <v>5399</v>
      </c>
      <c r="B5423">
        <v>1.6801621530450457E-2</v>
      </c>
      <c r="C5423">
        <v>-1.6801621530450457E-2</v>
      </c>
      <c r="L5423">
        <v>5399</v>
      </c>
      <c r="M5423">
        <v>2.5984381348387936E-3</v>
      </c>
      <c r="N5423">
        <v>-2.5984381348387936E-3</v>
      </c>
    </row>
    <row r="5424" spans="1:14" x14ac:dyDescent="0.45">
      <c r="A5424">
        <v>5400</v>
      </c>
      <c r="B5424">
        <v>3.5612672638614205E-3</v>
      </c>
      <c r="C5424">
        <v>-3.5612672638614205E-3</v>
      </c>
      <c r="L5424">
        <v>5400</v>
      </c>
      <c r="M5424">
        <v>1.3155944639164351E-2</v>
      </c>
      <c r="N5424">
        <v>-1.3155944639164351E-2</v>
      </c>
    </row>
    <row r="5425" spans="1:14" x14ac:dyDescent="0.45">
      <c r="A5425">
        <v>5401</v>
      </c>
      <c r="B5425">
        <v>1.1856113711507122E-2</v>
      </c>
      <c r="C5425">
        <v>-1.1856113711507122E-2</v>
      </c>
      <c r="L5425">
        <v>5401</v>
      </c>
      <c r="M5425">
        <v>5.7445750731278094E-3</v>
      </c>
      <c r="N5425">
        <v>-5.7445750731278094E-3</v>
      </c>
    </row>
    <row r="5426" spans="1:14" x14ac:dyDescent="0.45">
      <c r="A5426">
        <v>5402</v>
      </c>
      <c r="B5426">
        <v>6.8059390604168369E-3</v>
      </c>
      <c r="C5426">
        <v>-6.8059390604168369E-3</v>
      </c>
      <c r="L5426">
        <v>5402</v>
      </c>
      <c r="M5426">
        <v>9.4397023496417543E-3</v>
      </c>
      <c r="N5426">
        <v>-9.4397023496417543E-3</v>
      </c>
    </row>
    <row r="5427" spans="1:14" x14ac:dyDescent="0.45">
      <c r="A5427">
        <v>5403</v>
      </c>
      <c r="B5427">
        <v>3.2996001834940487E-3</v>
      </c>
      <c r="C5427">
        <v>-3.2996001834940487E-3</v>
      </c>
      <c r="L5427">
        <v>5403</v>
      </c>
      <c r="M5427">
        <v>1.1403398559446307E-2</v>
      </c>
      <c r="N5427">
        <v>-1.1403398559446307E-2</v>
      </c>
    </row>
    <row r="5428" spans="1:14" x14ac:dyDescent="0.45">
      <c r="A5428">
        <v>5404</v>
      </c>
      <c r="B5428">
        <v>-1.122573474714542E-3</v>
      </c>
      <c r="C5428">
        <v>1.122573474714542E-3</v>
      </c>
      <c r="L5428">
        <v>5404</v>
      </c>
      <c r="M5428">
        <v>1.3430439808276816E-2</v>
      </c>
      <c r="N5428">
        <v>-1.3430439808276816E-2</v>
      </c>
    </row>
    <row r="5429" spans="1:14" x14ac:dyDescent="0.45">
      <c r="A5429">
        <v>5405</v>
      </c>
      <c r="B5429">
        <v>-1.7215098917307936E-2</v>
      </c>
      <c r="C5429">
        <v>1.7215098917307936E-2</v>
      </c>
      <c r="L5429">
        <v>5405</v>
      </c>
      <c r="M5429">
        <v>2.6036102574441531E-2</v>
      </c>
      <c r="N5429">
        <v>-2.6036102574441531E-2</v>
      </c>
    </row>
    <row r="5430" spans="1:14" x14ac:dyDescent="0.45">
      <c r="A5430">
        <v>5406</v>
      </c>
      <c r="B5430">
        <v>2.0491127363630408E-2</v>
      </c>
      <c r="C5430">
        <v>-2.0491127363630408E-2</v>
      </c>
      <c r="L5430">
        <v>5406</v>
      </c>
      <c r="M5430">
        <v>-4.6228963141198886E-3</v>
      </c>
      <c r="N5430">
        <v>4.6228963141198886E-3</v>
      </c>
    </row>
    <row r="5431" spans="1:14" x14ac:dyDescent="0.45">
      <c r="A5431">
        <v>5407</v>
      </c>
      <c r="B5431">
        <v>-2.0930771458524622E-2</v>
      </c>
      <c r="C5431">
        <v>2.0930771458524622E-2</v>
      </c>
      <c r="L5431">
        <v>5407</v>
      </c>
      <c r="M5431">
        <v>2.8633249174505618E-2</v>
      </c>
      <c r="N5431">
        <v>-2.8633249174505618E-2</v>
      </c>
    </row>
    <row r="5432" spans="1:14" x14ac:dyDescent="0.45">
      <c r="A5432">
        <v>5408</v>
      </c>
      <c r="B5432">
        <v>9.082442659612975E-3</v>
      </c>
      <c r="C5432">
        <v>-9.082442659612975E-3</v>
      </c>
      <c r="L5432">
        <v>5408</v>
      </c>
      <c r="M5432">
        <v>4.2665241625222316E-3</v>
      </c>
      <c r="N5432">
        <v>-4.2665241625222316E-3</v>
      </c>
    </row>
    <row r="5433" spans="1:14" x14ac:dyDescent="0.45">
      <c r="A5433">
        <v>5409</v>
      </c>
      <c r="B5433">
        <v>1.0207611105192676E-2</v>
      </c>
      <c r="C5433">
        <v>-1.0207611105192676E-2</v>
      </c>
      <c r="L5433">
        <v>5409</v>
      </c>
      <c r="M5433">
        <v>3.2107735120896763E-3</v>
      </c>
      <c r="N5433">
        <v>-3.2107735120896763E-3</v>
      </c>
    </row>
    <row r="5434" spans="1:14" x14ac:dyDescent="0.45">
      <c r="A5434">
        <v>5410</v>
      </c>
      <c r="B5434">
        <v>3.7444342201185818E-3</v>
      </c>
      <c r="C5434">
        <v>-3.7444342201185818E-3</v>
      </c>
      <c r="L5434">
        <v>5410</v>
      </c>
      <c r="M5434">
        <v>8.067226504079433E-3</v>
      </c>
      <c r="N5434">
        <v>-8.067226504079433E-3</v>
      </c>
    </row>
    <row r="5435" spans="1:14" x14ac:dyDescent="0.45">
      <c r="A5435">
        <v>5411</v>
      </c>
      <c r="B5435">
        <v>-1.5043262150258743E-2</v>
      </c>
      <c r="C5435">
        <v>1.5043262150258743E-2</v>
      </c>
      <c r="L5435">
        <v>5411</v>
      </c>
      <c r="M5435">
        <v>2.2932195662169814E-2</v>
      </c>
      <c r="N5435">
        <v>-2.2932195662169814E-2</v>
      </c>
    </row>
    <row r="5436" spans="1:14" x14ac:dyDescent="0.45">
      <c r="A5436">
        <v>5412</v>
      </c>
      <c r="B5436">
        <v>6.7536056443433627E-3</v>
      </c>
      <c r="C5436">
        <v>-6.7536056443433627E-3</v>
      </c>
      <c r="L5436">
        <v>5412</v>
      </c>
      <c r="M5436">
        <v>5.1533547088855776E-3</v>
      </c>
      <c r="N5436">
        <v>-5.1533547088855776E-3</v>
      </c>
    </row>
    <row r="5437" spans="1:14" x14ac:dyDescent="0.45">
      <c r="A5437">
        <v>5413</v>
      </c>
      <c r="B5437">
        <v>1.3583116441931777E-2</v>
      </c>
      <c r="C5437">
        <v>-1.3583116441931777E-2</v>
      </c>
      <c r="L5437">
        <v>5413</v>
      </c>
      <c r="M5437">
        <v>-6.7438888150212883E-4</v>
      </c>
      <c r="N5437">
        <v>6.7438888150212883E-4</v>
      </c>
    </row>
    <row r="5438" spans="1:14" x14ac:dyDescent="0.45">
      <c r="A5438">
        <v>5414</v>
      </c>
      <c r="B5438">
        <v>1.9912647816571882E-3</v>
      </c>
      <c r="C5438">
        <v>-1.9912647816571882E-3</v>
      </c>
      <c r="L5438">
        <v>5414</v>
      </c>
      <c r="M5438">
        <v>8.3206066601832461E-3</v>
      </c>
      <c r="N5438">
        <v>-8.3206066601832461E-3</v>
      </c>
    </row>
    <row r="5439" spans="1:14" x14ac:dyDescent="0.45">
      <c r="A5439">
        <v>5415</v>
      </c>
      <c r="B5439">
        <v>1.2693448368682712E-2</v>
      </c>
      <c r="C5439">
        <v>-1.2693448368682712E-2</v>
      </c>
      <c r="L5439">
        <v>5415</v>
      </c>
      <c r="M5439">
        <v>-6.5327386849347874E-4</v>
      </c>
      <c r="N5439">
        <v>6.5327386849347874E-4</v>
      </c>
    </row>
    <row r="5440" spans="1:14" x14ac:dyDescent="0.45">
      <c r="A5440">
        <v>5416</v>
      </c>
      <c r="B5440">
        <v>6.5442719800494643E-3</v>
      </c>
      <c r="C5440">
        <v>-6.5442719800494643E-3</v>
      </c>
      <c r="L5440">
        <v>5416</v>
      </c>
      <c r="M5440">
        <v>4.0342590194270694E-3</v>
      </c>
      <c r="N5440">
        <v>-4.0342590194270694E-3</v>
      </c>
    </row>
    <row r="5441" spans="1:14" x14ac:dyDescent="0.45">
      <c r="A5441">
        <v>5417</v>
      </c>
      <c r="B5441">
        <v>1.1699113463286698E-2</v>
      </c>
      <c r="C5441">
        <v>-1.1699113463286698E-2</v>
      </c>
      <c r="L5441">
        <v>5417</v>
      </c>
      <c r="M5441">
        <v>-6.1104384247617511E-4</v>
      </c>
      <c r="N5441">
        <v>6.1104384247617511E-4</v>
      </c>
    </row>
    <row r="5442" spans="1:14" x14ac:dyDescent="0.45">
      <c r="A5442">
        <v>5418</v>
      </c>
      <c r="B5442">
        <v>1.4080283894629786E-2</v>
      </c>
      <c r="C5442">
        <v>-1.4080283894629786E-2</v>
      </c>
      <c r="L5442">
        <v>5418</v>
      </c>
      <c r="M5442">
        <v>-2.7858901823672412E-3</v>
      </c>
      <c r="N5442">
        <v>2.7858901823672412E-3</v>
      </c>
    </row>
    <row r="5443" spans="1:14" x14ac:dyDescent="0.45">
      <c r="A5443">
        <v>5419</v>
      </c>
      <c r="B5443">
        <v>-2.1692417961840307E-3</v>
      </c>
      <c r="C5443">
        <v>2.1692417961840307E-3</v>
      </c>
      <c r="L5443">
        <v>5419</v>
      </c>
      <c r="M5443">
        <v>9.9253476488407304E-3</v>
      </c>
      <c r="N5443">
        <v>-9.9253476488407304E-3</v>
      </c>
    </row>
    <row r="5444" spans="1:14" x14ac:dyDescent="0.45">
      <c r="A5444">
        <v>5420</v>
      </c>
      <c r="B5444">
        <v>1.0443111477523311E-2</v>
      </c>
      <c r="C5444">
        <v>-1.0443111477523311E-2</v>
      </c>
      <c r="L5444">
        <v>5420</v>
      </c>
      <c r="M5444">
        <v>-4.6323875141561759E-4</v>
      </c>
      <c r="N5444">
        <v>4.6323875141561759E-4</v>
      </c>
    </row>
    <row r="5445" spans="1:14" x14ac:dyDescent="0.45">
      <c r="A5445">
        <v>5421</v>
      </c>
      <c r="B5445">
        <v>3.165954673060049E-4</v>
      </c>
      <c r="C5445">
        <v>-3.165954673060049E-4</v>
      </c>
      <c r="L5445">
        <v>5421</v>
      </c>
      <c r="M5445">
        <v>7.6449262439064096E-3</v>
      </c>
      <c r="N5445">
        <v>-7.6449262439064096E-3</v>
      </c>
    </row>
    <row r="5446" spans="1:14" x14ac:dyDescent="0.45">
      <c r="A5446">
        <v>5422</v>
      </c>
      <c r="B5446">
        <v>1.3109303727020195E-3</v>
      </c>
      <c r="C5446">
        <v>-1.3109303727020195E-3</v>
      </c>
      <c r="L5446">
        <v>5422</v>
      </c>
      <c r="M5446">
        <v>5.9557252032143206E-3</v>
      </c>
      <c r="N5446">
        <v>-5.9557252032143206E-3</v>
      </c>
    </row>
    <row r="5447" spans="1:14" x14ac:dyDescent="0.45">
      <c r="A5447">
        <v>5423</v>
      </c>
      <c r="B5447">
        <v>2.7239326066858301E-3</v>
      </c>
      <c r="C5447">
        <v>-2.7239326066858301E-3</v>
      </c>
      <c r="L5447">
        <v>5423</v>
      </c>
      <c r="M5447">
        <v>4.5410193316346957E-3</v>
      </c>
      <c r="N5447">
        <v>-4.5410193316346957E-3</v>
      </c>
    </row>
    <row r="5448" spans="1:14" x14ac:dyDescent="0.45">
      <c r="A5448">
        <v>5424</v>
      </c>
      <c r="B5448">
        <v>1.402795047855631E-2</v>
      </c>
      <c r="C5448">
        <v>-1.402795047855631E-2</v>
      </c>
      <c r="L5448">
        <v>5424</v>
      </c>
      <c r="M5448">
        <v>-4.9396215092496537E-3</v>
      </c>
      <c r="N5448">
        <v>4.9396215092496537E-3</v>
      </c>
    </row>
    <row r="5449" spans="1:14" x14ac:dyDescent="0.45">
      <c r="A5449">
        <v>5425</v>
      </c>
      <c r="B5449">
        <v>6.8844391845270482E-3</v>
      </c>
      <c r="C5449">
        <v>-6.8844391845270482E-3</v>
      </c>
      <c r="L5449">
        <v>5425</v>
      </c>
      <c r="M5449">
        <v>-4.0938491242595125E-5</v>
      </c>
      <c r="N5449">
        <v>4.0938491242595125E-5</v>
      </c>
    </row>
    <row r="5450" spans="1:14" x14ac:dyDescent="0.45">
      <c r="A5450">
        <v>5426</v>
      </c>
      <c r="B5450">
        <v>7.5386068854454789E-3</v>
      </c>
      <c r="C5450">
        <v>-7.5386068854454789E-3</v>
      </c>
      <c r="L5450">
        <v>5426</v>
      </c>
      <c r="M5450">
        <v>-6.5327386849347874E-4</v>
      </c>
      <c r="N5450">
        <v>6.5327386849347874E-4</v>
      </c>
    </row>
    <row r="5451" spans="1:14" x14ac:dyDescent="0.45">
      <c r="A5451">
        <v>5427</v>
      </c>
      <c r="B5451">
        <v>-4.7597458918210156E-3</v>
      </c>
      <c r="C5451">
        <v>4.7597458918210156E-3</v>
      </c>
      <c r="L5451">
        <v>5427</v>
      </c>
      <c r="M5451">
        <v>7.8560763739929217E-3</v>
      </c>
      <c r="N5451">
        <v>-7.8560763739929217E-3</v>
      </c>
    </row>
    <row r="5452" spans="1:14" x14ac:dyDescent="0.45">
      <c r="A5452">
        <v>5428</v>
      </c>
      <c r="B5452">
        <v>-1.959908131890134E-3</v>
      </c>
      <c r="C5452">
        <v>1.959908131890134E-3</v>
      </c>
      <c r="L5452">
        <v>5428</v>
      </c>
      <c r="M5452">
        <v>3.6330737722626979E-3</v>
      </c>
      <c r="N5452">
        <v>-3.6330737722626979E-3</v>
      </c>
    </row>
    <row r="5453" spans="1:14" x14ac:dyDescent="0.45">
      <c r="A5453">
        <v>5429</v>
      </c>
      <c r="B5453">
        <v>4.6602690014043852E-3</v>
      </c>
      <c r="C5453">
        <v>-4.6602690014043852E-3</v>
      </c>
      <c r="L5453">
        <v>5429</v>
      </c>
      <c r="M5453">
        <v>-2.1946698181250094E-3</v>
      </c>
      <c r="N5453">
        <v>2.1946698181250094E-3</v>
      </c>
    </row>
    <row r="5454" spans="1:14" x14ac:dyDescent="0.45">
      <c r="A5454">
        <v>5430</v>
      </c>
      <c r="B5454">
        <v>1.8342645334367639E-3</v>
      </c>
      <c r="C5454">
        <v>-1.8342645334367639E-3</v>
      </c>
      <c r="L5454">
        <v>5430</v>
      </c>
      <c r="M5454">
        <v>-1.0544591156578494E-3</v>
      </c>
      <c r="N5454">
        <v>1.0544591156578494E-3</v>
      </c>
    </row>
    <row r="5455" spans="1:14" x14ac:dyDescent="0.45">
      <c r="A5455">
        <v>5431</v>
      </c>
      <c r="B5455">
        <v>4.7649358335513335E-3</v>
      </c>
      <c r="C5455">
        <v>-4.7649358335513335E-3</v>
      </c>
      <c r="L5455">
        <v>5431</v>
      </c>
      <c r="M5455">
        <v>-3.5671456636873324E-3</v>
      </c>
      <c r="N5455">
        <v>3.5671456636873324E-3</v>
      </c>
    </row>
    <row r="5456" spans="1:14" x14ac:dyDescent="0.45">
      <c r="A5456">
        <v>5432</v>
      </c>
      <c r="B5456">
        <v>-9.5744201705806661E-3</v>
      </c>
      <c r="C5456">
        <v>9.5744201705806661E-3</v>
      </c>
      <c r="L5456">
        <v>5432</v>
      </c>
      <c r="M5456">
        <v>7.8349613609842699E-3</v>
      </c>
      <c r="N5456">
        <v>-7.8349613609842699E-3</v>
      </c>
    </row>
    <row r="5457" spans="1:14" x14ac:dyDescent="0.45">
      <c r="A5457">
        <v>5433</v>
      </c>
      <c r="B5457">
        <v>7.6142950393053802E-4</v>
      </c>
      <c r="C5457">
        <v>-7.6142950393053802E-4</v>
      </c>
      <c r="L5457">
        <v>5433</v>
      </c>
      <c r="M5457">
        <v>-7.1661890751943246E-4</v>
      </c>
      <c r="N5457">
        <v>7.1661890751943246E-4</v>
      </c>
    </row>
    <row r="5458" spans="1:14" x14ac:dyDescent="0.45">
      <c r="A5458">
        <v>5434</v>
      </c>
      <c r="B5458">
        <v>-1.0516421659903205E-2</v>
      </c>
      <c r="C5458">
        <v>1.0516421659903205E-2</v>
      </c>
      <c r="L5458">
        <v>5434</v>
      </c>
      <c r="M5458">
        <v>8.1728015691226886E-3</v>
      </c>
      <c r="N5458">
        <v>-8.1728015691226886E-3</v>
      </c>
    </row>
    <row r="5459" spans="1:14" x14ac:dyDescent="0.45">
      <c r="A5459">
        <v>5435</v>
      </c>
      <c r="B5459">
        <v>-1.645626438424256E-2</v>
      </c>
      <c r="C5459">
        <v>1.645626438424256E-2</v>
      </c>
      <c r="L5459">
        <v>5435</v>
      </c>
      <c r="M5459">
        <v>1.2839219444034584E-2</v>
      </c>
      <c r="N5459">
        <v>-1.2839219444034584E-2</v>
      </c>
    </row>
    <row r="5460" spans="1:14" x14ac:dyDescent="0.45">
      <c r="A5460">
        <v>5436</v>
      </c>
      <c r="B5460">
        <v>-5.0737463882618624E-3</v>
      </c>
      <c r="C5460">
        <v>5.0737463882618624E-3</v>
      </c>
      <c r="L5460">
        <v>5436</v>
      </c>
      <c r="M5460">
        <v>3.2530035381069782E-3</v>
      </c>
      <c r="N5460">
        <v>-3.2530035381069782E-3</v>
      </c>
    </row>
    <row r="5461" spans="1:14" x14ac:dyDescent="0.45">
      <c r="A5461">
        <v>5437</v>
      </c>
      <c r="B5461">
        <v>-7.7689173160457974E-3</v>
      </c>
      <c r="C5461">
        <v>7.7689173160457974E-3</v>
      </c>
      <c r="L5461">
        <v>5437</v>
      </c>
      <c r="M5461">
        <v>4.98443460481637E-3</v>
      </c>
      <c r="N5461">
        <v>-4.98443460481637E-3</v>
      </c>
    </row>
    <row r="5462" spans="1:14" x14ac:dyDescent="0.45">
      <c r="A5462">
        <v>5438</v>
      </c>
      <c r="B5462">
        <v>-3.5037439060576284E-3</v>
      </c>
      <c r="C5462">
        <v>3.5037439060576284E-3</v>
      </c>
      <c r="L5462">
        <v>5438</v>
      </c>
      <c r="M5462">
        <v>1.0359271721986111E-3</v>
      </c>
      <c r="N5462">
        <v>-1.0359271721986111E-3</v>
      </c>
    </row>
    <row r="5463" spans="1:14" x14ac:dyDescent="0.45">
      <c r="A5463">
        <v>5439</v>
      </c>
      <c r="B5463">
        <v>5.9162709871677707E-3</v>
      </c>
      <c r="C5463">
        <v>-5.9162709871677707E-3</v>
      </c>
      <c r="L5463">
        <v>5439</v>
      </c>
      <c r="M5463">
        <v>-7.8323782914348564E-3</v>
      </c>
      <c r="N5463">
        <v>7.8323782914348564E-3</v>
      </c>
    </row>
    <row r="5464" spans="1:14" x14ac:dyDescent="0.45">
      <c r="A5464">
        <v>5440</v>
      </c>
      <c r="B5464">
        <v>-1.111825594474816E-2</v>
      </c>
      <c r="C5464">
        <v>1.111825594474816E-2</v>
      </c>
      <c r="L5464">
        <v>5440</v>
      </c>
      <c r="M5464">
        <v>5.850150138171065E-3</v>
      </c>
      <c r="N5464">
        <v>-5.850150138171065E-3</v>
      </c>
    </row>
    <row r="5465" spans="1:14" x14ac:dyDescent="0.45">
      <c r="A5465">
        <v>5441</v>
      </c>
      <c r="B5465">
        <v>1.127763416444859E-3</v>
      </c>
      <c r="C5465">
        <v>-1.127763416444859E-3</v>
      </c>
      <c r="L5465">
        <v>5441</v>
      </c>
      <c r="M5465">
        <v>-4.4539762100506792E-3</v>
      </c>
      <c r="N5465">
        <v>4.4539762100506792E-3</v>
      </c>
    </row>
    <row r="5466" spans="1:14" x14ac:dyDescent="0.45">
      <c r="A5466">
        <v>5442</v>
      </c>
      <c r="B5466">
        <v>6.2564381916453554E-3</v>
      </c>
      <c r="C5466">
        <v>-6.2564381916453554E-3</v>
      </c>
      <c r="L5466">
        <v>5442</v>
      </c>
      <c r="M5466">
        <v>-8.6347487857635977E-3</v>
      </c>
      <c r="N5466">
        <v>8.6347487857635977E-3</v>
      </c>
    </row>
    <row r="5467" spans="1:14" x14ac:dyDescent="0.45">
      <c r="A5467">
        <v>5443</v>
      </c>
      <c r="B5467">
        <v>3.011766395089939E-3</v>
      </c>
      <c r="C5467">
        <v>-3.011766395089939E-3</v>
      </c>
      <c r="L5467">
        <v>5443</v>
      </c>
      <c r="M5467">
        <v>-6.8188576670196047E-3</v>
      </c>
      <c r="N5467">
        <v>6.8188576670196047E-3</v>
      </c>
    </row>
    <row r="5468" spans="1:14" x14ac:dyDescent="0.45">
      <c r="A5468">
        <v>5444</v>
      </c>
      <c r="B5468">
        <v>-1.3054592339466717E-2</v>
      </c>
      <c r="C5468">
        <v>1.3054592339466717E-2</v>
      </c>
      <c r="L5468">
        <v>5444</v>
      </c>
      <c r="M5468">
        <v>5.8290351251624141E-3</v>
      </c>
      <c r="N5468">
        <v>-5.8290351251624141E-3</v>
      </c>
    </row>
    <row r="5469" spans="1:14" x14ac:dyDescent="0.45">
      <c r="A5469">
        <v>5445</v>
      </c>
      <c r="B5469">
        <v>-2.739394834359872E-2</v>
      </c>
      <c r="C5469">
        <v>2.739394834359872E-2</v>
      </c>
      <c r="L5469">
        <v>5445</v>
      </c>
      <c r="M5469">
        <v>1.6787726876652344E-2</v>
      </c>
      <c r="N5469">
        <v>-1.6787726876652344E-2</v>
      </c>
    </row>
    <row r="5470" spans="1:14" x14ac:dyDescent="0.45">
      <c r="A5470">
        <v>5446</v>
      </c>
      <c r="B5470">
        <v>-6.7222489945763086E-3</v>
      </c>
      <c r="C5470">
        <v>6.7222489945763086E-3</v>
      </c>
      <c r="L5470">
        <v>5446</v>
      </c>
      <c r="M5470">
        <v>-1.2867242587530124E-3</v>
      </c>
      <c r="N5470">
        <v>1.2867242587530124E-3</v>
      </c>
    </row>
    <row r="5471" spans="1:14" x14ac:dyDescent="0.45">
      <c r="A5471">
        <v>5447</v>
      </c>
      <c r="B5471">
        <v>-1.0307087995609308E-2</v>
      </c>
      <c r="C5471">
        <v>1.0307087995609308E-2</v>
      </c>
      <c r="L5471">
        <v>5447</v>
      </c>
      <c r="M5471">
        <v>1.3948823933456799E-3</v>
      </c>
      <c r="N5471">
        <v>-1.3948823933456799E-3</v>
      </c>
    </row>
    <row r="5472" spans="1:14" x14ac:dyDescent="0.45">
      <c r="A5472">
        <v>5448</v>
      </c>
      <c r="B5472">
        <v>-3.3729103658739421E-3</v>
      </c>
      <c r="C5472">
        <v>3.3729103658739421E-3</v>
      </c>
      <c r="L5472">
        <v>5448</v>
      </c>
      <c r="M5472">
        <v>-4.8340464442063981E-3</v>
      </c>
      <c r="N5472">
        <v>4.8340464442063981E-3</v>
      </c>
    </row>
    <row r="5473" spans="1:14" x14ac:dyDescent="0.45">
      <c r="A5473">
        <v>5449</v>
      </c>
      <c r="B5473">
        <v>-1.0150087747388884E-2</v>
      </c>
      <c r="C5473">
        <v>1.0150087747388884E-2</v>
      </c>
      <c r="L5473">
        <v>5449</v>
      </c>
      <c r="M5473">
        <v>5.0805184698233304E-4</v>
      </c>
      <c r="N5473">
        <v>-5.0805184698233304E-4</v>
      </c>
    </row>
    <row r="5474" spans="1:14" x14ac:dyDescent="0.45">
      <c r="A5474">
        <v>5450</v>
      </c>
      <c r="B5474">
        <v>-2.7449093729922502E-3</v>
      </c>
      <c r="C5474">
        <v>2.7449093729922502E-3</v>
      </c>
      <c r="L5474">
        <v>5450</v>
      </c>
      <c r="M5474">
        <v>-5.7842220295956986E-3</v>
      </c>
      <c r="N5474">
        <v>5.7842220295956986E-3</v>
      </c>
    </row>
    <row r="5475" spans="1:14" x14ac:dyDescent="0.45">
      <c r="A5475">
        <v>5451</v>
      </c>
      <c r="B5475">
        <v>-1.8052433574483523E-2</v>
      </c>
      <c r="C5475">
        <v>1.8052433574483523E-2</v>
      </c>
      <c r="L5475">
        <v>5451</v>
      </c>
      <c r="M5475">
        <v>5.4067348649893916E-3</v>
      </c>
      <c r="N5475">
        <v>-5.4067348649893916E-3</v>
      </c>
    </row>
    <row r="5476" spans="1:14" x14ac:dyDescent="0.45">
      <c r="A5476">
        <v>5452</v>
      </c>
      <c r="B5476">
        <v>-3.5822440301678405E-3</v>
      </c>
      <c r="C5476">
        <v>3.5822440301678405E-3</v>
      </c>
      <c r="L5476">
        <v>5452</v>
      </c>
      <c r="M5476">
        <v>-6.7132826019763491E-3</v>
      </c>
      <c r="N5476">
        <v>6.7132826019763491E-3</v>
      </c>
    </row>
    <row r="5477" spans="1:14" x14ac:dyDescent="0.45">
      <c r="A5477">
        <v>5453</v>
      </c>
      <c r="B5477">
        <v>-5.207391898695863E-4</v>
      </c>
      <c r="C5477">
        <v>5.207391898695863E-4</v>
      </c>
      <c r="L5477">
        <v>5453</v>
      </c>
      <c r="M5477">
        <v>-9.8805345532740167E-3</v>
      </c>
      <c r="N5477">
        <v>9.8805345532740167E-3</v>
      </c>
    </row>
    <row r="5478" spans="1:14" x14ac:dyDescent="0.45">
      <c r="A5478">
        <v>5454</v>
      </c>
      <c r="B5478">
        <v>-1.3734926748421883E-2</v>
      </c>
      <c r="C5478">
        <v>1.3734926748421883E-2</v>
      </c>
      <c r="L5478">
        <v>5454</v>
      </c>
      <c r="M5478">
        <v>-1.1178041546838031E-3</v>
      </c>
      <c r="N5478">
        <v>1.1178041546838031E-3</v>
      </c>
    </row>
    <row r="5479" spans="1:14" x14ac:dyDescent="0.45">
      <c r="A5479">
        <v>5455</v>
      </c>
      <c r="B5479">
        <v>-1.5412408033023371E-3</v>
      </c>
      <c r="C5479">
        <v>1.5412408033023371E-3</v>
      </c>
      <c r="L5479">
        <v>5455</v>
      </c>
      <c r="M5479">
        <v>-1.1717540685026662E-2</v>
      </c>
      <c r="N5479">
        <v>1.1717540685026662E-2</v>
      </c>
    </row>
    <row r="5480" spans="1:14" x14ac:dyDescent="0.45">
      <c r="A5480">
        <v>5456</v>
      </c>
      <c r="B5480">
        <v>-7.3502499874580022E-3</v>
      </c>
      <c r="C5480">
        <v>7.3502499874580022E-3</v>
      </c>
      <c r="L5480">
        <v>5456</v>
      </c>
      <c r="M5480">
        <v>-7.3889630182531829E-3</v>
      </c>
      <c r="N5480">
        <v>7.3889630182531829E-3</v>
      </c>
    </row>
    <row r="5481" spans="1:14" x14ac:dyDescent="0.45">
      <c r="A5481">
        <v>5457</v>
      </c>
      <c r="B5481">
        <v>2.5145989423919326E-3</v>
      </c>
      <c r="C5481">
        <v>-2.5145989423919326E-3</v>
      </c>
      <c r="L5481">
        <v>5457</v>
      </c>
      <c r="M5481">
        <v>-1.5433782974549257E-2</v>
      </c>
      <c r="N5481">
        <v>1.5433782974549257E-2</v>
      </c>
    </row>
    <row r="5482" spans="1:14" x14ac:dyDescent="0.45">
      <c r="A5482">
        <v>5458</v>
      </c>
      <c r="B5482">
        <v>-9.3912532143235038E-3</v>
      </c>
      <c r="C5482">
        <v>9.3912532143235038E-3</v>
      </c>
      <c r="L5482">
        <v>5458</v>
      </c>
      <c r="M5482">
        <v>-8.0435284215213676E-3</v>
      </c>
      <c r="N5482">
        <v>8.0435284215213676E-3</v>
      </c>
    </row>
    <row r="5483" spans="1:14" x14ac:dyDescent="0.45">
      <c r="A5483">
        <v>5459</v>
      </c>
      <c r="B5483">
        <v>-1.028092128757257E-2</v>
      </c>
      <c r="C5483">
        <v>1.028092128757257E-2</v>
      </c>
      <c r="L5483">
        <v>5459</v>
      </c>
      <c r="M5483">
        <v>-7.621228161348346E-3</v>
      </c>
      <c r="N5483">
        <v>7.621228161348346E-3</v>
      </c>
    </row>
    <row r="5484" spans="1:14" x14ac:dyDescent="0.45">
      <c r="A5484">
        <v>5460</v>
      </c>
      <c r="B5484">
        <v>9.3702764480170855E-3</v>
      </c>
      <c r="C5484">
        <v>-9.3702764480170855E-3</v>
      </c>
      <c r="L5484">
        <v>5460</v>
      </c>
      <c r="M5484">
        <v>-2.5252264023572026E-2</v>
      </c>
      <c r="N5484">
        <v>2.5252264023572026E-2</v>
      </c>
    </row>
    <row r="5485" spans="1:14" x14ac:dyDescent="0.45">
      <c r="A5485">
        <v>5461</v>
      </c>
      <c r="B5485">
        <v>-3.1140552557568785E-4</v>
      </c>
      <c r="C5485">
        <v>3.1140552557568785E-4</v>
      </c>
      <c r="L5485">
        <v>5461</v>
      </c>
      <c r="M5485">
        <v>-1.7460824223379766E-2</v>
      </c>
      <c r="N5485">
        <v>1.7460824223379766E-2</v>
      </c>
    </row>
    <row r="5486" spans="1:14" x14ac:dyDescent="0.45">
      <c r="A5486">
        <v>5462</v>
      </c>
      <c r="B5486">
        <v>-6.0157478775844046E-3</v>
      </c>
      <c r="C5486">
        <v>6.0157478775844046E-3</v>
      </c>
      <c r="L5486">
        <v>5462</v>
      </c>
      <c r="M5486">
        <v>-1.3090016530588985E-2</v>
      </c>
      <c r="N5486">
        <v>1.3090016530588985E-2</v>
      </c>
    </row>
    <row r="5487" spans="1:14" x14ac:dyDescent="0.45">
      <c r="A5487">
        <v>5463</v>
      </c>
      <c r="B5487">
        <v>-2.8495762051391985E-3</v>
      </c>
      <c r="C5487">
        <v>2.8495762051391985E-3</v>
      </c>
      <c r="L5487">
        <v>5463</v>
      </c>
      <c r="M5487">
        <v>-1.6426188585955862E-2</v>
      </c>
      <c r="N5487">
        <v>1.6426188585955862E-2</v>
      </c>
    </row>
    <row r="5488" spans="1:14" x14ac:dyDescent="0.45">
      <c r="A5488">
        <v>5464</v>
      </c>
      <c r="B5488">
        <v>-4.4457453953801688E-3</v>
      </c>
      <c r="C5488">
        <v>4.4457453953801688E-3</v>
      </c>
      <c r="L5488">
        <v>5464</v>
      </c>
      <c r="M5488">
        <v>-1.6299498507903954E-2</v>
      </c>
      <c r="N5488">
        <v>1.6299498507903954E-2</v>
      </c>
    </row>
    <row r="5489" spans="1:14" x14ac:dyDescent="0.45">
      <c r="A5489">
        <v>5465</v>
      </c>
      <c r="B5489">
        <v>-1.5357262646699595E-2</v>
      </c>
      <c r="C5489">
        <v>1.5357262646699595E-2</v>
      </c>
      <c r="L5489">
        <v>5465</v>
      </c>
      <c r="M5489">
        <v>-7.7479182394002517E-3</v>
      </c>
      <c r="N5489">
        <v>7.7479182394002517E-3</v>
      </c>
    </row>
    <row r="5490" spans="1:14" x14ac:dyDescent="0.45">
      <c r="A5490">
        <v>5466</v>
      </c>
      <c r="B5490">
        <v>-2.3154941641647282E-2</v>
      </c>
      <c r="C5490">
        <v>2.3154941641647282E-2</v>
      </c>
      <c r="L5490">
        <v>5466</v>
      </c>
      <c r="M5490">
        <v>-2.8914652474104968E-3</v>
      </c>
      <c r="N5490">
        <v>2.8914652474104968E-3</v>
      </c>
    </row>
    <row r="5491" spans="1:14" x14ac:dyDescent="0.45">
      <c r="A5491">
        <v>5467</v>
      </c>
      <c r="B5491">
        <v>-2.537911182476995E-2</v>
      </c>
      <c r="C5491">
        <v>2.537911182476995E-2</v>
      </c>
      <c r="L5491">
        <v>5467</v>
      </c>
      <c r="M5491">
        <v>-1.8145995839692905E-3</v>
      </c>
      <c r="N5491">
        <v>1.8145995839692905E-3</v>
      </c>
    </row>
    <row r="5492" spans="1:14" x14ac:dyDescent="0.45">
      <c r="A5492">
        <v>5468</v>
      </c>
      <c r="B5492">
        <v>-6.7222489945763086E-3</v>
      </c>
      <c r="C5492">
        <v>6.7222489945763086E-3</v>
      </c>
      <c r="L5492">
        <v>5468</v>
      </c>
      <c r="M5492">
        <v>-1.7165214041258647E-2</v>
      </c>
      <c r="N5492">
        <v>1.7165214041258647E-2</v>
      </c>
    </row>
    <row r="5493" spans="1:14" x14ac:dyDescent="0.45">
      <c r="A5493">
        <v>5469</v>
      </c>
      <c r="B5493">
        <v>-1.4833928485964846E-2</v>
      </c>
      <c r="C5493">
        <v>1.4833928485964846E-2</v>
      </c>
      <c r="L5493">
        <v>5469</v>
      </c>
      <c r="M5493">
        <v>-1.2583256218381356E-2</v>
      </c>
      <c r="N5493">
        <v>1.2583256218381356E-2</v>
      </c>
    </row>
    <row r="5494" spans="1:14" x14ac:dyDescent="0.45">
      <c r="A5494">
        <v>5470</v>
      </c>
      <c r="B5494">
        <v>-4.7335791837842794E-3</v>
      </c>
      <c r="C5494">
        <v>4.7335791837842794E-3</v>
      </c>
      <c r="L5494">
        <v>5470</v>
      </c>
      <c r="M5494">
        <v>-2.1071491447859105E-2</v>
      </c>
      <c r="N5494">
        <v>2.1071491447859105E-2</v>
      </c>
    </row>
    <row r="5495" spans="1:14" x14ac:dyDescent="0.45">
      <c r="A5495">
        <v>5471</v>
      </c>
      <c r="B5495">
        <v>-4.1055781909025858E-3</v>
      </c>
      <c r="C5495">
        <v>4.1055781909025858E-3</v>
      </c>
      <c r="L5495">
        <v>5471</v>
      </c>
      <c r="M5495">
        <v>-2.1599366773075383E-2</v>
      </c>
      <c r="N5495">
        <v>2.1599366773075383E-2</v>
      </c>
    </row>
    <row r="5496" spans="1:14" x14ac:dyDescent="0.45">
      <c r="A5496">
        <v>5472</v>
      </c>
      <c r="B5496">
        <v>-2.2134440028214533E-2</v>
      </c>
      <c r="C5496">
        <v>2.2134440028214533E-2</v>
      </c>
      <c r="L5496">
        <v>5472</v>
      </c>
      <c r="M5496">
        <v>-1.1421930502905547E-2</v>
      </c>
      <c r="N5496">
        <v>1.1421930502905547E-2</v>
      </c>
    </row>
    <row r="5497" spans="1:14" x14ac:dyDescent="0.45">
      <c r="A5497">
        <v>5473</v>
      </c>
      <c r="B5497">
        <v>-2.4227776671153514E-2</v>
      </c>
      <c r="C5497">
        <v>2.4227776671153514E-2</v>
      </c>
      <c r="L5497">
        <v>5473</v>
      </c>
      <c r="M5497">
        <v>-2.8335055922835087E-2</v>
      </c>
      <c r="N5497">
        <v>2.8335055922835087E-2</v>
      </c>
    </row>
    <row r="5498" spans="1:14" x14ac:dyDescent="0.45">
      <c r="A5498">
        <v>5474</v>
      </c>
      <c r="B5498">
        <v>-3.5034627090325988E-2</v>
      </c>
      <c r="C5498">
        <v>3.5034627090325988E-2</v>
      </c>
      <c r="L5498">
        <v>5474</v>
      </c>
      <c r="M5498">
        <v>-2.2042782046257058E-2</v>
      </c>
      <c r="N5498">
        <v>2.2042782046257058E-2</v>
      </c>
    </row>
    <row r="5499" spans="1:14" x14ac:dyDescent="0.45">
      <c r="A5499">
        <v>5475</v>
      </c>
      <c r="B5499">
        <v>3.8650822741126037E-2</v>
      </c>
      <c r="C5499">
        <v>0.96134917725887392</v>
      </c>
      <c r="L5499">
        <v>5475</v>
      </c>
      <c r="M5499">
        <v>3.7374864560087179E-2</v>
      </c>
      <c r="N5499">
        <v>0.96262513543991279</v>
      </c>
    </row>
    <row r="5500" spans="1:14" x14ac:dyDescent="0.45">
      <c r="A5500">
        <v>5476</v>
      </c>
      <c r="B5500">
        <v>4.7966170802204486E-2</v>
      </c>
      <c r="C5500">
        <v>-4.7966170802204486E-2</v>
      </c>
      <c r="L5500">
        <v>5476</v>
      </c>
      <c r="M5500">
        <v>2.8823284291583477E-2</v>
      </c>
      <c r="N5500">
        <v>-2.8823284291583477E-2</v>
      </c>
    </row>
    <row r="5501" spans="1:14" x14ac:dyDescent="0.45">
      <c r="A5501">
        <v>5477</v>
      </c>
      <c r="B5501">
        <v>3.3234314177521429E-2</v>
      </c>
      <c r="C5501">
        <v>-3.3234314177521429E-2</v>
      </c>
      <c r="L5501">
        <v>5477</v>
      </c>
      <c r="M5501">
        <v>3.927521573086578E-2</v>
      </c>
      <c r="N5501">
        <v>-3.927521573086578E-2</v>
      </c>
    </row>
    <row r="5502" spans="1:14" x14ac:dyDescent="0.45">
      <c r="A5502">
        <v>5478</v>
      </c>
      <c r="B5502">
        <v>4.5611167078898139E-2</v>
      </c>
      <c r="C5502">
        <v>-4.5611167078898139E-2</v>
      </c>
      <c r="L5502">
        <v>5478</v>
      </c>
      <c r="M5502">
        <v>2.3143345792256329E-2</v>
      </c>
      <c r="N5502">
        <v>-2.3143345792256329E-2</v>
      </c>
    </row>
    <row r="5503" spans="1:14" x14ac:dyDescent="0.45">
      <c r="A5503">
        <v>5479</v>
      </c>
      <c r="B5503">
        <v>4.3439330311848948E-2</v>
      </c>
      <c r="C5503">
        <v>-4.3439330311848948E-2</v>
      </c>
      <c r="L5503">
        <v>5479</v>
      </c>
      <c r="M5503">
        <v>2.35023010134034E-2</v>
      </c>
      <c r="N5503">
        <v>-2.35023010134034E-2</v>
      </c>
    </row>
    <row r="5504" spans="1:14" x14ac:dyDescent="0.45">
      <c r="A5504">
        <v>5480</v>
      </c>
      <c r="B5504">
        <v>2.6875804124594289E-2</v>
      </c>
      <c r="C5504">
        <v>-2.6875804124594289E-2</v>
      </c>
      <c r="L5504">
        <v>5480</v>
      </c>
      <c r="M5504">
        <v>3.648803401372383E-2</v>
      </c>
      <c r="N5504">
        <v>-3.648803401372383E-2</v>
      </c>
    </row>
    <row r="5505" spans="1:14" x14ac:dyDescent="0.45">
      <c r="A5505">
        <v>5481</v>
      </c>
      <c r="B5505">
        <v>3.95404908143751E-2</v>
      </c>
      <c r="C5505">
        <v>-3.95404908143751E-2</v>
      </c>
      <c r="L5505">
        <v>5481</v>
      </c>
      <c r="M5505">
        <v>2.4030176338619674E-2</v>
      </c>
      <c r="N5505">
        <v>-2.4030176338619674E-2</v>
      </c>
    </row>
    <row r="5506" spans="1:14" x14ac:dyDescent="0.45">
      <c r="A5506">
        <v>5482</v>
      </c>
      <c r="B5506">
        <v>2.9597141760414961E-2</v>
      </c>
      <c r="C5506">
        <v>-2.9597141760414961E-2</v>
      </c>
      <c r="L5506">
        <v>5482</v>
      </c>
      <c r="M5506">
        <v>3.1441545904656212E-2</v>
      </c>
      <c r="N5506">
        <v>-3.1441545904656212E-2</v>
      </c>
    </row>
    <row r="5507" spans="1:14" x14ac:dyDescent="0.45">
      <c r="A5507">
        <v>5483</v>
      </c>
      <c r="B5507">
        <v>4.4852332545832763E-2</v>
      </c>
      <c r="C5507">
        <v>-4.4852332545832763E-2</v>
      </c>
      <c r="L5507">
        <v>5483</v>
      </c>
      <c r="M5507">
        <v>1.8455812904335782E-2</v>
      </c>
      <c r="N5507">
        <v>-1.8455812904335782E-2</v>
      </c>
    </row>
    <row r="5508" spans="1:14" x14ac:dyDescent="0.45">
      <c r="A5508">
        <v>5484</v>
      </c>
      <c r="B5508">
        <v>2.4782467481655308E-2</v>
      </c>
      <c r="C5508">
        <v>-2.4782467481655308E-2</v>
      </c>
      <c r="L5508">
        <v>5484</v>
      </c>
      <c r="M5508">
        <v>3.3827542374633791E-2</v>
      </c>
      <c r="N5508">
        <v>-3.3827542374633791E-2</v>
      </c>
    </row>
    <row r="5509" spans="1:14" x14ac:dyDescent="0.45">
      <c r="A5509">
        <v>5485</v>
      </c>
      <c r="B5509">
        <v>2.3945132824479715E-2</v>
      </c>
      <c r="C5509">
        <v>-2.3945132824479715E-2</v>
      </c>
      <c r="L5509">
        <v>5485</v>
      </c>
      <c r="M5509">
        <v>3.3194091984374258E-2</v>
      </c>
      <c r="N5509">
        <v>-3.3194091984374258E-2</v>
      </c>
    </row>
    <row r="5510" spans="1:14" x14ac:dyDescent="0.45">
      <c r="A5510">
        <v>5486</v>
      </c>
      <c r="B5510">
        <v>3.6321985725856425E-2</v>
      </c>
      <c r="C5510">
        <v>-3.6321985725856425E-2</v>
      </c>
      <c r="L5510">
        <v>5486</v>
      </c>
      <c r="M5510">
        <v>2.1834214985719958E-2</v>
      </c>
      <c r="N5510">
        <v>-2.1834214985719958E-2</v>
      </c>
    </row>
    <row r="5511" spans="1:14" x14ac:dyDescent="0.45">
      <c r="A5511">
        <v>5487</v>
      </c>
      <c r="B5511">
        <v>3.284181355697037E-2</v>
      </c>
      <c r="C5511">
        <v>-3.284181355697037E-2</v>
      </c>
      <c r="L5511">
        <v>5487</v>
      </c>
      <c r="M5511">
        <v>2.4515821637818652E-2</v>
      </c>
      <c r="N5511">
        <v>-2.4515821637818652E-2</v>
      </c>
    </row>
    <row r="5512" spans="1:14" x14ac:dyDescent="0.45">
      <c r="A5512">
        <v>5488</v>
      </c>
      <c r="B5512">
        <v>1.9993959910932398E-2</v>
      </c>
      <c r="C5512">
        <v>-1.9993959910932398E-2</v>
      </c>
      <c r="L5512">
        <v>5488</v>
      </c>
      <c r="M5512">
        <v>3.3405242114460769E-2</v>
      </c>
      <c r="N5512">
        <v>-3.3405242114460769E-2</v>
      </c>
    </row>
    <row r="5513" spans="1:14" x14ac:dyDescent="0.45">
      <c r="A5513">
        <v>5489</v>
      </c>
      <c r="B5513">
        <v>3.3469814549852067E-2</v>
      </c>
      <c r="C5513">
        <v>-3.3469814549852067E-2</v>
      </c>
      <c r="L5513">
        <v>5489</v>
      </c>
      <c r="M5513">
        <v>1.921595337264722E-2</v>
      </c>
      <c r="N5513">
        <v>-1.921595337264722E-2</v>
      </c>
    </row>
    <row r="5514" spans="1:14" x14ac:dyDescent="0.45">
      <c r="A5514">
        <v>5490</v>
      </c>
      <c r="B5514">
        <v>1.8868791465352697E-2</v>
      </c>
      <c r="C5514">
        <v>-1.8868791465352697E-2</v>
      </c>
      <c r="L5514">
        <v>5490</v>
      </c>
      <c r="M5514">
        <v>3.078698050138803E-2</v>
      </c>
      <c r="N5514">
        <v>-3.078698050138803E-2</v>
      </c>
    </row>
    <row r="5515" spans="1:14" x14ac:dyDescent="0.45">
      <c r="A5515">
        <v>5491</v>
      </c>
      <c r="B5515">
        <v>1.7586622771552575E-2</v>
      </c>
      <c r="C5515">
        <v>-1.7586622771552575E-2</v>
      </c>
      <c r="L5515">
        <v>5491</v>
      </c>
      <c r="M5515">
        <v>3.1441545904656212E-2</v>
      </c>
      <c r="N5515">
        <v>-3.1441545904656212E-2</v>
      </c>
    </row>
    <row r="5516" spans="1:14" x14ac:dyDescent="0.45">
      <c r="A5516">
        <v>5492</v>
      </c>
      <c r="B5516">
        <v>2.6849637416557548E-2</v>
      </c>
      <c r="C5516">
        <v>-2.6849637416557548E-2</v>
      </c>
      <c r="L5516">
        <v>5492</v>
      </c>
      <c r="M5516">
        <v>2.130633966050368E-2</v>
      </c>
      <c r="N5516">
        <v>-2.130633966050368E-2</v>
      </c>
    </row>
    <row r="5517" spans="1:14" x14ac:dyDescent="0.45">
      <c r="A5517">
        <v>5493</v>
      </c>
      <c r="B5517">
        <v>3.0329809585443603E-2</v>
      </c>
      <c r="C5517">
        <v>-3.0329809585443603E-2</v>
      </c>
      <c r="L5517">
        <v>5493</v>
      </c>
      <c r="M5517">
        <v>1.7822362514076248E-2</v>
      </c>
      <c r="N5517">
        <v>-1.7822362514076248E-2</v>
      </c>
    </row>
    <row r="5518" spans="1:14" x14ac:dyDescent="0.45">
      <c r="A5518">
        <v>5494</v>
      </c>
      <c r="B5518">
        <v>2.4834800897728784E-2</v>
      </c>
      <c r="C5518">
        <v>-2.4834800897728784E-2</v>
      </c>
      <c r="L5518">
        <v>5494</v>
      </c>
      <c r="M5518">
        <v>2.1665294881650751E-2</v>
      </c>
      <c r="N5518">
        <v>-2.1665294881650751E-2</v>
      </c>
    </row>
    <row r="5519" spans="1:14" x14ac:dyDescent="0.45">
      <c r="A5519">
        <v>5495</v>
      </c>
      <c r="B5519">
        <v>3.4097815542733757E-2</v>
      </c>
      <c r="C5519">
        <v>-3.4097815542733757E-2</v>
      </c>
      <c r="L5519">
        <v>5495</v>
      </c>
      <c r="M5519">
        <v>1.3789395029423885E-2</v>
      </c>
      <c r="N5519">
        <v>-1.3789395029423885E-2</v>
      </c>
    </row>
    <row r="5520" spans="1:14" x14ac:dyDescent="0.45">
      <c r="A5520">
        <v>5496</v>
      </c>
      <c r="B5520">
        <v>1.8266957180507741E-2</v>
      </c>
      <c r="C5520">
        <v>-1.8266957180507741E-2</v>
      </c>
      <c r="L5520">
        <v>5496</v>
      </c>
      <c r="M5520">
        <v>2.6352827769571298E-2</v>
      </c>
      <c r="N5520">
        <v>-2.6352827769571298E-2</v>
      </c>
    </row>
    <row r="5521" spans="1:14" x14ac:dyDescent="0.45">
      <c r="A5521">
        <v>5497</v>
      </c>
      <c r="B5521">
        <v>1.5519452836650332E-2</v>
      </c>
      <c r="C5521">
        <v>-1.5519452836650332E-2</v>
      </c>
      <c r="L5521">
        <v>5497</v>
      </c>
      <c r="M5521">
        <v>2.787310870619418E-2</v>
      </c>
      <c r="N5521">
        <v>-2.787310870619418E-2</v>
      </c>
    </row>
    <row r="5522" spans="1:14" x14ac:dyDescent="0.45">
      <c r="A5522">
        <v>5498</v>
      </c>
      <c r="B5522">
        <v>1.6199787245605501E-2</v>
      </c>
      <c r="C5522">
        <v>-1.6199787245605501E-2</v>
      </c>
      <c r="L5522">
        <v>5498</v>
      </c>
      <c r="M5522">
        <v>2.637394278257995E-2</v>
      </c>
      <c r="N5522">
        <v>-2.637394278257995E-2</v>
      </c>
    </row>
    <row r="5523" spans="1:14" x14ac:dyDescent="0.45">
      <c r="A5523">
        <v>5499</v>
      </c>
      <c r="B5523">
        <v>3.0591476665810975E-2</v>
      </c>
      <c r="C5523">
        <v>-3.0591476665810975E-2</v>
      </c>
      <c r="L5523">
        <v>5499</v>
      </c>
      <c r="M5523">
        <v>1.4760685627821835E-2</v>
      </c>
      <c r="N5523">
        <v>-1.4760685627821835E-2</v>
      </c>
    </row>
    <row r="5524" spans="1:14" x14ac:dyDescent="0.45">
      <c r="A5524">
        <v>5500</v>
      </c>
      <c r="B5524">
        <v>1.337378277763788E-2</v>
      </c>
      <c r="C5524">
        <v>-1.337378277763788E-2</v>
      </c>
      <c r="L5524">
        <v>5500</v>
      </c>
      <c r="M5524">
        <v>2.8485444083445059E-2</v>
      </c>
      <c r="N5524">
        <v>-2.8485444083445059E-2</v>
      </c>
    </row>
    <row r="5525" spans="1:14" x14ac:dyDescent="0.45">
      <c r="A5525">
        <v>5501</v>
      </c>
      <c r="B5525">
        <v>1.7795956435846472E-2</v>
      </c>
      <c r="C5525">
        <v>-1.7795956435846472E-2</v>
      </c>
      <c r="L5525">
        <v>5501</v>
      </c>
      <c r="M5525">
        <v>2.1897560024745914E-2</v>
      </c>
      <c r="N5525">
        <v>-2.1897560024745914E-2</v>
      </c>
    </row>
    <row r="5526" spans="1:14" x14ac:dyDescent="0.45">
      <c r="A5526">
        <v>5502</v>
      </c>
      <c r="B5526">
        <v>1.6696954698303509E-2</v>
      </c>
      <c r="C5526">
        <v>-1.6696954698303509E-2</v>
      </c>
      <c r="L5526">
        <v>5502</v>
      </c>
      <c r="M5526">
        <v>2.2362090310936236E-2</v>
      </c>
      <c r="N5526">
        <v>-2.2362090310936236E-2</v>
      </c>
    </row>
    <row r="5527" spans="1:14" x14ac:dyDescent="0.45">
      <c r="A5527">
        <v>5503</v>
      </c>
      <c r="B5527">
        <v>2.4206799904847094E-2</v>
      </c>
      <c r="C5527">
        <v>-2.4206799904847094E-2</v>
      </c>
      <c r="L5527">
        <v>5503</v>
      </c>
      <c r="M5527">
        <v>1.5520826096133276E-2</v>
      </c>
      <c r="N5527">
        <v>-1.5520826096133276E-2</v>
      </c>
    </row>
    <row r="5528" spans="1:14" x14ac:dyDescent="0.45">
      <c r="A5528">
        <v>5504</v>
      </c>
      <c r="B5528">
        <v>1.9863126370748711E-2</v>
      </c>
      <c r="C5528">
        <v>-1.9863126370748711E-2</v>
      </c>
      <c r="L5528">
        <v>5504</v>
      </c>
      <c r="M5528">
        <v>1.898368822955206E-2</v>
      </c>
      <c r="N5528">
        <v>-1.898368822955206E-2</v>
      </c>
    </row>
    <row r="5529" spans="1:14" x14ac:dyDescent="0.45">
      <c r="A5529">
        <v>5505</v>
      </c>
      <c r="B5529">
        <v>2.5645968846867637E-2</v>
      </c>
      <c r="C5529">
        <v>-2.5645968846867637E-2</v>
      </c>
      <c r="L5529">
        <v>5505</v>
      </c>
      <c r="M5529">
        <v>1.3430439808276816E-2</v>
      </c>
      <c r="N5529">
        <v>-1.3430439808276816E-2</v>
      </c>
    </row>
    <row r="5530" spans="1:14" x14ac:dyDescent="0.45">
      <c r="A5530">
        <v>5506</v>
      </c>
      <c r="B5530">
        <v>2.1956463013687689E-2</v>
      </c>
      <c r="C5530">
        <v>-2.1956463013687689E-2</v>
      </c>
      <c r="L5530">
        <v>5506</v>
      </c>
      <c r="M5530">
        <v>1.5035180796934298E-2</v>
      </c>
      <c r="N5530">
        <v>-1.5035180796934298E-2</v>
      </c>
    </row>
    <row r="5531" spans="1:14" x14ac:dyDescent="0.45">
      <c r="A5531">
        <v>5507</v>
      </c>
      <c r="B5531">
        <v>1.5519452836650332E-2</v>
      </c>
      <c r="C5531">
        <v>-1.5519452836650332E-2</v>
      </c>
      <c r="L5531">
        <v>5507</v>
      </c>
      <c r="M5531">
        <v>2.0039438879984616E-2</v>
      </c>
      <c r="N5531">
        <v>-2.0039438879984616E-2</v>
      </c>
    </row>
    <row r="5532" spans="1:14" x14ac:dyDescent="0.45">
      <c r="A5532">
        <v>5508</v>
      </c>
      <c r="B5532">
        <v>1.3321449361564406E-2</v>
      </c>
      <c r="C5532">
        <v>-1.3321449361564406E-2</v>
      </c>
      <c r="L5532">
        <v>5508</v>
      </c>
      <c r="M5532">
        <v>2.1137419556434472E-2</v>
      </c>
      <c r="N5532">
        <v>-2.1137419556434472E-2</v>
      </c>
    </row>
    <row r="5533" spans="1:14" x14ac:dyDescent="0.45">
      <c r="A5533">
        <v>5509</v>
      </c>
      <c r="B5533">
        <v>2.1590129101173368E-2</v>
      </c>
      <c r="C5533">
        <v>-2.1590129101173368E-2</v>
      </c>
      <c r="L5533">
        <v>5509</v>
      </c>
      <c r="M5533">
        <v>1.3493784847302768E-2</v>
      </c>
      <c r="N5533">
        <v>-1.3493784847302768E-2</v>
      </c>
    </row>
    <row r="5534" spans="1:14" x14ac:dyDescent="0.45">
      <c r="A5534">
        <v>5510</v>
      </c>
      <c r="B5534">
        <v>2.847197331483526E-2</v>
      </c>
      <c r="C5534">
        <v>-2.847197331483526E-2</v>
      </c>
      <c r="L5534">
        <v>5510</v>
      </c>
      <c r="M5534">
        <v>7.6449262439064096E-3</v>
      </c>
      <c r="N5534">
        <v>-7.6449262439064096E-3</v>
      </c>
    </row>
    <row r="5535" spans="1:14" x14ac:dyDescent="0.45">
      <c r="A5535">
        <v>5511</v>
      </c>
      <c r="B5535">
        <v>1.9496792458234387E-2</v>
      </c>
      <c r="C5535">
        <v>-1.9496792458234387E-2</v>
      </c>
      <c r="L5535">
        <v>5511</v>
      </c>
      <c r="M5535">
        <v>1.4739570614813185E-2</v>
      </c>
      <c r="N5535">
        <v>-1.4739570614813185E-2</v>
      </c>
    </row>
    <row r="5536" spans="1:14" x14ac:dyDescent="0.45">
      <c r="A5536">
        <v>5512</v>
      </c>
      <c r="B5536">
        <v>2.9884975548819068E-2</v>
      </c>
      <c r="C5536">
        <v>-2.9884975548819068E-2</v>
      </c>
      <c r="L5536">
        <v>5512</v>
      </c>
      <c r="M5536">
        <v>6.3569104503786921E-3</v>
      </c>
      <c r="N5536">
        <v>-6.3569104503786921E-3</v>
      </c>
    </row>
    <row r="5537" spans="1:14" x14ac:dyDescent="0.45">
      <c r="A5537">
        <v>5513</v>
      </c>
      <c r="B5537">
        <v>1.6304454077752446E-2</v>
      </c>
      <c r="C5537">
        <v>-1.6304454077752446E-2</v>
      </c>
      <c r="L5537">
        <v>5513</v>
      </c>
      <c r="M5537">
        <v>1.5563056122150577E-2</v>
      </c>
      <c r="N5537">
        <v>-1.5563056122150577E-2</v>
      </c>
    </row>
    <row r="5538" spans="1:14" x14ac:dyDescent="0.45">
      <c r="A5538">
        <v>5514</v>
      </c>
      <c r="B5538">
        <v>1.9653792706454815E-2</v>
      </c>
      <c r="C5538">
        <v>-1.9653792706454815E-2</v>
      </c>
      <c r="L5538">
        <v>5514</v>
      </c>
      <c r="M5538">
        <v>1.1952388897671237E-2</v>
      </c>
      <c r="N5538">
        <v>-1.1952388897671237E-2</v>
      </c>
    </row>
    <row r="5539" spans="1:14" x14ac:dyDescent="0.45">
      <c r="A5539">
        <v>5515</v>
      </c>
      <c r="B5539">
        <v>9.1086093676497129E-3</v>
      </c>
      <c r="C5539">
        <v>-9.1086093676497129E-3</v>
      </c>
      <c r="L5539">
        <v>5515</v>
      </c>
      <c r="M5539">
        <v>2.0250589010071124E-2</v>
      </c>
      <c r="N5539">
        <v>-2.0250589010071124E-2</v>
      </c>
    </row>
    <row r="5540" spans="1:14" x14ac:dyDescent="0.45">
      <c r="A5540">
        <v>5516</v>
      </c>
      <c r="B5540">
        <v>8.4544416667312813E-3</v>
      </c>
      <c r="C5540">
        <v>-8.4544416667312813E-3</v>
      </c>
      <c r="L5540">
        <v>5516</v>
      </c>
      <c r="M5540">
        <v>2.0609544231218194E-2</v>
      </c>
      <c r="N5540">
        <v>-2.0609544231218194E-2</v>
      </c>
    </row>
    <row r="5541" spans="1:14" x14ac:dyDescent="0.45">
      <c r="A5541">
        <v>5517</v>
      </c>
      <c r="B5541">
        <v>1.1358946258809113E-2</v>
      </c>
      <c r="C5541">
        <v>-1.1358946258809113E-2</v>
      </c>
      <c r="L5541">
        <v>5517</v>
      </c>
      <c r="M5541">
        <v>1.7991282618145456E-2</v>
      </c>
      <c r="N5541">
        <v>-1.7991282618145456E-2</v>
      </c>
    </row>
    <row r="5542" spans="1:14" x14ac:dyDescent="0.45">
      <c r="A5542">
        <v>5518</v>
      </c>
      <c r="B5542">
        <v>2.3003131335157179E-2</v>
      </c>
      <c r="C5542">
        <v>-2.3003131335157179E-2</v>
      </c>
      <c r="L5542">
        <v>5518</v>
      </c>
      <c r="M5542">
        <v>7.8983064000102236E-3</v>
      </c>
      <c r="N5542">
        <v>-7.8983064000102236E-3</v>
      </c>
    </row>
    <row r="5543" spans="1:14" x14ac:dyDescent="0.45">
      <c r="A5543">
        <v>5519</v>
      </c>
      <c r="B5543">
        <v>2.1956463013687689E-2</v>
      </c>
      <c r="C5543">
        <v>-2.1956463013687689E-2</v>
      </c>
      <c r="L5543">
        <v>5519</v>
      </c>
      <c r="M5543">
        <v>8.4050667122178499E-3</v>
      </c>
      <c r="N5543">
        <v>-8.4050667122178499E-3</v>
      </c>
    </row>
    <row r="5544" spans="1:14" x14ac:dyDescent="0.45">
      <c r="A5544">
        <v>5520</v>
      </c>
      <c r="B5544">
        <v>2.4180633196810353E-2</v>
      </c>
      <c r="C5544">
        <v>-2.4180633196810353E-2</v>
      </c>
      <c r="L5544">
        <v>5520</v>
      </c>
      <c r="M5544">
        <v>5.8079201121537631E-3</v>
      </c>
      <c r="N5544">
        <v>-5.8079201121537631E-3</v>
      </c>
    </row>
    <row r="5545" spans="1:14" x14ac:dyDescent="0.45">
      <c r="A5545">
        <v>5521</v>
      </c>
      <c r="B5545">
        <v>1.8005290100140368E-2</v>
      </c>
      <c r="C5545">
        <v>-1.8005290100140368E-2</v>
      </c>
      <c r="L5545">
        <v>5521</v>
      </c>
      <c r="M5545">
        <v>1.0178727804944544E-2</v>
      </c>
      <c r="N5545">
        <v>-1.0178727804944544E-2</v>
      </c>
    </row>
    <row r="5546" spans="1:14" x14ac:dyDescent="0.45">
      <c r="A5546">
        <v>5522</v>
      </c>
      <c r="B5546">
        <v>1.4629784763401267E-2</v>
      </c>
      <c r="C5546">
        <v>-1.4629784763401267E-2</v>
      </c>
      <c r="L5546">
        <v>5522</v>
      </c>
      <c r="M5546">
        <v>1.1994618923688539E-2</v>
      </c>
      <c r="N5546">
        <v>-1.1994618923688539E-2</v>
      </c>
    </row>
    <row r="5547" spans="1:14" x14ac:dyDescent="0.45">
      <c r="A5547">
        <v>5523</v>
      </c>
      <c r="B5547">
        <v>6.8582724764903111E-3</v>
      </c>
      <c r="C5547">
        <v>-6.8582724764903111E-3</v>
      </c>
      <c r="L5547">
        <v>5523</v>
      </c>
      <c r="M5547">
        <v>1.6027586408340903E-2</v>
      </c>
      <c r="N5547">
        <v>-1.6027586408340903E-2</v>
      </c>
    </row>
    <row r="5548" spans="1:14" x14ac:dyDescent="0.45">
      <c r="A5548">
        <v>5524</v>
      </c>
      <c r="B5548">
        <v>1.8528624260875114E-2</v>
      </c>
      <c r="C5548">
        <v>-1.8528624260875114E-2</v>
      </c>
      <c r="L5548">
        <v>5524</v>
      </c>
      <c r="M5548">
        <v>6.4836005284305987E-3</v>
      </c>
      <c r="N5548">
        <v>-6.4836005284305987E-3</v>
      </c>
    </row>
    <row r="5549" spans="1:14" x14ac:dyDescent="0.45">
      <c r="A5549">
        <v>5525</v>
      </c>
      <c r="B5549">
        <v>1.0757111973964157E-2</v>
      </c>
      <c r="C5549">
        <v>-1.0757111973964157E-2</v>
      </c>
      <c r="L5549">
        <v>5525</v>
      </c>
      <c r="M5549">
        <v>1.2691414352974027E-2</v>
      </c>
      <c r="N5549">
        <v>-1.2691414352974027E-2</v>
      </c>
    </row>
    <row r="5550" spans="1:14" x14ac:dyDescent="0.45">
      <c r="A5550">
        <v>5526</v>
      </c>
      <c r="B5550">
        <v>8.8731089953190782E-3</v>
      </c>
      <c r="C5550">
        <v>-8.8731089953190782E-3</v>
      </c>
      <c r="L5550">
        <v>5526</v>
      </c>
      <c r="M5550">
        <v>1.3810510042432535E-2</v>
      </c>
      <c r="N5550">
        <v>-1.3810510042432535E-2</v>
      </c>
    </row>
    <row r="5551" spans="1:14" x14ac:dyDescent="0.45">
      <c r="A5551">
        <v>5527</v>
      </c>
      <c r="B5551">
        <v>1.4629784763401267E-2</v>
      </c>
      <c r="C5551">
        <v>-1.4629784763401267E-2</v>
      </c>
      <c r="L5551">
        <v>5527</v>
      </c>
      <c r="M5551">
        <v>9.1018621415033373E-3</v>
      </c>
      <c r="N5551">
        <v>-9.1018621415033373E-3</v>
      </c>
    </row>
    <row r="5552" spans="1:14" x14ac:dyDescent="0.45">
      <c r="A5552">
        <v>5528</v>
      </c>
      <c r="B5552">
        <v>1.4525117931254317E-2</v>
      </c>
      <c r="C5552">
        <v>-1.4525117931254317E-2</v>
      </c>
      <c r="L5552">
        <v>5528</v>
      </c>
      <c r="M5552">
        <v>8.8484819853995242E-3</v>
      </c>
      <c r="N5552">
        <v>-8.8484819853995242E-3</v>
      </c>
    </row>
    <row r="5553" spans="1:14" x14ac:dyDescent="0.45">
      <c r="A5553">
        <v>5529</v>
      </c>
      <c r="B5553">
        <v>-4.0009113587556374E-3</v>
      </c>
      <c r="C5553">
        <v>4.0009113587556374E-3</v>
      </c>
      <c r="L5553">
        <v>5529</v>
      </c>
      <c r="M5553">
        <v>2.3312265896325537E-2</v>
      </c>
      <c r="N5553">
        <v>-2.3312265896325537E-2</v>
      </c>
    </row>
    <row r="5554" spans="1:14" x14ac:dyDescent="0.45">
      <c r="A5554">
        <v>5530</v>
      </c>
      <c r="B5554">
        <v>5.0004362058819682E-3</v>
      </c>
      <c r="C5554">
        <v>-5.0004362058819682E-3</v>
      </c>
      <c r="L5554">
        <v>5530</v>
      </c>
      <c r="M5554">
        <v>1.5457481057107321E-2</v>
      </c>
      <c r="N5554">
        <v>-1.5457481057107321E-2</v>
      </c>
    </row>
    <row r="5555" spans="1:14" x14ac:dyDescent="0.45">
      <c r="A5555">
        <v>5531</v>
      </c>
      <c r="B5555">
        <v>2.3526465495891921E-2</v>
      </c>
      <c r="C5555">
        <v>-2.3526465495891921E-2</v>
      </c>
      <c r="L5555">
        <v>5531</v>
      </c>
      <c r="M5555">
        <v>4.8693683397368209E-4</v>
      </c>
      <c r="N5555">
        <v>-4.8693683397368209E-4</v>
      </c>
    </row>
    <row r="5556" spans="1:14" x14ac:dyDescent="0.45">
      <c r="A5556">
        <v>5532</v>
      </c>
      <c r="B5556">
        <v>5.8377708630575594E-3</v>
      </c>
      <c r="C5556">
        <v>-5.8377708630575594E-3</v>
      </c>
      <c r="L5556">
        <v>5532</v>
      </c>
      <c r="M5556">
        <v>1.446507544570072E-2</v>
      </c>
      <c r="N5556">
        <v>-1.446507544570072E-2</v>
      </c>
    </row>
    <row r="5557" spans="1:14" x14ac:dyDescent="0.45">
      <c r="A5557">
        <v>5533</v>
      </c>
      <c r="B5557">
        <v>1.4603618055364529E-2</v>
      </c>
      <c r="C5557">
        <v>-1.4603618055364529E-2</v>
      </c>
      <c r="L5557">
        <v>5533</v>
      </c>
      <c r="M5557">
        <v>7.1381659316987834E-3</v>
      </c>
      <c r="N5557">
        <v>-7.1381659316987834E-3</v>
      </c>
    </row>
    <row r="5558" spans="1:14" x14ac:dyDescent="0.45">
      <c r="A5558">
        <v>5534</v>
      </c>
      <c r="B5558">
        <v>5.9947711112779828E-3</v>
      </c>
      <c r="C5558">
        <v>-5.9947711112779828E-3</v>
      </c>
      <c r="L5558">
        <v>5534</v>
      </c>
      <c r="M5558">
        <v>1.3345979756242212E-2</v>
      </c>
      <c r="N5558">
        <v>-1.3345979756242212E-2</v>
      </c>
    </row>
    <row r="5559" spans="1:14" x14ac:dyDescent="0.45">
      <c r="A5559">
        <v>5535</v>
      </c>
      <c r="B5559">
        <v>1.3347616069601142E-2</v>
      </c>
      <c r="C5559">
        <v>-1.3347616069601142E-2</v>
      </c>
      <c r="L5559">
        <v>5535</v>
      </c>
      <c r="M5559">
        <v>6.8003257235603656E-3</v>
      </c>
      <c r="N5559">
        <v>-6.8003257235603656E-3</v>
      </c>
    </row>
    <row r="5560" spans="1:14" x14ac:dyDescent="0.45">
      <c r="A5560">
        <v>5536</v>
      </c>
      <c r="B5560">
        <v>-1.0207186128179113E-4</v>
      </c>
      <c r="C5560">
        <v>1.0207186128179113E-4</v>
      </c>
      <c r="L5560">
        <v>5536</v>
      </c>
      <c r="M5560">
        <v>1.7357832227885922E-2</v>
      </c>
      <c r="N5560">
        <v>-1.7357832227885922E-2</v>
      </c>
    </row>
    <row r="5561" spans="1:14" x14ac:dyDescent="0.45">
      <c r="A5561">
        <v>5537</v>
      </c>
      <c r="B5561">
        <v>1.4525117931254317E-2</v>
      </c>
      <c r="C5561">
        <v>-1.4525117931254317E-2</v>
      </c>
      <c r="L5561">
        <v>5537</v>
      </c>
      <c r="M5561">
        <v>4.8577445267644626E-3</v>
      </c>
      <c r="N5561">
        <v>-4.8577445267644626E-3</v>
      </c>
    </row>
    <row r="5562" spans="1:14" x14ac:dyDescent="0.45">
      <c r="A5562">
        <v>5538</v>
      </c>
      <c r="B5562">
        <v>1.6121287121495291E-2</v>
      </c>
      <c r="C5562">
        <v>-1.6121287121495291E-2</v>
      </c>
      <c r="L5562">
        <v>5538</v>
      </c>
      <c r="M5562">
        <v>3.041853408020467E-3</v>
      </c>
      <c r="N5562">
        <v>-3.041853408020467E-3</v>
      </c>
    </row>
    <row r="5563" spans="1:14" x14ac:dyDescent="0.45">
      <c r="A5563">
        <v>5539</v>
      </c>
      <c r="B5563">
        <v>7.4601067613352676E-3</v>
      </c>
      <c r="C5563">
        <v>-7.4601067613352676E-3</v>
      </c>
      <c r="L5563">
        <v>5539</v>
      </c>
      <c r="M5563">
        <v>9.3341272845984986E-3</v>
      </c>
      <c r="N5563">
        <v>-9.3341272845984986E-3</v>
      </c>
    </row>
    <row r="5564" spans="1:14" x14ac:dyDescent="0.45">
      <c r="A5564">
        <v>5540</v>
      </c>
      <c r="B5564">
        <v>1.3894304968122316E-3</v>
      </c>
      <c r="C5564">
        <v>-1.3894304968122316E-3</v>
      </c>
      <c r="L5564">
        <v>5540</v>
      </c>
      <c r="M5564">
        <v>1.3261519704207607E-2</v>
      </c>
      <c r="N5564">
        <v>-1.3261519704207607E-2</v>
      </c>
    </row>
    <row r="5565" spans="1:14" x14ac:dyDescent="0.45">
      <c r="A5565">
        <v>5541</v>
      </c>
      <c r="B5565">
        <v>2.279098570061297E-3</v>
      </c>
      <c r="C5565">
        <v>-2.279098570061297E-3</v>
      </c>
      <c r="L5565">
        <v>5541</v>
      </c>
      <c r="M5565">
        <v>1.2079078975723145E-2</v>
      </c>
      <c r="N5565">
        <v>-1.2079078975723145E-2</v>
      </c>
    </row>
    <row r="5566" spans="1:14" x14ac:dyDescent="0.45">
      <c r="A5566">
        <v>5542</v>
      </c>
      <c r="B5566">
        <v>1.3242949237454194E-2</v>
      </c>
      <c r="C5566">
        <v>-1.3242949237454194E-2</v>
      </c>
      <c r="L5566">
        <v>5542</v>
      </c>
      <c r="M5566">
        <v>3.1896584990810245E-3</v>
      </c>
      <c r="N5566">
        <v>-3.1896584990810245E-3</v>
      </c>
    </row>
    <row r="5567" spans="1:14" x14ac:dyDescent="0.45">
      <c r="A5567">
        <v>5543</v>
      </c>
      <c r="B5567">
        <v>1.3766283398188937E-2</v>
      </c>
      <c r="C5567">
        <v>-1.3766283398188937E-2</v>
      </c>
      <c r="L5567">
        <v>5543</v>
      </c>
      <c r="M5567">
        <v>2.5984381348387936E-3</v>
      </c>
      <c r="N5567">
        <v>-2.5984381348387936E-3</v>
      </c>
    </row>
    <row r="5568" spans="1:14" x14ac:dyDescent="0.45">
      <c r="A5568">
        <v>5544</v>
      </c>
      <c r="B5568">
        <v>1.8865979495102389E-3</v>
      </c>
      <c r="C5568">
        <v>-1.8865979495102389E-3</v>
      </c>
      <c r="L5568">
        <v>5544</v>
      </c>
      <c r="M5568">
        <v>1.1023328325290589E-2</v>
      </c>
      <c r="N5568">
        <v>-1.1023328325290589E-2</v>
      </c>
    </row>
    <row r="5569" spans="1:14" x14ac:dyDescent="0.45">
      <c r="A5569">
        <v>5545</v>
      </c>
      <c r="B5569">
        <v>-3.8990564968589998E-4</v>
      </c>
      <c r="C5569">
        <v>3.8990564968589998E-4</v>
      </c>
      <c r="L5569">
        <v>5545</v>
      </c>
      <c r="M5569">
        <v>1.2670299339965375E-2</v>
      </c>
      <c r="N5569">
        <v>-1.2670299339965375E-2</v>
      </c>
    </row>
    <row r="5570" spans="1:14" x14ac:dyDescent="0.45">
      <c r="A5570">
        <v>5546</v>
      </c>
      <c r="B5570">
        <v>1.2248614332058179E-2</v>
      </c>
      <c r="C5570">
        <v>-1.2248614332058179E-2</v>
      </c>
      <c r="L5570">
        <v>5546</v>
      </c>
      <c r="M5570">
        <v>2.3239429657263286E-3</v>
      </c>
      <c r="N5570">
        <v>-2.3239429657263286E-3</v>
      </c>
    </row>
    <row r="5571" spans="1:14" x14ac:dyDescent="0.45">
      <c r="A5571">
        <v>5547</v>
      </c>
      <c r="B5571">
        <v>3.430433723677735E-3</v>
      </c>
      <c r="C5571">
        <v>-3.430433723677735E-3</v>
      </c>
      <c r="L5571">
        <v>5547</v>
      </c>
      <c r="M5571">
        <v>9.2707822455725467E-3</v>
      </c>
      <c r="N5571">
        <v>-9.2707822455725467E-3</v>
      </c>
    </row>
    <row r="5572" spans="1:14" x14ac:dyDescent="0.45">
      <c r="A5572">
        <v>5548</v>
      </c>
      <c r="B5572">
        <v>1.4865285135731902E-2</v>
      </c>
      <c r="C5572">
        <v>-1.4865285135731902E-2</v>
      </c>
      <c r="L5572">
        <v>5548</v>
      </c>
      <c r="M5572">
        <v>-1.6762856929450256E-4</v>
      </c>
      <c r="N5572">
        <v>1.6762856929450256E-4</v>
      </c>
    </row>
    <row r="5573" spans="1:14" x14ac:dyDescent="0.45">
      <c r="A5573">
        <v>5549</v>
      </c>
      <c r="B5573">
        <v>9.707631682244356E-4</v>
      </c>
      <c r="C5573">
        <v>-9.707631682244356E-4</v>
      </c>
      <c r="L5573">
        <v>5549</v>
      </c>
      <c r="M5573">
        <v>1.0643258091134868E-2</v>
      </c>
      <c r="N5573">
        <v>-1.0643258091134868E-2</v>
      </c>
    </row>
    <row r="5574" spans="1:14" x14ac:dyDescent="0.45">
      <c r="A5574">
        <v>5550</v>
      </c>
      <c r="B5574">
        <v>1.7717456311736261E-2</v>
      </c>
      <c r="C5574">
        <v>-1.7717456311736261E-2</v>
      </c>
      <c r="L5574">
        <v>5550</v>
      </c>
      <c r="M5574">
        <v>-3.2504204685575655E-3</v>
      </c>
      <c r="N5574">
        <v>3.2504204685575655E-3</v>
      </c>
    </row>
    <row r="5575" spans="1:14" x14ac:dyDescent="0.45">
      <c r="A5575">
        <v>5551</v>
      </c>
      <c r="B5575">
        <v>-1.7005765253014039E-2</v>
      </c>
      <c r="C5575">
        <v>1.7005765253014039E-2</v>
      </c>
      <c r="L5575">
        <v>5551</v>
      </c>
      <c r="M5575">
        <v>2.4515821637818652E-2</v>
      </c>
      <c r="N5575">
        <v>-2.4515821637818652E-2</v>
      </c>
    </row>
    <row r="5576" spans="1:14" x14ac:dyDescent="0.45">
      <c r="A5576">
        <v>5552</v>
      </c>
      <c r="B5576">
        <v>-1.5674075113390751E-3</v>
      </c>
      <c r="C5576">
        <v>1.5674075113390751E-3</v>
      </c>
      <c r="L5576">
        <v>5552</v>
      </c>
      <c r="M5576">
        <v>1.1931273884662585E-2</v>
      </c>
      <c r="N5576">
        <v>-1.1931273884662585E-2</v>
      </c>
    </row>
    <row r="5577" spans="1:14" x14ac:dyDescent="0.45">
      <c r="A5577">
        <v>5553</v>
      </c>
      <c r="B5577">
        <v>4.215434964779852E-3</v>
      </c>
      <c r="C5577">
        <v>-4.215434964779852E-3</v>
      </c>
      <c r="L5577">
        <v>5553</v>
      </c>
      <c r="M5577">
        <v>6.969245827629574E-3</v>
      </c>
      <c r="N5577">
        <v>-6.969245827629574E-3</v>
      </c>
    </row>
    <row r="5578" spans="1:14" x14ac:dyDescent="0.45">
      <c r="A5578">
        <v>5554</v>
      </c>
      <c r="B5578">
        <v>5.2621032862493408E-3</v>
      </c>
      <c r="C5578">
        <v>-5.2621032862493408E-3</v>
      </c>
      <c r="L5578">
        <v>5554</v>
      </c>
      <c r="M5578">
        <v>5.8290351251624141E-3</v>
      </c>
      <c r="N5578">
        <v>-5.8290351251624141E-3</v>
      </c>
    </row>
    <row r="5579" spans="1:14" x14ac:dyDescent="0.45">
      <c r="A5579">
        <v>5555</v>
      </c>
      <c r="B5579">
        <v>4.735957155264283E-4</v>
      </c>
      <c r="C5579">
        <v>-4.735957155264283E-4</v>
      </c>
      <c r="L5579">
        <v>5555</v>
      </c>
      <c r="M5579">
        <v>9.6086224537109636E-3</v>
      </c>
      <c r="N5579">
        <v>-9.6086224537109636E-3</v>
      </c>
    </row>
    <row r="5580" spans="1:14" x14ac:dyDescent="0.45">
      <c r="A5580">
        <v>5556</v>
      </c>
      <c r="B5580">
        <v>8.1666078783271725E-3</v>
      </c>
      <c r="C5580">
        <v>-8.1666078783271725E-3</v>
      </c>
      <c r="L5580">
        <v>5556</v>
      </c>
      <c r="M5580">
        <v>2.6617831738647464E-3</v>
      </c>
      <c r="N5580">
        <v>-2.6617831738647464E-3</v>
      </c>
    </row>
    <row r="5581" spans="1:14" x14ac:dyDescent="0.45">
      <c r="A5581">
        <v>5557</v>
      </c>
      <c r="B5581">
        <v>1.0390778061449836E-2</v>
      </c>
      <c r="C5581">
        <v>-1.0390778061449836E-2</v>
      </c>
      <c r="L5581">
        <v>5557</v>
      </c>
      <c r="M5581">
        <v>1.9132665185256619E-4</v>
      </c>
      <c r="N5581">
        <v>-1.9132665185256619E-4</v>
      </c>
    </row>
    <row r="5582" spans="1:14" x14ac:dyDescent="0.45">
      <c r="A5582">
        <v>5558</v>
      </c>
      <c r="B5582">
        <v>1.2274781040094915E-2</v>
      </c>
      <c r="C5582">
        <v>-1.2274781040094915E-2</v>
      </c>
      <c r="L5582">
        <v>5558</v>
      </c>
      <c r="M5582">
        <v>-1.7090245189260349E-3</v>
      </c>
      <c r="N5582">
        <v>1.7090245189260349E-3</v>
      </c>
    </row>
    <row r="5583" spans="1:14" x14ac:dyDescent="0.45">
      <c r="A5583">
        <v>5559</v>
      </c>
      <c r="B5583">
        <v>1.2062635405550703E-3</v>
      </c>
      <c r="C5583">
        <v>-1.2062635405550703E-3</v>
      </c>
      <c r="L5583">
        <v>5559</v>
      </c>
      <c r="M5583">
        <v>6.0190702422402743E-3</v>
      </c>
      <c r="N5583">
        <v>-6.0190702422402743E-3</v>
      </c>
    </row>
    <row r="5584" spans="1:14" x14ac:dyDescent="0.45">
      <c r="A5584">
        <v>5560</v>
      </c>
      <c r="B5584">
        <v>3.8229343442287935E-3</v>
      </c>
      <c r="C5584">
        <v>-3.8229343442287935E-3</v>
      </c>
      <c r="L5584">
        <v>5560</v>
      </c>
      <c r="M5584">
        <v>3.5697287332367442E-3</v>
      </c>
      <c r="N5584">
        <v>-3.5697287332367442E-3</v>
      </c>
    </row>
    <row r="5585" spans="1:14" x14ac:dyDescent="0.45">
      <c r="A5585">
        <v>5561</v>
      </c>
      <c r="B5585">
        <v>1.6278287369715712E-2</v>
      </c>
      <c r="C5585">
        <v>-1.6278287369715712E-2</v>
      </c>
      <c r="L5585">
        <v>5561</v>
      </c>
      <c r="M5585">
        <v>-6.5443624979071397E-3</v>
      </c>
      <c r="N5585">
        <v>6.5443624979071397E-3</v>
      </c>
    </row>
    <row r="5586" spans="1:14" x14ac:dyDescent="0.45">
      <c r="A5586">
        <v>5562</v>
      </c>
      <c r="B5586">
        <v>9.5272766962375081E-3</v>
      </c>
      <c r="C5586">
        <v>-9.5272766962375081E-3</v>
      </c>
      <c r="L5586">
        <v>5562</v>
      </c>
      <c r="M5586">
        <v>-3.7360657677565417E-3</v>
      </c>
      <c r="N5586">
        <v>3.7360657677565417E-3</v>
      </c>
    </row>
    <row r="5587" spans="1:14" x14ac:dyDescent="0.45">
      <c r="A5587">
        <v>5563</v>
      </c>
      <c r="B5587">
        <v>-1.0987422404564474E-2</v>
      </c>
      <c r="C5587">
        <v>1.0987422404564474E-2</v>
      </c>
      <c r="L5587">
        <v>5563</v>
      </c>
      <c r="M5587">
        <v>1.21846540407664E-2</v>
      </c>
      <c r="N5587">
        <v>-1.21846540407664E-2</v>
      </c>
    </row>
    <row r="5588" spans="1:14" x14ac:dyDescent="0.45">
      <c r="A5588">
        <v>5564</v>
      </c>
      <c r="B5588">
        <v>1.0492632923346477E-3</v>
      </c>
      <c r="C5588">
        <v>-1.0492632923346477E-3</v>
      </c>
      <c r="L5588">
        <v>5564</v>
      </c>
      <c r="M5588">
        <v>1.7749526275014004E-3</v>
      </c>
      <c r="N5588">
        <v>-1.7749526275014004E-3</v>
      </c>
    </row>
    <row r="5589" spans="1:14" x14ac:dyDescent="0.45">
      <c r="A5589">
        <v>5565</v>
      </c>
      <c r="B5589">
        <v>1.5571786252723806E-2</v>
      </c>
      <c r="C5589">
        <v>-1.5571786252723806E-2</v>
      </c>
      <c r="L5589">
        <v>5565</v>
      </c>
      <c r="M5589">
        <v>-1.0112799696369176E-2</v>
      </c>
      <c r="N5589">
        <v>1.0112799696369176E-2</v>
      </c>
    </row>
    <row r="5590" spans="1:14" x14ac:dyDescent="0.45">
      <c r="A5590">
        <v>5566</v>
      </c>
      <c r="B5590">
        <v>5.4976036585799755E-3</v>
      </c>
      <c r="C5590">
        <v>-5.4976036585799755E-3</v>
      </c>
      <c r="L5590">
        <v>5566</v>
      </c>
      <c r="M5590">
        <v>-2.3635899221942187E-3</v>
      </c>
      <c r="N5590">
        <v>2.3635899221942187E-3</v>
      </c>
    </row>
    <row r="5591" spans="1:14" x14ac:dyDescent="0.45">
      <c r="A5591">
        <v>5567</v>
      </c>
      <c r="B5591">
        <v>-2.3262420444044533E-3</v>
      </c>
      <c r="C5591">
        <v>2.3262420444044533E-3</v>
      </c>
      <c r="L5591">
        <v>5567</v>
      </c>
      <c r="M5591">
        <v>3.4641536681934895E-3</v>
      </c>
      <c r="N5591">
        <v>-3.4641536681934895E-3</v>
      </c>
    </row>
    <row r="5592" spans="1:14" x14ac:dyDescent="0.45">
      <c r="A5592">
        <v>5568</v>
      </c>
      <c r="B5592">
        <v>-1.7764599786079416E-2</v>
      </c>
      <c r="C5592">
        <v>1.7764599786079416E-2</v>
      </c>
      <c r="L5592">
        <v>5568</v>
      </c>
      <c r="M5592">
        <v>1.5288560953038113E-2</v>
      </c>
      <c r="N5592">
        <v>-1.5288560953038113E-2</v>
      </c>
    </row>
    <row r="5593" spans="1:14" x14ac:dyDescent="0.45">
      <c r="A5593">
        <v>5569</v>
      </c>
      <c r="B5593">
        <v>6.9367726006005232E-3</v>
      </c>
      <c r="C5593">
        <v>-6.9367726006005232E-3</v>
      </c>
      <c r="L5593">
        <v>5569</v>
      </c>
      <c r="M5593">
        <v>-4.7918164181890979E-3</v>
      </c>
      <c r="N5593">
        <v>4.7918164181890979E-3</v>
      </c>
    </row>
    <row r="5594" spans="1:14" x14ac:dyDescent="0.45">
      <c r="A5594">
        <v>5570</v>
      </c>
      <c r="B5594">
        <v>1.1385112966845851E-2</v>
      </c>
      <c r="C5594">
        <v>-1.1385112966845851E-2</v>
      </c>
      <c r="L5594">
        <v>5570</v>
      </c>
      <c r="M5594">
        <v>-8.4869436947030419E-3</v>
      </c>
      <c r="N5594">
        <v>8.4869436947030419E-3</v>
      </c>
    </row>
    <row r="5595" spans="1:14" x14ac:dyDescent="0.45">
      <c r="A5595">
        <v>5571</v>
      </c>
      <c r="B5595">
        <v>-1.5935742193758113E-3</v>
      </c>
      <c r="C5595">
        <v>1.5935742193758113E-3</v>
      </c>
      <c r="L5595">
        <v>5571</v>
      </c>
      <c r="M5595">
        <v>1.9861027575879117E-3</v>
      </c>
      <c r="N5595">
        <v>-1.9861027575879117E-3</v>
      </c>
    </row>
    <row r="5596" spans="1:14" x14ac:dyDescent="0.45">
      <c r="A5596">
        <v>5572</v>
      </c>
      <c r="B5596">
        <v>-3.1374099935433074E-3</v>
      </c>
      <c r="C5596">
        <v>3.1374099935433074E-3</v>
      </c>
      <c r="L5596">
        <v>5572</v>
      </c>
      <c r="M5596">
        <v>3.0629684210291179E-3</v>
      </c>
      <c r="N5596">
        <v>-3.0629684210291179E-3</v>
      </c>
    </row>
    <row r="5597" spans="1:14" x14ac:dyDescent="0.45">
      <c r="A5597">
        <v>5573</v>
      </c>
      <c r="B5597">
        <v>1.860431241473501E-3</v>
      </c>
      <c r="C5597">
        <v>-1.860431241473501E-3</v>
      </c>
      <c r="L5597">
        <v>5573</v>
      </c>
      <c r="M5597">
        <v>-2.4902800002461261E-3</v>
      </c>
      <c r="N5597">
        <v>2.4902800002461261E-3</v>
      </c>
    </row>
    <row r="5598" spans="1:14" x14ac:dyDescent="0.45">
      <c r="A5598">
        <v>5574</v>
      </c>
      <c r="B5598">
        <v>-1.0702400586410678E-3</v>
      </c>
      <c r="C5598">
        <v>1.0702400586410678E-3</v>
      </c>
      <c r="L5598">
        <v>5574</v>
      </c>
      <c r="M5598">
        <v>-2.7320363433775818E-4</v>
      </c>
      <c r="N5598">
        <v>2.7320363433775818E-4</v>
      </c>
    </row>
    <row r="5599" spans="1:14" x14ac:dyDescent="0.45">
      <c r="A5599">
        <v>5575</v>
      </c>
      <c r="B5599">
        <v>-3.032743161396359E-3</v>
      </c>
      <c r="C5599">
        <v>3.032743161396359E-3</v>
      </c>
      <c r="L5599">
        <v>5575</v>
      </c>
      <c r="M5599">
        <v>7.4031699007749523E-4</v>
      </c>
      <c r="N5599">
        <v>-7.4031699007749523E-4</v>
      </c>
    </row>
    <row r="5600" spans="1:14" x14ac:dyDescent="0.45">
      <c r="A5600">
        <v>5576</v>
      </c>
      <c r="B5600">
        <v>5.7826254767337753E-4</v>
      </c>
      <c r="C5600">
        <v>-5.7826254767337753E-4</v>
      </c>
      <c r="L5600">
        <v>5576</v>
      </c>
      <c r="M5600">
        <v>-2.1524397921077075E-3</v>
      </c>
      <c r="N5600">
        <v>2.1524397921077075E-3</v>
      </c>
    </row>
    <row r="5601" spans="1:14" x14ac:dyDescent="0.45">
      <c r="A5601">
        <v>5577</v>
      </c>
      <c r="B5601">
        <v>-8.4230850169642272E-3</v>
      </c>
      <c r="C5601">
        <v>8.4230850169642272E-3</v>
      </c>
      <c r="L5601">
        <v>5577</v>
      </c>
      <c r="M5601">
        <v>4.8366295137558116E-3</v>
      </c>
      <c r="N5601">
        <v>-4.8366295137558116E-3</v>
      </c>
    </row>
    <row r="5602" spans="1:14" x14ac:dyDescent="0.45">
      <c r="A5602">
        <v>5578</v>
      </c>
      <c r="B5602">
        <v>2.645432482575618E-3</v>
      </c>
      <c r="C5602">
        <v>-2.645432482575618E-3</v>
      </c>
      <c r="L5602">
        <v>5578</v>
      </c>
      <c r="M5602">
        <v>-4.3484011450074236E-3</v>
      </c>
      <c r="N5602">
        <v>4.3484011450074236E-3</v>
      </c>
    </row>
    <row r="5603" spans="1:14" x14ac:dyDescent="0.45">
      <c r="A5603">
        <v>5579</v>
      </c>
      <c r="B5603">
        <v>2.9332662709797277E-3</v>
      </c>
      <c r="C5603">
        <v>-2.9332662709797277E-3</v>
      </c>
      <c r="L5603">
        <v>5579</v>
      </c>
      <c r="M5603">
        <v>-5.4674968344659318E-3</v>
      </c>
      <c r="N5603">
        <v>5.4674968344659318E-3</v>
      </c>
    </row>
    <row r="5604" spans="1:14" x14ac:dyDescent="0.45">
      <c r="A5604">
        <v>5580</v>
      </c>
      <c r="B5604">
        <v>-1.8814080077799219E-3</v>
      </c>
      <c r="C5604">
        <v>1.8814080077799219E-3</v>
      </c>
      <c r="L5604">
        <v>5580</v>
      </c>
      <c r="M5604">
        <v>-2.300244883168265E-3</v>
      </c>
      <c r="N5604">
        <v>2.300244883168265E-3</v>
      </c>
    </row>
    <row r="5605" spans="1:14" x14ac:dyDescent="0.45">
      <c r="A5605">
        <v>5581</v>
      </c>
      <c r="B5605">
        <v>-7.8735841481927474E-3</v>
      </c>
      <c r="C5605">
        <v>7.8735841481927474E-3</v>
      </c>
      <c r="L5605">
        <v>5581</v>
      </c>
      <c r="M5605">
        <v>1.5638024974148883E-3</v>
      </c>
      <c r="N5605">
        <v>-1.5638024974148883E-3</v>
      </c>
    </row>
    <row r="5606" spans="1:14" x14ac:dyDescent="0.45">
      <c r="A5606">
        <v>5582</v>
      </c>
      <c r="B5606">
        <v>-1.3891926996642307E-2</v>
      </c>
      <c r="C5606">
        <v>1.3891926996642307E-2</v>
      </c>
      <c r="L5606">
        <v>5582</v>
      </c>
      <c r="M5606">
        <v>6.1879903463094828E-3</v>
      </c>
      <c r="N5606">
        <v>-6.1879903463094828E-3</v>
      </c>
    </row>
    <row r="5607" spans="1:14" x14ac:dyDescent="0.45">
      <c r="A5607">
        <v>5583</v>
      </c>
      <c r="B5607">
        <v>-8.606251973221386E-3</v>
      </c>
      <c r="C5607">
        <v>8.606251973221386E-3</v>
      </c>
      <c r="L5607">
        <v>5583</v>
      </c>
      <c r="M5607">
        <v>1.3104223413110752E-3</v>
      </c>
      <c r="N5607">
        <v>-1.3104223413110752E-3</v>
      </c>
    </row>
    <row r="5608" spans="1:14" x14ac:dyDescent="0.45">
      <c r="A5608">
        <v>5584</v>
      </c>
      <c r="B5608">
        <v>-3.3729103658739421E-3</v>
      </c>
      <c r="C5608">
        <v>3.3729103658739421E-3</v>
      </c>
      <c r="L5608">
        <v>5584</v>
      </c>
      <c r="M5608">
        <v>-3.8416408327997973E-3</v>
      </c>
      <c r="N5608">
        <v>3.8416408327997973E-3</v>
      </c>
    </row>
    <row r="5609" spans="1:14" x14ac:dyDescent="0.45">
      <c r="A5609">
        <v>5585</v>
      </c>
      <c r="B5609">
        <v>-1.5985263639581283E-2</v>
      </c>
      <c r="C5609">
        <v>1.5985263639581283E-2</v>
      </c>
      <c r="L5609">
        <v>5585</v>
      </c>
      <c r="M5609">
        <v>4.2242941365049289E-3</v>
      </c>
      <c r="N5609">
        <v>-4.2242941365049289E-3</v>
      </c>
    </row>
    <row r="5610" spans="1:14" x14ac:dyDescent="0.45">
      <c r="A5610">
        <v>5586</v>
      </c>
      <c r="B5610">
        <v>-5.9895811695476649E-3</v>
      </c>
      <c r="C5610">
        <v>5.9895811695476649E-3</v>
      </c>
      <c r="L5610">
        <v>5586</v>
      </c>
      <c r="M5610">
        <v>-4.0527909628863068E-3</v>
      </c>
      <c r="N5610">
        <v>4.0527909628863068E-3</v>
      </c>
    </row>
    <row r="5611" spans="1:14" x14ac:dyDescent="0.45">
      <c r="A5611">
        <v>5587</v>
      </c>
      <c r="B5611">
        <v>-1.6848765004793612E-2</v>
      </c>
      <c r="C5611">
        <v>1.6848765004793612E-2</v>
      </c>
      <c r="L5611">
        <v>5587</v>
      </c>
      <c r="M5611">
        <v>4.6677094096866031E-3</v>
      </c>
      <c r="N5611">
        <v>-4.6677094096866031E-3</v>
      </c>
    </row>
    <row r="5612" spans="1:14" x14ac:dyDescent="0.45">
      <c r="A5612">
        <v>5588</v>
      </c>
      <c r="B5612">
        <v>-1.1092089236711422E-2</v>
      </c>
      <c r="C5612">
        <v>1.1092089236711422E-2</v>
      </c>
      <c r="L5612">
        <v>5588</v>
      </c>
      <c r="M5612">
        <v>-8.3168517259897892E-5</v>
      </c>
      <c r="N5612">
        <v>8.3168517259897892E-5</v>
      </c>
    </row>
    <row r="5613" spans="1:14" x14ac:dyDescent="0.45">
      <c r="A5613">
        <v>5589</v>
      </c>
      <c r="B5613">
        <v>-1.9072935187916279E-2</v>
      </c>
      <c r="C5613">
        <v>1.9072935187916279E-2</v>
      </c>
      <c r="L5613">
        <v>5589</v>
      </c>
      <c r="M5613">
        <v>6.0613002682575762E-3</v>
      </c>
      <c r="N5613">
        <v>-6.0613002682575762E-3</v>
      </c>
    </row>
    <row r="5614" spans="1:14" x14ac:dyDescent="0.45">
      <c r="A5614">
        <v>5590</v>
      </c>
      <c r="B5614">
        <v>-5.335413468629235E-3</v>
      </c>
      <c r="C5614">
        <v>5.335413468629235E-3</v>
      </c>
      <c r="L5614">
        <v>5590</v>
      </c>
      <c r="M5614">
        <v>-6.9244327320628586E-3</v>
      </c>
      <c r="N5614">
        <v>6.9244327320628586E-3</v>
      </c>
    </row>
    <row r="5615" spans="1:14" x14ac:dyDescent="0.45">
      <c r="A5615">
        <v>5591</v>
      </c>
      <c r="B5615">
        <v>4.1892682567431141E-3</v>
      </c>
      <c r="C5615">
        <v>-4.1892682567431141E-3</v>
      </c>
      <c r="L5615">
        <v>5591</v>
      </c>
      <c r="M5615">
        <v>-1.471587253225512E-2</v>
      </c>
      <c r="N5615">
        <v>1.471587253225512E-2</v>
      </c>
    </row>
    <row r="5616" spans="1:14" x14ac:dyDescent="0.45">
      <c r="A5616">
        <v>5592</v>
      </c>
      <c r="B5616">
        <v>-2.4437110335447411E-2</v>
      </c>
      <c r="C5616">
        <v>2.4437110335447411E-2</v>
      </c>
      <c r="L5616">
        <v>5592</v>
      </c>
      <c r="M5616">
        <v>6.3146804243613894E-3</v>
      </c>
      <c r="N5616">
        <v>-6.3146804243613894E-3</v>
      </c>
    </row>
    <row r="5617" spans="1:14" x14ac:dyDescent="0.45">
      <c r="A5617">
        <v>5593</v>
      </c>
      <c r="B5617">
        <v>8.137629200040122E-4</v>
      </c>
      <c r="C5617">
        <v>-8.137629200040122E-4</v>
      </c>
      <c r="L5617">
        <v>5593</v>
      </c>
      <c r="M5617">
        <v>-1.4483607389159957E-2</v>
      </c>
      <c r="N5617">
        <v>1.4483607389159957E-2</v>
      </c>
    </row>
    <row r="5618" spans="1:14" x14ac:dyDescent="0.45">
      <c r="A5618">
        <v>5594</v>
      </c>
      <c r="B5618">
        <v>-7.5857503597886369E-3</v>
      </c>
      <c r="C5618">
        <v>7.5857503597886369E-3</v>
      </c>
      <c r="L5618">
        <v>5594</v>
      </c>
      <c r="M5618">
        <v>-8.9092439548760609E-3</v>
      </c>
      <c r="N5618">
        <v>8.9092439548760609E-3</v>
      </c>
    </row>
    <row r="5619" spans="1:14" x14ac:dyDescent="0.45">
      <c r="A5619">
        <v>5595</v>
      </c>
      <c r="B5619">
        <v>-1.0176254455425622E-2</v>
      </c>
      <c r="C5619">
        <v>1.0176254455425622E-2</v>
      </c>
      <c r="L5619">
        <v>5595</v>
      </c>
      <c r="M5619">
        <v>-7.4523080572791367E-3</v>
      </c>
      <c r="N5619">
        <v>7.4523080572791367E-3</v>
      </c>
    </row>
    <row r="5620" spans="1:14" x14ac:dyDescent="0.45">
      <c r="A5620">
        <v>5596</v>
      </c>
      <c r="B5620">
        <v>-2.1349438787112415E-2</v>
      </c>
      <c r="C5620">
        <v>2.1349438787112415E-2</v>
      </c>
      <c r="L5620">
        <v>5596</v>
      </c>
      <c r="M5620">
        <v>1.3104223413110752E-3</v>
      </c>
      <c r="N5620">
        <v>-1.3104223413110752E-3</v>
      </c>
    </row>
    <row r="5621" spans="1:14" x14ac:dyDescent="0.45">
      <c r="A5621">
        <v>5597</v>
      </c>
      <c r="B5621">
        <v>-1.2662091718915658E-2</v>
      </c>
      <c r="C5621">
        <v>1.2662091718915658E-2</v>
      </c>
      <c r="L5621">
        <v>5597</v>
      </c>
      <c r="M5621">
        <v>-6.8188576670196047E-3</v>
      </c>
      <c r="N5621">
        <v>6.8188576670196047E-3</v>
      </c>
    </row>
    <row r="5622" spans="1:14" x14ac:dyDescent="0.45">
      <c r="A5622">
        <v>5598</v>
      </c>
      <c r="B5622">
        <v>-7.0885829070906278E-3</v>
      </c>
      <c r="C5622">
        <v>7.0885829070906278E-3</v>
      </c>
      <c r="L5622">
        <v>5598</v>
      </c>
      <c r="M5622">
        <v>-1.1379700476888244E-2</v>
      </c>
      <c r="N5622">
        <v>1.1379700476888244E-2</v>
      </c>
    </row>
    <row r="5623" spans="1:14" x14ac:dyDescent="0.45">
      <c r="A5623">
        <v>5599</v>
      </c>
      <c r="B5623">
        <v>-4.131744898939322E-3</v>
      </c>
      <c r="C5623">
        <v>4.131744898939322E-3</v>
      </c>
      <c r="L5623">
        <v>5599</v>
      </c>
      <c r="M5623">
        <v>-1.4694757519246468E-2</v>
      </c>
      <c r="N5623">
        <v>1.4694757519246468E-2</v>
      </c>
    </row>
    <row r="5624" spans="1:14" x14ac:dyDescent="0.45">
      <c r="A5624">
        <v>5600</v>
      </c>
      <c r="B5624">
        <v>-2.7367781635561979E-2</v>
      </c>
      <c r="C5624">
        <v>2.7367781635561979E-2</v>
      </c>
      <c r="L5624">
        <v>5600</v>
      </c>
      <c r="M5624">
        <v>3.611958759254047E-3</v>
      </c>
      <c r="N5624">
        <v>-3.611958759254047E-3</v>
      </c>
    </row>
    <row r="5625" spans="1:14" x14ac:dyDescent="0.45">
      <c r="A5625">
        <v>5601</v>
      </c>
      <c r="B5625">
        <v>-4.4980788114536447E-3</v>
      </c>
      <c r="C5625">
        <v>4.4980788114536447E-3</v>
      </c>
      <c r="L5625">
        <v>5601</v>
      </c>
      <c r="M5625">
        <v>-1.6193923442860698E-2</v>
      </c>
      <c r="N5625">
        <v>1.6193923442860698E-2</v>
      </c>
    </row>
    <row r="5626" spans="1:14" x14ac:dyDescent="0.45">
      <c r="A5626">
        <v>5602</v>
      </c>
      <c r="B5626">
        <v>-2.1218605246928729E-2</v>
      </c>
      <c r="C5626">
        <v>2.1218605246928729E-2</v>
      </c>
      <c r="L5626">
        <v>5602</v>
      </c>
      <c r="M5626">
        <v>-3.2504204685575655E-3</v>
      </c>
      <c r="N5626">
        <v>3.2504204685575655E-3</v>
      </c>
    </row>
    <row r="5627" spans="1:14" x14ac:dyDescent="0.45">
      <c r="A5627">
        <v>5603</v>
      </c>
      <c r="B5627">
        <v>-4.0532447748291116E-3</v>
      </c>
      <c r="C5627">
        <v>4.0532447748291116E-3</v>
      </c>
      <c r="L5627">
        <v>5603</v>
      </c>
      <c r="M5627">
        <v>-1.7418594197362462E-2</v>
      </c>
      <c r="N5627">
        <v>1.7418594197362462E-2</v>
      </c>
    </row>
    <row r="5628" spans="1:14" x14ac:dyDescent="0.45">
      <c r="A5628">
        <v>5604</v>
      </c>
      <c r="B5628">
        <v>-1.187709047781354E-2</v>
      </c>
      <c r="C5628">
        <v>1.187709047781354E-2</v>
      </c>
      <c r="L5628">
        <v>5604</v>
      </c>
      <c r="M5628">
        <v>-1.1274125411844988E-2</v>
      </c>
      <c r="N5628">
        <v>1.1274125411844988E-2</v>
      </c>
    </row>
    <row r="5629" spans="1:14" x14ac:dyDescent="0.45">
      <c r="A5629">
        <v>5605</v>
      </c>
      <c r="B5629">
        <v>-7.2979165713845263E-3</v>
      </c>
      <c r="C5629">
        <v>7.2979165713845263E-3</v>
      </c>
      <c r="L5629">
        <v>5605</v>
      </c>
      <c r="M5629">
        <v>-1.5370437935523305E-2</v>
      </c>
      <c r="N5629">
        <v>1.5370437935523305E-2</v>
      </c>
    </row>
    <row r="5630" spans="1:14" x14ac:dyDescent="0.45">
      <c r="A5630">
        <v>5606</v>
      </c>
      <c r="B5630">
        <v>-1.36040932082382E-2</v>
      </c>
      <c r="C5630">
        <v>1.36040932082382E-2</v>
      </c>
      <c r="L5630">
        <v>5606</v>
      </c>
      <c r="M5630">
        <v>-1.0366179852472991E-2</v>
      </c>
      <c r="N5630">
        <v>1.0366179852472991E-2</v>
      </c>
    </row>
    <row r="5631" spans="1:14" x14ac:dyDescent="0.45">
      <c r="A5631">
        <v>5607</v>
      </c>
      <c r="B5631">
        <v>-2.705378113912113E-2</v>
      </c>
      <c r="C5631">
        <v>2.705378113912113E-2</v>
      </c>
      <c r="L5631">
        <v>5607</v>
      </c>
      <c r="M5631">
        <v>-6.7438888150212883E-4</v>
      </c>
      <c r="N5631">
        <v>6.7438888150212883E-4</v>
      </c>
    </row>
    <row r="5632" spans="1:14" x14ac:dyDescent="0.45">
      <c r="A5632">
        <v>5608</v>
      </c>
      <c r="B5632">
        <v>-1.0647255200086891E-2</v>
      </c>
      <c r="C5632">
        <v>1.0647255200086891E-2</v>
      </c>
      <c r="L5632">
        <v>5608</v>
      </c>
      <c r="M5632">
        <v>-1.5602703078618465E-2</v>
      </c>
      <c r="N5632">
        <v>1.5602703078618465E-2</v>
      </c>
    </row>
    <row r="5633" spans="1:14" x14ac:dyDescent="0.45">
      <c r="A5633">
        <v>5609</v>
      </c>
      <c r="B5633">
        <v>-9.5220867545071902E-3</v>
      </c>
      <c r="C5633">
        <v>9.5220867545071902E-3</v>
      </c>
      <c r="L5633">
        <v>5609</v>
      </c>
      <c r="M5633">
        <v>-1.9424520433184319E-2</v>
      </c>
      <c r="N5633">
        <v>1.9424520433184319E-2</v>
      </c>
    </row>
    <row r="5634" spans="1:14" x14ac:dyDescent="0.45">
      <c r="A5634">
        <v>5610</v>
      </c>
      <c r="B5634">
        <v>-1.6037597055654759E-2</v>
      </c>
      <c r="C5634">
        <v>1.6037597055654759E-2</v>
      </c>
      <c r="L5634">
        <v>5610</v>
      </c>
      <c r="M5634">
        <v>-1.5729393156670372E-2</v>
      </c>
      <c r="N5634">
        <v>1.5729393156670372E-2</v>
      </c>
    </row>
    <row r="5635" spans="1:14" x14ac:dyDescent="0.45">
      <c r="A5635">
        <v>5611</v>
      </c>
      <c r="B5635">
        <v>-1.5959096931544549E-2</v>
      </c>
      <c r="C5635">
        <v>1.5959096931544549E-2</v>
      </c>
      <c r="L5635">
        <v>5611</v>
      </c>
      <c r="M5635">
        <v>-1.7967584535587392E-2</v>
      </c>
      <c r="N5635">
        <v>1.7967584535587392E-2</v>
      </c>
    </row>
    <row r="5636" spans="1:14" x14ac:dyDescent="0.45">
      <c r="A5636">
        <v>5612</v>
      </c>
      <c r="B5636">
        <v>-2.4646443999741308E-2</v>
      </c>
      <c r="C5636">
        <v>2.4646443999741308E-2</v>
      </c>
      <c r="L5636">
        <v>5612</v>
      </c>
      <c r="M5636">
        <v>-1.8157619652665252E-2</v>
      </c>
      <c r="N5636">
        <v>1.8157619652665252E-2</v>
      </c>
    </row>
    <row r="5637" spans="1:14" x14ac:dyDescent="0.45">
      <c r="A5637">
        <v>5613</v>
      </c>
      <c r="B5637">
        <v>4.0089991683146586E-2</v>
      </c>
      <c r="C5637">
        <v>0.95991000831685347</v>
      </c>
      <c r="L5637">
        <v>5613</v>
      </c>
      <c r="M5637">
        <v>3.6593609078767089E-2</v>
      </c>
      <c r="N5637">
        <v>0.96340639092123292</v>
      </c>
    </row>
    <row r="5638" spans="1:14" x14ac:dyDescent="0.45">
      <c r="A5638">
        <v>5614</v>
      </c>
      <c r="B5638">
        <v>3.7054653550885067E-2</v>
      </c>
      <c r="C5638">
        <v>-3.7054653550885067E-2</v>
      </c>
      <c r="L5638">
        <v>5614</v>
      </c>
      <c r="M5638">
        <v>3.5474513389308578E-2</v>
      </c>
      <c r="N5638">
        <v>-3.5474513389308578E-2</v>
      </c>
    </row>
    <row r="5639" spans="1:14" x14ac:dyDescent="0.45">
      <c r="A5639">
        <v>5615</v>
      </c>
      <c r="B5639">
        <v>4.0168491807256797E-2</v>
      </c>
      <c r="C5639">
        <v>-4.0168491807256797E-2</v>
      </c>
      <c r="L5639">
        <v>5615</v>
      </c>
      <c r="M5639">
        <v>3.0470255306258267E-2</v>
      </c>
      <c r="N5639">
        <v>-3.0470255306258267E-2</v>
      </c>
    </row>
    <row r="5640" spans="1:14" x14ac:dyDescent="0.45">
      <c r="A5640">
        <v>5616</v>
      </c>
      <c r="B5640">
        <v>4.8777338751343345E-2</v>
      </c>
      <c r="C5640">
        <v>-4.8777338751343345E-2</v>
      </c>
      <c r="L5640">
        <v>5616</v>
      </c>
      <c r="M5640">
        <v>2.1791984959702655E-2</v>
      </c>
      <c r="N5640">
        <v>-2.1791984959702655E-2</v>
      </c>
    </row>
    <row r="5641" spans="1:14" x14ac:dyDescent="0.45">
      <c r="A5641">
        <v>5617</v>
      </c>
      <c r="B5641">
        <v>4.2915996151114202E-2</v>
      </c>
      <c r="C5641">
        <v>-4.2915996151114202E-2</v>
      </c>
      <c r="L5641">
        <v>5617</v>
      </c>
      <c r="M5641">
        <v>2.6162792652493438E-2</v>
      </c>
      <c r="N5641">
        <v>-2.6162792652493438E-2</v>
      </c>
    </row>
    <row r="5642" spans="1:14" x14ac:dyDescent="0.45">
      <c r="A5642">
        <v>5618</v>
      </c>
      <c r="B5642">
        <v>2.7189804621035131E-2</v>
      </c>
      <c r="C5642">
        <v>-2.7189804621035131E-2</v>
      </c>
      <c r="L5642">
        <v>5618</v>
      </c>
      <c r="M5642">
        <v>3.8430615210519735E-2</v>
      </c>
      <c r="N5642">
        <v>-3.8430615210519735E-2</v>
      </c>
    </row>
    <row r="5643" spans="1:14" x14ac:dyDescent="0.45">
      <c r="A5643">
        <v>5619</v>
      </c>
      <c r="B5643">
        <v>2.0491127363630408E-2</v>
      </c>
      <c r="C5643">
        <v>-2.0491127363630408E-2</v>
      </c>
      <c r="L5643">
        <v>5619</v>
      </c>
      <c r="M5643">
        <v>4.0964416771557863E-2</v>
      </c>
      <c r="N5643">
        <v>-4.0964416771557863E-2</v>
      </c>
    </row>
    <row r="5644" spans="1:14" x14ac:dyDescent="0.45">
      <c r="A5644">
        <v>5620</v>
      </c>
      <c r="B5644">
        <v>4.0142325099220055E-2</v>
      </c>
      <c r="C5644">
        <v>-4.0142325099220055E-2</v>
      </c>
      <c r="L5644">
        <v>5620</v>
      </c>
      <c r="M5644">
        <v>2.3396725948360144E-2</v>
      </c>
      <c r="N5644">
        <v>-2.3396725948360144E-2</v>
      </c>
    </row>
    <row r="5645" spans="1:14" x14ac:dyDescent="0.45">
      <c r="A5645">
        <v>5621</v>
      </c>
      <c r="B5645">
        <v>4.2811329318967258E-2</v>
      </c>
      <c r="C5645">
        <v>-4.2811329318967258E-2</v>
      </c>
      <c r="L5645">
        <v>5621</v>
      </c>
      <c r="M5645">
        <v>2.1010729478382565E-2</v>
      </c>
      <c r="N5645">
        <v>-2.1010729478382565E-2</v>
      </c>
    </row>
    <row r="5646" spans="1:14" x14ac:dyDescent="0.45">
      <c r="A5646">
        <v>5622</v>
      </c>
      <c r="B5646">
        <v>4.1398327084983449E-2</v>
      </c>
      <c r="C5646">
        <v>-4.1398327084983449E-2</v>
      </c>
      <c r="L5646">
        <v>5622</v>
      </c>
      <c r="M5646">
        <v>2.1770869946694006E-2</v>
      </c>
      <c r="N5646">
        <v>-2.1770869946694006E-2</v>
      </c>
    </row>
    <row r="5647" spans="1:14" x14ac:dyDescent="0.45">
      <c r="A5647">
        <v>5623</v>
      </c>
      <c r="B5647">
        <v>2.7111304496924921E-2</v>
      </c>
      <c r="C5647">
        <v>-2.7111304496924921E-2</v>
      </c>
      <c r="L5647">
        <v>5623</v>
      </c>
      <c r="M5647">
        <v>2.9308929590782455E-2</v>
      </c>
      <c r="N5647">
        <v>-2.9308929590782455E-2</v>
      </c>
    </row>
    <row r="5648" spans="1:14" x14ac:dyDescent="0.45">
      <c r="A5648">
        <v>5624</v>
      </c>
      <c r="B5648">
        <v>2.5881469219198275E-2</v>
      </c>
      <c r="C5648">
        <v>-2.5881469219198275E-2</v>
      </c>
      <c r="L5648">
        <v>5624</v>
      </c>
      <c r="M5648">
        <v>2.8802169278574829E-2</v>
      </c>
      <c r="N5648">
        <v>-2.8802169278574829E-2</v>
      </c>
    </row>
    <row r="5649" spans="1:14" x14ac:dyDescent="0.45">
      <c r="A5649">
        <v>5625</v>
      </c>
      <c r="B5649">
        <v>2.9780308716672116E-2</v>
      </c>
      <c r="C5649">
        <v>-2.9780308716672116E-2</v>
      </c>
      <c r="L5649">
        <v>5625</v>
      </c>
      <c r="M5649">
        <v>2.5465997223207953E-2</v>
      </c>
      <c r="N5649">
        <v>-2.5465997223207953E-2</v>
      </c>
    </row>
    <row r="5650" spans="1:14" x14ac:dyDescent="0.45">
      <c r="A5650">
        <v>5626</v>
      </c>
      <c r="B5650">
        <v>2.6509470212079965E-2</v>
      </c>
      <c r="C5650">
        <v>-2.6509470212079965E-2</v>
      </c>
      <c r="L5650">
        <v>5626</v>
      </c>
      <c r="M5650">
        <v>2.6563977899657809E-2</v>
      </c>
      <c r="N5650">
        <v>-2.6563977899657809E-2</v>
      </c>
    </row>
    <row r="5651" spans="1:14" x14ac:dyDescent="0.45">
      <c r="A5651">
        <v>5627</v>
      </c>
      <c r="B5651">
        <v>3.836298895272193E-2</v>
      </c>
      <c r="C5651">
        <v>-3.836298895272193E-2</v>
      </c>
      <c r="L5651">
        <v>5627</v>
      </c>
      <c r="M5651">
        <v>1.5119640848968904E-2</v>
      </c>
      <c r="N5651">
        <v>-1.5119640848968904E-2</v>
      </c>
    </row>
    <row r="5652" spans="1:14" x14ac:dyDescent="0.45">
      <c r="A5652">
        <v>5628</v>
      </c>
      <c r="B5652">
        <v>3.1245644366729407E-2</v>
      </c>
      <c r="C5652">
        <v>-3.1245644366729407E-2</v>
      </c>
      <c r="L5652">
        <v>5628</v>
      </c>
      <c r="M5652">
        <v>1.8392467865309826E-2</v>
      </c>
      <c r="N5652">
        <v>-1.8392467865309826E-2</v>
      </c>
    </row>
    <row r="5653" spans="1:14" x14ac:dyDescent="0.45">
      <c r="A5653">
        <v>5629</v>
      </c>
      <c r="B5653">
        <v>1.9836959662711977E-2</v>
      </c>
      <c r="C5653">
        <v>-1.9836959662711977E-2</v>
      </c>
      <c r="L5653">
        <v>5629</v>
      </c>
      <c r="M5653">
        <v>2.6205022678510739E-2</v>
      </c>
      <c r="N5653">
        <v>-2.6205022678510739E-2</v>
      </c>
    </row>
    <row r="5654" spans="1:14" x14ac:dyDescent="0.45">
      <c r="A5654">
        <v>5630</v>
      </c>
      <c r="B5654">
        <v>6.7797723523800998E-3</v>
      </c>
      <c r="C5654">
        <v>-6.7797723523800998E-3</v>
      </c>
      <c r="L5654">
        <v>5630</v>
      </c>
      <c r="M5654">
        <v>3.6002388714524859E-2</v>
      </c>
      <c r="N5654">
        <v>-3.6002388714524859E-2</v>
      </c>
    </row>
    <row r="5655" spans="1:14" x14ac:dyDescent="0.45">
      <c r="A5655">
        <v>5631</v>
      </c>
      <c r="B5655">
        <v>2.4259133320920563E-2</v>
      </c>
      <c r="C5655">
        <v>-2.4259133320920563E-2</v>
      </c>
      <c r="L5655">
        <v>5631</v>
      </c>
      <c r="M5655">
        <v>2.1665294881650751E-2</v>
      </c>
      <c r="N5655">
        <v>-2.1665294881650751E-2</v>
      </c>
    </row>
    <row r="5656" spans="1:14" x14ac:dyDescent="0.45">
      <c r="A5656">
        <v>5632</v>
      </c>
      <c r="B5656">
        <v>2.0229460283263032E-2</v>
      </c>
      <c r="C5656">
        <v>-2.0229460283263032E-2</v>
      </c>
      <c r="L5656">
        <v>5632</v>
      </c>
      <c r="M5656">
        <v>2.4431361585784045E-2</v>
      </c>
      <c r="N5656">
        <v>-2.4431361585784045E-2</v>
      </c>
    </row>
    <row r="5657" spans="1:14" x14ac:dyDescent="0.45">
      <c r="A5657">
        <v>5633</v>
      </c>
      <c r="B5657">
        <v>1.9549125874307863E-2</v>
      </c>
      <c r="C5657">
        <v>-1.9549125874307863E-2</v>
      </c>
      <c r="L5657">
        <v>5633</v>
      </c>
      <c r="M5657">
        <v>2.4874776858965723E-2</v>
      </c>
      <c r="N5657">
        <v>-2.4874776858965723E-2</v>
      </c>
    </row>
    <row r="5658" spans="1:14" x14ac:dyDescent="0.45">
      <c r="A5658">
        <v>5634</v>
      </c>
      <c r="B5658">
        <v>2.5410468474537005E-2</v>
      </c>
      <c r="C5658">
        <v>-2.5410468474537005E-2</v>
      </c>
      <c r="L5658">
        <v>5634</v>
      </c>
      <c r="M5658">
        <v>1.9912748801932709E-2</v>
      </c>
      <c r="N5658">
        <v>-1.9912748801932709E-2</v>
      </c>
    </row>
    <row r="5659" spans="1:14" x14ac:dyDescent="0.45">
      <c r="A5659">
        <v>5635</v>
      </c>
      <c r="B5659">
        <v>3.0277476169370127E-2</v>
      </c>
      <c r="C5659">
        <v>-3.0277476169370127E-2</v>
      </c>
      <c r="L5659">
        <v>5635</v>
      </c>
      <c r="M5659">
        <v>1.5499711083124625E-2</v>
      </c>
      <c r="N5659">
        <v>-1.5499711083124625E-2</v>
      </c>
    </row>
    <row r="5660" spans="1:14" x14ac:dyDescent="0.45">
      <c r="A5660">
        <v>5636</v>
      </c>
      <c r="B5660">
        <v>1.8764124633205748E-2</v>
      </c>
      <c r="C5660">
        <v>-1.8764124633205748E-2</v>
      </c>
      <c r="L5660">
        <v>5636</v>
      </c>
      <c r="M5660">
        <v>2.2045365115806469E-2</v>
      </c>
      <c r="N5660">
        <v>-2.2045365115806469E-2</v>
      </c>
    </row>
    <row r="5661" spans="1:14" x14ac:dyDescent="0.45">
      <c r="A5661">
        <v>5637</v>
      </c>
      <c r="B5661">
        <v>1.7822123143883206E-2</v>
      </c>
      <c r="C5661">
        <v>-1.7822123143883206E-2</v>
      </c>
      <c r="L5661">
        <v>5637</v>
      </c>
      <c r="M5661">
        <v>2.2678815506066003E-2</v>
      </c>
      <c r="N5661">
        <v>-2.2678815506066003E-2</v>
      </c>
    </row>
    <row r="5662" spans="1:14" x14ac:dyDescent="0.45">
      <c r="A5662">
        <v>5638</v>
      </c>
      <c r="B5662">
        <v>1.7115622026891302E-2</v>
      </c>
      <c r="C5662">
        <v>-1.7115622026891302E-2</v>
      </c>
      <c r="L5662">
        <v>5638</v>
      </c>
      <c r="M5662">
        <v>2.3185575818273629E-2</v>
      </c>
      <c r="N5662">
        <v>-2.3185575818273629E-2</v>
      </c>
    </row>
    <row r="5663" spans="1:14" x14ac:dyDescent="0.45">
      <c r="A5663">
        <v>5639</v>
      </c>
      <c r="B5663">
        <v>2.4363800153067515E-2</v>
      </c>
      <c r="C5663">
        <v>-2.4363800153067515E-2</v>
      </c>
      <c r="L5663">
        <v>5639</v>
      </c>
      <c r="M5663">
        <v>1.6872186928686948E-2</v>
      </c>
      <c r="N5663">
        <v>-1.6872186928686948E-2</v>
      </c>
    </row>
    <row r="5664" spans="1:14" x14ac:dyDescent="0.45">
      <c r="A5664">
        <v>5640</v>
      </c>
      <c r="B5664">
        <v>1.5833453333091177E-2</v>
      </c>
      <c r="C5664">
        <v>-1.5833453333091177E-2</v>
      </c>
      <c r="L5664">
        <v>5640</v>
      </c>
      <c r="M5664">
        <v>2.2721045532083307E-2</v>
      </c>
      <c r="N5664">
        <v>-2.2721045532083307E-2</v>
      </c>
    </row>
    <row r="5665" spans="1:14" x14ac:dyDescent="0.45">
      <c r="A5665">
        <v>5641</v>
      </c>
      <c r="B5665">
        <v>1.4472784515180845E-2</v>
      </c>
      <c r="C5665">
        <v>-1.4472784515180845E-2</v>
      </c>
      <c r="L5665">
        <v>5641</v>
      </c>
      <c r="M5665">
        <v>2.3206690831282285E-2</v>
      </c>
      <c r="N5665">
        <v>-2.3206690831282285E-2</v>
      </c>
    </row>
    <row r="5666" spans="1:14" x14ac:dyDescent="0.45">
      <c r="A5666">
        <v>5642</v>
      </c>
      <c r="B5666">
        <v>1.5310119172356435E-2</v>
      </c>
      <c r="C5666">
        <v>-1.5310119172356435E-2</v>
      </c>
      <c r="L5666">
        <v>5642</v>
      </c>
      <c r="M5666">
        <v>2.2066480128815121E-2</v>
      </c>
      <c r="N5666">
        <v>-2.2066480128815121E-2</v>
      </c>
    </row>
    <row r="5667" spans="1:14" x14ac:dyDescent="0.45">
      <c r="A5667">
        <v>5643</v>
      </c>
      <c r="B5667">
        <v>2.1406962144916206E-2</v>
      </c>
      <c r="C5667">
        <v>-2.1406962144916206E-2</v>
      </c>
      <c r="L5667">
        <v>5643</v>
      </c>
      <c r="M5667">
        <v>1.6555461733557181E-2</v>
      </c>
      <c r="N5667">
        <v>-1.6555461733557181E-2</v>
      </c>
    </row>
    <row r="5668" spans="1:14" x14ac:dyDescent="0.45">
      <c r="A5668">
        <v>5644</v>
      </c>
      <c r="B5668">
        <v>2.5933802635271751E-2</v>
      </c>
      <c r="C5668">
        <v>-2.5933802635271751E-2</v>
      </c>
      <c r="L5668">
        <v>5644</v>
      </c>
      <c r="M5668">
        <v>1.1783468793602028E-2</v>
      </c>
      <c r="N5668">
        <v>-1.1783468793602028E-2</v>
      </c>
    </row>
    <row r="5669" spans="1:14" x14ac:dyDescent="0.45">
      <c r="A5669">
        <v>5645</v>
      </c>
      <c r="B5669">
        <v>1.8842624757315959E-2</v>
      </c>
      <c r="C5669">
        <v>-1.8842624757315959E-2</v>
      </c>
      <c r="L5669">
        <v>5645</v>
      </c>
      <c r="M5669">
        <v>1.7231142149834018E-2</v>
      </c>
      <c r="N5669">
        <v>-1.7231142149834018E-2</v>
      </c>
    </row>
    <row r="5670" spans="1:14" x14ac:dyDescent="0.45">
      <c r="A5670">
        <v>5646</v>
      </c>
      <c r="B5670">
        <v>2.4860967605765519E-2</v>
      </c>
      <c r="C5670">
        <v>-2.4860967605765519E-2</v>
      </c>
      <c r="L5670">
        <v>5646</v>
      </c>
      <c r="M5670">
        <v>1.2015733936697191E-2</v>
      </c>
      <c r="N5670">
        <v>-1.2015733936697191E-2</v>
      </c>
    </row>
    <row r="5671" spans="1:14" x14ac:dyDescent="0.45">
      <c r="A5671">
        <v>5647</v>
      </c>
      <c r="B5671">
        <v>1.3975617062482838E-2</v>
      </c>
      <c r="C5671">
        <v>-1.3975617062482838E-2</v>
      </c>
      <c r="L5671">
        <v>5647</v>
      </c>
      <c r="M5671">
        <v>2.0820694361304706E-2</v>
      </c>
      <c r="N5671">
        <v>-2.0820694361304706E-2</v>
      </c>
    </row>
    <row r="5672" spans="1:14" x14ac:dyDescent="0.45">
      <c r="A5672">
        <v>5648</v>
      </c>
      <c r="B5672">
        <v>1.7822123143883206E-2</v>
      </c>
      <c r="C5672">
        <v>-1.7822123143883206E-2</v>
      </c>
      <c r="L5672">
        <v>5648</v>
      </c>
      <c r="M5672">
        <v>1.7442292279920526E-2</v>
      </c>
      <c r="N5672">
        <v>-1.7442292279920526E-2</v>
      </c>
    </row>
    <row r="5673" spans="1:14" x14ac:dyDescent="0.45">
      <c r="A5673">
        <v>5649</v>
      </c>
      <c r="B5673">
        <v>2.1197628480622309E-2</v>
      </c>
      <c r="C5673">
        <v>-2.1197628480622309E-2</v>
      </c>
      <c r="L5673">
        <v>5649</v>
      </c>
      <c r="M5673">
        <v>1.4507305471718022E-2</v>
      </c>
      <c r="N5673">
        <v>-1.4507305471718022E-2</v>
      </c>
    </row>
    <row r="5674" spans="1:14" x14ac:dyDescent="0.45">
      <c r="A5674">
        <v>5650</v>
      </c>
      <c r="B5674">
        <v>1.0024444148935515E-2</v>
      </c>
      <c r="C5674">
        <v>-1.0024444148935515E-2</v>
      </c>
      <c r="L5674">
        <v>5650</v>
      </c>
      <c r="M5674">
        <v>2.2868850623143862E-2</v>
      </c>
      <c r="N5674">
        <v>-2.2868850623143862E-2</v>
      </c>
    </row>
    <row r="5675" spans="1:14" x14ac:dyDescent="0.45">
      <c r="A5675">
        <v>5651</v>
      </c>
      <c r="B5675">
        <v>1.271961507671945E-2</v>
      </c>
      <c r="C5675">
        <v>-1.271961507671945E-2</v>
      </c>
      <c r="L5675">
        <v>5651</v>
      </c>
      <c r="M5675">
        <v>2.0440624127148987E-2</v>
      </c>
      <c r="N5675">
        <v>-2.0440624127148987E-2</v>
      </c>
    </row>
    <row r="5676" spans="1:14" x14ac:dyDescent="0.45">
      <c r="A5676">
        <v>5652</v>
      </c>
      <c r="B5676">
        <v>1.9836959662711977E-2</v>
      </c>
      <c r="C5676">
        <v>-1.9836959662711977E-2</v>
      </c>
      <c r="L5676">
        <v>5652</v>
      </c>
      <c r="M5676">
        <v>1.4296155341631513E-2</v>
      </c>
      <c r="N5676">
        <v>-1.4296155341631513E-2</v>
      </c>
    </row>
    <row r="5677" spans="1:14" x14ac:dyDescent="0.45">
      <c r="A5677">
        <v>5653</v>
      </c>
      <c r="B5677">
        <v>2.9466308220231274E-2</v>
      </c>
      <c r="C5677">
        <v>-2.9466308220231274E-2</v>
      </c>
      <c r="L5677">
        <v>5653</v>
      </c>
      <c r="M5677">
        <v>6.0401852552489253E-3</v>
      </c>
      <c r="N5677">
        <v>-6.0401852552489253E-3</v>
      </c>
    </row>
    <row r="5678" spans="1:14" x14ac:dyDescent="0.45">
      <c r="A5678">
        <v>5654</v>
      </c>
      <c r="B5678">
        <v>1.8005290100140368E-2</v>
      </c>
      <c r="C5678">
        <v>-1.8005290100140368E-2</v>
      </c>
      <c r="L5678">
        <v>5654</v>
      </c>
      <c r="M5678">
        <v>1.5161870874986206E-2</v>
      </c>
      <c r="N5678">
        <v>-1.5161870874986206E-2</v>
      </c>
    </row>
    <row r="5679" spans="1:14" x14ac:dyDescent="0.45">
      <c r="A5679">
        <v>5655</v>
      </c>
      <c r="B5679">
        <v>1.1594446631139749E-2</v>
      </c>
      <c r="C5679">
        <v>-1.1594446631139749E-2</v>
      </c>
      <c r="L5679">
        <v>5655</v>
      </c>
      <c r="M5679">
        <v>1.8561387969379037E-2</v>
      </c>
      <c r="N5679">
        <v>-1.8561387969379037E-2</v>
      </c>
    </row>
    <row r="5680" spans="1:14" x14ac:dyDescent="0.45">
      <c r="A5680">
        <v>5656</v>
      </c>
      <c r="B5680">
        <v>1.2062635405550703E-3</v>
      </c>
      <c r="C5680">
        <v>-1.2062635405550703E-3</v>
      </c>
      <c r="L5680">
        <v>5656</v>
      </c>
      <c r="M5680">
        <v>2.6922933120804876E-2</v>
      </c>
      <c r="N5680">
        <v>-2.6922933120804876E-2</v>
      </c>
    </row>
    <row r="5681" spans="1:14" x14ac:dyDescent="0.45">
      <c r="A5681">
        <v>5657</v>
      </c>
      <c r="B5681">
        <v>1.8842624757315959E-2</v>
      </c>
      <c r="C5681">
        <v>-1.8842624757315959E-2</v>
      </c>
      <c r="L5681">
        <v>5657</v>
      </c>
      <c r="M5681">
        <v>1.2585839287930771E-2</v>
      </c>
      <c r="N5681">
        <v>-1.2585839287930771E-2</v>
      </c>
    </row>
    <row r="5682" spans="1:14" x14ac:dyDescent="0.45">
      <c r="A5682">
        <v>5658</v>
      </c>
      <c r="B5682">
        <v>1.2117780791874493E-2</v>
      </c>
      <c r="C5682">
        <v>-1.2117780791874493E-2</v>
      </c>
      <c r="L5682">
        <v>5658</v>
      </c>
      <c r="M5682">
        <v>1.7695672436024341E-2</v>
      </c>
      <c r="N5682">
        <v>-1.7695672436024341E-2</v>
      </c>
    </row>
    <row r="5683" spans="1:14" x14ac:dyDescent="0.45">
      <c r="A5683">
        <v>5659</v>
      </c>
      <c r="B5683">
        <v>1.5833453333091177E-2</v>
      </c>
      <c r="C5683">
        <v>-1.5833453333091177E-2</v>
      </c>
      <c r="L5683">
        <v>5659</v>
      </c>
      <c r="M5683">
        <v>1.4612880536761278E-2</v>
      </c>
      <c r="N5683">
        <v>-1.4612880536761278E-2</v>
      </c>
    </row>
    <row r="5684" spans="1:14" x14ac:dyDescent="0.45">
      <c r="A5684">
        <v>5660</v>
      </c>
      <c r="B5684">
        <v>1.2641114952609236E-2</v>
      </c>
      <c r="C5684">
        <v>-1.2641114952609236E-2</v>
      </c>
      <c r="L5684">
        <v>5660</v>
      </c>
      <c r="M5684">
        <v>1.6048701421349554E-2</v>
      </c>
      <c r="N5684">
        <v>-1.6048701421349554E-2</v>
      </c>
    </row>
    <row r="5685" spans="1:14" x14ac:dyDescent="0.45">
      <c r="A5685">
        <v>5661</v>
      </c>
      <c r="B5685">
        <v>1.3504616317821566E-2</v>
      </c>
      <c r="C5685">
        <v>-1.3504616317821566E-2</v>
      </c>
      <c r="L5685">
        <v>5661</v>
      </c>
      <c r="M5685">
        <v>1.4528420484726672E-2</v>
      </c>
      <c r="N5685">
        <v>-1.4528420484726672E-2</v>
      </c>
    </row>
    <row r="5686" spans="1:14" x14ac:dyDescent="0.45">
      <c r="A5686">
        <v>5662</v>
      </c>
      <c r="B5686">
        <v>2.1982629721724427E-2</v>
      </c>
      <c r="C5686">
        <v>-2.1982629721724427E-2</v>
      </c>
      <c r="L5686">
        <v>5662</v>
      </c>
      <c r="M5686">
        <v>6.2302203723267856E-3</v>
      </c>
      <c r="N5686">
        <v>-6.2302203723267856E-3</v>
      </c>
    </row>
    <row r="5687" spans="1:14" x14ac:dyDescent="0.45">
      <c r="A5687">
        <v>5663</v>
      </c>
      <c r="B5687">
        <v>1.0600111725743735E-2</v>
      </c>
      <c r="C5687">
        <v>-1.0600111725743735E-2</v>
      </c>
      <c r="L5687">
        <v>5663</v>
      </c>
      <c r="M5687">
        <v>1.5330790979055417E-2</v>
      </c>
      <c r="N5687">
        <v>-1.5330790979055417E-2</v>
      </c>
    </row>
    <row r="5688" spans="1:14" x14ac:dyDescent="0.45">
      <c r="A5688">
        <v>5664</v>
      </c>
      <c r="B5688">
        <v>1.26149482445725E-2</v>
      </c>
      <c r="C5688">
        <v>-1.26149482445725E-2</v>
      </c>
      <c r="L5688">
        <v>5664</v>
      </c>
      <c r="M5688">
        <v>1.3409324795268164E-2</v>
      </c>
      <c r="N5688">
        <v>-1.3409324795268164E-2</v>
      </c>
    </row>
    <row r="5689" spans="1:14" x14ac:dyDescent="0.45">
      <c r="A5689">
        <v>5665</v>
      </c>
      <c r="B5689">
        <v>1.7298788983148464E-2</v>
      </c>
      <c r="C5689">
        <v>-1.7298788983148464E-2</v>
      </c>
      <c r="L5689">
        <v>5665</v>
      </c>
      <c r="M5689">
        <v>9.3552422976071505E-3</v>
      </c>
      <c r="N5689">
        <v>-9.3552422976071505E-3</v>
      </c>
    </row>
    <row r="5690" spans="1:14" x14ac:dyDescent="0.45">
      <c r="A5690">
        <v>5666</v>
      </c>
      <c r="B5690">
        <v>9.9459440248253032E-3</v>
      </c>
      <c r="C5690">
        <v>-9.9459440248253032E-3</v>
      </c>
      <c r="L5690">
        <v>5666</v>
      </c>
      <c r="M5690">
        <v>1.4992950770916998E-2</v>
      </c>
      <c r="N5690">
        <v>-1.4992950770916998E-2</v>
      </c>
    </row>
    <row r="5691" spans="1:14" x14ac:dyDescent="0.45">
      <c r="A5691">
        <v>5667</v>
      </c>
      <c r="B5691">
        <v>4.8957693737350198E-3</v>
      </c>
      <c r="C5691">
        <v>-4.8957693737350198E-3</v>
      </c>
      <c r="L5691">
        <v>5667</v>
      </c>
      <c r="M5691">
        <v>1.8265777787257919E-2</v>
      </c>
      <c r="N5691">
        <v>-1.8265777787257919E-2</v>
      </c>
    </row>
    <row r="5692" spans="1:14" x14ac:dyDescent="0.45">
      <c r="A5692">
        <v>5668</v>
      </c>
      <c r="B5692">
        <v>2.8809328549062527E-3</v>
      </c>
      <c r="C5692">
        <v>-2.8809328549062527E-3</v>
      </c>
      <c r="L5692">
        <v>5668</v>
      </c>
      <c r="M5692">
        <v>1.9722713684854849E-2</v>
      </c>
      <c r="N5692">
        <v>-1.9722713684854849E-2</v>
      </c>
    </row>
    <row r="5693" spans="1:14" x14ac:dyDescent="0.45">
      <c r="A5693">
        <v>5669</v>
      </c>
      <c r="B5693">
        <v>1.26149482445725E-2</v>
      </c>
      <c r="C5693">
        <v>-1.26149482445725E-2</v>
      </c>
      <c r="L5693">
        <v>5669</v>
      </c>
      <c r="M5693">
        <v>1.1171133416351146E-2</v>
      </c>
      <c r="N5693">
        <v>-1.1171133416351146E-2</v>
      </c>
    </row>
    <row r="5694" spans="1:14" x14ac:dyDescent="0.45">
      <c r="A5694">
        <v>5670</v>
      </c>
      <c r="B5694">
        <v>2.0962128108291674E-2</v>
      </c>
      <c r="C5694">
        <v>-2.0962128108291674E-2</v>
      </c>
      <c r="L5694">
        <v>5670</v>
      </c>
      <c r="M5694">
        <v>4.3298692015481845E-3</v>
      </c>
      <c r="N5694">
        <v>-4.3298692015481845E-3</v>
      </c>
    </row>
    <row r="5695" spans="1:14" x14ac:dyDescent="0.45">
      <c r="A5695">
        <v>5671</v>
      </c>
      <c r="B5695">
        <v>4.3201017969268004E-3</v>
      </c>
      <c r="C5695">
        <v>-4.3201017969268004E-3</v>
      </c>
      <c r="L5695">
        <v>5671</v>
      </c>
      <c r="M5695">
        <v>1.7632327396998385E-2</v>
      </c>
      <c r="N5695">
        <v>-1.7632327396998385E-2</v>
      </c>
    </row>
    <row r="5696" spans="1:14" x14ac:dyDescent="0.45">
      <c r="A5696">
        <v>5672</v>
      </c>
      <c r="B5696">
        <v>5.9947711112779828E-3</v>
      </c>
      <c r="C5696">
        <v>-5.9947711112779828E-3</v>
      </c>
      <c r="L5696">
        <v>5672</v>
      </c>
      <c r="M5696">
        <v>1.5668631187193832E-2</v>
      </c>
      <c r="N5696">
        <v>-1.5668631187193832E-2</v>
      </c>
    </row>
    <row r="5697" spans="1:14" x14ac:dyDescent="0.45">
      <c r="A5697">
        <v>5673</v>
      </c>
      <c r="B5697">
        <v>1.4341950974997157E-2</v>
      </c>
      <c r="C5697">
        <v>-1.4341950974997157E-2</v>
      </c>
      <c r="L5697">
        <v>5673</v>
      </c>
      <c r="M5697">
        <v>8.8062519593822206E-3</v>
      </c>
      <c r="N5697">
        <v>-8.8062519593822206E-3</v>
      </c>
    </row>
    <row r="5698" spans="1:14" x14ac:dyDescent="0.45">
      <c r="A5698">
        <v>5674</v>
      </c>
      <c r="B5698">
        <v>2.4285300028957305E-2</v>
      </c>
      <c r="C5698">
        <v>-2.4285300028957305E-2</v>
      </c>
      <c r="L5698">
        <v>5674</v>
      </c>
      <c r="M5698">
        <v>6.5585693804289056E-4</v>
      </c>
      <c r="N5698">
        <v>-6.5585693804289056E-4</v>
      </c>
    </row>
    <row r="5699" spans="1:14" x14ac:dyDescent="0.45">
      <c r="A5699">
        <v>5675</v>
      </c>
      <c r="B5699">
        <v>3.2472667674205745E-3</v>
      </c>
      <c r="C5699">
        <v>-3.2472667674205745E-3</v>
      </c>
      <c r="L5699">
        <v>5675</v>
      </c>
      <c r="M5699">
        <v>1.7167797110808063E-2</v>
      </c>
      <c r="N5699">
        <v>-1.7167797110808063E-2</v>
      </c>
    </row>
    <row r="5700" spans="1:14" x14ac:dyDescent="0.45">
      <c r="A5700">
        <v>5676</v>
      </c>
      <c r="B5700">
        <v>1.3007448865123559E-2</v>
      </c>
      <c r="C5700">
        <v>-1.3007448865123559E-2</v>
      </c>
      <c r="L5700">
        <v>5676</v>
      </c>
      <c r="M5700">
        <v>9.1229771545119874E-3</v>
      </c>
      <c r="N5700">
        <v>-9.1229771545119874E-3</v>
      </c>
    </row>
    <row r="5701" spans="1:14" x14ac:dyDescent="0.45">
      <c r="A5701">
        <v>5677</v>
      </c>
      <c r="B5701">
        <v>1.0416944769486574E-2</v>
      </c>
      <c r="C5701">
        <v>-1.0416944769486574E-2</v>
      </c>
      <c r="L5701">
        <v>5677</v>
      </c>
      <c r="M5701">
        <v>1.0558798039100264E-2</v>
      </c>
      <c r="N5701">
        <v>-1.0558798039100264E-2</v>
      </c>
    </row>
    <row r="5702" spans="1:14" x14ac:dyDescent="0.45">
      <c r="A5702">
        <v>5678</v>
      </c>
      <c r="B5702">
        <v>1.03646113534131E-2</v>
      </c>
      <c r="C5702">
        <v>-1.03646113534131E-2</v>
      </c>
      <c r="L5702">
        <v>5678</v>
      </c>
      <c r="M5702">
        <v>1.0516568013082962E-2</v>
      </c>
      <c r="N5702">
        <v>-1.0516568013082962E-2</v>
      </c>
    </row>
    <row r="5703" spans="1:14" x14ac:dyDescent="0.45">
      <c r="A5703">
        <v>5679</v>
      </c>
      <c r="B5703">
        <v>7.1199395568576837E-3</v>
      </c>
      <c r="C5703">
        <v>-7.1199395568576837E-3</v>
      </c>
      <c r="L5703">
        <v>5679</v>
      </c>
      <c r="M5703">
        <v>1.3092599600138397E-2</v>
      </c>
      <c r="N5703">
        <v>-1.3092599600138397E-2</v>
      </c>
    </row>
    <row r="5704" spans="1:14" x14ac:dyDescent="0.45">
      <c r="A5704">
        <v>5680</v>
      </c>
      <c r="B5704">
        <v>-1.1824757061740068E-2</v>
      </c>
      <c r="C5704">
        <v>1.1824757061740068E-2</v>
      </c>
      <c r="L5704">
        <v>5680</v>
      </c>
      <c r="M5704">
        <v>2.7704188602124969E-2</v>
      </c>
      <c r="N5704">
        <v>-2.7704188602124969E-2</v>
      </c>
    </row>
    <row r="5705" spans="1:14" x14ac:dyDescent="0.45">
      <c r="A5705">
        <v>5681</v>
      </c>
      <c r="B5705">
        <v>1.1411279674882587E-2</v>
      </c>
      <c r="C5705">
        <v>-1.1411279674882587E-2</v>
      </c>
      <c r="L5705">
        <v>5681</v>
      </c>
      <c r="M5705">
        <v>8.932942037434128E-3</v>
      </c>
      <c r="N5705">
        <v>-8.932942037434128E-3</v>
      </c>
    </row>
    <row r="5706" spans="1:14" x14ac:dyDescent="0.45">
      <c r="A5706">
        <v>5682</v>
      </c>
      <c r="B5706">
        <v>2.4651633941471622E-2</v>
      </c>
      <c r="C5706">
        <v>-2.4651633941471622E-2</v>
      </c>
      <c r="L5706">
        <v>5682</v>
      </c>
      <c r="M5706">
        <v>-3.0392703384710543E-3</v>
      </c>
      <c r="N5706">
        <v>3.0392703384710543E-3</v>
      </c>
    </row>
    <row r="5707" spans="1:14" x14ac:dyDescent="0.45">
      <c r="A5707">
        <v>5683</v>
      </c>
      <c r="B5707">
        <v>1.7115622026891302E-2</v>
      </c>
      <c r="C5707">
        <v>-1.7115622026891302E-2</v>
      </c>
      <c r="L5707">
        <v>5683</v>
      </c>
      <c r="M5707">
        <v>2.3872880047522823E-3</v>
      </c>
      <c r="N5707">
        <v>-2.3872880047522823E-3</v>
      </c>
    </row>
    <row r="5708" spans="1:14" x14ac:dyDescent="0.45">
      <c r="A5708">
        <v>5684</v>
      </c>
      <c r="B5708">
        <v>1.0338444645376362E-2</v>
      </c>
      <c r="C5708">
        <v>-1.0338444645376362E-2</v>
      </c>
      <c r="L5708">
        <v>5684</v>
      </c>
      <c r="M5708">
        <v>7.7082712829323633E-3</v>
      </c>
      <c r="N5708">
        <v>-7.7082712829323633E-3</v>
      </c>
    </row>
    <row r="5709" spans="1:14" x14ac:dyDescent="0.45">
      <c r="A5709">
        <v>5685</v>
      </c>
      <c r="B5709">
        <v>2.4442300277177725E-2</v>
      </c>
      <c r="C5709">
        <v>-2.4442300277177725E-2</v>
      </c>
      <c r="L5709">
        <v>5685</v>
      </c>
      <c r="M5709">
        <v>-4.0739059758949604E-3</v>
      </c>
      <c r="N5709">
        <v>4.0739059758949604E-3</v>
      </c>
    </row>
    <row r="5710" spans="1:14" x14ac:dyDescent="0.45">
      <c r="A5710">
        <v>5686</v>
      </c>
      <c r="B5710">
        <v>6.1256046514616691E-3</v>
      </c>
      <c r="C5710">
        <v>-6.1256046514616691E-3</v>
      </c>
      <c r="L5710">
        <v>5686</v>
      </c>
      <c r="M5710">
        <v>9.3552422976071505E-3</v>
      </c>
      <c r="N5710">
        <v>-9.3552422976071505E-3</v>
      </c>
    </row>
    <row r="5711" spans="1:14" x14ac:dyDescent="0.45">
      <c r="A5711">
        <v>5687</v>
      </c>
      <c r="B5711">
        <v>1.7167955442964775E-2</v>
      </c>
      <c r="C5711">
        <v>-1.7167955442964775E-2</v>
      </c>
      <c r="L5711">
        <v>5687</v>
      </c>
      <c r="M5711">
        <v>3.3913174291312371E-4</v>
      </c>
      <c r="N5711">
        <v>-3.3913174291312371E-4</v>
      </c>
    </row>
    <row r="5712" spans="1:14" x14ac:dyDescent="0.45">
      <c r="A5712">
        <v>5688</v>
      </c>
      <c r="B5712">
        <v>8.0096076301067499E-3</v>
      </c>
      <c r="C5712">
        <v>-8.0096076301067499E-3</v>
      </c>
      <c r="L5712">
        <v>5688</v>
      </c>
      <c r="M5712">
        <v>7.6871562699237124E-3</v>
      </c>
      <c r="N5712">
        <v>-7.6871562699237124E-3</v>
      </c>
    </row>
    <row r="5713" spans="1:14" x14ac:dyDescent="0.45">
      <c r="A5713">
        <v>5689</v>
      </c>
      <c r="B5713">
        <v>1.2013113959727543E-2</v>
      </c>
      <c r="C5713">
        <v>-1.2013113959727543E-2</v>
      </c>
      <c r="L5713">
        <v>5689</v>
      </c>
      <c r="M5713">
        <v>4.3720992275654872E-3</v>
      </c>
      <c r="N5713">
        <v>-4.3720992275654872E-3</v>
      </c>
    </row>
    <row r="5714" spans="1:14" x14ac:dyDescent="0.45">
      <c r="A5714">
        <v>5690</v>
      </c>
      <c r="B5714">
        <v>9.5534434042742443E-3</v>
      </c>
      <c r="C5714">
        <v>-9.5534434042742443E-3</v>
      </c>
      <c r="L5714">
        <v>5690</v>
      </c>
      <c r="M5714">
        <v>5.3645048389720897E-3</v>
      </c>
      <c r="N5714">
        <v>-5.3645048389720897E-3</v>
      </c>
    </row>
    <row r="5715" spans="1:14" x14ac:dyDescent="0.45">
      <c r="A5715">
        <v>5691</v>
      </c>
      <c r="B5715">
        <v>5.8639375710942965E-3</v>
      </c>
      <c r="C5715">
        <v>-5.8639375710942965E-3</v>
      </c>
      <c r="L5715">
        <v>5691</v>
      </c>
      <c r="M5715">
        <v>7.5182361658545031E-3</v>
      </c>
      <c r="N5715">
        <v>-7.5182361658545031E-3</v>
      </c>
    </row>
    <row r="5716" spans="1:14" x14ac:dyDescent="0.45">
      <c r="A5716">
        <v>5692</v>
      </c>
      <c r="B5716">
        <v>1.5336285880393173E-2</v>
      </c>
      <c r="C5716">
        <v>-1.5336285880393173E-2</v>
      </c>
      <c r="L5716">
        <v>5692</v>
      </c>
      <c r="M5716">
        <v>-5.8992882946752503E-4</v>
      </c>
      <c r="N5716">
        <v>5.8992882946752503E-4</v>
      </c>
    </row>
    <row r="5717" spans="1:14" x14ac:dyDescent="0.45">
      <c r="A5717">
        <v>5693</v>
      </c>
      <c r="B5717">
        <v>2.6426205123253072E-4</v>
      </c>
      <c r="C5717">
        <v>-2.6426205123253072E-4</v>
      </c>
      <c r="L5717">
        <v>5693</v>
      </c>
      <c r="M5717">
        <v>1.1361168533429007E-2</v>
      </c>
      <c r="N5717">
        <v>-1.1361168533429007E-2</v>
      </c>
    </row>
    <row r="5718" spans="1:14" x14ac:dyDescent="0.45">
      <c r="A5718">
        <v>5694</v>
      </c>
      <c r="B5718">
        <v>3.4042670156409979E-3</v>
      </c>
      <c r="C5718">
        <v>-3.4042670156409979E-3</v>
      </c>
      <c r="L5718">
        <v>5694</v>
      </c>
      <c r="M5718">
        <v>8.637331855313013E-3</v>
      </c>
      <c r="N5718">
        <v>-8.637331855313013E-3</v>
      </c>
    </row>
    <row r="5719" spans="1:14" x14ac:dyDescent="0.45">
      <c r="A5719">
        <v>5695</v>
      </c>
      <c r="B5719">
        <v>-3.5822440301678405E-3</v>
      </c>
      <c r="C5719">
        <v>3.5822440301678405E-3</v>
      </c>
      <c r="L5719">
        <v>5695</v>
      </c>
      <c r="M5719">
        <v>1.4085005211545001E-2</v>
      </c>
      <c r="N5719">
        <v>-1.4085005211545001E-2</v>
      </c>
    </row>
    <row r="5720" spans="1:14" x14ac:dyDescent="0.45">
      <c r="A5720">
        <v>5696</v>
      </c>
      <c r="B5720">
        <v>1.8528624260875114E-2</v>
      </c>
      <c r="C5720">
        <v>-1.8528624260875114E-2</v>
      </c>
      <c r="L5720">
        <v>5696</v>
      </c>
      <c r="M5720">
        <v>-4.0316759498776568E-3</v>
      </c>
      <c r="N5720">
        <v>4.0316759498776568E-3</v>
      </c>
    </row>
    <row r="5721" spans="1:14" x14ac:dyDescent="0.45">
      <c r="A5721">
        <v>5697</v>
      </c>
      <c r="B5721">
        <v>4.4771020451472238E-3</v>
      </c>
      <c r="C5721">
        <v>-4.4771020451472238E-3</v>
      </c>
      <c r="L5721">
        <v>5697</v>
      </c>
      <c r="M5721">
        <v>7.1170509186901324E-3</v>
      </c>
      <c r="N5721">
        <v>-7.1170509186901324E-3</v>
      </c>
    </row>
    <row r="5722" spans="1:14" x14ac:dyDescent="0.45">
      <c r="A5722">
        <v>5698</v>
      </c>
      <c r="B5722">
        <v>8.8992757033558145E-3</v>
      </c>
      <c r="C5722">
        <v>-8.8992757033558145E-3</v>
      </c>
      <c r="L5722">
        <v>5698</v>
      </c>
      <c r="M5722">
        <v>3.2107735120896763E-3</v>
      </c>
      <c r="N5722">
        <v>-3.2107735120896763E-3</v>
      </c>
    </row>
    <row r="5723" spans="1:14" x14ac:dyDescent="0.45">
      <c r="A5723">
        <v>5699</v>
      </c>
      <c r="B5723">
        <v>1.1699113463286698E-2</v>
      </c>
      <c r="C5723">
        <v>-1.1699113463286698E-2</v>
      </c>
      <c r="L5723">
        <v>5699</v>
      </c>
      <c r="M5723">
        <v>7.8254701609479713E-4</v>
      </c>
      <c r="N5723">
        <v>-7.8254701609479713E-4</v>
      </c>
    </row>
    <row r="5724" spans="1:14" x14ac:dyDescent="0.45">
      <c r="A5724">
        <v>5700</v>
      </c>
      <c r="B5724">
        <v>1.0757111973964157E-2</v>
      </c>
      <c r="C5724">
        <v>-1.0757111973964157E-2</v>
      </c>
      <c r="L5724">
        <v>5700</v>
      </c>
      <c r="M5724">
        <v>1.1415022372418667E-3</v>
      </c>
      <c r="N5724">
        <v>-1.1415022372418667E-3</v>
      </c>
    </row>
    <row r="5725" spans="1:14" x14ac:dyDescent="0.45">
      <c r="A5725">
        <v>5701</v>
      </c>
      <c r="B5725">
        <v>5.7854374469840852E-3</v>
      </c>
      <c r="C5725">
        <v>-5.7854374469840852E-3</v>
      </c>
      <c r="L5725">
        <v>5701</v>
      </c>
      <c r="M5725">
        <v>5.0477796438423228E-3</v>
      </c>
      <c r="N5725">
        <v>-5.0477796438423228E-3</v>
      </c>
    </row>
    <row r="5726" spans="1:14" x14ac:dyDescent="0.45">
      <c r="A5726">
        <v>5702</v>
      </c>
      <c r="B5726">
        <v>-1.6982410515227614E-3</v>
      </c>
      <c r="C5726">
        <v>1.6982410515227614E-3</v>
      </c>
      <c r="L5726">
        <v>5702</v>
      </c>
      <c r="M5726">
        <v>1.0284302869987799E-2</v>
      </c>
      <c r="N5726">
        <v>-1.0284302869987799E-2</v>
      </c>
    </row>
    <row r="5727" spans="1:14" x14ac:dyDescent="0.45">
      <c r="A5727">
        <v>5703</v>
      </c>
      <c r="B5727">
        <v>9.3964431560538218E-3</v>
      </c>
      <c r="C5727">
        <v>-9.3964431560538218E-3</v>
      </c>
      <c r="L5727">
        <v>5703</v>
      </c>
      <c r="M5727">
        <v>4.0247678193907743E-4</v>
      </c>
      <c r="N5727">
        <v>-4.0247678193907743E-4</v>
      </c>
    </row>
    <row r="5728" spans="1:14" x14ac:dyDescent="0.45">
      <c r="A5728">
        <v>5704</v>
      </c>
      <c r="B5728">
        <v>9.3179430319436096E-3</v>
      </c>
      <c r="C5728">
        <v>-9.3179430319436096E-3</v>
      </c>
      <c r="L5728">
        <v>5704</v>
      </c>
      <c r="M5728">
        <v>-3.3654867336371189E-4</v>
      </c>
      <c r="N5728">
        <v>3.3654867336371189E-4</v>
      </c>
    </row>
    <row r="5729" spans="1:14" x14ac:dyDescent="0.45">
      <c r="A5729">
        <v>5705</v>
      </c>
      <c r="B5729">
        <v>2.279098570061297E-3</v>
      </c>
      <c r="C5729">
        <v>-2.279098570061297E-3</v>
      </c>
      <c r="L5729">
        <v>5705</v>
      </c>
      <c r="M5729">
        <v>5.2166997479115313E-3</v>
      </c>
      <c r="N5729">
        <v>-5.2166997479115313E-3</v>
      </c>
    </row>
    <row r="5730" spans="1:14" x14ac:dyDescent="0.45">
      <c r="A5730">
        <v>5706</v>
      </c>
      <c r="B5730">
        <v>3.3519335995675237E-3</v>
      </c>
      <c r="C5730">
        <v>-3.3519335995675237E-3</v>
      </c>
      <c r="L5730">
        <v>5706</v>
      </c>
      <c r="M5730">
        <v>3.6541887852713493E-3</v>
      </c>
      <c r="N5730">
        <v>-3.6541887852713493E-3</v>
      </c>
    </row>
    <row r="5731" spans="1:14" x14ac:dyDescent="0.45">
      <c r="A5731">
        <v>5707</v>
      </c>
      <c r="B5731">
        <v>1.3894304968122316E-3</v>
      </c>
      <c r="C5731">
        <v>-1.3894304968122316E-3</v>
      </c>
      <c r="L5731">
        <v>5707</v>
      </c>
      <c r="M5731">
        <v>4.8577445267644626E-3</v>
      </c>
      <c r="N5731">
        <v>-4.8577445267644626E-3</v>
      </c>
    </row>
    <row r="5732" spans="1:14" x14ac:dyDescent="0.45">
      <c r="A5732">
        <v>5708</v>
      </c>
      <c r="B5732">
        <v>-8.5539185571479135E-3</v>
      </c>
      <c r="C5732">
        <v>8.5539185571479135E-3</v>
      </c>
      <c r="L5732">
        <v>5708</v>
      </c>
      <c r="M5732">
        <v>1.0622143078126218E-2</v>
      </c>
      <c r="N5732">
        <v>-1.0622143078126218E-2</v>
      </c>
    </row>
    <row r="5733" spans="1:14" x14ac:dyDescent="0.45">
      <c r="A5733">
        <v>5709</v>
      </c>
      <c r="B5733">
        <v>-3.3729103658739421E-3</v>
      </c>
      <c r="C5733">
        <v>3.3729103658739421E-3</v>
      </c>
      <c r="L5733">
        <v>5709</v>
      </c>
      <c r="M5733">
        <v>6.0613002682575762E-3</v>
      </c>
      <c r="N5733">
        <v>-6.0613002682575762E-3</v>
      </c>
    </row>
    <row r="5734" spans="1:14" x14ac:dyDescent="0.45">
      <c r="A5734">
        <v>5710</v>
      </c>
      <c r="B5734">
        <v>-7.5623956220022097E-4</v>
      </c>
      <c r="C5734">
        <v>7.5623956220022097E-4</v>
      </c>
      <c r="L5734">
        <v>5710</v>
      </c>
      <c r="M5734">
        <v>3.3585786031502338E-3</v>
      </c>
      <c r="N5734">
        <v>-3.3585786031502338E-3</v>
      </c>
    </row>
    <row r="5735" spans="1:14" x14ac:dyDescent="0.45">
      <c r="A5735">
        <v>5711</v>
      </c>
      <c r="B5735">
        <v>1.2222447624021443E-2</v>
      </c>
      <c r="C5735">
        <v>-1.2222447624021443E-2</v>
      </c>
      <c r="L5735">
        <v>5711</v>
      </c>
      <c r="M5735">
        <v>-7.2411579271926272E-3</v>
      </c>
      <c r="N5735">
        <v>7.2411579271926272E-3</v>
      </c>
    </row>
    <row r="5736" spans="1:14" x14ac:dyDescent="0.45">
      <c r="A5736">
        <v>5712</v>
      </c>
      <c r="B5736">
        <v>-3.1374099935433074E-3</v>
      </c>
      <c r="C5736">
        <v>3.1374099935433074E-3</v>
      </c>
      <c r="L5736">
        <v>5712</v>
      </c>
      <c r="M5736">
        <v>4.7732844747298588E-3</v>
      </c>
      <c r="N5736">
        <v>-4.7732844747298588E-3</v>
      </c>
    </row>
    <row r="5737" spans="1:14" x14ac:dyDescent="0.45">
      <c r="A5737">
        <v>5713</v>
      </c>
      <c r="B5737">
        <v>5.7592707389473481E-3</v>
      </c>
      <c r="C5737">
        <v>-5.7592707389473481E-3</v>
      </c>
      <c r="L5737">
        <v>5713</v>
      </c>
      <c r="M5737">
        <v>-3.0392703384710543E-3</v>
      </c>
      <c r="N5737">
        <v>3.0392703384710543E-3</v>
      </c>
    </row>
    <row r="5738" spans="1:14" x14ac:dyDescent="0.45">
      <c r="A5738">
        <v>5714</v>
      </c>
      <c r="B5738">
        <v>-1.6982410515227614E-3</v>
      </c>
      <c r="C5738">
        <v>1.6982410515227614E-3</v>
      </c>
      <c r="L5738">
        <v>5714</v>
      </c>
      <c r="M5738">
        <v>2.4506330437782352E-3</v>
      </c>
      <c r="N5738">
        <v>-2.4506330437782352E-3</v>
      </c>
    </row>
    <row r="5739" spans="1:14" x14ac:dyDescent="0.45">
      <c r="A5739">
        <v>5715</v>
      </c>
      <c r="B5739">
        <v>-5.727914089180294E-3</v>
      </c>
      <c r="C5739">
        <v>5.727914089180294E-3</v>
      </c>
      <c r="L5739">
        <v>5715</v>
      </c>
      <c r="M5739">
        <v>5.6178849950759028E-3</v>
      </c>
      <c r="N5739">
        <v>-5.6178849950759028E-3</v>
      </c>
    </row>
    <row r="5740" spans="1:14" x14ac:dyDescent="0.45">
      <c r="A5740">
        <v>5716</v>
      </c>
      <c r="B5740">
        <v>-1.0673421908123629E-2</v>
      </c>
      <c r="C5740">
        <v>1.0673421908123629E-2</v>
      </c>
      <c r="L5740">
        <v>5716</v>
      </c>
      <c r="M5740">
        <v>9.4185873366331042E-3</v>
      </c>
      <c r="N5740">
        <v>-9.4185873366331042E-3</v>
      </c>
    </row>
    <row r="5741" spans="1:14" x14ac:dyDescent="0.45">
      <c r="A5741">
        <v>5717</v>
      </c>
      <c r="B5741">
        <v>2.6192657745388809E-3</v>
      </c>
      <c r="C5741">
        <v>-2.6192657745388809E-3</v>
      </c>
      <c r="L5741">
        <v>5717</v>
      </c>
      <c r="M5741">
        <v>-1.5823344408741275E-3</v>
      </c>
      <c r="N5741">
        <v>1.5823344408741275E-3</v>
      </c>
    </row>
    <row r="5742" spans="1:14" x14ac:dyDescent="0.45">
      <c r="A5742">
        <v>5718</v>
      </c>
      <c r="B5742">
        <v>6.5442719800494643E-3</v>
      </c>
      <c r="C5742">
        <v>-6.5442719800494643E-3</v>
      </c>
      <c r="L5742">
        <v>5718</v>
      </c>
      <c r="M5742">
        <v>-4.7707014051804443E-3</v>
      </c>
      <c r="N5742">
        <v>4.7707014051804443E-3</v>
      </c>
    </row>
    <row r="5743" spans="1:14" x14ac:dyDescent="0.45">
      <c r="A5743">
        <v>5719</v>
      </c>
      <c r="B5743">
        <v>-7.9259175642662199E-3</v>
      </c>
      <c r="C5743">
        <v>7.9259175642662199E-3</v>
      </c>
      <c r="L5743">
        <v>5719</v>
      </c>
      <c r="M5743">
        <v>6.7580956975430628E-3</v>
      </c>
      <c r="N5743">
        <v>-6.7580956975430628E-3</v>
      </c>
    </row>
    <row r="5744" spans="1:14" x14ac:dyDescent="0.45">
      <c r="A5744">
        <v>5720</v>
      </c>
      <c r="B5744">
        <v>-1.4232094201119891E-2</v>
      </c>
      <c r="C5744">
        <v>1.4232094201119891E-2</v>
      </c>
      <c r="L5744">
        <v>5720</v>
      </c>
      <c r="M5744">
        <v>1.049545300007431E-2</v>
      </c>
      <c r="N5744">
        <v>-1.049545300007431E-2</v>
      </c>
    </row>
    <row r="5745" spans="1:14" x14ac:dyDescent="0.45">
      <c r="A5745">
        <v>5721</v>
      </c>
      <c r="B5745">
        <v>9.7889437766048807E-3</v>
      </c>
      <c r="C5745">
        <v>-9.7889437766048807E-3</v>
      </c>
      <c r="L5745">
        <v>5721</v>
      </c>
      <c r="M5745">
        <v>-8.9092439548760609E-3</v>
      </c>
      <c r="N5745">
        <v>8.9092439548760609E-3</v>
      </c>
    </row>
    <row r="5746" spans="1:14" x14ac:dyDescent="0.45">
      <c r="A5746">
        <v>5722</v>
      </c>
      <c r="B5746">
        <v>1.3713949982115465E-2</v>
      </c>
      <c r="C5746">
        <v>-1.3713949982115465E-2</v>
      </c>
      <c r="L5746">
        <v>5722</v>
      </c>
      <c r="M5746">
        <v>-1.2878866400502474E-2</v>
      </c>
      <c r="N5746">
        <v>1.2878866400502474E-2</v>
      </c>
    </row>
    <row r="5747" spans="1:14" x14ac:dyDescent="0.45">
      <c r="A5747">
        <v>5723</v>
      </c>
      <c r="B5747">
        <v>-1.5440527735526531E-4</v>
      </c>
      <c r="C5747">
        <v>1.5440527735526531E-4</v>
      </c>
      <c r="L5747">
        <v>5723</v>
      </c>
      <c r="M5747">
        <v>-1.7512545449433351E-3</v>
      </c>
      <c r="N5747">
        <v>1.7512545449433351E-3</v>
      </c>
    </row>
    <row r="5748" spans="1:14" x14ac:dyDescent="0.45">
      <c r="A5748">
        <v>5724</v>
      </c>
      <c r="B5748">
        <v>-1.2819091967136082E-2</v>
      </c>
      <c r="C5748">
        <v>1.2819091967136082E-2</v>
      </c>
      <c r="L5748">
        <v>5724</v>
      </c>
      <c r="M5748">
        <v>8.4050667122178499E-3</v>
      </c>
      <c r="N5748">
        <v>-8.4050667122178499E-3</v>
      </c>
    </row>
    <row r="5749" spans="1:14" x14ac:dyDescent="0.45">
      <c r="A5749">
        <v>5725</v>
      </c>
      <c r="B5749">
        <v>7.3526279589380093E-4</v>
      </c>
      <c r="C5749">
        <v>-7.3526279589380093E-4</v>
      </c>
      <c r="L5749">
        <v>5725</v>
      </c>
      <c r="M5749">
        <v>-3.2293054555489137E-3</v>
      </c>
      <c r="N5749">
        <v>3.2293054555489137E-3</v>
      </c>
    </row>
    <row r="5750" spans="1:14" x14ac:dyDescent="0.45">
      <c r="A5750">
        <v>5726</v>
      </c>
      <c r="B5750">
        <v>-8.3707516008907513E-3</v>
      </c>
      <c r="C5750">
        <v>8.3707516008907513E-3</v>
      </c>
      <c r="L5750">
        <v>5726</v>
      </c>
      <c r="M5750">
        <v>3.5486137202280933E-3</v>
      </c>
      <c r="N5750">
        <v>-3.5486137202280933E-3</v>
      </c>
    </row>
    <row r="5751" spans="1:14" x14ac:dyDescent="0.45">
      <c r="A5751">
        <v>5727</v>
      </c>
      <c r="B5751">
        <v>1.1800968325183341E-3</v>
      </c>
      <c r="C5751">
        <v>-1.1800968325183341E-3</v>
      </c>
      <c r="L5751">
        <v>5727</v>
      </c>
      <c r="M5751">
        <v>-5.0029665482756074E-3</v>
      </c>
      <c r="N5751">
        <v>5.0029665482756074E-3</v>
      </c>
    </row>
    <row r="5752" spans="1:14" x14ac:dyDescent="0.45">
      <c r="A5752">
        <v>5728</v>
      </c>
      <c r="B5752">
        <v>-6.9054159508334691E-3</v>
      </c>
      <c r="C5752">
        <v>6.9054159508334691E-3</v>
      </c>
      <c r="L5752">
        <v>5728</v>
      </c>
      <c r="M5752">
        <v>9.9369714618130836E-4</v>
      </c>
      <c r="N5752">
        <v>-9.9369714618130836E-4</v>
      </c>
    </row>
    <row r="5753" spans="1:14" x14ac:dyDescent="0.45">
      <c r="A5753">
        <v>5729</v>
      </c>
      <c r="B5753">
        <v>-3.5822440301678405E-3</v>
      </c>
      <c r="C5753">
        <v>3.5822440301678405E-3</v>
      </c>
      <c r="L5753">
        <v>5729</v>
      </c>
      <c r="M5753">
        <v>-2.0890947530817537E-3</v>
      </c>
      <c r="N5753">
        <v>2.0890947530817537E-3</v>
      </c>
    </row>
    <row r="5754" spans="1:14" x14ac:dyDescent="0.45">
      <c r="A5754">
        <v>5730</v>
      </c>
      <c r="B5754">
        <v>-2.8495762051391985E-3</v>
      </c>
      <c r="C5754">
        <v>2.8495762051391985E-3</v>
      </c>
      <c r="L5754">
        <v>5730</v>
      </c>
      <c r="M5754">
        <v>-3.2926504945748674E-3</v>
      </c>
      <c r="N5754">
        <v>3.2926504945748674E-3</v>
      </c>
    </row>
    <row r="5755" spans="1:14" x14ac:dyDescent="0.45">
      <c r="A5755">
        <v>5731</v>
      </c>
      <c r="B5755">
        <v>1.2143947499911229E-2</v>
      </c>
      <c r="C5755">
        <v>-1.2143947499911229E-2</v>
      </c>
      <c r="L5755">
        <v>5731</v>
      </c>
      <c r="M5755">
        <v>-1.5412667961540606E-2</v>
      </c>
      <c r="N5755">
        <v>1.5412667961540606E-2</v>
      </c>
    </row>
    <row r="5756" spans="1:14" x14ac:dyDescent="0.45">
      <c r="A5756">
        <v>5732</v>
      </c>
      <c r="B5756">
        <v>-1.3133092463576928E-2</v>
      </c>
      <c r="C5756">
        <v>1.3133092463576928E-2</v>
      </c>
      <c r="L5756">
        <v>5732</v>
      </c>
      <c r="M5756">
        <v>4.9210895657904163E-3</v>
      </c>
      <c r="N5756">
        <v>-4.9210895657904163E-3</v>
      </c>
    </row>
    <row r="5757" spans="1:14" x14ac:dyDescent="0.45">
      <c r="A5757">
        <v>5733</v>
      </c>
      <c r="B5757">
        <v>-1.6011430347618025E-2</v>
      </c>
      <c r="C5757">
        <v>1.6011430347618025E-2</v>
      </c>
      <c r="L5757">
        <v>5733</v>
      </c>
      <c r="M5757">
        <v>6.8636707625863184E-3</v>
      </c>
      <c r="N5757">
        <v>-6.8636707625863184E-3</v>
      </c>
    </row>
    <row r="5758" spans="1:14" x14ac:dyDescent="0.45">
      <c r="A5758">
        <v>5734</v>
      </c>
      <c r="B5758">
        <v>-2.2477419202942429E-3</v>
      </c>
      <c r="C5758">
        <v>2.2477419202942429E-3</v>
      </c>
      <c r="L5758">
        <v>5734</v>
      </c>
      <c r="M5758">
        <v>-4.8551614572150499E-3</v>
      </c>
      <c r="N5758">
        <v>4.8551614572150499E-3</v>
      </c>
    </row>
    <row r="5759" spans="1:14" x14ac:dyDescent="0.45">
      <c r="A5759">
        <v>5735</v>
      </c>
      <c r="B5759">
        <v>6.7536056443433627E-3</v>
      </c>
      <c r="C5759">
        <v>-6.7536056443433627E-3</v>
      </c>
      <c r="L5759">
        <v>5735</v>
      </c>
      <c r="M5759">
        <v>-1.2498796166346755E-2</v>
      </c>
      <c r="N5759">
        <v>1.2498796166346755E-2</v>
      </c>
    </row>
    <row r="5760" spans="1:14" x14ac:dyDescent="0.45">
      <c r="A5760">
        <v>5736</v>
      </c>
      <c r="B5760">
        <v>-1.9860748399268702E-3</v>
      </c>
      <c r="C5760">
        <v>1.9860748399268702E-3</v>
      </c>
      <c r="L5760">
        <v>5736</v>
      </c>
      <c r="M5760">
        <v>-5.8264520556130005E-3</v>
      </c>
      <c r="N5760">
        <v>5.8264520556130005E-3</v>
      </c>
    </row>
    <row r="5761" spans="1:14" x14ac:dyDescent="0.45">
      <c r="A5761">
        <v>5737</v>
      </c>
      <c r="B5761">
        <v>-9.8884206670215111E-3</v>
      </c>
      <c r="C5761">
        <v>9.8884206670215111E-3</v>
      </c>
      <c r="L5761">
        <v>5737</v>
      </c>
      <c r="M5761">
        <v>-1.5189894018481738E-3</v>
      </c>
      <c r="N5761">
        <v>1.5189894018481738E-3</v>
      </c>
    </row>
    <row r="5762" spans="1:14" x14ac:dyDescent="0.45">
      <c r="A5762">
        <v>5738</v>
      </c>
      <c r="B5762">
        <v>-9.0510860098459208E-3</v>
      </c>
      <c r="C5762">
        <v>9.0510860098459208E-3</v>
      </c>
      <c r="L5762">
        <v>5738</v>
      </c>
      <c r="M5762">
        <v>-3.0603853514797061E-3</v>
      </c>
      <c r="N5762">
        <v>3.0603853514797061E-3</v>
      </c>
    </row>
    <row r="5763" spans="1:14" x14ac:dyDescent="0.45">
      <c r="A5763">
        <v>5739</v>
      </c>
      <c r="B5763">
        <v>-1.124908948493185E-2</v>
      </c>
      <c r="C5763">
        <v>1.124908948493185E-2</v>
      </c>
      <c r="L5763">
        <v>5739</v>
      </c>
      <c r="M5763">
        <v>-3.6516057157219362E-3</v>
      </c>
      <c r="N5763">
        <v>3.6516057157219362E-3</v>
      </c>
    </row>
    <row r="5764" spans="1:14" x14ac:dyDescent="0.45">
      <c r="A5764">
        <v>5740</v>
      </c>
      <c r="B5764">
        <v>-1.3211592587687141E-2</v>
      </c>
      <c r="C5764">
        <v>1.3211592587687141E-2</v>
      </c>
      <c r="L5764">
        <v>5740</v>
      </c>
      <c r="M5764">
        <v>-3.2926504945748674E-3</v>
      </c>
      <c r="N5764">
        <v>3.2926504945748674E-3</v>
      </c>
    </row>
    <row r="5765" spans="1:14" x14ac:dyDescent="0.45">
      <c r="A5765">
        <v>5741</v>
      </c>
      <c r="B5765">
        <v>-1.653476450835277E-2</v>
      </c>
      <c r="C5765">
        <v>1.653476450835277E-2</v>
      </c>
      <c r="L5765">
        <v>5741</v>
      </c>
      <c r="M5765">
        <v>-3.2293054555489137E-3</v>
      </c>
      <c r="N5765">
        <v>3.2293054555489137E-3</v>
      </c>
    </row>
    <row r="5766" spans="1:14" x14ac:dyDescent="0.45">
      <c r="A5766">
        <v>5742</v>
      </c>
      <c r="B5766">
        <v>-5.7802475052537664E-3</v>
      </c>
      <c r="C5766">
        <v>5.7802475052537664E-3</v>
      </c>
      <c r="L5766">
        <v>5742</v>
      </c>
      <c r="M5766">
        <v>-1.4145767181021538E-2</v>
      </c>
      <c r="N5766">
        <v>1.4145767181021538E-2</v>
      </c>
    </row>
    <row r="5767" spans="1:14" x14ac:dyDescent="0.45">
      <c r="A5767">
        <v>5743</v>
      </c>
      <c r="B5767">
        <v>-2.4047421685146654E-3</v>
      </c>
      <c r="C5767">
        <v>2.4047421685146654E-3</v>
      </c>
      <c r="L5767">
        <v>5743</v>
      </c>
      <c r="M5767">
        <v>-1.7439709210371114E-2</v>
      </c>
      <c r="N5767">
        <v>1.7439709210371114E-2</v>
      </c>
    </row>
    <row r="5768" spans="1:14" x14ac:dyDescent="0.45">
      <c r="A5768">
        <v>5744</v>
      </c>
      <c r="B5768">
        <v>-2.8440616665068211E-2</v>
      </c>
      <c r="C5768">
        <v>2.8440616665068211E-2</v>
      </c>
      <c r="L5768">
        <v>5744</v>
      </c>
      <c r="M5768">
        <v>3.1263134600550717E-3</v>
      </c>
      <c r="N5768">
        <v>-3.1263134600550717E-3</v>
      </c>
    </row>
    <row r="5769" spans="1:14" x14ac:dyDescent="0.45">
      <c r="A5769">
        <v>5745</v>
      </c>
      <c r="B5769">
        <v>-7.5857503597886369E-3</v>
      </c>
      <c r="C5769">
        <v>7.5857503597886369E-3</v>
      </c>
      <c r="L5769">
        <v>5745</v>
      </c>
      <c r="M5769">
        <v>-1.4019077102969631E-2</v>
      </c>
      <c r="N5769">
        <v>1.4019077102969631E-2</v>
      </c>
    </row>
    <row r="5770" spans="1:14" x14ac:dyDescent="0.45">
      <c r="A5770">
        <v>5746</v>
      </c>
      <c r="B5770">
        <v>-3.4380459389407557E-2</v>
      </c>
      <c r="C5770">
        <v>3.4380459389407557E-2</v>
      </c>
      <c r="L5770">
        <v>5746</v>
      </c>
      <c r="M5770">
        <v>5.6390000080845538E-3</v>
      </c>
      <c r="N5770">
        <v>-5.6390000080845538E-3</v>
      </c>
    </row>
    <row r="5771" spans="1:14" x14ac:dyDescent="0.45">
      <c r="A5771">
        <v>5747</v>
      </c>
      <c r="B5771">
        <v>-1.3813426872532097E-2</v>
      </c>
      <c r="C5771">
        <v>1.3813426872532097E-2</v>
      </c>
      <c r="L5771">
        <v>5747</v>
      </c>
      <c r="M5771">
        <v>-1.1274125411844988E-2</v>
      </c>
      <c r="N5771">
        <v>1.1274125411844988E-2</v>
      </c>
    </row>
    <row r="5772" spans="1:14" x14ac:dyDescent="0.45">
      <c r="A5772">
        <v>5748</v>
      </c>
      <c r="B5772">
        <v>-2.289327456127991E-2</v>
      </c>
      <c r="C5772">
        <v>2.289327456127991E-2</v>
      </c>
      <c r="L5772">
        <v>5748</v>
      </c>
      <c r="M5772">
        <v>-3.9894459238603549E-3</v>
      </c>
      <c r="N5772">
        <v>3.9894459238603549E-3</v>
      </c>
    </row>
    <row r="5773" spans="1:14" x14ac:dyDescent="0.45">
      <c r="A5773">
        <v>5749</v>
      </c>
      <c r="B5773">
        <v>-4.0270780667923736E-3</v>
      </c>
      <c r="C5773">
        <v>4.0270780667923736E-3</v>
      </c>
      <c r="L5773">
        <v>5749</v>
      </c>
      <c r="M5773">
        <v>-1.9213370303097808E-2</v>
      </c>
      <c r="N5773">
        <v>1.9213370303097808E-2</v>
      </c>
    </row>
    <row r="5774" spans="1:14" x14ac:dyDescent="0.45">
      <c r="A5774">
        <v>5750</v>
      </c>
      <c r="B5774">
        <v>-9.4959200464704522E-3</v>
      </c>
      <c r="C5774">
        <v>9.4959200464704522E-3</v>
      </c>
      <c r="L5774">
        <v>5750</v>
      </c>
      <c r="M5774">
        <v>-1.6637338716042369E-2</v>
      </c>
      <c r="N5774">
        <v>1.6637338716042369E-2</v>
      </c>
    </row>
    <row r="5775" spans="1:14" x14ac:dyDescent="0.45">
      <c r="A5775">
        <v>5751</v>
      </c>
      <c r="B5775">
        <v>-1.7424432581601833E-2</v>
      </c>
      <c r="C5775">
        <v>1.7424432581601833E-2</v>
      </c>
      <c r="L5775">
        <v>5751</v>
      </c>
      <c r="M5775">
        <v>-1.0513984943533547E-2</v>
      </c>
      <c r="N5775">
        <v>1.0513984943533547E-2</v>
      </c>
    </row>
    <row r="5776" spans="1:14" x14ac:dyDescent="0.45">
      <c r="A5776">
        <v>5752</v>
      </c>
      <c r="B5776">
        <v>-3.4775771980208921E-3</v>
      </c>
      <c r="C5776">
        <v>3.4775771980208921E-3</v>
      </c>
      <c r="L5776">
        <v>5752</v>
      </c>
      <c r="M5776">
        <v>-2.2190587137317617E-2</v>
      </c>
      <c r="N5776">
        <v>2.2190587137317617E-2</v>
      </c>
    </row>
    <row r="5777" spans="1:14" x14ac:dyDescent="0.45">
      <c r="A5777">
        <v>5753</v>
      </c>
      <c r="B5777">
        <v>-1.6665598048536456E-2</v>
      </c>
      <c r="C5777">
        <v>1.6665598048536456E-2</v>
      </c>
      <c r="L5777">
        <v>5753</v>
      </c>
      <c r="M5777">
        <v>-1.3723466920848519E-2</v>
      </c>
      <c r="N5777">
        <v>1.3723466920848519E-2</v>
      </c>
    </row>
    <row r="5778" spans="1:14" x14ac:dyDescent="0.45">
      <c r="A5778">
        <v>5754</v>
      </c>
      <c r="B5778">
        <v>-2.4332443503300459E-2</v>
      </c>
      <c r="C5778">
        <v>2.4332443503300459E-2</v>
      </c>
      <c r="L5778">
        <v>5754</v>
      </c>
      <c r="M5778">
        <v>-9.6693844231875055E-3</v>
      </c>
      <c r="N5778">
        <v>9.6693844231875055E-3</v>
      </c>
    </row>
    <row r="5779" spans="1:14" x14ac:dyDescent="0.45">
      <c r="A5779">
        <v>5755</v>
      </c>
      <c r="B5779">
        <v>-3.7206463857375173E-2</v>
      </c>
      <c r="C5779">
        <v>3.7206463857375173E-2</v>
      </c>
      <c r="L5779">
        <v>5755</v>
      </c>
      <c r="M5779">
        <v>2.5467169087851904E-4</v>
      </c>
      <c r="N5779">
        <v>-2.5467169087851904E-4</v>
      </c>
    </row>
    <row r="5780" spans="1:14" x14ac:dyDescent="0.45">
      <c r="A5780">
        <v>5756</v>
      </c>
      <c r="B5780">
        <v>-1.5959096931544549E-2</v>
      </c>
      <c r="C5780">
        <v>1.5959096931544549E-2</v>
      </c>
      <c r="L5780">
        <v>5756</v>
      </c>
      <c r="M5780">
        <v>-1.7017408950198092E-2</v>
      </c>
      <c r="N5780">
        <v>1.7017408950198092E-2</v>
      </c>
    </row>
    <row r="5781" spans="1:14" x14ac:dyDescent="0.45">
      <c r="A5781">
        <v>5757</v>
      </c>
      <c r="B5781">
        <v>-6.2250815418782995E-3</v>
      </c>
      <c r="C5781">
        <v>6.2250815418782995E-3</v>
      </c>
      <c r="L5781">
        <v>5757</v>
      </c>
      <c r="M5781">
        <v>-2.4935538828442256E-2</v>
      </c>
      <c r="N5781">
        <v>2.4935538828442256E-2</v>
      </c>
    </row>
    <row r="5782" spans="1:14" x14ac:dyDescent="0.45">
      <c r="A5782">
        <v>5758</v>
      </c>
      <c r="B5782">
        <v>4.6579335276257412E-2</v>
      </c>
      <c r="C5782">
        <v>-4.6579335276257412E-2</v>
      </c>
      <c r="L5782">
        <v>5758</v>
      </c>
      <c r="M5782">
        <v>2.8168718888315292E-2</v>
      </c>
      <c r="N5782">
        <v>-2.8168718888315292E-2</v>
      </c>
    </row>
    <row r="5783" spans="1:14" x14ac:dyDescent="0.45">
      <c r="A5783">
        <v>5759</v>
      </c>
      <c r="B5783">
        <v>3.5301484112423676E-2</v>
      </c>
      <c r="C5783">
        <v>0.96469851588757627</v>
      </c>
      <c r="L5783">
        <v>5759</v>
      </c>
      <c r="M5783">
        <v>3.3890887413659747E-2</v>
      </c>
      <c r="N5783">
        <v>0.96610911258634025</v>
      </c>
    </row>
    <row r="5784" spans="1:14" x14ac:dyDescent="0.45">
      <c r="A5784">
        <v>5760</v>
      </c>
      <c r="B5784">
        <v>3.9723657770632262E-2</v>
      </c>
      <c r="C5784">
        <v>-3.9723657770632262E-2</v>
      </c>
      <c r="L5784">
        <v>5760</v>
      </c>
      <c r="M5784">
        <v>2.7176313276908691E-2</v>
      </c>
      <c r="N5784">
        <v>-2.7176313276908691E-2</v>
      </c>
    </row>
    <row r="5785" spans="1:14" x14ac:dyDescent="0.45">
      <c r="A5785">
        <v>5761</v>
      </c>
      <c r="B5785">
        <v>3.8415322368795406E-2</v>
      </c>
      <c r="C5785">
        <v>-3.8415322368795406E-2</v>
      </c>
      <c r="L5785">
        <v>5761</v>
      </c>
      <c r="M5785">
        <v>2.7049623198856784E-2</v>
      </c>
      <c r="N5785">
        <v>-2.7049623198856784E-2</v>
      </c>
    </row>
    <row r="5786" spans="1:14" x14ac:dyDescent="0.45">
      <c r="A5786">
        <v>5762</v>
      </c>
      <c r="B5786">
        <v>3.6714486346407484E-2</v>
      </c>
      <c r="C5786">
        <v>-3.6714486346407484E-2</v>
      </c>
      <c r="L5786">
        <v>5762</v>
      </c>
      <c r="M5786">
        <v>2.7936453745220132E-2</v>
      </c>
      <c r="N5786">
        <v>-2.7936453745220132E-2</v>
      </c>
    </row>
    <row r="5787" spans="1:14" x14ac:dyDescent="0.45">
      <c r="A5787">
        <v>5763</v>
      </c>
      <c r="B5787">
        <v>3.8676989449162771E-2</v>
      </c>
      <c r="C5787">
        <v>-3.8676989449162771E-2</v>
      </c>
      <c r="L5787">
        <v>5763</v>
      </c>
      <c r="M5787">
        <v>2.6078332600458835E-2</v>
      </c>
      <c r="N5787">
        <v>-2.6078332600458835E-2</v>
      </c>
    </row>
    <row r="5788" spans="1:14" x14ac:dyDescent="0.45">
      <c r="A5788">
        <v>5764</v>
      </c>
      <c r="B5788">
        <v>3.0957810578325293E-2</v>
      </c>
      <c r="C5788">
        <v>-3.0957810578325293E-2</v>
      </c>
      <c r="L5788">
        <v>5764</v>
      </c>
      <c r="M5788">
        <v>2.9140009486713244E-2</v>
      </c>
      <c r="N5788">
        <v>-2.9140009486713244E-2</v>
      </c>
    </row>
    <row r="5789" spans="1:14" x14ac:dyDescent="0.45">
      <c r="A5789">
        <v>5765</v>
      </c>
      <c r="B5789">
        <v>3.6426652558003376E-2</v>
      </c>
      <c r="C5789">
        <v>-3.6426652558003376E-2</v>
      </c>
      <c r="L5789">
        <v>5765</v>
      </c>
      <c r="M5789">
        <v>2.4072406364636978E-2</v>
      </c>
      <c r="N5789">
        <v>-2.4072406364636978E-2</v>
      </c>
    </row>
    <row r="5790" spans="1:14" x14ac:dyDescent="0.45">
      <c r="A5790">
        <v>5766</v>
      </c>
      <c r="B5790">
        <v>3.3862315170403126E-2</v>
      </c>
      <c r="C5790">
        <v>-3.3862315170403126E-2</v>
      </c>
      <c r="L5790">
        <v>5766</v>
      </c>
      <c r="M5790">
        <v>2.523373208011279E-2</v>
      </c>
      <c r="N5790">
        <v>-2.523373208011279E-2</v>
      </c>
    </row>
    <row r="5791" spans="1:14" x14ac:dyDescent="0.45">
      <c r="A5791">
        <v>5767</v>
      </c>
      <c r="B5791">
        <v>3.0957810578325293E-2</v>
      </c>
      <c r="C5791">
        <v>-3.0957810578325293E-2</v>
      </c>
      <c r="L5791">
        <v>5767</v>
      </c>
      <c r="M5791">
        <v>2.6880703094787576E-2</v>
      </c>
      <c r="N5791">
        <v>-2.6880703094787576E-2</v>
      </c>
    </row>
    <row r="5792" spans="1:14" x14ac:dyDescent="0.45">
      <c r="A5792">
        <v>5768</v>
      </c>
      <c r="B5792">
        <v>2.3604965620002132E-2</v>
      </c>
      <c r="C5792">
        <v>-2.3604965620002132E-2</v>
      </c>
      <c r="L5792">
        <v>5768</v>
      </c>
      <c r="M5792">
        <v>3.2391721490045516E-2</v>
      </c>
      <c r="N5792">
        <v>-3.2391721490045516E-2</v>
      </c>
    </row>
    <row r="5793" spans="1:14" x14ac:dyDescent="0.45">
      <c r="A5793">
        <v>5769</v>
      </c>
      <c r="B5793">
        <v>3.2475479644456053E-2</v>
      </c>
      <c r="C5793">
        <v>-3.2475479644456053E-2</v>
      </c>
      <c r="L5793">
        <v>5769</v>
      </c>
      <c r="M5793">
        <v>2.4705856754896512E-2</v>
      </c>
      <c r="N5793">
        <v>-2.4705856754896512E-2</v>
      </c>
    </row>
    <row r="5794" spans="1:14" x14ac:dyDescent="0.45">
      <c r="A5794">
        <v>5770</v>
      </c>
      <c r="B5794">
        <v>2.9780308716672116E-2</v>
      </c>
      <c r="C5794">
        <v>-2.9780308716672116E-2</v>
      </c>
      <c r="L5794">
        <v>5770</v>
      </c>
      <c r="M5794">
        <v>2.6310597743553998E-2</v>
      </c>
      <c r="N5794">
        <v>-2.6310597743553998E-2</v>
      </c>
    </row>
    <row r="5795" spans="1:14" x14ac:dyDescent="0.45">
      <c r="A5795">
        <v>5771</v>
      </c>
      <c r="B5795">
        <v>2.2270463510128534E-2</v>
      </c>
      <c r="C5795">
        <v>-2.2270463510128534E-2</v>
      </c>
      <c r="L5795">
        <v>5771</v>
      </c>
      <c r="M5795">
        <v>3.1378200865630264E-2</v>
      </c>
      <c r="N5795">
        <v>-3.1378200865630264E-2</v>
      </c>
    </row>
    <row r="5796" spans="1:14" x14ac:dyDescent="0.45">
      <c r="A5796">
        <v>5772</v>
      </c>
      <c r="B5796">
        <v>2.6666470460300386E-2</v>
      </c>
      <c r="C5796">
        <v>-2.6666470460300386E-2</v>
      </c>
      <c r="L5796">
        <v>5772</v>
      </c>
      <c r="M5796">
        <v>2.7725303615133621E-2</v>
      </c>
      <c r="N5796">
        <v>-2.7725303615133621E-2</v>
      </c>
    </row>
    <row r="5797" spans="1:14" x14ac:dyDescent="0.45">
      <c r="A5797">
        <v>5773</v>
      </c>
      <c r="B5797">
        <v>3.2449312936419318E-2</v>
      </c>
      <c r="C5797">
        <v>-3.2449312936419318E-2</v>
      </c>
      <c r="L5797">
        <v>5773</v>
      </c>
      <c r="M5797">
        <v>2.2594355454031399E-2</v>
      </c>
      <c r="N5797">
        <v>-2.2594355454031399E-2</v>
      </c>
    </row>
    <row r="5798" spans="1:14" x14ac:dyDescent="0.45">
      <c r="A5798">
        <v>5774</v>
      </c>
      <c r="B5798">
        <v>3.7708821251803498E-2</v>
      </c>
      <c r="C5798">
        <v>-3.7708821251803498E-2</v>
      </c>
      <c r="L5798">
        <v>5774</v>
      </c>
      <c r="M5798">
        <v>1.3810510042432535E-2</v>
      </c>
      <c r="N5798">
        <v>-1.3810510042432535E-2</v>
      </c>
    </row>
    <row r="5799" spans="1:14" x14ac:dyDescent="0.45">
      <c r="A5799">
        <v>5775</v>
      </c>
      <c r="B5799">
        <v>1.9863126370748711E-2</v>
      </c>
      <c r="C5799">
        <v>-1.9863126370748711E-2</v>
      </c>
      <c r="L5799">
        <v>5775</v>
      </c>
      <c r="M5799">
        <v>2.8210948914332599E-2</v>
      </c>
      <c r="N5799">
        <v>-2.8210948914332599E-2</v>
      </c>
    </row>
    <row r="5800" spans="1:14" x14ac:dyDescent="0.45">
      <c r="A5800">
        <v>5776</v>
      </c>
      <c r="B5800">
        <v>1.8790291341242486E-2</v>
      </c>
      <c r="C5800">
        <v>-1.8790291341242486E-2</v>
      </c>
      <c r="L5800">
        <v>5776</v>
      </c>
      <c r="M5800">
        <v>2.7851993693185528E-2</v>
      </c>
      <c r="N5800">
        <v>-2.7851993693185528E-2</v>
      </c>
    </row>
    <row r="5801" spans="1:14" x14ac:dyDescent="0.45">
      <c r="A5801">
        <v>5777</v>
      </c>
      <c r="B5801">
        <v>6.7012722282698877E-3</v>
      </c>
      <c r="C5801">
        <v>-6.7012722282698877E-3</v>
      </c>
      <c r="L5801">
        <v>5777</v>
      </c>
      <c r="M5801">
        <v>3.4904408038074999E-2</v>
      </c>
      <c r="N5801">
        <v>-3.4904408038074999E-2</v>
      </c>
    </row>
    <row r="5802" spans="1:14" x14ac:dyDescent="0.45">
      <c r="A5802">
        <v>5778</v>
      </c>
      <c r="B5802">
        <v>2.6928137540667765E-2</v>
      </c>
      <c r="C5802">
        <v>-2.6928137540667765E-2</v>
      </c>
      <c r="L5802">
        <v>5778</v>
      </c>
      <c r="M5802">
        <v>1.7632327396998385E-2</v>
      </c>
      <c r="N5802">
        <v>-1.7632327396998385E-2</v>
      </c>
    </row>
    <row r="5803" spans="1:14" x14ac:dyDescent="0.45">
      <c r="A5803">
        <v>5779</v>
      </c>
      <c r="B5803">
        <v>1.8293123888544476E-2</v>
      </c>
      <c r="C5803">
        <v>-1.8293123888544476E-2</v>
      </c>
      <c r="L5803">
        <v>5779</v>
      </c>
      <c r="M5803">
        <v>2.335449592234284E-2</v>
      </c>
      <c r="N5803">
        <v>-2.335449592234284E-2</v>
      </c>
    </row>
    <row r="5804" spans="1:14" x14ac:dyDescent="0.45">
      <c r="A5804">
        <v>5780</v>
      </c>
      <c r="B5804">
        <v>3.1690478403353935E-2</v>
      </c>
      <c r="C5804">
        <v>-3.1690478403353935E-2</v>
      </c>
      <c r="L5804">
        <v>5780</v>
      </c>
      <c r="M5804">
        <v>1.2269114092801004E-2</v>
      </c>
      <c r="N5804">
        <v>-1.2269114092801004E-2</v>
      </c>
    </row>
    <row r="5805" spans="1:14" x14ac:dyDescent="0.45">
      <c r="A5805">
        <v>5781</v>
      </c>
      <c r="B5805">
        <v>1.6696954698303509E-2</v>
      </c>
      <c r="C5805">
        <v>-1.6696954698303509E-2</v>
      </c>
      <c r="L5805">
        <v>5781</v>
      </c>
      <c r="M5805">
        <v>2.3924601273576422E-2</v>
      </c>
      <c r="N5805">
        <v>-2.3924601273576422E-2</v>
      </c>
    </row>
    <row r="5806" spans="1:14" x14ac:dyDescent="0.45">
      <c r="A5806">
        <v>5782</v>
      </c>
      <c r="B5806">
        <v>2.6614137044226917E-2</v>
      </c>
      <c r="C5806">
        <v>-2.6614137044226917E-2</v>
      </c>
      <c r="L5806">
        <v>5782</v>
      </c>
      <c r="M5806">
        <v>1.4950720744899695E-2</v>
      </c>
      <c r="N5806">
        <v>-1.4950720744899695E-2</v>
      </c>
    </row>
    <row r="5807" spans="1:14" x14ac:dyDescent="0.45">
      <c r="A5807">
        <v>5783</v>
      </c>
      <c r="B5807">
        <v>2.9073807599680215E-2</v>
      </c>
      <c r="C5807">
        <v>-2.9073807599680215E-2</v>
      </c>
      <c r="L5807">
        <v>5783</v>
      </c>
      <c r="M5807">
        <v>1.1150018403342496E-2</v>
      </c>
      <c r="N5807">
        <v>-1.1150018403342496E-2</v>
      </c>
    </row>
    <row r="5808" spans="1:14" x14ac:dyDescent="0.45">
      <c r="A5808">
        <v>5784</v>
      </c>
      <c r="B5808">
        <v>2.535813505846353E-2</v>
      </c>
      <c r="C5808">
        <v>-2.535813505846353E-2</v>
      </c>
      <c r="L5808">
        <v>5784</v>
      </c>
      <c r="M5808">
        <v>1.4127235237562302E-2</v>
      </c>
      <c r="N5808">
        <v>-1.4127235237562302E-2</v>
      </c>
    </row>
    <row r="5809" spans="1:14" x14ac:dyDescent="0.45">
      <c r="A5809">
        <v>5785</v>
      </c>
      <c r="B5809">
        <v>2.5698302262941113E-2</v>
      </c>
      <c r="C5809">
        <v>-2.5698302262941113E-2</v>
      </c>
      <c r="L5809">
        <v>5785</v>
      </c>
      <c r="M5809">
        <v>1.3451554821285466E-2</v>
      </c>
      <c r="N5809">
        <v>-1.3451554821285466E-2</v>
      </c>
    </row>
    <row r="5810" spans="1:14" x14ac:dyDescent="0.45">
      <c r="A5810">
        <v>5786</v>
      </c>
      <c r="B5810">
        <v>1.6199787245605501E-2</v>
      </c>
      <c r="C5810">
        <v>-1.6199787245605501E-2</v>
      </c>
      <c r="L5810">
        <v>5786</v>
      </c>
      <c r="M5810">
        <v>2.0039438879984616E-2</v>
      </c>
      <c r="N5810">
        <v>-2.0039438879984616E-2</v>
      </c>
    </row>
    <row r="5811" spans="1:14" x14ac:dyDescent="0.45">
      <c r="A5811">
        <v>5787</v>
      </c>
      <c r="B5811">
        <v>2.3290965123561286E-2</v>
      </c>
      <c r="C5811">
        <v>-2.3290965123561286E-2</v>
      </c>
      <c r="L5811">
        <v>5787</v>
      </c>
      <c r="M5811">
        <v>1.2733644378991328E-2</v>
      </c>
      <c r="N5811">
        <v>-1.2733644378991328E-2</v>
      </c>
    </row>
    <row r="5812" spans="1:14" x14ac:dyDescent="0.45">
      <c r="A5812">
        <v>5788</v>
      </c>
      <c r="B5812">
        <v>3.0094309213112964E-2</v>
      </c>
      <c r="C5812">
        <v>-3.0094309213112964E-2</v>
      </c>
      <c r="L5812">
        <v>5788</v>
      </c>
      <c r="M5812">
        <v>6.3780254633873431E-3</v>
      </c>
      <c r="N5812">
        <v>-6.3780254633873431E-3</v>
      </c>
    </row>
    <row r="5813" spans="1:14" x14ac:dyDescent="0.45">
      <c r="A5813">
        <v>5789</v>
      </c>
      <c r="B5813">
        <v>2.4259133320920563E-2</v>
      </c>
      <c r="C5813">
        <v>-2.4259133320920563E-2</v>
      </c>
      <c r="L5813">
        <v>5789</v>
      </c>
      <c r="M5813">
        <v>9.9675776748580323E-3</v>
      </c>
      <c r="N5813">
        <v>-9.9675776748580323E-3</v>
      </c>
    </row>
    <row r="5814" spans="1:14" x14ac:dyDescent="0.45">
      <c r="A5814">
        <v>5790</v>
      </c>
      <c r="B5814">
        <v>1.4917618551805376E-2</v>
      </c>
      <c r="C5814">
        <v>-1.4917618551805376E-2</v>
      </c>
      <c r="L5814">
        <v>5790</v>
      </c>
      <c r="M5814">
        <v>1.7357832227885922E-2</v>
      </c>
      <c r="N5814">
        <v>-1.7357832227885922E-2</v>
      </c>
    </row>
    <row r="5815" spans="1:14" x14ac:dyDescent="0.45">
      <c r="A5815">
        <v>5791</v>
      </c>
      <c r="B5815">
        <v>1.5597952960760544E-2</v>
      </c>
      <c r="C5815">
        <v>-1.5597952960760544E-2</v>
      </c>
      <c r="L5815">
        <v>5791</v>
      </c>
      <c r="M5815">
        <v>1.6808841889660996E-2</v>
      </c>
      <c r="N5815">
        <v>-1.6808841889660996E-2</v>
      </c>
    </row>
    <row r="5816" spans="1:14" x14ac:dyDescent="0.45">
      <c r="A5816">
        <v>5792</v>
      </c>
      <c r="B5816">
        <v>1.4001783770519572E-2</v>
      </c>
      <c r="C5816">
        <v>-1.4001783770519572E-2</v>
      </c>
      <c r="L5816">
        <v>5792</v>
      </c>
      <c r="M5816">
        <v>1.7674557423015689E-2</v>
      </c>
      <c r="N5816">
        <v>-1.7674557423015689E-2</v>
      </c>
    </row>
    <row r="5817" spans="1:14" x14ac:dyDescent="0.45">
      <c r="A5817">
        <v>5793</v>
      </c>
      <c r="B5817">
        <v>-1.6720743434860234E-3</v>
      </c>
      <c r="C5817">
        <v>1.6720743434860234E-3</v>
      </c>
      <c r="L5817">
        <v>5793</v>
      </c>
      <c r="M5817">
        <v>2.9879034942016033E-2</v>
      </c>
      <c r="N5817">
        <v>-2.9879034942016033E-2</v>
      </c>
    </row>
    <row r="5818" spans="1:14" x14ac:dyDescent="0.45">
      <c r="A5818">
        <v>5794</v>
      </c>
      <c r="B5818">
        <v>2.5201134810243109E-2</v>
      </c>
      <c r="C5818">
        <v>-2.5201134810243109E-2</v>
      </c>
      <c r="L5818">
        <v>5794</v>
      </c>
      <c r="M5818">
        <v>7.6238112308977587E-3</v>
      </c>
      <c r="N5818">
        <v>-7.6238112308977587E-3</v>
      </c>
    </row>
    <row r="5819" spans="1:14" x14ac:dyDescent="0.45">
      <c r="A5819">
        <v>5795</v>
      </c>
      <c r="B5819">
        <v>2.0281793699336508E-2</v>
      </c>
      <c r="C5819">
        <v>-2.0281793699336508E-2</v>
      </c>
      <c r="L5819">
        <v>5795</v>
      </c>
      <c r="M5819">
        <v>1.1340053520420355E-2</v>
      </c>
      <c r="N5819">
        <v>-1.1340053520420355E-2</v>
      </c>
    </row>
    <row r="5820" spans="1:14" x14ac:dyDescent="0.45">
      <c r="A5820">
        <v>5796</v>
      </c>
      <c r="B5820">
        <v>6.1779380675351433E-3</v>
      </c>
      <c r="C5820">
        <v>-6.1779380675351433E-3</v>
      </c>
      <c r="L5820">
        <v>5796</v>
      </c>
      <c r="M5820">
        <v>2.2615470467040051E-2</v>
      </c>
      <c r="N5820">
        <v>-2.2615470467040051E-2</v>
      </c>
    </row>
    <row r="5821" spans="1:14" x14ac:dyDescent="0.45">
      <c r="A5821">
        <v>5797</v>
      </c>
      <c r="B5821">
        <v>2.7713138781769876E-2</v>
      </c>
      <c r="C5821">
        <v>-2.7713138781769876E-2</v>
      </c>
      <c r="L5821">
        <v>5797</v>
      </c>
      <c r="M5821">
        <v>5.1744697218942294E-3</v>
      </c>
      <c r="N5821">
        <v>-5.1744697218942294E-3</v>
      </c>
    </row>
    <row r="5822" spans="1:14" x14ac:dyDescent="0.45">
      <c r="A5822">
        <v>5798</v>
      </c>
      <c r="B5822">
        <v>2.7137471204961662E-2</v>
      </c>
      <c r="C5822">
        <v>-2.7137471204961662E-2</v>
      </c>
      <c r="L5822">
        <v>5798</v>
      </c>
      <c r="M5822">
        <v>5.5334249430412982E-3</v>
      </c>
      <c r="N5822">
        <v>-5.5334249430412982E-3</v>
      </c>
    </row>
    <row r="5823" spans="1:14" x14ac:dyDescent="0.45">
      <c r="A5823">
        <v>5799</v>
      </c>
      <c r="B5823">
        <v>7.3554399291883184E-3</v>
      </c>
      <c r="C5823">
        <v>-7.3554399291883184E-3</v>
      </c>
      <c r="L5823">
        <v>5799</v>
      </c>
      <c r="M5823">
        <v>2.1496374777581539E-2</v>
      </c>
      <c r="N5823">
        <v>-2.1496374777581539E-2</v>
      </c>
    </row>
    <row r="5824" spans="1:14" x14ac:dyDescent="0.45">
      <c r="A5824">
        <v>5800</v>
      </c>
      <c r="B5824">
        <v>2.5305801642390054E-2</v>
      </c>
      <c r="C5824">
        <v>-2.5305801642390054E-2</v>
      </c>
      <c r="L5824">
        <v>5800</v>
      </c>
      <c r="M5824">
        <v>5.7656900861364612E-3</v>
      </c>
      <c r="N5824">
        <v>-5.7656900861364612E-3</v>
      </c>
    </row>
    <row r="5825" spans="1:14" x14ac:dyDescent="0.45">
      <c r="A5825">
        <v>5801</v>
      </c>
      <c r="B5825">
        <v>1.3661616566041989E-2</v>
      </c>
      <c r="C5825">
        <v>-1.3661616566041989E-2</v>
      </c>
      <c r="L5825">
        <v>5801</v>
      </c>
      <c r="M5825">
        <v>1.4718455601804533E-2</v>
      </c>
      <c r="N5825">
        <v>-1.4718455601804533E-2</v>
      </c>
    </row>
    <row r="5826" spans="1:14" x14ac:dyDescent="0.45">
      <c r="A5826">
        <v>5802</v>
      </c>
      <c r="B5826">
        <v>1.3766283398188937E-2</v>
      </c>
      <c r="C5826">
        <v>-1.3766283398188937E-2</v>
      </c>
      <c r="L5826">
        <v>5802</v>
      </c>
      <c r="M5826">
        <v>1.446507544570072E-2</v>
      </c>
      <c r="N5826">
        <v>-1.446507544570072E-2</v>
      </c>
    </row>
    <row r="5827" spans="1:14" x14ac:dyDescent="0.45">
      <c r="A5827">
        <v>5803</v>
      </c>
      <c r="B5827">
        <v>5.1312697460656545E-3</v>
      </c>
      <c r="C5827">
        <v>-5.1312697460656545E-3</v>
      </c>
      <c r="L5827">
        <v>5803</v>
      </c>
      <c r="M5827">
        <v>2.1264109634486376E-2</v>
      </c>
      <c r="N5827">
        <v>-2.1264109634486376E-2</v>
      </c>
    </row>
    <row r="5828" spans="1:14" x14ac:dyDescent="0.45">
      <c r="A5828">
        <v>5804</v>
      </c>
      <c r="B5828">
        <v>1.5074618800025801E-2</v>
      </c>
      <c r="C5828">
        <v>-1.5074618800025801E-2</v>
      </c>
      <c r="L5828">
        <v>5804</v>
      </c>
      <c r="M5828">
        <v>1.2564724274922119E-2</v>
      </c>
      <c r="N5828">
        <v>-1.2564724274922119E-2</v>
      </c>
    </row>
    <row r="5829" spans="1:14" x14ac:dyDescent="0.45">
      <c r="A5829">
        <v>5805</v>
      </c>
      <c r="B5829">
        <v>2.2793797670863279E-2</v>
      </c>
      <c r="C5829">
        <v>-2.2793797670863279E-2</v>
      </c>
      <c r="L5829">
        <v>5805</v>
      </c>
      <c r="M5829">
        <v>4.8366295137558116E-3</v>
      </c>
      <c r="N5829">
        <v>-4.8366295137558116E-3</v>
      </c>
    </row>
    <row r="5830" spans="1:14" x14ac:dyDescent="0.45">
      <c r="A5830">
        <v>5806</v>
      </c>
      <c r="B5830">
        <v>5.680770614837136E-3</v>
      </c>
      <c r="C5830">
        <v>-5.680770614837136E-3</v>
      </c>
      <c r="L5830">
        <v>5806</v>
      </c>
      <c r="M5830">
        <v>1.8413582878318478E-2</v>
      </c>
      <c r="N5830">
        <v>-1.8413582878318478E-2</v>
      </c>
    </row>
    <row r="5831" spans="1:14" x14ac:dyDescent="0.45">
      <c r="A5831">
        <v>5807</v>
      </c>
      <c r="B5831">
        <v>1.6749288114376981E-2</v>
      </c>
      <c r="C5831">
        <v>-1.6749288114376981E-2</v>
      </c>
      <c r="L5831">
        <v>5807</v>
      </c>
      <c r="M5831">
        <v>9.228552219555243E-3</v>
      </c>
      <c r="N5831">
        <v>-9.228552219555243E-3</v>
      </c>
    </row>
    <row r="5832" spans="1:14" x14ac:dyDescent="0.45">
      <c r="A5832">
        <v>5808</v>
      </c>
      <c r="B5832">
        <v>1.5231619048246223E-2</v>
      </c>
      <c r="C5832">
        <v>-1.5231619048246223E-2</v>
      </c>
      <c r="L5832">
        <v>5808</v>
      </c>
      <c r="M5832">
        <v>1.0410992948039707E-2</v>
      </c>
      <c r="N5832">
        <v>-1.0410992948039707E-2</v>
      </c>
    </row>
    <row r="5833" spans="1:14" x14ac:dyDescent="0.45">
      <c r="A5833">
        <v>5809</v>
      </c>
      <c r="B5833">
        <v>1.9127646575469752E-3</v>
      </c>
      <c r="C5833">
        <v>-1.9127646575469752E-3</v>
      </c>
      <c r="L5833">
        <v>5809</v>
      </c>
      <c r="M5833">
        <v>2.071511929626145E-2</v>
      </c>
      <c r="N5833">
        <v>-2.071511929626145E-2</v>
      </c>
    </row>
    <row r="5834" spans="1:14" x14ac:dyDescent="0.45">
      <c r="A5834">
        <v>5810</v>
      </c>
      <c r="B5834">
        <v>1.4525117931254317E-2</v>
      </c>
      <c r="C5834">
        <v>-1.4525117931254317E-2</v>
      </c>
      <c r="L5834">
        <v>5810</v>
      </c>
      <c r="M5834">
        <v>9.5875074407023135E-3</v>
      </c>
      <c r="N5834">
        <v>-9.5875074407023135E-3</v>
      </c>
    </row>
    <row r="5835" spans="1:14" x14ac:dyDescent="0.45">
      <c r="A5835">
        <v>5811</v>
      </c>
      <c r="B5835">
        <v>1.413261731070326E-2</v>
      </c>
      <c r="C5835">
        <v>-1.413261731070326E-2</v>
      </c>
      <c r="L5835">
        <v>5811</v>
      </c>
      <c r="M5835">
        <v>9.228552219555243E-3</v>
      </c>
      <c r="N5835">
        <v>-9.228552219555243E-3</v>
      </c>
    </row>
    <row r="5836" spans="1:14" x14ac:dyDescent="0.45">
      <c r="A5836">
        <v>5812</v>
      </c>
      <c r="B5836">
        <v>1.243178128831534E-2</v>
      </c>
      <c r="C5836">
        <v>-1.243178128831534E-2</v>
      </c>
      <c r="L5836">
        <v>5812</v>
      </c>
      <c r="M5836">
        <v>1.0389877935031055E-2</v>
      </c>
      <c r="N5836">
        <v>-1.0389877935031055E-2</v>
      </c>
    </row>
    <row r="5837" spans="1:14" x14ac:dyDescent="0.45">
      <c r="A5837">
        <v>5813</v>
      </c>
      <c r="B5837">
        <v>1.4080283894629786E-2</v>
      </c>
      <c r="C5837">
        <v>-1.4080283894629786E-2</v>
      </c>
      <c r="L5837">
        <v>5813</v>
      </c>
      <c r="M5837">
        <v>9.0385171024773836E-3</v>
      </c>
      <c r="N5837">
        <v>-9.0385171024773836E-3</v>
      </c>
    </row>
    <row r="5838" spans="1:14" x14ac:dyDescent="0.45">
      <c r="A5838">
        <v>5814</v>
      </c>
      <c r="B5838">
        <v>6.8059390604168369E-3</v>
      </c>
      <c r="C5838">
        <v>-6.8059390604168369E-3</v>
      </c>
      <c r="L5838">
        <v>5814</v>
      </c>
      <c r="M5838">
        <v>1.4887375705873743E-2</v>
      </c>
      <c r="N5838">
        <v>-1.4887375705873743E-2</v>
      </c>
    </row>
    <row r="5839" spans="1:14" x14ac:dyDescent="0.45">
      <c r="A5839">
        <v>5815</v>
      </c>
      <c r="B5839">
        <v>1.9758459538601763E-2</v>
      </c>
      <c r="C5839">
        <v>-1.9758459538601763E-2</v>
      </c>
      <c r="L5839">
        <v>5815</v>
      </c>
      <c r="M5839">
        <v>4.2876391755308826E-3</v>
      </c>
      <c r="N5839">
        <v>-4.2876391755308826E-3</v>
      </c>
    </row>
    <row r="5840" spans="1:14" x14ac:dyDescent="0.45">
      <c r="A5840">
        <v>5816</v>
      </c>
      <c r="B5840">
        <v>1.0338444645376362E-2</v>
      </c>
      <c r="C5840">
        <v>-1.0338444645376362E-2</v>
      </c>
      <c r="L5840">
        <v>5816</v>
      </c>
      <c r="M5840">
        <v>1.1445628585463611E-2</v>
      </c>
      <c r="N5840">
        <v>-1.1445628585463611E-2</v>
      </c>
    </row>
    <row r="5841" spans="1:14" x14ac:dyDescent="0.45">
      <c r="A5841">
        <v>5817</v>
      </c>
      <c r="B5841">
        <v>2.1982629721724427E-2</v>
      </c>
      <c r="C5841">
        <v>-2.1982629721724427E-2</v>
      </c>
      <c r="L5841">
        <v>5817</v>
      </c>
      <c r="M5841">
        <v>1.5004574583889355E-3</v>
      </c>
      <c r="N5841">
        <v>-1.5004574583889355E-3</v>
      </c>
    </row>
    <row r="5842" spans="1:14" x14ac:dyDescent="0.45">
      <c r="A5842">
        <v>5818</v>
      </c>
      <c r="B5842">
        <v>7.957274214033274E-3</v>
      </c>
      <c r="C5842">
        <v>-7.957274214033274E-3</v>
      </c>
      <c r="L5842">
        <v>5818</v>
      </c>
      <c r="M5842">
        <v>1.237468915784426E-2</v>
      </c>
      <c r="N5842">
        <v>-1.237468915784426E-2</v>
      </c>
    </row>
    <row r="5843" spans="1:14" x14ac:dyDescent="0.45">
      <c r="A5843">
        <v>5819</v>
      </c>
      <c r="B5843">
        <v>1.3216782529417458E-2</v>
      </c>
      <c r="C5843">
        <v>-1.3216782529417458E-2</v>
      </c>
      <c r="L5843">
        <v>5819</v>
      </c>
      <c r="M5843">
        <v>7.8349613609842699E-3</v>
      </c>
      <c r="N5843">
        <v>-7.8349613609842699E-3</v>
      </c>
    </row>
    <row r="5844" spans="1:14" x14ac:dyDescent="0.45">
      <c r="A5844">
        <v>5820</v>
      </c>
      <c r="B5844">
        <v>1.0573945017706997E-2</v>
      </c>
      <c r="C5844">
        <v>-1.0573945017706997E-2</v>
      </c>
      <c r="L5844">
        <v>5820</v>
      </c>
      <c r="M5844">
        <v>9.6719674927369173E-3</v>
      </c>
      <c r="N5844">
        <v>-9.6719674927369173E-3</v>
      </c>
    </row>
    <row r="5845" spans="1:14" x14ac:dyDescent="0.45">
      <c r="A5845">
        <v>5821</v>
      </c>
      <c r="B5845">
        <v>-2.1692417961840307E-3</v>
      </c>
      <c r="C5845">
        <v>2.1692417961840307E-3</v>
      </c>
      <c r="L5845">
        <v>5821</v>
      </c>
      <c r="M5845">
        <v>1.9849403762906753E-2</v>
      </c>
      <c r="N5845">
        <v>-1.9849403762906753E-2</v>
      </c>
    </row>
    <row r="5846" spans="1:14" x14ac:dyDescent="0.45">
      <c r="A5846">
        <v>5822</v>
      </c>
      <c r="B5846">
        <v>3.0379331031266769E-3</v>
      </c>
      <c r="C5846">
        <v>-3.0379331031266769E-3</v>
      </c>
      <c r="L5846">
        <v>5822</v>
      </c>
      <c r="M5846">
        <v>1.5520826096133276E-2</v>
      </c>
      <c r="N5846">
        <v>-1.5520826096133276E-2</v>
      </c>
    </row>
    <row r="5847" spans="1:14" x14ac:dyDescent="0.45">
      <c r="A5847">
        <v>5823</v>
      </c>
      <c r="B5847">
        <v>1.3269115945490932E-2</v>
      </c>
      <c r="C5847">
        <v>-1.3269115945490932E-2</v>
      </c>
      <c r="L5847">
        <v>5823</v>
      </c>
      <c r="M5847">
        <v>6.6947506585171099E-3</v>
      </c>
      <c r="N5847">
        <v>-6.6947506585171099E-3</v>
      </c>
    </row>
    <row r="5848" spans="1:14" x14ac:dyDescent="0.45">
      <c r="A5848">
        <v>5824</v>
      </c>
      <c r="B5848">
        <v>2.4232966612883829E-2</v>
      </c>
      <c r="C5848">
        <v>-2.4232966612883829E-2</v>
      </c>
      <c r="L5848">
        <v>5824</v>
      </c>
      <c r="M5848">
        <v>-2.3424749091855669E-3</v>
      </c>
      <c r="N5848">
        <v>2.3424749091855669E-3</v>
      </c>
    </row>
    <row r="5849" spans="1:14" x14ac:dyDescent="0.45">
      <c r="A5849">
        <v>5825</v>
      </c>
      <c r="B5849">
        <v>1.5100785508062537E-2</v>
      </c>
      <c r="C5849">
        <v>-1.5100785508062537E-2</v>
      </c>
      <c r="L5849">
        <v>5825</v>
      </c>
      <c r="M5849">
        <v>3.5697287332367442E-3</v>
      </c>
      <c r="N5849">
        <v>-3.5697287332367442E-3</v>
      </c>
    </row>
    <row r="5850" spans="1:14" x14ac:dyDescent="0.45">
      <c r="A5850">
        <v>5826</v>
      </c>
      <c r="B5850">
        <v>1.7298788983148464E-2</v>
      </c>
      <c r="C5850">
        <v>-1.7298788983148464E-2</v>
      </c>
      <c r="L5850">
        <v>5826</v>
      </c>
      <c r="M5850">
        <v>1.5426874844062383E-3</v>
      </c>
      <c r="N5850">
        <v>-1.5426874844062383E-3</v>
      </c>
    </row>
    <row r="5851" spans="1:14" x14ac:dyDescent="0.45">
      <c r="A5851">
        <v>5827</v>
      </c>
      <c r="B5851">
        <v>2.2846131086936755E-2</v>
      </c>
      <c r="C5851">
        <v>-2.2846131086936755E-2</v>
      </c>
      <c r="L5851">
        <v>5827</v>
      </c>
      <c r="M5851">
        <v>-3.3982255596181231E-3</v>
      </c>
      <c r="N5851">
        <v>3.3982255596181231E-3</v>
      </c>
    </row>
    <row r="5852" spans="1:14" x14ac:dyDescent="0.45">
      <c r="A5852">
        <v>5828</v>
      </c>
      <c r="B5852">
        <v>5.0266029139187061E-3</v>
      </c>
      <c r="C5852">
        <v>-5.0266029139187061E-3</v>
      </c>
      <c r="L5852">
        <v>5828</v>
      </c>
      <c r="M5852">
        <v>9.1440921675206392E-3</v>
      </c>
      <c r="N5852">
        <v>-9.1440921675206392E-3</v>
      </c>
    </row>
    <row r="5853" spans="1:14" x14ac:dyDescent="0.45">
      <c r="A5853">
        <v>5829</v>
      </c>
      <c r="B5853">
        <v>-2.2477419202942429E-3</v>
      </c>
      <c r="C5853">
        <v>2.2477419202942429E-3</v>
      </c>
      <c r="L5853">
        <v>5829</v>
      </c>
      <c r="M5853">
        <v>1.4950720744899695E-2</v>
      </c>
      <c r="N5853">
        <v>-1.4950720744899695E-2</v>
      </c>
    </row>
    <row r="5854" spans="1:14" x14ac:dyDescent="0.45">
      <c r="A5854">
        <v>5830</v>
      </c>
      <c r="B5854">
        <v>-4.8644127239679657E-3</v>
      </c>
      <c r="C5854">
        <v>4.8644127239679657E-3</v>
      </c>
      <c r="L5854">
        <v>5830</v>
      </c>
      <c r="M5854">
        <v>1.6492116694531225E-2</v>
      </c>
      <c r="N5854">
        <v>-1.6492116694531225E-2</v>
      </c>
    </row>
    <row r="5855" spans="1:14" x14ac:dyDescent="0.45">
      <c r="A5855">
        <v>5831</v>
      </c>
      <c r="B5855">
        <v>5.680770614837136E-3</v>
      </c>
      <c r="C5855">
        <v>-5.680770614837136E-3</v>
      </c>
      <c r="L5855">
        <v>5831</v>
      </c>
      <c r="M5855">
        <v>7.5815812048804568E-3</v>
      </c>
      <c r="N5855">
        <v>-7.5815812048804568E-3</v>
      </c>
    </row>
    <row r="5856" spans="1:14" x14ac:dyDescent="0.45">
      <c r="A5856">
        <v>5832</v>
      </c>
      <c r="B5856">
        <v>1.0155277689119202E-2</v>
      </c>
      <c r="C5856">
        <v>-1.0155277689119202E-2</v>
      </c>
      <c r="L5856">
        <v>5832</v>
      </c>
      <c r="M5856">
        <v>3.8653389153578605E-3</v>
      </c>
      <c r="N5856">
        <v>-3.8653389153578605E-3</v>
      </c>
    </row>
    <row r="5857" spans="1:14" x14ac:dyDescent="0.45">
      <c r="A5857">
        <v>5833</v>
      </c>
      <c r="B5857">
        <v>-2.9280763292494107E-3</v>
      </c>
      <c r="C5857">
        <v>2.9280763292494107E-3</v>
      </c>
      <c r="L5857">
        <v>5833</v>
      </c>
      <c r="M5857">
        <v>1.3789395029423885E-2</v>
      </c>
      <c r="N5857">
        <v>-1.3789395029423885E-2</v>
      </c>
    </row>
    <row r="5858" spans="1:14" x14ac:dyDescent="0.45">
      <c r="A5858">
        <v>5834</v>
      </c>
      <c r="B5858">
        <v>1.7819311173632897E-3</v>
      </c>
      <c r="C5858">
        <v>-1.7819311173632897E-3</v>
      </c>
      <c r="L5858">
        <v>5834</v>
      </c>
      <c r="M5858">
        <v>9.165207180529291E-3</v>
      </c>
      <c r="N5858">
        <v>-9.165207180529291E-3</v>
      </c>
    </row>
    <row r="5859" spans="1:14" x14ac:dyDescent="0.45">
      <c r="A5859">
        <v>5835</v>
      </c>
      <c r="B5859">
        <v>-1.4889073872288629E-3</v>
      </c>
      <c r="C5859">
        <v>1.4889073872288629E-3</v>
      </c>
      <c r="L5859">
        <v>5835</v>
      </c>
      <c r="M5859">
        <v>1.1445628585463611E-2</v>
      </c>
      <c r="N5859">
        <v>-1.1445628585463611E-2</v>
      </c>
    </row>
    <row r="5860" spans="1:14" x14ac:dyDescent="0.45">
      <c r="A5860">
        <v>5836</v>
      </c>
      <c r="B5860">
        <v>-1.2949925507319765E-2</v>
      </c>
      <c r="C5860">
        <v>1.2949925507319765E-2</v>
      </c>
      <c r="L5860">
        <v>5836</v>
      </c>
      <c r="M5860">
        <v>2.0546199192192239E-2</v>
      </c>
      <c r="N5860">
        <v>-2.0546199192192239E-2</v>
      </c>
    </row>
    <row r="5861" spans="1:14" x14ac:dyDescent="0.45">
      <c r="A5861">
        <v>5837</v>
      </c>
      <c r="B5861">
        <v>1.6566121158119819E-2</v>
      </c>
      <c r="C5861">
        <v>-1.6566121158119819E-2</v>
      </c>
      <c r="L5861">
        <v>5837</v>
      </c>
      <c r="M5861">
        <v>-3.7571807807651918E-3</v>
      </c>
      <c r="N5861">
        <v>3.7571807807651918E-3</v>
      </c>
    </row>
    <row r="5862" spans="1:14" x14ac:dyDescent="0.45">
      <c r="A5862">
        <v>5838</v>
      </c>
      <c r="B5862">
        <v>3.7706009281553189E-3</v>
      </c>
      <c r="C5862">
        <v>-3.7706009281553189E-3</v>
      </c>
      <c r="L5862">
        <v>5838</v>
      </c>
      <c r="M5862">
        <v>6.5047155414392497E-3</v>
      </c>
      <c r="N5862">
        <v>-6.5047155414392497E-3</v>
      </c>
    </row>
    <row r="5863" spans="1:14" x14ac:dyDescent="0.45">
      <c r="A5863">
        <v>5839</v>
      </c>
      <c r="B5863">
        <v>1.0286111229302888E-2</v>
      </c>
      <c r="C5863">
        <v>-1.0286111229302888E-2</v>
      </c>
      <c r="L5863">
        <v>5839</v>
      </c>
      <c r="M5863">
        <v>6.1362691202558953E-4</v>
      </c>
      <c r="N5863">
        <v>-6.1362691202558953E-4</v>
      </c>
    </row>
    <row r="5864" spans="1:14" x14ac:dyDescent="0.45">
      <c r="A5864">
        <v>5840</v>
      </c>
      <c r="B5864">
        <v>-1.0207186128179113E-4</v>
      </c>
      <c r="C5864">
        <v>1.0207186128179113E-4</v>
      </c>
      <c r="L5864">
        <v>5840</v>
      </c>
      <c r="M5864">
        <v>7.8349613609842699E-3</v>
      </c>
      <c r="N5864">
        <v>-7.8349613609842699E-3</v>
      </c>
    </row>
    <row r="5865" spans="1:14" x14ac:dyDescent="0.45">
      <c r="A5865">
        <v>5841</v>
      </c>
      <c r="B5865">
        <v>-2.5094090006616155E-3</v>
      </c>
      <c r="C5865">
        <v>2.5094090006616155E-3</v>
      </c>
      <c r="L5865">
        <v>5841</v>
      </c>
      <c r="M5865">
        <v>9.4608173626504061E-3</v>
      </c>
      <c r="N5865">
        <v>-9.4608173626504061E-3</v>
      </c>
    </row>
    <row r="5866" spans="1:14" x14ac:dyDescent="0.45">
      <c r="A5866">
        <v>5842</v>
      </c>
      <c r="B5866">
        <v>7.8526073818863257E-3</v>
      </c>
      <c r="C5866">
        <v>-7.8526073818863257E-3</v>
      </c>
      <c r="L5866">
        <v>5842</v>
      </c>
      <c r="M5866">
        <v>1.2798161282661247E-4</v>
      </c>
      <c r="N5866">
        <v>-1.2798161282661247E-4</v>
      </c>
    </row>
    <row r="5867" spans="1:14" x14ac:dyDescent="0.45">
      <c r="A5867">
        <v>5843</v>
      </c>
      <c r="B5867">
        <v>4.5556021692574351E-3</v>
      </c>
      <c r="C5867">
        <v>-4.5556021692574351E-3</v>
      </c>
      <c r="L5867">
        <v>5843</v>
      </c>
      <c r="M5867">
        <v>2.5773231218301426E-3</v>
      </c>
      <c r="N5867">
        <v>-2.5773231218301426E-3</v>
      </c>
    </row>
    <row r="5868" spans="1:14" x14ac:dyDescent="0.45">
      <c r="A5868">
        <v>5844</v>
      </c>
      <c r="B5868">
        <v>3.0902665192001511E-3</v>
      </c>
      <c r="C5868">
        <v>-3.0902665192001511E-3</v>
      </c>
      <c r="L5868">
        <v>5844</v>
      </c>
      <c r="M5868">
        <v>3.3585786031502338E-3</v>
      </c>
      <c r="N5868">
        <v>-3.3585786031502338E-3</v>
      </c>
    </row>
    <row r="5869" spans="1:14" x14ac:dyDescent="0.45">
      <c r="A5869">
        <v>5845</v>
      </c>
      <c r="B5869">
        <v>6.465771855939253E-3</v>
      </c>
      <c r="C5869">
        <v>-6.465771855939253E-3</v>
      </c>
      <c r="L5869">
        <v>5845</v>
      </c>
      <c r="M5869">
        <v>3.3913174291312371E-4</v>
      </c>
      <c r="N5869">
        <v>-3.3913174291312371E-4</v>
      </c>
    </row>
    <row r="5870" spans="1:14" x14ac:dyDescent="0.45">
      <c r="A5870">
        <v>5846</v>
      </c>
      <c r="B5870">
        <v>6.2041047755718804E-3</v>
      </c>
      <c r="C5870">
        <v>-6.2041047755718804E-3</v>
      </c>
      <c r="L5870">
        <v>5846</v>
      </c>
      <c r="M5870">
        <v>5.5028187299963494E-4</v>
      </c>
      <c r="N5870">
        <v>-5.5028187299963494E-4</v>
      </c>
    </row>
    <row r="5871" spans="1:14" x14ac:dyDescent="0.45">
      <c r="A5871">
        <v>5847</v>
      </c>
      <c r="B5871">
        <v>4.581768877294173E-3</v>
      </c>
      <c r="C5871">
        <v>-4.581768877294173E-3</v>
      </c>
      <c r="L5871">
        <v>5847</v>
      </c>
      <c r="M5871">
        <v>1.6693775624581448E-3</v>
      </c>
      <c r="N5871">
        <v>-1.6693775624581448E-3</v>
      </c>
    </row>
    <row r="5872" spans="1:14" x14ac:dyDescent="0.45">
      <c r="A5872">
        <v>5848</v>
      </c>
      <c r="B5872">
        <v>-7.0390614612674679E-4</v>
      </c>
      <c r="C5872">
        <v>7.0390614612674679E-4</v>
      </c>
      <c r="L5872">
        <v>5848</v>
      </c>
      <c r="M5872">
        <v>5.9346101902056697E-3</v>
      </c>
      <c r="N5872">
        <v>-5.9346101902056697E-3</v>
      </c>
    </row>
    <row r="5873" spans="1:14" x14ac:dyDescent="0.45">
      <c r="A5873">
        <v>5849</v>
      </c>
      <c r="B5873">
        <v>6.099437943424932E-3</v>
      </c>
      <c r="C5873">
        <v>-6.099437943424932E-3</v>
      </c>
      <c r="L5873">
        <v>5849</v>
      </c>
      <c r="M5873">
        <v>-2.5208862132910723E-4</v>
      </c>
      <c r="N5873">
        <v>2.5208862132910723E-4</v>
      </c>
    </row>
    <row r="5874" spans="1:14" x14ac:dyDescent="0.45">
      <c r="A5874">
        <v>5850</v>
      </c>
      <c r="B5874">
        <v>8.8207755792456023E-3</v>
      </c>
      <c r="C5874">
        <v>-8.8207755792456023E-3</v>
      </c>
      <c r="L5874">
        <v>5850</v>
      </c>
      <c r="M5874">
        <v>-3.1870754295316118E-3</v>
      </c>
      <c r="N5874">
        <v>3.1870754295316118E-3</v>
      </c>
    </row>
    <row r="5875" spans="1:14" x14ac:dyDescent="0.45">
      <c r="A5875">
        <v>5851</v>
      </c>
      <c r="B5875">
        <v>4.8434359576615448E-3</v>
      </c>
      <c r="C5875">
        <v>-4.8434359576615448E-3</v>
      </c>
      <c r="L5875">
        <v>5851</v>
      </c>
      <c r="M5875">
        <v>-4.2100872539831569E-4</v>
      </c>
      <c r="N5875">
        <v>4.2100872539831569E-4</v>
      </c>
    </row>
    <row r="5876" spans="1:14" x14ac:dyDescent="0.45">
      <c r="A5876">
        <v>5852</v>
      </c>
      <c r="B5876">
        <v>4.9976242356316539E-4</v>
      </c>
      <c r="C5876">
        <v>-4.9976242356316539E-4</v>
      </c>
      <c r="L5876">
        <v>5852</v>
      </c>
      <c r="M5876">
        <v>2.9573933559858623E-3</v>
      </c>
      <c r="N5876">
        <v>-2.9573933559858623E-3</v>
      </c>
    </row>
    <row r="5877" spans="1:14" x14ac:dyDescent="0.45">
      <c r="A5877">
        <v>5853</v>
      </c>
      <c r="B5877">
        <v>9.3964431560538218E-3</v>
      </c>
      <c r="C5877">
        <v>-9.3964431560538218E-3</v>
      </c>
      <c r="L5877">
        <v>5853</v>
      </c>
      <c r="M5877">
        <v>-4.3906311710247255E-3</v>
      </c>
      <c r="N5877">
        <v>4.3906311710247255E-3</v>
      </c>
    </row>
    <row r="5878" spans="1:14" x14ac:dyDescent="0.45">
      <c r="A5878">
        <v>5854</v>
      </c>
      <c r="B5878">
        <v>3.1425999352736253E-3</v>
      </c>
      <c r="C5878">
        <v>-3.1425999352736253E-3</v>
      </c>
      <c r="L5878">
        <v>5854</v>
      </c>
      <c r="M5878">
        <v>-4.6323875141561759E-4</v>
      </c>
      <c r="N5878">
        <v>4.6323875141561759E-4</v>
      </c>
    </row>
    <row r="5879" spans="1:14" x14ac:dyDescent="0.45">
      <c r="A5879">
        <v>5855</v>
      </c>
      <c r="B5879">
        <v>3.3257668915307867E-3</v>
      </c>
      <c r="C5879">
        <v>-3.3257668915307867E-3</v>
      </c>
      <c r="L5879">
        <v>5855</v>
      </c>
      <c r="M5879">
        <v>-6.7438888150212883E-4</v>
      </c>
      <c r="N5879">
        <v>6.7438888150212883E-4</v>
      </c>
    </row>
    <row r="5880" spans="1:14" x14ac:dyDescent="0.45">
      <c r="A5880">
        <v>5856</v>
      </c>
      <c r="B5880">
        <v>5.4452702425065013E-3</v>
      </c>
      <c r="C5880">
        <v>-5.4452702425065013E-3</v>
      </c>
      <c r="L5880">
        <v>5856</v>
      </c>
      <c r="M5880">
        <v>-2.4058199482115223E-3</v>
      </c>
      <c r="N5880">
        <v>2.4058199482115223E-3</v>
      </c>
    </row>
    <row r="5881" spans="1:14" x14ac:dyDescent="0.45">
      <c r="A5881">
        <v>5857</v>
      </c>
      <c r="B5881">
        <v>-5.1522465123720763E-3</v>
      </c>
      <c r="C5881">
        <v>5.1522465123720763E-3</v>
      </c>
      <c r="L5881">
        <v>5857</v>
      </c>
      <c r="M5881">
        <v>6.0401852552489253E-3</v>
      </c>
      <c r="N5881">
        <v>-6.0401852552489253E-3</v>
      </c>
    </row>
    <row r="5882" spans="1:14" x14ac:dyDescent="0.45">
      <c r="A5882">
        <v>5858</v>
      </c>
      <c r="B5882">
        <v>1.595952190855815E-4</v>
      </c>
      <c r="C5882">
        <v>-1.595952190855815E-4</v>
      </c>
      <c r="L5882">
        <v>5858</v>
      </c>
      <c r="M5882">
        <v>1.3526523673283771E-3</v>
      </c>
      <c r="N5882">
        <v>-1.3526523673283771E-3</v>
      </c>
    </row>
    <row r="5883" spans="1:14" x14ac:dyDescent="0.45">
      <c r="A5883">
        <v>5859</v>
      </c>
      <c r="B5883">
        <v>8.4282749586945451E-3</v>
      </c>
      <c r="C5883">
        <v>-8.4282749586945451E-3</v>
      </c>
      <c r="L5883">
        <v>5859</v>
      </c>
      <c r="M5883">
        <v>-5.4041517954399798E-3</v>
      </c>
      <c r="N5883">
        <v>5.4041517954399798E-3</v>
      </c>
    </row>
    <row r="5884" spans="1:14" x14ac:dyDescent="0.45">
      <c r="A5884">
        <v>5860</v>
      </c>
      <c r="B5884">
        <v>-2.2474607232692116E-2</v>
      </c>
      <c r="C5884">
        <v>2.2474607232692116E-2</v>
      </c>
      <c r="L5884">
        <v>5860</v>
      </c>
      <c r="M5884">
        <v>1.8920343190526104E-2</v>
      </c>
      <c r="N5884">
        <v>-1.8920343190526104E-2</v>
      </c>
    </row>
    <row r="5885" spans="1:14" x14ac:dyDescent="0.45">
      <c r="A5885">
        <v>5861</v>
      </c>
      <c r="B5885">
        <v>-1.5671263143140442E-2</v>
      </c>
      <c r="C5885">
        <v>1.5671263143140442E-2</v>
      </c>
      <c r="L5885">
        <v>5861</v>
      </c>
      <c r="M5885">
        <v>1.3388209782259512E-2</v>
      </c>
      <c r="N5885">
        <v>-1.3388209782259512E-2</v>
      </c>
    </row>
    <row r="5886" spans="1:14" x14ac:dyDescent="0.45">
      <c r="A5886">
        <v>5862</v>
      </c>
      <c r="B5886">
        <v>-9.1819195500296071E-3</v>
      </c>
      <c r="C5886">
        <v>9.1819195500296071E-3</v>
      </c>
      <c r="L5886">
        <v>5862</v>
      </c>
      <c r="M5886">
        <v>6.7580956975430628E-3</v>
      </c>
      <c r="N5886">
        <v>-6.7580956975430628E-3</v>
      </c>
    </row>
    <row r="5887" spans="1:14" x14ac:dyDescent="0.45">
      <c r="A5887">
        <v>5863</v>
      </c>
      <c r="B5887">
        <v>-1.0702400586410678E-3</v>
      </c>
      <c r="C5887">
        <v>1.0702400586410678E-3</v>
      </c>
      <c r="L5887">
        <v>5863</v>
      </c>
      <c r="M5887">
        <v>-5.4769880345022313E-4</v>
      </c>
      <c r="N5887">
        <v>5.4769880345022313E-4</v>
      </c>
    </row>
    <row r="5888" spans="1:14" x14ac:dyDescent="0.45">
      <c r="A5888">
        <v>5864</v>
      </c>
      <c r="B5888">
        <v>-1.1327589609042057E-2</v>
      </c>
      <c r="C5888">
        <v>1.1327589609042057E-2</v>
      </c>
      <c r="L5888">
        <v>5864</v>
      </c>
      <c r="M5888">
        <v>6.2935654113527384E-3</v>
      </c>
      <c r="N5888">
        <v>-6.2935654113527384E-3</v>
      </c>
    </row>
    <row r="5889" spans="1:14" x14ac:dyDescent="0.45">
      <c r="A5889">
        <v>5865</v>
      </c>
      <c r="B5889">
        <v>1.7819311173632897E-3</v>
      </c>
      <c r="C5889">
        <v>-1.7819311173632897E-3</v>
      </c>
      <c r="L5889">
        <v>5865</v>
      </c>
      <c r="M5889">
        <v>-5.7208769905697449E-3</v>
      </c>
      <c r="N5889">
        <v>5.7208769905697449E-3</v>
      </c>
    </row>
    <row r="5890" spans="1:14" x14ac:dyDescent="0.45">
      <c r="A5890">
        <v>5866</v>
      </c>
      <c r="B5890">
        <v>-8.2137513526703305E-3</v>
      </c>
      <c r="C5890">
        <v>8.2137513526703305E-3</v>
      </c>
      <c r="L5890">
        <v>5866</v>
      </c>
      <c r="M5890">
        <v>1.5215724713975864E-3</v>
      </c>
      <c r="N5890">
        <v>-1.5215724713975864E-3</v>
      </c>
    </row>
    <row r="5891" spans="1:14" x14ac:dyDescent="0.45">
      <c r="A5891">
        <v>5867</v>
      </c>
      <c r="B5891">
        <v>-9.1295861339561312E-3</v>
      </c>
      <c r="C5891">
        <v>9.1295861339561312E-3</v>
      </c>
      <c r="L5891">
        <v>5867</v>
      </c>
      <c r="M5891">
        <v>1.5004574583889355E-3</v>
      </c>
      <c r="N5891">
        <v>-1.5004574583889355E-3</v>
      </c>
    </row>
    <row r="5892" spans="1:14" x14ac:dyDescent="0.45">
      <c r="A5892">
        <v>5868</v>
      </c>
      <c r="B5892">
        <v>-1.4365739711553888E-3</v>
      </c>
      <c r="C5892">
        <v>1.4365739711553888E-3</v>
      </c>
      <c r="L5892">
        <v>5868</v>
      </c>
      <c r="M5892">
        <v>-6.1431772507427674E-3</v>
      </c>
      <c r="N5892">
        <v>6.1431772507427674E-3</v>
      </c>
    </row>
    <row r="5893" spans="1:14" x14ac:dyDescent="0.45">
      <c r="A5893">
        <v>5869</v>
      </c>
      <c r="B5893">
        <v>5.5209583963663957E-4</v>
      </c>
      <c r="C5893">
        <v>-5.5209583963663957E-4</v>
      </c>
      <c r="L5893">
        <v>5869</v>
      </c>
      <c r="M5893">
        <v>-7.7901482654175553E-3</v>
      </c>
      <c r="N5893">
        <v>7.7901482654175553E-3</v>
      </c>
    </row>
    <row r="5894" spans="1:14" x14ac:dyDescent="0.45">
      <c r="A5894">
        <v>5870</v>
      </c>
      <c r="B5894">
        <v>-2.4306276795263725E-2</v>
      </c>
      <c r="C5894">
        <v>2.4306276795263725E-2</v>
      </c>
      <c r="L5894">
        <v>5870</v>
      </c>
      <c r="M5894">
        <v>1.1445628585463611E-2</v>
      </c>
      <c r="N5894">
        <v>-1.1445628585463611E-2</v>
      </c>
    </row>
    <row r="5895" spans="1:14" x14ac:dyDescent="0.45">
      <c r="A5895">
        <v>5871</v>
      </c>
      <c r="B5895">
        <v>1.9650980736204502E-3</v>
      </c>
      <c r="C5895">
        <v>-1.9650980736204502E-3</v>
      </c>
      <c r="L5895">
        <v>5871</v>
      </c>
      <c r="M5895">
        <v>-9.9438795922999687E-3</v>
      </c>
      <c r="N5895">
        <v>9.9438795922999687E-3</v>
      </c>
    </row>
    <row r="5896" spans="1:14" x14ac:dyDescent="0.45">
      <c r="A5896">
        <v>5872</v>
      </c>
      <c r="B5896">
        <v>-4.2364117310862703E-3</v>
      </c>
      <c r="C5896">
        <v>4.2364117310862703E-3</v>
      </c>
      <c r="L5896">
        <v>5872</v>
      </c>
      <c r="M5896">
        <v>-6.1009472247254672E-3</v>
      </c>
      <c r="N5896">
        <v>6.1009472247254672E-3</v>
      </c>
    </row>
    <row r="5897" spans="1:14" x14ac:dyDescent="0.45">
      <c r="A5897">
        <v>5873</v>
      </c>
      <c r="B5897">
        <v>-5.8849143374007165E-3</v>
      </c>
      <c r="C5897">
        <v>5.8849143374007165E-3</v>
      </c>
      <c r="L5897">
        <v>5873</v>
      </c>
      <c r="M5897">
        <v>-5.1718866523448167E-3</v>
      </c>
      <c r="N5897">
        <v>5.1718866523448167E-3</v>
      </c>
    </row>
    <row r="5898" spans="1:14" x14ac:dyDescent="0.45">
      <c r="A5898">
        <v>5874</v>
      </c>
      <c r="B5898">
        <v>5.4452702425065013E-3</v>
      </c>
      <c r="C5898">
        <v>-5.4452702425065013E-3</v>
      </c>
      <c r="L5898">
        <v>5874</v>
      </c>
      <c r="M5898">
        <v>-1.5898313260739583E-2</v>
      </c>
      <c r="N5898">
        <v>1.5898313260739583E-2</v>
      </c>
    </row>
    <row r="5899" spans="1:14" x14ac:dyDescent="0.45">
      <c r="A5899">
        <v>5875</v>
      </c>
      <c r="B5899">
        <v>-5.4690589790632425E-4</v>
      </c>
      <c r="C5899">
        <v>5.4690589790632425E-4</v>
      </c>
      <c r="L5899">
        <v>5875</v>
      </c>
      <c r="M5899">
        <v>-1.1379700476888244E-2</v>
      </c>
      <c r="N5899">
        <v>1.1379700476888244E-2</v>
      </c>
    </row>
    <row r="5900" spans="1:14" x14ac:dyDescent="0.45">
      <c r="A5900">
        <v>5876</v>
      </c>
      <c r="B5900">
        <v>-1.7424432581601833E-2</v>
      </c>
      <c r="C5900">
        <v>1.7424432581601833E-2</v>
      </c>
      <c r="L5900">
        <v>5876</v>
      </c>
      <c r="M5900">
        <v>2.1339078486484692E-3</v>
      </c>
      <c r="N5900">
        <v>-2.1339078486484692E-3</v>
      </c>
    </row>
    <row r="5901" spans="1:14" x14ac:dyDescent="0.45">
      <c r="A5901">
        <v>5877</v>
      </c>
      <c r="B5901">
        <v>-1.2374257930511548E-2</v>
      </c>
      <c r="C5901">
        <v>1.2374257930511548E-2</v>
      </c>
      <c r="L5901">
        <v>5877</v>
      </c>
      <c r="M5901">
        <v>-2.236899844142313E-3</v>
      </c>
      <c r="N5901">
        <v>2.236899844142313E-3</v>
      </c>
    </row>
    <row r="5902" spans="1:14" x14ac:dyDescent="0.45">
      <c r="A5902">
        <v>5878</v>
      </c>
      <c r="B5902">
        <v>-1.6953431836940563E-2</v>
      </c>
      <c r="C5902">
        <v>1.6953431836940563E-2</v>
      </c>
      <c r="L5902">
        <v>5878</v>
      </c>
      <c r="M5902">
        <v>1.3737673803370289E-3</v>
      </c>
      <c r="N5902">
        <v>-1.3737673803370289E-3</v>
      </c>
    </row>
    <row r="5903" spans="1:14" x14ac:dyDescent="0.45">
      <c r="A5903">
        <v>5879</v>
      </c>
      <c r="B5903">
        <v>-8.9202524696622345E-3</v>
      </c>
      <c r="C5903">
        <v>8.9202524696622345E-3</v>
      </c>
      <c r="L5903">
        <v>5879</v>
      </c>
      <c r="M5903">
        <v>-7.4945380832964386E-3</v>
      </c>
      <c r="N5903">
        <v>7.4945380832964386E-3</v>
      </c>
    </row>
    <row r="5904" spans="1:14" x14ac:dyDescent="0.45">
      <c r="A5904">
        <v>5880</v>
      </c>
      <c r="B5904">
        <v>-5.8587476293639786E-3</v>
      </c>
      <c r="C5904">
        <v>5.8587476293639786E-3</v>
      </c>
      <c r="L5904">
        <v>5880</v>
      </c>
      <c r="M5904">
        <v>-1.2498796166346755E-2</v>
      </c>
      <c r="N5904">
        <v>1.2498796166346755E-2</v>
      </c>
    </row>
    <row r="5905" spans="1:14" x14ac:dyDescent="0.45">
      <c r="A5905">
        <v>5881</v>
      </c>
      <c r="B5905">
        <v>-7.0362494910171554E-3</v>
      </c>
      <c r="C5905">
        <v>7.0362494910171554E-3</v>
      </c>
      <c r="L5905">
        <v>5881</v>
      </c>
      <c r="M5905">
        <v>-1.1696425672018011E-2</v>
      </c>
      <c r="N5905">
        <v>1.1696425672018011E-2</v>
      </c>
    </row>
    <row r="5906" spans="1:14" x14ac:dyDescent="0.45">
      <c r="A5906">
        <v>5882</v>
      </c>
      <c r="B5906">
        <v>-1.1589256689409433E-2</v>
      </c>
      <c r="C5906">
        <v>1.1589256689409433E-2</v>
      </c>
      <c r="L5906">
        <v>5882</v>
      </c>
      <c r="M5906">
        <v>-9.9438795922999687E-3</v>
      </c>
      <c r="N5906">
        <v>9.9438795922999687E-3</v>
      </c>
    </row>
    <row r="5907" spans="1:14" x14ac:dyDescent="0.45">
      <c r="A5907">
        <v>5883</v>
      </c>
      <c r="B5907">
        <v>-1.5017095442222008E-2</v>
      </c>
      <c r="C5907">
        <v>1.5017095442222008E-2</v>
      </c>
      <c r="L5907">
        <v>5883</v>
      </c>
      <c r="M5907">
        <v>-9.0570490459366201E-3</v>
      </c>
      <c r="N5907">
        <v>9.0570490459366201E-3</v>
      </c>
    </row>
    <row r="5908" spans="1:14" x14ac:dyDescent="0.45">
      <c r="A5908">
        <v>5884</v>
      </c>
      <c r="B5908">
        <v>-1.512176227436896E-2</v>
      </c>
      <c r="C5908">
        <v>1.512176227436896E-2</v>
      </c>
      <c r="L5908">
        <v>5884</v>
      </c>
      <c r="M5908">
        <v>-9.01481901991932E-3</v>
      </c>
      <c r="N5908">
        <v>9.01481901991932E-3</v>
      </c>
    </row>
    <row r="5909" spans="1:14" x14ac:dyDescent="0.45">
      <c r="A5909">
        <v>5885</v>
      </c>
      <c r="B5909">
        <v>-2.3521275554161607E-2</v>
      </c>
      <c r="C5909">
        <v>2.3521275554161607E-2</v>
      </c>
      <c r="L5909">
        <v>5885</v>
      </c>
      <c r="M5909">
        <v>-3.2926504945748674E-3</v>
      </c>
      <c r="N5909">
        <v>3.2926504945748674E-3</v>
      </c>
    </row>
    <row r="5910" spans="1:14" x14ac:dyDescent="0.45">
      <c r="A5910">
        <v>5886</v>
      </c>
      <c r="B5910">
        <v>-3.3255290943827856E-2</v>
      </c>
      <c r="C5910">
        <v>3.3255290943827856E-2</v>
      </c>
      <c r="L5910">
        <v>5886</v>
      </c>
      <c r="M5910">
        <v>4.0131440064184185E-3</v>
      </c>
      <c r="N5910">
        <v>-4.0131440064184185E-3</v>
      </c>
    </row>
    <row r="5911" spans="1:14" x14ac:dyDescent="0.45">
      <c r="A5911">
        <v>5887</v>
      </c>
      <c r="B5911">
        <v>-2.5094090006616155E-3</v>
      </c>
      <c r="C5911">
        <v>2.5094090006616155E-3</v>
      </c>
      <c r="L5911">
        <v>5887</v>
      </c>
      <c r="M5911">
        <v>-2.1768286877144591E-2</v>
      </c>
      <c r="N5911">
        <v>2.1768286877144591E-2</v>
      </c>
    </row>
    <row r="5912" spans="1:14" x14ac:dyDescent="0.45">
      <c r="A5912">
        <v>5888</v>
      </c>
      <c r="B5912">
        <v>-1.255742488676871E-2</v>
      </c>
      <c r="C5912">
        <v>1.255742488676871E-2</v>
      </c>
      <c r="L5912">
        <v>5888</v>
      </c>
      <c r="M5912">
        <v>-1.4990367701367587E-2</v>
      </c>
      <c r="N5912">
        <v>1.4990367701367587E-2</v>
      </c>
    </row>
    <row r="5913" spans="1:14" x14ac:dyDescent="0.45">
      <c r="A5913">
        <v>5889</v>
      </c>
      <c r="B5913">
        <v>-1.6403930968169077E-2</v>
      </c>
      <c r="C5913">
        <v>1.6403930968169077E-2</v>
      </c>
      <c r="L5913">
        <v>5889</v>
      </c>
      <c r="M5913">
        <v>-1.2203185984225637E-2</v>
      </c>
      <c r="N5913">
        <v>1.2203185984225637E-2</v>
      </c>
    </row>
    <row r="5914" spans="1:14" x14ac:dyDescent="0.45">
      <c r="A5914">
        <v>5890</v>
      </c>
      <c r="B5914">
        <v>-2.9696618650831591E-2</v>
      </c>
      <c r="C5914">
        <v>2.9696618650831591E-2</v>
      </c>
      <c r="L5914">
        <v>5890</v>
      </c>
      <c r="M5914">
        <v>-2.0890947530817537E-3</v>
      </c>
      <c r="N5914">
        <v>2.0890947530817537E-3</v>
      </c>
    </row>
    <row r="5915" spans="1:14" x14ac:dyDescent="0.45">
      <c r="A5915">
        <v>5891</v>
      </c>
      <c r="B5915">
        <v>-1.7764599786079416E-2</v>
      </c>
      <c r="C5915">
        <v>1.7764599786079416E-2</v>
      </c>
      <c r="L5915">
        <v>5891</v>
      </c>
      <c r="M5915">
        <v>-1.1780885724052618E-2</v>
      </c>
      <c r="N5915">
        <v>1.1780885724052618E-2</v>
      </c>
    </row>
    <row r="5916" spans="1:14" x14ac:dyDescent="0.45">
      <c r="A5916">
        <v>5892</v>
      </c>
      <c r="B5916">
        <v>-7.8735841481927474E-3</v>
      </c>
      <c r="C5916">
        <v>7.8735841481927474E-3</v>
      </c>
      <c r="L5916">
        <v>5892</v>
      </c>
      <c r="M5916">
        <v>-2.4386548490217329E-2</v>
      </c>
      <c r="N5916">
        <v>2.4386548490217329E-2</v>
      </c>
    </row>
    <row r="5917" spans="1:14" x14ac:dyDescent="0.45">
      <c r="A5917">
        <v>5893</v>
      </c>
      <c r="B5917">
        <v>-2.2840941145206441E-2</v>
      </c>
      <c r="C5917">
        <v>2.2840941145206441E-2</v>
      </c>
      <c r="L5917">
        <v>5893</v>
      </c>
      <c r="M5917">
        <v>-1.5454897987557906E-2</v>
      </c>
      <c r="N5917">
        <v>1.5454897987557906E-2</v>
      </c>
    </row>
    <row r="5918" spans="1:14" x14ac:dyDescent="0.45">
      <c r="A5918">
        <v>5894</v>
      </c>
      <c r="B5918">
        <v>-2.2605440772875803E-2</v>
      </c>
      <c r="C5918">
        <v>2.2605440772875803E-2</v>
      </c>
      <c r="L5918">
        <v>5894</v>
      </c>
      <c r="M5918">
        <v>-3.0974432548916474E-2</v>
      </c>
      <c r="N5918">
        <v>3.0974432548916474E-2</v>
      </c>
    </row>
    <row r="5919" spans="1:14" x14ac:dyDescent="0.45">
      <c r="A5919">
        <v>5895</v>
      </c>
      <c r="B5919">
        <v>3.7682654543766764E-2</v>
      </c>
      <c r="C5919">
        <v>0.96231734545623326</v>
      </c>
      <c r="L5919">
        <v>5895</v>
      </c>
      <c r="M5919">
        <v>3.4270957647815466E-2</v>
      </c>
      <c r="N5919">
        <v>0.96572904235218449</v>
      </c>
    </row>
    <row r="5920" spans="1:14" x14ac:dyDescent="0.45">
      <c r="A5920">
        <v>5896</v>
      </c>
      <c r="B5920">
        <v>4.6029834407485933E-2</v>
      </c>
      <c r="C5920">
        <v>-4.6029834407485933E-2</v>
      </c>
      <c r="L5920">
        <v>5896</v>
      </c>
      <c r="M5920">
        <v>2.6585092912666457E-2</v>
      </c>
      <c r="N5920">
        <v>-2.6585092912666457E-2</v>
      </c>
    </row>
    <row r="5921" spans="1:14" x14ac:dyDescent="0.45">
      <c r="A5921">
        <v>5897</v>
      </c>
      <c r="B5921">
        <v>4.7599836889690168E-2</v>
      </c>
      <c r="C5921">
        <v>-4.7599836889690168E-2</v>
      </c>
      <c r="L5921">
        <v>5897</v>
      </c>
      <c r="M5921">
        <v>2.394571628658507E-2</v>
      </c>
      <c r="N5921">
        <v>-2.394571628658507E-2</v>
      </c>
    </row>
    <row r="5922" spans="1:14" x14ac:dyDescent="0.45">
      <c r="A5922">
        <v>5898</v>
      </c>
      <c r="B5922">
        <v>2.8864473935386319E-2</v>
      </c>
      <c r="C5922">
        <v>-2.8864473935386319E-2</v>
      </c>
      <c r="L5922">
        <v>5898</v>
      </c>
      <c r="M5922">
        <v>3.5770123571429696E-2</v>
      </c>
      <c r="N5922">
        <v>-3.5770123571429696E-2</v>
      </c>
    </row>
    <row r="5923" spans="1:14" x14ac:dyDescent="0.45">
      <c r="A5923">
        <v>5899</v>
      </c>
      <c r="B5923">
        <v>4.0168491807256797E-2</v>
      </c>
      <c r="C5923">
        <v>-4.0168491807256797E-2</v>
      </c>
      <c r="L5923">
        <v>5899</v>
      </c>
      <c r="M5923">
        <v>2.6205022678510739E-2</v>
      </c>
      <c r="N5923">
        <v>-2.6205022678510739E-2</v>
      </c>
    </row>
    <row r="5924" spans="1:14" x14ac:dyDescent="0.45">
      <c r="A5924">
        <v>5900</v>
      </c>
      <c r="B5924">
        <v>3.6714486346407484E-2</v>
      </c>
      <c r="C5924">
        <v>-3.6714486346407484E-2</v>
      </c>
      <c r="L5924">
        <v>5900</v>
      </c>
      <c r="M5924">
        <v>2.7704188602124969E-2</v>
      </c>
      <c r="N5924">
        <v>-2.7704188602124969E-2</v>
      </c>
    </row>
    <row r="5925" spans="1:14" x14ac:dyDescent="0.45">
      <c r="A5925">
        <v>5901</v>
      </c>
      <c r="B5925">
        <v>4.0325492055477218E-2</v>
      </c>
      <c r="C5925">
        <v>-4.0325492055477218E-2</v>
      </c>
      <c r="L5925">
        <v>5901</v>
      </c>
      <c r="M5925">
        <v>1.9131493320612616E-2</v>
      </c>
      <c r="N5925">
        <v>-1.9131493320612616E-2</v>
      </c>
    </row>
    <row r="5926" spans="1:14" x14ac:dyDescent="0.45">
      <c r="A5926">
        <v>5902</v>
      </c>
      <c r="B5926">
        <v>4.0299325347440483E-2</v>
      </c>
      <c r="C5926">
        <v>-4.0299325347440483E-2</v>
      </c>
      <c r="L5926">
        <v>5902</v>
      </c>
      <c r="M5926">
        <v>1.7695672436024341E-2</v>
      </c>
      <c r="N5926">
        <v>-1.7695672436024341E-2</v>
      </c>
    </row>
    <row r="5927" spans="1:14" x14ac:dyDescent="0.45">
      <c r="A5927">
        <v>5903</v>
      </c>
      <c r="B5927">
        <v>3.9566657522411841E-2</v>
      </c>
      <c r="C5927">
        <v>-3.9566657522411841E-2</v>
      </c>
      <c r="L5927">
        <v>5903</v>
      </c>
      <c r="M5927">
        <v>1.7632327396998385E-2</v>
      </c>
      <c r="N5927">
        <v>-1.7632327396998385E-2</v>
      </c>
    </row>
    <row r="5928" spans="1:14" x14ac:dyDescent="0.45">
      <c r="A5928">
        <v>5904</v>
      </c>
      <c r="B5928">
        <v>2.9937308964892544E-2</v>
      </c>
      <c r="C5928">
        <v>-2.9937308964892544E-2</v>
      </c>
      <c r="L5928">
        <v>5904</v>
      </c>
      <c r="M5928">
        <v>2.5318192132147394E-2</v>
      </c>
      <c r="N5928">
        <v>-2.5318192132147394E-2</v>
      </c>
    </row>
    <row r="5929" spans="1:14" x14ac:dyDescent="0.45">
      <c r="A5929">
        <v>5905</v>
      </c>
      <c r="B5929">
        <v>3.4097815542733757E-2</v>
      </c>
      <c r="C5929">
        <v>-3.4097815542733757E-2</v>
      </c>
      <c r="L5929">
        <v>5905</v>
      </c>
      <c r="M5929">
        <v>2.1179649582451776E-2</v>
      </c>
      <c r="N5929">
        <v>-2.1179649582451776E-2</v>
      </c>
    </row>
    <row r="5930" spans="1:14" x14ac:dyDescent="0.45">
      <c r="A5930">
        <v>5906</v>
      </c>
      <c r="B5930">
        <v>1.3504616317821566E-2</v>
      </c>
      <c r="C5930">
        <v>-1.3504616317821566E-2</v>
      </c>
      <c r="L5930">
        <v>5906</v>
      </c>
      <c r="M5930">
        <v>3.6656954117793045E-2</v>
      </c>
      <c r="N5930">
        <v>-3.6656954117793045E-2</v>
      </c>
    </row>
    <row r="5931" spans="1:14" x14ac:dyDescent="0.45">
      <c r="A5931">
        <v>5907</v>
      </c>
      <c r="B5931">
        <v>1.7717456311736261E-2</v>
      </c>
      <c r="C5931">
        <v>-1.7717456311736261E-2</v>
      </c>
      <c r="L5931">
        <v>5907</v>
      </c>
      <c r="M5931">
        <v>3.1230395774569708E-2</v>
      </c>
      <c r="N5931">
        <v>-3.1230395774569708E-2</v>
      </c>
    </row>
    <row r="5932" spans="1:14" x14ac:dyDescent="0.45">
      <c r="A5932">
        <v>5908</v>
      </c>
      <c r="B5932">
        <v>2.9649475176488437E-2</v>
      </c>
      <c r="C5932">
        <v>-2.9649475176488437E-2</v>
      </c>
      <c r="L5932">
        <v>5908</v>
      </c>
      <c r="M5932">
        <v>2.0926269426347961E-2</v>
      </c>
      <c r="N5932">
        <v>-2.0926269426347961E-2</v>
      </c>
    </row>
    <row r="5933" spans="1:14" x14ac:dyDescent="0.45">
      <c r="A5933">
        <v>5909</v>
      </c>
      <c r="B5933">
        <v>1.2562614828499026E-2</v>
      </c>
      <c r="C5933">
        <v>-1.2562614828499026E-2</v>
      </c>
      <c r="L5933">
        <v>5909</v>
      </c>
      <c r="M5933">
        <v>3.4672142894979836E-2</v>
      </c>
      <c r="N5933">
        <v>-3.4672142894979836E-2</v>
      </c>
    </row>
    <row r="5934" spans="1:14" x14ac:dyDescent="0.45">
      <c r="A5934">
        <v>5910</v>
      </c>
      <c r="B5934">
        <v>1.243178128831534E-2</v>
      </c>
      <c r="C5934">
        <v>-1.243178128831534E-2</v>
      </c>
      <c r="L5934">
        <v>5910</v>
      </c>
      <c r="M5934">
        <v>3.3827542374633791E-2</v>
      </c>
      <c r="N5934">
        <v>-3.3827542374633791E-2</v>
      </c>
    </row>
    <row r="5935" spans="1:14" x14ac:dyDescent="0.45">
      <c r="A5935">
        <v>5911</v>
      </c>
      <c r="B5935">
        <v>2.800097257017399E-2</v>
      </c>
      <c r="C5935">
        <v>-2.800097257017399E-2</v>
      </c>
      <c r="L5935">
        <v>5911</v>
      </c>
      <c r="M5935">
        <v>2.1200764595460424E-2</v>
      </c>
      <c r="N5935">
        <v>-2.1200764595460424E-2</v>
      </c>
    </row>
    <row r="5936" spans="1:14" x14ac:dyDescent="0.45">
      <c r="A5936">
        <v>5912</v>
      </c>
      <c r="B5936">
        <v>2.8393473190725049E-2</v>
      </c>
      <c r="C5936">
        <v>-2.8393473190725049E-2</v>
      </c>
      <c r="L5936">
        <v>5912</v>
      </c>
      <c r="M5936">
        <v>2.035616407511438E-2</v>
      </c>
      <c r="N5936">
        <v>-2.035616407511438E-2</v>
      </c>
    </row>
    <row r="5937" spans="1:14" x14ac:dyDescent="0.45">
      <c r="A5937">
        <v>5913</v>
      </c>
      <c r="B5937">
        <v>2.6326303255822803E-2</v>
      </c>
      <c r="C5937">
        <v>-2.6326303255822803E-2</v>
      </c>
      <c r="L5937">
        <v>5913</v>
      </c>
      <c r="M5937">
        <v>2.162306485563345E-2</v>
      </c>
      <c r="N5937">
        <v>-2.162306485563345E-2</v>
      </c>
    </row>
    <row r="5938" spans="1:14" x14ac:dyDescent="0.45">
      <c r="A5938">
        <v>5914</v>
      </c>
      <c r="B5938">
        <v>2.2139629969944851E-2</v>
      </c>
      <c r="C5938">
        <v>-2.2139629969944851E-2</v>
      </c>
      <c r="L5938">
        <v>5914</v>
      </c>
      <c r="M5938">
        <v>2.4874776858965723E-2</v>
      </c>
      <c r="N5938">
        <v>-2.4874776858965723E-2</v>
      </c>
    </row>
    <row r="5939" spans="1:14" x14ac:dyDescent="0.45">
      <c r="A5939">
        <v>5915</v>
      </c>
      <c r="B5939">
        <v>3.380998175432965E-2</v>
      </c>
      <c r="C5939">
        <v>-3.380998175432965E-2</v>
      </c>
      <c r="L5939">
        <v>5915</v>
      </c>
      <c r="M5939">
        <v>1.4908490718882393E-2</v>
      </c>
      <c r="N5939">
        <v>-1.4908490718882393E-2</v>
      </c>
    </row>
    <row r="5940" spans="1:14" x14ac:dyDescent="0.45">
      <c r="A5940">
        <v>5916</v>
      </c>
      <c r="B5940">
        <v>3.1481144739060038E-2</v>
      </c>
      <c r="C5940">
        <v>-3.1481144739060038E-2</v>
      </c>
      <c r="L5940">
        <v>5916</v>
      </c>
      <c r="M5940">
        <v>1.5943126356306299E-2</v>
      </c>
      <c r="N5940">
        <v>-1.5943126356306299E-2</v>
      </c>
    </row>
    <row r="5941" spans="1:14" x14ac:dyDescent="0.45">
      <c r="A5941">
        <v>5917</v>
      </c>
      <c r="B5941">
        <v>2.5541302014720692E-2</v>
      </c>
      <c r="C5941">
        <v>-2.5541302014720692E-2</v>
      </c>
      <c r="L5941">
        <v>5917</v>
      </c>
      <c r="M5941">
        <v>1.9173723346629919E-2</v>
      </c>
      <c r="N5941">
        <v>-1.9173723346629919E-2</v>
      </c>
    </row>
    <row r="5942" spans="1:14" x14ac:dyDescent="0.45">
      <c r="A5942">
        <v>5918</v>
      </c>
      <c r="B5942">
        <v>1.769128960369952E-2</v>
      </c>
      <c r="C5942">
        <v>-1.769128960369952E-2</v>
      </c>
      <c r="L5942">
        <v>5918</v>
      </c>
      <c r="M5942">
        <v>2.519150205409549E-2</v>
      </c>
      <c r="N5942">
        <v>-2.519150205409549E-2</v>
      </c>
    </row>
    <row r="5943" spans="1:14" x14ac:dyDescent="0.45">
      <c r="A5943">
        <v>5919</v>
      </c>
      <c r="B5943">
        <v>2.3003131335157179E-2</v>
      </c>
      <c r="C5943">
        <v>-2.3003131335157179E-2</v>
      </c>
      <c r="L5943">
        <v>5919</v>
      </c>
      <c r="M5943">
        <v>2.0060553892993264E-2</v>
      </c>
      <c r="N5943">
        <v>-2.0060553892993264E-2</v>
      </c>
    </row>
    <row r="5944" spans="1:14" x14ac:dyDescent="0.45">
      <c r="A5944">
        <v>5920</v>
      </c>
      <c r="B5944">
        <v>2.4154466488773618E-2</v>
      </c>
      <c r="C5944">
        <v>-2.4154466488773618E-2</v>
      </c>
      <c r="L5944">
        <v>5920</v>
      </c>
      <c r="M5944">
        <v>1.8878113164508801E-2</v>
      </c>
      <c r="N5944">
        <v>-1.8878113164508801E-2</v>
      </c>
    </row>
    <row r="5945" spans="1:14" x14ac:dyDescent="0.45">
      <c r="A5945">
        <v>5921</v>
      </c>
      <c r="B5945">
        <v>2.156396239313663E-2</v>
      </c>
      <c r="C5945">
        <v>-2.156396239313663E-2</v>
      </c>
      <c r="L5945">
        <v>5921</v>
      </c>
      <c r="M5945">
        <v>1.7421177266911878E-2</v>
      </c>
      <c r="N5945">
        <v>-1.7421177266911878E-2</v>
      </c>
    </row>
    <row r="5946" spans="1:14" x14ac:dyDescent="0.45">
      <c r="A5946">
        <v>5922</v>
      </c>
      <c r="B5946">
        <v>2.5829135803124799E-2</v>
      </c>
      <c r="C5946">
        <v>-2.5829135803124799E-2</v>
      </c>
      <c r="L5946">
        <v>5922</v>
      </c>
      <c r="M5946">
        <v>1.296590952208649E-2</v>
      </c>
      <c r="N5946">
        <v>-1.296590952208649E-2</v>
      </c>
    </row>
    <row r="5947" spans="1:14" x14ac:dyDescent="0.45">
      <c r="A5947">
        <v>5923</v>
      </c>
      <c r="B5947">
        <v>8.1142744622536983E-3</v>
      </c>
      <c r="C5947">
        <v>-8.1142744622536983E-3</v>
      </c>
      <c r="L5947">
        <v>5923</v>
      </c>
      <c r="M5947">
        <v>2.6331712756562646E-2</v>
      </c>
      <c r="N5947">
        <v>-2.6331712756562646E-2</v>
      </c>
    </row>
    <row r="5948" spans="1:14" x14ac:dyDescent="0.45">
      <c r="A5948">
        <v>5924</v>
      </c>
      <c r="B5948">
        <v>1.7220288859038251E-2</v>
      </c>
      <c r="C5948">
        <v>-1.7220288859038251E-2</v>
      </c>
      <c r="L5948">
        <v>5924</v>
      </c>
      <c r="M5948">
        <v>1.8730308073448245E-2</v>
      </c>
      <c r="N5948">
        <v>-1.8730308073448245E-2</v>
      </c>
    </row>
    <row r="5949" spans="1:14" x14ac:dyDescent="0.45">
      <c r="A5949">
        <v>5925</v>
      </c>
      <c r="B5949">
        <v>1.6801621530450457E-2</v>
      </c>
      <c r="C5949">
        <v>-1.6801621530450457E-2</v>
      </c>
      <c r="L5949">
        <v>5925</v>
      </c>
      <c r="M5949">
        <v>1.902591825556936E-2</v>
      </c>
      <c r="N5949">
        <v>-1.902591825556936E-2</v>
      </c>
    </row>
    <row r="5950" spans="1:14" x14ac:dyDescent="0.45">
      <c r="A5950">
        <v>5926</v>
      </c>
      <c r="B5950">
        <v>1.7455789231368889E-2</v>
      </c>
      <c r="C5950">
        <v>-1.7455789231368889E-2</v>
      </c>
      <c r="L5950">
        <v>5926</v>
      </c>
      <c r="M5950">
        <v>1.8117972696197363E-2</v>
      </c>
      <c r="N5950">
        <v>-1.8117972696197363E-2</v>
      </c>
    </row>
    <row r="5951" spans="1:14" x14ac:dyDescent="0.45">
      <c r="A5951">
        <v>5927</v>
      </c>
      <c r="B5951">
        <v>1.1015967084081228E-3</v>
      </c>
      <c r="C5951">
        <v>-1.1015967084081228E-3</v>
      </c>
      <c r="L5951">
        <v>5927</v>
      </c>
      <c r="M5951">
        <v>3.078698050138803E-2</v>
      </c>
      <c r="N5951">
        <v>-3.078698050138803E-2</v>
      </c>
    </row>
    <row r="5952" spans="1:14" x14ac:dyDescent="0.45">
      <c r="A5952">
        <v>5928</v>
      </c>
      <c r="B5952">
        <v>1.1123445886478478E-2</v>
      </c>
      <c r="C5952">
        <v>-1.1123445886478478E-2</v>
      </c>
      <c r="L5952">
        <v>5928</v>
      </c>
      <c r="M5952">
        <v>2.1770869946694006E-2</v>
      </c>
      <c r="N5952">
        <v>-2.1770869946694006E-2</v>
      </c>
    </row>
    <row r="5953" spans="1:14" x14ac:dyDescent="0.45">
      <c r="A5953">
        <v>5929</v>
      </c>
      <c r="B5953">
        <v>2.2270463510128534E-2</v>
      </c>
      <c r="C5953">
        <v>-2.2270463510128534E-2</v>
      </c>
      <c r="L5953">
        <v>5929</v>
      </c>
      <c r="M5953">
        <v>1.2353574144835608E-2</v>
      </c>
      <c r="N5953">
        <v>-1.2353574144835608E-2</v>
      </c>
    </row>
    <row r="5954" spans="1:14" x14ac:dyDescent="0.45">
      <c r="A5954">
        <v>5930</v>
      </c>
      <c r="B5954">
        <v>2.8498140022871994E-2</v>
      </c>
      <c r="C5954">
        <v>-2.8498140022871994E-2</v>
      </c>
      <c r="L5954">
        <v>5930</v>
      </c>
      <c r="M5954">
        <v>7.3282010487766428E-3</v>
      </c>
      <c r="N5954">
        <v>-7.3282010487766428E-3</v>
      </c>
    </row>
    <row r="5955" spans="1:14" x14ac:dyDescent="0.45">
      <c r="A5955">
        <v>5931</v>
      </c>
      <c r="B5955">
        <v>1.6016620289348339E-2</v>
      </c>
      <c r="C5955">
        <v>-1.6016620289348339E-2</v>
      </c>
      <c r="L5955">
        <v>5931</v>
      </c>
      <c r="M5955">
        <v>1.5816436278254391E-2</v>
      </c>
      <c r="N5955">
        <v>-1.5816436278254391E-2</v>
      </c>
    </row>
    <row r="5956" spans="1:14" x14ac:dyDescent="0.45">
      <c r="A5956">
        <v>5932</v>
      </c>
      <c r="B5956">
        <v>2.3631132328038873E-2</v>
      </c>
      <c r="C5956">
        <v>-2.3631132328038873E-2</v>
      </c>
      <c r="L5956">
        <v>5932</v>
      </c>
      <c r="M5956">
        <v>9.0596321154860354E-3</v>
      </c>
      <c r="N5956">
        <v>-9.0596321154860354E-3</v>
      </c>
    </row>
    <row r="5957" spans="1:14" x14ac:dyDescent="0.45">
      <c r="A5957">
        <v>5933</v>
      </c>
      <c r="B5957">
        <v>8.689942039061916E-3</v>
      </c>
      <c r="C5957">
        <v>-8.689942039061916E-3</v>
      </c>
      <c r="L5957">
        <v>5933</v>
      </c>
      <c r="M5957">
        <v>2.0862924387322009E-2</v>
      </c>
      <c r="N5957">
        <v>-2.0862924387322009E-2</v>
      </c>
    </row>
    <row r="5958" spans="1:14" x14ac:dyDescent="0.45">
      <c r="A5958">
        <v>5934</v>
      </c>
      <c r="B5958">
        <v>1.3033615573160295E-2</v>
      </c>
      <c r="C5958">
        <v>-1.3033615573160295E-2</v>
      </c>
      <c r="L5958">
        <v>5934</v>
      </c>
      <c r="M5958">
        <v>1.6449886668513925E-2</v>
      </c>
      <c r="N5958">
        <v>-1.6449886668513925E-2</v>
      </c>
    </row>
    <row r="5959" spans="1:14" x14ac:dyDescent="0.45">
      <c r="A5959">
        <v>5935</v>
      </c>
      <c r="B5959">
        <v>4.1107681326329019E-3</v>
      </c>
      <c r="C5959">
        <v>-4.1107681326329019E-3</v>
      </c>
      <c r="L5959">
        <v>5935</v>
      </c>
      <c r="M5959">
        <v>2.3607876078446652E-2</v>
      </c>
      <c r="N5959">
        <v>-2.3607876078446652E-2</v>
      </c>
    </row>
    <row r="5960" spans="1:14" x14ac:dyDescent="0.45">
      <c r="A5960">
        <v>5936</v>
      </c>
      <c r="B5960">
        <v>1.9470625750197652E-2</v>
      </c>
      <c r="C5960">
        <v>-1.9470625750197652E-2</v>
      </c>
      <c r="L5960">
        <v>5936</v>
      </c>
      <c r="M5960">
        <v>1.066437310414352E-2</v>
      </c>
      <c r="N5960">
        <v>-1.066437310414352E-2</v>
      </c>
    </row>
    <row r="5961" spans="1:14" x14ac:dyDescent="0.45">
      <c r="A5961">
        <v>5937</v>
      </c>
      <c r="B5961">
        <v>2.2218130094055061E-2</v>
      </c>
      <c r="C5961">
        <v>-2.2218130094055061E-2</v>
      </c>
      <c r="L5961">
        <v>5937</v>
      </c>
      <c r="M5961">
        <v>7.8771913870015718E-3</v>
      </c>
      <c r="N5961">
        <v>-7.8771913870015718E-3</v>
      </c>
    </row>
    <row r="5962" spans="1:14" x14ac:dyDescent="0.45">
      <c r="A5962">
        <v>5938</v>
      </c>
      <c r="B5962">
        <v>2.279098570061297E-3</v>
      </c>
      <c r="C5962">
        <v>-2.279098570061297E-3</v>
      </c>
      <c r="L5962">
        <v>5938</v>
      </c>
      <c r="M5962">
        <v>2.3037770727213074E-2</v>
      </c>
      <c r="N5962">
        <v>-2.3037770727213074E-2</v>
      </c>
    </row>
    <row r="5963" spans="1:14" x14ac:dyDescent="0.45">
      <c r="A5963">
        <v>5939</v>
      </c>
      <c r="B5963">
        <v>1.6958621778670878E-2</v>
      </c>
      <c r="C5963">
        <v>-1.6958621778670878E-2</v>
      </c>
      <c r="L5963">
        <v>5939</v>
      </c>
      <c r="M5963">
        <v>1.106555835130789E-2</v>
      </c>
      <c r="N5963">
        <v>-1.106555835130789E-2</v>
      </c>
    </row>
    <row r="5964" spans="1:14" x14ac:dyDescent="0.45">
      <c r="A5964">
        <v>5940</v>
      </c>
      <c r="B5964">
        <v>2.1590129101173368E-2</v>
      </c>
      <c r="C5964">
        <v>-2.1590129101173368E-2</v>
      </c>
      <c r="L5964">
        <v>5940</v>
      </c>
      <c r="M5964">
        <v>6.8003257235603656E-3</v>
      </c>
      <c r="N5964">
        <v>-6.8003257235603656E-3</v>
      </c>
    </row>
    <row r="5965" spans="1:14" x14ac:dyDescent="0.45">
      <c r="A5965">
        <v>5941</v>
      </c>
      <c r="B5965">
        <v>1.810995693228732E-2</v>
      </c>
      <c r="C5965">
        <v>-1.810995693228732E-2</v>
      </c>
      <c r="L5965">
        <v>5941</v>
      </c>
      <c r="M5965">
        <v>8.8484819853995242E-3</v>
      </c>
      <c r="N5965">
        <v>-8.8484819853995242E-3</v>
      </c>
    </row>
    <row r="5966" spans="1:14" x14ac:dyDescent="0.45">
      <c r="A5966">
        <v>5942</v>
      </c>
      <c r="B5966">
        <v>2.2584464006569382E-2</v>
      </c>
      <c r="C5966">
        <v>-2.2584464006569382E-2</v>
      </c>
      <c r="L5966">
        <v>5942</v>
      </c>
      <c r="M5966">
        <v>4.4776742926087429E-3</v>
      </c>
      <c r="N5966">
        <v>-4.4776742926087429E-3</v>
      </c>
    </row>
    <row r="5967" spans="1:14" x14ac:dyDescent="0.45">
      <c r="A5967">
        <v>5943</v>
      </c>
      <c r="B5967">
        <v>1.2324302485918082E-3</v>
      </c>
      <c r="C5967">
        <v>-1.2324302485918082E-3</v>
      </c>
      <c r="L5967">
        <v>5943</v>
      </c>
      <c r="M5967">
        <v>2.1200764595460424E-2</v>
      </c>
      <c r="N5967">
        <v>-2.1200764595460424E-2</v>
      </c>
    </row>
    <row r="5968" spans="1:14" x14ac:dyDescent="0.45">
      <c r="A5968">
        <v>5944</v>
      </c>
      <c r="B5968">
        <v>1.8868791465352697E-2</v>
      </c>
      <c r="C5968">
        <v>-1.8868791465352697E-2</v>
      </c>
      <c r="L5968">
        <v>5944</v>
      </c>
      <c r="M5968">
        <v>6.6525206324998072E-3</v>
      </c>
      <c r="N5968">
        <v>-6.6525206324998072E-3</v>
      </c>
    </row>
    <row r="5969" spans="1:14" x14ac:dyDescent="0.45">
      <c r="A5969">
        <v>5945</v>
      </c>
      <c r="B5969">
        <v>1.1725280171323436E-2</v>
      </c>
      <c r="C5969">
        <v>-1.1725280171323436E-2</v>
      </c>
      <c r="L5969">
        <v>5945</v>
      </c>
      <c r="M5969">
        <v>1.1487858611480913E-2</v>
      </c>
      <c r="N5969">
        <v>-1.1487858611480913E-2</v>
      </c>
    </row>
    <row r="5970" spans="1:14" x14ac:dyDescent="0.45">
      <c r="A5970">
        <v>5946</v>
      </c>
      <c r="B5970">
        <v>3.9276011763757423E-3</v>
      </c>
      <c r="C5970">
        <v>-3.9276011763757423E-3</v>
      </c>
      <c r="L5970">
        <v>5946</v>
      </c>
      <c r="M5970">
        <v>1.729448718885997E-2</v>
      </c>
      <c r="N5970">
        <v>-1.729448718885997E-2</v>
      </c>
    </row>
    <row r="5971" spans="1:14" x14ac:dyDescent="0.45">
      <c r="A5971">
        <v>5947</v>
      </c>
      <c r="B5971">
        <v>1.685395494652393E-2</v>
      </c>
      <c r="C5971">
        <v>-1.685395494652393E-2</v>
      </c>
      <c r="L5971">
        <v>5947</v>
      </c>
      <c r="M5971">
        <v>6.8214407365690165E-3</v>
      </c>
      <c r="N5971">
        <v>-6.8214407365690165E-3</v>
      </c>
    </row>
    <row r="5972" spans="1:14" x14ac:dyDescent="0.45">
      <c r="A5972">
        <v>5948</v>
      </c>
      <c r="B5972">
        <v>1.243178128831534E-2</v>
      </c>
      <c r="C5972">
        <v>-1.243178128831534E-2</v>
      </c>
      <c r="L5972">
        <v>5948</v>
      </c>
      <c r="M5972">
        <v>9.228552219555243E-3</v>
      </c>
      <c r="N5972">
        <v>-9.228552219555243E-3</v>
      </c>
    </row>
    <row r="5973" spans="1:14" x14ac:dyDescent="0.45">
      <c r="A5973">
        <v>5949</v>
      </c>
      <c r="B5973">
        <v>6.6751055202331506E-3</v>
      </c>
      <c r="C5973">
        <v>-6.6751055202331506E-3</v>
      </c>
      <c r="L5973">
        <v>5949</v>
      </c>
      <c r="M5973">
        <v>1.3388209782259512E-2</v>
      </c>
      <c r="N5973">
        <v>-1.3388209782259512E-2</v>
      </c>
    </row>
    <row r="5974" spans="1:14" x14ac:dyDescent="0.45">
      <c r="A5974">
        <v>5950</v>
      </c>
      <c r="B5974">
        <v>1.2013113959727543E-2</v>
      </c>
      <c r="C5974">
        <v>-1.2013113959727543E-2</v>
      </c>
      <c r="L5974">
        <v>5950</v>
      </c>
      <c r="M5974">
        <v>7.9827664520448274E-3</v>
      </c>
      <c r="N5974">
        <v>-7.9827664520448274E-3</v>
      </c>
    </row>
    <row r="5975" spans="1:14" x14ac:dyDescent="0.45">
      <c r="A5975">
        <v>5951</v>
      </c>
      <c r="B5975">
        <v>1.5493286128613596E-2</v>
      </c>
      <c r="C5975">
        <v>-1.5493286128613596E-2</v>
      </c>
      <c r="L5975">
        <v>5951</v>
      </c>
      <c r="M5975">
        <v>5.0900096698596256E-3</v>
      </c>
      <c r="N5975">
        <v>-5.0900096698596256E-3</v>
      </c>
    </row>
    <row r="5976" spans="1:14" x14ac:dyDescent="0.45">
      <c r="A5976">
        <v>5952</v>
      </c>
      <c r="B5976">
        <v>2.697765898649093E-3</v>
      </c>
      <c r="C5976">
        <v>-2.697765898649093E-3</v>
      </c>
      <c r="L5976">
        <v>5952</v>
      </c>
      <c r="M5976">
        <v>1.5351905992064069E-2</v>
      </c>
      <c r="N5976">
        <v>-1.5351905992064069E-2</v>
      </c>
    </row>
    <row r="5977" spans="1:14" x14ac:dyDescent="0.45">
      <c r="A5977">
        <v>5953</v>
      </c>
      <c r="B5977">
        <v>-7.2455831553110521E-3</v>
      </c>
      <c r="C5977">
        <v>7.2455831553110521E-3</v>
      </c>
      <c r="L5977">
        <v>5953</v>
      </c>
      <c r="M5977">
        <v>2.3333380909334189E-2</v>
      </c>
      <c r="N5977">
        <v>-2.3333380909334189E-2</v>
      </c>
    </row>
    <row r="5978" spans="1:14" x14ac:dyDescent="0.45">
      <c r="A5978">
        <v>5954</v>
      </c>
      <c r="B5978">
        <v>6.2302714836086175E-3</v>
      </c>
      <c r="C5978">
        <v>-6.2302714836086175E-3</v>
      </c>
      <c r="L5978">
        <v>5954</v>
      </c>
      <c r="M5978">
        <v>1.2311344118818306E-2</v>
      </c>
      <c r="N5978">
        <v>-1.2311344118818306E-2</v>
      </c>
    </row>
    <row r="5979" spans="1:14" x14ac:dyDescent="0.45">
      <c r="A5979">
        <v>5955</v>
      </c>
      <c r="B5979">
        <v>7.8002739658128515E-3</v>
      </c>
      <c r="C5979">
        <v>-7.8002739658128515E-3</v>
      </c>
      <c r="L5979">
        <v>5955</v>
      </c>
      <c r="M5979">
        <v>1.0791063182195425E-2</v>
      </c>
      <c r="N5979">
        <v>-1.0791063182195425E-2</v>
      </c>
    </row>
    <row r="5980" spans="1:14" x14ac:dyDescent="0.45">
      <c r="A5980">
        <v>5956</v>
      </c>
      <c r="B5980">
        <v>4.6341022933676472E-3</v>
      </c>
      <c r="C5980">
        <v>-4.6341022933676472E-3</v>
      </c>
      <c r="L5980">
        <v>5956</v>
      </c>
      <c r="M5980">
        <v>1.3240404691198956E-2</v>
      </c>
      <c r="N5980">
        <v>-1.3240404691198956E-2</v>
      </c>
    </row>
    <row r="5981" spans="1:14" x14ac:dyDescent="0.45">
      <c r="A5981">
        <v>5957</v>
      </c>
      <c r="B5981">
        <v>2.2793797670863279E-2</v>
      </c>
      <c r="C5981">
        <v>-2.2793797670863279E-2</v>
      </c>
      <c r="L5981">
        <v>5957</v>
      </c>
      <c r="M5981">
        <v>-1.4978743888395219E-3</v>
      </c>
      <c r="N5981">
        <v>1.4978743888395219E-3</v>
      </c>
    </row>
    <row r="5982" spans="1:14" x14ac:dyDescent="0.45">
      <c r="A5982">
        <v>5958</v>
      </c>
      <c r="B5982">
        <v>1.3426116193711354E-2</v>
      </c>
      <c r="C5982">
        <v>-1.3426116193711354E-2</v>
      </c>
      <c r="L5982">
        <v>5958</v>
      </c>
      <c r="M5982">
        <v>5.7656900861364612E-3</v>
      </c>
      <c r="N5982">
        <v>-5.7656900861364612E-3</v>
      </c>
    </row>
    <row r="5983" spans="1:14" x14ac:dyDescent="0.45">
      <c r="A5983">
        <v>5959</v>
      </c>
      <c r="B5983">
        <v>1.5414786004503384E-2</v>
      </c>
      <c r="C5983">
        <v>-1.5414786004503384E-2</v>
      </c>
      <c r="L5983">
        <v>5959</v>
      </c>
      <c r="M5983">
        <v>4.0553740324357213E-3</v>
      </c>
      <c r="N5983">
        <v>-4.0553740324357213E-3</v>
      </c>
    </row>
    <row r="5984" spans="1:14" x14ac:dyDescent="0.45">
      <c r="A5984">
        <v>5960</v>
      </c>
      <c r="B5984">
        <v>-4.4223906575937416E-4</v>
      </c>
      <c r="C5984">
        <v>4.4223906575937416E-4</v>
      </c>
      <c r="L5984">
        <v>5960</v>
      </c>
      <c r="M5984">
        <v>1.6133161473384158E-2</v>
      </c>
      <c r="N5984">
        <v>-1.6133161473384158E-2</v>
      </c>
    </row>
    <row r="5985" spans="1:14" x14ac:dyDescent="0.45">
      <c r="A5985">
        <v>5961</v>
      </c>
      <c r="B5985">
        <v>7.4077733452617926E-3</v>
      </c>
      <c r="C5985">
        <v>-7.4077733452617926E-3</v>
      </c>
      <c r="L5985">
        <v>5961</v>
      </c>
      <c r="M5985">
        <v>9.4819323756590562E-3</v>
      </c>
      <c r="N5985">
        <v>-9.4819323756590562E-3</v>
      </c>
    </row>
    <row r="5986" spans="1:14" x14ac:dyDescent="0.45">
      <c r="A5986">
        <v>5962</v>
      </c>
      <c r="B5986">
        <v>1.5414786004503384E-2</v>
      </c>
      <c r="C5986">
        <v>-1.5414786004503384E-2</v>
      </c>
      <c r="L5986">
        <v>5962</v>
      </c>
      <c r="M5986">
        <v>2.8307032779339557E-3</v>
      </c>
      <c r="N5986">
        <v>-2.8307032779339557E-3</v>
      </c>
    </row>
    <row r="5987" spans="1:14" x14ac:dyDescent="0.45">
      <c r="A5987">
        <v>5963</v>
      </c>
      <c r="B5987">
        <v>1.6539954450083084E-2</v>
      </c>
      <c r="C5987">
        <v>-1.6539954450083084E-2</v>
      </c>
      <c r="L5987">
        <v>5963</v>
      </c>
      <c r="M5987">
        <v>5.0805184698233304E-4</v>
      </c>
      <c r="N5987">
        <v>-5.0805184698233304E-4</v>
      </c>
    </row>
    <row r="5988" spans="1:14" x14ac:dyDescent="0.45">
      <c r="A5988">
        <v>5964</v>
      </c>
      <c r="B5988">
        <v>1.0678611849853945E-2</v>
      </c>
      <c r="C5988">
        <v>-1.0678611849853945E-2</v>
      </c>
      <c r="L5988">
        <v>5964</v>
      </c>
      <c r="M5988">
        <v>5.1744697218942294E-3</v>
      </c>
      <c r="N5988">
        <v>-5.1744697218942294E-3</v>
      </c>
    </row>
    <row r="5989" spans="1:14" x14ac:dyDescent="0.45">
      <c r="A5989">
        <v>5965</v>
      </c>
      <c r="B5989">
        <v>1.347844960978483E-2</v>
      </c>
      <c r="C5989">
        <v>-1.347844960978483E-2</v>
      </c>
      <c r="L5989">
        <v>5965</v>
      </c>
      <c r="M5989">
        <v>2.6195531478474445E-3</v>
      </c>
      <c r="N5989">
        <v>-2.6195531478474445E-3</v>
      </c>
    </row>
    <row r="5990" spans="1:14" x14ac:dyDescent="0.45">
      <c r="A5990">
        <v>5966</v>
      </c>
      <c r="B5990">
        <v>1.0233777813229414E-2</v>
      </c>
      <c r="C5990">
        <v>-1.0233777813229414E-2</v>
      </c>
      <c r="L5990">
        <v>5966</v>
      </c>
      <c r="M5990">
        <v>5.0266646308336719E-3</v>
      </c>
      <c r="N5990">
        <v>-5.0266646308336719E-3</v>
      </c>
    </row>
    <row r="5991" spans="1:14" x14ac:dyDescent="0.45">
      <c r="A5991">
        <v>5967</v>
      </c>
      <c r="B5991">
        <v>1.0992612346294792E-2</v>
      </c>
      <c r="C5991">
        <v>-1.0992612346294792E-2</v>
      </c>
      <c r="L5991">
        <v>5967</v>
      </c>
      <c r="M5991">
        <v>4.2876391755308826E-3</v>
      </c>
      <c r="N5991">
        <v>-4.2876391755308826E-3</v>
      </c>
    </row>
    <row r="5992" spans="1:14" x14ac:dyDescent="0.45">
      <c r="A5992">
        <v>5968</v>
      </c>
      <c r="B5992">
        <v>4.1369348406696399E-3</v>
      </c>
      <c r="C5992">
        <v>-4.1369348406696399E-3</v>
      </c>
      <c r="L5992">
        <v>5968</v>
      </c>
      <c r="M5992">
        <v>9.4819323756590562E-3</v>
      </c>
      <c r="N5992">
        <v>-9.4819323756590562E-3</v>
      </c>
    </row>
    <row r="5993" spans="1:14" x14ac:dyDescent="0.45">
      <c r="A5993">
        <v>5969</v>
      </c>
      <c r="B5993">
        <v>-9.1323981042064351E-4</v>
      </c>
      <c r="C5993">
        <v>9.1323981042064351E-4</v>
      </c>
      <c r="L5993">
        <v>5969</v>
      </c>
      <c r="M5993">
        <v>1.3536014873320071E-2</v>
      </c>
      <c r="N5993">
        <v>-1.3536014873320071E-2</v>
      </c>
    </row>
    <row r="5994" spans="1:14" x14ac:dyDescent="0.45">
      <c r="A5994">
        <v>5970</v>
      </c>
      <c r="B5994">
        <v>-1.8552412997431839E-3</v>
      </c>
      <c r="C5994">
        <v>1.8552412997431839E-3</v>
      </c>
      <c r="L5994">
        <v>5970</v>
      </c>
      <c r="M5994">
        <v>1.4253925315614209E-2</v>
      </c>
      <c r="N5994">
        <v>-1.4253925315614209E-2</v>
      </c>
    </row>
    <row r="5995" spans="1:14" x14ac:dyDescent="0.45">
      <c r="A5995">
        <v>5971</v>
      </c>
      <c r="B5995">
        <v>2.2008796429761165E-2</v>
      </c>
      <c r="C5995">
        <v>-2.2008796429761165E-2</v>
      </c>
      <c r="L5995">
        <v>5971</v>
      </c>
      <c r="M5995">
        <v>-5.1507716393361666E-3</v>
      </c>
      <c r="N5995">
        <v>5.1507716393361666E-3</v>
      </c>
    </row>
    <row r="5996" spans="1:14" x14ac:dyDescent="0.45">
      <c r="A5996">
        <v>5972</v>
      </c>
      <c r="B5996">
        <v>1.5728786500944232E-2</v>
      </c>
      <c r="C5996">
        <v>-1.5728786500944232E-2</v>
      </c>
      <c r="L5996">
        <v>5972</v>
      </c>
      <c r="M5996">
        <v>-1.2539854327719979E-4</v>
      </c>
      <c r="N5996">
        <v>1.2539854327719979E-4</v>
      </c>
    </row>
    <row r="5997" spans="1:14" x14ac:dyDescent="0.45">
      <c r="A5997">
        <v>5973</v>
      </c>
      <c r="B5997">
        <v>3.9799345924492174E-3</v>
      </c>
      <c r="C5997">
        <v>-3.9799345924492174E-3</v>
      </c>
      <c r="L5997">
        <v>5973</v>
      </c>
      <c r="M5997">
        <v>7.5815812048804568E-3</v>
      </c>
      <c r="N5997">
        <v>-7.5815812048804568E-3</v>
      </c>
    </row>
    <row r="5998" spans="1:14" x14ac:dyDescent="0.45">
      <c r="A5998">
        <v>5974</v>
      </c>
      <c r="B5998">
        <v>1.0443111477523311E-2</v>
      </c>
      <c r="C5998">
        <v>-1.0443111477523311E-2</v>
      </c>
      <c r="L5998">
        <v>5974</v>
      </c>
      <c r="M5998">
        <v>2.1127928356398182E-3</v>
      </c>
      <c r="N5998">
        <v>-2.1127928356398182E-3</v>
      </c>
    </row>
    <row r="5999" spans="1:14" x14ac:dyDescent="0.45">
      <c r="A5999">
        <v>5975</v>
      </c>
      <c r="B5999">
        <v>9.1871094917599233E-3</v>
      </c>
      <c r="C5999">
        <v>-9.1871094917599233E-3</v>
      </c>
      <c r="L5999">
        <v>5975</v>
      </c>
      <c r="M5999">
        <v>2.3872880047522823E-3</v>
      </c>
      <c r="N5999">
        <v>-2.3872880047522823E-3</v>
      </c>
    </row>
    <row r="6000" spans="1:14" x14ac:dyDescent="0.45">
      <c r="A6000">
        <v>5976</v>
      </c>
      <c r="B6000">
        <v>-2.8495762051391985E-3</v>
      </c>
      <c r="C6000">
        <v>2.8495762051391985E-3</v>
      </c>
      <c r="L6000">
        <v>5976</v>
      </c>
      <c r="M6000">
        <v>1.1931273884662585E-2</v>
      </c>
      <c r="N6000">
        <v>-1.1931273884662585E-2</v>
      </c>
    </row>
    <row r="6001" spans="1:14" x14ac:dyDescent="0.45">
      <c r="A6001">
        <v>5977</v>
      </c>
      <c r="B6001">
        <v>-7.1409163231641037E-3</v>
      </c>
      <c r="C6001">
        <v>7.1409163231641037E-3</v>
      </c>
      <c r="L6001">
        <v>5977</v>
      </c>
      <c r="M6001">
        <v>1.4443960432692068E-2</v>
      </c>
      <c r="N6001">
        <v>-1.4443960432692068E-2</v>
      </c>
    </row>
    <row r="6002" spans="1:14" x14ac:dyDescent="0.45">
      <c r="A6002">
        <v>5978</v>
      </c>
      <c r="B6002">
        <v>1.6199787245605501E-2</v>
      </c>
      <c r="C6002">
        <v>-1.6199787245605501E-2</v>
      </c>
      <c r="L6002">
        <v>5978</v>
      </c>
      <c r="M6002">
        <v>-4.7495863921717943E-3</v>
      </c>
      <c r="N6002">
        <v>4.7495863921717943E-3</v>
      </c>
    </row>
    <row r="6003" spans="1:14" x14ac:dyDescent="0.45">
      <c r="A6003">
        <v>5979</v>
      </c>
      <c r="B6003">
        <v>1.3556949733895041E-2</v>
      </c>
      <c r="C6003">
        <v>-1.3556949733895041E-2</v>
      </c>
      <c r="L6003">
        <v>5979</v>
      </c>
      <c r="M6003">
        <v>-2.6380850913066819E-3</v>
      </c>
      <c r="N6003">
        <v>2.6380850913066819E-3</v>
      </c>
    </row>
    <row r="6004" spans="1:14" x14ac:dyDescent="0.45">
      <c r="A6004">
        <v>5980</v>
      </c>
      <c r="B6004">
        <v>2.8809328549062527E-3</v>
      </c>
      <c r="C6004">
        <v>-2.8809328549062527E-3</v>
      </c>
      <c r="L6004">
        <v>5980</v>
      </c>
      <c r="M6004">
        <v>5.5967699820672519E-3</v>
      </c>
      <c r="N6004">
        <v>-5.5967699820672519E-3</v>
      </c>
    </row>
    <row r="6005" spans="1:14" x14ac:dyDescent="0.45">
      <c r="A6005">
        <v>5981</v>
      </c>
      <c r="B6005">
        <v>5.4976036585799755E-3</v>
      </c>
      <c r="C6005">
        <v>-5.4976036585799755E-3</v>
      </c>
      <c r="L6005">
        <v>5981</v>
      </c>
      <c r="M6005">
        <v>3.0629684210291179E-3</v>
      </c>
      <c r="N6005">
        <v>-3.0629684210291179E-3</v>
      </c>
    </row>
    <row r="6006" spans="1:14" x14ac:dyDescent="0.45">
      <c r="A6006">
        <v>5982</v>
      </c>
      <c r="B6006">
        <v>-1.2823856931852735E-4</v>
      </c>
      <c r="C6006">
        <v>1.2823856931852735E-4</v>
      </c>
      <c r="L6006">
        <v>5982</v>
      </c>
      <c r="M6006">
        <v>6.3146804243613894E-3</v>
      </c>
      <c r="N6006">
        <v>-6.3146804243613894E-3</v>
      </c>
    </row>
    <row r="6007" spans="1:14" x14ac:dyDescent="0.45">
      <c r="A6007">
        <v>5983</v>
      </c>
      <c r="B6007">
        <v>1.4996118675915587E-2</v>
      </c>
      <c r="C6007">
        <v>-1.4996118675915587E-2</v>
      </c>
      <c r="L6007">
        <v>5983</v>
      </c>
      <c r="M6007">
        <v>-6.0164871726908617E-3</v>
      </c>
      <c r="N6007">
        <v>6.0164871726908617E-3</v>
      </c>
    </row>
    <row r="6008" spans="1:14" x14ac:dyDescent="0.45">
      <c r="A6008">
        <v>5984</v>
      </c>
      <c r="B6008">
        <v>7.7741072577761144E-3</v>
      </c>
      <c r="C6008">
        <v>-7.7741072577761144E-3</v>
      </c>
      <c r="L6008">
        <v>5984</v>
      </c>
      <c r="M6008">
        <v>-9.9111407663189568E-4</v>
      </c>
      <c r="N6008">
        <v>9.9111407663189568E-4</v>
      </c>
    </row>
    <row r="6009" spans="1:14" x14ac:dyDescent="0.45">
      <c r="A6009">
        <v>5985</v>
      </c>
      <c r="B6009">
        <v>-6.8007491186865207E-3</v>
      </c>
      <c r="C6009">
        <v>6.8007491186865207E-3</v>
      </c>
      <c r="L6009">
        <v>5985</v>
      </c>
      <c r="M6009">
        <v>1.0474337987065659E-2</v>
      </c>
      <c r="N6009">
        <v>-1.0474337987065659E-2</v>
      </c>
    </row>
    <row r="6010" spans="1:14" x14ac:dyDescent="0.45">
      <c r="A6010">
        <v>5986</v>
      </c>
      <c r="B6010">
        <v>2.6426205123253072E-4</v>
      </c>
      <c r="C6010">
        <v>-2.6426205123253072E-4</v>
      </c>
      <c r="L6010">
        <v>5986</v>
      </c>
      <c r="M6010">
        <v>3.5274987072194432E-3</v>
      </c>
      <c r="N6010">
        <v>-3.5274987072194432E-3</v>
      </c>
    </row>
    <row r="6011" spans="1:14" x14ac:dyDescent="0.45">
      <c r="A6011">
        <v>5987</v>
      </c>
      <c r="B6011">
        <v>4.4509353371104867E-3</v>
      </c>
      <c r="C6011">
        <v>-4.4509353371104867E-3</v>
      </c>
      <c r="L6011">
        <v>5987</v>
      </c>
      <c r="M6011">
        <v>1.2915347747067749E-6</v>
      </c>
      <c r="N6011">
        <v>-1.2915347747067749E-6</v>
      </c>
    </row>
    <row r="6012" spans="1:14" x14ac:dyDescent="0.45">
      <c r="A6012">
        <v>5988</v>
      </c>
      <c r="B6012">
        <v>2.2532130590495907E-2</v>
      </c>
      <c r="C6012">
        <v>-2.2532130590495907E-2</v>
      </c>
      <c r="L6012">
        <v>5988</v>
      </c>
      <c r="M6012">
        <v>-1.5370437935523305E-2</v>
      </c>
      <c r="N6012">
        <v>1.5370437935523305E-2</v>
      </c>
    </row>
    <row r="6013" spans="1:14" x14ac:dyDescent="0.45">
      <c r="A6013">
        <v>5989</v>
      </c>
      <c r="B6013">
        <v>-5.2045799284455487E-3</v>
      </c>
      <c r="C6013">
        <v>5.2045799284455487E-3</v>
      </c>
      <c r="L6013">
        <v>5989</v>
      </c>
      <c r="M6013">
        <v>6.6102906064825053E-3</v>
      </c>
      <c r="N6013">
        <v>-6.6102906064825053E-3</v>
      </c>
    </row>
    <row r="6014" spans="1:14" x14ac:dyDescent="0.45">
      <c r="A6014">
        <v>5990</v>
      </c>
      <c r="B6014">
        <v>-8.347396863104331E-4</v>
      </c>
      <c r="C6014">
        <v>8.347396863104331E-4</v>
      </c>
      <c r="L6014">
        <v>5990</v>
      </c>
      <c r="M6014">
        <v>3.0207383950118152E-3</v>
      </c>
      <c r="N6014">
        <v>-3.0207383950118152E-3</v>
      </c>
    </row>
    <row r="6015" spans="1:14" x14ac:dyDescent="0.45">
      <c r="A6015">
        <v>5991</v>
      </c>
      <c r="B6015">
        <v>5.5209583963663957E-4</v>
      </c>
      <c r="C6015">
        <v>-5.5209583963663957E-4</v>
      </c>
      <c r="L6015">
        <v>5991</v>
      </c>
      <c r="M6015">
        <v>1.3948823933456799E-3</v>
      </c>
      <c r="N6015">
        <v>-1.3948823933456799E-3</v>
      </c>
    </row>
    <row r="6016" spans="1:14" x14ac:dyDescent="0.45">
      <c r="A6016">
        <v>5992</v>
      </c>
      <c r="B6016">
        <v>8.7684421631721281E-3</v>
      </c>
      <c r="C6016">
        <v>-8.7684421631721281E-3</v>
      </c>
      <c r="L6016">
        <v>5992</v>
      </c>
      <c r="M6016">
        <v>-5.9953721596822098E-3</v>
      </c>
      <c r="N6016">
        <v>5.9953721596822098E-3</v>
      </c>
    </row>
    <row r="6017" spans="1:14" x14ac:dyDescent="0.45">
      <c r="A6017">
        <v>5993</v>
      </c>
      <c r="B6017">
        <v>5.2359365782126029E-3</v>
      </c>
      <c r="C6017">
        <v>-5.2359365782126029E-3</v>
      </c>
      <c r="L6017">
        <v>5993</v>
      </c>
      <c r="M6017">
        <v>-3.2715354815662156E-3</v>
      </c>
      <c r="N6017">
        <v>3.2715354815662156E-3</v>
      </c>
    </row>
    <row r="6018" spans="1:14" x14ac:dyDescent="0.45">
      <c r="A6018">
        <v>5994</v>
      </c>
      <c r="B6018">
        <v>-6.774582410649781E-3</v>
      </c>
      <c r="C6018">
        <v>6.774582410649781E-3</v>
      </c>
      <c r="L6018">
        <v>5994</v>
      </c>
      <c r="M6018">
        <v>6.2513353853354365E-3</v>
      </c>
      <c r="N6018">
        <v>-6.2513353853354365E-3</v>
      </c>
    </row>
    <row r="6019" spans="1:14" x14ac:dyDescent="0.45">
      <c r="A6019">
        <v>5995</v>
      </c>
      <c r="B6019">
        <v>7.2246063890046321E-3</v>
      </c>
      <c r="C6019">
        <v>-7.2246063890046321E-3</v>
      </c>
      <c r="L6019">
        <v>5995</v>
      </c>
      <c r="M6019">
        <v>-5.319691743405376E-3</v>
      </c>
      <c r="N6019">
        <v>5.319691743405376E-3</v>
      </c>
    </row>
    <row r="6020" spans="1:14" x14ac:dyDescent="0.45">
      <c r="A6020">
        <v>5996</v>
      </c>
      <c r="B6020">
        <v>4.0322680085226915E-3</v>
      </c>
      <c r="C6020">
        <v>-4.0322680085226915E-3</v>
      </c>
      <c r="L6020">
        <v>5996</v>
      </c>
      <c r="M6020">
        <v>-3.4826856116527286E-3</v>
      </c>
      <c r="N6020">
        <v>3.4826856116527286E-3</v>
      </c>
    </row>
    <row r="6021" spans="1:14" x14ac:dyDescent="0.45">
      <c r="A6021">
        <v>5997</v>
      </c>
      <c r="B6021">
        <v>-1.1275256192968585E-2</v>
      </c>
      <c r="C6021">
        <v>1.1275256192968585E-2</v>
      </c>
      <c r="L6021">
        <v>5997</v>
      </c>
      <c r="M6021">
        <v>8.5528718032784074E-3</v>
      </c>
      <c r="N6021">
        <v>-8.5528718032784074E-3</v>
      </c>
    </row>
    <row r="6022" spans="1:14" x14ac:dyDescent="0.45">
      <c r="A6022">
        <v>5998</v>
      </c>
      <c r="B6022">
        <v>4.4742900748969208E-4</v>
      </c>
      <c r="C6022">
        <v>-4.4742900748969208E-4</v>
      </c>
      <c r="L6022">
        <v>5998</v>
      </c>
      <c r="M6022">
        <v>-1.0122290896405475E-3</v>
      </c>
      <c r="N6022">
        <v>1.0122290896405475E-3</v>
      </c>
    </row>
    <row r="6023" spans="1:14" x14ac:dyDescent="0.45">
      <c r="A6023">
        <v>5999</v>
      </c>
      <c r="B6023">
        <v>-8.8940857616254965E-3</v>
      </c>
      <c r="C6023">
        <v>8.8940857616254965E-3</v>
      </c>
      <c r="L6023">
        <v>5999</v>
      </c>
      <c r="M6023">
        <v>6.420255489404645E-3</v>
      </c>
      <c r="N6023">
        <v>-6.420255489404645E-3</v>
      </c>
    </row>
    <row r="6024" spans="1:14" x14ac:dyDescent="0.45">
      <c r="A6024">
        <v>6000</v>
      </c>
      <c r="B6024">
        <v>1.4155972048489687E-3</v>
      </c>
      <c r="C6024">
        <v>-1.4155972048489687E-3</v>
      </c>
      <c r="L6024">
        <v>6000</v>
      </c>
      <c r="M6024">
        <v>-2.6380850913066819E-3</v>
      </c>
      <c r="N6024">
        <v>2.6380850913066819E-3</v>
      </c>
    </row>
    <row r="6025" spans="1:14" x14ac:dyDescent="0.45">
      <c r="A6025">
        <v>6001</v>
      </c>
      <c r="B6025">
        <v>7.7217738417026394E-3</v>
      </c>
      <c r="C6025">
        <v>-7.7217738417026394E-3</v>
      </c>
      <c r="L6025">
        <v>6001</v>
      </c>
      <c r="M6025">
        <v>-8.7825538768241569E-3</v>
      </c>
      <c r="N6025">
        <v>8.7825538768241569E-3</v>
      </c>
    </row>
    <row r="6026" spans="1:14" x14ac:dyDescent="0.45">
      <c r="A6026">
        <v>6002</v>
      </c>
      <c r="B6026">
        <v>4.3724352130002746E-3</v>
      </c>
      <c r="C6026">
        <v>-4.3724352130002746E-3</v>
      </c>
      <c r="L6026">
        <v>6002</v>
      </c>
      <c r="M6026">
        <v>-6.1009472247254672E-3</v>
      </c>
      <c r="N6026">
        <v>6.1009472247254672E-3</v>
      </c>
    </row>
    <row r="6027" spans="1:14" x14ac:dyDescent="0.45">
      <c r="A6027">
        <v>6003</v>
      </c>
      <c r="B6027">
        <v>-2.0407437297789877E-2</v>
      </c>
      <c r="C6027">
        <v>2.0407437297789877E-2</v>
      </c>
      <c r="L6027">
        <v>6003</v>
      </c>
      <c r="M6027">
        <v>1.3303749730224908E-2</v>
      </c>
      <c r="N6027">
        <v>-1.3303749730224908E-2</v>
      </c>
    </row>
    <row r="6028" spans="1:14" x14ac:dyDescent="0.45">
      <c r="A6028">
        <v>6004</v>
      </c>
      <c r="B6028">
        <v>-2.1954085042207687E-3</v>
      </c>
      <c r="C6028">
        <v>2.1954085042207687E-3</v>
      </c>
      <c r="L6028">
        <v>6004</v>
      </c>
      <c r="M6028">
        <v>-3.9894459238603549E-3</v>
      </c>
      <c r="N6028">
        <v>3.9894459238603549E-3</v>
      </c>
    </row>
    <row r="6029" spans="1:14" x14ac:dyDescent="0.45">
      <c r="A6029">
        <v>6005</v>
      </c>
      <c r="B6029">
        <v>-7.2194164472743159E-3</v>
      </c>
      <c r="C6029">
        <v>7.2194164472743159E-3</v>
      </c>
      <c r="L6029">
        <v>6005</v>
      </c>
      <c r="M6029">
        <v>-1.3711843107876162E-3</v>
      </c>
      <c r="N6029">
        <v>1.3711843107876162E-3</v>
      </c>
    </row>
    <row r="6030" spans="1:14" x14ac:dyDescent="0.45">
      <c r="A6030">
        <v>6006</v>
      </c>
      <c r="B6030">
        <v>-8.9725858857357104E-3</v>
      </c>
      <c r="C6030">
        <v>8.9725858857357104E-3</v>
      </c>
      <c r="L6030">
        <v>6006</v>
      </c>
      <c r="M6030">
        <v>-2.3097360832045628E-4</v>
      </c>
      <c r="N6030">
        <v>2.3097360832045628E-4</v>
      </c>
    </row>
    <row r="6031" spans="1:14" x14ac:dyDescent="0.45">
      <c r="A6031">
        <v>6007</v>
      </c>
      <c r="B6031">
        <v>-1.2348091222474813E-2</v>
      </c>
      <c r="C6031">
        <v>1.2348091222474813E-2</v>
      </c>
      <c r="L6031">
        <v>6007</v>
      </c>
      <c r="M6031">
        <v>4.8693683397368209E-4</v>
      </c>
      <c r="N6031">
        <v>-4.8693683397368209E-4</v>
      </c>
    </row>
    <row r="6032" spans="1:14" x14ac:dyDescent="0.45">
      <c r="A6032">
        <v>6008</v>
      </c>
      <c r="B6032">
        <v>2.5145989423919326E-3</v>
      </c>
      <c r="C6032">
        <v>-2.5145989423919326E-3</v>
      </c>
      <c r="L6032">
        <v>6008</v>
      </c>
      <c r="M6032">
        <v>-1.2583256218381356E-2</v>
      </c>
      <c r="N6032">
        <v>1.2583256218381356E-2</v>
      </c>
    </row>
    <row r="6033" spans="1:14" x14ac:dyDescent="0.45">
      <c r="A6033">
        <v>6009</v>
      </c>
      <c r="B6033">
        <v>-1.9020601771842803E-2</v>
      </c>
      <c r="C6033">
        <v>1.9020601771842803E-2</v>
      </c>
      <c r="L6033">
        <v>6009</v>
      </c>
      <c r="M6033">
        <v>3.7597638503146049E-3</v>
      </c>
      <c r="N6033">
        <v>-3.7597638503146049E-3</v>
      </c>
    </row>
    <row r="6034" spans="1:14" x14ac:dyDescent="0.45">
      <c r="A6034">
        <v>6010</v>
      </c>
      <c r="B6034">
        <v>-1.9256102144173434E-2</v>
      </c>
      <c r="C6034">
        <v>1.9256102144173434E-2</v>
      </c>
      <c r="L6034">
        <v>6010</v>
      </c>
      <c r="M6034">
        <v>3.8653389153578605E-3</v>
      </c>
      <c r="N6034">
        <v>-3.8653389153578605E-3</v>
      </c>
    </row>
    <row r="6035" spans="1:14" x14ac:dyDescent="0.45">
      <c r="A6035">
        <v>6011</v>
      </c>
      <c r="B6035">
        <v>-1.0440733506043298E-3</v>
      </c>
      <c r="C6035">
        <v>1.0440733506043298E-3</v>
      </c>
      <c r="L6035">
        <v>6011</v>
      </c>
      <c r="M6035">
        <v>-1.133747045087094E-2</v>
      </c>
      <c r="N6035">
        <v>1.133747045087094E-2</v>
      </c>
    </row>
    <row r="6036" spans="1:14" x14ac:dyDescent="0.45">
      <c r="A6036">
        <v>6012</v>
      </c>
      <c r="B6036">
        <v>-7.2194164472743159E-3</v>
      </c>
      <c r="C6036">
        <v>7.2194164472743159E-3</v>
      </c>
      <c r="L6036">
        <v>6012</v>
      </c>
      <c r="M6036">
        <v>-6.6710525759590454E-3</v>
      </c>
      <c r="N6036">
        <v>6.6710525759590454E-3</v>
      </c>
    </row>
    <row r="6037" spans="1:14" x14ac:dyDescent="0.45">
      <c r="A6037">
        <v>6013</v>
      </c>
      <c r="B6037">
        <v>-1.2400424638548286E-2</v>
      </c>
      <c r="C6037">
        <v>1.2400424638548286E-2</v>
      </c>
      <c r="L6037">
        <v>6013</v>
      </c>
      <c r="M6037">
        <v>-3.0603853514797061E-3</v>
      </c>
      <c r="N6037">
        <v>3.0603853514797061E-3</v>
      </c>
    </row>
    <row r="6038" spans="1:14" x14ac:dyDescent="0.45">
      <c r="A6038">
        <v>6014</v>
      </c>
      <c r="B6038">
        <v>-1.3290092711797352E-2</v>
      </c>
      <c r="C6038">
        <v>1.3290092711797352E-2</v>
      </c>
      <c r="L6038">
        <v>6014</v>
      </c>
      <c r="M6038">
        <v>-2.4480499742288225E-3</v>
      </c>
      <c r="N6038">
        <v>2.4480499742288225E-3</v>
      </c>
    </row>
    <row r="6039" spans="1:14" x14ac:dyDescent="0.45">
      <c r="A6039">
        <v>6015</v>
      </c>
      <c r="B6039">
        <v>-1.0071587623278673E-2</v>
      </c>
      <c r="C6039">
        <v>1.0071587623278673E-2</v>
      </c>
      <c r="L6039">
        <v>6015</v>
      </c>
      <c r="M6039">
        <v>-5.0874266003102129E-3</v>
      </c>
      <c r="N6039">
        <v>5.0874266003102129E-3</v>
      </c>
    </row>
    <row r="6040" spans="1:14" x14ac:dyDescent="0.45">
      <c r="A6040">
        <v>6016</v>
      </c>
      <c r="B6040">
        <v>-4.4195786873434326E-3</v>
      </c>
      <c r="C6040">
        <v>4.4195786873434326E-3</v>
      </c>
      <c r="L6040">
        <v>6016</v>
      </c>
      <c r="M6040">
        <v>-1.1569735593966103E-2</v>
      </c>
      <c r="N6040">
        <v>1.1569735593966103E-2</v>
      </c>
    </row>
    <row r="6041" spans="1:14" x14ac:dyDescent="0.45">
      <c r="A6041">
        <v>6017</v>
      </c>
      <c r="B6041">
        <v>-4.131744898939322E-3</v>
      </c>
      <c r="C6041">
        <v>4.131744898939322E-3</v>
      </c>
      <c r="L6041">
        <v>6017</v>
      </c>
      <c r="M6041">
        <v>-1.211872593219103E-2</v>
      </c>
      <c r="N6041">
        <v>1.211872593219103E-2</v>
      </c>
    </row>
    <row r="6042" spans="1:14" x14ac:dyDescent="0.45">
      <c r="A6042">
        <v>6018</v>
      </c>
      <c r="B6042">
        <v>-3.1140552557568785E-4</v>
      </c>
      <c r="C6042">
        <v>3.1140552557568785E-4</v>
      </c>
      <c r="L6042">
        <v>6018</v>
      </c>
      <c r="M6042">
        <v>-1.5222632844462746E-2</v>
      </c>
      <c r="N6042">
        <v>1.5222632844462746E-2</v>
      </c>
    </row>
    <row r="6043" spans="1:14" x14ac:dyDescent="0.45">
      <c r="A6043">
        <v>6019</v>
      </c>
      <c r="B6043">
        <v>-2.7969615920406934E-2</v>
      </c>
      <c r="C6043">
        <v>2.7969615920406934E-2</v>
      </c>
      <c r="L6043">
        <v>6019</v>
      </c>
      <c r="M6043">
        <v>6.12464530728353E-3</v>
      </c>
      <c r="N6043">
        <v>-6.12464530728353E-3</v>
      </c>
    </row>
    <row r="6044" spans="1:14" x14ac:dyDescent="0.45">
      <c r="A6044">
        <v>6020</v>
      </c>
      <c r="B6044">
        <v>-6.5914154543926223E-3</v>
      </c>
      <c r="C6044">
        <v>6.5914154543926223E-3</v>
      </c>
      <c r="L6044">
        <v>6020</v>
      </c>
      <c r="M6044">
        <v>-1.2372106088294848E-2</v>
      </c>
      <c r="N6044">
        <v>1.2372106088294848E-2</v>
      </c>
    </row>
    <row r="6045" spans="1:14" x14ac:dyDescent="0.45">
      <c r="A6045">
        <v>6021</v>
      </c>
      <c r="B6045">
        <v>-4.6840577379611038E-4</v>
      </c>
      <c r="C6045">
        <v>4.6840577379611038E-4</v>
      </c>
      <c r="L6045">
        <v>6021</v>
      </c>
      <c r="M6045">
        <v>-1.739747918435381E-2</v>
      </c>
      <c r="N6045">
        <v>1.739747918435381E-2</v>
      </c>
    </row>
    <row r="6046" spans="1:14" x14ac:dyDescent="0.45">
      <c r="A6046">
        <v>6022</v>
      </c>
      <c r="B6046">
        <v>-1.3420926251981038E-2</v>
      </c>
      <c r="C6046">
        <v>1.3420926251981038E-2</v>
      </c>
      <c r="L6046">
        <v>6022</v>
      </c>
      <c r="M6046">
        <v>-7.7479182394002517E-3</v>
      </c>
      <c r="N6046">
        <v>7.7479182394002517E-3</v>
      </c>
    </row>
    <row r="6047" spans="1:14" x14ac:dyDescent="0.45">
      <c r="A6047">
        <v>6023</v>
      </c>
      <c r="B6047">
        <v>-2.019810363349598E-2</v>
      </c>
      <c r="C6047">
        <v>2.019810363349598E-2</v>
      </c>
      <c r="L6047">
        <v>6023</v>
      </c>
      <c r="M6047">
        <v>-2.7225451433412875E-3</v>
      </c>
      <c r="N6047">
        <v>2.7225451433412875E-3</v>
      </c>
    </row>
    <row r="6048" spans="1:14" x14ac:dyDescent="0.45">
      <c r="A6048">
        <v>6024</v>
      </c>
      <c r="B6048">
        <v>-1.6953431836940563E-2</v>
      </c>
      <c r="C6048">
        <v>1.6953431836940563E-2</v>
      </c>
      <c r="L6048">
        <v>6024</v>
      </c>
      <c r="M6048">
        <v>-9.2259691500058312E-3</v>
      </c>
      <c r="N6048">
        <v>9.2259691500058312E-3</v>
      </c>
    </row>
    <row r="6049" spans="1:14" x14ac:dyDescent="0.45">
      <c r="A6049">
        <v>6025</v>
      </c>
      <c r="B6049">
        <v>-1.7921600034299837E-2</v>
      </c>
      <c r="C6049">
        <v>1.7921600034299837E-2</v>
      </c>
      <c r="L6049">
        <v>6025</v>
      </c>
      <c r="M6049">
        <v>-1.125301039883634E-2</v>
      </c>
      <c r="N6049">
        <v>1.125301039883634E-2</v>
      </c>
    </row>
    <row r="6050" spans="1:14" x14ac:dyDescent="0.45">
      <c r="A6050">
        <v>6026</v>
      </c>
      <c r="B6050">
        <v>-2.537911182476995E-2</v>
      </c>
      <c r="C6050">
        <v>2.537911182476995E-2</v>
      </c>
      <c r="L6050">
        <v>6026</v>
      </c>
      <c r="M6050">
        <v>-5.9320271206562579E-3</v>
      </c>
      <c r="N6050">
        <v>5.9320271206562579E-3</v>
      </c>
    </row>
    <row r="6051" spans="1:14" x14ac:dyDescent="0.45">
      <c r="A6051">
        <v>6027</v>
      </c>
      <c r="B6051">
        <v>-1.5749763267250645E-2</v>
      </c>
      <c r="C6051">
        <v>1.5749763267250645E-2</v>
      </c>
      <c r="L6051">
        <v>6027</v>
      </c>
      <c r="M6051">
        <v>-1.4251342246064797E-2</v>
      </c>
      <c r="N6051">
        <v>1.4251342246064797E-2</v>
      </c>
    </row>
    <row r="6052" spans="1:14" x14ac:dyDescent="0.45">
      <c r="A6052">
        <v>6028</v>
      </c>
      <c r="B6052">
        <v>-2.9932119023162222E-2</v>
      </c>
      <c r="C6052">
        <v>2.9932119023162222E-2</v>
      </c>
      <c r="L6052">
        <v>6028</v>
      </c>
      <c r="M6052">
        <v>-3.3982255596181231E-3</v>
      </c>
      <c r="N6052">
        <v>3.3982255596181231E-3</v>
      </c>
    </row>
    <row r="6053" spans="1:14" x14ac:dyDescent="0.45">
      <c r="A6053">
        <v>6029</v>
      </c>
      <c r="B6053">
        <v>-1.4729261653817901E-2</v>
      </c>
      <c r="C6053">
        <v>1.4729261653817901E-2</v>
      </c>
      <c r="L6053">
        <v>6029</v>
      </c>
      <c r="M6053">
        <v>-1.6278383494895302E-2</v>
      </c>
      <c r="N6053">
        <v>1.6278383494895302E-2</v>
      </c>
    </row>
    <row r="6054" spans="1:14" x14ac:dyDescent="0.45">
      <c r="A6054">
        <v>6030</v>
      </c>
      <c r="B6054">
        <v>-2.4881944372071939E-2</v>
      </c>
      <c r="C6054">
        <v>2.4881944372071939E-2</v>
      </c>
      <c r="L6054">
        <v>6030</v>
      </c>
      <c r="M6054">
        <v>-8.7614388638155051E-3</v>
      </c>
      <c r="N6054">
        <v>8.7614388638155051E-3</v>
      </c>
    </row>
    <row r="6055" spans="1:14" x14ac:dyDescent="0.45">
      <c r="A6055">
        <v>6031</v>
      </c>
      <c r="B6055">
        <v>-2.0302770465642925E-2</v>
      </c>
      <c r="C6055">
        <v>2.0302770465642925E-2</v>
      </c>
      <c r="L6055">
        <v>6031</v>
      </c>
      <c r="M6055">
        <v>-1.4230227233056142E-2</v>
      </c>
      <c r="N6055">
        <v>1.4230227233056142E-2</v>
      </c>
    </row>
    <row r="6056" spans="1:14" x14ac:dyDescent="0.45">
      <c r="A6056">
        <v>6032</v>
      </c>
      <c r="B6056">
        <v>4.3648663976142844E-2</v>
      </c>
      <c r="C6056">
        <v>0.95635133602385713</v>
      </c>
      <c r="L6056">
        <v>6032</v>
      </c>
      <c r="M6056">
        <v>3.7142599416992016E-2</v>
      </c>
      <c r="N6056">
        <v>0.96285740058300795</v>
      </c>
    </row>
    <row r="6057" spans="1:14" x14ac:dyDescent="0.45">
      <c r="A6057">
        <v>6033</v>
      </c>
      <c r="B6057">
        <v>4.0796492800138487E-2</v>
      </c>
      <c r="C6057">
        <v>-4.0796492800138487E-2</v>
      </c>
      <c r="L6057">
        <v>6033</v>
      </c>
      <c r="M6057">
        <v>2.8379869018401806E-2</v>
      </c>
      <c r="N6057">
        <v>-2.8379869018401806E-2</v>
      </c>
    </row>
    <row r="6058" spans="1:14" x14ac:dyDescent="0.45">
      <c r="A6058">
        <v>6034</v>
      </c>
      <c r="B6058">
        <v>3.6138818769599269E-2</v>
      </c>
      <c r="C6058">
        <v>-3.6138818769599269E-2</v>
      </c>
      <c r="L6058">
        <v>6034</v>
      </c>
      <c r="M6058">
        <v>3.0998130631474545E-2</v>
      </c>
      <c r="N6058">
        <v>-3.0998130631474545E-2</v>
      </c>
    </row>
    <row r="6059" spans="1:14" x14ac:dyDescent="0.45">
      <c r="A6059">
        <v>6035</v>
      </c>
      <c r="B6059">
        <v>3.5458484360644096E-2</v>
      </c>
      <c r="C6059">
        <v>-3.5458484360644096E-2</v>
      </c>
      <c r="L6059">
        <v>6035</v>
      </c>
      <c r="M6059">
        <v>2.9203354525739196E-2</v>
      </c>
      <c r="N6059">
        <v>-2.9203354525739196E-2</v>
      </c>
    </row>
    <row r="6060" spans="1:14" x14ac:dyDescent="0.45">
      <c r="A6060">
        <v>6036</v>
      </c>
      <c r="B6060">
        <v>4.9719340240665884E-2</v>
      </c>
      <c r="C6060">
        <v>-4.9719340240665884E-2</v>
      </c>
      <c r="L6060">
        <v>6036</v>
      </c>
      <c r="M6060">
        <v>1.7611212383989737E-2</v>
      </c>
      <c r="N6060">
        <v>-1.7611212383989737E-2</v>
      </c>
    </row>
    <row r="6061" spans="1:14" x14ac:dyDescent="0.45">
      <c r="A6061">
        <v>6037</v>
      </c>
      <c r="B6061">
        <v>4.1712327581424291E-2</v>
      </c>
      <c r="C6061">
        <v>-4.1712327581424291E-2</v>
      </c>
      <c r="L6061">
        <v>6037</v>
      </c>
      <c r="M6061">
        <v>2.1179649582451776E-2</v>
      </c>
      <c r="N6061">
        <v>-2.1179649582451776E-2</v>
      </c>
    </row>
    <row r="6062" spans="1:14" x14ac:dyDescent="0.45">
      <c r="A6062">
        <v>6038</v>
      </c>
      <c r="B6062">
        <v>3.739482075536265E-2</v>
      </c>
      <c r="C6062">
        <v>-3.739482075536265E-2</v>
      </c>
      <c r="L6062">
        <v>6038</v>
      </c>
      <c r="M6062">
        <v>2.0461739140157635E-2</v>
      </c>
      <c r="N6062">
        <v>-2.0461739140157635E-2</v>
      </c>
    </row>
    <row r="6063" spans="1:14" x14ac:dyDescent="0.45">
      <c r="A6063">
        <v>6039</v>
      </c>
      <c r="B6063">
        <v>4.2157161618048826E-2</v>
      </c>
      <c r="C6063">
        <v>-4.2157161618048826E-2</v>
      </c>
      <c r="L6063">
        <v>6039</v>
      </c>
      <c r="M6063">
        <v>1.5710861213211136E-2</v>
      </c>
      <c r="N6063">
        <v>-1.5710861213211136E-2</v>
      </c>
    </row>
    <row r="6064" spans="1:14" x14ac:dyDescent="0.45">
      <c r="A6064">
        <v>6040</v>
      </c>
      <c r="B6064">
        <v>2.169479593332032E-2</v>
      </c>
      <c r="C6064">
        <v>-2.169479593332032E-2</v>
      </c>
      <c r="L6064">
        <v>6040</v>
      </c>
      <c r="M6064">
        <v>3.1821616138811931E-2</v>
      </c>
      <c r="N6064">
        <v>-3.1821616138811931E-2</v>
      </c>
    </row>
    <row r="6065" spans="1:14" x14ac:dyDescent="0.45">
      <c r="A6065">
        <v>6041</v>
      </c>
      <c r="B6065">
        <v>3.3522147965925543E-2</v>
      </c>
      <c r="C6065">
        <v>-3.3522147965925543E-2</v>
      </c>
      <c r="L6065">
        <v>6041</v>
      </c>
      <c r="M6065">
        <v>1.9912748801932709E-2</v>
      </c>
      <c r="N6065">
        <v>-1.9912748801932709E-2</v>
      </c>
    </row>
    <row r="6066" spans="1:14" x14ac:dyDescent="0.45">
      <c r="A6066">
        <v>6042</v>
      </c>
      <c r="B6066">
        <v>2.5488968598647216E-2</v>
      </c>
      <c r="C6066">
        <v>-2.5488968598647216E-2</v>
      </c>
      <c r="L6066">
        <v>6042</v>
      </c>
      <c r="M6066">
        <v>2.586718247037232E-2</v>
      </c>
      <c r="N6066">
        <v>-2.586718247037232E-2</v>
      </c>
    </row>
    <row r="6067" spans="1:14" x14ac:dyDescent="0.45">
      <c r="A6067">
        <v>6043</v>
      </c>
      <c r="B6067">
        <v>2.7791638905880094E-2</v>
      </c>
      <c r="C6067">
        <v>-2.7791638905880094E-2</v>
      </c>
      <c r="L6067">
        <v>6043</v>
      </c>
      <c r="M6067">
        <v>2.3037770727213074E-2</v>
      </c>
      <c r="N6067">
        <v>-2.3037770727213074E-2</v>
      </c>
    </row>
    <row r="6068" spans="1:14" x14ac:dyDescent="0.45">
      <c r="A6068">
        <v>6044</v>
      </c>
      <c r="B6068">
        <v>3.540615094457062E-2</v>
      </c>
      <c r="C6068">
        <v>-3.540615094457062E-2</v>
      </c>
      <c r="L6068">
        <v>6044</v>
      </c>
      <c r="M6068">
        <v>1.5900896330288995E-2</v>
      </c>
      <c r="N6068">
        <v>-1.5900896330288995E-2</v>
      </c>
    </row>
    <row r="6069" spans="1:14" x14ac:dyDescent="0.45">
      <c r="A6069">
        <v>6045</v>
      </c>
      <c r="B6069">
        <v>1.384478352229915E-2</v>
      </c>
      <c r="C6069">
        <v>-1.384478352229915E-2</v>
      </c>
      <c r="L6069">
        <v>6045</v>
      </c>
      <c r="M6069">
        <v>3.2602871620132028E-2</v>
      </c>
      <c r="N6069">
        <v>-3.2602871620132028E-2</v>
      </c>
    </row>
    <row r="6070" spans="1:14" x14ac:dyDescent="0.45">
      <c r="A6070">
        <v>6046</v>
      </c>
      <c r="B6070">
        <v>1.7874456559956682E-2</v>
      </c>
      <c r="C6070">
        <v>-1.7874456559956682E-2</v>
      </c>
      <c r="L6070">
        <v>6046</v>
      </c>
      <c r="M6070">
        <v>2.8527674109462366E-2</v>
      </c>
      <c r="N6070">
        <v>-2.8527674109462366E-2</v>
      </c>
    </row>
    <row r="6071" spans="1:14" x14ac:dyDescent="0.45">
      <c r="A6071">
        <v>6047</v>
      </c>
      <c r="B6071">
        <v>2.3761965868222559E-2</v>
      </c>
      <c r="C6071">
        <v>-2.3761965868222559E-2</v>
      </c>
      <c r="L6071">
        <v>6047</v>
      </c>
      <c r="M6071">
        <v>2.3650106104463955E-2</v>
      </c>
      <c r="N6071">
        <v>-2.3650106104463955E-2</v>
      </c>
    </row>
    <row r="6072" spans="1:14" x14ac:dyDescent="0.45">
      <c r="A6072">
        <v>6048</v>
      </c>
      <c r="B6072">
        <v>3.6557486098187056E-2</v>
      </c>
      <c r="C6072">
        <v>-3.6557486098187056E-2</v>
      </c>
      <c r="L6072">
        <v>6048</v>
      </c>
      <c r="M6072">
        <v>1.3092599600138397E-2</v>
      </c>
      <c r="N6072">
        <v>-1.3092599600138397E-2</v>
      </c>
    </row>
    <row r="6073" spans="1:14" x14ac:dyDescent="0.45">
      <c r="A6073">
        <v>6049</v>
      </c>
      <c r="B6073">
        <v>2.8969140767533264E-2</v>
      </c>
      <c r="C6073">
        <v>-2.8969140767533264E-2</v>
      </c>
      <c r="L6073">
        <v>6049</v>
      </c>
      <c r="M6073">
        <v>1.8666963034422293E-2</v>
      </c>
      <c r="N6073">
        <v>-1.8666963034422293E-2</v>
      </c>
    </row>
    <row r="6074" spans="1:14" x14ac:dyDescent="0.45">
      <c r="A6074">
        <v>6050</v>
      </c>
      <c r="B6074">
        <v>3.0041975797039495E-2</v>
      </c>
      <c r="C6074">
        <v>-3.0041975797039495E-2</v>
      </c>
      <c r="L6074">
        <v>6050</v>
      </c>
      <c r="M6074">
        <v>1.6555461733557181E-2</v>
      </c>
      <c r="N6074">
        <v>-1.6555461733557181E-2</v>
      </c>
    </row>
    <row r="6075" spans="1:14" x14ac:dyDescent="0.45">
      <c r="A6075">
        <v>6051</v>
      </c>
      <c r="B6075">
        <v>2.6457136796006489E-2</v>
      </c>
      <c r="C6075">
        <v>-2.6457136796006489E-2</v>
      </c>
      <c r="L6075">
        <v>6051</v>
      </c>
      <c r="M6075">
        <v>1.8139087709206015E-2</v>
      </c>
      <c r="N6075">
        <v>-1.8139087709206015E-2</v>
      </c>
    </row>
    <row r="6076" spans="1:14" x14ac:dyDescent="0.45">
      <c r="A6076">
        <v>6052</v>
      </c>
      <c r="B6076">
        <v>1.8240790472471003E-2</v>
      </c>
      <c r="C6076">
        <v>-1.8240790472471003E-2</v>
      </c>
      <c r="L6076">
        <v>6052</v>
      </c>
      <c r="M6076">
        <v>2.4726971767905163E-2</v>
      </c>
      <c r="N6076">
        <v>-2.4726971767905163E-2</v>
      </c>
    </row>
    <row r="6077" spans="1:14" x14ac:dyDescent="0.45">
      <c r="A6077">
        <v>6053</v>
      </c>
      <c r="B6077">
        <v>1.0757111973964157E-2</v>
      </c>
      <c r="C6077">
        <v>-1.0757111973964157E-2</v>
      </c>
      <c r="L6077">
        <v>6053</v>
      </c>
      <c r="M6077">
        <v>3.0660290423336126E-2</v>
      </c>
      <c r="N6077">
        <v>-3.0660290423336126E-2</v>
      </c>
    </row>
    <row r="6078" spans="1:14" x14ac:dyDescent="0.45">
      <c r="A6078">
        <v>6054</v>
      </c>
      <c r="B6078">
        <v>2.0778961152034515E-2</v>
      </c>
      <c r="C6078">
        <v>-2.0778961152034515E-2</v>
      </c>
      <c r="L6078">
        <v>6054</v>
      </c>
      <c r="M6078">
        <v>2.2172055193858377E-2</v>
      </c>
      <c r="N6078">
        <v>-2.2172055193858377E-2</v>
      </c>
    </row>
    <row r="6079" spans="1:14" x14ac:dyDescent="0.45">
      <c r="A6079">
        <v>6055</v>
      </c>
      <c r="B6079">
        <v>1.8214623764434265E-2</v>
      </c>
      <c r="C6079">
        <v>-1.8214623764434265E-2</v>
      </c>
      <c r="L6079">
        <v>6055</v>
      </c>
      <c r="M6079">
        <v>2.299554070119577E-2</v>
      </c>
      <c r="N6079">
        <v>-2.299554070119577E-2</v>
      </c>
    </row>
    <row r="6080" spans="1:14" x14ac:dyDescent="0.45">
      <c r="A6080">
        <v>6056</v>
      </c>
      <c r="B6080">
        <v>2.5541302014720692E-2</v>
      </c>
      <c r="C6080">
        <v>-2.5541302014720692E-2</v>
      </c>
      <c r="L6080">
        <v>6056</v>
      </c>
      <c r="M6080">
        <v>1.5330790979055417E-2</v>
      </c>
      <c r="N6080">
        <v>-1.5330790979055417E-2</v>
      </c>
    </row>
    <row r="6081" spans="1:14" x14ac:dyDescent="0.45">
      <c r="A6081">
        <v>6057</v>
      </c>
      <c r="B6081">
        <v>2.5407656504286696E-3</v>
      </c>
      <c r="C6081">
        <v>-2.5407656504286696E-3</v>
      </c>
      <c r="L6081">
        <v>6057</v>
      </c>
      <c r="M6081">
        <v>3.3510817179504028E-2</v>
      </c>
      <c r="N6081">
        <v>-3.3510817179504028E-2</v>
      </c>
    </row>
    <row r="6082" spans="1:14" x14ac:dyDescent="0.45">
      <c r="A6082">
        <v>6058</v>
      </c>
      <c r="B6082">
        <v>1.9261292085903756E-2</v>
      </c>
      <c r="C6082">
        <v>-1.9261292085903756E-2</v>
      </c>
      <c r="L6082">
        <v>6058</v>
      </c>
      <c r="M6082">
        <v>1.9997208853967312E-2</v>
      </c>
      <c r="N6082">
        <v>-1.9997208853967312E-2</v>
      </c>
    </row>
    <row r="6083" spans="1:14" x14ac:dyDescent="0.45">
      <c r="A6083">
        <v>6059</v>
      </c>
      <c r="B6083">
        <v>2.6457136796006489E-2</v>
      </c>
      <c r="C6083">
        <v>-2.6457136796006489E-2</v>
      </c>
      <c r="L6083">
        <v>6059</v>
      </c>
      <c r="M6083">
        <v>1.406389019853635E-2</v>
      </c>
      <c r="N6083">
        <v>-1.406389019853635E-2</v>
      </c>
    </row>
    <row r="6084" spans="1:14" x14ac:dyDescent="0.45">
      <c r="A6084">
        <v>6060</v>
      </c>
      <c r="B6084">
        <v>1.790062326799342E-2</v>
      </c>
      <c r="C6084">
        <v>-1.790062326799342E-2</v>
      </c>
      <c r="L6084">
        <v>6060</v>
      </c>
      <c r="M6084">
        <v>2.0503969166174939E-2</v>
      </c>
      <c r="N6084">
        <v>-2.0503969166174939E-2</v>
      </c>
    </row>
    <row r="6085" spans="1:14" x14ac:dyDescent="0.45">
      <c r="A6085">
        <v>6061</v>
      </c>
      <c r="B6085">
        <v>3.0983977286362034E-2</v>
      </c>
      <c r="C6085">
        <v>-3.0983977286362034E-2</v>
      </c>
      <c r="L6085">
        <v>6061</v>
      </c>
      <c r="M6085">
        <v>9.8620026098147767E-3</v>
      </c>
      <c r="N6085">
        <v>-9.8620026098147767E-3</v>
      </c>
    </row>
    <row r="6086" spans="1:14" x14ac:dyDescent="0.45">
      <c r="A6086">
        <v>6062</v>
      </c>
      <c r="B6086">
        <v>7.6694404256291652E-3</v>
      </c>
      <c r="C6086">
        <v>-7.6694404256291652E-3</v>
      </c>
      <c r="L6086">
        <v>6062</v>
      </c>
      <c r="M6086">
        <v>2.8569904135479666E-2</v>
      </c>
      <c r="N6086">
        <v>-2.8569904135479666E-2</v>
      </c>
    </row>
    <row r="6087" spans="1:14" x14ac:dyDescent="0.45">
      <c r="A6087">
        <v>6063</v>
      </c>
      <c r="B6087">
        <v>1.1489779798992799E-2</v>
      </c>
      <c r="C6087">
        <v>-1.1489779798992799E-2</v>
      </c>
      <c r="L6087">
        <v>6063</v>
      </c>
      <c r="M6087">
        <v>2.4452476598792697E-2</v>
      </c>
      <c r="N6087">
        <v>-2.4452476598792697E-2</v>
      </c>
    </row>
    <row r="6088" spans="1:14" x14ac:dyDescent="0.45">
      <c r="A6088">
        <v>6064</v>
      </c>
      <c r="B6088">
        <v>1.8528624260875114E-2</v>
      </c>
      <c r="C6088">
        <v>-1.8528624260875114E-2</v>
      </c>
      <c r="L6088">
        <v>6064</v>
      </c>
      <c r="M6088">
        <v>1.8329122826283874E-2</v>
      </c>
      <c r="N6088">
        <v>-1.8329122826283874E-2</v>
      </c>
    </row>
    <row r="6089" spans="1:14" x14ac:dyDescent="0.45">
      <c r="A6089">
        <v>6065</v>
      </c>
      <c r="B6089">
        <v>1.243178128831534E-2</v>
      </c>
      <c r="C6089">
        <v>-1.243178128831534E-2</v>
      </c>
      <c r="L6089">
        <v>6065</v>
      </c>
      <c r="M6089">
        <v>2.3122230779247677E-2</v>
      </c>
      <c r="N6089">
        <v>-2.3122230779247677E-2</v>
      </c>
    </row>
    <row r="6090" spans="1:14" x14ac:dyDescent="0.45">
      <c r="A6090">
        <v>6066</v>
      </c>
      <c r="B6090">
        <v>2.0621960903814091E-2</v>
      </c>
      <c r="C6090">
        <v>-2.0621960903814091E-2</v>
      </c>
      <c r="L6090">
        <v>6066</v>
      </c>
      <c r="M6090">
        <v>1.5119640848968904E-2</v>
      </c>
      <c r="N6090">
        <v>-1.5119640848968904E-2</v>
      </c>
    </row>
    <row r="6091" spans="1:14" x14ac:dyDescent="0.45">
      <c r="A6091">
        <v>6067</v>
      </c>
      <c r="B6091">
        <v>2.261063071460612E-2</v>
      </c>
      <c r="C6091">
        <v>-2.261063071460612E-2</v>
      </c>
      <c r="L6091">
        <v>6067</v>
      </c>
      <c r="M6091">
        <v>1.2395804170852912E-2</v>
      </c>
      <c r="N6091">
        <v>-1.2395804170852912E-2</v>
      </c>
    </row>
    <row r="6092" spans="1:14" x14ac:dyDescent="0.45">
      <c r="A6092">
        <v>6068</v>
      </c>
      <c r="B6092">
        <v>2.8498140022871994E-2</v>
      </c>
      <c r="C6092">
        <v>-2.8498140022871994E-2</v>
      </c>
      <c r="L6092">
        <v>6068</v>
      </c>
      <c r="M6092">
        <v>7.5604661918718058E-3</v>
      </c>
      <c r="N6092">
        <v>-7.5604661918718058E-3</v>
      </c>
    </row>
    <row r="6093" spans="1:14" x14ac:dyDescent="0.45">
      <c r="A6093">
        <v>6069</v>
      </c>
      <c r="B6093">
        <v>2.0072460035042608E-2</v>
      </c>
      <c r="C6093">
        <v>-2.0072460035042608E-2</v>
      </c>
      <c r="L6093">
        <v>6069</v>
      </c>
      <c r="M6093">
        <v>1.3261519704207607E-2</v>
      </c>
      <c r="N6093">
        <v>-1.3261519704207607E-2</v>
      </c>
    </row>
    <row r="6094" spans="1:14" x14ac:dyDescent="0.45">
      <c r="A6094">
        <v>6070</v>
      </c>
      <c r="B6094">
        <v>1.3059782281197033E-2</v>
      </c>
      <c r="C6094">
        <v>-1.3059782281197033E-2</v>
      </c>
      <c r="L6094">
        <v>6070</v>
      </c>
      <c r="M6094">
        <v>1.8033512644162759E-2</v>
      </c>
      <c r="N6094">
        <v>-1.8033512644162759E-2</v>
      </c>
    </row>
    <row r="6095" spans="1:14" x14ac:dyDescent="0.45">
      <c r="A6095">
        <v>6071</v>
      </c>
      <c r="B6095">
        <v>7.8264406738495877E-3</v>
      </c>
      <c r="C6095">
        <v>-7.8264406738495877E-3</v>
      </c>
      <c r="L6095">
        <v>6071</v>
      </c>
      <c r="M6095">
        <v>2.1517489790590191E-2</v>
      </c>
      <c r="N6095">
        <v>-2.1517489790590191E-2</v>
      </c>
    </row>
    <row r="6096" spans="1:14" x14ac:dyDescent="0.45">
      <c r="A6096">
        <v>6072</v>
      </c>
      <c r="B6096">
        <v>7.8759621196727598E-4</v>
      </c>
      <c r="C6096">
        <v>-7.8759621196727598E-4</v>
      </c>
      <c r="L6096">
        <v>6072</v>
      </c>
      <c r="M6096">
        <v>2.7070738211865435E-2</v>
      </c>
      <c r="N6096">
        <v>-2.7070738211865435E-2</v>
      </c>
    </row>
    <row r="6097" spans="1:14" x14ac:dyDescent="0.45">
      <c r="A6097">
        <v>6073</v>
      </c>
      <c r="B6097">
        <v>2.2034963137797903E-2</v>
      </c>
      <c r="C6097">
        <v>-2.2034963137797903E-2</v>
      </c>
      <c r="L6097">
        <v>6073</v>
      </c>
      <c r="M6097">
        <v>9.9253476488407304E-3</v>
      </c>
      <c r="N6097">
        <v>-9.9253476488407304E-3</v>
      </c>
    </row>
    <row r="6098" spans="1:14" x14ac:dyDescent="0.45">
      <c r="A6098">
        <v>6074</v>
      </c>
      <c r="B6098">
        <v>1.2902782032976609E-2</v>
      </c>
      <c r="C6098">
        <v>-1.2902782032976609E-2</v>
      </c>
      <c r="L6098">
        <v>6074</v>
      </c>
      <c r="M6098">
        <v>1.6829956902669644E-2</v>
      </c>
      <c r="N6098">
        <v>-1.6829956902669644E-2</v>
      </c>
    </row>
    <row r="6099" spans="1:14" x14ac:dyDescent="0.45">
      <c r="A6099">
        <v>6075</v>
      </c>
      <c r="B6099">
        <v>1.9444459042160918E-2</v>
      </c>
      <c r="C6099">
        <v>-1.9444459042160918E-2</v>
      </c>
      <c r="L6099">
        <v>6075</v>
      </c>
      <c r="M6099">
        <v>1.1382283546437657E-2</v>
      </c>
      <c r="N6099">
        <v>-1.1382283546437657E-2</v>
      </c>
    </row>
    <row r="6100" spans="1:14" x14ac:dyDescent="0.45">
      <c r="A6100">
        <v>6076</v>
      </c>
      <c r="B6100">
        <v>1.3661616566041989E-2</v>
      </c>
      <c r="C6100">
        <v>-1.3661616566041989E-2</v>
      </c>
      <c r="L6100">
        <v>6076</v>
      </c>
      <c r="M6100">
        <v>1.4866260692865091E-2</v>
      </c>
      <c r="N6100">
        <v>-1.4866260692865091E-2</v>
      </c>
    </row>
    <row r="6101" spans="1:14" x14ac:dyDescent="0.45">
      <c r="A6101">
        <v>6077</v>
      </c>
      <c r="B6101">
        <v>7.25077309704137E-3</v>
      </c>
      <c r="C6101">
        <v>-7.25077309704137E-3</v>
      </c>
      <c r="L6101">
        <v>6077</v>
      </c>
      <c r="M6101">
        <v>1.957490859379429E-2</v>
      </c>
      <c r="N6101">
        <v>-1.957490859379429E-2</v>
      </c>
    </row>
    <row r="6102" spans="1:14" x14ac:dyDescent="0.45">
      <c r="A6102">
        <v>6078</v>
      </c>
      <c r="B6102">
        <v>6.0209378193147199E-3</v>
      </c>
      <c r="C6102">
        <v>-6.0209378193147199E-3</v>
      </c>
      <c r="L6102">
        <v>6078</v>
      </c>
      <c r="M6102">
        <v>2.0250589010071124E-2</v>
      </c>
      <c r="N6102">
        <v>-2.0250589010071124E-2</v>
      </c>
    </row>
    <row r="6103" spans="1:14" x14ac:dyDescent="0.45">
      <c r="A6103">
        <v>6079</v>
      </c>
      <c r="B6103">
        <v>2.072662773596104E-2</v>
      </c>
      <c r="C6103">
        <v>-2.072662773596104E-2</v>
      </c>
      <c r="L6103">
        <v>6079</v>
      </c>
      <c r="M6103">
        <v>7.9405364260275255E-3</v>
      </c>
      <c r="N6103">
        <v>-7.9405364260275255E-3</v>
      </c>
    </row>
    <row r="6104" spans="1:14" x14ac:dyDescent="0.45">
      <c r="A6104">
        <v>6080</v>
      </c>
      <c r="B6104">
        <v>1.810995693228732E-2</v>
      </c>
      <c r="C6104">
        <v>-1.810995693228732E-2</v>
      </c>
      <c r="L6104">
        <v>6080</v>
      </c>
      <c r="M6104">
        <v>9.0596321154860354E-3</v>
      </c>
      <c r="N6104">
        <v>-9.0596321154860354E-3</v>
      </c>
    </row>
    <row r="6105" spans="1:14" x14ac:dyDescent="0.45">
      <c r="A6105">
        <v>6081</v>
      </c>
      <c r="B6105">
        <v>1.3897116938372624E-2</v>
      </c>
      <c r="C6105">
        <v>-1.3897116938372624E-2</v>
      </c>
      <c r="L6105">
        <v>6081</v>
      </c>
      <c r="M6105">
        <v>1.1846813832627982E-2</v>
      </c>
      <c r="N6105">
        <v>-1.1846813832627982E-2</v>
      </c>
    </row>
    <row r="6106" spans="1:14" x14ac:dyDescent="0.45">
      <c r="A6106">
        <v>6082</v>
      </c>
      <c r="B6106">
        <v>8.716108747098654E-3</v>
      </c>
      <c r="C6106">
        <v>-8.716108747098654E-3</v>
      </c>
      <c r="L6106">
        <v>6082</v>
      </c>
      <c r="M6106">
        <v>1.5689746200202484E-2</v>
      </c>
      <c r="N6106">
        <v>-1.5689746200202484E-2</v>
      </c>
    </row>
    <row r="6107" spans="1:14" x14ac:dyDescent="0.45">
      <c r="A6107">
        <v>6083</v>
      </c>
      <c r="B6107">
        <v>1.9836959662711977E-2</v>
      </c>
      <c r="C6107">
        <v>-1.9836959662711977E-2</v>
      </c>
      <c r="L6107">
        <v>6083</v>
      </c>
      <c r="M6107">
        <v>6.5258305544479006E-3</v>
      </c>
      <c r="N6107">
        <v>-6.5258305544479006E-3</v>
      </c>
    </row>
    <row r="6108" spans="1:14" x14ac:dyDescent="0.45">
      <c r="A6108">
        <v>6084</v>
      </c>
      <c r="B6108">
        <v>6.0209378193147199E-3</v>
      </c>
      <c r="C6108">
        <v>-6.0209378193147199E-3</v>
      </c>
      <c r="L6108">
        <v>6084</v>
      </c>
      <c r="M6108">
        <v>1.7188912123816714E-2</v>
      </c>
      <c r="N6108">
        <v>-1.7188912123816714E-2</v>
      </c>
    </row>
    <row r="6109" spans="1:14" x14ac:dyDescent="0.45">
      <c r="A6109">
        <v>6085</v>
      </c>
      <c r="B6109">
        <v>1.7481955939405623E-2</v>
      </c>
      <c r="C6109">
        <v>-1.7481955939405623E-2</v>
      </c>
      <c r="L6109">
        <v>6085</v>
      </c>
      <c r="M6109">
        <v>7.6026962178891077E-3</v>
      </c>
      <c r="N6109">
        <v>-7.6026962178891077E-3</v>
      </c>
    </row>
    <row r="6110" spans="1:14" x14ac:dyDescent="0.45">
      <c r="A6110">
        <v>6086</v>
      </c>
      <c r="B6110">
        <v>1.2484114704388816E-2</v>
      </c>
      <c r="C6110">
        <v>-1.2484114704388816E-2</v>
      </c>
      <c r="L6110">
        <v>6086</v>
      </c>
      <c r="M6110">
        <v>1.0981098299273285E-2</v>
      </c>
      <c r="N6110">
        <v>-1.0981098299273285E-2</v>
      </c>
    </row>
    <row r="6111" spans="1:14" x14ac:dyDescent="0.45">
      <c r="A6111">
        <v>6087</v>
      </c>
      <c r="B6111">
        <v>3.9509559141621704E-4</v>
      </c>
      <c r="C6111">
        <v>-3.9509559141621704E-4</v>
      </c>
      <c r="L6111">
        <v>6087</v>
      </c>
      <c r="M6111">
        <v>1.9849403762906753E-2</v>
      </c>
      <c r="N6111">
        <v>-1.9849403762906753E-2</v>
      </c>
    </row>
    <row r="6112" spans="1:14" x14ac:dyDescent="0.45">
      <c r="A6112">
        <v>6088</v>
      </c>
      <c r="B6112">
        <v>1.1123445886478478E-2</v>
      </c>
      <c r="C6112">
        <v>-1.1123445886478478E-2</v>
      </c>
      <c r="L6112">
        <v>6088</v>
      </c>
      <c r="M6112">
        <v>1.0284302869987799E-2</v>
      </c>
      <c r="N6112">
        <v>-1.0284302869987799E-2</v>
      </c>
    </row>
    <row r="6113" spans="1:14" x14ac:dyDescent="0.45">
      <c r="A6113">
        <v>6089</v>
      </c>
      <c r="B6113">
        <v>9.6581102364211944E-3</v>
      </c>
      <c r="C6113">
        <v>-9.6581102364211944E-3</v>
      </c>
      <c r="L6113">
        <v>6089</v>
      </c>
      <c r="M6113">
        <v>1.0326532896005101E-2</v>
      </c>
      <c r="N6113">
        <v>-1.0326532896005101E-2</v>
      </c>
    </row>
    <row r="6114" spans="1:14" x14ac:dyDescent="0.45">
      <c r="A6114">
        <v>6090</v>
      </c>
      <c r="B6114">
        <v>5.9947711112779828E-3</v>
      </c>
      <c r="C6114">
        <v>-5.9947711112779828E-3</v>
      </c>
      <c r="L6114">
        <v>6090</v>
      </c>
      <c r="M6114">
        <v>1.1952388897671237E-2</v>
      </c>
      <c r="N6114">
        <v>-1.1952388897671237E-2</v>
      </c>
    </row>
    <row r="6115" spans="1:14" x14ac:dyDescent="0.45">
      <c r="A6115">
        <v>6091</v>
      </c>
      <c r="B6115">
        <v>4.5294354612206988E-3</v>
      </c>
      <c r="C6115">
        <v>-4.5294354612206988E-3</v>
      </c>
      <c r="L6115">
        <v>6091</v>
      </c>
      <c r="M6115">
        <v>1.2416919183861562E-2</v>
      </c>
      <c r="N6115">
        <v>-1.2416919183861562E-2</v>
      </c>
    </row>
    <row r="6116" spans="1:14" x14ac:dyDescent="0.45">
      <c r="A6116">
        <v>6092</v>
      </c>
      <c r="B6116">
        <v>2.3837654022082462E-3</v>
      </c>
      <c r="C6116">
        <v>-2.3837654022082462E-3</v>
      </c>
      <c r="L6116">
        <v>6092</v>
      </c>
      <c r="M6116">
        <v>1.3620474925354675E-2</v>
      </c>
      <c r="N6116">
        <v>-1.3620474925354675E-2</v>
      </c>
    </row>
    <row r="6117" spans="1:14" x14ac:dyDescent="0.45">
      <c r="A6117">
        <v>6093</v>
      </c>
      <c r="B6117">
        <v>1.9522959166271128E-2</v>
      </c>
      <c r="C6117">
        <v>-1.9522959166271128E-2</v>
      </c>
      <c r="L6117">
        <v>6093</v>
      </c>
      <c r="M6117">
        <v>-5.0546877743292123E-4</v>
      </c>
      <c r="N6117">
        <v>5.0546877743292123E-4</v>
      </c>
    </row>
    <row r="6118" spans="1:14" x14ac:dyDescent="0.45">
      <c r="A6118">
        <v>6094</v>
      </c>
      <c r="B6118">
        <v>-1.0702400586410678E-3</v>
      </c>
      <c r="C6118">
        <v>1.0702400586410678E-3</v>
      </c>
      <c r="L6118">
        <v>6094</v>
      </c>
      <c r="M6118">
        <v>1.5816436278254391E-2</v>
      </c>
      <c r="N6118">
        <v>-1.5816436278254391E-2</v>
      </c>
    </row>
    <row r="6119" spans="1:14" x14ac:dyDescent="0.45">
      <c r="A6119">
        <v>6095</v>
      </c>
      <c r="B6119">
        <v>1.6304454077752446E-2</v>
      </c>
      <c r="C6119">
        <v>-1.6304454077752446E-2</v>
      </c>
      <c r="L6119">
        <v>6095</v>
      </c>
      <c r="M6119">
        <v>1.7749526275014004E-3</v>
      </c>
      <c r="N6119">
        <v>-1.7749526275014004E-3</v>
      </c>
    </row>
    <row r="6120" spans="1:14" x14ac:dyDescent="0.45">
      <c r="A6120">
        <v>6096</v>
      </c>
      <c r="B6120">
        <v>6.3087716077188296E-3</v>
      </c>
      <c r="C6120">
        <v>-6.3087716077188296E-3</v>
      </c>
      <c r="L6120">
        <v>6096</v>
      </c>
      <c r="M6120">
        <v>9.3763573106158023E-3</v>
      </c>
      <c r="N6120">
        <v>-9.3763573106158023E-3</v>
      </c>
    </row>
    <row r="6121" spans="1:14" x14ac:dyDescent="0.45">
      <c r="A6121">
        <v>6097</v>
      </c>
      <c r="B6121">
        <v>3.8752677603022677E-3</v>
      </c>
      <c r="C6121">
        <v>-3.8752677603022677E-3</v>
      </c>
      <c r="L6121">
        <v>6097</v>
      </c>
      <c r="M6121">
        <v>1.0622143078126218E-2</v>
      </c>
      <c r="N6121">
        <v>-1.0622143078126218E-2</v>
      </c>
    </row>
    <row r="6122" spans="1:14" x14ac:dyDescent="0.45">
      <c r="A6122">
        <v>6098</v>
      </c>
      <c r="B6122">
        <v>1.5336285880393173E-2</v>
      </c>
      <c r="C6122">
        <v>-1.5336285880393173E-2</v>
      </c>
      <c r="L6122">
        <v>6098</v>
      </c>
      <c r="M6122">
        <v>9.3035210715535551E-4</v>
      </c>
      <c r="N6122">
        <v>-9.3035210715535551E-4</v>
      </c>
    </row>
    <row r="6123" spans="1:14" x14ac:dyDescent="0.45">
      <c r="A6123">
        <v>6099</v>
      </c>
      <c r="B6123">
        <v>1.6252120661678974E-2</v>
      </c>
      <c r="C6123">
        <v>-1.6252120661678974E-2</v>
      </c>
      <c r="L6123">
        <v>6099</v>
      </c>
      <c r="M6123">
        <v>-4.2100872539831569E-4</v>
      </c>
      <c r="N6123">
        <v>4.2100872539831569E-4</v>
      </c>
    </row>
    <row r="6124" spans="1:14" x14ac:dyDescent="0.45">
      <c r="A6124">
        <v>6100</v>
      </c>
      <c r="B6124">
        <v>6.5442719800494643E-3</v>
      </c>
      <c r="C6124">
        <v>-6.5442719800494643E-3</v>
      </c>
      <c r="L6124">
        <v>6100</v>
      </c>
      <c r="M6124">
        <v>7.2648560097506899E-3</v>
      </c>
      <c r="N6124">
        <v>-7.2648560097506899E-3</v>
      </c>
    </row>
    <row r="6125" spans="1:14" x14ac:dyDescent="0.45">
      <c r="A6125">
        <v>6101</v>
      </c>
      <c r="B6125">
        <v>5.5499370746534497E-3</v>
      </c>
      <c r="C6125">
        <v>-5.5499370746534497E-3</v>
      </c>
      <c r="L6125">
        <v>6101</v>
      </c>
      <c r="M6125">
        <v>6.8003257235603656E-3</v>
      </c>
      <c r="N6125">
        <v>-6.8003257235603656E-3</v>
      </c>
    </row>
    <row r="6126" spans="1:14" x14ac:dyDescent="0.45">
      <c r="A6126">
        <v>6102</v>
      </c>
      <c r="B6126">
        <v>7.6694404256291652E-3</v>
      </c>
      <c r="C6126">
        <v>-7.6694404256291652E-3</v>
      </c>
      <c r="L6126">
        <v>6102</v>
      </c>
      <c r="M6126">
        <v>4.9633195918077182E-3</v>
      </c>
      <c r="N6126">
        <v>-4.9633195918077182E-3</v>
      </c>
    </row>
    <row r="6127" spans="1:14" x14ac:dyDescent="0.45">
      <c r="A6127">
        <v>6103</v>
      </c>
      <c r="B6127">
        <v>1.5725974530693921E-3</v>
      </c>
      <c r="C6127">
        <v>-1.5725974530693921E-3</v>
      </c>
      <c r="L6127">
        <v>6103</v>
      </c>
      <c r="M6127">
        <v>9.7564275447715211E-3</v>
      </c>
      <c r="N6127">
        <v>-9.7564275447715211E-3</v>
      </c>
    </row>
    <row r="6128" spans="1:14" x14ac:dyDescent="0.45">
      <c r="A6128">
        <v>6104</v>
      </c>
      <c r="B6128">
        <v>-4.7074124757475432E-3</v>
      </c>
      <c r="C6128">
        <v>4.7074124757475432E-3</v>
      </c>
      <c r="L6128">
        <v>6104</v>
      </c>
      <c r="M6128">
        <v>1.4380615393666115E-2</v>
      </c>
      <c r="N6128">
        <v>-1.4380615393666115E-2</v>
      </c>
    </row>
    <row r="6129" spans="1:14" x14ac:dyDescent="0.45">
      <c r="A6129">
        <v>6105</v>
      </c>
      <c r="B6129">
        <v>1.1908447127580594E-2</v>
      </c>
      <c r="C6129">
        <v>-1.1908447127580594E-2</v>
      </c>
      <c r="L6129">
        <v>6105</v>
      </c>
      <c r="M6129">
        <v>7.1920197706884428E-4</v>
      </c>
      <c r="N6129">
        <v>-7.1920197706884428E-4</v>
      </c>
    </row>
    <row r="6130" spans="1:14" x14ac:dyDescent="0.45">
      <c r="A6130">
        <v>6106</v>
      </c>
      <c r="B6130">
        <v>-9.4174199223602418E-3</v>
      </c>
      <c r="C6130">
        <v>9.4174199223602418E-3</v>
      </c>
      <c r="L6130">
        <v>6106</v>
      </c>
      <c r="M6130">
        <v>1.7780132488058945E-2</v>
      </c>
      <c r="N6130">
        <v>-1.7780132488058945E-2</v>
      </c>
    </row>
    <row r="6131" spans="1:14" x14ac:dyDescent="0.45">
      <c r="A6131">
        <v>6107</v>
      </c>
      <c r="B6131">
        <v>7.7217738417026394E-3</v>
      </c>
      <c r="C6131">
        <v>-7.7217738417026394E-3</v>
      </c>
      <c r="L6131">
        <v>6107</v>
      </c>
      <c r="M6131">
        <v>2.8729333039512585E-3</v>
      </c>
      <c r="N6131">
        <v>-2.8729333039512585E-3</v>
      </c>
    </row>
    <row r="6132" spans="1:14" x14ac:dyDescent="0.45">
      <c r="A6132">
        <v>6108</v>
      </c>
      <c r="B6132">
        <v>1.1882280419543858E-2</v>
      </c>
      <c r="C6132">
        <v>-1.1882280419543858E-2</v>
      </c>
      <c r="L6132">
        <v>6108</v>
      </c>
      <c r="M6132">
        <v>-5.2658379044157131E-4</v>
      </c>
      <c r="N6132">
        <v>5.2658379044157131E-4</v>
      </c>
    </row>
    <row r="6133" spans="1:14" x14ac:dyDescent="0.45">
      <c r="A6133">
        <v>6109</v>
      </c>
      <c r="B6133">
        <v>1.3609283149968515E-2</v>
      </c>
      <c r="C6133">
        <v>-1.3609283149968515E-2</v>
      </c>
      <c r="L6133">
        <v>6109</v>
      </c>
      <c r="M6133">
        <v>-2.5113950132547762E-3</v>
      </c>
      <c r="N6133">
        <v>2.5113950132547762E-3</v>
      </c>
    </row>
    <row r="6134" spans="1:14" x14ac:dyDescent="0.45">
      <c r="A6134">
        <v>6110</v>
      </c>
      <c r="B6134">
        <v>1.1332779550772377E-2</v>
      </c>
      <c r="C6134">
        <v>-1.1332779550772377E-2</v>
      </c>
      <c r="L6134">
        <v>6110</v>
      </c>
      <c r="M6134">
        <v>-1.0122290896405475E-3</v>
      </c>
      <c r="N6134">
        <v>1.0122290896405475E-3</v>
      </c>
    </row>
    <row r="6135" spans="1:14" x14ac:dyDescent="0.45">
      <c r="A6135">
        <v>6111</v>
      </c>
      <c r="B6135">
        <v>2.5930990665021438E-3</v>
      </c>
      <c r="C6135">
        <v>-2.5930990665021438E-3</v>
      </c>
      <c r="L6135">
        <v>6111</v>
      </c>
      <c r="M6135">
        <v>5.9346101902056697E-3</v>
      </c>
      <c r="N6135">
        <v>-5.9346101902056697E-3</v>
      </c>
    </row>
    <row r="6136" spans="1:14" x14ac:dyDescent="0.45">
      <c r="A6136">
        <v>6112</v>
      </c>
      <c r="B6136">
        <v>5.3406034103595521E-3</v>
      </c>
      <c r="C6136">
        <v>-5.3406034103595521E-3</v>
      </c>
      <c r="L6136">
        <v>6112</v>
      </c>
      <c r="M6136">
        <v>2.8095882649253039E-3</v>
      </c>
      <c r="N6136">
        <v>-2.8095882649253039E-3</v>
      </c>
    </row>
    <row r="6137" spans="1:14" x14ac:dyDescent="0.45">
      <c r="A6137">
        <v>6113</v>
      </c>
      <c r="B6137">
        <v>9.9982774408987792E-3</v>
      </c>
      <c r="C6137">
        <v>-9.9982774408987792E-3</v>
      </c>
      <c r="L6137">
        <v>6113</v>
      </c>
      <c r="M6137">
        <v>-1.1178041546838031E-3</v>
      </c>
      <c r="N6137">
        <v>1.1178041546838031E-3</v>
      </c>
    </row>
    <row r="6138" spans="1:14" x14ac:dyDescent="0.45">
      <c r="A6138">
        <v>6114</v>
      </c>
      <c r="B6138">
        <v>1.0230965842979107E-3</v>
      </c>
      <c r="C6138">
        <v>-1.0230965842979107E-3</v>
      </c>
      <c r="L6138">
        <v>6114</v>
      </c>
      <c r="M6138">
        <v>5.9346101902056697E-3</v>
      </c>
      <c r="N6138">
        <v>-5.9346101902056697E-3</v>
      </c>
    </row>
    <row r="6139" spans="1:14" x14ac:dyDescent="0.45">
      <c r="A6139">
        <v>6115</v>
      </c>
      <c r="B6139">
        <v>1.6487621034009609E-2</v>
      </c>
      <c r="C6139">
        <v>-1.6487621034009609E-2</v>
      </c>
      <c r="L6139">
        <v>6115</v>
      </c>
      <c r="M6139">
        <v>-6.9455477450715104E-3</v>
      </c>
      <c r="N6139">
        <v>6.9455477450715104E-3</v>
      </c>
    </row>
    <row r="6140" spans="1:14" x14ac:dyDescent="0.45">
      <c r="A6140">
        <v>6116</v>
      </c>
      <c r="B6140">
        <v>5.2359365782126029E-3</v>
      </c>
      <c r="C6140">
        <v>-5.2359365782126029E-3</v>
      </c>
      <c r="L6140">
        <v>6116</v>
      </c>
      <c r="M6140">
        <v>1.648262549449493E-3</v>
      </c>
      <c r="N6140">
        <v>-1.648262549449493E-3</v>
      </c>
    </row>
    <row r="6141" spans="1:14" x14ac:dyDescent="0.45">
      <c r="A6141">
        <v>6117</v>
      </c>
      <c r="B6141">
        <v>8.6609633607748638E-4</v>
      </c>
      <c r="C6141">
        <v>-8.6609633607748638E-4</v>
      </c>
      <c r="L6141">
        <v>6117</v>
      </c>
      <c r="M6141">
        <v>5.0266646308336719E-3</v>
      </c>
      <c r="N6141">
        <v>-5.0266646308336719E-3</v>
      </c>
    </row>
    <row r="6142" spans="1:14" x14ac:dyDescent="0.45">
      <c r="A6142">
        <v>6118</v>
      </c>
      <c r="B6142">
        <v>-8.8707310238390728E-4</v>
      </c>
      <c r="C6142">
        <v>8.8707310238390728E-4</v>
      </c>
      <c r="L6142">
        <v>6118</v>
      </c>
      <c r="M6142">
        <v>6.3146804243613894E-3</v>
      </c>
      <c r="N6142">
        <v>-6.3146804243613894E-3</v>
      </c>
    </row>
    <row r="6143" spans="1:14" x14ac:dyDescent="0.45">
      <c r="A6143">
        <v>6119</v>
      </c>
      <c r="B6143">
        <v>6.3872717318290417E-3</v>
      </c>
      <c r="C6143">
        <v>-6.3872717318290417E-3</v>
      </c>
      <c r="L6143">
        <v>6119</v>
      </c>
      <c r="M6143">
        <v>-3.1237303905056598E-3</v>
      </c>
      <c r="N6143">
        <v>3.1237303905056598E-3</v>
      </c>
    </row>
    <row r="6144" spans="1:14" x14ac:dyDescent="0.45">
      <c r="A6144">
        <v>6120</v>
      </c>
      <c r="B6144">
        <v>-1.4889073872288629E-3</v>
      </c>
      <c r="C6144">
        <v>1.4889073872288629E-3</v>
      </c>
      <c r="L6144">
        <v>6120</v>
      </c>
      <c r="M6144">
        <v>2.9996233820031651E-3</v>
      </c>
      <c r="N6144">
        <v>-2.9996233820031651E-3</v>
      </c>
    </row>
    <row r="6145" spans="1:14" x14ac:dyDescent="0.45">
      <c r="A6145">
        <v>6121</v>
      </c>
      <c r="B6145">
        <v>4.6341022933676472E-3</v>
      </c>
      <c r="C6145">
        <v>-4.6341022933676472E-3</v>
      </c>
      <c r="L6145">
        <v>6121</v>
      </c>
      <c r="M6145">
        <v>-3.7149507547478882E-3</v>
      </c>
      <c r="N6145">
        <v>3.7149507547478882E-3</v>
      </c>
    </row>
    <row r="6146" spans="1:14" x14ac:dyDescent="0.45">
      <c r="A6146">
        <v>6122</v>
      </c>
      <c r="B6146">
        <v>-4.6027456436005931E-3</v>
      </c>
      <c r="C6146">
        <v>4.6027456436005931E-3</v>
      </c>
      <c r="L6146">
        <v>6122</v>
      </c>
      <c r="M6146">
        <v>3.6541887852713493E-3</v>
      </c>
      <c r="N6146">
        <v>-3.6541887852713493E-3</v>
      </c>
    </row>
    <row r="6147" spans="1:14" x14ac:dyDescent="0.45">
      <c r="A6147">
        <v>6123</v>
      </c>
      <c r="B6147">
        <v>-3.032743161396359E-3</v>
      </c>
      <c r="C6147">
        <v>3.032743161396359E-3</v>
      </c>
      <c r="L6147">
        <v>6123</v>
      </c>
      <c r="M6147">
        <v>2.2394829136917239E-3</v>
      </c>
      <c r="N6147">
        <v>-2.2394829136917239E-3</v>
      </c>
    </row>
    <row r="6148" spans="1:14" x14ac:dyDescent="0.45">
      <c r="A6148">
        <v>6124</v>
      </c>
      <c r="B6148">
        <v>-5.1522465123720763E-3</v>
      </c>
      <c r="C6148">
        <v>5.1522465123720763E-3</v>
      </c>
      <c r="L6148">
        <v>6124</v>
      </c>
      <c r="M6148">
        <v>3.1474284730637226E-3</v>
      </c>
      <c r="N6148">
        <v>-3.1474284730637226E-3</v>
      </c>
    </row>
    <row r="6149" spans="1:14" x14ac:dyDescent="0.45">
      <c r="A6149">
        <v>6125</v>
      </c>
      <c r="B6149">
        <v>5.8901042791310336E-3</v>
      </c>
      <c r="C6149">
        <v>-5.8901042791310336E-3</v>
      </c>
      <c r="L6149">
        <v>6125</v>
      </c>
      <c r="M6149">
        <v>-5.8475670686216523E-3</v>
      </c>
      <c r="N6149">
        <v>5.8475670686216523E-3</v>
      </c>
    </row>
    <row r="6150" spans="1:14" x14ac:dyDescent="0.45">
      <c r="A6150">
        <v>6126</v>
      </c>
      <c r="B6150">
        <v>9.4459646018769938E-4</v>
      </c>
      <c r="C6150">
        <v>-9.4459646018769938E-4</v>
      </c>
      <c r="L6150">
        <v>6126</v>
      </c>
      <c r="M6150">
        <v>-1.8990596360038943E-3</v>
      </c>
      <c r="N6150">
        <v>1.8990596360038943E-3</v>
      </c>
    </row>
    <row r="6151" spans="1:14" x14ac:dyDescent="0.45">
      <c r="A6151">
        <v>6127</v>
      </c>
      <c r="B6151">
        <v>1.3661616566041989E-2</v>
      </c>
      <c r="C6151">
        <v>-1.3661616566041989E-2</v>
      </c>
      <c r="L6151">
        <v>6127</v>
      </c>
      <c r="M6151">
        <v>-1.2266531023251589E-2</v>
      </c>
      <c r="N6151">
        <v>1.2266531023251589E-2</v>
      </c>
    </row>
    <row r="6152" spans="1:14" x14ac:dyDescent="0.45">
      <c r="A6152">
        <v>6128</v>
      </c>
      <c r="B6152">
        <v>6.2302714836086175E-3</v>
      </c>
      <c r="C6152">
        <v>-6.2302714836086175E-3</v>
      </c>
      <c r="L6152">
        <v>6128</v>
      </c>
      <c r="M6152">
        <v>-6.3332123678206285E-3</v>
      </c>
      <c r="N6152">
        <v>6.3332123678206285E-3</v>
      </c>
    </row>
    <row r="6153" spans="1:14" x14ac:dyDescent="0.45">
      <c r="A6153">
        <v>6129</v>
      </c>
      <c r="B6153">
        <v>-5.1522465123720763E-3</v>
      </c>
      <c r="C6153">
        <v>5.1522465123720763E-3</v>
      </c>
      <c r="L6153">
        <v>6129</v>
      </c>
      <c r="M6153">
        <v>2.8307032779339557E-3</v>
      </c>
      <c r="N6153">
        <v>-2.8307032779339557E-3</v>
      </c>
    </row>
    <row r="6154" spans="1:14" x14ac:dyDescent="0.45">
      <c r="A6154">
        <v>6130</v>
      </c>
      <c r="B6154">
        <v>-1.7505744675962356E-3</v>
      </c>
      <c r="C6154">
        <v>1.7505744675962356E-3</v>
      </c>
      <c r="L6154">
        <v>6130</v>
      </c>
      <c r="M6154">
        <v>-4.4212373840696578E-4</v>
      </c>
      <c r="N6154">
        <v>4.4212373840696578E-4</v>
      </c>
    </row>
    <row r="6155" spans="1:14" x14ac:dyDescent="0.45">
      <c r="A6155">
        <v>6131</v>
      </c>
      <c r="B6155">
        <v>-6.9839160749436795E-3</v>
      </c>
      <c r="C6155">
        <v>6.9839160749436795E-3</v>
      </c>
      <c r="L6155">
        <v>6131</v>
      </c>
      <c r="M6155">
        <v>3.4641536681934895E-3</v>
      </c>
      <c r="N6155">
        <v>-3.4641536681934895E-3</v>
      </c>
    </row>
    <row r="6156" spans="1:14" x14ac:dyDescent="0.45">
      <c r="A6156">
        <v>6132</v>
      </c>
      <c r="B6156">
        <v>-9.8099205429113007E-3</v>
      </c>
      <c r="C6156">
        <v>9.8099205429113007E-3</v>
      </c>
      <c r="L6156">
        <v>6132</v>
      </c>
      <c r="M6156">
        <v>5.3433898259634387E-3</v>
      </c>
      <c r="N6156">
        <v>-5.3433898259634387E-3</v>
      </c>
    </row>
    <row r="6157" spans="1:14" x14ac:dyDescent="0.45">
      <c r="A6157">
        <v>6133</v>
      </c>
      <c r="B6157">
        <v>1.7034309932530784E-3</v>
      </c>
      <c r="C6157">
        <v>-1.7034309932530784E-3</v>
      </c>
      <c r="L6157">
        <v>6133</v>
      </c>
      <c r="M6157">
        <v>-4.1161360019122606E-3</v>
      </c>
      <c r="N6157">
        <v>4.1161360019122606E-3</v>
      </c>
    </row>
    <row r="6158" spans="1:14" x14ac:dyDescent="0.45">
      <c r="A6158">
        <v>6134</v>
      </c>
      <c r="B6158">
        <v>1.546430745032655E-3</v>
      </c>
      <c r="C6158">
        <v>-1.546430745032655E-3</v>
      </c>
      <c r="L6158">
        <v>6134</v>
      </c>
      <c r="M6158">
        <v>-4.8340464442063981E-3</v>
      </c>
      <c r="N6158">
        <v>4.8340464442063981E-3</v>
      </c>
    </row>
    <row r="6159" spans="1:14" x14ac:dyDescent="0.45">
      <c r="A6159">
        <v>6135</v>
      </c>
      <c r="B6159">
        <v>-5.0999130962986004E-3</v>
      </c>
      <c r="C6159">
        <v>5.0999130962986004E-3</v>
      </c>
      <c r="L6159">
        <v>6135</v>
      </c>
      <c r="M6159">
        <v>2.5467169087851904E-4</v>
      </c>
      <c r="N6159">
        <v>-2.5467169087851904E-4</v>
      </c>
    </row>
    <row r="6160" spans="1:14" x14ac:dyDescent="0.45">
      <c r="A6160">
        <v>6136</v>
      </c>
      <c r="B6160">
        <v>1.025994452126615E-2</v>
      </c>
      <c r="C6160">
        <v>-1.025994452126615E-2</v>
      </c>
      <c r="L6160">
        <v>6136</v>
      </c>
      <c r="M6160">
        <v>-1.2709946296433263E-2</v>
      </c>
      <c r="N6160">
        <v>1.2709946296433263E-2</v>
      </c>
    </row>
    <row r="6161" spans="1:14" x14ac:dyDescent="0.45">
      <c r="A6161">
        <v>6137</v>
      </c>
      <c r="B6161">
        <v>-1.645626438424256E-2</v>
      </c>
      <c r="C6161">
        <v>1.645626438424256E-2</v>
      </c>
      <c r="L6161">
        <v>6137</v>
      </c>
      <c r="M6161">
        <v>8.7006768943389649E-3</v>
      </c>
      <c r="N6161">
        <v>-8.7006768943389649E-3</v>
      </c>
    </row>
    <row r="6162" spans="1:14" x14ac:dyDescent="0.45">
      <c r="A6162">
        <v>6138</v>
      </c>
      <c r="B6162">
        <v>1.5202640369959171E-3</v>
      </c>
      <c r="C6162">
        <v>-1.5202640369959171E-3</v>
      </c>
      <c r="L6162">
        <v>6138</v>
      </c>
      <c r="M6162">
        <v>-7.8323782914348564E-3</v>
      </c>
      <c r="N6162">
        <v>7.8323782914348564E-3</v>
      </c>
    </row>
    <row r="6163" spans="1:14" x14ac:dyDescent="0.45">
      <c r="A6163">
        <v>6139</v>
      </c>
      <c r="B6163">
        <v>-1.7764599786079416E-2</v>
      </c>
      <c r="C6163">
        <v>1.7764599786079416E-2</v>
      </c>
      <c r="L6163">
        <v>6139</v>
      </c>
      <c r="M6163">
        <v>7.3282010487766428E-3</v>
      </c>
      <c r="N6163">
        <v>-7.3282010487766428E-3</v>
      </c>
    </row>
    <row r="6164" spans="1:14" x14ac:dyDescent="0.45">
      <c r="A6164">
        <v>6140</v>
      </c>
      <c r="B6164">
        <v>2.1744317379143478E-3</v>
      </c>
      <c r="C6164">
        <v>-2.1744317379143478E-3</v>
      </c>
      <c r="L6164">
        <v>6140</v>
      </c>
      <c r="M6164">
        <v>-9.4793493061096426E-3</v>
      </c>
      <c r="N6164">
        <v>9.4793493061096426E-3</v>
      </c>
    </row>
    <row r="6165" spans="1:14" x14ac:dyDescent="0.45">
      <c r="A6165">
        <v>6141</v>
      </c>
      <c r="B6165">
        <v>-1.1589256689409433E-2</v>
      </c>
      <c r="C6165">
        <v>1.1589256689409433E-2</v>
      </c>
      <c r="L6165">
        <v>6141</v>
      </c>
      <c r="M6165">
        <v>7.8254701609479713E-4</v>
      </c>
      <c r="N6165">
        <v>-7.8254701609479713E-4</v>
      </c>
    </row>
    <row r="6166" spans="1:14" x14ac:dyDescent="0.45">
      <c r="A6166">
        <v>6142</v>
      </c>
      <c r="B6166">
        <v>-3.5037439060576284E-3</v>
      </c>
      <c r="C6166">
        <v>3.5037439060576284E-3</v>
      </c>
      <c r="L6166">
        <v>6142</v>
      </c>
      <c r="M6166">
        <v>-6.2909823418033266E-3</v>
      </c>
      <c r="N6166">
        <v>6.2909823418033266E-3</v>
      </c>
    </row>
    <row r="6167" spans="1:14" x14ac:dyDescent="0.45">
      <c r="A6167">
        <v>6143</v>
      </c>
      <c r="B6167">
        <v>-1.8418767486997847E-2</v>
      </c>
      <c r="C6167">
        <v>1.8418767486997847E-2</v>
      </c>
      <c r="L6167">
        <v>6143</v>
      </c>
      <c r="M6167">
        <v>5.4278498779980425E-3</v>
      </c>
      <c r="N6167">
        <v>-5.4278498779980425E-3</v>
      </c>
    </row>
    <row r="6168" spans="1:14" x14ac:dyDescent="0.45">
      <c r="A6168">
        <v>6144</v>
      </c>
      <c r="B6168">
        <v>-5.1260798043353366E-3</v>
      </c>
      <c r="C6168">
        <v>5.1260798043353366E-3</v>
      </c>
      <c r="L6168">
        <v>6144</v>
      </c>
      <c r="M6168">
        <v>-7.051122810114766E-3</v>
      </c>
      <c r="N6168">
        <v>7.051122810114766E-3</v>
      </c>
    </row>
    <row r="6169" spans="1:14" x14ac:dyDescent="0.45">
      <c r="A6169">
        <v>6145</v>
      </c>
      <c r="B6169">
        <v>4.2416016728165883E-3</v>
      </c>
      <c r="C6169">
        <v>-4.2416016728165883E-3</v>
      </c>
      <c r="L6169">
        <v>6145</v>
      </c>
      <c r="M6169">
        <v>-1.5412667961540606E-2</v>
      </c>
      <c r="N6169">
        <v>1.5412667961540606E-2</v>
      </c>
    </row>
    <row r="6170" spans="1:14" x14ac:dyDescent="0.45">
      <c r="A6170">
        <v>6146</v>
      </c>
      <c r="B6170">
        <v>-3.0850765774698349E-3</v>
      </c>
      <c r="C6170">
        <v>3.0850765774698349E-3</v>
      </c>
      <c r="L6170">
        <v>6146</v>
      </c>
      <c r="M6170">
        <v>-9.5638093581442464E-3</v>
      </c>
      <c r="N6170">
        <v>9.5638093581442464E-3</v>
      </c>
    </row>
    <row r="6171" spans="1:14" x14ac:dyDescent="0.45">
      <c r="A6171">
        <v>6147</v>
      </c>
      <c r="B6171">
        <v>6.1517713594984062E-3</v>
      </c>
      <c r="C6171">
        <v>-6.1517713594984062E-3</v>
      </c>
      <c r="L6171">
        <v>6147</v>
      </c>
      <c r="M6171">
        <v>-1.9720130615305434E-2</v>
      </c>
      <c r="N6171">
        <v>1.9720130615305434E-2</v>
      </c>
    </row>
    <row r="6172" spans="1:14" x14ac:dyDescent="0.45">
      <c r="A6172">
        <v>6148</v>
      </c>
      <c r="B6172">
        <v>-3.2836623615240063E-2</v>
      </c>
      <c r="C6172">
        <v>3.2836623615240063E-2</v>
      </c>
      <c r="L6172">
        <v>6148</v>
      </c>
      <c r="M6172">
        <v>9.9675776748580323E-3</v>
      </c>
      <c r="N6172">
        <v>-9.9675776748580323E-3</v>
      </c>
    </row>
    <row r="6173" spans="1:14" x14ac:dyDescent="0.45">
      <c r="A6173">
        <v>6149</v>
      </c>
      <c r="B6173">
        <v>-1.5723596559213911E-2</v>
      </c>
      <c r="C6173">
        <v>1.5723596559213911E-2</v>
      </c>
      <c r="L6173">
        <v>6149</v>
      </c>
      <c r="M6173">
        <v>-6.248752315786023E-3</v>
      </c>
      <c r="N6173">
        <v>6.248752315786023E-3</v>
      </c>
    </row>
    <row r="6174" spans="1:14" x14ac:dyDescent="0.45">
      <c r="A6174">
        <v>6150</v>
      </c>
      <c r="B6174">
        <v>-2.739394834359872E-2</v>
      </c>
      <c r="C6174">
        <v>2.739394834359872E-2</v>
      </c>
      <c r="L6174">
        <v>6150</v>
      </c>
      <c r="M6174">
        <v>2.5562081088214917E-3</v>
      </c>
      <c r="N6174">
        <v>-2.5562081088214917E-3</v>
      </c>
    </row>
    <row r="6175" spans="1:14" x14ac:dyDescent="0.45">
      <c r="A6175">
        <v>6151</v>
      </c>
      <c r="B6175">
        <v>-4.3149118551964842E-3</v>
      </c>
      <c r="C6175">
        <v>4.3149118551964842E-3</v>
      </c>
      <c r="L6175">
        <v>6151</v>
      </c>
      <c r="M6175">
        <v>-1.625726848188665E-2</v>
      </c>
      <c r="N6175">
        <v>1.625726848188665E-2</v>
      </c>
    </row>
    <row r="6176" spans="1:14" x14ac:dyDescent="0.45">
      <c r="A6176">
        <v>6152</v>
      </c>
      <c r="B6176">
        <v>-2.2369940400545171E-2</v>
      </c>
      <c r="C6176">
        <v>2.2369940400545171E-2</v>
      </c>
      <c r="L6176">
        <v>6152</v>
      </c>
      <c r="M6176">
        <v>-2.1946698181250094E-3</v>
      </c>
      <c r="N6176">
        <v>2.1946698181250094E-3</v>
      </c>
    </row>
    <row r="6177" spans="1:14" x14ac:dyDescent="0.45">
      <c r="A6177">
        <v>6153</v>
      </c>
      <c r="B6177">
        <v>-1.6665598048536456E-2</v>
      </c>
      <c r="C6177">
        <v>1.6665598048536456E-2</v>
      </c>
      <c r="L6177">
        <v>6153</v>
      </c>
      <c r="M6177">
        <v>-9.9861096183172689E-3</v>
      </c>
      <c r="N6177">
        <v>9.9861096183172689E-3</v>
      </c>
    </row>
    <row r="6178" spans="1:14" x14ac:dyDescent="0.45">
      <c r="A6178">
        <v>6154</v>
      </c>
      <c r="B6178">
        <v>-1.9151435312026489E-2</v>
      </c>
      <c r="C6178">
        <v>1.9151435312026489E-2</v>
      </c>
      <c r="L6178">
        <v>6154</v>
      </c>
      <c r="M6178">
        <v>-1.0049454657343224E-2</v>
      </c>
      <c r="N6178">
        <v>1.0049454657343224E-2</v>
      </c>
    </row>
    <row r="6179" spans="1:14" x14ac:dyDescent="0.45">
      <c r="A6179">
        <v>6155</v>
      </c>
      <c r="B6179">
        <v>-2.2160606736251268E-2</v>
      </c>
      <c r="C6179">
        <v>2.2160606736251268E-2</v>
      </c>
      <c r="L6179">
        <v>6155</v>
      </c>
      <c r="M6179">
        <v>-8.6347487857635977E-3</v>
      </c>
      <c r="N6179">
        <v>8.6347487857635977E-3</v>
      </c>
    </row>
    <row r="6180" spans="1:14" x14ac:dyDescent="0.45">
      <c r="A6180">
        <v>6156</v>
      </c>
      <c r="B6180">
        <v>-2.8152782876664097E-2</v>
      </c>
      <c r="C6180">
        <v>2.8152782876664097E-2</v>
      </c>
      <c r="L6180">
        <v>6156</v>
      </c>
      <c r="M6180">
        <v>-7.7479182394002517E-3</v>
      </c>
      <c r="N6180">
        <v>7.7479182394002517E-3</v>
      </c>
    </row>
    <row r="6181" spans="1:14" x14ac:dyDescent="0.45">
      <c r="A6181">
        <v>6157</v>
      </c>
      <c r="B6181">
        <v>-1.2845258675172817E-2</v>
      </c>
      <c r="C6181">
        <v>1.2845258675172817E-2</v>
      </c>
      <c r="L6181">
        <v>6157</v>
      </c>
      <c r="M6181">
        <v>-2.0142430875478456E-2</v>
      </c>
      <c r="N6181">
        <v>2.0142430875478456E-2</v>
      </c>
    </row>
    <row r="6182" spans="1:14" x14ac:dyDescent="0.45">
      <c r="A6182">
        <v>6158</v>
      </c>
      <c r="B6182">
        <v>-1.8392600778961113E-2</v>
      </c>
      <c r="C6182">
        <v>1.8392600778961113E-2</v>
      </c>
      <c r="L6182">
        <v>6158</v>
      </c>
      <c r="M6182">
        <v>-1.5750508169679024E-2</v>
      </c>
      <c r="N6182">
        <v>1.5750508169679024E-2</v>
      </c>
    </row>
    <row r="6183" spans="1:14" x14ac:dyDescent="0.45">
      <c r="A6183">
        <v>6159</v>
      </c>
      <c r="B6183">
        <v>-1.8654267859328486E-2</v>
      </c>
      <c r="C6183">
        <v>1.8654267859328486E-2</v>
      </c>
      <c r="L6183">
        <v>6159</v>
      </c>
      <c r="M6183">
        <v>-1.6721798768076977E-2</v>
      </c>
      <c r="N6183">
        <v>1.6721798768076977E-2</v>
      </c>
    </row>
    <row r="6184" spans="1:14" x14ac:dyDescent="0.45">
      <c r="A6184">
        <v>6160</v>
      </c>
      <c r="B6184">
        <v>-2.545761194888016E-2</v>
      </c>
      <c r="C6184">
        <v>2.545761194888016E-2</v>
      </c>
      <c r="L6184">
        <v>6160</v>
      </c>
      <c r="M6184">
        <v>-2.0100200849461156E-2</v>
      </c>
      <c r="N6184">
        <v>2.0100200849461156E-2</v>
      </c>
    </row>
    <row r="6185" spans="1:14" x14ac:dyDescent="0.45">
      <c r="A6185">
        <v>6161</v>
      </c>
      <c r="B6185">
        <v>4.5611167078898139E-2</v>
      </c>
      <c r="C6185">
        <v>-4.5611167078898139E-2</v>
      </c>
      <c r="L6185">
        <v>6161</v>
      </c>
      <c r="M6185">
        <v>4.6285400049737947E-2</v>
      </c>
      <c r="N6185">
        <v>-4.6285400049737947E-2</v>
      </c>
    </row>
    <row r="6186" spans="1:14" x14ac:dyDescent="0.45">
      <c r="A6186">
        <v>6162</v>
      </c>
      <c r="B6186">
        <v>5.4350847563168374E-2</v>
      </c>
      <c r="C6186">
        <v>-5.4350847563168374E-2</v>
      </c>
      <c r="L6186">
        <v>6162</v>
      </c>
      <c r="M6186">
        <v>3.2455066529071472E-2</v>
      </c>
      <c r="N6186">
        <v>-3.2455066529071472E-2</v>
      </c>
    </row>
    <row r="6187" spans="1:14" x14ac:dyDescent="0.45">
      <c r="A6187">
        <v>6163</v>
      </c>
      <c r="B6187">
        <v>5.094917551839253E-2</v>
      </c>
      <c r="C6187">
        <v>-5.094917551839253E-2</v>
      </c>
      <c r="L6187">
        <v>6163</v>
      </c>
      <c r="M6187">
        <v>3.1863846164829235E-2</v>
      </c>
      <c r="N6187">
        <v>-3.1863846164829235E-2</v>
      </c>
    </row>
    <row r="6188" spans="1:14" x14ac:dyDescent="0.45">
      <c r="A6188">
        <v>6164</v>
      </c>
      <c r="B6188">
        <v>4.3674830684179586E-2</v>
      </c>
      <c r="C6188">
        <v>-4.3674830684179586E-2</v>
      </c>
      <c r="L6188">
        <v>6164</v>
      </c>
      <c r="M6188">
        <v>3.3553047205521325E-2</v>
      </c>
      <c r="N6188">
        <v>-3.3553047205521325E-2</v>
      </c>
    </row>
    <row r="6189" spans="1:14" x14ac:dyDescent="0.45">
      <c r="A6189">
        <v>6165</v>
      </c>
      <c r="B6189">
        <v>4.7312003101286061E-2</v>
      </c>
      <c r="C6189">
        <v>-4.7312003101286061E-2</v>
      </c>
      <c r="L6189">
        <v>6165</v>
      </c>
      <c r="M6189">
        <v>3.0174645124137152E-2</v>
      </c>
      <c r="N6189">
        <v>-3.0174645124137152E-2</v>
      </c>
    </row>
    <row r="6190" spans="1:14" x14ac:dyDescent="0.45">
      <c r="A6190">
        <v>6166</v>
      </c>
      <c r="B6190">
        <v>4.4904665961906232E-2</v>
      </c>
      <c r="C6190">
        <v>0.95509533403809377</v>
      </c>
      <c r="L6190">
        <v>6166</v>
      </c>
      <c r="M6190">
        <v>3.1652696034742724E-2</v>
      </c>
      <c r="N6190">
        <v>0.96834730396525726</v>
      </c>
    </row>
    <row r="6191" spans="1:14" x14ac:dyDescent="0.45">
      <c r="A6191">
        <v>6167</v>
      </c>
      <c r="B6191">
        <v>3.684531988659117E-2</v>
      </c>
      <c r="C6191">
        <v>-3.684531988659117E-2</v>
      </c>
      <c r="L6191">
        <v>6167</v>
      </c>
      <c r="M6191">
        <v>3.2053881281907101E-2</v>
      </c>
      <c r="N6191">
        <v>-3.2053881281907101E-2</v>
      </c>
    </row>
    <row r="6192" spans="1:14" x14ac:dyDescent="0.45">
      <c r="A6192">
        <v>6168</v>
      </c>
      <c r="B6192">
        <v>3.1899812067647831E-2</v>
      </c>
      <c r="C6192">
        <v>-3.1899812067647831E-2</v>
      </c>
      <c r="L6192">
        <v>6168</v>
      </c>
      <c r="M6192">
        <v>3.1167050735543756E-2</v>
      </c>
      <c r="N6192">
        <v>-3.1167050735543756E-2</v>
      </c>
    </row>
    <row r="6193" spans="1:14" x14ac:dyDescent="0.45">
      <c r="A6193">
        <v>6169</v>
      </c>
      <c r="B6193">
        <v>2.8916807351459788E-2</v>
      </c>
      <c r="C6193">
        <v>-2.8916807351459788E-2</v>
      </c>
      <c r="L6193">
        <v>6169</v>
      </c>
      <c r="M6193">
        <v>3.1821616138811931E-2</v>
      </c>
      <c r="N6193">
        <v>-3.1821616138811931E-2</v>
      </c>
    </row>
    <row r="6194" spans="1:14" x14ac:dyDescent="0.45">
      <c r="A6194">
        <v>6170</v>
      </c>
      <c r="B6194">
        <v>2.2375130342275486E-2</v>
      </c>
      <c r="C6194">
        <v>-2.2375130342275486E-2</v>
      </c>
      <c r="L6194">
        <v>6170</v>
      </c>
      <c r="M6194">
        <v>3.6720299156818993E-2</v>
      </c>
      <c r="N6194">
        <v>-3.6720299156818993E-2</v>
      </c>
    </row>
    <row r="6195" spans="1:14" x14ac:dyDescent="0.45">
      <c r="A6195">
        <v>6171</v>
      </c>
      <c r="B6195">
        <v>2.2741464254789803E-2</v>
      </c>
      <c r="C6195">
        <v>-2.2741464254789803E-2</v>
      </c>
      <c r="L6195">
        <v>6171</v>
      </c>
      <c r="M6195">
        <v>3.4228727621798162E-2</v>
      </c>
      <c r="N6195">
        <v>-3.4228727621798162E-2</v>
      </c>
    </row>
    <row r="6196" spans="1:14" x14ac:dyDescent="0.45">
      <c r="A6196">
        <v>6172</v>
      </c>
      <c r="B6196">
        <v>3.5903318397268624E-2</v>
      </c>
      <c r="C6196">
        <v>-3.5903318397268624E-2</v>
      </c>
      <c r="L6196">
        <v>6172</v>
      </c>
      <c r="M6196">
        <v>2.2425435349962192E-2</v>
      </c>
      <c r="N6196">
        <v>-2.2425435349962192E-2</v>
      </c>
    </row>
    <row r="6197" spans="1:14" x14ac:dyDescent="0.45">
      <c r="A6197">
        <v>6173</v>
      </c>
      <c r="B6197">
        <v>2.8890640643423053E-2</v>
      </c>
      <c r="C6197">
        <v>-2.8890640643423053E-2</v>
      </c>
      <c r="L6197">
        <v>6173</v>
      </c>
      <c r="M6197">
        <v>2.7809763667168225E-2</v>
      </c>
      <c r="N6197">
        <v>-2.7809763667168225E-2</v>
      </c>
    </row>
    <row r="6198" spans="1:14" x14ac:dyDescent="0.45">
      <c r="A6198">
        <v>6174</v>
      </c>
      <c r="B6198">
        <v>4.0403992179587428E-2</v>
      </c>
      <c r="C6198">
        <v>-4.0403992179587428E-2</v>
      </c>
      <c r="L6198">
        <v>6174</v>
      </c>
      <c r="M6198">
        <v>1.7167797110808063E-2</v>
      </c>
      <c r="N6198">
        <v>-1.7167797110808063E-2</v>
      </c>
    </row>
    <row r="6199" spans="1:14" x14ac:dyDescent="0.45">
      <c r="A6199">
        <v>6175</v>
      </c>
      <c r="B6199">
        <v>3.0669976789921186E-2</v>
      </c>
      <c r="C6199">
        <v>-3.0669976789921186E-2</v>
      </c>
      <c r="L6199">
        <v>6175</v>
      </c>
      <c r="M6199">
        <v>2.4811431819939767E-2</v>
      </c>
      <c r="N6199">
        <v>-2.4811431819939767E-2</v>
      </c>
    </row>
    <row r="6200" spans="1:14" x14ac:dyDescent="0.45">
      <c r="A6200">
        <v>6176</v>
      </c>
      <c r="B6200">
        <v>1.26149482445725E-2</v>
      </c>
      <c r="C6200">
        <v>-1.26149482445725E-2</v>
      </c>
      <c r="L6200">
        <v>6176</v>
      </c>
      <c r="M6200">
        <v>3.7881624872294808E-2</v>
      </c>
      <c r="N6200">
        <v>-3.7881624872294808E-2</v>
      </c>
    </row>
    <row r="6201" spans="1:14" x14ac:dyDescent="0.45">
      <c r="A6201">
        <v>6177</v>
      </c>
      <c r="B6201">
        <v>2.9309307972010847E-2</v>
      </c>
      <c r="C6201">
        <v>-2.9309307972010847E-2</v>
      </c>
      <c r="L6201">
        <v>6177</v>
      </c>
      <c r="M6201">
        <v>2.3227805844290933E-2</v>
      </c>
      <c r="N6201">
        <v>-2.3227805844290933E-2</v>
      </c>
    </row>
    <row r="6202" spans="1:14" x14ac:dyDescent="0.45">
      <c r="A6202">
        <v>6178</v>
      </c>
      <c r="B6202">
        <v>2.8969140767533264E-2</v>
      </c>
      <c r="C6202">
        <v>-2.8969140767533264E-2</v>
      </c>
      <c r="L6202">
        <v>6178</v>
      </c>
      <c r="M6202">
        <v>2.1538604803598843E-2</v>
      </c>
      <c r="N6202">
        <v>-2.1538604803598843E-2</v>
      </c>
    </row>
    <row r="6203" spans="1:14" x14ac:dyDescent="0.45">
      <c r="A6203">
        <v>6179</v>
      </c>
      <c r="B6203">
        <v>3.213531243997847E-2</v>
      </c>
      <c r="C6203">
        <v>-3.213531243997847E-2</v>
      </c>
      <c r="L6203">
        <v>6179</v>
      </c>
      <c r="M6203">
        <v>1.6639921785591785E-2</v>
      </c>
      <c r="N6203">
        <v>-1.6639921785591785E-2</v>
      </c>
    </row>
    <row r="6204" spans="1:14" x14ac:dyDescent="0.45">
      <c r="A6204">
        <v>6180</v>
      </c>
      <c r="B6204">
        <v>2.750380511747598E-2</v>
      </c>
      <c r="C6204">
        <v>-2.750380511747598E-2</v>
      </c>
      <c r="L6204">
        <v>6180</v>
      </c>
      <c r="M6204">
        <v>1.9617138619811594E-2</v>
      </c>
      <c r="N6204">
        <v>-1.9617138619811594E-2</v>
      </c>
    </row>
    <row r="6205" spans="1:14" x14ac:dyDescent="0.45">
      <c r="A6205">
        <v>6181</v>
      </c>
      <c r="B6205">
        <v>1.6984788486707619E-2</v>
      </c>
      <c r="C6205">
        <v>-1.6984788486707619E-2</v>
      </c>
      <c r="L6205">
        <v>6181</v>
      </c>
      <c r="M6205">
        <v>2.7049623198856784E-2</v>
      </c>
      <c r="N6205">
        <v>-2.7049623198856784E-2</v>
      </c>
    </row>
    <row r="6206" spans="1:14" x14ac:dyDescent="0.45">
      <c r="A6206">
        <v>6182</v>
      </c>
      <c r="B6206">
        <v>4.1895494537681453E-2</v>
      </c>
      <c r="C6206">
        <v>-4.1895494537681453E-2</v>
      </c>
      <c r="L6206">
        <v>6182</v>
      </c>
      <c r="M6206">
        <v>6.5047155414392497E-3</v>
      </c>
      <c r="N6206">
        <v>-6.5047155414392497E-3</v>
      </c>
    </row>
    <row r="6207" spans="1:14" x14ac:dyDescent="0.45">
      <c r="A6207">
        <v>6183</v>
      </c>
      <c r="B6207">
        <v>2.0412627239520191E-2</v>
      </c>
      <c r="C6207">
        <v>-2.0412627239520191E-2</v>
      </c>
      <c r="L6207">
        <v>6183</v>
      </c>
      <c r="M6207">
        <v>2.1433029738555587E-2</v>
      </c>
      <c r="N6207">
        <v>-2.1433029738555587E-2</v>
      </c>
    </row>
    <row r="6208" spans="1:14" x14ac:dyDescent="0.45">
      <c r="A6208">
        <v>6184</v>
      </c>
      <c r="B6208">
        <v>1.0861778806111107E-2</v>
      </c>
      <c r="C6208">
        <v>-1.0861778806111107E-2</v>
      </c>
      <c r="L6208">
        <v>6184</v>
      </c>
      <c r="M6208">
        <v>2.8992204395652688E-2</v>
      </c>
      <c r="N6208">
        <v>-2.8992204395652688E-2</v>
      </c>
    </row>
    <row r="6209" spans="1:14" x14ac:dyDescent="0.45">
      <c r="A6209">
        <v>6185</v>
      </c>
      <c r="B6209">
        <v>8.9254424113925524E-3</v>
      </c>
      <c r="C6209">
        <v>-8.9254424113925524E-3</v>
      </c>
      <c r="L6209">
        <v>6185</v>
      </c>
      <c r="M6209">
        <v>3.0364680241215011E-2</v>
      </c>
      <c r="N6209">
        <v>-3.0364680241215011E-2</v>
      </c>
    </row>
    <row r="6210" spans="1:14" x14ac:dyDescent="0.45">
      <c r="A6210">
        <v>6186</v>
      </c>
      <c r="B6210">
        <v>2.0752794443997778E-2</v>
      </c>
      <c r="C6210">
        <v>-2.0752794443997778E-2</v>
      </c>
      <c r="L6210">
        <v>6186</v>
      </c>
      <c r="M6210">
        <v>1.921595337264722E-2</v>
      </c>
      <c r="N6210">
        <v>-1.921595337264722E-2</v>
      </c>
    </row>
    <row r="6211" spans="1:14" x14ac:dyDescent="0.45">
      <c r="A6211">
        <v>6187</v>
      </c>
      <c r="B6211">
        <v>2.2218130094055061E-2</v>
      </c>
      <c r="C6211">
        <v>-2.2218130094055061E-2</v>
      </c>
      <c r="L6211">
        <v>6187</v>
      </c>
      <c r="M6211">
        <v>1.6492116694531225E-2</v>
      </c>
      <c r="N6211">
        <v>-1.6492116694531225E-2</v>
      </c>
    </row>
    <row r="6212" spans="1:14" x14ac:dyDescent="0.45">
      <c r="A6212">
        <v>6188</v>
      </c>
      <c r="B6212">
        <v>1.402795047855631E-2</v>
      </c>
      <c r="C6212">
        <v>-1.402795047855631E-2</v>
      </c>
      <c r="L6212">
        <v>6188</v>
      </c>
      <c r="M6212">
        <v>2.2699930519074655E-2</v>
      </c>
      <c r="N6212">
        <v>-2.2699930519074655E-2</v>
      </c>
    </row>
    <row r="6213" spans="1:14" x14ac:dyDescent="0.45">
      <c r="A6213">
        <v>6189</v>
      </c>
      <c r="B6213">
        <v>2.6901970832631024E-2</v>
      </c>
      <c r="C6213">
        <v>-2.6901970832631024E-2</v>
      </c>
      <c r="L6213">
        <v>6189</v>
      </c>
      <c r="M6213">
        <v>1.1530088637498215E-2</v>
      </c>
      <c r="N6213">
        <v>-1.1530088637498215E-2</v>
      </c>
    </row>
    <row r="6214" spans="1:14" x14ac:dyDescent="0.45">
      <c r="A6214">
        <v>6190</v>
      </c>
      <c r="B6214">
        <v>2.080512786007125E-2</v>
      </c>
      <c r="C6214">
        <v>-2.080512786007125E-2</v>
      </c>
      <c r="L6214">
        <v>6190</v>
      </c>
      <c r="M6214">
        <v>1.5710861213211136E-2</v>
      </c>
      <c r="N6214">
        <v>-1.5710861213211136E-2</v>
      </c>
    </row>
    <row r="6215" spans="1:14" x14ac:dyDescent="0.45">
      <c r="A6215">
        <v>6191</v>
      </c>
      <c r="B6215">
        <v>2.543663518257374E-2</v>
      </c>
      <c r="C6215">
        <v>-2.543663518257374E-2</v>
      </c>
      <c r="L6215">
        <v>6191</v>
      </c>
      <c r="M6215">
        <v>1.1002213312281937E-2</v>
      </c>
      <c r="N6215">
        <v>-1.1002213312281937E-2</v>
      </c>
    </row>
    <row r="6216" spans="1:14" x14ac:dyDescent="0.45">
      <c r="A6216">
        <v>6192</v>
      </c>
      <c r="B6216">
        <v>1.4446617807144107E-2</v>
      </c>
      <c r="C6216">
        <v>-1.4446617807144107E-2</v>
      </c>
      <c r="L6216">
        <v>6192</v>
      </c>
      <c r="M6216">
        <v>1.9828288749898101E-2</v>
      </c>
      <c r="N6216">
        <v>-1.9828288749898101E-2</v>
      </c>
    </row>
    <row r="6217" spans="1:14" x14ac:dyDescent="0.45">
      <c r="A6217">
        <v>6193</v>
      </c>
      <c r="B6217">
        <v>3.5641651316901259E-2</v>
      </c>
      <c r="C6217">
        <v>-3.5641651316901259E-2</v>
      </c>
      <c r="L6217">
        <v>6193</v>
      </c>
      <c r="M6217">
        <v>2.5139780828041889E-3</v>
      </c>
      <c r="N6217">
        <v>-2.5139780828041889E-3</v>
      </c>
    </row>
    <row r="6218" spans="1:14" x14ac:dyDescent="0.45">
      <c r="A6218">
        <v>6194</v>
      </c>
      <c r="B6218">
        <v>1.6644621282230033E-2</v>
      </c>
      <c r="C6218">
        <v>-1.6644621282230033E-2</v>
      </c>
      <c r="L6218">
        <v>6194</v>
      </c>
      <c r="M6218">
        <v>1.7526752331955133E-2</v>
      </c>
      <c r="N6218">
        <v>-1.7526752331955133E-2</v>
      </c>
    </row>
    <row r="6219" spans="1:14" x14ac:dyDescent="0.45">
      <c r="A6219">
        <v>6195</v>
      </c>
      <c r="B6219">
        <v>1.714178873492804E-2</v>
      </c>
      <c r="C6219">
        <v>-1.714178873492804E-2</v>
      </c>
      <c r="L6219">
        <v>6195</v>
      </c>
      <c r="M6219">
        <v>1.6851071915678296E-2</v>
      </c>
      <c r="N6219">
        <v>-1.6851071915678296E-2</v>
      </c>
    </row>
    <row r="6220" spans="1:14" x14ac:dyDescent="0.45">
      <c r="A6220">
        <v>6196</v>
      </c>
      <c r="B6220">
        <v>3.435948262310113E-2</v>
      </c>
      <c r="C6220">
        <v>-3.435948262310113E-2</v>
      </c>
      <c r="L6220">
        <v>6196</v>
      </c>
      <c r="M6220">
        <v>2.7462432258993511E-3</v>
      </c>
      <c r="N6220">
        <v>-2.7462432258993511E-3</v>
      </c>
    </row>
    <row r="6221" spans="1:14" x14ac:dyDescent="0.45">
      <c r="A6221">
        <v>6197</v>
      </c>
      <c r="B6221">
        <v>1.4263450850886945E-2</v>
      </c>
      <c r="C6221">
        <v>-1.4263450850886945E-2</v>
      </c>
      <c r="L6221">
        <v>6197</v>
      </c>
      <c r="M6221">
        <v>1.8772538099465549E-2</v>
      </c>
      <c r="N6221">
        <v>-1.8772538099465549E-2</v>
      </c>
    </row>
    <row r="6222" spans="1:14" x14ac:dyDescent="0.45">
      <c r="A6222">
        <v>6198</v>
      </c>
      <c r="B6222">
        <v>2.232279692620201E-2</v>
      </c>
      <c r="C6222">
        <v>-2.232279692620201E-2</v>
      </c>
      <c r="L6222">
        <v>6198</v>
      </c>
      <c r="M6222">
        <v>1.2079078975723145E-2</v>
      </c>
      <c r="N6222">
        <v>-1.2079078975723145E-2</v>
      </c>
    </row>
    <row r="6223" spans="1:14" x14ac:dyDescent="0.45">
      <c r="A6223">
        <v>6199</v>
      </c>
      <c r="B6223">
        <v>1.8214623764434265E-2</v>
      </c>
      <c r="C6223">
        <v>-1.8214623764434265E-2</v>
      </c>
      <c r="L6223">
        <v>6199</v>
      </c>
      <c r="M6223">
        <v>1.5246330927020811E-2</v>
      </c>
      <c r="N6223">
        <v>-1.5246330927020811E-2</v>
      </c>
    </row>
    <row r="6224" spans="1:14" x14ac:dyDescent="0.45">
      <c r="A6224">
        <v>6200</v>
      </c>
      <c r="B6224">
        <v>2.3029298043193917E-2</v>
      </c>
      <c r="C6224">
        <v>-2.3029298043193917E-2</v>
      </c>
      <c r="L6224">
        <v>6200</v>
      </c>
      <c r="M6224">
        <v>1.0917753260247333E-2</v>
      </c>
      <c r="N6224">
        <v>-1.0917753260247333E-2</v>
      </c>
    </row>
    <row r="6225" spans="1:14" x14ac:dyDescent="0.45">
      <c r="A6225">
        <v>6201</v>
      </c>
      <c r="B6225">
        <v>2.1982629721724427E-2</v>
      </c>
      <c r="C6225">
        <v>-2.1982629721724427E-2</v>
      </c>
      <c r="L6225">
        <v>6201</v>
      </c>
      <c r="M6225">
        <v>1.1699008741567424E-2</v>
      </c>
      <c r="N6225">
        <v>-1.1699008741567424E-2</v>
      </c>
    </row>
    <row r="6226" spans="1:14" x14ac:dyDescent="0.45">
      <c r="A6226">
        <v>6202</v>
      </c>
      <c r="B6226">
        <v>-5.4139135927394472E-3</v>
      </c>
      <c r="C6226">
        <v>5.4139135927394472E-3</v>
      </c>
      <c r="L6226">
        <v>6202</v>
      </c>
      <c r="M6226">
        <v>3.3658622270564584E-2</v>
      </c>
      <c r="N6226">
        <v>-3.3658622270564584E-2</v>
      </c>
    </row>
    <row r="6227" spans="1:14" x14ac:dyDescent="0.45">
      <c r="A6227">
        <v>6203</v>
      </c>
      <c r="B6227">
        <v>9.8151104846416169E-3</v>
      </c>
      <c r="C6227">
        <v>-9.8151104846416169E-3</v>
      </c>
      <c r="L6227">
        <v>6203</v>
      </c>
      <c r="M6227">
        <v>2.1031844491391217E-2</v>
      </c>
      <c r="N6227">
        <v>-2.1031844491391217E-2</v>
      </c>
    </row>
    <row r="6228" spans="1:14" x14ac:dyDescent="0.45">
      <c r="A6228">
        <v>6204</v>
      </c>
      <c r="B6228">
        <v>2.8184139526431146E-2</v>
      </c>
      <c r="C6228">
        <v>-2.8184139526431146E-2</v>
      </c>
      <c r="L6228">
        <v>6204</v>
      </c>
      <c r="M6228">
        <v>5.5967699820672519E-3</v>
      </c>
      <c r="N6228">
        <v>-5.5967699820672519E-3</v>
      </c>
    </row>
    <row r="6229" spans="1:14" x14ac:dyDescent="0.45">
      <c r="A6229">
        <v>6205</v>
      </c>
      <c r="B6229">
        <v>1.2876615324939873E-2</v>
      </c>
      <c r="C6229">
        <v>-1.2876615324939873E-2</v>
      </c>
      <c r="L6229">
        <v>6205</v>
      </c>
      <c r="M6229">
        <v>1.7188912123816714E-2</v>
      </c>
      <c r="N6229">
        <v>-1.7188912123816714E-2</v>
      </c>
    </row>
    <row r="6230" spans="1:14" x14ac:dyDescent="0.45">
      <c r="A6230">
        <v>6206</v>
      </c>
      <c r="B6230">
        <v>4.5294354612206988E-3</v>
      </c>
      <c r="C6230">
        <v>-4.5294354612206988E-3</v>
      </c>
      <c r="L6230">
        <v>6206</v>
      </c>
      <c r="M6230">
        <v>2.2932195662169814E-2</v>
      </c>
      <c r="N6230">
        <v>-2.2932195662169814E-2</v>
      </c>
    </row>
    <row r="6231" spans="1:14" x14ac:dyDescent="0.45">
      <c r="A6231">
        <v>6207</v>
      </c>
      <c r="B6231">
        <v>1.8711791217132272E-2</v>
      </c>
      <c r="C6231">
        <v>-1.8711791217132272E-2</v>
      </c>
      <c r="L6231">
        <v>6207</v>
      </c>
      <c r="M6231">
        <v>1.1424513572454959E-2</v>
      </c>
      <c r="N6231">
        <v>-1.1424513572454959E-2</v>
      </c>
    </row>
    <row r="6232" spans="1:14" x14ac:dyDescent="0.45">
      <c r="A6232">
        <v>6208</v>
      </c>
      <c r="B6232">
        <v>1.8005290100140368E-2</v>
      </c>
      <c r="C6232">
        <v>-1.8005290100140368E-2</v>
      </c>
      <c r="L6232">
        <v>6208</v>
      </c>
      <c r="M6232">
        <v>1.104444333829924E-2</v>
      </c>
      <c r="N6232">
        <v>-1.104444333829924E-2</v>
      </c>
    </row>
    <row r="6233" spans="1:14" x14ac:dyDescent="0.45">
      <c r="A6233">
        <v>6209</v>
      </c>
      <c r="B6233">
        <v>5.9162709871677707E-3</v>
      </c>
      <c r="C6233">
        <v>-5.9162709871677707E-3</v>
      </c>
      <c r="L6233">
        <v>6209</v>
      </c>
      <c r="M6233">
        <v>1.9891633788924057E-2</v>
      </c>
      <c r="N6233">
        <v>-1.9891633788924057E-2</v>
      </c>
    </row>
    <row r="6234" spans="1:14" x14ac:dyDescent="0.45">
      <c r="A6234">
        <v>6210</v>
      </c>
      <c r="B6234">
        <v>2.2584464006569382E-2</v>
      </c>
      <c r="C6234">
        <v>-2.2584464006569382E-2</v>
      </c>
      <c r="L6234">
        <v>6210</v>
      </c>
      <c r="M6234">
        <v>5.871265151179716E-3</v>
      </c>
      <c r="N6234">
        <v>-5.871265151179716E-3</v>
      </c>
    </row>
    <row r="6235" spans="1:14" x14ac:dyDescent="0.45">
      <c r="A6235">
        <v>6211</v>
      </c>
      <c r="B6235">
        <v>3.1454978031023303E-2</v>
      </c>
      <c r="C6235">
        <v>-3.1454978031023303E-2</v>
      </c>
      <c r="L6235">
        <v>6211</v>
      </c>
      <c r="M6235">
        <v>-1.5612194278654757E-3</v>
      </c>
      <c r="N6235">
        <v>1.5612194278654757E-3</v>
      </c>
    </row>
    <row r="6236" spans="1:14" x14ac:dyDescent="0.45">
      <c r="A6236">
        <v>6212</v>
      </c>
      <c r="B6236">
        <v>8.4544416667312813E-3</v>
      </c>
      <c r="C6236">
        <v>-8.4544416667312813E-3</v>
      </c>
      <c r="L6236">
        <v>6212</v>
      </c>
      <c r="M6236">
        <v>1.6407656642496622E-2</v>
      </c>
      <c r="N6236">
        <v>-1.6407656642496622E-2</v>
      </c>
    </row>
    <row r="6237" spans="1:14" x14ac:dyDescent="0.45">
      <c r="A6237">
        <v>6213</v>
      </c>
      <c r="B6237">
        <v>1.6696954698303509E-2</v>
      </c>
      <c r="C6237">
        <v>-1.6696954698303509E-2</v>
      </c>
      <c r="L6237">
        <v>6213</v>
      </c>
      <c r="M6237">
        <v>9.6719674927369173E-3</v>
      </c>
      <c r="N6237">
        <v>-9.6719674927369173E-3</v>
      </c>
    </row>
    <row r="6238" spans="1:14" x14ac:dyDescent="0.45">
      <c r="A6238">
        <v>6214</v>
      </c>
      <c r="B6238">
        <v>4.7126024174778593E-3</v>
      </c>
      <c r="C6238">
        <v>-4.7126024174778593E-3</v>
      </c>
      <c r="L6238">
        <v>6214</v>
      </c>
      <c r="M6238">
        <v>1.8096857683188711E-2</v>
      </c>
      <c r="N6238">
        <v>-1.8096857683188711E-2</v>
      </c>
    </row>
    <row r="6239" spans="1:14" x14ac:dyDescent="0.45">
      <c r="A6239">
        <v>6215</v>
      </c>
      <c r="B6239">
        <v>8.7684421631721281E-3</v>
      </c>
      <c r="C6239">
        <v>-8.7684421631721281E-3</v>
      </c>
      <c r="L6239">
        <v>6215</v>
      </c>
      <c r="M6239">
        <v>1.4507305471718022E-2</v>
      </c>
      <c r="N6239">
        <v>-1.4507305471718022E-2</v>
      </c>
    </row>
    <row r="6240" spans="1:14" x14ac:dyDescent="0.45">
      <c r="A6240">
        <v>6216</v>
      </c>
      <c r="B6240">
        <v>-7.324083279421266E-3</v>
      </c>
      <c r="C6240">
        <v>7.324083279421266E-3</v>
      </c>
      <c r="L6240">
        <v>6216</v>
      </c>
      <c r="M6240">
        <v>2.7197428289917343E-2</v>
      </c>
      <c r="N6240">
        <v>-2.7197428289917343E-2</v>
      </c>
    </row>
    <row r="6241" spans="1:14" x14ac:dyDescent="0.45">
      <c r="A6241">
        <v>6217</v>
      </c>
      <c r="B6241">
        <v>5.1574364541023916E-3</v>
      </c>
      <c r="C6241">
        <v>-5.1574364541023916E-3</v>
      </c>
      <c r="L6241">
        <v>6217</v>
      </c>
      <c r="M6241">
        <v>1.5774206252237088E-2</v>
      </c>
      <c r="N6241">
        <v>-1.5774206252237088E-2</v>
      </c>
    </row>
    <row r="6242" spans="1:14" x14ac:dyDescent="0.45">
      <c r="A6242">
        <v>6218</v>
      </c>
      <c r="B6242">
        <v>7.4339400532985305E-3</v>
      </c>
      <c r="C6242">
        <v>-7.4339400532985305E-3</v>
      </c>
      <c r="L6242">
        <v>6218</v>
      </c>
      <c r="M6242">
        <v>1.2860334457043234E-2</v>
      </c>
      <c r="N6242">
        <v>-1.2860334457043234E-2</v>
      </c>
    </row>
    <row r="6243" spans="1:14" x14ac:dyDescent="0.45">
      <c r="A6243">
        <v>6219</v>
      </c>
      <c r="B6243">
        <v>1.685395494652393E-2</v>
      </c>
      <c r="C6243">
        <v>-1.685395494652393E-2</v>
      </c>
      <c r="L6243">
        <v>6219</v>
      </c>
      <c r="M6243">
        <v>5.2166997479115313E-3</v>
      </c>
      <c r="N6243">
        <v>-5.2166997479115313E-3</v>
      </c>
    </row>
    <row r="6244" spans="1:14" x14ac:dyDescent="0.45">
      <c r="A6244">
        <v>6220</v>
      </c>
      <c r="B6244">
        <v>1.2143947499911229E-2</v>
      </c>
      <c r="C6244">
        <v>-1.2143947499911229E-2</v>
      </c>
      <c r="L6244">
        <v>6220</v>
      </c>
      <c r="M6244">
        <v>9.0174020894687318E-3</v>
      </c>
      <c r="N6244">
        <v>-9.0174020894687318E-3</v>
      </c>
    </row>
    <row r="6245" spans="1:14" x14ac:dyDescent="0.45">
      <c r="A6245">
        <v>6221</v>
      </c>
      <c r="B6245">
        <v>1.6932455070634143E-2</v>
      </c>
      <c r="C6245">
        <v>-1.6932455070634143E-2</v>
      </c>
      <c r="L6245">
        <v>6221</v>
      </c>
      <c r="M6245">
        <v>5.0266646308336719E-3</v>
      </c>
      <c r="N6245">
        <v>-5.0266646308336719E-3</v>
      </c>
    </row>
    <row r="6246" spans="1:14" x14ac:dyDescent="0.45">
      <c r="A6246">
        <v>6222</v>
      </c>
      <c r="B6246">
        <v>2.7762660227593043E-3</v>
      </c>
      <c r="C6246">
        <v>-2.7762660227593043E-3</v>
      </c>
      <c r="L6246">
        <v>6222</v>
      </c>
      <c r="M6246">
        <v>1.560528614816788E-2</v>
      </c>
      <c r="N6246">
        <v>-1.560528614816788E-2</v>
      </c>
    </row>
    <row r="6247" spans="1:14" x14ac:dyDescent="0.45">
      <c r="A6247">
        <v>6223</v>
      </c>
      <c r="B6247">
        <v>1.9758459538601763E-2</v>
      </c>
      <c r="C6247">
        <v>-1.9758459538601763E-2</v>
      </c>
      <c r="L6247">
        <v>6223</v>
      </c>
      <c r="M6247">
        <v>1.2259622892764705E-3</v>
      </c>
      <c r="N6247">
        <v>-1.2259622892764705E-3</v>
      </c>
    </row>
    <row r="6248" spans="1:14" x14ac:dyDescent="0.45">
      <c r="A6248">
        <v>6224</v>
      </c>
      <c r="B6248">
        <v>-3.6869108623147889E-3</v>
      </c>
      <c r="C6248">
        <v>3.6869108623147889E-3</v>
      </c>
      <c r="L6248">
        <v>6224</v>
      </c>
      <c r="M6248">
        <v>1.9279298411673175E-2</v>
      </c>
      <c r="N6248">
        <v>-1.9279298411673175E-2</v>
      </c>
    </row>
    <row r="6249" spans="1:14" x14ac:dyDescent="0.45">
      <c r="A6249">
        <v>6225</v>
      </c>
      <c r="B6249">
        <v>1.8057623516213844E-2</v>
      </c>
      <c r="C6249">
        <v>-1.8057623516213844E-2</v>
      </c>
      <c r="L6249">
        <v>6225</v>
      </c>
      <c r="M6249">
        <v>1.0570421852072621E-3</v>
      </c>
      <c r="N6249">
        <v>-1.0570421852072621E-3</v>
      </c>
    </row>
    <row r="6250" spans="1:14" x14ac:dyDescent="0.45">
      <c r="A6250">
        <v>6226</v>
      </c>
      <c r="B6250">
        <v>8.5591084988782314E-3</v>
      </c>
      <c r="C6250">
        <v>-8.5591084988782314E-3</v>
      </c>
      <c r="L6250">
        <v>6226</v>
      </c>
      <c r="M6250">
        <v>8.6162168423043611E-3</v>
      </c>
      <c r="N6250">
        <v>-8.6162168423043611E-3</v>
      </c>
    </row>
    <row r="6251" spans="1:14" x14ac:dyDescent="0.45">
      <c r="A6251">
        <v>6227</v>
      </c>
      <c r="B6251">
        <v>6.5181052720127272E-3</v>
      </c>
      <c r="C6251">
        <v>-6.5181052720127272E-3</v>
      </c>
      <c r="L6251">
        <v>6227</v>
      </c>
      <c r="M6251">
        <v>9.6930825057455691E-3</v>
      </c>
      <c r="N6251">
        <v>-9.6930825057455691E-3</v>
      </c>
    </row>
    <row r="6252" spans="1:14" x14ac:dyDescent="0.45">
      <c r="A6252">
        <v>6228</v>
      </c>
      <c r="B6252">
        <v>9.2132761997966613E-3</v>
      </c>
      <c r="C6252">
        <v>-9.2132761997966613E-3</v>
      </c>
      <c r="L6252">
        <v>6228</v>
      </c>
      <c r="M6252">
        <v>7.0114758536468768E-3</v>
      </c>
      <c r="N6252">
        <v>-7.0114758536468768E-3</v>
      </c>
    </row>
    <row r="6253" spans="1:14" x14ac:dyDescent="0.45">
      <c r="A6253">
        <v>6229</v>
      </c>
      <c r="B6253">
        <v>-2.3262420444044533E-3</v>
      </c>
      <c r="C6253">
        <v>2.3262420444044533E-3</v>
      </c>
      <c r="L6253">
        <v>6229</v>
      </c>
      <c r="M6253">
        <v>1.5182985887994858E-2</v>
      </c>
      <c r="N6253">
        <v>-1.5182985887994858E-2</v>
      </c>
    </row>
    <row r="6254" spans="1:14" x14ac:dyDescent="0.45">
      <c r="A6254">
        <v>6230</v>
      </c>
      <c r="B6254">
        <v>2.1192863515905654E-4</v>
      </c>
      <c r="C6254">
        <v>-2.1192863515905654E-4</v>
      </c>
      <c r="L6254">
        <v>6230</v>
      </c>
      <c r="M6254">
        <v>1.1614548689532819E-2</v>
      </c>
      <c r="N6254">
        <v>-1.1614548689532819E-2</v>
      </c>
    </row>
    <row r="6255" spans="1:14" x14ac:dyDescent="0.45">
      <c r="A6255">
        <v>6231</v>
      </c>
      <c r="B6255">
        <v>8.0881077542169603E-3</v>
      </c>
      <c r="C6255">
        <v>-8.0881077542169603E-3</v>
      </c>
      <c r="L6255">
        <v>6231</v>
      </c>
      <c r="M6255">
        <v>5.1744697218942294E-3</v>
      </c>
      <c r="N6255">
        <v>-5.1744697218942294E-3</v>
      </c>
    </row>
    <row r="6256" spans="1:14" x14ac:dyDescent="0.45">
      <c r="A6256">
        <v>6232</v>
      </c>
      <c r="B6256">
        <v>-6.9054159508334691E-3</v>
      </c>
      <c r="C6256">
        <v>6.9054159508334691E-3</v>
      </c>
      <c r="L6256">
        <v>6232</v>
      </c>
      <c r="M6256">
        <v>1.7231142149834018E-2</v>
      </c>
      <c r="N6256">
        <v>-1.7231142149834018E-2</v>
      </c>
    </row>
    <row r="6257" spans="1:14" x14ac:dyDescent="0.45">
      <c r="A6257">
        <v>6233</v>
      </c>
      <c r="B6257">
        <v>9.2656096158701354E-3</v>
      </c>
      <c r="C6257">
        <v>-9.2656096158701354E-3</v>
      </c>
      <c r="L6257">
        <v>6233</v>
      </c>
      <c r="M6257">
        <v>4.1187190714616732E-3</v>
      </c>
      <c r="N6257">
        <v>-4.1187190714616732E-3</v>
      </c>
    </row>
    <row r="6258" spans="1:14" x14ac:dyDescent="0.45">
      <c r="A6258">
        <v>6234</v>
      </c>
      <c r="B6258">
        <v>8.1404411702904345E-3</v>
      </c>
      <c r="C6258">
        <v>-8.1404411702904345E-3</v>
      </c>
      <c r="L6258">
        <v>6234</v>
      </c>
      <c r="M6258">
        <v>4.9210895657904163E-3</v>
      </c>
      <c r="N6258">
        <v>-4.9210895657904163E-3</v>
      </c>
    </row>
    <row r="6259" spans="1:14" x14ac:dyDescent="0.45">
      <c r="A6259">
        <v>6235</v>
      </c>
      <c r="B6259">
        <v>9.6842769444579306E-3</v>
      </c>
      <c r="C6259">
        <v>-9.6842769444579306E-3</v>
      </c>
      <c r="L6259">
        <v>6235</v>
      </c>
      <c r="M6259">
        <v>2.4295180307695851E-3</v>
      </c>
      <c r="N6259">
        <v>-2.4295180307695851E-3</v>
      </c>
    </row>
    <row r="6260" spans="1:14" x14ac:dyDescent="0.45">
      <c r="A6260">
        <v>6236</v>
      </c>
      <c r="B6260">
        <v>7.5909403015189539E-3</v>
      </c>
      <c r="C6260">
        <v>-7.5909403015189539E-3</v>
      </c>
      <c r="L6260">
        <v>6236</v>
      </c>
      <c r="M6260">
        <v>3.1263134600550717E-3</v>
      </c>
      <c r="N6260">
        <v>-3.1263134600550717E-3</v>
      </c>
    </row>
    <row r="6261" spans="1:14" x14ac:dyDescent="0.45">
      <c r="A6261">
        <v>6237</v>
      </c>
      <c r="B6261">
        <v>4.8434359576615448E-3</v>
      </c>
      <c r="C6261">
        <v>-4.8434359576615448E-3</v>
      </c>
      <c r="L6261">
        <v>6237</v>
      </c>
      <c r="M6261">
        <v>5.0900096698596256E-3</v>
      </c>
      <c r="N6261">
        <v>-5.0900096698596256E-3</v>
      </c>
    </row>
    <row r="6262" spans="1:14" x14ac:dyDescent="0.45">
      <c r="A6262">
        <v>6238</v>
      </c>
      <c r="B6262">
        <v>1.659228786615656E-2</v>
      </c>
      <c r="C6262">
        <v>-1.659228786615656E-2</v>
      </c>
      <c r="L6262">
        <v>6238</v>
      </c>
      <c r="M6262">
        <v>-5.7631070165870485E-3</v>
      </c>
      <c r="N6262">
        <v>5.7631070165870485E-3</v>
      </c>
    </row>
    <row r="6263" spans="1:14" x14ac:dyDescent="0.45">
      <c r="A6263">
        <v>6239</v>
      </c>
      <c r="B6263">
        <v>-1.0123921039352146E-2</v>
      </c>
      <c r="C6263">
        <v>1.0123921039352146E-2</v>
      </c>
      <c r="L6263">
        <v>6239</v>
      </c>
      <c r="M6263">
        <v>1.3726049990397931E-2</v>
      </c>
      <c r="N6263">
        <v>-1.3726049990397931E-2</v>
      </c>
    </row>
    <row r="6264" spans="1:14" x14ac:dyDescent="0.45">
      <c r="A6264">
        <v>6240</v>
      </c>
      <c r="B6264">
        <v>-4.9952462641516503E-3</v>
      </c>
      <c r="C6264">
        <v>4.9952462641516503E-3</v>
      </c>
      <c r="L6264">
        <v>6240</v>
      </c>
      <c r="M6264">
        <v>8.7851369463735705E-3</v>
      </c>
      <c r="N6264">
        <v>-8.7851369463735705E-3</v>
      </c>
    </row>
    <row r="6265" spans="1:14" x14ac:dyDescent="0.45">
      <c r="A6265">
        <v>6241</v>
      </c>
      <c r="B6265">
        <v>1.5310119172356435E-2</v>
      </c>
      <c r="C6265">
        <v>-1.5310119172356435E-2</v>
      </c>
      <c r="L6265">
        <v>6241</v>
      </c>
      <c r="M6265">
        <v>-7.6634581873656479E-3</v>
      </c>
      <c r="N6265">
        <v>7.6634581873656479E-3</v>
      </c>
    </row>
    <row r="6266" spans="1:14" x14ac:dyDescent="0.45">
      <c r="A6266">
        <v>6242</v>
      </c>
      <c r="B6266">
        <v>1.0230965842979107E-3</v>
      </c>
      <c r="C6266">
        <v>-1.0230965842979107E-3</v>
      </c>
      <c r="L6266">
        <v>6242</v>
      </c>
      <c r="M6266">
        <v>3.6330737722626979E-3</v>
      </c>
      <c r="N6266">
        <v>-3.6330737722626979E-3</v>
      </c>
    </row>
    <row r="6267" spans="1:14" x14ac:dyDescent="0.45">
      <c r="A6267">
        <v>6243</v>
      </c>
      <c r="B6267">
        <v>-3.3467436578372058E-3</v>
      </c>
      <c r="C6267">
        <v>3.3467436578372058E-3</v>
      </c>
      <c r="L6267">
        <v>6243</v>
      </c>
      <c r="M6267">
        <v>6.3146804243613894E-3</v>
      </c>
      <c r="N6267">
        <v>-6.3146804243613894E-3</v>
      </c>
    </row>
    <row r="6268" spans="1:14" x14ac:dyDescent="0.45">
      <c r="A6268">
        <v>6244</v>
      </c>
      <c r="B6268">
        <v>4.1107681326329019E-3</v>
      </c>
      <c r="C6268">
        <v>-4.1107681326329019E-3</v>
      </c>
      <c r="L6268">
        <v>6244</v>
      </c>
      <c r="M6268">
        <v>-4.0938491242595125E-5</v>
      </c>
      <c r="N6268">
        <v>4.0938491242595125E-5</v>
      </c>
    </row>
    <row r="6269" spans="1:14" x14ac:dyDescent="0.45">
      <c r="A6269">
        <v>6245</v>
      </c>
      <c r="B6269">
        <v>6.9629393086372603E-3</v>
      </c>
      <c r="C6269">
        <v>-6.9629393086372603E-3</v>
      </c>
      <c r="L6269">
        <v>6245</v>
      </c>
      <c r="M6269">
        <v>-2.6169700782980318E-3</v>
      </c>
      <c r="N6269">
        <v>2.6169700782980318E-3</v>
      </c>
    </row>
    <row r="6270" spans="1:14" x14ac:dyDescent="0.45">
      <c r="A6270">
        <v>6246</v>
      </c>
      <c r="B6270">
        <v>-9.626753586654142E-3</v>
      </c>
      <c r="C6270">
        <v>9.626753586654142E-3</v>
      </c>
      <c r="L6270">
        <v>6246</v>
      </c>
      <c r="M6270">
        <v>9.6508524797282655E-3</v>
      </c>
      <c r="N6270">
        <v>-9.6508524797282655E-3</v>
      </c>
    </row>
    <row r="6271" spans="1:14" x14ac:dyDescent="0.45">
      <c r="A6271">
        <v>6247</v>
      </c>
      <c r="B6271">
        <v>5.9686044032412457E-3</v>
      </c>
      <c r="C6271">
        <v>-5.9686044032412457E-3</v>
      </c>
      <c r="L6271">
        <v>6247</v>
      </c>
      <c r="M6271">
        <v>-2.9336952734277987E-3</v>
      </c>
      <c r="N6271">
        <v>2.9336952734277987E-3</v>
      </c>
    </row>
    <row r="6272" spans="1:14" x14ac:dyDescent="0.45">
      <c r="A6272">
        <v>6248</v>
      </c>
      <c r="B6272">
        <v>-1.3319071390084404E-3</v>
      </c>
      <c r="C6272">
        <v>1.3319071390084404E-3</v>
      </c>
      <c r="L6272">
        <v>6248</v>
      </c>
      <c r="M6272">
        <v>2.0916778226311664E-3</v>
      </c>
      <c r="N6272">
        <v>-2.0916778226311664E-3</v>
      </c>
    </row>
    <row r="6273" spans="1:14" x14ac:dyDescent="0.45">
      <c r="A6273">
        <v>6249</v>
      </c>
      <c r="B6273">
        <v>8.9777758274660266E-3</v>
      </c>
      <c r="C6273">
        <v>-8.9777758274660266E-3</v>
      </c>
      <c r="L6273">
        <v>6249</v>
      </c>
      <c r="M6273">
        <v>-6.9455477450715104E-3</v>
      </c>
      <c r="N6273">
        <v>6.9455477450715104E-3</v>
      </c>
    </row>
    <row r="6274" spans="1:14" x14ac:dyDescent="0.45">
      <c r="A6274">
        <v>6250</v>
      </c>
      <c r="B6274">
        <v>-1.172009022959312E-2</v>
      </c>
      <c r="C6274">
        <v>1.172009022959312E-2</v>
      </c>
      <c r="L6274">
        <v>6250</v>
      </c>
      <c r="M6274">
        <v>9.0596321154860354E-3</v>
      </c>
      <c r="N6274">
        <v>-9.0596321154860354E-3</v>
      </c>
    </row>
    <row r="6275" spans="1:14" x14ac:dyDescent="0.45">
      <c r="A6275">
        <v>6251</v>
      </c>
      <c r="B6275">
        <v>-1.5802096683324128E-2</v>
      </c>
      <c r="C6275">
        <v>1.5802096683324128E-2</v>
      </c>
      <c r="L6275">
        <v>6251</v>
      </c>
      <c r="M6275">
        <v>1.220576905377505E-2</v>
      </c>
      <c r="N6275">
        <v>-1.220576905377505E-2</v>
      </c>
    </row>
    <row r="6276" spans="1:14" x14ac:dyDescent="0.45">
      <c r="A6276">
        <v>6252</v>
      </c>
      <c r="B6276">
        <v>-7.2194164472743159E-3</v>
      </c>
      <c r="C6276">
        <v>7.2194164472743159E-3</v>
      </c>
      <c r="L6276">
        <v>6252</v>
      </c>
      <c r="M6276">
        <v>4.8788595397731144E-3</v>
      </c>
      <c r="N6276">
        <v>-4.8788595397731144E-3</v>
      </c>
    </row>
    <row r="6277" spans="1:14" x14ac:dyDescent="0.45">
      <c r="A6277">
        <v>6253</v>
      </c>
      <c r="B6277">
        <v>-1.5150740952655992E-3</v>
      </c>
      <c r="C6277">
        <v>1.5150740952655992E-3</v>
      </c>
      <c r="L6277">
        <v>6253</v>
      </c>
      <c r="M6277">
        <v>1.0686659981796239E-4</v>
      </c>
      <c r="N6277">
        <v>-1.0686659981796239E-4</v>
      </c>
    </row>
    <row r="6278" spans="1:14" x14ac:dyDescent="0.45">
      <c r="A6278">
        <v>6254</v>
      </c>
      <c r="B6278">
        <v>-9.8884206670215111E-3</v>
      </c>
      <c r="C6278">
        <v>9.8884206670215111E-3</v>
      </c>
      <c r="L6278">
        <v>6254</v>
      </c>
      <c r="M6278">
        <v>6.7580956975430628E-3</v>
      </c>
      <c r="N6278">
        <v>-6.7580956975430628E-3</v>
      </c>
    </row>
    <row r="6279" spans="1:14" x14ac:dyDescent="0.45">
      <c r="A6279">
        <v>6255</v>
      </c>
      <c r="B6279">
        <v>1.4417639128857058E-3</v>
      </c>
      <c r="C6279">
        <v>-1.4417639128857058E-3</v>
      </c>
      <c r="L6279">
        <v>6255</v>
      </c>
      <c r="M6279">
        <v>-3.3137655075835193E-3</v>
      </c>
      <c r="N6279">
        <v>3.3137655075835193E-3</v>
      </c>
    </row>
    <row r="6280" spans="1:14" x14ac:dyDescent="0.45">
      <c r="A6280">
        <v>6256</v>
      </c>
      <c r="B6280">
        <v>5.8639375710942965E-3</v>
      </c>
      <c r="C6280">
        <v>-5.8639375710942965E-3</v>
      </c>
      <c r="L6280">
        <v>6256</v>
      </c>
      <c r="M6280">
        <v>-7.5789981353310424E-3</v>
      </c>
      <c r="N6280">
        <v>7.5789981353310424E-3</v>
      </c>
    </row>
    <row r="6281" spans="1:14" x14ac:dyDescent="0.45">
      <c r="A6281">
        <v>6257</v>
      </c>
      <c r="B6281">
        <v>-6.0942480016946132E-3</v>
      </c>
      <c r="C6281">
        <v>6.0942480016946132E-3</v>
      </c>
      <c r="L6281">
        <v>6257</v>
      </c>
      <c r="M6281">
        <v>1.7960676405100505E-3</v>
      </c>
      <c r="N6281">
        <v>-1.7960676405100505E-3</v>
      </c>
    </row>
    <row r="6282" spans="1:14" x14ac:dyDescent="0.45">
      <c r="A6282">
        <v>6258</v>
      </c>
      <c r="B6282">
        <v>-1.5383429354736329E-2</v>
      </c>
      <c r="C6282">
        <v>1.5383429354736329E-2</v>
      </c>
      <c r="L6282">
        <v>6258</v>
      </c>
      <c r="M6282">
        <v>8.2361466081486406E-3</v>
      </c>
      <c r="N6282">
        <v>-8.2361466081486406E-3</v>
      </c>
    </row>
    <row r="6283" spans="1:14" x14ac:dyDescent="0.45">
      <c r="A6283">
        <v>6259</v>
      </c>
      <c r="B6283">
        <v>-1.3368592835907562E-2</v>
      </c>
      <c r="C6283">
        <v>1.3368592835907562E-2</v>
      </c>
      <c r="L6283">
        <v>6259</v>
      </c>
      <c r="M6283">
        <v>5.7868050991451113E-3</v>
      </c>
      <c r="N6283">
        <v>-5.7868050991451113E-3</v>
      </c>
    </row>
    <row r="6284" spans="1:14" x14ac:dyDescent="0.45">
      <c r="A6284">
        <v>6260</v>
      </c>
      <c r="B6284">
        <v>-2.4698777415814784E-2</v>
      </c>
      <c r="C6284">
        <v>2.4698777415814784E-2</v>
      </c>
      <c r="L6284">
        <v>6260</v>
      </c>
      <c r="M6284">
        <v>1.4570650510743976E-2</v>
      </c>
      <c r="N6284">
        <v>-1.4570650510743976E-2</v>
      </c>
    </row>
    <row r="6285" spans="1:14" x14ac:dyDescent="0.45">
      <c r="A6285">
        <v>6261</v>
      </c>
      <c r="B6285">
        <v>-1.5749763267250645E-2</v>
      </c>
      <c r="C6285">
        <v>1.5749763267250645E-2</v>
      </c>
      <c r="L6285">
        <v>6261</v>
      </c>
      <c r="M6285">
        <v>7.3070860357679918E-3</v>
      </c>
      <c r="N6285">
        <v>-7.3070860357679918E-3</v>
      </c>
    </row>
    <row r="6286" spans="1:14" x14ac:dyDescent="0.45">
      <c r="A6286">
        <v>6262</v>
      </c>
      <c r="B6286">
        <v>-2.4672610707778042E-2</v>
      </c>
      <c r="C6286">
        <v>2.4672610707778042E-2</v>
      </c>
      <c r="L6286">
        <v>6262</v>
      </c>
      <c r="M6286">
        <v>1.3240404691198956E-2</v>
      </c>
      <c r="N6286">
        <v>-1.3240404691198956E-2</v>
      </c>
    </row>
    <row r="6287" spans="1:14" x14ac:dyDescent="0.45">
      <c r="A6287">
        <v>6263</v>
      </c>
      <c r="B6287">
        <v>1.1800968325183341E-3</v>
      </c>
      <c r="C6287">
        <v>-1.1800968325183341E-3</v>
      </c>
      <c r="L6287">
        <v>6263</v>
      </c>
      <c r="M6287">
        <v>-1.0345064839464336E-2</v>
      </c>
      <c r="N6287">
        <v>1.0345064839464336E-2</v>
      </c>
    </row>
    <row r="6288" spans="1:14" x14ac:dyDescent="0.45">
      <c r="A6288">
        <v>6264</v>
      </c>
      <c r="B6288">
        <v>-1.5618929727066964E-2</v>
      </c>
      <c r="C6288">
        <v>1.5618929727066964E-2</v>
      </c>
      <c r="L6288">
        <v>6264</v>
      </c>
      <c r="M6288">
        <v>2.3872880047522823E-3</v>
      </c>
      <c r="N6288">
        <v>-2.3872880047522823E-3</v>
      </c>
    </row>
    <row r="6289" spans="1:14" x14ac:dyDescent="0.45">
      <c r="A6289">
        <v>6265</v>
      </c>
      <c r="B6289">
        <v>4.0584347165594286E-3</v>
      </c>
      <c r="C6289">
        <v>-4.0584347165594286E-3</v>
      </c>
      <c r="L6289">
        <v>6265</v>
      </c>
      <c r="M6289">
        <v>-1.3723466920848519E-2</v>
      </c>
      <c r="N6289">
        <v>1.3723466920848519E-2</v>
      </c>
    </row>
    <row r="6290" spans="1:14" x14ac:dyDescent="0.45">
      <c r="A6290">
        <v>6266</v>
      </c>
      <c r="B6290">
        <v>-1.7058098669087508E-2</v>
      </c>
      <c r="C6290">
        <v>1.7058098669087508E-2</v>
      </c>
      <c r="L6290">
        <v>6266</v>
      </c>
      <c r="M6290">
        <v>2.9785083689945133E-3</v>
      </c>
      <c r="N6290">
        <v>-2.9785083689945133E-3</v>
      </c>
    </row>
    <row r="6291" spans="1:14" x14ac:dyDescent="0.45">
      <c r="A6291">
        <v>6267</v>
      </c>
      <c r="B6291">
        <v>-5.207391898695863E-4</v>
      </c>
      <c r="C6291">
        <v>5.207391898695863E-4</v>
      </c>
      <c r="L6291">
        <v>6267</v>
      </c>
      <c r="M6291">
        <v>-1.0577329982559502E-2</v>
      </c>
      <c r="N6291">
        <v>1.0577329982559502E-2</v>
      </c>
    </row>
    <row r="6292" spans="1:14" x14ac:dyDescent="0.45">
      <c r="A6292">
        <v>6268</v>
      </c>
      <c r="B6292">
        <v>8.349774834584333E-3</v>
      </c>
      <c r="C6292">
        <v>-8.349774834584333E-3</v>
      </c>
      <c r="L6292">
        <v>6268</v>
      </c>
      <c r="M6292">
        <v>-1.9889050719374645E-2</v>
      </c>
      <c r="N6292">
        <v>1.9889050719374645E-2</v>
      </c>
    </row>
    <row r="6293" spans="1:14" x14ac:dyDescent="0.45">
      <c r="A6293">
        <v>6269</v>
      </c>
      <c r="B6293">
        <v>-1.7505744675962356E-3</v>
      </c>
      <c r="C6293">
        <v>1.7505744675962356E-3</v>
      </c>
      <c r="L6293">
        <v>6269</v>
      </c>
      <c r="M6293">
        <v>-1.2878866400502474E-2</v>
      </c>
      <c r="N6293">
        <v>1.2878866400502474E-2</v>
      </c>
    </row>
    <row r="6294" spans="1:14" x14ac:dyDescent="0.45">
      <c r="A6294">
        <v>6270</v>
      </c>
      <c r="B6294">
        <v>-1.7767411756329718E-3</v>
      </c>
      <c r="C6294">
        <v>1.7767411756329718E-3</v>
      </c>
      <c r="L6294">
        <v>6270</v>
      </c>
      <c r="M6294">
        <v>-1.3047786504571682E-2</v>
      </c>
      <c r="N6294">
        <v>1.3047786504571682E-2</v>
      </c>
    </row>
    <row r="6295" spans="1:14" x14ac:dyDescent="0.45">
      <c r="A6295">
        <v>6271</v>
      </c>
      <c r="B6295">
        <v>-1.9753269596871445E-2</v>
      </c>
      <c r="C6295">
        <v>1.9753269596871445E-2</v>
      </c>
      <c r="L6295">
        <v>6271</v>
      </c>
      <c r="M6295">
        <v>-5.0546877743292123E-4</v>
      </c>
      <c r="N6295">
        <v>5.0546877743292123E-4</v>
      </c>
    </row>
    <row r="6296" spans="1:14" x14ac:dyDescent="0.45">
      <c r="A6296">
        <v>6272</v>
      </c>
      <c r="B6296">
        <v>-1.9753269596871445E-2</v>
      </c>
      <c r="C6296">
        <v>1.9753269596871445E-2</v>
      </c>
      <c r="L6296">
        <v>6272</v>
      </c>
      <c r="M6296">
        <v>-1.1178041546838031E-3</v>
      </c>
      <c r="N6296">
        <v>1.1178041546838031E-3</v>
      </c>
    </row>
    <row r="6297" spans="1:14" x14ac:dyDescent="0.45">
      <c r="A6297">
        <v>6273</v>
      </c>
      <c r="B6297">
        <v>-1.9727102888834711E-2</v>
      </c>
      <c r="C6297">
        <v>1.9727102888834711E-2</v>
      </c>
      <c r="L6297">
        <v>6273</v>
      </c>
      <c r="M6297">
        <v>-1.9412896620211962E-3</v>
      </c>
      <c r="N6297">
        <v>1.9412896620211962E-3</v>
      </c>
    </row>
    <row r="6298" spans="1:14" x14ac:dyDescent="0.45">
      <c r="A6298">
        <v>6274</v>
      </c>
      <c r="B6298">
        <v>-4.969079556114914E-3</v>
      </c>
      <c r="C6298">
        <v>4.969079556114914E-3</v>
      </c>
      <c r="L6298">
        <v>6274</v>
      </c>
      <c r="M6298">
        <v>-1.4948137675350283E-2</v>
      </c>
      <c r="N6298">
        <v>1.4948137675350283E-2</v>
      </c>
    </row>
    <row r="6299" spans="1:14" x14ac:dyDescent="0.45">
      <c r="A6299">
        <v>6275</v>
      </c>
      <c r="B6299">
        <v>-9.3650865062867659E-3</v>
      </c>
      <c r="C6299">
        <v>9.3650865062867659E-3</v>
      </c>
      <c r="L6299">
        <v>6275</v>
      </c>
      <c r="M6299">
        <v>-1.1780885724052618E-2</v>
      </c>
      <c r="N6299">
        <v>1.1780885724052618E-2</v>
      </c>
    </row>
    <row r="6300" spans="1:14" x14ac:dyDescent="0.45">
      <c r="A6300">
        <v>6276</v>
      </c>
      <c r="B6300">
        <v>-9.8884206670215111E-3</v>
      </c>
      <c r="C6300">
        <v>9.8884206670215111E-3</v>
      </c>
      <c r="L6300">
        <v>6276</v>
      </c>
      <c r="M6300">
        <v>-1.192869081511317E-2</v>
      </c>
      <c r="N6300">
        <v>1.192869081511317E-2</v>
      </c>
    </row>
    <row r="6301" spans="1:14" x14ac:dyDescent="0.45">
      <c r="A6301">
        <v>6277</v>
      </c>
      <c r="B6301">
        <v>-2.0328937173679659E-2</v>
      </c>
      <c r="C6301">
        <v>2.0328937173679659E-2</v>
      </c>
      <c r="L6301">
        <v>6277</v>
      </c>
      <c r="M6301">
        <v>-5.2352316913707704E-3</v>
      </c>
      <c r="N6301">
        <v>5.2352316913707704E-3</v>
      </c>
    </row>
    <row r="6302" spans="1:14" x14ac:dyDescent="0.45">
      <c r="A6302">
        <v>6278</v>
      </c>
      <c r="B6302">
        <v>-6.9839160749436795E-3</v>
      </c>
      <c r="C6302">
        <v>6.9839160749436795E-3</v>
      </c>
      <c r="L6302">
        <v>6278</v>
      </c>
      <c r="M6302">
        <v>-1.6025003338791491E-2</v>
      </c>
      <c r="N6302">
        <v>1.6025003338791491E-2</v>
      </c>
    </row>
    <row r="6303" spans="1:14" x14ac:dyDescent="0.45">
      <c r="A6303">
        <v>6279</v>
      </c>
      <c r="B6303">
        <v>-1.4729261653817901E-2</v>
      </c>
      <c r="C6303">
        <v>1.4729261653817901E-2</v>
      </c>
      <c r="L6303">
        <v>6279</v>
      </c>
      <c r="M6303">
        <v>-1.2139840945199685E-2</v>
      </c>
      <c r="N6303">
        <v>1.2139840945199685E-2</v>
      </c>
    </row>
    <row r="6304" spans="1:14" x14ac:dyDescent="0.45">
      <c r="A6304">
        <v>6280</v>
      </c>
      <c r="B6304">
        <v>-1.0437921535792994E-2</v>
      </c>
      <c r="C6304">
        <v>1.0437921535792994E-2</v>
      </c>
      <c r="L6304">
        <v>6280</v>
      </c>
      <c r="M6304">
        <v>-1.5708278143661724E-2</v>
      </c>
      <c r="N6304">
        <v>1.5708278143661724E-2</v>
      </c>
    </row>
    <row r="6305" spans="1:14" x14ac:dyDescent="0.45">
      <c r="A6305">
        <v>6281</v>
      </c>
      <c r="B6305">
        <v>-2.0433604005826611E-2</v>
      </c>
      <c r="C6305">
        <v>2.0433604005826611E-2</v>
      </c>
      <c r="L6305">
        <v>6281</v>
      </c>
      <c r="M6305">
        <v>-1.0535099956542199E-2</v>
      </c>
      <c r="N6305">
        <v>1.0535099956542199E-2</v>
      </c>
    </row>
    <row r="6306" spans="1:14" x14ac:dyDescent="0.45">
      <c r="A6306">
        <v>6282</v>
      </c>
      <c r="B6306">
        <v>-4.9429128480781778E-3</v>
      </c>
      <c r="C6306">
        <v>4.9429128480781778E-3</v>
      </c>
      <c r="L6306">
        <v>6282</v>
      </c>
      <c r="M6306">
        <v>-2.3309682826776121E-2</v>
      </c>
      <c r="N6306">
        <v>2.3309682826776121E-2</v>
      </c>
    </row>
    <row r="6307" spans="1:14" x14ac:dyDescent="0.45">
      <c r="A6307">
        <v>6283</v>
      </c>
      <c r="B6307">
        <v>-2.242227381661864E-2</v>
      </c>
      <c r="C6307">
        <v>2.242227381661864E-2</v>
      </c>
      <c r="L6307">
        <v>6283</v>
      </c>
      <c r="M6307">
        <v>-1.2414336114312148E-2</v>
      </c>
      <c r="N6307">
        <v>1.2414336114312148E-2</v>
      </c>
    </row>
    <row r="6308" spans="1:14" x14ac:dyDescent="0.45">
      <c r="A6308">
        <v>6284</v>
      </c>
      <c r="B6308">
        <v>-2.1297105371038939E-2</v>
      </c>
      <c r="C6308">
        <v>2.1297105371038939E-2</v>
      </c>
      <c r="L6308">
        <v>6284</v>
      </c>
      <c r="M6308">
        <v>-1.5180402818445446E-2</v>
      </c>
      <c r="N6308">
        <v>1.5180402818445446E-2</v>
      </c>
    </row>
    <row r="6309" spans="1:14" x14ac:dyDescent="0.45">
      <c r="A6309">
        <v>6285</v>
      </c>
      <c r="B6309">
        <v>-2.634728002212923E-2</v>
      </c>
      <c r="C6309">
        <v>2.634728002212923E-2</v>
      </c>
      <c r="L6309">
        <v>6285</v>
      </c>
      <c r="M6309">
        <v>-1.1780885724052618E-2</v>
      </c>
      <c r="N6309">
        <v>1.1780885724052618E-2</v>
      </c>
    </row>
    <row r="6310" spans="1:14" x14ac:dyDescent="0.45">
      <c r="A6310">
        <v>6286</v>
      </c>
      <c r="B6310">
        <v>-1.8418767486997847E-2</v>
      </c>
      <c r="C6310">
        <v>1.8418767486997847E-2</v>
      </c>
      <c r="L6310">
        <v>6286</v>
      </c>
      <c r="M6310">
        <v>-1.9255600329115108E-2</v>
      </c>
      <c r="N6310">
        <v>1.9255600329115108E-2</v>
      </c>
    </row>
    <row r="6311" spans="1:14" x14ac:dyDescent="0.45">
      <c r="A6311">
        <v>6287</v>
      </c>
      <c r="B6311">
        <v>-1.8575767735218268E-2</v>
      </c>
      <c r="C6311">
        <v>1.8575767735218268E-2</v>
      </c>
      <c r="L6311">
        <v>6287</v>
      </c>
      <c r="M6311">
        <v>-2.0585846148660131E-2</v>
      </c>
      <c r="N6311">
        <v>2.0585846148660131E-2</v>
      </c>
    </row>
    <row r="6312" spans="1:14" x14ac:dyDescent="0.45">
      <c r="A6312">
        <v>6288</v>
      </c>
      <c r="B6312">
        <v>-1.645626438424256E-2</v>
      </c>
      <c r="C6312">
        <v>1.645626438424256E-2</v>
      </c>
      <c r="L6312">
        <v>6288</v>
      </c>
      <c r="M6312">
        <v>-2.8503976026904302E-2</v>
      </c>
      <c r="N6312">
        <v>2.8503976026904302E-2</v>
      </c>
    </row>
    <row r="6313" spans="1:14" x14ac:dyDescent="0.45">
      <c r="A6313">
        <v>6289</v>
      </c>
      <c r="B6313">
        <v>-2.3259608473794234E-2</v>
      </c>
      <c r="C6313">
        <v>2.3259608473794234E-2</v>
      </c>
      <c r="L6313">
        <v>6289</v>
      </c>
      <c r="M6313">
        <v>-2.7764950571601509E-2</v>
      </c>
      <c r="N6313">
        <v>2.7764950571601509E-2</v>
      </c>
    </row>
    <row r="6314" spans="1:14" x14ac:dyDescent="0.45">
      <c r="A6314">
        <v>6290</v>
      </c>
      <c r="B6314">
        <v>4.3151496523444841E-2</v>
      </c>
      <c r="C6314">
        <v>0.95684850347655515</v>
      </c>
      <c r="L6314">
        <v>6290</v>
      </c>
      <c r="M6314">
        <v>4.2906997968353768E-2</v>
      </c>
      <c r="N6314">
        <v>0.95709300203164627</v>
      </c>
    </row>
    <row r="6315" spans="1:14" x14ac:dyDescent="0.45">
      <c r="A6315">
        <v>6291</v>
      </c>
      <c r="B6315">
        <v>5.5476016008748068E-2</v>
      </c>
      <c r="C6315">
        <v>-5.5476016008748068E-2</v>
      </c>
      <c r="L6315">
        <v>6291</v>
      </c>
      <c r="M6315">
        <v>2.5381537171173349E-2</v>
      </c>
      <c r="N6315">
        <v>-2.5381537171173349E-2</v>
      </c>
    </row>
    <row r="6316" spans="1:14" x14ac:dyDescent="0.45">
      <c r="A6316">
        <v>6292</v>
      </c>
      <c r="B6316">
        <v>3.229231268819889E-2</v>
      </c>
      <c r="C6316">
        <v>-3.229231268819889E-2</v>
      </c>
      <c r="L6316">
        <v>6292</v>
      </c>
      <c r="M6316">
        <v>4.1703442226860656E-2</v>
      </c>
      <c r="N6316">
        <v>-4.1703442226860656E-2</v>
      </c>
    </row>
    <row r="6317" spans="1:14" x14ac:dyDescent="0.45">
      <c r="A6317">
        <v>6293</v>
      </c>
      <c r="B6317">
        <v>5.0766008562135367E-2</v>
      </c>
      <c r="C6317">
        <v>-5.0766008562135367E-2</v>
      </c>
      <c r="L6317">
        <v>6293</v>
      </c>
      <c r="M6317">
        <v>2.6711782990718368E-2</v>
      </c>
      <c r="N6317">
        <v>-2.6711782990718368E-2</v>
      </c>
    </row>
    <row r="6318" spans="1:14" x14ac:dyDescent="0.45">
      <c r="A6318">
        <v>6294</v>
      </c>
      <c r="B6318">
        <v>4.5244833166383815E-2</v>
      </c>
      <c r="C6318">
        <v>-4.5244833166383815E-2</v>
      </c>
      <c r="L6318">
        <v>6294</v>
      </c>
      <c r="M6318">
        <v>2.7260773328943295E-2</v>
      </c>
      <c r="N6318">
        <v>-2.7260773328943295E-2</v>
      </c>
    </row>
    <row r="6319" spans="1:14" x14ac:dyDescent="0.45">
      <c r="A6319">
        <v>6295</v>
      </c>
      <c r="B6319">
        <v>5.1551009803237485E-2</v>
      </c>
      <c r="C6319">
        <v>-5.1551009803237485E-2</v>
      </c>
      <c r="L6319">
        <v>6295</v>
      </c>
      <c r="M6319">
        <v>1.634431160347067E-2</v>
      </c>
      <c r="N6319">
        <v>-1.634431160347067E-2</v>
      </c>
    </row>
    <row r="6320" spans="1:14" x14ac:dyDescent="0.45">
      <c r="A6320">
        <v>6296</v>
      </c>
      <c r="B6320">
        <v>4.5270999874420549E-2</v>
      </c>
      <c r="C6320">
        <v>-4.5270999874420549E-2</v>
      </c>
      <c r="L6320">
        <v>6296</v>
      </c>
      <c r="M6320">
        <v>2.0503969166174939E-2</v>
      </c>
      <c r="N6320">
        <v>-2.0503969166174939E-2</v>
      </c>
    </row>
    <row r="6321" spans="1:14" x14ac:dyDescent="0.45">
      <c r="A6321">
        <v>6297</v>
      </c>
      <c r="B6321">
        <v>3.9618990938485317E-2</v>
      </c>
      <c r="C6321">
        <v>-3.9618990938485317E-2</v>
      </c>
      <c r="L6321">
        <v>6297</v>
      </c>
      <c r="M6321">
        <v>2.2172055193858377E-2</v>
      </c>
      <c r="N6321">
        <v>-2.2172055193858377E-2</v>
      </c>
    </row>
    <row r="6322" spans="1:14" x14ac:dyDescent="0.45">
      <c r="A6322">
        <v>6298</v>
      </c>
      <c r="B6322">
        <v>3.692382001070138E-2</v>
      </c>
      <c r="C6322">
        <v>-3.692382001070138E-2</v>
      </c>
      <c r="L6322">
        <v>6298</v>
      </c>
      <c r="M6322">
        <v>2.4283556494723489E-2</v>
      </c>
      <c r="N6322">
        <v>-2.4283556494723489E-2</v>
      </c>
    </row>
    <row r="6323" spans="1:14" x14ac:dyDescent="0.45">
      <c r="A6323">
        <v>6299</v>
      </c>
      <c r="B6323">
        <v>2.4206799904847094E-2</v>
      </c>
      <c r="C6323">
        <v>-2.4206799904847094E-2</v>
      </c>
      <c r="L6323">
        <v>6299</v>
      </c>
      <c r="M6323">
        <v>2.979457488998143E-2</v>
      </c>
      <c r="N6323">
        <v>-2.979457488998143E-2</v>
      </c>
    </row>
    <row r="6324" spans="1:14" x14ac:dyDescent="0.45">
      <c r="A6324">
        <v>6300</v>
      </c>
      <c r="B6324">
        <v>3.8336822244685195E-2</v>
      </c>
      <c r="C6324">
        <v>-3.8336822244685195E-2</v>
      </c>
      <c r="L6324">
        <v>6300</v>
      </c>
      <c r="M6324">
        <v>1.8350237839292523E-2</v>
      </c>
      <c r="N6324">
        <v>-1.8350237839292523E-2</v>
      </c>
    </row>
    <row r="6325" spans="1:14" x14ac:dyDescent="0.45">
      <c r="A6325">
        <v>6301</v>
      </c>
      <c r="B6325">
        <v>2.6143136299565647E-2</v>
      </c>
      <c r="C6325">
        <v>-2.6143136299565647E-2</v>
      </c>
      <c r="L6325">
        <v>6301</v>
      </c>
      <c r="M6325">
        <v>2.7894223719202828E-2</v>
      </c>
      <c r="N6325">
        <v>-2.7894223719202828E-2</v>
      </c>
    </row>
    <row r="6326" spans="1:14" x14ac:dyDescent="0.45">
      <c r="A6326">
        <v>6302</v>
      </c>
      <c r="B6326">
        <v>2.7870139029990304E-2</v>
      </c>
      <c r="C6326">
        <v>-2.7870139029990304E-2</v>
      </c>
      <c r="L6326">
        <v>6302</v>
      </c>
      <c r="M6326">
        <v>2.5951642522406927E-2</v>
      </c>
      <c r="N6326">
        <v>-2.5951642522406927E-2</v>
      </c>
    </row>
    <row r="6327" spans="1:14" x14ac:dyDescent="0.45">
      <c r="A6327">
        <v>6303</v>
      </c>
      <c r="B6327">
        <v>1.2955115449050085E-2</v>
      </c>
      <c r="C6327">
        <v>-1.2955115449050085E-2</v>
      </c>
      <c r="L6327">
        <v>6303</v>
      </c>
      <c r="M6327">
        <v>3.7733819781234246E-2</v>
      </c>
      <c r="N6327">
        <v>-3.7733819781234246E-2</v>
      </c>
    </row>
    <row r="6328" spans="1:14" x14ac:dyDescent="0.45">
      <c r="A6328">
        <v>6304</v>
      </c>
      <c r="B6328">
        <v>7.6694404256291652E-3</v>
      </c>
      <c r="C6328">
        <v>-7.6694404256291652E-3</v>
      </c>
      <c r="L6328">
        <v>6304</v>
      </c>
      <c r="M6328">
        <v>3.876845541865815E-2</v>
      </c>
      <c r="N6328">
        <v>-3.876845541865815E-2</v>
      </c>
    </row>
    <row r="6329" spans="1:14" x14ac:dyDescent="0.45">
      <c r="A6329">
        <v>6305</v>
      </c>
      <c r="B6329">
        <v>3.4516482871321558E-2</v>
      </c>
      <c r="C6329">
        <v>-3.4516482871321558E-2</v>
      </c>
      <c r="L6329">
        <v>6305</v>
      </c>
      <c r="M6329">
        <v>1.6618806772583133E-2</v>
      </c>
      <c r="N6329">
        <v>-1.6618806772583133E-2</v>
      </c>
    </row>
    <row r="6330" spans="1:14" x14ac:dyDescent="0.45">
      <c r="A6330">
        <v>6306</v>
      </c>
      <c r="B6330">
        <v>1.5126952216099273E-2</v>
      </c>
      <c r="C6330">
        <v>-1.5126952216099273E-2</v>
      </c>
      <c r="L6330">
        <v>6306</v>
      </c>
      <c r="M6330">
        <v>3.1863846164829235E-2</v>
      </c>
      <c r="N6330">
        <v>-3.1863846164829235E-2</v>
      </c>
    </row>
    <row r="6331" spans="1:14" x14ac:dyDescent="0.45">
      <c r="A6331">
        <v>6307</v>
      </c>
      <c r="B6331">
        <v>2.3186298291414338E-2</v>
      </c>
      <c r="C6331">
        <v>-2.3186298291414338E-2</v>
      </c>
      <c r="L6331">
        <v>6307</v>
      </c>
      <c r="M6331">
        <v>2.2911080649161166E-2</v>
      </c>
      <c r="N6331">
        <v>-2.2911080649161166E-2</v>
      </c>
    </row>
    <row r="6332" spans="1:14" x14ac:dyDescent="0.45">
      <c r="A6332">
        <v>6308</v>
      </c>
      <c r="B6332">
        <v>2.0360293823446719E-2</v>
      </c>
      <c r="C6332">
        <v>-2.0360293823446719E-2</v>
      </c>
      <c r="L6332">
        <v>6308</v>
      </c>
      <c r="M6332">
        <v>2.3333380909334189E-2</v>
      </c>
      <c r="N6332">
        <v>-2.3333380909334189E-2</v>
      </c>
    </row>
    <row r="6333" spans="1:14" x14ac:dyDescent="0.45">
      <c r="A6333">
        <v>6309</v>
      </c>
      <c r="B6333">
        <v>1.4812951719658428E-2</v>
      </c>
      <c r="C6333">
        <v>-1.4812951719658428E-2</v>
      </c>
      <c r="L6333">
        <v>6309</v>
      </c>
      <c r="M6333">
        <v>2.7197428289917343E-2</v>
      </c>
      <c r="N6333">
        <v>-2.7197428289917343E-2</v>
      </c>
    </row>
    <row r="6334" spans="1:14" x14ac:dyDescent="0.45">
      <c r="A6334">
        <v>6310</v>
      </c>
      <c r="B6334">
        <v>3.4150148958807233E-2</v>
      </c>
      <c r="C6334">
        <v>-3.4150148958807233E-2</v>
      </c>
      <c r="L6334">
        <v>6310</v>
      </c>
      <c r="M6334">
        <v>1.1551203650506867E-2</v>
      </c>
      <c r="N6334">
        <v>-1.1551203650506867E-2</v>
      </c>
    </row>
    <row r="6335" spans="1:14" x14ac:dyDescent="0.45">
      <c r="A6335">
        <v>6311</v>
      </c>
      <c r="B6335">
        <v>2.7268304745145348E-2</v>
      </c>
      <c r="C6335">
        <v>-2.7268304745145348E-2</v>
      </c>
      <c r="L6335">
        <v>6311</v>
      </c>
      <c r="M6335">
        <v>1.6555461733557181E-2</v>
      </c>
      <c r="N6335">
        <v>-1.6555461733557181E-2</v>
      </c>
    </row>
    <row r="6336" spans="1:14" x14ac:dyDescent="0.45">
      <c r="A6336">
        <v>6312</v>
      </c>
      <c r="B6336">
        <v>2.8812140519312843E-2</v>
      </c>
      <c r="C6336">
        <v>-2.8812140519312843E-2</v>
      </c>
      <c r="L6336">
        <v>6312</v>
      </c>
      <c r="M6336">
        <v>1.5267445940029462E-2</v>
      </c>
      <c r="N6336">
        <v>-1.5267445940029462E-2</v>
      </c>
    </row>
    <row r="6337" spans="1:14" x14ac:dyDescent="0.45">
      <c r="A6337">
        <v>6313</v>
      </c>
      <c r="B6337">
        <v>2.5698302262941113E-2</v>
      </c>
      <c r="C6337">
        <v>-2.5698302262941113E-2</v>
      </c>
      <c r="L6337">
        <v>6313</v>
      </c>
      <c r="M6337">
        <v>1.7695672436024341E-2</v>
      </c>
      <c r="N6337">
        <v>-1.7695672436024341E-2</v>
      </c>
    </row>
    <row r="6338" spans="1:14" x14ac:dyDescent="0.45">
      <c r="A6338">
        <v>6314</v>
      </c>
      <c r="B6338">
        <v>2.5148801394169633E-2</v>
      </c>
      <c r="C6338">
        <v>-2.5148801394169633E-2</v>
      </c>
      <c r="L6338">
        <v>6314</v>
      </c>
      <c r="M6338">
        <v>1.6555461733557181E-2</v>
      </c>
      <c r="N6338">
        <v>-1.6555461733557181E-2</v>
      </c>
    </row>
    <row r="6339" spans="1:14" x14ac:dyDescent="0.45">
      <c r="A6339">
        <v>6315</v>
      </c>
      <c r="B6339">
        <v>-9.966920791131725E-3</v>
      </c>
      <c r="C6339">
        <v>9.966920791131725E-3</v>
      </c>
      <c r="L6339">
        <v>6315</v>
      </c>
      <c r="M6339">
        <v>4.4617314022054502E-2</v>
      </c>
      <c r="N6339">
        <v>-4.4617314022054502E-2</v>
      </c>
    </row>
    <row r="6340" spans="1:14" x14ac:dyDescent="0.45">
      <c r="A6340">
        <v>6316</v>
      </c>
      <c r="B6340">
        <v>3.8022821748244347E-2</v>
      </c>
      <c r="C6340">
        <v>-3.8022821748244347E-2</v>
      </c>
      <c r="L6340">
        <v>6316</v>
      </c>
      <c r="M6340">
        <v>5.7023450471105075E-3</v>
      </c>
      <c r="N6340">
        <v>-5.7023450471105075E-3</v>
      </c>
    </row>
    <row r="6341" spans="1:14" x14ac:dyDescent="0.45">
      <c r="A6341">
        <v>6317</v>
      </c>
      <c r="B6341">
        <v>2.2846131086936755E-2</v>
      </c>
      <c r="C6341">
        <v>-2.2846131086936755E-2</v>
      </c>
      <c r="L6341">
        <v>6317</v>
      </c>
      <c r="M6341">
        <v>1.7188912123816714E-2</v>
      </c>
      <c r="N6341">
        <v>-1.7188912123816714E-2</v>
      </c>
    </row>
    <row r="6342" spans="1:14" x14ac:dyDescent="0.45">
      <c r="A6342">
        <v>6318</v>
      </c>
      <c r="B6342">
        <v>2.6090802883492172E-2</v>
      </c>
      <c r="C6342">
        <v>-2.6090802883492172E-2</v>
      </c>
      <c r="L6342">
        <v>6318</v>
      </c>
      <c r="M6342">
        <v>1.351489986031142E-2</v>
      </c>
      <c r="N6342">
        <v>-1.351489986031142E-2</v>
      </c>
    </row>
    <row r="6343" spans="1:14" x14ac:dyDescent="0.45">
      <c r="A6343">
        <v>6319</v>
      </c>
      <c r="B6343">
        <v>2.2584464006569382E-2</v>
      </c>
      <c r="C6343">
        <v>-2.2584464006569382E-2</v>
      </c>
      <c r="L6343">
        <v>6319</v>
      </c>
      <c r="M6343">
        <v>1.6027586408340903E-2</v>
      </c>
      <c r="N6343">
        <v>-1.6027586408340903E-2</v>
      </c>
    </row>
    <row r="6344" spans="1:14" x14ac:dyDescent="0.45">
      <c r="A6344">
        <v>6320</v>
      </c>
      <c r="B6344">
        <v>1.6147453829532026E-2</v>
      </c>
      <c r="C6344">
        <v>-1.6147453829532026E-2</v>
      </c>
      <c r="L6344">
        <v>6320</v>
      </c>
      <c r="M6344">
        <v>2.0947384439356613E-2</v>
      </c>
      <c r="N6344">
        <v>-2.0947384439356613E-2</v>
      </c>
    </row>
    <row r="6345" spans="1:14" x14ac:dyDescent="0.45">
      <c r="A6345">
        <v>6321</v>
      </c>
      <c r="B6345">
        <v>1.4760618303584952E-2</v>
      </c>
      <c r="C6345">
        <v>-1.4760618303584952E-2</v>
      </c>
      <c r="L6345">
        <v>6321</v>
      </c>
      <c r="M6345">
        <v>2.1369684699529636E-2</v>
      </c>
      <c r="N6345">
        <v>-2.1369684699529636E-2</v>
      </c>
    </row>
    <row r="6346" spans="1:14" x14ac:dyDescent="0.45">
      <c r="A6346">
        <v>6322</v>
      </c>
      <c r="B6346">
        <v>1.2091614083837757E-2</v>
      </c>
      <c r="C6346">
        <v>-1.2091614083837757E-2</v>
      </c>
      <c r="L6346">
        <v>6322</v>
      </c>
      <c r="M6346">
        <v>2.3312265896325537E-2</v>
      </c>
      <c r="N6346">
        <v>-2.3312265896325537E-2</v>
      </c>
    </row>
    <row r="6347" spans="1:14" x14ac:dyDescent="0.45">
      <c r="A6347">
        <v>6323</v>
      </c>
      <c r="B6347">
        <v>1.3426116193711354E-2</v>
      </c>
      <c r="C6347">
        <v>-1.3426116193711354E-2</v>
      </c>
      <c r="L6347">
        <v>6323</v>
      </c>
      <c r="M6347">
        <v>2.1074074517408517E-2</v>
      </c>
      <c r="N6347">
        <v>-2.1074074517408517E-2</v>
      </c>
    </row>
    <row r="6348" spans="1:14" x14ac:dyDescent="0.45">
      <c r="A6348">
        <v>6324</v>
      </c>
      <c r="B6348">
        <v>1.5938120165238129E-2</v>
      </c>
      <c r="C6348">
        <v>-1.5938120165238129E-2</v>
      </c>
      <c r="L6348">
        <v>6324</v>
      </c>
      <c r="M6348">
        <v>1.8540272956370386E-2</v>
      </c>
      <c r="N6348">
        <v>-1.8540272956370386E-2</v>
      </c>
    </row>
    <row r="6349" spans="1:14" x14ac:dyDescent="0.45">
      <c r="A6349">
        <v>6325</v>
      </c>
      <c r="B6349">
        <v>1.6016620289348339E-2</v>
      </c>
      <c r="C6349">
        <v>-1.6016620289348339E-2</v>
      </c>
      <c r="L6349">
        <v>6325</v>
      </c>
      <c r="M6349">
        <v>1.7505637318946481E-2</v>
      </c>
      <c r="N6349">
        <v>-1.7505637318946481E-2</v>
      </c>
    </row>
    <row r="6350" spans="1:14" x14ac:dyDescent="0.45">
      <c r="A6350">
        <v>6326</v>
      </c>
      <c r="B6350">
        <v>2.8707473687165891E-2</v>
      </c>
      <c r="C6350">
        <v>-2.8707473687165891E-2</v>
      </c>
      <c r="L6350">
        <v>6326</v>
      </c>
      <c r="M6350">
        <v>6.5891755934738543E-3</v>
      </c>
      <c r="N6350">
        <v>-6.5891755934738543E-3</v>
      </c>
    </row>
    <row r="6351" spans="1:14" x14ac:dyDescent="0.45">
      <c r="A6351">
        <v>6327</v>
      </c>
      <c r="B6351">
        <v>-6.3035816659885117E-3</v>
      </c>
      <c r="C6351">
        <v>6.3035816659885117E-3</v>
      </c>
      <c r="L6351">
        <v>6327</v>
      </c>
      <c r="M6351">
        <v>3.4693257907988488E-2</v>
      </c>
      <c r="N6351">
        <v>-3.4693257907988488E-2</v>
      </c>
    </row>
    <row r="6352" spans="1:14" x14ac:dyDescent="0.45">
      <c r="A6352">
        <v>6328</v>
      </c>
      <c r="B6352">
        <v>9.0039425355027645E-3</v>
      </c>
      <c r="C6352">
        <v>-9.0039425355027645E-3</v>
      </c>
      <c r="L6352">
        <v>6328</v>
      </c>
      <c r="M6352">
        <v>2.2277630258901632E-2</v>
      </c>
      <c r="N6352">
        <v>-2.2277630258901632E-2</v>
      </c>
    </row>
    <row r="6353" spans="1:14" x14ac:dyDescent="0.45">
      <c r="A6353">
        <v>6329</v>
      </c>
      <c r="B6353">
        <v>2.1433128852952944E-2</v>
      </c>
      <c r="C6353">
        <v>-2.1433128852952944E-2</v>
      </c>
      <c r="L6353">
        <v>6329</v>
      </c>
      <c r="M6353">
        <v>1.1910158871653934E-2</v>
      </c>
      <c r="N6353">
        <v>-1.1910158871653934E-2</v>
      </c>
    </row>
    <row r="6354" spans="1:14" x14ac:dyDescent="0.45">
      <c r="A6354">
        <v>6330</v>
      </c>
      <c r="B6354">
        <v>9.3964431560538218E-3</v>
      </c>
      <c r="C6354">
        <v>-9.3964431560538218E-3</v>
      </c>
      <c r="L6354">
        <v>6330</v>
      </c>
      <c r="M6354">
        <v>2.1538604803598843E-2</v>
      </c>
      <c r="N6354">
        <v>-2.1538604803598843E-2</v>
      </c>
    </row>
    <row r="6355" spans="1:14" x14ac:dyDescent="0.45">
      <c r="A6355">
        <v>6331</v>
      </c>
      <c r="B6355">
        <v>3.3781003076042608E-3</v>
      </c>
      <c r="C6355">
        <v>-3.3781003076042608E-3</v>
      </c>
      <c r="L6355">
        <v>6331</v>
      </c>
      <c r="M6355">
        <v>2.3607876078446652E-2</v>
      </c>
      <c r="N6355">
        <v>-2.3607876078446652E-2</v>
      </c>
    </row>
    <row r="6356" spans="1:14" x14ac:dyDescent="0.45">
      <c r="A6356">
        <v>6332</v>
      </c>
      <c r="B6356">
        <v>1.2274781040094915E-2</v>
      </c>
      <c r="C6356">
        <v>-1.2274781040094915E-2</v>
      </c>
      <c r="L6356">
        <v>6332</v>
      </c>
      <c r="M6356">
        <v>1.6407656642496622E-2</v>
      </c>
      <c r="N6356">
        <v>-1.6407656642496622E-2</v>
      </c>
    </row>
    <row r="6357" spans="1:14" x14ac:dyDescent="0.45">
      <c r="A6357">
        <v>6333</v>
      </c>
      <c r="B6357">
        <v>1.7508122647442361E-2</v>
      </c>
      <c r="C6357">
        <v>-1.7508122647442361E-2</v>
      </c>
      <c r="L6357">
        <v>6333</v>
      </c>
      <c r="M6357">
        <v>1.2036848949705841E-2</v>
      </c>
      <c r="N6357">
        <v>-1.2036848949705841E-2</v>
      </c>
    </row>
    <row r="6358" spans="1:14" x14ac:dyDescent="0.45">
      <c r="A6358">
        <v>6334</v>
      </c>
      <c r="B6358">
        <v>1.7586622771552575E-2</v>
      </c>
      <c r="C6358">
        <v>-1.7586622771552575E-2</v>
      </c>
      <c r="L6358">
        <v>6334</v>
      </c>
      <c r="M6358">
        <v>1.1593433676524168E-2</v>
      </c>
      <c r="N6358">
        <v>-1.1593433676524168E-2</v>
      </c>
    </row>
    <row r="6359" spans="1:14" x14ac:dyDescent="0.45">
      <c r="A6359">
        <v>6335</v>
      </c>
      <c r="B6359">
        <v>1.1620613339176486E-2</v>
      </c>
      <c r="C6359">
        <v>-1.1620613339176486E-2</v>
      </c>
      <c r="L6359">
        <v>6335</v>
      </c>
      <c r="M6359">
        <v>1.6048701421349554E-2</v>
      </c>
      <c r="N6359">
        <v>-1.6048701421349554E-2</v>
      </c>
    </row>
    <row r="6360" spans="1:14" x14ac:dyDescent="0.45">
      <c r="A6360">
        <v>6336</v>
      </c>
      <c r="B6360">
        <v>1.7952956684066892E-2</v>
      </c>
      <c r="C6360">
        <v>-1.7952956684066892E-2</v>
      </c>
      <c r="L6360">
        <v>6336</v>
      </c>
      <c r="M6360">
        <v>9.6719674927369173E-3</v>
      </c>
      <c r="N6360">
        <v>-9.6719674927369173E-3</v>
      </c>
    </row>
    <row r="6361" spans="1:14" x14ac:dyDescent="0.45">
      <c r="A6361">
        <v>6337</v>
      </c>
      <c r="B6361">
        <v>7.0414394327474716E-3</v>
      </c>
      <c r="C6361">
        <v>-7.0414394327474716E-3</v>
      </c>
      <c r="L6361">
        <v>6337</v>
      </c>
      <c r="M6361">
        <v>1.8054627657171411E-2</v>
      </c>
      <c r="N6361">
        <v>-1.8054627657171411E-2</v>
      </c>
    </row>
    <row r="6362" spans="1:14" x14ac:dyDescent="0.45">
      <c r="A6362">
        <v>6338</v>
      </c>
      <c r="B6362">
        <v>1.3792450106225675E-2</v>
      </c>
      <c r="C6362">
        <v>-1.3792450106225675E-2</v>
      </c>
      <c r="L6362">
        <v>6338</v>
      </c>
      <c r="M6362">
        <v>1.1889043858645285E-2</v>
      </c>
      <c r="N6362">
        <v>-1.1889043858645285E-2</v>
      </c>
    </row>
    <row r="6363" spans="1:14" x14ac:dyDescent="0.45">
      <c r="A6363">
        <v>6339</v>
      </c>
      <c r="B6363">
        <v>3.1454978031023303E-2</v>
      </c>
      <c r="C6363">
        <v>-3.1454978031023303E-2</v>
      </c>
      <c r="L6363">
        <v>6339</v>
      </c>
      <c r="M6363">
        <v>-3.3559955336008194E-3</v>
      </c>
      <c r="N6363">
        <v>3.3559955336008194E-3</v>
      </c>
    </row>
    <row r="6364" spans="1:14" x14ac:dyDescent="0.45">
      <c r="A6364">
        <v>6340</v>
      </c>
      <c r="B6364">
        <v>1.2379447872241866E-2</v>
      </c>
      <c r="C6364">
        <v>-1.2379447872241866E-2</v>
      </c>
      <c r="L6364">
        <v>6340</v>
      </c>
      <c r="M6364">
        <v>1.1889043858645285E-2</v>
      </c>
      <c r="N6364">
        <v>-1.1889043858645285E-2</v>
      </c>
    </row>
    <row r="6365" spans="1:14" x14ac:dyDescent="0.45">
      <c r="A6365">
        <v>6341</v>
      </c>
      <c r="B6365">
        <v>8.2189412944006467E-3</v>
      </c>
      <c r="C6365">
        <v>-8.2189412944006467E-3</v>
      </c>
      <c r="L6365">
        <v>6341</v>
      </c>
      <c r="M6365">
        <v>1.5077410822951602E-2</v>
      </c>
      <c r="N6365">
        <v>-1.5077410822951602E-2</v>
      </c>
    </row>
    <row r="6366" spans="1:14" x14ac:dyDescent="0.45">
      <c r="A6366">
        <v>6342</v>
      </c>
      <c r="B6366">
        <v>1.546430745032655E-3</v>
      </c>
      <c r="C6366">
        <v>-1.546430745032655E-3</v>
      </c>
      <c r="L6366">
        <v>6342</v>
      </c>
      <c r="M6366">
        <v>2.0208358984053824E-2</v>
      </c>
      <c r="N6366">
        <v>-2.0208358984053824E-2</v>
      </c>
    </row>
    <row r="6367" spans="1:14" x14ac:dyDescent="0.45">
      <c r="A6367">
        <v>6343</v>
      </c>
      <c r="B6367">
        <v>1.5833453333091177E-2</v>
      </c>
      <c r="C6367">
        <v>-1.5833453333091177E-2</v>
      </c>
      <c r="L6367">
        <v>6343</v>
      </c>
      <c r="M6367">
        <v>8.637331855313013E-3</v>
      </c>
      <c r="N6367">
        <v>-8.637331855313013E-3</v>
      </c>
    </row>
    <row r="6368" spans="1:14" x14ac:dyDescent="0.45">
      <c r="A6368">
        <v>6344</v>
      </c>
      <c r="B6368">
        <v>1.8633291093022065E-2</v>
      </c>
      <c r="C6368">
        <v>-1.8633291093022065E-2</v>
      </c>
      <c r="L6368">
        <v>6344</v>
      </c>
      <c r="M6368">
        <v>5.0477796438423228E-3</v>
      </c>
      <c r="N6368">
        <v>-5.0477796438423228E-3</v>
      </c>
    </row>
    <row r="6369" spans="1:14" x14ac:dyDescent="0.45">
      <c r="A6369">
        <v>6345</v>
      </c>
      <c r="B6369">
        <v>3.796767636192056E-3</v>
      </c>
      <c r="C6369">
        <v>-3.796767636192056E-3</v>
      </c>
      <c r="L6369">
        <v>6345</v>
      </c>
      <c r="M6369">
        <v>1.634431160347067E-2</v>
      </c>
      <c r="N6369">
        <v>-1.634431160347067E-2</v>
      </c>
    </row>
    <row r="6370" spans="1:14" x14ac:dyDescent="0.45">
      <c r="A6370">
        <v>6346</v>
      </c>
      <c r="B6370">
        <v>4.5294354612206988E-3</v>
      </c>
      <c r="C6370">
        <v>-4.5294354612206988E-3</v>
      </c>
      <c r="L6370">
        <v>6346</v>
      </c>
      <c r="M6370">
        <v>1.5225215914012161E-2</v>
      </c>
      <c r="N6370">
        <v>-1.5225215914012161E-2</v>
      </c>
    </row>
    <row r="6371" spans="1:14" x14ac:dyDescent="0.45">
      <c r="A6371">
        <v>6347</v>
      </c>
      <c r="B6371">
        <v>-4.1055781909025858E-3</v>
      </c>
      <c r="C6371">
        <v>4.1055781909025858E-3</v>
      </c>
      <c r="L6371">
        <v>6347</v>
      </c>
      <c r="M6371">
        <v>2.1982020076780517E-2</v>
      </c>
      <c r="N6371">
        <v>-2.1982020076780517E-2</v>
      </c>
    </row>
    <row r="6372" spans="1:14" x14ac:dyDescent="0.45">
      <c r="A6372">
        <v>6348</v>
      </c>
      <c r="B6372">
        <v>5.0789363299921803E-3</v>
      </c>
      <c r="C6372">
        <v>-5.0789363299921803E-3</v>
      </c>
      <c r="L6372">
        <v>6348</v>
      </c>
      <c r="M6372">
        <v>1.4085005211545001E-2</v>
      </c>
      <c r="N6372">
        <v>-1.4085005211545001E-2</v>
      </c>
    </row>
    <row r="6373" spans="1:14" x14ac:dyDescent="0.45">
      <c r="A6373">
        <v>6349</v>
      </c>
      <c r="B6373">
        <v>5.3406034103595521E-3</v>
      </c>
      <c r="C6373">
        <v>-5.3406034103595521E-3</v>
      </c>
      <c r="L6373">
        <v>6349</v>
      </c>
      <c r="M6373">
        <v>1.2606954300939423E-2</v>
      </c>
      <c r="N6373">
        <v>-1.2606954300939423E-2</v>
      </c>
    </row>
    <row r="6374" spans="1:14" x14ac:dyDescent="0.45">
      <c r="A6374">
        <v>6350</v>
      </c>
      <c r="B6374">
        <v>1.3894304968122316E-3</v>
      </c>
      <c r="C6374">
        <v>-1.3894304968122316E-3</v>
      </c>
      <c r="L6374">
        <v>6350</v>
      </c>
      <c r="M6374">
        <v>1.4802915653839139E-2</v>
      </c>
      <c r="N6374">
        <v>-1.4802915653839139E-2</v>
      </c>
    </row>
    <row r="6375" spans="1:14" x14ac:dyDescent="0.45">
      <c r="A6375">
        <v>6351</v>
      </c>
      <c r="B6375">
        <v>4.4509353371104867E-3</v>
      </c>
      <c r="C6375">
        <v>-4.4509353371104867E-3</v>
      </c>
      <c r="L6375">
        <v>6351</v>
      </c>
      <c r="M6375">
        <v>1.1530088637498215E-2</v>
      </c>
      <c r="N6375">
        <v>-1.1530088637498215E-2</v>
      </c>
    </row>
    <row r="6376" spans="1:14" x14ac:dyDescent="0.45">
      <c r="A6376">
        <v>6352</v>
      </c>
      <c r="B6376">
        <v>1.0129110981082464E-2</v>
      </c>
      <c r="C6376">
        <v>-1.0129110981082464E-2</v>
      </c>
      <c r="L6376">
        <v>6352</v>
      </c>
      <c r="M6376">
        <v>6.5258305544479006E-3</v>
      </c>
      <c r="N6376">
        <v>-6.5258305544479006E-3</v>
      </c>
    </row>
    <row r="6377" spans="1:14" x14ac:dyDescent="0.45">
      <c r="A6377">
        <v>6353</v>
      </c>
      <c r="B6377">
        <v>3.8229343442287935E-3</v>
      </c>
      <c r="C6377">
        <v>-3.8229343442287935E-3</v>
      </c>
      <c r="L6377">
        <v>6353</v>
      </c>
      <c r="M6377">
        <v>1.106555835130789E-2</v>
      </c>
      <c r="N6377">
        <v>-1.106555835130789E-2</v>
      </c>
    </row>
    <row r="6378" spans="1:14" x14ac:dyDescent="0.45">
      <c r="A6378">
        <v>6354</v>
      </c>
      <c r="B6378">
        <v>-1.4415261157377049E-2</v>
      </c>
      <c r="C6378">
        <v>1.4415261157377049E-2</v>
      </c>
      <c r="L6378">
        <v>6354</v>
      </c>
      <c r="M6378">
        <v>2.4705856754896512E-2</v>
      </c>
      <c r="N6378">
        <v>-2.4705856754896512E-2</v>
      </c>
    </row>
    <row r="6379" spans="1:14" x14ac:dyDescent="0.45">
      <c r="A6379">
        <v>6355</v>
      </c>
      <c r="B6379">
        <v>1.5833453333091177E-2</v>
      </c>
      <c r="C6379">
        <v>-1.5833453333091177E-2</v>
      </c>
      <c r="L6379">
        <v>6355</v>
      </c>
      <c r="M6379">
        <v>-4.2100872539831569E-4</v>
      </c>
      <c r="N6379">
        <v>4.2100872539831569E-4</v>
      </c>
    </row>
    <row r="6380" spans="1:14" x14ac:dyDescent="0.45">
      <c r="A6380">
        <v>6356</v>
      </c>
      <c r="B6380">
        <v>4.163101548706377E-3</v>
      </c>
      <c r="C6380">
        <v>-4.163101548706377E-3</v>
      </c>
      <c r="L6380">
        <v>6356</v>
      </c>
      <c r="M6380">
        <v>8.7006768943389649E-3</v>
      </c>
      <c r="N6380">
        <v>-8.7006768943389649E-3</v>
      </c>
    </row>
    <row r="6381" spans="1:14" x14ac:dyDescent="0.45">
      <c r="A6381">
        <v>6357</v>
      </c>
      <c r="B6381">
        <v>2.1744317379143478E-3</v>
      </c>
      <c r="C6381">
        <v>-2.1744317379143478E-3</v>
      </c>
      <c r="L6381">
        <v>6357</v>
      </c>
      <c r="M6381">
        <v>1.0157612791935892E-2</v>
      </c>
      <c r="N6381">
        <v>-1.0157612791935892E-2</v>
      </c>
    </row>
    <row r="6382" spans="1:14" x14ac:dyDescent="0.45">
      <c r="A6382">
        <v>6358</v>
      </c>
      <c r="B6382">
        <v>1.7089455318854564E-2</v>
      </c>
      <c r="C6382">
        <v>-1.7089455318854564E-2</v>
      </c>
      <c r="L6382">
        <v>6358</v>
      </c>
      <c r="M6382">
        <v>-2.6169700782980318E-3</v>
      </c>
      <c r="N6382">
        <v>2.6169700782980318E-3</v>
      </c>
    </row>
    <row r="6383" spans="1:14" x14ac:dyDescent="0.45">
      <c r="A6383">
        <v>6359</v>
      </c>
      <c r="B6383">
        <v>8.689942039061916E-3</v>
      </c>
      <c r="C6383">
        <v>-8.689942039061916E-3</v>
      </c>
      <c r="L6383">
        <v>6359</v>
      </c>
      <c r="M6383">
        <v>4.0131440064184185E-3</v>
      </c>
      <c r="N6383">
        <v>-4.0131440064184185E-3</v>
      </c>
    </row>
    <row r="6384" spans="1:14" x14ac:dyDescent="0.45">
      <c r="A6384">
        <v>6360</v>
      </c>
      <c r="B6384">
        <v>1.0547778309670261E-2</v>
      </c>
      <c r="C6384">
        <v>-1.0547778309670261E-2</v>
      </c>
      <c r="L6384">
        <v>6360</v>
      </c>
      <c r="M6384">
        <v>2.4084030177609333E-3</v>
      </c>
      <c r="N6384">
        <v>-2.4084030177609333E-3</v>
      </c>
    </row>
    <row r="6385" spans="1:14" x14ac:dyDescent="0.45">
      <c r="A6385">
        <v>6361</v>
      </c>
      <c r="B6385">
        <v>2.5488968598647216E-2</v>
      </c>
      <c r="C6385">
        <v>-2.5488968598647216E-2</v>
      </c>
      <c r="L6385">
        <v>6361</v>
      </c>
      <c r="M6385">
        <v>-9.6693844231875055E-3</v>
      </c>
      <c r="N6385">
        <v>9.6693844231875055E-3</v>
      </c>
    </row>
    <row r="6386" spans="1:14" x14ac:dyDescent="0.45">
      <c r="A6386">
        <v>6362</v>
      </c>
      <c r="B6386">
        <v>1.9912647816571882E-3</v>
      </c>
      <c r="C6386">
        <v>-1.9912647816571882E-3</v>
      </c>
      <c r="L6386">
        <v>6362</v>
      </c>
      <c r="M6386">
        <v>8.637331855313013E-3</v>
      </c>
      <c r="N6386">
        <v>-8.637331855313013E-3</v>
      </c>
    </row>
    <row r="6387" spans="1:14" x14ac:dyDescent="0.45">
      <c r="A6387">
        <v>6363</v>
      </c>
      <c r="B6387">
        <v>8.6114419149517056E-3</v>
      </c>
      <c r="C6387">
        <v>-8.6114419149517056E-3</v>
      </c>
      <c r="L6387">
        <v>6363</v>
      </c>
      <c r="M6387">
        <v>2.767358238908002E-3</v>
      </c>
      <c r="N6387">
        <v>-2.767358238908002E-3</v>
      </c>
    </row>
    <row r="6388" spans="1:14" x14ac:dyDescent="0.45">
      <c r="A6388">
        <v>6364</v>
      </c>
      <c r="B6388">
        <v>1.4211117434813472E-2</v>
      </c>
      <c r="C6388">
        <v>-1.4211117434813472E-2</v>
      </c>
      <c r="L6388">
        <v>6364</v>
      </c>
      <c r="M6388">
        <v>-1.9201746490125444E-3</v>
      </c>
      <c r="N6388">
        <v>1.9201746490125444E-3</v>
      </c>
    </row>
    <row r="6389" spans="1:14" x14ac:dyDescent="0.45">
      <c r="A6389">
        <v>6365</v>
      </c>
      <c r="B6389">
        <v>1.3112115697270508E-2</v>
      </c>
      <c r="C6389">
        <v>-1.3112115697270508E-2</v>
      </c>
      <c r="L6389">
        <v>6365</v>
      </c>
      <c r="M6389">
        <v>-1.6667944929087313E-3</v>
      </c>
      <c r="N6389">
        <v>1.6667944929087313E-3</v>
      </c>
    </row>
    <row r="6390" spans="1:14" x14ac:dyDescent="0.45">
      <c r="A6390">
        <v>6366</v>
      </c>
      <c r="B6390">
        <v>9.4487765721272959E-3</v>
      </c>
      <c r="C6390">
        <v>-9.4487765721272959E-3</v>
      </c>
      <c r="L6390">
        <v>6366</v>
      </c>
      <c r="M6390">
        <v>6.9808696406019246E-4</v>
      </c>
      <c r="N6390">
        <v>-6.9808696406019246E-4</v>
      </c>
    </row>
    <row r="6391" spans="1:14" x14ac:dyDescent="0.45">
      <c r="A6391">
        <v>6367</v>
      </c>
      <c r="B6391">
        <v>-5.1522465123720763E-3</v>
      </c>
      <c r="C6391">
        <v>5.1522465123720763E-3</v>
      </c>
      <c r="L6391">
        <v>6367</v>
      </c>
      <c r="M6391">
        <v>1.1614548689532819E-2</v>
      </c>
      <c r="N6391">
        <v>-1.1614548689532819E-2</v>
      </c>
    </row>
    <row r="6392" spans="1:14" x14ac:dyDescent="0.45">
      <c r="A6392">
        <v>6368</v>
      </c>
      <c r="B6392">
        <v>4.581768877294173E-3</v>
      </c>
      <c r="C6392">
        <v>-4.581768877294173E-3</v>
      </c>
      <c r="L6392">
        <v>6368</v>
      </c>
      <c r="M6392">
        <v>2.5984381348387936E-3</v>
      </c>
      <c r="N6392">
        <v>-2.5984381348387936E-3</v>
      </c>
    </row>
    <row r="6393" spans="1:14" x14ac:dyDescent="0.45">
      <c r="A6393">
        <v>6369</v>
      </c>
      <c r="B6393">
        <v>-2.4047421685146654E-3</v>
      </c>
      <c r="C6393">
        <v>2.4047421685146654E-3</v>
      </c>
      <c r="L6393">
        <v>6369</v>
      </c>
      <c r="M6393">
        <v>7.8560763739929217E-3</v>
      </c>
      <c r="N6393">
        <v>-7.8560763739929217E-3</v>
      </c>
    </row>
    <row r="6394" spans="1:14" x14ac:dyDescent="0.45">
      <c r="A6394">
        <v>6370</v>
      </c>
      <c r="B6394">
        <v>1.7194122151001516E-2</v>
      </c>
      <c r="C6394">
        <v>-1.7194122151001516E-2</v>
      </c>
      <c r="L6394">
        <v>6370</v>
      </c>
      <c r="M6394">
        <v>-8.0224134085127158E-3</v>
      </c>
      <c r="N6394">
        <v>8.0224134085127158E-3</v>
      </c>
    </row>
    <row r="6395" spans="1:14" x14ac:dyDescent="0.45">
      <c r="A6395">
        <v>6371</v>
      </c>
      <c r="B6395">
        <v>-5.2569133445190246E-3</v>
      </c>
      <c r="C6395">
        <v>5.2569133445190246E-3</v>
      </c>
      <c r="L6395">
        <v>6371</v>
      </c>
      <c r="M6395">
        <v>9.9042326358320786E-3</v>
      </c>
      <c r="N6395">
        <v>-9.9042326358320786E-3</v>
      </c>
    </row>
    <row r="6396" spans="1:14" x14ac:dyDescent="0.45">
      <c r="A6396">
        <v>6372</v>
      </c>
      <c r="B6396">
        <v>3.3519335995675237E-3</v>
      </c>
      <c r="C6396">
        <v>-3.3519335995675237E-3</v>
      </c>
      <c r="L6396">
        <v>6372</v>
      </c>
      <c r="M6396">
        <v>2.767358238908002E-3</v>
      </c>
      <c r="N6396">
        <v>-2.767358238908002E-3</v>
      </c>
    </row>
    <row r="6397" spans="1:14" x14ac:dyDescent="0.45">
      <c r="A6397">
        <v>6373</v>
      </c>
      <c r="B6397">
        <v>1.8790291341242486E-2</v>
      </c>
      <c r="C6397">
        <v>-1.8790291341242486E-2</v>
      </c>
      <c r="L6397">
        <v>6373</v>
      </c>
      <c r="M6397">
        <v>-9.9438795922999687E-3</v>
      </c>
      <c r="N6397">
        <v>9.9438795922999687E-3</v>
      </c>
    </row>
    <row r="6398" spans="1:14" x14ac:dyDescent="0.45">
      <c r="A6398">
        <v>6374</v>
      </c>
      <c r="B6398">
        <v>3.2996001834940487E-3</v>
      </c>
      <c r="C6398">
        <v>-3.2996001834940487E-3</v>
      </c>
      <c r="L6398">
        <v>6374</v>
      </c>
      <c r="M6398">
        <v>1.9649877445792599E-3</v>
      </c>
      <c r="N6398">
        <v>-1.9649877445792599E-3</v>
      </c>
    </row>
    <row r="6399" spans="1:14" x14ac:dyDescent="0.45">
      <c r="A6399">
        <v>6375</v>
      </c>
      <c r="B6399">
        <v>5.7592707389473481E-3</v>
      </c>
      <c r="C6399">
        <v>-5.7592707389473481E-3</v>
      </c>
      <c r="L6399">
        <v>6375</v>
      </c>
      <c r="M6399">
        <v>-1.4651355628585161E-4</v>
      </c>
      <c r="N6399">
        <v>1.4651355628585161E-4</v>
      </c>
    </row>
    <row r="6400" spans="1:14" x14ac:dyDescent="0.45">
      <c r="A6400">
        <v>6376</v>
      </c>
      <c r="B6400">
        <v>1.470828488751148E-2</v>
      </c>
      <c r="C6400">
        <v>-1.470828488751148E-2</v>
      </c>
      <c r="L6400">
        <v>6376</v>
      </c>
      <c r="M6400">
        <v>-7.9801833824954156E-3</v>
      </c>
      <c r="N6400">
        <v>7.9801833824954156E-3</v>
      </c>
    </row>
    <row r="6401" spans="1:14" x14ac:dyDescent="0.45">
      <c r="A6401">
        <v>6377</v>
      </c>
      <c r="B6401">
        <v>4.2939350888900633E-3</v>
      </c>
      <c r="C6401">
        <v>-4.2939350888900633E-3</v>
      </c>
      <c r="L6401">
        <v>6377</v>
      </c>
      <c r="M6401">
        <v>-1.9823478233945042E-5</v>
      </c>
      <c r="N6401">
        <v>1.9823478233945042E-5</v>
      </c>
    </row>
    <row r="6402" spans="1:14" x14ac:dyDescent="0.45">
      <c r="A6402">
        <v>6378</v>
      </c>
      <c r="B6402">
        <v>-1.3580738470451784E-3</v>
      </c>
      <c r="C6402">
        <v>1.3580738470451784E-3</v>
      </c>
      <c r="L6402">
        <v>6378</v>
      </c>
      <c r="M6402">
        <v>3.0840834340377698E-3</v>
      </c>
      <c r="N6402">
        <v>-3.0840834340377698E-3</v>
      </c>
    </row>
    <row r="6403" spans="1:14" x14ac:dyDescent="0.45">
      <c r="A6403">
        <v>6379</v>
      </c>
      <c r="B6403">
        <v>-1.8814080077799219E-3</v>
      </c>
      <c r="C6403">
        <v>1.8814080077799219E-3</v>
      </c>
      <c r="L6403">
        <v>6379</v>
      </c>
      <c r="M6403">
        <v>3.0207383950118152E-3</v>
      </c>
      <c r="N6403">
        <v>-3.0207383950118152E-3</v>
      </c>
    </row>
    <row r="6404" spans="1:14" x14ac:dyDescent="0.45">
      <c r="A6404">
        <v>6380</v>
      </c>
      <c r="B6404">
        <v>6.6751055202331506E-3</v>
      </c>
      <c r="C6404">
        <v>-6.6751055202331506E-3</v>
      </c>
      <c r="L6404">
        <v>6380</v>
      </c>
      <c r="M6404">
        <v>-4.3906311710247255E-3</v>
      </c>
      <c r="N6404">
        <v>4.3906311710247255E-3</v>
      </c>
    </row>
    <row r="6405" spans="1:14" x14ac:dyDescent="0.45">
      <c r="A6405">
        <v>6381</v>
      </c>
      <c r="B6405">
        <v>-8.8707310238390728E-4</v>
      </c>
      <c r="C6405">
        <v>8.8707310238390728E-4</v>
      </c>
      <c r="L6405">
        <v>6381</v>
      </c>
      <c r="M6405">
        <v>1.5215724713975864E-3</v>
      </c>
      <c r="N6405">
        <v>-1.5215724713975864E-3</v>
      </c>
    </row>
    <row r="6406" spans="1:14" x14ac:dyDescent="0.45">
      <c r="A6406">
        <v>6382</v>
      </c>
      <c r="B6406">
        <v>8.4806083747680193E-3</v>
      </c>
      <c r="C6406">
        <v>-8.4806083747680193E-3</v>
      </c>
      <c r="L6406">
        <v>6382</v>
      </c>
      <c r="M6406">
        <v>-6.2065222897687211E-3</v>
      </c>
      <c r="N6406">
        <v>6.2065222897687211E-3</v>
      </c>
    </row>
    <row r="6407" spans="1:14" x14ac:dyDescent="0.45">
      <c r="A6407">
        <v>6383</v>
      </c>
      <c r="B6407">
        <v>4.5032687531839609E-3</v>
      </c>
      <c r="C6407">
        <v>-4.5032687531839609E-3</v>
      </c>
      <c r="L6407">
        <v>6383</v>
      </c>
      <c r="M6407">
        <v>-3.5671456636873324E-3</v>
      </c>
      <c r="N6407">
        <v>3.5671456636873324E-3</v>
      </c>
    </row>
    <row r="6408" spans="1:14" x14ac:dyDescent="0.45">
      <c r="A6408">
        <v>6384</v>
      </c>
      <c r="B6408">
        <v>3.6892888337947995E-4</v>
      </c>
      <c r="C6408">
        <v>-3.6892888337947995E-4</v>
      </c>
      <c r="L6408">
        <v>6384</v>
      </c>
      <c r="M6408">
        <v>-3.7877869938101379E-4</v>
      </c>
      <c r="N6408">
        <v>3.7877869938101379E-4</v>
      </c>
    </row>
    <row r="6409" spans="1:14" x14ac:dyDescent="0.45">
      <c r="A6409">
        <v>6385</v>
      </c>
      <c r="B6409">
        <v>-5.2307466364822849E-3</v>
      </c>
      <c r="C6409">
        <v>5.2307466364822849E-3</v>
      </c>
      <c r="L6409">
        <v>6385</v>
      </c>
      <c r="M6409">
        <v>4.0764890454443713E-3</v>
      </c>
      <c r="N6409">
        <v>-4.0764890454443713E-3</v>
      </c>
    </row>
    <row r="6410" spans="1:14" x14ac:dyDescent="0.45">
      <c r="A6410">
        <v>6386</v>
      </c>
      <c r="B6410">
        <v>-2.7187426649555139E-3</v>
      </c>
      <c r="C6410">
        <v>2.7187426649555139E-3</v>
      </c>
      <c r="L6410">
        <v>6386</v>
      </c>
      <c r="M6410">
        <v>5.7139688600828676E-4</v>
      </c>
      <c r="N6410">
        <v>-5.7139688600828676E-4</v>
      </c>
    </row>
    <row r="6411" spans="1:14" x14ac:dyDescent="0.45">
      <c r="A6411">
        <v>6387</v>
      </c>
      <c r="B6411">
        <v>-1.1406089733152271E-2</v>
      </c>
      <c r="C6411">
        <v>1.1406089733152271E-2</v>
      </c>
      <c r="L6411">
        <v>6387</v>
      </c>
      <c r="M6411">
        <v>6.6314056194911562E-3</v>
      </c>
      <c r="N6411">
        <v>-6.6314056194911562E-3</v>
      </c>
    </row>
    <row r="6412" spans="1:14" x14ac:dyDescent="0.45">
      <c r="A6412">
        <v>6388</v>
      </c>
      <c r="B6412">
        <v>-1.5147928982405695E-2</v>
      </c>
      <c r="C6412">
        <v>1.5147928982405695E-2</v>
      </c>
      <c r="L6412">
        <v>6388</v>
      </c>
      <c r="M6412">
        <v>8.4895267642524537E-3</v>
      </c>
      <c r="N6412">
        <v>-8.4895267642524537E-3</v>
      </c>
    </row>
    <row r="6413" spans="1:14" x14ac:dyDescent="0.45">
      <c r="A6413">
        <v>6389</v>
      </c>
      <c r="B6413">
        <v>-5.8849143374007165E-3</v>
      </c>
      <c r="C6413">
        <v>5.8849143374007165E-3</v>
      </c>
      <c r="L6413">
        <v>6389</v>
      </c>
      <c r="M6413">
        <v>-1.43452934981357E-3</v>
      </c>
      <c r="N6413">
        <v>1.43452934981357E-3</v>
      </c>
    </row>
    <row r="6414" spans="1:14" x14ac:dyDescent="0.45">
      <c r="A6414">
        <v>6390</v>
      </c>
      <c r="B6414">
        <v>-6.3820817900987238E-3</v>
      </c>
      <c r="C6414">
        <v>6.3820817900987238E-3</v>
      </c>
      <c r="L6414">
        <v>6390</v>
      </c>
      <c r="M6414">
        <v>-1.1389191676924532E-3</v>
      </c>
      <c r="N6414">
        <v>1.1389191676924532E-3</v>
      </c>
    </row>
    <row r="6415" spans="1:14" x14ac:dyDescent="0.45">
      <c r="A6415">
        <v>6391</v>
      </c>
      <c r="B6415">
        <v>-1.7293599041418146E-2</v>
      </c>
      <c r="C6415">
        <v>1.7293599041418146E-2</v>
      </c>
      <c r="L6415">
        <v>6391</v>
      </c>
      <c r="M6415">
        <v>5.7234600601191584E-3</v>
      </c>
      <c r="N6415">
        <v>-5.7234600601191584E-3</v>
      </c>
    </row>
    <row r="6416" spans="1:14" x14ac:dyDescent="0.45">
      <c r="A6416">
        <v>6392</v>
      </c>
      <c r="B6416">
        <v>-6.4605819142089359E-3</v>
      </c>
      <c r="C6416">
        <v>6.4605819142089359E-3</v>
      </c>
      <c r="L6416">
        <v>6392</v>
      </c>
      <c r="M6416">
        <v>-3.16596041652296E-3</v>
      </c>
      <c r="N6416">
        <v>3.16596041652296E-3</v>
      </c>
    </row>
    <row r="6417" spans="1:14" x14ac:dyDescent="0.45">
      <c r="A6417">
        <v>6393</v>
      </c>
      <c r="B6417">
        <v>-1.1850923769776802E-2</v>
      </c>
      <c r="C6417">
        <v>1.1850923769776802E-2</v>
      </c>
      <c r="L6417">
        <v>6393</v>
      </c>
      <c r="M6417">
        <v>4.8693683397368209E-4</v>
      </c>
      <c r="N6417">
        <v>-4.8693683397368209E-4</v>
      </c>
    </row>
    <row r="6418" spans="1:14" x14ac:dyDescent="0.45">
      <c r="A6418">
        <v>6394</v>
      </c>
      <c r="B6418">
        <v>-1.4104072631186525E-3</v>
      </c>
      <c r="C6418">
        <v>1.4104072631186525E-3</v>
      </c>
      <c r="L6418">
        <v>6394</v>
      </c>
      <c r="M6418">
        <v>-9.1415090979712239E-3</v>
      </c>
      <c r="N6418">
        <v>9.1415090979712239E-3</v>
      </c>
    </row>
    <row r="6419" spans="1:14" x14ac:dyDescent="0.45">
      <c r="A6419">
        <v>6395</v>
      </c>
      <c r="B6419">
        <v>-9.3650865062867659E-3</v>
      </c>
      <c r="C6419">
        <v>9.3650865062867659E-3</v>
      </c>
      <c r="L6419">
        <v>6395</v>
      </c>
      <c r="M6419">
        <v>-3.1026153774970063E-3</v>
      </c>
      <c r="N6419">
        <v>3.1026153774970063E-3</v>
      </c>
    </row>
    <row r="6420" spans="1:14" x14ac:dyDescent="0.45">
      <c r="A6420">
        <v>6396</v>
      </c>
      <c r="B6420">
        <v>-8.6090639434716933E-4</v>
      </c>
      <c r="C6420">
        <v>8.6090639434716933E-4</v>
      </c>
      <c r="L6420">
        <v>6396</v>
      </c>
      <c r="M6420">
        <v>-1.0302834813447036E-2</v>
      </c>
      <c r="N6420">
        <v>1.0302834813447036E-2</v>
      </c>
    </row>
    <row r="6421" spans="1:14" x14ac:dyDescent="0.45">
      <c r="A6421">
        <v>6397</v>
      </c>
      <c r="B6421">
        <v>3.165954673060049E-4</v>
      </c>
      <c r="C6421">
        <v>-3.165954673060049E-4</v>
      </c>
      <c r="L6421">
        <v>6397</v>
      </c>
      <c r="M6421">
        <v>-1.2393221101303496E-2</v>
      </c>
      <c r="N6421">
        <v>1.2393221101303496E-2</v>
      </c>
    </row>
    <row r="6422" spans="1:14" x14ac:dyDescent="0.45">
      <c r="A6422">
        <v>6398</v>
      </c>
      <c r="B6422">
        <v>-3.6345774462413164E-3</v>
      </c>
      <c r="C6422">
        <v>3.6345774462413164E-3</v>
      </c>
      <c r="L6422">
        <v>6398</v>
      </c>
      <c r="M6422">
        <v>-9.8383045272567131E-3</v>
      </c>
      <c r="N6422">
        <v>9.8383045272567131E-3</v>
      </c>
    </row>
    <row r="6423" spans="1:14" x14ac:dyDescent="0.45">
      <c r="A6423">
        <v>6399</v>
      </c>
      <c r="B6423">
        <v>-1.4365739711553888E-3</v>
      </c>
      <c r="C6423">
        <v>1.4365739711553888E-3</v>
      </c>
      <c r="L6423">
        <v>6399</v>
      </c>
      <c r="M6423">
        <v>-1.2625486244398659E-2</v>
      </c>
      <c r="N6423">
        <v>1.2625486244398659E-2</v>
      </c>
    </row>
    <row r="6424" spans="1:14" x14ac:dyDescent="0.45">
      <c r="A6424">
        <v>6400</v>
      </c>
      <c r="B6424">
        <v>-2.6059446233725123E-2</v>
      </c>
      <c r="C6424">
        <v>2.6059446233725123E-2</v>
      </c>
      <c r="L6424">
        <v>6400</v>
      </c>
      <c r="M6424">
        <v>6.6314056194911562E-3</v>
      </c>
      <c r="N6424">
        <v>-6.6314056194911562E-3</v>
      </c>
    </row>
    <row r="6425" spans="1:14" x14ac:dyDescent="0.45">
      <c r="A6425">
        <v>6401</v>
      </c>
      <c r="B6425">
        <v>-4.9167461400414381E-3</v>
      </c>
      <c r="C6425">
        <v>4.9167461400414381E-3</v>
      </c>
      <c r="L6425">
        <v>6401</v>
      </c>
      <c r="M6425">
        <v>-1.0598444995568154E-2</v>
      </c>
      <c r="N6425">
        <v>1.0598444995568154E-2</v>
      </c>
    </row>
    <row r="6426" spans="1:14" x14ac:dyDescent="0.45">
      <c r="A6426">
        <v>6402</v>
      </c>
      <c r="B6426">
        <v>-1.0594921784013419E-2</v>
      </c>
      <c r="C6426">
        <v>1.0594921784013419E-2</v>
      </c>
      <c r="L6426">
        <v>6402</v>
      </c>
      <c r="M6426">
        <v>-7.7901482654175553E-3</v>
      </c>
      <c r="N6426">
        <v>7.7901482654175553E-3</v>
      </c>
    </row>
    <row r="6427" spans="1:14" x14ac:dyDescent="0.45">
      <c r="A6427">
        <v>6403</v>
      </c>
      <c r="B6427">
        <v>-1.8814080077799219E-3</v>
      </c>
      <c r="C6427">
        <v>1.8814080077799219E-3</v>
      </c>
      <c r="L6427">
        <v>6403</v>
      </c>
      <c r="M6427">
        <v>-1.5602703078618465E-2</v>
      </c>
      <c r="N6427">
        <v>1.5602703078618465E-2</v>
      </c>
    </row>
    <row r="6428" spans="1:14" x14ac:dyDescent="0.45">
      <c r="A6428">
        <v>6404</v>
      </c>
      <c r="B6428">
        <v>6.7797723523800998E-3</v>
      </c>
      <c r="C6428">
        <v>-6.7797723523800998E-3</v>
      </c>
      <c r="L6428">
        <v>6404</v>
      </c>
      <c r="M6428">
        <v>-2.784941062363611E-2</v>
      </c>
      <c r="N6428">
        <v>2.784941062363611E-2</v>
      </c>
    </row>
    <row r="6429" spans="1:14" x14ac:dyDescent="0.45">
      <c r="A6429">
        <v>6405</v>
      </c>
      <c r="B6429">
        <v>-1.3842405550819146E-3</v>
      </c>
      <c r="C6429">
        <v>1.3842405550819146E-3</v>
      </c>
      <c r="L6429">
        <v>6405</v>
      </c>
      <c r="M6429">
        <v>-2.1388216642988872E-2</v>
      </c>
      <c r="N6429">
        <v>2.1388216642988872E-2</v>
      </c>
    </row>
    <row r="6430" spans="1:14" x14ac:dyDescent="0.45">
      <c r="A6430">
        <v>6406</v>
      </c>
      <c r="B6430">
        <v>-2.5693112321210798E-2</v>
      </c>
      <c r="C6430">
        <v>2.5693112321210798E-2</v>
      </c>
      <c r="L6430">
        <v>6406</v>
      </c>
      <c r="M6430">
        <v>-2.5958550652893818E-3</v>
      </c>
      <c r="N6430">
        <v>2.5958550652893818E-3</v>
      </c>
    </row>
    <row r="6431" spans="1:14" x14ac:dyDescent="0.45">
      <c r="A6431">
        <v>6407</v>
      </c>
      <c r="B6431">
        <v>-2.490811108010868E-2</v>
      </c>
      <c r="C6431">
        <v>2.490811108010868E-2</v>
      </c>
      <c r="L6431">
        <v>6407</v>
      </c>
      <c r="M6431">
        <v>-3.7149507547478882E-3</v>
      </c>
      <c r="N6431">
        <v>3.7149507547478882E-3</v>
      </c>
    </row>
    <row r="6432" spans="1:14" x14ac:dyDescent="0.45">
      <c r="A6432">
        <v>6408</v>
      </c>
      <c r="B6432">
        <v>-1.546192947884654E-2</v>
      </c>
      <c r="C6432">
        <v>1.546192947884654E-2</v>
      </c>
      <c r="L6432">
        <v>6408</v>
      </c>
      <c r="M6432">
        <v>-1.3807926972883123E-2</v>
      </c>
      <c r="N6432">
        <v>1.3807926972883123E-2</v>
      </c>
    </row>
    <row r="6433" spans="1:14" x14ac:dyDescent="0.45">
      <c r="A6433">
        <v>6409</v>
      </c>
      <c r="B6433">
        <v>-2.4803444247961728E-2</v>
      </c>
      <c r="C6433">
        <v>2.4803444247961728E-2</v>
      </c>
      <c r="L6433">
        <v>6409</v>
      </c>
      <c r="M6433">
        <v>-9.1203940849625756E-3</v>
      </c>
      <c r="N6433">
        <v>9.1203940849625756E-3</v>
      </c>
    </row>
    <row r="6434" spans="1:14" x14ac:dyDescent="0.45">
      <c r="A6434">
        <v>6410</v>
      </c>
      <c r="B6434">
        <v>-1.9465435808467331E-2</v>
      </c>
      <c r="C6434">
        <v>1.9465435808467331E-2</v>
      </c>
      <c r="L6434">
        <v>6410</v>
      </c>
      <c r="M6434">
        <v>-1.4019077102969631E-2</v>
      </c>
      <c r="N6434">
        <v>1.4019077102969631E-2</v>
      </c>
    </row>
    <row r="6435" spans="1:14" x14ac:dyDescent="0.45">
      <c r="A6435">
        <v>6411</v>
      </c>
      <c r="B6435">
        <v>-1.9753269596871445E-2</v>
      </c>
      <c r="C6435">
        <v>1.9753269596871445E-2</v>
      </c>
      <c r="L6435">
        <v>6411</v>
      </c>
      <c r="M6435">
        <v>-1.5011482714376235E-2</v>
      </c>
      <c r="N6435">
        <v>1.5011482714376235E-2</v>
      </c>
    </row>
    <row r="6436" spans="1:14" x14ac:dyDescent="0.45">
      <c r="A6436">
        <v>6412</v>
      </c>
      <c r="B6436">
        <v>-3.3150624111680904E-2</v>
      </c>
      <c r="C6436">
        <v>3.3150624111680904E-2</v>
      </c>
      <c r="L6436">
        <v>6412</v>
      </c>
      <c r="M6436">
        <v>-4.2217110669555162E-3</v>
      </c>
      <c r="N6436">
        <v>4.2217110669555162E-3</v>
      </c>
    </row>
    <row r="6437" spans="1:14" x14ac:dyDescent="0.45">
      <c r="A6437">
        <v>6413</v>
      </c>
      <c r="B6437">
        <v>-2.2239106860361478E-2</v>
      </c>
      <c r="C6437">
        <v>2.2239106860361478E-2</v>
      </c>
      <c r="L6437">
        <v>6413</v>
      </c>
      <c r="M6437">
        <v>-1.3237821621649541E-2</v>
      </c>
      <c r="N6437">
        <v>1.3237821621649541E-2</v>
      </c>
    </row>
    <row r="6438" spans="1:14" x14ac:dyDescent="0.45">
      <c r="A6438">
        <v>6414</v>
      </c>
      <c r="B6438">
        <v>-2.1925106363920636E-2</v>
      </c>
      <c r="C6438">
        <v>2.1925106363920636E-2</v>
      </c>
      <c r="L6438">
        <v>6414</v>
      </c>
      <c r="M6438">
        <v>-1.3491201777753353E-2</v>
      </c>
      <c r="N6438">
        <v>1.3491201777753353E-2</v>
      </c>
    </row>
    <row r="6439" spans="1:14" x14ac:dyDescent="0.45">
      <c r="A6439">
        <v>6415</v>
      </c>
      <c r="B6439">
        <v>-1.3708760040385145E-2</v>
      </c>
      <c r="C6439">
        <v>1.3708760040385145E-2</v>
      </c>
      <c r="L6439">
        <v>6415</v>
      </c>
      <c r="M6439">
        <v>-2.1240411551928313E-2</v>
      </c>
      <c r="N6439">
        <v>2.1240411551928313E-2</v>
      </c>
    </row>
    <row r="6440" spans="1:14" x14ac:dyDescent="0.45">
      <c r="A6440">
        <v>6416</v>
      </c>
      <c r="B6440">
        <v>-1.8287933946814161E-2</v>
      </c>
      <c r="C6440">
        <v>1.8287933946814161E-2</v>
      </c>
      <c r="L6440">
        <v>6416</v>
      </c>
      <c r="M6440">
        <v>-2.0057970823443853E-2</v>
      </c>
      <c r="N6440">
        <v>2.0057970823443853E-2</v>
      </c>
    </row>
    <row r="6441" spans="1:14" x14ac:dyDescent="0.45">
      <c r="A6441">
        <v>6417</v>
      </c>
      <c r="B6441">
        <v>5.0923008810355795E-2</v>
      </c>
      <c r="C6441">
        <v>0.94907699118964417</v>
      </c>
      <c r="L6441">
        <v>6417</v>
      </c>
      <c r="M6441">
        <v>3.908518061378792E-2</v>
      </c>
      <c r="N6441">
        <v>0.96091481938621204</v>
      </c>
    </row>
    <row r="6442" spans="1:14" x14ac:dyDescent="0.45">
      <c r="A6442">
        <v>6418</v>
      </c>
      <c r="B6442">
        <v>2.5044134562022681E-2</v>
      </c>
      <c r="C6442">
        <v>-2.5044134562022681E-2</v>
      </c>
      <c r="L6442">
        <v>6418</v>
      </c>
      <c r="M6442">
        <v>5.5217050552397375E-2</v>
      </c>
      <c r="N6442">
        <v>-5.5217050552397375E-2</v>
      </c>
    </row>
    <row r="6443" spans="1:14" x14ac:dyDescent="0.45">
      <c r="A6443">
        <v>6419</v>
      </c>
      <c r="B6443">
        <v>4.8070837634351438E-2</v>
      </c>
      <c r="C6443">
        <v>-4.8070837634351438E-2</v>
      </c>
      <c r="L6443">
        <v>6419</v>
      </c>
      <c r="M6443">
        <v>3.3299667049417517E-2</v>
      </c>
      <c r="N6443">
        <v>-3.3299667049417517E-2</v>
      </c>
    </row>
    <row r="6444" spans="1:14" x14ac:dyDescent="0.45">
      <c r="A6444">
        <v>6420</v>
      </c>
      <c r="B6444">
        <v>4.0953493048358915E-2</v>
      </c>
      <c r="C6444">
        <v>-4.0953493048358915E-2</v>
      </c>
      <c r="L6444">
        <v>6420</v>
      </c>
      <c r="M6444">
        <v>2.7556383511064413E-2</v>
      </c>
      <c r="N6444">
        <v>-2.7556383511064413E-2</v>
      </c>
    </row>
    <row r="6445" spans="1:14" x14ac:dyDescent="0.45">
      <c r="A6445">
        <v>6421</v>
      </c>
      <c r="B6445">
        <v>2.7948639154100514E-2</v>
      </c>
      <c r="C6445">
        <v>-2.7948639154100514E-2</v>
      </c>
      <c r="L6445">
        <v>6421</v>
      </c>
      <c r="M6445">
        <v>3.6023503727533504E-2</v>
      </c>
      <c r="N6445">
        <v>-3.6023503727533504E-2</v>
      </c>
    </row>
    <row r="6446" spans="1:14" x14ac:dyDescent="0.45">
      <c r="A6446">
        <v>6422</v>
      </c>
      <c r="B6446">
        <v>3.3914648586476602E-2</v>
      </c>
      <c r="C6446">
        <v>-3.3914648586476602E-2</v>
      </c>
      <c r="L6446">
        <v>6422</v>
      </c>
      <c r="M6446">
        <v>3.0406910267232311E-2</v>
      </c>
      <c r="N6446">
        <v>-3.0406910267232311E-2</v>
      </c>
    </row>
    <row r="6447" spans="1:14" x14ac:dyDescent="0.45">
      <c r="A6447">
        <v>6423</v>
      </c>
      <c r="B6447">
        <v>4.1607660749277346E-2</v>
      </c>
      <c r="C6447">
        <v>-4.1607660749277346E-2</v>
      </c>
      <c r="L6447">
        <v>6423</v>
      </c>
      <c r="M6447">
        <v>2.1369684699529636E-2</v>
      </c>
      <c r="N6447">
        <v>-2.1369684699529636E-2</v>
      </c>
    </row>
    <row r="6448" spans="1:14" x14ac:dyDescent="0.45">
      <c r="A6448">
        <v>6424</v>
      </c>
      <c r="B6448">
        <v>3.0774643622068137E-2</v>
      </c>
      <c r="C6448">
        <v>-3.0774643622068137E-2</v>
      </c>
      <c r="L6448">
        <v>6424</v>
      </c>
      <c r="M6448">
        <v>3.0026840033076593E-2</v>
      </c>
      <c r="N6448">
        <v>-3.0026840033076593E-2</v>
      </c>
    </row>
    <row r="6449" spans="1:14" x14ac:dyDescent="0.45">
      <c r="A6449">
        <v>6425</v>
      </c>
      <c r="B6449">
        <v>2.0046293327005874E-2</v>
      </c>
      <c r="C6449">
        <v>-2.0046293327005874E-2</v>
      </c>
      <c r="L6449">
        <v>6425</v>
      </c>
      <c r="M6449">
        <v>3.7860509859286157E-2</v>
      </c>
      <c r="N6449">
        <v>-3.7860509859286157E-2</v>
      </c>
    </row>
    <row r="6450" spans="1:14" x14ac:dyDescent="0.45">
      <c r="A6450">
        <v>6426</v>
      </c>
      <c r="B6450">
        <v>2.551513530668395E-2</v>
      </c>
      <c r="C6450">
        <v>-2.551513530668395E-2</v>
      </c>
      <c r="L6450">
        <v>6426</v>
      </c>
      <c r="M6450">
        <v>3.2560641594114724E-2</v>
      </c>
      <c r="N6450">
        <v>-3.2560641594114724E-2</v>
      </c>
    </row>
    <row r="6451" spans="1:14" x14ac:dyDescent="0.45">
      <c r="A6451">
        <v>6427</v>
      </c>
      <c r="B6451">
        <v>2.4573133817361412E-2</v>
      </c>
      <c r="C6451">
        <v>-2.4573133817361412E-2</v>
      </c>
      <c r="L6451">
        <v>6427</v>
      </c>
      <c r="M6451">
        <v>2.9266699564765155E-2</v>
      </c>
      <c r="N6451">
        <v>-2.9266699564765155E-2</v>
      </c>
    </row>
    <row r="6452" spans="1:14" x14ac:dyDescent="0.45">
      <c r="A6452">
        <v>6428</v>
      </c>
      <c r="B6452">
        <v>3.4045482126660288E-2</v>
      </c>
      <c r="C6452">
        <v>-3.4045482126660288E-2</v>
      </c>
      <c r="L6452">
        <v>6428</v>
      </c>
      <c r="M6452">
        <v>2.1327454673512332E-2</v>
      </c>
      <c r="N6452">
        <v>-2.1327454673512332E-2</v>
      </c>
    </row>
    <row r="6453" spans="1:14" x14ac:dyDescent="0.45">
      <c r="A6453">
        <v>6429</v>
      </c>
      <c r="B6453">
        <v>4.6003667699449198E-2</v>
      </c>
      <c r="C6453">
        <v>-4.6003667699449198E-2</v>
      </c>
      <c r="L6453">
        <v>6429</v>
      </c>
      <c r="M6453">
        <v>1.1614548689532819E-2</v>
      </c>
      <c r="N6453">
        <v>-1.1614548689532819E-2</v>
      </c>
    </row>
    <row r="6454" spans="1:14" x14ac:dyDescent="0.45">
      <c r="A6454">
        <v>6430</v>
      </c>
      <c r="B6454">
        <v>2.1145295064548836E-2</v>
      </c>
      <c r="C6454">
        <v>-2.1145295064548836E-2</v>
      </c>
      <c r="L6454">
        <v>6430</v>
      </c>
      <c r="M6454">
        <v>3.1610466008725427E-2</v>
      </c>
      <c r="N6454">
        <v>-3.1610466008725427E-2</v>
      </c>
    </row>
    <row r="6455" spans="1:14" x14ac:dyDescent="0.45">
      <c r="A6455">
        <v>6431</v>
      </c>
      <c r="B6455">
        <v>3.8415322368795406E-2</v>
      </c>
      <c r="C6455">
        <v>-3.8415322368795406E-2</v>
      </c>
      <c r="L6455">
        <v>6431</v>
      </c>
      <c r="M6455">
        <v>1.7146682097799411E-2</v>
      </c>
      <c r="N6455">
        <v>-1.7146682097799411E-2</v>
      </c>
    </row>
    <row r="6456" spans="1:14" x14ac:dyDescent="0.45">
      <c r="A6456">
        <v>6432</v>
      </c>
      <c r="B6456">
        <v>3.3966982002550078E-2</v>
      </c>
      <c r="C6456">
        <v>-3.3966982002550078E-2</v>
      </c>
      <c r="L6456">
        <v>6432</v>
      </c>
      <c r="M6456">
        <v>1.8139087709206015E-2</v>
      </c>
      <c r="N6456">
        <v>-1.8139087709206015E-2</v>
      </c>
    </row>
    <row r="6457" spans="1:14" x14ac:dyDescent="0.45">
      <c r="A6457">
        <v>6433</v>
      </c>
      <c r="B6457">
        <v>2.287229779497349E-2</v>
      </c>
      <c r="C6457">
        <v>-2.287229779497349E-2</v>
      </c>
      <c r="L6457">
        <v>6433</v>
      </c>
      <c r="M6457">
        <v>2.6796243042752972E-2</v>
      </c>
      <c r="N6457">
        <v>-2.6796243042752972E-2</v>
      </c>
    </row>
    <row r="6458" spans="1:14" x14ac:dyDescent="0.45">
      <c r="A6458">
        <v>6434</v>
      </c>
      <c r="B6458">
        <v>1.9051958421609859E-2</v>
      </c>
      <c r="C6458">
        <v>-1.9051958421609859E-2</v>
      </c>
      <c r="L6458">
        <v>6434</v>
      </c>
      <c r="M6458">
        <v>2.9330044603791107E-2</v>
      </c>
      <c r="N6458">
        <v>-2.9330044603791107E-2</v>
      </c>
    </row>
    <row r="6459" spans="1:14" x14ac:dyDescent="0.45">
      <c r="A6459">
        <v>6435</v>
      </c>
      <c r="B6459">
        <v>3.213531243997847E-2</v>
      </c>
      <c r="C6459">
        <v>-3.213531243997847E-2</v>
      </c>
      <c r="L6459">
        <v>6435</v>
      </c>
      <c r="M6459">
        <v>1.7737902462041641E-2</v>
      </c>
      <c r="N6459">
        <v>-1.7737902462041641E-2</v>
      </c>
    </row>
    <row r="6460" spans="1:14" x14ac:dyDescent="0.45">
      <c r="A6460">
        <v>6436</v>
      </c>
      <c r="B6460">
        <v>2.4913301021838995E-2</v>
      </c>
      <c r="C6460">
        <v>-2.4913301021838995E-2</v>
      </c>
      <c r="L6460">
        <v>6436</v>
      </c>
      <c r="M6460">
        <v>2.1918675037754562E-2</v>
      </c>
      <c r="N6460">
        <v>-2.1918675037754562E-2</v>
      </c>
    </row>
    <row r="6461" spans="1:14" x14ac:dyDescent="0.45">
      <c r="A6461">
        <v>6437</v>
      </c>
      <c r="B6461">
        <v>2.6666470460300386E-2</v>
      </c>
      <c r="C6461">
        <v>-2.6666470460300386E-2</v>
      </c>
      <c r="L6461">
        <v>6437</v>
      </c>
      <c r="M6461">
        <v>2.0145013945027872E-2</v>
      </c>
      <c r="N6461">
        <v>-2.0145013945027872E-2</v>
      </c>
    </row>
    <row r="6462" spans="1:14" x14ac:dyDescent="0.45">
      <c r="A6462">
        <v>6438</v>
      </c>
      <c r="B6462">
        <v>1.5205452340209485E-2</v>
      </c>
      <c r="C6462">
        <v>-1.5205452340209485E-2</v>
      </c>
      <c r="L6462">
        <v>6438</v>
      </c>
      <c r="M6462">
        <v>2.6099447613467486E-2</v>
      </c>
      <c r="N6462">
        <v>-2.6099447613467486E-2</v>
      </c>
    </row>
    <row r="6463" spans="1:14" x14ac:dyDescent="0.45">
      <c r="A6463">
        <v>6439</v>
      </c>
      <c r="B6463">
        <v>2.4154466488773618E-2</v>
      </c>
      <c r="C6463">
        <v>-2.4154466488773618E-2</v>
      </c>
      <c r="L6463">
        <v>6439</v>
      </c>
      <c r="M6463">
        <v>1.733671721487727E-2</v>
      </c>
      <c r="N6463">
        <v>-1.733671721487727E-2</v>
      </c>
    </row>
    <row r="6464" spans="1:14" x14ac:dyDescent="0.45">
      <c r="A6464">
        <v>6440</v>
      </c>
      <c r="B6464">
        <v>2.1511628977063157E-2</v>
      </c>
      <c r="C6464">
        <v>-2.1511628977063157E-2</v>
      </c>
      <c r="L6464">
        <v>6440</v>
      </c>
      <c r="M6464">
        <v>1.9363758463707779E-2</v>
      </c>
      <c r="N6464">
        <v>-1.9363758463707779E-2</v>
      </c>
    </row>
    <row r="6465" spans="1:14" x14ac:dyDescent="0.45">
      <c r="A6465">
        <v>6441</v>
      </c>
      <c r="B6465">
        <v>2.6352469963859544E-2</v>
      </c>
      <c r="C6465">
        <v>-2.6352469963859544E-2</v>
      </c>
      <c r="L6465">
        <v>6441</v>
      </c>
      <c r="M6465">
        <v>1.3261519704207607E-2</v>
      </c>
      <c r="N6465">
        <v>-1.3261519704207607E-2</v>
      </c>
    </row>
    <row r="6466" spans="1:14" x14ac:dyDescent="0.45">
      <c r="A6466">
        <v>6442</v>
      </c>
      <c r="B6466">
        <v>2.2087296553871375E-2</v>
      </c>
      <c r="C6466">
        <v>-2.2087296553871375E-2</v>
      </c>
      <c r="L6466">
        <v>6442</v>
      </c>
      <c r="M6466">
        <v>1.5499711083124625E-2</v>
      </c>
      <c r="N6466">
        <v>-1.5499711083124625E-2</v>
      </c>
    </row>
    <row r="6467" spans="1:14" x14ac:dyDescent="0.45">
      <c r="A6467">
        <v>6443</v>
      </c>
      <c r="B6467">
        <v>1.9313625501977232E-2</v>
      </c>
      <c r="C6467">
        <v>-1.9313625501977232E-2</v>
      </c>
      <c r="L6467">
        <v>6443</v>
      </c>
      <c r="M6467">
        <v>1.4570650510743976E-2</v>
      </c>
      <c r="N6467">
        <v>-1.4570650510743976E-2</v>
      </c>
    </row>
    <row r="6468" spans="1:14" x14ac:dyDescent="0.45">
      <c r="A6468">
        <v>6444</v>
      </c>
      <c r="B6468">
        <v>2.6692637168337127E-2</v>
      </c>
      <c r="C6468">
        <v>-2.6692637168337127E-2</v>
      </c>
      <c r="L6468">
        <v>6444</v>
      </c>
      <c r="M6468">
        <v>7.539351178863154E-3</v>
      </c>
      <c r="N6468">
        <v>-7.539351178863154E-3</v>
      </c>
    </row>
    <row r="6469" spans="1:14" x14ac:dyDescent="0.45">
      <c r="A6469">
        <v>6445</v>
      </c>
      <c r="B6469">
        <v>1.86594578010588E-2</v>
      </c>
      <c r="C6469">
        <v>-1.86594578010588E-2</v>
      </c>
      <c r="L6469">
        <v>6445</v>
      </c>
      <c r="M6469">
        <v>1.3134829626155701E-2</v>
      </c>
      <c r="N6469">
        <v>-1.3134829626155701E-2</v>
      </c>
    </row>
    <row r="6470" spans="1:14" x14ac:dyDescent="0.45">
      <c r="A6470">
        <v>6446</v>
      </c>
      <c r="B6470">
        <v>5.9686044032412457E-3</v>
      </c>
      <c r="C6470">
        <v>-5.9686044032412457E-3</v>
      </c>
      <c r="L6470">
        <v>6446</v>
      </c>
      <c r="M6470">
        <v>2.1137419556434472E-2</v>
      </c>
      <c r="N6470">
        <v>-2.1137419556434472E-2</v>
      </c>
    </row>
    <row r="6471" spans="1:14" x14ac:dyDescent="0.45">
      <c r="A6471">
        <v>6447</v>
      </c>
      <c r="B6471">
        <v>1.9104291837683335E-2</v>
      </c>
      <c r="C6471">
        <v>-1.9104291837683335E-2</v>
      </c>
      <c r="L6471">
        <v>6447</v>
      </c>
      <c r="M6471">
        <v>9.8831176228234285E-3</v>
      </c>
      <c r="N6471">
        <v>-9.8831176228234285E-3</v>
      </c>
    </row>
    <row r="6472" spans="1:14" x14ac:dyDescent="0.45">
      <c r="A6472">
        <v>6448</v>
      </c>
      <c r="B6472">
        <v>-7.4810835276416868E-3</v>
      </c>
      <c r="C6472">
        <v>7.4810835276416868E-3</v>
      </c>
      <c r="L6472">
        <v>6448</v>
      </c>
      <c r="M6472">
        <v>3.0047955046085244E-2</v>
      </c>
      <c r="N6472">
        <v>-3.0047955046085244E-2</v>
      </c>
    </row>
    <row r="6473" spans="1:14" x14ac:dyDescent="0.45">
      <c r="A6473">
        <v>6449</v>
      </c>
      <c r="B6473">
        <v>7.2769398050781071E-3</v>
      </c>
      <c r="C6473">
        <v>-7.2769398050781071E-3</v>
      </c>
      <c r="L6473">
        <v>6449</v>
      </c>
      <c r="M6473">
        <v>1.8033512644162759E-2</v>
      </c>
      <c r="N6473">
        <v>-1.8033512644162759E-2</v>
      </c>
    </row>
    <row r="6474" spans="1:14" x14ac:dyDescent="0.45">
      <c r="A6474">
        <v>6450</v>
      </c>
      <c r="B6474">
        <v>1.8764124633205748E-2</v>
      </c>
      <c r="C6474">
        <v>-1.8764124633205748E-2</v>
      </c>
      <c r="L6474">
        <v>6450</v>
      </c>
      <c r="M6474">
        <v>8.3839516992091981E-3</v>
      </c>
      <c r="N6474">
        <v>-8.3839516992091981E-3</v>
      </c>
    </row>
    <row r="6475" spans="1:14" x14ac:dyDescent="0.45">
      <c r="A6475">
        <v>6451</v>
      </c>
      <c r="B6475">
        <v>1.177761358739691E-2</v>
      </c>
      <c r="C6475">
        <v>-1.177761358739691E-2</v>
      </c>
      <c r="L6475">
        <v>6451</v>
      </c>
      <c r="M6475">
        <v>1.3472669834294118E-2</v>
      </c>
      <c r="N6475">
        <v>-1.3472669834294118E-2</v>
      </c>
    </row>
    <row r="6476" spans="1:14" x14ac:dyDescent="0.45">
      <c r="A6476">
        <v>6452</v>
      </c>
      <c r="B6476">
        <v>1.6958621778670878E-2</v>
      </c>
      <c r="C6476">
        <v>-1.6958621778670878E-2</v>
      </c>
      <c r="L6476">
        <v>6452</v>
      </c>
      <c r="M6476">
        <v>9.1863221935379411E-3</v>
      </c>
      <c r="N6476">
        <v>-9.1863221935379411E-3</v>
      </c>
    </row>
    <row r="6477" spans="1:14" x14ac:dyDescent="0.45">
      <c r="A6477">
        <v>6453</v>
      </c>
      <c r="B6477">
        <v>-4.9167461400414381E-3</v>
      </c>
      <c r="C6477">
        <v>4.9167461400414381E-3</v>
      </c>
      <c r="L6477">
        <v>6453</v>
      </c>
      <c r="M6477">
        <v>2.6606207925675113E-2</v>
      </c>
      <c r="N6477">
        <v>-2.6606207925675113E-2</v>
      </c>
    </row>
    <row r="6478" spans="1:14" x14ac:dyDescent="0.45">
      <c r="A6478">
        <v>6454</v>
      </c>
      <c r="B6478">
        <v>1.5833453333091177E-2</v>
      </c>
      <c r="C6478">
        <v>-1.5833453333091177E-2</v>
      </c>
      <c r="L6478">
        <v>6454</v>
      </c>
      <c r="M6478">
        <v>9.735312531762871E-3</v>
      </c>
      <c r="N6478">
        <v>-9.735312531762871E-3</v>
      </c>
    </row>
    <row r="6479" spans="1:14" x14ac:dyDescent="0.45">
      <c r="A6479">
        <v>6455</v>
      </c>
      <c r="B6479">
        <v>1.1986947251690807E-2</v>
      </c>
      <c r="C6479">
        <v>-1.1986947251690807E-2</v>
      </c>
      <c r="L6479">
        <v>6455</v>
      </c>
      <c r="M6479">
        <v>1.2733644378991328E-2</v>
      </c>
      <c r="N6479">
        <v>-1.2733644378991328E-2</v>
      </c>
    </row>
    <row r="6480" spans="1:14" x14ac:dyDescent="0.45">
      <c r="A6480">
        <v>6456</v>
      </c>
      <c r="B6480">
        <v>2.2529318620245599E-3</v>
      </c>
      <c r="C6480">
        <v>-2.2529318620245599E-3</v>
      </c>
      <c r="L6480">
        <v>6456</v>
      </c>
      <c r="M6480">
        <v>2.0588429218209543E-2</v>
      </c>
      <c r="N6480">
        <v>-2.0588429218209543E-2</v>
      </c>
    </row>
    <row r="6481" spans="1:14" x14ac:dyDescent="0.45">
      <c r="A6481">
        <v>6457</v>
      </c>
      <c r="B6481">
        <v>2.6012302759381961E-2</v>
      </c>
      <c r="C6481">
        <v>-2.6012302759381961E-2</v>
      </c>
      <c r="L6481">
        <v>6457</v>
      </c>
      <c r="M6481">
        <v>8.6700706812940179E-4</v>
      </c>
      <c r="N6481">
        <v>-8.6700706812940179E-4</v>
      </c>
    </row>
    <row r="6482" spans="1:14" x14ac:dyDescent="0.45">
      <c r="A6482">
        <v>6458</v>
      </c>
      <c r="B6482">
        <v>9.5272766962375081E-3</v>
      </c>
      <c r="C6482">
        <v>-9.5272766962375081E-3</v>
      </c>
      <c r="L6482">
        <v>6458</v>
      </c>
      <c r="M6482">
        <v>1.3641589938363327E-2</v>
      </c>
      <c r="N6482">
        <v>-1.3641589938363327E-2</v>
      </c>
    </row>
    <row r="6483" spans="1:14" x14ac:dyDescent="0.45">
      <c r="A6483">
        <v>6459</v>
      </c>
      <c r="B6483">
        <v>3.2734334754573116E-3</v>
      </c>
      <c r="C6483">
        <v>-3.2734334754573116E-3</v>
      </c>
      <c r="L6483">
        <v>6459</v>
      </c>
      <c r="M6483">
        <v>1.8392467865309826E-2</v>
      </c>
      <c r="N6483">
        <v>-1.8392467865309826E-2</v>
      </c>
    </row>
    <row r="6484" spans="1:14" x14ac:dyDescent="0.45">
      <c r="A6484">
        <v>6460</v>
      </c>
      <c r="B6484">
        <v>1.5362452588429908E-2</v>
      </c>
      <c r="C6484">
        <v>-1.5362452588429908E-2</v>
      </c>
      <c r="L6484">
        <v>6460</v>
      </c>
      <c r="M6484">
        <v>8.5528718032784074E-3</v>
      </c>
      <c r="N6484">
        <v>-8.5528718032784074E-3</v>
      </c>
    </row>
    <row r="6485" spans="1:14" x14ac:dyDescent="0.45">
      <c r="A6485">
        <v>6461</v>
      </c>
      <c r="B6485">
        <v>1.4106450602666522E-2</v>
      </c>
      <c r="C6485">
        <v>-1.4106450602666522E-2</v>
      </c>
      <c r="L6485">
        <v>6461</v>
      </c>
      <c r="M6485">
        <v>9.3552422976071505E-3</v>
      </c>
      <c r="N6485">
        <v>-9.3552422976071505E-3</v>
      </c>
    </row>
    <row r="6486" spans="1:14" x14ac:dyDescent="0.45">
      <c r="A6486">
        <v>6462</v>
      </c>
      <c r="B6486">
        <v>1.8031456808177106E-2</v>
      </c>
      <c r="C6486">
        <v>-1.8031456808177106E-2</v>
      </c>
      <c r="L6486">
        <v>6462</v>
      </c>
      <c r="M6486">
        <v>6.0824152812662272E-3</v>
      </c>
      <c r="N6486">
        <v>-6.0824152812662272E-3</v>
      </c>
    </row>
    <row r="6487" spans="1:14" x14ac:dyDescent="0.45">
      <c r="A6487">
        <v>6463</v>
      </c>
      <c r="B6487">
        <v>1.8342645334367639E-3</v>
      </c>
      <c r="C6487">
        <v>-1.8342645334367639E-3</v>
      </c>
      <c r="L6487">
        <v>6463</v>
      </c>
      <c r="M6487">
        <v>1.9089263294595316E-2</v>
      </c>
      <c r="N6487">
        <v>-1.9089263294595316E-2</v>
      </c>
    </row>
    <row r="6488" spans="1:14" x14ac:dyDescent="0.45">
      <c r="A6488">
        <v>6464</v>
      </c>
      <c r="B6488">
        <v>1.0129110981082464E-2</v>
      </c>
      <c r="C6488">
        <v>-1.0129110981082464E-2</v>
      </c>
      <c r="L6488">
        <v>6464</v>
      </c>
      <c r="M6488">
        <v>1.1023328325290589E-2</v>
      </c>
      <c r="N6488">
        <v>-1.1023328325290589E-2</v>
      </c>
    </row>
    <row r="6489" spans="1:14" x14ac:dyDescent="0.45">
      <c r="A6489">
        <v>6465</v>
      </c>
      <c r="B6489">
        <v>5.4452702425065013E-3</v>
      </c>
      <c r="C6489">
        <v>-5.4452702425065013E-3</v>
      </c>
      <c r="L6489">
        <v>6465</v>
      </c>
      <c r="M6489">
        <v>1.406389019853635E-2</v>
      </c>
      <c r="N6489">
        <v>-1.406389019853635E-2</v>
      </c>
    </row>
    <row r="6490" spans="1:14" x14ac:dyDescent="0.45">
      <c r="A6490">
        <v>6466</v>
      </c>
      <c r="B6490">
        <v>-2.1430750881472945E-3</v>
      </c>
      <c r="C6490">
        <v>2.1430750881472945E-3</v>
      </c>
      <c r="L6490">
        <v>6466</v>
      </c>
      <c r="M6490">
        <v>2.0060553892993264E-2</v>
      </c>
      <c r="N6490">
        <v>-2.0060553892993264E-2</v>
      </c>
    </row>
    <row r="6491" spans="1:14" x14ac:dyDescent="0.45">
      <c r="A6491">
        <v>6467</v>
      </c>
      <c r="B6491">
        <v>2.645432482575618E-3</v>
      </c>
      <c r="C6491">
        <v>-2.645432482575618E-3</v>
      </c>
      <c r="L6491">
        <v>6467</v>
      </c>
      <c r="M6491">
        <v>1.6027586408340903E-2</v>
      </c>
      <c r="N6491">
        <v>-1.6027586408340903E-2</v>
      </c>
    </row>
    <row r="6492" spans="1:14" x14ac:dyDescent="0.45">
      <c r="A6492">
        <v>6468</v>
      </c>
      <c r="B6492">
        <v>1.1803780295433646E-2</v>
      </c>
      <c r="C6492">
        <v>-1.1803780295433646E-2</v>
      </c>
      <c r="L6492">
        <v>6468</v>
      </c>
      <c r="M6492">
        <v>8.5739868162870592E-3</v>
      </c>
      <c r="N6492">
        <v>-8.5739868162870592E-3</v>
      </c>
    </row>
    <row r="6493" spans="1:14" x14ac:dyDescent="0.45">
      <c r="A6493">
        <v>6469</v>
      </c>
      <c r="B6493">
        <v>9.2656096158701354E-3</v>
      </c>
      <c r="C6493">
        <v>-9.2656096158701354E-3</v>
      </c>
      <c r="L6493">
        <v>6469</v>
      </c>
      <c r="M6493">
        <v>1.0009807700875334E-2</v>
      </c>
      <c r="N6493">
        <v>-1.0009807700875334E-2</v>
      </c>
    </row>
    <row r="6494" spans="1:14" x14ac:dyDescent="0.45">
      <c r="A6494">
        <v>6470</v>
      </c>
      <c r="B6494">
        <v>-1.0440733506043298E-3</v>
      </c>
      <c r="C6494">
        <v>1.0440733506043298E-3</v>
      </c>
      <c r="L6494">
        <v>6470</v>
      </c>
      <c r="M6494">
        <v>1.8308007813275223E-2</v>
      </c>
      <c r="N6494">
        <v>-1.8308007813275223E-2</v>
      </c>
    </row>
    <row r="6495" spans="1:14" x14ac:dyDescent="0.45">
      <c r="A6495">
        <v>6471</v>
      </c>
      <c r="B6495">
        <v>2.2348963634238748E-2</v>
      </c>
      <c r="C6495">
        <v>-2.2348963634238748E-2</v>
      </c>
      <c r="L6495">
        <v>6471</v>
      </c>
      <c r="M6495">
        <v>-7.7996394654538444E-4</v>
      </c>
      <c r="N6495">
        <v>7.7996394654538444E-4</v>
      </c>
    </row>
    <row r="6496" spans="1:14" x14ac:dyDescent="0.45">
      <c r="A6496">
        <v>6472</v>
      </c>
      <c r="B6496">
        <v>1.5702619792907491E-2</v>
      </c>
      <c r="C6496">
        <v>-1.5702619792907491E-2</v>
      </c>
      <c r="L6496">
        <v>6472</v>
      </c>
      <c r="M6496">
        <v>4.2876391755308826E-3</v>
      </c>
      <c r="N6496">
        <v>-4.2876391755308826E-3</v>
      </c>
    </row>
    <row r="6497" spans="1:14" x14ac:dyDescent="0.45">
      <c r="A6497">
        <v>6473</v>
      </c>
      <c r="B6497">
        <v>1.6984788486707619E-2</v>
      </c>
      <c r="C6497">
        <v>-1.6984788486707619E-2</v>
      </c>
      <c r="L6497">
        <v>6473</v>
      </c>
      <c r="M6497">
        <v>3.1896584990810245E-3</v>
      </c>
      <c r="N6497">
        <v>-3.1896584990810245E-3</v>
      </c>
    </row>
    <row r="6498" spans="1:14" x14ac:dyDescent="0.45">
      <c r="A6498">
        <v>6474</v>
      </c>
      <c r="B6498">
        <v>8.9254424113925524E-3</v>
      </c>
      <c r="C6498">
        <v>-8.9254424113925524E-3</v>
      </c>
      <c r="L6498">
        <v>6474</v>
      </c>
      <c r="M6498">
        <v>8.9540570504427798E-3</v>
      </c>
      <c r="N6498">
        <v>-8.9540570504427798E-3</v>
      </c>
    </row>
    <row r="6499" spans="1:14" x14ac:dyDescent="0.45">
      <c r="A6499">
        <v>6475</v>
      </c>
      <c r="B6499">
        <v>1.769128960369952E-2</v>
      </c>
      <c r="C6499">
        <v>-1.769128960369952E-2</v>
      </c>
      <c r="L6499">
        <v>6475</v>
      </c>
      <c r="M6499">
        <v>1.6693775624581448E-3</v>
      </c>
      <c r="N6499">
        <v>-1.6693775624581448E-3</v>
      </c>
    </row>
    <row r="6500" spans="1:14" x14ac:dyDescent="0.45">
      <c r="A6500">
        <v>6476</v>
      </c>
      <c r="B6500">
        <v>1.4525117931254317E-2</v>
      </c>
      <c r="C6500">
        <v>-1.4525117931254317E-2</v>
      </c>
      <c r="L6500">
        <v>6476</v>
      </c>
      <c r="M6500">
        <v>3.9497989673924648E-3</v>
      </c>
      <c r="N6500">
        <v>-3.9497989673924648E-3</v>
      </c>
    </row>
    <row r="6501" spans="1:14" x14ac:dyDescent="0.45">
      <c r="A6501">
        <v>6477</v>
      </c>
      <c r="B6501">
        <v>3.7182675120818447E-3</v>
      </c>
      <c r="C6501">
        <v>-3.7182675120818447E-3</v>
      </c>
      <c r="L6501">
        <v>6477</v>
      </c>
      <c r="M6501">
        <v>1.1952388897671237E-2</v>
      </c>
      <c r="N6501">
        <v>-1.1952388897671237E-2</v>
      </c>
    </row>
    <row r="6502" spans="1:14" x14ac:dyDescent="0.45">
      <c r="A6502">
        <v>6478</v>
      </c>
      <c r="B6502">
        <v>8.9516091194292886E-3</v>
      </c>
      <c r="C6502">
        <v>-8.9516091194292886E-3</v>
      </c>
      <c r="L6502">
        <v>6478</v>
      </c>
      <c r="M6502">
        <v>7.6238112308977587E-3</v>
      </c>
      <c r="N6502">
        <v>-7.6238112308977587E-3</v>
      </c>
    </row>
    <row r="6503" spans="1:14" x14ac:dyDescent="0.45">
      <c r="A6503">
        <v>6479</v>
      </c>
      <c r="B6503">
        <v>1.3923283646409362E-2</v>
      </c>
      <c r="C6503">
        <v>-1.3923283646409362E-2</v>
      </c>
      <c r="L6503">
        <v>6479</v>
      </c>
      <c r="M6503">
        <v>3.3163485771329311E-3</v>
      </c>
      <c r="N6503">
        <v>-3.3163485771329311E-3</v>
      </c>
    </row>
    <row r="6504" spans="1:14" x14ac:dyDescent="0.45">
      <c r="A6504">
        <v>6480</v>
      </c>
      <c r="B6504">
        <v>1.4603618055364529E-2</v>
      </c>
      <c r="C6504">
        <v>-1.4603618055364529E-2</v>
      </c>
      <c r="L6504">
        <v>6480</v>
      </c>
      <c r="M6504">
        <v>2.7462432258993511E-3</v>
      </c>
      <c r="N6504">
        <v>-2.7462432258993511E-3</v>
      </c>
    </row>
    <row r="6505" spans="1:14" x14ac:dyDescent="0.45">
      <c r="A6505">
        <v>6481</v>
      </c>
      <c r="B6505">
        <v>1.8057623516213844E-2</v>
      </c>
      <c r="C6505">
        <v>-1.8057623516213844E-2</v>
      </c>
      <c r="L6505">
        <v>6481</v>
      </c>
      <c r="M6505">
        <v>-1.0428353026854971E-4</v>
      </c>
      <c r="N6505">
        <v>1.0428353026854971E-4</v>
      </c>
    </row>
    <row r="6506" spans="1:14" x14ac:dyDescent="0.45">
      <c r="A6506">
        <v>6482</v>
      </c>
      <c r="B6506">
        <v>2.4206799904847094E-2</v>
      </c>
      <c r="C6506">
        <v>-2.4206799904847094E-2</v>
      </c>
      <c r="L6506">
        <v>6482</v>
      </c>
      <c r="M6506">
        <v>-5.383036782431328E-3</v>
      </c>
      <c r="N6506">
        <v>5.383036782431328E-3</v>
      </c>
    </row>
    <row r="6507" spans="1:14" x14ac:dyDescent="0.45">
      <c r="A6507">
        <v>6483</v>
      </c>
      <c r="B6507">
        <v>2.4128299780736877E-2</v>
      </c>
      <c r="C6507">
        <v>-2.4128299780736877E-2</v>
      </c>
      <c r="L6507">
        <v>6483</v>
      </c>
      <c r="M6507">
        <v>-5.5308418734918855E-3</v>
      </c>
      <c r="N6507">
        <v>5.5308418734918855E-3</v>
      </c>
    </row>
    <row r="6508" spans="1:14" x14ac:dyDescent="0.45">
      <c r="A6508">
        <v>6484</v>
      </c>
      <c r="B6508">
        <v>3.5089338477879463E-3</v>
      </c>
      <c r="C6508">
        <v>-3.5089338477879463E-3</v>
      </c>
      <c r="L6508">
        <v>6484</v>
      </c>
      <c r="M6508">
        <v>1.108667336431654E-2</v>
      </c>
      <c r="N6508">
        <v>-1.108667336431654E-2</v>
      </c>
    </row>
    <row r="6509" spans="1:14" x14ac:dyDescent="0.45">
      <c r="A6509">
        <v>6485</v>
      </c>
      <c r="B6509">
        <v>1.1620613339176486E-2</v>
      </c>
      <c r="C6509">
        <v>-1.1620613339176486E-2</v>
      </c>
      <c r="L6509">
        <v>6485</v>
      </c>
      <c r="M6509">
        <v>4.41432925358279E-3</v>
      </c>
      <c r="N6509">
        <v>-4.41432925358279E-3</v>
      </c>
    </row>
    <row r="6510" spans="1:14" x14ac:dyDescent="0.45">
      <c r="A6510">
        <v>6486</v>
      </c>
      <c r="B6510">
        <v>1.3609283149968515E-2</v>
      </c>
      <c r="C6510">
        <v>-1.3609283149968515E-2</v>
      </c>
      <c r="L6510">
        <v>6486</v>
      </c>
      <c r="M6510">
        <v>2.3239429657263286E-3</v>
      </c>
      <c r="N6510">
        <v>-2.3239429657263286E-3</v>
      </c>
    </row>
    <row r="6511" spans="1:14" x14ac:dyDescent="0.45">
      <c r="A6511">
        <v>6487</v>
      </c>
      <c r="B6511">
        <v>9.1086093676497129E-3</v>
      </c>
      <c r="C6511">
        <v>-9.1086093676497129E-3</v>
      </c>
      <c r="L6511">
        <v>6487</v>
      </c>
      <c r="M6511">
        <v>5.4278498779980425E-3</v>
      </c>
      <c r="N6511">
        <v>-5.4278498779980425E-3</v>
      </c>
    </row>
    <row r="6512" spans="1:14" x14ac:dyDescent="0.45">
      <c r="A6512">
        <v>6488</v>
      </c>
      <c r="B6512">
        <v>1.101877905433153E-2</v>
      </c>
      <c r="C6512">
        <v>-1.101877905433153E-2</v>
      </c>
      <c r="L6512">
        <v>6488</v>
      </c>
      <c r="M6512">
        <v>3.2107735120896763E-3</v>
      </c>
      <c r="N6512">
        <v>-3.2107735120896763E-3</v>
      </c>
    </row>
    <row r="6513" spans="1:14" x14ac:dyDescent="0.45">
      <c r="A6513">
        <v>6489</v>
      </c>
      <c r="B6513">
        <v>1.243178128831534E-2</v>
      </c>
      <c r="C6513">
        <v>-1.243178128831534E-2</v>
      </c>
      <c r="L6513">
        <v>6489</v>
      </c>
      <c r="M6513">
        <v>1.6693775624581448E-3</v>
      </c>
      <c r="N6513">
        <v>-1.6693775624581448E-3</v>
      </c>
    </row>
    <row r="6514" spans="1:14" x14ac:dyDescent="0.45">
      <c r="A6514">
        <v>6490</v>
      </c>
      <c r="B6514">
        <v>1.4996118675915587E-2</v>
      </c>
      <c r="C6514">
        <v>-1.4996118675915587E-2</v>
      </c>
      <c r="L6514">
        <v>6490</v>
      </c>
      <c r="M6514">
        <v>-5.4769880345022313E-4</v>
      </c>
      <c r="N6514">
        <v>5.4769880345022313E-4</v>
      </c>
    </row>
    <row r="6515" spans="1:14" x14ac:dyDescent="0.45">
      <c r="A6515">
        <v>6491</v>
      </c>
      <c r="B6515">
        <v>1.4446617807144107E-2</v>
      </c>
      <c r="C6515">
        <v>-1.4446617807144107E-2</v>
      </c>
      <c r="L6515">
        <v>6491</v>
      </c>
      <c r="M6515">
        <v>-1.2539854327719979E-4</v>
      </c>
      <c r="N6515">
        <v>1.2539854327719979E-4</v>
      </c>
    </row>
    <row r="6516" spans="1:14" x14ac:dyDescent="0.45">
      <c r="A6516">
        <v>6492</v>
      </c>
      <c r="B6516">
        <v>7.8264406738495877E-3</v>
      </c>
      <c r="C6516">
        <v>-7.8264406738495877E-3</v>
      </c>
      <c r="L6516">
        <v>6492</v>
      </c>
      <c r="M6516">
        <v>3.9075689413751629E-3</v>
      </c>
      <c r="N6516">
        <v>-3.9075689413751629E-3</v>
      </c>
    </row>
    <row r="6517" spans="1:14" x14ac:dyDescent="0.45">
      <c r="A6517">
        <v>6493</v>
      </c>
      <c r="B6517">
        <v>7.0676061407842087E-3</v>
      </c>
      <c r="C6517">
        <v>-7.0676061407842087E-3</v>
      </c>
      <c r="L6517">
        <v>6493</v>
      </c>
      <c r="M6517">
        <v>4.1187190714616732E-3</v>
      </c>
      <c r="N6517">
        <v>-4.1187190714616732E-3</v>
      </c>
    </row>
    <row r="6518" spans="1:14" x14ac:dyDescent="0.45">
      <c r="A6518">
        <v>6494</v>
      </c>
      <c r="B6518">
        <v>-1.7244077595594976E-3</v>
      </c>
      <c r="C6518">
        <v>1.7244077595594976E-3</v>
      </c>
      <c r="L6518">
        <v>6494</v>
      </c>
      <c r="M6518">
        <v>1.0833293208212729E-2</v>
      </c>
      <c r="N6518">
        <v>-1.0833293208212729E-2</v>
      </c>
    </row>
    <row r="6519" spans="1:14" x14ac:dyDescent="0.45">
      <c r="A6519">
        <v>6495</v>
      </c>
      <c r="B6519">
        <v>7.617107009555691E-3</v>
      </c>
      <c r="C6519">
        <v>-7.617107009555691E-3</v>
      </c>
      <c r="L6519">
        <v>6495</v>
      </c>
      <c r="M6519">
        <v>2.4295180307695851E-3</v>
      </c>
      <c r="N6519">
        <v>-2.4295180307695851E-3</v>
      </c>
    </row>
    <row r="6520" spans="1:14" x14ac:dyDescent="0.45">
      <c r="A6520">
        <v>6496</v>
      </c>
      <c r="B6520">
        <v>3.2996001834940487E-3</v>
      </c>
      <c r="C6520">
        <v>-3.2996001834940487E-3</v>
      </c>
      <c r="L6520">
        <v>6496</v>
      </c>
      <c r="M6520">
        <v>5.5334249430412982E-3</v>
      </c>
      <c r="N6520">
        <v>-5.5334249430412982E-3</v>
      </c>
    </row>
    <row r="6521" spans="1:14" x14ac:dyDescent="0.45">
      <c r="A6521">
        <v>6497</v>
      </c>
      <c r="B6521">
        <v>-1.0935088988491002E-2</v>
      </c>
      <c r="C6521">
        <v>1.0935088988491002E-2</v>
      </c>
      <c r="L6521">
        <v>6497</v>
      </c>
      <c r="M6521">
        <v>1.6977761993730203E-2</v>
      </c>
      <c r="N6521">
        <v>-1.6977761993730203E-2</v>
      </c>
    </row>
    <row r="6522" spans="1:14" x14ac:dyDescent="0.45">
      <c r="A6522">
        <v>6498</v>
      </c>
      <c r="B6522">
        <v>-8.5015851410744376E-3</v>
      </c>
      <c r="C6522">
        <v>8.5015851410744376E-3</v>
      </c>
      <c r="L6522">
        <v>6498</v>
      </c>
      <c r="M6522">
        <v>1.4760685627821835E-2</v>
      </c>
      <c r="N6522">
        <v>-1.4760685627821835E-2</v>
      </c>
    </row>
    <row r="6523" spans="1:14" x14ac:dyDescent="0.45">
      <c r="A6523">
        <v>6499</v>
      </c>
      <c r="B6523">
        <v>1.4655951471438004E-2</v>
      </c>
      <c r="C6523">
        <v>-1.4655951471438004E-2</v>
      </c>
      <c r="L6523">
        <v>6499</v>
      </c>
      <c r="M6523">
        <v>-4.0316759498776568E-3</v>
      </c>
      <c r="N6523">
        <v>4.0316759498776568E-3</v>
      </c>
    </row>
    <row r="6524" spans="1:14" x14ac:dyDescent="0.45">
      <c r="A6524">
        <v>6500</v>
      </c>
      <c r="B6524">
        <v>-7.4549168196049505E-3</v>
      </c>
      <c r="C6524">
        <v>7.4549168196049505E-3</v>
      </c>
      <c r="L6524">
        <v>6500</v>
      </c>
      <c r="M6524">
        <v>1.3240404691198956E-2</v>
      </c>
      <c r="N6524">
        <v>-1.3240404691198956E-2</v>
      </c>
    </row>
    <row r="6525" spans="1:14" x14ac:dyDescent="0.45">
      <c r="A6525">
        <v>6501</v>
      </c>
      <c r="B6525">
        <v>-1.559276301903023E-2</v>
      </c>
      <c r="C6525">
        <v>1.559276301903023E-2</v>
      </c>
      <c r="L6525">
        <v>6501</v>
      </c>
      <c r="M6525">
        <v>1.9511563554768338E-2</v>
      </c>
      <c r="N6525">
        <v>-1.9511563554768338E-2</v>
      </c>
    </row>
    <row r="6526" spans="1:14" x14ac:dyDescent="0.45">
      <c r="A6526">
        <v>6502</v>
      </c>
      <c r="B6526">
        <v>9.7627770685681427E-3</v>
      </c>
      <c r="C6526">
        <v>-9.7627770685681427E-3</v>
      </c>
      <c r="L6526">
        <v>6502</v>
      </c>
      <c r="M6526">
        <v>-1.43452934981357E-3</v>
      </c>
      <c r="N6526">
        <v>1.43452934981357E-3</v>
      </c>
    </row>
    <row r="6527" spans="1:14" x14ac:dyDescent="0.45">
      <c r="A6527">
        <v>6503</v>
      </c>
      <c r="B6527">
        <v>-8.6324186812581274E-3</v>
      </c>
      <c r="C6527">
        <v>8.6324186812581274E-3</v>
      </c>
      <c r="L6527">
        <v>6503</v>
      </c>
      <c r="M6527">
        <v>1.3303749730224908E-2</v>
      </c>
      <c r="N6527">
        <v>-1.3303749730224908E-2</v>
      </c>
    </row>
    <row r="6528" spans="1:14" x14ac:dyDescent="0.45">
      <c r="A6528">
        <v>6504</v>
      </c>
      <c r="B6528">
        <v>4.4509353371104867E-3</v>
      </c>
      <c r="C6528">
        <v>-4.4509353371104867E-3</v>
      </c>
      <c r="L6528">
        <v>6504</v>
      </c>
      <c r="M6528">
        <v>2.7040131998820492E-3</v>
      </c>
      <c r="N6528">
        <v>-2.7040131998820492E-3</v>
      </c>
    </row>
    <row r="6529" spans="1:14" x14ac:dyDescent="0.45">
      <c r="A6529">
        <v>6505</v>
      </c>
      <c r="B6529">
        <v>-3.1635767015800453E-3</v>
      </c>
      <c r="C6529">
        <v>3.1635767015800453E-3</v>
      </c>
      <c r="L6529">
        <v>6505</v>
      </c>
      <c r="M6529">
        <v>7.1381659316987834E-3</v>
      </c>
      <c r="N6529">
        <v>-7.1381659316987834E-3</v>
      </c>
    </row>
    <row r="6530" spans="1:14" x14ac:dyDescent="0.45">
      <c r="A6530">
        <v>6506</v>
      </c>
      <c r="B6530">
        <v>1.0726180301210732E-4</v>
      </c>
      <c r="C6530">
        <v>-1.0726180301210732E-4</v>
      </c>
      <c r="L6530">
        <v>6506</v>
      </c>
      <c r="M6530">
        <v>4.2031791234962779E-3</v>
      </c>
      <c r="N6530">
        <v>-4.2031791234962779E-3</v>
      </c>
    </row>
    <row r="6531" spans="1:14" x14ac:dyDescent="0.45">
      <c r="A6531">
        <v>6507</v>
      </c>
      <c r="B6531">
        <v>5.0266029139187061E-3</v>
      </c>
      <c r="C6531">
        <v>-5.0266029139187061E-3</v>
      </c>
      <c r="L6531">
        <v>6507</v>
      </c>
      <c r="M6531">
        <v>-1.2539854327719979E-4</v>
      </c>
      <c r="N6531">
        <v>1.2539854327719979E-4</v>
      </c>
    </row>
    <row r="6532" spans="1:14" x14ac:dyDescent="0.45">
      <c r="A6532">
        <v>6508</v>
      </c>
      <c r="B6532">
        <v>2.5930990665021438E-3</v>
      </c>
      <c r="C6532">
        <v>-2.5930990665021438E-3</v>
      </c>
      <c r="L6532">
        <v>6508</v>
      </c>
      <c r="M6532">
        <v>6.5585693804289056E-4</v>
      </c>
      <c r="N6532">
        <v>-6.5585693804289056E-4</v>
      </c>
    </row>
    <row r="6533" spans="1:14" x14ac:dyDescent="0.45">
      <c r="A6533">
        <v>6509</v>
      </c>
      <c r="B6533">
        <v>-2.666409248882038E-3</v>
      </c>
      <c r="C6533">
        <v>2.666409248882038E-3</v>
      </c>
      <c r="L6533">
        <v>6509</v>
      </c>
      <c r="M6533">
        <v>4.3087541885395344E-3</v>
      </c>
      <c r="N6533">
        <v>-4.3087541885395344E-3</v>
      </c>
    </row>
    <row r="6534" spans="1:14" x14ac:dyDescent="0.45">
      <c r="A6534">
        <v>6510</v>
      </c>
      <c r="B6534">
        <v>1.0861778806111107E-2</v>
      </c>
      <c r="C6534">
        <v>-1.0861778806111107E-2</v>
      </c>
      <c r="L6534">
        <v>6510</v>
      </c>
      <c r="M6534">
        <v>-7.2833879532099273E-3</v>
      </c>
      <c r="N6534">
        <v>7.2833879532099273E-3</v>
      </c>
    </row>
    <row r="6535" spans="1:14" x14ac:dyDescent="0.45">
      <c r="A6535">
        <v>6511</v>
      </c>
      <c r="B6535">
        <v>5.5209583963663957E-4</v>
      </c>
      <c r="C6535">
        <v>-5.5209583963663957E-4</v>
      </c>
      <c r="L6535">
        <v>6511</v>
      </c>
      <c r="M6535">
        <v>3.1801672990447363E-4</v>
      </c>
      <c r="N6535">
        <v>-3.1801672990447363E-4</v>
      </c>
    </row>
    <row r="6536" spans="1:14" x14ac:dyDescent="0.45">
      <c r="A6536">
        <v>6512</v>
      </c>
      <c r="B6536">
        <v>-2.7367781635561979E-2</v>
      </c>
      <c r="C6536">
        <v>2.7367781635561979E-2</v>
      </c>
      <c r="L6536">
        <v>6512</v>
      </c>
      <c r="M6536">
        <v>2.2467665375979492E-2</v>
      </c>
      <c r="N6536">
        <v>-2.2467665375979492E-2</v>
      </c>
    </row>
    <row r="6537" spans="1:14" x14ac:dyDescent="0.45">
      <c r="A6537">
        <v>6513</v>
      </c>
      <c r="B6537">
        <v>-1.1749068907880161E-3</v>
      </c>
      <c r="C6537">
        <v>1.1749068907880161E-3</v>
      </c>
      <c r="L6537">
        <v>6513</v>
      </c>
      <c r="M6537">
        <v>1.2259622892764705E-3</v>
      </c>
      <c r="N6537">
        <v>-1.2259622892764705E-3</v>
      </c>
    </row>
    <row r="6538" spans="1:14" x14ac:dyDescent="0.45">
      <c r="A6538">
        <v>6514</v>
      </c>
      <c r="B6538">
        <v>5.6546039068003989E-3</v>
      </c>
      <c r="C6538">
        <v>-5.6546039068003989E-3</v>
      </c>
      <c r="L6538">
        <v>6514</v>
      </c>
      <c r="M6538">
        <v>-4.3272861319987718E-3</v>
      </c>
      <c r="N6538">
        <v>4.3272861319987718E-3</v>
      </c>
    </row>
    <row r="6539" spans="1:14" x14ac:dyDescent="0.45">
      <c r="A6539">
        <v>6515</v>
      </c>
      <c r="B6539">
        <v>-1.2452758054621762E-2</v>
      </c>
      <c r="C6539">
        <v>1.2452758054621762E-2</v>
      </c>
      <c r="L6539">
        <v>6515</v>
      </c>
      <c r="M6539">
        <v>1.0030922713883986E-2</v>
      </c>
      <c r="N6539">
        <v>-1.0030922713883986E-2</v>
      </c>
    </row>
    <row r="6540" spans="1:14" x14ac:dyDescent="0.45">
      <c r="A6540">
        <v>6516</v>
      </c>
      <c r="B6540">
        <v>-1.7244077595594976E-3</v>
      </c>
      <c r="C6540">
        <v>1.7244077595594976E-3</v>
      </c>
      <c r="L6540">
        <v>6516</v>
      </c>
      <c r="M6540">
        <v>7.6143200308614704E-4</v>
      </c>
      <c r="N6540">
        <v>-7.6143200308614704E-4</v>
      </c>
    </row>
    <row r="6541" spans="1:14" x14ac:dyDescent="0.45">
      <c r="A6541">
        <v>6517</v>
      </c>
      <c r="B6541">
        <v>-5.2045799284455487E-3</v>
      </c>
      <c r="C6541">
        <v>5.2045799284455487E-3</v>
      </c>
      <c r="L6541">
        <v>6517</v>
      </c>
      <c r="M6541">
        <v>3.1685434860723736E-3</v>
      </c>
      <c r="N6541">
        <v>-3.1685434860723736E-3</v>
      </c>
    </row>
    <row r="6542" spans="1:14" x14ac:dyDescent="0.45">
      <c r="A6542">
        <v>6518</v>
      </c>
      <c r="B6542">
        <v>1.0492632923346477E-3</v>
      </c>
      <c r="C6542">
        <v>-1.0492632923346477E-3</v>
      </c>
      <c r="L6542">
        <v>6518</v>
      </c>
      <c r="M6542">
        <v>-2.7436601563499375E-3</v>
      </c>
      <c r="N6542">
        <v>2.7436601563499375E-3</v>
      </c>
    </row>
    <row r="6543" spans="1:14" x14ac:dyDescent="0.45">
      <c r="A6543">
        <v>6519</v>
      </c>
      <c r="B6543">
        <v>3.0902665192001511E-3</v>
      </c>
      <c r="C6543">
        <v>-3.0902665192001511E-3</v>
      </c>
      <c r="L6543">
        <v>6519</v>
      </c>
      <c r="M6543">
        <v>-6.7977426540109511E-3</v>
      </c>
      <c r="N6543">
        <v>6.7977426540109511E-3</v>
      </c>
    </row>
    <row r="6544" spans="1:14" x14ac:dyDescent="0.45">
      <c r="A6544">
        <v>6520</v>
      </c>
      <c r="B6544">
        <v>1.0416944769486574E-2</v>
      </c>
      <c r="C6544">
        <v>-1.0416944769486574E-2</v>
      </c>
      <c r="L6544">
        <v>6520</v>
      </c>
      <c r="M6544">
        <v>-1.2815521361476519E-2</v>
      </c>
      <c r="N6544">
        <v>1.2815521361476519E-2</v>
      </c>
    </row>
    <row r="6545" spans="1:14" x14ac:dyDescent="0.45">
      <c r="A6545">
        <v>6521</v>
      </c>
      <c r="B6545">
        <v>-3.4514104899841542E-3</v>
      </c>
      <c r="C6545">
        <v>3.4514104899841542E-3</v>
      </c>
      <c r="L6545">
        <v>6521</v>
      </c>
      <c r="M6545">
        <v>-2.2791298701596132E-3</v>
      </c>
      <c r="N6545">
        <v>2.2791298701596132E-3</v>
      </c>
    </row>
    <row r="6546" spans="1:14" x14ac:dyDescent="0.45">
      <c r="A6546">
        <v>6522</v>
      </c>
      <c r="B6546">
        <v>-2.3442775430051396E-2</v>
      </c>
      <c r="C6546">
        <v>2.3442775430051396E-2</v>
      </c>
      <c r="L6546">
        <v>6522</v>
      </c>
      <c r="M6546">
        <v>1.3641589938363327E-2</v>
      </c>
      <c r="N6546">
        <v>-1.3641589938363327E-2</v>
      </c>
    </row>
    <row r="6547" spans="1:14" x14ac:dyDescent="0.45">
      <c r="A6547">
        <v>6523</v>
      </c>
      <c r="B6547">
        <v>-4.7074124757475432E-3</v>
      </c>
      <c r="C6547">
        <v>4.7074124757475432E-3</v>
      </c>
      <c r="L6547">
        <v>6523</v>
      </c>
      <c r="M6547">
        <v>-2.9336952734277987E-3</v>
      </c>
      <c r="N6547">
        <v>2.9336952734277987E-3</v>
      </c>
    </row>
    <row r="6548" spans="1:14" x14ac:dyDescent="0.45">
      <c r="A6548">
        <v>6524</v>
      </c>
      <c r="B6548">
        <v>-3.1897434096167833E-3</v>
      </c>
      <c r="C6548">
        <v>3.1897434096167833E-3</v>
      </c>
      <c r="L6548">
        <v>6524</v>
      </c>
      <c r="M6548">
        <v>-4.3484011450074236E-3</v>
      </c>
      <c r="N6548">
        <v>4.3484011450074236E-3</v>
      </c>
    </row>
    <row r="6549" spans="1:14" x14ac:dyDescent="0.45">
      <c r="A6549">
        <v>6525</v>
      </c>
      <c r="B6549">
        <v>-1.0097754331315411E-2</v>
      </c>
      <c r="C6549">
        <v>1.0097754331315411E-2</v>
      </c>
      <c r="L6549">
        <v>6525</v>
      </c>
      <c r="M6549">
        <v>-4.0938491242595125E-5</v>
      </c>
      <c r="N6549">
        <v>4.0938491242595125E-5</v>
      </c>
    </row>
    <row r="6550" spans="1:14" x14ac:dyDescent="0.45">
      <c r="A6550">
        <v>6526</v>
      </c>
      <c r="B6550">
        <v>-2.1169083801105566E-3</v>
      </c>
      <c r="C6550">
        <v>2.1169083801105566E-3</v>
      </c>
      <c r="L6550">
        <v>6526</v>
      </c>
      <c r="M6550">
        <v>-6.8188576670196047E-3</v>
      </c>
      <c r="N6550">
        <v>6.8188576670196047E-3</v>
      </c>
    </row>
    <row r="6551" spans="1:14" x14ac:dyDescent="0.45">
      <c r="A6551">
        <v>6527</v>
      </c>
      <c r="B6551">
        <v>-5.5709138409598697E-3</v>
      </c>
      <c r="C6551">
        <v>5.5709138409598697E-3</v>
      </c>
      <c r="L6551">
        <v>6527</v>
      </c>
      <c r="M6551">
        <v>-4.6228963141198886E-3</v>
      </c>
      <c r="N6551">
        <v>4.6228963141198886E-3</v>
      </c>
    </row>
    <row r="6552" spans="1:14" x14ac:dyDescent="0.45">
      <c r="A6552">
        <v>6528</v>
      </c>
      <c r="B6552">
        <v>-7.7689173160457974E-3</v>
      </c>
      <c r="C6552">
        <v>7.7689173160457974E-3</v>
      </c>
      <c r="L6552">
        <v>6528</v>
      </c>
      <c r="M6552">
        <v>-5.0029665482756074E-3</v>
      </c>
      <c r="N6552">
        <v>5.0029665482756074E-3</v>
      </c>
    </row>
    <row r="6553" spans="1:14" x14ac:dyDescent="0.45">
      <c r="A6553">
        <v>6529</v>
      </c>
      <c r="B6553">
        <v>-1.3813426872532097E-2</v>
      </c>
      <c r="C6553">
        <v>1.3813426872532097E-2</v>
      </c>
      <c r="L6553">
        <v>6529</v>
      </c>
      <c r="M6553">
        <v>-1.6245644668914294E-3</v>
      </c>
      <c r="N6553">
        <v>1.6245644668914294E-3</v>
      </c>
    </row>
    <row r="6554" spans="1:14" x14ac:dyDescent="0.45">
      <c r="A6554">
        <v>6530</v>
      </c>
      <c r="B6554">
        <v>-1.3761093456458621E-2</v>
      </c>
      <c r="C6554">
        <v>1.3761093456458621E-2</v>
      </c>
      <c r="L6554">
        <v>6530</v>
      </c>
      <c r="M6554">
        <v>-3.0181553254624042E-3</v>
      </c>
      <c r="N6554">
        <v>3.0181553254624042E-3</v>
      </c>
    </row>
    <row r="6555" spans="1:14" x14ac:dyDescent="0.45">
      <c r="A6555">
        <v>6531</v>
      </c>
      <c r="B6555">
        <v>-1.7293599041418146E-2</v>
      </c>
      <c r="C6555">
        <v>1.7293599041418146E-2</v>
      </c>
      <c r="L6555">
        <v>6531</v>
      </c>
      <c r="M6555">
        <v>-3.1543366035506008E-4</v>
      </c>
      <c r="N6555">
        <v>3.1543366035506008E-4</v>
      </c>
    </row>
    <row r="6556" spans="1:14" x14ac:dyDescent="0.45">
      <c r="A6556">
        <v>6532</v>
      </c>
      <c r="B6556">
        <v>-2.4309088765514034E-3</v>
      </c>
      <c r="C6556">
        <v>2.4309088765514034E-3</v>
      </c>
      <c r="L6556">
        <v>6532</v>
      </c>
      <c r="M6556">
        <v>-1.3132246556606286E-2</v>
      </c>
      <c r="N6556">
        <v>1.3132246556606286E-2</v>
      </c>
    </row>
    <row r="6557" spans="1:14" x14ac:dyDescent="0.45">
      <c r="A6557">
        <v>6533</v>
      </c>
      <c r="B6557">
        <v>-5.0475796802251262E-3</v>
      </c>
      <c r="C6557">
        <v>5.0475796802251262E-3</v>
      </c>
      <c r="L6557">
        <v>6533</v>
      </c>
      <c r="M6557">
        <v>-1.2224300997234289E-2</v>
      </c>
      <c r="N6557">
        <v>1.2224300997234289E-2</v>
      </c>
    </row>
    <row r="6558" spans="1:14" x14ac:dyDescent="0.45">
      <c r="A6558">
        <v>6534</v>
      </c>
      <c r="B6558">
        <v>-1.2531258178731972E-2</v>
      </c>
      <c r="C6558">
        <v>1.2531258178731972E-2</v>
      </c>
      <c r="L6558">
        <v>6534</v>
      </c>
      <c r="M6558">
        <v>-6.5654775109157898E-3</v>
      </c>
      <c r="N6558">
        <v>6.5654775109157898E-3</v>
      </c>
    </row>
    <row r="6559" spans="1:14" x14ac:dyDescent="0.45">
      <c r="A6559">
        <v>6535</v>
      </c>
      <c r="B6559">
        <v>-1.0830422156344053E-2</v>
      </c>
      <c r="C6559">
        <v>1.0830422156344053E-2</v>
      </c>
      <c r="L6559">
        <v>6535</v>
      </c>
      <c r="M6559">
        <v>-1.0598444995568154E-2</v>
      </c>
      <c r="N6559">
        <v>1.0598444995568154E-2</v>
      </c>
    </row>
    <row r="6560" spans="1:14" x14ac:dyDescent="0.45">
      <c r="A6560">
        <v>6536</v>
      </c>
      <c r="B6560">
        <v>-1.3656426624311673E-2</v>
      </c>
      <c r="C6560">
        <v>1.3656426624311673E-2</v>
      </c>
      <c r="L6560">
        <v>6536</v>
      </c>
      <c r="M6560">
        <v>-1.0366179852472991E-2</v>
      </c>
      <c r="N6560">
        <v>1.0366179852472991E-2</v>
      </c>
    </row>
    <row r="6561" spans="1:14" x14ac:dyDescent="0.45">
      <c r="A6561">
        <v>6537</v>
      </c>
      <c r="B6561">
        <v>-1.9727102888834711E-2</v>
      </c>
      <c r="C6561">
        <v>1.9727102888834711E-2</v>
      </c>
      <c r="L6561">
        <v>6537</v>
      </c>
      <c r="M6561">
        <v>-8.0224134085127158E-3</v>
      </c>
      <c r="N6561">
        <v>8.0224134085127158E-3</v>
      </c>
    </row>
    <row r="6562" spans="1:14" x14ac:dyDescent="0.45">
      <c r="A6562">
        <v>6538</v>
      </c>
      <c r="B6562">
        <v>-1.7136598793197726E-2</v>
      </c>
      <c r="C6562">
        <v>1.7136598793197726E-2</v>
      </c>
      <c r="L6562">
        <v>6538</v>
      </c>
      <c r="M6562">
        <v>-1.1358585463879592E-2</v>
      </c>
      <c r="N6562">
        <v>1.1358585463879592E-2</v>
      </c>
    </row>
    <row r="6563" spans="1:14" x14ac:dyDescent="0.45">
      <c r="A6563">
        <v>6539</v>
      </c>
      <c r="B6563">
        <v>-1.7293599041418146E-2</v>
      </c>
      <c r="C6563">
        <v>1.7293599041418146E-2</v>
      </c>
      <c r="L6563">
        <v>6539</v>
      </c>
      <c r="M6563">
        <v>-1.2899981413511123E-2</v>
      </c>
      <c r="N6563">
        <v>1.2899981413511123E-2</v>
      </c>
    </row>
    <row r="6564" spans="1:14" x14ac:dyDescent="0.45">
      <c r="A6564">
        <v>6540</v>
      </c>
      <c r="B6564">
        <v>-2.8523881753895163E-4</v>
      </c>
      <c r="C6564">
        <v>2.8523881753895163E-4</v>
      </c>
      <c r="L6564">
        <v>6540</v>
      </c>
      <c r="M6564">
        <v>-2.9116311404155177E-2</v>
      </c>
      <c r="N6564">
        <v>2.9116311404155177E-2</v>
      </c>
    </row>
    <row r="6565" spans="1:14" x14ac:dyDescent="0.45">
      <c r="A6565">
        <v>6541</v>
      </c>
      <c r="B6565">
        <v>-6.6699155785028344E-3</v>
      </c>
      <c r="C6565">
        <v>6.6699155785028344E-3</v>
      </c>
      <c r="L6565">
        <v>6541</v>
      </c>
      <c r="M6565">
        <v>-2.4133168334113515E-2</v>
      </c>
      <c r="N6565">
        <v>2.4133168334113515E-2</v>
      </c>
    </row>
    <row r="6566" spans="1:14" x14ac:dyDescent="0.45">
      <c r="A6566">
        <v>6542</v>
      </c>
      <c r="B6566">
        <v>-1.020242116346236E-2</v>
      </c>
      <c r="C6566">
        <v>1.020242116346236E-2</v>
      </c>
      <c r="L6566">
        <v>6542</v>
      </c>
      <c r="M6566">
        <v>-2.3753098099957796E-2</v>
      </c>
      <c r="N6566">
        <v>2.3753098099957796E-2</v>
      </c>
    </row>
    <row r="6567" spans="1:14" x14ac:dyDescent="0.45">
      <c r="A6567">
        <v>6543</v>
      </c>
      <c r="B6567">
        <v>-1.7947766742336578E-2</v>
      </c>
      <c r="C6567">
        <v>1.7947766742336578E-2</v>
      </c>
      <c r="L6567">
        <v>6543</v>
      </c>
      <c r="M6567">
        <v>-2.3267452800758821E-2</v>
      </c>
      <c r="N6567">
        <v>2.3267452800758821E-2</v>
      </c>
    </row>
    <row r="6568" spans="1:14" x14ac:dyDescent="0.45">
      <c r="A6568">
        <v>6544</v>
      </c>
      <c r="B6568">
        <v>-2.6556613686423126E-2</v>
      </c>
      <c r="C6568">
        <v>2.6556613686423126E-2</v>
      </c>
      <c r="L6568">
        <v>6544</v>
      </c>
      <c r="M6568">
        <v>-1.8833300068942089E-2</v>
      </c>
      <c r="N6568">
        <v>1.8833300068942089E-2</v>
      </c>
    </row>
    <row r="6569" spans="1:14" x14ac:dyDescent="0.45">
      <c r="A6569">
        <v>6545</v>
      </c>
      <c r="B6569">
        <v>3.6609819514260539E-2</v>
      </c>
      <c r="C6569">
        <v>-3.6609819514260539E-2</v>
      </c>
      <c r="L6569">
        <v>6545</v>
      </c>
      <c r="M6569">
        <v>4.3878288566751723E-2</v>
      </c>
      <c r="N6569">
        <v>-4.3878288566751723E-2</v>
      </c>
    </row>
    <row r="6570" spans="1:14" x14ac:dyDescent="0.45">
      <c r="A6570">
        <v>6546</v>
      </c>
      <c r="B6570">
        <v>3.2684813308749949E-2</v>
      </c>
      <c r="C6570">
        <v>0.96731518669125005</v>
      </c>
      <c r="L6570">
        <v>6546</v>
      </c>
      <c r="M6570">
        <v>4.5630834646469762E-2</v>
      </c>
      <c r="N6570">
        <v>0.95436916535353022</v>
      </c>
    </row>
    <row r="6571" spans="1:14" x14ac:dyDescent="0.45">
      <c r="A6571">
        <v>6547</v>
      </c>
      <c r="B6571">
        <v>4.6108334531596143E-2</v>
      </c>
      <c r="C6571">
        <v>-4.6108334531596143E-2</v>
      </c>
      <c r="L6571">
        <v>6547</v>
      </c>
      <c r="M6571">
        <v>3.2053881281907101E-2</v>
      </c>
      <c r="N6571">
        <v>-3.2053881281907101E-2</v>
      </c>
    </row>
    <row r="6572" spans="1:14" x14ac:dyDescent="0.45">
      <c r="A6572">
        <v>6548</v>
      </c>
      <c r="B6572">
        <v>4.6684002108404364E-2</v>
      </c>
      <c r="C6572">
        <v>-4.6684002108404364E-2</v>
      </c>
      <c r="L6572">
        <v>6548</v>
      </c>
      <c r="M6572">
        <v>2.8168718888315292E-2</v>
      </c>
      <c r="N6572">
        <v>-2.8168718888315292E-2</v>
      </c>
    </row>
    <row r="6573" spans="1:14" x14ac:dyDescent="0.45">
      <c r="A6573">
        <v>6549</v>
      </c>
      <c r="B6573">
        <v>3.9985324850999635E-2</v>
      </c>
      <c r="C6573">
        <v>-3.9985324850999635E-2</v>
      </c>
      <c r="L6573">
        <v>6549</v>
      </c>
      <c r="M6573">
        <v>3.2180571359959005E-2</v>
      </c>
      <c r="N6573">
        <v>-3.2180571359959005E-2</v>
      </c>
    </row>
    <row r="6574" spans="1:14" x14ac:dyDescent="0.45">
      <c r="A6574">
        <v>6550</v>
      </c>
      <c r="B6574">
        <v>4.6553168568220678E-2</v>
      </c>
      <c r="C6574">
        <v>-4.6553168568220678E-2</v>
      </c>
      <c r="L6574">
        <v>6550</v>
      </c>
      <c r="M6574">
        <v>2.2805505584117911E-2</v>
      </c>
      <c r="N6574">
        <v>-2.2805505584117911E-2</v>
      </c>
    </row>
    <row r="6575" spans="1:14" x14ac:dyDescent="0.45">
      <c r="A6575">
        <v>6551</v>
      </c>
      <c r="B6575">
        <v>2.8262639650541363E-2</v>
      </c>
      <c r="C6575">
        <v>-2.8262639650541363E-2</v>
      </c>
      <c r="L6575">
        <v>6551</v>
      </c>
      <c r="M6575">
        <v>3.5875698636472948E-2</v>
      </c>
      <c r="N6575">
        <v>-3.5875698636472948E-2</v>
      </c>
    </row>
    <row r="6576" spans="1:14" x14ac:dyDescent="0.45">
      <c r="A6576">
        <v>6552</v>
      </c>
      <c r="B6576">
        <v>3.4385649331137871E-2</v>
      </c>
      <c r="C6576">
        <v>-3.4385649331137871E-2</v>
      </c>
      <c r="L6576">
        <v>6552</v>
      </c>
      <c r="M6576">
        <v>2.960453977290357E-2</v>
      </c>
      <c r="N6576">
        <v>-2.960453977290357E-2</v>
      </c>
    </row>
    <row r="6577" spans="1:14" x14ac:dyDescent="0.45">
      <c r="A6577">
        <v>6553</v>
      </c>
      <c r="B6577">
        <v>4.5480333538714453E-2</v>
      </c>
      <c r="C6577">
        <v>-4.5480333538714453E-2</v>
      </c>
      <c r="L6577">
        <v>6553</v>
      </c>
      <c r="M6577">
        <v>2.0482854153166287E-2</v>
      </c>
      <c r="N6577">
        <v>-2.0482854153166287E-2</v>
      </c>
    </row>
    <row r="6578" spans="1:14" x14ac:dyDescent="0.45">
      <c r="A6578">
        <v>6554</v>
      </c>
      <c r="B6578">
        <v>3.5615484608864517E-2</v>
      </c>
      <c r="C6578">
        <v>-3.5615484608864517E-2</v>
      </c>
      <c r="L6578">
        <v>6554</v>
      </c>
      <c r="M6578">
        <v>2.810537384928934E-2</v>
      </c>
      <c r="N6578">
        <v>-2.810537384928934E-2</v>
      </c>
    </row>
    <row r="6579" spans="1:14" x14ac:dyDescent="0.45">
      <c r="A6579">
        <v>6555</v>
      </c>
      <c r="B6579">
        <v>2.5279634934353319E-2</v>
      </c>
      <c r="C6579">
        <v>-2.5279634934353319E-2</v>
      </c>
      <c r="L6579">
        <v>6555</v>
      </c>
      <c r="M6579">
        <v>3.4651027881971184E-2</v>
      </c>
      <c r="N6579">
        <v>-3.4651027881971184E-2</v>
      </c>
    </row>
    <row r="6580" spans="1:14" x14ac:dyDescent="0.45">
      <c r="A6580">
        <v>6556</v>
      </c>
      <c r="B6580">
        <v>2.6378636671896279E-2</v>
      </c>
      <c r="C6580">
        <v>-2.6378636671896279E-2</v>
      </c>
      <c r="L6580">
        <v>6556</v>
      </c>
      <c r="M6580">
        <v>3.2455066529071472E-2</v>
      </c>
      <c r="N6580">
        <v>-3.2455066529071472E-2</v>
      </c>
    </row>
    <row r="6581" spans="1:14" x14ac:dyDescent="0.45">
      <c r="A6581">
        <v>6557</v>
      </c>
      <c r="B6581">
        <v>1.6670787990266771E-2</v>
      </c>
      <c r="C6581">
        <v>-1.6670787990266771E-2</v>
      </c>
      <c r="L6581">
        <v>6557</v>
      </c>
      <c r="M6581">
        <v>3.8325040145476476E-2</v>
      </c>
      <c r="N6581">
        <v>-3.8325040145476476E-2</v>
      </c>
    </row>
    <row r="6582" spans="1:14" x14ac:dyDescent="0.45">
      <c r="A6582">
        <v>6558</v>
      </c>
      <c r="B6582">
        <v>4.1293660252836498E-2</v>
      </c>
      <c r="C6582">
        <v>-4.1293660252836498E-2</v>
      </c>
      <c r="L6582">
        <v>6558</v>
      </c>
      <c r="M6582">
        <v>1.6513231707539877E-2</v>
      </c>
      <c r="N6582">
        <v>-1.6513231707539877E-2</v>
      </c>
    </row>
    <row r="6583" spans="1:14" x14ac:dyDescent="0.45">
      <c r="A6583">
        <v>6559</v>
      </c>
      <c r="B6583">
        <v>2.9544808344341485E-2</v>
      </c>
      <c r="C6583">
        <v>-2.9544808344341485E-2</v>
      </c>
      <c r="L6583">
        <v>6559</v>
      </c>
      <c r="M6583">
        <v>2.5719377379311768E-2</v>
      </c>
      <c r="N6583">
        <v>-2.5719377379311768E-2</v>
      </c>
    </row>
    <row r="6584" spans="1:14" x14ac:dyDescent="0.45">
      <c r="A6584">
        <v>6560</v>
      </c>
      <c r="B6584">
        <v>2.5907635927235009E-2</v>
      </c>
      <c r="C6584">
        <v>-2.5907635927235009E-2</v>
      </c>
      <c r="L6584">
        <v>6560</v>
      </c>
      <c r="M6584">
        <v>2.6796243042752972E-2</v>
      </c>
      <c r="N6584">
        <v>-2.6796243042752972E-2</v>
      </c>
    </row>
    <row r="6585" spans="1:14" x14ac:dyDescent="0.45">
      <c r="A6585">
        <v>6561</v>
      </c>
      <c r="B6585">
        <v>2.5881469219198275E-2</v>
      </c>
      <c r="C6585">
        <v>-2.5881469219198275E-2</v>
      </c>
      <c r="L6585">
        <v>6561</v>
      </c>
      <c r="M6585">
        <v>2.6521747873640505E-2</v>
      </c>
      <c r="N6585">
        <v>-2.6521747873640505E-2</v>
      </c>
    </row>
    <row r="6586" spans="1:14" x14ac:dyDescent="0.45">
      <c r="A6586">
        <v>6562</v>
      </c>
      <c r="B6586">
        <v>2.8341139774651573E-2</v>
      </c>
      <c r="C6586">
        <v>-2.8341139774651573E-2</v>
      </c>
      <c r="L6586">
        <v>6562</v>
      </c>
      <c r="M6586">
        <v>2.35023010134034E-2</v>
      </c>
      <c r="N6586">
        <v>-2.35023010134034E-2</v>
      </c>
    </row>
    <row r="6587" spans="1:14" x14ac:dyDescent="0.45">
      <c r="A6587">
        <v>6563</v>
      </c>
      <c r="B6587">
        <v>1.3792450106225675E-2</v>
      </c>
      <c r="C6587">
        <v>-1.3792450106225675E-2</v>
      </c>
      <c r="L6587">
        <v>6563</v>
      </c>
      <c r="M6587">
        <v>3.4629912868962533E-2</v>
      </c>
      <c r="N6587">
        <v>-3.4629912868962533E-2</v>
      </c>
    </row>
    <row r="6588" spans="1:14" x14ac:dyDescent="0.45">
      <c r="A6588">
        <v>6564</v>
      </c>
      <c r="B6588">
        <v>1.5414786004503384E-2</v>
      </c>
      <c r="C6588">
        <v>-1.5414786004503384E-2</v>
      </c>
      <c r="L6588">
        <v>6564</v>
      </c>
      <c r="M6588">
        <v>3.1758271099785983E-2</v>
      </c>
      <c r="N6588">
        <v>-3.1758271099785983E-2</v>
      </c>
    </row>
    <row r="6589" spans="1:14" x14ac:dyDescent="0.45">
      <c r="A6589">
        <v>6565</v>
      </c>
      <c r="B6589">
        <v>3.3338981009668381E-2</v>
      </c>
      <c r="C6589">
        <v>-3.3338981009668381E-2</v>
      </c>
      <c r="L6589">
        <v>6565</v>
      </c>
      <c r="M6589">
        <v>1.615427648639281E-2</v>
      </c>
      <c r="N6589">
        <v>-1.615427648639281E-2</v>
      </c>
    </row>
    <row r="6590" spans="1:14" x14ac:dyDescent="0.45">
      <c r="A6590">
        <v>6566</v>
      </c>
      <c r="B6590">
        <v>2.648330350404323E-2</v>
      </c>
      <c r="C6590">
        <v>-2.648330350404323E-2</v>
      </c>
      <c r="L6590">
        <v>6566</v>
      </c>
      <c r="M6590">
        <v>2.1665294881650751E-2</v>
      </c>
      <c r="N6590">
        <v>-2.1665294881650751E-2</v>
      </c>
    </row>
    <row r="6591" spans="1:14" x14ac:dyDescent="0.45">
      <c r="A6591">
        <v>6567</v>
      </c>
      <c r="B6591">
        <v>2.5776802387051323E-2</v>
      </c>
      <c r="C6591">
        <v>-2.5776802387051323E-2</v>
      </c>
      <c r="L6591">
        <v>6567</v>
      </c>
      <c r="M6591">
        <v>2.0187243971045172E-2</v>
      </c>
      <c r="N6591">
        <v>-2.0187243971045172E-2</v>
      </c>
    </row>
    <row r="6592" spans="1:14" x14ac:dyDescent="0.45">
      <c r="A6592">
        <v>6568</v>
      </c>
      <c r="B6592">
        <v>2.5593635430794161E-2</v>
      </c>
      <c r="C6592">
        <v>-2.5593635430794161E-2</v>
      </c>
      <c r="L6592">
        <v>6568</v>
      </c>
      <c r="M6592">
        <v>1.8878113164508801E-2</v>
      </c>
      <c r="N6592">
        <v>-1.8878113164508801E-2</v>
      </c>
    </row>
    <row r="6593" spans="1:14" x14ac:dyDescent="0.45">
      <c r="A6593">
        <v>6569</v>
      </c>
      <c r="B6593">
        <v>1.0652445141817209E-2</v>
      </c>
      <c r="C6593">
        <v>-1.0652445141817209E-2</v>
      </c>
      <c r="L6593">
        <v>6569</v>
      </c>
      <c r="M6593">
        <v>2.8717709226540225E-2</v>
      </c>
      <c r="N6593">
        <v>-2.8717709226540225E-2</v>
      </c>
    </row>
    <row r="6594" spans="1:14" x14ac:dyDescent="0.45">
      <c r="A6594">
        <v>6570</v>
      </c>
      <c r="B6594">
        <v>3.1062477410472245E-2</v>
      </c>
      <c r="C6594">
        <v>-3.1062477410472245E-2</v>
      </c>
      <c r="L6594">
        <v>6570</v>
      </c>
      <c r="M6594">
        <v>1.1910158871653934E-2</v>
      </c>
      <c r="N6594">
        <v>-1.1910158871653934E-2</v>
      </c>
    </row>
    <row r="6595" spans="1:14" x14ac:dyDescent="0.45">
      <c r="A6595">
        <v>6571</v>
      </c>
      <c r="B6595">
        <v>2.598613605134522E-2</v>
      </c>
      <c r="C6595">
        <v>-2.598613605134522E-2</v>
      </c>
      <c r="L6595">
        <v>6571</v>
      </c>
      <c r="M6595">
        <v>1.5879781317280343E-2</v>
      </c>
      <c r="N6595">
        <v>-1.5879781317280343E-2</v>
      </c>
    </row>
    <row r="6596" spans="1:14" x14ac:dyDescent="0.45">
      <c r="A6596">
        <v>6572</v>
      </c>
      <c r="B6596">
        <v>2.2270463510128534E-2</v>
      </c>
      <c r="C6596">
        <v>-2.2270463510128534E-2</v>
      </c>
      <c r="L6596">
        <v>6572</v>
      </c>
      <c r="M6596">
        <v>1.8856998151500153E-2</v>
      </c>
      <c r="N6596">
        <v>-1.8856998151500153E-2</v>
      </c>
    </row>
    <row r="6597" spans="1:14" x14ac:dyDescent="0.45">
      <c r="A6597">
        <v>6573</v>
      </c>
      <c r="B6597">
        <v>1.3766283398188937E-2</v>
      </c>
      <c r="C6597">
        <v>-1.3766283398188937E-2</v>
      </c>
      <c r="L6597">
        <v>6573</v>
      </c>
      <c r="M6597">
        <v>2.4304671507732141E-2</v>
      </c>
      <c r="N6597">
        <v>-2.4304671507732141E-2</v>
      </c>
    </row>
    <row r="6598" spans="1:14" x14ac:dyDescent="0.45">
      <c r="A6598">
        <v>6574</v>
      </c>
      <c r="B6598">
        <v>3.0905477162251824E-2</v>
      </c>
      <c r="C6598">
        <v>-3.0905477162251824E-2</v>
      </c>
      <c r="L6598">
        <v>6574</v>
      </c>
      <c r="M6598">
        <v>9.9464626618493805E-3</v>
      </c>
      <c r="N6598">
        <v>-9.9464626618493805E-3</v>
      </c>
    </row>
    <row r="6599" spans="1:14" x14ac:dyDescent="0.45">
      <c r="A6599">
        <v>6575</v>
      </c>
      <c r="B6599">
        <v>2.9963475672929278E-2</v>
      </c>
      <c r="C6599">
        <v>-2.9963475672929278E-2</v>
      </c>
      <c r="L6599">
        <v>6575</v>
      </c>
      <c r="M6599">
        <v>1.0157612791935892E-2</v>
      </c>
      <c r="N6599">
        <v>-1.0157612791935892E-2</v>
      </c>
    </row>
    <row r="6600" spans="1:14" x14ac:dyDescent="0.45">
      <c r="A6600">
        <v>6576</v>
      </c>
      <c r="B6600">
        <v>1.0469278185560048E-2</v>
      </c>
      <c r="C6600">
        <v>-1.0469278185560048E-2</v>
      </c>
      <c r="L6600">
        <v>6576</v>
      </c>
      <c r="M6600">
        <v>2.5381537171173349E-2</v>
      </c>
      <c r="N6600">
        <v>-2.5381537171173349E-2</v>
      </c>
    </row>
    <row r="6601" spans="1:14" x14ac:dyDescent="0.45">
      <c r="A6601">
        <v>6577</v>
      </c>
      <c r="B6601">
        <v>1.8136123640324055E-2</v>
      </c>
      <c r="C6601">
        <v>-1.8136123640324055E-2</v>
      </c>
      <c r="L6601">
        <v>6577</v>
      </c>
      <c r="M6601">
        <v>1.9194838359638571E-2</v>
      </c>
      <c r="N6601">
        <v>-1.9194838359638571E-2</v>
      </c>
    </row>
    <row r="6602" spans="1:14" x14ac:dyDescent="0.45">
      <c r="A6602">
        <v>6578</v>
      </c>
      <c r="B6602">
        <v>1.86594578010588E-2</v>
      </c>
      <c r="C6602">
        <v>-1.86594578010588E-2</v>
      </c>
      <c r="L6602">
        <v>6578</v>
      </c>
      <c r="M6602">
        <v>1.7822362514076248E-2</v>
      </c>
      <c r="N6602">
        <v>-1.7822362514076248E-2</v>
      </c>
    </row>
    <row r="6603" spans="1:14" x14ac:dyDescent="0.45">
      <c r="A6603">
        <v>6579</v>
      </c>
      <c r="B6603">
        <v>2.7817805613916828E-2</v>
      </c>
      <c r="C6603">
        <v>-2.7817805613916828E-2</v>
      </c>
      <c r="L6603">
        <v>6579</v>
      </c>
      <c r="M6603">
        <v>1.011538276591859E-2</v>
      </c>
      <c r="N6603">
        <v>-1.011538276591859E-2</v>
      </c>
    </row>
    <row r="6604" spans="1:14" x14ac:dyDescent="0.45">
      <c r="A6604">
        <v>6580</v>
      </c>
      <c r="B6604">
        <v>2.4808634189692043E-2</v>
      </c>
      <c r="C6604">
        <v>-2.4808634189692043E-2</v>
      </c>
      <c r="L6604">
        <v>6580</v>
      </c>
      <c r="M6604">
        <v>1.2543609261913469E-2</v>
      </c>
      <c r="N6604">
        <v>-1.2543609261913469E-2</v>
      </c>
    </row>
    <row r="6605" spans="1:14" x14ac:dyDescent="0.45">
      <c r="A6605">
        <v>6581</v>
      </c>
      <c r="B6605">
        <v>1.7560456063515834E-2</v>
      </c>
      <c r="C6605">
        <v>-1.7560456063515834E-2</v>
      </c>
      <c r="L6605">
        <v>6581</v>
      </c>
      <c r="M6605">
        <v>1.7526752331955133E-2</v>
      </c>
      <c r="N6605">
        <v>-1.7526752331955133E-2</v>
      </c>
    </row>
    <row r="6606" spans="1:14" x14ac:dyDescent="0.45">
      <c r="A6606">
        <v>6582</v>
      </c>
      <c r="B6606">
        <v>1.3399949485674616E-2</v>
      </c>
      <c r="C6606">
        <v>-1.3399949485674616E-2</v>
      </c>
      <c r="L6606">
        <v>6582</v>
      </c>
      <c r="M6606">
        <v>2.0461739140157635E-2</v>
      </c>
      <c r="N6606">
        <v>-2.0461739140157635E-2</v>
      </c>
    </row>
    <row r="6607" spans="1:14" x14ac:dyDescent="0.45">
      <c r="A6607">
        <v>6583</v>
      </c>
      <c r="B6607">
        <v>2.7189804621035131E-2</v>
      </c>
      <c r="C6607">
        <v>-2.7189804621035131E-2</v>
      </c>
      <c r="L6607">
        <v>6583</v>
      </c>
      <c r="M6607">
        <v>8.5739868162870592E-3</v>
      </c>
      <c r="N6607">
        <v>-8.5739868162870592E-3</v>
      </c>
    </row>
    <row r="6608" spans="1:14" x14ac:dyDescent="0.45">
      <c r="A6608">
        <v>6584</v>
      </c>
      <c r="B6608">
        <v>1.9156625253756804E-2</v>
      </c>
      <c r="C6608">
        <v>-1.9156625253756804E-2</v>
      </c>
      <c r="L6608">
        <v>6584</v>
      </c>
      <c r="M6608">
        <v>1.4169465263579605E-2</v>
      </c>
      <c r="N6608">
        <v>-1.4169465263579605E-2</v>
      </c>
    </row>
    <row r="6609" spans="1:14" x14ac:dyDescent="0.45">
      <c r="A6609">
        <v>6585</v>
      </c>
      <c r="B6609">
        <v>3.6136006799348955E-3</v>
      </c>
      <c r="C6609">
        <v>-3.6136006799348955E-3</v>
      </c>
      <c r="L6609">
        <v>6585</v>
      </c>
      <c r="M6609">
        <v>2.4346901533749445E-2</v>
      </c>
      <c r="N6609">
        <v>-2.4346901533749445E-2</v>
      </c>
    </row>
    <row r="6610" spans="1:14" x14ac:dyDescent="0.45">
      <c r="A6610">
        <v>6586</v>
      </c>
      <c r="B6610">
        <v>8.1666078783271725E-3</v>
      </c>
      <c r="C6610">
        <v>-8.1666078783271725E-3</v>
      </c>
      <c r="L6610">
        <v>6586</v>
      </c>
      <c r="M6610">
        <v>2.0229473997062476E-2</v>
      </c>
      <c r="N6610">
        <v>-2.0229473997062476E-2</v>
      </c>
    </row>
    <row r="6611" spans="1:14" x14ac:dyDescent="0.45">
      <c r="A6611">
        <v>6587</v>
      </c>
      <c r="B6611">
        <v>2.2479797174422434E-2</v>
      </c>
      <c r="C6611">
        <v>-2.2479797174422434E-2</v>
      </c>
      <c r="L6611">
        <v>6587</v>
      </c>
      <c r="M6611">
        <v>8.2361466081486406E-3</v>
      </c>
      <c r="N6611">
        <v>-8.2361466081486406E-3</v>
      </c>
    </row>
    <row r="6612" spans="1:14" x14ac:dyDescent="0.45">
      <c r="A6612">
        <v>6588</v>
      </c>
      <c r="B6612">
        <v>2.2427463758348958E-2</v>
      </c>
      <c r="C6612">
        <v>-2.2427463758348958E-2</v>
      </c>
      <c r="L6612">
        <v>6588</v>
      </c>
      <c r="M6612">
        <v>8.1728015691226886E-3</v>
      </c>
      <c r="N6612">
        <v>-8.1728015691226886E-3</v>
      </c>
    </row>
    <row r="6613" spans="1:14" x14ac:dyDescent="0.45">
      <c r="A6613">
        <v>6589</v>
      </c>
      <c r="B6613">
        <v>2.1119128356512099E-2</v>
      </c>
      <c r="C6613">
        <v>-2.1119128356512099E-2</v>
      </c>
      <c r="L6613">
        <v>6589</v>
      </c>
      <c r="M6613">
        <v>8.9540570504427798E-3</v>
      </c>
      <c r="N6613">
        <v>-8.9540570504427798E-3</v>
      </c>
    </row>
    <row r="6614" spans="1:14" x14ac:dyDescent="0.45">
      <c r="A6614">
        <v>6590</v>
      </c>
      <c r="B6614">
        <v>7.9049407979597999E-3</v>
      </c>
      <c r="C6614">
        <v>-7.9049407979597999E-3</v>
      </c>
      <c r="L6614">
        <v>6590</v>
      </c>
      <c r="M6614">
        <v>1.9511563554768338E-2</v>
      </c>
      <c r="N6614">
        <v>-1.9511563554768338E-2</v>
      </c>
    </row>
    <row r="6615" spans="1:14" x14ac:dyDescent="0.45">
      <c r="A6615">
        <v>6591</v>
      </c>
      <c r="B6615">
        <v>1.2771948492792923E-2</v>
      </c>
      <c r="C6615">
        <v>-1.2771948492792923E-2</v>
      </c>
      <c r="L6615">
        <v>6591</v>
      </c>
      <c r="M6615">
        <v>1.5563056122150577E-2</v>
      </c>
      <c r="N6615">
        <v>-1.5563056122150577E-2</v>
      </c>
    </row>
    <row r="6616" spans="1:14" x14ac:dyDescent="0.45">
      <c r="A6616">
        <v>6592</v>
      </c>
      <c r="B6616">
        <v>9.4226098640905597E-3</v>
      </c>
      <c r="C6616">
        <v>-9.4226098640905597E-3</v>
      </c>
      <c r="L6616">
        <v>6592</v>
      </c>
      <c r="M6616">
        <v>1.7864592540093548E-2</v>
      </c>
      <c r="N6616">
        <v>-1.7864592540093548E-2</v>
      </c>
    </row>
    <row r="6617" spans="1:14" x14ac:dyDescent="0.45">
      <c r="A6617">
        <v>6593</v>
      </c>
      <c r="B6617">
        <v>1.6068953705421815E-2</v>
      </c>
      <c r="C6617">
        <v>-1.6068953705421815E-2</v>
      </c>
      <c r="L6617">
        <v>6593</v>
      </c>
      <c r="M6617">
        <v>1.2057963962714493E-2</v>
      </c>
      <c r="N6617">
        <v>-1.2057963962714493E-2</v>
      </c>
    </row>
    <row r="6618" spans="1:14" x14ac:dyDescent="0.45">
      <c r="A6618">
        <v>6594</v>
      </c>
      <c r="B6618">
        <v>1.659228786615656E-2</v>
      </c>
      <c r="C6618">
        <v>-1.659228786615656E-2</v>
      </c>
      <c r="L6618">
        <v>6594</v>
      </c>
      <c r="M6618">
        <v>1.1614548689532819E-2</v>
      </c>
      <c r="N6618">
        <v>-1.1614548689532819E-2</v>
      </c>
    </row>
    <row r="6619" spans="1:14" x14ac:dyDescent="0.45">
      <c r="A6619">
        <v>6595</v>
      </c>
      <c r="B6619">
        <v>1.5231619048246223E-2</v>
      </c>
      <c r="C6619">
        <v>-1.5231619048246223E-2</v>
      </c>
      <c r="L6619">
        <v>6595</v>
      </c>
      <c r="M6619">
        <v>1.0263187856979147E-2</v>
      </c>
      <c r="N6619">
        <v>-1.0263187856979147E-2</v>
      </c>
    </row>
    <row r="6620" spans="1:14" x14ac:dyDescent="0.45">
      <c r="A6620">
        <v>6596</v>
      </c>
      <c r="B6620">
        <v>-2.1430750881472945E-3</v>
      </c>
      <c r="C6620">
        <v>2.1430750881472945E-3</v>
      </c>
      <c r="L6620">
        <v>6596</v>
      </c>
      <c r="M6620">
        <v>2.413575140366293E-2</v>
      </c>
      <c r="N6620">
        <v>-2.413575140366293E-2</v>
      </c>
    </row>
    <row r="6621" spans="1:14" x14ac:dyDescent="0.45">
      <c r="A6621">
        <v>6597</v>
      </c>
      <c r="B6621">
        <v>1.5754953208980967E-2</v>
      </c>
      <c r="C6621">
        <v>-1.5754953208980967E-2</v>
      </c>
      <c r="L6621">
        <v>6597</v>
      </c>
      <c r="M6621">
        <v>8.637331855313013E-3</v>
      </c>
      <c r="N6621">
        <v>-8.637331855313013E-3</v>
      </c>
    </row>
    <row r="6622" spans="1:14" x14ac:dyDescent="0.45">
      <c r="A6622">
        <v>6598</v>
      </c>
      <c r="B6622">
        <v>8.0096076301067499E-3</v>
      </c>
      <c r="C6622">
        <v>-8.0096076301067499E-3</v>
      </c>
      <c r="L6622">
        <v>6598</v>
      </c>
      <c r="M6622">
        <v>1.4633995549769928E-2</v>
      </c>
      <c r="N6622">
        <v>-1.4633995549769928E-2</v>
      </c>
    </row>
    <row r="6623" spans="1:14" x14ac:dyDescent="0.45">
      <c r="A6623">
        <v>6599</v>
      </c>
      <c r="B6623">
        <v>1.2457947996352078E-2</v>
      </c>
      <c r="C6623">
        <v>-1.2457947996352078E-2</v>
      </c>
      <c r="L6623">
        <v>6599</v>
      </c>
      <c r="M6623">
        <v>1.0474337987065659E-2</v>
      </c>
      <c r="N6623">
        <v>-1.0474337987065659E-2</v>
      </c>
    </row>
    <row r="6624" spans="1:14" x14ac:dyDescent="0.45">
      <c r="A6624">
        <v>6600</v>
      </c>
      <c r="B6624">
        <v>1.0966445638258056E-2</v>
      </c>
      <c r="C6624">
        <v>-1.0966445638258056E-2</v>
      </c>
      <c r="L6624">
        <v>6600</v>
      </c>
      <c r="M6624">
        <v>1.0432107961048357E-2</v>
      </c>
      <c r="N6624">
        <v>-1.0432107961048357E-2</v>
      </c>
    </row>
    <row r="6625" spans="1:14" x14ac:dyDescent="0.45">
      <c r="A6625">
        <v>6601</v>
      </c>
      <c r="B6625">
        <v>6.8582724764903111E-3</v>
      </c>
      <c r="C6625">
        <v>-6.8582724764903111E-3</v>
      </c>
      <c r="L6625">
        <v>6601</v>
      </c>
      <c r="M6625">
        <v>1.3472669834294118E-2</v>
      </c>
      <c r="N6625">
        <v>-1.3472669834294118E-2</v>
      </c>
    </row>
    <row r="6626" spans="1:14" x14ac:dyDescent="0.45">
      <c r="A6626">
        <v>6602</v>
      </c>
      <c r="B6626">
        <v>6.6489388121964135E-3</v>
      </c>
      <c r="C6626">
        <v>-6.6489388121964135E-3</v>
      </c>
      <c r="L6626">
        <v>6602</v>
      </c>
      <c r="M6626">
        <v>1.2543609261913469E-2</v>
      </c>
      <c r="N6626">
        <v>-1.2543609261913469E-2</v>
      </c>
    </row>
    <row r="6627" spans="1:14" x14ac:dyDescent="0.45">
      <c r="A6627">
        <v>6603</v>
      </c>
      <c r="B6627">
        <v>1.8816458049279221E-2</v>
      </c>
      <c r="C6627">
        <v>-1.8816458049279221E-2</v>
      </c>
      <c r="L6627">
        <v>6603</v>
      </c>
      <c r="M6627">
        <v>8.8812208113805361E-4</v>
      </c>
      <c r="N6627">
        <v>-8.8812208113805361E-4</v>
      </c>
    </row>
    <row r="6628" spans="1:14" x14ac:dyDescent="0.45">
      <c r="A6628">
        <v>6604</v>
      </c>
      <c r="B6628">
        <v>1.8240790472471003E-2</v>
      </c>
      <c r="C6628">
        <v>-1.8240790472471003E-2</v>
      </c>
      <c r="L6628">
        <v>6604</v>
      </c>
      <c r="M6628">
        <v>9.3035210715535551E-4</v>
      </c>
      <c r="N6628">
        <v>-9.3035210715535551E-4</v>
      </c>
    </row>
    <row r="6629" spans="1:14" x14ac:dyDescent="0.45">
      <c r="A6629">
        <v>6605</v>
      </c>
      <c r="B6629">
        <v>6.3059596374685171E-4</v>
      </c>
      <c r="C6629">
        <v>-6.3059596374685171E-4</v>
      </c>
      <c r="L6629">
        <v>6605</v>
      </c>
      <c r="M6629">
        <v>1.4486190458709372E-2</v>
      </c>
      <c r="N6629">
        <v>-1.4486190458709372E-2</v>
      </c>
    </row>
    <row r="6630" spans="1:14" x14ac:dyDescent="0.45">
      <c r="A6630">
        <v>6606</v>
      </c>
      <c r="B6630">
        <v>6.465771855939253E-3</v>
      </c>
      <c r="C6630">
        <v>-6.465771855939253E-3</v>
      </c>
      <c r="L6630">
        <v>6606</v>
      </c>
      <c r="M6630">
        <v>9.6508524797282655E-3</v>
      </c>
      <c r="N6630">
        <v>-9.6508524797282655E-3</v>
      </c>
    </row>
    <row r="6631" spans="1:14" x14ac:dyDescent="0.45">
      <c r="A6631">
        <v>6607</v>
      </c>
      <c r="B6631">
        <v>1.3138282405307244E-2</v>
      </c>
      <c r="C6631">
        <v>-1.3138282405307244E-2</v>
      </c>
      <c r="L6631">
        <v>6607</v>
      </c>
      <c r="M6631">
        <v>3.7386488373059535E-3</v>
      </c>
      <c r="N6631">
        <v>-3.7386488373059535E-3</v>
      </c>
    </row>
    <row r="6632" spans="1:14" x14ac:dyDescent="0.45">
      <c r="A6632">
        <v>6608</v>
      </c>
      <c r="B6632">
        <v>1.3897116938372624E-2</v>
      </c>
      <c r="C6632">
        <v>-1.3897116938372624E-2</v>
      </c>
      <c r="L6632">
        <v>6608</v>
      </c>
      <c r="M6632">
        <v>2.471748056786887E-3</v>
      </c>
      <c r="N6632">
        <v>-2.471748056786887E-3</v>
      </c>
    </row>
    <row r="6633" spans="1:14" x14ac:dyDescent="0.45">
      <c r="A6633">
        <v>6609</v>
      </c>
      <c r="B6633">
        <v>3.6659340960083697E-3</v>
      </c>
      <c r="C6633">
        <v>-3.6659340960083697E-3</v>
      </c>
      <c r="L6633">
        <v>6609</v>
      </c>
      <c r="M6633">
        <v>1.0453222974057009E-2</v>
      </c>
      <c r="N6633">
        <v>-1.0453222974057009E-2</v>
      </c>
    </row>
    <row r="6634" spans="1:14" x14ac:dyDescent="0.45">
      <c r="A6634">
        <v>6610</v>
      </c>
      <c r="B6634">
        <v>1.4891451843768638E-2</v>
      </c>
      <c r="C6634">
        <v>-1.4891451843768638E-2</v>
      </c>
      <c r="L6634">
        <v>6610</v>
      </c>
      <c r="M6634">
        <v>1.3948823933456799E-3</v>
      </c>
      <c r="N6634">
        <v>-1.3948823933456799E-3</v>
      </c>
    </row>
    <row r="6635" spans="1:14" x14ac:dyDescent="0.45">
      <c r="A6635">
        <v>6611</v>
      </c>
      <c r="B6635">
        <v>9.8674439007150928E-3</v>
      </c>
      <c r="C6635">
        <v>-9.8674439007150928E-3</v>
      </c>
      <c r="L6635">
        <v>6611</v>
      </c>
      <c r="M6635">
        <v>5.3645048389720897E-3</v>
      </c>
      <c r="N6635">
        <v>-5.3645048389720897E-3</v>
      </c>
    </row>
    <row r="6636" spans="1:14" x14ac:dyDescent="0.45">
      <c r="A6636">
        <v>6612</v>
      </c>
      <c r="B6636">
        <v>-3.425243781947418E-3</v>
      </c>
      <c r="C6636">
        <v>3.425243781947418E-3</v>
      </c>
      <c r="L6636">
        <v>6612</v>
      </c>
      <c r="M6636">
        <v>1.5077410822951602E-2</v>
      </c>
      <c r="N6636">
        <v>-1.5077410822951602E-2</v>
      </c>
    </row>
    <row r="6637" spans="1:14" x14ac:dyDescent="0.45">
      <c r="A6637">
        <v>6613</v>
      </c>
      <c r="B6637">
        <v>3.2211000593838374E-3</v>
      </c>
      <c r="C6637">
        <v>-3.2211000593838374E-3</v>
      </c>
      <c r="L6637">
        <v>6613</v>
      </c>
      <c r="M6637">
        <v>9.6297374667196137E-3</v>
      </c>
      <c r="N6637">
        <v>-9.6297374667196137E-3</v>
      </c>
    </row>
    <row r="6638" spans="1:14" x14ac:dyDescent="0.45">
      <c r="A6638">
        <v>6614</v>
      </c>
      <c r="B6638">
        <v>9.1871094917599233E-3</v>
      </c>
      <c r="C6638">
        <v>-9.1871094917599233E-3</v>
      </c>
      <c r="L6638">
        <v>6614</v>
      </c>
      <c r="M6638">
        <v>4.6888244226952532E-3</v>
      </c>
      <c r="N6638">
        <v>-4.6888244226952532E-3</v>
      </c>
    </row>
    <row r="6639" spans="1:14" x14ac:dyDescent="0.45">
      <c r="A6639">
        <v>6615</v>
      </c>
      <c r="B6639">
        <v>1.0495444893596786E-2</v>
      </c>
      <c r="C6639">
        <v>-1.0495444893596786E-2</v>
      </c>
      <c r="L6639">
        <v>6615</v>
      </c>
      <c r="M6639">
        <v>3.3796936161588848E-3</v>
      </c>
      <c r="N6639">
        <v>-3.3796936161588848E-3</v>
      </c>
    </row>
    <row r="6640" spans="1:14" x14ac:dyDescent="0.45">
      <c r="A6640">
        <v>6616</v>
      </c>
      <c r="B6640">
        <v>2.1744317379143478E-3</v>
      </c>
      <c r="C6640">
        <v>-2.1744317379143478E-3</v>
      </c>
      <c r="L6640">
        <v>6616</v>
      </c>
      <c r="M6640">
        <v>9.4819323756590562E-3</v>
      </c>
      <c r="N6640">
        <v>-9.4819323756590562E-3</v>
      </c>
    </row>
    <row r="6641" spans="1:14" x14ac:dyDescent="0.45">
      <c r="A6641">
        <v>6617</v>
      </c>
      <c r="B6641">
        <v>2.0307960407373246E-2</v>
      </c>
      <c r="C6641">
        <v>-2.0307960407373246E-2</v>
      </c>
      <c r="L6641">
        <v>6617</v>
      </c>
      <c r="M6641">
        <v>-5.4886118474745836E-3</v>
      </c>
      <c r="N6641">
        <v>5.4886118474745836E-3</v>
      </c>
    </row>
    <row r="6642" spans="1:14" x14ac:dyDescent="0.45">
      <c r="A6642">
        <v>6618</v>
      </c>
      <c r="B6642">
        <v>1.1149612594515216E-2</v>
      </c>
      <c r="C6642">
        <v>-1.1149612594515216E-2</v>
      </c>
      <c r="L6642">
        <v>6618</v>
      </c>
      <c r="M6642">
        <v>1.648262549449493E-3</v>
      </c>
      <c r="N6642">
        <v>-1.648262549449493E-3</v>
      </c>
    </row>
    <row r="6643" spans="1:14" x14ac:dyDescent="0.45">
      <c r="A6643">
        <v>6619</v>
      </c>
      <c r="B6643">
        <v>-1.096125569652774E-2</v>
      </c>
      <c r="C6643">
        <v>1.096125569652774E-2</v>
      </c>
      <c r="L6643">
        <v>6619</v>
      </c>
      <c r="M6643">
        <v>1.7526752331955133E-2</v>
      </c>
      <c r="N6643">
        <v>-1.7526752331955133E-2</v>
      </c>
    </row>
    <row r="6644" spans="1:14" x14ac:dyDescent="0.45">
      <c r="A6644">
        <v>6620</v>
      </c>
      <c r="B6644">
        <v>4.581768877294173E-3</v>
      </c>
      <c r="C6644">
        <v>-4.581768877294173E-3</v>
      </c>
      <c r="L6644">
        <v>6620</v>
      </c>
      <c r="M6644">
        <v>3.3796936161588848E-3</v>
      </c>
      <c r="N6644">
        <v>-3.3796936161588848E-3</v>
      </c>
    </row>
    <row r="6645" spans="1:14" x14ac:dyDescent="0.45">
      <c r="A6645">
        <v>6621</v>
      </c>
      <c r="B6645">
        <v>1.6696954698303509E-2</v>
      </c>
      <c r="C6645">
        <v>-1.6696954698303509E-2</v>
      </c>
      <c r="L6645">
        <v>6621</v>
      </c>
      <c r="M6645">
        <v>-6.6499375629503954E-3</v>
      </c>
      <c r="N6645">
        <v>6.6499375629503954E-3</v>
      </c>
    </row>
    <row r="6646" spans="1:14" x14ac:dyDescent="0.45">
      <c r="A6646">
        <v>6622</v>
      </c>
      <c r="B6646">
        <v>-2.3262420444044533E-3</v>
      </c>
      <c r="C6646">
        <v>2.3262420444044533E-3</v>
      </c>
      <c r="L6646">
        <v>6622</v>
      </c>
      <c r="M6646">
        <v>8.5951018292957093E-3</v>
      </c>
      <c r="N6646">
        <v>-8.5951018292957093E-3</v>
      </c>
    </row>
    <row r="6647" spans="1:14" x14ac:dyDescent="0.45">
      <c r="A6647">
        <v>6623</v>
      </c>
      <c r="B6647">
        <v>-8.347396863104331E-4</v>
      </c>
      <c r="C6647">
        <v>8.347396863104331E-4</v>
      </c>
      <c r="L6647">
        <v>6623</v>
      </c>
      <c r="M6647">
        <v>7.3704310747939455E-3</v>
      </c>
      <c r="N6647">
        <v>-7.3704310747939455E-3</v>
      </c>
    </row>
    <row r="6648" spans="1:14" x14ac:dyDescent="0.45">
      <c r="A6648">
        <v>6624</v>
      </c>
      <c r="B6648">
        <v>5.680770614837136E-3</v>
      </c>
      <c r="C6648">
        <v>-5.680770614837136E-3</v>
      </c>
      <c r="L6648">
        <v>6624</v>
      </c>
      <c r="M6648">
        <v>8.0366202910344894E-4</v>
      </c>
      <c r="N6648">
        <v>-8.0366202910344894E-4</v>
      </c>
    </row>
    <row r="6649" spans="1:14" x14ac:dyDescent="0.45">
      <c r="A6649">
        <v>6625</v>
      </c>
      <c r="B6649">
        <v>-4.9738445208316086E-5</v>
      </c>
      <c r="C6649">
        <v>4.9738445208316086E-5</v>
      </c>
      <c r="L6649">
        <v>6625</v>
      </c>
      <c r="M6649">
        <v>5.0055496178250201E-3</v>
      </c>
      <c r="N6649">
        <v>-5.0055496178250201E-3</v>
      </c>
    </row>
    <row r="6650" spans="1:14" x14ac:dyDescent="0.45">
      <c r="A6650">
        <v>6626</v>
      </c>
      <c r="B6650">
        <v>4.1107681326329019E-3</v>
      </c>
      <c r="C6650">
        <v>-4.1107681326329019E-3</v>
      </c>
      <c r="L6650">
        <v>6626</v>
      </c>
      <c r="M6650">
        <v>5.9251189901693771E-4</v>
      </c>
      <c r="N6650">
        <v>-5.9251189901693771E-4</v>
      </c>
    </row>
    <row r="6651" spans="1:14" x14ac:dyDescent="0.45">
      <c r="A6651">
        <v>6627</v>
      </c>
      <c r="B6651">
        <v>-5.8849143374007165E-3</v>
      </c>
      <c r="C6651">
        <v>5.8849143374007165E-3</v>
      </c>
      <c r="L6651">
        <v>6627</v>
      </c>
      <c r="M6651">
        <v>7.8983064000102236E-3</v>
      </c>
      <c r="N6651">
        <v>-7.8983064000102236E-3</v>
      </c>
    </row>
    <row r="6652" spans="1:14" x14ac:dyDescent="0.45">
      <c r="A6652">
        <v>6628</v>
      </c>
      <c r="B6652">
        <v>-1.0964067666778057E-3</v>
      </c>
      <c r="C6652">
        <v>1.0964067666778057E-3</v>
      </c>
      <c r="L6652">
        <v>6628</v>
      </c>
      <c r="M6652">
        <v>3.3374635901415829E-3</v>
      </c>
      <c r="N6652">
        <v>-3.3374635901415829E-3</v>
      </c>
    </row>
    <row r="6653" spans="1:14" x14ac:dyDescent="0.45">
      <c r="A6653">
        <v>6629</v>
      </c>
      <c r="B6653">
        <v>-4.5765789355638551E-3</v>
      </c>
      <c r="C6653">
        <v>4.5765789355638551E-3</v>
      </c>
      <c r="L6653">
        <v>6629</v>
      </c>
      <c r="M6653">
        <v>4.7943994877385088E-3</v>
      </c>
      <c r="N6653">
        <v>-4.7943994877385088E-3</v>
      </c>
    </row>
    <row r="6654" spans="1:14" x14ac:dyDescent="0.45">
      <c r="A6654">
        <v>6630</v>
      </c>
      <c r="B6654">
        <v>2.0959316138041365E-3</v>
      </c>
      <c r="C6654">
        <v>-2.0959316138041365E-3</v>
      </c>
      <c r="L6654">
        <v>6630</v>
      </c>
      <c r="M6654">
        <v>-6.3215885548482693E-4</v>
      </c>
      <c r="N6654">
        <v>6.3215885548482693E-4</v>
      </c>
    </row>
    <row r="6655" spans="1:14" x14ac:dyDescent="0.45">
      <c r="A6655">
        <v>6631</v>
      </c>
      <c r="B6655">
        <v>2.7239326066858301E-3</v>
      </c>
      <c r="C6655">
        <v>-2.7239326066858301E-3</v>
      </c>
      <c r="L6655">
        <v>6631</v>
      </c>
      <c r="M6655">
        <v>-1.3289542847703126E-3</v>
      </c>
      <c r="N6655">
        <v>1.3289542847703126E-3</v>
      </c>
    </row>
    <row r="6656" spans="1:14" x14ac:dyDescent="0.45">
      <c r="A6656">
        <v>6632</v>
      </c>
      <c r="B6656">
        <v>7.983440922070012E-3</v>
      </c>
      <c r="C6656">
        <v>-7.983440922070012E-3</v>
      </c>
      <c r="L6656">
        <v>6632</v>
      </c>
      <c r="M6656">
        <v>-5.6786469645524447E-3</v>
      </c>
      <c r="N6656">
        <v>5.6786469645524447E-3</v>
      </c>
    </row>
    <row r="6657" spans="1:14" x14ac:dyDescent="0.45">
      <c r="A6657">
        <v>6633</v>
      </c>
      <c r="B6657">
        <v>3.4827671397512092E-3</v>
      </c>
      <c r="C6657">
        <v>-3.4827671397512092E-3</v>
      </c>
      <c r="L6657">
        <v>6633</v>
      </c>
      <c r="M6657">
        <v>-2.236899844142313E-3</v>
      </c>
      <c r="N6657">
        <v>2.236899844142313E-3</v>
      </c>
    </row>
    <row r="6658" spans="1:14" x14ac:dyDescent="0.45">
      <c r="A6658">
        <v>6634</v>
      </c>
      <c r="B6658">
        <v>-1.3447092960017776E-2</v>
      </c>
      <c r="C6658">
        <v>1.3447092960017776E-2</v>
      </c>
      <c r="L6658">
        <v>6634</v>
      </c>
      <c r="M6658">
        <v>1.1361168533429007E-2</v>
      </c>
      <c r="N6658">
        <v>-1.1361168533429007E-2</v>
      </c>
    </row>
    <row r="6659" spans="1:14" x14ac:dyDescent="0.45">
      <c r="A6659">
        <v>6635</v>
      </c>
      <c r="B6659">
        <v>-1.6691764756573191E-2</v>
      </c>
      <c r="C6659">
        <v>1.6691764756573191E-2</v>
      </c>
      <c r="L6659">
        <v>6635</v>
      </c>
      <c r="M6659">
        <v>1.1593433676524168E-2</v>
      </c>
      <c r="N6659">
        <v>-1.1593433676524168E-2</v>
      </c>
    </row>
    <row r="6660" spans="1:14" x14ac:dyDescent="0.45">
      <c r="A6660">
        <v>6636</v>
      </c>
      <c r="B6660">
        <v>4.1107681326329019E-3</v>
      </c>
      <c r="C6660">
        <v>-4.1107681326329019E-3</v>
      </c>
      <c r="L6660">
        <v>6636</v>
      </c>
      <c r="M6660">
        <v>-5.6153019255264893E-3</v>
      </c>
      <c r="N6660">
        <v>5.6153019255264893E-3</v>
      </c>
    </row>
    <row r="6661" spans="1:14" x14ac:dyDescent="0.45">
      <c r="A6661">
        <v>6637</v>
      </c>
      <c r="B6661">
        <v>-9.2080862580663451E-3</v>
      </c>
      <c r="C6661">
        <v>9.2080862580663451E-3</v>
      </c>
      <c r="L6661">
        <v>6637</v>
      </c>
      <c r="M6661">
        <v>5.0900096698596256E-3</v>
      </c>
      <c r="N6661">
        <v>-5.0900096698596256E-3</v>
      </c>
    </row>
    <row r="6662" spans="1:14" x14ac:dyDescent="0.45">
      <c r="A6662">
        <v>6638</v>
      </c>
      <c r="B6662">
        <v>-4.4195786873434326E-3</v>
      </c>
      <c r="C6662">
        <v>4.4195786873434326E-3</v>
      </c>
      <c r="L6662">
        <v>6638</v>
      </c>
      <c r="M6662">
        <v>6.1362691202558953E-4</v>
      </c>
      <c r="N6662">
        <v>-6.1362691202558953E-4</v>
      </c>
    </row>
    <row r="6663" spans="1:14" x14ac:dyDescent="0.45">
      <c r="A6663">
        <v>6639</v>
      </c>
      <c r="B6663">
        <v>4.8696026656982819E-3</v>
      </c>
      <c r="C6663">
        <v>-4.8696026656982819E-3</v>
      </c>
      <c r="L6663">
        <v>6639</v>
      </c>
      <c r="M6663">
        <v>-7.9801833824954156E-3</v>
      </c>
      <c r="N6663">
        <v>7.9801833824954156E-3</v>
      </c>
    </row>
    <row r="6664" spans="1:14" x14ac:dyDescent="0.45">
      <c r="A6664">
        <v>6640</v>
      </c>
      <c r="B6664">
        <v>3.9509559141621704E-4</v>
      </c>
      <c r="C6664">
        <v>-3.9509559141621704E-4</v>
      </c>
      <c r="L6664">
        <v>6640</v>
      </c>
      <c r="M6664">
        <v>-4.6862413531458405E-3</v>
      </c>
      <c r="N6664">
        <v>4.6862413531458405E-3</v>
      </c>
    </row>
    <row r="6665" spans="1:14" x14ac:dyDescent="0.45">
      <c r="A6665">
        <v>6641</v>
      </c>
      <c r="B6665">
        <v>4.0846014245961657E-3</v>
      </c>
      <c r="C6665">
        <v>-4.0846014245961657E-3</v>
      </c>
      <c r="L6665">
        <v>6641</v>
      </c>
      <c r="M6665">
        <v>-8.4235986556770864E-3</v>
      </c>
      <c r="N6665">
        <v>8.4235986556770864E-3</v>
      </c>
    </row>
    <row r="6666" spans="1:14" x14ac:dyDescent="0.45">
      <c r="A6666">
        <v>6642</v>
      </c>
      <c r="B6666">
        <v>1.5676453084870756E-2</v>
      </c>
      <c r="C6666">
        <v>-1.5676453084870756E-2</v>
      </c>
      <c r="L6666">
        <v>6642</v>
      </c>
      <c r="M6666">
        <v>-1.8474344847795018E-2</v>
      </c>
      <c r="N6666">
        <v>1.8474344847795018E-2</v>
      </c>
    </row>
    <row r="6667" spans="1:14" x14ac:dyDescent="0.45">
      <c r="A6667">
        <v>6643</v>
      </c>
      <c r="B6667">
        <v>-5.0214129721883882E-3</v>
      </c>
      <c r="C6667">
        <v>5.0214129721883882E-3</v>
      </c>
      <c r="L6667">
        <v>6643</v>
      </c>
      <c r="M6667">
        <v>-2.2157848311336594E-3</v>
      </c>
      <c r="N6667">
        <v>2.2157848311336594E-3</v>
      </c>
    </row>
    <row r="6668" spans="1:14" x14ac:dyDescent="0.45">
      <c r="A6668">
        <v>6644</v>
      </c>
      <c r="B6668">
        <v>7.0152727247107345E-3</v>
      </c>
      <c r="C6668">
        <v>-7.0152727247107345E-3</v>
      </c>
      <c r="L6668">
        <v>6644</v>
      </c>
      <c r="M6668">
        <v>-1.5518243026583861E-2</v>
      </c>
      <c r="N6668">
        <v>1.5518243026583861E-2</v>
      </c>
    </row>
    <row r="6669" spans="1:14" x14ac:dyDescent="0.45">
      <c r="A6669">
        <v>6645</v>
      </c>
      <c r="B6669">
        <v>-1.1749068907880161E-3</v>
      </c>
      <c r="C6669">
        <v>1.1749068907880161E-3</v>
      </c>
      <c r="L6669">
        <v>6645</v>
      </c>
      <c r="M6669">
        <v>-9.2893141890317832E-3</v>
      </c>
      <c r="N6669">
        <v>9.2893141890317832E-3</v>
      </c>
    </row>
    <row r="6670" spans="1:14" x14ac:dyDescent="0.45">
      <c r="A6670">
        <v>6646</v>
      </c>
      <c r="B6670">
        <v>-1.5935742193758113E-3</v>
      </c>
      <c r="C6670">
        <v>1.5935742193758113E-3</v>
      </c>
      <c r="L6670">
        <v>6646</v>
      </c>
      <c r="M6670">
        <v>-9.1837391239885276E-3</v>
      </c>
      <c r="N6670">
        <v>9.1837391239885276E-3</v>
      </c>
    </row>
    <row r="6671" spans="1:14" x14ac:dyDescent="0.45">
      <c r="A6671">
        <v>6647</v>
      </c>
      <c r="B6671">
        <v>-9.7575871268378248E-3</v>
      </c>
      <c r="C6671">
        <v>9.7575871268378248E-3</v>
      </c>
      <c r="L6671">
        <v>6647</v>
      </c>
      <c r="M6671">
        <v>-3.7994108067824937E-3</v>
      </c>
      <c r="N6671">
        <v>3.7994108067824937E-3</v>
      </c>
    </row>
    <row r="6672" spans="1:14" x14ac:dyDescent="0.45">
      <c r="A6672">
        <v>6648</v>
      </c>
      <c r="B6672">
        <v>-6.2512482499150392E-3</v>
      </c>
      <c r="C6672">
        <v>6.2512482499150392E-3</v>
      </c>
      <c r="L6672">
        <v>6648</v>
      </c>
      <c r="M6672">
        <v>-7.1566978751580216E-3</v>
      </c>
      <c r="N6672">
        <v>7.1566978751580216E-3</v>
      </c>
    </row>
    <row r="6673" spans="1:14" x14ac:dyDescent="0.45">
      <c r="A6673">
        <v>6649</v>
      </c>
      <c r="B6673">
        <v>-5.4662470088129196E-3</v>
      </c>
      <c r="C6673">
        <v>5.4662470088129196E-3</v>
      </c>
      <c r="L6673">
        <v>6649</v>
      </c>
      <c r="M6673">
        <v>-8.8458989158501089E-3</v>
      </c>
      <c r="N6673">
        <v>8.8458989158501089E-3</v>
      </c>
    </row>
    <row r="6674" spans="1:14" x14ac:dyDescent="0.45">
      <c r="A6674">
        <v>6650</v>
      </c>
      <c r="B6674">
        <v>1.0230965842979107E-3</v>
      </c>
      <c r="C6674">
        <v>-1.0230965842979107E-3</v>
      </c>
      <c r="L6674">
        <v>6650</v>
      </c>
      <c r="M6674">
        <v>-1.4378032324116701E-2</v>
      </c>
      <c r="N6674">
        <v>1.4378032324116701E-2</v>
      </c>
    </row>
    <row r="6675" spans="1:14" x14ac:dyDescent="0.45">
      <c r="A6675">
        <v>6651</v>
      </c>
      <c r="B6675">
        <v>-1.6953431836940563E-2</v>
      </c>
      <c r="C6675">
        <v>1.6953431836940563E-2</v>
      </c>
      <c r="L6675">
        <v>6651</v>
      </c>
      <c r="M6675">
        <v>-6.1104384247617511E-4</v>
      </c>
      <c r="N6675">
        <v>6.1104384247617511E-4</v>
      </c>
    </row>
    <row r="6676" spans="1:14" x14ac:dyDescent="0.45">
      <c r="A6676">
        <v>6652</v>
      </c>
      <c r="B6676">
        <v>-8.2399180607070684E-3</v>
      </c>
      <c r="C6676">
        <v>8.2399180607070684E-3</v>
      </c>
      <c r="L6676">
        <v>6652</v>
      </c>
      <c r="M6676">
        <v>-8.1279884735559714E-3</v>
      </c>
      <c r="N6676">
        <v>8.1279884735559714E-3</v>
      </c>
    </row>
    <row r="6677" spans="1:14" x14ac:dyDescent="0.45">
      <c r="A6677">
        <v>6653</v>
      </c>
      <c r="B6677">
        <v>-8.9725858857357104E-3</v>
      </c>
      <c r="C6677">
        <v>8.9725858857357104E-3</v>
      </c>
      <c r="L6677">
        <v>6653</v>
      </c>
      <c r="M6677">
        <v>-9.1837391239885276E-3</v>
      </c>
      <c r="N6677">
        <v>9.1837391239885276E-3</v>
      </c>
    </row>
    <row r="6678" spans="1:14" x14ac:dyDescent="0.45">
      <c r="A6678">
        <v>6654</v>
      </c>
      <c r="B6678">
        <v>-1.4336761033266839E-2</v>
      </c>
      <c r="C6678">
        <v>1.4336761033266839E-2</v>
      </c>
      <c r="L6678">
        <v>6654</v>
      </c>
      <c r="M6678">
        <v>-5.1296566263275148E-3</v>
      </c>
      <c r="N6678">
        <v>5.1296566263275148E-3</v>
      </c>
    </row>
    <row r="6679" spans="1:14" x14ac:dyDescent="0.45">
      <c r="A6679">
        <v>6655</v>
      </c>
      <c r="B6679">
        <v>-1.546192947884654E-2</v>
      </c>
      <c r="C6679">
        <v>1.546192947884654E-2</v>
      </c>
      <c r="L6679">
        <v>6655</v>
      </c>
      <c r="M6679">
        <v>-5.1507716393361666E-3</v>
      </c>
      <c r="N6679">
        <v>5.1507716393361666E-3</v>
      </c>
    </row>
    <row r="6680" spans="1:14" x14ac:dyDescent="0.45">
      <c r="A6680">
        <v>6656</v>
      </c>
      <c r="B6680">
        <v>-1.0594921784013419E-2</v>
      </c>
      <c r="C6680">
        <v>1.0594921784013419E-2</v>
      </c>
      <c r="L6680">
        <v>6656</v>
      </c>
      <c r="M6680">
        <v>-1.0070569670351876E-2</v>
      </c>
      <c r="N6680">
        <v>1.0070569670351876E-2</v>
      </c>
    </row>
    <row r="6681" spans="1:14" x14ac:dyDescent="0.45">
      <c r="A6681">
        <v>6657</v>
      </c>
      <c r="B6681">
        <v>-1.7031931961050774E-2</v>
      </c>
      <c r="C6681">
        <v>1.7031931961050774E-2</v>
      </c>
      <c r="L6681">
        <v>6657</v>
      </c>
      <c r="M6681">
        <v>-5.7631070165870485E-3</v>
      </c>
      <c r="N6681">
        <v>5.7631070165870485E-3</v>
      </c>
    </row>
    <row r="6682" spans="1:14" x14ac:dyDescent="0.45">
      <c r="A6682">
        <v>6658</v>
      </c>
      <c r="B6682">
        <v>-2.276244102109623E-2</v>
      </c>
      <c r="C6682">
        <v>2.276244102109623E-2</v>
      </c>
      <c r="L6682">
        <v>6658</v>
      </c>
      <c r="M6682">
        <v>-4.538436262085283E-3</v>
      </c>
      <c r="N6682">
        <v>4.538436262085283E-3</v>
      </c>
    </row>
    <row r="6683" spans="1:14" x14ac:dyDescent="0.45">
      <c r="A6683">
        <v>6659</v>
      </c>
      <c r="B6683">
        <v>-1.1484589857262485E-2</v>
      </c>
      <c r="C6683">
        <v>1.1484589857262485E-2</v>
      </c>
      <c r="L6683">
        <v>6659</v>
      </c>
      <c r="M6683">
        <v>-1.8854415081950741E-2</v>
      </c>
      <c r="N6683">
        <v>1.8854415081950741E-2</v>
      </c>
    </row>
    <row r="6684" spans="1:14" x14ac:dyDescent="0.45">
      <c r="A6684">
        <v>6660</v>
      </c>
      <c r="B6684">
        <v>-1.9386935684357121E-2</v>
      </c>
      <c r="C6684">
        <v>1.9386935684357121E-2</v>
      </c>
      <c r="L6684">
        <v>6660</v>
      </c>
      <c r="M6684">
        <v>-1.3681236894831215E-2</v>
      </c>
      <c r="N6684">
        <v>1.3681236894831215E-2</v>
      </c>
    </row>
    <row r="6685" spans="1:14" x14ac:dyDescent="0.45">
      <c r="A6685">
        <v>6661</v>
      </c>
      <c r="B6685">
        <v>-1.4310594325230104E-2</v>
      </c>
      <c r="C6685">
        <v>1.4310594325230104E-2</v>
      </c>
      <c r="L6685">
        <v>6661</v>
      </c>
      <c r="M6685">
        <v>-1.8601034925846922E-2</v>
      </c>
      <c r="N6685">
        <v>1.8601034925846922E-2</v>
      </c>
    </row>
    <row r="6686" spans="1:14" x14ac:dyDescent="0.45">
      <c r="A6686">
        <v>6662</v>
      </c>
      <c r="B6686">
        <v>-2.5562278781027112E-2</v>
      </c>
      <c r="C6686">
        <v>2.5562278781027112E-2</v>
      </c>
      <c r="L6686">
        <v>6662</v>
      </c>
      <c r="M6686">
        <v>-1.2034265880156429E-2</v>
      </c>
      <c r="N6686">
        <v>1.2034265880156429E-2</v>
      </c>
    </row>
    <row r="6687" spans="1:14" x14ac:dyDescent="0.45">
      <c r="A6687">
        <v>6663</v>
      </c>
      <c r="B6687">
        <v>-3.8122298638660977E-2</v>
      </c>
      <c r="C6687">
        <v>3.8122298638660977E-2</v>
      </c>
      <c r="L6687">
        <v>6663</v>
      </c>
      <c r="M6687">
        <v>-8.1913335125819234E-3</v>
      </c>
      <c r="N6687">
        <v>8.1913335125819234E-3</v>
      </c>
    </row>
    <row r="6688" spans="1:14" x14ac:dyDescent="0.45">
      <c r="A6688">
        <v>6664</v>
      </c>
      <c r="B6688">
        <v>-2.2657774188949278E-2</v>
      </c>
      <c r="C6688">
        <v>2.2657774188949278E-2</v>
      </c>
      <c r="L6688">
        <v>6664</v>
      </c>
      <c r="M6688">
        <v>-2.1536021734049431E-2</v>
      </c>
      <c r="N6688">
        <v>2.1536021734049431E-2</v>
      </c>
    </row>
    <row r="6689" spans="1:14" x14ac:dyDescent="0.45">
      <c r="A6689">
        <v>6665</v>
      </c>
      <c r="B6689">
        <v>-2.3887609466675931E-2</v>
      </c>
      <c r="C6689">
        <v>2.3887609466675931E-2</v>
      </c>
      <c r="L6689">
        <v>6665</v>
      </c>
      <c r="M6689">
        <v>-2.1493791708032128E-2</v>
      </c>
      <c r="N6689">
        <v>2.1493791708032128E-2</v>
      </c>
    </row>
    <row r="6690" spans="1:14" x14ac:dyDescent="0.45">
      <c r="A6690">
        <v>6666</v>
      </c>
      <c r="B6690">
        <v>-3.4929960258179037E-2</v>
      </c>
      <c r="C6690">
        <v>3.4929960258179037E-2</v>
      </c>
      <c r="L6690">
        <v>6666</v>
      </c>
      <c r="M6690">
        <v>-1.8622149938855574E-2</v>
      </c>
      <c r="N6690">
        <v>1.8622149938855574E-2</v>
      </c>
    </row>
    <row r="6691" spans="1:14" x14ac:dyDescent="0.45">
      <c r="A6691">
        <v>6667</v>
      </c>
      <c r="B6691">
        <v>-1.9491602516504072E-2</v>
      </c>
      <c r="C6691">
        <v>1.9491602516504072E-2</v>
      </c>
      <c r="L6691">
        <v>6667</v>
      </c>
      <c r="M6691">
        <v>-3.5471930319759169E-2</v>
      </c>
      <c r="N6691">
        <v>3.5471930319759169E-2</v>
      </c>
    </row>
    <row r="6692" spans="1:14" x14ac:dyDescent="0.45">
      <c r="A6692">
        <v>6668</v>
      </c>
      <c r="B6692">
        <v>2.9518641636304743E-2</v>
      </c>
      <c r="C6692">
        <v>-2.9518641636304743E-2</v>
      </c>
      <c r="L6692">
        <v>6668</v>
      </c>
      <c r="M6692">
        <v>3.9929781134133958E-2</v>
      </c>
      <c r="N6692">
        <v>-3.9929781134133958E-2</v>
      </c>
    </row>
    <row r="6693" spans="1:14" x14ac:dyDescent="0.45">
      <c r="A6693">
        <v>6669</v>
      </c>
      <c r="B6693">
        <v>4.0717992676028276E-2</v>
      </c>
      <c r="C6693">
        <v>-4.0717992676028276E-2</v>
      </c>
      <c r="L6693">
        <v>6669</v>
      </c>
      <c r="M6693">
        <v>3.0216875150154452E-2</v>
      </c>
      <c r="N6693">
        <v>-3.0216875150154452E-2</v>
      </c>
    </row>
    <row r="6694" spans="1:14" x14ac:dyDescent="0.45">
      <c r="A6694">
        <v>6670</v>
      </c>
      <c r="B6694">
        <v>3.6531319390150321E-2</v>
      </c>
      <c r="C6694">
        <v>0.96346868060984969</v>
      </c>
      <c r="L6694">
        <v>6670</v>
      </c>
      <c r="M6694">
        <v>3.3468587153486724E-2</v>
      </c>
      <c r="N6694">
        <v>0.96653141284651323</v>
      </c>
    </row>
    <row r="6695" spans="1:14" x14ac:dyDescent="0.45">
      <c r="A6695">
        <v>6671</v>
      </c>
      <c r="B6695">
        <v>4.8541838379012707E-2</v>
      </c>
      <c r="C6695">
        <v>-4.8541838379012707E-2</v>
      </c>
      <c r="L6695">
        <v>6671</v>
      </c>
      <c r="M6695">
        <v>2.0862924387322009E-2</v>
      </c>
      <c r="N6695">
        <v>-2.0862924387322009E-2</v>
      </c>
    </row>
    <row r="6696" spans="1:14" x14ac:dyDescent="0.45">
      <c r="A6696">
        <v>6672</v>
      </c>
      <c r="B6696">
        <v>3.9331157150081203E-2</v>
      </c>
      <c r="C6696">
        <v>-3.9331157150081203E-2</v>
      </c>
      <c r="L6696">
        <v>6672</v>
      </c>
      <c r="M6696">
        <v>2.8253178940349899E-2</v>
      </c>
      <c r="N6696">
        <v>-2.8253178940349899E-2</v>
      </c>
    </row>
    <row r="6697" spans="1:14" x14ac:dyDescent="0.45">
      <c r="A6697">
        <v>6673</v>
      </c>
      <c r="B6697">
        <v>4.6788668940551309E-2</v>
      </c>
      <c r="C6697">
        <v>-4.6788668940551309E-2</v>
      </c>
      <c r="L6697">
        <v>6673</v>
      </c>
      <c r="M6697">
        <v>2.1644179868642099E-2</v>
      </c>
      <c r="N6697">
        <v>-2.1644179868642099E-2</v>
      </c>
    </row>
    <row r="6698" spans="1:14" x14ac:dyDescent="0.45">
      <c r="A6698">
        <v>6674</v>
      </c>
      <c r="B6698">
        <v>3.9749824478668996E-2</v>
      </c>
      <c r="C6698">
        <v>-3.9749824478668996E-2</v>
      </c>
      <c r="L6698">
        <v>6674</v>
      </c>
      <c r="M6698">
        <v>2.5297077119138742E-2</v>
      </c>
      <c r="N6698">
        <v>-2.5297077119138742E-2</v>
      </c>
    </row>
    <row r="6699" spans="1:14" x14ac:dyDescent="0.45">
      <c r="A6699">
        <v>6675</v>
      </c>
      <c r="B6699">
        <v>3.9331157150081203E-2</v>
      </c>
      <c r="C6699">
        <v>-3.9331157150081203E-2</v>
      </c>
      <c r="L6699">
        <v>6675</v>
      </c>
      <c r="M6699">
        <v>2.5613802314268509E-2</v>
      </c>
      <c r="N6699">
        <v>-2.5613802314268509E-2</v>
      </c>
    </row>
    <row r="6700" spans="1:14" x14ac:dyDescent="0.45">
      <c r="A6700">
        <v>6676</v>
      </c>
      <c r="B6700">
        <v>2.5201134810243109E-2</v>
      </c>
      <c r="C6700">
        <v>-2.5201134810243109E-2</v>
      </c>
      <c r="L6700">
        <v>6676</v>
      </c>
      <c r="M6700">
        <v>3.5390053337273977E-2</v>
      </c>
      <c r="N6700">
        <v>-3.5390053337273977E-2</v>
      </c>
    </row>
    <row r="6701" spans="1:14" x14ac:dyDescent="0.45">
      <c r="A6701">
        <v>6677</v>
      </c>
      <c r="B6701">
        <v>2.1720962641357054E-2</v>
      </c>
      <c r="C6701">
        <v>-2.1720962641357054E-2</v>
      </c>
      <c r="L6701">
        <v>6677</v>
      </c>
      <c r="M6701">
        <v>3.7839394846277505E-2</v>
      </c>
      <c r="N6701">
        <v>-3.7839394846277505E-2</v>
      </c>
    </row>
    <row r="6702" spans="1:14" x14ac:dyDescent="0.45">
      <c r="A6702">
        <v>6678</v>
      </c>
      <c r="B6702">
        <v>4.0560992427807856E-2</v>
      </c>
      <c r="C6702">
        <v>-4.0560992427807856E-2</v>
      </c>
      <c r="L6702">
        <v>6678</v>
      </c>
      <c r="M6702">
        <v>2.130633966050368E-2</v>
      </c>
      <c r="N6702">
        <v>-2.130633966050368E-2</v>
      </c>
    </row>
    <row r="6703" spans="1:14" x14ac:dyDescent="0.45">
      <c r="A6703">
        <v>6679</v>
      </c>
      <c r="B6703">
        <v>2.9152307723790426E-2</v>
      </c>
      <c r="C6703">
        <v>-2.9152307723790426E-2</v>
      </c>
      <c r="L6703">
        <v>6679</v>
      </c>
      <c r="M6703">
        <v>3.0343565228206359E-2</v>
      </c>
      <c r="N6703">
        <v>-3.0343565228206359E-2</v>
      </c>
    </row>
    <row r="6704" spans="1:14" x14ac:dyDescent="0.45">
      <c r="A6704">
        <v>6680</v>
      </c>
      <c r="B6704">
        <v>2.2270463510128534E-2</v>
      </c>
      <c r="C6704">
        <v>-2.2270463510128534E-2</v>
      </c>
      <c r="L6704">
        <v>6680</v>
      </c>
      <c r="M6704">
        <v>3.5875698636472948E-2</v>
      </c>
      <c r="N6704">
        <v>-3.5875698636472948E-2</v>
      </c>
    </row>
    <row r="6705" spans="1:14" x14ac:dyDescent="0.45">
      <c r="A6705">
        <v>6681</v>
      </c>
      <c r="B6705">
        <v>3.6426652558003376E-2</v>
      </c>
      <c r="C6705">
        <v>-3.6426652558003376E-2</v>
      </c>
      <c r="L6705">
        <v>6681</v>
      </c>
      <c r="M6705">
        <v>2.4220211455697537E-2</v>
      </c>
      <c r="N6705">
        <v>-2.4220211455697537E-2</v>
      </c>
    </row>
    <row r="6706" spans="1:14" x14ac:dyDescent="0.45">
      <c r="A6706">
        <v>6682</v>
      </c>
      <c r="B6706">
        <v>3.6138818769599269E-2</v>
      </c>
      <c r="C6706">
        <v>-3.6138818769599269E-2</v>
      </c>
      <c r="L6706">
        <v>6682</v>
      </c>
      <c r="M6706">
        <v>2.276327555810061E-2</v>
      </c>
      <c r="N6706">
        <v>-2.276327555810061E-2</v>
      </c>
    </row>
    <row r="6707" spans="1:14" x14ac:dyDescent="0.45">
      <c r="A6707">
        <v>6683</v>
      </c>
      <c r="B6707">
        <v>2.9649475176488437E-2</v>
      </c>
      <c r="C6707">
        <v>-2.9649475176488437E-2</v>
      </c>
      <c r="L6707">
        <v>6683</v>
      </c>
      <c r="M6707">
        <v>2.7345233380977902E-2</v>
      </c>
      <c r="N6707">
        <v>-2.7345233380977902E-2</v>
      </c>
    </row>
    <row r="6708" spans="1:14" x14ac:dyDescent="0.45">
      <c r="A6708">
        <v>6684</v>
      </c>
      <c r="B6708">
        <v>3.430433723677735E-3</v>
      </c>
      <c r="C6708">
        <v>-3.430433723677735E-3</v>
      </c>
      <c r="L6708">
        <v>6684</v>
      </c>
      <c r="M6708">
        <v>4.8312441298568452E-2</v>
      </c>
      <c r="N6708">
        <v>-4.8312441298568452E-2</v>
      </c>
    </row>
    <row r="6709" spans="1:14" x14ac:dyDescent="0.45">
      <c r="A6709">
        <v>6685</v>
      </c>
      <c r="B6709">
        <v>3.1402644614949828E-2</v>
      </c>
      <c r="C6709">
        <v>-3.1402644614949828E-2</v>
      </c>
      <c r="L6709">
        <v>6685</v>
      </c>
      <c r="M6709">
        <v>2.5444882210199301E-2</v>
      </c>
      <c r="N6709">
        <v>-2.5444882210199301E-2</v>
      </c>
    </row>
    <row r="6710" spans="1:14" x14ac:dyDescent="0.45">
      <c r="A6710">
        <v>6686</v>
      </c>
      <c r="B6710">
        <v>1.0050610856972252E-2</v>
      </c>
      <c r="C6710">
        <v>-1.0050610856972252E-2</v>
      </c>
      <c r="L6710">
        <v>6686</v>
      </c>
      <c r="M6710">
        <v>3.7881624872294808E-2</v>
      </c>
      <c r="N6710">
        <v>-3.7881624872294808E-2</v>
      </c>
    </row>
    <row r="6711" spans="1:14" x14ac:dyDescent="0.45">
      <c r="A6711">
        <v>6687</v>
      </c>
      <c r="B6711">
        <v>2.3971299532516456E-2</v>
      </c>
      <c r="C6711">
        <v>-2.3971299532516456E-2</v>
      </c>
      <c r="L6711">
        <v>6687</v>
      </c>
      <c r="M6711">
        <v>2.6395057795588598E-2</v>
      </c>
      <c r="N6711">
        <v>-2.6395057795588598E-2</v>
      </c>
    </row>
    <row r="6712" spans="1:14" x14ac:dyDescent="0.45">
      <c r="A6712">
        <v>6688</v>
      </c>
      <c r="B6712">
        <v>1.3530783025858303E-2</v>
      </c>
      <c r="C6712">
        <v>-1.3530783025858303E-2</v>
      </c>
      <c r="L6712">
        <v>6688</v>
      </c>
      <c r="M6712">
        <v>3.4165382582772214E-2</v>
      </c>
      <c r="N6712">
        <v>-3.4165382582772214E-2</v>
      </c>
    </row>
    <row r="6713" spans="1:14" x14ac:dyDescent="0.45">
      <c r="A6713">
        <v>6689</v>
      </c>
      <c r="B6713">
        <v>3.9775991186705738E-2</v>
      </c>
      <c r="C6713">
        <v>-3.9775991186705738E-2</v>
      </c>
      <c r="L6713">
        <v>6689</v>
      </c>
      <c r="M6713">
        <v>9.9464626618493805E-3</v>
      </c>
      <c r="N6713">
        <v>-9.9464626618493805E-3</v>
      </c>
    </row>
    <row r="6714" spans="1:14" x14ac:dyDescent="0.45">
      <c r="A6714">
        <v>6690</v>
      </c>
      <c r="B6714">
        <v>1.0286111229302888E-2</v>
      </c>
      <c r="C6714">
        <v>-1.0286111229302888E-2</v>
      </c>
      <c r="L6714">
        <v>6690</v>
      </c>
      <c r="M6714">
        <v>3.3721967309590532E-2</v>
      </c>
      <c r="N6714">
        <v>-3.3721967309590532E-2</v>
      </c>
    </row>
    <row r="6715" spans="1:14" x14ac:dyDescent="0.45">
      <c r="A6715">
        <v>6691</v>
      </c>
      <c r="B6715">
        <v>3.1481144739060038E-2</v>
      </c>
      <c r="C6715">
        <v>-3.1481144739060038E-2</v>
      </c>
      <c r="L6715">
        <v>6691</v>
      </c>
      <c r="M6715">
        <v>1.5774206252237088E-2</v>
      </c>
      <c r="N6715">
        <v>-1.5774206252237088E-2</v>
      </c>
    </row>
    <row r="6716" spans="1:14" x14ac:dyDescent="0.45">
      <c r="A6716">
        <v>6692</v>
      </c>
      <c r="B6716">
        <v>3.3234314177521429E-2</v>
      </c>
      <c r="C6716">
        <v>-3.3234314177521429E-2</v>
      </c>
      <c r="L6716">
        <v>6692</v>
      </c>
      <c r="M6716">
        <v>1.4211695289596907E-2</v>
      </c>
      <c r="N6716">
        <v>-1.4211695289596907E-2</v>
      </c>
    </row>
    <row r="6717" spans="1:14" x14ac:dyDescent="0.45">
      <c r="A6717">
        <v>6693</v>
      </c>
      <c r="B6717">
        <v>1.5388619296466646E-2</v>
      </c>
      <c r="C6717">
        <v>-1.5388619296466646E-2</v>
      </c>
      <c r="L6717">
        <v>6693</v>
      </c>
      <c r="M6717">
        <v>2.8485444083445059E-2</v>
      </c>
      <c r="N6717">
        <v>-2.8485444083445059E-2</v>
      </c>
    </row>
    <row r="6718" spans="1:14" x14ac:dyDescent="0.45">
      <c r="A6718">
        <v>6694</v>
      </c>
      <c r="B6718">
        <v>4.1188993420689546E-2</v>
      </c>
      <c r="C6718">
        <v>-4.1188993420689546E-2</v>
      </c>
      <c r="L6718">
        <v>6694</v>
      </c>
      <c r="M6718">
        <v>7.3493160617852946E-3</v>
      </c>
      <c r="N6718">
        <v>-7.3493160617852946E-3</v>
      </c>
    </row>
    <row r="6719" spans="1:14" x14ac:dyDescent="0.45">
      <c r="A6719">
        <v>6695</v>
      </c>
      <c r="B6719">
        <v>4.3724352130002746E-3</v>
      </c>
      <c r="C6719">
        <v>-4.3724352130002746E-3</v>
      </c>
      <c r="L6719">
        <v>6695</v>
      </c>
      <c r="M6719">
        <v>3.6044618740542156E-2</v>
      </c>
      <c r="N6719">
        <v>-3.6044618740542156E-2</v>
      </c>
    </row>
    <row r="6720" spans="1:14" x14ac:dyDescent="0.45">
      <c r="A6720">
        <v>6696</v>
      </c>
      <c r="B6720">
        <v>1.8842624757315959E-2</v>
      </c>
      <c r="C6720">
        <v>-1.8842624757315959E-2</v>
      </c>
      <c r="L6720">
        <v>6696</v>
      </c>
      <c r="M6720">
        <v>2.409352137764563E-2</v>
      </c>
      <c r="N6720">
        <v>-2.409352137764563E-2</v>
      </c>
    </row>
    <row r="6721" spans="1:14" x14ac:dyDescent="0.45">
      <c r="A6721">
        <v>6697</v>
      </c>
      <c r="B6721">
        <v>2.4651633941471622E-2</v>
      </c>
      <c r="C6721">
        <v>-2.4651633941471622E-2</v>
      </c>
      <c r="L6721">
        <v>6697</v>
      </c>
      <c r="M6721">
        <v>1.446507544570072E-2</v>
      </c>
      <c r="N6721">
        <v>-1.446507544570072E-2</v>
      </c>
    </row>
    <row r="6722" spans="1:14" x14ac:dyDescent="0.45">
      <c r="A6722">
        <v>6698</v>
      </c>
      <c r="B6722">
        <v>6.5181052720127272E-3</v>
      </c>
      <c r="C6722">
        <v>-6.5181052720127272E-3</v>
      </c>
      <c r="L6722">
        <v>6698</v>
      </c>
      <c r="M6722">
        <v>2.7471923459029809E-2</v>
      </c>
      <c r="N6722">
        <v>-2.7471923459029809E-2</v>
      </c>
    </row>
    <row r="6723" spans="1:14" x14ac:dyDescent="0.45">
      <c r="A6723">
        <v>6699</v>
      </c>
      <c r="B6723">
        <v>2.6300136547786068E-2</v>
      </c>
      <c r="C6723">
        <v>-2.6300136547786068E-2</v>
      </c>
      <c r="L6723">
        <v>6699</v>
      </c>
      <c r="M6723">
        <v>1.1002213312281937E-2</v>
      </c>
      <c r="N6723">
        <v>-1.1002213312281937E-2</v>
      </c>
    </row>
    <row r="6724" spans="1:14" x14ac:dyDescent="0.45">
      <c r="A6724">
        <v>6700</v>
      </c>
      <c r="B6724">
        <v>1.6932455070634143E-2</v>
      </c>
      <c r="C6724">
        <v>-1.6932455070634143E-2</v>
      </c>
      <c r="L6724">
        <v>6700</v>
      </c>
      <c r="M6724">
        <v>1.8160202722214663E-2</v>
      </c>
      <c r="N6724">
        <v>-1.8160202722214663E-2</v>
      </c>
    </row>
    <row r="6725" spans="1:14" x14ac:dyDescent="0.45">
      <c r="A6725">
        <v>6701</v>
      </c>
      <c r="B6725">
        <v>1.7403455815295413E-2</v>
      </c>
      <c r="C6725">
        <v>-1.7403455815295413E-2</v>
      </c>
      <c r="L6725">
        <v>6701</v>
      </c>
      <c r="M6725">
        <v>1.3704934977389279E-2</v>
      </c>
      <c r="N6725">
        <v>-1.3704934977389279E-2</v>
      </c>
    </row>
    <row r="6726" spans="1:14" x14ac:dyDescent="0.45">
      <c r="A6726">
        <v>6702</v>
      </c>
      <c r="B6726">
        <v>2.1459295560989682E-2</v>
      </c>
      <c r="C6726">
        <v>-2.1459295560989682E-2</v>
      </c>
      <c r="L6726">
        <v>6702</v>
      </c>
      <c r="M6726">
        <v>1.0453222974057009E-2</v>
      </c>
      <c r="N6726">
        <v>-1.0453222974057009E-2</v>
      </c>
    </row>
    <row r="6727" spans="1:14" x14ac:dyDescent="0.45">
      <c r="A6727">
        <v>6703</v>
      </c>
      <c r="B6727">
        <v>1.6225953953642236E-2</v>
      </c>
      <c r="C6727">
        <v>-1.6225953953642236E-2</v>
      </c>
      <c r="L6727">
        <v>6703</v>
      </c>
      <c r="M6727">
        <v>1.2057963962714493E-2</v>
      </c>
      <c r="N6727">
        <v>-1.2057963962714493E-2</v>
      </c>
    </row>
    <row r="6728" spans="1:14" x14ac:dyDescent="0.45">
      <c r="A6728">
        <v>6704</v>
      </c>
      <c r="B6728">
        <v>1.2196280915984705E-2</v>
      </c>
      <c r="C6728">
        <v>-1.2196280915984705E-2</v>
      </c>
      <c r="L6728">
        <v>6704</v>
      </c>
      <c r="M6728">
        <v>1.4190580276588255E-2</v>
      </c>
      <c r="N6728">
        <v>-1.4190580276588255E-2</v>
      </c>
    </row>
    <row r="6729" spans="1:14" x14ac:dyDescent="0.45">
      <c r="A6729">
        <v>6705</v>
      </c>
      <c r="B6729">
        <v>9.4487765721272959E-3</v>
      </c>
      <c r="C6729">
        <v>-9.4487765721272959E-3</v>
      </c>
      <c r="L6729">
        <v>6705</v>
      </c>
      <c r="M6729">
        <v>1.5330790979055417E-2</v>
      </c>
      <c r="N6729">
        <v>-1.5330790979055417E-2</v>
      </c>
    </row>
    <row r="6730" spans="1:14" x14ac:dyDescent="0.45">
      <c r="A6730">
        <v>6706</v>
      </c>
      <c r="B6730">
        <v>8.0619410461802241E-3</v>
      </c>
      <c r="C6730">
        <v>-8.0619410461802241E-3</v>
      </c>
      <c r="L6730">
        <v>6706</v>
      </c>
      <c r="M6730">
        <v>1.6407656642496622E-2</v>
      </c>
      <c r="N6730">
        <v>-1.6407656642496622E-2</v>
      </c>
    </row>
    <row r="6731" spans="1:14" x14ac:dyDescent="0.45">
      <c r="A6731">
        <v>6707</v>
      </c>
      <c r="B6731">
        <v>2.4102133072700142E-2</v>
      </c>
      <c r="C6731">
        <v>-2.4102133072700142E-2</v>
      </c>
      <c r="L6731">
        <v>6707</v>
      </c>
      <c r="M6731">
        <v>3.2318885250983273E-3</v>
      </c>
      <c r="N6731">
        <v>-3.2318885250983273E-3</v>
      </c>
    </row>
    <row r="6732" spans="1:14" x14ac:dyDescent="0.45">
      <c r="A6732">
        <v>6708</v>
      </c>
      <c r="B6732">
        <v>9.1609427837231871E-3</v>
      </c>
      <c r="C6732">
        <v>-9.1609427837231871E-3</v>
      </c>
      <c r="L6732">
        <v>6708</v>
      </c>
      <c r="M6732">
        <v>1.4908490718882393E-2</v>
      </c>
      <c r="N6732">
        <v>-1.4908490718882393E-2</v>
      </c>
    </row>
    <row r="6733" spans="1:14" x14ac:dyDescent="0.45">
      <c r="A6733">
        <v>6709</v>
      </c>
      <c r="B6733">
        <v>1.3347616069601142E-2</v>
      </c>
      <c r="C6733">
        <v>-1.3347616069601142E-2</v>
      </c>
      <c r="L6733">
        <v>6709</v>
      </c>
      <c r="M6733">
        <v>1.0959983286264635E-2</v>
      </c>
      <c r="N6733">
        <v>-1.0959983286264635E-2</v>
      </c>
    </row>
    <row r="6734" spans="1:14" x14ac:dyDescent="0.45">
      <c r="A6734">
        <v>6710</v>
      </c>
      <c r="B6734">
        <v>1.6827788238487192E-2</v>
      </c>
      <c r="C6734">
        <v>-1.6827788238487192E-2</v>
      </c>
      <c r="L6734">
        <v>6710</v>
      </c>
      <c r="M6734">
        <v>7.6871562699237124E-3</v>
      </c>
      <c r="N6734">
        <v>-7.6871562699237124E-3</v>
      </c>
    </row>
    <row r="6735" spans="1:14" x14ac:dyDescent="0.45">
      <c r="A6735">
        <v>6711</v>
      </c>
      <c r="B6735">
        <v>1.554561954468707E-2</v>
      </c>
      <c r="C6735">
        <v>-1.554561954468707E-2</v>
      </c>
      <c r="L6735">
        <v>6711</v>
      </c>
      <c r="M6735">
        <v>8.0461114910707811E-3</v>
      </c>
      <c r="N6735">
        <v>-8.0461114910707811E-3</v>
      </c>
    </row>
    <row r="6736" spans="1:14" x14ac:dyDescent="0.45">
      <c r="A6736">
        <v>6712</v>
      </c>
      <c r="B6736">
        <v>3.9799345924492174E-3</v>
      </c>
      <c r="C6736">
        <v>-3.9799345924492174E-3</v>
      </c>
      <c r="L6736">
        <v>6712</v>
      </c>
      <c r="M6736">
        <v>1.7104452071782111E-2</v>
      </c>
      <c r="N6736">
        <v>-1.7104452071782111E-2</v>
      </c>
    </row>
    <row r="6737" spans="1:14" x14ac:dyDescent="0.45">
      <c r="A6737">
        <v>6713</v>
      </c>
      <c r="B6737">
        <v>1.8240790472471003E-2</v>
      </c>
      <c r="C6737">
        <v>-1.8240790472471003E-2</v>
      </c>
      <c r="L6737">
        <v>6713</v>
      </c>
      <c r="M6737">
        <v>5.0900096698596256E-3</v>
      </c>
      <c r="N6737">
        <v>-5.0900096698596256E-3</v>
      </c>
    </row>
    <row r="6738" spans="1:14" x14ac:dyDescent="0.45">
      <c r="A6738">
        <v>6714</v>
      </c>
      <c r="B6738">
        <v>5.1836031621391287E-3</v>
      </c>
      <c r="C6738">
        <v>-5.1836031621391287E-3</v>
      </c>
      <c r="L6738">
        <v>6714</v>
      </c>
      <c r="M6738">
        <v>1.5457481057107321E-2</v>
      </c>
      <c r="N6738">
        <v>-1.5457481057107321E-2</v>
      </c>
    </row>
    <row r="6739" spans="1:14" x14ac:dyDescent="0.45">
      <c r="A6739">
        <v>6715</v>
      </c>
      <c r="B6739">
        <v>1.8080978254000268E-3</v>
      </c>
      <c r="C6739">
        <v>-1.8080978254000268E-3</v>
      </c>
      <c r="L6739">
        <v>6715</v>
      </c>
      <c r="M6739">
        <v>1.8012397631154108E-2</v>
      </c>
      <c r="N6739">
        <v>-1.8012397631154108E-2</v>
      </c>
    </row>
    <row r="6740" spans="1:14" x14ac:dyDescent="0.45">
      <c r="A6740">
        <v>6716</v>
      </c>
      <c r="B6740">
        <v>1.9127646575469752E-3</v>
      </c>
      <c r="C6740">
        <v>-1.9127646575469752E-3</v>
      </c>
      <c r="L6740">
        <v>6716</v>
      </c>
      <c r="M6740">
        <v>1.7759017475050296E-2</v>
      </c>
      <c r="N6740">
        <v>-1.7759017475050296E-2</v>
      </c>
    </row>
    <row r="6741" spans="1:14" x14ac:dyDescent="0.45">
      <c r="A6741">
        <v>6717</v>
      </c>
      <c r="B6741">
        <v>1.5728786500944232E-2</v>
      </c>
      <c r="C6741">
        <v>-1.5728786500944232E-2</v>
      </c>
      <c r="L6741">
        <v>6717</v>
      </c>
      <c r="M6741">
        <v>6.2513353853354365E-3</v>
      </c>
      <c r="N6741">
        <v>-6.2513353853354365E-3</v>
      </c>
    </row>
    <row r="6742" spans="1:14" x14ac:dyDescent="0.45">
      <c r="A6742">
        <v>6718</v>
      </c>
      <c r="B6742">
        <v>2.640480337993302E-2</v>
      </c>
      <c r="C6742">
        <v>-2.640480337993302E-2</v>
      </c>
      <c r="L6742">
        <v>6718</v>
      </c>
      <c r="M6742">
        <v>-2.5113950132547762E-3</v>
      </c>
      <c r="N6742">
        <v>2.5113950132547762E-3</v>
      </c>
    </row>
    <row r="6743" spans="1:14" x14ac:dyDescent="0.45">
      <c r="A6743">
        <v>6719</v>
      </c>
      <c r="B6743">
        <v>4.7911025415880697E-3</v>
      </c>
      <c r="C6743">
        <v>-4.7911025415880697E-3</v>
      </c>
      <c r="L6743">
        <v>6719</v>
      </c>
      <c r="M6743">
        <v>1.3662704951371977E-2</v>
      </c>
      <c r="N6743">
        <v>-1.3662704951371977E-2</v>
      </c>
    </row>
    <row r="6744" spans="1:14" x14ac:dyDescent="0.45">
      <c r="A6744">
        <v>6720</v>
      </c>
      <c r="B6744">
        <v>2.8367306482688308E-2</v>
      </c>
      <c r="C6744">
        <v>-2.8367306482688308E-2</v>
      </c>
      <c r="L6744">
        <v>6720</v>
      </c>
      <c r="M6744">
        <v>-5.4674968344659318E-3</v>
      </c>
      <c r="N6744">
        <v>5.4674968344659318E-3</v>
      </c>
    </row>
    <row r="6745" spans="1:14" x14ac:dyDescent="0.45">
      <c r="A6745">
        <v>6721</v>
      </c>
      <c r="B6745">
        <v>1.9601459290381339E-2</v>
      </c>
      <c r="C6745">
        <v>-1.9601459290381339E-2</v>
      </c>
      <c r="L6745">
        <v>6721</v>
      </c>
      <c r="M6745">
        <v>1.5004574583889355E-3</v>
      </c>
      <c r="N6745">
        <v>-1.5004574583889355E-3</v>
      </c>
    </row>
    <row r="6746" spans="1:14" x14ac:dyDescent="0.45">
      <c r="A6746">
        <v>6722</v>
      </c>
      <c r="B6746">
        <v>1.2562614828499026E-2</v>
      </c>
      <c r="C6746">
        <v>-1.2562614828499026E-2</v>
      </c>
      <c r="L6746">
        <v>6722</v>
      </c>
      <c r="M6746">
        <v>6.9270158016122721E-3</v>
      </c>
      <c r="N6746">
        <v>-6.9270158016122721E-3</v>
      </c>
    </row>
    <row r="6747" spans="1:14" x14ac:dyDescent="0.45">
      <c r="A6747">
        <v>6723</v>
      </c>
      <c r="B6747">
        <v>1.1594446631139749E-2</v>
      </c>
      <c r="C6747">
        <v>-1.1594446631139749E-2</v>
      </c>
      <c r="L6747">
        <v>6723</v>
      </c>
      <c r="M6747">
        <v>6.7369806845344118E-3</v>
      </c>
      <c r="N6747">
        <v>-6.7369806845344118E-3</v>
      </c>
    </row>
    <row r="6748" spans="1:14" x14ac:dyDescent="0.45">
      <c r="A6748">
        <v>6724</v>
      </c>
      <c r="B6748">
        <v>2.6192657745388809E-3</v>
      </c>
      <c r="C6748">
        <v>-2.6192657745388809E-3</v>
      </c>
      <c r="L6748">
        <v>6724</v>
      </c>
      <c r="M6748">
        <v>1.3282634717216258E-2</v>
      </c>
      <c r="N6748">
        <v>-1.3282634717216258E-2</v>
      </c>
    </row>
    <row r="6749" spans="1:14" x14ac:dyDescent="0.45">
      <c r="A6749">
        <v>6725</v>
      </c>
      <c r="B6749">
        <v>-2.3571737171578129E-5</v>
      </c>
      <c r="C6749">
        <v>2.3571737171578129E-5</v>
      </c>
      <c r="L6749">
        <v>6725</v>
      </c>
      <c r="M6749">
        <v>1.5077410822951602E-2</v>
      </c>
      <c r="N6749">
        <v>-1.5077410822951602E-2</v>
      </c>
    </row>
    <row r="6750" spans="1:14" x14ac:dyDescent="0.45">
      <c r="A6750">
        <v>6726</v>
      </c>
      <c r="B6750">
        <v>-1.4104072631186525E-3</v>
      </c>
      <c r="C6750">
        <v>1.4104072631186525E-3</v>
      </c>
      <c r="L6750">
        <v>6726</v>
      </c>
      <c r="M6750">
        <v>1.5858666304271695E-2</v>
      </c>
      <c r="N6750">
        <v>-1.5858666304271695E-2</v>
      </c>
    </row>
    <row r="6751" spans="1:14" x14ac:dyDescent="0.45">
      <c r="A6751">
        <v>6727</v>
      </c>
      <c r="B6751">
        <v>2.5669323584654067E-3</v>
      </c>
      <c r="C6751">
        <v>-2.5669323584654067E-3</v>
      </c>
      <c r="L6751">
        <v>6727</v>
      </c>
      <c r="M6751">
        <v>1.1720123754576074E-2</v>
      </c>
      <c r="N6751">
        <v>-1.1720123754576074E-2</v>
      </c>
    </row>
    <row r="6752" spans="1:14" x14ac:dyDescent="0.45">
      <c r="A6752">
        <v>6728</v>
      </c>
      <c r="B6752">
        <v>1.9941626494858922E-2</v>
      </c>
      <c r="C6752">
        <v>-1.9941626494858922E-2</v>
      </c>
      <c r="L6752">
        <v>6728</v>
      </c>
      <c r="M6752">
        <v>-2.5536250392720781E-3</v>
      </c>
      <c r="N6752">
        <v>2.5536250392720781E-3</v>
      </c>
    </row>
    <row r="6753" spans="1:14" x14ac:dyDescent="0.45">
      <c r="A6753">
        <v>6729</v>
      </c>
      <c r="B6753">
        <v>1.9156625253756804E-2</v>
      </c>
      <c r="C6753">
        <v>-1.9156625253756804E-2</v>
      </c>
      <c r="L6753">
        <v>6729</v>
      </c>
      <c r="M6753">
        <v>-2.0257497140558E-3</v>
      </c>
      <c r="N6753">
        <v>2.0257497140558E-3</v>
      </c>
    </row>
    <row r="6754" spans="1:14" x14ac:dyDescent="0.45">
      <c r="A6754">
        <v>6730</v>
      </c>
      <c r="B6754">
        <v>-5.5185804248863955E-3</v>
      </c>
      <c r="C6754">
        <v>5.5185804248863955E-3</v>
      </c>
      <c r="L6754">
        <v>6730</v>
      </c>
      <c r="M6754">
        <v>1.6998877006738855E-2</v>
      </c>
      <c r="N6754">
        <v>-1.6998877006738855E-2</v>
      </c>
    </row>
    <row r="6755" spans="1:14" x14ac:dyDescent="0.45">
      <c r="A6755">
        <v>6731</v>
      </c>
      <c r="B6755">
        <v>1.1568279923103011E-2</v>
      </c>
      <c r="C6755">
        <v>-1.1568279923103011E-2</v>
      </c>
      <c r="L6755">
        <v>6731</v>
      </c>
      <c r="M6755">
        <v>3.1896584990810245E-3</v>
      </c>
      <c r="N6755">
        <v>-3.1896584990810245E-3</v>
      </c>
    </row>
    <row r="6756" spans="1:14" x14ac:dyDescent="0.45">
      <c r="A6756">
        <v>6732</v>
      </c>
      <c r="B6756">
        <v>-9.9173993453085564E-4</v>
      </c>
      <c r="C6756">
        <v>9.9173993453085564E-4</v>
      </c>
      <c r="L6756">
        <v>6732</v>
      </c>
      <c r="M6756">
        <v>1.2543609261913469E-2</v>
      </c>
      <c r="N6756">
        <v>-1.2543609261913469E-2</v>
      </c>
    </row>
    <row r="6757" spans="1:14" x14ac:dyDescent="0.45">
      <c r="A6757">
        <v>6733</v>
      </c>
      <c r="B6757">
        <v>3.9276011763757423E-3</v>
      </c>
      <c r="C6757">
        <v>-3.9276011763757423E-3</v>
      </c>
      <c r="L6757">
        <v>6733</v>
      </c>
      <c r="M6757">
        <v>8.4684117512438036E-3</v>
      </c>
      <c r="N6757">
        <v>-8.4684117512438036E-3</v>
      </c>
    </row>
    <row r="6758" spans="1:14" x14ac:dyDescent="0.45">
      <c r="A6758">
        <v>6734</v>
      </c>
      <c r="B6758">
        <v>2.0098626743079346E-2</v>
      </c>
      <c r="C6758">
        <v>-2.0098626743079346E-2</v>
      </c>
      <c r="L6758">
        <v>6734</v>
      </c>
      <c r="M6758">
        <v>-4.7495863921717943E-3</v>
      </c>
      <c r="N6758">
        <v>4.7495863921717943E-3</v>
      </c>
    </row>
    <row r="6759" spans="1:14" x14ac:dyDescent="0.45">
      <c r="A6759">
        <v>6735</v>
      </c>
      <c r="B6759">
        <v>1.1044945762368266E-2</v>
      </c>
      <c r="C6759">
        <v>-1.1044945762368266E-2</v>
      </c>
      <c r="L6759">
        <v>6735</v>
      </c>
      <c r="M6759">
        <v>1.3104223413110752E-3</v>
      </c>
      <c r="N6759">
        <v>-1.3104223413110752E-3</v>
      </c>
    </row>
    <row r="6760" spans="1:14" x14ac:dyDescent="0.45">
      <c r="A6760">
        <v>6736</v>
      </c>
      <c r="B6760">
        <v>1.6042786997385077E-2</v>
      </c>
      <c r="C6760">
        <v>-1.6042786997385077E-2</v>
      </c>
      <c r="L6760">
        <v>6736</v>
      </c>
      <c r="M6760">
        <v>-2.7858901823672412E-3</v>
      </c>
      <c r="N6760">
        <v>2.7858901823672412E-3</v>
      </c>
    </row>
    <row r="6761" spans="1:14" x14ac:dyDescent="0.45">
      <c r="A6761">
        <v>6737</v>
      </c>
      <c r="B6761">
        <v>8.4282749586945451E-3</v>
      </c>
      <c r="C6761">
        <v>-8.4282749586945451E-3</v>
      </c>
      <c r="L6761">
        <v>6737</v>
      </c>
      <c r="M6761">
        <v>3.0629684210291179E-3</v>
      </c>
      <c r="N6761">
        <v>-3.0629684210291179E-3</v>
      </c>
    </row>
    <row r="6762" spans="1:14" x14ac:dyDescent="0.45">
      <c r="A6762">
        <v>6738</v>
      </c>
      <c r="B6762">
        <v>7.564773593482216E-3</v>
      </c>
      <c r="C6762">
        <v>-7.564773593482216E-3</v>
      </c>
      <c r="L6762">
        <v>6738</v>
      </c>
      <c r="M6762">
        <v>3.590843746245396E-3</v>
      </c>
      <c r="N6762">
        <v>-3.590843746245396E-3</v>
      </c>
    </row>
    <row r="6763" spans="1:14" x14ac:dyDescent="0.45">
      <c r="A6763">
        <v>6739</v>
      </c>
      <c r="B6763">
        <v>5.9424376952045086E-3</v>
      </c>
      <c r="C6763">
        <v>-5.9424376952045086E-3</v>
      </c>
      <c r="L6763">
        <v>6739</v>
      </c>
      <c r="M6763">
        <v>4.8788595397731144E-3</v>
      </c>
      <c r="N6763">
        <v>-4.8788595397731144E-3</v>
      </c>
    </row>
    <row r="6764" spans="1:14" x14ac:dyDescent="0.45">
      <c r="A6764">
        <v>6740</v>
      </c>
      <c r="B6764">
        <v>8.2712747104741208E-3</v>
      </c>
      <c r="C6764">
        <v>-8.2712747104741208E-3</v>
      </c>
      <c r="L6764">
        <v>6740</v>
      </c>
      <c r="M6764">
        <v>2.471748056786887E-3</v>
      </c>
      <c r="N6764">
        <v>-2.471748056786887E-3</v>
      </c>
    </row>
    <row r="6765" spans="1:14" x14ac:dyDescent="0.45">
      <c r="A6765">
        <v>6741</v>
      </c>
      <c r="B6765">
        <v>-1.829074591706446E-3</v>
      </c>
      <c r="C6765">
        <v>1.829074591706446E-3</v>
      </c>
      <c r="L6765">
        <v>6741</v>
      </c>
      <c r="M6765">
        <v>9.9042326358320786E-3</v>
      </c>
      <c r="N6765">
        <v>-9.9042326358320786E-3</v>
      </c>
    </row>
    <row r="6766" spans="1:14" x14ac:dyDescent="0.45">
      <c r="A6766">
        <v>6742</v>
      </c>
      <c r="B6766">
        <v>3.1425999352736253E-3</v>
      </c>
      <c r="C6766">
        <v>-3.1425999352736253E-3</v>
      </c>
      <c r="L6766">
        <v>6742</v>
      </c>
      <c r="M6766">
        <v>5.7023450471105075E-3</v>
      </c>
      <c r="N6766">
        <v>-5.7023450471105075E-3</v>
      </c>
    </row>
    <row r="6767" spans="1:14" x14ac:dyDescent="0.45">
      <c r="A6767">
        <v>6743</v>
      </c>
      <c r="B6767">
        <v>1.9389313655837131E-3</v>
      </c>
      <c r="C6767">
        <v>-1.9389313655837131E-3</v>
      </c>
      <c r="L6767">
        <v>6743</v>
      </c>
      <c r="M6767">
        <v>4.8155145007471607E-3</v>
      </c>
      <c r="N6767">
        <v>-4.8155145007471607E-3</v>
      </c>
    </row>
    <row r="6768" spans="1:14" x14ac:dyDescent="0.45">
      <c r="A6768">
        <v>6744</v>
      </c>
      <c r="B6768">
        <v>7.4862734693720047E-3</v>
      </c>
      <c r="C6768">
        <v>-7.4862734693720047E-3</v>
      </c>
      <c r="L6768">
        <v>6744</v>
      </c>
      <c r="M6768">
        <v>3.3913174291312371E-4</v>
      </c>
      <c r="N6768">
        <v>-3.3913174291312371E-4</v>
      </c>
    </row>
    <row r="6769" spans="1:14" x14ac:dyDescent="0.45">
      <c r="A6769">
        <v>6745</v>
      </c>
      <c r="B6769">
        <v>-7.7165838999723214E-3</v>
      </c>
      <c r="C6769">
        <v>7.7165838999723214E-3</v>
      </c>
      <c r="L6769">
        <v>6745</v>
      </c>
      <c r="M6769">
        <v>1.1889043858645285E-2</v>
      </c>
      <c r="N6769">
        <v>-1.1889043858645285E-2</v>
      </c>
    </row>
    <row r="6770" spans="1:14" x14ac:dyDescent="0.45">
      <c r="A6770">
        <v>6746</v>
      </c>
      <c r="B6770">
        <v>3.6397673879716326E-3</v>
      </c>
      <c r="C6770">
        <v>-3.6397673879716326E-3</v>
      </c>
      <c r="L6770">
        <v>6746</v>
      </c>
      <c r="M6770">
        <v>1.3948823933456799E-3</v>
      </c>
      <c r="N6770">
        <v>-1.3948823933456799E-3</v>
      </c>
    </row>
    <row r="6771" spans="1:14" x14ac:dyDescent="0.45">
      <c r="A6771">
        <v>6747</v>
      </c>
      <c r="B6771">
        <v>3.1164332272368882E-3</v>
      </c>
      <c r="C6771">
        <v>-3.1164332272368882E-3</v>
      </c>
      <c r="L6771">
        <v>6747</v>
      </c>
      <c r="M6771">
        <v>1.6271475364408429E-3</v>
      </c>
      <c r="N6771">
        <v>-1.6271475364408429E-3</v>
      </c>
    </row>
    <row r="6772" spans="1:14" x14ac:dyDescent="0.45">
      <c r="A6772">
        <v>6748</v>
      </c>
      <c r="B6772">
        <v>-1.9491602516504072E-2</v>
      </c>
      <c r="C6772">
        <v>1.9491602516504072E-2</v>
      </c>
      <c r="L6772">
        <v>6748</v>
      </c>
      <c r="M6772">
        <v>1.9617138619811594E-2</v>
      </c>
      <c r="N6772">
        <v>-1.9617138619811594E-2</v>
      </c>
    </row>
    <row r="6773" spans="1:14" x14ac:dyDescent="0.45">
      <c r="A6773">
        <v>6749</v>
      </c>
      <c r="B6773">
        <v>-6.0157478775844046E-3</v>
      </c>
      <c r="C6773">
        <v>6.0157478775844046E-3</v>
      </c>
      <c r="L6773">
        <v>6749</v>
      </c>
      <c r="M6773">
        <v>7.3493160617852946E-3</v>
      </c>
      <c r="N6773">
        <v>-7.3493160617852946E-3</v>
      </c>
    </row>
    <row r="6774" spans="1:14" x14ac:dyDescent="0.45">
      <c r="A6774">
        <v>6750</v>
      </c>
      <c r="B6774">
        <v>-5.9923931397979843E-4</v>
      </c>
      <c r="C6774">
        <v>5.9923931397979843E-4</v>
      </c>
      <c r="L6774">
        <v>6750</v>
      </c>
      <c r="M6774">
        <v>2.2817129397090267E-3</v>
      </c>
      <c r="N6774">
        <v>-2.2817129397090267E-3</v>
      </c>
    </row>
    <row r="6775" spans="1:14" x14ac:dyDescent="0.45">
      <c r="A6775">
        <v>6751</v>
      </c>
      <c r="B6775">
        <v>-6.2250815418782995E-3</v>
      </c>
      <c r="C6775">
        <v>6.2250815418782995E-3</v>
      </c>
      <c r="L6775">
        <v>6751</v>
      </c>
      <c r="M6775">
        <v>6.0613002682575762E-3</v>
      </c>
      <c r="N6775">
        <v>-6.0613002682575762E-3</v>
      </c>
    </row>
    <row r="6776" spans="1:14" x14ac:dyDescent="0.45">
      <c r="A6776">
        <v>6752</v>
      </c>
      <c r="B6776">
        <v>-1.3447092960017776E-2</v>
      </c>
      <c r="C6776">
        <v>1.3447092960017776E-2</v>
      </c>
      <c r="L6776">
        <v>6752</v>
      </c>
      <c r="M6776">
        <v>1.182569881961933E-2</v>
      </c>
      <c r="N6776">
        <v>-1.182569881961933E-2</v>
      </c>
    </row>
    <row r="6777" spans="1:14" x14ac:dyDescent="0.45">
      <c r="A6777">
        <v>6753</v>
      </c>
      <c r="B6777">
        <v>5.2621032862493408E-3</v>
      </c>
      <c r="C6777">
        <v>-5.2621032862493408E-3</v>
      </c>
      <c r="L6777">
        <v>6753</v>
      </c>
      <c r="M6777">
        <v>-4.1794810409382143E-3</v>
      </c>
      <c r="N6777">
        <v>4.1794810409382143E-3</v>
      </c>
    </row>
    <row r="6778" spans="1:14" x14ac:dyDescent="0.45">
      <c r="A6778">
        <v>6754</v>
      </c>
      <c r="B6778">
        <v>-9.3127530902132934E-3</v>
      </c>
      <c r="C6778">
        <v>9.3127530902132934E-3</v>
      </c>
      <c r="L6778">
        <v>6754</v>
      </c>
      <c r="M6778">
        <v>6.5258305544479006E-3</v>
      </c>
      <c r="N6778">
        <v>-6.5258305544479006E-3</v>
      </c>
    </row>
    <row r="6779" spans="1:14" x14ac:dyDescent="0.45">
      <c r="A6779">
        <v>6755</v>
      </c>
      <c r="B6779">
        <v>-2.5355757086983517E-3</v>
      </c>
      <c r="C6779">
        <v>2.5355757086983517E-3</v>
      </c>
      <c r="L6779">
        <v>6755</v>
      </c>
      <c r="M6779">
        <v>6.7697195105154238E-4</v>
      </c>
      <c r="N6779">
        <v>-6.7697195105154238E-4</v>
      </c>
    </row>
    <row r="6780" spans="1:14" x14ac:dyDescent="0.45">
      <c r="A6780">
        <v>6756</v>
      </c>
      <c r="B6780">
        <v>-1.1144422652784898E-2</v>
      </c>
      <c r="C6780">
        <v>1.1144422652784898E-2</v>
      </c>
      <c r="L6780">
        <v>6756</v>
      </c>
      <c r="M6780">
        <v>7.5815812048804568E-3</v>
      </c>
      <c r="N6780">
        <v>-7.5815812048804568E-3</v>
      </c>
    </row>
    <row r="6781" spans="1:14" x14ac:dyDescent="0.45">
      <c r="A6781">
        <v>6757</v>
      </c>
      <c r="B6781">
        <v>-8.4492517250009651E-3</v>
      </c>
      <c r="C6781">
        <v>8.4492517250009651E-3</v>
      </c>
      <c r="L6781">
        <v>6757</v>
      </c>
      <c r="M6781">
        <v>5.1533547088855776E-3</v>
      </c>
      <c r="N6781">
        <v>-5.1533547088855776E-3</v>
      </c>
    </row>
    <row r="6782" spans="1:14" x14ac:dyDescent="0.45">
      <c r="A6782">
        <v>6758</v>
      </c>
      <c r="B6782">
        <v>-1.1432256441189009E-2</v>
      </c>
      <c r="C6782">
        <v>1.1432256441189009E-2</v>
      </c>
      <c r="L6782">
        <v>6758</v>
      </c>
      <c r="M6782">
        <v>6.9270158016122721E-3</v>
      </c>
      <c r="N6782">
        <v>-6.9270158016122721E-3</v>
      </c>
    </row>
    <row r="6783" spans="1:14" x14ac:dyDescent="0.45">
      <c r="A6783">
        <v>6759</v>
      </c>
      <c r="B6783">
        <v>-5.5970805489966077E-3</v>
      </c>
      <c r="C6783">
        <v>5.5970805489966077E-3</v>
      </c>
      <c r="L6783">
        <v>6759</v>
      </c>
      <c r="M6783">
        <v>2.0916778226311664E-3</v>
      </c>
      <c r="N6783">
        <v>-2.0916778226311664E-3</v>
      </c>
    </row>
    <row r="6784" spans="1:14" x14ac:dyDescent="0.45">
      <c r="A6784">
        <v>6760</v>
      </c>
      <c r="B6784">
        <v>-1.8552412997431839E-3</v>
      </c>
      <c r="C6784">
        <v>1.8552412997431839E-3</v>
      </c>
      <c r="L6784">
        <v>6760</v>
      </c>
      <c r="M6784">
        <v>-4.0739059758949604E-3</v>
      </c>
      <c r="N6784">
        <v>4.0739059758949604E-3</v>
      </c>
    </row>
    <row r="6785" spans="1:14" x14ac:dyDescent="0.45">
      <c r="A6785">
        <v>6761</v>
      </c>
      <c r="B6785">
        <v>3.6892888337947995E-4</v>
      </c>
      <c r="C6785">
        <v>-3.6892888337947995E-4</v>
      </c>
      <c r="L6785">
        <v>6761</v>
      </c>
      <c r="M6785">
        <v>-5.9320271206562579E-3</v>
      </c>
      <c r="N6785">
        <v>5.9320271206562579E-3</v>
      </c>
    </row>
    <row r="6786" spans="1:14" x14ac:dyDescent="0.45">
      <c r="A6786">
        <v>6762</v>
      </c>
      <c r="B6786">
        <v>-6.1989148338415633E-3</v>
      </c>
      <c r="C6786">
        <v>6.1989148338415633E-3</v>
      </c>
      <c r="L6786">
        <v>6762</v>
      </c>
      <c r="M6786">
        <v>-1.3922993237962663E-3</v>
      </c>
      <c r="N6786">
        <v>1.3922993237962663E-3</v>
      </c>
    </row>
    <row r="6787" spans="1:14" x14ac:dyDescent="0.45">
      <c r="A6787">
        <v>6763</v>
      </c>
      <c r="B6787">
        <v>-5.335413468629235E-3</v>
      </c>
      <c r="C6787">
        <v>5.335413468629235E-3</v>
      </c>
      <c r="L6787">
        <v>6763</v>
      </c>
      <c r="M6787">
        <v>-2.6380850913066819E-3</v>
      </c>
      <c r="N6787">
        <v>2.6380850913066819E-3</v>
      </c>
    </row>
    <row r="6788" spans="1:14" x14ac:dyDescent="0.45">
      <c r="A6788">
        <v>6764</v>
      </c>
      <c r="B6788">
        <v>-2.5907210950221367E-4</v>
      </c>
      <c r="C6788">
        <v>2.5907210950221367E-4</v>
      </c>
      <c r="L6788">
        <v>6764</v>
      </c>
      <c r="M6788">
        <v>-6.9455477450715104E-3</v>
      </c>
      <c r="N6788">
        <v>6.9455477450715104E-3</v>
      </c>
    </row>
    <row r="6789" spans="1:14" x14ac:dyDescent="0.45">
      <c r="A6789">
        <v>6765</v>
      </c>
      <c r="B6789">
        <v>-3.8439111105352149E-3</v>
      </c>
      <c r="C6789">
        <v>3.8439111105352149E-3</v>
      </c>
      <c r="L6789">
        <v>6765</v>
      </c>
      <c r="M6789">
        <v>-4.8551614572150499E-3</v>
      </c>
      <c r="N6789">
        <v>4.8551614572150499E-3</v>
      </c>
    </row>
    <row r="6790" spans="1:14" x14ac:dyDescent="0.45">
      <c r="A6790">
        <v>6766</v>
      </c>
      <c r="B6790">
        <v>-1.0307087995609308E-2</v>
      </c>
      <c r="C6790">
        <v>1.0307087995609308E-2</v>
      </c>
      <c r="L6790">
        <v>6766</v>
      </c>
      <c r="M6790">
        <v>4.3521560792008675E-5</v>
      </c>
      <c r="N6790">
        <v>-4.3521560792008675E-5</v>
      </c>
    </row>
    <row r="6791" spans="1:14" x14ac:dyDescent="0.45">
      <c r="A6791">
        <v>6767</v>
      </c>
      <c r="B6791">
        <v>-2.0907416720738186E-3</v>
      </c>
      <c r="C6791">
        <v>2.0907416720738186E-3</v>
      </c>
      <c r="L6791">
        <v>6767</v>
      </c>
      <c r="M6791">
        <v>-6.9455477450715104E-3</v>
      </c>
      <c r="N6791">
        <v>6.9455477450715104E-3</v>
      </c>
    </row>
    <row r="6792" spans="1:14" x14ac:dyDescent="0.45">
      <c r="A6792">
        <v>6768</v>
      </c>
      <c r="B6792">
        <v>3.4276217534274286E-4</v>
      </c>
      <c r="C6792">
        <v>-3.4276217534274286E-4</v>
      </c>
      <c r="L6792">
        <v>6768</v>
      </c>
      <c r="M6792">
        <v>-9.7960745012394095E-3</v>
      </c>
      <c r="N6792">
        <v>9.7960745012394095E-3</v>
      </c>
    </row>
    <row r="6793" spans="1:14" x14ac:dyDescent="0.45">
      <c r="A6793">
        <v>6769</v>
      </c>
      <c r="B6793">
        <v>-7.2455831553110521E-3</v>
      </c>
      <c r="C6793">
        <v>7.2455831553110521E-3</v>
      </c>
      <c r="L6793">
        <v>6769</v>
      </c>
      <c r="M6793">
        <v>-4.6017813011112367E-3</v>
      </c>
      <c r="N6793">
        <v>4.6017813011112367E-3</v>
      </c>
    </row>
    <row r="6794" spans="1:14" x14ac:dyDescent="0.45">
      <c r="A6794">
        <v>6770</v>
      </c>
      <c r="B6794">
        <v>-1.2845258675172817E-2</v>
      </c>
      <c r="C6794">
        <v>1.2845258675172817E-2</v>
      </c>
      <c r="L6794">
        <v>6770</v>
      </c>
      <c r="M6794">
        <v>-2.9431864734640913E-4</v>
      </c>
      <c r="N6794">
        <v>2.9431864734640913E-4</v>
      </c>
    </row>
    <row r="6795" spans="1:14" x14ac:dyDescent="0.45">
      <c r="A6795">
        <v>6771</v>
      </c>
      <c r="B6795">
        <v>-5.8849143374007165E-3</v>
      </c>
      <c r="C6795">
        <v>5.8849143374007165E-3</v>
      </c>
      <c r="L6795">
        <v>6771</v>
      </c>
      <c r="M6795">
        <v>-6.481017458881186E-3</v>
      </c>
      <c r="N6795">
        <v>6.481017458881186E-3</v>
      </c>
    </row>
    <row r="6796" spans="1:14" x14ac:dyDescent="0.45">
      <c r="A6796">
        <v>6772</v>
      </c>
      <c r="B6796">
        <v>-4.5504122275271189E-3</v>
      </c>
      <c r="C6796">
        <v>4.5504122275271189E-3</v>
      </c>
      <c r="L6796">
        <v>6772</v>
      </c>
      <c r="M6796">
        <v>-8.6980938247895531E-3</v>
      </c>
      <c r="N6796">
        <v>8.6980938247895531E-3</v>
      </c>
    </row>
    <row r="6797" spans="1:14" x14ac:dyDescent="0.45">
      <c r="A6797">
        <v>6773</v>
      </c>
      <c r="B6797">
        <v>-4.3934119793066963E-3</v>
      </c>
      <c r="C6797">
        <v>4.3934119793066963E-3</v>
      </c>
      <c r="L6797">
        <v>6773</v>
      </c>
      <c r="M6797">
        <v>-8.9514739808933645E-3</v>
      </c>
      <c r="N6797">
        <v>8.9514739808933645E-3</v>
      </c>
    </row>
    <row r="6798" spans="1:14" x14ac:dyDescent="0.45">
      <c r="A6798">
        <v>6774</v>
      </c>
      <c r="B6798">
        <v>-1.7947766742336578E-2</v>
      </c>
      <c r="C6798">
        <v>1.7947766742336578E-2</v>
      </c>
      <c r="L6798">
        <v>6774</v>
      </c>
      <c r="M6798">
        <v>9.0923709414670369E-4</v>
      </c>
      <c r="N6798">
        <v>-9.0923709414670369E-4</v>
      </c>
    </row>
    <row r="6799" spans="1:14" x14ac:dyDescent="0.45">
      <c r="A6799">
        <v>6775</v>
      </c>
      <c r="B6799">
        <v>-1.9596269348651024E-2</v>
      </c>
      <c r="C6799">
        <v>1.9596269348651024E-2</v>
      </c>
      <c r="L6799">
        <v>6775</v>
      </c>
      <c r="M6799">
        <v>1.9649877445792599E-3</v>
      </c>
      <c r="N6799">
        <v>-1.9649877445792599E-3</v>
      </c>
    </row>
    <row r="6800" spans="1:14" x14ac:dyDescent="0.45">
      <c r="A6800">
        <v>6776</v>
      </c>
      <c r="B6800">
        <v>-2.331194188986771E-2</v>
      </c>
      <c r="C6800">
        <v>2.331194188986771E-2</v>
      </c>
      <c r="L6800">
        <v>6776</v>
      </c>
      <c r="M6800">
        <v>4.3087541885395344E-3</v>
      </c>
      <c r="N6800">
        <v>-4.3087541885395344E-3</v>
      </c>
    </row>
    <row r="6801" spans="1:14" x14ac:dyDescent="0.45">
      <c r="A6801">
        <v>6777</v>
      </c>
      <c r="B6801">
        <v>2.1482650298776116E-3</v>
      </c>
      <c r="C6801">
        <v>-2.1482650298776116E-3</v>
      </c>
      <c r="L6801">
        <v>6777</v>
      </c>
      <c r="M6801">
        <v>-1.8242079704699855E-2</v>
      </c>
      <c r="N6801">
        <v>1.8242079704699855E-2</v>
      </c>
    </row>
    <row r="6802" spans="1:14" x14ac:dyDescent="0.45">
      <c r="A6802">
        <v>6778</v>
      </c>
      <c r="B6802">
        <v>4.9976242356316539E-4</v>
      </c>
      <c r="C6802">
        <v>-4.9976242356316539E-4</v>
      </c>
      <c r="L6802">
        <v>6778</v>
      </c>
      <c r="M6802">
        <v>-1.7144099028249999E-2</v>
      </c>
      <c r="N6802">
        <v>1.7144099028249999E-2</v>
      </c>
    </row>
    <row r="6803" spans="1:14" x14ac:dyDescent="0.45">
      <c r="A6803">
        <v>6779</v>
      </c>
      <c r="B6803">
        <v>-1.7767411756329718E-3</v>
      </c>
      <c r="C6803">
        <v>1.7767411756329718E-3</v>
      </c>
      <c r="L6803">
        <v>6779</v>
      </c>
      <c r="M6803">
        <v>-1.585608323472228E-2</v>
      </c>
      <c r="N6803">
        <v>1.585608323472228E-2</v>
      </c>
    </row>
    <row r="6804" spans="1:14" x14ac:dyDescent="0.45">
      <c r="A6804">
        <v>6780</v>
      </c>
      <c r="B6804">
        <v>-9.3912532143235038E-3</v>
      </c>
      <c r="C6804">
        <v>9.3912532143235038E-3</v>
      </c>
      <c r="L6804">
        <v>6780</v>
      </c>
      <c r="M6804">
        <v>-1.1020745255741173E-2</v>
      </c>
      <c r="N6804">
        <v>1.1020745255741173E-2</v>
      </c>
    </row>
    <row r="6805" spans="1:14" x14ac:dyDescent="0.45">
      <c r="A6805">
        <v>6781</v>
      </c>
      <c r="B6805">
        <v>-2.1741939407663474E-2</v>
      </c>
      <c r="C6805">
        <v>2.1741939407663474E-2</v>
      </c>
      <c r="L6805">
        <v>6781</v>
      </c>
      <c r="M6805">
        <v>-1.160034180701105E-3</v>
      </c>
      <c r="N6805">
        <v>1.160034180701105E-3</v>
      </c>
    </row>
    <row r="6806" spans="1:14" x14ac:dyDescent="0.45">
      <c r="A6806">
        <v>6782</v>
      </c>
      <c r="B6806">
        <v>-8.1614179365968546E-3</v>
      </c>
      <c r="C6806">
        <v>8.1614179365968546E-3</v>
      </c>
      <c r="L6806">
        <v>6782</v>
      </c>
      <c r="M6806">
        <v>-1.9403405420175667E-2</v>
      </c>
      <c r="N6806">
        <v>1.9403405420175667E-2</v>
      </c>
    </row>
    <row r="6807" spans="1:14" x14ac:dyDescent="0.45">
      <c r="A6807">
        <v>6783</v>
      </c>
      <c r="B6807">
        <v>-4.4980788114536447E-3</v>
      </c>
      <c r="C6807">
        <v>4.4980788114536447E-3</v>
      </c>
      <c r="L6807">
        <v>6783</v>
      </c>
      <c r="M6807">
        <v>-2.2697347449525243E-2</v>
      </c>
      <c r="N6807">
        <v>2.2697347449525243E-2</v>
      </c>
    </row>
    <row r="6808" spans="1:14" x14ac:dyDescent="0.45">
      <c r="A6808">
        <v>6784</v>
      </c>
      <c r="B6808">
        <v>-3.5924295163575051E-2</v>
      </c>
      <c r="C6808">
        <v>3.5924295163575051E-2</v>
      </c>
      <c r="L6808">
        <v>6784</v>
      </c>
      <c r="M6808">
        <v>6.7697195105154238E-4</v>
      </c>
      <c r="N6808">
        <v>-6.7697195105154238E-4</v>
      </c>
    </row>
    <row r="6809" spans="1:14" x14ac:dyDescent="0.45">
      <c r="A6809">
        <v>6785</v>
      </c>
      <c r="B6809">
        <v>-9.8360872509480387E-3</v>
      </c>
      <c r="C6809">
        <v>9.8360872509480387E-3</v>
      </c>
      <c r="L6809">
        <v>6785</v>
      </c>
      <c r="M6809">
        <v>-2.0585846148660131E-2</v>
      </c>
      <c r="N6809">
        <v>2.0585846148660131E-2</v>
      </c>
    </row>
    <row r="6810" spans="1:14" x14ac:dyDescent="0.45">
      <c r="A6810">
        <v>6786</v>
      </c>
      <c r="B6810">
        <v>-9.4697533384337142E-3</v>
      </c>
      <c r="C6810">
        <v>9.4697533384337142E-3</v>
      </c>
      <c r="L6810">
        <v>6786</v>
      </c>
      <c r="M6810">
        <v>-2.2634002410499288E-2</v>
      </c>
      <c r="N6810">
        <v>2.2634002410499288E-2</v>
      </c>
    </row>
    <row r="6811" spans="1:14" x14ac:dyDescent="0.45">
      <c r="A6811">
        <v>6787</v>
      </c>
      <c r="B6811">
        <v>-3.0900287220521502E-2</v>
      </c>
      <c r="C6811">
        <v>3.0900287220521502E-2</v>
      </c>
      <c r="L6811">
        <v>6787</v>
      </c>
      <c r="M6811">
        <v>-1.1865345776087218E-2</v>
      </c>
      <c r="N6811">
        <v>1.1865345776087218E-2</v>
      </c>
    </row>
    <row r="6812" spans="1:14" x14ac:dyDescent="0.45">
      <c r="A6812">
        <v>6788</v>
      </c>
      <c r="B6812">
        <v>-2.0669104378157249E-2</v>
      </c>
      <c r="C6812">
        <v>2.0669104378157249E-2</v>
      </c>
      <c r="L6812">
        <v>6788</v>
      </c>
      <c r="M6812">
        <v>-2.2718462462533895E-2</v>
      </c>
      <c r="N6812">
        <v>2.2718462462533895E-2</v>
      </c>
    </row>
    <row r="6813" spans="1:14" x14ac:dyDescent="0.45">
      <c r="A6813">
        <v>6789</v>
      </c>
      <c r="B6813">
        <v>-2.1480272327296102E-2</v>
      </c>
      <c r="C6813">
        <v>2.1480272327296102E-2</v>
      </c>
      <c r="L6813">
        <v>6789</v>
      </c>
      <c r="M6813">
        <v>-2.7427110363463087E-2</v>
      </c>
      <c r="N6813">
        <v>2.7427110363463087E-2</v>
      </c>
    </row>
    <row r="6814" spans="1:14" x14ac:dyDescent="0.45">
      <c r="A6814">
        <v>6790</v>
      </c>
      <c r="B6814">
        <v>2.76608053656964E-2</v>
      </c>
      <c r="C6814">
        <v>-2.76608053656964E-2</v>
      </c>
      <c r="L6814">
        <v>6790</v>
      </c>
      <c r="M6814">
        <v>4.332929822852679E-2</v>
      </c>
      <c r="N6814">
        <v>-4.332929822852679E-2</v>
      </c>
    </row>
    <row r="6815" spans="1:14" x14ac:dyDescent="0.45">
      <c r="A6815">
        <v>6791</v>
      </c>
      <c r="B6815">
        <v>2.9283141263974112E-2</v>
      </c>
      <c r="C6815">
        <v>0.97071685873602587</v>
      </c>
      <c r="L6815">
        <v>6791</v>
      </c>
      <c r="M6815">
        <v>3.6171308818594067E-2</v>
      </c>
      <c r="N6815">
        <v>0.96382869118140591</v>
      </c>
    </row>
    <row r="6816" spans="1:14" x14ac:dyDescent="0.45">
      <c r="A6816">
        <v>6792</v>
      </c>
      <c r="B6816">
        <v>4.3988831180620434E-2</v>
      </c>
      <c r="C6816">
        <v>-4.3988831180620434E-2</v>
      </c>
      <c r="L6816">
        <v>6792</v>
      </c>
      <c r="M6816">
        <v>2.3460070987386096E-2</v>
      </c>
      <c r="N6816">
        <v>-2.3460070987386096E-2</v>
      </c>
    </row>
    <row r="6817" spans="1:14" x14ac:dyDescent="0.45">
      <c r="A6817">
        <v>6793</v>
      </c>
      <c r="B6817">
        <v>3.7106986966958543E-2</v>
      </c>
      <c r="C6817">
        <v>-3.7106986966958543E-2</v>
      </c>
      <c r="L6817">
        <v>6793</v>
      </c>
      <c r="M6817">
        <v>2.637394278257995E-2</v>
      </c>
      <c r="N6817">
        <v>-2.637394278257995E-2</v>
      </c>
    </row>
    <row r="6818" spans="1:14" x14ac:dyDescent="0.45">
      <c r="A6818">
        <v>6794</v>
      </c>
      <c r="B6818">
        <v>2.5829135803124799E-2</v>
      </c>
      <c r="C6818">
        <v>-2.5829135803124799E-2</v>
      </c>
      <c r="L6818">
        <v>6794</v>
      </c>
      <c r="M6818">
        <v>3.3363012088443465E-2</v>
      </c>
      <c r="N6818">
        <v>-3.3363012088443465E-2</v>
      </c>
    </row>
    <row r="6819" spans="1:14" x14ac:dyDescent="0.45">
      <c r="A6819">
        <v>6795</v>
      </c>
      <c r="B6819">
        <v>3.7133153674995277E-2</v>
      </c>
      <c r="C6819">
        <v>-3.7133153674995277E-2</v>
      </c>
      <c r="L6819">
        <v>6795</v>
      </c>
      <c r="M6819">
        <v>2.3523416026412048E-2</v>
      </c>
      <c r="N6819">
        <v>-2.3523416026412048E-2</v>
      </c>
    </row>
    <row r="6820" spans="1:14" x14ac:dyDescent="0.45">
      <c r="A6820">
        <v>6796</v>
      </c>
      <c r="B6820">
        <v>2.2375130342275486E-2</v>
      </c>
      <c r="C6820">
        <v>-2.2375130342275486E-2</v>
      </c>
      <c r="L6820">
        <v>6796</v>
      </c>
      <c r="M6820">
        <v>3.5031098116126903E-2</v>
      </c>
      <c r="N6820">
        <v>-3.5031098116126903E-2</v>
      </c>
    </row>
    <row r="6821" spans="1:14" x14ac:dyDescent="0.45">
      <c r="A6821">
        <v>6797</v>
      </c>
      <c r="B6821">
        <v>2.3631132328038873E-2</v>
      </c>
      <c r="C6821">
        <v>-2.3631132328038873E-2</v>
      </c>
      <c r="L6821">
        <v>6797</v>
      </c>
      <c r="M6821">
        <v>3.2771791724201235E-2</v>
      </c>
      <c r="N6821">
        <v>-3.2771791724201235E-2</v>
      </c>
    </row>
    <row r="6822" spans="1:14" x14ac:dyDescent="0.45">
      <c r="A6822">
        <v>6798</v>
      </c>
      <c r="B6822">
        <v>2.185179618154074E-2</v>
      </c>
      <c r="C6822">
        <v>-2.185179618154074E-2</v>
      </c>
      <c r="L6822">
        <v>6798</v>
      </c>
      <c r="M6822">
        <v>3.4080922530737606E-2</v>
      </c>
      <c r="N6822">
        <v>-3.4080922530737606E-2</v>
      </c>
    </row>
    <row r="6823" spans="1:14" x14ac:dyDescent="0.45">
      <c r="A6823">
        <v>6799</v>
      </c>
      <c r="B6823">
        <v>3.2396979520345842E-2</v>
      </c>
      <c r="C6823">
        <v>-3.2396979520345842E-2</v>
      </c>
      <c r="L6823">
        <v>6799</v>
      </c>
      <c r="M6823">
        <v>2.4895891871974371E-2</v>
      </c>
      <c r="N6823">
        <v>-2.4895891871974371E-2</v>
      </c>
    </row>
    <row r="6824" spans="1:14" x14ac:dyDescent="0.45">
      <c r="A6824">
        <v>6800</v>
      </c>
      <c r="B6824">
        <v>3.7525654295546336E-2</v>
      </c>
      <c r="C6824">
        <v>-3.7525654295546336E-2</v>
      </c>
      <c r="L6824">
        <v>6800</v>
      </c>
      <c r="M6824">
        <v>1.9131493320612616E-2</v>
      </c>
      <c r="N6824">
        <v>-1.9131493320612616E-2</v>
      </c>
    </row>
    <row r="6825" spans="1:14" x14ac:dyDescent="0.45">
      <c r="A6825">
        <v>6801</v>
      </c>
      <c r="B6825">
        <v>2.9780308716672116E-2</v>
      </c>
      <c r="C6825">
        <v>-2.9780308716672116E-2</v>
      </c>
      <c r="L6825">
        <v>6801</v>
      </c>
      <c r="M6825">
        <v>2.4748086780913815E-2</v>
      </c>
      <c r="N6825">
        <v>-2.4748086780913815E-2</v>
      </c>
    </row>
    <row r="6826" spans="1:14" x14ac:dyDescent="0.45">
      <c r="A6826">
        <v>6802</v>
      </c>
      <c r="B6826">
        <v>3.2056812315868259E-2</v>
      </c>
      <c r="C6826">
        <v>-3.2056812315868259E-2</v>
      </c>
      <c r="L6826">
        <v>6802</v>
      </c>
      <c r="M6826">
        <v>2.2362090310936236E-2</v>
      </c>
      <c r="N6826">
        <v>-2.2362090310936236E-2</v>
      </c>
    </row>
    <row r="6827" spans="1:14" x14ac:dyDescent="0.45">
      <c r="A6827">
        <v>6803</v>
      </c>
      <c r="B6827">
        <v>2.6875804124594289E-2</v>
      </c>
      <c r="C6827">
        <v>-2.6875804124594289E-2</v>
      </c>
      <c r="L6827">
        <v>6803</v>
      </c>
      <c r="M6827">
        <v>2.582495244435502E-2</v>
      </c>
      <c r="N6827">
        <v>-2.582495244435502E-2</v>
      </c>
    </row>
    <row r="6828" spans="1:14" x14ac:dyDescent="0.45">
      <c r="A6828">
        <v>6804</v>
      </c>
      <c r="B6828">
        <v>1.4184950726776734E-2</v>
      </c>
      <c r="C6828">
        <v>-1.4184950726776734E-2</v>
      </c>
      <c r="L6828">
        <v>6804</v>
      </c>
      <c r="M6828">
        <v>3.4904408038074999E-2</v>
      </c>
      <c r="N6828">
        <v>-3.4904408038074999E-2</v>
      </c>
    </row>
    <row r="6829" spans="1:14" x14ac:dyDescent="0.45">
      <c r="A6829">
        <v>6805</v>
      </c>
      <c r="B6829">
        <v>2.6692637168337127E-2</v>
      </c>
      <c r="C6829">
        <v>-2.6692637168337127E-2</v>
      </c>
      <c r="L6829">
        <v>6805</v>
      </c>
      <c r="M6829">
        <v>2.3185575818273629E-2</v>
      </c>
      <c r="N6829">
        <v>-2.3185575818273629E-2</v>
      </c>
    </row>
    <row r="6830" spans="1:14" x14ac:dyDescent="0.45">
      <c r="A6830">
        <v>6806</v>
      </c>
      <c r="B6830">
        <v>1.7246455567074992E-2</v>
      </c>
      <c r="C6830">
        <v>-1.7246455567074992E-2</v>
      </c>
      <c r="L6830">
        <v>6806</v>
      </c>
      <c r="M6830">
        <v>2.9182239512730548E-2</v>
      </c>
      <c r="N6830">
        <v>-2.9182239512730548E-2</v>
      </c>
    </row>
    <row r="6831" spans="1:14" x14ac:dyDescent="0.45">
      <c r="A6831">
        <v>6807</v>
      </c>
      <c r="B6831">
        <v>2.543663518257374E-2</v>
      </c>
      <c r="C6831">
        <v>-2.543663518257374E-2</v>
      </c>
      <c r="L6831">
        <v>6807</v>
      </c>
      <c r="M6831">
        <v>2.1982020076780517E-2</v>
      </c>
      <c r="N6831">
        <v>-2.1982020076780517E-2</v>
      </c>
    </row>
    <row r="6832" spans="1:14" x14ac:dyDescent="0.45">
      <c r="A6832">
        <v>6808</v>
      </c>
      <c r="B6832">
        <v>1.4525117931254317E-2</v>
      </c>
      <c r="C6832">
        <v>-1.4525117931254317E-2</v>
      </c>
      <c r="L6832">
        <v>6808</v>
      </c>
      <c r="M6832">
        <v>2.8084258836280691E-2</v>
      </c>
      <c r="N6832">
        <v>-2.8084258836280691E-2</v>
      </c>
    </row>
    <row r="6833" spans="1:14" x14ac:dyDescent="0.45">
      <c r="A6833">
        <v>6809</v>
      </c>
      <c r="B6833">
        <v>6.6751055202331506E-3</v>
      </c>
      <c r="C6833">
        <v>-6.6751055202331506E-3</v>
      </c>
      <c r="L6833">
        <v>6809</v>
      </c>
      <c r="M6833">
        <v>3.1610466008725427E-2</v>
      </c>
      <c r="N6833">
        <v>-3.1610466008725427E-2</v>
      </c>
    </row>
    <row r="6834" spans="1:14" x14ac:dyDescent="0.45">
      <c r="A6834">
        <v>6810</v>
      </c>
      <c r="B6834">
        <v>3.0329809585443603E-2</v>
      </c>
      <c r="C6834">
        <v>-3.0329809585443603E-2</v>
      </c>
      <c r="L6834">
        <v>6810</v>
      </c>
      <c r="M6834">
        <v>1.2353574144835608E-2</v>
      </c>
      <c r="N6834">
        <v>-1.2353574144835608E-2</v>
      </c>
    </row>
    <row r="6835" spans="1:14" x14ac:dyDescent="0.45">
      <c r="A6835">
        <v>6811</v>
      </c>
      <c r="B6835">
        <v>3.1350311198876352E-2</v>
      </c>
      <c r="C6835">
        <v>-3.1350311198876352E-2</v>
      </c>
      <c r="L6835">
        <v>6811</v>
      </c>
      <c r="M6835">
        <v>1.1403398559446307E-2</v>
      </c>
      <c r="N6835">
        <v>-1.1403398559446307E-2</v>
      </c>
    </row>
    <row r="6836" spans="1:14" x14ac:dyDescent="0.45">
      <c r="A6836">
        <v>6812</v>
      </c>
      <c r="B6836">
        <v>3.6583652806223797E-2</v>
      </c>
      <c r="C6836">
        <v>-3.6583652806223797E-2</v>
      </c>
      <c r="L6836">
        <v>6812</v>
      </c>
      <c r="M6836">
        <v>6.9270158016122721E-3</v>
      </c>
      <c r="N6836">
        <v>-6.9270158016122721E-3</v>
      </c>
    </row>
    <row r="6837" spans="1:14" x14ac:dyDescent="0.45">
      <c r="A6837">
        <v>6813</v>
      </c>
      <c r="B6837">
        <v>1.6199787245605501E-2</v>
      </c>
      <c r="C6837">
        <v>-1.6199787245605501E-2</v>
      </c>
      <c r="L6837">
        <v>6813</v>
      </c>
      <c r="M6837">
        <v>2.1496374777581539E-2</v>
      </c>
      <c r="N6837">
        <v>-2.1496374777581539E-2</v>
      </c>
    </row>
    <row r="6838" spans="1:14" x14ac:dyDescent="0.45">
      <c r="A6838">
        <v>6814</v>
      </c>
      <c r="B6838">
        <v>3.6034151937452318E-2</v>
      </c>
      <c r="C6838">
        <v>-3.6034151937452318E-2</v>
      </c>
      <c r="L6838">
        <v>6814</v>
      </c>
      <c r="M6838">
        <v>5.3645048389720897E-3</v>
      </c>
      <c r="N6838">
        <v>-5.3645048389720897E-3</v>
      </c>
    </row>
    <row r="6839" spans="1:14" x14ac:dyDescent="0.45">
      <c r="A6839">
        <v>6815</v>
      </c>
      <c r="B6839">
        <v>1.9653792706454815E-2</v>
      </c>
      <c r="C6839">
        <v>-1.9653792706454815E-2</v>
      </c>
      <c r="L6839">
        <v>6815</v>
      </c>
      <c r="M6839">
        <v>1.8413582878318478E-2</v>
      </c>
      <c r="N6839">
        <v>-1.8413582878318478E-2</v>
      </c>
    </row>
    <row r="6840" spans="1:14" x14ac:dyDescent="0.45">
      <c r="A6840">
        <v>6816</v>
      </c>
      <c r="B6840">
        <v>9.3179430319436096E-3</v>
      </c>
      <c r="C6840">
        <v>-9.3179430319436096E-3</v>
      </c>
      <c r="L6840">
        <v>6816</v>
      </c>
      <c r="M6840">
        <v>2.5444882210199301E-2</v>
      </c>
      <c r="N6840">
        <v>-2.5444882210199301E-2</v>
      </c>
    </row>
    <row r="6841" spans="1:14" x14ac:dyDescent="0.45">
      <c r="A6841">
        <v>6817</v>
      </c>
      <c r="B6841">
        <v>2.025562699129977E-2</v>
      </c>
      <c r="C6841">
        <v>-2.025562699129977E-2</v>
      </c>
      <c r="L6841">
        <v>6817</v>
      </c>
      <c r="M6841">
        <v>1.6492116694531225E-2</v>
      </c>
      <c r="N6841">
        <v>-1.6492116694531225E-2</v>
      </c>
    </row>
    <row r="6842" spans="1:14" x14ac:dyDescent="0.45">
      <c r="A6842">
        <v>6818</v>
      </c>
      <c r="B6842">
        <v>2.9937308964892544E-2</v>
      </c>
      <c r="C6842">
        <v>-2.9937308964892544E-2</v>
      </c>
      <c r="L6842">
        <v>6818</v>
      </c>
      <c r="M6842">
        <v>8.3839516992091981E-3</v>
      </c>
      <c r="N6842">
        <v>-8.3839516992091981E-3</v>
      </c>
    </row>
    <row r="6843" spans="1:14" x14ac:dyDescent="0.45">
      <c r="A6843">
        <v>6819</v>
      </c>
      <c r="B6843">
        <v>2.4075966364663401E-2</v>
      </c>
      <c r="C6843">
        <v>-2.4075966364663401E-2</v>
      </c>
      <c r="L6843">
        <v>6819</v>
      </c>
      <c r="M6843">
        <v>1.2818104431025934E-2</v>
      </c>
      <c r="N6843">
        <v>-1.2818104431025934E-2</v>
      </c>
    </row>
    <row r="6844" spans="1:14" x14ac:dyDescent="0.45">
      <c r="A6844">
        <v>6820</v>
      </c>
      <c r="B6844">
        <v>-3.6607441542780526E-3</v>
      </c>
      <c r="C6844">
        <v>3.6607441542780526E-3</v>
      </c>
      <c r="L6844">
        <v>6820</v>
      </c>
      <c r="M6844">
        <v>3.5115558168161511E-2</v>
      </c>
      <c r="N6844">
        <v>-3.5115558168161511E-2</v>
      </c>
    </row>
    <row r="6845" spans="1:14" x14ac:dyDescent="0.45">
      <c r="A6845">
        <v>6821</v>
      </c>
      <c r="B6845">
        <v>1.6827788238487192E-2</v>
      </c>
      <c r="C6845">
        <v>-1.6827788238487192E-2</v>
      </c>
      <c r="L6845">
        <v>6821</v>
      </c>
      <c r="M6845">
        <v>1.78857075531022E-2</v>
      </c>
      <c r="N6845">
        <v>-1.78857075531022E-2</v>
      </c>
    </row>
    <row r="6846" spans="1:14" x14ac:dyDescent="0.45">
      <c r="A6846">
        <v>6822</v>
      </c>
      <c r="B6846">
        <v>2.2034963137797903E-2</v>
      </c>
      <c r="C6846">
        <v>-2.2034963137797903E-2</v>
      </c>
      <c r="L6846">
        <v>6822</v>
      </c>
      <c r="M6846">
        <v>1.2501379235896167E-2</v>
      </c>
      <c r="N6846">
        <v>-1.2501379235896167E-2</v>
      </c>
    </row>
    <row r="6847" spans="1:14" x14ac:dyDescent="0.45">
      <c r="A6847">
        <v>6823</v>
      </c>
      <c r="B6847">
        <v>-4.4223906575937416E-4</v>
      </c>
      <c r="C6847">
        <v>4.4223906575937416E-4</v>
      </c>
      <c r="L6847">
        <v>6823</v>
      </c>
      <c r="M6847">
        <v>2.9710114837946826E-2</v>
      </c>
      <c r="N6847">
        <v>-2.9710114837946826E-2</v>
      </c>
    </row>
    <row r="6848" spans="1:14" x14ac:dyDescent="0.45">
      <c r="A6848">
        <v>6824</v>
      </c>
      <c r="B6848">
        <v>3.2501646352492794E-2</v>
      </c>
      <c r="C6848">
        <v>-3.2501646352492794E-2</v>
      </c>
      <c r="L6848">
        <v>6824</v>
      </c>
      <c r="M6848">
        <v>3.0629684210291179E-3</v>
      </c>
      <c r="N6848">
        <v>-3.0629684210291179E-3</v>
      </c>
    </row>
    <row r="6849" spans="1:14" x14ac:dyDescent="0.45">
      <c r="A6849">
        <v>6825</v>
      </c>
      <c r="B6849">
        <v>2.8707473687165891E-2</v>
      </c>
      <c r="C6849">
        <v>-2.8707473687165891E-2</v>
      </c>
      <c r="L6849">
        <v>6825</v>
      </c>
      <c r="M6849">
        <v>5.871265151179716E-3</v>
      </c>
      <c r="N6849">
        <v>-5.871265151179716E-3</v>
      </c>
    </row>
    <row r="6850" spans="1:14" x14ac:dyDescent="0.45">
      <c r="A6850">
        <v>6826</v>
      </c>
      <c r="B6850">
        <v>1.3242949237454194E-2</v>
      </c>
      <c r="C6850">
        <v>-1.3242949237454194E-2</v>
      </c>
      <c r="L6850">
        <v>6826</v>
      </c>
      <c r="M6850">
        <v>1.8117972696197363E-2</v>
      </c>
      <c r="N6850">
        <v>-1.8117972696197363E-2</v>
      </c>
    </row>
    <row r="6851" spans="1:14" x14ac:dyDescent="0.45">
      <c r="A6851">
        <v>6827</v>
      </c>
      <c r="B6851">
        <v>2.648330350404323E-2</v>
      </c>
      <c r="C6851">
        <v>-2.648330350404323E-2</v>
      </c>
      <c r="L6851">
        <v>6827</v>
      </c>
      <c r="M6851">
        <v>6.5469455674565516E-3</v>
      </c>
      <c r="N6851">
        <v>-6.5469455674565516E-3</v>
      </c>
    </row>
    <row r="6852" spans="1:14" x14ac:dyDescent="0.45">
      <c r="A6852">
        <v>6828</v>
      </c>
      <c r="B6852">
        <v>6.9367726006005232E-3</v>
      </c>
      <c r="C6852">
        <v>-6.9367726006005232E-3</v>
      </c>
      <c r="L6852">
        <v>6828</v>
      </c>
      <c r="M6852">
        <v>2.2235400232884332E-2</v>
      </c>
      <c r="N6852">
        <v>-2.2235400232884332E-2</v>
      </c>
    </row>
    <row r="6853" spans="1:14" x14ac:dyDescent="0.45">
      <c r="A6853">
        <v>6829</v>
      </c>
      <c r="B6853">
        <v>2.1302295312769261E-2</v>
      </c>
      <c r="C6853">
        <v>-2.1302295312769261E-2</v>
      </c>
      <c r="L6853">
        <v>6829</v>
      </c>
      <c r="M6853">
        <v>1.0537683026091612E-2</v>
      </c>
      <c r="N6853">
        <v>-1.0537683026091612E-2</v>
      </c>
    </row>
    <row r="6854" spans="1:14" x14ac:dyDescent="0.45">
      <c r="A6854">
        <v>6830</v>
      </c>
      <c r="B6854">
        <v>2.3421798663744976E-2</v>
      </c>
      <c r="C6854">
        <v>-2.3421798663744976E-2</v>
      </c>
      <c r="L6854">
        <v>6830</v>
      </c>
      <c r="M6854">
        <v>8.0461114910707811E-3</v>
      </c>
      <c r="N6854">
        <v>-8.0461114910707811E-3</v>
      </c>
    </row>
    <row r="6855" spans="1:14" x14ac:dyDescent="0.45">
      <c r="A6855">
        <v>6831</v>
      </c>
      <c r="B6855">
        <v>1.1332779550772377E-2</v>
      </c>
      <c r="C6855">
        <v>-1.1332779550772377E-2</v>
      </c>
      <c r="L6855">
        <v>6831</v>
      </c>
      <c r="M6855">
        <v>1.7505637318946481E-2</v>
      </c>
      <c r="N6855">
        <v>-1.7505637318946481E-2</v>
      </c>
    </row>
    <row r="6856" spans="1:14" x14ac:dyDescent="0.45">
      <c r="A6856">
        <v>6832</v>
      </c>
      <c r="B6856">
        <v>5.1051030380289174E-3</v>
      </c>
      <c r="C6856">
        <v>-5.1051030380289174E-3</v>
      </c>
      <c r="L6856">
        <v>6832</v>
      </c>
      <c r="M6856">
        <v>2.2129825167841073E-2</v>
      </c>
      <c r="N6856">
        <v>-2.2129825167841073E-2</v>
      </c>
    </row>
    <row r="6857" spans="1:14" x14ac:dyDescent="0.45">
      <c r="A6857">
        <v>6833</v>
      </c>
      <c r="B6857">
        <v>1.7246455567074992E-2</v>
      </c>
      <c r="C6857">
        <v>-1.7246455567074992E-2</v>
      </c>
      <c r="L6857">
        <v>6833</v>
      </c>
      <c r="M6857">
        <v>1.1973503910679889E-2</v>
      </c>
      <c r="N6857">
        <v>-1.1973503910679889E-2</v>
      </c>
    </row>
    <row r="6858" spans="1:14" x14ac:dyDescent="0.45">
      <c r="A6858">
        <v>6834</v>
      </c>
      <c r="B6858">
        <v>2.2767630962826545E-2</v>
      </c>
      <c r="C6858">
        <v>-2.2767630962826545E-2</v>
      </c>
      <c r="L6858">
        <v>6834</v>
      </c>
      <c r="M6858">
        <v>7.0114758536468768E-3</v>
      </c>
      <c r="N6858">
        <v>-7.0114758536468768E-3</v>
      </c>
    </row>
    <row r="6859" spans="1:14" x14ac:dyDescent="0.45">
      <c r="A6859">
        <v>6835</v>
      </c>
      <c r="B6859">
        <v>1.9967793202895663E-2</v>
      </c>
      <c r="C6859">
        <v>-1.9967793202895663E-2</v>
      </c>
      <c r="L6859">
        <v>6835</v>
      </c>
      <c r="M6859">
        <v>9.0174020894687318E-3</v>
      </c>
      <c r="N6859">
        <v>-9.0174020894687318E-3</v>
      </c>
    </row>
    <row r="6860" spans="1:14" x14ac:dyDescent="0.45">
      <c r="A6860">
        <v>6836</v>
      </c>
      <c r="B6860">
        <v>-6.8269158267232569E-3</v>
      </c>
      <c r="C6860">
        <v>6.8269158267232569E-3</v>
      </c>
      <c r="L6860">
        <v>6836</v>
      </c>
      <c r="M6860">
        <v>3.0533600345284219E-2</v>
      </c>
      <c r="N6860">
        <v>-3.0533600345284219E-2</v>
      </c>
    </row>
    <row r="6861" spans="1:14" x14ac:dyDescent="0.45">
      <c r="A6861">
        <v>6837</v>
      </c>
      <c r="B6861">
        <v>1.0416944769486574E-2</v>
      </c>
      <c r="C6861">
        <v>-1.0416944769486574E-2</v>
      </c>
      <c r="L6861">
        <v>6837</v>
      </c>
      <c r="M6861">
        <v>1.5246330927020811E-2</v>
      </c>
      <c r="N6861">
        <v>-1.5246330927020811E-2</v>
      </c>
    </row>
    <row r="6862" spans="1:14" x14ac:dyDescent="0.45">
      <c r="A6862">
        <v>6838</v>
      </c>
      <c r="B6862">
        <v>1.3923283646409362E-2</v>
      </c>
      <c r="C6862">
        <v>-1.3923283646409362E-2</v>
      </c>
      <c r="L6862">
        <v>6838</v>
      </c>
      <c r="M6862">
        <v>1.1150018403342496E-2</v>
      </c>
      <c r="N6862">
        <v>-1.1150018403342496E-2</v>
      </c>
    </row>
    <row r="6863" spans="1:14" x14ac:dyDescent="0.45">
      <c r="A6863">
        <v>6839</v>
      </c>
      <c r="B6863">
        <v>2.2008796429761165E-2</v>
      </c>
      <c r="C6863">
        <v>-2.2008796429761165E-2</v>
      </c>
      <c r="L6863">
        <v>6839</v>
      </c>
      <c r="M6863">
        <v>4.4354442665914401E-3</v>
      </c>
      <c r="N6863">
        <v>-4.4354442665914401E-3</v>
      </c>
    </row>
    <row r="6864" spans="1:14" x14ac:dyDescent="0.45">
      <c r="A6864">
        <v>6840</v>
      </c>
      <c r="B6864">
        <v>8.4021082506578072E-3</v>
      </c>
      <c r="C6864">
        <v>-8.4021082506578072E-3</v>
      </c>
      <c r="L6864">
        <v>6840</v>
      </c>
      <c r="M6864">
        <v>1.5351905992064069E-2</v>
      </c>
      <c r="N6864">
        <v>-1.5351905992064069E-2</v>
      </c>
    </row>
    <row r="6865" spans="1:14" x14ac:dyDescent="0.45">
      <c r="A6865">
        <v>6841</v>
      </c>
      <c r="B6865">
        <v>2.1877962889577475E-2</v>
      </c>
      <c r="C6865">
        <v>-2.1877962889577475E-2</v>
      </c>
      <c r="L6865">
        <v>6841</v>
      </c>
      <c r="M6865">
        <v>3.3585786031502338E-3</v>
      </c>
      <c r="N6865">
        <v>-3.3585786031502338E-3</v>
      </c>
    </row>
    <row r="6866" spans="1:14" x14ac:dyDescent="0.45">
      <c r="A6866">
        <v>6842</v>
      </c>
      <c r="B6866">
        <v>2.7111304496924921E-2</v>
      </c>
      <c r="C6866">
        <v>-2.7111304496924921E-2</v>
      </c>
      <c r="L6866">
        <v>6842</v>
      </c>
      <c r="M6866">
        <v>-1.5189894018481738E-3</v>
      </c>
      <c r="N6866">
        <v>1.5189894018481738E-3</v>
      </c>
    </row>
    <row r="6867" spans="1:14" x14ac:dyDescent="0.45">
      <c r="A6867">
        <v>6843</v>
      </c>
      <c r="B6867">
        <v>5.7331040309106102E-3</v>
      </c>
      <c r="C6867">
        <v>-5.7331040309106102E-3</v>
      </c>
      <c r="L6867">
        <v>6843</v>
      </c>
      <c r="M6867">
        <v>1.505629580994295E-2</v>
      </c>
      <c r="N6867">
        <v>-1.505629580994295E-2</v>
      </c>
    </row>
    <row r="6868" spans="1:14" x14ac:dyDescent="0.45">
      <c r="A6868">
        <v>6844</v>
      </c>
      <c r="B6868">
        <v>2.3683465744112349E-2</v>
      </c>
      <c r="C6868">
        <v>-2.3683465744112349E-2</v>
      </c>
      <c r="L6868">
        <v>6844</v>
      </c>
      <c r="M6868">
        <v>6.4636573800659625E-5</v>
      </c>
      <c r="N6868">
        <v>-6.4636573800659625E-5</v>
      </c>
    </row>
    <row r="6869" spans="1:14" x14ac:dyDescent="0.45">
      <c r="A6869">
        <v>6845</v>
      </c>
      <c r="B6869">
        <v>5.3667701183962892E-3</v>
      </c>
      <c r="C6869">
        <v>-5.3667701183962892E-3</v>
      </c>
      <c r="L6869">
        <v>6845</v>
      </c>
      <c r="M6869">
        <v>1.4359500380657465E-2</v>
      </c>
      <c r="N6869">
        <v>-1.4359500380657465E-2</v>
      </c>
    </row>
    <row r="6870" spans="1:14" x14ac:dyDescent="0.45">
      <c r="A6870">
        <v>6846</v>
      </c>
      <c r="B6870">
        <v>1.7819311173632897E-3</v>
      </c>
      <c r="C6870">
        <v>-1.7819311173632897E-3</v>
      </c>
      <c r="L6870">
        <v>6846</v>
      </c>
      <c r="M6870">
        <v>1.670326682461774E-2</v>
      </c>
      <c r="N6870">
        <v>-1.670326682461774E-2</v>
      </c>
    </row>
    <row r="6871" spans="1:14" x14ac:dyDescent="0.45">
      <c r="A6871">
        <v>6847</v>
      </c>
      <c r="B6871">
        <v>8.4021082506578072E-3</v>
      </c>
      <c r="C6871">
        <v>-8.4021082506578072E-3</v>
      </c>
      <c r="L6871">
        <v>6847</v>
      </c>
      <c r="M6871">
        <v>1.0368762922022403E-2</v>
      </c>
      <c r="N6871">
        <v>-1.0368762922022403E-2</v>
      </c>
    </row>
    <row r="6872" spans="1:14" x14ac:dyDescent="0.45">
      <c r="A6872">
        <v>6848</v>
      </c>
      <c r="B6872">
        <v>1.1097279178441742E-2</v>
      </c>
      <c r="C6872">
        <v>-1.1097279178441742E-2</v>
      </c>
      <c r="L6872">
        <v>6848</v>
      </c>
      <c r="M6872">
        <v>7.1803959577160853E-3</v>
      </c>
      <c r="N6872">
        <v>-7.1803959577160853E-3</v>
      </c>
    </row>
    <row r="6873" spans="1:14" x14ac:dyDescent="0.45">
      <c r="A6873">
        <v>6849</v>
      </c>
      <c r="B6873">
        <v>1.9392125626087442E-2</v>
      </c>
      <c r="C6873">
        <v>-1.9392125626087442E-2</v>
      </c>
      <c r="L6873">
        <v>6849</v>
      </c>
      <c r="M6873">
        <v>-9.277690376059437E-4</v>
      </c>
      <c r="N6873">
        <v>9.277690376059437E-4</v>
      </c>
    </row>
    <row r="6874" spans="1:14" x14ac:dyDescent="0.45">
      <c r="A6874">
        <v>6850</v>
      </c>
      <c r="B6874">
        <v>3.3519335995675237E-3</v>
      </c>
      <c r="C6874">
        <v>-3.3519335995675237E-3</v>
      </c>
      <c r="L6874">
        <v>6850</v>
      </c>
      <c r="M6874">
        <v>1.1889043858645285E-2</v>
      </c>
      <c r="N6874">
        <v>-1.1889043858645285E-2</v>
      </c>
    </row>
    <row r="6875" spans="1:14" x14ac:dyDescent="0.45">
      <c r="A6875">
        <v>6851</v>
      </c>
      <c r="B6875">
        <v>-4.2102450230495341E-3</v>
      </c>
      <c r="C6875">
        <v>4.2102450230495341E-3</v>
      </c>
      <c r="L6875">
        <v>6851</v>
      </c>
      <c r="M6875">
        <v>1.7463407292929178E-2</v>
      </c>
      <c r="N6875">
        <v>-1.7463407292929178E-2</v>
      </c>
    </row>
    <row r="6876" spans="1:14" x14ac:dyDescent="0.45">
      <c r="A6876">
        <v>6852</v>
      </c>
      <c r="B6876">
        <v>2.9042875926926868E-4</v>
      </c>
      <c r="C6876">
        <v>-2.9042875926926868E-4</v>
      </c>
      <c r="L6876">
        <v>6852</v>
      </c>
      <c r="M6876">
        <v>1.3768280016415235E-2</v>
      </c>
      <c r="N6876">
        <v>-1.3768280016415235E-2</v>
      </c>
    </row>
    <row r="6877" spans="1:14" x14ac:dyDescent="0.45">
      <c r="A6877">
        <v>6853</v>
      </c>
      <c r="B6877">
        <v>1.6513787742046347E-2</v>
      </c>
      <c r="C6877">
        <v>-1.6513787742046347E-2</v>
      </c>
      <c r="L6877">
        <v>6853</v>
      </c>
      <c r="M6877">
        <v>4.6582182096503114E-4</v>
      </c>
      <c r="N6877">
        <v>-4.6582182096503114E-4</v>
      </c>
    </row>
    <row r="6878" spans="1:14" x14ac:dyDescent="0.45">
      <c r="A6878">
        <v>6854</v>
      </c>
      <c r="B6878">
        <v>2.6192657745388809E-3</v>
      </c>
      <c r="C6878">
        <v>-2.6192657745388809E-3</v>
      </c>
      <c r="L6878">
        <v>6854</v>
      </c>
      <c r="M6878">
        <v>1.1530088637498215E-2</v>
      </c>
      <c r="N6878">
        <v>-1.1530088637498215E-2</v>
      </c>
    </row>
    <row r="6879" spans="1:14" x14ac:dyDescent="0.45">
      <c r="A6879">
        <v>6855</v>
      </c>
      <c r="B6879">
        <v>3.8229343442287935E-3</v>
      </c>
      <c r="C6879">
        <v>-3.8229343442287935E-3</v>
      </c>
      <c r="L6879">
        <v>6855</v>
      </c>
      <c r="M6879">
        <v>1.0178727804944544E-2</v>
      </c>
      <c r="N6879">
        <v>-1.0178727804944544E-2</v>
      </c>
    </row>
    <row r="6880" spans="1:14" x14ac:dyDescent="0.45">
      <c r="A6880">
        <v>6856</v>
      </c>
      <c r="B6880">
        <v>9.1871094917599233E-3</v>
      </c>
      <c r="C6880">
        <v>-9.1871094917599233E-3</v>
      </c>
      <c r="L6880">
        <v>6856</v>
      </c>
      <c r="M6880">
        <v>5.8290351251624141E-3</v>
      </c>
      <c r="N6880">
        <v>-5.8290351251624141E-3</v>
      </c>
    </row>
    <row r="6881" spans="1:14" x14ac:dyDescent="0.45">
      <c r="A6881">
        <v>6857</v>
      </c>
      <c r="B6881">
        <v>1.5859620041127918E-2</v>
      </c>
      <c r="C6881">
        <v>-1.5859620041127918E-2</v>
      </c>
      <c r="L6881">
        <v>6857</v>
      </c>
      <c r="M6881">
        <v>-4.8435376442426941E-4</v>
      </c>
      <c r="N6881">
        <v>4.8435376442426941E-4</v>
      </c>
    </row>
    <row r="6882" spans="1:14" x14ac:dyDescent="0.45">
      <c r="A6882">
        <v>6858</v>
      </c>
      <c r="B6882">
        <v>2.5669323584654067E-3</v>
      </c>
      <c r="C6882">
        <v>-2.5669323584654067E-3</v>
      </c>
      <c r="L6882">
        <v>6858</v>
      </c>
      <c r="M6882">
        <v>9.3552422976071505E-3</v>
      </c>
      <c r="N6882">
        <v>-9.3552422976071505E-3</v>
      </c>
    </row>
    <row r="6883" spans="1:14" x14ac:dyDescent="0.45">
      <c r="A6883">
        <v>6859</v>
      </c>
      <c r="B6883">
        <v>-4.0794114828658495E-3</v>
      </c>
      <c r="C6883">
        <v>4.0794114828658495E-3</v>
      </c>
      <c r="L6883">
        <v>6859</v>
      </c>
      <c r="M6883">
        <v>1.4380615393666115E-2</v>
      </c>
      <c r="N6883">
        <v>-1.4380615393666115E-2</v>
      </c>
    </row>
    <row r="6884" spans="1:14" x14ac:dyDescent="0.45">
      <c r="A6884">
        <v>6860</v>
      </c>
      <c r="B6884">
        <v>1.3452282901748092E-2</v>
      </c>
      <c r="C6884">
        <v>-1.3452282901748092E-2</v>
      </c>
      <c r="L6884">
        <v>6860</v>
      </c>
      <c r="M6884">
        <v>-2.9431864734640913E-4</v>
      </c>
      <c r="N6884">
        <v>2.9431864734640913E-4</v>
      </c>
    </row>
    <row r="6885" spans="1:14" x14ac:dyDescent="0.45">
      <c r="A6885">
        <v>6861</v>
      </c>
      <c r="B6885">
        <v>1.4943785259842114E-2</v>
      </c>
      <c r="C6885">
        <v>-1.4943785259842114E-2</v>
      </c>
      <c r="L6885">
        <v>6861</v>
      </c>
      <c r="M6885">
        <v>-1.8990596360038943E-3</v>
      </c>
      <c r="N6885">
        <v>1.8990596360038943E-3</v>
      </c>
    </row>
    <row r="6886" spans="1:14" x14ac:dyDescent="0.45">
      <c r="A6886">
        <v>6862</v>
      </c>
      <c r="B6886">
        <v>1.6016620289348339E-2</v>
      </c>
      <c r="C6886">
        <v>-1.6016620289348339E-2</v>
      </c>
      <c r="L6886">
        <v>6862</v>
      </c>
      <c r="M6886">
        <v>-4.2428260799641663E-3</v>
      </c>
      <c r="N6886">
        <v>4.2428260799641663E-3</v>
      </c>
    </row>
    <row r="6887" spans="1:14" x14ac:dyDescent="0.45">
      <c r="A6887">
        <v>6863</v>
      </c>
      <c r="B6887">
        <v>5.1312697460656545E-3</v>
      </c>
      <c r="C6887">
        <v>-5.1312697460656545E-3</v>
      </c>
      <c r="L6887">
        <v>6863</v>
      </c>
      <c r="M6887">
        <v>3.1474284730637226E-3</v>
      </c>
      <c r="N6887">
        <v>-3.1474284730637226E-3</v>
      </c>
    </row>
    <row r="6888" spans="1:14" x14ac:dyDescent="0.45">
      <c r="A6888">
        <v>6864</v>
      </c>
      <c r="B6888">
        <v>-5.207391898695863E-4</v>
      </c>
      <c r="C6888">
        <v>5.207391898695863E-4</v>
      </c>
      <c r="L6888">
        <v>6864</v>
      </c>
      <c r="M6888">
        <v>7.3493160617852946E-3</v>
      </c>
      <c r="N6888">
        <v>-7.3493160617852946E-3</v>
      </c>
    </row>
    <row r="6889" spans="1:14" x14ac:dyDescent="0.45">
      <c r="A6889">
        <v>6865</v>
      </c>
      <c r="B6889">
        <v>-2.4594110583667832E-2</v>
      </c>
      <c r="C6889">
        <v>2.4594110583667832E-2</v>
      </c>
      <c r="L6889">
        <v>6865</v>
      </c>
      <c r="M6889">
        <v>2.5909412496389627E-2</v>
      </c>
      <c r="N6889">
        <v>-2.5909412496389627E-2</v>
      </c>
    </row>
    <row r="6890" spans="1:14" x14ac:dyDescent="0.45">
      <c r="A6890">
        <v>6866</v>
      </c>
      <c r="B6890">
        <v>-2.6140758328085639E-3</v>
      </c>
      <c r="C6890">
        <v>2.6140758328085639E-3</v>
      </c>
      <c r="L6890">
        <v>6866</v>
      </c>
      <c r="M6890">
        <v>6.3146804243613894E-3</v>
      </c>
      <c r="N6890">
        <v>-6.3146804243613894E-3</v>
      </c>
    </row>
    <row r="6891" spans="1:14" x14ac:dyDescent="0.45">
      <c r="A6891">
        <v>6867</v>
      </c>
      <c r="B6891">
        <v>1.8576192712231945E-4</v>
      </c>
      <c r="C6891">
        <v>-1.8576192712231945E-4</v>
      </c>
      <c r="L6891">
        <v>6867</v>
      </c>
      <c r="M6891">
        <v>3.2741185511156292E-3</v>
      </c>
      <c r="N6891">
        <v>-3.2741185511156292E-3</v>
      </c>
    </row>
    <row r="6892" spans="1:14" x14ac:dyDescent="0.45">
      <c r="A6892">
        <v>6868</v>
      </c>
      <c r="B6892">
        <v>-4.0270780667923736E-3</v>
      </c>
      <c r="C6892">
        <v>4.0270780667923736E-3</v>
      </c>
      <c r="L6892">
        <v>6868</v>
      </c>
      <c r="M6892">
        <v>6.6525206324998072E-3</v>
      </c>
      <c r="N6892">
        <v>-6.6525206324998072E-3</v>
      </c>
    </row>
    <row r="6893" spans="1:14" x14ac:dyDescent="0.45">
      <c r="A6893">
        <v>6869</v>
      </c>
      <c r="B6893">
        <v>2.4622655263184575E-3</v>
      </c>
      <c r="C6893">
        <v>-2.4622655263184575E-3</v>
      </c>
      <c r="L6893">
        <v>6869</v>
      </c>
      <c r="M6893">
        <v>6.3474192503423961E-4</v>
      </c>
      <c r="N6893">
        <v>-6.3474192503423961E-4</v>
      </c>
    </row>
    <row r="6894" spans="1:14" x14ac:dyDescent="0.45">
      <c r="A6894">
        <v>6870</v>
      </c>
      <c r="B6894">
        <v>-1.1487401827512799E-3</v>
      </c>
      <c r="C6894">
        <v>1.1487401827512799E-3</v>
      </c>
      <c r="L6894">
        <v>6870</v>
      </c>
      <c r="M6894">
        <v>3.3796936161588848E-3</v>
      </c>
      <c r="N6894">
        <v>-3.3796936161588848E-3</v>
      </c>
    </row>
    <row r="6895" spans="1:14" x14ac:dyDescent="0.45">
      <c r="A6895">
        <v>6871</v>
      </c>
      <c r="B6895">
        <v>9.7104436524946686E-3</v>
      </c>
      <c r="C6895">
        <v>-9.7104436524946686E-3</v>
      </c>
      <c r="L6895">
        <v>6871</v>
      </c>
      <c r="M6895">
        <v>-5.8475670686216523E-3</v>
      </c>
      <c r="N6895">
        <v>5.8475670686216523E-3</v>
      </c>
    </row>
    <row r="6896" spans="1:14" x14ac:dyDescent="0.45">
      <c r="A6896">
        <v>6872</v>
      </c>
      <c r="B6896">
        <v>-4.4223906575937416E-4</v>
      </c>
      <c r="C6896">
        <v>4.4223906575937416E-4</v>
      </c>
      <c r="L6896">
        <v>6872</v>
      </c>
      <c r="M6896">
        <v>1.922757718561958E-3</v>
      </c>
      <c r="N6896">
        <v>-1.922757718561958E-3</v>
      </c>
    </row>
    <row r="6897" spans="1:14" x14ac:dyDescent="0.45">
      <c r="A6897">
        <v>6873</v>
      </c>
      <c r="B6897">
        <v>2.2005984459510857E-3</v>
      </c>
      <c r="C6897">
        <v>-2.2005984459510857E-3</v>
      </c>
      <c r="L6897">
        <v>6873</v>
      </c>
      <c r="M6897">
        <v>-1.43452934981357E-3</v>
      </c>
      <c r="N6897">
        <v>1.43452934981357E-3</v>
      </c>
    </row>
    <row r="6898" spans="1:14" x14ac:dyDescent="0.45">
      <c r="A6898">
        <v>6874</v>
      </c>
      <c r="B6898">
        <v>-1.4627406791921267E-3</v>
      </c>
      <c r="C6898">
        <v>1.4627406791921267E-3</v>
      </c>
      <c r="L6898">
        <v>6874</v>
      </c>
      <c r="M6898">
        <v>1.4159974063543317E-3</v>
      </c>
      <c r="N6898">
        <v>-1.4159974063543317E-3</v>
      </c>
    </row>
    <row r="6899" spans="1:14" x14ac:dyDescent="0.45">
      <c r="A6899">
        <v>6875</v>
      </c>
      <c r="B6899">
        <v>4.5556021692574351E-3</v>
      </c>
      <c r="C6899">
        <v>-4.5556021692574351E-3</v>
      </c>
      <c r="L6899">
        <v>6875</v>
      </c>
      <c r="M6899">
        <v>-3.9894459238603549E-3</v>
      </c>
      <c r="N6899">
        <v>3.9894459238603549E-3</v>
      </c>
    </row>
    <row r="6900" spans="1:14" x14ac:dyDescent="0.45">
      <c r="A6900">
        <v>6876</v>
      </c>
      <c r="B6900">
        <v>1.0390778061449836E-2</v>
      </c>
      <c r="C6900">
        <v>-1.0390778061449836E-2</v>
      </c>
      <c r="L6900">
        <v>6876</v>
      </c>
      <c r="M6900">
        <v>-8.9303589678847162E-3</v>
      </c>
      <c r="N6900">
        <v>8.9303589678847162E-3</v>
      </c>
    </row>
    <row r="6901" spans="1:14" x14ac:dyDescent="0.45">
      <c r="A6901">
        <v>6877</v>
      </c>
      <c r="B6901">
        <v>3.9537678844124794E-3</v>
      </c>
      <c r="C6901">
        <v>-3.9537678844124794E-3</v>
      </c>
      <c r="L6901">
        <v>6877</v>
      </c>
      <c r="M6901">
        <v>-4.1161360019122606E-3</v>
      </c>
      <c r="N6901">
        <v>4.1161360019122606E-3</v>
      </c>
    </row>
    <row r="6902" spans="1:14" x14ac:dyDescent="0.45">
      <c r="A6902">
        <v>6878</v>
      </c>
      <c r="B6902">
        <v>-1.7267432333381405E-2</v>
      </c>
      <c r="C6902">
        <v>1.7267432333381405E-2</v>
      </c>
      <c r="L6902">
        <v>6878</v>
      </c>
      <c r="M6902">
        <v>1.2606954300939423E-2</v>
      </c>
      <c r="N6902">
        <v>-1.2606954300939423E-2</v>
      </c>
    </row>
    <row r="6903" spans="1:14" x14ac:dyDescent="0.45">
      <c r="A6903">
        <v>6879</v>
      </c>
      <c r="B6903">
        <v>-2.666409248882038E-3</v>
      </c>
      <c r="C6903">
        <v>2.666409248882038E-3</v>
      </c>
      <c r="L6903">
        <v>6879</v>
      </c>
      <c r="M6903">
        <v>3.6024675592177553E-4</v>
      </c>
      <c r="N6903">
        <v>-3.6024675592177553E-4</v>
      </c>
    </row>
    <row r="6904" spans="1:14" x14ac:dyDescent="0.45">
      <c r="A6904">
        <v>6880</v>
      </c>
      <c r="B6904">
        <v>-9.9145873750582491E-3</v>
      </c>
      <c r="C6904">
        <v>9.9145873750582491E-3</v>
      </c>
      <c r="L6904">
        <v>6880</v>
      </c>
      <c r="M6904">
        <v>5.7234600601191584E-3</v>
      </c>
      <c r="N6904">
        <v>-5.7234600601191584E-3</v>
      </c>
    </row>
    <row r="6905" spans="1:14" x14ac:dyDescent="0.45">
      <c r="A6905">
        <v>6881</v>
      </c>
      <c r="B6905">
        <v>-9.6790870027276144E-3</v>
      </c>
      <c r="C6905">
        <v>9.6790870027276144E-3</v>
      </c>
      <c r="L6905">
        <v>6881</v>
      </c>
      <c r="M6905">
        <v>4.98443460481637E-3</v>
      </c>
      <c r="N6905">
        <v>-4.98443460481637E-3</v>
      </c>
    </row>
    <row r="6906" spans="1:14" x14ac:dyDescent="0.45">
      <c r="A6906">
        <v>6882</v>
      </c>
      <c r="B6906">
        <v>5.2882699942860779E-3</v>
      </c>
      <c r="C6906">
        <v>-5.2882699942860779E-3</v>
      </c>
      <c r="L6906">
        <v>6882</v>
      </c>
      <c r="M6906">
        <v>-9.2893141890317832E-3</v>
      </c>
      <c r="N6906">
        <v>9.2893141890317832E-3</v>
      </c>
    </row>
    <row r="6907" spans="1:14" x14ac:dyDescent="0.45">
      <c r="A6907">
        <v>6883</v>
      </c>
      <c r="B6907">
        <v>-4.9952462641516503E-3</v>
      </c>
      <c r="C6907">
        <v>4.9952462641516503E-3</v>
      </c>
      <c r="L6907">
        <v>6883</v>
      </c>
      <c r="M6907">
        <v>-1.4978743888395219E-3</v>
      </c>
      <c r="N6907">
        <v>1.4978743888395219E-3</v>
      </c>
    </row>
    <row r="6908" spans="1:14" x14ac:dyDescent="0.45">
      <c r="A6908">
        <v>6884</v>
      </c>
      <c r="B6908">
        <v>-2.0907416720738186E-3</v>
      </c>
      <c r="C6908">
        <v>2.0907416720738186E-3</v>
      </c>
      <c r="L6908">
        <v>6884</v>
      </c>
      <c r="M6908">
        <v>-4.3484011450074236E-3</v>
      </c>
      <c r="N6908">
        <v>4.3484011450074236E-3</v>
      </c>
    </row>
    <row r="6909" spans="1:14" x14ac:dyDescent="0.45">
      <c r="A6909">
        <v>6885</v>
      </c>
      <c r="B6909">
        <v>7.0414394327474716E-3</v>
      </c>
      <c r="C6909">
        <v>-7.0414394327474716E-3</v>
      </c>
      <c r="L6909">
        <v>6885</v>
      </c>
      <c r="M6909">
        <v>-1.1949805828121825E-2</v>
      </c>
      <c r="N6909">
        <v>1.1949805828121825E-2</v>
      </c>
    </row>
    <row r="6910" spans="1:14" x14ac:dyDescent="0.45">
      <c r="A6910">
        <v>6886</v>
      </c>
      <c r="B6910">
        <v>-4.8120793078944898E-3</v>
      </c>
      <c r="C6910">
        <v>4.8120793078944898E-3</v>
      </c>
      <c r="L6910">
        <v>6886</v>
      </c>
      <c r="M6910">
        <v>-2.5958550652893818E-3</v>
      </c>
      <c r="N6910">
        <v>2.5958550652893818E-3</v>
      </c>
    </row>
    <row r="6911" spans="1:14" x14ac:dyDescent="0.45">
      <c r="A6911">
        <v>6887</v>
      </c>
      <c r="B6911">
        <v>-5.5709138409598697E-3</v>
      </c>
      <c r="C6911">
        <v>5.5709138409598697E-3</v>
      </c>
      <c r="L6911">
        <v>6887</v>
      </c>
      <c r="M6911">
        <v>-2.9336952734277987E-3</v>
      </c>
      <c r="N6911">
        <v>2.9336952734277987E-3</v>
      </c>
    </row>
    <row r="6912" spans="1:14" x14ac:dyDescent="0.45">
      <c r="A6912">
        <v>6888</v>
      </c>
      <c r="B6912">
        <v>-7.664250483898849E-3</v>
      </c>
      <c r="C6912">
        <v>7.664250483898849E-3</v>
      </c>
      <c r="L6912">
        <v>6888</v>
      </c>
      <c r="M6912">
        <v>-3.1026153774970063E-3</v>
      </c>
      <c r="N6912">
        <v>3.1026153774970063E-3</v>
      </c>
    </row>
    <row r="6913" spans="1:14" x14ac:dyDescent="0.45">
      <c r="A6913">
        <v>6889</v>
      </c>
      <c r="B6913">
        <v>1.0783278682000895E-2</v>
      </c>
      <c r="C6913">
        <v>-1.0783278682000895E-2</v>
      </c>
      <c r="L6913">
        <v>6889</v>
      </c>
      <c r="M6913">
        <v>-1.8052044587621996E-2</v>
      </c>
      <c r="N6913">
        <v>1.8052044587621996E-2</v>
      </c>
    </row>
    <row r="6914" spans="1:14" x14ac:dyDescent="0.45">
      <c r="A6914">
        <v>6890</v>
      </c>
      <c r="B6914">
        <v>-1.5488096186883278E-2</v>
      </c>
      <c r="C6914">
        <v>1.5488096186883278E-2</v>
      </c>
      <c r="L6914">
        <v>6890</v>
      </c>
      <c r="M6914">
        <v>2.8518182909426067E-3</v>
      </c>
      <c r="N6914">
        <v>-2.8518182909426067E-3</v>
      </c>
    </row>
    <row r="6915" spans="1:14" x14ac:dyDescent="0.45">
      <c r="A6915">
        <v>6891</v>
      </c>
      <c r="B6915">
        <v>-2.666409248882038E-3</v>
      </c>
      <c r="C6915">
        <v>2.666409248882038E-3</v>
      </c>
      <c r="L6915">
        <v>6891</v>
      </c>
      <c r="M6915">
        <v>-7.6001131483396959E-3</v>
      </c>
      <c r="N6915">
        <v>7.6001131483396959E-3</v>
      </c>
    </row>
    <row r="6916" spans="1:14" x14ac:dyDescent="0.45">
      <c r="A6916">
        <v>6892</v>
      </c>
      <c r="B6916">
        <v>-5.5970805489966077E-3</v>
      </c>
      <c r="C6916">
        <v>5.5970805489966077E-3</v>
      </c>
      <c r="L6916">
        <v>6892</v>
      </c>
      <c r="M6916">
        <v>-5.5730718995091891E-3</v>
      </c>
      <c r="N6916">
        <v>5.5730718995091891E-3</v>
      </c>
    </row>
    <row r="6917" spans="1:14" x14ac:dyDescent="0.45">
      <c r="A6917">
        <v>6893</v>
      </c>
      <c r="B6917">
        <v>-9.7314204188010903E-3</v>
      </c>
      <c r="C6917">
        <v>9.7314204188010903E-3</v>
      </c>
      <c r="L6917">
        <v>6893</v>
      </c>
      <c r="M6917">
        <v>-3.3137655075835193E-3</v>
      </c>
      <c r="N6917">
        <v>3.3137655075835193E-3</v>
      </c>
    </row>
    <row r="6918" spans="1:14" x14ac:dyDescent="0.45">
      <c r="A6918">
        <v>6894</v>
      </c>
      <c r="B6918">
        <v>-1.6377764260132342E-2</v>
      </c>
      <c r="C6918">
        <v>1.6377764260132342E-2</v>
      </c>
      <c r="L6918">
        <v>6894</v>
      </c>
      <c r="M6918">
        <v>2.5467169087851904E-4</v>
      </c>
      <c r="N6918">
        <v>-2.5467169087851904E-4</v>
      </c>
    </row>
    <row r="6919" spans="1:14" x14ac:dyDescent="0.45">
      <c r="A6919">
        <v>6895</v>
      </c>
      <c r="B6919">
        <v>-1.5854430099397597E-2</v>
      </c>
      <c r="C6919">
        <v>1.5854430099397597E-2</v>
      </c>
      <c r="L6919">
        <v>6895</v>
      </c>
      <c r="M6919">
        <v>-1.0755741286664995E-3</v>
      </c>
      <c r="N6919">
        <v>1.0755741286664995E-3</v>
      </c>
    </row>
    <row r="6920" spans="1:14" x14ac:dyDescent="0.45">
      <c r="A6920">
        <v>6896</v>
      </c>
      <c r="B6920">
        <v>-1.1013589112601212E-2</v>
      </c>
      <c r="C6920">
        <v>1.1013589112601212E-2</v>
      </c>
      <c r="L6920">
        <v>6896</v>
      </c>
      <c r="M6920">
        <v>-6.9666627580801605E-3</v>
      </c>
      <c r="N6920">
        <v>6.9666627580801605E-3</v>
      </c>
    </row>
    <row r="6921" spans="1:14" x14ac:dyDescent="0.45">
      <c r="A6921">
        <v>6897</v>
      </c>
      <c r="B6921">
        <v>-4.8382460159312277E-3</v>
      </c>
      <c r="C6921">
        <v>4.8382460159312277E-3</v>
      </c>
      <c r="L6921">
        <v>6897</v>
      </c>
      <c r="M6921">
        <v>-1.2625486244398659E-2</v>
      </c>
      <c r="N6921">
        <v>1.2625486244398659E-2</v>
      </c>
    </row>
    <row r="6922" spans="1:14" x14ac:dyDescent="0.45">
      <c r="A6922">
        <v>6898</v>
      </c>
      <c r="B6922">
        <v>-6.7773943809000883E-4</v>
      </c>
      <c r="C6922">
        <v>6.7773943809000883E-4</v>
      </c>
      <c r="L6922">
        <v>6898</v>
      </c>
      <c r="M6922">
        <v>-1.6721798768076977E-2</v>
      </c>
      <c r="N6922">
        <v>1.6721798768076977E-2</v>
      </c>
    </row>
    <row r="6923" spans="1:14" x14ac:dyDescent="0.45">
      <c r="A6923">
        <v>6899</v>
      </c>
      <c r="B6923">
        <v>-1.1301422901005323E-2</v>
      </c>
      <c r="C6923">
        <v>1.1301422901005323E-2</v>
      </c>
      <c r="L6923">
        <v>6899</v>
      </c>
      <c r="M6923">
        <v>-1.211872593219103E-2</v>
      </c>
      <c r="N6923">
        <v>1.211872593219103E-2</v>
      </c>
    </row>
    <row r="6924" spans="1:14" x14ac:dyDescent="0.45">
      <c r="A6924">
        <v>6900</v>
      </c>
      <c r="B6924">
        <v>-1.6299264136022132E-2</v>
      </c>
      <c r="C6924">
        <v>1.6299264136022132E-2</v>
      </c>
      <c r="L6924">
        <v>6900</v>
      </c>
      <c r="M6924">
        <v>-1.0049454657343224E-2</v>
      </c>
      <c r="N6924">
        <v>1.0049454657343224E-2</v>
      </c>
    </row>
    <row r="6925" spans="1:14" x14ac:dyDescent="0.45">
      <c r="A6925">
        <v>6901</v>
      </c>
      <c r="B6925">
        <v>-1.3211592587687141E-2</v>
      </c>
      <c r="C6925">
        <v>1.3211592587687141E-2</v>
      </c>
      <c r="L6925">
        <v>6901</v>
      </c>
      <c r="M6925">
        <v>-1.3997962089960982E-2</v>
      </c>
      <c r="N6925">
        <v>1.3997962089960982E-2</v>
      </c>
    </row>
    <row r="6926" spans="1:14" x14ac:dyDescent="0.45">
      <c r="A6926">
        <v>6902</v>
      </c>
      <c r="B6926">
        <v>-1.7529099413748785E-2</v>
      </c>
      <c r="C6926">
        <v>1.7529099413748785E-2</v>
      </c>
      <c r="L6926">
        <v>6902</v>
      </c>
      <c r="M6926">
        <v>-1.4546952428185909E-2</v>
      </c>
      <c r="N6926">
        <v>1.4546952428185909E-2</v>
      </c>
    </row>
    <row r="6927" spans="1:14" x14ac:dyDescent="0.45">
      <c r="A6927">
        <v>6903</v>
      </c>
      <c r="B6927">
        <v>-8.8940857616254965E-3</v>
      </c>
      <c r="C6927">
        <v>8.8940857616254965E-3</v>
      </c>
      <c r="L6927">
        <v>6903</v>
      </c>
      <c r="M6927">
        <v>-2.1641596799092687E-2</v>
      </c>
      <c r="N6927">
        <v>2.1641596799092687E-2</v>
      </c>
    </row>
    <row r="6928" spans="1:14" x14ac:dyDescent="0.45">
      <c r="A6928">
        <v>6904</v>
      </c>
      <c r="B6928">
        <v>-2.6635113810533337E-2</v>
      </c>
      <c r="C6928">
        <v>2.6635113810533337E-2</v>
      </c>
      <c r="L6928">
        <v>6904</v>
      </c>
      <c r="M6928">
        <v>-1.5687163130653072E-2</v>
      </c>
      <c r="N6928">
        <v>1.5687163130653072E-2</v>
      </c>
    </row>
    <row r="6929" spans="1:14" x14ac:dyDescent="0.45">
      <c r="A6929">
        <v>6905</v>
      </c>
      <c r="B6929">
        <v>-2.8859283993656004E-2</v>
      </c>
      <c r="C6929">
        <v>2.8859283993656004E-2</v>
      </c>
      <c r="L6929">
        <v>6905</v>
      </c>
      <c r="M6929">
        <v>-1.4378032324116701E-2</v>
      </c>
      <c r="N6929">
        <v>1.4378032324116701E-2</v>
      </c>
    </row>
    <row r="6930" spans="1:14" x14ac:dyDescent="0.45">
      <c r="A6930">
        <v>6906</v>
      </c>
      <c r="B6930">
        <v>-1.3813426872532097E-2</v>
      </c>
      <c r="C6930">
        <v>1.3813426872532097E-2</v>
      </c>
      <c r="L6930">
        <v>6906</v>
      </c>
      <c r="M6930">
        <v>-2.8292825896817784E-2</v>
      </c>
      <c r="N6930">
        <v>2.8292825896817784E-2</v>
      </c>
    </row>
    <row r="6931" spans="1:14" x14ac:dyDescent="0.45">
      <c r="A6931">
        <v>6907</v>
      </c>
      <c r="B6931">
        <v>-3.2888957031313532E-2</v>
      </c>
      <c r="C6931">
        <v>3.2888957031313532E-2</v>
      </c>
      <c r="L6931">
        <v>6907</v>
      </c>
      <c r="M6931">
        <v>-1.5877198247730932E-2</v>
      </c>
      <c r="N6931">
        <v>1.5877198247730932E-2</v>
      </c>
    </row>
    <row r="6932" spans="1:14" x14ac:dyDescent="0.45">
      <c r="A6932">
        <v>6908</v>
      </c>
      <c r="B6932">
        <v>4.0142325099220055E-2</v>
      </c>
      <c r="C6932">
        <v>0.95985767490077989</v>
      </c>
      <c r="L6932">
        <v>6908</v>
      </c>
      <c r="M6932">
        <v>2.4220211455697537E-2</v>
      </c>
      <c r="N6932">
        <v>0.97577978854430247</v>
      </c>
    </row>
    <row r="6933" spans="1:14" x14ac:dyDescent="0.45">
      <c r="A6933">
        <v>6909</v>
      </c>
      <c r="B6933">
        <v>3.0591476665810975E-2</v>
      </c>
      <c r="C6933">
        <v>-3.0591476665810975E-2</v>
      </c>
      <c r="L6933">
        <v>6909</v>
      </c>
      <c r="M6933">
        <v>3.0301335202189059E-2</v>
      </c>
      <c r="N6933">
        <v>-3.0301335202189059E-2</v>
      </c>
    </row>
    <row r="6934" spans="1:14" x14ac:dyDescent="0.45">
      <c r="A6934">
        <v>6910</v>
      </c>
      <c r="B6934">
        <v>2.017712686718956E-2</v>
      </c>
      <c r="C6934">
        <v>-2.017712686718956E-2</v>
      </c>
      <c r="L6934">
        <v>6910</v>
      </c>
      <c r="M6934">
        <v>3.6044618740542156E-2</v>
      </c>
      <c r="N6934">
        <v>-3.6044618740542156E-2</v>
      </c>
    </row>
    <row r="6935" spans="1:14" x14ac:dyDescent="0.45">
      <c r="A6935">
        <v>6911</v>
      </c>
      <c r="B6935">
        <v>2.6980470956741234E-2</v>
      </c>
      <c r="C6935">
        <v>-2.6980470956741234E-2</v>
      </c>
      <c r="L6935">
        <v>6911</v>
      </c>
      <c r="M6935">
        <v>3.0216875150154452E-2</v>
      </c>
      <c r="N6935">
        <v>-3.0216875150154452E-2</v>
      </c>
    </row>
    <row r="6936" spans="1:14" x14ac:dyDescent="0.45">
      <c r="A6936">
        <v>6912</v>
      </c>
      <c r="B6936">
        <v>2.9989642380966013E-2</v>
      </c>
      <c r="C6936">
        <v>-2.9989642380966013E-2</v>
      </c>
      <c r="L6936">
        <v>6912</v>
      </c>
      <c r="M6936">
        <v>2.5719377379311768E-2</v>
      </c>
      <c r="N6936">
        <v>-2.5719377379311768E-2</v>
      </c>
    </row>
    <row r="6937" spans="1:14" x14ac:dyDescent="0.45">
      <c r="A6937">
        <v>6913</v>
      </c>
      <c r="B6937">
        <v>2.9047640891643474E-2</v>
      </c>
      <c r="C6937">
        <v>-2.9047640891643474E-2</v>
      </c>
      <c r="L6937">
        <v>6913</v>
      </c>
      <c r="M6937">
        <v>2.578272241833772E-2</v>
      </c>
      <c r="N6937">
        <v>-2.578272241833772E-2</v>
      </c>
    </row>
    <row r="6938" spans="1:14" x14ac:dyDescent="0.45">
      <c r="A6938">
        <v>6914</v>
      </c>
      <c r="B6938">
        <v>2.7085137788888186E-2</v>
      </c>
      <c r="C6938">
        <v>-2.7085137788888186E-2</v>
      </c>
      <c r="L6938">
        <v>6914</v>
      </c>
      <c r="M6938">
        <v>2.6711782990718368E-2</v>
      </c>
      <c r="N6938">
        <v>-2.6711782990718368E-2</v>
      </c>
    </row>
    <row r="6939" spans="1:14" x14ac:dyDescent="0.45">
      <c r="A6939">
        <v>6915</v>
      </c>
      <c r="B6939">
        <v>1.7455789231368889E-2</v>
      </c>
      <c r="C6939">
        <v>-1.7455789231368889E-2</v>
      </c>
      <c r="L6939">
        <v>6915</v>
      </c>
      <c r="M6939">
        <v>3.4355417699850073E-2</v>
      </c>
      <c r="N6939">
        <v>-3.4355417699850073E-2</v>
      </c>
    </row>
    <row r="6940" spans="1:14" x14ac:dyDescent="0.45">
      <c r="A6940">
        <v>6916</v>
      </c>
      <c r="B6940">
        <v>3.2370812812309101E-2</v>
      </c>
      <c r="C6940">
        <v>-3.2370812812309101E-2</v>
      </c>
      <c r="L6940">
        <v>6916</v>
      </c>
      <c r="M6940">
        <v>2.1644179868642099E-2</v>
      </c>
      <c r="N6940">
        <v>-2.1644179868642099E-2</v>
      </c>
    </row>
    <row r="6941" spans="1:14" x14ac:dyDescent="0.45">
      <c r="A6941">
        <v>6917</v>
      </c>
      <c r="B6941">
        <v>1.941829233412418E-2</v>
      </c>
      <c r="C6941">
        <v>-1.941829233412418E-2</v>
      </c>
      <c r="L6941">
        <v>6917</v>
      </c>
      <c r="M6941">
        <v>3.1589350995716775E-2</v>
      </c>
      <c r="N6941">
        <v>-3.1589350995716775E-2</v>
      </c>
    </row>
    <row r="6942" spans="1:14" x14ac:dyDescent="0.45">
      <c r="A6942">
        <v>6918</v>
      </c>
      <c r="B6942">
        <v>2.8759807103239367E-2</v>
      </c>
      <c r="C6942">
        <v>-2.8759807103239367E-2</v>
      </c>
      <c r="L6942">
        <v>6918</v>
      </c>
      <c r="M6942">
        <v>2.3966831299593722E-2</v>
      </c>
      <c r="N6942">
        <v>-2.3966831299593722E-2</v>
      </c>
    </row>
    <row r="6943" spans="1:14" x14ac:dyDescent="0.45">
      <c r="A6943">
        <v>6919</v>
      </c>
      <c r="B6943">
        <v>2.9832642132745599E-2</v>
      </c>
      <c r="C6943">
        <v>-2.9832642132745599E-2</v>
      </c>
      <c r="L6943">
        <v>6919</v>
      </c>
      <c r="M6943">
        <v>2.2066480128815121E-2</v>
      </c>
      <c r="N6943">
        <v>-2.2066480128815121E-2</v>
      </c>
    </row>
    <row r="6944" spans="1:14" x14ac:dyDescent="0.45">
      <c r="A6944">
        <v>6920</v>
      </c>
      <c r="B6944">
        <v>3.7813488083950443E-2</v>
      </c>
      <c r="C6944">
        <v>-3.7813488083950443E-2</v>
      </c>
      <c r="L6944">
        <v>6920</v>
      </c>
      <c r="M6944">
        <v>1.4824030666847789E-2</v>
      </c>
      <c r="N6944">
        <v>-1.4824030666847789E-2</v>
      </c>
    </row>
    <row r="6945" spans="1:14" x14ac:dyDescent="0.45">
      <c r="A6945">
        <v>6921</v>
      </c>
      <c r="B6945">
        <v>2.0595794195777353E-2</v>
      </c>
      <c r="C6945">
        <v>-2.0595794195777353E-2</v>
      </c>
      <c r="L6945">
        <v>6921</v>
      </c>
      <c r="M6945">
        <v>2.7936453745220132E-2</v>
      </c>
      <c r="N6945">
        <v>-2.7936453745220132E-2</v>
      </c>
    </row>
    <row r="6946" spans="1:14" x14ac:dyDescent="0.45">
      <c r="A6946">
        <v>6922</v>
      </c>
      <c r="B6946">
        <v>2.6640303752263651E-2</v>
      </c>
      <c r="C6946">
        <v>-2.6640303752263651E-2</v>
      </c>
      <c r="L6946">
        <v>6922</v>
      </c>
      <c r="M6946">
        <v>2.2003135089789169E-2</v>
      </c>
      <c r="N6946">
        <v>-2.2003135089789169E-2</v>
      </c>
    </row>
    <row r="6947" spans="1:14" x14ac:dyDescent="0.45">
      <c r="A6947">
        <v>6923</v>
      </c>
      <c r="B6947">
        <v>2.8995307475570005E-2</v>
      </c>
      <c r="C6947">
        <v>-2.8995307475570005E-2</v>
      </c>
      <c r="L6947">
        <v>6923</v>
      </c>
      <c r="M6947">
        <v>1.9427103502733734E-2</v>
      </c>
      <c r="N6947">
        <v>-1.9427103502733734E-2</v>
      </c>
    </row>
    <row r="6948" spans="1:14" x14ac:dyDescent="0.45">
      <c r="A6948">
        <v>6924</v>
      </c>
      <c r="B6948">
        <v>1.7612789479589309E-2</v>
      </c>
      <c r="C6948">
        <v>-1.7612789479589309E-2</v>
      </c>
      <c r="L6948">
        <v>6924</v>
      </c>
      <c r="M6948">
        <v>2.7197428289917343E-2</v>
      </c>
      <c r="N6948">
        <v>-2.7197428289917343E-2</v>
      </c>
    </row>
    <row r="6949" spans="1:14" x14ac:dyDescent="0.45">
      <c r="A6949">
        <v>6925</v>
      </c>
      <c r="B6949">
        <v>3.0983977286362034E-2</v>
      </c>
      <c r="C6949">
        <v>-3.0983977286362034E-2</v>
      </c>
      <c r="L6949">
        <v>6925</v>
      </c>
      <c r="M6949">
        <v>1.446507544570072E-2</v>
      </c>
      <c r="N6949">
        <v>-1.446507544570072E-2</v>
      </c>
    </row>
    <row r="6950" spans="1:14" x14ac:dyDescent="0.45">
      <c r="A6950">
        <v>6926</v>
      </c>
      <c r="B6950">
        <v>2.4102133072700142E-2</v>
      </c>
      <c r="C6950">
        <v>-2.4102133072700142E-2</v>
      </c>
      <c r="L6950">
        <v>6926</v>
      </c>
      <c r="M6950">
        <v>1.9300413424681823E-2</v>
      </c>
      <c r="N6950">
        <v>-1.9300413424681823E-2</v>
      </c>
    </row>
    <row r="6951" spans="1:14" x14ac:dyDescent="0.45">
      <c r="A6951">
        <v>6927</v>
      </c>
      <c r="B6951">
        <v>2.2793797670863279E-2</v>
      </c>
      <c r="C6951">
        <v>-2.2793797670863279E-2</v>
      </c>
      <c r="L6951">
        <v>6927</v>
      </c>
      <c r="M6951">
        <v>1.9490448541759686E-2</v>
      </c>
      <c r="N6951">
        <v>-1.9490448541759686E-2</v>
      </c>
    </row>
    <row r="6952" spans="1:14" x14ac:dyDescent="0.45">
      <c r="A6952">
        <v>6928</v>
      </c>
      <c r="B6952">
        <v>6.567626717835888E-4</v>
      </c>
      <c r="C6952">
        <v>-6.567626717835888E-4</v>
      </c>
      <c r="L6952">
        <v>6928</v>
      </c>
      <c r="M6952">
        <v>3.7100369390974712E-2</v>
      </c>
      <c r="N6952">
        <v>-3.7100369390974712E-2</v>
      </c>
    </row>
    <row r="6953" spans="1:14" x14ac:dyDescent="0.45">
      <c r="A6953">
        <v>6929</v>
      </c>
      <c r="B6953">
        <v>2.1982629721724427E-2</v>
      </c>
      <c r="C6953">
        <v>-2.1982629721724427E-2</v>
      </c>
      <c r="L6953">
        <v>6929</v>
      </c>
      <c r="M6953">
        <v>1.9870518775915405E-2</v>
      </c>
      <c r="N6953">
        <v>-1.9870518775915405E-2</v>
      </c>
    </row>
    <row r="6954" spans="1:14" x14ac:dyDescent="0.45">
      <c r="A6954">
        <v>6930</v>
      </c>
      <c r="B6954">
        <v>2.6692637168337127E-2</v>
      </c>
      <c r="C6954">
        <v>-2.6692637168337127E-2</v>
      </c>
      <c r="L6954">
        <v>6930</v>
      </c>
      <c r="M6954">
        <v>1.5922011343297647E-2</v>
      </c>
      <c r="N6954">
        <v>-1.5922011343297647E-2</v>
      </c>
    </row>
    <row r="6955" spans="1:14" x14ac:dyDescent="0.45">
      <c r="A6955">
        <v>6931</v>
      </c>
      <c r="B6955">
        <v>2.4102133072700142E-2</v>
      </c>
      <c r="C6955">
        <v>-2.4102133072700142E-2</v>
      </c>
      <c r="L6955">
        <v>6931</v>
      </c>
      <c r="M6955">
        <v>1.7505637318946481E-2</v>
      </c>
      <c r="N6955">
        <v>-1.7505637318946481E-2</v>
      </c>
    </row>
    <row r="6956" spans="1:14" x14ac:dyDescent="0.45">
      <c r="A6956">
        <v>6932</v>
      </c>
      <c r="B6956">
        <v>3.2658646600713215E-2</v>
      </c>
      <c r="C6956">
        <v>-3.2658646600713215E-2</v>
      </c>
      <c r="L6956">
        <v>6932</v>
      </c>
      <c r="M6956">
        <v>7.7505013089496652E-3</v>
      </c>
      <c r="N6956">
        <v>-7.7505013089496652E-3</v>
      </c>
    </row>
    <row r="6957" spans="1:14" x14ac:dyDescent="0.45">
      <c r="A6957">
        <v>6933</v>
      </c>
      <c r="B6957">
        <v>2.2296630218165275E-2</v>
      </c>
      <c r="C6957">
        <v>-2.2296630218165275E-2</v>
      </c>
      <c r="L6957">
        <v>6933</v>
      </c>
      <c r="M6957">
        <v>1.4633995549769928E-2</v>
      </c>
      <c r="N6957">
        <v>-1.4633995549769928E-2</v>
      </c>
    </row>
    <row r="6958" spans="1:14" x14ac:dyDescent="0.45">
      <c r="A6958">
        <v>6934</v>
      </c>
      <c r="B6958">
        <v>1.6644621282230033E-2</v>
      </c>
      <c r="C6958">
        <v>-1.6644621282230033E-2</v>
      </c>
      <c r="L6958">
        <v>6934</v>
      </c>
      <c r="M6958">
        <v>1.7991282618145456E-2</v>
      </c>
      <c r="N6958">
        <v>-1.7991282618145456E-2</v>
      </c>
    </row>
    <row r="6959" spans="1:14" x14ac:dyDescent="0.45">
      <c r="A6959">
        <v>6935</v>
      </c>
      <c r="B6959">
        <v>3.4908983491872617E-2</v>
      </c>
      <c r="C6959">
        <v>-3.4908983491872617E-2</v>
      </c>
      <c r="L6959">
        <v>6935</v>
      </c>
      <c r="M6959">
        <v>2.8095882649253039E-3</v>
      </c>
      <c r="N6959">
        <v>-2.8095882649253039E-3</v>
      </c>
    </row>
    <row r="6960" spans="1:14" x14ac:dyDescent="0.45">
      <c r="A6960">
        <v>6936</v>
      </c>
      <c r="B6960">
        <v>7.9311075059965378E-3</v>
      </c>
      <c r="C6960">
        <v>-7.9311075059965378E-3</v>
      </c>
      <c r="L6960">
        <v>6936</v>
      </c>
      <c r="M6960">
        <v>2.4431361585784045E-2</v>
      </c>
      <c r="N6960">
        <v>-2.4431361585784045E-2</v>
      </c>
    </row>
    <row r="6961" spans="1:14" x14ac:dyDescent="0.45">
      <c r="A6961">
        <v>6937</v>
      </c>
      <c r="B6961">
        <v>2.1668629225283578E-2</v>
      </c>
      <c r="C6961">
        <v>-2.1668629225283578E-2</v>
      </c>
      <c r="L6961">
        <v>6937</v>
      </c>
      <c r="M6961">
        <v>1.3113714613147049E-2</v>
      </c>
      <c r="N6961">
        <v>-1.3113714613147049E-2</v>
      </c>
    </row>
    <row r="6962" spans="1:14" x14ac:dyDescent="0.45">
      <c r="A6962">
        <v>6938</v>
      </c>
      <c r="B6962">
        <v>2.156396239313663E-2</v>
      </c>
      <c r="C6962">
        <v>-2.156396239313663E-2</v>
      </c>
      <c r="L6962">
        <v>6938</v>
      </c>
      <c r="M6962">
        <v>1.2923679496069188E-2</v>
      </c>
      <c r="N6962">
        <v>-1.2923679496069188E-2</v>
      </c>
    </row>
    <row r="6963" spans="1:14" x14ac:dyDescent="0.45">
      <c r="A6963">
        <v>6939</v>
      </c>
      <c r="B6963">
        <v>2.9597141760414961E-2</v>
      </c>
      <c r="C6963">
        <v>-2.9597141760414961E-2</v>
      </c>
      <c r="L6963">
        <v>6939</v>
      </c>
      <c r="M6963">
        <v>5.9134951771970187E-3</v>
      </c>
      <c r="N6963">
        <v>-5.9134951771970187E-3</v>
      </c>
    </row>
    <row r="6964" spans="1:14" x14ac:dyDescent="0.45">
      <c r="A6964">
        <v>6940</v>
      </c>
      <c r="B6964">
        <v>1.9261292085903756E-2</v>
      </c>
      <c r="C6964">
        <v>-1.9261292085903756E-2</v>
      </c>
      <c r="L6964">
        <v>6940</v>
      </c>
      <c r="M6964">
        <v>1.3050369574121095E-2</v>
      </c>
      <c r="N6964">
        <v>-1.3050369574121095E-2</v>
      </c>
    </row>
    <row r="6965" spans="1:14" x14ac:dyDescent="0.45">
      <c r="A6965">
        <v>6941</v>
      </c>
      <c r="B6965">
        <v>2.7817805613916828E-2</v>
      </c>
      <c r="C6965">
        <v>-2.7817805613916828E-2</v>
      </c>
      <c r="L6965">
        <v>6941</v>
      </c>
      <c r="M6965">
        <v>4.6043643706606494E-3</v>
      </c>
      <c r="N6965">
        <v>-4.6043643706606494E-3</v>
      </c>
    </row>
    <row r="6966" spans="1:14" x14ac:dyDescent="0.45">
      <c r="A6966">
        <v>6942</v>
      </c>
      <c r="B6966">
        <v>2.6457136796006489E-2</v>
      </c>
      <c r="C6966">
        <v>-2.6457136796006489E-2</v>
      </c>
      <c r="L6966">
        <v>6942</v>
      </c>
      <c r="M6966">
        <v>4.98443460481637E-3</v>
      </c>
      <c r="N6966">
        <v>-4.98443460481637E-3</v>
      </c>
    </row>
    <row r="6967" spans="1:14" x14ac:dyDescent="0.45">
      <c r="A6967">
        <v>6943</v>
      </c>
      <c r="B6967">
        <v>2.0543460779703877E-2</v>
      </c>
      <c r="C6967">
        <v>-2.0543460779703877E-2</v>
      </c>
      <c r="L6967">
        <v>6943</v>
      </c>
      <c r="M6967">
        <v>9.4608173626504061E-3</v>
      </c>
      <c r="N6967">
        <v>-9.4608173626504061E-3</v>
      </c>
    </row>
    <row r="6968" spans="1:14" x14ac:dyDescent="0.45">
      <c r="A6968">
        <v>6944</v>
      </c>
      <c r="B6968">
        <v>1.0390778061449836E-2</v>
      </c>
      <c r="C6968">
        <v>-1.0390778061449836E-2</v>
      </c>
      <c r="L6968">
        <v>6944</v>
      </c>
      <c r="M6968">
        <v>1.7125567084790759E-2</v>
      </c>
      <c r="N6968">
        <v>-1.7125567084790759E-2</v>
      </c>
    </row>
    <row r="6969" spans="1:14" x14ac:dyDescent="0.45">
      <c r="A6969">
        <v>6945</v>
      </c>
      <c r="B6969">
        <v>1.2536448120462288E-2</v>
      </c>
      <c r="C6969">
        <v>-1.2536448120462288E-2</v>
      </c>
      <c r="L6969">
        <v>6945</v>
      </c>
      <c r="M6969">
        <v>1.4676225575787231E-2</v>
      </c>
      <c r="N6969">
        <v>-1.4676225575787231E-2</v>
      </c>
    </row>
    <row r="6970" spans="1:14" x14ac:dyDescent="0.45">
      <c r="A6970">
        <v>6946</v>
      </c>
      <c r="B6970">
        <v>1.3426116193711354E-2</v>
      </c>
      <c r="C6970">
        <v>-1.3426116193711354E-2</v>
      </c>
      <c r="L6970">
        <v>6946</v>
      </c>
      <c r="M6970">
        <v>1.3768280016415235E-2</v>
      </c>
      <c r="N6970">
        <v>-1.3768280016415235E-2</v>
      </c>
    </row>
    <row r="6971" spans="1:14" x14ac:dyDescent="0.45">
      <c r="A6971">
        <v>6947</v>
      </c>
      <c r="B6971">
        <v>5.7069373228738739E-3</v>
      </c>
      <c r="C6971">
        <v>-5.7069373228738739E-3</v>
      </c>
      <c r="L6971">
        <v>6947</v>
      </c>
      <c r="M6971">
        <v>1.9722713684854849E-2</v>
      </c>
      <c r="N6971">
        <v>-1.9722713684854849E-2</v>
      </c>
    </row>
    <row r="6972" spans="1:14" x14ac:dyDescent="0.45">
      <c r="A6972">
        <v>6948</v>
      </c>
      <c r="B6972">
        <v>1.1175779302551953E-2</v>
      </c>
      <c r="C6972">
        <v>-1.1175779302551953E-2</v>
      </c>
      <c r="L6972">
        <v>6948</v>
      </c>
      <c r="M6972">
        <v>1.4866260692865091E-2</v>
      </c>
      <c r="N6972">
        <v>-1.4866260692865091E-2</v>
      </c>
    </row>
    <row r="6973" spans="1:14" x14ac:dyDescent="0.45">
      <c r="A6973">
        <v>6949</v>
      </c>
      <c r="B6973">
        <v>9.6319435283844564E-3</v>
      </c>
      <c r="C6973">
        <v>-9.6319435283844564E-3</v>
      </c>
      <c r="L6973">
        <v>6949</v>
      </c>
      <c r="M6973">
        <v>1.5985356382323599E-2</v>
      </c>
      <c r="N6973">
        <v>-1.5985356382323599E-2</v>
      </c>
    </row>
    <row r="6974" spans="1:14" x14ac:dyDescent="0.45">
      <c r="A6974">
        <v>6950</v>
      </c>
      <c r="B6974">
        <v>2.4128299780736877E-2</v>
      </c>
      <c r="C6974">
        <v>-2.4128299780736877E-2</v>
      </c>
      <c r="L6974">
        <v>6950</v>
      </c>
      <c r="M6974">
        <v>3.9497989673924648E-3</v>
      </c>
      <c r="N6974">
        <v>-3.9497989673924648E-3</v>
      </c>
    </row>
    <row r="6975" spans="1:14" x14ac:dyDescent="0.45">
      <c r="A6975">
        <v>6951</v>
      </c>
      <c r="B6975">
        <v>2.2715297546753069E-2</v>
      </c>
      <c r="C6975">
        <v>-2.2715297546753069E-2</v>
      </c>
      <c r="L6975">
        <v>6951</v>
      </c>
      <c r="M6975">
        <v>3.9286839543838138E-3</v>
      </c>
      <c r="N6975">
        <v>-3.9286839543838138E-3</v>
      </c>
    </row>
    <row r="6976" spans="1:14" x14ac:dyDescent="0.45">
      <c r="A6976">
        <v>6952</v>
      </c>
      <c r="B6976">
        <v>1.2824281908866399E-2</v>
      </c>
      <c r="C6976">
        <v>-1.2824281908866399E-2</v>
      </c>
      <c r="L6976">
        <v>6952</v>
      </c>
      <c r="M6976">
        <v>1.1614548689532819E-2</v>
      </c>
      <c r="N6976">
        <v>-1.1614548689532819E-2</v>
      </c>
    </row>
    <row r="6977" spans="1:14" x14ac:dyDescent="0.45">
      <c r="A6977">
        <v>6953</v>
      </c>
      <c r="B6977">
        <v>1.8162290348360789E-2</v>
      </c>
      <c r="C6977">
        <v>-1.8162290348360789E-2</v>
      </c>
      <c r="L6977">
        <v>6953</v>
      </c>
      <c r="M6977">
        <v>6.6102906064825053E-3</v>
      </c>
      <c r="N6977">
        <v>-6.6102906064825053E-3</v>
      </c>
    </row>
    <row r="6978" spans="1:14" x14ac:dyDescent="0.45">
      <c r="A6978">
        <v>6954</v>
      </c>
      <c r="B6978">
        <v>1.1044945762368266E-2</v>
      </c>
      <c r="C6978">
        <v>-1.1044945762368266E-2</v>
      </c>
      <c r="L6978">
        <v>6954</v>
      </c>
      <c r="M6978">
        <v>1.2226884066783702E-2</v>
      </c>
      <c r="N6978">
        <v>-1.2226884066783702E-2</v>
      </c>
    </row>
    <row r="6979" spans="1:14" x14ac:dyDescent="0.45">
      <c r="A6979">
        <v>6955</v>
      </c>
      <c r="B6979">
        <v>1.0181444397155938E-2</v>
      </c>
      <c r="C6979">
        <v>-1.0181444397155938E-2</v>
      </c>
      <c r="L6979">
        <v>6955</v>
      </c>
      <c r="M6979">
        <v>1.2163539027757748E-2</v>
      </c>
      <c r="N6979">
        <v>-1.2163539027757748E-2</v>
      </c>
    </row>
    <row r="6980" spans="1:14" x14ac:dyDescent="0.45">
      <c r="A6980">
        <v>6956</v>
      </c>
      <c r="B6980">
        <v>1.0966445638258056E-2</v>
      </c>
      <c r="C6980">
        <v>-1.0966445638258056E-2</v>
      </c>
      <c r="L6980">
        <v>6956</v>
      </c>
      <c r="M6980">
        <v>1.0622143078126218E-2</v>
      </c>
      <c r="N6980">
        <v>-1.0622143078126218E-2</v>
      </c>
    </row>
    <row r="6981" spans="1:14" x14ac:dyDescent="0.45">
      <c r="A6981">
        <v>6957</v>
      </c>
      <c r="B6981">
        <v>8.6114419149517056E-3</v>
      </c>
      <c r="C6981">
        <v>-8.6114419149517056E-3</v>
      </c>
      <c r="L6981">
        <v>6957</v>
      </c>
      <c r="M6981">
        <v>1.1994618923688539E-2</v>
      </c>
      <c r="N6981">
        <v>-1.1994618923688539E-2</v>
      </c>
    </row>
    <row r="6982" spans="1:14" x14ac:dyDescent="0.45">
      <c r="A6982">
        <v>6958</v>
      </c>
      <c r="B6982">
        <v>1.8842624757315959E-2</v>
      </c>
      <c r="C6982">
        <v>-1.8842624757315959E-2</v>
      </c>
      <c r="L6982">
        <v>6958</v>
      </c>
      <c r="M6982">
        <v>3.5486137202280933E-3</v>
      </c>
      <c r="N6982">
        <v>-3.5486137202280933E-3</v>
      </c>
    </row>
    <row r="6983" spans="1:14" x14ac:dyDescent="0.45">
      <c r="A6983">
        <v>6959</v>
      </c>
      <c r="B6983">
        <v>1.0626278433780471E-2</v>
      </c>
      <c r="C6983">
        <v>-1.0626278433780471E-2</v>
      </c>
      <c r="L6983">
        <v>6959</v>
      </c>
      <c r="M6983">
        <v>8.7429069203562686E-3</v>
      </c>
      <c r="N6983">
        <v>-8.7429069203562686E-3</v>
      </c>
    </row>
    <row r="6984" spans="1:14" x14ac:dyDescent="0.45">
      <c r="A6984">
        <v>6960</v>
      </c>
      <c r="B6984">
        <v>1.2588781536535764E-2</v>
      </c>
      <c r="C6984">
        <v>-1.2588781536535764E-2</v>
      </c>
      <c r="L6984">
        <v>6960</v>
      </c>
      <c r="M6984">
        <v>6.6102906064825053E-3</v>
      </c>
      <c r="N6984">
        <v>-6.6102906064825053E-3</v>
      </c>
    </row>
    <row r="6985" spans="1:14" x14ac:dyDescent="0.45">
      <c r="A6985">
        <v>6961</v>
      </c>
      <c r="B6985">
        <v>1.127763416444859E-3</v>
      </c>
      <c r="C6985">
        <v>-1.127763416444859E-3</v>
      </c>
      <c r="L6985">
        <v>6961</v>
      </c>
      <c r="M6985">
        <v>1.5816436278254391E-2</v>
      </c>
      <c r="N6985">
        <v>-1.5816436278254391E-2</v>
      </c>
    </row>
    <row r="6986" spans="1:14" x14ac:dyDescent="0.45">
      <c r="A6986">
        <v>6962</v>
      </c>
      <c r="B6986">
        <v>4.1369348406696399E-3</v>
      </c>
      <c r="C6986">
        <v>-4.1369348406696399E-3</v>
      </c>
      <c r="L6986">
        <v>6962</v>
      </c>
      <c r="M6986">
        <v>1.3303749730224908E-2</v>
      </c>
      <c r="N6986">
        <v>-1.3303749730224908E-2</v>
      </c>
    </row>
    <row r="6987" spans="1:14" x14ac:dyDescent="0.45">
      <c r="A6987">
        <v>6963</v>
      </c>
      <c r="B6987">
        <v>-7.5072502356784247E-3</v>
      </c>
      <c r="C6987">
        <v>7.5072502356784247E-3</v>
      </c>
      <c r="L6987">
        <v>6963</v>
      </c>
      <c r="M6987">
        <v>2.2467665375979492E-2</v>
      </c>
      <c r="N6987">
        <v>-2.2467665375979492E-2</v>
      </c>
    </row>
    <row r="6988" spans="1:14" x14ac:dyDescent="0.45">
      <c r="A6988">
        <v>6964</v>
      </c>
      <c r="B6988">
        <v>1.3452282901748092E-2</v>
      </c>
      <c r="C6988">
        <v>-1.3452282901748092E-2</v>
      </c>
      <c r="L6988">
        <v>6964</v>
      </c>
      <c r="M6988">
        <v>5.2166997479115313E-3</v>
      </c>
      <c r="N6988">
        <v>-5.2166997479115313E-3</v>
      </c>
    </row>
    <row r="6989" spans="1:14" x14ac:dyDescent="0.45">
      <c r="A6989">
        <v>6965</v>
      </c>
      <c r="B6989">
        <v>1.3452282901748092E-2</v>
      </c>
      <c r="C6989">
        <v>-1.3452282901748092E-2</v>
      </c>
      <c r="L6989">
        <v>6965</v>
      </c>
      <c r="M6989">
        <v>5.1322396958769275E-3</v>
      </c>
      <c r="N6989">
        <v>-5.1322396958769275E-3</v>
      </c>
    </row>
    <row r="6990" spans="1:14" x14ac:dyDescent="0.45">
      <c r="A6990">
        <v>6966</v>
      </c>
      <c r="B6990">
        <v>1.0207611105192676E-2</v>
      </c>
      <c r="C6990">
        <v>-1.0207611105192676E-2</v>
      </c>
      <c r="L6990">
        <v>6966</v>
      </c>
      <c r="M6990">
        <v>7.6660412569150614E-3</v>
      </c>
      <c r="N6990">
        <v>-7.6660412569150614E-3</v>
      </c>
    </row>
    <row r="6991" spans="1:14" x14ac:dyDescent="0.45">
      <c r="A6991">
        <v>6967</v>
      </c>
      <c r="B6991">
        <v>5.8116041550208223E-3</v>
      </c>
      <c r="C6991">
        <v>-5.8116041550208223E-3</v>
      </c>
      <c r="L6991">
        <v>6967</v>
      </c>
      <c r="M6991">
        <v>9.6086224537109636E-3</v>
      </c>
      <c r="N6991">
        <v>-9.6086224537109636E-3</v>
      </c>
    </row>
    <row r="6992" spans="1:14" x14ac:dyDescent="0.45">
      <c r="A6992">
        <v>6968</v>
      </c>
      <c r="B6992">
        <v>1.4525117931254317E-2</v>
      </c>
      <c r="C6992">
        <v>-1.4525117931254317E-2</v>
      </c>
      <c r="L6992">
        <v>6968</v>
      </c>
      <c r="M6992">
        <v>2.0283327836052136E-3</v>
      </c>
      <c r="N6992">
        <v>-2.0283327836052136E-3</v>
      </c>
    </row>
    <row r="6993" spans="1:14" x14ac:dyDescent="0.45">
      <c r="A6993">
        <v>6969</v>
      </c>
      <c r="B6993">
        <v>9.5534434042742443E-3</v>
      </c>
      <c r="C6993">
        <v>-9.5534434042742443E-3</v>
      </c>
      <c r="L6993">
        <v>6969</v>
      </c>
      <c r="M6993">
        <v>5.871265151179716E-3</v>
      </c>
      <c r="N6993">
        <v>-5.871265151179716E-3</v>
      </c>
    </row>
    <row r="6994" spans="1:14" x14ac:dyDescent="0.45">
      <c r="A6994">
        <v>6970</v>
      </c>
      <c r="B6994">
        <v>9.1609427837231871E-3</v>
      </c>
      <c r="C6994">
        <v>-9.1609427837231871E-3</v>
      </c>
      <c r="L6994">
        <v>6970</v>
      </c>
      <c r="M6994">
        <v>6.1668753333008319E-3</v>
      </c>
      <c r="N6994">
        <v>-6.1668753333008319E-3</v>
      </c>
    </row>
    <row r="6995" spans="1:14" x14ac:dyDescent="0.45">
      <c r="A6995">
        <v>6971</v>
      </c>
      <c r="B6995">
        <v>5.5499370746534497E-3</v>
      </c>
      <c r="C6995">
        <v>-5.5499370746534497E-3</v>
      </c>
      <c r="L6995">
        <v>6971</v>
      </c>
      <c r="M6995">
        <v>8.2994916471745943E-3</v>
      </c>
      <c r="N6995">
        <v>-8.2994916471745943E-3</v>
      </c>
    </row>
    <row r="6996" spans="1:14" x14ac:dyDescent="0.45">
      <c r="A6996">
        <v>6972</v>
      </c>
      <c r="B6996">
        <v>4.8957693737350198E-3</v>
      </c>
      <c r="C6996">
        <v>-4.8957693737350198E-3</v>
      </c>
      <c r="L6996">
        <v>6972</v>
      </c>
      <c r="M6996">
        <v>8.4684117512438036E-3</v>
      </c>
      <c r="N6996">
        <v>-8.4684117512438036E-3</v>
      </c>
    </row>
    <row r="6997" spans="1:14" x14ac:dyDescent="0.45">
      <c r="A6997">
        <v>6973</v>
      </c>
      <c r="B6997">
        <v>-3.375722336124258E-4</v>
      </c>
      <c r="C6997">
        <v>3.375722336124258E-4</v>
      </c>
      <c r="L6997">
        <v>6973</v>
      </c>
      <c r="M6997">
        <v>1.2564724274922119E-2</v>
      </c>
      <c r="N6997">
        <v>-1.2564724274922119E-2</v>
      </c>
    </row>
    <row r="6998" spans="1:14" x14ac:dyDescent="0.45">
      <c r="A6998">
        <v>6974</v>
      </c>
      <c r="B6998">
        <v>1.3632637887754937E-3</v>
      </c>
      <c r="C6998">
        <v>-1.3632637887754937E-3</v>
      </c>
      <c r="L6998">
        <v>6974</v>
      </c>
      <c r="M6998">
        <v>1.108667336431654E-2</v>
      </c>
      <c r="N6998">
        <v>-1.108667336431654E-2</v>
      </c>
    </row>
    <row r="6999" spans="1:14" x14ac:dyDescent="0.45">
      <c r="A6999">
        <v>6975</v>
      </c>
      <c r="B6999">
        <v>1.196078054365407E-2</v>
      </c>
      <c r="C6999">
        <v>-1.196078054365407E-2</v>
      </c>
      <c r="L6999">
        <v>6975</v>
      </c>
      <c r="M6999">
        <v>2.471748056786887E-3</v>
      </c>
      <c r="N6999">
        <v>-2.471748056786887E-3</v>
      </c>
    </row>
    <row r="7000" spans="1:14" x14ac:dyDescent="0.45">
      <c r="A7000">
        <v>6976</v>
      </c>
      <c r="B7000">
        <v>4.4509353371104867E-3</v>
      </c>
      <c r="C7000">
        <v>-4.4509353371104867E-3</v>
      </c>
      <c r="L7000">
        <v>6976</v>
      </c>
      <c r="M7000">
        <v>8.067226504079433E-3</v>
      </c>
      <c r="N7000">
        <v>-8.067226504079433E-3</v>
      </c>
    </row>
    <row r="7001" spans="1:14" x14ac:dyDescent="0.45">
      <c r="A7001">
        <v>6977</v>
      </c>
      <c r="B7001">
        <v>5.8116041550208223E-3</v>
      </c>
      <c r="C7001">
        <v>-5.8116041550208223E-3</v>
      </c>
      <c r="L7001">
        <v>6977</v>
      </c>
      <c r="M7001">
        <v>6.0401852552489253E-3</v>
      </c>
      <c r="N7001">
        <v>-6.0401852552489253E-3</v>
      </c>
    </row>
    <row r="7002" spans="1:14" x14ac:dyDescent="0.45">
      <c r="A7002">
        <v>6978</v>
      </c>
      <c r="B7002">
        <v>2.9070995629429906E-3</v>
      </c>
      <c r="C7002">
        <v>-2.9070995629429906E-3</v>
      </c>
      <c r="L7002">
        <v>6978</v>
      </c>
      <c r="M7002">
        <v>7.9616514390361773E-3</v>
      </c>
      <c r="N7002">
        <v>-7.9616514390361773E-3</v>
      </c>
    </row>
    <row r="7003" spans="1:14" x14ac:dyDescent="0.45">
      <c r="A7003">
        <v>6979</v>
      </c>
      <c r="B7003">
        <v>-9.234252966103083E-3</v>
      </c>
      <c r="C7003">
        <v>9.234252966103083E-3</v>
      </c>
      <c r="L7003">
        <v>6979</v>
      </c>
      <c r="M7003">
        <v>1.7252257162842666E-2</v>
      </c>
      <c r="N7003">
        <v>-1.7252257162842666E-2</v>
      </c>
    </row>
    <row r="7004" spans="1:14" x14ac:dyDescent="0.45">
      <c r="A7004">
        <v>6980</v>
      </c>
      <c r="B7004">
        <v>-2.2477419202942429E-3</v>
      </c>
      <c r="C7004">
        <v>2.2477419202942429E-3</v>
      </c>
      <c r="L7004">
        <v>6980</v>
      </c>
      <c r="M7004">
        <v>1.1276708481394402E-2</v>
      </c>
      <c r="N7004">
        <v>-1.1276708481394402E-2</v>
      </c>
    </row>
    <row r="7005" spans="1:14" x14ac:dyDescent="0.45">
      <c r="A7005">
        <v>6981</v>
      </c>
      <c r="B7005">
        <v>-4.1840783150127979E-3</v>
      </c>
      <c r="C7005">
        <v>4.1840783150127979E-3</v>
      </c>
      <c r="L7005">
        <v>6981</v>
      </c>
      <c r="M7005">
        <v>1.2606954300939423E-2</v>
      </c>
      <c r="N7005">
        <v>-1.2606954300939423E-2</v>
      </c>
    </row>
    <row r="7006" spans="1:14" x14ac:dyDescent="0.45">
      <c r="A7006">
        <v>6982</v>
      </c>
      <c r="B7006">
        <v>1.8868791465352697E-2</v>
      </c>
      <c r="C7006">
        <v>-1.8868791465352697E-2</v>
      </c>
      <c r="L7006">
        <v>6982</v>
      </c>
      <c r="M7006">
        <v>-6.0376021856995135E-3</v>
      </c>
      <c r="N7006">
        <v>6.0376021856995135E-3</v>
      </c>
    </row>
    <row r="7007" spans="1:14" x14ac:dyDescent="0.45">
      <c r="A7007">
        <v>6983</v>
      </c>
      <c r="B7007">
        <v>1.4394284391070631E-2</v>
      </c>
      <c r="C7007">
        <v>-1.4394284391070631E-2</v>
      </c>
      <c r="L7007">
        <v>6983</v>
      </c>
      <c r="M7007">
        <v>-2.7647751693585911E-3</v>
      </c>
      <c r="N7007">
        <v>2.7647751693585911E-3</v>
      </c>
    </row>
    <row r="7008" spans="1:14" x14ac:dyDescent="0.45">
      <c r="A7008">
        <v>6984</v>
      </c>
      <c r="B7008">
        <v>-5.8325809213272423E-3</v>
      </c>
      <c r="C7008">
        <v>5.8325809213272423E-3</v>
      </c>
      <c r="L7008">
        <v>6984</v>
      </c>
      <c r="M7008">
        <v>1.351489986031142E-2</v>
      </c>
      <c r="N7008">
        <v>-1.351489986031142E-2</v>
      </c>
    </row>
    <row r="7009" spans="1:14" x14ac:dyDescent="0.45">
      <c r="A7009">
        <v>6985</v>
      </c>
      <c r="B7009">
        <v>8.137629200040122E-4</v>
      </c>
      <c r="C7009">
        <v>-8.137629200040122E-4</v>
      </c>
      <c r="L7009">
        <v>6985</v>
      </c>
      <c r="M7009">
        <v>7.8138463479756181E-3</v>
      </c>
      <c r="N7009">
        <v>-7.8138463479756181E-3</v>
      </c>
    </row>
    <row r="7010" spans="1:14" x14ac:dyDescent="0.45">
      <c r="A7010">
        <v>6986</v>
      </c>
      <c r="B7010">
        <v>-4.6812457677108035E-3</v>
      </c>
      <c r="C7010">
        <v>4.6812457677108035E-3</v>
      </c>
      <c r="L7010">
        <v>6986</v>
      </c>
      <c r="M7010">
        <v>1.1382283546437657E-2</v>
      </c>
      <c r="N7010">
        <v>-1.1382283546437657E-2</v>
      </c>
    </row>
    <row r="7011" spans="1:14" x14ac:dyDescent="0.45">
      <c r="A7011">
        <v>6987</v>
      </c>
      <c r="B7011">
        <v>-2.0907416720738186E-3</v>
      </c>
      <c r="C7011">
        <v>2.0907416720738186E-3</v>
      </c>
      <c r="L7011">
        <v>6987</v>
      </c>
      <c r="M7011">
        <v>9.2707822455725467E-3</v>
      </c>
      <c r="N7011">
        <v>-9.2707822455725467E-3</v>
      </c>
    </row>
    <row r="7012" spans="1:14" x14ac:dyDescent="0.45">
      <c r="A7012">
        <v>6988</v>
      </c>
      <c r="B7012">
        <v>1.0678611849853945E-2</v>
      </c>
      <c r="C7012">
        <v>-1.0678611849853945E-2</v>
      </c>
      <c r="L7012">
        <v>6988</v>
      </c>
      <c r="M7012">
        <v>-1.2444942327357088E-3</v>
      </c>
      <c r="N7012">
        <v>1.2444942327357088E-3</v>
      </c>
    </row>
    <row r="7013" spans="1:14" x14ac:dyDescent="0.45">
      <c r="A7013">
        <v>6989</v>
      </c>
      <c r="B7013">
        <v>-2.9804097453228848E-3</v>
      </c>
      <c r="C7013">
        <v>2.9804097453228848E-3</v>
      </c>
      <c r="L7013">
        <v>6989</v>
      </c>
      <c r="M7013">
        <v>9.4819323756590562E-3</v>
      </c>
      <c r="N7013">
        <v>-9.4819323756590562E-3</v>
      </c>
    </row>
    <row r="7014" spans="1:14" x14ac:dyDescent="0.45">
      <c r="A7014">
        <v>6990</v>
      </c>
      <c r="B7014">
        <v>-8.2660847687438029E-3</v>
      </c>
      <c r="C7014">
        <v>8.2660847687438029E-3</v>
      </c>
      <c r="L7014">
        <v>6990</v>
      </c>
      <c r="M7014">
        <v>1.3134829626155701E-2</v>
      </c>
      <c r="N7014">
        <v>-1.3134829626155701E-2</v>
      </c>
    </row>
    <row r="7015" spans="1:14" x14ac:dyDescent="0.45">
      <c r="A7015">
        <v>6991</v>
      </c>
      <c r="B7015">
        <v>-8.8155856375152861E-3</v>
      </c>
      <c r="C7015">
        <v>8.8155856375152861E-3</v>
      </c>
      <c r="L7015">
        <v>6991</v>
      </c>
      <c r="M7015">
        <v>1.180458380661068E-2</v>
      </c>
      <c r="N7015">
        <v>-1.180458380661068E-2</v>
      </c>
    </row>
    <row r="7016" spans="1:14" x14ac:dyDescent="0.45">
      <c r="A7016">
        <v>6992</v>
      </c>
      <c r="B7016">
        <v>8.8731089953190782E-3</v>
      </c>
      <c r="C7016">
        <v>-8.8731089953190782E-3</v>
      </c>
      <c r="L7016">
        <v>6992</v>
      </c>
      <c r="M7016">
        <v>-2.6169700782980318E-3</v>
      </c>
      <c r="N7016">
        <v>2.6169700782980318E-3</v>
      </c>
    </row>
    <row r="7017" spans="1:14" x14ac:dyDescent="0.45">
      <c r="A7017">
        <v>6993</v>
      </c>
      <c r="B7017">
        <v>5.4452702425065013E-3</v>
      </c>
      <c r="C7017">
        <v>-5.4452702425065013E-3</v>
      </c>
      <c r="L7017">
        <v>6993</v>
      </c>
      <c r="M7017">
        <v>2.2406547783357725E-5</v>
      </c>
      <c r="N7017">
        <v>-2.2406547783357725E-5</v>
      </c>
    </row>
    <row r="7018" spans="1:14" x14ac:dyDescent="0.45">
      <c r="A7018">
        <v>6994</v>
      </c>
      <c r="B7018">
        <v>-6.4605819142089359E-3</v>
      </c>
      <c r="C7018">
        <v>6.4605819142089359E-3</v>
      </c>
      <c r="L7018">
        <v>6994</v>
      </c>
      <c r="M7018">
        <v>8.8062519593822206E-3</v>
      </c>
      <c r="N7018">
        <v>-8.8062519593822206E-3</v>
      </c>
    </row>
    <row r="7019" spans="1:14" x14ac:dyDescent="0.45">
      <c r="A7019">
        <v>6995</v>
      </c>
      <c r="B7019">
        <v>-1.0702400586410678E-3</v>
      </c>
      <c r="C7019">
        <v>1.0702400586410678E-3</v>
      </c>
      <c r="L7019">
        <v>6995</v>
      </c>
      <c r="M7019">
        <v>3.4641536681934895E-3</v>
      </c>
      <c r="N7019">
        <v>-3.4641536681934895E-3</v>
      </c>
    </row>
    <row r="7020" spans="1:14" x14ac:dyDescent="0.45">
      <c r="A7020">
        <v>6996</v>
      </c>
      <c r="B7020">
        <v>5.5761037826901876E-3</v>
      </c>
      <c r="C7020">
        <v>-5.5761037826901876E-3</v>
      </c>
      <c r="L7020">
        <v>6996</v>
      </c>
      <c r="M7020">
        <v>-2.5113950132547762E-3</v>
      </c>
      <c r="N7020">
        <v>2.5113950132547762E-3</v>
      </c>
    </row>
    <row r="7021" spans="1:14" x14ac:dyDescent="0.45">
      <c r="A7021">
        <v>6997</v>
      </c>
      <c r="B7021">
        <v>5.680770614837136E-3</v>
      </c>
      <c r="C7021">
        <v>-5.680770614837136E-3</v>
      </c>
      <c r="L7021">
        <v>6997</v>
      </c>
      <c r="M7021">
        <v>-3.2504204685575655E-3</v>
      </c>
      <c r="N7021">
        <v>3.2504204685575655E-3</v>
      </c>
    </row>
    <row r="7022" spans="1:14" x14ac:dyDescent="0.45">
      <c r="A7022">
        <v>6998</v>
      </c>
      <c r="B7022">
        <v>-1.2010735988247541E-3</v>
      </c>
      <c r="C7022">
        <v>1.2010735988247541E-3</v>
      </c>
      <c r="L7022">
        <v>6998</v>
      </c>
      <c r="M7022">
        <v>1.6904925754667958E-3</v>
      </c>
      <c r="N7022">
        <v>-1.6904925754667958E-3</v>
      </c>
    </row>
    <row r="7023" spans="1:14" x14ac:dyDescent="0.45">
      <c r="A7023">
        <v>6999</v>
      </c>
      <c r="B7023">
        <v>3.7444342201185818E-3</v>
      </c>
      <c r="C7023">
        <v>-3.7444342201185818E-3</v>
      </c>
      <c r="L7023">
        <v>6999</v>
      </c>
      <c r="M7023">
        <v>-2.7014301303326356E-3</v>
      </c>
      <c r="N7023">
        <v>2.7014301303326356E-3</v>
      </c>
    </row>
    <row r="7024" spans="1:14" x14ac:dyDescent="0.45">
      <c r="A7024">
        <v>7000</v>
      </c>
      <c r="B7024">
        <v>7.9049407979597999E-3</v>
      </c>
      <c r="C7024">
        <v>-7.9049407979597999E-3</v>
      </c>
      <c r="L7024">
        <v>7000</v>
      </c>
      <c r="M7024">
        <v>-7.7479182394002517E-3</v>
      </c>
      <c r="N7024">
        <v>7.7479182394002517E-3</v>
      </c>
    </row>
    <row r="7025" spans="1:14" x14ac:dyDescent="0.45">
      <c r="A7025">
        <v>7001</v>
      </c>
      <c r="B7025">
        <v>3.4566004317144721E-3</v>
      </c>
      <c r="C7025">
        <v>-3.4566004317144721E-3</v>
      </c>
      <c r="L7025">
        <v>7001</v>
      </c>
      <c r="M7025">
        <v>-4.3272861319987718E-3</v>
      </c>
      <c r="N7025">
        <v>4.3272861319987718E-3</v>
      </c>
    </row>
    <row r="7026" spans="1:14" x14ac:dyDescent="0.45">
      <c r="A7026">
        <v>7002</v>
      </c>
      <c r="B7026">
        <v>5.4714369505432384E-3</v>
      </c>
      <c r="C7026">
        <v>-5.4714369505432384E-3</v>
      </c>
      <c r="L7026">
        <v>7002</v>
      </c>
      <c r="M7026">
        <v>-6.1009472247254672E-3</v>
      </c>
      <c r="N7026">
        <v>6.1009472247254672E-3</v>
      </c>
    </row>
    <row r="7027" spans="1:14" x14ac:dyDescent="0.45">
      <c r="A7027">
        <v>7003</v>
      </c>
      <c r="B7027">
        <v>4.8172692496248077E-3</v>
      </c>
      <c r="C7027">
        <v>-4.8172692496248077E-3</v>
      </c>
      <c r="L7027">
        <v>7003</v>
      </c>
      <c r="M7027">
        <v>-5.7208769905697449E-3</v>
      </c>
      <c r="N7027">
        <v>5.7208769905697449E-3</v>
      </c>
    </row>
    <row r="7028" spans="1:14" x14ac:dyDescent="0.45">
      <c r="A7028">
        <v>7004</v>
      </c>
      <c r="B7028">
        <v>3.011766395089939E-3</v>
      </c>
      <c r="C7028">
        <v>-3.011766395089939E-3</v>
      </c>
      <c r="L7028">
        <v>7004</v>
      </c>
      <c r="M7028">
        <v>-4.6017813011112367E-3</v>
      </c>
      <c r="N7028">
        <v>4.6017813011112367E-3</v>
      </c>
    </row>
    <row r="7029" spans="1:14" x14ac:dyDescent="0.45">
      <c r="A7029">
        <v>7005</v>
      </c>
      <c r="B7029">
        <v>-2.4832422926248775E-3</v>
      </c>
      <c r="C7029">
        <v>2.4832422926248775E-3</v>
      </c>
      <c r="L7029">
        <v>7005</v>
      </c>
      <c r="M7029">
        <v>-4.2100872539831569E-4</v>
      </c>
      <c r="N7029">
        <v>4.2100872539831569E-4</v>
      </c>
    </row>
    <row r="7030" spans="1:14" x14ac:dyDescent="0.45">
      <c r="A7030">
        <v>7006</v>
      </c>
      <c r="B7030">
        <v>7.3816066372250555E-3</v>
      </c>
      <c r="C7030">
        <v>-7.3816066372250555E-3</v>
      </c>
      <c r="L7030">
        <v>7006</v>
      </c>
      <c r="M7030">
        <v>-8.5925187597462975E-3</v>
      </c>
      <c r="N7030">
        <v>8.5925187597462975E-3</v>
      </c>
    </row>
    <row r="7031" spans="1:14" x14ac:dyDescent="0.45">
      <c r="A7031">
        <v>7007</v>
      </c>
      <c r="B7031">
        <v>-3.791577694461739E-3</v>
      </c>
      <c r="C7031">
        <v>3.791577694461739E-3</v>
      </c>
      <c r="L7031">
        <v>7007</v>
      </c>
      <c r="M7031">
        <v>2.5467169087851904E-4</v>
      </c>
      <c r="N7031">
        <v>-2.5467169087851904E-4</v>
      </c>
    </row>
    <row r="7032" spans="1:14" x14ac:dyDescent="0.45">
      <c r="A7032">
        <v>7008</v>
      </c>
      <c r="B7032">
        <v>3.8491010522655306E-3</v>
      </c>
      <c r="C7032">
        <v>-3.8491010522655306E-3</v>
      </c>
      <c r="L7032">
        <v>7008</v>
      </c>
      <c r="M7032">
        <v>-6.185407276760071E-3</v>
      </c>
      <c r="N7032">
        <v>6.185407276760071E-3</v>
      </c>
    </row>
    <row r="7033" spans="1:14" x14ac:dyDescent="0.45">
      <c r="A7033">
        <v>7009</v>
      </c>
      <c r="B7033">
        <v>-4.9457248183284834E-4</v>
      </c>
      <c r="C7033">
        <v>4.9457248183284834E-4</v>
      </c>
      <c r="L7033">
        <v>7009</v>
      </c>
      <c r="M7033">
        <v>-3.2926504945748674E-3</v>
      </c>
      <c r="N7033">
        <v>3.2926504945748674E-3</v>
      </c>
    </row>
    <row r="7034" spans="1:14" x14ac:dyDescent="0.45">
      <c r="A7034">
        <v>7010</v>
      </c>
      <c r="B7034">
        <v>-5.8849143374007165E-3</v>
      </c>
      <c r="C7034">
        <v>5.8849143374007165E-3</v>
      </c>
      <c r="L7034">
        <v>7010</v>
      </c>
      <c r="M7034">
        <v>-6.7438888150212883E-4</v>
      </c>
      <c r="N7034">
        <v>6.7438888150212883E-4</v>
      </c>
    </row>
    <row r="7035" spans="1:14" x14ac:dyDescent="0.45">
      <c r="A7035">
        <v>7011</v>
      </c>
      <c r="B7035">
        <v>-6.6437488704660964E-3</v>
      </c>
      <c r="C7035">
        <v>6.6437488704660964E-3</v>
      </c>
      <c r="L7035">
        <v>7011</v>
      </c>
      <c r="M7035">
        <v>-9.6999906362324386E-4</v>
      </c>
      <c r="N7035">
        <v>9.6999906362324386E-4</v>
      </c>
    </row>
    <row r="7036" spans="1:14" x14ac:dyDescent="0.45">
      <c r="A7036">
        <v>7012</v>
      </c>
      <c r="B7036">
        <v>-8.8707310238390728E-4</v>
      </c>
      <c r="C7036">
        <v>8.8707310238390728E-4</v>
      </c>
      <c r="L7036">
        <v>7012</v>
      </c>
      <c r="M7036">
        <v>-5.8264520556130005E-3</v>
      </c>
      <c r="N7036">
        <v>5.8264520556130005E-3</v>
      </c>
    </row>
    <row r="7037" spans="1:14" x14ac:dyDescent="0.45">
      <c r="A7037">
        <v>7013</v>
      </c>
      <c r="B7037">
        <v>-1.8287933946814161E-2</v>
      </c>
      <c r="C7037">
        <v>1.8287933946814161E-2</v>
      </c>
      <c r="L7037">
        <v>7013</v>
      </c>
      <c r="M7037">
        <v>7.539351178863154E-3</v>
      </c>
      <c r="N7037">
        <v>-7.539351178863154E-3</v>
      </c>
    </row>
    <row r="7038" spans="1:14" x14ac:dyDescent="0.45">
      <c r="A7038">
        <v>7014</v>
      </c>
      <c r="B7038">
        <v>-1.386576028860557E-2</v>
      </c>
      <c r="C7038">
        <v>1.386576028860557E-2</v>
      </c>
      <c r="L7038">
        <v>7014</v>
      </c>
      <c r="M7038">
        <v>6.1362691202558953E-4</v>
      </c>
      <c r="N7038">
        <v>-6.1362691202558953E-4</v>
      </c>
    </row>
    <row r="7039" spans="1:14" x14ac:dyDescent="0.45">
      <c r="A7039">
        <v>7015</v>
      </c>
      <c r="B7039">
        <v>3.165954673060049E-4</v>
      </c>
      <c r="C7039">
        <v>-3.165954673060049E-4</v>
      </c>
      <c r="L7039">
        <v>7015</v>
      </c>
      <c r="M7039">
        <v>-1.165419564600071E-2</v>
      </c>
      <c r="N7039">
        <v>1.165419564600071E-2</v>
      </c>
    </row>
    <row r="7040" spans="1:14" x14ac:dyDescent="0.45">
      <c r="A7040">
        <v>7016</v>
      </c>
      <c r="B7040">
        <v>-1.6142263887801704E-2</v>
      </c>
      <c r="C7040">
        <v>1.6142263887801704E-2</v>
      </c>
      <c r="L7040">
        <v>7016</v>
      </c>
      <c r="M7040">
        <v>-3.1870754295316118E-3</v>
      </c>
      <c r="N7040">
        <v>3.1870754295316118E-3</v>
      </c>
    </row>
    <row r="7041" spans="1:14" x14ac:dyDescent="0.45">
      <c r="A7041">
        <v>7017</v>
      </c>
      <c r="B7041">
        <v>3.6397673879716326E-3</v>
      </c>
      <c r="C7041">
        <v>-3.6397673879716326E-3</v>
      </c>
      <c r="L7041">
        <v>7017</v>
      </c>
      <c r="M7041">
        <v>-1.927671534212376E-2</v>
      </c>
      <c r="N7041">
        <v>1.927671534212376E-2</v>
      </c>
    </row>
    <row r="7042" spans="1:14" x14ac:dyDescent="0.45">
      <c r="A7042">
        <v>7018</v>
      </c>
      <c r="B7042">
        <v>-2.3050274809500337E-2</v>
      </c>
      <c r="C7042">
        <v>2.3050274809500337E-2</v>
      </c>
      <c r="L7042">
        <v>7018</v>
      </c>
      <c r="M7042">
        <v>2.0705628096225163E-3</v>
      </c>
      <c r="N7042">
        <v>-2.0705628096225163E-3</v>
      </c>
    </row>
    <row r="7043" spans="1:14" x14ac:dyDescent="0.45">
      <c r="A7043">
        <v>7019</v>
      </c>
      <c r="B7043">
        <v>-2.8414449957031469E-2</v>
      </c>
      <c r="C7043">
        <v>2.8414449957031469E-2</v>
      </c>
      <c r="L7043">
        <v>7019</v>
      </c>
      <c r="M7043">
        <v>5.0055496178250201E-3</v>
      </c>
      <c r="N7043">
        <v>-5.0055496178250201E-3</v>
      </c>
    </row>
    <row r="7044" spans="1:14" x14ac:dyDescent="0.45">
      <c r="A7044">
        <v>7020</v>
      </c>
      <c r="B7044">
        <v>-2.4960444496182156E-2</v>
      </c>
      <c r="C7044">
        <v>2.4960444496182156E-2</v>
      </c>
      <c r="L7044">
        <v>7020</v>
      </c>
      <c r="M7044">
        <v>-9.0665402459729188E-4</v>
      </c>
      <c r="N7044">
        <v>9.0665402459729188E-4</v>
      </c>
    </row>
    <row r="7045" spans="1:14" x14ac:dyDescent="0.45">
      <c r="A7045">
        <v>7021</v>
      </c>
      <c r="B7045">
        <v>-1.0987422404564474E-2</v>
      </c>
      <c r="C7045">
        <v>1.0987422404564474E-2</v>
      </c>
      <c r="L7045">
        <v>7021</v>
      </c>
      <c r="M7045">
        <v>-1.2562141205372707E-2</v>
      </c>
      <c r="N7045">
        <v>1.2562141205372707E-2</v>
      </c>
    </row>
    <row r="7046" spans="1:14" x14ac:dyDescent="0.45">
      <c r="A7046">
        <v>7022</v>
      </c>
      <c r="B7046">
        <v>-5.9110810454374545E-3</v>
      </c>
      <c r="C7046">
        <v>5.9110810454374545E-3</v>
      </c>
      <c r="L7046">
        <v>7022</v>
      </c>
      <c r="M7046">
        <v>-2.1620481786084032E-2</v>
      </c>
      <c r="N7046">
        <v>2.1620481786084032E-2</v>
      </c>
    </row>
    <row r="7047" spans="1:14" x14ac:dyDescent="0.45">
      <c r="A7047">
        <v>7023</v>
      </c>
      <c r="B7047">
        <v>-8.2660847687438029E-3</v>
      </c>
      <c r="C7047">
        <v>8.2660847687438029E-3</v>
      </c>
      <c r="L7047">
        <v>7023</v>
      </c>
      <c r="M7047">
        <v>-2.0100200849461156E-2</v>
      </c>
      <c r="N7047">
        <v>2.0100200849461156E-2</v>
      </c>
    </row>
    <row r="7048" spans="1:14" x14ac:dyDescent="0.45">
      <c r="A7048">
        <v>7024</v>
      </c>
      <c r="B7048">
        <v>-2.7367781635561979E-2</v>
      </c>
      <c r="C7048">
        <v>2.7367781635561979E-2</v>
      </c>
      <c r="L7048">
        <v>7024</v>
      </c>
      <c r="M7048">
        <v>-6.3120973548119767E-3</v>
      </c>
      <c r="N7048">
        <v>6.3120973548119767E-3</v>
      </c>
    </row>
    <row r="7049" spans="1:14" x14ac:dyDescent="0.45">
      <c r="A7049">
        <v>7025</v>
      </c>
      <c r="B7049">
        <v>-1.7581432829822254E-2</v>
      </c>
      <c r="C7049">
        <v>1.7581432829822254E-2</v>
      </c>
      <c r="L7049">
        <v>7025</v>
      </c>
      <c r="M7049">
        <v>-1.8242079704699855E-2</v>
      </c>
      <c r="N7049">
        <v>1.8242079704699855E-2</v>
      </c>
    </row>
    <row r="7050" spans="1:14" x14ac:dyDescent="0.45">
      <c r="A7050">
        <v>7026</v>
      </c>
      <c r="B7050">
        <v>4.8018504218277962E-2</v>
      </c>
      <c r="C7050">
        <v>0.95198149578172209</v>
      </c>
      <c r="L7050">
        <v>7026</v>
      </c>
      <c r="M7050">
        <v>2.9857919929007382E-2</v>
      </c>
      <c r="N7050">
        <v>0.97014208007099256</v>
      </c>
    </row>
    <row r="7051" spans="1:14" x14ac:dyDescent="0.45">
      <c r="A7051">
        <v>7027</v>
      </c>
      <c r="B7051">
        <v>4.2000161369828398E-2</v>
      </c>
      <c r="C7051">
        <v>-4.2000161369828398E-2</v>
      </c>
      <c r="L7051">
        <v>7027</v>
      </c>
      <c r="M7051">
        <v>2.9942379981041989E-2</v>
      </c>
      <c r="N7051">
        <v>-2.9942379981041989E-2</v>
      </c>
    </row>
    <row r="7052" spans="1:14" x14ac:dyDescent="0.45">
      <c r="A7052">
        <v>7028</v>
      </c>
      <c r="B7052">
        <v>3.2920313681080587E-2</v>
      </c>
      <c r="C7052">
        <v>-3.2920313681080587E-2</v>
      </c>
      <c r="L7052">
        <v>7028</v>
      </c>
      <c r="M7052">
        <v>3.243395151606282E-2</v>
      </c>
      <c r="N7052">
        <v>-3.243395151606282E-2</v>
      </c>
    </row>
    <row r="7053" spans="1:14" x14ac:dyDescent="0.45">
      <c r="A7053">
        <v>7029</v>
      </c>
      <c r="B7053">
        <v>3.4045482126660288E-2</v>
      </c>
      <c r="C7053">
        <v>-3.4045482126660288E-2</v>
      </c>
      <c r="L7053">
        <v>7029</v>
      </c>
      <c r="M7053">
        <v>2.4642511715870556E-2</v>
      </c>
      <c r="N7053">
        <v>-2.4642511715870556E-2</v>
      </c>
    </row>
    <row r="7054" spans="1:14" x14ac:dyDescent="0.45">
      <c r="A7054">
        <v>7030</v>
      </c>
      <c r="B7054">
        <v>4.3910331056510217E-2</v>
      </c>
      <c r="C7054">
        <v>-4.3910331056510217E-2</v>
      </c>
      <c r="L7054">
        <v>7030</v>
      </c>
      <c r="M7054">
        <v>1.5373021005072717E-2</v>
      </c>
      <c r="N7054">
        <v>-1.5373021005072717E-2</v>
      </c>
    </row>
    <row r="7055" spans="1:14" x14ac:dyDescent="0.45">
      <c r="A7055">
        <v>7031</v>
      </c>
      <c r="B7055">
        <v>3.6321985725856425E-2</v>
      </c>
      <c r="C7055">
        <v>-3.6321985725856425E-2</v>
      </c>
      <c r="L7055">
        <v>7031</v>
      </c>
      <c r="M7055">
        <v>2.1264109634486376E-2</v>
      </c>
      <c r="N7055">
        <v>-2.1264109634486376E-2</v>
      </c>
    </row>
    <row r="7056" spans="1:14" x14ac:dyDescent="0.45">
      <c r="A7056">
        <v>7032</v>
      </c>
      <c r="B7056">
        <v>2.3657299036075607E-2</v>
      </c>
      <c r="C7056">
        <v>-2.3657299036075607E-2</v>
      </c>
      <c r="L7056">
        <v>7032</v>
      </c>
      <c r="M7056">
        <v>3.0829210527405337E-2</v>
      </c>
      <c r="N7056">
        <v>-3.0829210527405337E-2</v>
      </c>
    </row>
    <row r="7057" spans="1:14" x14ac:dyDescent="0.45">
      <c r="A7057">
        <v>7033</v>
      </c>
      <c r="B7057">
        <v>3.0591476665810975E-2</v>
      </c>
      <c r="C7057">
        <v>-3.0591476665810975E-2</v>
      </c>
      <c r="L7057">
        <v>7033</v>
      </c>
      <c r="M7057">
        <v>2.3924601273576422E-2</v>
      </c>
      <c r="N7057">
        <v>-2.3924601273576422E-2</v>
      </c>
    </row>
    <row r="7058" spans="1:14" x14ac:dyDescent="0.45">
      <c r="A7058">
        <v>7034</v>
      </c>
      <c r="B7058">
        <v>3.6871486594627904E-2</v>
      </c>
      <c r="C7058">
        <v>-3.6871486594627904E-2</v>
      </c>
      <c r="L7058">
        <v>7034</v>
      </c>
      <c r="M7058">
        <v>1.8772538099465549E-2</v>
      </c>
      <c r="N7058">
        <v>-1.8772538099465549E-2</v>
      </c>
    </row>
    <row r="7059" spans="1:14" x14ac:dyDescent="0.45">
      <c r="A7059">
        <v>7035</v>
      </c>
      <c r="B7059">
        <v>2.9283141263974112E-2</v>
      </c>
      <c r="C7059">
        <v>-2.9283141263974112E-2</v>
      </c>
      <c r="L7059">
        <v>7035</v>
      </c>
      <c r="M7059">
        <v>2.4220211455697537E-2</v>
      </c>
      <c r="N7059">
        <v>-2.4220211455697537E-2</v>
      </c>
    </row>
    <row r="7060" spans="1:14" x14ac:dyDescent="0.45">
      <c r="A7060">
        <v>7036</v>
      </c>
      <c r="B7060">
        <v>2.0621960903814091E-2</v>
      </c>
      <c r="C7060">
        <v>-2.0621960903814091E-2</v>
      </c>
      <c r="L7060">
        <v>7036</v>
      </c>
      <c r="M7060">
        <v>3.097701561846589E-2</v>
      </c>
      <c r="N7060">
        <v>-3.097701561846589E-2</v>
      </c>
    </row>
    <row r="7061" spans="1:14" x14ac:dyDescent="0.45">
      <c r="A7061">
        <v>7037</v>
      </c>
      <c r="B7061">
        <v>1.769128960369952E-2</v>
      </c>
      <c r="C7061">
        <v>-1.769128960369952E-2</v>
      </c>
      <c r="L7061">
        <v>7037</v>
      </c>
      <c r="M7061">
        <v>3.3320782062426169E-2</v>
      </c>
      <c r="N7061">
        <v>-3.3320782062426169E-2</v>
      </c>
    </row>
    <row r="7062" spans="1:14" x14ac:dyDescent="0.45">
      <c r="A7062">
        <v>7038</v>
      </c>
      <c r="B7062">
        <v>2.2218130094055061E-2</v>
      </c>
      <c r="C7062">
        <v>-2.2218130094055061E-2</v>
      </c>
      <c r="L7062">
        <v>7038</v>
      </c>
      <c r="M7062">
        <v>2.8781054265566177E-2</v>
      </c>
      <c r="N7062">
        <v>-2.8781054265566177E-2</v>
      </c>
    </row>
    <row r="7063" spans="1:14" x14ac:dyDescent="0.45">
      <c r="A7063">
        <v>7039</v>
      </c>
      <c r="B7063">
        <v>3.5536984484754307E-2</v>
      </c>
      <c r="C7063">
        <v>-3.5536984484754307E-2</v>
      </c>
      <c r="L7063">
        <v>7039</v>
      </c>
      <c r="M7063">
        <v>1.78434775270849E-2</v>
      </c>
      <c r="N7063">
        <v>-1.78434775270849E-2</v>
      </c>
    </row>
    <row r="7064" spans="1:14" x14ac:dyDescent="0.45">
      <c r="A7064">
        <v>7040</v>
      </c>
      <c r="B7064">
        <v>3.3548314673962285E-2</v>
      </c>
      <c r="C7064">
        <v>-3.3548314673962285E-2</v>
      </c>
      <c r="L7064">
        <v>7040</v>
      </c>
      <c r="M7064">
        <v>1.6914416954704248E-2</v>
      </c>
      <c r="N7064">
        <v>-1.6914416954704248E-2</v>
      </c>
    </row>
    <row r="7065" spans="1:14" x14ac:dyDescent="0.45">
      <c r="A7065">
        <v>7041</v>
      </c>
      <c r="B7065">
        <v>3.1062477410472245E-2</v>
      </c>
      <c r="C7065">
        <v>-3.1062477410472245E-2</v>
      </c>
      <c r="L7065">
        <v>7041</v>
      </c>
      <c r="M7065">
        <v>1.8033512644162759E-2</v>
      </c>
      <c r="N7065">
        <v>-1.8033512644162759E-2</v>
      </c>
    </row>
    <row r="7066" spans="1:14" x14ac:dyDescent="0.45">
      <c r="A7066">
        <v>7042</v>
      </c>
      <c r="B7066">
        <v>2.1616295809210106E-2</v>
      </c>
      <c r="C7066">
        <v>-2.1616295809210106E-2</v>
      </c>
      <c r="L7066">
        <v>7042</v>
      </c>
      <c r="M7066">
        <v>2.3966831299593722E-2</v>
      </c>
      <c r="N7066">
        <v>-2.3966831299593722E-2</v>
      </c>
    </row>
    <row r="7067" spans="1:14" x14ac:dyDescent="0.45">
      <c r="A7067">
        <v>7043</v>
      </c>
      <c r="B7067">
        <v>7.1722729729311579E-3</v>
      </c>
      <c r="C7067">
        <v>-7.1722729729311579E-3</v>
      </c>
      <c r="L7067">
        <v>7043</v>
      </c>
      <c r="M7067">
        <v>3.2898481802253139E-2</v>
      </c>
      <c r="N7067">
        <v>-3.2898481802253139E-2</v>
      </c>
    </row>
    <row r="7068" spans="1:14" x14ac:dyDescent="0.45">
      <c r="A7068">
        <v>7044</v>
      </c>
      <c r="B7068">
        <v>2.0020126618969132E-2</v>
      </c>
      <c r="C7068">
        <v>-2.0020126618969132E-2</v>
      </c>
      <c r="L7068">
        <v>7044</v>
      </c>
      <c r="M7068">
        <v>2.2319860284918933E-2</v>
      </c>
      <c r="N7068">
        <v>-2.2319860284918933E-2</v>
      </c>
    </row>
    <row r="7069" spans="1:14" x14ac:dyDescent="0.45">
      <c r="A7069">
        <v>7045</v>
      </c>
      <c r="B7069">
        <v>1.9182791961793545E-2</v>
      </c>
      <c r="C7069">
        <v>-1.9182791961793545E-2</v>
      </c>
      <c r="L7069">
        <v>7045</v>
      </c>
      <c r="M7069">
        <v>1.921595337264722E-2</v>
      </c>
      <c r="N7069">
        <v>-1.921595337264722E-2</v>
      </c>
    </row>
    <row r="7070" spans="1:14" x14ac:dyDescent="0.45">
      <c r="A7070">
        <v>7046</v>
      </c>
      <c r="B7070">
        <v>2.025562699129977E-2</v>
      </c>
      <c r="C7070">
        <v>-2.025562699129977E-2</v>
      </c>
      <c r="L7070">
        <v>7046</v>
      </c>
      <c r="M7070">
        <v>1.7231142149834018E-2</v>
      </c>
      <c r="N7070">
        <v>-1.7231142149834018E-2</v>
      </c>
    </row>
    <row r="7071" spans="1:14" x14ac:dyDescent="0.45">
      <c r="A7071">
        <v>7047</v>
      </c>
      <c r="B7071">
        <v>1.2955115449050085E-2</v>
      </c>
      <c r="C7071">
        <v>-1.2955115449050085E-2</v>
      </c>
      <c r="L7071">
        <v>7047</v>
      </c>
      <c r="M7071">
        <v>2.2721045532083307E-2</v>
      </c>
      <c r="N7071">
        <v>-2.2721045532083307E-2</v>
      </c>
    </row>
    <row r="7072" spans="1:14" x14ac:dyDescent="0.45">
      <c r="A7072">
        <v>7048</v>
      </c>
      <c r="B7072">
        <v>2.1825629473504006E-2</v>
      </c>
      <c r="C7072">
        <v>-2.1825629473504006E-2</v>
      </c>
      <c r="L7072">
        <v>7048</v>
      </c>
      <c r="M7072">
        <v>1.5288560953038113E-2</v>
      </c>
      <c r="N7072">
        <v>-1.5288560953038113E-2</v>
      </c>
    </row>
    <row r="7073" spans="1:14" x14ac:dyDescent="0.45">
      <c r="A7073">
        <v>7049</v>
      </c>
      <c r="B7073">
        <v>2.6587970336190182E-2</v>
      </c>
      <c r="C7073">
        <v>-2.6587970336190182E-2</v>
      </c>
      <c r="L7073">
        <v>7049</v>
      </c>
      <c r="M7073">
        <v>1.1318938507411704E-2</v>
      </c>
      <c r="N7073">
        <v>-1.1318938507411704E-2</v>
      </c>
    </row>
    <row r="7074" spans="1:14" x14ac:dyDescent="0.45">
      <c r="A7074">
        <v>7050</v>
      </c>
      <c r="B7074">
        <v>2.185179618154074E-2</v>
      </c>
      <c r="C7074">
        <v>-2.185179618154074E-2</v>
      </c>
      <c r="L7074">
        <v>7050</v>
      </c>
      <c r="M7074">
        <v>1.3219289678190305E-2</v>
      </c>
      <c r="N7074">
        <v>-1.3219289678190305E-2</v>
      </c>
    </row>
    <row r="7075" spans="1:14" x14ac:dyDescent="0.45">
      <c r="A7075">
        <v>7051</v>
      </c>
      <c r="B7075">
        <v>1.2928948741013347E-2</v>
      </c>
      <c r="C7075">
        <v>-1.2928948741013347E-2</v>
      </c>
      <c r="L7075">
        <v>7051</v>
      </c>
      <c r="M7075">
        <v>2.0229473997062476E-2</v>
      </c>
      <c r="N7075">
        <v>-2.0229473997062476E-2</v>
      </c>
    </row>
    <row r="7076" spans="1:14" x14ac:dyDescent="0.45">
      <c r="A7076">
        <v>7052</v>
      </c>
      <c r="B7076">
        <v>1.6670787990266771E-2</v>
      </c>
      <c r="C7076">
        <v>-1.6670787990266771E-2</v>
      </c>
      <c r="L7076">
        <v>7052</v>
      </c>
      <c r="M7076">
        <v>1.7019992019747503E-2</v>
      </c>
      <c r="N7076">
        <v>-1.7019992019747503E-2</v>
      </c>
    </row>
    <row r="7077" spans="1:14" x14ac:dyDescent="0.45">
      <c r="A7077">
        <v>7053</v>
      </c>
      <c r="B7077">
        <v>2.6614137044226917E-2</v>
      </c>
      <c r="C7077">
        <v>-2.6614137044226917E-2</v>
      </c>
      <c r="L7077">
        <v>7053</v>
      </c>
      <c r="M7077">
        <v>8.7006768943389649E-3</v>
      </c>
      <c r="N7077">
        <v>-8.7006768943389649E-3</v>
      </c>
    </row>
    <row r="7078" spans="1:14" x14ac:dyDescent="0.45">
      <c r="A7078">
        <v>7054</v>
      </c>
      <c r="B7078">
        <v>1.8973458297499649E-2</v>
      </c>
      <c r="C7078">
        <v>-1.8973458297499649E-2</v>
      </c>
      <c r="L7078">
        <v>7054</v>
      </c>
      <c r="M7078">
        <v>1.4697340588795883E-2</v>
      </c>
      <c r="N7078">
        <v>-1.4697340588795883E-2</v>
      </c>
    </row>
    <row r="7079" spans="1:14" x14ac:dyDescent="0.45">
      <c r="A7079">
        <v>7055</v>
      </c>
      <c r="B7079">
        <v>2.6192657745388809E-3</v>
      </c>
      <c r="C7079">
        <v>-2.6192657745388809E-3</v>
      </c>
      <c r="L7079">
        <v>7055</v>
      </c>
      <c r="M7079">
        <v>2.6585092912666457E-2</v>
      </c>
      <c r="N7079">
        <v>-2.6585092912666457E-2</v>
      </c>
    </row>
    <row r="7080" spans="1:14" x14ac:dyDescent="0.45">
      <c r="A7080">
        <v>7056</v>
      </c>
      <c r="B7080">
        <v>1.1463613090956063E-2</v>
      </c>
      <c r="C7080">
        <v>-1.1463613090956063E-2</v>
      </c>
      <c r="L7080">
        <v>7056</v>
      </c>
      <c r="M7080">
        <v>1.78434775270849E-2</v>
      </c>
      <c r="N7080">
        <v>-1.78434775270849E-2</v>
      </c>
    </row>
    <row r="7081" spans="1:14" x14ac:dyDescent="0.45">
      <c r="A7081">
        <v>7057</v>
      </c>
      <c r="B7081">
        <v>2.5410468474537005E-2</v>
      </c>
      <c r="C7081">
        <v>-2.5410468474537005E-2</v>
      </c>
      <c r="L7081">
        <v>7057</v>
      </c>
      <c r="M7081">
        <v>6.5469455674565516E-3</v>
      </c>
      <c r="N7081">
        <v>-6.5469455674565516E-3</v>
      </c>
    </row>
    <row r="7082" spans="1:14" x14ac:dyDescent="0.45">
      <c r="A7082">
        <v>7058</v>
      </c>
      <c r="B7082">
        <v>1.470828488751148E-2</v>
      </c>
      <c r="C7082">
        <v>-1.470828488751148E-2</v>
      </c>
      <c r="L7082">
        <v>7058</v>
      </c>
      <c r="M7082">
        <v>1.4718455601804533E-2</v>
      </c>
      <c r="N7082">
        <v>-1.4718455601804533E-2</v>
      </c>
    </row>
    <row r="7083" spans="1:14" x14ac:dyDescent="0.45">
      <c r="A7083">
        <v>7059</v>
      </c>
      <c r="B7083">
        <v>8.2712747104741208E-3</v>
      </c>
      <c r="C7083">
        <v>-8.2712747104741208E-3</v>
      </c>
      <c r="L7083">
        <v>7059</v>
      </c>
      <c r="M7083">
        <v>1.9638253632820242E-2</v>
      </c>
      <c r="N7083">
        <v>-1.9638253632820242E-2</v>
      </c>
    </row>
    <row r="7084" spans="1:14" x14ac:dyDescent="0.45">
      <c r="A7084">
        <v>7060</v>
      </c>
      <c r="B7084">
        <v>2.4049799656626666E-2</v>
      </c>
      <c r="C7084">
        <v>-2.4049799656626666E-2</v>
      </c>
      <c r="L7084">
        <v>7060</v>
      </c>
      <c r="M7084">
        <v>6.3357954373700412E-3</v>
      </c>
      <c r="N7084">
        <v>-6.3357954373700412E-3</v>
      </c>
    </row>
    <row r="7085" spans="1:14" x14ac:dyDescent="0.45">
      <c r="A7085">
        <v>7061</v>
      </c>
      <c r="B7085">
        <v>1.5987641611061301E-3</v>
      </c>
      <c r="C7085">
        <v>-1.5987641611061301E-3</v>
      </c>
      <c r="L7085">
        <v>7061</v>
      </c>
      <c r="M7085">
        <v>2.4389131559766745E-2</v>
      </c>
      <c r="N7085">
        <v>-2.4389131559766745E-2</v>
      </c>
    </row>
    <row r="7086" spans="1:14" x14ac:dyDescent="0.45">
      <c r="A7086">
        <v>7062</v>
      </c>
      <c r="B7086">
        <v>1.0390778061449836E-2</v>
      </c>
      <c r="C7086">
        <v>-1.0390778061449836E-2</v>
      </c>
      <c r="L7086">
        <v>7062</v>
      </c>
      <c r="M7086">
        <v>1.7019992019747503E-2</v>
      </c>
      <c r="N7086">
        <v>-1.7019992019747503E-2</v>
      </c>
    </row>
    <row r="7087" spans="1:14" x14ac:dyDescent="0.45">
      <c r="A7087">
        <v>7063</v>
      </c>
      <c r="B7087">
        <v>2.8864473935386319E-2</v>
      </c>
      <c r="C7087">
        <v>-2.8864473935386319E-2</v>
      </c>
      <c r="L7087">
        <v>7063</v>
      </c>
      <c r="M7087">
        <v>1.6271475364408429E-3</v>
      </c>
      <c r="N7087">
        <v>-1.6271475364408429E-3</v>
      </c>
    </row>
    <row r="7088" spans="1:14" x14ac:dyDescent="0.45">
      <c r="A7088">
        <v>7064</v>
      </c>
      <c r="B7088">
        <v>5.1574364541023916E-3</v>
      </c>
      <c r="C7088">
        <v>-5.1574364541023916E-3</v>
      </c>
      <c r="L7088">
        <v>7064</v>
      </c>
      <c r="M7088">
        <v>2.0546199192192239E-2</v>
      </c>
      <c r="N7088">
        <v>-2.0546199192192239E-2</v>
      </c>
    </row>
    <row r="7089" spans="1:14" x14ac:dyDescent="0.45">
      <c r="A7089">
        <v>7065</v>
      </c>
      <c r="B7089">
        <v>1.2405614580278602E-2</v>
      </c>
      <c r="C7089">
        <v>-1.2405614580278602E-2</v>
      </c>
      <c r="L7089">
        <v>7065</v>
      </c>
      <c r="M7089">
        <v>1.4253925315614209E-2</v>
      </c>
      <c r="N7089">
        <v>-1.4253925315614209E-2</v>
      </c>
    </row>
    <row r="7090" spans="1:14" x14ac:dyDescent="0.45">
      <c r="A7090">
        <v>7066</v>
      </c>
      <c r="B7090">
        <v>3.7444342201185818E-3</v>
      </c>
      <c r="C7090">
        <v>-3.7444342201185818E-3</v>
      </c>
      <c r="L7090">
        <v>7066</v>
      </c>
      <c r="M7090">
        <v>2.0588429218209543E-2</v>
      </c>
      <c r="N7090">
        <v>-2.0588429218209543E-2</v>
      </c>
    </row>
    <row r="7091" spans="1:14" x14ac:dyDescent="0.45">
      <c r="A7091">
        <v>7067</v>
      </c>
      <c r="B7091">
        <v>2.7268304745145348E-2</v>
      </c>
      <c r="C7091">
        <v>-2.7268304745145348E-2</v>
      </c>
      <c r="L7091">
        <v>7067</v>
      </c>
      <c r="M7091">
        <v>2.3355667786986896E-4</v>
      </c>
      <c r="N7091">
        <v>-2.3355667786986896E-4</v>
      </c>
    </row>
    <row r="7092" spans="1:14" x14ac:dyDescent="0.45">
      <c r="A7092">
        <v>7068</v>
      </c>
      <c r="B7092">
        <v>1.0992612346294792E-2</v>
      </c>
      <c r="C7092">
        <v>-1.0992612346294792E-2</v>
      </c>
      <c r="L7092">
        <v>7068</v>
      </c>
      <c r="M7092">
        <v>1.3113714613147049E-2</v>
      </c>
      <c r="N7092">
        <v>-1.3113714613147049E-2</v>
      </c>
    </row>
    <row r="7093" spans="1:14" x14ac:dyDescent="0.45">
      <c r="A7093">
        <v>7069</v>
      </c>
      <c r="B7093">
        <v>4.6341022933676472E-3</v>
      </c>
      <c r="C7093">
        <v>-4.6341022933676472E-3</v>
      </c>
      <c r="L7093">
        <v>7069</v>
      </c>
      <c r="M7093">
        <v>1.8096857683188711E-2</v>
      </c>
      <c r="N7093">
        <v>-1.8096857683188711E-2</v>
      </c>
    </row>
    <row r="7094" spans="1:14" x14ac:dyDescent="0.45">
      <c r="A7094">
        <v>7070</v>
      </c>
      <c r="B7094">
        <v>1.1800968325183341E-3</v>
      </c>
      <c r="C7094">
        <v>-1.1800968325183341E-3</v>
      </c>
      <c r="L7094">
        <v>7070</v>
      </c>
      <c r="M7094">
        <v>2.067288927024415E-2</v>
      </c>
      <c r="N7094">
        <v>-2.067288927024415E-2</v>
      </c>
    </row>
    <row r="7095" spans="1:14" x14ac:dyDescent="0.45">
      <c r="A7095">
        <v>7071</v>
      </c>
      <c r="B7095">
        <v>7.9311075059965378E-3</v>
      </c>
      <c r="C7095">
        <v>-7.9311075059965378E-3</v>
      </c>
      <c r="L7095">
        <v>7071</v>
      </c>
      <c r="M7095">
        <v>1.501406578392565E-2</v>
      </c>
      <c r="N7095">
        <v>-1.501406578392565E-2</v>
      </c>
    </row>
    <row r="7096" spans="1:14" x14ac:dyDescent="0.45">
      <c r="A7096">
        <v>7072</v>
      </c>
      <c r="B7096">
        <v>1.5100785508062537E-2</v>
      </c>
      <c r="C7096">
        <v>-1.5100785508062537E-2</v>
      </c>
      <c r="L7096">
        <v>7072</v>
      </c>
      <c r="M7096">
        <v>9.165207180529291E-3</v>
      </c>
      <c r="N7096">
        <v>-9.165207180529291E-3</v>
      </c>
    </row>
    <row r="7097" spans="1:14" x14ac:dyDescent="0.45">
      <c r="A7097">
        <v>7073</v>
      </c>
      <c r="B7097">
        <v>1.0390778061449836E-2</v>
      </c>
      <c r="C7097">
        <v>-1.0390778061449836E-2</v>
      </c>
      <c r="L7097">
        <v>7073</v>
      </c>
      <c r="M7097">
        <v>1.2712529365982678E-2</v>
      </c>
      <c r="N7097">
        <v>-1.2712529365982678E-2</v>
      </c>
    </row>
    <row r="7098" spans="1:14" x14ac:dyDescent="0.45">
      <c r="A7098">
        <v>7074</v>
      </c>
      <c r="B7098">
        <v>1.3609283149968515E-2</v>
      </c>
      <c r="C7098">
        <v>-1.3609283149968515E-2</v>
      </c>
      <c r="L7098">
        <v>7074</v>
      </c>
      <c r="M7098">
        <v>8.9540570504427798E-3</v>
      </c>
      <c r="N7098">
        <v>-8.9540570504427798E-3</v>
      </c>
    </row>
    <row r="7099" spans="1:14" x14ac:dyDescent="0.45">
      <c r="A7099">
        <v>7075</v>
      </c>
      <c r="B7099">
        <v>6.1517713594984062E-3</v>
      </c>
      <c r="C7099">
        <v>-6.1517713594984062E-3</v>
      </c>
      <c r="L7099">
        <v>7075</v>
      </c>
      <c r="M7099">
        <v>1.4760685627821835E-2</v>
      </c>
      <c r="N7099">
        <v>-1.4760685627821835E-2</v>
      </c>
    </row>
    <row r="7100" spans="1:14" x14ac:dyDescent="0.45">
      <c r="A7100">
        <v>7076</v>
      </c>
      <c r="B7100">
        <v>2.2348963634238748E-2</v>
      </c>
      <c r="C7100">
        <v>-2.2348963634238748E-2</v>
      </c>
      <c r="L7100">
        <v>7076</v>
      </c>
      <c r="M7100">
        <v>1.5426874844062383E-3</v>
      </c>
      <c r="N7100">
        <v>-1.5426874844062383E-3</v>
      </c>
    </row>
    <row r="7101" spans="1:14" x14ac:dyDescent="0.45">
      <c r="A7101">
        <v>7077</v>
      </c>
      <c r="B7101">
        <v>1.6068953705421815E-2</v>
      </c>
      <c r="C7101">
        <v>-1.6068953705421815E-2</v>
      </c>
      <c r="L7101">
        <v>7077</v>
      </c>
      <c r="M7101">
        <v>6.4413705024132968E-3</v>
      </c>
      <c r="N7101">
        <v>-6.4413705024132968E-3</v>
      </c>
    </row>
    <row r="7102" spans="1:14" x14ac:dyDescent="0.45">
      <c r="A7102">
        <v>7078</v>
      </c>
      <c r="B7102">
        <v>1.9836959662711977E-2</v>
      </c>
      <c r="C7102">
        <v>-1.9836959662711977E-2</v>
      </c>
      <c r="L7102">
        <v>7078</v>
      </c>
      <c r="M7102">
        <v>2.5984381348387936E-3</v>
      </c>
      <c r="N7102">
        <v>-2.5984381348387936E-3</v>
      </c>
    </row>
    <row r="7103" spans="1:14" x14ac:dyDescent="0.45">
      <c r="A7103">
        <v>7079</v>
      </c>
      <c r="B7103">
        <v>2.0046293327005874E-2</v>
      </c>
      <c r="C7103">
        <v>-2.0046293327005874E-2</v>
      </c>
      <c r="L7103">
        <v>7079</v>
      </c>
      <c r="M7103">
        <v>1.4793424453802845E-3</v>
      </c>
      <c r="N7103">
        <v>-1.4793424453802845E-3</v>
      </c>
    </row>
    <row r="7104" spans="1:14" x14ac:dyDescent="0.45">
      <c r="A7104">
        <v>7080</v>
      </c>
      <c r="B7104">
        <v>8.8992757033558145E-3</v>
      </c>
      <c r="C7104">
        <v>-8.8992757033558145E-3</v>
      </c>
      <c r="L7104">
        <v>7080</v>
      </c>
      <c r="M7104">
        <v>9.8620026098147767E-3</v>
      </c>
      <c r="N7104">
        <v>-9.8620026098147767E-3</v>
      </c>
    </row>
    <row r="7105" spans="1:14" x14ac:dyDescent="0.45">
      <c r="A7105">
        <v>7081</v>
      </c>
      <c r="B7105">
        <v>1.2353281164205129E-2</v>
      </c>
      <c r="C7105">
        <v>-1.2353281164205129E-2</v>
      </c>
      <c r="L7105">
        <v>7081</v>
      </c>
      <c r="M7105">
        <v>6.8425557495776675E-3</v>
      </c>
      <c r="N7105">
        <v>-6.8425557495776675E-3</v>
      </c>
    </row>
    <row r="7106" spans="1:14" x14ac:dyDescent="0.45">
      <c r="A7106">
        <v>7082</v>
      </c>
      <c r="B7106">
        <v>6.8059390604168369E-3</v>
      </c>
      <c r="C7106">
        <v>-6.8059390604168369E-3</v>
      </c>
      <c r="L7106">
        <v>7082</v>
      </c>
      <c r="M7106">
        <v>9.6930825057455691E-3</v>
      </c>
      <c r="N7106">
        <v>-9.6930825057455691E-3</v>
      </c>
    </row>
    <row r="7107" spans="1:14" x14ac:dyDescent="0.45">
      <c r="A7107">
        <v>7083</v>
      </c>
      <c r="B7107">
        <v>5.4714369505432384E-3</v>
      </c>
      <c r="C7107">
        <v>-5.4714369505432384E-3</v>
      </c>
      <c r="L7107">
        <v>7083</v>
      </c>
      <c r="M7107">
        <v>1.009426775290994E-2</v>
      </c>
      <c r="N7107">
        <v>-1.009426775290994E-2</v>
      </c>
    </row>
    <row r="7108" spans="1:14" x14ac:dyDescent="0.45">
      <c r="A7108">
        <v>7084</v>
      </c>
      <c r="B7108">
        <v>1.101877905433153E-2</v>
      </c>
      <c r="C7108">
        <v>-1.101877905433153E-2</v>
      </c>
      <c r="L7108">
        <v>7084</v>
      </c>
      <c r="M7108">
        <v>5.4911949170239963E-3</v>
      </c>
      <c r="N7108">
        <v>-5.4911949170239963E-3</v>
      </c>
    </row>
    <row r="7109" spans="1:14" x14ac:dyDescent="0.45">
      <c r="A7109">
        <v>7085</v>
      </c>
      <c r="B7109">
        <v>2.0491127363630408E-2</v>
      </c>
      <c r="C7109">
        <v>-2.0491127363630408E-2</v>
      </c>
      <c r="L7109">
        <v>7085</v>
      </c>
      <c r="M7109">
        <v>-2.4902800002461261E-3</v>
      </c>
      <c r="N7109">
        <v>2.4902800002461261E-3</v>
      </c>
    </row>
    <row r="7110" spans="1:14" x14ac:dyDescent="0.45">
      <c r="A7110">
        <v>7086</v>
      </c>
      <c r="B7110">
        <v>1.790062326799342E-2</v>
      </c>
      <c r="C7110">
        <v>-1.790062326799342E-2</v>
      </c>
      <c r="L7110">
        <v>7086</v>
      </c>
      <c r="M7110">
        <v>-8.2219397256268634E-4</v>
      </c>
      <c r="N7110">
        <v>8.2219397256268634E-4</v>
      </c>
    </row>
    <row r="7111" spans="1:14" x14ac:dyDescent="0.45">
      <c r="A7111">
        <v>7087</v>
      </c>
      <c r="B7111">
        <v>6.8844391845270482E-3</v>
      </c>
      <c r="C7111">
        <v>-6.8844391845270482E-3</v>
      </c>
      <c r="L7111">
        <v>7087</v>
      </c>
      <c r="M7111">
        <v>7.792731334966968E-3</v>
      </c>
      <c r="N7111">
        <v>-7.792731334966968E-3</v>
      </c>
    </row>
    <row r="7112" spans="1:14" x14ac:dyDescent="0.45">
      <c r="A7112">
        <v>7088</v>
      </c>
      <c r="B7112">
        <v>1.2981282157086821E-2</v>
      </c>
      <c r="C7112">
        <v>-1.2981282157086821E-2</v>
      </c>
      <c r="L7112">
        <v>7088</v>
      </c>
      <c r="M7112">
        <v>2.5350930958128398E-3</v>
      </c>
      <c r="N7112">
        <v>-2.5350930958128398E-3</v>
      </c>
    </row>
    <row r="7113" spans="1:14" x14ac:dyDescent="0.45">
      <c r="A7113">
        <v>7089</v>
      </c>
      <c r="B7113">
        <v>1.3635449858005251E-2</v>
      </c>
      <c r="C7113">
        <v>-1.3635449858005251E-2</v>
      </c>
      <c r="L7113">
        <v>7089</v>
      </c>
      <c r="M7113">
        <v>1.9649877445792599E-3</v>
      </c>
      <c r="N7113">
        <v>-1.9649877445792599E-3</v>
      </c>
    </row>
    <row r="7114" spans="1:14" x14ac:dyDescent="0.45">
      <c r="A7114">
        <v>7090</v>
      </c>
      <c r="B7114">
        <v>3.430433723677735E-3</v>
      </c>
      <c r="C7114">
        <v>-3.430433723677735E-3</v>
      </c>
      <c r="L7114">
        <v>7090</v>
      </c>
      <c r="M7114">
        <v>1.0220957830961845E-2</v>
      </c>
      <c r="N7114">
        <v>-1.0220957830961845E-2</v>
      </c>
    </row>
    <row r="7115" spans="1:14" x14ac:dyDescent="0.45">
      <c r="A7115">
        <v>7091</v>
      </c>
      <c r="B7115">
        <v>2.5930990665021438E-3</v>
      </c>
      <c r="C7115">
        <v>-2.5930990665021438E-3</v>
      </c>
      <c r="L7115">
        <v>7091</v>
      </c>
      <c r="M7115">
        <v>9.9675776748580323E-3</v>
      </c>
      <c r="N7115">
        <v>-9.9675776748580323E-3</v>
      </c>
    </row>
    <row r="7116" spans="1:14" x14ac:dyDescent="0.45">
      <c r="A7116">
        <v>7092</v>
      </c>
      <c r="B7116">
        <v>4.5294354612206988E-3</v>
      </c>
      <c r="C7116">
        <v>-4.5294354612206988E-3</v>
      </c>
      <c r="L7116">
        <v>7092</v>
      </c>
      <c r="M7116">
        <v>7.9194214130188737E-3</v>
      </c>
      <c r="N7116">
        <v>-7.9194214130188737E-3</v>
      </c>
    </row>
    <row r="7117" spans="1:14" x14ac:dyDescent="0.45">
      <c r="A7117">
        <v>7093</v>
      </c>
      <c r="B7117">
        <v>-1.0804255448307315E-2</v>
      </c>
      <c r="C7117">
        <v>1.0804255448307315E-2</v>
      </c>
      <c r="L7117">
        <v>7093</v>
      </c>
      <c r="M7117">
        <v>1.9764943710872149E-2</v>
      </c>
      <c r="N7117">
        <v>-1.9764943710872149E-2</v>
      </c>
    </row>
    <row r="7118" spans="1:14" x14ac:dyDescent="0.45">
      <c r="A7118">
        <v>7094</v>
      </c>
      <c r="B7118">
        <v>1.1254279426662165E-2</v>
      </c>
      <c r="C7118">
        <v>-1.1254279426662165E-2</v>
      </c>
      <c r="L7118">
        <v>7094</v>
      </c>
      <c r="M7118">
        <v>1.8805276925446552E-3</v>
      </c>
      <c r="N7118">
        <v>-1.8805276925446552E-3</v>
      </c>
    </row>
    <row r="7119" spans="1:14" x14ac:dyDescent="0.45">
      <c r="A7119">
        <v>7095</v>
      </c>
      <c r="B7119">
        <v>2.1537795685099892E-2</v>
      </c>
      <c r="C7119">
        <v>-2.1537795685099892E-2</v>
      </c>
      <c r="L7119">
        <v>7095</v>
      </c>
      <c r="M7119">
        <v>-6.5865925239244416E-3</v>
      </c>
      <c r="N7119">
        <v>6.5865925239244416E-3</v>
      </c>
    </row>
    <row r="7120" spans="1:14" x14ac:dyDescent="0.45">
      <c r="A7120">
        <v>7096</v>
      </c>
      <c r="B7120">
        <v>1.7848289851919948E-2</v>
      </c>
      <c r="C7120">
        <v>-1.7848289851919948E-2</v>
      </c>
      <c r="L7120">
        <v>7096</v>
      </c>
      <c r="M7120">
        <v>-3.968330910851703E-3</v>
      </c>
      <c r="N7120">
        <v>3.968330910851703E-3</v>
      </c>
    </row>
    <row r="7121" spans="1:14" x14ac:dyDescent="0.45">
      <c r="A7121">
        <v>7097</v>
      </c>
      <c r="B7121">
        <v>1.2902782032976609E-2</v>
      </c>
      <c r="C7121">
        <v>-1.2902782032976609E-2</v>
      </c>
      <c r="L7121">
        <v>7097</v>
      </c>
      <c r="M7121">
        <v>-8.8553901158864006E-4</v>
      </c>
      <c r="N7121">
        <v>8.8553901158864006E-4</v>
      </c>
    </row>
    <row r="7122" spans="1:14" x14ac:dyDescent="0.45">
      <c r="A7122">
        <v>7098</v>
      </c>
      <c r="B7122">
        <v>-1.6720743434860234E-3</v>
      </c>
      <c r="C7122">
        <v>1.6720743434860234E-3</v>
      </c>
      <c r="L7122">
        <v>7098</v>
      </c>
      <c r="M7122">
        <v>1.0516568013082962E-2</v>
      </c>
      <c r="N7122">
        <v>-1.0516568013082962E-2</v>
      </c>
    </row>
    <row r="7123" spans="1:14" x14ac:dyDescent="0.45">
      <c r="A7123">
        <v>7099</v>
      </c>
      <c r="B7123">
        <v>1.2353281164205129E-2</v>
      </c>
      <c r="C7123">
        <v>-1.2353281164205129E-2</v>
      </c>
      <c r="L7123">
        <v>7099</v>
      </c>
      <c r="M7123">
        <v>-1.9201746490125444E-3</v>
      </c>
      <c r="N7123">
        <v>1.9201746490125444E-3</v>
      </c>
    </row>
    <row r="7124" spans="1:14" x14ac:dyDescent="0.45">
      <c r="A7124">
        <v>7100</v>
      </c>
      <c r="B7124">
        <v>-1.4889073872288629E-3</v>
      </c>
      <c r="C7124">
        <v>1.4889073872288629E-3</v>
      </c>
      <c r="L7124">
        <v>7100</v>
      </c>
      <c r="M7124">
        <v>8.932942037434128E-3</v>
      </c>
      <c r="N7124">
        <v>-8.932942037434128E-3</v>
      </c>
    </row>
    <row r="7125" spans="1:14" x14ac:dyDescent="0.45">
      <c r="A7125">
        <v>7101</v>
      </c>
      <c r="B7125">
        <v>5.8377708630575594E-3</v>
      </c>
      <c r="C7125">
        <v>-5.8377708630575594E-3</v>
      </c>
      <c r="L7125">
        <v>7101</v>
      </c>
      <c r="M7125">
        <v>2.4506330437782352E-3</v>
      </c>
      <c r="N7125">
        <v>-2.4506330437782352E-3</v>
      </c>
    </row>
    <row r="7126" spans="1:14" x14ac:dyDescent="0.45">
      <c r="A7126">
        <v>7102</v>
      </c>
      <c r="B7126">
        <v>6.1256046514616691E-3</v>
      </c>
      <c r="C7126">
        <v>-6.1256046514616691E-3</v>
      </c>
      <c r="L7126">
        <v>7102</v>
      </c>
      <c r="M7126">
        <v>1.9649877445792599E-3</v>
      </c>
      <c r="N7126">
        <v>-1.9649877445792599E-3</v>
      </c>
    </row>
    <row r="7127" spans="1:14" x14ac:dyDescent="0.45">
      <c r="A7127">
        <v>7103</v>
      </c>
      <c r="B7127">
        <v>3.3257668915307867E-3</v>
      </c>
      <c r="C7127">
        <v>-3.3257668915307867E-3</v>
      </c>
      <c r="L7127">
        <v>7103</v>
      </c>
      <c r="M7127">
        <v>3.7175338242973026E-3</v>
      </c>
      <c r="N7127">
        <v>-3.7175338242973026E-3</v>
      </c>
    </row>
    <row r="7128" spans="1:14" x14ac:dyDescent="0.45">
      <c r="A7128">
        <v>7104</v>
      </c>
      <c r="B7128">
        <v>1.3897116938372624E-2</v>
      </c>
      <c r="C7128">
        <v>-1.3897116938372624E-2</v>
      </c>
      <c r="L7128">
        <v>7104</v>
      </c>
      <c r="M7128">
        <v>-5.4041517954399798E-3</v>
      </c>
      <c r="N7128">
        <v>5.4041517954399798E-3</v>
      </c>
    </row>
    <row r="7129" spans="1:14" x14ac:dyDescent="0.45">
      <c r="A7129">
        <v>7105</v>
      </c>
      <c r="B7129">
        <v>9.082442659612975E-3</v>
      </c>
      <c r="C7129">
        <v>-9.082442659612975E-3</v>
      </c>
      <c r="L7129">
        <v>7105</v>
      </c>
      <c r="M7129">
        <v>-1.8779446229952442E-3</v>
      </c>
      <c r="N7129">
        <v>1.8779446229952442E-3</v>
      </c>
    </row>
    <row r="7130" spans="1:14" x14ac:dyDescent="0.45">
      <c r="A7130">
        <v>7106</v>
      </c>
      <c r="B7130">
        <v>7.1461062648944208E-3</v>
      </c>
      <c r="C7130">
        <v>-7.1461062648944208E-3</v>
      </c>
      <c r="L7130">
        <v>7106</v>
      </c>
      <c r="M7130">
        <v>-9.6999906362324386E-4</v>
      </c>
      <c r="N7130">
        <v>9.6999906362324386E-4</v>
      </c>
    </row>
    <row r="7131" spans="1:14" x14ac:dyDescent="0.45">
      <c r="A7131">
        <v>7107</v>
      </c>
      <c r="B7131">
        <v>9.7627770685681427E-3</v>
      </c>
      <c r="C7131">
        <v>-9.7627770685681427E-3</v>
      </c>
      <c r="L7131">
        <v>7107</v>
      </c>
      <c r="M7131">
        <v>-3.1237303905056598E-3</v>
      </c>
      <c r="N7131">
        <v>3.1237303905056598E-3</v>
      </c>
    </row>
    <row r="7132" spans="1:14" x14ac:dyDescent="0.45">
      <c r="A7132">
        <v>7108</v>
      </c>
      <c r="B7132">
        <v>6.3087716077188296E-3</v>
      </c>
      <c r="C7132">
        <v>-6.3087716077188296E-3</v>
      </c>
      <c r="L7132">
        <v>7108</v>
      </c>
      <c r="M7132">
        <v>-6.7438888150212883E-4</v>
      </c>
      <c r="N7132">
        <v>6.7438888150212883E-4</v>
      </c>
    </row>
    <row r="7133" spans="1:14" x14ac:dyDescent="0.45">
      <c r="A7133">
        <v>7109</v>
      </c>
      <c r="B7133">
        <v>4.3462685049635384E-3</v>
      </c>
      <c r="C7133">
        <v>-4.3462685049635384E-3</v>
      </c>
      <c r="L7133">
        <v>7109</v>
      </c>
      <c r="M7133">
        <v>7.6143200308614704E-4</v>
      </c>
      <c r="N7133">
        <v>-7.6143200308614704E-4</v>
      </c>
    </row>
    <row r="7134" spans="1:14" x14ac:dyDescent="0.45">
      <c r="A7134">
        <v>7110</v>
      </c>
      <c r="B7134">
        <v>-4.3672452712699567E-3</v>
      </c>
      <c r="C7134">
        <v>4.3672452712699567E-3</v>
      </c>
      <c r="L7134">
        <v>7110</v>
      </c>
      <c r="M7134">
        <v>7.1803959577160853E-3</v>
      </c>
      <c r="N7134">
        <v>-7.1803959577160853E-3</v>
      </c>
    </row>
    <row r="7135" spans="1:14" x14ac:dyDescent="0.45">
      <c r="A7135">
        <v>7111</v>
      </c>
      <c r="B7135">
        <v>-7.324083279421266E-3</v>
      </c>
      <c r="C7135">
        <v>7.324083279421266E-3</v>
      </c>
      <c r="L7135">
        <v>7111</v>
      </c>
      <c r="M7135">
        <v>9.2918972585811967E-3</v>
      </c>
      <c r="N7135">
        <v>-9.2918972585811967E-3</v>
      </c>
    </row>
    <row r="7136" spans="1:14" x14ac:dyDescent="0.45">
      <c r="A7136">
        <v>7112</v>
      </c>
      <c r="B7136">
        <v>1.4940973289591809E-3</v>
      </c>
      <c r="C7136">
        <v>-1.4940973289591809E-3</v>
      </c>
      <c r="L7136">
        <v>7112</v>
      </c>
      <c r="M7136">
        <v>1.2470773022851224E-3</v>
      </c>
      <c r="N7136">
        <v>-1.2470773022851224E-3</v>
      </c>
    </row>
    <row r="7137" spans="1:14" x14ac:dyDescent="0.45">
      <c r="A7137">
        <v>7113</v>
      </c>
      <c r="B7137">
        <v>7.8787740899230636E-3</v>
      </c>
      <c r="C7137">
        <v>-7.8787740899230636E-3</v>
      </c>
      <c r="L7137">
        <v>7113</v>
      </c>
      <c r="M7137">
        <v>-4.0950209889036105E-3</v>
      </c>
      <c r="N7137">
        <v>4.0950209889036105E-3</v>
      </c>
    </row>
    <row r="7138" spans="1:14" x14ac:dyDescent="0.45">
      <c r="A7138">
        <v>7114</v>
      </c>
      <c r="B7138">
        <v>-7.3764166954947384E-3</v>
      </c>
      <c r="C7138">
        <v>7.3764166954947384E-3</v>
      </c>
      <c r="L7138">
        <v>7114</v>
      </c>
      <c r="M7138">
        <v>8.1094565300967349E-3</v>
      </c>
      <c r="N7138">
        <v>-8.1094565300967349E-3</v>
      </c>
    </row>
    <row r="7139" spans="1:14" x14ac:dyDescent="0.45">
      <c r="A7139">
        <v>7115</v>
      </c>
      <c r="B7139">
        <v>-1.3316259419834086E-2</v>
      </c>
      <c r="C7139">
        <v>1.3316259419834086E-2</v>
      </c>
      <c r="L7139">
        <v>7115</v>
      </c>
      <c r="M7139">
        <v>1.275475939199998E-2</v>
      </c>
      <c r="N7139">
        <v>-1.275475939199998E-2</v>
      </c>
    </row>
    <row r="7140" spans="1:14" x14ac:dyDescent="0.45">
      <c r="A7140">
        <v>7116</v>
      </c>
      <c r="B7140">
        <v>6.1779380675351433E-3</v>
      </c>
      <c r="C7140">
        <v>-6.1779380675351433E-3</v>
      </c>
      <c r="L7140">
        <v>7116</v>
      </c>
      <c r="M7140">
        <v>-3.8627558458084474E-3</v>
      </c>
      <c r="N7140">
        <v>3.8627558458084474E-3</v>
      </c>
    </row>
    <row r="7141" spans="1:14" x14ac:dyDescent="0.45">
      <c r="A7141">
        <v>7117</v>
      </c>
      <c r="B7141">
        <v>-1.5906763515471073E-2</v>
      </c>
      <c r="C7141">
        <v>1.5906763515471073E-2</v>
      </c>
      <c r="L7141">
        <v>7117</v>
      </c>
      <c r="M7141">
        <v>1.3198174665181653E-2</v>
      </c>
      <c r="N7141">
        <v>-1.3198174665181653E-2</v>
      </c>
    </row>
    <row r="7142" spans="1:14" x14ac:dyDescent="0.45">
      <c r="A7142">
        <v>7118</v>
      </c>
      <c r="B7142">
        <v>-1.6720743434860234E-3</v>
      </c>
      <c r="C7142">
        <v>1.6720743434860234E-3</v>
      </c>
      <c r="L7142">
        <v>7118</v>
      </c>
      <c r="M7142">
        <v>5.9251189901693771E-4</v>
      </c>
      <c r="N7142">
        <v>-5.9251189901693771E-4</v>
      </c>
    </row>
    <row r="7143" spans="1:14" x14ac:dyDescent="0.45">
      <c r="A7143">
        <v>7119</v>
      </c>
      <c r="B7143">
        <v>4.0061013004859536E-3</v>
      </c>
      <c r="C7143">
        <v>-4.0061013004859536E-3</v>
      </c>
      <c r="L7143">
        <v>7119</v>
      </c>
      <c r="M7143">
        <v>-4.1372510149209124E-3</v>
      </c>
      <c r="N7143">
        <v>4.1372510149209124E-3</v>
      </c>
    </row>
    <row r="7144" spans="1:14" x14ac:dyDescent="0.45">
      <c r="A7144">
        <v>7120</v>
      </c>
      <c r="B7144">
        <v>-4.131744898939322E-3</v>
      </c>
      <c r="C7144">
        <v>4.131744898939322E-3</v>
      </c>
      <c r="L7144">
        <v>7120</v>
      </c>
      <c r="M7144">
        <v>1.9861027575879117E-3</v>
      </c>
      <c r="N7144">
        <v>-1.9861027575879117E-3</v>
      </c>
    </row>
    <row r="7145" spans="1:14" x14ac:dyDescent="0.45">
      <c r="A7145">
        <v>7121</v>
      </c>
      <c r="B7145">
        <v>-1.5412408033023371E-3</v>
      </c>
      <c r="C7145">
        <v>1.5412408033023371E-3</v>
      </c>
      <c r="L7145">
        <v>7121</v>
      </c>
      <c r="M7145">
        <v>-1.096689141675153E-3</v>
      </c>
      <c r="N7145">
        <v>1.096689141675153E-3</v>
      </c>
    </row>
    <row r="7146" spans="1:14" x14ac:dyDescent="0.45">
      <c r="A7146">
        <v>7122</v>
      </c>
      <c r="B7146">
        <v>-3.7392442783882648E-3</v>
      </c>
      <c r="C7146">
        <v>3.7392442783882648E-3</v>
      </c>
      <c r="L7146">
        <v>7122</v>
      </c>
      <c r="M7146">
        <v>1.0686659981796239E-4</v>
      </c>
      <c r="N7146">
        <v>-1.0686659981796239E-4</v>
      </c>
    </row>
    <row r="7147" spans="1:14" x14ac:dyDescent="0.45">
      <c r="A7147">
        <v>7123</v>
      </c>
      <c r="B7147">
        <v>-4.6550790596740672E-3</v>
      </c>
      <c r="C7147">
        <v>4.6550790596740672E-3</v>
      </c>
      <c r="L7147">
        <v>7123</v>
      </c>
      <c r="M7147">
        <v>-6.7438888150212883E-4</v>
      </c>
      <c r="N7147">
        <v>6.7438888150212883E-4</v>
      </c>
    </row>
    <row r="7148" spans="1:14" x14ac:dyDescent="0.45">
      <c r="A7148">
        <v>7124</v>
      </c>
      <c r="B7148">
        <v>2.7239326066858301E-3</v>
      </c>
      <c r="C7148">
        <v>-2.7239326066858301E-3</v>
      </c>
      <c r="L7148">
        <v>7124</v>
      </c>
      <c r="M7148">
        <v>-7.051122810114766E-3</v>
      </c>
      <c r="N7148">
        <v>7.051122810114766E-3</v>
      </c>
    </row>
    <row r="7149" spans="1:14" x14ac:dyDescent="0.45">
      <c r="A7149">
        <v>7125</v>
      </c>
      <c r="B7149">
        <v>2.8024327307960414E-3</v>
      </c>
      <c r="C7149">
        <v>-2.8024327307960414E-3</v>
      </c>
      <c r="L7149">
        <v>7125</v>
      </c>
      <c r="M7149">
        <v>-7.5578831223223923E-3</v>
      </c>
      <c r="N7149">
        <v>7.5578831223223923E-3</v>
      </c>
    </row>
    <row r="7150" spans="1:14" x14ac:dyDescent="0.45">
      <c r="A7150">
        <v>7126</v>
      </c>
      <c r="B7150">
        <v>1.0230965842979107E-3</v>
      </c>
      <c r="C7150">
        <v>-1.0230965842979107E-3</v>
      </c>
      <c r="L7150">
        <v>7126</v>
      </c>
      <c r="M7150">
        <v>-6.9244327320628586E-3</v>
      </c>
      <c r="N7150">
        <v>6.9244327320628586E-3</v>
      </c>
    </row>
    <row r="7151" spans="1:14" x14ac:dyDescent="0.45">
      <c r="A7151">
        <v>7127</v>
      </c>
      <c r="B7151">
        <v>-3.8177444024984752E-3</v>
      </c>
      <c r="C7151">
        <v>3.8177444024984752E-3</v>
      </c>
      <c r="L7151">
        <v>7127</v>
      </c>
      <c r="M7151">
        <v>-3.2715354815662156E-3</v>
      </c>
      <c r="N7151">
        <v>3.2715354815662156E-3</v>
      </c>
    </row>
    <row r="7152" spans="1:14" x14ac:dyDescent="0.45">
      <c r="A7152">
        <v>7128</v>
      </c>
      <c r="B7152">
        <v>-4.8644127239679657E-3</v>
      </c>
      <c r="C7152">
        <v>4.8644127239679657E-3</v>
      </c>
      <c r="L7152">
        <v>7128</v>
      </c>
      <c r="M7152">
        <v>-2.8914652474104968E-3</v>
      </c>
      <c r="N7152">
        <v>2.8914652474104968E-3</v>
      </c>
    </row>
    <row r="7153" spans="1:14" x14ac:dyDescent="0.45">
      <c r="A7153">
        <v>7129</v>
      </c>
      <c r="B7153">
        <v>-1.546192947884654E-2</v>
      </c>
      <c r="C7153">
        <v>1.546192947884654E-2</v>
      </c>
      <c r="L7153">
        <v>7129</v>
      </c>
      <c r="M7153">
        <v>3.6753037982800003E-3</v>
      </c>
      <c r="N7153">
        <v>-3.6753037982800003E-3</v>
      </c>
    </row>
    <row r="7154" spans="1:14" x14ac:dyDescent="0.45">
      <c r="A7154">
        <v>7130</v>
      </c>
      <c r="B7154">
        <v>-8.4230850169642272E-3</v>
      </c>
      <c r="C7154">
        <v>8.4230850169642272E-3</v>
      </c>
      <c r="L7154">
        <v>7130</v>
      </c>
      <c r="M7154">
        <v>-3.7149507547478882E-3</v>
      </c>
      <c r="N7154">
        <v>3.7149507547478882E-3</v>
      </c>
    </row>
    <row r="7155" spans="1:14" x14ac:dyDescent="0.45">
      <c r="A7155">
        <v>7131</v>
      </c>
      <c r="B7155">
        <v>-3.0589098694330952E-3</v>
      </c>
      <c r="C7155">
        <v>3.0589098694330952E-3</v>
      </c>
      <c r="L7155">
        <v>7131</v>
      </c>
      <c r="M7155">
        <v>-9.2470841630144796E-3</v>
      </c>
      <c r="N7155">
        <v>9.2470841630144796E-3</v>
      </c>
    </row>
    <row r="7156" spans="1:14" x14ac:dyDescent="0.45">
      <c r="A7156">
        <v>7132</v>
      </c>
      <c r="B7156">
        <v>-1.6979598544977298E-2</v>
      </c>
      <c r="C7156">
        <v>1.6979598544977298E-2</v>
      </c>
      <c r="L7156">
        <v>7132</v>
      </c>
      <c r="M7156">
        <v>1.648262549449493E-3</v>
      </c>
      <c r="N7156">
        <v>-1.648262549449493E-3</v>
      </c>
    </row>
    <row r="7157" spans="1:14" x14ac:dyDescent="0.45">
      <c r="A7157">
        <v>7133</v>
      </c>
      <c r="B7157">
        <v>-7.8212507321192715E-3</v>
      </c>
      <c r="C7157">
        <v>7.8212507321192715E-3</v>
      </c>
      <c r="L7157">
        <v>7133</v>
      </c>
      <c r="M7157">
        <v>-8.1068734605473196E-3</v>
      </c>
      <c r="N7157">
        <v>8.1068734605473196E-3</v>
      </c>
    </row>
    <row r="7158" spans="1:14" x14ac:dyDescent="0.45">
      <c r="A7158">
        <v>7134</v>
      </c>
      <c r="B7158">
        <v>-2.4724944123851525E-2</v>
      </c>
      <c r="C7158">
        <v>2.4724944123851525E-2</v>
      </c>
      <c r="L7158">
        <v>7134</v>
      </c>
      <c r="M7158">
        <v>5.55453995604995E-3</v>
      </c>
      <c r="N7158">
        <v>-5.55453995604995E-3</v>
      </c>
    </row>
    <row r="7159" spans="1:14" x14ac:dyDescent="0.45">
      <c r="A7159">
        <v>7135</v>
      </c>
      <c r="B7159">
        <v>-9.8884206670215111E-3</v>
      </c>
      <c r="C7159">
        <v>9.8884206670215111E-3</v>
      </c>
      <c r="L7159">
        <v>7135</v>
      </c>
      <c r="M7159">
        <v>-7.5578831223223923E-3</v>
      </c>
      <c r="N7159">
        <v>7.5578831223223923E-3</v>
      </c>
    </row>
    <row r="7160" spans="1:14" x14ac:dyDescent="0.45">
      <c r="A7160">
        <v>7136</v>
      </c>
      <c r="B7160">
        <v>-7.1147496151273675E-3</v>
      </c>
      <c r="C7160">
        <v>7.1147496151273675E-3</v>
      </c>
      <c r="L7160">
        <v>7136</v>
      </c>
      <c r="M7160">
        <v>-1.0640675021585454E-2</v>
      </c>
      <c r="N7160">
        <v>1.0640675021585454E-2</v>
      </c>
    </row>
    <row r="7161" spans="1:14" x14ac:dyDescent="0.45">
      <c r="A7161">
        <v>7137</v>
      </c>
      <c r="B7161">
        <v>-9.8622539589847767E-3</v>
      </c>
      <c r="C7161">
        <v>9.8622539589847767E-3</v>
      </c>
      <c r="L7161">
        <v>7137</v>
      </c>
      <c r="M7161">
        <v>-1.165419564600071E-2</v>
      </c>
      <c r="N7161">
        <v>1.165419564600071E-2</v>
      </c>
    </row>
    <row r="7162" spans="1:14" x14ac:dyDescent="0.45">
      <c r="A7162">
        <v>7138</v>
      </c>
      <c r="B7162">
        <v>-3.1763788585733831E-2</v>
      </c>
      <c r="C7162">
        <v>3.1763788585733831E-2</v>
      </c>
      <c r="L7162">
        <v>7138</v>
      </c>
      <c r="M7162">
        <v>5.4700799040153453E-3</v>
      </c>
      <c r="N7162">
        <v>-5.4700799040153453E-3</v>
      </c>
    </row>
    <row r="7163" spans="1:14" x14ac:dyDescent="0.45">
      <c r="A7163">
        <v>7139</v>
      </c>
      <c r="B7163">
        <v>-2.1820439531773685E-2</v>
      </c>
      <c r="C7163">
        <v>2.1820439531773685E-2</v>
      </c>
      <c r="L7163">
        <v>7139</v>
      </c>
      <c r="M7163">
        <v>-3.9472158978430512E-3</v>
      </c>
      <c r="N7163">
        <v>3.9472158978430512E-3</v>
      </c>
    </row>
    <row r="7164" spans="1:14" x14ac:dyDescent="0.45">
      <c r="A7164">
        <v>7140</v>
      </c>
      <c r="B7164">
        <v>-3.2627289950946159E-2</v>
      </c>
      <c r="C7164">
        <v>3.2627289950946159E-2</v>
      </c>
      <c r="L7164">
        <v>7140</v>
      </c>
      <c r="M7164">
        <v>3.0629684210291179E-3</v>
      </c>
      <c r="N7164">
        <v>-3.0629684210291179E-3</v>
      </c>
    </row>
    <row r="7165" spans="1:14" x14ac:dyDescent="0.45">
      <c r="A7165">
        <v>7141</v>
      </c>
      <c r="B7165">
        <v>-2.6713613934643547E-2</v>
      </c>
      <c r="C7165">
        <v>2.6713613934643547E-2</v>
      </c>
      <c r="L7165">
        <v>7141</v>
      </c>
      <c r="M7165">
        <v>-2.7647751693585911E-3</v>
      </c>
      <c r="N7165">
        <v>2.7647751693585911E-3</v>
      </c>
    </row>
    <row r="7166" spans="1:14" x14ac:dyDescent="0.45">
      <c r="A7166">
        <v>7142</v>
      </c>
      <c r="B7166">
        <v>-8.5539185571479135E-3</v>
      </c>
      <c r="C7166">
        <v>8.5539185571479135E-3</v>
      </c>
      <c r="L7166">
        <v>7142</v>
      </c>
      <c r="M7166">
        <v>-1.7629744327448973E-2</v>
      </c>
      <c r="N7166">
        <v>1.7629744327448973E-2</v>
      </c>
    </row>
    <row r="7167" spans="1:14" x14ac:dyDescent="0.45">
      <c r="A7167">
        <v>7143</v>
      </c>
      <c r="B7167">
        <v>-2.6582780394459861E-2</v>
      </c>
      <c r="C7167">
        <v>2.6582780394459861E-2</v>
      </c>
      <c r="L7167">
        <v>7143</v>
      </c>
      <c r="M7167">
        <v>-1.2076495906173729E-2</v>
      </c>
      <c r="N7167">
        <v>1.2076495906173729E-2</v>
      </c>
    </row>
    <row r="7168" spans="1:14" x14ac:dyDescent="0.45">
      <c r="A7168">
        <v>7144</v>
      </c>
      <c r="B7168">
        <v>-2.3521275554161607E-2</v>
      </c>
      <c r="C7168">
        <v>2.3521275554161607E-2</v>
      </c>
      <c r="L7168">
        <v>7144</v>
      </c>
      <c r="M7168">
        <v>-1.4610297467211864E-2</v>
      </c>
      <c r="N7168">
        <v>1.4610297467211864E-2</v>
      </c>
    </row>
    <row r="7169" spans="1:14" x14ac:dyDescent="0.45">
      <c r="A7169">
        <v>7145</v>
      </c>
      <c r="B7169">
        <v>4.9039005831710718E-2</v>
      </c>
      <c r="C7169">
        <v>-4.9039005831710718E-2</v>
      </c>
      <c r="L7169">
        <v>7145</v>
      </c>
      <c r="M7169">
        <v>3.0575830371301519E-2</v>
      </c>
      <c r="N7169">
        <v>-3.0575830371301519E-2</v>
      </c>
    </row>
    <row r="7170" spans="1:14" x14ac:dyDescent="0.45">
      <c r="A7170">
        <v>7146</v>
      </c>
      <c r="B7170">
        <v>3.6348152433893166E-2</v>
      </c>
      <c r="C7170">
        <v>0.96365184756610689</v>
      </c>
      <c r="L7170">
        <v>7146</v>
      </c>
      <c r="M7170">
        <v>3.5854583623464296E-2</v>
      </c>
      <c r="N7170">
        <v>0.96414541637653572</v>
      </c>
    </row>
    <row r="7171" spans="1:14" x14ac:dyDescent="0.45">
      <c r="A7171">
        <v>7147</v>
      </c>
      <c r="B7171">
        <v>4.2523495530563143E-2</v>
      </c>
      <c r="C7171">
        <v>-4.2523495530563143E-2</v>
      </c>
      <c r="L7171">
        <v>7147</v>
      </c>
      <c r="M7171">
        <v>2.9752344863964126E-2</v>
      </c>
      <c r="N7171">
        <v>-2.9752344863964126E-2</v>
      </c>
    </row>
    <row r="7172" spans="1:14" x14ac:dyDescent="0.45">
      <c r="A7172">
        <v>7148</v>
      </c>
      <c r="B7172">
        <v>4.1790827705534501E-2</v>
      </c>
      <c r="C7172">
        <v>-4.1790827705534501E-2</v>
      </c>
      <c r="L7172">
        <v>7148</v>
      </c>
      <c r="M7172">
        <v>2.7197428289917343E-2</v>
      </c>
      <c r="N7172">
        <v>-2.7197428289917343E-2</v>
      </c>
    </row>
    <row r="7173" spans="1:14" x14ac:dyDescent="0.45">
      <c r="A7173">
        <v>7149</v>
      </c>
      <c r="B7173">
        <v>3.2082979023904994E-2</v>
      </c>
      <c r="C7173">
        <v>-3.2082979023904994E-2</v>
      </c>
      <c r="L7173">
        <v>7149</v>
      </c>
      <c r="M7173">
        <v>3.4756602947014444E-2</v>
      </c>
      <c r="N7173">
        <v>-3.4756602947014444E-2</v>
      </c>
    </row>
    <row r="7174" spans="1:14" x14ac:dyDescent="0.45">
      <c r="A7174">
        <v>7150</v>
      </c>
      <c r="B7174">
        <v>2.6090802883492172E-2</v>
      </c>
      <c r="C7174">
        <v>-2.6090802883492172E-2</v>
      </c>
      <c r="L7174">
        <v>7150</v>
      </c>
      <c r="M7174">
        <v>3.7205944456017971E-2</v>
      </c>
      <c r="N7174">
        <v>-3.7205944456017971E-2</v>
      </c>
    </row>
    <row r="7175" spans="1:14" x14ac:dyDescent="0.45">
      <c r="A7175">
        <v>7151</v>
      </c>
      <c r="B7175">
        <v>3.9043323361677096E-2</v>
      </c>
      <c r="C7175">
        <v>-3.9043323361677096E-2</v>
      </c>
      <c r="L7175">
        <v>7151</v>
      </c>
      <c r="M7175">
        <v>2.578272241833772E-2</v>
      </c>
      <c r="N7175">
        <v>-2.578272241833772E-2</v>
      </c>
    </row>
    <row r="7176" spans="1:14" x14ac:dyDescent="0.45">
      <c r="A7176">
        <v>7152</v>
      </c>
      <c r="B7176">
        <v>1.9627625998418077E-2</v>
      </c>
      <c r="C7176">
        <v>-1.9627625998418077E-2</v>
      </c>
      <c r="L7176">
        <v>7152</v>
      </c>
      <c r="M7176">
        <v>3.4925523051083651E-2</v>
      </c>
      <c r="N7176">
        <v>-3.4925523051083651E-2</v>
      </c>
    </row>
    <row r="7177" spans="1:14" x14ac:dyDescent="0.45">
      <c r="A7177">
        <v>7153</v>
      </c>
      <c r="B7177">
        <v>3.6897653302664646E-2</v>
      </c>
      <c r="C7177">
        <v>-3.6897653302664646E-2</v>
      </c>
      <c r="L7177">
        <v>7153</v>
      </c>
      <c r="M7177">
        <v>2.067288927024415E-2</v>
      </c>
      <c r="N7177">
        <v>-2.067288927024415E-2</v>
      </c>
    </row>
    <row r="7178" spans="1:14" x14ac:dyDescent="0.45">
      <c r="A7178">
        <v>7154</v>
      </c>
      <c r="B7178">
        <v>2.8812140519312843E-2</v>
      </c>
      <c r="C7178">
        <v>-2.8812140519312843E-2</v>
      </c>
      <c r="L7178">
        <v>7154</v>
      </c>
      <c r="M7178">
        <v>2.6606207925675113E-2</v>
      </c>
      <c r="N7178">
        <v>-2.6606207925675113E-2</v>
      </c>
    </row>
    <row r="7179" spans="1:14" x14ac:dyDescent="0.45">
      <c r="A7179">
        <v>7155</v>
      </c>
      <c r="B7179">
        <v>2.384046599233277E-2</v>
      </c>
      <c r="C7179">
        <v>-2.384046599233277E-2</v>
      </c>
      <c r="L7179">
        <v>7155</v>
      </c>
      <c r="M7179">
        <v>3.0047955046085244E-2</v>
      </c>
      <c r="N7179">
        <v>-3.0047955046085244E-2</v>
      </c>
    </row>
    <row r="7180" spans="1:14" x14ac:dyDescent="0.45">
      <c r="A7180">
        <v>7156</v>
      </c>
      <c r="B7180">
        <v>2.6012302759381961E-2</v>
      </c>
      <c r="C7180">
        <v>-2.6012302759381961E-2</v>
      </c>
      <c r="L7180">
        <v>7156</v>
      </c>
      <c r="M7180">
        <v>2.7260773328943295E-2</v>
      </c>
      <c r="N7180">
        <v>-2.7260773328943295E-2</v>
      </c>
    </row>
    <row r="7181" spans="1:14" x14ac:dyDescent="0.45">
      <c r="A7181">
        <v>7157</v>
      </c>
      <c r="B7181">
        <v>2.9597141760414961E-2</v>
      </c>
      <c r="C7181">
        <v>-2.9597141760414961E-2</v>
      </c>
      <c r="L7181">
        <v>7157</v>
      </c>
      <c r="M7181">
        <v>2.3713451143489907E-2</v>
      </c>
      <c r="N7181">
        <v>-2.3713451143489907E-2</v>
      </c>
    </row>
    <row r="7182" spans="1:14" x14ac:dyDescent="0.45">
      <c r="A7182">
        <v>7158</v>
      </c>
      <c r="B7182">
        <v>3.3129647345374484E-2</v>
      </c>
      <c r="C7182">
        <v>-3.3129647345374484E-2</v>
      </c>
      <c r="L7182">
        <v>7158</v>
      </c>
      <c r="M7182">
        <v>2.071511929626145E-2</v>
      </c>
      <c r="N7182">
        <v>-2.071511929626145E-2</v>
      </c>
    </row>
    <row r="7183" spans="1:14" x14ac:dyDescent="0.45">
      <c r="A7183">
        <v>7159</v>
      </c>
      <c r="B7183">
        <v>2.1459295560989682E-2</v>
      </c>
      <c r="C7183">
        <v>-2.1459295560989682E-2</v>
      </c>
      <c r="L7183">
        <v>7159</v>
      </c>
      <c r="M7183">
        <v>2.7894223719202828E-2</v>
      </c>
      <c r="N7183">
        <v>-2.7894223719202828E-2</v>
      </c>
    </row>
    <row r="7184" spans="1:14" x14ac:dyDescent="0.45">
      <c r="A7184">
        <v>7160</v>
      </c>
      <c r="B7184">
        <v>1.5624119668797282E-2</v>
      </c>
      <c r="C7184">
        <v>-1.5624119668797282E-2</v>
      </c>
      <c r="L7184">
        <v>7160</v>
      </c>
      <c r="M7184">
        <v>3.1272625800587005E-2</v>
      </c>
      <c r="N7184">
        <v>-3.1272625800587005E-2</v>
      </c>
    </row>
    <row r="7185" spans="1:14" x14ac:dyDescent="0.45">
      <c r="A7185">
        <v>7161</v>
      </c>
      <c r="B7185">
        <v>2.4285300028957305E-2</v>
      </c>
      <c r="C7185">
        <v>-2.4285300028957305E-2</v>
      </c>
      <c r="L7185">
        <v>7161</v>
      </c>
      <c r="M7185">
        <v>2.3882371247559118E-2</v>
      </c>
      <c r="N7185">
        <v>-2.3882371247559118E-2</v>
      </c>
    </row>
    <row r="7186" spans="1:14" x14ac:dyDescent="0.45">
      <c r="A7186">
        <v>7162</v>
      </c>
      <c r="B7186">
        <v>2.1956463013687689E-2</v>
      </c>
      <c r="C7186">
        <v>-2.1956463013687689E-2</v>
      </c>
      <c r="L7186">
        <v>7162</v>
      </c>
      <c r="M7186">
        <v>2.508592698905223E-2</v>
      </c>
      <c r="N7186">
        <v>-2.508592698905223E-2</v>
      </c>
    </row>
    <row r="7187" spans="1:14" x14ac:dyDescent="0.45">
      <c r="A7187">
        <v>7163</v>
      </c>
      <c r="B7187">
        <v>2.9047640891643474E-2</v>
      </c>
      <c r="C7187">
        <v>-2.9047640891643474E-2</v>
      </c>
      <c r="L7187">
        <v>7163</v>
      </c>
      <c r="M7187">
        <v>1.7864592540093548E-2</v>
      </c>
      <c r="N7187">
        <v>-1.7864592540093548E-2</v>
      </c>
    </row>
    <row r="7188" spans="1:14" x14ac:dyDescent="0.45">
      <c r="A7188">
        <v>7164</v>
      </c>
      <c r="B7188">
        <v>1.4341950974997157E-2</v>
      </c>
      <c r="C7188">
        <v>-1.4341950974997157E-2</v>
      </c>
      <c r="L7188">
        <v>7164</v>
      </c>
      <c r="M7188">
        <v>2.7345233380977902E-2</v>
      </c>
      <c r="N7188">
        <v>-2.7345233380977902E-2</v>
      </c>
    </row>
    <row r="7189" spans="1:14" x14ac:dyDescent="0.45">
      <c r="A7189">
        <v>7165</v>
      </c>
      <c r="B7189">
        <v>1.7874456559956682E-2</v>
      </c>
      <c r="C7189">
        <v>-1.7874456559956682E-2</v>
      </c>
      <c r="L7189">
        <v>7165</v>
      </c>
      <c r="M7189">
        <v>2.35445310394207E-2</v>
      </c>
      <c r="N7189">
        <v>-2.35445310394207E-2</v>
      </c>
    </row>
    <row r="7190" spans="1:14" x14ac:dyDescent="0.45">
      <c r="A7190">
        <v>7166</v>
      </c>
      <c r="B7190">
        <v>2.2689130838716334E-2</v>
      </c>
      <c r="C7190">
        <v>-2.2689130838716334E-2</v>
      </c>
      <c r="L7190">
        <v>7166</v>
      </c>
      <c r="M7190">
        <v>1.8878113164508801E-2</v>
      </c>
      <c r="N7190">
        <v>-1.8878113164508801E-2</v>
      </c>
    </row>
    <row r="7191" spans="1:14" x14ac:dyDescent="0.45">
      <c r="A7191">
        <v>7167</v>
      </c>
      <c r="B7191">
        <v>1.7586622771552575E-2</v>
      </c>
      <c r="C7191">
        <v>-1.7586622771552575E-2</v>
      </c>
      <c r="L7191">
        <v>7167</v>
      </c>
      <c r="M7191">
        <v>2.2911080649161166E-2</v>
      </c>
      <c r="N7191">
        <v>-2.2911080649161166E-2</v>
      </c>
    </row>
    <row r="7192" spans="1:14" x14ac:dyDescent="0.45">
      <c r="A7192">
        <v>7168</v>
      </c>
      <c r="B7192">
        <v>5.9424376952045086E-3</v>
      </c>
      <c r="C7192">
        <v>-5.9424376952045086E-3</v>
      </c>
      <c r="L7192">
        <v>7168</v>
      </c>
      <c r="M7192">
        <v>3.2201686372967657E-2</v>
      </c>
      <c r="N7192">
        <v>-3.2201686372967657E-2</v>
      </c>
    </row>
    <row r="7193" spans="1:14" x14ac:dyDescent="0.45">
      <c r="A7193">
        <v>7169</v>
      </c>
      <c r="B7193">
        <v>1.7455789231368889E-2</v>
      </c>
      <c r="C7193">
        <v>-1.7455789231368889E-2</v>
      </c>
      <c r="L7193">
        <v>7169</v>
      </c>
      <c r="M7193">
        <v>2.2150940180849725E-2</v>
      </c>
      <c r="N7193">
        <v>-2.2150940180849725E-2</v>
      </c>
    </row>
    <row r="7194" spans="1:14" x14ac:dyDescent="0.45">
      <c r="A7194">
        <v>7170</v>
      </c>
      <c r="B7194">
        <v>9.5534434042742443E-3</v>
      </c>
      <c r="C7194">
        <v>-9.5534434042742443E-3</v>
      </c>
      <c r="L7194">
        <v>7170</v>
      </c>
      <c r="M7194">
        <v>2.637394278257995E-2</v>
      </c>
      <c r="N7194">
        <v>-2.637394278257995E-2</v>
      </c>
    </row>
    <row r="7195" spans="1:14" x14ac:dyDescent="0.45">
      <c r="A7195">
        <v>7171</v>
      </c>
      <c r="B7195">
        <v>1.7560456063515834E-2</v>
      </c>
      <c r="C7195">
        <v>-1.7560456063515834E-2</v>
      </c>
      <c r="L7195">
        <v>7171</v>
      </c>
      <c r="M7195">
        <v>1.9448218515742383E-2</v>
      </c>
      <c r="N7195">
        <v>-1.9448218515742383E-2</v>
      </c>
    </row>
    <row r="7196" spans="1:14" x14ac:dyDescent="0.45">
      <c r="A7196">
        <v>7172</v>
      </c>
      <c r="B7196">
        <v>2.4416133569140991E-2</v>
      </c>
      <c r="C7196">
        <v>-2.4416133569140991E-2</v>
      </c>
      <c r="L7196">
        <v>7172</v>
      </c>
      <c r="M7196">
        <v>1.3071484587129745E-2</v>
      </c>
      <c r="N7196">
        <v>-1.3071484587129745E-2</v>
      </c>
    </row>
    <row r="7197" spans="1:14" x14ac:dyDescent="0.45">
      <c r="A7197">
        <v>7173</v>
      </c>
      <c r="B7197">
        <v>1.167294675524996E-2</v>
      </c>
      <c r="C7197">
        <v>-1.167294675524996E-2</v>
      </c>
      <c r="L7197">
        <v>7173</v>
      </c>
      <c r="M7197">
        <v>2.299554070119577E-2</v>
      </c>
      <c r="N7197">
        <v>-2.299554070119577E-2</v>
      </c>
    </row>
    <row r="7198" spans="1:14" x14ac:dyDescent="0.45">
      <c r="A7198">
        <v>7174</v>
      </c>
      <c r="B7198">
        <v>2.7111304496924921E-2</v>
      </c>
      <c r="C7198">
        <v>-2.7111304496924921E-2</v>
      </c>
      <c r="L7198">
        <v>7174</v>
      </c>
      <c r="M7198">
        <v>9.9042326358320786E-3</v>
      </c>
      <c r="N7198">
        <v>-9.9042326358320786E-3</v>
      </c>
    </row>
    <row r="7199" spans="1:14" x14ac:dyDescent="0.45">
      <c r="A7199">
        <v>7175</v>
      </c>
      <c r="B7199">
        <v>2.8131806110357677E-2</v>
      </c>
      <c r="C7199">
        <v>-2.8131806110357677E-2</v>
      </c>
      <c r="L7199">
        <v>7175</v>
      </c>
      <c r="M7199">
        <v>8.7006768943389649E-3</v>
      </c>
      <c r="N7199">
        <v>-8.7006768943389649E-3</v>
      </c>
    </row>
    <row r="7200" spans="1:14" x14ac:dyDescent="0.45">
      <c r="A7200">
        <v>7176</v>
      </c>
      <c r="B7200">
        <v>1.4446617807144107E-2</v>
      </c>
      <c r="C7200">
        <v>-1.4446617807144107E-2</v>
      </c>
      <c r="L7200">
        <v>7176</v>
      </c>
      <c r="M7200">
        <v>1.9553793580785638E-2</v>
      </c>
      <c r="N7200">
        <v>-1.9553793580785638E-2</v>
      </c>
    </row>
    <row r="7201" spans="1:14" x14ac:dyDescent="0.45">
      <c r="A7201">
        <v>7177</v>
      </c>
      <c r="B7201">
        <v>2.4703967357545098E-2</v>
      </c>
      <c r="C7201">
        <v>-2.4703967357545098E-2</v>
      </c>
      <c r="L7201">
        <v>7177</v>
      </c>
      <c r="M7201">
        <v>1.0854408221221379E-2</v>
      </c>
      <c r="N7201">
        <v>-1.0854408221221379E-2</v>
      </c>
    </row>
    <row r="7202" spans="1:14" x14ac:dyDescent="0.45">
      <c r="A7202">
        <v>7178</v>
      </c>
      <c r="B7202">
        <v>2.0674294319887564E-2</v>
      </c>
      <c r="C7202">
        <v>-2.0674294319887564E-2</v>
      </c>
      <c r="L7202">
        <v>7178</v>
      </c>
      <c r="M7202">
        <v>1.3747165003406583E-2</v>
      </c>
      <c r="N7202">
        <v>-1.3747165003406583E-2</v>
      </c>
    </row>
    <row r="7203" spans="1:14" x14ac:dyDescent="0.45">
      <c r="A7203">
        <v>7179</v>
      </c>
      <c r="B7203">
        <v>1.7717456311736261E-2</v>
      </c>
      <c r="C7203">
        <v>-1.7717456311736261E-2</v>
      </c>
      <c r="L7203">
        <v>7179</v>
      </c>
      <c r="M7203">
        <v>1.5309675966046765E-2</v>
      </c>
      <c r="N7203">
        <v>-1.5309675966046765E-2</v>
      </c>
    </row>
    <row r="7204" spans="1:14" x14ac:dyDescent="0.45">
      <c r="A7204">
        <v>7180</v>
      </c>
      <c r="B7204">
        <v>1.177761358739691E-2</v>
      </c>
      <c r="C7204">
        <v>-1.177761358739691E-2</v>
      </c>
      <c r="L7204">
        <v>7180</v>
      </c>
      <c r="M7204">
        <v>1.957490859379429E-2</v>
      </c>
      <c r="N7204">
        <v>-1.957490859379429E-2</v>
      </c>
    </row>
    <row r="7205" spans="1:14" x14ac:dyDescent="0.45">
      <c r="A7205">
        <v>7181</v>
      </c>
      <c r="B7205">
        <v>2.4075966364663401E-2</v>
      </c>
      <c r="C7205">
        <v>-2.4075966364663401E-2</v>
      </c>
      <c r="L7205">
        <v>7181</v>
      </c>
      <c r="M7205">
        <v>8.2994916471745943E-3</v>
      </c>
      <c r="N7205">
        <v>-8.2994916471745943E-3</v>
      </c>
    </row>
    <row r="7206" spans="1:14" x14ac:dyDescent="0.45">
      <c r="A7206">
        <v>7182</v>
      </c>
      <c r="B7206">
        <v>1.5964286873274863E-2</v>
      </c>
      <c r="C7206">
        <v>-1.5964286873274863E-2</v>
      </c>
      <c r="L7206">
        <v>7182</v>
      </c>
      <c r="M7206">
        <v>1.446507544570072E-2</v>
      </c>
      <c r="N7206">
        <v>-1.446507544570072E-2</v>
      </c>
    </row>
    <row r="7207" spans="1:14" x14ac:dyDescent="0.45">
      <c r="A7207">
        <v>7183</v>
      </c>
      <c r="B7207">
        <v>1.6068953705421815E-2</v>
      </c>
      <c r="C7207">
        <v>-1.6068953705421815E-2</v>
      </c>
      <c r="L7207">
        <v>7183</v>
      </c>
      <c r="M7207">
        <v>1.4275040328622861E-2</v>
      </c>
      <c r="N7207">
        <v>-1.4275040328622861E-2</v>
      </c>
    </row>
    <row r="7208" spans="1:14" x14ac:dyDescent="0.45">
      <c r="A7208">
        <v>7184</v>
      </c>
      <c r="B7208">
        <v>1.3112115697270508E-2</v>
      </c>
      <c r="C7208">
        <v>-1.3112115697270508E-2</v>
      </c>
      <c r="L7208">
        <v>7184</v>
      </c>
      <c r="M7208">
        <v>1.6259851551436066E-2</v>
      </c>
      <c r="N7208">
        <v>-1.6259851551436066E-2</v>
      </c>
    </row>
    <row r="7209" spans="1:14" x14ac:dyDescent="0.45">
      <c r="A7209">
        <v>7185</v>
      </c>
      <c r="B7209">
        <v>2.6457136796006489E-2</v>
      </c>
      <c r="C7209">
        <v>-2.6457136796006489E-2</v>
      </c>
      <c r="L7209">
        <v>7185</v>
      </c>
      <c r="M7209">
        <v>4.3932142405741382E-3</v>
      </c>
      <c r="N7209">
        <v>-4.3932142405741382E-3</v>
      </c>
    </row>
    <row r="7210" spans="1:14" x14ac:dyDescent="0.45">
      <c r="A7210">
        <v>7186</v>
      </c>
      <c r="B7210">
        <v>-2.0907416720738186E-3</v>
      </c>
      <c r="C7210">
        <v>2.0907416720738186E-3</v>
      </c>
      <c r="L7210">
        <v>7186</v>
      </c>
      <c r="M7210">
        <v>2.7134083250891391E-2</v>
      </c>
      <c r="N7210">
        <v>-2.7134083250891391E-2</v>
      </c>
    </row>
    <row r="7211" spans="1:14" x14ac:dyDescent="0.45">
      <c r="A7211">
        <v>7187</v>
      </c>
      <c r="B7211">
        <v>3.3781003076042608E-3</v>
      </c>
      <c r="C7211">
        <v>-3.3781003076042608E-3</v>
      </c>
      <c r="L7211">
        <v>7187</v>
      </c>
      <c r="M7211">
        <v>2.2150940180849725E-2</v>
      </c>
      <c r="N7211">
        <v>-2.2150940180849725E-2</v>
      </c>
    </row>
    <row r="7212" spans="1:14" x14ac:dyDescent="0.45">
      <c r="A7212">
        <v>7188</v>
      </c>
      <c r="B7212">
        <v>7.0937728488209466E-3</v>
      </c>
      <c r="C7212">
        <v>-7.0937728488209466E-3</v>
      </c>
      <c r="L7212">
        <v>7188</v>
      </c>
      <c r="M7212">
        <v>1.9173723346629919E-2</v>
      </c>
      <c r="N7212">
        <v>-1.9173723346629919E-2</v>
      </c>
    </row>
    <row r="7213" spans="1:14" x14ac:dyDescent="0.45">
      <c r="A7213">
        <v>7189</v>
      </c>
      <c r="B7213">
        <v>1.3007448865123559E-2</v>
      </c>
      <c r="C7213">
        <v>-1.3007448865123559E-2</v>
      </c>
      <c r="L7213">
        <v>7189</v>
      </c>
      <c r="M7213">
        <v>1.3113714613147049E-2</v>
      </c>
      <c r="N7213">
        <v>-1.3113714613147049E-2</v>
      </c>
    </row>
    <row r="7214" spans="1:14" x14ac:dyDescent="0.45">
      <c r="A7214">
        <v>7190</v>
      </c>
      <c r="B7214">
        <v>2.1537795685099892E-2</v>
      </c>
      <c r="C7214">
        <v>-2.1537795685099892E-2</v>
      </c>
      <c r="L7214">
        <v>7190</v>
      </c>
      <c r="M7214">
        <v>5.0900096698596256E-3</v>
      </c>
      <c r="N7214">
        <v>-5.0900096698596256E-3</v>
      </c>
    </row>
    <row r="7215" spans="1:14" x14ac:dyDescent="0.45">
      <c r="A7215">
        <v>7191</v>
      </c>
      <c r="B7215">
        <v>1.4001783770519572E-2</v>
      </c>
      <c r="C7215">
        <v>-1.4001783770519572E-2</v>
      </c>
      <c r="L7215">
        <v>7191</v>
      </c>
      <c r="M7215">
        <v>1.1150018403342496E-2</v>
      </c>
      <c r="N7215">
        <v>-1.1150018403342496E-2</v>
      </c>
    </row>
    <row r="7216" spans="1:14" x14ac:dyDescent="0.45">
      <c r="A7216">
        <v>7192</v>
      </c>
      <c r="B7216">
        <v>1.9915459786822187E-2</v>
      </c>
      <c r="C7216">
        <v>-1.9915459786822187E-2</v>
      </c>
      <c r="L7216">
        <v>7192</v>
      </c>
      <c r="M7216">
        <v>6.2302203723267856E-3</v>
      </c>
      <c r="N7216">
        <v>-6.2302203723267856E-3</v>
      </c>
    </row>
    <row r="7217" spans="1:14" x14ac:dyDescent="0.45">
      <c r="A7217">
        <v>7193</v>
      </c>
      <c r="B7217">
        <v>1.0338444645376362E-2</v>
      </c>
      <c r="C7217">
        <v>-1.0338444645376362E-2</v>
      </c>
      <c r="L7217">
        <v>7193</v>
      </c>
      <c r="M7217">
        <v>1.3747165003406583E-2</v>
      </c>
      <c r="N7217">
        <v>-1.3747165003406583E-2</v>
      </c>
    </row>
    <row r="7218" spans="1:14" x14ac:dyDescent="0.45">
      <c r="A7218">
        <v>7194</v>
      </c>
      <c r="B7218">
        <v>6.047104527351457E-3</v>
      </c>
      <c r="C7218">
        <v>-6.047104527351457E-3</v>
      </c>
      <c r="L7218">
        <v>7194</v>
      </c>
      <c r="M7218">
        <v>1.674549685063504E-2</v>
      </c>
      <c r="N7218">
        <v>-1.674549685063504E-2</v>
      </c>
    </row>
    <row r="7219" spans="1:14" x14ac:dyDescent="0.45">
      <c r="A7219">
        <v>7195</v>
      </c>
      <c r="B7219">
        <v>2.0203293575226294E-2</v>
      </c>
      <c r="C7219">
        <v>-2.0203293575226294E-2</v>
      </c>
      <c r="L7219">
        <v>7195</v>
      </c>
      <c r="M7219">
        <v>5.1111246828682766E-3</v>
      </c>
      <c r="N7219">
        <v>-5.1111246828682766E-3</v>
      </c>
    </row>
    <row r="7220" spans="1:14" x14ac:dyDescent="0.45">
      <c r="A7220">
        <v>7196</v>
      </c>
      <c r="B7220">
        <v>4.163101548706377E-3</v>
      </c>
      <c r="C7220">
        <v>-4.163101548706377E-3</v>
      </c>
      <c r="L7220">
        <v>7196</v>
      </c>
      <c r="M7220">
        <v>1.78434775270849E-2</v>
      </c>
      <c r="N7220">
        <v>-1.78434775270849E-2</v>
      </c>
    </row>
    <row r="7221" spans="1:14" x14ac:dyDescent="0.45">
      <c r="A7221">
        <v>7197</v>
      </c>
      <c r="B7221">
        <v>2.4703967357545098E-2</v>
      </c>
      <c r="C7221">
        <v>-2.4703967357545098E-2</v>
      </c>
      <c r="L7221">
        <v>7197</v>
      </c>
      <c r="M7221">
        <v>1.0148121591899602E-3</v>
      </c>
      <c r="N7221">
        <v>-1.0148121591899602E-3</v>
      </c>
    </row>
    <row r="7222" spans="1:14" x14ac:dyDescent="0.45">
      <c r="A7222">
        <v>7198</v>
      </c>
      <c r="B7222">
        <v>5.8639375710942965E-3</v>
      </c>
      <c r="C7222">
        <v>-5.8639375710942965E-3</v>
      </c>
      <c r="L7222">
        <v>7198</v>
      </c>
      <c r="M7222">
        <v>1.5837551291263043E-2</v>
      </c>
      <c r="N7222">
        <v>-1.5837551291263043E-2</v>
      </c>
    </row>
    <row r="7223" spans="1:14" x14ac:dyDescent="0.45">
      <c r="A7223">
        <v>7199</v>
      </c>
      <c r="B7223">
        <v>2.088362798418146E-2</v>
      </c>
      <c r="C7223">
        <v>-2.088362798418146E-2</v>
      </c>
      <c r="L7223">
        <v>7199</v>
      </c>
      <c r="M7223">
        <v>3.2741185511156292E-3</v>
      </c>
      <c r="N7223">
        <v>-3.2741185511156292E-3</v>
      </c>
    </row>
    <row r="7224" spans="1:14" x14ac:dyDescent="0.45">
      <c r="A7224">
        <v>7200</v>
      </c>
      <c r="B7224">
        <v>6.4919385639759901E-3</v>
      </c>
      <c r="C7224">
        <v>-6.4919385639759901E-3</v>
      </c>
      <c r="L7224">
        <v>7200</v>
      </c>
      <c r="M7224">
        <v>1.1741238767584726E-2</v>
      </c>
      <c r="N7224">
        <v>-1.1741238767584726E-2</v>
      </c>
    </row>
    <row r="7225" spans="1:14" x14ac:dyDescent="0.45">
      <c r="A7225">
        <v>7201</v>
      </c>
      <c r="B7225">
        <v>1.0573945017706997E-2</v>
      </c>
      <c r="C7225">
        <v>-1.0573945017706997E-2</v>
      </c>
      <c r="L7225">
        <v>7201</v>
      </c>
      <c r="M7225">
        <v>8.2150315951399905E-3</v>
      </c>
      <c r="N7225">
        <v>-8.2150315951399905E-3</v>
      </c>
    </row>
    <row r="7226" spans="1:14" x14ac:dyDescent="0.45">
      <c r="A7226">
        <v>7202</v>
      </c>
      <c r="B7226">
        <v>1.2274781040094915E-2</v>
      </c>
      <c r="C7226">
        <v>-1.2274781040094915E-2</v>
      </c>
      <c r="L7226">
        <v>7202</v>
      </c>
      <c r="M7226">
        <v>6.399140476395994E-3</v>
      </c>
      <c r="N7226">
        <v>-6.399140476395994E-3</v>
      </c>
    </row>
    <row r="7227" spans="1:14" x14ac:dyDescent="0.45">
      <c r="A7227">
        <v>7203</v>
      </c>
      <c r="B7227">
        <v>1.0390778061449836E-2</v>
      </c>
      <c r="C7227">
        <v>-1.0390778061449836E-2</v>
      </c>
      <c r="L7227">
        <v>7203</v>
      </c>
      <c r="M7227">
        <v>7.6238112308977587E-3</v>
      </c>
      <c r="N7227">
        <v>-7.6238112308977587E-3</v>
      </c>
    </row>
    <row r="7228" spans="1:14" x14ac:dyDescent="0.45">
      <c r="A7228">
        <v>7204</v>
      </c>
      <c r="B7228">
        <v>3.430433723677735E-3</v>
      </c>
      <c r="C7228">
        <v>-3.430433723677735E-3</v>
      </c>
      <c r="L7228">
        <v>7204</v>
      </c>
      <c r="M7228">
        <v>1.275475939199998E-2</v>
      </c>
      <c r="N7228">
        <v>-1.275475939199998E-2</v>
      </c>
    </row>
    <row r="7229" spans="1:14" x14ac:dyDescent="0.45">
      <c r="A7229">
        <v>7205</v>
      </c>
      <c r="B7229">
        <v>-6.9577493669069432E-3</v>
      </c>
      <c r="C7229">
        <v>6.9577493669069432E-3</v>
      </c>
      <c r="L7229">
        <v>7205</v>
      </c>
      <c r="M7229">
        <v>2.0461739140157635E-2</v>
      </c>
      <c r="N7229">
        <v>-2.0461739140157635E-2</v>
      </c>
    </row>
    <row r="7230" spans="1:14" x14ac:dyDescent="0.45">
      <c r="A7230">
        <v>7206</v>
      </c>
      <c r="B7230">
        <v>1.2745781784756187E-2</v>
      </c>
      <c r="C7230">
        <v>-1.2745781784756187E-2</v>
      </c>
      <c r="L7230">
        <v>7206</v>
      </c>
      <c r="M7230">
        <v>4.4776742926087429E-3</v>
      </c>
      <c r="N7230">
        <v>-4.4776742926087429E-3</v>
      </c>
    </row>
    <row r="7231" spans="1:14" x14ac:dyDescent="0.45">
      <c r="A7231">
        <v>7207</v>
      </c>
      <c r="B7231">
        <v>1.3007448865123559E-2</v>
      </c>
      <c r="C7231">
        <v>-1.3007448865123559E-2</v>
      </c>
      <c r="L7231">
        <v>7207</v>
      </c>
      <c r="M7231">
        <v>3.8231088893405582E-3</v>
      </c>
      <c r="N7231">
        <v>-3.8231088893405582E-3</v>
      </c>
    </row>
    <row r="7232" spans="1:14" x14ac:dyDescent="0.45">
      <c r="A7232">
        <v>7208</v>
      </c>
      <c r="B7232">
        <v>1.4472784515180845E-2</v>
      </c>
      <c r="C7232">
        <v>-1.4472784515180845E-2</v>
      </c>
      <c r="L7232">
        <v>7208</v>
      </c>
      <c r="M7232">
        <v>1.922757718561958E-3</v>
      </c>
      <c r="N7232">
        <v>-1.922757718561958E-3</v>
      </c>
    </row>
    <row r="7233" spans="1:14" x14ac:dyDescent="0.45">
      <c r="A7233">
        <v>7209</v>
      </c>
      <c r="B7233">
        <v>2.240129705031222E-2</v>
      </c>
      <c r="C7233">
        <v>-2.240129705031222E-2</v>
      </c>
      <c r="L7233">
        <v>7209</v>
      </c>
      <c r="M7233">
        <v>-4.6228963141198886E-3</v>
      </c>
      <c r="N7233">
        <v>4.6228963141198886E-3</v>
      </c>
    </row>
    <row r="7234" spans="1:14" x14ac:dyDescent="0.45">
      <c r="A7234">
        <v>7210</v>
      </c>
      <c r="B7234">
        <v>7.5909403015189539E-3</v>
      </c>
      <c r="C7234">
        <v>-7.5909403015189539E-3</v>
      </c>
      <c r="L7234">
        <v>7210</v>
      </c>
      <c r="M7234">
        <v>6.6525206324998072E-3</v>
      </c>
      <c r="N7234">
        <v>-6.6525206324998072E-3</v>
      </c>
    </row>
    <row r="7235" spans="1:14" x14ac:dyDescent="0.45">
      <c r="A7235">
        <v>7211</v>
      </c>
      <c r="B7235">
        <v>-3.375722336124258E-4</v>
      </c>
      <c r="C7235">
        <v>3.375722336124258E-4</v>
      </c>
      <c r="L7235">
        <v>7211</v>
      </c>
      <c r="M7235">
        <v>1.2902564483060538E-2</v>
      </c>
      <c r="N7235">
        <v>-1.2902564483060538E-2</v>
      </c>
    </row>
    <row r="7236" spans="1:14" x14ac:dyDescent="0.45">
      <c r="A7236">
        <v>7212</v>
      </c>
      <c r="B7236">
        <v>6.099437943424932E-3</v>
      </c>
      <c r="C7236">
        <v>-6.099437943424932E-3</v>
      </c>
      <c r="L7236">
        <v>7212</v>
      </c>
      <c r="M7236">
        <v>7.4548911268285502E-3</v>
      </c>
      <c r="N7236">
        <v>-7.4548911268285502E-3</v>
      </c>
    </row>
    <row r="7237" spans="1:14" x14ac:dyDescent="0.45">
      <c r="A7237">
        <v>7213</v>
      </c>
      <c r="B7237">
        <v>-1.1772423645666592E-2</v>
      </c>
      <c r="C7237">
        <v>1.1772423645666592E-2</v>
      </c>
      <c r="L7237">
        <v>7213</v>
      </c>
      <c r="M7237">
        <v>2.1876445011737262E-2</v>
      </c>
      <c r="N7237">
        <v>-2.1876445011737262E-2</v>
      </c>
    </row>
    <row r="7238" spans="1:14" x14ac:dyDescent="0.45">
      <c r="A7238">
        <v>7214</v>
      </c>
      <c r="B7238">
        <v>-9.1323981042064351E-4</v>
      </c>
      <c r="C7238">
        <v>9.1323981042064351E-4</v>
      </c>
      <c r="L7238">
        <v>7214</v>
      </c>
      <c r="M7238">
        <v>1.2796989418017282E-2</v>
      </c>
      <c r="N7238">
        <v>-1.2796989418017282E-2</v>
      </c>
    </row>
    <row r="7239" spans="1:14" x14ac:dyDescent="0.45">
      <c r="A7239">
        <v>7215</v>
      </c>
      <c r="B7239">
        <v>6.2041047755718804E-3</v>
      </c>
      <c r="C7239">
        <v>-6.2041047755718804E-3</v>
      </c>
      <c r="L7239">
        <v>7215</v>
      </c>
      <c r="M7239">
        <v>6.6525206324998072E-3</v>
      </c>
      <c r="N7239">
        <v>-6.6525206324998072E-3</v>
      </c>
    </row>
    <row r="7240" spans="1:14" x14ac:dyDescent="0.45">
      <c r="A7240">
        <v>7216</v>
      </c>
      <c r="B7240">
        <v>5.2882699942860779E-3</v>
      </c>
      <c r="C7240">
        <v>-5.2882699942860779E-3</v>
      </c>
      <c r="L7240">
        <v>7216</v>
      </c>
      <c r="M7240">
        <v>7.3704310747939455E-3</v>
      </c>
      <c r="N7240">
        <v>-7.3704310747939455E-3</v>
      </c>
    </row>
    <row r="7241" spans="1:14" x14ac:dyDescent="0.45">
      <c r="A7241">
        <v>7217</v>
      </c>
      <c r="B7241">
        <v>9.3179430319436096E-3</v>
      </c>
      <c r="C7241">
        <v>-9.3179430319436096E-3</v>
      </c>
      <c r="L7241">
        <v>7217</v>
      </c>
      <c r="M7241">
        <v>3.8019938763319073E-3</v>
      </c>
      <c r="N7241">
        <v>-3.8019938763319073E-3</v>
      </c>
    </row>
    <row r="7242" spans="1:14" x14ac:dyDescent="0.45">
      <c r="A7242">
        <v>7218</v>
      </c>
      <c r="B7242">
        <v>6.2564381916453554E-3</v>
      </c>
      <c r="C7242">
        <v>-6.2564381916453554E-3</v>
      </c>
      <c r="L7242">
        <v>7218</v>
      </c>
      <c r="M7242">
        <v>5.871265151179716E-3</v>
      </c>
      <c r="N7242">
        <v>-5.871265151179716E-3</v>
      </c>
    </row>
    <row r="7243" spans="1:14" x14ac:dyDescent="0.45">
      <c r="A7243">
        <v>7219</v>
      </c>
      <c r="B7243">
        <v>1.4655951471438004E-2</v>
      </c>
      <c r="C7243">
        <v>-1.4655951471438004E-2</v>
      </c>
      <c r="L7243">
        <v>7219</v>
      </c>
      <c r="M7243">
        <v>-1.3922993237962663E-3</v>
      </c>
      <c r="N7243">
        <v>1.3922993237962663E-3</v>
      </c>
    </row>
    <row r="7244" spans="1:14" x14ac:dyDescent="0.45">
      <c r="A7244">
        <v>7220</v>
      </c>
      <c r="B7244">
        <v>9.2132761997966613E-3</v>
      </c>
      <c r="C7244">
        <v>-9.2132761997966613E-3</v>
      </c>
      <c r="L7244">
        <v>7220</v>
      </c>
      <c r="M7244">
        <v>2.0705628096225163E-3</v>
      </c>
      <c r="N7244">
        <v>-2.0705628096225163E-3</v>
      </c>
    </row>
    <row r="7245" spans="1:14" x14ac:dyDescent="0.45">
      <c r="A7245">
        <v>7221</v>
      </c>
      <c r="B7245">
        <v>1.0783278682000895E-2</v>
      </c>
      <c r="C7245">
        <v>-1.0783278682000895E-2</v>
      </c>
      <c r="L7245">
        <v>7221</v>
      </c>
      <c r="M7245">
        <v>2.3355667786986896E-4</v>
      </c>
      <c r="N7245">
        <v>-2.3355667786986896E-4</v>
      </c>
    </row>
    <row r="7246" spans="1:14" x14ac:dyDescent="0.45">
      <c r="A7246">
        <v>7222</v>
      </c>
      <c r="B7246">
        <v>-5.5709138409598697E-3</v>
      </c>
      <c r="C7246">
        <v>5.5709138409598697E-3</v>
      </c>
      <c r="L7246">
        <v>7222</v>
      </c>
      <c r="M7246">
        <v>1.1783468793602028E-2</v>
      </c>
      <c r="N7246">
        <v>-1.1783468793602028E-2</v>
      </c>
    </row>
    <row r="7247" spans="1:14" x14ac:dyDescent="0.45">
      <c r="A7247">
        <v>7223</v>
      </c>
      <c r="B7247">
        <v>8.7422754551353919E-3</v>
      </c>
      <c r="C7247">
        <v>-8.7422754551353919E-3</v>
      </c>
      <c r="L7247">
        <v>7223</v>
      </c>
      <c r="M7247">
        <v>-3.1543366035506008E-4</v>
      </c>
      <c r="N7247">
        <v>3.1543366035506008E-4</v>
      </c>
    </row>
    <row r="7248" spans="1:14" x14ac:dyDescent="0.45">
      <c r="A7248">
        <v>7224</v>
      </c>
      <c r="B7248">
        <v>-1.9337414238533961E-3</v>
      </c>
      <c r="C7248">
        <v>1.9337414238533961E-3</v>
      </c>
      <c r="L7248">
        <v>7224</v>
      </c>
      <c r="M7248">
        <v>7.7716163219583162E-3</v>
      </c>
      <c r="N7248">
        <v>-7.7716163219583162E-3</v>
      </c>
    </row>
    <row r="7249" spans="1:14" x14ac:dyDescent="0.45">
      <c r="A7249">
        <v>7225</v>
      </c>
      <c r="B7249">
        <v>4.3724352130002746E-3</v>
      </c>
      <c r="C7249">
        <v>-4.3724352130002746E-3</v>
      </c>
      <c r="L7249">
        <v>7225</v>
      </c>
      <c r="M7249">
        <v>2.1761378746657711E-3</v>
      </c>
      <c r="N7249">
        <v>-2.1761378746657711E-3</v>
      </c>
    </row>
    <row r="7250" spans="1:14" x14ac:dyDescent="0.45">
      <c r="A7250">
        <v>7226</v>
      </c>
      <c r="B7250">
        <v>-3.8700778185719511E-3</v>
      </c>
      <c r="C7250">
        <v>3.8700778185719511E-3</v>
      </c>
      <c r="L7250">
        <v>7226</v>
      </c>
      <c r="M7250">
        <v>8.4472967382351518E-3</v>
      </c>
      <c r="N7250">
        <v>-8.4472967382351518E-3</v>
      </c>
    </row>
    <row r="7251" spans="1:14" x14ac:dyDescent="0.45">
      <c r="A7251">
        <v>7227</v>
      </c>
      <c r="B7251">
        <v>1.9522959166271128E-2</v>
      </c>
      <c r="C7251">
        <v>-1.9522959166271128E-2</v>
      </c>
      <c r="L7251">
        <v>7227</v>
      </c>
      <c r="M7251">
        <v>-1.129524042485364E-2</v>
      </c>
      <c r="N7251">
        <v>1.129524042485364E-2</v>
      </c>
    </row>
    <row r="7252" spans="1:14" x14ac:dyDescent="0.45">
      <c r="A7252">
        <v>7228</v>
      </c>
      <c r="B7252">
        <v>-5.0214129721883882E-3</v>
      </c>
      <c r="C7252">
        <v>5.0214129721883882E-3</v>
      </c>
      <c r="L7252">
        <v>7228</v>
      </c>
      <c r="M7252">
        <v>8.5317567902697573E-3</v>
      </c>
      <c r="N7252">
        <v>-8.5317567902697573E-3</v>
      </c>
    </row>
    <row r="7253" spans="1:14" x14ac:dyDescent="0.45">
      <c r="A7253">
        <v>7229</v>
      </c>
      <c r="B7253">
        <v>5.7331040309106102E-3</v>
      </c>
      <c r="C7253">
        <v>-5.7331040309106102E-3</v>
      </c>
      <c r="L7253">
        <v>7229</v>
      </c>
      <c r="M7253">
        <v>-6.1104384247617511E-4</v>
      </c>
      <c r="N7253">
        <v>6.1104384247617511E-4</v>
      </c>
    </row>
    <row r="7254" spans="1:14" x14ac:dyDescent="0.45">
      <c r="A7254">
        <v>7230</v>
      </c>
      <c r="B7254">
        <v>4.7387691255145956E-3</v>
      </c>
      <c r="C7254">
        <v>-4.7387691255145956E-3</v>
      </c>
      <c r="L7254">
        <v>7230</v>
      </c>
      <c r="M7254">
        <v>-2.3097360832045628E-4</v>
      </c>
      <c r="N7254">
        <v>2.3097360832045628E-4</v>
      </c>
    </row>
    <row r="7255" spans="1:14" x14ac:dyDescent="0.45">
      <c r="A7255">
        <v>7231</v>
      </c>
      <c r="B7255">
        <v>-4.2102450230495341E-3</v>
      </c>
      <c r="C7255">
        <v>4.2102450230495341E-3</v>
      </c>
      <c r="L7255">
        <v>7231</v>
      </c>
      <c r="M7255">
        <v>6.0190702422402743E-3</v>
      </c>
      <c r="N7255">
        <v>-6.0190702422402743E-3</v>
      </c>
    </row>
    <row r="7256" spans="1:14" x14ac:dyDescent="0.45">
      <c r="A7256">
        <v>7232</v>
      </c>
      <c r="B7256">
        <v>5.9424376952045086E-3</v>
      </c>
      <c r="C7256">
        <v>-5.9424376952045086E-3</v>
      </c>
      <c r="L7256">
        <v>7232</v>
      </c>
      <c r="M7256">
        <v>-2.2157848311336594E-3</v>
      </c>
      <c r="N7256">
        <v>2.2157848311336594E-3</v>
      </c>
    </row>
    <row r="7257" spans="1:14" x14ac:dyDescent="0.45">
      <c r="A7257">
        <v>7233</v>
      </c>
      <c r="B7257">
        <v>5.9947711112779828E-3</v>
      </c>
      <c r="C7257">
        <v>-5.9947711112779828E-3</v>
      </c>
      <c r="L7257">
        <v>7233</v>
      </c>
      <c r="M7257">
        <v>-4.2850561059814699E-3</v>
      </c>
      <c r="N7257">
        <v>4.2850561059814699E-3</v>
      </c>
    </row>
    <row r="7258" spans="1:14" x14ac:dyDescent="0.45">
      <c r="A7258">
        <v>7234</v>
      </c>
      <c r="B7258">
        <v>-2.0381270589753142E-2</v>
      </c>
      <c r="C7258">
        <v>2.0381270589753142E-2</v>
      </c>
      <c r="L7258">
        <v>7234</v>
      </c>
      <c r="M7258">
        <v>1.6956646980721551E-2</v>
      </c>
      <c r="N7258">
        <v>-1.6956646980721551E-2</v>
      </c>
    </row>
    <row r="7259" spans="1:14" x14ac:dyDescent="0.45">
      <c r="A7259">
        <v>7235</v>
      </c>
      <c r="B7259">
        <v>-2.4570755845881413E-3</v>
      </c>
      <c r="C7259">
        <v>2.4570755845881413E-3</v>
      </c>
      <c r="L7259">
        <v>7235</v>
      </c>
      <c r="M7259">
        <v>2.4084030177609333E-3</v>
      </c>
      <c r="N7259">
        <v>-2.4084030177609333E-3</v>
      </c>
    </row>
    <row r="7260" spans="1:14" x14ac:dyDescent="0.45">
      <c r="A7260">
        <v>7236</v>
      </c>
      <c r="B7260">
        <v>-1.5935742193758113E-3</v>
      </c>
      <c r="C7260">
        <v>1.5935742193758113E-3</v>
      </c>
      <c r="L7260">
        <v>7236</v>
      </c>
      <c r="M7260">
        <v>8.8812208113805361E-4</v>
      </c>
      <c r="N7260">
        <v>-8.8812208113805361E-4</v>
      </c>
    </row>
    <row r="7261" spans="1:14" x14ac:dyDescent="0.45">
      <c r="A7261">
        <v>7237</v>
      </c>
      <c r="B7261">
        <v>3.165954673060049E-4</v>
      </c>
      <c r="C7261">
        <v>-3.165954673060049E-4</v>
      </c>
      <c r="L7261">
        <v>7237</v>
      </c>
      <c r="M7261">
        <v>-1.4767593758308719E-3</v>
      </c>
      <c r="N7261">
        <v>1.4767593758308719E-3</v>
      </c>
    </row>
    <row r="7262" spans="1:14" x14ac:dyDescent="0.45">
      <c r="A7262">
        <v>7238</v>
      </c>
      <c r="B7262">
        <v>3.8752677603022677E-3</v>
      </c>
      <c r="C7262">
        <v>-3.8752677603022677E-3</v>
      </c>
      <c r="L7262">
        <v>7238</v>
      </c>
      <c r="M7262">
        <v>-4.8973914832323518E-3</v>
      </c>
      <c r="N7262">
        <v>4.8973914832323518E-3</v>
      </c>
    </row>
    <row r="7263" spans="1:14" x14ac:dyDescent="0.45">
      <c r="A7263">
        <v>7239</v>
      </c>
      <c r="B7263">
        <v>1.0495444893596786E-2</v>
      </c>
      <c r="C7263">
        <v>-1.0495444893596786E-2</v>
      </c>
      <c r="L7263">
        <v>7239</v>
      </c>
      <c r="M7263">
        <v>-1.0788480112646014E-2</v>
      </c>
      <c r="N7263">
        <v>1.0788480112646014E-2</v>
      </c>
    </row>
    <row r="7264" spans="1:14" x14ac:dyDescent="0.45">
      <c r="A7264">
        <v>7240</v>
      </c>
      <c r="B7264">
        <v>-9.5220867545071902E-3</v>
      </c>
      <c r="C7264">
        <v>9.5220867545071902E-3</v>
      </c>
      <c r="L7264">
        <v>7240</v>
      </c>
      <c r="M7264">
        <v>4.160949097478976E-3</v>
      </c>
      <c r="N7264">
        <v>-4.160949097478976E-3</v>
      </c>
    </row>
    <row r="7265" spans="1:14" x14ac:dyDescent="0.45">
      <c r="A7265">
        <v>7241</v>
      </c>
      <c r="B7265">
        <v>6.6751055202331506E-3</v>
      </c>
      <c r="C7265">
        <v>-6.6751055202331506E-3</v>
      </c>
      <c r="L7265">
        <v>7241</v>
      </c>
      <c r="M7265">
        <v>-1.0682905047602755E-2</v>
      </c>
      <c r="N7265">
        <v>1.0682905047602755E-2</v>
      </c>
    </row>
    <row r="7266" spans="1:14" x14ac:dyDescent="0.45">
      <c r="A7266">
        <v>7242</v>
      </c>
      <c r="B7266">
        <v>5.4452702425065013E-3</v>
      </c>
      <c r="C7266">
        <v>-5.4452702425065013E-3</v>
      </c>
      <c r="L7266">
        <v>7242</v>
      </c>
      <c r="M7266">
        <v>-1.0049454657343224E-2</v>
      </c>
      <c r="N7266">
        <v>1.0049454657343224E-2</v>
      </c>
    </row>
    <row r="7267" spans="1:14" x14ac:dyDescent="0.45">
      <c r="A7267">
        <v>7243</v>
      </c>
      <c r="B7267">
        <v>-8.0567511044499062E-3</v>
      </c>
      <c r="C7267">
        <v>8.0567511044499062E-3</v>
      </c>
      <c r="L7267">
        <v>7243</v>
      </c>
      <c r="M7267">
        <v>-6.9550389451078064E-4</v>
      </c>
      <c r="N7267">
        <v>6.9550389451078064E-4</v>
      </c>
    </row>
    <row r="7268" spans="1:14" x14ac:dyDescent="0.45">
      <c r="A7268">
        <v>7244</v>
      </c>
      <c r="B7268">
        <v>-2.0355103881716401E-2</v>
      </c>
      <c r="C7268">
        <v>2.0355103881716401E-2</v>
      </c>
      <c r="L7268">
        <v>7244</v>
      </c>
      <c r="M7268">
        <v>8.4261817252265017E-3</v>
      </c>
      <c r="N7268">
        <v>-8.4261817252265017E-3</v>
      </c>
    </row>
    <row r="7269" spans="1:14" x14ac:dyDescent="0.45">
      <c r="A7269">
        <v>7245</v>
      </c>
      <c r="B7269">
        <v>-6.9054159508334691E-3</v>
      </c>
      <c r="C7269">
        <v>6.9054159508334691E-3</v>
      </c>
      <c r="L7269">
        <v>7245</v>
      </c>
      <c r="M7269">
        <v>-2.7014301303326356E-3</v>
      </c>
      <c r="N7269">
        <v>2.7014301303326356E-3</v>
      </c>
    </row>
    <row r="7270" spans="1:14" x14ac:dyDescent="0.45">
      <c r="A7270">
        <v>7246</v>
      </c>
      <c r="B7270">
        <v>4.8957693737350198E-3</v>
      </c>
      <c r="C7270">
        <v>-4.8957693737350198E-3</v>
      </c>
      <c r="L7270">
        <v>7246</v>
      </c>
      <c r="M7270">
        <v>-1.3364511699701449E-2</v>
      </c>
      <c r="N7270">
        <v>1.3364511699701449E-2</v>
      </c>
    </row>
    <row r="7271" spans="1:14" x14ac:dyDescent="0.45">
      <c r="A7271">
        <v>7247</v>
      </c>
      <c r="B7271">
        <v>-5.7540807972170302E-3</v>
      </c>
      <c r="C7271">
        <v>5.7540807972170302E-3</v>
      </c>
      <c r="L7271">
        <v>7247</v>
      </c>
      <c r="M7271">
        <v>-5.4252668084486299E-3</v>
      </c>
      <c r="N7271">
        <v>5.4252668084486299E-3</v>
      </c>
    </row>
    <row r="7272" spans="1:14" x14ac:dyDescent="0.45">
      <c r="A7272">
        <v>7248</v>
      </c>
      <c r="B7272">
        <v>-4.471912103416905E-3</v>
      </c>
      <c r="C7272">
        <v>4.471912103416905E-3</v>
      </c>
      <c r="L7272">
        <v>7248</v>
      </c>
      <c r="M7272">
        <v>-8.2757935646165307E-3</v>
      </c>
      <c r="N7272">
        <v>8.2757935646165307E-3</v>
      </c>
    </row>
    <row r="7273" spans="1:14" x14ac:dyDescent="0.45">
      <c r="A7273">
        <v>7249</v>
      </c>
      <c r="B7273">
        <v>-2.5355757086983517E-3</v>
      </c>
      <c r="C7273">
        <v>2.5355757086983517E-3</v>
      </c>
      <c r="L7273">
        <v>7249</v>
      </c>
      <c r="M7273">
        <v>-1.2372106088294848E-2</v>
      </c>
      <c r="N7273">
        <v>1.2372106088294848E-2</v>
      </c>
    </row>
    <row r="7274" spans="1:14" x14ac:dyDescent="0.45">
      <c r="A7274">
        <v>7250</v>
      </c>
      <c r="B7274">
        <v>-1.3028425631429979E-2</v>
      </c>
      <c r="C7274">
        <v>1.3028425631429979E-2</v>
      </c>
      <c r="L7274">
        <v>7250</v>
      </c>
      <c r="M7274">
        <v>-4.2428260799641663E-3</v>
      </c>
      <c r="N7274">
        <v>4.2428260799641663E-3</v>
      </c>
    </row>
    <row r="7275" spans="1:14" x14ac:dyDescent="0.45">
      <c r="A7275">
        <v>7251</v>
      </c>
      <c r="B7275">
        <v>-1.3237759295723876E-2</v>
      </c>
      <c r="C7275">
        <v>1.3237759295723876E-2</v>
      </c>
      <c r="L7275">
        <v>7251</v>
      </c>
      <c r="M7275">
        <v>-5.045196574292911E-3</v>
      </c>
      <c r="N7275">
        <v>5.045196574292911E-3</v>
      </c>
    </row>
    <row r="7276" spans="1:14" x14ac:dyDescent="0.45">
      <c r="A7276">
        <v>7252</v>
      </c>
      <c r="B7276">
        <v>-1.1903257185850278E-2</v>
      </c>
      <c r="C7276">
        <v>1.1903257185850278E-2</v>
      </c>
      <c r="L7276">
        <v>7252</v>
      </c>
      <c r="M7276">
        <v>-7.7690332524089053E-3</v>
      </c>
      <c r="N7276">
        <v>7.7690332524089053E-3</v>
      </c>
    </row>
    <row r="7277" spans="1:14" x14ac:dyDescent="0.45">
      <c r="A7277">
        <v>7253</v>
      </c>
      <c r="B7277">
        <v>-6.3559150820619876E-3</v>
      </c>
      <c r="C7277">
        <v>6.3559150820619876E-3</v>
      </c>
      <c r="L7277">
        <v>7253</v>
      </c>
      <c r="M7277">
        <v>-1.6130578403834743E-2</v>
      </c>
      <c r="N7277">
        <v>1.6130578403834743E-2</v>
      </c>
    </row>
    <row r="7278" spans="1:14" x14ac:dyDescent="0.45">
      <c r="A7278">
        <v>7254</v>
      </c>
      <c r="B7278">
        <v>-1.5697429851177176E-2</v>
      </c>
      <c r="C7278">
        <v>1.5697429851177176E-2</v>
      </c>
      <c r="L7278">
        <v>7254</v>
      </c>
      <c r="M7278">
        <v>-9.5849243711528982E-3</v>
      </c>
      <c r="N7278">
        <v>9.5849243711528982E-3</v>
      </c>
    </row>
    <row r="7279" spans="1:14" x14ac:dyDescent="0.45">
      <c r="A7279">
        <v>7255</v>
      </c>
      <c r="B7279">
        <v>-2.0852271334414411E-2</v>
      </c>
      <c r="C7279">
        <v>2.0852271334414411E-2</v>
      </c>
      <c r="L7279">
        <v>7255</v>
      </c>
      <c r="M7279">
        <v>-6.481017458881186E-3</v>
      </c>
      <c r="N7279">
        <v>6.481017458881186E-3</v>
      </c>
    </row>
    <row r="7280" spans="1:14" x14ac:dyDescent="0.45">
      <c r="A7280">
        <v>7256</v>
      </c>
      <c r="B7280">
        <v>2.0959316138041365E-3</v>
      </c>
      <c r="C7280">
        <v>-2.0959316138041365E-3</v>
      </c>
      <c r="L7280">
        <v>7256</v>
      </c>
      <c r="M7280">
        <v>-2.5315609062597975E-2</v>
      </c>
      <c r="N7280">
        <v>2.5315609062597975E-2</v>
      </c>
    </row>
    <row r="7281" spans="1:14" x14ac:dyDescent="0.45">
      <c r="A7281">
        <v>7257</v>
      </c>
      <c r="B7281">
        <v>-5.207391898695863E-4</v>
      </c>
      <c r="C7281">
        <v>5.207391898695863E-4</v>
      </c>
      <c r="L7281">
        <v>7257</v>
      </c>
      <c r="M7281">
        <v>-2.3267452800758821E-2</v>
      </c>
      <c r="N7281">
        <v>2.3267452800758821E-2</v>
      </c>
    </row>
    <row r="7282" spans="1:14" x14ac:dyDescent="0.45">
      <c r="A7282">
        <v>7258</v>
      </c>
      <c r="B7282">
        <v>-1.187709047781354E-2</v>
      </c>
      <c r="C7282">
        <v>1.187709047781354E-2</v>
      </c>
      <c r="L7282">
        <v>7258</v>
      </c>
      <c r="M7282">
        <v>-1.5074827753402187E-2</v>
      </c>
      <c r="N7282">
        <v>1.5074827753402187E-2</v>
      </c>
    </row>
    <row r="7283" spans="1:14" x14ac:dyDescent="0.45">
      <c r="A7283">
        <v>7259</v>
      </c>
      <c r="B7283">
        <v>-1.407509395289947E-2</v>
      </c>
      <c r="C7283">
        <v>1.407509395289947E-2</v>
      </c>
      <c r="L7283">
        <v>7259</v>
      </c>
      <c r="M7283">
        <v>-1.4040192115978282E-2</v>
      </c>
      <c r="N7283">
        <v>1.4040192115978282E-2</v>
      </c>
    </row>
    <row r="7284" spans="1:14" x14ac:dyDescent="0.45">
      <c r="A7284">
        <v>7260</v>
      </c>
      <c r="B7284">
        <v>-1.5435762770809805E-2</v>
      </c>
      <c r="C7284">
        <v>1.5435762770809805E-2</v>
      </c>
      <c r="L7284">
        <v>7260</v>
      </c>
      <c r="M7284">
        <v>-1.4673642506237816E-2</v>
      </c>
      <c r="N7284">
        <v>1.4673642506237816E-2</v>
      </c>
    </row>
    <row r="7285" spans="1:14" x14ac:dyDescent="0.45">
      <c r="A7285">
        <v>7261</v>
      </c>
      <c r="B7285">
        <v>-1.0908922280454264E-2</v>
      </c>
      <c r="C7285">
        <v>1.0908922280454264E-2</v>
      </c>
      <c r="L7285">
        <v>7261</v>
      </c>
      <c r="M7285">
        <v>-2.0079085836452504E-2</v>
      </c>
      <c r="N7285">
        <v>2.0079085836452504E-2</v>
      </c>
    </row>
    <row r="7286" spans="1:14" x14ac:dyDescent="0.45">
      <c r="A7286">
        <v>7262</v>
      </c>
      <c r="B7286">
        <v>-2.4803444247961728E-2</v>
      </c>
      <c r="C7286">
        <v>2.4803444247961728E-2</v>
      </c>
      <c r="L7286">
        <v>7262</v>
      </c>
      <c r="M7286">
        <v>-1.9002220173011296E-2</v>
      </c>
      <c r="N7286">
        <v>1.9002220173011296E-2</v>
      </c>
    </row>
    <row r="7287" spans="1:14" x14ac:dyDescent="0.45">
      <c r="A7287">
        <v>7263</v>
      </c>
      <c r="B7287">
        <v>-2.3495108846124872E-2</v>
      </c>
      <c r="C7287">
        <v>2.3495108846124872E-2</v>
      </c>
      <c r="L7287">
        <v>7263</v>
      </c>
      <c r="M7287">
        <v>-2.2063897059265706E-2</v>
      </c>
      <c r="N7287">
        <v>2.2063897059265706E-2</v>
      </c>
    </row>
    <row r="7288" spans="1:14" x14ac:dyDescent="0.45">
      <c r="A7288">
        <v>7264</v>
      </c>
      <c r="B7288">
        <v>-3.8881133171726354E-2</v>
      </c>
      <c r="C7288">
        <v>3.8881133171726354E-2</v>
      </c>
      <c r="L7288">
        <v>7264</v>
      </c>
      <c r="M7288">
        <v>-1.3174476582623586E-2</v>
      </c>
      <c r="N7288">
        <v>1.3174476582623586E-2</v>
      </c>
    </row>
    <row r="7289" spans="1:14" x14ac:dyDescent="0.45">
      <c r="A7289">
        <v>7265</v>
      </c>
      <c r="B7289">
        <v>4.0299325347440483E-2</v>
      </c>
      <c r="C7289">
        <v>-4.0299325347440483E-2</v>
      </c>
      <c r="L7289">
        <v>7265</v>
      </c>
      <c r="M7289">
        <v>3.8874030483701402E-2</v>
      </c>
      <c r="N7289">
        <v>-3.8874030483701402E-2</v>
      </c>
    </row>
    <row r="7290" spans="1:14" x14ac:dyDescent="0.45">
      <c r="A7290">
        <v>7266</v>
      </c>
      <c r="B7290">
        <v>3.6871486594627904E-2</v>
      </c>
      <c r="C7290">
        <v>-3.6871486594627904E-2</v>
      </c>
      <c r="L7290">
        <v>7266</v>
      </c>
      <c r="M7290">
        <v>3.5115558168161511E-2</v>
      </c>
      <c r="N7290">
        <v>-3.5115558168161511E-2</v>
      </c>
    </row>
    <row r="7291" spans="1:14" x14ac:dyDescent="0.45">
      <c r="A7291">
        <v>7267</v>
      </c>
      <c r="B7291">
        <v>2.9754142008635381E-2</v>
      </c>
      <c r="C7291">
        <v>0.97024585799136465</v>
      </c>
      <c r="L7291">
        <v>7267</v>
      </c>
      <c r="M7291">
        <v>3.6255768870628667E-2</v>
      </c>
      <c r="N7291">
        <v>0.96374423112937135</v>
      </c>
    </row>
    <row r="7292" spans="1:14" x14ac:dyDescent="0.45">
      <c r="A7292">
        <v>7268</v>
      </c>
      <c r="B7292">
        <v>3.8519989200942351E-2</v>
      </c>
      <c r="C7292">
        <v>-3.8519989200942351E-2</v>
      </c>
      <c r="L7292">
        <v>7268</v>
      </c>
      <c r="M7292">
        <v>2.4938121897991675E-2</v>
      </c>
      <c r="N7292">
        <v>-2.4938121897991675E-2</v>
      </c>
    </row>
    <row r="7293" spans="1:14" x14ac:dyDescent="0.45">
      <c r="A7293">
        <v>7269</v>
      </c>
      <c r="B7293">
        <v>3.2632479892676473E-2</v>
      </c>
      <c r="C7293">
        <v>-3.2632479892676473E-2</v>
      </c>
      <c r="L7293">
        <v>7269</v>
      </c>
      <c r="M7293">
        <v>2.7134083250891391E-2</v>
      </c>
      <c r="N7293">
        <v>-2.7134083250891391E-2</v>
      </c>
    </row>
    <row r="7294" spans="1:14" x14ac:dyDescent="0.45">
      <c r="A7294">
        <v>7270</v>
      </c>
      <c r="B7294">
        <v>4.1162826712652811E-2</v>
      </c>
      <c r="C7294">
        <v>-4.1162826712652811E-2</v>
      </c>
      <c r="L7294">
        <v>7270</v>
      </c>
      <c r="M7294">
        <v>1.9321528437690475E-2</v>
      </c>
      <c r="N7294">
        <v>-1.9321528437690475E-2</v>
      </c>
    </row>
    <row r="7295" spans="1:14" x14ac:dyDescent="0.45">
      <c r="A7295">
        <v>7271</v>
      </c>
      <c r="B7295">
        <v>2.4049799656626666E-2</v>
      </c>
      <c r="C7295">
        <v>-2.4049799656626666E-2</v>
      </c>
      <c r="L7295">
        <v>7271</v>
      </c>
      <c r="M7295">
        <v>3.1969421229872494E-2</v>
      </c>
      <c r="N7295">
        <v>-3.1969421229872494E-2</v>
      </c>
    </row>
    <row r="7296" spans="1:14" x14ac:dyDescent="0.45">
      <c r="A7296">
        <v>7272</v>
      </c>
      <c r="B7296">
        <v>3.1428811322986562E-2</v>
      </c>
      <c r="C7296">
        <v>-3.1428811322986562E-2</v>
      </c>
      <c r="L7296">
        <v>7272</v>
      </c>
      <c r="M7296">
        <v>2.2784390571109259E-2</v>
      </c>
      <c r="N7296">
        <v>-2.2784390571109259E-2</v>
      </c>
    </row>
    <row r="7297" spans="1:14" x14ac:dyDescent="0.45">
      <c r="A7297">
        <v>7273</v>
      </c>
      <c r="B7297">
        <v>2.7843972321953563E-2</v>
      </c>
      <c r="C7297">
        <v>-2.7843972321953563E-2</v>
      </c>
      <c r="L7297">
        <v>7273</v>
      </c>
      <c r="M7297">
        <v>2.5318192132147394E-2</v>
      </c>
      <c r="N7297">
        <v>-2.5318192132147394E-2</v>
      </c>
    </row>
    <row r="7298" spans="1:14" x14ac:dyDescent="0.45">
      <c r="A7298">
        <v>7274</v>
      </c>
      <c r="B7298">
        <v>3.4464149455248082E-2</v>
      </c>
      <c r="C7298">
        <v>-3.4464149455248082E-2</v>
      </c>
      <c r="L7298">
        <v>7274</v>
      </c>
      <c r="M7298">
        <v>1.9532678567776986E-2</v>
      </c>
      <c r="N7298">
        <v>-1.9532678567776986E-2</v>
      </c>
    </row>
    <row r="7299" spans="1:14" x14ac:dyDescent="0.45">
      <c r="A7299">
        <v>7275</v>
      </c>
      <c r="B7299">
        <v>2.1197628480622309E-2</v>
      </c>
      <c r="C7299">
        <v>-2.1197628480622309E-2</v>
      </c>
      <c r="L7299">
        <v>7275</v>
      </c>
      <c r="M7299">
        <v>2.8844399304592129E-2</v>
      </c>
      <c r="N7299">
        <v>-2.8844399304592129E-2</v>
      </c>
    </row>
    <row r="7300" spans="1:14" x14ac:dyDescent="0.45">
      <c r="A7300">
        <v>7276</v>
      </c>
      <c r="B7300">
        <v>2.7608471949622931E-2</v>
      </c>
      <c r="C7300">
        <v>-2.7608471949622931E-2</v>
      </c>
      <c r="L7300">
        <v>7276</v>
      </c>
      <c r="M7300">
        <v>2.035616407511438E-2</v>
      </c>
      <c r="N7300">
        <v>-2.035616407511438E-2</v>
      </c>
    </row>
    <row r="7301" spans="1:14" x14ac:dyDescent="0.45">
      <c r="A7301">
        <v>7277</v>
      </c>
      <c r="B7301">
        <v>3.2501646352492794E-2</v>
      </c>
      <c r="C7301">
        <v>-3.2501646352492794E-2</v>
      </c>
      <c r="L7301">
        <v>7277</v>
      </c>
      <c r="M7301">
        <v>1.6090931447366858E-2</v>
      </c>
      <c r="N7301">
        <v>-1.6090931447366858E-2</v>
      </c>
    </row>
    <row r="7302" spans="1:14" x14ac:dyDescent="0.45">
      <c r="A7302">
        <v>7278</v>
      </c>
      <c r="B7302">
        <v>3.6426652558003376E-2</v>
      </c>
      <c r="C7302">
        <v>-3.6426652558003376E-2</v>
      </c>
      <c r="L7302">
        <v>7278</v>
      </c>
      <c r="M7302">
        <v>1.2269114092801004E-2</v>
      </c>
      <c r="N7302">
        <v>-1.2269114092801004E-2</v>
      </c>
    </row>
    <row r="7303" spans="1:14" x14ac:dyDescent="0.45">
      <c r="A7303">
        <v>7279</v>
      </c>
      <c r="B7303">
        <v>2.7085137788888186E-2</v>
      </c>
      <c r="C7303">
        <v>-2.7085137788888186E-2</v>
      </c>
      <c r="L7303">
        <v>7279</v>
      </c>
      <c r="M7303">
        <v>1.9448218515742383E-2</v>
      </c>
      <c r="N7303">
        <v>-1.9448218515742383E-2</v>
      </c>
    </row>
    <row r="7304" spans="1:14" x14ac:dyDescent="0.45">
      <c r="A7304">
        <v>7280</v>
      </c>
      <c r="B7304">
        <v>2.6064636175455437E-2</v>
      </c>
      <c r="C7304">
        <v>-2.6064636175455437E-2</v>
      </c>
      <c r="L7304">
        <v>7280</v>
      </c>
      <c r="M7304">
        <v>1.9596023606802942E-2</v>
      </c>
      <c r="N7304">
        <v>-1.9596023606802942E-2</v>
      </c>
    </row>
    <row r="7305" spans="1:14" x14ac:dyDescent="0.45">
      <c r="A7305">
        <v>7281</v>
      </c>
      <c r="B7305">
        <v>2.6718803876373862E-2</v>
      </c>
      <c r="C7305">
        <v>-2.6718803876373862E-2</v>
      </c>
      <c r="L7305">
        <v>7281</v>
      </c>
      <c r="M7305">
        <v>1.8645848021413641E-2</v>
      </c>
      <c r="N7305">
        <v>-1.8645848021413641E-2</v>
      </c>
    </row>
    <row r="7306" spans="1:14" x14ac:dyDescent="0.45">
      <c r="A7306">
        <v>7282</v>
      </c>
      <c r="B7306">
        <v>2.9806475424708857E-2</v>
      </c>
      <c r="C7306">
        <v>-2.9806475424708857E-2</v>
      </c>
      <c r="L7306">
        <v>7282</v>
      </c>
      <c r="M7306">
        <v>1.3599359912346023E-2</v>
      </c>
      <c r="N7306">
        <v>-1.3599359912346023E-2</v>
      </c>
    </row>
    <row r="7307" spans="1:14" x14ac:dyDescent="0.45">
      <c r="A7307">
        <v>7283</v>
      </c>
      <c r="B7307">
        <v>3.0355976293480337E-2</v>
      </c>
      <c r="C7307">
        <v>-3.0355976293480337E-2</v>
      </c>
      <c r="L7307">
        <v>7283</v>
      </c>
      <c r="M7307">
        <v>1.2923679496069188E-2</v>
      </c>
      <c r="N7307">
        <v>-1.2923679496069188E-2</v>
      </c>
    </row>
    <row r="7308" spans="1:14" x14ac:dyDescent="0.45">
      <c r="A7308">
        <v>7284</v>
      </c>
      <c r="B7308">
        <v>2.287229779497349E-2</v>
      </c>
      <c r="C7308">
        <v>-2.287229779497349E-2</v>
      </c>
      <c r="L7308">
        <v>7284</v>
      </c>
      <c r="M7308">
        <v>1.8688078047430941E-2</v>
      </c>
      <c r="N7308">
        <v>-1.8688078047430941E-2</v>
      </c>
    </row>
    <row r="7309" spans="1:14" x14ac:dyDescent="0.45">
      <c r="A7309">
        <v>7285</v>
      </c>
      <c r="B7309">
        <v>1.1411279674882587E-2</v>
      </c>
      <c r="C7309">
        <v>-1.1411279674882587E-2</v>
      </c>
      <c r="L7309">
        <v>7285</v>
      </c>
      <c r="M7309">
        <v>2.7598613537081713E-2</v>
      </c>
      <c r="N7309">
        <v>-2.7598613537081713E-2</v>
      </c>
    </row>
    <row r="7310" spans="1:14" x14ac:dyDescent="0.45">
      <c r="A7310">
        <v>7286</v>
      </c>
      <c r="B7310">
        <v>2.7870139029990304E-2</v>
      </c>
      <c r="C7310">
        <v>-2.7870139029990304E-2</v>
      </c>
      <c r="L7310">
        <v>7286</v>
      </c>
      <c r="M7310">
        <v>1.4169465263579605E-2</v>
      </c>
      <c r="N7310">
        <v>-1.4169465263579605E-2</v>
      </c>
    </row>
    <row r="7311" spans="1:14" x14ac:dyDescent="0.45">
      <c r="A7311">
        <v>7287</v>
      </c>
      <c r="B7311">
        <v>3.0853143746178341E-2</v>
      </c>
      <c r="C7311">
        <v>-3.0853143746178341E-2</v>
      </c>
      <c r="L7311">
        <v>7287</v>
      </c>
      <c r="M7311">
        <v>1.1572318663515518E-2</v>
      </c>
      <c r="N7311">
        <v>-1.1572318663515518E-2</v>
      </c>
    </row>
    <row r="7312" spans="1:14" x14ac:dyDescent="0.45">
      <c r="A7312">
        <v>7288</v>
      </c>
      <c r="B7312">
        <v>2.8184139526431146E-2</v>
      </c>
      <c r="C7312">
        <v>-2.8184139526431146E-2</v>
      </c>
      <c r="L7312">
        <v>7288</v>
      </c>
      <c r="M7312">
        <v>1.2670299339965375E-2</v>
      </c>
      <c r="N7312">
        <v>-1.2670299339965375E-2</v>
      </c>
    </row>
    <row r="7313" spans="1:14" x14ac:dyDescent="0.45">
      <c r="A7313">
        <v>7289</v>
      </c>
      <c r="B7313">
        <v>2.2034963137797903E-2</v>
      </c>
      <c r="C7313">
        <v>-2.2034963137797903E-2</v>
      </c>
      <c r="L7313">
        <v>7289</v>
      </c>
      <c r="M7313">
        <v>1.729448718885997E-2</v>
      </c>
      <c r="N7313">
        <v>-1.729448718885997E-2</v>
      </c>
    </row>
    <row r="7314" spans="1:14" x14ac:dyDescent="0.45">
      <c r="A7314">
        <v>7290</v>
      </c>
      <c r="B7314">
        <v>8.2712747104741208E-3</v>
      </c>
      <c r="C7314">
        <v>-8.2712747104741208E-3</v>
      </c>
      <c r="L7314">
        <v>7290</v>
      </c>
      <c r="M7314">
        <v>2.795756875822878E-2</v>
      </c>
      <c r="N7314">
        <v>-2.795756875822878E-2</v>
      </c>
    </row>
    <row r="7315" spans="1:14" x14ac:dyDescent="0.45">
      <c r="A7315">
        <v>7291</v>
      </c>
      <c r="B7315">
        <v>1.3399949485674616E-2</v>
      </c>
      <c r="C7315">
        <v>-1.3399949485674616E-2</v>
      </c>
      <c r="L7315">
        <v>7291</v>
      </c>
      <c r="M7315">
        <v>2.1897560024745914E-2</v>
      </c>
      <c r="N7315">
        <v>-2.1897560024745914E-2</v>
      </c>
    </row>
    <row r="7316" spans="1:14" x14ac:dyDescent="0.45">
      <c r="A7316">
        <v>7292</v>
      </c>
      <c r="B7316">
        <v>1.659228786615656E-2</v>
      </c>
      <c r="C7316">
        <v>-1.659228786615656E-2</v>
      </c>
      <c r="L7316">
        <v>7292</v>
      </c>
      <c r="M7316">
        <v>1.8899228177517456E-2</v>
      </c>
      <c r="N7316">
        <v>-1.8899228177517456E-2</v>
      </c>
    </row>
    <row r="7317" spans="1:14" x14ac:dyDescent="0.45">
      <c r="A7317">
        <v>7293</v>
      </c>
      <c r="B7317">
        <v>4.2126229945295413E-4</v>
      </c>
      <c r="C7317">
        <v>-4.2126229945295413E-4</v>
      </c>
      <c r="L7317">
        <v>7293</v>
      </c>
      <c r="M7317">
        <v>3.1483775930673516E-2</v>
      </c>
      <c r="N7317">
        <v>-3.1483775930673516E-2</v>
      </c>
    </row>
    <row r="7318" spans="1:14" x14ac:dyDescent="0.45">
      <c r="A7318">
        <v>7294</v>
      </c>
      <c r="B7318">
        <v>1.6513787742046347E-2</v>
      </c>
      <c r="C7318">
        <v>-1.6513787742046347E-2</v>
      </c>
      <c r="L7318">
        <v>7294</v>
      </c>
      <c r="M7318">
        <v>1.843469789132713E-2</v>
      </c>
      <c r="N7318">
        <v>-1.843469789132713E-2</v>
      </c>
    </row>
    <row r="7319" spans="1:14" x14ac:dyDescent="0.45">
      <c r="A7319">
        <v>7295</v>
      </c>
      <c r="B7319">
        <v>2.8524306730908729E-2</v>
      </c>
      <c r="C7319">
        <v>-2.8524306730908729E-2</v>
      </c>
      <c r="L7319">
        <v>7295</v>
      </c>
      <c r="M7319">
        <v>7.7505013089496652E-3</v>
      </c>
      <c r="N7319">
        <v>-7.7505013089496652E-3</v>
      </c>
    </row>
    <row r="7320" spans="1:14" x14ac:dyDescent="0.45">
      <c r="A7320">
        <v>7296</v>
      </c>
      <c r="B7320">
        <v>2.3500298787855187E-2</v>
      </c>
      <c r="C7320">
        <v>-2.3500298787855187E-2</v>
      </c>
      <c r="L7320">
        <v>7296</v>
      </c>
      <c r="M7320">
        <v>1.0242072843970497E-2</v>
      </c>
      <c r="N7320">
        <v>-1.0242072843970497E-2</v>
      </c>
    </row>
    <row r="7321" spans="1:14" x14ac:dyDescent="0.45">
      <c r="A7321">
        <v>7297</v>
      </c>
      <c r="B7321">
        <v>7.1199395568576837E-3</v>
      </c>
      <c r="C7321">
        <v>-7.1199395568576837E-3</v>
      </c>
      <c r="L7321">
        <v>7297</v>
      </c>
      <c r="M7321">
        <v>2.3227805844290933E-2</v>
      </c>
      <c r="N7321">
        <v>-2.3227805844290933E-2</v>
      </c>
    </row>
    <row r="7322" spans="1:14" x14ac:dyDescent="0.45">
      <c r="A7322">
        <v>7298</v>
      </c>
      <c r="B7322">
        <v>2.1249961896695785E-2</v>
      </c>
      <c r="C7322">
        <v>-2.1249961896695785E-2</v>
      </c>
      <c r="L7322">
        <v>7298</v>
      </c>
      <c r="M7322">
        <v>1.1720123754576074E-2</v>
      </c>
      <c r="N7322">
        <v>-1.1720123754576074E-2</v>
      </c>
    </row>
    <row r="7323" spans="1:14" x14ac:dyDescent="0.45">
      <c r="A7323">
        <v>7299</v>
      </c>
      <c r="B7323">
        <v>2.8157972818394411E-2</v>
      </c>
      <c r="C7323">
        <v>-2.8157972818394411E-2</v>
      </c>
      <c r="L7323">
        <v>7299</v>
      </c>
      <c r="M7323">
        <v>6.1035302942748781E-3</v>
      </c>
      <c r="N7323">
        <v>-6.1035302942748781E-3</v>
      </c>
    </row>
    <row r="7324" spans="1:14" x14ac:dyDescent="0.45">
      <c r="A7324">
        <v>7300</v>
      </c>
      <c r="B7324">
        <v>2.3631132328038873E-2</v>
      </c>
      <c r="C7324">
        <v>-2.3631132328038873E-2</v>
      </c>
      <c r="L7324">
        <v>7300</v>
      </c>
      <c r="M7324">
        <v>9.6719674927369173E-3</v>
      </c>
      <c r="N7324">
        <v>-9.6719674927369173E-3</v>
      </c>
    </row>
    <row r="7325" spans="1:14" x14ac:dyDescent="0.45">
      <c r="A7325">
        <v>7301</v>
      </c>
      <c r="B7325">
        <v>5.4976036585799755E-3</v>
      </c>
      <c r="C7325">
        <v>-5.4976036585799755E-3</v>
      </c>
      <c r="L7325">
        <v>7301</v>
      </c>
      <c r="M7325">
        <v>2.4304671507732141E-2</v>
      </c>
      <c r="N7325">
        <v>-2.4304671507732141E-2</v>
      </c>
    </row>
    <row r="7326" spans="1:14" x14ac:dyDescent="0.45">
      <c r="A7326">
        <v>7302</v>
      </c>
      <c r="B7326">
        <v>1.5467119420576858E-2</v>
      </c>
      <c r="C7326">
        <v>-1.5467119420576858E-2</v>
      </c>
      <c r="L7326">
        <v>7302</v>
      </c>
      <c r="M7326">
        <v>1.5753091239228439E-2</v>
      </c>
      <c r="N7326">
        <v>-1.5753091239228439E-2</v>
      </c>
    </row>
    <row r="7327" spans="1:14" x14ac:dyDescent="0.45">
      <c r="A7327">
        <v>7303</v>
      </c>
      <c r="B7327">
        <v>7.5909403015189539E-3</v>
      </c>
      <c r="C7327">
        <v>-7.5909403015189539E-3</v>
      </c>
      <c r="L7327">
        <v>7303</v>
      </c>
      <c r="M7327">
        <v>2.2024250102797818E-2</v>
      </c>
      <c r="N7327">
        <v>-2.2024250102797818E-2</v>
      </c>
    </row>
    <row r="7328" spans="1:14" x14ac:dyDescent="0.45">
      <c r="A7328">
        <v>7304</v>
      </c>
      <c r="B7328">
        <v>1.1829947003470384E-2</v>
      </c>
      <c r="C7328">
        <v>-1.1829947003470384E-2</v>
      </c>
      <c r="L7328">
        <v>7304</v>
      </c>
      <c r="M7328">
        <v>1.78434775270849E-2</v>
      </c>
      <c r="N7328">
        <v>-1.78434775270849E-2</v>
      </c>
    </row>
    <row r="7329" spans="1:14" x14ac:dyDescent="0.45">
      <c r="A7329">
        <v>7305</v>
      </c>
      <c r="B7329">
        <v>2.9332662709797277E-3</v>
      </c>
      <c r="C7329">
        <v>-2.9332662709797277E-3</v>
      </c>
      <c r="L7329">
        <v>7305</v>
      </c>
      <c r="M7329">
        <v>2.4346901533749445E-2</v>
      </c>
      <c r="N7329">
        <v>-2.4346901533749445E-2</v>
      </c>
    </row>
    <row r="7330" spans="1:14" x14ac:dyDescent="0.45">
      <c r="A7330">
        <v>7306</v>
      </c>
      <c r="B7330">
        <v>1.4446617807144107E-2</v>
      </c>
      <c r="C7330">
        <v>-1.4446617807144107E-2</v>
      </c>
      <c r="L7330">
        <v>7306</v>
      </c>
      <c r="M7330">
        <v>1.4507305471718022E-2</v>
      </c>
      <c r="N7330">
        <v>-1.4507305471718022E-2</v>
      </c>
    </row>
    <row r="7331" spans="1:14" x14ac:dyDescent="0.45">
      <c r="A7331">
        <v>7307</v>
      </c>
      <c r="B7331">
        <v>9.2132761997966613E-3</v>
      </c>
      <c r="C7331">
        <v>-9.2132761997966613E-3</v>
      </c>
      <c r="L7331">
        <v>7307</v>
      </c>
      <c r="M7331">
        <v>1.8476927917344434E-2</v>
      </c>
      <c r="N7331">
        <v>-1.8476927917344434E-2</v>
      </c>
    </row>
    <row r="7332" spans="1:14" x14ac:dyDescent="0.45">
      <c r="A7332">
        <v>7308</v>
      </c>
      <c r="B7332">
        <v>1.6278287369715712E-2</v>
      </c>
      <c r="C7332">
        <v>-1.6278287369715712E-2</v>
      </c>
      <c r="L7332">
        <v>7308</v>
      </c>
      <c r="M7332">
        <v>1.2628069313948075E-2</v>
      </c>
      <c r="N7332">
        <v>-1.2628069313948075E-2</v>
      </c>
    </row>
    <row r="7333" spans="1:14" x14ac:dyDescent="0.45">
      <c r="A7333">
        <v>7309</v>
      </c>
      <c r="B7333">
        <v>1.7874456559956682E-2</v>
      </c>
      <c r="C7333">
        <v>-1.7874456559956682E-2</v>
      </c>
      <c r="L7333">
        <v>7309</v>
      </c>
      <c r="M7333">
        <v>1.108667336431654E-2</v>
      </c>
      <c r="N7333">
        <v>-1.108667336431654E-2</v>
      </c>
    </row>
    <row r="7334" spans="1:14" x14ac:dyDescent="0.45">
      <c r="A7334">
        <v>7310</v>
      </c>
      <c r="B7334">
        <v>8.6114419149517056E-3</v>
      </c>
      <c r="C7334">
        <v>-8.6114419149517056E-3</v>
      </c>
      <c r="L7334">
        <v>7310</v>
      </c>
      <c r="M7334">
        <v>1.8540272956370386E-2</v>
      </c>
      <c r="N7334">
        <v>-1.8540272956370386E-2</v>
      </c>
    </row>
    <row r="7335" spans="1:14" x14ac:dyDescent="0.45">
      <c r="A7335">
        <v>7311</v>
      </c>
      <c r="B7335">
        <v>1.5911953457201391E-2</v>
      </c>
      <c r="C7335">
        <v>-1.5911953457201391E-2</v>
      </c>
      <c r="L7335">
        <v>7311</v>
      </c>
      <c r="M7335">
        <v>1.2247999079792352E-2</v>
      </c>
      <c r="N7335">
        <v>-1.2247999079792352E-2</v>
      </c>
    </row>
    <row r="7336" spans="1:14" x14ac:dyDescent="0.45">
      <c r="A7336">
        <v>7312</v>
      </c>
      <c r="B7336">
        <v>1.3713949982115465E-2</v>
      </c>
      <c r="C7336">
        <v>-1.3713949982115465E-2</v>
      </c>
      <c r="L7336">
        <v>7312</v>
      </c>
      <c r="M7336">
        <v>1.3894970094467139E-2</v>
      </c>
      <c r="N7336">
        <v>-1.3894970094467139E-2</v>
      </c>
    </row>
    <row r="7337" spans="1:14" x14ac:dyDescent="0.45">
      <c r="A7337">
        <v>7313</v>
      </c>
      <c r="B7337">
        <v>1.8947291589462907E-2</v>
      </c>
      <c r="C7337">
        <v>-1.8947291589462907E-2</v>
      </c>
      <c r="L7337">
        <v>7313</v>
      </c>
      <c r="M7337">
        <v>9.3552422976071505E-3</v>
      </c>
      <c r="N7337">
        <v>-9.3552422976071505E-3</v>
      </c>
    </row>
    <row r="7338" spans="1:14" x14ac:dyDescent="0.45">
      <c r="A7338">
        <v>7314</v>
      </c>
      <c r="B7338">
        <v>1.5493286128613596E-2</v>
      </c>
      <c r="C7338">
        <v>-1.5493286128613596E-2</v>
      </c>
      <c r="L7338">
        <v>7314</v>
      </c>
      <c r="M7338">
        <v>1.1656778715550122E-2</v>
      </c>
      <c r="N7338">
        <v>-1.1656778715550122E-2</v>
      </c>
    </row>
    <row r="7339" spans="1:14" x14ac:dyDescent="0.45">
      <c r="A7339">
        <v>7315</v>
      </c>
      <c r="B7339">
        <v>3.9537678844124794E-3</v>
      </c>
      <c r="C7339">
        <v>-3.9537678844124794E-3</v>
      </c>
      <c r="L7339">
        <v>7315</v>
      </c>
      <c r="M7339">
        <v>2.0694004283252798E-2</v>
      </c>
      <c r="N7339">
        <v>-2.0694004283252798E-2</v>
      </c>
    </row>
    <row r="7340" spans="1:14" x14ac:dyDescent="0.45">
      <c r="A7340">
        <v>7316</v>
      </c>
      <c r="B7340">
        <v>7.3816066372250555E-3</v>
      </c>
      <c r="C7340">
        <v>-7.3816066372250555E-3</v>
      </c>
      <c r="L7340">
        <v>7316</v>
      </c>
      <c r="M7340">
        <v>1.7315602201868622E-2</v>
      </c>
      <c r="N7340">
        <v>-1.7315602201868622E-2</v>
      </c>
    </row>
    <row r="7341" spans="1:14" x14ac:dyDescent="0.45">
      <c r="A7341">
        <v>7317</v>
      </c>
      <c r="B7341">
        <v>3.5351005558246834E-3</v>
      </c>
      <c r="C7341">
        <v>-3.5351005558246834E-3</v>
      </c>
      <c r="L7341">
        <v>7317</v>
      </c>
      <c r="M7341">
        <v>2.016612895803652E-2</v>
      </c>
      <c r="N7341">
        <v>-2.016612895803652E-2</v>
      </c>
    </row>
    <row r="7342" spans="1:14" x14ac:dyDescent="0.45">
      <c r="A7342">
        <v>7318</v>
      </c>
      <c r="B7342">
        <v>1.0940278930221318E-2</v>
      </c>
      <c r="C7342">
        <v>-1.0940278930221318E-2</v>
      </c>
      <c r="L7342">
        <v>7318</v>
      </c>
      <c r="M7342">
        <v>1.3979430146501744E-2</v>
      </c>
      <c r="N7342">
        <v>-1.3979430146501744E-2</v>
      </c>
    </row>
    <row r="7343" spans="1:14" x14ac:dyDescent="0.45">
      <c r="A7343">
        <v>7319</v>
      </c>
      <c r="B7343">
        <v>1.7874456559956682E-2</v>
      </c>
      <c r="C7343">
        <v>-1.7874456559956682E-2</v>
      </c>
      <c r="L7343">
        <v>7319</v>
      </c>
      <c r="M7343">
        <v>8.362836686200548E-3</v>
      </c>
      <c r="N7343">
        <v>-8.362836686200548E-3</v>
      </c>
    </row>
    <row r="7344" spans="1:14" x14ac:dyDescent="0.45">
      <c r="A7344">
        <v>7320</v>
      </c>
      <c r="B7344">
        <v>2.3575986941715091E-3</v>
      </c>
      <c r="C7344">
        <v>-2.3575986941715091E-3</v>
      </c>
      <c r="L7344">
        <v>7320</v>
      </c>
      <c r="M7344">
        <v>1.9448218515742383E-2</v>
      </c>
      <c r="N7344">
        <v>-1.9448218515742383E-2</v>
      </c>
    </row>
    <row r="7345" spans="1:14" x14ac:dyDescent="0.45">
      <c r="A7345">
        <v>7321</v>
      </c>
      <c r="B7345">
        <v>2.080512786007125E-2</v>
      </c>
      <c r="C7345">
        <v>-2.080512786007125E-2</v>
      </c>
      <c r="L7345">
        <v>7321</v>
      </c>
      <c r="M7345">
        <v>4.1398340844703251E-3</v>
      </c>
      <c r="N7345">
        <v>-4.1398340844703251E-3</v>
      </c>
    </row>
    <row r="7346" spans="1:14" x14ac:dyDescent="0.45">
      <c r="A7346">
        <v>7322</v>
      </c>
      <c r="B7346">
        <v>1.4054117186593048E-2</v>
      </c>
      <c r="C7346">
        <v>-1.4054117186593048E-2</v>
      </c>
      <c r="L7346">
        <v>7322</v>
      </c>
      <c r="M7346">
        <v>9.1863221935379411E-3</v>
      </c>
      <c r="N7346">
        <v>-9.1863221935379411E-3</v>
      </c>
    </row>
    <row r="7347" spans="1:14" x14ac:dyDescent="0.45">
      <c r="A7347">
        <v>7323</v>
      </c>
      <c r="B7347">
        <v>8.2451080024373846E-3</v>
      </c>
      <c r="C7347">
        <v>-8.2451080024373846E-3</v>
      </c>
      <c r="L7347">
        <v>7323</v>
      </c>
      <c r="M7347">
        <v>1.3134829626155701E-2</v>
      </c>
      <c r="N7347">
        <v>-1.3134829626155701E-2</v>
      </c>
    </row>
    <row r="7348" spans="1:14" x14ac:dyDescent="0.45">
      <c r="A7348">
        <v>7324</v>
      </c>
      <c r="B7348">
        <v>1.3870950230335887E-2</v>
      </c>
      <c r="C7348">
        <v>-1.3870950230335887E-2</v>
      </c>
      <c r="L7348">
        <v>7324</v>
      </c>
      <c r="M7348">
        <v>6.2724503983440875E-3</v>
      </c>
      <c r="N7348">
        <v>-6.2724503983440875E-3</v>
      </c>
    </row>
    <row r="7349" spans="1:14" x14ac:dyDescent="0.45">
      <c r="A7349">
        <v>7325</v>
      </c>
      <c r="B7349">
        <v>1.9993959910932398E-2</v>
      </c>
      <c r="C7349">
        <v>-1.9993959910932398E-2</v>
      </c>
      <c r="L7349">
        <v>7325</v>
      </c>
      <c r="M7349">
        <v>9.5146712016400646E-4</v>
      </c>
      <c r="N7349">
        <v>-9.5146712016400646E-4</v>
      </c>
    </row>
    <row r="7350" spans="1:14" x14ac:dyDescent="0.45">
      <c r="A7350">
        <v>7326</v>
      </c>
      <c r="B7350">
        <v>9.8412771926783549E-3</v>
      </c>
      <c r="C7350">
        <v>-9.8412771926783549E-3</v>
      </c>
      <c r="L7350">
        <v>7326</v>
      </c>
      <c r="M7350">
        <v>8.932942037434128E-3</v>
      </c>
      <c r="N7350">
        <v>-8.932942037434128E-3</v>
      </c>
    </row>
    <row r="7351" spans="1:14" x14ac:dyDescent="0.45">
      <c r="A7351">
        <v>7327</v>
      </c>
      <c r="B7351">
        <v>1.26149482445725E-2</v>
      </c>
      <c r="C7351">
        <v>-1.26149482445725E-2</v>
      </c>
      <c r="L7351">
        <v>7327</v>
      </c>
      <c r="M7351">
        <v>6.1668753333008319E-3</v>
      </c>
      <c r="N7351">
        <v>-6.1668753333008319E-3</v>
      </c>
    </row>
    <row r="7352" spans="1:14" x14ac:dyDescent="0.45">
      <c r="A7352">
        <v>7328</v>
      </c>
      <c r="B7352">
        <v>1.6880121654560667E-2</v>
      </c>
      <c r="C7352">
        <v>-1.6880121654560667E-2</v>
      </c>
      <c r="L7352">
        <v>7328</v>
      </c>
      <c r="M7352">
        <v>2.3450579787349804E-3</v>
      </c>
      <c r="N7352">
        <v>-2.3450579787349804E-3</v>
      </c>
    </row>
    <row r="7353" spans="1:14" x14ac:dyDescent="0.45">
      <c r="A7353">
        <v>7329</v>
      </c>
      <c r="B7353">
        <v>1.196078054365407E-2</v>
      </c>
      <c r="C7353">
        <v>-1.196078054365407E-2</v>
      </c>
      <c r="L7353">
        <v>7329</v>
      </c>
      <c r="M7353">
        <v>5.6390000080845538E-3</v>
      </c>
      <c r="N7353">
        <v>-5.6390000080845538E-3</v>
      </c>
    </row>
    <row r="7354" spans="1:14" x14ac:dyDescent="0.45">
      <c r="A7354">
        <v>7330</v>
      </c>
      <c r="B7354">
        <v>1.0443111477523311E-2</v>
      </c>
      <c r="C7354">
        <v>-1.0443111477523311E-2</v>
      </c>
      <c r="L7354">
        <v>7330</v>
      </c>
      <c r="M7354">
        <v>5.9346101902056697E-3</v>
      </c>
      <c r="N7354">
        <v>-5.9346101902056697E-3</v>
      </c>
    </row>
    <row r="7355" spans="1:14" x14ac:dyDescent="0.45">
      <c r="A7355">
        <v>7331</v>
      </c>
      <c r="B7355">
        <v>8.8469422872823403E-3</v>
      </c>
      <c r="C7355">
        <v>-8.8469422872823403E-3</v>
      </c>
      <c r="L7355">
        <v>7331</v>
      </c>
      <c r="M7355">
        <v>7.0959359056814806E-3</v>
      </c>
      <c r="N7355">
        <v>-7.0959359056814806E-3</v>
      </c>
    </row>
    <row r="7356" spans="1:14" x14ac:dyDescent="0.45">
      <c r="A7356">
        <v>7332</v>
      </c>
      <c r="B7356">
        <v>-1.9860748399268702E-3</v>
      </c>
      <c r="C7356">
        <v>1.9860748399268702E-3</v>
      </c>
      <c r="L7356">
        <v>7332</v>
      </c>
      <c r="M7356">
        <v>1.5837551291263043E-2</v>
      </c>
      <c r="N7356">
        <v>-1.5837551291263043E-2</v>
      </c>
    </row>
    <row r="7357" spans="1:14" x14ac:dyDescent="0.45">
      <c r="A7357">
        <v>7333</v>
      </c>
      <c r="B7357">
        <v>-1.5935742193758113E-3</v>
      </c>
      <c r="C7357">
        <v>1.5935742193758113E-3</v>
      </c>
      <c r="L7357">
        <v>7333</v>
      </c>
      <c r="M7357">
        <v>1.406389019853635E-2</v>
      </c>
      <c r="N7357">
        <v>-1.406389019853635E-2</v>
      </c>
    </row>
    <row r="7358" spans="1:14" x14ac:dyDescent="0.45">
      <c r="A7358">
        <v>7334</v>
      </c>
      <c r="B7358">
        <v>-2.4047421685146654E-3</v>
      </c>
      <c r="C7358">
        <v>2.4047421685146654E-3</v>
      </c>
      <c r="L7358">
        <v>7334</v>
      </c>
      <c r="M7358">
        <v>1.4633995549769928E-2</v>
      </c>
      <c r="N7358">
        <v>-1.4633995549769928E-2</v>
      </c>
    </row>
    <row r="7359" spans="1:14" x14ac:dyDescent="0.45">
      <c r="A7359">
        <v>7335</v>
      </c>
      <c r="B7359">
        <v>4.581768877294173E-3</v>
      </c>
      <c r="C7359">
        <v>-4.581768877294173E-3</v>
      </c>
      <c r="L7359">
        <v>7335</v>
      </c>
      <c r="M7359">
        <v>8.5317567902697573E-3</v>
      </c>
      <c r="N7359">
        <v>-8.5317567902697573E-3</v>
      </c>
    </row>
    <row r="7360" spans="1:14" x14ac:dyDescent="0.45">
      <c r="A7360">
        <v>7336</v>
      </c>
      <c r="B7360">
        <v>5.0527696219554424E-3</v>
      </c>
      <c r="C7360">
        <v>-5.0527696219554424E-3</v>
      </c>
      <c r="L7360">
        <v>7336</v>
      </c>
      <c r="M7360">
        <v>7.5182361658545031E-3</v>
      </c>
      <c r="N7360">
        <v>-7.5182361658545031E-3</v>
      </c>
    </row>
    <row r="7361" spans="1:14" x14ac:dyDescent="0.45">
      <c r="A7361">
        <v>7337</v>
      </c>
      <c r="B7361">
        <v>1.0861778806111107E-2</v>
      </c>
      <c r="C7361">
        <v>-1.0861778806111107E-2</v>
      </c>
      <c r="L7361">
        <v>7337</v>
      </c>
      <c r="M7361">
        <v>2.5139780828041889E-3</v>
      </c>
      <c r="N7361">
        <v>-2.5139780828041889E-3</v>
      </c>
    </row>
    <row r="7362" spans="1:14" x14ac:dyDescent="0.45">
      <c r="A7362">
        <v>7338</v>
      </c>
      <c r="B7362">
        <v>1.4839118427695166E-2</v>
      </c>
      <c r="C7362">
        <v>-1.4839118427695166E-2</v>
      </c>
      <c r="L7362">
        <v>7338</v>
      </c>
      <c r="M7362">
        <v>-1.4767593758308719E-3</v>
      </c>
      <c r="N7362">
        <v>1.4767593758308719E-3</v>
      </c>
    </row>
    <row r="7363" spans="1:14" x14ac:dyDescent="0.45">
      <c r="A7363">
        <v>7339</v>
      </c>
      <c r="B7363">
        <v>-2.3290540146547571E-4</v>
      </c>
      <c r="C7363">
        <v>2.3290540146547571E-4</v>
      </c>
      <c r="L7363">
        <v>7339</v>
      </c>
      <c r="M7363">
        <v>1.0389877935031055E-2</v>
      </c>
      <c r="N7363">
        <v>-1.0389877935031055E-2</v>
      </c>
    </row>
    <row r="7364" spans="1:14" x14ac:dyDescent="0.45">
      <c r="A7364">
        <v>7340</v>
      </c>
      <c r="B7364">
        <v>5.7592707389473481E-3</v>
      </c>
      <c r="C7364">
        <v>-5.7592707389473481E-3</v>
      </c>
      <c r="L7364">
        <v>7340</v>
      </c>
      <c r="M7364">
        <v>4.3932142405741382E-3</v>
      </c>
      <c r="N7364">
        <v>-4.3932142405741382E-3</v>
      </c>
    </row>
    <row r="7365" spans="1:14" x14ac:dyDescent="0.45">
      <c r="A7365">
        <v>7341</v>
      </c>
      <c r="B7365">
        <v>1.4917618551805376E-2</v>
      </c>
      <c r="C7365">
        <v>-1.4917618551805376E-2</v>
      </c>
      <c r="L7365">
        <v>7341</v>
      </c>
      <c r="M7365">
        <v>-3.0392703384710543E-3</v>
      </c>
      <c r="N7365">
        <v>3.0392703384710543E-3</v>
      </c>
    </row>
    <row r="7366" spans="1:14" x14ac:dyDescent="0.45">
      <c r="A7366">
        <v>7342</v>
      </c>
      <c r="B7366">
        <v>-3.7130775703515268E-3</v>
      </c>
      <c r="C7366">
        <v>3.7130775703515268E-3</v>
      </c>
      <c r="L7366">
        <v>7342</v>
      </c>
      <c r="M7366">
        <v>1.1973503910679889E-2</v>
      </c>
      <c r="N7366">
        <v>-1.1973503910679889E-2</v>
      </c>
    </row>
    <row r="7367" spans="1:14" x14ac:dyDescent="0.45">
      <c r="A7367">
        <v>7343</v>
      </c>
      <c r="B7367">
        <v>1.9156625253756804E-2</v>
      </c>
      <c r="C7367">
        <v>-1.9156625253756804E-2</v>
      </c>
      <c r="L7367">
        <v>7343</v>
      </c>
      <c r="M7367">
        <v>-6.6921675889676973E-3</v>
      </c>
      <c r="N7367">
        <v>6.6921675889676973E-3</v>
      </c>
    </row>
    <row r="7368" spans="1:14" x14ac:dyDescent="0.45">
      <c r="A7368">
        <v>7344</v>
      </c>
      <c r="B7368">
        <v>5.1836031621391287E-3</v>
      </c>
      <c r="C7368">
        <v>-5.1836031621391287E-3</v>
      </c>
      <c r="L7368">
        <v>7344</v>
      </c>
      <c r="M7368">
        <v>3.7175338242973026E-3</v>
      </c>
      <c r="N7368">
        <v>-3.7175338242973026E-3</v>
      </c>
    </row>
    <row r="7369" spans="1:14" x14ac:dyDescent="0.45">
      <c r="A7369">
        <v>7345</v>
      </c>
      <c r="B7369">
        <v>-7.7950840240825353E-3</v>
      </c>
      <c r="C7369">
        <v>7.7950840240825353E-3</v>
      </c>
      <c r="L7369">
        <v>7345</v>
      </c>
      <c r="M7369">
        <v>1.3683819964380629E-2</v>
      </c>
      <c r="N7369">
        <v>-1.3683819964380629E-2</v>
      </c>
    </row>
    <row r="7370" spans="1:14" x14ac:dyDescent="0.45">
      <c r="A7370">
        <v>7346</v>
      </c>
      <c r="B7370">
        <v>1.1175779302551953E-2</v>
      </c>
      <c r="C7370">
        <v>-1.1175779302551953E-2</v>
      </c>
      <c r="L7370">
        <v>7346</v>
      </c>
      <c r="M7370">
        <v>-2.0257497140558E-3</v>
      </c>
      <c r="N7370">
        <v>2.0257497140558E-3</v>
      </c>
    </row>
    <row r="7371" spans="1:14" x14ac:dyDescent="0.45">
      <c r="A7371">
        <v>7347</v>
      </c>
      <c r="B7371">
        <v>-7.664250483898849E-3</v>
      </c>
      <c r="C7371">
        <v>7.664250483898849E-3</v>
      </c>
      <c r="L7371">
        <v>7347</v>
      </c>
      <c r="M7371">
        <v>1.21846540407664E-2</v>
      </c>
      <c r="N7371">
        <v>-1.21846540407664E-2</v>
      </c>
    </row>
    <row r="7372" spans="1:14" x14ac:dyDescent="0.45">
      <c r="A7372">
        <v>7348</v>
      </c>
      <c r="B7372">
        <v>2.1220983218408736E-3</v>
      </c>
      <c r="C7372">
        <v>-2.1220983218408736E-3</v>
      </c>
      <c r="L7372">
        <v>7348</v>
      </c>
      <c r="M7372">
        <v>4.0342590194270694E-3</v>
      </c>
      <c r="N7372">
        <v>-4.0342590194270694E-3</v>
      </c>
    </row>
    <row r="7373" spans="1:14" x14ac:dyDescent="0.45">
      <c r="A7373">
        <v>7349</v>
      </c>
      <c r="B7373">
        <v>1.1463613090956063E-2</v>
      </c>
      <c r="C7373">
        <v>-1.1463613090956063E-2</v>
      </c>
      <c r="L7373">
        <v>7349</v>
      </c>
      <c r="M7373">
        <v>-4.3906311710247255E-3</v>
      </c>
      <c r="N7373">
        <v>4.3906311710247255E-3</v>
      </c>
    </row>
    <row r="7374" spans="1:14" x14ac:dyDescent="0.45">
      <c r="A7374">
        <v>7350</v>
      </c>
      <c r="B7374">
        <v>9.8151104846416169E-3</v>
      </c>
      <c r="C7374">
        <v>-9.8151104846416169E-3</v>
      </c>
      <c r="L7374">
        <v>7350</v>
      </c>
      <c r="M7374">
        <v>-3.5460306506786823E-3</v>
      </c>
      <c r="N7374">
        <v>3.5460306506786823E-3</v>
      </c>
    </row>
    <row r="7375" spans="1:14" x14ac:dyDescent="0.45">
      <c r="A7375">
        <v>7351</v>
      </c>
      <c r="B7375">
        <v>-2.0384082560003444E-3</v>
      </c>
      <c r="C7375">
        <v>2.0384082560003444E-3</v>
      </c>
      <c r="L7375">
        <v>7351</v>
      </c>
      <c r="M7375">
        <v>5.9557252032143206E-3</v>
      </c>
      <c r="N7375">
        <v>-5.9557252032143206E-3</v>
      </c>
    </row>
    <row r="7376" spans="1:14" x14ac:dyDescent="0.45">
      <c r="A7376">
        <v>7352</v>
      </c>
      <c r="B7376">
        <v>-9.8884206670215111E-3</v>
      </c>
      <c r="C7376">
        <v>9.8884206670215111E-3</v>
      </c>
      <c r="L7376">
        <v>7352</v>
      </c>
      <c r="M7376">
        <v>1.180458380661068E-2</v>
      </c>
      <c r="N7376">
        <v>-1.180458380661068E-2</v>
      </c>
    </row>
    <row r="7377" spans="1:14" x14ac:dyDescent="0.45">
      <c r="A7377">
        <v>7353</v>
      </c>
      <c r="B7377">
        <v>-9.966920791131725E-3</v>
      </c>
      <c r="C7377">
        <v>9.966920791131725E-3</v>
      </c>
      <c r="L7377">
        <v>7353</v>
      </c>
      <c r="M7377">
        <v>1.1699008741567424E-2</v>
      </c>
      <c r="N7377">
        <v>-1.1699008741567424E-2</v>
      </c>
    </row>
    <row r="7378" spans="1:14" x14ac:dyDescent="0.45">
      <c r="A7378">
        <v>7354</v>
      </c>
      <c r="B7378">
        <v>7.4339400532985305E-3</v>
      </c>
      <c r="C7378">
        <v>-7.4339400532985305E-3</v>
      </c>
      <c r="L7378">
        <v>7354</v>
      </c>
      <c r="M7378">
        <v>-3.8838708588170975E-3</v>
      </c>
      <c r="N7378">
        <v>3.8838708588170975E-3</v>
      </c>
    </row>
    <row r="7379" spans="1:14" x14ac:dyDescent="0.45">
      <c r="A7379">
        <v>7355</v>
      </c>
      <c r="B7379">
        <v>8.3992962804075016E-4</v>
      </c>
      <c r="C7379">
        <v>-8.3992962804075016E-4</v>
      </c>
      <c r="L7379">
        <v>7355</v>
      </c>
      <c r="M7379">
        <v>-8.0107895955403626E-4</v>
      </c>
      <c r="N7379">
        <v>8.0107895955403626E-4</v>
      </c>
    </row>
    <row r="7380" spans="1:14" x14ac:dyDescent="0.45">
      <c r="A7380">
        <v>7356</v>
      </c>
      <c r="B7380">
        <v>6.413438439865778E-3</v>
      </c>
      <c r="C7380">
        <v>-6.413438439865778E-3</v>
      </c>
      <c r="L7380">
        <v>7356</v>
      </c>
      <c r="M7380">
        <v>-5.9109121076476043E-3</v>
      </c>
      <c r="N7380">
        <v>5.9109121076476043E-3</v>
      </c>
    </row>
    <row r="7381" spans="1:14" x14ac:dyDescent="0.45">
      <c r="A7381">
        <v>7357</v>
      </c>
      <c r="B7381">
        <v>9.0301092435395008E-3</v>
      </c>
      <c r="C7381">
        <v>-9.0301092435395008E-3</v>
      </c>
      <c r="L7381">
        <v>7357</v>
      </c>
      <c r="M7381">
        <v>-8.0646434345300194E-3</v>
      </c>
      <c r="N7381">
        <v>8.0646434345300194E-3</v>
      </c>
    </row>
    <row r="7382" spans="1:14" x14ac:dyDescent="0.45">
      <c r="A7382">
        <v>7358</v>
      </c>
      <c r="B7382">
        <v>3.3781003076042608E-3</v>
      </c>
      <c r="C7382">
        <v>-3.3781003076042608E-3</v>
      </c>
      <c r="L7382">
        <v>7358</v>
      </c>
      <c r="M7382">
        <v>-3.9894459238603549E-3</v>
      </c>
      <c r="N7382">
        <v>3.9894459238603549E-3</v>
      </c>
    </row>
    <row r="7383" spans="1:14" x14ac:dyDescent="0.45">
      <c r="A7383">
        <v>7359</v>
      </c>
      <c r="B7383">
        <v>1.5987641611061301E-3</v>
      </c>
      <c r="C7383">
        <v>-1.5987641611061301E-3</v>
      </c>
      <c r="L7383">
        <v>7359</v>
      </c>
      <c r="M7383">
        <v>-2.7436601563499375E-3</v>
      </c>
      <c r="N7383">
        <v>2.7436601563499375E-3</v>
      </c>
    </row>
    <row r="7384" spans="1:14" x14ac:dyDescent="0.45">
      <c r="A7384">
        <v>7360</v>
      </c>
      <c r="B7384">
        <v>3.4566004317144721E-3</v>
      </c>
      <c r="C7384">
        <v>-3.4566004317144721E-3</v>
      </c>
      <c r="L7384">
        <v>7360</v>
      </c>
      <c r="M7384">
        <v>-4.7918164181890979E-3</v>
      </c>
      <c r="N7384">
        <v>4.7918164181890979E-3</v>
      </c>
    </row>
    <row r="7385" spans="1:14" x14ac:dyDescent="0.45">
      <c r="A7385">
        <v>7361</v>
      </c>
      <c r="B7385">
        <v>-4.131744898939322E-3</v>
      </c>
      <c r="C7385">
        <v>4.131744898939322E-3</v>
      </c>
      <c r="L7385">
        <v>7361</v>
      </c>
      <c r="M7385">
        <v>-7.1661890751943246E-4</v>
      </c>
      <c r="N7385">
        <v>7.1661890751943246E-4</v>
      </c>
    </row>
    <row r="7386" spans="1:14" x14ac:dyDescent="0.45">
      <c r="A7386">
        <v>7362</v>
      </c>
      <c r="B7386">
        <v>-4.628912351637331E-3</v>
      </c>
      <c r="C7386">
        <v>4.628912351637331E-3</v>
      </c>
      <c r="L7386">
        <v>7362</v>
      </c>
      <c r="M7386">
        <v>-7.1661890751943246E-4</v>
      </c>
      <c r="N7386">
        <v>7.1661890751943246E-4</v>
      </c>
    </row>
    <row r="7387" spans="1:14" x14ac:dyDescent="0.45">
      <c r="A7387">
        <v>7363</v>
      </c>
      <c r="B7387">
        <v>-3.5299106140943681E-3</v>
      </c>
      <c r="C7387">
        <v>3.5299106140943681E-3</v>
      </c>
      <c r="L7387">
        <v>7363</v>
      </c>
      <c r="M7387">
        <v>-3.440455585635425E-3</v>
      </c>
      <c r="N7387">
        <v>3.440455585635425E-3</v>
      </c>
    </row>
    <row r="7388" spans="1:14" x14ac:dyDescent="0.45">
      <c r="A7388">
        <v>7364</v>
      </c>
      <c r="B7388">
        <v>-8.9987525937724484E-3</v>
      </c>
      <c r="C7388">
        <v>8.9987525937724484E-3</v>
      </c>
      <c r="L7388">
        <v>7364</v>
      </c>
      <c r="M7388">
        <v>-1.8874358230315351E-4</v>
      </c>
      <c r="N7388">
        <v>1.8874358230315351E-4</v>
      </c>
    </row>
    <row r="7389" spans="1:14" x14ac:dyDescent="0.45">
      <c r="A7389">
        <v>7365</v>
      </c>
      <c r="B7389">
        <v>-1.7476765997675309E-2</v>
      </c>
      <c r="C7389">
        <v>1.7476765997675309E-2</v>
      </c>
      <c r="L7389">
        <v>7365</v>
      </c>
      <c r="M7389">
        <v>5.8079201121537631E-3</v>
      </c>
      <c r="N7389">
        <v>-5.8079201121537631E-3</v>
      </c>
    </row>
    <row r="7390" spans="1:14" x14ac:dyDescent="0.45">
      <c r="A7390">
        <v>7366</v>
      </c>
      <c r="B7390">
        <v>-1.4703094945781163E-2</v>
      </c>
      <c r="C7390">
        <v>1.4703094945781163E-2</v>
      </c>
      <c r="L7390">
        <v>7366</v>
      </c>
      <c r="M7390">
        <v>1.5849175104235402E-3</v>
      </c>
      <c r="N7390">
        <v>-1.5849175104235402E-3</v>
      </c>
    </row>
    <row r="7391" spans="1:14" x14ac:dyDescent="0.45">
      <c r="A7391">
        <v>7367</v>
      </c>
      <c r="B7391">
        <v>2.4884322343551946E-3</v>
      </c>
      <c r="C7391">
        <v>-2.4884322343551946E-3</v>
      </c>
      <c r="L7391">
        <v>7367</v>
      </c>
      <c r="M7391">
        <v>-1.3448971751736052E-2</v>
      </c>
      <c r="N7391">
        <v>1.3448971751736052E-2</v>
      </c>
    </row>
    <row r="7392" spans="1:14" x14ac:dyDescent="0.45">
      <c r="A7392">
        <v>7368</v>
      </c>
      <c r="B7392">
        <v>-9.7837538348745628E-3</v>
      </c>
      <c r="C7392">
        <v>9.7837538348745628E-3</v>
      </c>
      <c r="L7392">
        <v>7368</v>
      </c>
      <c r="M7392">
        <v>-3.9894459238603549E-3</v>
      </c>
      <c r="N7392">
        <v>3.9894459238603549E-3</v>
      </c>
    </row>
    <row r="7393" spans="1:14" x14ac:dyDescent="0.45">
      <c r="A7393">
        <v>7369</v>
      </c>
      <c r="B7393">
        <v>6.3059596374685171E-4</v>
      </c>
      <c r="C7393">
        <v>-6.3059596374685171E-4</v>
      </c>
      <c r="L7393">
        <v>7369</v>
      </c>
      <c r="M7393">
        <v>-1.2456566140329448E-2</v>
      </c>
      <c r="N7393">
        <v>1.2456566140329448E-2</v>
      </c>
    </row>
    <row r="7394" spans="1:14" x14ac:dyDescent="0.45">
      <c r="A7394">
        <v>7370</v>
      </c>
      <c r="B7394">
        <v>-1.0856588864380788E-2</v>
      </c>
      <c r="C7394">
        <v>1.0856588864380788E-2</v>
      </c>
      <c r="L7394">
        <v>7370</v>
      </c>
      <c r="M7394">
        <v>-4.7284713791631442E-3</v>
      </c>
      <c r="N7394">
        <v>4.7284713791631442E-3</v>
      </c>
    </row>
    <row r="7395" spans="1:14" x14ac:dyDescent="0.45">
      <c r="A7395">
        <v>7371</v>
      </c>
      <c r="B7395">
        <v>-6.9315826588702053E-3</v>
      </c>
      <c r="C7395">
        <v>6.9315826588702053E-3</v>
      </c>
      <c r="L7395">
        <v>7371</v>
      </c>
      <c r="M7395">
        <v>-8.7614388638155051E-3</v>
      </c>
      <c r="N7395">
        <v>8.7614388638155051E-3</v>
      </c>
    </row>
    <row r="7396" spans="1:14" x14ac:dyDescent="0.45">
      <c r="A7396">
        <v>7372</v>
      </c>
      <c r="B7396">
        <v>-1.9337414238533961E-3</v>
      </c>
      <c r="C7396">
        <v>1.9337414238533961E-3</v>
      </c>
      <c r="L7396">
        <v>7372</v>
      </c>
      <c r="M7396">
        <v>-1.412465216801289E-2</v>
      </c>
      <c r="N7396">
        <v>1.412465216801289E-2</v>
      </c>
    </row>
    <row r="7397" spans="1:14" x14ac:dyDescent="0.45">
      <c r="A7397">
        <v>7373</v>
      </c>
      <c r="B7397">
        <v>-1.9020601771842803E-2</v>
      </c>
      <c r="C7397">
        <v>1.9020601771842803E-2</v>
      </c>
      <c r="L7397">
        <v>7373</v>
      </c>
      <c r="M7397">
        <v>-6.1104384247617511E-4</v>
      </c>
      <c r="N7397">
        <v>6.1104384247617511E-4</v>
      </c>
    </row>
    <row r="7398" spans="1:14" x14ac:dyDescent="0.45">
      <c r="A7398">
        <v>7374</v>
      </c>
      <c r="B7398">
        <v>-1.0385588119719522E-2</v>
      </c>
      <c r="C7398">
        <v>1.0385588119719522E-2</v>
      </c>
      <c r="L7398">
        <v>7374</v>
      </c>
      <c r="M7398">
        <v>-7.8957233304608118E-3</v>
      </c>
      <c r="N7398">
        <v>7.8957233304608118E-3</v>
      </c>
    </row>
    <row r="7399" spans="1:14" x14ac:dyDescent="0.45">
      <c r="A7399">
        <v>7375</v>
      </c>
      <c r="B7399">
        <v>-1.1772423645666592E-2</v>
      </c>
      <c r="C7399">
        <v>1.1772423645666592E-2</v>
      </c>
      <c r="L7399">
        <v>7375</v>
      </c>
      <c r="M7399">
        <v>-1.2329876062277544E-2</v>
      </c>
      <c r="N7399">
        <v>1.2329876062277544E-2</v>
      </c>
    </row>
    <row r="7400" spans="1:14" x14ac:dyDescent="0.45">
      <c r="A7400">
        <v>7376</v>
      </c>
      <c r="B7400">
        <v>-2.0695271086193984E-2</v>
      </c>
      <c r="C7400">
        <v>2.0695271086193984E-2</v>
      </c>
      <c r="L7400">
        <v>7376</v>
      </c>
      <c r="M7400">
        <v>-8.6136337727549458E-3</v>
      </c>
      <c r="N7400">
        <v>8.6136337727549458E-3</v>
      </c>
    </row>
    <row r="7401" spans="1:14" x14ac:dyDescent="0.45">
      <c r="A7401">
        <v>7377</v>
      </c>
      <c r="B7401">
        <v>-2.8754617161509052E-2</v>
      </c>
      <c r="C7401">
        <v>2.8754617161509052E-2</v>
      </c>
      <c r="L7401">
        <v>7377</v>
      </c>
      <c r="M7401">
        <v>-4.6017813011112367E-3</v>
      </c>
      <c r="N7401">
        <v>4.6017813011112367E-3</v>
      </c>
    </row>
    <row r="7402" spans="1:14" x14ac:dyDescent="0.45">
      <c r="A7402">
        <v>7378</v>
      </c>
      <c r="B7402">
        <v>-1.6770264880683401E-2</v>
      </c>
      <c r="C7402">
        <v>1.6770264880683401E-2</v>
      </c>
      <c r="L7402">
        <v>7378</v>
      </c>
      <c r="M7402">
        <v>-1.6869603859137532E-2</v>
      </c>
      <c r="N7402">
        <v>1.6869603859137532E-2</v>
      </c>
    </row>
    <row r="7403" spans="1:14" x14ac:dyDescent="0.45">
      <c r="A7403">
        <v>7379</v>
      </c>
      <c r="B7403">
        <v>-1.3708760040385145E-2</v>
      </c>
      <c r="C7403">
        <v>1.3708760040385145E-2</v>
      </c>
      <c r="L7403">
        <v>7379</v>
      </c>
      <c r="M7403">
        <v>-2.1029261421841802E-2</v>
      </c>
      <c r="N7403">
        <v>2.1029261421841802E-2</v>
      </c>
    </row>
    <row r="7404" spans="1:14" x14ac:dyDescent="0.45">
      <c r="A7404">
        <v>7380</v>
      </c>
      <c r="B7404">
        <v>-2.7367781635561979E-2</v>
      </c>
      <c r="C7404">
        <v>2.7367781635561979E-2</v>
      </c>
      <c r="L7404">
        <v>7380</v>
      </c>
      <c r="M7404">
        <v>-1.1210780372819033E-2</v>
      </c>
      <c r="N7404">
        <v>1.1210780372819033E-2</v>
      </c>
    </row>
    <row r="7405" spans="1:14" x14ac:dyDescent="0.45">
      <c r="A7405">
        <v>7381</v>
      </c>
      <c r="B7405">
        <v>-1.7843099910189626E-2</v>
      </c>
      <c r="C7405">
        <v>1.7843099910189626E-2</v>
      </c>
      <c r="L7405">
        <v>7381</v>
      </c>
      <c r="M7405">
        <v>-2.1599366773075383E-2</v>
      </c>
      <c r="N7405">
        <v>2.1599366773075383E-2</v>
      </c>
    </row>
    <row r="7406" spans="1:14" x14ac:dyDescent="0.45">
      <c r="A7406">
        <v>7382</v>
      </c>
      <c r="B7406">
        <v>-2.2657774188949278E-2</v>
      </c>
      <c r="C7406">
        <v>2.2657774188949278E-2</v>
      </c>
      <c r="L7406">
        <v>7382</v>
      </c>
      <c r="M7406">
        <v>-1.8748840016907482E-2</v>
      </c>
      <c r="N7406">
        <v>1.8748840016907482E-2</v>
      </c>
    </row>
    <row r="7407" spans="1:14" x14ac:dyDescent="0.45">
      <c r="A7407">
        <v>7383</v>
      </c>
      <c r="B7407">
        <v>-2.490811108010868E-2</v>
      </c>
      <c r="C7407">
        <v>2.490811108010868E-2</v>
      </c>
      <c r="L7407">
        <v>7383</v>
      </c>
      <c r="M7407">
        <v>-2.2042782046257058E-2</v>
      </c>
      <c r="N7407">
        <v>2.2042782046257058E-2</v>
      </c>
    </row>
    <row r="7408" spans="1:14" x14ac:dyDescent="0.45">
      <c r="A7408">
        <v>7384</v>
      </c>
      <c r="B7408">
        <v>-2.2683940896986013E-2</v>
      </c>
      <c r="C7408">
        <v>2.2683940896986013E-2</v>
      </c>
      <c r="L7408">
        <v>7384</v>
      </c>
      <c r="M7408">
        <v>-2.5315609062597975E-2</v>
      </c>
      <c r="N7408">
        <v>2.5315609062597975E-2</v>
      </c>
    </row>
    <row r="7409" spans="1:14" x14ac:dyDescent="0.45">
      <c r="A7409">
        <v>7385</v>
      </c>
      <c r="B7409">
        <v>4.2968329567187678E-2</v>
      </c>
      <c r="C7409">
        <v>0.95703167043281234</v>
      </c>
      <c r="L7409">
        <v>7385</v>
      </c>
      <c r="M7409">
        <v>2.8126488862297992E-2</v>
      </c>
      <c r="N7409">
        <v>0.97187351113770204</v>
      </c>
    </row>
    <row r="7410" spans="1:14" x14ac:dyDescent="0.45">
      <c r="A7410">
        <v>7386</v>
      </c>
      <c r="B7410">
        <v>4.432899838509801E-2</v>
      </c>
      <c r="C7410">
        <v>-4.432899838509801E-2</v>
      </c>
      <c r="L7410">
        <v>7386</v>
      </c>
      <c r="M7410">
        <v>1.9638253632820242E-2</v>
      </c>
      <c r="N7410">
        <v>-1.9638253632820242E-2</v>
      </c>
    </row>
    <row r="7411" spans="1:14" x14ac:dyDescent="0.45">
      <c r="A7411">
        <v>7387</v>
      </c>
      <c r="B7411">
        <v>2.4730134065581832E-2</v>
      </c>
      <c r="C7411">
        <v>-2.4730134065581832E-2</v>
      </c>
      <c r="L7411">
        <v>7387</v>
      </c>
      <c r="M7411">
        <v>3.4038692504720303E-2</v>
      </c>
      <c r="N7411">
        <v>-3.4038692504720303E-2</v>
      </c>
    </row>
    <row r="7412" spans="1:14" x14ac:dyDescent="0.45">
      <c r="A7412">
        <v>7388</v>
      </c>
      <c r="B7412">
        <v>3.8101321872354557E-2</v>
      </c>
      <c r="C7412">
        <v>-3.8101321872354557E-2</v>
      </c>
      <c r="L7412">
        <v>7388</v>
      </c>
      <c r="M7412">
        <v>2.2087595141823773E-2</v>
      </c>
      <c r="N7412">
        <v>-2.2087595141823773E-2</v>
      </c>
    </row>
    <row r="7413" spans="1:14" x14ac:dyDescent="0.45">
      <c r="A7413">
        <v>7389</v>
      </c>
      <c r="B7413">
        <v>3.428098249899092E-2</v>
      </c>
      <c r="C7413">
        <v>-3.428098249899092E-2</v>
      </c>
      <c r="L7413">
        <v>7389</v>
      </c>
      <c r="M7413">
        <v>2.4938121897991675E-2</v>
      </c>
      <c r="N7413">
        <v>-2.4938121897991675E-2</v>
      </c>
    </row>
    <row r="7414" spans="1:14" x14ac:dyDescent="0.45">
      <c r="A7414">
        <v>7390</v>
      </c>
      <c r="B7414">
        <v>3.0198976045259916E-2</v>
      </c>
      <c r="C7414">
        <v>-3.0198976045259916E-2</v>
      </c>
      <c r="L7414">
        <v>7390</v>
      </c>
      <c r="M7414">
        <v>2.8042028810263388E-2</v>
      </c>
      <c r="N7414">
        <v>-2.8042028810263388E-2</v>
      </c>
    </row>
    <row r="7415" spans="1:14" x14ac:dyDescent="0.45">
      <c r="A7415">
        <v>7391</v>
      </c>
      <c r="B7415">
        <v>1.6330620785789188E-2</v>
      </c>
      <c r="C7415">
        <v>-1.6330620785789188E-2</v>
      </c>
      <c r="L7415">
        <v>7391</v>
      </c>
      <c r="M7415">
        <v>3.6551379052749786E-2</v>
      </c>
      <c r="N7415">
        <v>-3.6551379052749786E-2</v>
      </c>
    </row>
    <row r="7416" spans="1:14" x14ac:dyDescent="0.45">
      <c r="A7416">
        <v>7392</v>
      </c>
      <c r="B7416">
        <v>3.0251309461333392E-2</v>
      </c>
      <c r="C7416">
        <v>-3.0251309461333392E-2</v>
      </c>
      <c r="L7416">
        <v>7392</v>
      </c>
      <c r="M7416">
        <v>2.4536936650827304E-2</v>
      </c>
      <c r="N7416">
        <v>-2.4536936650827304E-2</v>
      </c>
    </row>
    <row r="7417" spans="1:14" x14ac:dyDescent="0.45">
      <c r="A7417">
        <v>7393</v>
      </c>
      <c r="B7417">
        <v>3.3208147469484695E-2</v>
      </c>
      <c r="C7417">
        <v>-3.3208147469484695E-2</v>
      </c>
      <c r="L7417">
        <v>7393</v>
      </c>
      <c r="M7417">
        <v>2.1285224647495032E-2</v>
      </c>
      <c r="N7417">
        <v>-2.1285224647495032E-2</v>
      </c>
    </row>
    <row r="7418" spans="1:14" x14ac:dyDescent="0.45">
      <c r="A7418">
        <v>7394</v>
      </c>
      <c r="B7418">
        <v>2.6587970336190182E-2</v>
      </c>
      <c r="C7418">
        <v>-2.6587970336190182E-2</v>
      </c>
      <c r="L7418">
        <v>7394</v>
      </c>
      <c r="M7418">
        <v>2.5529342262233905E-2</v>
      </c>
      <c r="N7418">
        <v>-2.5529342262233905E-2</v>
      </c>
    </row>
    <row r="7419" spans="1:14" x14ac:dyDescent="0.45">
      <c r="A7419">
        <v>7395</v>
      </c>
      <c r="B7419">
        <v>2.0386460531483457E-2</v>
      </c>
      <c r="C7419">
        <v>-2.0386460531483457E-2</v>
      </c>
      <c r="L7419">
        <v>7395</v>
      </c>
      <c r="M7419">
        <v>3.0343565228206359E-2</v>
      </c>
      <c r="N7419">
        <v>-3.0343565228206359E-2</v>
      </c>
    </row>
    <row r="7420" spans="1:14" x14ac:dyDescent="0.45">
      <c r="A7420">
        <v>7396</v>
      </c>
      <c r="B7420">
        <v>2.7713138781769876E-2</v>
      </c>
      <c r="C7420">
        <v>-2.7713138781769876E-2</v>
      </c>
      <c r="L7420">
        <v>7396</v>
      </c>
      <c r="M7420">
        <v>2.3987946312602374E-2</v>
      </c>
      <c r="N7420">
        <v>-2.3987946312602374E-2</v>
      </c>
    </row>
    <row r="7421" spans="1:14" x14ac:dyDescent="0.45">
      <c r="A7421">
        <v>7397</v>
      </c>
      <c r="B7421">
        <v>2.4285300028957305E-2</v>
      </c>
      <c r="C7421">
        <v>-2.4285300028957305E-2</v>
      </c>
      <c r="L7421">
        <v>7397</v>
      </c>
      <c r="M7421">
        <v>2.5888297483380975E-2</v>
      </c>
      <c r="N7421">
        <v>-2.5888297483380975E-2</v>
      </c>
    </row>
    <row r="7422" spans="1:14" x14ac:dyDescent="0.45">
      <c r="A7422">
        <v>7398</v>
      </c>
      <c r="B7422">
        <v>3.0774643622068137E-2</v>
      </c>
      <c r="C7422">
        <v>-3.0774643622068137E-2</v>
      </c>
      <c r="L7422">
        <v>7398</v>
      </c>
      <c r="M7422">
        <v>2.0039438879984616E-2</v>
      </c>
      <c r="N7422">
        <v>-2.0039438879984616E-2</v>
      </c>
    </row>
    <row r="7423" spans="1:14" x14ac:dyDescent="0.45">
      <c r="A7423">
        <v>7399</v>
      </c>
      <c r="B7423">
        <v>2.69543042487045E-2</v>
      </c>
      <c r="C7423">
        <v>-2.69543042487045E-2</v>
      </c>
      <c r="L7423">
        <v>7399</v>
      </c>
      <c r="M7423">
        <v>2.1982020076780517E-2</v>
      </c>
      <c r="N7423">
        <v>-2.1982020076780517E-2</v>
      </c>
    </row>
    <row r="7424" spans="1:14" x14ac:dyDescent="0.45">
      <c r="A7424">
        <v>7400</v>
      </c>
      <c r="B7424">
        <v>3.4935150199909351E-2</v>
      </c>
      <c r="C7424">
        <v>-3.4935150199909351E-2</v>
      </c>
      <c r="L7424">
        <v>7400</v>
      </c>
      <c r="M7424">
        <v>1.4296155341631513E-2</v>
      </c>
      <c r="N7424">
        <v>-1.4296155341631513E-2</v>
      </c>
    </row>
    <row r="7425" spans="1:14" x14ac:dyDescent="0.45">
      <c r="A7425">
        <v>7401</v>
      </c>
      <c r="B7425">
        <v>3.2056812315868259E-2</v>
      </c>
      <c r="C7425">
        <v>-3.2056812315868259E-2</v>
      </c>
      <c r="L7425">
        <v>7401</v>
      </c>
      <c r="M7425">
        <v>1.6365426616479321E-2</v>
      </c>
      <c r="N7425">
        <v>-1.6365426616479321E-2</v>
      </c>
    </row>
    <row r="7426" spans="1:14" x14ac:dyDescent="0.45">
      <c r="A7426">
        <v>7402</v>
      </c>
      <c r="B7426">
        <v>2.9623308468451695E-2</v>
      </c>
      <c r="C7426">
        <v>-2.9623308468451695E-2</v>
      </c>
      <c r="L7426">
        <v>7402</v>
      </c>
      <c r="M7426">
        <v>1.8096857683188711E-2</v>
      </c>
      <c r="N7426">
        <v>-1.8096857683188711E-2</v>
      </c>
    </row>
    <row r="7427" spans="1:14" x14ac:dyDescent="0.45">
      <c r="A7427">
        <v>7403</v>
      </c>
      <c r="B7427">
        <v>2.5593635430794161E-2</v>
      </c>
      <c r="C7427">
        <v>-2.5593635430794161E-2</v>
      </c>
      <c r="L7427">
        <v>7403</v>
      </c>
      <c r="M7427">
        <v>2.0989614465373913E-2</v>
      </c>
      <c r="N7427">
        <v>-2.0989614465373913E-2</v>
      </c>
    </row>
    <row r="7428" spans="1:14" x14ac:dyDescent="0.45">
      <c r="A7428">
        <v>7404</v>
      </c>
      <c r="B7428">
        <v>1.6932455070634143E-2</v>
      </c>
      <c r="C7428">
        <v>-1.6932455070634143E-2</v>
      </c>
      <c r="L7428">
        <v>7404</v>
      </c>
      <c r="M7428">
        <v>2.7577498524073062E-2</v>
      </c>
      <c r="N7428">
        <v>-2.7577498524073062E-2</v>
      </c>
    </row>
    <row r="7429" spans="1:14" x14ac:dyDescent="0.45">
      <c r="A7429">
        <v>7405</v>
      </c>
      <c r="B7429">
        <v>2.0543460779703877E-2</v>
      </c>
      <c r="C7429">
        <v>-2.0543460779703877E-2</v>
      </c>
      <c r="L7429">
        <v>7405</v>
      </c>
      <c r="M7429">
        <v>2.4621396702861904E-2</v>
      </c>
      <c r="N7429">
        <v>-2.4621396702861904E-2</v>
      </c>
    </row>
    <row r="7430" spans="1:14" x14ac:dyDescent="0.45">
      <c r="A7430">
        <v>7406</v>
      </c>
      <c r="B7430">
        <v>3.0355976293480337E-2</v>
      </c>
      <c r="C7430">
        <v>-3.0355976293480337E-2</v>
      </c>
      <c r="L7430">
        <v>7406</v>
      </c>
      <c r="M7430">
        <v>1.5731976226219788E-2</v>
      </c>
      <c r="N7430">
        <v>-1.5731976226219788E-2</v>
      </c>
    </row>
    <row r="7431" spans="1:14" x14ac:dyDescent="0.45">
      <c r="A7431">
        <v>7407</v>
      </c>
      <c r="B7431">
        <v>2.321246499945108E-2</v>
      </c>
      <c r="C7431">
        <v>-2.321246499945108E-2</v>
      </c>
      <c r="L7431">
        <v>7407</v>
      </c>
      <c r="M7431">
        <v>2.1095189530417172E-2</v>
      </c>
      <c r="N7431">
        <v>-2.1095189530417172E-2</v>
      </c>
    </row>
    <row r="7432" spans="1:14" x14ac:dyDescent="0.45">
      <c r="A7432">
        <v>7408</v>
      </c>
      <c r="B7432">
        <v>2.8053305986247459E-2</v>
      </c>
      <c r="C7432">
        <v>-2.8053305986247459E-2</v>
      </c>
      <c r="L7432">
        <v>7408</v>
      </c>
      <c r="M7432">
        <v>1.6576576746565833E-2</v>
      </c>
      <c r="N7432">
        <v>-1.6576576746565833E-2</v>
      </c>
    </row>
    <row r="7433" spans="1:14" x14ac:dyDescent="0.45">
      <c r="A7433">
        <v>7409</v>
      </c>
      <c r="B7433">
        <v>3.2056812315868259E-2</v>
      </c>
      <c r="C7433">
        <v>-3.2056812315868259E-2</v>
      </c>
      <c r="L7433">
        <v>7409</v>
      </c>
      <c r="M7433">
        <v>1.2269114092801004E-2</v>
      </c>
      <c r="N7433">
        <v>-1.2269114092801004E-2</v>
      </c>
    </row>
    <row r="7434" spans="1:14" x14ac:dyDescent="0.45">
      <c r="A7434">
        <v>7410</v>
      </c>
      <c r="B7434">
        <v>3.1140977534582455E-2</v>
      </c>
      <c r="C7434">
        <v>-3.1140977534582455E-2</v>
      </c>
      <c r="L7434">
        <v>7410</v>
      </c>
      <c r="M7434">
        <v>1.2881449470051886E-2</v>
      </c>
      <c r="N7434">
        <v>-1.2881449470051886E-2</v>
      </c>
    </row>
    <row r="7435" spans="1:14" x14ac:dyDescent="0.45">
      <c r="A7435">
        <v>7411</v>
      </c>
      <c r="B7435">
        <v>2.6718803876373862E-2</v>
      </c>
      <c r="C7435">
        <v>-2.6718803876373862E-2</v>
      </c>
      <c r="L7435">
        <v>7411</v>
      </c>
      <c r="M7435">
        <v>1.5563056122150577E-2</v>
      </c>
      <c r="N7435">
        <v>-1.5563056122150577E-2</v>
      </c>
    </row>
    <row r="7436" spans="1:14" x14ac:dyDescent="0.45">
      <c r="A7436">
        <v>7412</v>
      </c>
      <c r="B7436">
        <v>1.9575292582344601E-2</v>
      </c>
      <c r="C7436">
        <v>-1.9575292582344601E-2</v>
      </c>
      <c r="L7436">
        <v>7412</v>
      </c>
      <c r="M7436">
        <v>1.9976093840958661E-2</v>
      </c>
      <c r="N7436">
        <v>-1.9976093840958661E-2</v>
      </c>
    </row>
    <row r="7437" spans="1:14" x14ac:dyDescent="0.45">
      <c r="A7437">
        <v>7413</v>
      </c>
      <c r="B7437">
        <v>2.3971299532516456E-2</v>
      </c>
      <c r="C7437">
        <v>-2.3971299532516456E-2</v>
      </c>
      <c r="L7437">
        <v>7413</v>
      </c>
      <c r="M7437">
        <v>1.4971835757908347E-2</v>
      </c>
      <c r="N7437">
        <v>-1.4971835757908347E-2</v>
      </c>
    </row>
    <row r="7438" spans="1:14" x14ac:dyDescent="0.45">
      <c r="A7438">
        <v>7414</v>
      </c>
      <c r="B7438">
        <v>1.8266957180507741E-2</v>
      </c>
      <c r="C7438">
        <v>-1.8266957180507741E-2</v>
      </c>
      <c r="L7438">
        <v>7414</v>
      </c>
      <c r="M7438">
        <v>1.9553793580785638E-2</v>
      </c>
      <c r="N7438">
        <v>-1.9553793580785638E-2</v>
      </c>
    </row>
    <row r="7439" spans="1:14" x14ac:dyDescent="0.45">
      <c r="A7439">
        <v>7415</v>
      </c>
      <c r="B7439">
        <v>2.2087296553871375E-2</v>
      </c>
      <c r="C7439">
        <v>-2.2087296553871375E-2</v>
      </c>
      <c r="L7439">
        <v>7415</v>
      </c>
      <c r="M7439">
        <v>1.6323196590462018E-2</v>
      </c>
      <c r="N7439">
        <v>-1.6323196590462018E-2</v>
      </c>
    </row>
    <row r="7440" spans="1:14" x14ac:dyDescent="0.45">
      <c r="A7440">
        <v>7416</v>
      </c>
      <c r="B7440">
        <v>1.9339792210013966E-2</v>
      </c>
      <c r="C7440">
        <v>-1.9339792210013966E-2</v>
      </c>
      <c r="L7440">
        <v>7416</v>
      </c>
      <c r="M7440">
        <v>1.78857075531022E-2</v>
      </c>
      <c r="N7440">
        <v>-1.78857075531022E-2</v>
      </c>
    </row>
    <row r="7441" spans="1:14" x14ac:dyDescent="0.45">
      <c r="A7441">
        <v>7417</v>
      </c>
      <c r="B7441">
        <v>2.7791638905880094E-2</v>
      </c>
      <c r="C7441">
        <v>-2.7791638905880094E-2</v>
      </c>
      <c r="L7441">
        <v>7417</v>
      </c>
      <c r="M7441">
        <v>1.0791063182195425E-2</v>
      </c>
      <c r="N7441">
        <v>-1.0791063182195425E-2</v>
      </c>
    </row>
    <row r="7442" spans="1:14" x14ac:dyDescent="0.45">
      <c r="A7442">
        <v>7418</v>
      </c>
      <c r="B7442">
        <v>1.7220288859038251E-2</v>
      </c>
      <c r="C7442">
        <v>-1.7220288859038251E-2</v>
      </c>
      <c r="L7442">
        <v>7418</v>
      </c>
      <c r="M7442">
        <v>1.8730308073448245E-2</v>
      </c>
      <c r="N7442">
        <v>-1.8730308073448245E-2</v>
      </c>
    </row>
    <row r="7443" spans="1:14" x14ac:dyDescent="0.45">
      <c r="A7443">
        <v>7419</v>
      </c>
      <c r="B7443">
        <v>2.8890640643423053E-2</v>
      </c>
      <c r="C7443">
        <v>-2.8890640643423053E-2</v>
      </c>
      <c r="L7443">
        <v>7419</v>
      </c>
      <c r="M7443">
        <v>8.8907120114168261E-3</v>
      </c>
      <c r="N7443">
        <v>-8.8907120114168261E-3</v>
      </c>
    </row>
    <row r="7444" spans="1:14" x14ac:dyDescent="0.45">
      <c r="A7444">
        <v>7420</v>
      </c>
      <c r="B7444">
        <v>2.8812140519312843E-2</v>
      </c>
      <c r="C7444">
        <v>-2.8812140519312843E-2</v>
      </c>
      <c r="L7444">
        <v>7420</v>
      </c>
      <c r="M7444">
        <v>8.658446868321663E-3</v>
      </c>
      <c r="N7444">
        <v>-8.658446868321663E-3</v>
      </c>
    </row>
    <row r="7445" spans="1:14" x14ac:dyDescent="0.45">
      <c r="A7445">
        <v>7421</v>
      </c>
      <c r="B7445">
        <v>2.2453630466385696E-2</v>
      </c>
      <c r="C7445">
        <v>-2.2453630466385696E-2</v>
      </c>
      <c r="L7445">
        <v>7421</v>
      </c>
      <c r="M7445">
        <v>1.3683819964380629E-2</v>
      </c>
      <c r="N7445">
        <v>-1.3683819964380629E-2</v>
      </c>
    </row>
    <row r="7446" spans="1:14" x14ac:dyDescent="0.45">
      <c r="A7446">
        <v>7422</v>
      </c>
      <c r="B7446">
        <v>1.6042786997385077E-2</v>
      </c>
      <c r="C7446">
        <v>-1.6042786997385077E-2</v>
      </c>
      <c r="L7446">
        <v>7422</v>
      </c>
      <c r="M7446">
        <v>1.7949052592128156E-2</v>
      </c>
      <c r="N7446">
        <v>-1.7949052592128156E-2</v>
      </c>
    </row>
    <row r="7447" spans="1:14" x14ac:dyDescent="0.45">
      <c r="A7447">
        <v>7423</v>
      </c>
      <c r="B7447">
        <v>1.6487621034009609E-2</v>
      </c>
      <c r="C7447">
        <v>-1.6487621034009609E-2</v>
      </c>
      <c r="L7447">
        <v>7423</v>
      </c>
      <c r="M7447">
        <v>1.6998877006738855E-2</v>
      </c>
      <c r="N7447">
        <v>-1.6998877006738855E-2</v>
      </c>
    </row>
    <row r="7448" spans="1:14" x14ac:dyDescent="0.45">
      <c r="A7448">
        <v>7424</v>
      </c>
      <c r="B7448">
        <v>2.2741464254789803E-2</v>
      </c>
      <c r="C7448">
        <v>-2.2741464254789803E-2</v>
      </c>
      <c r="L7448">
        <v>7424</v>
      </c>
      <c r="M7448">
        <v>1.1889043858645285E-2</v>
      </c>
      <c r="N7448">
        <v>-1.1889043858645285E-2</v>
      </c>
    </row>
    <row r="7449" spans="1:14" x14ac:dyDescent="0.45">
      <c r="A7449">
        <v>7425</v>
      </c>
      <c r="B7449">
        <v>8.9777758274660266E-3</v>
      </c>
      <c r="C7449">
        <v>-8.9777758274660266E-3</v>
      </c>
      <c r="L7449">
        <v>7425</v>
      </c>
      <c r="M7449">
        <v>2.1665294881650751E-2</v>
      </c>
      <c r="N7449">
        <v>-2.1665294881650751E-2</v>
      </c>
    </row>
    <row r="7450" spans="1:14" x14ac:dyDescent="0.45">
      <c r="A7450">
        <v>7426</v>
      </c>
      <c r="B7450">
        <v>1.2405614580278602E-2</v>
      </c>
      <c r="C7450">
        <v>-1.2405614580278602E-2</v>
      </c>
      <c r="L7450">
        <v>7426</v>
      </c>
      <c r="M7450">
        <v>1.7568982357972433E-2</v>
      </c>
      <c r="N7450">
        <v>-1.7568982357972433E-2</v>
      </c>
    </row>
    <row r="7451" spans="1:14" x14ac:dyDescent="0.45">
      <c r="A7451">
        <v>7427</v>
      </c>
      <c r="B7451">
        <v>8.2451080024373846E-3</v>
      </c>
      <c r="C7451">
        <v>-8.2451080024373846E-3</v>
      </c>
      <c r="L7451">
        <v>7427</v>
      </c>
      <c r="M7451">
        <v>2.0503969166174939E-2</v>
      </c>
      <c r="N7451">
        <v>-2.0503969166174939E-2</v>
      </c>
    </row>
    <row r="7452" spans="1:14" x14ac:dyDescent="0.45">
      <c r="A7452">
        <v>7428</v>
      </c>
      <c r="B7452">
        <v>6.0209378193147199E-3</v>
      </c>
      <c r="C7452">
        <v>-6.0209378193147199E-3</v>
      </c>
      <c r="L7452">
        <v>7428</v>
      </c>
      <c r="M7452">
        <v>2.2108710154832425E-2</v>
      </c>
      <c r="N7452">
        <v>-2.2108710154832425E-2</v>
      </c>
    </row>
    <row r="7453" spans="1:14" x14ac:dyDescent="0.45">
      <c r="A7453">
        <v>7429</v>
      </c>
      <c r="B7453">
        <v>1.6173620537568763E-2</v>
      </c>
      <c r="C7453">
        <v>-1.6173620537568763E-2</v>
      </c>
      <c r="L7453">
        <v>7429</v>
      </c>
      <c r="M7453">
        <v>1.3303749730224908E-2</v>
      </c>
      <c r="N7453">
        <v>-1.3303749730224908E-2</v>
      </c>
    </row>
    <row r="7454" spans="1:14" x14ac:dyDescent="0.45">
      <c r="A7454">
        <v>7430</v>
      </c>
      <c r="B7454">
        <v>9.919777316788567E-3</v>
      </c>
      <c r="C7454">
        <v>-9.919777316788567E-3</v>
      </c>
      <c r="L7454">
        <v>7430</v>
      </c>
      <c r="M7454">
        <v>1.8033512644162759E-2</v>
      </c>
      <c r="N7454">
        <v>-1.8033512644162759E-2</v>
      </c>
    </row>
    <row r="7455" spans="1:14" x14ac:dyDescent="0.45">
      <c r="A7455">
        <v>7431</v>
      </c>
      <c r="B7455">
        <v>6.7274389363066248E-3</v>
      </c>
      <c r="C7455">
        <v>-6.7274389363066248E-3</v>
      </c>
      <c r="L7455">
        <v>7431</v>
      </c>
      <c r="M7455">
        <v>2.0335049062105731E-2</v>
      </c>
      <c r="N7455">
        <v>-2.0335049062105731E-2</v>
      </c>
    </row>
    <row r="7456" spans="1:14" x14ac:dyDescent="0.45">
      <c r="A7456">
        <v>7432</v>
      </c>
      <c r="B7456">
        <v>-1.1749068907880161E-3</v>
      </c>
      <c r="C7456">
        <v>1.1749068907880161E-3</v>
      </c>
      <c r="L7456">
        <v>7432</v>
      </c>
      <c r="M7456">
        <v>2.6162792652493438E-2</v>
      </c>
      <c r="N7456">
        <v>-2.6162792652493438E-2</v>
      </c>
    </row>
    <row r="7457" spans="1:14" x14ac:dyDescent="0.45">
      <c r="A7457">
        <v>7433</v>
      </c>
      <c r="B7457">
        <v>1.4734451595548216E-2</v>
      </c>
      <c r="C7457">
        <v>-1.4734451595548216E-2</v>
      </c>
      <c r="L7457">
        <v>7433</v>
      </c>
      <c r="M7457">
        <v>1.3303749730224908E-2</v>
      </c>
      <c r="N7457">
        <v>-1.3303749730224908E-2</v>
      </c>
    </row>
    <row r="7458" spans="1:14" x14ac:dyDescent="0.45">
      <c r="A7458">
        <v>7434</v>
      </c>
      <c r="B7458">
        <v>1.6461454325972874E-2</v>
      </c>
      <c r="C7458">
        <v>-1.6461454325972874E-2</v>
      </c>
      <c r="L7458">
        <v>7434</v>
      </c>
      <c r="M7458">
        <v>1.1846813832627982E-2</v>
      </c>
      <c r="N7458">
        <v>-1.1846813832627982E-2</v>
      </c>
    </row>
    <row r="7459" spans="1:14" x14ac:dyDescent="0.45">
      <c r="A7459">
        <v>7435</v>
      </c>
      <c r="B7459">
        <v>6.9891060166739974E-3</v>
      </c>
      <c r="C7459">
        <v>-6.9891060166739974E-3</v>
      </c>
      <c r="L7459">
        <v>7435</v>
      </c>
      <c r="M7459">
        <v>1.9173723346629919E-2</v>
      </c>
      <c r="N7459">
        <v>-1.9173723346629919E-2</v>
      </c>
    </row>
    <row r="7460" spans="1:14" x14ac:dyDescent="0.45">
      <c r="A7460">
        <v>7436</v>
      </c>
      <c r="B7460">
        <v>1.2484114704388816E-2</v>
      </c>
      <c r="C7460">
        <v>-1.2484114704388816E-2</v>
      </c>
      <c r="L7460">
        <v>7436</v>
      </c>
      <c r="M7460">
        <v>1.410612022455365E-2</v>
      </c>
      <c r="N7460">
        <v>-1.410612022455365E-2</v>
      </c>
    </row>
    <row r="7461" spans="1:14" x14ac:dyDescent="0.45">
      <c r="A7461">
        <v>7437</v>
      </c>
      <c r="B7461">
        <v>1.8397790720691427E-2</v>
      </c>
      <c r="C7461">
        <v>-1.8397790720691427E-2</v>
      </c>
      <c r="L7461">
        <v>7437</v>
      </c>
      <c r="M7461">
        <v>8.2150315951399905E-3</v>
      </c>
      <c r="N7461">
        <v>-8.2150315951399905E-3</v>
      </c>
    </row>
    <row r="7462" spans="1:14" x14ac:dyDescent="0.45">
      <c r="A7462">
        <v>7438</v>
      </c>
      <c r="B7462">
        <v>1.120194601058869E-2</v>
      </c>
      <c r="C7462">
        <v>-1.120194601058869E-2</v>
      </c>
      <c r="L7462">
        <v>7438</v>
      </c>
      <c r="M7462">
        <v>1.1889043858645285E-2</v>
      </c>
      <c r="N7462">
        <v>-1.1889043858645285E-2</v>
      </c>
    </row>
    <row r="7463" spans="1:14" x14ac:dyDescent="0.45">
      <c r="A7463">
        <v>7439</v>
      </c>
      <c r="B7463">
        <v>8.1666078783271725E-3</v>
      </c>
      <c r="C7463">
        <v>-8.1666078783271725E-3</v>
      </c>
      <c r="L7463">
        <v>7439</v>
      </c>
      <c r="M7463">
        <v>1.3641589938363327E-2</v>
      </c>
      <c r="N7463">
        <v>-1.3641589938363327E-2</v>
      </c>
    </row>
    <row r="7464" spans="1:14" x14ac:dyDescent="0.45">
      <c r="A7464">
        <v>7440</v>
      </c>
      <c r="B7464">
        <v>1.2824281908866399E-2</v>
      </c>
      <c r="C7464">
        <v>-1.2824281908866399E-2</v>
      </c>
      <c r="L7464">
        <v>7440</v>
      </c>
      <c r="M7464">
        <v>9.0174020894687318E-3</v>
      </c>
      <c r="N7464">
        <v>-9.0174020894687318E-3</v>
      </c>
    </row>
    <row r="7465" spans="1:14" x14ac:dyDescent="0.45">
      <c r="A7465">
        <v>7441</v>
      </c>
      <c r="B7465">
        <v>6.1779380675351433E-3</v>
      </c>
      <c r="C7465">
        <v>-6.1779380675351433E-3</v>
      </c>
      <c r="L7465">
        <v>7441</v>
      </c>
      <c r="M7465">
        <v>1.3155944639164351E-2</v>
      </c>
      <c r="N7465">
        <v>-1.3155944639164351E-2</v>
      </c>
    </row>
    <row r="7466" spans="1:14" x14ac:dyDescent="0.45">
      <c r="A7466">
        <v>7442</v>
      </c>
      <c r="B7466">
        <v>1.1044945762368266E-2</v>
      </c>
      <c r="C7466">
        <v>-1.1044945762368266E-2</v>
      </c>
      <c r="L7466">
        <v>7442</v>
      </c>
      <c r="M7466">
        <v>8.7429069203562686E-3</v>
      </c>
      <c r="N7466">
        <v>-8.7429069203562686E-3</v>
      </c>
    </row>
    <row r="7467" spans="1:14" x14ac:dyDescent="0.45">
      <c r="A7467">
        <v>7443</v>
      </c>
      <c r="B7467">
        <v>4.7649358335513335E-3</v>
      </c>
      <c r="C7467">
        <v>-4.7649358335513335E-3</v>
      </c>
      <c r="L7467">
        <v>7443</v>
      </c>
      <c r="M7467">
        <v>1.3536014873320071E-2</v>
      </c>
      <c r="N7467">
        <v>-1.3536014873320071E-2</v>
      </c>
    </row>
    <row r="7468" spans="1:14" x14ac:dyDescent="0.45">
      <c r="A7468">
        <v>7444</v>
      </c>
      <c r="B7468">
        <v>4.4247686290737496E-3</v>
      </c>
      <c r="C7468">
        <v>-4.4247686290737496E-3</v>
      </c>
      <c r="L7468">
        <v>7444</v>
      </c>
      <c r="M7468">
        <v>1.0896638247238681E-2</v>
      </c>
      <c r="N7468">
        <v>-1.0896638247238681E-2</v>
      </c>
    </row>
    <row r="7469" spans="1:14" x14ac:dyDescent="0.45">
      <c r="A7469">
        <v>7445</v>
      </c>
      <c r="B7469">
        <v>1.797912339210363E-2</v>
      </c>
      <c r="C7469">
        <v>-1.797912339210363E-2</v>
      </c>
      <c r="L7469">
        <v>7445</v>
      </c>
      <c r="M7469">
        <v>-3.9989371238966561E-4</v>
      </c>
      <c r="N7469">
        <v>3.9989371238966561E-4</v>
      </c>
    </row>
    <row r="7470" spans="1:14" x14ac:dyDescent="0.45">
      <c r="A7470">
        <v>7446</v>
      </c>
      <c r="B7470">
        <v>1.0652445141817209E-2</v>
      </c>
      <c r="C7470">
        <v>-1.0652445141817209E-2</v>
      </c>
      <c r="L7470">
        <v>7446</v>
      </c>
      <c r="M7470">
        <v>4.5832493576519985E-3</v>
      </c>
      <c r="N7470">
        <v>-4.5832493576519985E-3</v>
      </c>
    </row>
    <row r="7471" spans="1:14" x14ac:dyDescent="0.45">
      <c r="A7471">
        <v>7447</v>
      </c>
      <c r="B7471">
        <v>6.832105768453574E-3</v>
      </c>
      <c r="C7471">
        <v>-6.832105768453574E-3</v>
      </c>
      <c r="L7471">
        <v>7447</v>
      </c>
      <c r="M7471">
        <v>7.2859710227593409E-3</v>
      </c>
      <c r="N7471">
        <v>-7.2859710227593409E-3</v>
      </c>
    </row>
    <row r="7472" spans="1:14" x14ac:dyDescent="0.45">
      <c r="A7472">
        <v>7448</v>
      </c>
      <c r="B7472">
        <v>2.4884322343551946E-3</v>
      </c>
      <c r="C7472">
        <v>-2.4884322343551946E-3</v>
      </c>
      <c r="L7472">
        <v>7448</v>
      </c>
      <c r="M7472">
        <v>1.0727718143169473E-2</v>
      </c>
      <c r="N7472">
        <v>-1.0727718143169473E-2</v>
      </c>
    </row>
    <row r="7473" spans="1:14" x14ac:dyDescent="0.45">
      <c r="A7473">
        <v>7449</v>
      </c>
      <c r="B7473">
        <v>1.5990453581311605E-2</v>
      </c>
      <c r="C7473">
        <v>-1.5990453581311605E-2</v>
      </c>
      <c r="L7473">
        <v>7449</v>
      </c>
      <c r="M7473">
        <v>-4.2100872539831569E-4</v>
      </c>
      <c r="N7473">
        <v>4.2100872539831569E-4</v>
      </c>
    </row>
    <row r="7474" spans="1:14" x14ac:dyDescent="0.45">
      <c r="A7474">
        <v>7450</v>
      </c>
      <c r="B7474">
        <v>3.0902665192001511E-3</v>
      </c>
      <c r="C7474">
        <v>-3.0902665192001511E-3</v>
      </c>
      <c r="L7474">
        <v>7450</v>
      </c>
      <c r="M7474">
        <v>9.2074372065465929E-3</v>
      </c>
      <c r="N7474">
        <v>-9.2074372065465929E-3</v>
      </c>
    </row>
    <row r="7475" spans="1:14" x14ac:dyDescent="0.45">
      <c r="A7475">
        <v>7451</v>
      </c>
      <c r="B7475">
        <v>6.8292937982032675E-4</v>
      </c>
      <c r="C7475">
        <v>-6.8292937982032675E-4</v>
      </c>
      <c r="L7475">
        <v>7451</v>
      </c>
      <c r="M7475">
        <v>1.0558798039100264E-2</v>
      </c>
      <c r="N7475">
        <v>-1.0558798039100264E-2</v>
      </c>
    </row>
    <row r="7476" spans="1:14" x14ac:dyDescent="0.45">
      <c r="A7476">
        <v>7452</v>
      </c>
      <c r="B7476">
        <v>1.9287458793940494E-2</v>
      </c>
      <c r="C7476">
        <v>-1.9287458793940494E-2</v>
      </c>
      <c r="L7476">
        <v>7452</v>
      </c>
      <c r="M7476">
        <v>-4.4962062360679811E-3</v>
      </c>
      <c r="N7476">
        <v>4.4962062360679811E-3</v>
      </c>
    </row>
    <row r="7477" spans="1:14" x14ac:dyDescent="0.45">
      <c r="A7477">
        <v>7453</v>
      </c>
      <c r="B7477">
        <v>-3.3990770739106817E-3</v>
      </c>
      <c r="C7477">
        <v>3.3990770739106817E-3</v>
      </c>
      <c r="L7477">
        <v>7453</v>
      </c>
      <c r="M7477">
        <v>1.3726049990397931E-2</v>
      </c>
      <c r="N7477">
        <v>-1.3726049990397931E-2</v>
      </c>
    </row>
    <row r="7478" spans="1:14" x14ac:dyDescent="0.45">
      <c r="A7478">
        <v>7454</v>
      </c>
      <c r="B7478">
        <v>1.3687783274078727E-2</v>
      </c>
      <c r="C7478">
        <v>-1.3687783274078727E-2</v>
      </c>
      <c r="L7478">
        <v>7454</v>
      </c>
      <c r="M7478">
        <v>-1.4651355628585161E-4</v>
      </c>
      <c r="N7478">
        <v>1.4651355628585161E-4</v>
      </c>
    </row>
    <row r="7479" spans="1:14" x14ac:dyDescent="0.45">
      <c r="A7479">
        <v>7455</v>
      </c>
      <c r="B7479">
        <v>2.9332662709797277E-3</v>
      </c>
      <c r="C7479">
        <v>-2.9332662709797277E-3</v>
      </c>
      <c r="L7479">
        <v>7455</v>
      </c>
      <c r="M7479">
        <v>8.1516865561140368E-3</v>
      </c>
      <c r="N7479">
        <v>-8.1516865561140368E-3</v>
      </c>
    </row>
    <row r="7480" spans="1:14" x14ac:dyDescent="0.45">
      <c r="A7480">
        <v>7456</v>
      </c>
      <c r="B7480">
        <v>9.4487765721272959E-3</v>
      </c>
      <c r="C7480">
        <v>-9.4487765721272959E-3</v>
      </c>
      <c r="L7480">
        <v>7456</v>
      </c>
      <c r="M7480">
        <v>4.2359179494772838E-4</v>
      </c>
      <c r="N7480">
        <v>-4.2359179494772838E-4</v>
      </c>
    </row>
    <row r="7481" spans="1:14" x14ac:dyDescent="0.45">
      <c r="A7481">
        <v>7457</v>
      </c>
      <c r="B7481">
        <v>3.9537678844124794E-3</v>
      </c>
      <c r="C7481">
        <v>-3.9537678844124794E-3</v>
      </c>
      <c r="L7481">
        <v>7457</v>
      </c>
      <c r="M7481">
        <v>4.6043643706606494E-3</v>
      </c>
      <c r="N7481">
        <v>-4.6043643706606494E-3</v>
      </c>
    </row>
    <row r="7482" spans="1:14" x14ac:dyDescent="0.45">
      <c r="A7482">
        <v>7458</v>
      </c>
      <c r="B7482">
        <v>-1.0179066425675919E-3</v>
      </c>
      <c r="C7482">
        <v>1.0179066425675919E-3</v>
      </c>
      <c r="L7482">
        <v>7458</v>
      </c>
      <c r="M7482">
        <v>7.7082712829323633E-3</v>
      </c>
      <c r="N7482">
        <v>-7.7082712829323633E-3</v>
      </c>
    </row>
    <row r="7483" spans="1:14" x14ac:dyDescent="0.45">
      <c r="A7483">
        <v>7459</v>
      </c>
      <c r="B7483">
        <v>-3.5822440301678405E-3</v>
      </c>
      <c r="C7483">
        <v>3.5822440301678405E-3</v>
      </c>
      <c r="L7483">
        <v>7459</v>
      </c>
      <c r="M7483">
        <v>9.4608173626504061E-3</v>
      </c>
      <c r="N7483">
        <v>-9.4608173626504061E-3</v>
      </c>
    </row>
    <row r="7484" spans="1:14" x14ac:dyDescent="0.45">
      <c r="A7484">
        <v>7460</v>
      </c>
      <c r="B7484">
        <v>9.3441097399803476E-3</v>
      </c>
      <c r="C7484">
        <v>-9.3441097399803476E-3</v>
      </c>
      <c r="L7484">
        <v>7460</v>
      </c>
      <c r="M7484">
        <v>-1.2867242587530124E-3</v>
      </c>
      <c r="N7484">
        <v>1.2867242587530124E-3</v>
      </c>
    </row>
    <row r="7485" spans="1:14" x14ac:dyDescent="0.45">
      <c r="A7485">
        <v>7461</v>
      </c>
      <c r="B7485">
        <v>4.4771020451472238E-3</v>
      </c>
      <c r="C7485">
        <v>-4.4771020451472238E-3</v>
      </c>
      <c r="L7485">
        <v>7461</v>
      </c>
      <c r="M7485">
        <v>1.4159974063543317E-3</v>
      </c>
      <c r="N7485">
        <v>-1.4159974063543317E-3</v>
      </c>
    </row>
    <row r="7486" spans="1:14" x14ac:dyDescent="0.45">
      <c r="A7486">
        <v>7462</v>
      </c>
      <c r="B7486">
        <v>-7.8474174401560078E-3</v>
      </c>
      <c r="C7486">
        <v>7.8474174401560078E-3</v>
      </c>
      <c r="L7486">
        <v>7462</v>
      </c>
      <c r="M7486">
        <v>1.0896638247238681E-2</v>
      </c>
      <c r="N7486">
        <v>-1.0896638247238681E-2</v>
      </c>
    </row>
    <row r="7487" spans="1:14" x14ac:dyDescent="0.45">
      <c r="A7487">
        <v>7463</v>
      </c>
      <c r="B7487">
        <v>1.4446617807144107E-2</v>
      </c>
      <c r="C7487">
        <v>-1.4446617807144107E-2</v>
      </c>
      <c r="L7487">
        <v>7463</v>
      </c>
      <c r="M7487">
        <v>-7.1989279011753235E-3</v>
      </c>
      <c r="N7487">
        <v>7.1989279011753235E-3</v>
      </c>
    </row>
    <row r="7488" spans="1:14" x14ac:dyDescent="0.45">
      <c r="A7488">
        <v>7464</v>
      </c>
      <c r="B7488">
        <v>1.595952190855815E-4</v>
      </c>
      <c r="C7488">
        <v>-1.595952190855815E-4</v>
      </c>
      <c r="L7488">
        <v>7464</v>
      </c>
      <c r="M7488">
        <v>3.590843746245396E-3</v>
      </c>
      <c r="N7488">
        <v>-3.590843746245396E-3</v>
      </c>
    </row>
    <row r="7489" spans="1:14" x14ac:dyDescent="0.45">
      <c r="A7489">
        <v>7465</v>
      </c>
      <c r="B7489">
        <v>-1.3682593332348411E-2</v>
      </c>
      <c r="C7489">
        <v>1.3682593332348411E-2</v>
      </c>
      <c r="L7489">
        <v>7465</v>
      </c>
      <c r="M7489">
        <v>1.3662704951371977E-2</v>
      </c>
      <c r="N7489">
        <v>-1.3662704951371977E-2</v>
      </c>
    </row>
    <row r="7490" spans="1:14" x14ac:dyDescent="0.45">
      <c r="A7490">
        <v>7466</v>
      </c>
      <c r="B7490">
        <v>-1.3080759047503452E-2</v>
      </c>
      <c r="C7490">
        <v>1.3080759047503452E-2</v>
      </c>
      <c r="L7490">
        <v>7466</v>
      </c>
      <c r="M7490">
        <v>1.2881449470051886E-2</v>
      </c>
      <c r="N7490">
        <v>-1.2881449470051886E-2</v>
      </c>
    </row>
    <row r="7491" spans="1:14" x14ac:dyDescent="0.45">
      <c r="A7491">
        <v>7467</v>
      </c>
      <c r="B7491">
        <v>1.6772642852163405E-3</v>
      </c>
      <c r="C7491">
        <v>-1.6772642852163405E-3</v>
      </c>
      <c r="L7491">
        <v>7467</v>
      </c>
      <c r="M7491">
        <v>6.3474192503423961E-4</v>
      </c>
      <c r="N7491">
        <v>-6.3474192503423961E-4</v>
      </c>
    </row>
    <row r="7492" spans="1:14" x14ac:dyDescent="0.45">
      <c r="A7492">
        <v>7468</v>
      </c>
      <c r="B7492">
        <v>-9.5744201705806661E-3</v>
      </c>
      <c r="C7492">
        <v>9.5744201705806661E-3</v>
      </c>
      <c r="L7492">
        <v>7468</v>
      </c>
      <c r="M7492">
        <v>9.3130122715898486E-3</v>
      </c>
      <c r="N7492">
        <v>-9.3130122715898486E-3</v>
      </c>
    </row>
    <row r="7493" spans="1:14" x14ac:dyDescent="0.45">
      <c r="A7493">
        <v>7469</v>
      </c>
      <c r="B7493">
        <v>4.5556021692574351E-3</v>
      </c>
      <c r="C7493">
        <v>-4.5556021692574351E-3</v>
      </c>
      <c r="L7493">
        <v>7469</v>
      </c>
      <c r="M7493">
        <v>-2.3847049352028688E-3</v>
      </c>
      <c r="N7493">
        <v>2.3847049352028688E-3</v>
      </c>
    </row>
    <row r="7494" spans="1:14" x14ac:dyDescent="0.45">
      <c r="A7494">
        <v>7470</v>
      </c>
      <c r="B7494">
        <v>-8.9464191776989724E-3</v>
      </c>
      <c r="C7494">
        <v>8.9464191776989724E-3</v>
      </c>
      <c r="L7494">
        <v>7470</v>
      </c>
      <c r="M7494">
        <v>8.3417216731918962E-3</v>
      </c>
      <c r="N7494">
        <v>-8.3417216731918962E-3</v>
      </c>
    </row>
    <row r="7495" spans="1:14" x14ac:dyDescent="0.45">
      <c r="A7495">
        <v>7471</v>
      </c>
      <c r="B7495">
        <v>2.9070995629429906E-3</v>
      </c>
      <c r="C7495">
        <v>-2.9070995629429906E-3</v>
      </c>
      <c r="L7495">
        <v>7471</v>
      </c>
      <c r="M7495">
        <v>-1.2233792197270587E-3</v>
      </c>
      <c r="N7495">
        <v>1.2233792197270587E-3</v>
      </c>
    </row>
    <row r="7496" spans="1:14" x14ac:dyDescent="0.45">
      <c r="A7496">
        <v>7472</v>
      </c>
      <c r="B7496">
        <v>-7.4025834035314746E-3</v>
      </c>
      <c r="C7496">
        <v>7.4025834035314746E-3</v>
      </c>
      <c r="L7496">
        <v>7472</v>
      </c>
      <c r="M7496">
        <v>6.6525206324998072E-3</v>
      </c>
      <c r="N7496">
        <v>-6.6525206324998072E-3</v>
      </c>
    </row>
    <row r="7497" spans="1:14" x14ac:dyDescent="0.45">
      <c r="A7497">
        <v>7473</v>
      </c>
      <c r="B7497">
        <v>-1.415359407700968E-2</v>
      </c>
      <c r="C7497">
        <v>1.415359407700968E-2</v>
      </c>
      <c r="L7497">
        <v>7473</v>
      </c>
      <c r="M7497">
        <v>1.2057963962714493E-2</v>
      </c>
      <c r="N7497">
        <v>-1.2057963962714493E-2</v>
      </c>
    </row>
    <row r="7498" spans="1:14" x14ac:dyDescent="0.45">
      <c r="A7498">
        <v>7474</v>
      </c>
      <c r="B7498">
        <v>8.8207755792456023E-3</v>
      </c>
      <c r="C7498">
        <v>-8.8207755792456023E-3</v>
      </c>
      <c r="L7498">
        <v>7474</v>
      </c>
      <c r="M7498">
        <v>-7.4100780312618348E-3</v>
      </c>
      <c r="N7498">
        <v>7.4100780312618348E-3</v>
      </c>
    </row>
    <row r="7499" spans="1:14" x14ac:dyDescent="0.45">
      <c r="A7499">
        <v>7475</v>
      </c>
      <c r="B7499">
        <v>-1.31854258796504E-2</v>
      </c>
      <c r="C7499">
        <v>1.31854258796504E-2</v>
      </c>
      <c r="L7499">
        <v>7475</v>
      </c>
      <c r="M7499">
        <v>9.503047388667708E-3</v>
      </c>
      <c r="N7499">
        <v>-9.503047388667708E-3</v>
      </c>
    </row>
    <row r="7500" spans="1:14" x14ac:dyDescent="0.45">
      <c r="A7500">
        <v>7476</v>
      </c>
      <c r="B7500">
        <v>-2.6140758328085639E-3</v>
      </c>
      <c r="C7500">
        <v>2.6140758328085639E-3</v>
      </c>
      <c r="L7500">
        <v>7476</v>
      </c>
      <c r="M7500">
        <v>-1.1178041546838031E-3</v>
      </c>
      <c r="N7500">
        <v>1.1178041546838031E-3</v>
      </c>
    </row>
    <row r="7501" spans="1:14" x14ac:dyDescent="0.45">
      <c r="A7501">
        <v>7477</v>
      </c>
      <c r="B7501">
        <v>-4.3410785632332204E-3</v>
      </c>
      <c r="C7501">
        <v>4.3410785632332204E-3</v>
      </c>
      <c r="L7501">
        <v>7477</v>
      </c>
      <c r="M7501">
        <v>-2.3097360832045628E-4</v>
      </c>
      <c r="N7501">
        <v>2.3097360832045628E-4</v>
      </c>
    </row>
    <row r="7502" spans="1:14" x14ac:dyDescent="0.45">
      <c r="A7502">
        <v>7478</v>
      </c>
      <c r="B7502">
        <v>-4.1840783150127979E-3</v>
      </c>
      <c r="C7502">
        <v>4.1840783150127979E-3</v>
      </c>
      <c r="L7502">
        <v>7478</v>
      </c>
      <c r="M7502">
        <v>-7.5884893353673436E-4</v>
      </c>
      <c r="N7502">
        <v>7.5884893353673436E-4</v>
      </c>
    </row>
    <row r="7503" spans="1:14" x14ac:dyDescent="0.45">
      <c r="A7503">
        <v>7479</v>
      </c>
      <c r="B7503">
        <v>2.8285994388327785E-3</v>
      </c>
      <c r="C7503">
        <v>-2.8285994388327785E-3</v>
      </c>
      <c r="L7503">
        <v>7479</v>
      </c>
      <c r="M7503">
        <v>-8.1913335125819234E-3</v>
      </c>
      <c r="N7503">
        <v>8.1913335125819234E-3</v>
      </c>
    </row>
    <row r="7504" spans="1:14" x14ac:dyDescent="0.45">
      <c r="A7504">
        <v>7480</v>
      </c>
      <c r="B7504">
        <v>5.0527696219554424E-3</v>
      </c>
      <c r="C7504">
        <v>-5.0527696219554424E-3</v>
      </c>
      <c r="L7504">
        <v>7480</v>
      </c>
      <c r="M7504">
        <v>-1.074625008662871E-2</v>
      </c>
      <c r="N7504">
        <v>1.074625008662871E-2</v>
      </c>
    </row>
    <row r="7505" spans="1:14" x14ac:dyDescent="0.45">
      <c r="A7505">
        <v>7481</v>
      </c>
      <c r="B7505">
        <v>2.5930990665021438E-3</v>
      </c>
      <c r="C7505">
        <v>-2.5930990665021438E-3</v>
      </c>
      <c r="L7505">
        <v>7481</v>
      </c>
      <c r="M7505">
        <v>-1.0155029722386476E-2</v>
      </c>
      <c r="N7505">
        <v>1.0155029722386476E-2</v>
      </c>
    </row>
    <row r="7506" spans="1:14" x14ac:dyDescent="0.45">
      <c r="A7506">
        <v>7482</v>
      </c>
      <c r="B7506">
        <v>-1.179859035370333E-2</v>
      </c>
      <c r="C7506">
        <v>1.179859035370333E-2</v>
      </c>
      <c r="L7506">
        <v>7482</v>
      </c>
      <c r="M7506">
        <v>7.6143200308614704E-4</v>
      </c>
      <c r="N7506">
        <v>-7.6143200308614704E-4</v>
      </c>
    </row>
    <row r="7507" spans="1:14" x14ac:dyDescent="0.45">
      <c r="A7507">
        <v>7483</v>
      </c>
      <c r="B7507">
        <v>-1.8057198539200153E-4</v>
      </c>
      <c r="C7507">
        <v>1.8057198539200153E-4</v>
      </c>
      <c r="L7507">
        <v>7483</v>
      </c>
      <c r="M7507">
        <v>-8.6980938247895531E-3</v>
      </c>
      <c r="N7507">
        <v>8.6980938247895531E-3</v>
      </c>
    </row>
    <row r="7508" spans="1:14" x14ac:dyDescent="0.45">
      <c r="A7508">
        <v>7484</v>
      </c>
      <c r="B7508">
        <v>-6.068081293657877E-3</v>
      </c>
      <c r="C7508">
        <v>6.068081293657877E-3</v>
      </c>
      <c r="L7508">
        <v>7484</v>
      </c>
      <c r="M7508">
        <v>-6.755512627993651E-3</v>
      </c>
      <c r="N7508">
        <v>6.755512627993651E-3</v>
      </c>
    </row>
    <row r="7509" spans="1:14" x14ac:dyDescent="0.45">
      <c r="A7509">
        <v>7485</v>
      </c>
      <c r="B7509">
        <v>-1.4336761033266839E-2</v>
      </c>
      <c r="C7509">
        <v>1.4336761033266839E-2</v>
      </c>
      <c r="L7509">
        <v>7485</v>
      </c>
      <c r="M7509">
        <v>-1.6034494538827776E-3</v>
      </c>
      <c r="N7509">
        <v>1.6034494538827776E-3</v>
      </c>
    </row>
    <row r="7510" spans="1:14" x14ac:dyDescent="0.45">
      <c r="A7510">
        <v>7486</v>
      </c>
      <c r="B7510">
        <v>-2.7187426649555139E-3</v>
      </c>
      <c r="C7510">
        <v>2.7187426649555139E-3</v>
      </c>
      <c r="L7510">
        <v>7486</v>
      </c>
      <c r="M7510">
        <v>-1.3470086764744704E-2</v>
      </c>
      <c r="N7510">
        <v>1.3470086764744704E-2</v>
      </c>
    </row>
    <row r="7511" spans="1:14" x14ac:dyDescent="0.45">
      <c r="A7511">
        <v>7487</v>
      </c>
      <c r="B7511">
        <v>-9.1034194259193967E-3</v>
      </c>
      <c r="C7511">
        <v>9.1034194259193967E-3</v>
      </c>
      <c r="L7511">
        <v>7487</v>
      </c>
      <c r="M7511">
        <v>-9.01481901991932E-3</v>
      </c>
      <c r="N7511">
        <v>9.01481901991932E-3</v>
      </c>
    </row>
    <row r="7512" spans="1:14" x14ac:dyDescent="0.45">
      <c r="A7512">
        <v>7488</v>
      </c>
      <c r="B7512">
        <v>-6.5390820383191463E-3</v>
      </c>
      <c r="C7512">
        <v>6.5390820383191463E-3</v>
      </c>
      <c r="L7512">
        <v>7488</v>
      </c>
      <c r="M7512">
        <v>-1.133747045087094E-2</v>
      </c>
      <c r="N7512">
        <v>1.133747045087094E-2</v>
      </c>
    </row>
    <row r="7513" spans="1:14" x14ac:dyDescent="0.45">
      <c r="A7513">
        <v>7489</v>
      </c>
      <c r="B7513">
        <v>-1.4232094201119891E-2</v>
      </c>
      <c r="C7513">
        <v>1.4232094201119891E-2</v>
      </c>
      <c r="L7513">
        <v>7489</v>
      </c>
      <c r="M7513">
        <v>-5.5519568865005356E-3</v>
      </c>
      <c r="N7513">
        <v>5.5519568865005356E-3</v>
      </c>
    </row>
    <row r="7514" spans="1:14" x14ac:dyDescent="0.45">
      <c r="A7514">
        <v>7490</v>
      </c>
      <c r="B7514">
        <v>-1.7555266121785519E-2</v>
      </c>
      <c r="C7514">
        <v>1.7555266121785519E-2</v>
      </c>
      <c r="L7514">
        <v>7490</v>
      </c>
      <c r="M7514">
        <v>-2.9336952734277987E-3</v>
      </c>
      <c r="N7514">
        <v>2.9336952734277987E-3</v>
      </c>
    </row>
    <row r="7515" spans="1:14" x14ac:dyDescent="0.45">
      <c r="A7515">
        <v>7491</v>
      </c>
      <c r="B7515">
        <v>-1.6377764260132342E-2</v>
      </c>
      <c r="C7515">
        <v>1.6377764260132342E-2</v>
      </c>
      <c r="L7515">
        <v>7491</v>
      </c>
      <c r="M7515">
        <v>-5.0874266003102129E-3</v>
      </c>
      <c r="N7515">
        <v>5.0874266003102129E-3</v>
      </c>
    </row>
    <row r="7516" spans="1:14" x14ac:dyDescent="0.45">
      <c r="A7516">
        <v>7492</v>
      </c>
      <c r="B7516">
        <v>-1.394426041271578E-2</v>
      </c>
      <c r="C7516">
        <v>1.394426041271578E-2</v>
      </c>
      <c r="L7516">
        <v>7492</v>
      </c>
      <c r="M7516">
        <v>-8.4869436947030419E-3</v>
      </c>
      <c r="N7516">
        <v>8.4869436947030419E-3</v>
      </c>
    </row>
    <row r="7517" spans="1:14" x14ac:dyDescent="0.45">
      <c r="A7517">
        <v>7493</v>
      </c>
      <c r="B7517">
        <v>-1.0123921039352146E-2</v>
      </c>
      <c r="C7517">
        <v>1.0123921039352146E-2</v>
      </c>
      <c r="L7517">
        <v>7493</v>
      </c>
      <c r="M7517">
        <v>-1.2203185984225637E-2</v>
      </c>
      <c r="N7517">
        <v>1.2203185984225637E-2</v>
      </c>
    </row>
    <row r="7518" spans="1:14" x14ac:dyDescent="0.45">
      <c r="A7518">
        <v>7494</v>
      </c>
      <c r="B7518">
        <v>-1.6979598544977298E-2</v>
      </c>
      <c r="C7518">
        <v>1.6979598544977298E-2</v>
      </c>
      <c r="L7518">
        <v>7494</v>
      </c>
      <c r="M7518">
        <v>-6.8610876930369049E-3</v>
      </c>
      <c r="N7518">
        <v>6.8610876930369049E-3</v>
      </c>
    </row>
    <row r="7519" spans="1:14" x14ac:dyDescent="0.45">
      <c r="A7519">
        <v>7495</v>
      </c>
      <c r="B7519">
        <v>-1.5932930223507807E-2</v>
      </c>
      <c r="C7519">
        <v>1.5932930223507807E-2</v>
      </c>
      <c r="L7519">
        <v>7495</v>
      </c>
      <c r="M7519">
        <v>-8.3602536166511345E-3</v>
      </c>
      <c r="N7519">
        <v>8.3602536166511345E-3</v>
      </c>
    </row>
    <row r="7520" spans="1:14" x14ac:dyDescent="0.45">
      <c r="A7520">
        <v>7496</v>
      </c>
      <c r="B7520">
        <v>-8.3445848928540168E-3</v>
      </c>
      <c r="C7520">
        <v>8.3445848928540168E-3</v>
      </c>
      <c r="L7520">
        <v>7496</v>
      </c>
      <c r="M7520">
        <v>-1.5729393156670372E-2</v>
      </c>
      <c r="N7520">
        <v>1.5729393156670372E-2</v>
      </c>
    </row>
    <row r="7521" spans="1:14" x14ac:dyDescent="0.45">
      <c r="A7521">
        <v>7497</v>
      </c>
      <c r="B7521">
        <v>-1.8130933698593733E-2</v>
      </c>
      <c r="C7521">
        <v>1.8130933698593733E-2</v>
      </c>
      <c r="L7521">
        <v>7497</v>
      </c>
      <c r="M7521">
        <v>-9.0359340329279683E-3</v>
      </c>
      <c r="N7521">
        <v>9.0359340329279683E-3</v>
      </c>
    </row>
    <row r="7522" spans="1:14" x14ac:dyDescent="0.45">
      <c r="A7522">
        <v>7498</v>
      </c>
      <c r="B7522">
        <v>-1.6273097427985397E-2</v>
      </c>
      <c r="C7522">
        <v>1.6273097427985397E-2</v>
      </c>
      <c r="L7522">
        <v>7498</v>
      </c>
      <c r="M7522">
        <v>-1.1168550346801732E-2</v>
      </c>
      <c r="N7522">
        <v>1.1168550346801732E-2</v>
      </c>
    </row>
    <row r="7523" spans="1:14" x14ac:dyDescent="0.45">
      <c r="A7523">
        <v>7499</v>
      </c>
      <c r="B7523">
        <v>-2.3207275057720758E-2</v>
      </c>
      <c r="C7523">
        <v>2.3207275057720758E-2</v>
      </c>
      <c r="L7523">
        <v>7499</v>
      </c>
      <c r="M7523">
        <v>-8.1279884735559714E-3</v>
      </c>
      <c r="N7523">
        <v>8.1279884735559714E-3</v>
      </c>
    </row>
    <row r="7524" spans="1:14" x14ac:dyDescent="0.45">
      <c r="A7524">
        <v>7500</v>
      </c>
      <c r="B7524">
        <v>-1.5906763515471073E-2</v>
      </c>
      <c r="C7524">
        <v>1.5906763515471073E-2</v>
      </c>
      <c r="L7524">
        <v>7500</v>
      </c>
      <c r="M7524">
        <v>-1.5834968221713631E-2</v>
      </c>
      <c r="N7524">
        <v>1.5834968221713631E-2</v>
      </c>
    </row>
    <row r="7525" spans="1:14" x14ac:dyDescent="0.45">
      <c r="A7525">
        <v>7501</v>
      </c>
      <c r="B7525">
        <v>-1.3813426872532097E-2</v>
      </c>
      <c r="C7525">
        <v>1.3813426872532097E-2</v>
      </c>
      <c r="L7525">
        <v>7501</v>
      </c>
      <c r="M7525">
        <v>-2.0860341317772594E-2</v>
      </c>
      <c r="N7525">
        <v>2.0860341317772594E-2</v>
      </c>
    </row>
    <row r="7526" spans="1:14" x14ac:dyDescent="0.45">
      <c r="A7526">
        <v>7502</v>
      </c>
      <c r="B7526">
        <v>-1.6901098420867088E-2</v>
      </c>
      <c r="C7526">
        <v>1.6901098420867088E-2</v>
      </c>
      <c r="L7526">
        <v>7502</v>
      </c>
      <c r="M7526">
        <v>-1.9783475654331386E-2</v>
      </c>
      <c r="N7526">
        <v>1.9783475654331386E-2</v>
      </c>
    </row>
    <row r="7527" spans="1:14" x14ac:dyDescent="0.45">
      <c r="A7527">
        <v>7503</v>
      </c>
      <c r="B7527">
        <v>-2.6896780890900709E-2</v>
      </c>
      <c r="C7527">
        <v>2.6896780890900709E-2</v>
      </c>
      <c r="L7527">
        <v>7503</v>
      </c>
      <c r="M7527">
        <v>-1.5982773312774184E-2</v>
      </c>
      <c r="N7527">
        <v>1.5982773312774184E-2</v>
      </c>
    </row>
    <row r="7528" spans="1:14" x14ac:dyDescent="0.45">
      <c r="A7528">
        <v>7504</v>
      </c>
      <c r="B7528">
        <v>-3.4982293674252513E-2</v>
      </c>
      <c r="C7528">
        <v>3.4982293674252513E-2</v>
      </c>
      <c r="L7528">
        <v>7504</v>
      </c>
      <c r="M7528">
        <v>-1.9614555550262178E-2</v>
      </c>
      <c r="N7528">
        <v>1.9614555550262178E-2</v>
      </c>
    </row>
    <row r="7529" spans="1:14" x14ac:dyDescent="0.45">
      <c r="A7529">
        <v>7505</v>
      </c>
      <c r="B7529">
        <v>2.9623308468451695E-2</v>
      </c>
      <c r="C7529">
        <v>-2.9623308468451695E-2</v>
      </c>
      <c r="L7529">
        <v>7505</v>
      </c>
      <c r="M7529">
        <v>4.3624908410647908E-2</v>
      </c>
      <c r="N7529">
        <v>-4.3624908410647908E-2</v>
      </c>
    </row>
    <row r="7530" spans="1:14" x14ac:dyDescent="0.45">
      <c r="A7530">
        <v>7506</v>
      </c>
      <c r="B7530">
        <v>3.844148907683214E-2</v>
      </c>
      <c r="C7530">
        <v>0.96155851092316791</v>
      </c>
      <c r="L7530">
        <v>7506</v>
      </c>
      <c r="M7530">
        <v>3.1863846164829235E-2</v>
      </c>
      <c r="N7530">
        <v>0.96813615383517071</v>
      </c>
    </row>
    <row r="7531" spans="1:14" x14ac:dyDescent="0.45">
      <c r="A7531">
        <v>7507</v>
      </c>
      <c r="B7531">
        <v>4.5454166830677711E-2</v>
      </c>
      <c r="C7531">
        <v>-4.5454166830677711E-2</v>
      </c>
      <c r="L7531">
        <v>7507</v>
      </c>
      <c r="M7531">
        <v>2.4452476598792697E-2</v>
      </c>
      <c r="N7531">
        <v>-2.4452476598792697E-2</v>
      </c>
    </row>
    <row r="7532" spans="1:14" x14ac:dyDescent="0.45">
      <c r="A7532">
        <v>7508</v>
      </c>
      <c r="B7532">
        <v>4.7756837137910589E-2</v>
      </c>
      <c r="C7532">
        <v>-4.7756837137910589E-2</v>
      </c>
      <c r="L7532">
        <v>7508</v>
      </c>
      <c r="M7532">
        <v>2.0018323866975961E-2</v>
      </c>
      <c r="N7532">
        <v>-2.0018323866975961E-2</v>
      </c>
    </row>
    <row r="7533" spans="1:14" x14ac:dyDescent="0.45">
      <c r="A7533">
        <v>7509</v>
      </c>
      <c r="B7533">
        <v>2.3474132079818445E-2</v>
      </c>
      <c r="C7533">
        <v>-2.3474132079818445E-2</v>
      </c>
      <c r="L7533">
        <v>7509</v>
      </c>
      <c r="M7533">
        <v>3.7395979573095831E-2</v>
      </c>
      <c r="N7533">
        <v>-3.7395979573095831E-2</v>
      </c>
    </row>
    <row r="7534" spans="1:14" x14ac:dyDescent="0.45">
      <c r="A7534">
        <v>7510</v>
      </c>
      <c r="B7534">
        <v>4.9196006079931139E-2</v>
      </c>
      <c r="C7534">
        <v>-4.9196006079931139E-2</v>
      </c>
      <c r="L7534">
        <v>7510</v>
      </c>
      <c r="M7534">
        <v>1.5710861213211136E-2</v>
      </c>
      <c r="N7534">
        <v>-1.5710861213211136E-2</v>
      </c>
    </row>
    <row r="7535" spans="1:14" x14ac:dyDescent="0.45">
      <c r="A7535">
        <v>7511</v>
      </c>
      <c r="B7535">
        <v>3.6191152185672738E-2</v>
      </c>
      <c r="C7535">
        <v>-3.6191152185672738E-2</v>
      </c>
      <c r="L7535">
        <v>7511</v>
      </c>
      <c r="M7535">
        <v>2.394571628658507E-2</v>
      </c>
      <c r="N7535">
        <v>-2.394571628658507E-2</v>
      </c>
    </row>
    <row r="7536" spans="1:14" x14ac:dyDescent="0.45">
      <c r="A7536">
        <v>7512</v>
      </c>
      <c r="B7536">
        <v>3.2658646600713215E-2</v>
      </c>
      <c r="C7536">
        <v>-3.2658646600713215E-2</v>
      </c>
      <c r="L7536">
        <v>7512</v>
      </c>
      <c r="M7536">
        <v>2.4473591611801349E-2</v>
      </c>
      <c r="N7536">
        <v>-2.4473591611801349E-2</v>
      </c>
    </row>
    <row r="7537" spans="1:14" x14ac:dyDescent="0.45">
      <c r="A7537">
        <v>7513</v>
      </c>
      <c r="B7537">
        <v>3.0669976789921186E-2</v>
      </c>
      <c r="C7537">
        <v>-3.0669976789921186E-2</v>
      </c>
      <c r="L7537">
        <v>7513</v>
      </c>
      <c r="M7537">
        <v>2.5972757535415579E-2</v>
      </c>
      <c r="N7537">
        <v>-2.5972757535415579E-2</v>
      </c>
    </row>
    <row r="7538" spans="1:14" x14ac:dyDescent="0.45">
      <c r="A7538">
        <v>7514</v>
      </c>
      <c r="B7538">
        <v>3.6452819266040111E-2</v>
      </c>
      <c r="C7538">
        <v>-3.6452819266040111E-2</v>
      </c>
      <c r="L7538">
        <v>7514</v>
      </c>
      <c r="M7538">
        <v>2.0145013945027872E-2</v>
      </c>
      <c r="N7538">
        <v>-2.0145013945027872E-2</v>
      </c>
    </row>
    <row r="7539" spans="1:14" x14ac:dyDescent="0.45">
      <c r="A7539">
        <v>7515</v>
      </c>
      <c r="B7539">
        <v>4.0665659259954801E-2</v>
      </c>
      <c r="C7539">
        <v>-4.0665659259954801E-2</v>
      </c>
      <c r="L7539">
        <v>7515</v>
      </c>
      <c r="M7539">
        <v>1.638654162948797E-2</v>
      </c>
      <c r="N7539">
        <v>-1.638654162948797E-2</v>
      </c>
    </row>
    <row r="7540" spans="1:14" x14ac:dyDescent="0.45">
      <c r="A7540">
        <v>7516</v>
      </c>
      <c r="B7540">
        <v>2.7843972321953563E-2</v>
      </c>
      <c r="C7540">
        <v>-2.7843972321953563E-2</v>
      </c>
      <c r="L7540">
        <v>7516</v>
      </c>
      <c r="M7540">
        <v>2.6648437951692416E-2</v>
      </c>
      <c r="N7540">
        <v>-2.6648437951692416E-2</v>
      </c>
    </row>
    <row r="7541" spans="1:14" x14ac:dyDescent="0.45">
      <c r="A7541">
        <v>7517</v>
      </c>
      <c r="B7541">
        <v>2.8157972818394411E-2</v>
      </c>
      <c r="C7541">
        <v>-2.8157972818394411E-2</v>
      </c>
      <c r="L7541">
        <v>7517</v>
      </c>
      <c r="M7541">
        <v>2.4726971767905163E-2</v>
      </c>
      <c r="N7541">
        <v>-2.4726971767905163E-2</v>
      </c>
    </row>
    <row r="7542" spans="1:14" x14ac:dyDescent="0.45">
      <c r="A7542">
        <v>7518</v>
      </c>
      <c r="B7542">
        <v>3.7865821500023919E-2</v>
      </c>
      <c r="C7542">
        <v>-3.7865821500023919E-2</v>
      </c>
      <c r="L7542">
        <v>7518</v>
      </c>
      <c r="M7542">
        <v>1.5900896330288995E-2</v>
      </c>
      <c r="N7542">
        <v>-1.5900896330288995E-2</v>
      </c>
    </row>
    <row r="7543" spans="1:14" x14ac:dyDescent="0.45">
      <c r="A7543">
        <v>7519</v>
      </c>
      <c r="B7543">
        <v>3.7787321375913709E-2</v>
      </c>
      <c r="C7543">
        <v>-3.7787321375913709E-2</v>
      </c>
      <c r="L7543">
        <v>7519</v>
      </c>
      <c r="M7543">
        <v>1.5351905992064069E-2</v>
      </c>
      <c r="N7543">
        <v>-1.5351905992064069E-2</v>
      </c>
    </row>
    <row r="7544" spans="1:14" x14ac:dyDescent="0.45">
      <c r="A7544">
        <v>7520</v>
      </c>
      <c r="B7544">
        <v>2.0438793947556932E-2</v>
      </c>
      <c r="C7544">
        <v>-2.0438793947556932E-2</v>
      </c>
      <c r="L7544">
        <v>7520</v>
      </c>
      <c r="M7544">
        <v>2.8907744343618084E-2</v>
      </c>
      <c r="N7544">
        <v>-2.8907744343618084E-2</v>
      </c>
    </row>
    <row r="7545" spans="1:14" x14ac:dyDescent="0.45">
      <c r="A7545">
        <v>7521</v>
      </c>
      <c r="B7545">
        <v>4.1947827953754922E-2</v>
      </c>
      <c r="C7545">
        <v>-4.1947827953754922E-2</v>
      </c>
      <c r="L7545">
        <v>7521</v>
      </c>
      <c r="M7545">
        <v>8.8695969984081743E-3</v>
      </c>
      <c r="N7545">
        <v>-8.8695969984081743E-3</v>
      </c>
    </row>
    <row r="7546" spans="1:14" x14ac:dyDescent="0.45">
      <c r="A7546">
        <v>7522</v>
      </c>
      <c r="B7546">
        <v>2.0648127611850829E-2</v>
      </c>
      <c r="C7546">
        <v>-2.0648127611850829E-2</v>
      </c>
      <c r="L7546">
        <v>7522</v>
      </c>
      <c r="M7546">
        <v>2.4938121897991675E-2</v>
      </c>
      <c r="N7546">
        <v>-2.4938121897991675E-2</v>
      </c>
    </row>
    <row r="7547" spans="1:14" x14ac:dyDescent="0.45">
      <c r="A7547">
        <v>7523</v>
      </c>
      <c r="B7547">
        <v>1.3321449361564406E-2</v>
      </c>
      <c r="C7547">
        <v>-1.3321449361564406E-2</v>
      </c>
      <c r="L7547">
        <v>7523</v>
      </c>
      <c r="M7547">
        <v>2.8717709226540225E-2</v>
      </c>
      <c r="N7547">
        <v>-2.8717709226540225E-2</v>
      </c>
    </row>
    <row r="7548" spans="1:14" x14ac:dyDescent="0.45">
      <c r="A7548">
        <v>7524</v>
      </c>
      <c r="B7548">
        <v>2.76608053656964E-2</v>
      </c>
      <c r="C7548">
        <v>-2.76608053656964E-2</v>
      </c>
      <c r="L7548">
        <v>7524</v>
      </c>
      <c r="M7548">
        <v>1.5964241369314947E-2</v>
      </c>
      <c r="N7548">
        <v>-1.5964241369314947E-2</v>
      </c>
    </row>
    <row r="7549" spans="1:14" x14ac:dyDescent="0.45">
      <c r="A7549">
        <v>7525</v>
      </c>
      <c r="B7549">
        <v>1.6723121406340247E-2</v>
      </c>
      <c r="C7549">
        <v>-1.6723121406340247E-2</v>
      </c>
      <c r="L7549">
        <v>7525</v>
      </c>
      <c r="M7549">
        <v>2.4304671507732141E-2</v>
      </c>
      <c r="N7549">
        <v>-2.4304671507732141E-2</v>
      </c>
    </row>
    <row r="7550" spans="1:14" x14ac:dyDescent="0.45">
      <c r="A7550">
        <v>7526</v>
      </c>
      <c r="B7550">
        <v>2.0281793699336508E-2</v>
      </c>
      <c r="C7550">
        <v>-2.0281793699336508E-2</v>
      </c>
      <c r="L7550">
        <v>7526</v>
      </c>
      <c r="M7550">
        <v>2.1221879608469076E-2</v>
      </c>
      <c r="N7550">
        <v>-2.1221879608469076E-2</v>
      </c>
    </row>
    <row r="7551" spans="1:14" x14ac:dyDescent="0.45">
      <c r="A7551">
        <v>7527</v>
      </c>
      <c r="B7551">
        <v>1.9287458793940494E-2</v>
      </c>
      <c r="C7551">
        <v>-1.9287458793940494E-2</v>
      </c>
      <c r="L7551">
        <v>7527</v>
      </c>
      <c r="M7551">
        <v>2.1834214985719958E-2</v>
      </c>
      <c r="N7551">
        <v>-2.1834214985719958E-2</v>
      </c>
    </row>
    <row r="7552" spans="1:14" x14ac:dyDescent="0.45">
      <c r="A7552">
        <v>7528</v>
      </c>
      <c r="B7552">
        <v>1.1934613835617332E-2</v>
      </c>
      <c r="C7552">
        <v>-1.1934613835617332E-2</v>
      </c>
      <c r="L7552">
        <v>7528</v>
      </c>
      <c r="M7552">
        <v>2.7535268498055761E-2</v>
      </c>
      <c r="N7552">
        <v>-2.7535268498055761E-2</v>
      </c>
    </row>
    <row r="7553" spans="1:14" x14ac:dyDescent="0.45">
      <c r="A7553">
        <v>7529</v>
      </c>
      <c r="B7553">
        <v>1.0521611601633523E-2</v>
      </c>
      <c r="C7553">
        <v>-1.0521611601633523E-2</v>
      </c>
      <c r="L7553">
        <v>7529</v>
      </c>
      <c r="M7553">
        <v>2.6986278159830832E-2</v>
      </c>
      <c r="N7553">
        <v>-2.6986278159830832E-2</v>
      </c>
    </row>
    <row r="7554" spans="1:14" x14ac:dyDescent="0.45">
      <c r="A7554">
        <v>7530</v>
      </c>
      <c r="B7554">
        <v>1.3583116441931777E-2</v>
      </c>
      <c r="C7554">
        <v>-1.3583116441931777E-2</v>
      </c>
      <c r="L7554">
        <v>7530</v>
      </c>
      <c r="M7554">
        <v>2.2699930519074655E-2</v>
      </c>
      <c r="N7554">
        <v>-2.2699930519074655E-2</v>
      </c>
    </row>
    <row r="7555" spans="1:14" x14ac:dyDescent="0.45">
      <c r="A7555">
        <v>7531</v>
      </c>
      <c r="B7555">
        <v>2.1223795188659047E-2</v>
      </c>
      <c r="C7555">
        <v>-2.1223795188659047E-2</v>
      </c>
      <c r="L7555">
        <v>7531</v>
      </c>
      <c r="M7555">
        <v>1.5879781317280343E-2</v>
      </c>
      <c r="N7555">
        <v>-1.5879781317280343E-2</v>
      </c>
    </row>
    <row r="7556" spans="1:14" x14ac:dyDescent="0.45">
      <c r="A7556">
        <v>7532</v>
      </c>
      <c r="B7556">
        <v>1.5964286873274863E-2</v>
      </c>
      <c r="C7556">
        <v>-1.5964286873274863E-2</v>
      </c>
      <c r="L7556">
        <v>7532</v>
      </c>
      <c r="M7556">
        <v>1.9786058723880801E-2</v>
      </c>
      <c r="N7556">
        <v>-1.9786058723880801E-2</v>
      </c>
    </row>
    <row r="7557" spans="1:14" x14ac:dyDescent="0.45">
      <c r="A7557">
        <v>7533</v>
      </c>
      <c r="B7557">
        <v>1.3452282901748092E-2</v>
      </c>
      <c r="C7557">
        <v>-1.3452282901748092E-2</v>
      </c>
      <c r="L7557">
        <v>7533</v>
      </c>
      <c r="M7557">
        <v>2.1369684699529636E-2</v>
      </c>
      <c r="N7557">
        <v>-2.1369684699529636E-2</v>
      </c>
    </row>
    <row r="7558" spans="1:14" x14ac:dyDescent="0.45">
      <c r="A7558">
        <v>7534</v>
      </c>
      <c r="B7558">
        <v>3.5903318397268624E-2</v>
      </c>
      <c r="C7558">
        <v>-3.5903318397268624E-2</v>
      </c>
      <c r="L7558">
        <v>7534</v>
      </c>
      <c r="M7558">
        <v>3.1896584990810245E-3</v>
      </c>
      <c r="N7558">
        <v>-3.1896584990810245E-3</v>
      </c>
    </row>
    <row r="7559" spans="1:14" x14ac:dyDescent="0.45">
      <c r="A7559">
        <v>7535</v>
      </c>
      <c r="B7559">
        <v>7.198439680967895E-3</v>
      </c>
      <c r="C7559">
        <v>-7.198439680967895E-3</v>
      </c>
      <c r="L7559">
        <v>7535</v>
      </c>
      <c r="M7559">
        <v>2.6331712756562646E-2</v>
      </c>
      <c r="N7559">
        <v>-2.6331712756562646E-2</v>
      </c>
    </row>
    <row r="7560" spans="1:14" x14ac:dyDescent="0.45">
      <c r="A7560">
        <v>7536</v>
      </c>
      <c r="B7560">
        <v>1.6723121406340247E-2</v>
      </c>
      <c r="C7560">
        <v>-1.6723121406340247E-2</v>
      </c>
      <c r="L7560">
        <v>7536</v>
      </c>
      <c r="M7560">
        <v>1.8329122826283874E-2</v>
      </c>
      <c r="N7560">
        <v>-1.8329122826283874E-2</v>
      </c>
    </row>
    <row r="7561" spans="1:14" x14ac:dyDescent="0.45">
      <c r="A7561">
        <v>7537</v>
      </c>
      <c r="B7561">
        <v>2.5541302014720692E-2</v>
      </c>
      <c r="C7561">
        <v>-2.5541302014720692E-2</v>
      </c>
      <c r="L7561">
        <v>7537</v>
      </c>
      <c r="M7561">
        <v>1.0854408221221379E-2</v>
      </c>
      <c r="N7561">
        <v>-1.0854408221221379E-2</v>
      </c>
    </row>
    <row r="7562" spans="1:14" x14ac:dyDescent="0.45">
      <c r="A7562">
        <v>7538</v>
      </c>
      <c r="B7562">
        <v>2.2191963386018324E-2</v>
      </c>
      <c r="C7562">
        <v>-2.2191963386018324E-2</v>
      </c>
      <c r="L7562">
        <v>7538</v>
      </c>
      <c r="M7562">
        <v>1.220576905377505E-2</v>
      </c>
      <c r="N7562">
        <v>-1.220576905377505E-2</v>
      </c>
    </row>
    <row r="7563" spans="1:14" x14ac:dyDescent="0.45">
      <c r="A7563">
        <v>7539</v>
      </c>
      <c r="B7563">
        <v>2.0098626743079346E-2</v>
      </c>
      <c r="C7563">
        <v>-2.0098626743079346E-2</v>
      </c>
      <c r="L7563">
        <v>7539</v>
      </c>
      <c r="M7563">
        <v>1.2881449470051886E-2</v>
      </c>
      <c r="N7563">
        <v>-1.2881449470051886E-2</v>
      </c>
    </row>
    <row r="7564" spans="1:14" x14ac:dyDescent="0.45">
      <c r="A7564">
        <v>7540</v>
      </c>
      <c r="B7564">
        <v>1.2379447872241866E-2</v>
      </c>
      <c r="C7564">
        <v>-1.2379447872241866E-2</v>
      </c>
      <c r="L7564">
        <v>7540</v>
      </c>
      <c r="M7564">
        <v>1.9089263294595316E-2</v>
      </c>
      <c r="N7564">
        <v>-1.9089263294595316E-2</v>
      </c>
    </row>
    <row r="7565" spans="1:14" x14ac:dyDescent="0.45">
      <c r="A7565">
        <v>7541</v>
      </c>
      <c r="B7565">
        <v>1.6435287617936136E-2</v>
      </c>
      <c r="C7565">
        <v>-1.6435287617936136E-2</v>
      </c>
      <c r="L7565">
        <v>7541</v>
      </c>
      <c r="M7565">
        <v>1.4908490718882393E-2</v>
      </c>
      <c r="N7565">
        <v>-1.4908490718882393E-2</v>
      </c>
    </row>
    <row r="7566" spans="1:14" x14ac:dyDescent="0.45">
      <c r="A7566">
        <v>7542</v>
      </c>
      <c r="B7566">
        <v>1.4237284142850207E-2</v>
      </c>
      <c r="C7566">
        <v>-1.4237284142850207E-2</v>
      </c>
      <c r="L7566">
        <v>7542</v>
      </c>
      <c r="M7566">
        <v>1.4021660172519046E-2</v>
      </c>
      <c r="N7566">
        <v>-1.4021660172519046E-2</v>
      </c>
    </row>
    <row r="7567" spans="1:14" x14ac:dyDescent="0.45">
      <c r="A7567">
        <v>7543</v>
      </c>
      <c r="B7567">
        <v>1.4184950726776734E-2</v>
      </c>
      <c r="C7567">
        <v>-1.4184950726776734E-2</v>
      </c>
      <c r="L7567">
        <v>7543</v>
      </c>
      <c r="M7567">
        <v>1.3451554821285466E-2</v>
      </c>
      <c r="N7567">
        <v>-1.3451554821285466E-2</v>
      </c>
    </row>
    <row r="7568" spans="1:14" x14ac:dyDescent="0.45">
      <c r="A7568">
        <v>7544</v>
      </c>
      <c r="B7568">
        <v>1.2353281164205129E-2</v>
      </c>
      <c r="C7568">
        <v>-1.2353281164205129E-2</v>
      </c>
      <c r="L7568">
        <v>7544</v>
      </c>
      <c r="M7568">
        <v>1.4549535497735324E-2</v>
      </c>
      <c r="N7568">
        <v>-1.4549535497735324E-2</v>
      </c>
    </row>
    <row r="7569" spans="1:14" x14ac:dyDescent="0.45">
      <c r="A7569">
        <v>7545</v>
      </c>
      <c r="B7569">
        <v>1.7089455318854564E-2</v>
      </c>
      <c r="C7569">
        <v>-1.7089455318854564E-2</v>
      </c>
      <c r="L7569">
        <v>7545</v>
      </c>
      <c r="M7569">
        <v>1.0136497778927242E-2</v>
      </c>
      <c r="N7569">
        <v>-1.0136497778927242E-2</v>
      </c>
    </row>
    <row r="7570" spans="1:14" x14ac:dyDescent="0.45">
      <c r="A7570">
        <v>7546</v>
      </c>
      <c r="B7570">
        <v>1.3007448865123559E-2</v>
      </c>
      <c r="C7570">
        <v>-1.3007448865123559E-2</v>
      </c>
      <c r="L7570">
        <v>7546</v>
      </c>
      <c r="M7570">
        <v>1.3261519704207607E-2</v>
      </c>
      <c r="N7570">
        <v>-1.3261519704207607E-2</v>
      </c>
    </row>
    <row r="7571" spans="1:14" x14ac:dyDescent="0.45">
      <c r="A7571">
        <v>7547</v>
      </c>
      <c r="B7571">
        <v>2.4023632948589932E-2</v>
      </c>
      <c r="C7571">
        <v>-2.4023632948589932E-2</v>
      </c>
      <c r="L7571">
        <v>7547</v>
      </c>
      <c r="M7571">
        <v>4.0553740324357213E-3</v>
      </c>
      <c r="N7571">
        <v>-4.0553740324357213E-3</v>
      </c>
    </row>
    <row r="7572" spans="1:14" x14ac:dyDescent="0.45">
      <c r="A7572">
        <v>7548</v>
      </c>
      <c r="B7572">
        <v>7.2246063890046321E-3</v>
      </c>
      <c r="C7572">
        <v>-7.2246063890046321E-3</v>
      </c>
      <c r="L7572">
        <v>7548</v>
      </c>
      <c r="M7572">
        <v>1.7400062253903226E-2</v>
      </c>
      <c r="N7572">
        <v>-1.7400062253903226E-2</v>
      </c>
    </row>
    <row r="7573" spans="1:14" x14ac:dyDescent="0.45">
      <c r="A7573">
        <v>7549</v>
      </c>
      <c r="B7573">
        <v>3.5351005558246834E-3</v>
      </c>
      <c r="C7573">
        <v>-3.5351005558246834E-3</v>
      </c>
      <c r="L7573">
        <v>7549</v>
      </c>
      <c r="M7573">
        <v>1.9638253632820242E-2</v>
      </c>
      <c r="N7573">
        <v>-1.9638253632820242E-2</v>
      </c>
    </row>
    <row r="7574" spans="1:14" x14ac:dyDescent="0.45">
      <c r="A7574">
        <v>7550</v>
      </c>
      <c r="B7574">
        <v>1.1228112718625428E-2</v>
      </c>
      <c r="C7574">
        <v>-1.1228112718625428E-2</v>
      </c>
      <c r="L7574">
        <v>7550</v>
      </c>
      <c r="M7574">
        <v>1.3155944639164351E-2</v>
      </c>
      <c r="N7574">
        <v>-1.3155944639164351E-2</v>
      </c>
    </row>
    <row r="7575" spans="1:14" x14ac:dyDescent="0.45">
      <c r="A7575">
        <v>7551</v>
      </c>
      <c r="B7575">
        <v>2.0386460531483457E-2</v>
      </c>
      <c r="C7575">
        <v>-2.0386460531483457E-2</v>
      </c>
      <c r="L7575">
        <v>7551</v>
      </c>
      <c r="M7575">
        <v>5.1322396958769275E-3</v>
      </c>
      <c r="N7575">
        <v>-5.1322396958769275E-3</v>
      </c>
    </row>
    <row r="7576" spans="1:14" x14ac:dyDescent="0.45">
      <c r="A7576">
        <v>7552</v>
      </c>
      <c r="B7576">
        <v>9.7889437766048807E-3</v>
      </c>
      <c r="C7576">
        <v>-9.7889437766048807E-3</v>
      </c>
      <c r="L7576">
        <v>7552</v>
      </c>
      <c r="M7576">
        <v>1.3536014873320071E-2</v>
      </c>
      <c r="N7576">
        <v>-1.3536014873320071E-2</v>
      </c>
    </row>
    <row r="7577" spans="1:14" x14ac:dyDescent="0.45">
      <c r="A7577">
        <v>7553</v>
      </c>
      <c r="B7577">
        <v>1.797912339210363E-2</v>
      </c>
      <c r="C7577">
        <v>-1.797912339210363E-2</v>
      </c>
      <c r="L7577">
        <v>7553</v>
      </c>
      <c r="M7577">
        <v>6.5680605804652034E-3</v>
      </c>
      <c r="N7577">
        <v>-6.5680605804652034E-3</v>
      </c>
    </row>
    <row r="7578" spans="1:14" x14ac:dyDescent="0.45">
      <c r="A7578">
        <v>7554</v>
      </c>
      <c r="B7578">
        <v>2.5044134562022681E-2</v>
      </c>
      <c r="C7578">
        <v>-2.5044134562022681E-2</v>
      </c>
      <c r="L7578">
        <v>7554</v>
      </c>
      <c r="M7578">
        <v>8.6700706812940179E-4</v>
      </c>
      <c r="N7578">
        <v>-8.6700706812940179E-4</v>
      </c>
    </row>
    <row r="7579" spans="1:14" x14ac:dyDescent="0.45">
      <c r="A7579">
        <v>7555</v>
      </c>
      <c r="B7579">
        <v>1.4917618551805376E-2</v>
      </c>
      <c r="C7579">
        <v>-1.4917618551805376E-2</v>
      </c>
      <c r="L7579">
        <v>7555</v>
      </c>
      <c r="M7579">
        <v>9.0174020894687318E-3</v>
      </c>
      <c r="N7579">
        <v>-9.0174020894687318E-3</v>
      </c>
    </row>
    <row r="7580" spans="1:14" x14ac:dyDescent="0.45">
      <c r="A7580">
        <v>7556</v>
      </c>
      <c r="B7580">
        <v>3.0902665192001511E-3</v>
      </c>
      <c r="C7580">
        <v>-3.0902665192001511E-3</v>
      </c>
      <c r="L7580">
        <v>7556</v>
      </c>
      <c r="M7580">
        <v>1.8033512644162759E-2</v>
      </c>
      <c r="N7580">
        <v>-1.8033512644162759E-2</v>
      </c>
    </row>
    <row r="7581" spans="1:14" x14ac:dyDescent="0.45">
      <c r="A7581">
        <v>7557</v>
      </c>
      <c r="B7581">
        <v>7.0152727247107345E-3</v>
      </c>
      <c r="C7581">
        <v>-7.0152727247107345E-3</v>
      </c>
      <c r="L7581">
        <v>7557</v>
      </c>
      <c r="M7581">
        <v>1.4507305471718022E-2</v>
      </c>
      <c r="N7581">
        <v>-1.4507305471718022E-2</v>
      </c>
    </row>
    <row r="7582" spans="1:14" x14ac:dyDescent="0.45">
      <c r="A7582">
        <v>7558</v>
      </c>
      <c r="B7582">
        <v>1.797912339210363E-2</v>
      </c>
      <c r="C7582">
        <v>-1.797912339210363E-2</v>
      </c>
      <c r="L7582">
        <v>7558</v>
      </c>
      <c r="M7582">
        <v>5.6178849950759028E-3</v>
      </c>
      <c r="N7582">
        <v>-5.6178849950759028E-3</v>
      </c>
    </row>
    <row r="7583" spans="1:14" x14ac:dyDescent="0.45">
      <c r="A7583">
        <v>7559</v>
      </c>
      <c r="B7583">
        <v>1.2876615324939873E-2</v>
      </c>
      <c r="C7583">
        <v>-1.2876615324939873E-2</v>
      </c>
      <c r="L7583">
        <v>7559</v>
      </c>
      <c r="M7583">
        <v>9.5452774146850099E-3</v>
      </c>
      <c r="N7583">
        <v>-9.5452774146850099E-3</v>
      </c>
    </row>
    <row r="7584" spans="1:14" x14ac:dyDescent="0.45">
      <c r="A7584">
        <v>7560</v>
      </c>
      <c r="B7584">
        <v>1.6330620785789188E-2</v>
      </c>
      <c r="C7584">
        <v>-1.6330620785789188E-2</v>
      </c>
      <c r="L7584">
        <v>7560</v>
      </c>
      <c r="M7584">
        <v>6.399140476395994E-3</v>
      </c>
      <c r="N7584">
        <v>-6.399140476395994E-3</v>
      </c>
    </row>
    <row r="7585" spans="1:14" x14ac:dyDescent="0.45">
      <c r="A7585">
        <v>7561</v>
      </c>
      <c r="B7585">
        <v>1.2300947748131653E-2</v>
      </c>
      <c r="C7585">
        <v>-1.2300947748131653E-2</v>
      </c>
      <c r="L7585">
        <v>7561</v>
      </c>
      <c r="M7585">
        <v>9.5663924276936617E-3</v>
      </c>
      <c r="N7585">
        <v>-9.5663924276936617E-3</v>
      </c>
    </row>
    <row r="7586" spans="1:14" x14ac:dyDescent="0.45">
      <c r="A7586">
        <v>7562</v>
      </c>
      <c r="B7586">
        <v>-5.9634144615109286E-3</v>
      </c>
      <c r="C7586">
        <v>5.9634144615109286E-3</v>
      </c>
      <c r="L7586">
        <v>7562</v>
      </c>
      <c r="M7586">
        <v>2.3734566156498563E-2</v>
      </c>
      <c r="N7586">
        <v>-2.3734566156498563E-2</v>
      </c>
    </row>
    <row r="7587" spans="1:14" x14ac:dyDescent="0.45">
      <c r="A7587">
        <v>7563</v>
      </c>
      <c r="B7587">
        <v>1.2300947748131653E-2</v>
      </c>
      <c r="C7587">
        <v>-1.2300947748131653E-2</v>
      </c>
      <c r="L7587">
        <v>7563</v>
      </c>
      <c r="M7587">
        <v>8.4050667122178499E-3</v>
      </c>
      <c r="N7587">
        <v>-8.4050667122178499E-3</v>
      </c>
    </row>
    <row r="7588" spans="1:14" x14ac:dyDescent="0.45">
      <c r="A7588">
        <v>7564</v>
      </c>
      <c r="B7588">
        <v>7.957274214033274E-3</v>
      </c>
      <c r="C7588">
        <v>-7.957274214033274E-3</v>
      </c>
      <c r="L7588">
        <v>7564</v>
      </c>
      <c r="M7588">
        <v>1.1530088637498215E-2</v>
      </c>
      <c r="N7588">
        <v>-1.1530088637498215E-2</v>
      </c>
    </row>
    <row r="7589" spans="1:14" x14ac:dyDescent="0.45">
      <c r="A7589">
        <v>7565</v>
      </c>
      <c r="B7589">
        <v>2.0569627487740615E-2</v>
      </c>
      <c r="C7589">
        <v>-2.0569627487740615E-2</v>
      </c>
      <c r="L7589">
        <v>7565</v>
      </c>
      <c r="M7589">
        <v>-1.6762856929450256E-4</v>
      </c>
      <c r="N7589">
        <v>1.6762856929450256E-4</v>
      </c>
    </row>
    <row r="7590" spans="1:14" x14ac:dyDescent="0.45">
      <c r="A7590">
        <v>7566</v>
      </c>
      <c r="B7590">
        <v>1.0966445638258056E-2</v>
      </c>
      <c r="C7590">
        <v>-1.0966445638258056E-2</v>
      </c>
      <c r="L7590">
        <v>7566</v>
      </c>
      <c r="M7590">
        <v>6.5469455674565516E-3</v>
      </c>
      <c r="N7590">
        <v>-6.5469455674565516E-3</v>
      </c>
    </row>
    <row r="7591" spans="1:14" x14ac:dyDescent="0.45">
      <c r="A7591">
        <v>7567</v>
      </c>
      <c r="B7591">
        <v>1.2847636646652824E-3</v>
      </c>
      <c r="C7591">
        <v>-1.2847636646652824E-3</v>
      </c>
      <c r="L7591">
        <v>7567</v>
      </c>
      <c r="M7591">
        <v>1.4253925315614209E-2</v>
      </c>
      <c r="N7591">
        <v>-1.4253925315614209E-2</v>
      </c>
    </row>
    <row r="7592" spans="1:14" x14ac:dyDescent="0.45">
      <c r="A7592">
        <v>7568</v>
      </c>
      <c r="B7592">
        <v>6.7536056443433627E-3</v>
      </c>
      <c r="C7592">
        <v>-6.7536056443433627E-3</v>
      </c>
      <c r="L7592">
        <v>7568</v>
      </c>
      <c r="M7592">
        <v>9.1863221935379411E-3</v>
      </c>
      <c r="N7592">
        <v>-9.1863221935379411E-3</v>
      </c>
    </row>
    <row r="7593" spans="1:14" x14ac:dyDescent="0.45">
      <c r="A7593">
        <v>7569</v>
      </c>
      <c r="B7593">
        <v>-6.4082484981354618E-3</v>
      </c>
      <c r="C7593">
        <v>6.4082484981354618E-3</v>
      </c>
      <c r="L7593">
        <v>7569</v>
      </c>
      <c r="M7593">
        <v>1.9764943710872149E-2</v>
      </c>
      <c r="N7593">
        <v>-1.9764943710872149E-2</v>
      </c>
    </row>
    <row r="7594" spans="1:14" x14ac:dyDescent="0.45">
      <c r="A7594">
        <v>7570</v>
      </c>
      <c r="B7594">
        <v>1.9156625253756804E-2</v>
      </c>
      <c r="C7594">
        <v>-1.9156625253756804E-2</v>
      </c>
      <c r="L7594">
        <v>7570</v>
      </c>
      <c r="M7594">
        <v>-1.7090245189260349E-3</v>
      </c>
      <c r="N7594">
        <v>1.7090245189260349E-3</v>
      </c>
    </row>
    <row r="7595" spans="1:14" x14ac:dyDescent="0.45">
      <c r="A7595">
        <v>7571</v>
      </c>
      <c r="B7595">
        <v>1.2143947499911229E-2</v>
      </c>
      <c r="C7595">
        <v>-1.2143947499911229E-2</v>
      </c>
      <c r="L7595">
        <v>7571</v>
      </c>
      <c r="M7595">
        <v>3.8864539283665115E-3</v>
      </c>
      <c r="N7595">
        <v>-3.8864539283665115E-3</v>
      </c>
    </row>
    <row r="7596" spans="1:14" x14ac:dyDescent="0.45">
      <c r="A7596">
        <v>7572</v>
      </c>
      <c r="B7596">
        <v>2.0697649057673986E-3</v>
      </c>
      <c r="C7596">
        <v>-2.0697649057673986E-3</v>
      </c>
      <c r="L7596">
        <v>7572</v>
      </c>
      <c r="M7596">
        <v>9.6719674927369173E-3</v>
      </c>
      <c r="N7596">
        <v>-9.6719674927369173E-3</v>
      </c>
    </row>
    <row r="7597" spans="1:14" x14ac:dyDescent="0.45">
      <c r="A7597">
        <v>7573</v>
      </c>
      <c r="B7597">
        <v>3.6397673879716326E-3</v>
      </c>
      <c r="C7597">
        <v>-3.6397673879716326E-3</v>
      </c>
      <c r="L7597">
        <v>7573</v>
      </c>
      <c r="M7597">
        <v>8.1939165821313387E-3</v>
      </c>
      <c r="N7597">
        <v>-8.1939165821313387E-3</v>
      </c>
    </row>
    <row r="7598" spans="1:14" x14ac:dyDescent="0.45">
      <c r="A7598">
        <v>7574</v>
      </c>
      <c r="B7598">
        <v>-1.2010735988247541E-3</v>
      </c>
      <c r="C7598">
        <v>1.2010735988247541E-3</v>
      </c>
      <c r="L7598">
        <v>7574</v>
      </c>
      <c r="M7598">
        <v>1.106555835130789E-2</v>
      </c>
      <c r="N7598">
        <v>-1.106555835130789E-2</v>
      </c>
    </row>
    <row r="7599" spans="1:14" x14ac:dyDescent="0.45">
      <c r="A7599">
        <v>7575</v>
      </c>
      <c r="B7599">
        <v>-9.3912532143235038E-3</v>
      </c>
      <c r="C7599">
        <v>9.3912532143235038E-3</v>
      </c>
      <c r="L7599">
        <v>7575</v>
      </c>
      <c r="M7599">
        <v>1.7167797110808063E-2</v>
      </c>
      <c r="N7599">
        <v>-1.7167797110808063E-2</v>
      </c>
    </row>
    <row r="7600" spans="1:14" x14ac:dyDescent="0.45">
      <c r="A7600">
        <v>7576</v>
      </c>
      <c r="B7600">
        <v>1.4237284142850207E-2</v>
      </c>
      <c r="C7600">
        <v>-1.4237284142850207E-2</v>
      </c>
      <c r="L7600">
        <v>7576</v>
      </c>
      <c r="M7600">
        <v>-3.440455585635425E-3</v>
      </c>
      <c r="N7600">
        <v>3.440455585635425E-3</v>
      </c>
    </row>
    <row r="7601" spans="1:14" x14ac:dyDescent="0.45">
      <c r="A7601">
        <v>7577</v>
      </c>
      <c r="B7601">
        <v>6.5704386880862022E-3</v>
      </c>
      <c r="C7601">
        <v>-6.5704386880862022E-3</v>
      </c>
      <c r="L7601">
        <v>7577</v>
      </c>
      <c r="M7601">
        <v>2.4506330437782352E-3</v>
      </c>
      <c r="N7601">
        <v>-2.4506330437782352E-3</v>
      </c>
    </row>
    <row r="7602" spans="1:14" x14ac:dyDescent="0.45">
      <c r="A7602">
        <v>7578</v>
      </c>
      <c r="B7602">
        <v>9.2917763239068734E-3</v>
      </c>
      <c r="C7602">
        <v>-9.2917763239068734E-3</v>
      </c>
      <c r="L7602">
        <v>7578</v>
      </c>
      <c r="M7602">
        <v>-1.6762856929450256E-4</v>
      </c>
      <c r="N7602">
        <v>1.6762856929450256E-4</v>
      </c>
    </row>
    <row r="7603" spans="1:14" x14ac:dyDescent="0.45">
      <c r="A7603">
        <v>7579</v>
      </c>
      <c r="B7603">
        <v>2.3314319861347712E-3</v>
      </c>
      <c r="C7603">
        <v>-2.3314319861347712E-3</v>
      </c>
      <c r="L7603">
        <v>7579</v>
      </c>
      <c r="M7603">
        <v>3.8231088893405582E-3</v>
      </c>
      <c r="N7603">
        <v>-3.8231088893405582E-3</v>
      </c>
    </row>
    <row r="7604" spans="1:14" x14ac:dyDescent="0.45">
      <c r="A7604">
        <v>7580</v>
      </c>
      <c r="B7604">
        <v>1.3109303727020195E-3</v>
      </c>
      <c r="C7604">
        <v>-1.3109303727020195E-3</v>
      </c>
      <c r="L7604">
        <v>7580</v>
      </c>
      <c r="M7604">
        <v>4.2454091495135807E-3</v>
      </c>
      <c r="N7604">
        <v>-4.2454091495135807E-3</v>
      </c>
    </row>
    <row r="7605" spans="1:14" x14ac:dyDescent="0.45">
      <c r="A7605">
        <v>7581</v>
      </c>
      <c r="B7605">
        <v>-1.7244077595594976E-3</v>
      </c>
      <c r="C7605">
        <v>1.7244077595594976E-3</v>
      </c>
      <c r="L7605">
        <v>7581</v>
      </c>
      <c r="M7605">
        <v>6.5680605804652034E-3</v>
      </c>
      <c r="N7605">
        <v>-6.5680605804652034E-3</v>
      </c>
    </row>
    <row r="7606" spans="1:14" x14ac:dyDescent="0.45">
      <c r="A7606">
        <v>7582</v>
      </c>
      <c r="B7606">
        <v>-2.0673869342873949E-4</v>
      </c>
      <c r="C7606">
        <v>2.0673869342873949E-4</v>
      </c>
      <c r="L7606">
        <v>7582</v>
      </c>
      <c r="M7606">
        <v>4.8155145007471607E-3</v>
      </c>
      <c r="N7606">
        <v>-4.8155145007471607E-3</v>
      </c>
    </row>
    <row r="7607" spans="1:14" x14ac:dyDescent="0.45">
      <c r="A7607">
        <v>7583</v>
      </c>
      <c r="B7607">
        <v>-5.2045799284455487E-3</v>
      </c>
      <c r="C7607">
        <v>5.2045799284455487E-3</v>
      </c>
      <c r="L7607">
        <v>7583</v>
      </c>
      <c r="M7607">
        <v>8.8273669723908724E-3</v>
      </c>
      <c r="N7607">
        <v>-8.8273669723908724E-3</v>
      </c>
    </row>
    <row r="7608" spans="1:14" x14ac:dyDescent="0.45">
      <c r="A7608">
        <v>7584</v>
      </c>
      <c r="B7608">
        <v>3.6921008040451068E-3</v>
      </c>
      <c r="C7608">
        <v>-3.6921008040451068E-3</v>
      </c>
      <c r="L7608">
        <v>7584</v>
      </c>
      <c r="M7608">
        <v>1.648262549449493E-3</v>
      </c>
      <c r="N7608">
        <v>-1.648262549449493E-3</v>
      </c>
    </row>
    <row r="7609" spans="1:14" x14ac:dyDescent="0.45">
      <c r="A7609">
        <v>7585</v>
      </c>
      <c r="B7609">
        <v>-9.1323981042064351E-4</v>
      </c>
      <c r="C7609">
        <v>9.1323981042064351E-4</v>
      </c>
      <c r="L7609">
        <v>7585</v>
      </c>
      <c r="M7609">
        <v>4.731054448712556E-3</v>
      </c>
      <c r="N7609">
        <v>-4.731054448712556E-3</v>
      </c>
    </row>
    <row r="7610" spans="1:14" x14ac:dyDescent="0.45">
      <c r="A7610">
        <v>7586</v>
      </c>
      <c r="B7610">
        <v>1.319061582138072E-2</v>
      </c>
      <c r="C7610">
        <v>-1.319061582138072E-2</v>
      </c>
      <c r="L7610">
        <v>7586</v>
      </c>
      <c r="M7610">
        <v>-6.8188576670196047E-3</v>
      </c>
      <c r="N7610">
        <v>6.8188576670196047E-3</v>
      </c>
    </row>
    <row r="7611" spans="1:14" x14ac:dyDescent="0.45">
      <c r="A7611">
        <v>7587</v>
      </c>
      <c r="B7611">
        <v>-3.8962445266086873E-3</v>
      </c>
      <c r="C7611">
        <v>3.8962445266086873E-3</v>
      </c>
      <c r="L7611">
        <v>7587</v>
      </c>
      <c r="M7611">
        <v>6.6947506585171099E-3</v>
      </c>
      <c r="N7611">
        <v>-6.6947506585171099E-3</v>
      </c>
    </row>
    <row r="7612" spans="1:14" x14ac:dyDescent="0.45">
      <c r="A7612">
        <v>7588</v>
      </c>
      <c r="B7612">
        <v>8.1927745863639104E-3</v>
      </c>
      <c r="C7612">
        <v>-8.1927745863639104E-3</v>
      </c>
      <c r="L7612">
        <v>7588</v>
      </c>
      <c r="M7612">
        <v>-6.987777771088814E-3</v>
      </c>
      <c r="N7612">
        <v>6.987777771088814E-3</v>
      </c>
    </row>
    <row r="7613" spans="1:14" x14ac:dyDescent="0.45">
      <c r="A7613">
        <v>7589</v>
      </c>
      <c r="B7613">
        <v>1.2667281660645974E-2</v>
      </c>
      <c r="C7613">
        <v>-1.2667281660645974E-2</v>
      </c>
      <c r="L7613">
        <v>7589</v>
      </c>
      <c r="M7613">
        <v>-1.0619560008576803E-2</v>
      </c>
      <c r="N7613">
        <v>1.0619560008576803E-2</v>
      </c>
    </row>
    <row r="7614" spans="1:14" x14ac:dyDescent="0.45">
      <c r="A7614">
        <v>7590</v>
      </c>
      <c r="B7614">
        <v>-1.0908922280454264E-2</v>
      </c>
      <c r="C7614">
        <v>1.0908922280454264E-2</v>
      </c>
      <c r="L7614">
        <v>7590</v>
      </c>
      <c r="M7614">
        <v>8.362836686200548E-3</v>
      </c>
      <c r="N7614">
        <v>-8.362836686200548E-3</v>
      </c>
    </row>
    <row r="7615" spans="1:14" x14ac:dyDescent="0.45">
      <c r="A7615">
        <v>7591</v>
      </c>
      <c r="B7615">
        <v>-9.6557322649411768E-4</v>
      </c>
      <c r="C7615">
        <v>9.6557322649411768E-4</v>
      </c>
      <c r="L7615">
        <v>7591</v>
      </c>
      <c r="M7615">
        <v>-6.1104384247617511E-4</v>
      </c>
      <c r="N7615">
        <v>6.1104384247617511E-4</v>
      </c>
    </row>
    <row r="7616" spans="1:14" x14ac:dyDescent="0.45">
      <c r="A7616">
        <v>7592</v>
      </c>
      <c r="B7616">
        <v>6.7536056443433627E-3</v>
      </c>
      <c r="C7616">
        <v>-6.7536056443433627E-3</v>
      </c>
      <c r="L7616">
        <v>7592</v>
      </c>
      <c r="M7616">
        <v>-7.7056882133829515E-3</v>
      </c>
      <c r="N7616">
        <v>7.7056882133829515E-3</v>
      </c>
    </row>
    <row r="7617" spans="1:14" x14ac:dyDescent="0.45">
      <c r="A7617">
        <v>7593</v>
      </c>
      <c r="B7617">
        <v>-8.0044176883764338E-3</v>
      </c>
      <c r="C7617">
        <v>8.0044176883764338E-3</v>
      </c>
      <c r="L7617">
        <v>7593</v>
      </c>
      <c r="M7617">
        <v>1.7327226014840977E-3</v>
      </c>
      <c r="N7617">
        <v>-1.7327226014840977E-3</v>
      </c>
    </row>
    <row r="7618" spans="1:14" x14ac:dyDescent="0.45">
      <c r="A7618">
        <v>7594</v>
      </c>
      <c r="B7618">
        <v>-5.6232472570333439E-3</v>
      </c>
      <c r="C7618">
        <v>5.6232472570333439E-3</v>
      </c>
      <c r="L7618">
        <v>7594</v>
      </c>
      <c r="M7618">
        <v>-9.4888405061459378E-4</v>
      </c>
      <c r="N7618">
        <v>9.4888405061459378E-4</v>
      </c>
    </row>
    <row r="7619" spans="1:14" x14ac:dyDescent="0.45">
      <c r="A7619">
        <v>7595</v>
      </c>
      <c r="B7619">
        <v>-1.3787260164495356E-2</v>
      </c>
      <c r="C7619">
        <v>1.3787260164495356E-2</v>
      </c>
      <c r="L7619">
        <v>7595</v>
      </c>
      <c r="M7619">
        <v>5.1322396958769275E-3</v>
      </c>
      <c r="N7619">
        <v>-5.1322396958769275E-3</v>
      </c>
    </row>
    <row r="7620" spans="1:14" x14ac:dyDescent="0.45">
      <c r="A7620">
        <v>7596</v>
      </c>
      <c r="B7620">
        <v>-1.386576028860557E-2</v>
      </c>
      <c r="C7620">
        <v>1.386576028860557E-2</v>
      </c>
      <c r="L7620">
        <v>7596</v>
      </c>
      <c r="M7620">
        <v>4.4776742926087429E-3</v>
      </c>
      <c r="N7620">
        <v>-4.4776742926087429E-3</v>
      </c>
    </row>
    <row r="7621" spans="1:14" x14ac:dyDescent="0.45">
      <c r="A7621">
        <v>7597</v>
      </c>
      <c r="B7621">
        <v>-5.1784132204088125E-3</v>
      </c>
      <c r="C7621">
        <v>5.1784132204088125E-3</v>
      </c>
      <c r="L7621">
        <v>7597</v>
      </c>
      <c r="M7621">
        <v>-2.7647751693585911E-3</v>
      </c>
      <c r="N7621">
        <v>2.7647751693585911E-3</v>
      </c>
    </row>
    <row r="7622" spans="1:14" x14ac:dyDescent="0.45">
      <c r="A7622">
        <v>7598</v>
      </c>
      <c r="B7622">
        <v>-3.1897434096167833E-3</v>
      </c>
      <c r="C7622">
        <v>3.1897434096167833E-3</v>
      </c>
      <c r="L7622">
        <v>7598</v>
      </c>
      <c r="M7622">
        <v>-4.4750912230593293E-3</v>
      </c>
      <c r="N7622">
        <v>4.4750912230593293E-3</v>
      </c>
    </row>
    <row r="7623" spans="1:14" x14ac:dyDescent="0.45">
      <c r="A7623">
        <v>7599</v>
      </c>
      <c r="B7623">
        <v>-5.2569133445190246E-3</v>
      </c>
      <c r="C7623">
        <v>5.2569133445190246E-3</v>
      </c>
      <c r="L7623">
        <v>7599</v>
      </c>
      <c r="M7623">
        <v>-2.9125802604191469E-3</v>
      </c>
      <c r="N7623">
        <v>2.9125802604191469E-3</v>
      </c>
    </row>
    <row r="7624" spans="1:14" x14ac:dyDescent="0.45">
      <c r="A7624">
        <v>7600</v>
      </c>
      <c r="B7624">
        <v>2.9070995629429906E-3</v>
      </c>
      <c r="C7624">
        <v>-2.9070995629429906E-3</v>
      </c>
      <c r="L7624">
        <v>7600</v>
      </c>
      <c r="M7624">
        <v>-1.0133914709377828E-2</v>
      </c>
      <c r="N7624">
        <v>1.0133914709377828E-2</v>
      </c>
    </row>
    <row r="7625" spans="1:14" x14ac:dyDescent="0.45">
      <c r="A7625">
        <v>7601</v>
      </c>
      <c r="B7625">
        <v>-7.8240627023695893E-4</v>
      </c>
      <c r="C7625">
        <v>7.8240627023695893E-4</v>
      </c>
      <c r="L7625">
        <v>7601</v>
      </c>
      <c r="M7625">
        <v>-8.0646434345300194E-3</v>
      </c>
      <c r="N7625">
        <v>8.0646434345300194E-3</v>
      </c>
    </row>
    <row r="7626" spans="1:14" x14ac:dyDescent="0.45">
      <c r="A7626">
        <v>7602</v>
      </c>
      <c r="B7626">
        <v>-1.394426041271578E-2</v>
      </c>
      <c r="C7626">
        <v>1.394426041271578E-2</v>
      </c>
      <c r="L7626">
        <v>7602</v>
      </c>
      <c r="M7626">
        <v>2.5350930958128398E-3</v>
      </c>
      <c r="N7626">
        <v>-2.5350930958128398E-3</v>
      </c>
    </row>
    <row r="7627" spans="1:14" x14ac:dyDescent="0.45">
      <c r="A7627">
        <v>7603</v>
      </c>
      <c r="B7627">
        <v>-1.3316259419834086E-2</v>
      </c>
      <c r="C7627">
        <v>1.3316259419834086E-2</v>
      </c>
      <c r="L7627">
        <v>7603</v>
      </c>
      <c r="M7627">
        <v>1.8805276925446552E-3</v>
      </c>
      <c r="N7627">
        <v>-1.8805276925446552E-3</v>
      </c>
    </row>
    <row r="7628" spans="1:14" x14ac:dyDescent="0.45">
      <c r="A7628">
        <v>7604</v>
      </c>
      <c r="B7628">
        <v>-1.5174095690442433E-2</v>
      </c>
      <c r="C7628">
        <v>1.5174095690442433E-2</v>
      </c>
      <c r="L7628">
        <v>7604</v>
      </c>
      <c r="M7628">
        <v>2.9785083689945133E-3</v>
      </c>
      <c r="N7628">
        <v>-2.9785083689945133E-3</v>
      </c>
    </row>
    <row r="7629" spans="1:14" x14ac:dyDescent="0.45">
      <c r="A7629">
        <v>7605</v>
      </c>
      <c r="B7629">
        <v>-1.0908922280454264E-2</v>
      </c>
      <c r="C7629">
        <v>1.0908922280454264E-2</v>
      </c>
      <c r="L7629">
        <v>7605</v>
      </c>
      <c r="M7629">
        <v>-6.9550389451078064E-4</v>
      </c>
      <c r="N7629">
        <v>6.9550389451078064E-4</v>
      </c>
    </row>
    <row r="7630" spans="1:14" x14ac:dyDescent="0.45">
      <c r="A7630">
        <v>7606</v>
      </c>
      <c r="B7630">
        <v>-4.3410785632332204E-3</v>
      </c>
      <c r="C7630">
        <v>4.3410785632332204E-3</v>
      </c>
      <c r="L7630">
        <v>7606</v>
      </c>
      <c r="M7630">
        <v>-6.3120973548119767E-3</v>
      </c>
      <c r="N7630">
        <v>6.3120973548119767E-3</v>
      </c>
    </row>
    <row r="7631" spans="1:14" x14ac:dyDescent="0.45">
      <c r="A7631">
        <v>7607</v>
      </c>
      <c r="B7631">
        <v>-1.2348091222474813E-2</v>
      </c>
      <c r="C7631">
        <v>1.2348091222474813E-2</v>
      </c>
      <c r="L7631">
        <v>7607</v>
      </c>
      <c r="M7631">
        <v>-2.8914652474104968E-3</v>
      </c>
      <c r="N7631">
        <v>2.8914652474104968E-3</v>
      </c>
    </row>
    <row r="7632" spans="1:14" x14ac:dyDescent="0.45">
      <c r="A7632">
        <v>7608</v>
      </c>
      <c r="B7632">
        <v>-1.3577926500201459E-2</v>
      </c>
      <c r="C7632">
        <v>1.3577926500201459E-2</v>
      </c>
      <c r="L7632">
        <v>7608</v>
      </c>
      <c r="M7632">
        <v>-2.1735548051163593E-3</v>
      </c>
      <c r="N7632">
        <v>2.1735548051163593E-3</v>
      </c>
    </row>
    <row r="7633" spans="1:14" x14ac:dyDescent="0.45">
      <c r="A7633">
        <v>7609</v>
      </c>
      <c r="B7633">
        <v>-2.4832422926248775E-3</v>
      </c>
      <c r="C7633">
        <v>2.4832422926248775E-3</v>
      </c>
      <c r="L7633">
        <v>7609</v>
      </c>
      <c r="M7633">
        <v>-1.129524042485364E-2</v>
      </c>
      <c r="N7633">
        <v>1.129524042485364E-2</v>
      </c>
    </row>
    <row r="7634" spans="1:14" x14ac:dyDescent="0.45">
      <c r="A7634">
        <v>7610</v>
      </c>
      <c r="B7634">
        <v>-1.1929423893887016E-2</v>
      </c>
      <c r="C7634">
        <v>1.1929423893887016E-2</v>
      </c>
      <c r="L7634">
        <v>7610</v>
      </c>
      <c r="M7634">
        <v>-4.1372510149209124E-3</v>
      </c>
      <c r="N7634">
        <v>4.1372510149209124E-3</v>
      </c>
    </row>
    <row r="7635" spans="1:14" x14ac:dyDescent="0.45">
      <c r="A7635">
        <v>7611</v>
      </c>
      <c r="B7635">
        <v>-7.0624161990538916E-3</v>
      </c>
      <c r="C7635">
        <v>7.0624161990538916E-3</v>
      </c>
      <c r="L7635">
        <v>7611</v>
      </c>
      <c r="M7635">
        <v>-8.170218499573275E-3</v>
      </c>
      <c r="N7635">
        <v>8.170218499573275E-3</v>
      </c>
    </row>
    <row r="7636" spans="1:14" x14ac:dyDescent="0.45">
      <c r="A7636">
        <v>7612</v>
      </c>
      <c r="B7636">
        <v>-1.0150087747388884E-2</v>
      </c>
      <c r="C7636">
        <v>1.0150087747388884E-2</v>
      </c>
      <c r="L7636">
        <v>7612</v>
      </c>
      <c r="M7636">
        <v>-6.6710525759590454E-3</v>
      </c>
      <c r="N7636">
        <v>6.6710525759590454E-3</v>
      </c>
    </row>
    <row r="7637" spans="1:14" x14ac:dyDescent="0.45">
      <c r="A7637">
        <v>7613</v>
      </c>
      <c r="B7637">
        <v>3.4276217534274286E-4</v>
      </c>
      <c r="C7637">
        <v>-3.4276217534274286E-4</v>
      </c>
      <c r="L7637">
        <v>7613</v>
      </c>
      <c r="M7637">
        <v>-1.5307092896497353E-2</v>
      </c>
      <c r="N7637">
        <v>1.5307092896497353E-2</v>
      </c>
    </row>
    <row r="7638" spans="1:14" x14ac:dyDescent="0.45">
      <c r="A7638">
        <v>7614</v>
      </c>
      <c r="B7638">
        <v>-2.9696618650831591E-2</v>
      </c>
      <c r="C7638">
        <v>2.9696618650831591E-2</v>
      </c>
      <c r="L7638">
        <v>7614</v>
      </c>
      <c r="M7638">
        <v>8.7217919073476168E-3</v>
      </c>
      <c r="N7638">
        <v>-8.7217919073476168E-3</v>
      </c>
    </row>
    <row r="7639" spans="1:14" x14ac:dyDescent="0.45">
      <c r="A7639">
        <v>7615</v>
      </c>
      <c r="B7639">
        <v>-1.5775929975287387E-2</v>
      </c>
      <c r="C7639">
        <v>1.5775929975287387E-2</v>
      </c>
      <c r="L7639">
        <v>7615</v>
      </c>
      <c r="M7639">
        <v>-2.7436601563499375E-3</v>
      </c>
      <c r="N7639">
        <v>2.7436601563499375E-3</v>
      </c>
    </row>
    <row r="7640" spans="1:14" x14ac:dyDescent="0.45">
      <c r="A7640">
        <v>7616</v>
      </c>
      <c r="B7640">
        <v>-9.626753586654142E-3</v>
      </c>
      <c r="C7640">
        <v>9.626753586654142E-3</v>
      </c>
      <c r="L7640">
        <v>7616</v>
      </c>
      <c r="M7640">
        <v>-8.2546785516078788E-3</v>
      </c>
      <c r="N7640">
        <v>8.2546785516078788E-3</v>
      </c>
    </row>
    <row r="7641" spans="1:14" x14ac:dyDescent="0.45">
      <c r="A7641">
        <v>7617</v>
      </c>
      <c r="B7641">
        <v>-1.8814080077799219E-3</v>
      </c>
      <c r="C7641">
        <v>1.8814080077799219E-3</v>
      </c>
      <c r="L7641">
        <v>7617</v>
      </c>
      <c r="M7641">
        <v>-1.4821447597298375E-2</v>
      </c>
      <c r="N7641">
        <v>1.4821447597298375E-2</v>
      </c>
    </row>
    <row r="7642" spans="1:14" x14ac:dyDescent="0.45">
      <c r="A7642">
        <v>7618</v>
      </c>
      <c r="B7642">
        <v>-3.2159101176535195E-3</v>
      </c>
      <c r="C7642">
        <v>3.2159101176535195E-3</v>
      </c>
      <c r="L7642">
        <v>7618</v>
      </c>
      <c r="M7642">
        <v>-1.7418594197362462E-2</v>
      </c>
      <c r="N7642">
        <v>1.7418594197362462E-2</v>
      </c>
    </row>
    <row r="7643" spans="1:14" x14ac:dyDescent="0.45">
      <c r="A7643">
        <v>7619</v>
      </c>
      <c r="B7643">
        <v>-1.7267432333381405E-2</v>
      </c>
      <c r="C7643">
        <v>1.7267432333381405E-2</v>
      </c>
      <c r="L7643">
        <v>7619</v>
      </c>
      <c r="M7643">
        <v>-7.051122810114766E-3</v>
      </c>
      <c r="N7643">
        <v>7.051122810114766E-3</v>
      </c>
    </row>
    <row r="7644" spans="1:14" x14ac:dyDescent="0.45">
      <c r="A7644">
        <v>7620</v>
      </c>
      <c r="B7644">
        <v>-1.5723596559213911E-2</v>
      </c>
      <c r="C7644">
        <v>1.5723596559213911E-2</v>
      </c>
      <c r="L7644">
        <v>7620</v>
      </c>
      <c r="M7644">
        <v>-9.3948892540750388E-3</v>
      </c>
      <c r="N7644">
        <v>9.3948892540750388E-3</v>
      </c>
    </row>
    <row r="7645" spans="1:14" x14ac:dyDescent="0.45">
      <c r="A7645">
        <v>7621</v>
      </c>
      <c r="B7645">
        <v>-1.179859035370333E-2</v>
      </c>
      <c r="C7645">
        <v>1.179859035370333E-2</v>
      </c>
      <c r="L7645">
        <v>7621</v>
      </c>
      <c r="M7645">
        <v>-1.5032597727384887E-2</v>
      </c>
      <c r="N7645">
        <v>1.5032597727384887E-2</v>
      </c>
    </row>
    <row r="7646" spans="1:14" x14ac:dyDescent="0.45">
      <c r="A7646">
        <v>7622</v>
      </c>
      <c r="B7646">
        <v>-9.3389197982500314E-3</v>
      </c>
      <c r="C7646">
        <v>9.3389197982500314E-3</v>
      </c>
      <c r="L7646">
        <v>7622</v>
      </c>
      <c r="M7646">
        <v>-1.7524169262405718E-2</v>
      </c>
      <c r="N7646">
        <v>1.7524169262405718E-2</v>
      </c>
    </row>
    <row r="7647" spans="1:14" x14ac:dyDescent="0.45">
      <c r="A7647">
        <v>7623</v>
      </c>
      <c r="B7647">
        <v>-1.2662091718915658E-2</v>
      </c>
      <c r="C7647">
        <v>1.2662091718915658E-2</v>
      </c>
      <c r="L7647">
        <v>7623</v>
      </c>
      <c r="M7647">
        <v>-1.5117057779419494E-2</v>
      </c>
      <c r="N7647">
        <v>1.5117057779419494E-2</v>
      </c>
    </row>
    <row r="7648" spans="1:14" x14ac:dyDescent="0.45">
      <c r="A7648">
        <v>7624</v>
      </c>
      <c r="B7648">
        <v>-1.9831769720981655E-2</v>
      </c>
      <c r="C7648">
        <v>1.9831769720981655E-2</v>
      </c>
      <c r="L7648">
        <v>7624</v>
      </c>
      <c r="M7648">
        <v>-1.0218374761412432E-2</v>
      </c>
      <c r="N7648">
        <v>1.0218374761412432E-2</v>
      </c>
    </row>
    <row r="7649" spans="1:14" x14ac:dyDescent="0.45">
      <c r="A7649">
        <v>7625</v>
      </c>
      <c r="B7649">
        <v>4.0273158639403749E-2</v>
      </c>
      <c r="C7649">
        <v>-4.0273158639403749E-2</v>
      </c>
      <c r="L7649">
        <v>7625</v>
      </c>
      <c r="M7649">
        <v>3.4672142894979836E-2</v>
      </c>
      <c r="N7649">
        <v>-3.4672142894979836E-2</v>
      </c>
    </row>
    <row r="7650" spans="1:14" x14ac:dyDescent="0.45">
      <c r="A7650">
        <v>7626</v>
      </c>
      <c r="B7650">
        <v>4.7469003349506482E-2</v>
      </c>
      <c r="C7650">
        <v>0.95253099665049357</v>
      </c>
      <c r="L7650">
        <v>7626</v>
      </c>
      <c r="M7650">
        <v>2.6099447613467486E-2</v>
      </c>
      <c r="N7650">
        <v>0.9739005523865325</v>
      </c>
    </row>
    <row r="7651" spans="1:14" x14ac:dyDescent="0.45">
      <c r="A7651">
        <v>7627</v>
      </c>
      <c r="B7651">
        <v>3.9278823734007727E-2</v>
      </c>
      <c r="C7651">
        <v>-3.9278823734007727E-2</v>
      </c>
      <c r="L7651">
        <v>7627</v>
      </c>
      <c r="M7651">
        <v>2.8400984031410458E-2</v>
      </c>
      <c r="N7651">
        <v>-2.8400984031410458E-2</v>
      </c>
    </row>
    <row r="7652" spans="1:14" x14ac:dyDescent="0.45">
      <c r="A7652">
        <v>7628</v>
      </c>
      <c r="B7652">
        <v>4.2235661742159036E-2</v>
      </c>
      <c r="C7652">
        <v>-4.2235661742159036E-2</v>
      </c>
      <c r="L7652">
        <v>7628</v>
      </c>
      <c r="M7652">
        <v>2.5719377379311768E-2</v>
      </c>
      <c r="N7652">
        <v>-2.5719377379311768E-2</v>
      </c>
    </row>
    <row r="7653" spans="1:14" x14ac:dyDescent="0.45">
      <c r="A7653">
        <v>7629</v>
      </c>
      <c r="B7653">
        <v>4.1555327333203863E-2</v>
      </c>
      <c r="C7653">
        <v>-4.1555327333203863E-2</v>
      </c>
      <c r="L7653">
        <v>7629</v>
      </c>
      <c r="M7653">
        <v>2.2467665375979492E-2</v>
      </c>
      <c r="N7653">
        <v>-2.2467665375979492E-2</v>
      </c>
    </row>
    <row r="7654" spans="1:14" x14ac:dyDescent="0.45">
      <c r="A7654">
        <v>7630</v>
      </c>
      <c r="B7654">
        <v>3.4856650075799141E-2</v>
      </c>
      <c r="C7654">
        <v>-3.4856650075799141E-2</v>
      </c>
      <c r="L7654">
        <v>7630</v>
      </c>
      <c r="M7654">
        <v>2.6099447613467486E-2</v>
      </c>
      <c r="N7654">
        <v>-2.6099447613467486E-2</v>
      </c>
    </row>
    <row r="7655" spans="1:14" x14ac:dyDescent="0.45">
      <c r="A7655">
        <v>7631</v>
      </c>
      <c r="B7655">
        <v>4.0665659259954801E-2</v>
      </c>
      <c r="C7655">
        <v>-4.0665659259954801E-2</v>
      </c>
      <c r="L7655">
        <v>7631</v>
      </c>
      <c r="M7655">
        <v>1.8835883138491501E-2</v>
      </c>
      <c r="N7655">
        <v>-1.8835883138491501E-2</v>
      </c>
    </row>
    <row r="7656" spans="1:14" x14ac:dyDescent="0.45">
      <c r="A7656">
        <v>7632</v>
      </c>
      <c r="B7656">
        <v>3.8258322120574978E-2</v>
      </c>
      <c r="C7656">
        <v>-3.8258322120574978E-2</v>
      </c>
      <c r="L7656">
        <v>7632</v>
      </c>
      <c r="M7656">
        <v>1.9617138619811594E-2</v>
      </c>
      <c r="N7656">
        <v>-1.9617138619811594E-2</v>
      </c>
    </row>
    <row r="7657" spans="1:14" x14ac:dyDescent="0.45">
      <c r="A7657">
        <v>7633</v>
      </c>
      <c r="B7657">
        <v>1.5650286376834018E-2</v>
      </c>
      <c r="C7657">
        <v>-1.5650286376834018E-2</v>
      </c>
      <c r="L7657">
        <v>7633</v>
      </c>
      <c r="M7657">
        <v>3.6593609078767089E-2</v>
      </c>
      <c r="N7657">
        <v>-3.6593609078767089E-2</v>
      </c>
    </row>
    <row r="7658" spans="1:14" x14ac:dyDescent="0.45">
      <c r="A7658">
        <v>7634</v>
      </c>
      <c r="B7658">
        <v>2.6457136796006489E-2</v>
      </c>
      <c r="C7658">
        <v>-2.6457136796006489E-2</v>
      </c>
      <c r="L7658">
        <v>7634</v>
      </c>
      <c r="M7658">
        <v>2.4473591611801349E-2</v>
      </c>
      <c r="N7658">
        <v>-2.4473591611801349E-2</v>
      </c>
    </row>
    <row r="7659" spans="1:14" x14ac:dyDescent="0.45">
      <c r="A7659">
        <v>7635</v>
      </c>
      <c r="B7659">
        <v>1.5283952464319697E-2</v>
      </c>
      <c r="C7659">
        <v>-1.5283952464319697E-2</v>
      </c>
      <c r="L7659">
        <v>7635</v>
      </c>
      <c r="M7659">
        <v>3.2729561698183932E-2</v>
      </c>
      <c r="N7659">
        <v>-3.2729561698183932E-2</v>
      </c>
    </row>
    <row r="7660" spans="1:14" x14ac:dyDescent="0.45">
      <c r="A7660">
        <v>7636</v>
      </c>
      <c r="B7660">
        <v>1.8005290100140368E-2</v>
      </c>
      <c r="C7660">
        <v>-1.8005290100140368E-2</v>
      </c>
      <c r="L7660">
        <v>7636</v>
      </c>
      <c r="M7660">
        <v>2.9140009486713244E-2</v>
      </c>
      <c r="N7660">
        <v>-2.9140009486713244E-2</v>
      </c>
    </row>
    <row r="7661" spans="1:14" x14ac:dyDescent="0.45">
      <c r="A7661">
        <v>7637</v>
      </c>
      <c r="B7661">
        <v>3.3155814053411219E-2</v>
      </c>
      <c r="C7661">
        <v>-3.3155814053411219E-2</v>
      </c>
      <c r="L7661">
        <v>7637</v>
      </c>
      <c r="M7661">
        <v>1.6048701421349554E-2</v>
      </c>
      <c r="N7661">
        <v>-1.6048701421349554E-2</v>
      </c>
    </row>
    <row r="7662" spans="1:14" x14ac:dyDescent="0.45">
      <c r="A7662">
        <v>7638</v>
      </c>
      <c r="B7662">
        <v>2.9727975300598647E-2</v>
      </c>
      <c r="C7662">
        <v>-2.9727975300598647E-2</v>
      </c>
      <c r="L7662">
        <v>7638</v>
      </c>
      <c r="M7662">
        <v>1.8181317735223315E-2</v>
      </c>
      <c r="N7662">
        <v>-1.8181317735223315E-2</v>
      </c>
    </row>
    <row r="7663" spans="1:14" x14ac:dyDescent="0.45">
      <c r="A7663">
        <v>7639</v>
      </c>
      <c r="B7663">
        <v>2.5148801394169633E-2</v>
      </c>
      <c r="C7663">
        <v>-2.5148801394169633E-2</v>
      </c>
      <c r="L7663">
        <v>7639</v>
      </c>
      <c r="M7663">
        <v>2.071511929626145E-2</v>
      </c>
      <c r="N7663">
        <v>-2.071511929626145E-2</v>
      </c>
    </row>
    <row r="7664" spans="1:14" x14ac:dyDescent="0.45">
      <c r="A7664">
        <v>7640</v>
      </c>
      <c r="B7664">
        <v>1.6984788486707619E-2</v>
      </c>
      <c r="C7664">
        <v>-1.6984788486707619E-2</v>
      </c>
      <c r="L7664">
        <v>7640</v>
      </c>
      <c r="M7664">
        <v>2.7049623198856784E-2</v>
      </c>
      <c r="N7664">
        <v>-2.7049623198856784E-2</v>
      </c>
    </row>
    <row r="7665" spans="1:14" x14ac:dyDescent="0.45">
      <c r="A7665">
        <v>7641</v>
      </c>
      <c r="B7665">
        <v>2.2924631211046965E-2</v>
      </c>
      <c r="C7665">
        <v>-2.2924631211046965E-2</v>
      </c>
      <c r="L7665">
        <v>7641</v>
      </c>
      <c r="M7665">
        <v>2.1390799712538287E-2</v>
      </c>
      <c r="N7665">
        <v>-2.1390799712538287E-2</v>
      </c>
    </row>
    <row r="7666" spans="1:14" x14ac:dyDescent="0.45">
      <c r="A7666">
        <v>7642</v>
      </c>
      <c r="B7666">
        <v>2.7896305738027039E-2</v>
      </c>
      <c r="C7666">
        <v>-2.7896305738027039E-2</v>
      </c>
      <c r="L7666">
        <v>7642</v>
      </c>
      <c r="M7666">
        <v>1.7252257162842666E-2</v>
      </c>
      <c r="N7666">
        <v>-1.7252257162842666E-2</v>
      </c>
    </row>
    <row r="7667" spans="1:14" x14ac:dyDescent="0.45">
      <c r="A7667">
        <v>7643</v>
      </c>
      <c r="B7667">
        <v>3.3024980513227532E-2</v>
      </c>
      <c r="C7667">
        <v>-3.3024980513227532E-2</v>
      </c>
      <c r="L7667">
        <v>7643</v>
      </c>
      <c r="M7667">
        <v>1.0432107961048357E-2</v>
      </c>
      <c r="N7667">
        <v>-1.0432107961048357E-2</v>
      </c>
    </row>
    <row r="7668" spans="1:14" x14ac:dyDescent="0.45">
      <c r="A7668">
        <v>7644</v>
      </c>
      <c r="B7668">
        <v>1.3216782529417458E-2</v>
      </c>
      <c r="C7668">
        <v>-1.3216782529417458E-2</v>
      </c>
      <c r="L7668">
        <v>7644</v>
      </c>
      <c r="M7668">
        <v>2.5719377379311768E-2</v>
      </c>
      <c r="N7668">
        <v>-2.5719377379311768E-2</v>
      </c>
    </row>
    <row r="7669" spans="1:14" x14ac:dyDescent="0.45">
      <c r="A7669">
        <v>7645</v>
      </c>
      <c r="B7669">
        <v>3.6531319390150321E-2</v>
      </c>
      <c r="C7669">
        <v>-3.6531319390150321E-2</v>
      </c>
      <c r="L7669">
        <v>7645</v>
      </c>
      <c r="M7669">
        <v>6.7792107105517137E-3</v>
      </c>
      <c r="N7669">
        <v>-6.7792107105517137E-3</v>
      </c>
    </row>
    <row r="7670" spans="1:14" x14ac:dyDescent="0.45">
      <c r="A7670">
        <v>7646</v>
      </c>
      <c r="B7670">
        <v>1.2667281660645974E-2</v>
      </c>
      <c r="C7670">
        <v>-1.2667281660645974E-2</v>
      </c>
      <c r="L7670">
        <v>7646</v>
      </c>
      <c r="M7670">
        <v>2.5423767197190649E-2</v>
      </c>
      <c r="N7670">
        <v>-2.5423767197190649E-2</v>
      </c>
    </row>
    <row r="7671" spans="1:14" x14ac:dyDescent="0.45">
      <c r="A7671">
        <v>7647</v>
      </c>
      <c r="B7671">
        <v>2.4730134065581832E-2</v>
      </c>
      <c r="C7671">
        <v>-2.4730134065581832E-2</v>
      </c>
      <c r="L7671">
        <v>7647</v>
      </c>
      <c r="M7671">
        <v>1.4253925315614209E-2</v>
      </c>
      <c r="N7671">
        <v>-1.4253925315614209E-2</v>
      </c>
    </row>
    <row r="7672" spans="1:14" x14ac:dyDescent="0.45">
      <c r="A7672">
        <v>7648</v>
      </c>
      <c r="B7672">
        <v>2.5855302511161533E-2</v>
      </c>
      <c r="C7672">
        <v>-2.5855302511161533E-2</v>
      </c>
      <c r="L7672">
        <v>7648</v>
      </c>
      <c r="M7672">
        <v>1.294479450907784E-2</v>
      </c>
      <c r="N7672">
        <v>-1.294479450907784E-2</v>
      </c>
    </row>
    <row r="7673" spans="1:14" x14ac:dyDescent="0.45">
      <c r="A7673">
        <v>7649</v>
      </c>
      <c r="B7673">
        <v>1.5885786749164653E-2</v>
      </c>
      <c r="C7673">
        <v>-1.5885786749164653E-2</v>
      </c>
      <c r="L7673">
        <v>7649</v>
      </c>
      <c r="M7673">
        <v>2.0862924387322009E-2</v>
      </c>
      <c r="N7673">
        <v>-2.0862924387322009E-2</v>
      </c>
    </row>
    <row r="7674" spans="1:14" x14ac:dyDescent="0.45">
      <c r="A7674">
        <v>7650</v>
      </c>
      <c r="B7674">
        <v>1.5388619296466646E-2</v>
      </c>
      <c r="C7674">
        <v>-1.5388619296466646E-2</v>
      </c>
      <c r="L7674">
        <v>7650</v>
      </c>
      <c r="M7674">
        <v>2.0926269426347961E-2</v>
      </c>
      <c r="N7674">
        <v>-2.0926269426347961E-2</v>
      </c>
    </row>
    <row r="7675" spans="1:14" x14ac:dyDescent="0.45">
      <c r="A7675">
        <v>7651</v>
      </c>
      <c r="B7675">
        <v>1.1123445886478478E-2</v>
      </c>
      <c r="C7675">
        <v>-1.1123445886478478E-2</v>
      </c>
      <c r="L7675">
        <v>7651</v>
      </c>
      <c r="M7675">
        <v>2.3438955974377444E-2</v>
      </c>
      <c r="N7675">
        <v>-2.3438955974377444E-2</v>
      </c>
    </row>
    <row r="7676" spans="1:14" x14ac:dyDescent="0.45">
      <c r="A7676">
        <v>7652</v>
      </c>
      <c r="B7676">
        <v>1.2379447872241866E-2</v>
      </c>
      <c r="C7676">
        <v>-1.2379447872241866E-2</v>
      </c>
      <c r="L7676">
        <v>7652</v>
      </c>
      <c r="M7676">
        <v>2.2024250102797818E-2</v>
      </c>
      <c r="N7676">
        <v>-2.2024250102797818E-2</v>
      </c>
    </row>
    <row r="7677" spans="1:14" x14ac:dyDescent="0.45">
      <c r="A7677">
        <v>7653</v>
      </c>
      <c r="B7677">
        <v>1.6801621530450457E-2</v>
      </c>
      <c r="C7677">
        <v>-1.6801621530450457E-2</v>
      </c>
      <c r="L7677">
        <v>7653</v>
      </c>
      <c r="M7677">
        <v>1.8160202722214663E-2</v>
      </c>
      <c r="N7677">
        <v>-1.8160202722214663E-2</v>
      </c>
    </row>
    <row r="7678" spans="1:14" x14ac:dyDescent="0.45">
      <c r="A7678">
        <v>7654</v>
      </c>
      <c r="B7678">
        <v>2.5881469219198275E-2</v>
      </c>
      <c r="C7678">
        <v>-2.5881469219198275E-2</v>
      </c>
      <c r="L7678">
        <v>7654</v>
      </c>
      <c r="M7678">
        <v>1.0474337987065659E-2</v>
      </c>
      <c r="N7678">
        <v>-1.0474337987065659E-2</v>
      </c>
    </row>
    <row r="7679" spans="1:14" x14ac:dyDescent="0.45">
      <c r="A7679">
        <v>7655</v>
      </c>
      <c r="B7679">
        <v>1.8685624509095534E-2</v>
      </c>
      <c r="C7679">
        <v>-1.8685624509095534E-2</v>
      </c>
      <c r="L7679">
        <v>7655</v>
      </c>
      <c r="M7679">
        <v>1.5288560953038113E-2</v>
      </c>
      <c r="N7679">
        <v>-1.5288560953038113E-2</v>
      </c>
    </row>
    <row r="7680" spans="1:14" x14ac:dyDescent="0.45">
      <c r="A7680">
        <v>7656</v>
      </c>
      <c r="B7680">
        <v>1.7874456559956682E-2</v>
      </c>
      <c r="C7680">
        <v>-1.7874456559956682E-2</v>
      </c>
      <c r="L7680">
        <v>7656</v>
      </c>
      <c r="M7680">
        <v>1.5858666304271695E-2</v>
      </c>
      <c r="N7680">
        <v>-1.5858666304271695E-2</v>
      </c>
    </row>
    <row r="7681" spans="1:14" x14ac:dyDescent="0.45">
      <c r="A7681">
        <v>7657</v>
      </c>
      <c r="B7681">
        <v>1.9915459786822187E-2</v>
      </c>
      <c r="C7681">
        <v>-1.9915459786822187E-2</v>
      </c>
      <c r="L7681">
        <v>7657</v>
      </c>
      <c r="M7681">
        <v>1.3261519704207607E-2</v>
      </c>
      <c r="N7681">
        <v>-1.3261519704207607E-2</v>
      </c>
    </row>
    <row r="7682" spans="1:14" x14ac:dyDescent="0.45">
      <c r="A7682">
        <v>7658</v>
      </c>
      <c r="B7682">
        <v>1.5467119420576858E-2</v>
      </c>
      <c r="C7682">
        <v>-1.5467119420576858E-2</v>
      </c>
      <c r="L7682">
        <v>7658</v>
      </c>
      <c r="M7682">
        <v>1.4992950770916998E-2</v>
      </c>
      <c r="N7682">
        <v>-1.4992950770916998E-2</v>
      </c>
    </row>
    <row r="7683" spans="1:14" x14ac:dyDescent="0.45">
      <c r="A7683">
        <v>7659</v>
      </c>
      <c r="B7683">
        <v>1.659228786615656E-2</v>
      </c>
      <c r="C7683">
        <v>-1.659228786615656E-2</v>
      </c>
      <c r="L7683">
        <v>7659</v>
      </c>
      <c r="M7683">
        <v>1.3557129886328723E-2</v>
      </c>
      <c r="N7683">
        <v>-1.3557129886328723E-2</v>
      </c>
    </row>
    <row r="7684" spans="1:14" x14ac:dyDescent="0.45">
      <c r="A7684">
        <v>7660</v>
      </c>
      <c r="B7684">
        <v>1.9470625750197652E-2</v>
      </c>
      <c r="C7684">
        <v>-1.9470625750197652E-2</v>
      </c>
      <c r="L7684">
        <v>7660</v>
      </c>
      <c r="M7684">
        <v>1.0981098299273285E-2</v>
      </c>
      <c r="N7684">
        <v>-1.0981098299273285E-2</v>
      </c>
    </row>
    <row r="7685" spans="1:14" x14ac:dyDescent="0.45">
      <c r="A7685">
        <v>7661</v>
      </c>
      <c r="B7685">
        <v>1.8973458297499649E-2</v>
      </c>
      <c r="C7685">
        <v>-1.8973458297499649E-2</v>
      </c>
      <c r="L7685">
        <v>7661</v>
      </c>
      <c r="M7685">
        <v>1.0748833156178124E-2</v>
      </c>
      <c r="N7685">
        <v>-1.0748833156178124E-2</v>
      </c>
    </row>
    <row r="7686" spans="1:14" x14ac:dyDescent="0.45">
      <c r="A7686">
        <v>7662</v>
      </c>
      <c r="B7686">
        <v>2.3421798663744976E-2</v>
      </c>
      <c r="C7686">
        <v>-2.3421798663744976E-2</v>
      </c>
      <c r="L7686">
        <v>7662</v>
      </c>
      <c r="M7686">
        <v>6.4836005284305987E-3</v>
      </c>
      <c r="N7686">
        <v>-6.4836005284305987E-3</v>
      </c>
    </row>
    <row r="7687" spans="1:14" x14ac:dyDescent="0.45">
      <c r="A7687">
        <v>7663</v>
      </c>
      <c r="B7687">
        <v>4.4247686290737496E-3</v>
      </c>
      <c r="C7687">
        <v>-4.4247686290737496E-3</v>
      </c>
      <c r="L7687">
        <v>7663</v>
      </c>
      <c r="M7687">
        <v>2.0060553892993264E-2</v>
      </c>
      <c r="N7687">
        <v>-2.0060553892993264E-2</v>
      </c>
    </row>
    <row r="7688" spans="1:14" x14ac:dyDescent="0.45">
      <c r="A7688">
        <v>7664</v>
      </c>
      <c r="B7688">
        <v>1.2300947748131653E-2</v>
      </c>
      <c r="C7688">
        <v>-1.2300947748131653E-2</v>
      </c>
      <c r="L7688">
        <v>7664</v>
      </c>
      <c r="M7688">
        <v>1.3493784847302768E-2</v>
      </c>
      <c r="N7688">
        <v>-1.3493784847302768E-2</v>
      </c>
    </row>
    <row r="7689" spans="1:14" x14ac:dyDescent="0.45">
      <c r="A7689">
        <v>7665</v>
      </c>
      <c r="B7689">
        <v>9.8936106087518291E-3</v>
      </c>
      <c r="C7689">
        <v>-9.8936106087518291E-3</v>
      </c>
      <c r="L7689">
        <v>7665</v>
      </c>
      <c r="M7689">
        <v>1.5288560953038113E-2</v>
      </c>
      <c r="N7689">
        <v>-1.5288560953038113E-2</v>
      </c>
    </row>
    <row r="7690" spans="1:14" x14ac:dyDescent="0.45">
      <c r="A7690">
        <v>7666</v>
      </c>
      <c r="B7690">
        <v>1.0547778309670261E-2</v>
      </c>
      <c r="C7690">
        <v>-1.0547778309670261E-2</v>
      </c>
      <c r="L7690">
        <v>7666</v>
      </c>
      <c r="M7690">
        <v>1.4253925315614209E-2</v>
      </c>
      <c r="N7690">
        <v>-1.4253925315614209E-2</v>
      </c>
    </row>
    <row r="7691" spans="1:14" x14ac:dyDescent="0.45">
      <c r="A7691">
        <v>7667</v>
      </c>
      <c r="B7691">
        <v>1.4054117186593048E-2</v>
      </c>
      <c r="C7691">
        <v>-1.4054117186593048E-2</v>
      </c>
      <c r="L7691">
        <v>7667</v>
      </c>
      <c r="M7691">
        <v>1.0410992948039707E-2</v>
      </c>
      <c r="N7691">
        <v>-1.0410992948039707E-2</v>
      </c>
    </row>
    <row r="7692" spans="1:14" x14ac:dyDescent="0.45">
      <c r="A7692">
        <v>7668</v>
      </c>
      <c r="B7692">
        <v>1.3452282901748092E-2</v>
      </c>
      <c r="C7692">
        <v>-1.3452282901748092E-2</v>
      </c>
      <c r="L7692">
        <v>7668</v>
      </c>
      <c r="M7692">
        <v>9.4397023496417543E-3</v>
      </c>
      <c r="N7692">
        <v>-9.4397023496417543E-3</v>
      </c>
    </row>
    <row r="7693" spans="1:14" x14ac:dyDescent="0.45">
      <c r="A7693">
        <v>7669</v>
      </c>
      <c r="B7693">
        <v>1.1332779550772377E-2</v>
      </c>
      <c r="C7693">
        <v>-1.1332779550772377E-2</v>
      </c>
      <c r="L7693">
        <v>7669</v>
      </c>
      <c r="M7693">
        <v>1.1002213312281937E-2</v>
      </c>
      <c r="N7693">
        <v>-1.1002213312281937E-2</v>
      </c>
    </row>
    <row r="7694" spans="1:14" x14ac:dyDescent="0.45">
      <c r="A7694">
        <v>7670</v>
      </c>
      <c r="B7694">
        <v>1.5990453581311605E-2</v>
      </c>
      <c r="C7694">
        <v>-1.5990453581311605E-2</v>
      </c>
      <c r="L7694">
        <v>7670</v>
      </c>
      <c r="M7694">
        <v>7.0114758536468768E-3</v>
      </c>
      <c r="N7694">
        <v>-7.0114758536468768E-3</v>
      </c>
    </row>
    <row r="7695" spans="1:14" x14ac:dyDescent="0.45">
      <c r="A7695">
        <v>7671</v>
      </c>
      <c r="B7695">
        <v>1.2324302485918082E-3</v>
      </c>
      <c r="C7695">
        <v>-1.2324302485918082E-3</v>
      </c>
      <c r="L7695">
        <v>7671</v>
      </c>
      <c r="M7695">
        <v>1.8582502982387686E-2</v>
      </c>
      <c r="N7695">
        <v>-1.8582502982387686E-2</v>
      </c>
    </row>
    <row r="7696" spans="1:14" x14ac:dyDescent="0.45">
      <c r="A7696">
        <v>7672</v>
      </c>
      <c r="B7696">
        <v>2.1302295312769261E-2</v>
      </c>
      <c r="C7696">
        <v>-2.1302295312769261E-2</v>
      </c>
      <c r="L7696">
        <v>7672</v>
      </c>
      <c r="M7696">
        <v>1.922757718561958E-3</v>
      </c>
      <c r="N7696">
        <v>-1.922757718561958E-3</v>
      </c>
    </row>
    <row r="7697" spans="1:14" x14ac:dyDescent="0.45">
      <c r="A7697">
        <v>7673</v>
      </c>
      <c r="B7697">
        <v>1.7351122399221937E-2</v>
      </c>
      <c r="C7697">
        <v>-1.7351122399221937E-2</v>
      </c>
      <c r="L7697">
        <v>7673</v>
      </c>
      <c r="M7697">
        <v>5.0688946568509738E-3</v>
      </c>
      <c r="N7697">
        <v>-5.0688946568509738E-3</v>
      </c>
    </row>
    <row r="7698" spans="1:14" x14ac:dyDescent="0.45">
      <c r="A7698">
        <v>7674</v>
      </c>
      <c r="B7698">
        <v>1.0102944273045728E-2</v>
      </c>
      <c r="C7698">
        <v>-1.0102944273045728E-2</v>
      </c>
      <c r="L7698">
        <v>7674</v>
      </c>
      <c r="M7698">
        <v>1.0579913052108914E-2</v>
      </c>
      <c r="N7698">
        <v>-1.0579913052108914E-2</v>
      </c>
    </row>
    <row r="7699" spans="1:14" x14ac:dyDescent="0.45">
      <c r="A7699">
        <v>7675</v>
      </c>
      <c r="B7699">
        <v>1.7822123143883206E-2</v>
      </c>
      <c r="C7699">
        <v>-1.7822123143883206E-2</v>
      </c>
      <c r="L7699">
        <v>7675</v>
      </c>
      <c r="M7699">
        <v>3.8864539283665115E-3</v>
      </c>
      <c r="N7699">
        <v>-3.8864539283665115E-3</v>
      </c>
    </row>
    <row r="7700" spans="1:14" x14ac:dyDescent="0.45">
      <c r="A7700">
        <v>7676</v>
      </c>
      <c r="B7700">
        <v>-1.5412408033023371E-3</v>
      </c>
      <c r="C7700">
        <v>1.5412408033023371E-3</v>
      </c>
      <c r="L7700">
        <v>7676</v>
      </c>
      <c r="M7700">
        <v>1.8920343190526104E-2</v>
      </c>
      <c r="N7700">
        <v>-1.8920343190526104E-2</v>
      </c>
    </row>
    <row r="7701" spans="1:14" x14ac:dyDescent="0.45">
      <c r="A7701">
        <v>7677</v>
      </c>
      <c r="B7701">
        <v>1.7819311173632897E-3</v>
      </c>
      <c r="C7701">
        <v>-1.7819311173632897E-3</v>
      </c>
      <c r="L7701">
        <v>7677</v>
      </c>
      <c r="M7701">
        <v>1.5373021005072717E-2</v>
      </c>
      <c r="N7701">
        <v>-1.5373021005072717E-2</v>
      </c>
    </row>
    <row r="7702" spans="1:14" x14ac:dyDescent="0.45">
      <c r="A7702">
        <v>7678</v>
      </c>
      <c r="B7702">
        <v>7.198439680967895E-3</v>
      </c>
      <c r="C7702">
        <v>-7.198439680967895E-3</v>
      </c>
      <c r="L7702">
        <v>7678</v>
      </c>
      <c r="M7702">
        <v>1.0854408221221379E-2</v>
      </c>
      <c r="N7702">
        <v>-1.0854408221221379E-2</v>
      </c>
    </row>
    <row r="7703" spans="1:14" x14ac:dyDescent="0.45">
      <c r="A7703">
        <v>7679</v>
      </c>
      <c r="B7703">
        <v>1.3609283149968515E-2</v>
      </c>
      <c r="C7703">
        <v>-1.3609283149968515E-2</v>
      </c>
      <c r="L7703">
        <v>7679</v>
      </c>
      <c r="M7703">
        <v>5.4911949170239963E-3</v>
      </c>
      <c r="N7703">
        <v>-5.4911949170239963E-3</v>
      </c>
    </row>
    <row r="7704" spans="1:14" x14ac:dyDescent="0.45">
      <c r="A7704">
        <v>7680</v>
      </c>
      <c r="B7704">
        <v>8.349774834584333E-3</v>
      </c>
      <c r="C7704">
        <v>-8.349774834584333E-3</v>
      </c>
      <c r="L7704">
        <v>7680</v>
      </c>
      <c r="M7704">
        <v>8.6795618813303149E-3</v>
      </c>
      <c r="N7704">
        <v>-8.6795618813303149E-3</v>
      </c>
    </row>
    <row r="7705" spans="1:14" x14ac:dyDescent="0.45">
      <c r="A7705">
        <v>7681</v>
      </c>
      <c r="B7705">
        <v>6.4396051479025159E-3</v>
      </c>
      <c r="C7705">
        <v>-6.4396051479025159E-3</v>
      </c>
      <c r="L7705">
        <v>7681</v>
      </c>
      <c r="M7705">
        <v>9.7141975187542192E-3</v>
      </c>
      <c r="N7705">
        <v>-9.7141975187542192E-3</v>
      </c>
    </row>
    <row r="7706" spans="1:14" x14ac:dyDescent="0.45">
      <c r="A7706">
        <v>7682</v>
      </c>
      <c r="B7706">
        <v>1.3740116690152199E-2</v>
      </c>
      <c r="C7706">
        <v>-1.3740116690152199E-2</v>
      </c>
      <c r="L7706">
        <v>7682</v>
      </c>
      <c r="M7706">
        <v>3.5063836942107914E-3</v>
      </c>
      <c r="N7706">
        <v>-3.5063836942107914E-3</v>
      </c>
    </row>
    <row r="7707" spans="1:14" x14ac:dyDescent="0.45">
      <c r="A7707">
        <v>7683</v>
      </c>
      <c r="B7707">
        <v>1.196078054365407E-2</v>
      </c>
      <c r="C7707">
        <v>-1.196078054365407E-2</v>
      </c>
      <c r="L7707">
        <v>7683</v>
      </c>
      <c r="M7707">
        <v>4.8577445267644626E-3</v>
      </c>
      <c r="N7707">
        <v>-4.8577445267644626E-3</v>
      </c>
    </row>
    <row r="7708" spans="1:14" x14ac:dyDescent="0.45">
      <c r="A7708">
        <v>7684</v>
      </c>
      <c r="B7708">
        <v>1.2327114456168391E-2</v>
      </c>
      <c r="C7708">
        <v>-1.2327114456168391E-2</v>
      </c>
      <c r="L7708">
        <v>7684</v>
      </c>
      <c r="M7708">
        <v>3.4008086291675357E-3</v>
      </c>
      <c r="N7708">
        <v>-3.4008086291675357E-3</v>
      </c>
    </row>
    <row r="7709" spans="1:14" x14ac:dyDescent="0.45">
      <c r="A7709">
        <v>7685</v>
      </c>
      <c r="B7709">
        <v>1.2039280667764281E-2</v>
      </c>
      <c r="C7709">
        <v>-1.2039280667764281E-2</v>
      </c>
      <c r="L7709">
        <v>7685</v>
      </c>
      <c r="M7709">
        <v>3.4852686812021404E-3</v>
      </c>
      <c r="N7709">
        <v>-3.4852686812021404E-3</v>
      </c>
    </row>
    <row r="7710" spans="1:14" x14ac:dyDescent="0.45">
      <c r="A7710">
        <v>7686</v>
      </c>
      <c r="B7710">
        <v>4.163101548706377E-3</v>
      </c>
      <c r="C7710">
        <v>-4.163101548706377E-3</v>
      </c>
      <c r="L7710">
        <v>7686</v>
      </c>
      <c r="M7710">
        <v>9.2707822455725467E-3</v>
      </c>
      <c r="N7710">
        <v>-9.2707822455725467E-3</v>
      </c>
    </row>
    <row r="7711" spans="1:14" x14ac:dyDescent="0.45">
      <c r="A7711">
        <v>7687</v>
      </c>
      <c r="B7711">
        <v>9.919777316788567E-3</v>
      </c>
      <c r="C7711">
        <v>-9.919777316788567E-3</v>
      </c>
      <c r="L7711">
        <v>7687</v>
      </c>
      <c r="M7711">
        <v>3.9709139804011157E-3</v>
      </c>
      <c r="N7711">
        <v>-3.9709139804011157E-3</v>
      </c>
    </row>
    <row r="7712" spans="1:14" x14ac:dyDescent="0.45">
      <c r="A7712">
        <v>7688</v>
      </c>
      <c r="B7712">
        <v>4.5556021692574351E-3</v>
      </c>
      <c r="C7712">
        <v>-4.5556021692574351E-3</v>
      </c>
      <c r="L7712">
        <v>7688</v>
      </c>
      <c r="M7712">
        <v>7.6238112308977587E-3</v>
      </c>
      <c r="N7712">
        <v>-7.6238112308977587E-3</v>
      </c>
    </row>
    <row r="7713" spans="1:14" x14ac:dyDescent="0.45">
      <c r="A7713">
        <v>7689</v>
      </c>
      <c r="B7713">
        <v>7.1199395568576837E-3</v>
      </c>
      <c r="C7713">
        <v>-7.1199395568576837E-3</v>
      </c>
      <c r="L7713">
        <v>7689</v>
      </c>
      <c r="M7713">
        <v>4.8999745527817645E-3</v>
      </c>
      <c r="N7713">
        <v>-4.8999745527817645E-3</v>
      </c>
    </row>
    <row r="7714" spans="1:14" x14ac:dyDescent="0.45">
      <c r="A7714">
        <v>7690</v>
      </c>
      <c r="B7714">
        <v>7.2246063890046321E-3</v>
      </c>
      <c r="C7714">
        <v>-7.2246063890046321E-3</v>
      </c>
      <c r="L7714">
        <v>7690</v>
      </c>
      <c r="M7714">
        <v>4.0764890454443713E-3</v>
      </c>
      <c r="N7714">
        <v>-4.0764890454443713E-3</v>
      </c>
    </row>
    <row r="7715" spans="1:14" x14ac:dyDescent="0.45">
      <c r="A7715">
        <v>7691</v>
      </c>
      <c r="B7715">
        <v>-2.666409248882038E-3</v>
      </c>
      <c r="C7715">
        <v>2.666409248882038E-3</v>
      </c>
      <c r="L7715">
        <v>7691</v>
      </c>
      <c r="M7715">
        <v>1.1487858611480913E-2</v>
      </c>
      <c r="N7715">
        <v>-1.1487858611480913E-2</v>
      </c>
    </row>
    <row r="7716" spans="1:14" x14ac:dyDescent="0.45">
      <c r="A7716">
        <v>7692</v>
      </c>
      <c r="B7716">
        <v>1.4155972048489687E-3</v>
      </c>
      <c r="C7716">
        <v>-1.4155972048489687E-3</v>
      </c>
      <c r="L7716">
        <v>7692</v>
      </c>
      <c r="M7716">
        <v>6.8003257235603656E-3</v>
      </c>
      <c r="N7716">
        <v>-6.8003257235603656E-3</v>
      </c>
    </row>
    <row r="7717" spans="1:14" x14ac:dyDescent="0.45">
      <c r="A7717">
        <v>7693</v>
      </c>
      <c r="B7717">
        <v>5.7331040309106102E-3</v>
      </c>
      <c r="C7717">
        <v>-5.7331040309106102E-3</v>
      </c>
      <c r="L7717">
        <v>7693</v>
      </c>
      <c r="M7717">
        <v>2.6617831738647464E-3</v>
      </c>
      <c r="N7717">
        <v>-2.6617831738647464E-3</v>
      </c>
    </row>
    <row r="7718" spans="1:14" x14ac:dyDescent="0.45">
      <c r="A7718">
        <v>7694</v>
      </c>
      <c r="B7718">
        <v>-7.8240627023695893E-4</v>
      </c>
      <c r="C7718">
        <v>7.8240627023695893E-4</v>
      </c>
      <c r="L7718">
        <v>7694</v>
      </c>
      <c r="M7718">
        <v>7.5815812048804568E-3</v>
      </c>
      <c r="N7718">
        <v>-7.5815812048804568E-3</v>
      </c>
    </row>
    <row r="7719" spans="1:14" x14ac:dyDescent="0.45">
      <c r="A7719">
        <v>7695</v>
      </c>
      <c r="B7719">
        <v>-8.1875846446335925E-3</v>
      </c>
      <c r="C7719">
        <v>8.1875846446335925E-3</v>
      </c>
      <c r="L7719">
        <v>7695</v>
      </c>
      <c r="M7719">
        <v>1.3092599600138397E-2</v>
      </c>
      <c r="N7719">
        <v>-1.3092599600138397E-2</v>
      </c>
    </row>
    <row r="7720" spans="1:14" x14ac:dyDescent="0.45">
      <c r="A7720">
        <v>7696</v>
      </c>
      <c r="B7720">
        <v>9.5272766962375081E-3</v>
      </c>
      <c r="C7720">
        <v>-9.5272766962375081E-3</v>
      </c>
      <c r="L7720">
        <v>7696</v>
      </c>
      <c r="M7720">
        <v>-1.2656092457443606E-3</v>
      </c>
      <c r="N7720">
        <v>1.2656092457443606E-3</v>
      </c>
    </row>
    <row r="7721" spans="1:14" x14ac:dyDescent="0.45">
      <c r="A7721">
        <v>7697</v>
      </c>
      <c r="B7721">
        <v>1.4917618551805376E-2</v>
      </c>
      <c r="C7721">
        <v>-1.4917618551805376E-2</v>
      </c>
      <c r="L7721">
        <v>7697</v>
      </c>
      <c r="M7721">
        <v>-5.6364169385351411E-3</v>
      </c>
      <c r="N7721">
        <v>5.6364169385351411E-3</v>
      </c>
    </row>
    <row r="7722" spans="1:14" x14ac:dyDescent="0.45">
      <c r="A7722">
        <v>7698</v>
      </c>
      <c r="B7722">
        <v>-7.0624161990538916E-3</v>
      </c>
      <c r="C7722">
        <v>7.0624161990538916E-3</v>
      </c>
      <c r="L7722">
        <v>7698</v>
      </c>
      <c r="M7722">
        <v>1.1867928845636633E-2</v>
      </c>
      <c r="N7722">
        <v>-1.1867928845636633E-2</v>
      </c>
    </row>
    <row r="7723" spans="1:14" x14ac:dyDescent="0.45">
      <c r="A7723">
        <v>7699</v>
      </c>
      <c r="B7723">
        <v>4.5032687531839609E-3</v>
      </c>
      <c r="C7723">
        <v>-4.5032687531839609E-3</v>
      </c>
      <c r="L7723">
        <v>7699</v>
      </c>
      <c r="M7723">
        <v>2.2817129397090267E-3</v>
      </c>
      <c r="N7723">
        <v>-2.2817129397090267E-3</v>
      </c>
    </row>
    <row r="7724" spans="1:14" x14ac:dyDescent="0.45">
      <c r="A7724">
        <v>7700</v>
      </c>
      <c r="B7724">
        <v>-9.3940651845738146E-4</v>
      </c>
      <c r="C7724">
        <v>9.3940651845738146E-4</v>
      </c>
      <c r="L7724">
        <v>7700</v>
      </c>
      <c r="M7724">
        <v>6.6736356455084581E-3</v>
      </c>
      <c r="N7724">
        <v>-6.6736356455084581E-3</v>
      </c>
    </row>
    <row r="7725" spans="1:14" x14ac:dyDescent="0.45">
      <c r="A7725">
        <v>7701</v>
      </c>
      <c r="B7725">
        <v>2.0435981977306623E-3</v>
      </c>
      <c r="C7725">
        <v>-2.0435981977306623E-3</v>
      </c>
      <c r="L7725">
        <v>7701</v>
      </c>
      <c r="M7725">
        <v>3.8231088893405582E-3</v>
      </c>
      <c r="N7725">
        <v>-3.8231088893405582E-3</v>
      </c>
    </row>
    <row r="7726" spans="1:14" x14ac:dyDescent="0.45">
      <c r="A7726">
        <v>7702</v>
      </c>
      <c r="B7726">
        <v>-5.1260798043353366E-3</v>
      </c>
      <c r="C7726">
        <v>5.1260798043353366E-3</v>
      </c>
      <c r="L7726">
        <v>7702</v>
      </c>
      <c r="M7726">
        <v>8.5951018292957093E-3</v>
      </c>
      <c r="N7726">
        <v>-8.5951018292957093E-3</v>
      </c>
    </row>
    <row r="7727" spans="1:14" x14ac:dyDescent="0.45">
      <c r="A7727">
        <v>7703</v>
      </c>
      <c r="B7727">
        <v>3.8491010522655306E-3</v>
      </c>
      <c r="C7727">
        <v>-3.8491010522655306E-3</v>
      </c>
      <c r="L7727">
        <v>7703</v>
      </c>
      <c r="M7727">
        <v>9.3035210715535551E-4</v>
      </c>
      <c r="N7727">
        <v>-9.3035210715535551E-4</v>
      </c>
    </row>
    <row r="7728" spans="1:14" x14ac:dyDescent="0.45">
      <c r="A7728">
        <v>7704</v>
      </c>
      <c r="B7728">
        <v>-1.8418767486997847E-2</v>
      </c>
      <c r="C7728">
        <v>1.8418767486997847E-2</v>
      </c>
      <c r="L7728">
        <v>7704</v>
      </c>
      <c r="M7728">
        <v>1.843469789132713E-2</v>
      </c>
      <c r="N7728">
        <v>-1.843469789132713E-2</v>
      </c>
    </row>
    <row r="7729" spans="1:14" x14ac:dyDescent="0.45">
      <c r="A7729">
        <v>7705</v>
      </c>
      <c r="B7729">
        <v>-1.0179066425675919E-3</v>
      </c>
      <c r="C7729">
        <v>1.0179066425675919E-3</v>
      </c>
      <c r="L7729">
        <v>7705</v>
      </c>
      <c r="M7729">
        <v>3.8231088893405582E-3</v>
      </c>
      <c r="N7729">
        <v>-3.8231088893405582E-3</v>
      </c>
    </row>
    <row r="7730" spans="1:14" x14ac:dyDescent="0.45">
      <c r="A7730">
        <v>7706</v>
      </c>
      <c r="B7730">
        <v>1.2039280667764281E-2</v>
      </c>
      <c r="C7730">
        <v>-1.2039280667764281E-2</v>
      </c>
      <c r="L7730">
        <v>7706</v>
      </c>
      <c r="M7730">
        <v>-6.8399726800282548E-3</v>
      </c>
      <c r="N7730">
        <v>6.8399726800282548E-3</v>
      </c>
    </row>
    <row r="7731" spans="1:14" x14ac:dyDescent="0.45">
      <c r="A7731">
        <v>7707</v>
      </c>
      <c r="B7731">
        <v>8.5329417908414935E-3</v>
      </c>
      <c r="C7731">
        <v>-8.5329417908414935E-3</v>
      </c>
      <c r="L7731">
        <v>7707</v>
      </c>
      <c r="M7731">
        <v>-4.3484011450074236E-3</v>
      </c>
      <c r="N7731">
        <v>4.3484011450074236E-3</v>
      </c>
    </row>
    <row r="7732" spans="1:14" x14ac:dyDescent="0.45">
      <c r="A7732">
        <v>7708</v>
      </c>
      <c r="B7732">
        <v>-8.8417523455520206E-3</v>
      </c>
      <c r="C7732">
        <v>8.8417523455520206E-3</v>
      </c>
      <c r="L7732">
        <v>7708</v>
      </c>
      <c r="M7732">
        <v>9.4185873366331042E-3</v>
      </c>
      <c r="N7732">
        <v>-9.4185873366331042E-3</v>
      </c>
    </row>
    <row r="7733" spans="1:14" x14ac:dyDescent="0.45">
      <c r="A7733">
        <v>7709</v>
      </c>
      <c r="B7733">
        <v>5.7826254767337753E-4</v>
      </c>
      <c r="C7733">
        <v>-5.7826254767337753E-4</v>
      </c>
      <c r="L7733">
        <v>7709</v>
      </c>
      <c r="M7733">
        <v>2.5467169087851904E-4</v>
      </c>
      <c r="N7733">
        <v>-2.5467169087851904E-4</v>
      </c>
    </row>
    <row r="7734" spans="1:14" x14ac:dyDescent="0.45">
      <c r="A7734">
        <v>7710</v>
      </c>
      <c r="B7734">
        <v>-1.2792925259099345E-2</v>
      </c>
      <c r="C7734">
        <v>1.2792925259099345E-2</v>
      </c>
      <c r="L7734">
        <v>7710</v>
      </c>
      <c r="M7734">
        <v>1.0706603130160822E-2</v>
      </c>
      <c r="N7734">
        <v>-1.0706603130160822E-2</v>
      </c>
    </row>
    <row r="7735" spans="1:14" x14ac:dyDescent="0.45">
      <c r="A7735">
        <v>7711</v>
      </c>
      <c r="B7735">
        <v>-4.0532447748291116E-3</v>
      </c>
      <c r="C7735">
        <v>4.0532447748291116E-3</v>
      </c>
      <c r="L7735">
        <v>7711</v>
      </c>
      <c r="M7735">
        <v>1.7116075884754459E-3</v>
      </c>
      <c r="N7735">
        <v>-1.7116075884754459E-3</v>
      </c>
    </row>
    <row r="7736" spans="1:14" x14ac:dyDescent="0.45">
      <c r="A7736">
        <v>7712</v>
      </c>
      <c r="B7736">
        <v>-8.5539185571479135E-3</v>
      </c>
      <c r="C7736">
        <v>8.5539185571479135E-3</v>
      </c>
      <c r="L7736">
        <v>7712</v>
      </c>
      <c r="M7736">
        <v>5.301159799946136E-3</v>
      </c>
      <c r="N7736">
        <v>-5.301159799946136E-3</v>
      </c>
    </row>
    <row r="7737" spans="1:14" x14ac:dyDescent="0.45">
      <c r="A7737">
        <v>7713</v>
      </c>
      <c r="B7737">
        <v>4.1107681326329019E-3</v>
      </c>
      <c r="C7737">
        <v>-4.1107681326329019E-3</v>
      </c>
      <c r="L7737">
        <v>7713</v>
      </c>
      <c r="M7737">
        <v>-5.5308418734918855E-3</v>
      </c>
      <c r="N7737">
        <v>5.5308418734918855E-3</v>
      </c>
    </row>
    <row r="7738" spans="1:14" x14ac:dyDescent="0.45">
      <c r="A7738">
        <v>7714</v>
      </c>
      <c r="B7738">
        <v>-1.8552412997431839E-3</v>
      </c>
      <c r="C7738">
        <v>1.8552412997431839E-3</v>
      </c>
      <c r="L7738">
        <v>7714</v>
      </c>
      <c r="M7738">
        <v>-3.4826856116527286E-3</v>
      </c>
      <c r="N7738">
        <v>3.4826856116527286E-3</v>
      </c>
    </row>
    <row r="7739" spans="1:14" x14ac:dyDescent="0.45">
      <c r="A7739">
        <v>7715</v>
      </c>
      <c r="B7739">
        <v>2.305265278098035E-3</v>
      </c>
      <c r="C7739">
        <v>-2.305265278098035E-3</v>
      </c>
      <c r="L7739">
        <v>7715</v>
      </c>
      <c r="M7739">
        <v>-7.1355828621493698E-3</v>
      </c>
      <c r="N7739">
        <v>7.1355828621493698E-3</v>
      </c>
    </row>
    <row r="7740" spans="1:14" x14ac:dyDescent="0.45">
      <c r="A7740">
        <v>7716</v>
      </c>
      <c r="B7740">
        <v>-7.0100827829804174E-3</v>
      </c>
      <c r="C7740">
        <v>7.0100827829804174E-3</v>
      </c>
      <c r="L7740">
        <v>7716</v>
      </c>
      <c r="M7740">
        <v>3.1801672990447363E-4</v>
      </c>
      <c r="N7740">
        <v>-3.1801672990447363E-4</v>
      </c>
    </row>
    <row r="7741" spans="1:14" x14ac:dyDescent="0.45">
      <c r="A7741">
        <v>7717</v>
      </c>
      <c r="B7741">
        <v>-1.4362927741303577E-2</v>
      </c>
      <c r="C7741">
        <v>1.4362927741303577E-2</v>
      </c>
      <c r="L7741">
        <v>7717</v>
      </c>
      <c r="M7741">
        <v>5.280044786937485E-3</v>
      </c>
      <c r="N7741">
        <v>-5.280044786937485E-3</v>
      </c>
    </row>
    <row r="7742" spans="1:14" x14ac:dyDescent="0.45">
      <c r="A7742">
        <v>7718</v>
      </c>
      <c r="B7742">
        <v>-1.6720743434860234E-3</v>
      </c>
      <c r="C7742">
        <v>1.6720743434860234E-3</v>
      </c>
      <c r="L7742">
        <v>7718</v>
      </c>
      <c r="M7742">
        <v>-5.4674968344659318E-3</v>
      </c>
      <c r="N7742">
        <v>5.4674968344659318E-3</v>
      </c>
    </row>
    <row r="7743" spans="1:14" x14ac:dyDescent="0.45">
      <c r="A7743">
        <v>7719</v>
      </c>
      <c r="B7743">
        <v>9.5011099882007701E-3</v>
      </c>
      <c r="C7743">
        <v>-9.5011099882007701E-3</v>
      </c>
      <c r="L7743">
        <v>7719</v>
      </c>
      <c r="M7743">
        <v>-1.6679568742059673E-2</v>
      </c>
      <c r="N7743">
        <v>1.6679568742059673E-2</v>
      </c>
    </row>
    <row r="7744" spans="1:14" x14ac:dyDescent="0.45">
      <c r="A7744">
        <v>7720</v>
      </c>
      <c r="B7744">
        <v>-9.1323981042064351E-4</v>
      </c>
      <c r="C7744">
        <v>9.1323981042064351E-4</v>
      </c>
      <c r="L7744">
        <v>7720</v>
      </c>
      <c r="M7744">
        <v>-8.9725889939020163E-3</v>
      </c>
      <c r="N7744">
        <v>8.9725889939020163E-3</v>
      </c>
    </row>
    <row r="7745" spans="1:14" x14ac:dyDescent="0.45">
      <c r="A7745">
        <v>7721</v>
      </c>
      <c r="B7745">
        <v>-8.0044176883764338E-3</v>
      </c>
      <c r="C7745">
        <v>8.0044176883764338E-3</v>
      </c>
      <c r="L7745">
        <v>7721</v>
      </c>
      <c r="M7745">
        <v>-3.5038006246613787E-3</v>
      </c>
      <c r="N7745">
        <v>3.5038006246613787E-3</v>
      </c>
    </row>
    <row r="7746" spans="1:14" x14ac:dyDescent="0.45">
      <c r="A7746">
        <v>7722</v>
      </c>
      <c r="B7746">
        <v>-1.6901098420867088E-2</v>
      </c>
      <c r="C7746">
        <v>1.6901098420867088E-2</v>
      </c>
      <c r="L7746">
        <v>7722</v>
      </c>
      <c r="M7746">
        <v>3.5063836942107914E-3</v>
      </c>
      <c r="N7746">
        <v>-3.5063836942107914E-3</v>
      </c>
    </row>
    <row r="7747" spans="1:14" x14ac:dyDescent="0.45">
      <c r="A7747">
        <v>7723</v>
      </c>
      <c r="B7747">
        <v>1.2585969566285445E-3</v>
      </c>
      <c r="C7747">
        <v>-1.2585969566285445E-3</v>
      </c>
      <c r="L7747">
        <v>7723</v>
      </c>
      <c r="M7747">
        <v>-1.3174476582623586E-2</v>
      </c>
      <c r="N7747">
        <v>1.3174476582623586E-2</v>
      </c>
    </row>
    <row r="7748" spans="1:14" x14ac:dyDescent="0.45">
      <c r="A7748">
        <v>7724</v>
      </c>
      <c r="B7748">
        <v>-1.0725755324197105E-2</v>
      </c>
      <c r="C7748">
        <v>1.0725755324197105E-2</v>
      </c>
      <c r="L7748">
        <v>7724</v>
      </c>
      <c r="M7748">
        <v>-3.7149507547478882E-3</v>
      </c>
      <c r="N7748">
        <v>3.7149507547478882E-3</v>
      </c>
    </row>
    <row r="7749" spans="1:14" x14ac:dyDescent="0.45">
      <c r="A7749">
        <v>7725</v>
      </c>
      <c r="B7749">
        <v>-4.1840783150127979E-3</v>
      </c>
      <c r="C7749">
        <v>4.1840783150127979E-3</v>
      </c>
      <c r="L7749">
        <v>7725</v>
      </c>
      <c r="M7749">
        <v>-1.2963326452537074E-2</v>
      </c>
      <c r="N7749">
        <v>1.2963326452537074E-2</v>
      </c>
    </row>
    <row r="7750" spans="1:14" x14ac:dyDescent="0.45">
      <c r="A7750">
        <v>7726</v>
      </c>
      <c r="B7750">
        <v>-1.4886261902038319E-2</v>
      </c>
      <c r="C7750">
        <v>1.4886261902038319E-2</v>
      </c>
      <c r="L7750">
        <v>7726</v>
      </c>
      <c r="M7750">
        <v>-4.3906311710247255E-3</v>
      </c>
      <c r="N7750">
        <v>4.3906311710247255E-3</v>
      </c>
    </row>
    <row r="7751" spans="1:14" x14ac:dyDescent="0.45">
      <c r="A7751">
        <v>7727</v>
      </c>
      <c r="B7751">
        <v>-2.2683940896986013E-2</v>
      </c>
      <c r="C7751">
        <v>2.2683940896986013E-2</v>
      </c>
      <c r="L7751">
        <v>7727</v>
      </c>
      <c r="M7751">
        <v>-2.5208862132910723E-4</v>
      </c>
      <c r="N7751">
        <v>2.5208862132910723E-4</v>
      </c>
    </row>
    <row r="7752" spans="1:14" x14ac:dyDescent="0.45">
      <c r="A7752">
        <v>7728</v>
      </c>
      <c r="B7752">
        <v>-2.4698777415814784E-2</v>
      </c>
      <c r="C7752">
        <v>2.4698777415814784E-2</v>
      </c>
      <c r="L7752">
        <v>7728</v>
      </c>
      <c r="M7752">
        <v>4.4470680795638019E-4</v>
      </c>
      <c r="N7752">
        <v>-4.4470680795638019E-4</v>
      </c>
    </row>
    <row r="7753" spans="1:14" x14ac:dyDescent="0.45">
      <c r="A7753">
        <v>7729</v>
      </c>
      <c r="B7753">
        <v>-2.3259608473794234E-2</v>
      </c>
      <c r="C7753">
        <v>2.3259608473794234E-2</v>
      </c>
      <c r="L7753">
        <v>7729</v>
      </c>
      <c r="M7753">
        <v>-1.6245644668914294E-3</v>
      </c>
      <c r="N7753">
        <v>1.6245644668914294E-3</v>
      </c>
    </row>
    <row r="7754" spans="1:14" x14ac:dyDescent="0.45">
      <c r="A7754">
        <v>7730</v>
      </c>
      <c r="B7754">
        <v>-8.7370855134050723E-3</v>
      </c>
      <c r="C7754">
        <v>8.7370855134050723E-3</v>
      </c>
      <c r="L7754">
        <v>7730</v>
      </c>
      <c r="M7754">
        <v>-1.420911222004749E-2</v>
      </c>
      <c r="N7754">
        <v>1.420911222004749E-2</v>
      </c>
    </row>
    <row r="7755" spans="1:14" x14ac:dyDescent="0.45">
      <c r="A7755">
        <v>7731</v>
      </c>
      <c r="B7755">
        <v>-1.5174095690442433E-2</v>
      </c>
      <c r="C7755">
        <v>1.5174095690442433E-2</v>
      </c>
      <c r="L7755">
        <v>7731</v>
      </c>
      <c r="M7755">
        <v>-1.1802000737061266E-2</v>
      </c>
      <c r="N7755">
        <v>1.1802000737061266E-2</v>
      </c>
    </row>
    <row r="7756" spans="1:14" x14ac:dyDescent="0.45">
      <c r="A7756">
        <v>7732</v>
      </c>
      <c r="B7756">
        <v>-2.5169778160476053E-2</v>
      </c>
      <c r="C7756">
        <v>2.5169778160476053E-2</v>
      </c>
      <c r="L7756">
        <v>7732</v>
      </c>
      <c r="M7756">
        <v>-1.4356917311108049E-2</v>
      </c>
      <c r="N7756">
        <v>1.4356917311108049E-2</v>
      </c>
    </row>
    <row r="7757" spans="1:14" x14ac:dyDescent="0.45">
      <c r="A7757">
        <v>7733</v>
      </c>
      <c r="B7757">
        <v>-1.2400424638548286E-2</v>
      </c>
      <c r="C7757">
        <v>1.2400424638548286E-2</v>
      </c>
      <c r="L7757">
        <v>7733</v>
      </c>
      <c r="M7757">
        <v>-2.5421184127641234E-2</v>
      </c>
      <c r="N7757">
        <v>2.5421184127641234E-2</v>
      </c>
    </row>
    <row r="7758" spans="1:14" x14ac:dyDescent="0.45">
      <c r="A7758">
        <v>7734</v>
      </c>
      <c r="B7758">
        <v>-2.0119603509385763E-2</v>
      </c>
      <c r="C7758">
        <v>2.0119603509385763E-2</v>
      </c>
      <c r="L7758">
        <v>7734</v>
      </c>
      <c r="M7758">
        <v>-2.8862931248051362E-2</v>
      </c>
      <c r="N7758">
        <v>2.8862931248051362E-2</v>
      </c>
    </row>
    <row r="7759" spans="1:14" x14ac:dyDescent="0.45">
      <c r="A7759">
        <v>7735</v>
      </c>
      <c r="B7759">
        <v>-2.1297105371038939E-2</v>
      </c>
      <c r="C7759">
        <v>2.1297105371038939E-2</v>
      </c>
      <c r="L7759">
        <v>7735</v>
      </c>
      <c r="M7759">
        <v>-2.8694011143982161E-2</v>
      </c>
      <c r="N7759">
        <v>2.8694011143982161E-2</v>
      </c>
    </row>
    <row r="7760" spans="1:14" x14ac:dyDescent="0.45">
      <c r="A7760">
        <v>7736</v>
      </c>
      <c r="B7760">
        <v>3.692382001070138E-2</v>
      </c>
      <c r="C7760">
        <v>-3.692382001070138E-2</v>
      </c>
      <c r="L7760">
        <v>7736</v>
      </c>
      <c r="M7760">
        <v>3.986643609510801E-2</v>
      </c>
      <c r="N7760">
        <v>-3.986643609510801E-2</v>
      </c>
    </row>
    <row r="7761" spans="1:14" x14ac:dyDescent="0.45">
      <c r="A7761">
        <v>7737</v>
      </c>
      <c r="B7761">
        <v>3.5170650572239989E-2</v>
      </c>
      <c r="C7761">
        <v>-3.5170650572239989E-2</v>
      </c>
      <c r="L7761">
        <v>7737</v>
      </c>
      <c r="M7761">
        <v>3.3764197335607836E-2</v>
      </c>
      <c r="N7761">
        <v>-3.3764197335607836E-2</v>
      </c>
    </row>
    <row r="7762" spans="1:14" x14ac:dyDescent="0.45">
      <c r="A7762">
        <v>7738</v>
      </c>
      <c r="B7762">
        <v>3.1638144987280466E-2</v>
      </c>
      <c r="C7762">
        <v>-3.1638144987280466E-2</v>
      </c>
      <c r="L7762">
        <v>7738</v>
      </c>
      <c r="M7762">
        <v>3.4355417699850073E-2</v>
      </c>
      <c r="N7762">
        <v>-3.4355417699850073E-2</v>
      </c>
    </row>
    <row r="7763" spans="1:14" x14ac:dyDescent="0.45">
      <c r="A7763">
        <v>7739</v>
      </c>
      <c r="B7763">
        <v>3.4097815542733757E-2</v>
      </c>
      <c r="C7763">
        <v>-3.4097815542733757E-2</v>
      </c>
      <c r="L7763">
        <v>7739</v>
      </c>
      <c r="M7763">
        <v>3.1884961177837894E-2</v>
      </c>
      <c r="N7763">
        <v>-3.1884961177837894E-2</v>
      </c>
    </row>
    <row r="7764" spans="1:14" x14ac:dyDescent="0.45">
      <c r="A7764">
        <v>7740</v>
      </c>
      <c r="B7764">
        <v>3.9304990442044468E-2</v>
      </c>
      <c r="C7764">
        <v>0.9606950095579555</v>
      </c>
      <c r="L7764">
        <v>7740</v>
      </c>
      <c r="M7764">
        <v>2.7366348393986554E-2</v>
      </c>
      <c r="N7764">
        <v>0.97263365160601345</v>
      </c>
    </row>
    <row r="7765" spans="1:14" x14ac:dyDescent="0.45">
      <c r="A7765">
        <v>7741</v>
      </c>
      <c r="B7765">
        <v>2.8655140271092415E-2</v>
      </c>
      <c r="C7765">
        <v>-2.8655140271092415E-2</v>
      </c>
      <c r="L7765">
        <v>7741</v>
      </c>
      <c r="M7765">
        <v>3.2159456346950353E-2</v>
      </c>
      <c r="N7765">
        <v>-3.2159456346950353E-2</v>
      </c>
    </row>
    <row r="7766" spans="1:14" x14ac:dyDescent="0.45">
      <c r="A7766">
        <v>7742</v>
      </c>
      <c r="B7766">
        <v>3.3940815294513337E-2</v>
      </c>
      <c r="C7766">
        <v>-3.3940815294513337E-2</v>
      </c>
      <c r="L7766">
        <v>7742</v>
      </c>
      <c r="M7766">
        <v>2.7450808446021154E-2</v>
      </c>
      <c r="N7766">
        <v>-2.7450808446021154E-2</v>
      </c>
    </row>
    <row r="7767" spans="1:14" x14ac:dyDescent="0.45">
      <c r="A7767">
        <v>7743</v>
      </c>
      <c r="B7767">
        <v>3.7002320134811598E-2</v>
      </c>
      <c r="C7767">
        <v>-3.7002320134811598E-2</v>
      </c>
      <c r="L7767">
        <v>7743</v>
      </c>
      <c r="M7767">
        <v>2.276327555810061E-2</v>
      </c>
      <c r="N7767">
        <v>-2.276327555810061E-2</v>
      </c>
    </row>
    <row r="7768" spans="1:14" x14ac:dyDescent="0.45">
      <c r="A7768">
        <v>7744</v>
      </c>
      <c r="B7768">
        <v>1.6513787742046347E-2</v>
      </c>
      <c r="C7768">
        <v>-1.6513787742046347E-2</v>
      </c>
      <c r="L7768">
        <v>7744</v>
      </c>
      <c r="M7768">
        <v>3.7649359729199638E-2</v>
      </c>
      <c r="N7768">
        <v>-3.7649359729199638E-2</v>
      </c>
    </row>
    <row r="7769" spans="1:14" x14ac:dyDescent="0.45">
      <c r="A7769">
        <v>7745</v>
      </c>
      <c r="B7769">
        <v>3.8258322120574978E-2</v>
      </c>
      <c r="C7769">
        <v>-3.8258322120574978E-2</v>
      </c>
      <c r="L7769">
        <v>7745</v>
      </c>
      <c r="M7769">
        <v>1.902591825556936E-2</v>
      </c>
      <c r="N7769">
        <v>-1.902591825556936E-2</v>
      </c>
    </row>
    <row r="7770" spans="1:14" x14ac:dyDescent="0.45">
      <c r="A7770">
        <v>7746</v>
      </c>
      <c r="B7770">
        <v>2.8838307227349577E-2</v>
      </c>
      <c r="C7770">
        <v>-2.8838307227349577E-2</v>
      </c>
      <c r="L7770">
        <v>7746</v>
      </c>
      <c r="M7770">
        <v>2.586718247037232E-2</v>
      </c>
      <c r="N7770">
        <v>-2.586718247037232E-2</v>
      </c>
    </row>
    <row r="7771" spans="1:14" x14ac:dyDescent="0.45">
      <c r="A7771">
        <v>7747</v>
      </c>
      <c r="B7771">
        <v>3.1873645359611097E-2</v>
      </c>
      <c r="C7771">
        <v>-3.1873645359611097E-2</v>
      </c>
      <c r="L7771">
        <v>7747</v>
      </c>
      <c r="M7771">
        <v>2.1475259764572891E-2</v>
      </c>
      <c r="N7771">
        <v>-2.1475259764572891E-2</v>
      </c>
    </row>
    <row r="7772" spans="1:14" x14ac:dyDescent="0.45">
      <c r="A7772">
        <v>7748</v>
      </c>
      <c r="B7772">
        <v>3.844148907683214E-2</v>
      </c>
      <c r="C7772">
        <v>-3.844148907683214E-2</v>
      </c>
      <c r="L7772">
        <v>7748</v>
      </c>
      <c r="M7772">
        <v>1.5309675966046765E-2</v>
      </c>
      <c r="N7772">
        <v>-1.5309675966046765E-2</v>
      </c>
    </row>
    <row r="7773" spans="1:14" x14ac:dyDescent="0.45">
      <c r="A7773">
        <v>7749</v>
      </c>
      <c r="B7773">
        <v>3.1716645111390669E-2</v>
      </c>
      <c r="C7773">
        <v>-3.1716645111390669E-2</v>
      </c>
      <c r="L7773">
        <v>7749</v>
      </c>
      <c r="M7773">
        <v>2.0461739140157635E-2</v>
      </c>
      <c r="N7773">
        <v>-2.0461739140157635E-2</v>
      </c>
    </row>
    <row r="7774" spans="1:14" x14ac:dyDescent="0.45">
      <c r="A7774">
        <v>7750</v>
      </c>
      <c r="B7774">
        <v>1.9993959910932398E-2</v>
      </c>
      <c r="C7774">
        <v>-1.9993959910932398E-2</v>
      </c>
      <c r="L7774">
        <v>7750</v>
      </c>
      <c r="M7774">
        <v>2.9182239512730548E-2</v>
      </c>
      <c r="N7774">
        <v>-2.9182239512730548E-2</v>
      </c>
    </row>
    <row r="7775" spans="1:14" x14ac:dyDescent="0.45">
      <c r="A7775">
        <v>7751</v>
      </c>
      <c r="B7775">
        <v>3.2344646104272366E-2</v>
      </c>
      <c r="C7775">
        <v>-3.2344646104272366E-2</v>
      </c>
      <c r="L7775">
        <v>7751</v>
      </c>
      <c r="M7775">
        <v>1.8878113164508801E-2</v>
      </c>
      <c r="N7775">
        <v>-1.8878113164508801E-2</v>
      </c>
    </row>
    <row r="7776" spans="1:14" x14ac:dyDescent="0.45">
      <c r="A7776">
        <v>7752</v>
      </c>
      <c r="B7776">
        <v>2.2793797670863279E-2</v>
      </c>
      <c r="C7776">
        <v>-2.2793797670863279E-2</v>
      </c>
      <c r="L7776">
        <v>7752</v>
      </c>
      <c r="M7776">
        <v>2.563491732727716E-2</v>
      </c>
      <c r="N7776">
        <v>-2.563491732727716E-2</v>
      </c>
    </row>
    <row r="7777" spans="1:14" x14ac:dyDescent="0.45">
      <c r="A7777">
        <v>7753</v>
      </c>
      <c r="B7777">
        <v>3.0748476914031396E-2</v>
      </c>
      <c r="C7777">
        <v>-3.0748476914031396E-2</v>
      </c>
      <c r="L7777">
        <v>7753</v>
      </c>
      <c r="M7777">
        <v>1.9173723346629919E-2</v>
      </c>
      <c r="N7777">
        <v>-1.9173723346629919E-2</v>
      </c>
    </row>
    <row r="7778" spans="1:14" x14ac:dyDescent="0.45">
      <c r="A7778">
        <v>7754</v>
      </c>
      <c r="B7778">
        <v>3.9121823485787306E-2</v>
      </c>
      <c r="C7778">
        <v>-3.9121823485787306E-2</v>
      </c>
      <c r="L7778">
        <v>7754</v>
      </c>
      <c r="M7778">
        <v>1.1889043858645285E-2</v>
      </c>
      <c r="N7778">
        <v>-1.1889043858645285E-2</v>
      </c>
    </row>
    <row r="7779" spans="1:14" x14ac:dyDescent="0.45">
      <c r="A7779">
        <v>7755</v>
      </c>
      <c r="B7779">
        <v>2.7529971825512721E-2</v>
      </c>
      <c r="C7779">
        <v>-2.7529971825512721E-2</v>
      </c>
      <c r="L7779">
        <v>7755</v>
      </c>
      <c r="M7779">
        <v>2.0651774257235498E-2</v>
      </c>
      <c r="N7779">
        <v>-2.0651774257235498E-2</v>
      </c>
    </row>
    <row r="7780" spans="1:14" x14ac:dyDescent="0.45">
      <c r="A7780">
        <v>7756</v>
      </c>
      <c r="B7780">
        <v>2.8498140022871994E-2</v>
      </c>
      <c r="C7780">
        <v>-2.8498140022871994E-2</v>
      </c>
      <c r="L7780">
        <v>7756</v>
      </c>
      <c r="M7780">
        <v>1.8582502982387686E-2</v>
      </c>
      <c r="N7780">
        <v>-1.8582502982387686E-2</v>
      </c>
    </row>
    <row r="7781" spans="1:14" x14ac:dyDescent="0.45">
      <c r="A7781">
        <v>7757</v>
      </c>
      <c r="B7781">
        <v>2.4939467729875729E-2</v>
      </c>
      <c r="C7781">
        <v>-2.4939467729875729E-2</v>
      </c>
      <c r="L7781">
        <v>7757</v>
      </c>
      <c r="M7781">
        <v>1.9659368645828894E-2</v>
      </c>
      <c r="N7781">
        <v>-1.9659368645828894E-2</v>
      </c>
    </row>
    <row r="7782" spans="1:14" x14ac:dyDescent="0.45">
      <c r="A7782">
        <v>7758</v>
      </c>
      <c r="B7782">
        <v>2.185179618154074E-2</v>
      </c>
      <c r="C7782">
        <v>-2.185179618154074E-2</v>
      </c>
      <c r="L7782">
        <v>7758</v>
      </c>
      <c r="M7782">
        <v>2.1496374777581539E-2</v>
      </c>
      <c r="N7782">
        <v>-2.1496374777581539E-2</v>
      </c>
    </row>
    <row r="7783" spans="1:14" x14ac:dyDescent="0.45">
      <c r="A7783">
        <v>7759</v>
      </c>
      <c r="B7783">
        <v>2.8602806855018946E-2</v>
      </c>
      <c r="C7783">
        <v>-2.8602806855018946E-2</v>
      </c>
      <c r="L7783">
        <v>7759</v>
      </c>
      <c r="M7783">
        <v>1.5182985887994858E-2</v>
      </c>
      <c r="N7783">
        <v>-1.5182985887994858E-2</v>
      </c>
    </row>
    <row r="7784" spans="1:14" x14ac:dyDescent="0.45">
      <c r="A7784">
        <v>7760</v>
      </c>
      <c r="B7784">
        <v>2.8027139278210725E-2</v>
      </c>
      <c r="C7784">
        <v>-2.8027139278210725E-2</v>
      </c>
      <c r="L7784">
        <v>7760</v>
      </c>
      <c r="M7784">
        <v>1.505629580994295E-2</v>
      </c>
      <c r="N7784">
        <v>-1.505629580994295E-2</v>
      </c>
    </row>
    <row r="7785" spans="1:14" x14ac:dyDescent="0.45">
      <c r="A7785">
        <v>7761</v>
      </c>
      <c r="B7785">
        <v>1.1489779798992799E-2</v>
      </c>
      <c r="C7785">
        <v>-1.1489779798992799E-2</v>
      </c>
      <c r="L7785">
        <v>7761</v>
      </c>
      <c r="M7785">
        <v>2.8210948914332599E-2</v>
      </c>
      <c r="N7785">
        <v>-2.8210948914332599E-2</v>
      </c>
    </row>
    <row r="7786" spans="1:14" x14ac:dyDescent="0.45">
      <c r="A7786">
        <v>7762</v>
      </c>
      <c r="B7786">
        <v>3.8127488580391299E-2</v>
      </c>
      <c r="C7786">
        <v>-3.8127488580391299E-2</v>
      </c>
      <c r="L7786">
        <v>7762</v>
      </c>
      <c r="M7786">
        <v>6.5680605804652034E-3</v>
      </c>
      <c r="N7786">
        <v>-6.5680605804652034E-3</v>
      </c>
    </row>
    <row r="7787" spans="1:14" x14ac:dyDescent="0.45">
      <c r="A7787">
        <v>7763</v>
      </c>
      <c r="B7787">
        <v>2.5959969343308485E-2</v>
      </c>
      <c r="C7787">
        <v>-2.5959969343308485E-2</v>
      </c>
      <c r="L7787">
        <v>7763</v>
      </c>
      <c r="M7787">
        <v>1.5943126356306299E-2</v>
      </c>
      <c r="N7787">
        <v>-1.5943126356306299E-2</v>
      </c>
    </row>
    <row r="7788" spans="1:14" x14ac:dyDescent="0.45">
      <c r="A7788">
        <v>7764</v>
      </c>
      <c r="B7788">
        <v>1.9235125377867018E-2</v>
      </c>
      <c r="C7788">
        <v>-1.9235125377867018E-2</v>
      </c>
      <c r="L7788">
        <v>7764</v>
      </c>
      <c r="M7788">
        <v>2.0229473997062476E-2</v>
      </c>
      <c r="N7788">
        <v>-2.0229473997062476E-2</v>
      </c>
    </row>
    <row r="7789" spans="1:14" x14ac:dyDescent="0.45">
      <c r="A7789">
        <v>7765</v>
      </c>
      <c r="B7789">
        <v>3.3024980513227532E-2</v>
      </c>
      <c r="C7789">
        <v>-3.3024980513227532E-2</v>
      </c>
      <c r="L7789">
        <v>7765</v>
      </c>
      <c r="M7789">
        <v>8.9118270244254762E-3</v>
      </c>
      <c r="N7789">
        <v>-8.9118270244254762E-3</v>
      </c>
    </row>
    <row r="7790" spans="1:14" x14ac:dyDescent="0.45">
      <c r="A7790">
        <v>7766</v>
      </c>
      <c r="B7790">
        <v>2.9283141263974112E-2</v>
      </c>
      <c r="C7790">
        <v>-2.9283141263974112E-2</v>
      </c>
      <c r="L7790">
        <v>7766</v>
      </c>
      <c r="M7790">
        <v>9.5875074407023135E-3</v>
      </c>
      <c r="N7790">
        <v>-9.5875074407023135E-3</v>
      </c>
    </row>
    <row r="7791" spans="1:14" x14ac:dyDescent="0.45">
      <c r="A7791">
        <v>7767</v>
      </c>
      <c r="B7791">
        <v>2.3421798663744976E-2</v>
      </c>
      <c r="C7791">
        <v>-2.3421798663744976E-2</v>
      </c>
      <c r="L7791">
        <v>7767</v>
      </c>
      <c r="M7791">
        <v>1.4148350250570953E-2</v>
      </c>
      <c r="N7791">
        <v>-1.4148350250570953E-2</v>
      </c>
    </row>
    <row r="7792" spans="1:14" x14ac:dyDescent="0.45">
      <c r="A7792">
        <v>7768</v>
      </c>
      <c r="B7792">
        <v>2.4625467233434888E-2</v>
      </c>
      <c r="C7792">
        <v>-2.4625467233434888E-2</v>
      </c>
      <c r="L7792">
        <v>7768</v>
      </c>
      <c r="M7792">
        <v>1.3071484587129745E-2</v>
      </c>
      <c r="N7792">
        <v>-1.3071484587129745E-2</v>
      </c>
    </row>
    <row r="7793" spans="1:14" x14ac:dyDescent="0.45">
      <c r="A7793">
        <v>7769</v>
      </c>
      <c r="B7793">
        <v>2.5305801642390054E-2</v>
      </c>
      <c r="C7793">
        <v>-2.5305801642390054E-2</v>
      </c>
      <c r="L7793">
        <v>7769</v>
      </c>
      <c r="M7793">
        <v>1.2226884066783702E-2</v>
      </c>
      <c r="N7793">
        <v>-1.2226884066783702E-2</v>
      </c>
    </row>
    <row r="7794" spans="1:14" x14ac:dyDescent="0.45">
      <c r="A7794">
        <v>7770</v>
      </c>
      <c r="B7794">
        <v>2.1380795436879471E-2</v>
      </c>
      <c r="C7794">
        <v>-2.1380795436879471E-2</v>
      </c>
      <c r="L7794">
        <v>7770</v>
      </c>
      <c r="M7794">
        <v>1.4570650510743976E-2</v>
      </c>
      <c r="N7794">
        <v>-1.4570650510743976E-2</v>
      </c>
    </row>
    <row r="7795" spans="1:14" x14ac:dyDescent="0.45">
      <c r="A7795">
        <v>7771</v>
      </c>
      <c r="B7795">
        <v>1.1803780295433646E-2</v>
      </c>
      <c r="C7795">
        <v>-1.1803780295433646E-2</v>
      </c>
      <c r="L7795">
        <v>7771</v>
      </c>
      <c r="M7795">
        <v>2.2150940180849725E-2</v>
      </c>
      <c r="N7795">
        <v>-2.2150940180849725E-2</v>
      </c>
    </row>
    <row r="7796" spans="1:14" x14ac:dyDescent="0.45">
      <c r="A7796">
        <v>7772</v>
      </c>
      <c r="B7796">
        <v>1.9104291837683335E-2</v>
      </c>
      <c r="C7796">
        <v>-1.9104291837683335E-2</v>
      </c>
      <c r="L7796">
        <v>7772</v>
      </c>
      <c r="M7796">
        <v>1.5753091239228439E-2</v>
      </c>
      <c r="N7796">
        <v>-1.5753091239228439E-2</v>
      </c>
    </row>
    <row r="7797" spans="1:14" x14ac:dyDescent="0.45">
      <c r="A7797">
        <v>7773</v>
      </c>
      <c r="B7797">
        <v>2.0229460283263032E-2</v>
      </c>
      <c r="C7797">
        <v>-2.0229460283263032E-2</v>
      </c>
      <c r="L7797">
        <v>7773</v>
      </c>
      <c r="M7797">
        <v>1.2036848949705841E-2</v>
      </c>
      <c r="N7797">
        <v>-1.2036848949705841E-2</v>
      </c>
    </row>
    <row r="7798" spans="1:14" x14ac:dyDescent="0.45">
      <c r="A7798">
        <v>7774</v>
      </c>
      <c r="B7798">
        <v>1.1123445886478478E-2</v>
      </c>
      <c r="C7798">
        <v>-1.1123445886478478E-2</v>
      </c>
      <c r="L7798">
        <v>7774</v>
      </c>
      <c r="M7798">
        <v>1.9047033268578012E-2</v>
      </c>
      <c r="N7798">
        <v>-1.9047033268578012E-2</v>
      </c>
    </row>
    <row r="7799" spans="1:14" x14ac:dyDescent="0.45">
      <c r="A7799">
        <v>7775</v>
      </c>
      <c r="B7799">
        <v>1.8502457552838376E-2</v>
      </c>
      <c r="C7799">
        <v>-1.8502457552838376E-2</v>
      </c>
      <c r="L7799">
        <v>7775</v>
      </c>
      <c r="M7799">
        <v>1.2649184326956723E-2</v>
      </c>
      <c r="N7799">
        <v>-1.2649184326956723E-2</v>
      </c>
    </row>
    <row r="7800" spans="1:14" x14ac:dyDescent="0.45">
      <c r="A7800">
        <v>7776</v>
      </c>
      <c r="B7800">
        <v>1.6356787493825922E-2</v>
      </c>
      <c r="C7800">
        <v>-1.6356787493825922E-2</v>
      </c>
      <c r="L7800">
        <v>7776</v>
      </c>
      <c r="M7800">
        <v>1.4169465263579605E-2</v>
      </c>
      <c r="N7800">
        <v>-1.4169465263579605E-2</v>
      </c>
    </row>
    <row r="7801" spans="1:14" x14ac:dyDescent="0.45">
      <c r="A7801">
        <v>7777</v>
      </c>
      <c r="B7801">
        <v>9.2132761997966613E-3</v>
      </c>
      <c r="C7801">
        <v>-9.2132761997966613E-3</v>
      </c>
      <c r="L7801">
        <v>7777</v>
      </c>
      <c r="M7801">
        <v>1.9342643450699127E-2</v>
      </c>
      <c r="N7801">
        <v>-1.9342643450699127E-2</v>
      </c>
    </row>
    <row r="7802" spans="1:14" x14ac:dyDescent="0.45">
      <c r="A7802">
        <v>7778</v>
      </c>
      <c r="B7802">
        <v>1.2850448616903137E-2</v>
      </c>
      <c r="C7802">
        <v>-1.2850448616903137E-2</v>
      </c>
      <c r="L7802">
        <v>7778</v>
      </c>
      <c r="M7802">
        <v>1.5774206252237088E-2</v>
      </c>
      <c r="N7802">
        <v>-1.5774206252237088E-2</v>
      </c>
    </row>
    <row r="7803" spans="1:14" x14ac:dyDescent="0.45">
      <c r="A7803">
        <v>7779</v>
      </c>
      <c r="B7803">
        <v>9.7104436524946686E-3</v>
      </c>
      <c r="C7803">
        <v>-9.7104436524946686E-3</v>
      </c>
      <c r="L7803">
        <v>7779</v>
      </c>
      <c r="M7803">
        <v>1.7970167605136804E-2</v>
      </c>
      <c r="N7803">
        <v>-1.7970167605136804E-2</v>
      </c>
    </row>
    <row r="7804" spans="1:14" x14ac:dyDescent="0.45">
      <c r="A7804">
        <v>7780</v>
      </c>
      <c r="B7804">
        <v>1.7115622026891302E-2</v>
      </c>
      <c r="C7804">
        <v>-1.7115622026891302E-2</v>
      </c>
      <c r="L7804">
        <v>7780</v>
      </c>
      <c r="M7804">
        <v>1.1783468793602028E-2</v>
      </c>
      <c r="N7804">
        <v>-1.1783468793602028E-2</v>
      </c>
    </row>
    <row r="7805" spans="1:14" x14ac:dyDescent="0.45">
      <c r="A7805">
        <v>7781</v>
      </c>
      <c r="B7805">
        <v>2.3788132576259294E-2</v>
      </c>
      <c r="C7805">
        <v>-2.3788132576259294E-2</v>
      </c>
      <c r="L7805">
        <v>7781</v>
      </c>
      <c r="M7805">
        <v>6.12464530728353E-3</v>
      </c>
      <c r="N7805">
        <v>-6.12464530728353E-3</v>
      </c>
    </row>
    <row r="7806" spans="1:14" x14ac:dyDescent="0.45">
      <c r="A7806">
        <v>7782</v>
      </c>
      <c r="B7806">
        <v>1.4891451843768638E-2</v>
      </c>
      <c r="C7806">
        <v>-1.4891451843768638E-2</v>
      </c>
      <c r="L7806">
        <v>7782</v>
      </c>
      <c r="M7806">
        <v>1.2839219444034584E-2</v>
      </c>
      <c r="N7806">
        <v>-1.2839219444034584E-2</v>
      </c>
    </row>
    <row r="7807" spans="1:14" x14ac:dyDescent="0.45">
      <c r="A7807">
        <v>7783</v>
      </c>
      <c r="B7807">
        <v>3.0379331031266769E-3</v>
      </c>
      <c r="C7807">
        <v>-3.0379331031266769E-3</v>
      </c>
      <c r="L7807">
        <v>7783</v>
      </c>
      <c r="M7807">
        <v>2.2003135089789169E-2</v>
      </c>
      <c r="N7807">
        <v>-2.2003135089789169E-2</v>
      </c>
    </row>
    <row r="7808" spans="1:14" x14ac:dyDescent="0.45">
      <c r="A7808">
        <v>7784</v>
      </c>
      <c r="B7808">
        <v>1.6330620785789188E-2</v>
      </c>
      <c r="C7808">
        <v>-1.6330620785789188E-2</v>
      </c>
      <c r="L7808">
        <v>7784</v>
      </c>
      <c r="M7808">
        <v>1.0854408221221379E-2</v>
      </c>
      <c r="N7808">
        <v>-1.0854408221221379E-2</v>
      </c>
    </row>
    <row r="7809" spans="1:14" x14ac:dyDescent="0.45">
      <c r="A7809">
        <v>7785</v>
      </c>
      <c r="B7809">
        <v>4.163101548706377E-3</v>
      </c>
      <c r="C7809">
        <v>-4.163101548706377E-3</v>
      </c>
      <c r="L7809">
        <v>7785</v>
      </c>
      <c r="M7809">
        <v>1.9596023606802942E-2</v>
      </c>
      <c r="N7809">
        <v>-1.9596023606802942E-2</v>
      </c>
    </row>
    <row r="7810" spans="1:14" x14ac:dyDescent="0.45">
      <c r="A7810">
        <v>7786</v>
      </c>
      <c r="B7810">
        <v>1.4839118427695166E-2</v>
      </c>
      <c r="C7810">
        <v>-1.4839118427695166E-2</v>
      </c>
      <c r="L7810">
        <v>7786</v>
      </c>
      <c r="M7810">
        <v>1.0727718143169473E-2</v>
      </c>
      <c r="N7810">
        <v>-1.0727718143169473E-2</v>
      </c>
    </row>
    <row r="7811" spans="1:14" x14ac:dyDescent="0.45">
      <c r="A7811">
        <v>7787</v>
      </c>
      <c r="B7811">
        <v>1.1515946507029537E-2</v>
      </c>
      <c r="C7811">
        <v>-1.1515946507029537E-2</v>
      </c>
      <c r="L7811">
        <v>7787</v>
      </c>
      <c r="M7811">
        <v>1.2100193988731796E-2</v>
      </c>
      <c r="N7811">
        <v>-1.2100193988731796E-2</v>
      </c>
    </row>
    <row r="7812" spans="1:14" x14ac:dyDescent="0.45">
      <c r="A7812">
        <v>7788</v>
      </c>
      <c r="B7812">
        <v>2.1459295560989682E-2</v>
      </c>
      <c r="C7812">
        <v>-2.1459295560989682E-2</v>
      </c>
      <c r="L7812">
        <v>7788</v>
      </c>
      <c r="M7812">
        <v>2.4084030177609333E-3</v>
      </c>
      <c r="N7812">
        <v>-2.4084030177609333E-3</v>
      </c>
    </row>
    <row r="7813" spans="1:14" x14ac:dyDescent="0.45">
      <c r="A7813">
        <v>7789</v>
      </c>
      <c r="B7813">
        <v>1.9078125129646593E-2</v>
      </c>
      <c r="C7813">
        <v>-1.9078125129646593E-2</v>
      </c>
      <c r="L7813">
        <v>7789</v>
      </c>
      <c r="M7813">
        <v>3.8653389153578605E-3</v>
      </c>
      <c r="N7813">
        <v>-3.8653389153578605E-3</v>
      </c>
    </row>
    <row r="7814" spans="1:14" x14ac:dyDescent="0.45">
      <c r="A7814">
        <v>7790</v>
      </c>
      <c r="B7814">
        <v>1.1044945762368266E-2</v>
      </c>
      <c r="C7814">
        <v>-1.1044945762368266E-2</v>
      </c>
      <c r="L7814">
        <v>7790</v>
      </c>
      <c r="M7814">
        <v>1.0073152739901288E-2</v>
      </c>
      <c r="N7814">
        <v>-1.0073152739901288E-2</v>
      </c>
    </row>
    <row r="7815" spans="1:14" x14ac:dyDescent="0.45">
      <c r="A7815">
        <v>7791</v>
      </c>
      <c r="B7815">
        <v>9.4487765721272959E-3</v>
      </c>
      <c r="C7815">
        <v>-9.4487765721272959E-3</v>
      </c>
      <c r="L7815">
        <v>7791</v>
      </c>
      <c r="M7815">
        <v>9.9464626618493805E-3</v>
      </c>
      <c r="N7815">
        <v>-9.9464626618493805E-3</v>
      </c>
    </row>
    <row r="7816" spans="1:14" x14ac:dyDescent="0.45">
      <c r="A7816">
        <v>7792</v>
      </c>
      <c r="B7816">
        <v>1.1228112718625428E-2</v>
      </c>
      <c r="C7816">
        <v>-1.1228112718625428E-2</v>
      </c>
      <c r="L7816">
        <v>7792</v>
      </c>
      <c r="M7816">
        <v>4.8999745527817645E-3</v>
      </c>
      <c r="N7816">
        <v>-4.8999745527817645E-3</v>
      </c>
    </row>
    <row r="7817" spans="1:14" x14ac:dyDescent="0.45">
      <c r="A7817">
        <v>7793</v>
      </c>
      <c r="B7817">
        <v>8.1404411702904345E-3</v>
      </c>
      <c r="C7817">
        <v>-8.1404411702904345E-3</v>
      </c>
      <c r="L7817">
        <v>7793</v>
      </c>
      <c r="M7817">
        <v>7.3070860357679918E-3</v>
      </c>
      <c r="N7817">
        <v>-7.3070860357679918E-3</v>
      </c>
    </row>
    <row r="7818" spans="1:14" x14ac:dyDescent="0.45">
      <c r="A7818">
        <v>7794</v>
      </c>
      <c r="B7818">
        <v>1.0678611849853945E-2</v>
      </c>
      <c r="C7818">
        <v>-1.0678611849853945E-2</v>
      </c>
      <c r="L7818">
        <v>7794</v>
      </c>
      <c r="M7818">
        <v>4.7521694617212069E-3</v>
      </c>
      <c r="N7818">
        <v>-4.7521694617212069E-3</v>
      </c>
    </row>
    <row r="7819" spans="1:14" x14ac:dyDescent="0.45">
      <c r="A7819">
        <v>7795</v>
      </c>
      <c r="B7819">
        <v>5.9162709871677707E-3</v>
      </c>
      <c r="C7819">
        <v>-5.9162709871677707E-3</v>
      </c>
      <c r="L7819">
        <v>7795</v>
      </c>
      <c r="M7819">
        <v>8.5739868162870592E-3</v>
      </c>
      <c r="N7819">
        <v>-8.5739868162870592E-3</v>
      </c>
    </row>
    <row r="7820" spans="1:14" x14ac:dyDescent="0.45">
      <c r="A7820">
        <v>7796</v>
      </c>
      <c r="B7820">
        <v>3.064099811163414E-3</v>
      </c>
      <c r="C7820">
        <v>-3.064099811163414E-3</v>
      </c>
      <c r="L7820">
        <v>7796</v>
      </c>
      <c r="M7820">
        <v>1.0537683026091612E-2</v>
      </c>
      <c r="N7820">
        <v>-1.0537683026091612E-2</v>
      </c>
    </row>
    <row r="7821" spans="1:14" x14ac:dyDescent="0.45">
      <c r="A7821">
        <v>7797</v>
      </c>
      <c r="B7821">
        <v>4.2416016728165883E-3</v>
      </c>
      <c r="C7821">
        <v>-4.2416016728165883E-3</v>
      </c>
      <c r="L7821">
        <v>7797</v>
      </c>
      <c r="M7821">
        <v>7.539351178863154E-3</v>
      </c>
      <c r="N7821">
        <v>-7.539351178863154E-3</v>
      </c>
    </row>
    <row r="7822" spans="1:14" x14ac:dyDescent="0.45">
      <c r="A7822">
        <v>7798</v>
      </c>
      <c r="B7822">
        <v>-2.4309088765514034E-3</v>
      </c>
      <c r="C7822">
        <v>2.4309088765514034E-3</v>
      </c>
      <c r="L7822">
        <v>7798</v>
      </c>
      <c r="M7822">
        <v>1.2860334457043234E-2</v>
      </c>
      <c r="N7822">
        <v>-1.2860334457043234E-2</v>
      </c>
    </row>
    <row r="7823" spans="1:14" x14ac:dyDescent="0.45">
      <c r="A7823">
        <v>7799</v>
      </c>
      <c r="B7823">
        <v>2.594970865158093E-6</v>
      </c>
      <c r="C7823">
        <v>-2.594970865158093E-6</v>
      </c>
      <c r="L7823">
        <v>7799</v>
      </c>
      <c r="M7823">
        <v>1.0896638247238681E-2</v>
      </c>
      <c r="N7823">
        <v>-1.0896638247238681E-2</v>
      </c>
    </row>
    <row r="7824" spans="1:14" x14ac:dyDescent="0.45">
      <c r="A7824">
        <v>7800</v>
      </c>
      <c r="B7824">
        <v>6.047104527351457E-3</v>
      </c>
      <c r="C7824">
        <v>-6.047104527351457E-3</v>
      </c>
      <c r="L7824">
        <v>7800</v>
      </c>
      <c r="M7824">
        <v>5.0688946568509738E-3</v>
      </c>
      <c r="N7824">
        <v>-5.0688946568509738E-3</v>
      </c>
    </row>
    <row r="7825" spans="1:14" x14ac:dyDescent="0.45">
      <c r="A7825">
        <v>7801</v>
      </c>
      <c r="B7825">
        <v>3.1164332272368882E-3</v>
      </c>
      <c r="C7825">
        <v>-3.1164332272368882E-3</v>
      </c>
      <c r="L7825">
        <v>7801</v>
      </c>
      <c r="M7825">
        <v>7.3704310747939455E-3</v>
      </c>
      <c r="N7825">
        <v>-7.3704310747939455E-3</v>
      </c>
    </row>
    <row r="7826" spans="1:14" x14ac:dyDescent="0.45">
      <c r="A7826">
        <v>7802</v>
      </c>
      <c r="B7826">
        <v>-3.4775771980208921E-3</v>
      </c>
      <c r="C7826">
        <v>3.4775771980208921E-3</v>
      </c>
      <c r="L7826">
        <v>7802</v>
      </c>
      <c r="M7826">
        <v>1.2543609261913469E-2</v>
      </c>
      <c r="N7826">
        <v>-1.2543609261913469E-2</v>
      </c>
    </row>
    <row r="7827" spans="1:14" x14ac:dyDescent="0.45">
      <c r="A7827">
        <v>7803</v>
      </c>
      <c r="B7827">
        <v>-6.5914154543926223E-3</v>
      </c>
      <c r="C7827">
        <v>6.5914154543926223E-3</v>
      </c>
      <c r="L7827">
        <v>7803</v>
      </c>
      <c r="M7827">
        <v>1.4718455601804533E-2</v>
      </c>
      <c r="N7827">
        <v>-1.4718455601804533E-2</v>
      </c>
    </row>
    <row r="7828" spans="1:14" x14ac:dyDescent="0.45">
      <c r="A7828">
        <v>7804</v>
      </c>
      <c r="B7828">
        <v>1.1437446382919325E-2</v>
      </c>
      <c r="C7828">
        <v>-1.1437446382919325E-2</v>
      </c>
      <c r="L7828">
        <v>7804</v>
      </c>
      <c r="M7828">
        <v>-1.3289542847703126E-3</v>
      </c>
      <c r="N7828">
        <v>1.3289542847703126E-3</v>
      </c>
    </row>
    <row r="7829" spans="1:14" x14ac:dyDescent="0.45">
      <c r="A7829">
        <v>7805</v>
      </c>
      <c r="B7829">
        <v>1.1123445886478478E-2</v>
      </c>
      <c r="C7829">
        <v>-1.1123445886478478E-2</v>
      </c>
      <c r="L7829">
        <v>7805</v>
      </c>
      <c r="M7829">
        <v>-1.4134143368049181E-3</v>
      </c>
      <c r="N7829">
        <v>1.4134143368049181E-3</v>
      </c>
    </row>
    <row r="7830" spans="1:14" x14ac:dyDescent="0.45">
      <c r="A7830">
        <v>7806</v>
      </c>
      <c r="B7830">
        <v>-1.6720743434860234E-3</v>
      </c>
      <c r="C7830">
        <v>1.6720743434860234E-3</v>
      </c>
      <c r="L7830">
        <v>7806</v>
      </c>
      <c r="M7830">
        <v>8.7851369463735705E-3</v>
      </c>
      <c r="N7830">
        <v>-8.7851369463735705E-3</v>
      </c>
    </row>
    <row r="7831" spans="1:14" x14ac:dyDescent="0.45">
      <c r="A7831">
        <v>7807</v>
      </c>
      <c r="B7831">
        <v>6.3349383157555667E-3</v>
      </c>
      <c r="C7831">
        <v>-6.3349383157555667E-3</v>
      </c>
      <c r="L7831">
        <v>7807</v>
      </c>
      <c r="M7831">
        <v>1.4159974063543317E-3</v>
      </c>
      <c r="N7831">
        <v>-1.4159974063543317E-3</v>
      </c>
    </row>
    <row r="7832" spans="1:14" x14ac:dyDescent="0.45">
      <c r="A7832">
        <v>7808</v>
      </c>
      <c r="B7832">
        <v>6.6227721041596764E-3</v>
      </c>
      <c r="C7832">
        <v>-6.6227721041596764E-3</v>
      </c>
      <c r="L7832">
        <v>7808</v>
      </c>
      <c r="M7832">
        <v>-2.5208862132910723E-4</v>
      </c>
      <c r="N7832">
        <v>2.5208862132910723E-4</v>
      </c>
    </row>
    <row r="7833" spans="1:14" x14ac:dyDescent="0.45">
      <c r="A7833">
        <v>7809</v>
      </c>
      <c r="B7833">
        <v>3.2996001834940487E-3</v>
      </c>
      <c r="C7833">
        <v>-3.2996001834940487E-3</v>
      </c>
      <c r="L7833">
        <v>7809</v>
      </c>
      <c r="M7833">
        <v>2.2817129397090267E-3</v>
      </c>
      <c r="N7833">
        <v>-2.2817129397090267E-3</v>
      </c>
    </row>
    <row r="7834" spans="1:14" x14ac:dyDescent="0.45">
      <c r="A7834">
        <v>7810</v>
      </c>
      <c r="B7834">
        <v>-6.3035816659885117E-3</v>
      </c>
      <c r="C7834">
        <v>6.3035816659885117E-3</v>
      </c>
      <c r="L7834">
        <v>7810</v>
      </c>
      <c r="M7834">
        <v>9.9886926878666842E-3</v>
      </c>
      <c r="N7834">
        <v>-9.9886926878666842E-3</v>
      </c>
    </row>
    <row r="7835" spans="1:14" x14ac:dyDescent="0.45">
      <c r="A7835">
        <v>7811</v>
      </c>
      <c r="B7835">
        <v>8.9516091194292886E-3</v>
      </c>
      <c r="C7835">
        <v>-8.9516091194292886E-3</v>
      </c>
      <c r="L7835">
        <v>7811</v>
      </c>
      <c r="M7835">
        <v>-2.4480499742288225E-3</v>
      </c>
      <c r="N7835">
        <v>2.4480499742288225E-3</v>
      </c>
    </row>
    <row r="7836" spans="1:14" x14ac:dyDescent="0.45">
      <c r="A7836">
        <v>7812</v>
      </c>
      <c r="B7836">
        <v>6.9367726006005232E-3</v>
      </c>
      <c r="C7836">
        <v>-6.9367726006005232E-3</v>
      </c>
      <c r="L7836">
        <v>7812</v>
      </c>
      <c r="M7836">
        <v>-1.0122290896405475E-3</v>
      </c>
      <c r="N7836">
        <v>1.0122290896405475E-3</v>
      </c>
    </row>
    <row r="7837" spans="1:14" x14ac:dyDescent="0.45">
      <c r="A7837">
        <v>7813</v>
      </c>
      <c r="B7837">
        <v>2.9070995629429906E-3</v>
      </c>
      <c r="C7837">
        <v>-2.9070995629429906E-3</v>
      </c>
      <c r="L7837">
        <v>7813</v>
      </c>
      <c r="M7837">
        <v>-1.0428353026854971E-4</v>
      </c>
      <c r="N7837">
        <v>1.0428353026854971E-4</v>
      </c>
    </row>
    <row r="7838" spans="1:14" x14ac:dyDescent="0.45">
      <c r="A7838">
        <v>7814</v>
      </c>
      <c r="B7838">
        <v>3.3781003076042608E-3</v>
      </c>
      <c r="C7838">
        <v>-3.3781003076042608E-3</v>
      </c>
      <c r="L7838">
        <v>7814</v>
      </c>
      <c r="M7838">
        <v>-1.0544591156578494E-3</v>
      </c>
      <c r="N7838">
        <v>1.0544591156578494E-3</v>
      </c>
    </row>
    <row r="7839" spans="1:14" x14ac:dyDescent="0.45">
      <c r="A7839">
        <v>7815</v>
      </c>
      <c r="B7839">
        <v>1.4315784266960421E-2</v>
      </c>
      <c r="C7839">
        <v>-1.4315784266960421E-2</v>
      </c>
      <c r="L7839">
        <v>7815</v>
      </c>
      <c r="M7839">
        <v>-1.0260604787429736E-2</v>
      </c>
      <c r="N7839">
        <v>1.0260604787429736E-2</v>
      </c>
    </row>
    <row r="7840" spans="1:14" x14ac:dyDescent="0.45">
      <c r="A7840">
        <v>7816</v>
      </c>
      <c r="B7840">
        <v>7.8759621196727598E-4</v>
      </c>
      <c r="C7840">
        <v>-7.8759621196727598E-4</v>
      </c>
      <c r="L7840">
        <v>7816</v>
      </c>
      <c r="M7840">
        <v>-7.7996394654538444E-4</v>
      </c>
      <c r="N7840">
        <v>7.7996394654538444E-4</v>
      </c>
    </row>
    <row r="7841" spans="1:14" x14ac:dyDescent="0.45">
      <c r="A7841">
        <v>7817</v>
      </c>
      <c r="B7841">
        <v>1.2324302485918082E-3</v>
      </c>
      <c r="C7841">
        <v>-1.2324302485918082E-3</v>
      </c>
      <c r="L7841">
        <v>7817</v>
      </c>
      <c r="M7841">
        <v>-2.0257497140558E-3</v>
      </c>
      <c r="N7841">
        <v>2.0257497140558E-3</v>
      </c>
    </row>
    <row r="7842" spans="1:14" x14ac:dyDescent="0.45">
      <c r="A7842">
        <v>7818</v>
      </c>
      <c r="B7842">
        <v>-3.9485779426821632E-3</v>
      </c>
      <c r="C7842">
        <v>3.9485779426821632E-3</v>
      </c>
      <c r="L7842">
        <v>7818</v>
      </c>
      <c r="M7842">
        <v>2.1244166486121714E-4</v>
      </c>
      <c r="N7842">
        <v>-2.1244166486121714E-4</v>
      </c>
    </row>
    <row r="7843" spans="1:14" x14ac:dyDescent="0.45">
      <c r="A7843">
        <v>7819</v>
      </c>
      <c r="B7843">
        <v>-5.8325809213272423E-3</v>
      </c>
      <c r="C7843">
        <v>5.8325809213272423E-3</v>
      </c>
      <c r="L7843">
        <v>7819</v>
      </c>
      <c r="M7843">
        <v>1.5638024974148883E-3</v>
      </c>
      <c r="N7843">
        <v>-1.5638024974148883E-3</v>
      </c>
    </row>
    <row r="7844" spans="1:14" x14ac:dyDescent="0.45">
      <c r="A7844">
        <v>7820</v>
      </c>
      <c r="B7844">
        <v>-1.0516421659903205E-2</v>
      </c>
      <c r="C7844">
        <v>1.0516421659903205E-2</v>
      </c>
      <c r="L7844">
        <v>7820</v>
      </c>
      <c r="M7844">
        <v>3.7808788633232559E-3</v>
      </c>
      <c r="N7844">
        <v>-3.7808788633232559E-3</v>
      </c>
    </row>
    <row r="7845" spans="1:14" x14ac:dyDescent="0.45">
      <c r="A7845">
        <v>7821</v>
      </c>
      <c r="B7845">
        <v>-4.0794114828658495E-3</v>
      </c>
      <c r="C7845">
        <v>4.0794114828658495E-3</v>
      </c>
      <c r="L7845">
        <v>7821</v>
      </c>
      <c r="M7845">
        <v>-3.0815003644883562E-3</v>
      </c>
      <c r="N7845">
        <v>3.0815003644883562E-3</v>
      </c>
    </row>
    <row r="7846" spans="1:14" x14ac:dyDescent="0.45">
      <c r="A7846">
        <v>7822</v>
      </c>
      <c r="B7846">
        <v>-4.3934119793066963E-3</v>
      </c>
      <c r="C7846">
        <v>4.3934119793066963E-3</v>
      </c>
      <c r="L7846">
        <v>7822</v>
      </c>
      <c r="M7846">
        <v>-4.4962062360679811E-3</v>
      </c>
      <c r="N7846">
        <v>4.4962062360679811E-3</v>
      </c>
    </row>
    <row r="7847" spans="1:14" x14ac:dyDescent="0.45">
      <c r="A7847">
        <v>7823</v>
      </c>
      <c r="B7847">
        <v>-2.4070776422933093E-2</v>
      </c>
      <c r="C7847">
        <v>2.4070776422933093E-2</v>
      </c>
      <c r="L7847">
        <v>7823</v>
      </c>
      <c r="M7847">
        <v>1.1023328325290589E-2</v>
      </c>
      <c r="N7847">
        <v>-1.1023328325290589E-2</v>
      </c>
    </row>
    <row r="7848" spans="1:14" x14ac:dyDescent="0.45">
      <c r="A7848">
        <v>7824</v>
      </c>
      <c r="B7848">
        <v>1.4940973289591809E-3</v>
      </c>
      <c r="C7848">
        <v>-1.4940973289591809E-3</v>
      </c>
      <c r="L7848">
        <v>7824</v>
      </c>
      <c r="M7848">
        <v>-1.0049454657343224E-2</v>
      </c>
      <c r="N7848">
        <v>1.0049454657343224E-2</v>
      </c>
    </row>
    <row r="7849" spans="1:14" x14ac:dyDescent="0.45">
      <c r="A7849">
        <v>7825</v>
      </c>
      <c r="B7849">
        <v>-1.611609717976497E-2</v>
      </c>
      <c r="C7849">
        <v>1.611609717976497E-2</v>
      </c>
      <c r="L7849">
        <v>7825</v>
      </c>
      <c r="M7849">
        <v>2.3661729917436305E-3</v>
      </c>
      <c r="N7849">
        <v>-2.3661729917436305E-3</v>
      </c>
    </row>
    <row r="7850" spans="1:14" x14ac:dyDescent="0.45">
      <c r="A7850">
        <v>7826</v>
      </c>
      <c r="B7850">
        <v>-2.4570755845881413E-3</v>
      </c>
      <c r="C7850">
        <v>2.4570755845881413E-3</v>
      </c>
      <c r="L7850">
        <v>7826</v>
      </c>
      <c r="M7850">
        <v>-9.5215793321269462E-3</v>
      </c>
      <c r="N7850">
        <v>9.5215793321269462E-3</v>
      </c>
    </row>
    <row r="7851" spans="1:14" x14ac:dyDescent="0.45">
      <c r="A7851">
        <v>7827</v>
      </c>
      <c r="B7851">
        <v>-1.7031931961050774E-2</v>
      </c>
      <c r="C7851">
        <v>1.7031931961050774E-2</v>
      </c>
      <c r="L7851">
        <v>7827</v>
      </c>
      <c r="M7851">
        <v>1.648262549449493E-3</v>
      </c>
      <c r="N7851">
        <v>-1.648262549449493E-3</v>
      </c>
    </row>
    <row r="7852" spans="1:14" x14ac:dyDescent="0.45">
      <c r="A7852">
        <v>7828</v>
      </c>
      <c r="B7852">
        <v>-4.4980788114536447E-3</v>
      </c>
      <c r="C7852">
        <v>4.4980788114536447E-3</v>
      </c>
      <c r="L7852">
        <v>7828</v>
      </c>
      <c r="M7852">
        <v>-8.8670139288587607E-3</v>
      </c>
      <c r="N7852">
        <v>8.8670139288587607E-3</v>
      </c>
    </row>
    <row r="7853" spans="1:14" x14ac:dyDescent="0.45">
      <c r="A7853">
        <v>7829</v>
      </c>
      <c r="B7853">
        <v>-5.5970805489966077E-3</v>
      </c>
      <c r="C7853">
        <v>5.5970805489966077E-3</v>
      </c>
      <c r="L7853">
        <v>7829</v>
      </c>
      <c r="M7853">
        <v>-8.0646434345300194E-3</v>
      </c>
      <c r="N7853">
        <v>8.0646434345300194E-3</v>
      </c>
    </row>
    <row r="7854" spans="1:14" x14ac:dyDescent="0.45">
      <c r="A7854">
        <v>7830</v>
      </c>
      <c r="B7854">
        <v>-8.9725858857357104E-3</v>
      </c>
      <c r="C7854">
        <v>8.9725858857357104E-3</v>
      </c>
      <c r="L7854">
        <v>7830</v>
      </c>
      <c r="M7854">
        <v>-7.1778128881666734E-3</v>
      </c>
      <c r="N7854">
        <v>7.1778128881666734E-3</v>
      </c>
    </row>
    <row r="7855" spans="1:14" x14ac:dyDescent="0.45">
      <c r="A7855">
        <v>7831</v>
      </c>
      <c r="B7855">
        <v>-2.3468942138088131E-2</v>
      </c>
      <c r="C7855">
        <v>2.3468942138088131E-2</v>
      </c>
      <c r="L7855">
        <v>7831</v>
      </c>
      <c r="M7855">
        <v>3.8442239023492092E-3</v>
      </c>
      <c r="N7855">
        <v>-3.8442239023492092E-3</v>
      </c>
    </row>
    <row r="7856" spans="1:14" x14ac:dyDescent="0.45">
      <c r="A7856">
        <v>7832</v>
      </c>
      <c r="B7856">
        <v>-1.6665598048536456E-2</v>
      </c>
      <c r="C7856">
        <v>1.6665598048536456E-2</v>
      </c>
      <c r="L7856">
        <v>7832</v>
      </c>
      <c r="M7856">
        <v>-1.7512545449433351E-3</v>
      </c>
      <c r="N7856">
        <v>1.7512545449433351E-3</v>
      </c>
    </row>
    <row r="7857" spans="1:14" x14ac:dyDescent="0.45">
      <c r="A7857">
        <v>7833</v>
      </c>
      <c r="B7857">
        <v>-8.1090845205233821E-3</v>
      </c>
      <c r="C7857">
        <v>8.1090845205233821E-3</v>
      </c>
      <c r="L7857">
        <v>7833</v>
      </c>
      <c r="M7857">
        <v>-9.1203940849625756E-3</v>
      </c>
      <c r="N7857">
        <v>9.1203940849625756E-3</v>
      </c>
    </row>
    <row r="7858" spans="1:14" x14ac:dyDescent="0.45">
      <c r="A7858">
        <v>7834</v>
      </c>
      <c r="B7858">
        <v>-4.3672452712699567E-3</v>
      </c>
      <c r="C7858">
        <v>4.3672452712699567E-3</v>
      </c>
      <c r="L7858">
        <v>7834</v>
      </c>
      <c r="M7858">
        <v>-1.2266531023251589E-2</v>
      </c>
      <c r="N7858">
        <v>1.2266531023251589E-2</v>
      </c>
    </row>
    <row r="7859" spans="1:14" x14ac:dyDescent="0.45">
      <c r="A7859">
        <v>7835</v>
      </c>
      <c r="B7859">
        <v>-6.774582410649781E-3</v>
      </c>
      <c r="C7859">
        <v>6.774582410649781E-3</v>
      </c>
      <c r="L7859">
        <v>7835</v>
      </c>
      <c r="M7859">
        <v>-1.110520530777578E-2</v>
      </c>
      <c r="N7859">
        <v>1.110520530777578E-2</v>
      </c>
    </row>
    <row r="7860" spans="1:14" x14ac:dyDescent="0.45">
      <c r="A7860">
        <v>7836</v>
      </c>
      <c r="B7860">
        <v>-1.3237759295723876E-2</v>
      </c>
      <c r="C7860">
        <v>1.3237759295723876E-2</v>
      </c>
      <c r="L7860">
        <v>7836</v>
      </c>
      <c r="M7860">
        <v>-6.2276373027773729E-3</v>
      </c>
      <c r="N7860">
        <v>6.2276373027773729E-3</v>
      </c>
    </row>
    <row r="7861" spans="1:14" x14ac:dyDescent="0.45">
      <c r="A7861">
        <v>7837</v>
      </c>
      <c r="B7861">
        <v>-1.5357262646699595E-2</v>
      </c>
      <c r="C7861">
        <v>1.5357262646699595E-2</v>
      </c>
      <c r="L7861">
        <v>7837</v>
      </c>
      <c r="M7861">
        <v>-5.1296566263275148E-3</v>
      </c>
      <c r="N7861">
        <v>5.1296566263275148E-3</v>
      </c>
    </row>
    <row r="7862" spans="1:14" x14ac:dyDescent="0.45">
      <c r="A7862">
        <v>7838</v>
      </c>
      <c r="B7862">
        <v>-7.9782509803396958E-3</v>
      </c>
      <c r="C7862">
        <v>7.9782509803396958E-3</v>
      </c>
      <c r="L7862">
        <v>7838</v>
      </c>
      <c r="M7862">
        <v>-1.1189665359810384E-2</v>
      </c>
      <c r="N7862">
        <v>1.1189665359810384E-2</v>
      </c>
    </row>
    <row r="7863" spans="1:14" x14ac:dyDescent="0.45">
      <c r="A7863">
        <v>7839</v>
      </c>
      <c r="B7863">
        <v>-1.6246930719948656E-2</v>
      </c>
      <c r="C7863">
        <v>1.6246930719948656E-2</v>
      </c>
      <c r="L7863">
        <v>7839</v>
      </c>
      <c r="M7863">
        <v>-5.2352316913707704E-3</v>
      </c>
      <c r="N7863">
        <v>5.2352316913707704E-3</v>
      </c>
    </row>
    <row r="7864" spans="1:14" x14ac:dyDescent="0.45">
      <c r="A7864">
        <v>7840</v>
      </c>
      <c r="B7864">
        <v>-9.6005868786174006E-3</v>
      </c>
      <c r="C7864">
        <v>9.6005868786174006E-3</v>
      </c>
      <c r="L7864">
        <v>7840</v>
      </c>
      <c r="M7864">
        <v>-1.2752176322450567E-2</v>
      </c>
      <c r="N7864">
        <v>1.2752176322450567E-2</v>
      </c>
    </row>
    <row r="7865" spans="1:14" x14ac:dyDescent="0.45">
      <c r="A7865">
        <v>7841</v>
      </c>
      <c r="B7865">
        <v>-3.1737621877697096E-2</v>
      </c>
      <c r="C7865">
        <v>3.1737621877697096E-2</v>
      </c>
      <c r="L7865">
        <v>7841</v>
      </c>
      <c r="M7865">
        <v>4.3720992275654872E-3</v>
      </c>
      <c r="N7865">
        <v>-4.3720992275654872E-3</v>
      </c>
    </row>
    <row r="7866" spans="1:14" x14ac:dyDescent="0.45">
      <c r="A7866">
        <v>7842</v>
      </c>
      <c r="B7866">
        <v>-1.6639431340499715E-2</v>
      </c>
      <c r="C7866">
        <v>1.6639431340499715E-2</v>
      </c>
      <c r="L7866">
        <v>7842</v>
      </c>
      <c r="M7866">
        <v>-8.233563538599227E-3</v>
      </c>
      <c r="N7866">
        <v>8.233563538599227E-3</v>
      </c>
    </row>
    <row r="7867" spans="1:14" x14ac:dyDescent="0.45">
      <c r="A7867">
        <v>7843</v>
      </c>
      <c r="B7867">
        <v>-1.9727102888834711E-2</v>
      </c>
      <c r="C7867">
        <v>1.9727102888834711E-2</v>
      </c>
      <c r="L7867">
        <v>7843</v>
      </c>
      <c r="M7867">
        <v>-5.9109121076476043E-3</v>
      </c>
      <c r="N7867">
        <v>5.9109121076476043E-3</v>
      </c>
    </row>
    <row r="7868" spans="1:14" x14ac:dyDescent="0.45">
      <c r="A7868">
        <v>7844</v>
      </c>
      <c r="B7868">
        <v>-1.9308435560246917E-2</v>
      </c>
      <c r="C7868">
        <v>1.9308435560246917E-2</v>
      </c>
      <c r="L7868">
        <v>7844</v>
      </c>
      <c r="M7868">
        <v>-1.0007224631325921E-2</v>
      </c>
      <c r="N7868">
        <v>1.0007224631325921E-2</v>
      </c>
    </row>
    <row r="7869" spans="1:14" x14ac:dyDescent="0.45">
      <c r="A7869">
        <v>7845</v>
      </c>
      <c r="B7869">
        <v>-1.1929423893887016E-2</v>
      </c>
      <c r="C7869">
        <v>1.1929423893887016E-2</v>
      </c>
      <c r="L7869">
        <v>7845</v>
      </c>
      <c r="M7869">
        <v>-1.7249674093293255E-2</v>
      </c>
      <c r="N7869">
        <v>1.7249674093293255E-2</v>
      </c>
    </row>
    <row r="7870" spans="1:14" x14ac:dyDescent="0.45">
      <c r="A7870">
        <v>7846</v>
      </c>
      <c r="B7870">
        <v>-1.5775929975287387E-2</v>
      </c>
      <c r="C7870">
        <v>1.5775929975287387E-2</v>
      </c>
      <c r="L7870">
        <v>7846</v>
      </c>
      <c r="M7870">
        <v>-2.0121315862469805E-2</v>
      </c>
      <c r="N7870">
        <v>2.0121315862469805E-2</v>
      </c>
    </row>
    <row r="7871" spans="1:14" x14ac:dyDescent="0.45">
      <c r="A7871">
        <v>7847</v>
      </c>
      <c r="B7871">
        <v>-3.430195926529734E-2</v>
      </c>
      <c r="C7871">
        <v>3.430195926529734E-2</v>
      </c>
      <c r="L7871">
        <v>7847</v>
      </c>
      <c r="M7871">
        <v>-7.3045029662185791E-3</v>
      </c>
      <c r="N7871">
        <v>7.3045029662185791E-3</v>
      </c>
    </row>
    <row r="7872" spans="1:14" x14ac:dyDescent="0.45">
      <c r="A7872">
        <v>7848</v>
      </c>
      <c r="B7872">
        <v>-2.8335949832921259E-2</v>
      </c>
      <c r="C7872">
        <v>2.8335949832921259E-2</v>
      </c>
      <c r="L7872">
        <v>7848</v>
      </c>
      <c r="M7872">
        <v>-1.7883124483552785E-2</v>
      </c>
      <c r="N7872">
        <v>1.7883124483552785E-2</v>
      </c>
    </row>
    <row r="7873" spans="1:14" x14ac:dyDescent="0.45">
      <c r="A7873">
        <v>7849</v>
      </c>
      <c r="B7873">
        <v>4.3596330560069375E-2</v>
      </c>
      <c r="C7873">
        <v>-4.3596330560069375E-2</v>
      </c>
      <c r="L7873">
        <v>7849</v>
      </c>
      <c r="M7873">
        <v>2.9435619668834363E-2</v>
      </c>
      <c r="N7873">
        <v>-2.9435619668834363E-2</v>
      </c>
    </row>
    <row r="7874" spans="1:14" x14ac:dyDescent="0.45">
      <c r="A7874">
        <v>7850</v>
      </c>
      <c r="B7874">
        <v>3.4673483119541978E-2</v>
      </c>
      <c r="C7874">
        <v>0.96532651688045801</v>
      </c>
      <c r="L7874">
        <v>7850</v>
      </c>
      <c r="M7874">
        <v>3.5052213129135555E-2</v>
      </c>
      <c r="N7874">
        <v>0.96494778687086447</v>
      </c>
    </row>
    <row r="7875" spans="1:14" x14ac:dyDescent="0.45">
      <c r="A7875">
        <v>7851</v>
      </c>
      <c r="B7875">
        <v>4.3910331056510217E-2</v>
      </c>
      <c r="C7875">
        <v>-4.3910331056510217E-2</v>
      </c>
      <c r="L7875">
        <v>7851</v>
      </c>
      <c r="M7875">
        <v>1.9764943710872149E-2</v>
      </c>
      <c r="N7875">
        <v>-1.9764943710872149E-2</v>
      </c>
    </row>
    <row r="7876" spans="1:14" x14ac:dyDescent="0.45">
      <c r="A7876">
        <v>7852</v>
      </c>
      <c r="B7876">
        <v>3.4751983243652189E-2</v>
      </c>
      <c r="C7876">
        <v>-3.4751983243652189E-2</v>
      </c>
      <c r="L7876">
        <v>7852</v>
      </c>
      <c r="M7876">
        <v>2.6965163146822183E-2</v>
      </c>
      <c r="N7876">
        <v>-2.6965163146822183E-2</v>
      </c>
    </row>
    <row r="7877" spans="1:14" x14ac:dyDescent="0.45">
      <c r="A7877">
        <v>7853</v>
      </c>
      <c r="B7877">
        <v>3.7682654543766764E-2</v>
      </c>
      <c r="C7877">
        <v>-3.7682654543766764E-2</v>
      </c>
      <c r="L7877">
        <v>7853</v>
      </c>
      <c r="M7877">
        <v>1.9427103502733734E-2</v>
      </c>
      <c r="N7877">
        <v>-1.9427103502733734E-2</v>
      </c>
    </row>
    <row r="7878" spans="1:14" x14ac:dyDescent="0.45">
      <c r="A7878">
        <v>7854</v>
      </c>
      <c r="B7878">
        <v>3.9488157398301631E-2</v>
      </c>
      <c r="C7878">
        <v>-3.9488157398301631E-2</v>
      </c>
      <c r="L7878">
        <v>7854</v>
      </c>
      <c r="M7878">
        <v>1.6534346720548529E-2</v>
      </c>
      <c r="N7878">
        <v>-1.6534346720548529E-2</v>
      </c>
    </row>
    <row r="7879" spans="1:14" x14ac:dyDescent="0.45">
      <c r="A7879">
        <v>7855</v>
      </c>
      <c r="B7879">
        <v>2.7791638905880094E-2</v>
      </c>
      <c r="C7879">
        <v>-2.7791638905880094E-2</v>
      </c>
      <c r="L7879">
        <v>7855</v>
      </c>
      <c r="M7879">
        <v>2.504369696303493E-2</v>
      </c>
      <c r="N7879">
        <v>-2.504369696303493E-2</v>
      </c>
    </row>
    <row r="7880" spans="1:14" x14ac:dyDescent="0.45">
      <c r="A7880">
        <v>7856</v>
      </c>
      <c r="B7880">
        <v>2.5384301766500264E-2</v>
      </c>
      <c r="C7880">
        <v>-2.5384301766500264E-2</v>
      </c>
      <c r="L7880">
        <v>7856</v>
      </c>
      <c r="M7880">
        <v>2.6627322938683765E-2</v>
      </c>
      <c r="N7880">
        <v>-2.6627322938683765E-2</v>
      </c>
    </row>
    <row r="7881" spans="1:14" x14ac:dyDescent="0.45">
      <c r="A7881">
        <v>7857</v>
      </c>
      <c r="B7881">
        <v>3.1716645111390669E-2</v>
      </c>
      <c r="C7881">
        <v>-3.1716645111390669E-2</v>
      </c>
      <c r="L7881">
        <v>7857</v>
      </c>
      <c r="M7881">
        <v>1.9469333528751034E-2</v>
      </c>
      <c r="N7881">
        <v>-1.9469333528751034E-2</v>
      </c>
    </row>
    <row r="7882" spans="1:14" x14ac:dyDescent="0.45">
      <c r="A7882">
        <v>7858</v>
      </c>
      <c r="B7882">
        <v>3.2161479148015204E-2</v>
      </c>
      <c r="C7882">
        <v>-3.2161479148015204E-2</v>
      </c>
      <c r="L7882">
        <v>7858</v>
      </c>
      <c r="M7882">
        <v>1.8899228177517456E-2</v>
      </c>
      <c r="N7882">
        <v>-1.8899228177517456E-2</v>
      </c>
    </row>
    <row r="7883" spans="1:14" x14ac:dyDescent="0.45">
      <c r="A7883">
        <v>7859</v>
      </c>
      <c r="B7883">
        <v>2.3604965620002132E-2</v>
      </c>
      <c r="C7883">
        <v>-2.3604965620002132E-2</v>
      </c>
      <c r="L7883">
        <v>7859</v>
      </c>
      <c r="M7883">
        <v>2.5719377379311768E-2</v>
      </c>
      <c r="N7883">
        <v>-2.5719377379311768E-2</v>
      </c>
    </row>
    <row r="7884" spans="1:14" x14ac:dyDescent="0.45">
      <c r="A7884">
        <v>7860</v>
      </c>
      <c r="B7884">
        <v>1.8790291341242486E-2</v>
      </c>
      <c r="C7884">
        <v>-1.8790291341242486E-2</v>
      </c>
      <c r="L7884">
        <v>7860</v>
      </c>
      <c r="M7884">
        <v>2.9414504655825711E-2</v>
      </c>
      <c r="N7884">
        <v>-2.9414504655825711E-2</v>
      </c>
    </row>
    <row r="7885" spans="1:14" x14ac:dyDescent="0.45">
      <c r="A7885">
        <v>7861</v>
      </c>
      <c r="B7885">
        <v>3.3600648090035753E-2</v>
      </c>
      <c r="C7885">
        <v>-3.3600648090035753E-2</v>
      </c>
      <c r="L7885">
        <v>7861</v>
      </c>
      <c r="M7885">
        <v>1.6766611863643692E-2</v>
      </c>
      <c r="N7885">
        <v>-1.6766611863643692E-2</v>
      </c>
    </row>
    <row r="7886" spans="1:14" x14ac:dyDescent="0.45">
      <c r="A7886">
        <v>7862</v>
      </c>
      <c r="B7886">
        <v>3.6007985229415576E-2</v>
      </c>
      <c r="C7886">
        <v>-3.6007985229415576E-2</v>
      </c>
      <c r="L7886">
        <v>7862</v>
      </c>
      <c r="M7886">
        <v>1.3894970094467139E-2</v>
      </c>
      <c r="N7886">
        <v>-1.3894970094467139E-2</v>
      </c>
    </row>
    <row r="7887" spans="1:14" x14ac:dyDescent="0.45">
      <c r="A7887">
        <v>7863</v>
      </c>
      <c r="B7887">
        <v>2.0229460283263032E-2</v>
      </c>
      <c r="C7887">
        <v>-2.0229460283263032E-2</v>
      </c>
      <c r="L7887">
        <v>7863</v>
      </c>
      <c r="M7887">
        <v>2.5318192132147394E-2</v>
      </c>
      <c r="N7887">
        <v>-2.5318192132147394E-2</v>
      </c>
    </row>
    <row r="7888" spans="1:14" x14ac:dyDescent="0.45">
      <c r="A7888">
        <v>7864</v>
      </c>
      <c r="B7888">
        <v>2.4939467729875729E-2</v>
      </c>
      <c r="C7888">
        <v>-2.4939467729875729E-2</v>
      </c>
      <c r="L7888">
        <v>7864</v>
      </c>
      <c r="M7888">
        <v>2.1137419556434472E-2</v>
      </c>
      <c r="N7888">
        <v>-2.1137419556434472E-2</v>
      </c>
    </row>
    <row r="7889" spans="1:14" x14ac:dyDescent="0.45">
      <c r="A7889">
        <v>7865</v>
      </c>
      <c r="B7889">
        <v>2.2636797422642858E-2</v>
      </c>
      <c r="C7889">
        <v>-2.2636797422642858E-2</v>
      </c>
      <c r="L7889">
        <v>7865</v>
      </c>
      <c r="M7889">
        <v>2.0503969166174939E-2</v>
      </c>
      <c r="N7889">
        <v>-2.0503969166174939E-2</v>
      </c>
    </row>
    <row r="7890" spans="1:14" x14ac:dyDescent="0.45">
      <c r="A7890">
        <v>7866</v>
      </c>
      <c r="B7890">
        <v>3.1847478651574362E-2</v>
      </c>
      <c r="C7890">
        <v>-3.1847478651574362E-2</v>
      </c>
      <c r="L7890">
        <v>7866</v>
      </c>
      <c r="M7890">
        <v>1.2121309001740445E-2</v>
      </c>
      <c r="N7890">
        <v>-1.2121309001740445E-2</v>
      </c>
    </row>
    <row r="7891" spans="1:14" x14ac:dyDescent="0.45">
      <c r="A7891">
        <v>7867</v>
      </c>
      <c r="B7891">
        <v>2.4023632948589932E-2</v>
      </c>
      <c r="C7891">
        <v>-2.4023632948589932E-2</v>
      </c>
      <c r="L7891">
        <v>7867</v>
      </c>
      <c r="M7891">
        <v>1.8096857683188711E-2</v>
      </c>
      <c r="N7891">
        <v>-1.8096857683188711E-2</v>
      </c>
    </row>
    <row r="7892" spans="1:14" x14ac:dyDescent="0.45">
      <c r="A7892">
        <v>7868</v>
      </c>
      <c r="B7892">
        <v>2.384046599233277E-2</v>
      </c>
      <c r="C7892">
        <v>-2.384046599233277E-2</v>
      </c>
      <c r="L7892">
        <v>7868</v>
      </c>
      <c r="M7892">
        <v>1.7400062253903226E-2</v>
      </c>
      <c r="N7892">
        <v>-1.7400062253903226E-2</v>
      </c>
    </row>
    <row r="7893" spans="1:14" x14ac:dyDescent="0.45">
      <c r="A7893">
        <v>7869</v>
      </c>
      <c r="B7893">
        <v>2.2924631211046965E-2</v>
      </c>
      <c r="C7893">
        <v>-2.2924631211046965E-2</v>
      </c>
      <c r="L7893">
        <v>7869</v>
      </c>
      <c r="M7893">
        <v>1.7906822566110852E-2</v>
      </c>
      <c r="N7893">
        <v>-1.7906822566110852E-2</v>
      </c>
    </row>
    <row r="7894" spans="1:14" x14ac:dyDescent="0.45">
      <c r="A7894">
        <v>7870</v>
      </c>
      <c r="B7894">
        <v>2.9675641884525171E-2</v>
      </c>
      <c r="C7894">
        <v>-2.9675641884525171E-2</v>
      </c>
      <c r="L7894">
        <v>7870</v>
      </c>
      <c r="M7894">
        <v>1.2269114092801004E-2</v>
      </c>
      <c r="N7894">
        <v>-1.2269114092801004E-2</v>
      </c>
    </row>
    <row r="7895" spans="1:14" x14ac:dyDescent="0.45">
      <c r="A7895">
        <v>7871</v>
      </c>
      <c r="B7895">
        <v>2.1956463013687689E-2</v>
      </c>
      <c r="C7895">
        <v>-2.1956463013687689E-2</v>
      </c>
      <c r="L7895">
        <v>7871</v>
      </c>
      <c r="M7895">
        <v>1.733671721487727E-2</v>
      </c>
      <c r="N7895">
        <v>-1.733671721487727E-2</v>
      </c>
    </row>
    <row r="7896" spans="1:14" x14ac:dyDescent="0.45">
      <c r="A7896">
        <v>7872</v>
      </c>
      <c r="B7896">
        <v>1.1856113711507122E-2</v>
      </c>
      <c r="C7896">
        <v>-1.1856113711507122E-2</v>
      </c>
      <c r="L7896">
        <v>7872</v>
      </c>
      <c r="M7896">
        <v>2.449470662481E-2</v>
      </c>
      <c r="N7896">
        <v>-2.449470662481E-2</v>
      </c>
    </row>
    <row r="7897" spans="1:14" x14ac:dyDescent="0.45">
      <c r="A7897">
        <v>7873</v>
      </c>
      <c r="B7897">
        <v>1.9313625501977232E-2</v>
      </c>
      <c r="C7897">
        <v>-1.9313625501977232E-2</v>
      </c>
      <c r="L7897">
        <v>7873</v>
      </c>
      <c r="M7897">
        <v>1.8181317735223315E-2</v>
      </c>
      <c r="N7897">
        <v>-1.8181317735223315E-2</v>
      </c>
    </row>
    <row r="7898" spans="1:14" x14ac:dyDescent="0.45">
      <c r="A7898">
        <v>7874</v>
      </c>
      <c r="B7898">
        <v>2.3107798167304128E-2</v>
      </c>
      <c r="C7898">
        <v>-2.3107798167304128E-2</v>
      </c>
      <c r="L7898">
        <v>7874</v>
      </c>
      <c r="M7898">
        <v>1.4401730406674767E-2</v>
      </c>
      <c r="N7898">
        <v>-1.4401730406674767E-2</v>
      </c>
    </row>
    <row r="7899" spans="1:14" x14ac:dyDescent="0.45">
      <c r="A7899">
        <v>7875</v>
      </c>
      <c r="B7899">
        <v>2.4259133320920563E-2</v>
      </c>
      <c r="C7899">
        <v>-2.4259133320920563E-2</v>
      </c>
      <c r="L7899">
        <v>7875</v>
      </c>
      <c r="M7899">
        <v>1.294479450907784E-2</v>
      </c>
      <c r="N7899">
        <v>-1.294479450907784E-2</v>
      </c>
    </row>
    <row r="7900" spans="1:14" x14ac:dyDescent="0.45">
      <c r="A7900">
        <v>7876</v>
      </c>
      <c r="B7900">
        <v>1.7508122647442361E-2</v>
      </c>
      <c r="C7900">
        <v>-1.7508122647442361E-2</v>
      </c>
      <c r="L7900">
        <v>7876</v>
      </c>
      <c r="M7900">
        <v>1.8012397631154108E-2</v>
      </c>
      <c r="N7900">
        <v>-1.8012397631154108E-2</v>
      </c>
    </row>
    <row r="7901" spans="1:14" x14ac:dyDescent="0.45">
      <c r="A7901">
        <v>7877</v>
      </c>
      <c r="B7901">
        <v>2.2741464254789803E-2</v>
      </c>
      <c r="C7901">
        <v>-2.2741464254789803E-2</v>
      </c>
      <c r="L7901">
        <v>7877</v>
      </c>
      <c r="M7901">
        <v>1.3557129886328723E-2</v>
      </c>
      <c r="N7901">
        <v>-1.3557129886328723E-2</v>
      </c>
    </row>
    <row r="7902" spans="1:14" x14ac:dyDescent="0.45">
      <c r="A7902">
        <v>7878</v>
      </c>
      <c r="B7902">
        <v>1.6801621530450457E-2</v>
      </c>
      <c r="C7902">
        <v>-1.6801621530450457E-2</v>
      </c>
      <c r="L7902">
        <v>7878</v>
      </c>
      <c r="M7902">
        <v>1.8054627657171411E-2</v>
      </c>
      <c r="N7902">
        <v>-1.8054627657171411E-2</v>
      </c>
    </row>
    <row r="7903" spans="1:14" x14ac:dyDescent="0.45">
      <c r="A7903">
        <v>7879</v>
      </c>
      <c r="B7903">
        <v>2.598613605134522E-2</v>
      </c>
      <c r="C7903">
        <v>-2.598613605134522E-2</v>
      </c>
      <c r="L7903">
        <v>7879</v>
      </c>
      <c r="M7903">
        <v>1.0558798039100264E-2</v>
      </c>
      <c r="N7903">
        <v>-1.0558798039100264E-2</v>
      </c>
    </row>
    <row r="7904" spans="1:14" x14ac:dyDescent="0.45">
      <c r="A7904">
        <v>7880</v>
      </c>
      <c r="B7904">
        <v>2.5384301766500264E-2</v>
      </c>
      <c r="C7904">
        <v>-2.5384301766500264E-2</v>
      </c>
      <c r="L7904">
        <v>7880</v>
      </c>
      <c r="M7904">
        <v>1.0389877935031055E-2</v>
      </c>
      <c r="N7904">
        <v>-1.0389877935031055E-2</v>
      </c>
    </row>
    <row r="7905" spans="1:14" x14ac:dyDescent="0.45">
      <c r="A7905">
        <v>7881</v>
      </c>
      <c r="B7905">
        <v>3.6819153178554435E-2</v>
      </c>
      <c r="C7905">
        <v>-3.6819153178554435E-2</v>
      </c>
      <c r="L7905">
        <v>7881</v>
      </c>
      <c r="M7905">
        <v>4.8693683397368209E-4</v>
      </c>
      <c r="N7905">
        <v>-4.8693683397368209E-4</v>
      </c>
    </row>
    <row r="7906" spans="1:14" x14ac:dyDescent="0.45">
      <c r="A7906">
        <v>7882</v>
      </c>
      <c r="B7906">
        <v>2.0229460283263032E-2</v>
      </c>
      <c r="C7906">
        <v>-2.0229460283263032E-2</v>
      </c>
      <c r="L7906">
        <v>7882</v>
      </c>
      <c r="M7906">
        <v>1.3345979756242212E-2</v>
      </c>
      <c r="N7906">
        <v>-1.3345979756242212E-2</v>
      </c>
    </row>
    <row r="7907" spans="1:14" x14ac:dyDescent="0.45">
      <c r="A7907">
        <v>7883</v>
      </c>
      <c r="B7907">
        <v>2.5044134562022681E-2</v>
      </c>
      <c r="C7907">
        <v>-2.5044134562022681E-2</v>
      </c>
      <c r="L7907">
        <v>7883</v>
      </c>
      <c r="M7907">
        <v>9.0385171024773836E-3</v>
      </c>
      <c r="N7907">
        <v>-9.0385171024773836E-3</v>
      </c>
    </row>
    <row r="7908" spans="1:14" x14ac:dyDescent="0.45">
      <c r="A7908">
        <v>7884</v>
      </c>
      <c r="B7908">
        <v>1.6199787245605501E-2</v>
      </c>
      <c r="C7908">
        <v>-1.6199787245605501E-2</v>
      </c>
      <c r="L7908">
        <v>7884</v>
      </c>
      <c r="M7908">
        <v>1.5985356382323599E-2</v>
      </c>
      <c r="N7908">
        <v>-1.5985356382323599E-2</v>
      </c>
    </row>
    <row r="7909" spans="1:14" x14ac:dyDescent="0.45">
      <c r="A7909">
        <v>7885</v>
      </c>
      <c r="B7909">
        <v>2.7268304745145348E-2</v>
      </c>
      <c r="C7909">
        <v>-2.7268304745145348E-2</v>
      </c>
      <c r="L7909">
        <v>7885</v>
      </c>
      <c r="M7909">
        <v>6.1457603202921809E-3</v>
      </c>
      <c r="N7909">
        <v>-6.1457603202921809E-3</v>
      </c>
    </row>
    <row r="7910" spans="1:14" x14ac:dyDescent="0.45">
      <c r="A7910">
        <v>7886</v>
      </c>
      <c r="B7910">
        <v>1.8528624260875114E-2</v>
      </c>
      <c r="C7910">
        <v>-1.8528624260875114E-2</v>
      </c>
      <c r="L7910">
        <v>7886</v>
      </c>
      <c r="M7910">
        <v>1.0938868273255983E-2</v>
      </c>
      <c r="N7910">
        <v>-1.0938868273255983E-2</v>
      </c>
    </row>
    <row r="7911" spans="1:14" x14ac:dyDescent="0.45">
      <c r="A7911">
        <v>7887</v>
      </c>
      <c r="B7911">
        <v>1.6513787742046347E-2</v>
      </c>
      <c r="C7911">
        <v>-1.6513787742046347E-2</v>
      </c>
      <c r="L7911">
        <v>7887</v>
      </c>
      <c r="M7911">
        <v>1.1741238767584726E-2</v>
      </c>
      <c r="N7911">
        <v>-1.1741238767584726E-2</v>
      </c>
    </row>
    <row r="7912" spans="1:14" x14ac:dyDescent="0.45">
      <c r="A7912">
        <v>7888</v>
      </c>
      <c r="B7912">
        <v>9.0301092435395008E-3</v>
      </c>
      <c r="C7912">
        <v>-9.0301092435395008E-3</v>
      </c>
      <c r="L7912">
        <v>7888</v>
      </c>
      <c r="M7912">
        <v>1.7273372175851318E-2</v>
      </c>
      <c r="N7912">
        <v>-1.7273372175851318E-2</v>
      </c>
    </row>
    <row r="7913" spans="1:14" x14ac:dyDescent="0.45">
      <c r="A7913">
        <v>7889</v>
      </c>
      <c r="B7913">
        <v>1.03646113534131E-2</v>
      </c>
      <c r="C7913">
        <v>-1.03646113534131E-2</v>
      </c>
      <c r="L7913">
        <v>7889</v>
      </c>
      <c r="M7913">
        <v>1.6048701421349554E-2</v>
      </c>
      <c r="N7913">
        <v>-1.6048701421349554E-2</v>
      </c>
    </row>
    <row r="7914" spans="1:14" x14ac:dyDescent="0.45">
      <c r="A7914">
        <v>7890</v>
      </c>
      <c r="B7914">
        <v>1.3452282901748092E-2</v>
      </c>
      <c r="C7914">
        <v>-1.3452282901748092E-2</v>
      </c>
      <c r="L7914">
        <v>7890</v>
      </c>
      <c r="M7914">
        <v>1.3345979756242212E-2</v>
      </c>
      <c r="N7914">
        <v>-1.3345979756242212E-2</v>
      </c>
    </row>
    <row r="7915" spans="1:14" x14ac:dyDescent="0.45">
      <c r="A7915">
        <v>7891</v>
      </c>
      <c r="B7915">
        <v>9.4487765721272959E-3</v>
      </c>
      <c r="C7915">
        <v>-9.4487765721272959E-3</v>
      </c>
      <c r="L7915">
        <v>7891</v>
      </c>
      <c r="M7915">
        <v>1.6133161473384158E-2</v>
      </c>
      <c r="N7915">
        <v>-1.6133161473384158E-2</v>
      </c>
    </row>
    <row r="7916" spans="1:14" x14ac:dyDescent="0.45">
      <c r="A7916">
        <v>7892</v>
      </c>
      <c r="B7916">
        <v>1.5990453581311605E-2</v>
      </c>
      <c r="C7916">
        <v>-1.5990453581311605E-2</v>
      </c>
      <c r="L7916">
        <v>7892</v>
      </c>
      <c r="M7916">
        <v>1.0854408221221379E-2</v>
      </c>
      <c r="N7916">
        <v>-1.0854408221221379E-2</v>
      </c>
    </row>
    <row r="7917" spans="1:14" x14ac:dyDescent="0.45">
      <c r="A7917">
        <v>7893</v>
      </c>
      <c r="B7917">
        <v>-7.8240627023695893E-4</v>
      </c>
      <c r="C7917">
        <v>7.8240627023695893E-4</v>
      </c>
      <c r="L7917">
        <v>7893</v>
      </c>
      <c r="M7917">
        <v>2.394571628658507E-2</v>
      </c>
      <c r="N7917">
        <v>-2.394571628658507E-2</v>
      </c>
    </row>
    <row r="7918" spans="1:14" x14ac:dyDescent="0.45">
      <c r="A7918">
        <v>7894</v>
      </c>
      <c r="B7918">
        <v>1.347844960978483E-2</v>
      </c>
      <c r="C7918">
        <v>-1.347844960978483E-2</v>
      </c>
      <c r="L7918">
        <v>7894</v>
      </c>
      <c r="M7918">
        <v>1.1276708481394402E-2</v>
      </c>
      <c r="N7918">
        <v>-1.1276708481394402E-2</v>
      </c>
    </row>
    <row r="7919" spans="1:14" x14ac:dyDescent="0.45">
      <c r="A7919">
        <v>7895</v>
      </c>
      <c r="B7919">
        <v>1.797912339210363E-2</v>
      </c>
      <c r="C7919">
        <v>-1.797912339210363E-2</v>
      </c>
      <c r="L7919">
        <v>7895</v>
      </c>
      <c r="M7919">
        <v>6.4624855154219478E-3</v>
      </c>
      <c r="N7919">
        <v>-6.4624855154219478E-3</v>
      </c>
    </row>
    <row r="7920" spans="1:14" x14ac:dyDescent="0.45">
      <c r="A7920">
        <v>7896</v>
      </c>
      <c r="B7920">
        <v>1.4655951471438004E-2</v>
      </c>
      <c r="C7920">
        <v>-1.4655951471438004E-2</v>
      </c>
      <c r="L7920">
        <v>7896</v>
      </c>
      <c r="M7920">
        <v>8.8907120114168261E-3</v>
      </c>
      <c r="N7920">
        <v>-8.8907120114168261E-3</v>
      </c>
    </row>
    <row r="7921" spans="1:14" x14ac:dyDescent="0.45">
      <c r="A7921">
        <v>7897</v>
      </c>
      <c r="B7921">
        <v>1.4472784515180845E-2</v>
      </c>
      <c r="C7921">
        <v>-1.4472784515180845E-2</v>
      </c>
      <c r="L7921">
        <v>7897</v>
      </c>
      <c r="M7921">
        <v>8.5739868162870592E-3</v>
      </c>
      <c r="N7921">
        <v>-8.5739868162870592E-3</v>
      </c>
    </row>
    <row r="7922" spans="1:14" x14ac:dyDescent="0.45">
      <c r="A7922">
        <v>7898</v>
      </c>
      <c r="B7922">
        <v>-3.1635767015800453E-3</v>
      </c>
      <c r="C7922">
        <v>3.1635767015800453E-3</v>
      </c>
      <c r="L7922">
        <v>7898</v>
      </c>
      <c r="M7922">
        <v>2.2742160545091955E-2</v>
      </c>
      <c r="N7922">
        <v>-2.2742160545091955E-2</v>
      </c>
    </row>
    <row r="7923" spans="1:14" x14ac:dyDescent="0.45">
      <c r="A7923">
        <v>7899</v>
      </c>
      <c r="B7923">
        <v>1.3713949982115465E-2</v>
      </c>
      <c r="C7923">
        <v>-1.3713949982115465E-2</v>
      </c>
      <c r="L7923">
        <v>7899</v>
      </c>
      <c r="M7923">
        <v>9.0807471284946855E-3</v>
      </c>
      <c r="N7923">
        <v>-9.0807471284946855E-3</v>
      </c>
    </row>
    <row r="7924" spans="1:14" x14ac:dyDescent="0.45">
      <c r="A7924">
        <v>7900</v>
      </c>
      <c r="B7924">
        <v>6.6227721041596764E-3</v>
      </c>
      <c r="C7924">
        <v>-6.6227721041596764E-3</v>
      </c>
      <c r="L7924">
        <v>7900</v>
      </c>
      <c r="M7924">
        <v>1.4781800640830487E-2</v>
      </c>
      <c r="N7924">
        <v>-1.4781800640830487E-2</v>
      </c>
    </row>
    <row r="7925" spans="1:14" x14ac:dyDescent="0.45">
      <c r="A7925">
        <v>7901</v>
      </c>
      <c r="B7925">
        <v>9.9721107328620412E-3</v>
      </c>
      <c r="C7925">
        <v>-9.9721107328620412E-3</v>
      </c>
      <c r="L7925">
        <v>7901</v>
      </c>
      <c r="M7925">
        <v>1.2036848949705841E-2</v>
      </c>
      <c r="N7925">
        <v>-1.2036848949705841E-2</v>
      </c>
    </row>
    <row r="7926" spans="1:14" x14ac:dyDescent="0.45">
      <c r="A7926">
        <v>7902</v>
      </c>
      <c r="B7926">
        <v>1.6749288114376981E-2</v>
      </c>
      <c r="C7926">
        <v>-1.6749288114376981E-2</v>
      </c>
      <c r="L7926">
        <v>7902</v>
      </c>
      <c r="M7926">
        <v>6.1035302942748781E-3</v>
      </c>
      <c r="N7926">
        <v>-6.1035302942748781E-3</v>
      </c>
    </row>
    <row r="7927" spans="1:14" x14ac:dyDescent="0.45">
      <c r="A7927">
        <v>7903</v>
      </c>
      <c r="B7927">
        <v>6.9106058925637861E-3</v>
      </c>
      <c r="C7927">
        <v>-6.9106058925637861E-3</v>
      </c>
      <c r="L7927">
        <v>7903</v>
      </c>
      <c r="M7927">
        <v>1.3240404691198956E-2</v>
      </c>
      <c r="N7927">
        <v>-1.3240404691198956E-2</v>
      </c>
    </row>
    <row r="7928" spans="1:14" x14ac:dyDescent="0.45">
      <c r="A7928">
        <v>7904</v>
      </c>
      <c r="B7928">
        <v>-1.5017095442222008E-2</v>
      </c>
      <c r="C7928">
        <v>1.5017095442222008E-2</v>
      </c>
      <c r="L7928">
        <v>7904</v>
      </c>
      <c r="M7928">
        <v>3.0829210527405337E-2</v>
      </c>
      <c r="N7928">
        <v>-3.0829210527405337E-2</v>
      </c>
    </row>
    <row r="7929" spans="1:14" x14ac:dyDescent="0.45">
      <c r="A7929">
        <v>7905</v>
      </c>
      <c r="B7929">
        <v>1.1856113711507122E-2</v>
      </c>
      <c r="C7929">
        <v>-1.1856113711507122E-2</v>
      </c>
      <c r="L7929">
        <v>7905</v>
      </c>
      <c r="M7929">
        <v>9.0596321154860354E-3</v>
      </c>
      <c r="N7929">
        <v>-9.0596321154860354E-3</v>
      </c>
    </row>
    <row r="7930" spans="1:14" x14ac:dyDescent="0.45">
      <c r="A7930">
        <v>7906</v>
      </c>
      <c r="B7930">
        <v>2.0435981977306623E-3</v>
      </c>
      <c r="C7930">
        <v>-2.0435981977306623E-3</v>
      </c>
      <c r="L7930">
        <v>7906</v>
      </c>
      <c r="M7930">
        <v>1.6724381837626388E-2</v>
      </c>
      <c r="N7930">
        <v>-1.6724381837626388E-2</v>
      </c>
    </row>
    <row r="7931" spans="1:14" x14ac:dyDescent="0.45">
      <c r="A7931">
        <v>7907</v>
      </c>
      <c r="B7931">
        <v>5.7592707389473481E-3</v>
      </c>
      <c r="C7931">
        <v>-5.7592707389473481E-3</v>
      </c>
      <c r="L7931">
        <v>7907</v>
      </c>
      <c r="M7931">
        <v>1.3198174665181653E-2</v>
      </c>
      <c r="N7931">
        <v>-1.3198174665181653E-2</v>
      </c>
    </row>
    <row r="7932" spans="1:14" x14ac:dyDescent="0.45">
      <c r="A7932">
        <v>7908</v>
      </c>
      <c r="B7932">
        <v>1.9389313655837131E-3</v>
      </c>
      <c r="C7932">
        <v>-1.9389313655837131E-3</v>
      </c>
      <c r="L7932">
        <v>7908</v>
      </c>
      <c r="M7932">
        <v>1.5098525835960254E-2</v>
      </c>
      <c r="N7932">
        <v>-1.5098525835960254E-2</v>
      </c>
    </row>
    <row r="7933" spans="1:14" x14ac:dyDescent="0.45">
      <c r="A7933">
        <v>7909</v>
      </c>
      <c r="B7933">
        <v>1.7429622523332147E-2</v>
      </c>
      <c r="C7933">
        <v>-1.7429622523332147E-2</v>
      </c>
      <c r="L7933">
        <v>7909</v>
      </c>
      <c r="M7933">
        <v>2.5562081088214917E-3</v>
      </c>
      <c r="N7933">
        <v>-2.5562081088214917E-3</v>
      </c>
    </row>
    <row r="7934" spans="1:14" x14ac:dyDescent="0.45">
      <c r="A7934">
        <v>7910</v>
      </c>
      <c r="B7934">
        <v>6.9891060166739974E-3</v>
      </c>
      <c r="C7934">
        <v>-6.9891060166739974E-3</v>
      </c>
      <c r="L7934">
        <v>7910</v>
      </c>
      <c r="M7934">
        <v>9.5875074407023135E-3</v>
      </c>
      <c r="N7934">
        <v>-9.5875074407023135E-3</v>
      </c>
    </row>
    <row r="7935" spans="1:14" x14ac:dyDescent="0.45">
      <c r="A7935">
        <v>7911</v>
      </c>
      <c r="B7935">
        <v>6.2041047755718804E-3</v>
      </c>
      <c r="C7935">
        <v>-6.2041047755718804E-3</v>
      </c>
      <c r="L7935">
        <v>7911</v>
      </c>
      <c r="M7935">
        <v>9.8831176228234285E-3</v>
      </c>
      <c r="N7935">
        <v>-9.8831176228234285E-3</v>
      </c>
    </row>
    <row r="7936" spans="1:14" x14ac:dyDescent="0.45">
      <c r="A7936">
        <v>7912</v>
      </c>
      <c r="B7936">
        <v>5.5237703666167134E-3</v>
      </c>
      <c r="C7936">
        <v>-5.5237703666167134E-3</v>
      </c>
      <c r="L7936">
        <v>7912</v>
      </c>
      <c r="M7936">
        <v>8.8062519593822206E-3</v>
      </c>
      <c r="N7936">
        <v>-8.8062519593822206E-3</v>
      </c>
    </row>
    <row r="7937" spans="1:14" x14ac:dyDescent="0.45">
      <c r="A7937">
        <v>7913</v>
      </c>
      <c r="B7937">
        <v>5.0004362058819682E-3</v>
      </c>
      <c r="C7937">
        <v>-5.0004362058819682E-3</v>
      </c>
      <c r="L7937">
        <v>7913</v>
      </c>
      <c r="M7937">
        <v>9.228552219555243E-3</v>
      </c>
      <c r="N7937">
        <v>-9.228552219555243E-3</v>
      </c>
    </row>
    <row r="7938" spans="1:14" x14ac:dyDescent="0.45">
      <c r="A7938">
        <v>7914</v>
      </c>
      <c r="B7938">
        <v>5.6284371987636618E-3</v>
      </c>
      <c r="C7938">
        <v>-5.6284371987636618E-3</v>
      </c>
      <c r="L7938">
        <v>7914</v>
      </c>
      <c r="M7938">
        <v>7.6449262439064096E-3</v>
      </c>
      <c r="N7938">
        <v>-7.6449262439064096E-3</v>
      </c>
    </row>
    <row r="7939" spans="1:14" x14ac:dyDescent="0.45">
      <c r="A7939">
        <v>7915</v>
      </c>
      <c r="B7939">
        <v>-4.8644127239679657E-3</v>
      </c>
      <c r="C7939">
        <v>4.8644127239679657E-3</v>
      </c>
      <c r="L7939">
        <v>7915</v>
      </c>
      <c r="M7939">
        <v>1.4612880536761278E-2</v>
      </c>
      <c r="N7939">
        <v>-1.4612880536761278E-2</v>
      </c>
    </row>
    <row r="7940" spans="1:14" x14ac:dyDescent="0.45">
      <c r="A7940">
        <v>7916</v>
      </c>
      <c r="B7940">
        <v>8.4544416667312813E-3</v>
      </c>
      <c r="C7940">
        <v>-8.4544416667312813E-3</v>
      </c>
      <c r="L7940">
        <v>7916</v>
      </c>
      <c r="M7940">
        <v>3.3163485771329311E-3</v>
      </c>
      <c r="N7940">
        <v>-3.3163485771329311E-3</v>
      </c>
    </row>
    <row r="7941" spans="1:14" x14ac:dyDescent="0.45">
      <c r="A7941">
        <v>7917</v>
      </c>
      <c r="B7941">
        <v>2.0174314896939244E-3</v>
      </c>
      <c r="C7941">
        <v>-2.0174314896939244E-3</v>
      </c>
      <c r="L7941">
        <v>7917</v>
      </c>
      <c r="M7941">
        <v>8.2783766341659425E-3</v>
      </c>
      <c r="N7941">
        <v>-8.2783766341659425E-3</v>
      </c>
    </row>
    <row r="7942" spans="1:14" x14ac:dyDescent="0.45">
      <c r="A7942">
        <v>7918</v>
      </c>
      <c r="B7942">
        <v>7.0676061407842087E-3</v>
      </c>
      <c r="C7942">
        <v>-7.0676061407842087E-3</v>
      </c>
      <c r="L7942">
        <v>7918</v>
      </c>
      <c r="M7942">
        <v>4.0764890454443713E-3</v>
      </c>
      <c r="N7942">
        <v>-4.0764890454443713E-3</v>
      </c>
    </row>
    <row r="7943" spans="1:14" x14ac:dyDescent="0.45">
      <c r="A7943">
        <v>7919</v>
      </c>
      <c r="B7943">
        <v>1.3894304968122316E-3</v>
      </c>
      <c r="C7943">
        <v>-1.3894304968122316E-3</v>
      </c>
      <c r="L7943">
        <v>7919</v>
      </c>
      <c r="M7943">
        <v>8.2783766341659425E-3</v>
      </c>
      <c r="N7943">
        <v>-8.2783766341659425E-3</v>
      </c>
    </row>
    <row r="7944" spans="1:14" x14ac:dyDescent="0.45">
      <c r="A7944">
        <v>7920</v>
      </c>
      <c r="B7944">
        <v>1.4551284639291055E-2</v>
      </c>
      <c r="C7944">
        <v>-1.4551284639291055E-2</v>
      </c>
      <c r="L7944">
        <v>7920</v>
      </c>
      <c r="M7944">
        <v>-2.3424749091855669E-3</v>
      </c>
      <c r="N7944">
        <v>2.3424749091855669E-3</v>
      </c>
    </row>
    <row r="7945" spans="1:14" x14ac:dyDescent="0.45">
      <c r="A7945">
        <v>7921</v>
      </c>
      <c r="B7945">
        <v>4.5556021692574351E-3</v>
      </c>
      <c r="C7945">
        <v>-4.5556021692574351E-3</v>
      </c>
      <c r="L7945">
        <v>7921</v>
      </c>
      <c r="M7945">
        <v>4.7943994877385088E-3</v>
      </c>
      <c r="N7945">
        <v>-4.7943994877385088E-3</v>
      </c>
    </row>
    <row r="7946" spans="1:14" x14ac:dyDescent="0.45">
      <c r="A7946">
        <v>7922</v>
      </c>
      <c r="B7946">
        <v>-2.3262420444044533E-3</v>
      </c>
      <c r="C7946">
        <v>2.3262420444044533E-3</v>
      </c>
      <c r="L7946">
        <v>7922</v>
      </c>
      <c r="M7946">
        <v>9.2074372065465929E-3</v>
      </c>
      <c r="N7946">
        <v>-9.2074372065465929E-3</v>
      </c>
    </row>
    <row r="7947" spans="1:14" x14ac:dyDescent="0.45">
      <c r="A7947">
        <v>7923</v>
      </c>
      <c r="B7947">
        <v>8.5329417908414935E-3</v>
      </c>
      <c r="C7947">
        <v>-8.5329417908414935E-3</v>
      </c>
      <c r="L7947">
        <v>7923</v>
      </c>
      <c r="M7947">
        <v>-1.4134143368049181E-3</v>
      </c>
      <c r="N7947">
        <v>1.4134143368049181E-3</v>
      </c>
    </row>
    <row r="7948" spans="1:14" x14ac:dyDescent="0.45">
      <c r="A7948">
        <v>7924</v>
      </c>
      <c r="B7948">
        <v>-8.8707310238390728E-4</v>
      </c>
      <c r="C7948">
        <v>8.8707310238390728E-4</v>
      </c>
      <c r="L7948">
        <v>7924</v>
      </c>
      <c r="M7948">
        <v>6.0401852552489253E-3</v>
      </c>
      <c r="N7948">
        <v>-6.0401852552489253E-3</v>
      </c>
    </row>
    <row r="7949" spans="1:14" x14ac:dyDescent="0.45">
      <c r="A7949">
        <v>7925</v>
      </c>
      <c r="B7949">
        <v>6.3349383157555667E-3</v>
      </c>
      <c r="C7949">
        <v>-6.3349383157555667E-3</v>
      </c>
      <c r="L7949">
        <v>7925</v>
      </c>
      <c r="M7949">
        <v>-4.2100872539831569E-4</v>
      </c>
      <c r="N7949">
        <v>4.2100872539831569E-4</v>
      </c>
    </row>
    <row r="7950" spans="1:14" x14ac:dyDescent="0.45">
      <c r="A7950">
        <v>7926</v>
      </c>
      <c r="B7950">
        <v>-5.5970805489966077E-3</v>
      </c>
      <c r="C7950">
        <v>5.5970805489966077E-3</v>
      </c>
      <c r="L7950">
        <v>7926</v>
      </c>
      <c r="M7950">
        <v>8.3417216731918962E-3</v>
      </c>
      <c r="N7950">
        <v>-8.3417216731918962E-3</v>
      </c>
    </row>
    <row r="7951" spans="1:14" x14ac:dyDescent="0.45">
      <c r="A7951">
        <v>7927</v>
      </c>
      <c r="B7951">
        <v>-4.9457248183284834E-4</v>
      </c>
      <c r="C7951">
        <v>4.9457248183284834E-4</v>
      </c>
      <c r="L7951">
        <v>7927</v>
      </c>
      <c r="M7951">
        <v>4.1398340844703251E-3</v>
      </c>
      <c r="N7951">
        <v>-4.1398340844703251E-3</v>
      </c>
    </row>
    <row r="7952" spans="1:14" x14ac:dyDescent="0.45">
      <c r="A7952">
        <v>7928</v>
      </c>
      <c r="B7952">
        <v>-4.1840783150127979E-3</v>
      </c>
      <c r="C7952">
        <v>4.1840783150127979E-3</v>
      </c>
      <c r="L7952">
        <v>7928</v>
      </c>
      <c r="M7952">
        <v>7.0114758536468768E-3</v>
      </c>
      <c r="N7952">
        <v>-7.0114758536468768E-3</v>
      </c>
    </row>
    <row r="7953" spans="1:14" x14ac:dyDescent="0.45">
      <c r="A7953">
        <v>7929</v>
      </c>
      <c r="B7953">
        <v>9.6842769444579306E-3</v>
      </c>
      <c r="C7953">
        <v>-9.6842769444579306E-3</v>
      </c>
      <c r="L7953">
        <v>7929</v>
      </c>
      <c r="M7953">
        <v>-4.7284713791631442E-3</v>
      </c>
      <c r="N7953">
        <v>4.7284713791631442E-3</v>
      </c>
    </row>
    <row r="7954" spans="1:14" x14ac:dyDescent="0.45">
      <c r="A7954">
        <v>7930</v>
      </c>
      <c r="B7954">
        <v>-1.2740591843025869E-2</v>
      </c>
      <c r="C7954">
        <v>1.2740591843025869E-2</v>
      </c>
      <c r="L7954">
        <v>7930</v>
      </c>
      <c r="M7954">
        <v>1.1699008741567424E-2</v>
      </c>
      <c r="N7954">
        <v>-1.1699008741567424E-2</v>
      </c>
    </row>
    <row r="7955" spans="1:14" x14ac:dyDescent="0.45">
      <c r="A7955">
        <v>7931</v>
      </c>
      <c r="B7955">
        <v>3.796767636192056E-3</v>
      </c>
      <c r="C7955">
        <v>-3.796767636192056E-3</v>
      </c>
      <c r="L7955">
        <v>7931</v>
      </c>
      <c r="M7955">
        <v>-1.9412896620211962E-3</v>
      </c>
      <c r="N7955">
        <v>1.9412896620211962E-3</v>
      </c>
    </row>
    <row r="7956" spans="1:14" x14ac:dyDescent="0.45">
      <c r="A7956">
        <v>7932</v>
      </c>
      <c r="B7956">
        <v>6.2041047755718804E-3</v>
      </c>
      <c r="C7956">
        <v>-6.2041047755718804E-3</v>
      </c>
      <c r="L7956">
        <v>7932</v>
      </c>
      <c r="M7956">
        <v>-5.383036782431328E-3</v>
      </c>
      <c r="N7956">
        <v>5.383036782431328E-3</v>
      </c>
    </row>
    <row r="7957" spans="1:14" x14ac:dyDescent="0.45">
      <c r="A7957">
        <v>7933</v>
      </c>
      <c r="B7957">
        <v>-1.7790766494116157E-2</v>
      </c>
      <c r="C7957">
        <v>1.7790766494116157E-2</v>
      </c>
      <c r="L7957">
        <v>7933</v>
      </c>
      <c r="M7957">
        <v>1.391608510747579E-2</v>
      </c>
      <c r="N7957">
        <v>-1.391608510747579E-2</v>
      </c>
    </row>
    <row r="7958" spans="1:14" x14ac:dyDescent="0.45">
      <c r="A7958">
        <v>7934</v>
      </c>
      <c r="B7958">
        <v>-5.3877468847027092E-3</v>
      </c>
      <c r="C7958">
        <v>5.3877468847027092E-3</v>
      </c>
      <c r="L7958">
        <v>7934</v>
      </c>
      <c r="M7958">
        <v>2.725128212890701E-3</v>
      </c>
      <c r="N7958">
        <v>-2.725128212890701E-3</v>
      </c>
    </row>
    <row r="7959" spans="1:14" x14ac:dyDescent="0.45">
      <c r="A7959">
        <v>7935</v>
      </c>
      <c r="B7959">
        <v>5.3929368264330271E-3</v>
      </c>
      <c r="C7959">
        <v>-5.3929368264330271E-3</v>
      </c>
      <c r="L7959">
        <v>7935</v>
      </c>
      <c r="M7959">
        <v>-6.0587171987081636E-3</v>
      </c>
      <c r="N7959">
        <v>6.0587171987081636E-3</v>
      </c>
    </row>
    <row r="7960" spans="1:14" x14ac:dyDescent="0.45">
      <c r="A7960">
        <v>7936</v>
      </c>
      <c r="B7960">
        <v>6.3872717318290417E-3</v>
      </c>
      <c r="C7960">
        <v>-6.3872717318290417E-3</v>
      </c>
      <c r="L7960">
        <v>7936</v>
      </c>
      <c r="M7960">
        <v>-6.9033177190542085E-3</v>
      </c>
      <c r="N7960">
        <v>6.9033177190542085E-3</v>
      </c>
    </row>
    <row r="7961" spans="1:14" x14ac:dyDescent="0.45">
      <c r="A7961">
        <v>7937</v>
      </c>
      <c r="B7961">
        <v>-4.4457453953801688E-3</v>
      </c>
      <c r="C7961">
        <v>4.4457453953801688E-3</v>
      </c>
      <c r="L7961">
        <v>7937</v>
      </c>
      <c r="M7961">
        <v>1.7749526275014004E-3</v>
      </c>
      <c r="N7961">
        <v>-1.7749526275014004E-3</v>
      </c>
    </row>
    <row r="7962" spans="1:14" x14ac:dyDescent="0.45">
      <c r="A7962">
        <v>7938</v>
      </c>
      <c r="B7962">
        <v>-1.2845258675172817E-2</v>
      </c>
      <c r="C7962">
        <v>1.2845258675172817E-2</v>
      </c>
      <c r="L7962">
        <v>7938</v>
      </c>
      <c r="M7962">
        <v>4.7521694617212069E-3</v>
      </c>
      <c r="N7962">
        <v>-4.7521694617212069E-3</v>
      </c>
    </row>
    <row r="7963" spans="1:14" x14ac:dyDescent="0.45">
      <c r="A7963">
        <v>7939</v>
      </c>
      <c r="B7963">
        <v>-9.3127530902132934E-3</v>
      </c>
      <c r="C7963">
        <v>9.3127530902132934E-3</v>
      </c>
      <c r="L7963">
        <v>7939</v>
      </c>
      <c r="M7963">
        <v>1.901642705553307E-3</v>
      </c>
      <c r="N7963">
        <v>-1.901642705553307E-3</v>
      </c>
    </row>
    <row r="7964" spans="1:14" x14ac:dyDescent="0.45">
      <c r="A7964">
        <v>7940</v>
      </c>
      <c r="B7964">
        <v>-4.1840783150127979E-3</v>
      </c>
      <c r="C7964">
        <v>4.1840783150127979E-3</v>
      </c>
      <c r="L7964">
        <v>7940</v>
      </c>
      <c r="M7964">
        <v>-5.0029665482756074E-3</v>
      </c>
      <c r="N7964">
        <v>5.0029665482756074E-3</v>
      </c>
    </row>
    <row r="7965" spans="1:14" x14ac:dyDescent="0.45">
      <c r="A7965">
        <v>7941</v>
      </c>
      <c r="B7965">
        <v>-4.8905794320047019E-3</v>
      </c>
      <c r="C7965">
        <v>4.8905794320047019E-3</v>
      </c>
      <c r="L7965">
        <v>7941</v>
      </c>
      <c r="M7965">
        <v>-4.8340464442063981E-3</v>
      </c>
      <c r="N7965">
        <v>4.8340464442063981E-3</v>
      </c>
    </row>
    <row r="7966" spans="1:14" x14ac:dyDescent="0.45">
      <c r="A7966">
        <v>7942</v>
      </c>
      <c r="B7966">
        <v>-6.1727481258048271E-3</v>
      </c>
      <c r="C7966">
        <v>6.1727481258048271E-3</v>
      </c>
      <c r="L7966">
        <v>7942</v>
      </c>
      <c r="M7966">
        <v>-4.1372510149209124E-3</v>
      </c>
      <c r="N7966">
        <v>4.1372510149209124E-3</v>
      </c>
    </row>
    <row r="7967" spans="1:14" x14ac:dyDescent="0.45">
      <c r="A7967">
        <v>7943</v>
      </c>
      <c r="B7967">
        <v>-9.9930874991684595E-3</v>
      </c>
      <c r="C7967">
        <v>9.9930874991684595E-3</v>
      </c>
      <c r="L7967">
        <v>7943</v>
      </c>
      <c r="M7967">
        <v>-1.6245644668914294E-3</v>
      </c>
      <c r="N7967">
        <v>1.6245644668914294E-3</v>
      </c>
    </row>
    <row r="7968" spans="1:14" x14ac:dyDescent="0.45">
      <c r="A7968">
        <v>7944</v>
      </c>
      <c r="B7968">
        <v>-6.1204147097313512E-3</v>
      </c>
      <c r="C7968">
        <v>6.1204147097313512E-3</v>
      </c>
      <c r="L7968">
        <v>7944</v>
      </c>
      <c r="M7968">
        <v>-6.2909823418033266E-3</v>
      </c>
      <c r="N7968">
        <v>6.2909823418033266E-3</v>
      </c>
    </row>
    <row r="7969" spans="1:14" x14ac:dyDescent="0.45">
      <c r="A7969">
        <v>7945</v>
      </c>
      <c r="B7969">
        <v>-3.2944102417637334E-3</v>
      </c>
      <c r="C7969">
        <v>3.2944102417637334E-3</v>
      </c>
      <c r="L7969">
        <v>7945</v>
      </c>
      <c r="M7969">
        <v>-8.8670139288587607E-3</v>
      </c>
      <c r="N7969">
        <v>8.8670139288587607E-3</v>
      </c>
    </row>
    <row r="7970" spans="1:14" x14ac:dyDescent="0.45">
      <c r="A7970">
        <v>7946</v>
      </c>
      <c r="B7970">
        <v>-3.6607441542780526E-3</v>
      </c>
      <c r="C7970">
        <v>3.6607441542780526E-3</v>
      </c>
      <c r="L7970">
        <v>7946</v>
      </c>
      <c r="M7970">
        <v>-9.5849243711528982E-3</v>
      </c>
      <c r="N7970">
        <v>9.5849243711528982E-3</v>
      </c>
    </row>
    <row r="7971" spans="1:14" x14ac:dyDescent="0.45">
      <c r="A7971">
        <v>7947</v>
      </c>
      <c r="B7971">
        <v>-7.0100827829804174E-3</v>
      </c>
      <c r="C7971">
        <v>7.0100827829804174E-3</v>
      </c>
      <c r="L7971">
        <v>7947</v>
      </c>
      <c r="M7971">
        <v>-8.1279884735559714E-3</v>
      </c>
      <c r="N7971">
        <v>8.1279884735559714E-3</v>
      </c>
    </row>
    <row r="7972" spans="1:14" x14ac:dyDescent="0.45">
      <c r="A7972">
        <v>7948</v>
      </c>
      <c r="B7972">
        <v>-1.9543935932577548E-2</v>
      </c>
      <c r="C7972">
        <v>1.9543935932577548E-2</v>
      </c>
      <c r="L7972">
        <v>7948</v>
      </c>
      <c r="M7972">
        <v>1.7749526275014004E-3</v>
      </c>
      <c r="N7972">
        <v>-1.7749526275014004E-3</v>
      </c>
    </row>
    <row r="7973" spans="1:14" x14ac:dyDescent="0.45">
      <c r="A7973">
        <v>7949</v>
      </c>
      <c r="B7973">
        <v>-1.2923758799283031E-2</v>
      </c>
      <c r="C7973">
        <v>1.2923758799283031E-2</v>
      </c>
      <c r="L7973">
        <v>7949</v>
      </c>
      <c r="M7973">
        <v>-7.1778128881666734E-3</v>
      </c>
      <c r="N7973">
        <v>7.1778128881666734E-3</v>
      </c>
    </row>
    <row r="7974" spans="1:14" x14ac:dyDescent="0.45">
      <c r="A7974">
        <v>7950</v>
      </c>
      <c r="B7974">
        <v>-2.2448440524655382E-2</v>
      </c>
      <c r="C7974">
        <v>2.2448440524655382E-2</v>
      </c>
      <c r="L7974">
        <v>7950</v>
      </c>
      <c r="M7974">
        <v>-2.7225451433412875E-3</v>
      </c>
      <c r="N7974">
        <v>2.7225451433412875E-3</v>
      </c>
    </row>
    <row r="7975" spans="1:14" x14ac:dyDescent="0.45">
      <c r="A7975">
        <v>7951</v>
      </c>
      <c r="B7975">
        <v>-2.0907416720738186E-3</v>
      </c>
      <c r="C7975">
        <v>2.0907416720738186E-3</v>
      </c>
      <c r="L7975">
        <v>7951</v>
      </c>
      <c r="M7975">
        <v>-2.0205775914504408E-2</v>
      </c>
      <c r="N7975">
        <v>2.0205775914504408E-2</v>
      </c>
    </row>
    <row r="7976" spans="1:14" x14ac:dyDescent="0.45">
      <c r="A7976">
        <v>7952</v>
      </c>
      <c r="B7976">
        <v>-1.6744098172646667E-2</v>
      </c>
      <c r="C7976">
        <v>1.6744098172646667E-2</v>
      </c>
      <c r="L7976">
        <v>7952</v>
      </c>
      <c r="M7976">
        <v>-8.8247839028414606E-3</v>
      </c>
      <c r="N7976">
        <v>8.8247839028414606E-3</v>
      </c>
    </row>
    <row r="7977" spans="1:14" x14ac:dyDescent="0.45">
      <c r="A7977">
        <v>7953</v>
      </c>
      <c r="B7977">
        <v>-3.6084107382045767E-3</v>
      </c>
      <c r="C7977">
        <v>3.6084107382045767E-3</v>
      </c>
      <c r="L7977">
        <v>7953</v>
      </c>
      <c r="M7977">
        <v>-2.0353581005564968E-2</v>
      </c>
      <c r="N7977">
        <v>2.0353581005564968E-2</v>
      </c>
    </row>
    <row r="7978" spans="1:14" x14ac:dyDescent="0.45">
      <c r="A7978">
        <v>7954</v>
      </c>
      <c r="B7978">
        <v>-2.0695271086193984E-2</v>
      </c>
      <c r="C7978">
        <v>2.0695271086193984E-2</v>
      </c>
      <c r="L7978">
        <v>7954</v>
      </c>
      <c r="M7978">
        <v>-7.9168383434694602E-3</v>
      </c>
      <c r="N7978">
        <v>7.9168383434694602E-3</v>
      </c>
    </row>
    <row r="7979" spans="1:14" x14ac:dyDescent="0.45">
      <c r="A7979">
        <v>7955</v>
      </c>
      <c r="B7979">
        <v>-2.3913776174712666E-2</v>
      </c>
      <c r="C7979">
        <v>2.3913776174712666E-2</v>
      </c>
      <c r="L7979">
        <v>7955</v>
      </c>
      <c r="M7979">
        <v>-6.5865925239244416E-3</v>
      </c>
      <c r="N7979">
        <v>6.5865925239244416E-3</v>
      </c>
    </row>
    <row r="7980" spans="1:14" x14ac:dyDescent="0.45">
      <c r="A7980">
        <v>7956</v>
      </c>
      <c r="B7980">
        <v>-2.3625942386308559E-2</v>
      </c>
      <c r="C7980">
        <v>2.3625942386308559E-2</v>
      </c>
      <c r="L7980">
        <v>7956</v>
      </c>
      <c r="M7980">
        <v>-8.4869436947030419E-3</v>
      </c>
      <c r="N7980">
        <v>8.4869436947030419E-3</v>
      </c>
    </row>
    <row r="7981" spans="1:14" x14ac:dyDescent="0.45">
      <c r="A7981">
        <v>7957</v>
      </c>
      <c r="B7981">
        <v>-1.3447092960017776E-2</v>
      </c>
      <c r="C7981">
        <v>1.3447092960017776E-2</v>
      </c>
      <c r="L7981">
        <v>7957</v>
      </c>
      <c r="M7981">
        <v>-1.7376364171345159E-2</v>
      </c>
      <c r="N7981">
        <v>1.7376364171345159E-2</v>
      </c>
    </row>
    <row r="7982" spans="1:14" x14ac:dyDescent="0.45">
      <c r="A7982">
        <v>7958</v>
      </c>
      <c r="B7982">
        <v>-2.331194188986771E-2</v>
      </c>
      <c r="C7982">
        <v>2.331194188986771E-2</v>
      </c>
      <c r="L7982">
        <v>7958</v>
      </c>
      <c r="M7982">
        <v>-1.1400815489896892E-2</v>
      </c>
      <c r="N7982">
        <v>1.1400815489896892E-2</v>
      </c>
    </row>
    <row r="7983" spans="1:14" x14ac:dyDescent="0.45">
      <c r="A7983">
        <v>7959</v>
      </c>
      <c r="B7983">
        <v>-2.4934277788145422E-2</v>
      </c>
      <c r="C7983">
        <v>2.4934277788145422E-2</v>
      </c>
      <c r="L7983">
        <v>7959</v>
      </c>
      <c r="M7983">
        <v>-1.3617891855805263E-2</v>
      </c>
      <c r="N7983">
        <v>1.3617891855805263E-2</v>
      </c>
    </row>
    <row r="7984" spans="1:14" x14ac:dyDescent="0.45">
      <c r="A7984">
        <v>7960</v>
      </c>
      <c r="B7984">
        <v>-2.2003606488030847E-2</v>
      </c>
      <c r="C7984">
        <v>2.2003606488030847E-2</v>
      </c>
      <c r="L7984">
        <v>7960</v>
      </c>
      <c r="M7984">
        <v>-1.6025003338791491E-2</v>
      </c>
      <c r="N7984">
        <v>1.6025003338791491E-2</v>
      </c>
    </row>
    <row r="7985" spans="1:14" x14ac:dyDescent="0.45">
      <c r="A7985">
        <v>7961</v>
      </c>
      <c r="B7985">
        <v>2.6744970584410603E-2</v>
      </c>
      <c r="C7985">
        <v>-2.6744970584410603E-2</v>
      </c>
      <c r="L7985">
        <v>7961</v>
      </c>
      <c r="M7985">
        <v>4.4427278904976643E-2</v>
      </c>
      <c r="N7985">
        <v>-4.4427278904976643E-2</v>
      </c>
    </row>
    <row r="7986" spans="1:14" x14ac:dyDescent="0.45">
      <c r="A7986">
        <v>7962</v>
      </c>
      <c r="B7986">
        <v>4.1372160376946708E-2</v>
      </c>
      <c r="C7986">
        <v>-4.1372160376946708E-2</v>
      </c>
      <c r="L7986">
        <v>7962</v>
      </c>
      <c r="M7986">
        <v>2.6395057795588598E-2</v>
      </c>
      <c r="N7986">
        <v>-2.6395057795588598E-2</v>
      </c>
    </row>
    <row r="7987" spans="1:14" x14ac:dyDescent="0.45">
      <c r="A7987">
        <v>7963</v>
      </c>
      <c r="B7987">
        <v>3.8415322368795406E-2</v>
      </c>
      <c r="C7987">
        <v>0.96158467763120459</v>
      </c>
      <c r="L7987">
        <v>7963</v>
      </c>
      <c r="M7987">
        <v>2.8084258836280691E-2</v>
      </c>
      <c r="N7987">
        <v>0.97191574116371926</v>
      </c>
    </row>
    <row r="7988" spans="1:14" x14ac:dyDescent="0.45">
      <c r="A7988">
        <v>7964</v>
      </c>
      <c r="B7988">
        <v>3.3129647345374484E-2</v>
      </c>
      <c r="C7988">
        <v>-3.3129647345374484E-2</v>
      </c>
      <c r="L7988">
        <v>7964</v>
      </c>
      <c r="M7988">
        <v>2.9351159616799755E-2</v>
      </c>
      <c r="N7988">
        <v>-2.9351159616799755E-2</v>
      </c>
    </row>
    <row r="7989" spans="1:14" x14ac:dyDescent="0.45">
      <c r="A7989">
        <v>7965</v>
      </c>
      <c r="B7989">
        <v>3.7263987215178963E-2</v>
      </c>
      <c r="C7989">
        <v>-3.7263987215178963E-2</v>
      </c>
      <c r="L7989">
        <v>7965</v>
      </c>
      <c r="M7989">
        <v>2.5803837431346368E-2</v>
      </c>
      <c r="N7989">
        <v>-2.5803837431346368E-2</v>
      </c>
    </row>
    <row r="7990" spans="1:14" x14ac:dyDescent="0.45">
      <c r="A7990">
        <v>7966</v>
      </c>
      <c r="B7990">
        <v>3.5772484857084945E-2</v>
      </c>
      <c r="C7990">
        <v>-3.5772484857084945E-2</v>
      </c>
      <c r="L7990">
        <v>7966</v>
      </c>
      <c r="M7990">
        <v>2.6563977899657809E-2</v>
      </c>
      <c r="N7990">
        <v>-2.6563977899657809E-2</v>
      </c>
    </row>
    <row r="7991" spans="1:14" x14ac:dyDescent="0.45">
      <c r="A7991">
        <v>7967</v>
      </c>
      <c r="B7991">
        <v>2.758230524158619E-2</v>
      </c>
      <c r="C7991">
        <v>-2.758230524158619E-2</v>
      </c>
      <c r="L7991">
        <v>7967</v>
      </c>
      <c r="M7991">
        <v>2.8274293953358551E-2</v>
      </c>
      <c r="N7991">
        <v>-2.8274293953358551E-2</v>
      </c>
    </row>
    <row r="7992" spans="1:14" x14ac:dyDescent="0.45">
      <c r="A7992">
        <v>7968</v>
      </c>
      <c r="B7992">
        <v>3.9592824230448576E-2</v>
      </c>
      <c r="C7992">
        <v>-3.9592824230448576E-2</v>
      </c>
      <c r="L7992">
        <v>7968</v>
      </c>
      <c r="M7992">
        <v>1.8308007813275223E-2</v>
      </c>
      <c r="N7992">
        <v>-1.8308007813275223E-2</v>
      </c>
    </row>
    <row r="7993" spans="1:14" x14ac:dyDescent="0.45">
      <c r="A7993">
        <v>7969</v>
      </c>
      <c r="B7993">
        <v>2.1616295809210106E-2</v>
      </c>
      <c r="C7993">
        <v>-2.1616295809210106E-2</v>
      </c>
      <c r="L7993">
        <v>7969</v>
      </c>
      <c r="M7993">
        <v>3.1314855826604308E-2</v>
      </c>
      <c r="N7993">
        <v>-3.1314855826604308E-2</v>
      </c>
    </row>
    <row r="7994" spans="1:14" x14ac:dyDescent="0.45">
      <c r="A7994">
        <v>7970</v>
      </c>
      <c r="B7994">
        <v>1.6670787990266771E-2</v>
      </c>
      <c r="C7994">
        <v>-1.6670787990266771E-2</v>
      </c>
      <c r="L7994">
        <v>7970</v>
      </c>
      <c r="M7994">
        <v>3.2750676711192583E-2</v>
      </c>
      <c r="N7994">
        <v>-3.2750676711192583E-2</v>
      </c>
    </row>
    <row r="7995" spans="1:14" x14ac:dyDescent="0.45">
      <c r="A7995">
        <v>7971</v>
      </c>
      <c r="B7995">
        <v>2.3866632700369511E-2</v>
      </c>
      <c r="C7995">
        <v>-2.3866632700369511E-2</v>
      </c>
      <c r="L7995">
        <v>7971</v>
      </c>
      <c r="M7995">
        <v>2.618390766550209E-2</v>
      </c>
      <c r="N7995">
        <v>-2.618390766550209E-2</v>
      </c>
    </row>
    <row r="7996" spans="1:14" x14ac:dyDescent="0.45">
      <c r="A7996">
        <v>7972</v>
      </c>
      <c r="B7996">
        <v>3.1925978775684573E-2</v>
      </c>
      <c r="C7996">
        <v>-3.1925978775684573E-2</v>
      </c>
      <c r="L7996">
        <v>7972</v>
      </c>
      <c r="M7996">
        <v>1.8561387969379037E-2</v>
      </c>
      <c r="N7996">
        <v>-1.8561387969379037E-2</v>
      </c>
    </row>
    <row r="7997" spans="1:14" x14ac:dyDescent="0.45">
      <c r="A7997">
        <v>7973</v>
      </c>
      <c r="B7997">
        <v>2.7739305489806618E-2</v>
      </c>
      <c r="C7997">
        <v>-2.7739305489806618E-2</v>
      </c>
      <c r="L7997">
        <v>7973</v>
      </c>
      <c r="M7997">
        <v>2.1517489790590191E-2</v>
      </c>
      <c r="N7997">
        <v>-2.1517489790590191E-2</v>
      </c>
    </row>
    <row r="7998" spans="1:14" x14ac:dyDescent="0.45">
      <c r="A7998">
        <v>7974</v>
      </c>
      <c r="B7998">
        <v>2.9884975548819068E-2</v>
      </c>
      <c r="C7998">
        <v>-2.9884975548819068E-2</v>
      </c>
      <c r="L7998">
        <v>7974</v>
      </c>
      <c r="M7998">
        <v>1.9237068385655871E-2</v>
      </c>
      <c r="N7998">
        <v>-1.9237068385655871E-2</v>
      </c>
    </row>
    <row r="7999" spans="1:14" x14ac:dyDescent="0.45">
      <c r="A7999">
        <v>7975</v>
      </c>
      <c r="B7999">
        <v>2.8288806358578097E-2</v>
      </c>
      <c r="C7999">
        <v>-2.8288806358578097E-2</v>
      </c>
      <c r="L7999">
        <v>7975</v>
      </c>
      <c r="M7999">
        <v>1.8139087709206015E-2</v>
      </c>
      <c r="N7999">
        <v>-1.8139087709206015E-2</v>
      </c>
    </row>
    <row r="8000" spans="1:14" x14ac:dyDescent="0.45">
      <c r="A8000">
        <v>7976</v>
      </c>
      <c r="B8000">
        <v>2.0700461027924305E-2</v>
      </c>
      <c r="C8000">
        <v>-2.0700461027924305E-2</v>
      </c>
      <c r="L8000">
        <v>7976</v>
      </c>
      <c r="M8000">
        <v>2.3607876078446652E-2</v>
      </c>
      <c r="N8000">
        <v>-2.3607876078446652E-2</v>
      </c>
    </row>
    <row r="8001" spans="1:14" x14ac:dyDescent="0.45">
      <c r="A8001">
        <v>7977</v>
      </c>
      <c r="B8001">
        <v>2.6457136796006489E-2</v>
      </c>
      <c r="C8001">
        <v>-2.6457136796006489E-2</v>
      </c>
      <c r="L8001">
        <v>7977</v>
      </c>
      <c r="M8001">
        <v>1.4085005211545001E-2</v>
      </c>
      <c r="N8001">
        <v>-1.4085005211545001E-2</v>
      </c>
    </row>
    <row r="8002" spans="1:14" x14ac:dyDescent="0.45">
      <c r="A8002">
        <v>7978</v>
      </c>
      <c r="B8002">
        <v>1.873795792516901E-2</v>
      </c>
      <c r="C8002">
        <v>-1.873795792516901E-2</v>
      </c>
      <c r="L8002">
        <v>7978</v>
      </c>
      <c r="M8002">
        <v>1.9912748801932709E-2</v>
      </c>
      <c r="N8002">
        <v>-1.9912748801932709E-2</v>
      </c>
    </row>
    <row r="8003" spans="1:14" x14ac:dyDescent="0.45">
      <c r="A8003">
        <v>7979</v>
      </c>
      <c r="B8003">
        <v>2.7974805862137249E-2</v>
      </c>
      <c r="C8003">
        <v>-2.7974805862137249E-2</v>
      </c>
      <c r="L8003">
        <v>7979</v>
      </c>
      <c r="M8003">
        <v>1.220576905377505E-2</v>
      </c>
      <c r="N8003">
        <v>-1.220576905377505E-2</v>
      </c>
    </row>
    <row r="8004" spans="1:14" x14ac:dyDescent="0.45">
      <c r="A8004">
        <v>7980</v>
      </c>
      <c r="B8004">
        <v>1.9392125626087442E-2</v>
      </c>
      <c r="C8004">
        <v>-1.9392125626087442E-2</v>
      </c>
      <c r="L8004">
        <v>7980</v>
      </c>
      <c r="M8004">
        <v>1.7822362514076248E-2</v>
      </c>
      <c r="N8004">
        <v>-1.7822362514076248E-2</v>
      </c>
    </row>
    <row r="8005" spans="1:14" x14ac:dyDescent="0.45">
      <c r="A8005">
        <v>7981</v>
      </c>
      <c r="B8005">
        <v>1.7717456311736261E-2</v>
      </c>
      <c r="C8005">
        <v>-1.7717456311736261E-2</v>
      </c>
      <c r="L8005">
        <v>7981</v>
      </c>
      <c r="M8005">
        <v>1.8582502982387686E-2</v>
      </c>
      <c r="N8005">
        <v>-1.8582502982387686E-2</v>
      </c>
    </row>
    <row r="8006" spans="1:14" x14ac:dyDescent="0.45">
      <c r="A8006">
        <v>7982</v>
      </c>
      <c r="B8006">
        <v>1.6513787742046347E-2</v>
      </c>
      <c r="C8006">
        <v>-1.6513787742046347E-2</v>
      </c>
      <c r="L8006">
        <v>7982</v>
      </c>
      <c r="M8006">
        <v>1.9490448541759686E-2</v>
      </c>
      <c r="N8006">
        <v>-1.9490448541759686E-2</v>
      </c>
    </row>
    <row r="8007" spans="1:14" x14ac:dyDescent="0.45">
      <c r="A8007">
        <v>7983</v>
      </c>
      <c r="B8007">
        <v>1.8293123888544476E-2</v>
      </c>
      <c r="C8007">
        <v>-1.8293123888544476E-2</v>
      </c>
      <c r="L8007">
        <v>7983</v>
      </c>
      <c r="M8007">
        <v>1.7125567084790759E-2</v>
      </c>
      <c r="N8007">
        <v>-1.7125567084790759E-2</v>
      </c>
    </row>
    <row r="8008" spans="1:14" x14ac:dyDescent="0.45">
      <c r="A8008">
        <v>7984</v>
      </c>
      <c r="B8008">
        <v>2.9256974555937378E-2</v>
      </c>
      <c r="C8008">
        <v>-2.9256974555937378E-2</v>
      </c>
      <c r="L8008">
        <v>7984</v>
      </c>
      <c r="M8008">
        <v>7.3915460878025965E-3</v>
      </c>
      <c r="N8008">
        <v>-7.3915460878025965E-3</v>
      </c>
    </row>
    <row r="8009" spans="1:14" x14ac:dyDescent="0.45">
      <c r="A8009">
        <v>7985</v>
      </c>
      <c r="B8009">
        <v>1.6566121158119819E-2</v>
      </c>
      <c r="C8009">
        <v>-1.6566121158119819E-2</v>
      </c>
      <c r="L8009">
        <v>7985</v>
      </c>
      <c r="M8009">
        <v>1.6829956902669644E-2</v>
      </c>
      <c r="N8009">
        <v>-1.6829956902669644E-2</v>
      </c>
    </row>
    <row r="8010" spans="1:14" x14ac:dyDescent="0.45">
      <c r="A8010">
        <v>7986</v>
      </c>
      <c r="B8010">
        <v>1.769128960369952E-2</v>
      </c>
      <c r="C8010">
        <v>-1.769128960369952E-2</v>
      </c>
      <c r="L8010">
        <v>7986</v>
      </c>
      <c r="M8010">
        <v>1.5499711083124625E-2</v>
      </c>
      <c r="N8010">
        <v>-1.5499711083124625E-2</v>
      </c>
    </row>
    <row r="8011" spans="1:14" x14ac:dyDescent="0.45">
      <c r="A8011">
        <v>7987</v>
      </c>
      <c r="B8011">
        <v>2.862897356305568E-2</v>
      </c>
      <c r="C8011">
        <v>-2.862897356305568E-2</v>
      </c>
      <c r="L8011">
        <v>7987</v>
      </c>
      <c r="M8011">
        <v>6.3146804243613894E-3</v>
      </c>
      <c r="N8011">
        <v>-6.3146804243613894E-3</v>
      </c>
    </row>
    <row r="8012" spans="1:14" x14ac:dyDescent="0.45">
      <c r="A8012">
        <v>7988</v>
      </c>
      <c r="B8012">
        <v>2.2846131086936755E-2</v>
      </c>
      <c r="C8012">
        <v>-2.2846131086936755E-2</v>
      </c>
      <c r="L8012">
        <v>7988</v>
      </c>
      <c r="M8012">
        <v>1.0959983286264635E-2</v>
      </c>
      <c r="N8012">
        <v>-1.0959983286264635E-2</v>
      </c>
    </row>
    <row r="8013" spans="1:14" x14ac:dyDescent="0.45">
      <c r="A8013">
        <v>7989</v>
      </c>
      <c r="B8013">
        <v>7.957274214033274E-3</v>
      </c>
      <c r="C8013">
        <v>-7.957274214033274E-3</v>
      </c>
      <c r="L8013">
        <v>7989</v>
      </c>
      <c r="M8013">
        <v>2.2362090310936236E-2</v>
      </c>
      <c r="N8013">
        <v>-2.2362090310936236E-2</v>
      </c>
    </row>
    <row r="8014" spans="1:14" x14ac:dyDescent="0.45">
      <c r="A8014">
        <v>7990</v>
      </c>
      <c r="B8014">
        <v>3.0879310454215082E-2</v>
      </c>
      <c r="C8014">
        <v>-3.0879310454215082E-2</v>
      </c>
      <c r="L8014">
        <v>7990</v>
      </c>
      <c r="M8014">
        <v>3.7808788633232559E-3</v>
      </c>
      <c r="N8014">
        <v>-3.7808788633232559E-3</v>
      </c>
    </row>
    <row r="8015" spans="1:14" x14ac:dyDescent="0.45">
      <c r="A8015">
        <v>7991</v>
      </c>
      <c r="B8015">
        <v>9.9721107328620412E-3</v>
      </c>
      <c r="C8015">
        <v>-9.9721107328620412E-3</v>
      </c>
      <c r="L8015">
        <v>7991</v>
      </c>
      <c r="M8015">
        <v>1.9976093840958661E-2</v>
      </c>
      <c r="N8015">
        <v>-1.9976093840958661E-2</v>
      </c>
    </row>
    <row r="8016" spans="1:14" x14ac:dyDescent="0.45">
      <c r="A8016">
        <v>7992</v>
      </c>
      <c r="B8016">
        <v>2.0935961400254936E-2</v>
      </c>
      <c r="C8016">
        <v>-2.0935961400254936E-2</v>
      </c>
      <c r="L8016">
        <v>7992</v>
      </c>
      <c r="M8016">
        <v>1.0326532896005101E-2</v>
      </c>
      <c r="N8016">
        <v>-1.0326532896005101E-2</v>
      </c>
    </row>
    <row r="8017" spans="1:14" x14ac:dyDescent="0.45">
      <c r="A8017">
        <v>7993</v>
      </c>
      <c r="B8017">
        <v>2.9544808344341485E-2</v>
      </c>
      <c r="C8017">
        <v>-2.9544808344341485E-2</v>
      </c>
      <c r="L8017">
        <v>7993</v>
      </c>
      <c r="M8017">
        <v>2.7884732519166539E-3</v>
      </c>
      <c r="N8017">
        <v>-2.7884732519166539E-3</v>
      </c>
    </row>
    <row r="8018" spans="1:14" x14ac:dyDescent="0.45">
      <c r="A8018">
        <v>7994</v>
      </c>
      <c r="B8018">
        <v>3.6397673879716326E-3</v>
      </c>
      <c r="C8018">
        <v>-3.6397673879716326E-3</v>
      </c>
      <c r="L8018">
        <v>7994</v>
      </c>
      <c r="M8018">
        <v>2.3523416026412048E-2</v>
      </c>
      <c r="N8018">
        <v>-2.3523416026412048E-2</v>
      </c>
    </row>
    <row r="8019" spans="1:14" x14ac:dyDescent="0.45">
      <c r="A8019">
        <v>7995</v>
      </c>
      <c r="B8019">
        <v>1.4446617807144107E-2</v>
      </c>
      <c r="C8019">
        <v>-1.4446617807144107E-2</v>
      </c>
      <c r="L8019">
        <v>7995</v>
      </c>
      <c r="M8019">
        <v>1.4549535497735324E-2</v>
      </c>
      <c r="N8019">
        <v>-1.4549535497735324E-2</v>
      </c>
    </row>
    <row r="8020" spans="1:14" x14ac:dyDescent="0.45">
      <c r="A8020">
        <v>7996</v>
      </c>
      <c r="B8020">
        <v>1.810995693228732E-2</v>
      </c>
      <c r="C8020">
        <v>-1.810995693228732E-2</v>
      </c>
      <c r="L8020">
        <v>7996</v>
      </c>
      <c r="M8020">
        <v>1.1213363442368448E-2</v>
      </c>
      <c r="N8020">
        <v>-1.1213363442368448E-2</v>
      </c>
    </row>
    <row r="8021" spans="1:14" x14ac:dyDescent="0.45">
      <c r="A8021">
        <v>7997</v>
      </c>
      <c r="B8021">
        <v>3.4961316907946086E-2</v>
      </c>
      <c r="C8021">
        <v>-3.4961316907946086E-2</v>
      </c>
      <c r="L8021">
        <v>7997</v>
      </c>
      <c r="M8021">
        <v>-2.6169700782980318E-3</v>
      </c>
      <c r="N8021">
        <v>2.6169700782980318E-3</v>
      </c>
    </row>
    <row r="8022" spans="1:14" x14ac:dyDescent="0.45">
      <c r="A8022">
        <v>7998</v>
      </c>
      <c r="B8022">
        <v>2.2165796677981589E-2</v>
      </c>
      <c r="C8022">
        <v>-2.2165796677981589E-2</v>
      </c>
      <c r="L8022">
        <v>7998</v>
      </c>
      <c r="M8022">
        <v>7.2015109707247362E-3</v>
      </c>
      <c r="N8022">
        <v>-7.2015109707247362E-3</v>
      </c>
    </row>
    <row r="8023" spans="1:14" x14ac:dyDescent="0.45">
      <c r="A8023">
        <v>7999</v>
      </c>
      <c r="B8023">
        <v>1.5519452836650332E-2</v>
      </c>
      <c r="C8023">
        <v>-1.5519452836650332E-2</v>
      </c>
      <c r="L8023">
        <v>7999</v>
      </c>
      <c r="M8023">
        <v>1.1741238767584726E-2</v>
      </c>
      <c r="N8023">
        <v>-1.1741238767584726E-2</v>
      </c>
    </row>
    <row r="8024" spans="1:14" x14ac:dyDescent="0.45">
      <c r="A8024">
        <v>8000</v>
      </c>
      <c r="B8024">
        <v>1.5728786500944232E-2</v>
      </c>
      <c r="C8024">
        <v>-1.5728786500944232E-2</v>
      </c>
      <c r="L8024">
        <v>8000</v>
      </c>
      <c r="M8024">
        <v>1.1340053520420355E-2</v>
      </c>
      <c r="N8024">
        <v>-1.1340053520420355E-2</v>
      </c>
    </row>
    <row r="8025" spans="1:14" x14ac:dyDescent="0.45">
      <c r="A8025">
        <v>8001</v>
      </c>
      <c r="B8025">
        <v>1.1725280171323436E-2</v>
      </c>
      <c r="C8025">
        <v>-1.1725280171323436E-2</v>
      </c>
      <c r="L8025">
        <v>8001</v>
      </c>
      <c r="M8025">
        <v>1.4190580276588255E-2</v>
      </c>
      <c r="N8025">
        <v>-1.4190580276588255E-2</v>
      </c>
    </row>
    <row r="8026" spans="1:14" x14ac:dyDescent="0.45">
      <c r="A8026">
        <v>8002</v>
      </c>
      <c r="B8026">
        <v>1.1123445886478478E-2</v>
      </c>
      <c r="C8026">
        <v>-1.1123445886478478E-2</v>
      </c>
      <c r="L8026">
        <v>8002</v>
      </c>
      <c r="M8026">
        <v>1.4232810302605557E-2</v>
      </c>
      <c r="N8026">
        <v>-1.4232810302605557E-2</v>
      </c>
    </row>
    <row r="8027" spans="1:14" x14ac:dyDescent="0.45">
      <c r="A8027">
        <v>8003</v>
      </c>
      <c r="B8027">
        <v>1.8397790720691427E-2</v>
      </c>
      <c r="C8027">
        <v>-1.8397790720691427E-2</v>
      </c>
      <c r="L8027">
        <v>8003</v>
      </c>
      <c r="M8027">
        <v>8.2994916471745943E-3</v>
      </c>
      <c r="N8027">
        <v>-8.2994916471745943E-3</v>
      </c>
    </row>
    <row r="8028" spans="1:14" x14ac:dyDescent="0.45">
      <c r="A8028">
        <v>8004</v>
      </c>
      <c r="B8028">
        <v>1.2274781040094915E-2</v>
      </c>
      <c r="C8028">
        <v>-1.2274781040094915E-2</v>
      </c>
      <c r="L8028">
        <v>8004</v>
      </c>
      <c r="M8028">
        <v>1.2649184326956723E-2</v>
      </c>
      <c r="N8028">
        <v>-1.2649184326956723E-2</v>
      </c>
    </row>
    <row r="8029" spans="1:14" x14ac:dyDescent="0.45">
      <c r="A8029">
        <v>8005</v>
      </c>
      <c r="B8029">
        <v>1.4917618551805376E-2</v>
      </c>
      <c r="C8029">
        <v>-1.4917618551805376E-2</v>
      </c>
      <c r="L8029">
        <v>8005</v>
      </c>
      <c r="M8029">
        <v>1.0326532896005101E-2</v>
      </c>
      <c r="N8029">
        <v>-1.0326532896005101E-2</v>
      </c>
    </row>
    <row r="8030" spans="1:14" x14ac:dyDescent="0.45">
      <c r="A8030">
        <v>8006</v>
      </c>
      <c r="B8030">
        <v>1.6252120661678974E-2</v>
      </c>
      <c r="C8030">
        <v>-1.6252120661678974E-2</v>
      </c>
      <c r="L8030">
        <v>8006</v>
      </c>
      <c r="M8030">
        <v>9.0174020894687318E-3</v>
      </c>
      <c r="N8030">
        <v>-9.0174020894687318E-3</v>
      </c>
    </row>
    <row r="8031" spans="1:14" x14ac:dyDescent="0.45">
      <c r="A8031">
        <v>8007</v>
      </c>
      <c r="B8031">
        <v>1.6958621778670878E-2</v>
      </c>
      <c r="C8031">
        <v>-1.6958621778670878E-2</v>
      </c>
      <c r="L8031">
        <v>8007</v>
      </c>
      <c r="M8031">
        <v>7.5604661918718058E-3</v>
      </c>
      <c r="N8031">
        <v>-7.5604661918718058E-3</v>
      </c>
    </row>
    <row r="8032" spans="1:14" x14ac:dyDescent="0.45">
      <c r="A8032">
        <v>8008</v>
      </c>
      <c r="B8032">
        <v>1.5987641611061301E-3</v>
      </c>
      <c r="C8032">
        <v>-1.5987641611061301E-3</v>
      </c>
      <c r="L8032">
        <v>8008</v>
      </c>
      <c r="M8032">
        <v>1.9701598671846197E-2</v>
      </c>
      <c r="N8032">
        <v>-1.9701598671846197E-2</v>
      </c>
    </row>
    <row r="8033" spans="1:14" x14ac:dyDescent="0.45">
      <c r="A8033">
        <v>8009</v>
      </c>
      <c r="B8033">
        <v>8.2712747104741208E-3</v>
      </c>
      <c r="C8033">
        <v>-8.2712747104741208E-3</v>
      </c>
      <c r="L8033">
        <v>8009</v>
      </c>
      <c r="M8033">
        <v>1.406389019853635E-2</v>
      </c>
      <c r="N8033">
        <v>-1.406389019853635E-2</v>
      </c>
    </row>
    <row r="8034" spans="1:14" x14ac:dyDescent="0.45">
      <c r="A8034">
        <v>8010</v>
      </c>
      <c r="B8034">
        <v>-6.6175821624293585E-3</v>
      </c>
      <c r="C8034">
        <v>6.6175821624293585E-3</v>
      </c>
      <c r="L8034">
        <v>8010</v>
      </c>
      <c r="M8034">
        <v>2.586718247037232E-2</v>
      </c>
      <c r="N8034">
        <v>-2.586718247037232E-2</v>
      </c>
    </row>
    <row r="8035" spans="1:14" x14ac:dyDescent="0.45">
      <c r="A8035">
        <v>8011</v>
      </c>
      <c r="B8035">
        <v>2.8024327307960414E-3</v>
      </c>
      <c r="C8035">
        <v>-2.8024327307960414E-3</v>
      </c>
      <c r="L8035">
        <v>8011</v>
      </c>
      <c r="M8035">
        <v>1.8117972696197363E-2</v>
      </c>
      <c r="N8035">
        <v>-1.8117972696197363E-2</v>
      </c>
    </row>
    <row r="8036" spans="1:14" x14ac:dyDescent="0.45">
      <c r="A8036">
        <v>8012</v>
      </c>
      <c r="B8036">
        <v>1.1515946507029537E-2</v>
      </c>
      <c r="C8036">
        <v>-1.1515946507029537E-2</v>
      </c>
      <c r="L8036">
        <v>8012</v>
      </c>
      <c r="M8036">
        <v>1.0073152739901288E-2</v>
      </c>
      <c r="N8036">
        <v>-1.0073152739901288E-2</v>
      </c>
    </row>
    <row r="8037" spans="1:14" x14ac:dyDescent="0.45">
      <c r="A8037">
        <v>8013</v>
      </c>
      <c r="B8037">
        <v>3.6921008040451068E-3</v>
      </c>
      <c r="C8037">
        <v>-3.6921008040451068E-3</v>
      </c>
      <c r="L8037">
        <v>8013</v>
      </c>
      <c r="M8037">
        <v>1.6175391499401462E-2</v>
      </c>
      <c r="N8037">
        <v>-1.6175391499401462E-2</v>
      </c>
    </row>
    <row r="8038" spans="1:14" x14ac:dyDescent="0.45">
      <c r="A8038">
        <v>8014</v>
      </c>
      <c r="B8038">
        <v>8.7946088712088661E-3</v>
      </c>
      <c r="C8038">
        <v>-8.7946088712088661E-3</v>
      </c>
      <c r="L8038">
        <v>8014</v>
      </c>
      <c r="M8038">
        <v>1.1318938507411704E-2</v>
      </c>
      <c r="N8038">
        <v>-1.1318938507411704E-2</v>
      </c>
    </row>
    <row r="8039" spans="1:14" x14ac:dyDescent="0.45">
      <c r="A8039">
        <v>8015</v>
      </c>
      <c r="B8039">
        <v>1.7037121902781092E-2</v>
      </c>
      <c r="C8039">
        <v>-1.7037121902781092E-2</v>
      </c>
      <c r="L8039">
        <v>8015</v>
      </c>
      <c r="M8039">
        <v>4.0976040584530223E-3</v>
      </c>
      <c r="N8039">
        <v>-4.0976040584530223E-3</v>
      </c>
    </row>
    <row r="8040" spans="1:14" x14ac:dyDescent="0.45">
      <c r="A8040">
        <v>8016</v>
      </c>
      <c r="B8040">
        <v>1.3007448865123559E-2</v>
      </c>
      <c r="C8040">
        <v>-1.3007448865123559E-2</v>
      </c>
      <c r="L8040">
        <v>8016</v>
      </c>
      <c r="M8040">
        <v>7.0959359056814806E-3</v>
      </c>
      <c r="N8040">
        <v>-7.0959359056814806E-3</v>
      </c>
    </row>
    <row r="8041" spans="1:14" x14ac:dyDescent="0.45">
      <c r="A8041">
        <v>8017</v>
      </c>
      <c r="B8041">
        <v>1.7351122399221937E-2</v>
      </c>
      <c r="C8041">
        <v>-1.7351122399221937E-2</v>
      </c>
      <c r="L8041">
        <v>8017</v>
      </c>
      <c r="M8041">
        <v>2.7040131998820492E-3</v>
      </c>
      <c r="N8041">
        <v>-2.7040131998820492E-3</v>
      </c>
    </row>
    <row r="8042" spans="1:14" x14ac:dyDescent="0.45">
      <c r="A8042">
        <v>8018</v>
      </c>
      <c r="B8042">
        <v>6.3087716077188296E-3</v>
      </c>
      <c r="C8042">
        <v>-6.3087716077188296E-3</v>
      </c>
      <c r="L8042">
        <v>8018</v>
      </c>
      <c r="M8042">
        <v>1.1276708481394402E-2</v>
      </c>
      <c r="N8042">
        <v>-1.1276708481394402E-2</v>
      </c>
    </row>
    <row r="8043" spans="1:14" x14ac:dyDescent="0.45">
      <c r="A8043">
        <v>8019</v>
      </c>
      <c r="B8043">
        <v>3.8491010522655306E-3</v>
      </c>
      <c r="C8043">
        <v>-3.8491010522655306E-3</v>
      </c>
      <c r="L8043">
        <v>8019</v>
      </c>
      <c r="M8043">
        <v>1.2585839287930771E-2</v>
      </c>
      <c r="N8043">
        <v>-1.2585839287930771E-2</v>
      </c>
    </row>
    <row r="8044" spans="1:14" x14ac:dyDescent="0.45">
      <c r="A8044">
        <v>8020</v>
      </c>
      <c r="B8044">
        <v>1.8240790472471003E-2</v>
      </c>
      <c r="C8044">
        <v>-1.8240790472471003E-2</v>
      </c>
      <c r="L8044">
        <v>8020</v>
      </c>
      <c r="M8044">
        <v>2.1244166486121714E-4</v>
      </c>
      <c r="N8044">
        <v>-2.1244166486121714E-4</v>
      </c>
    </row>
    <row r="8045" spans="1:14" x14ac:dyDescent="0.45">
      <c r="A8045">
        <v>8021</v>
      </c>
      <c r="B8045">
        <v>1.7743623019772996E-2</v>
      </c>
      <c r="C8045">
        <v>-1.7743623019772996E-2</v>
      </c>
      <c r="L8045">
        <v>8021</v>
      </c>
      <c r="M8045">
        <v>-1.9823478233945042E-5</v>
      </c>
      <c r="N8045">
        <v>1.9823478233945042E-5</v>
      </c>
    </row>
    <row r="8046" spans="1:14" x14ac:dyDescent="0.45">
      <c r="A8046">
        <v>8022</v>
      </c>
      <c r="B8046">
        <v>1.5205452340209485E-2</v>
      </c>
      <c r="C8046">
        <v>-1.5205452340209485E-2</v>
      </c>
      <c r="L8046">
        <v>8022</v>
      </c>
      <c r="M8046">
        <v>1.7960676405100505E-3</v>
      </c>
      <c r="N8046">
        <v>-1.7960676405100505E-3</v>
      </c>
    </row>
    <row r="8047" spans="1:14" x14ac:dyDescent="0.45">
      <c r="A8047">
        <v>8023</v>
      </c>
      <c r="B8047">
        <v>6.8292937982032675E-4</v>
      </c>
      <c r="C8047">
        <v>-6.8292937982032675E-4</v>
      </c>
      <c r="L8047">
        <v>8023</v>
      </c>
      <c r="M8047">
        <v>1.2796989418017282E-2</v>
      </c>
      <c r="N8047">
        <v>-1.2796989418017282E-2</v>
      </c>
    </row>
    <row r="8048" spans="1:14" x14ac:dyDescent="0.45">
      <c r="A8048">
        <v>8024</v>
      </c>
      <c r="B8048">
        <v>1.2981282157086821E-2</v>
      </c>
      <c r="C8048">
        <v>-1.2981282157086821E-2</v>
      </c>
      <c r="L8048">
        <v>8024</v>
      </c>
      <c r="M8048">
        <v>1.9861027575879117E-3</v>
      </c>
      <c r="N8048">
        <v>-1.9861027575879117E-3</v>
      </c>
    </row>
    <row r="8049" spans="1:14" x14ac:dyDescent="0.45">
      <c r="A8049">
        <v>8025</v>
      </c>
      <c r="B8049">
        <v>4.163101548706377E-3</v>
      </c>
      <c r="C8049">
        <v>-4.163101548706377E-3</v>
      </c>
      <c r="L8049">
        <v>8025</v>
      </c>
      <c r="M8049">
        <v>9.0174020894687318E-3</v>
      </c>
      <c r="N8049">
        <v>-9.0174020894687318E-3</v>
      </c>
    </row>
    <row r="8050" spans="1:14" x14ac:dyDescent="0.45">
      <c r="A8050">
        <v>8026</v>
      </c>
      <c r="B8050">
        <v>6.6227721041596764E-3</v>
      </c>
      <c r="C8050">
        <v>-6.6227721041596764E-3</v>
      </c>
      <c r="L8050">
        <v>8026</v>
      </c>
      <c r="M8050">
        <v>6.6947506585171099E-3</v>
      </c>
      <c r="N8050">
        <v>-6.6947506585171099E-3</v>
      </c>
    </row>
    <row r="8051" spans="1:14" x14ac:dyDescent="0.45">
      <c r="A8051">
        <v>8027</v>
      </c>
      <c r="B8051">
        <v>1.0521611601633523E-2</v>
      </c>
      <c r="C8051">
        <v>-1.0521611601633523E-2</v>
      </c>
      <c r="L8051">
        <v>8027</v>
      </c>
      <c r="M8051">
        <v>3.2741185511156292E-3</v>
      </c>
      <c r="N8051">
        <v>-3.2741185511156292E-3</v>
      </c>
    </row>
    <row r="8052" spans="1:14" x14ac:dyDescent="0.45">
      <c r="A8052">
        <v>8028</v>
      </c>
      <c r="B8052">
        <v>-6.2774149579517755E-3</v>
      </c>
      <c r="C8052">
        <v>6.2774149579517755E-3</v>
      </c>
      <c r="L8052">
        <v>8028</v>
      </c>
      <c r="M8052">
        <v>1.4422845419683417E-2</v>
      </c>
      <c r="N8052">
        <v>-1.4422845419683417E-2</v>
      </c>
    </row>
    <row r="8053" spans="1:14" x14ac:dyDescent="0.45">
      <c r="A8053">
        <v>8029</v>
      </c>
      <c r="B8053">
        <v>1.1542113215066273E-2</v>
      </c>
      <c r="C8053">
        <v>-1.1542113215066273E-2</v>
      </c>
      <c r="L8053">
        <v>8029</v>
      </c>
      <c r="M8053">
        <v>-1.9823478233945042E-5</v>
      </c>
      <c r="N8053">
        <v>1.9823478233945042E-5</v>
      </c>
    </row>
    <row r="8054" spans="1:14" x14ac:dyDescent="0.45">
      <c r="A8054">
        <v>8030</v>
      </c>
      <c r="B8054">
        <v>6.7274389363066248E-3</v>
      </c>
      <c r="C8054">
        <v>-6.7274389363066248E-3</v>
      </c>
      <c r="L8054">
        <v>8030</v>
      </c>
      <c r="M8054">
        <v>3.8019938763319073E-3</v>
      </c>
      <c r="N8054">
        <v>-3.8019938763319073E-3</v>
      </c>
    </row>
    <row r="8055" spans="1:14" x14ac:dyDescent="0.45">
      <c r="A8055">
        <v>8031</v>
      </c>
      <c r="B8055">
        <v>5.4191035344697634E-3</v>
      </c>
      <c r="C8055">
        <v>-5.4191035344697634E-3</v>
      </c>
      <c r="L8055">
        <v>8031</v>
      </c>
      <c r="M8055">
        <v>4.3509842145568363E-3</v>
      </c>
      <c r="N8055">
        <v>-4.3509842145568363E-3</v>
      </c>
    </row>
    <row r="8056" spans="1:14" x14ac:dyDescent="0.45">
      <c r="A8056">
        <v>8032</v>
      </c>
      <c r="B8056">
        <v>7.4601067613352676E-3</v>
      </c>
      <c r="C8056">
        <v>-7.4601067613352676E-3</v>
      </c>
      <c r="L8056">
        <v>8032</v>
      </c>
      <c r="M8056">
        <v>2.5562081088214917E-3</v>
      </c>
      <c r="N8056">
        <v>-2.5562081088214917E-3</v>
      </c>
    </row>
    <row r="8057" spans="1:14" x14ac:dyDescent="0.45">
      <c r="A8057">
        <v>8033</v>
      </c>
      <c r="B8057">
        <v>2.4622655263184575E-3</v>
      </c>
      <c r="C8057">
        <v>-2.4622655263184575E-3</v>
      </c>
      <c r="L8057">
        <v>8033</v>
      </c>
      <c r="M8057">
        <v>6.420255489404645E-3</v>
      </c>
      <c r="N8057">
        <v>-6.420255489404645E-3</v>
      </c>
    </row>
    <row r="8058" spans="1:14" x14ac:dyDescent="0.45">
      <c r="A8058">
        <v>8034</v>
      </c>
      <c r="B8058">
        <v>7.1199395568576837E-3</v>
      </c>
      <c r="C8058">
        <v>-7.1199395568576837E-3</v>
      </c>
      <c r="L8058">
        <v>8034</v>
      </c>
      <c r="M8058">
        <v>2.0916778226311664E-3</v>
      </c>
      <c r="N8058">
        <v>-2.0916778226311664E-3</v>
      </c>
    </row>
    <row r="8059" spans="1:14" x14ac:dyDescent="0.45">
      <c r="A8059">
        <v>8035</v>
      </c>
      <c r="B8059">
        <v>1.8554790968911848E-2</v>
      </c>
      <c r="C8059">
        <v>-1.8554790968911848E-2</v>
      </c>
      <c r="L8059">
        <v>8035</v>
      </c>
      <c r="M8059">
        <v>-7.9168383434694602E-3</v>
      </c>
      <c r="N8059">
        <v>7.9168383434694602E-3</v>
      </c>
    </row>
    <row r="8060" spans="1:14" x14ac:dyDescent="0.45">
      <c r="A8060">
        <v>8036</v>
      </c>
      <c r="B8060">
        <v>5.9947711112779828E-3</v>
      </c>
      <c r="C8060">
        <v>-5.9947711112779828E-3</v>
      </c>
      <c r="L8060">
        <v>8036</v>
      </c>
      <c r="M8060">
        <v>1.9438727315706089E-3</v>
      </c>
      <c r="N8060">
        <v>-1.9438727315706089E-3</v>
      </c>
    </row>
    <row r="8061" spans="1:14" x14ac:dyDescent="0.45">
      <c r="A8061">
        <v>8037</v>
      </c>
      <c r="B8061">
        <v>-9.5220867545071902E-3</v>
      </c>
      <c r="C8061">
        <v>9.5220867545071902E-3</v>
      </c>
      <c r="L8061">
        <v>8037</v>
      </c>
      <c r="M8061">
        <v>1.4253925315614209E-2</v>
      </c>
      <c r="N8061">
        <v>-1.4253925315614209E-2</v>
      </c>
    </row>
    <row r="8062" spans="1:14" x14ac:dyDescent="0.45">
      <c r="A8062">
        <v>8038</v>
      </c>
      <c r="B8062">
        <v>-7.0885829070906278E-3</v>
      </c>
      <c r="C8062">
        <v>7.0885829070906278E-3</v>
      </c>
      <c r="L8062">
        <v>8038</v>
      </c>
      <c r="M8062">
        <v>1.180458380661068E-2</v>
      </c>
      <c r="N8062">
        <v>-1.180458380661068E-2</v>
      </c>
    </row>
    <row r="8063" spans="1:14" x14ac:dyDescent="0.45">
      <c r="A8063">
        <v>8039</v>
      </c>
      <c r="B8063">
        <v>-8.2660847687438029E-3</v>
      </c>
      <c r="C8063">
        <v>8.2660847687438029E-3</v>
      </c>
      <c r="L8063">
        <v>8039</v>
      </c>
      <c r="M8063">
        <v>1.2543609261913469E-2</v>
      </c>
      <c r="N8063">
        <v>-1.2543609261913469E-2</v>
      </c>
    </row>
    <row r="8064" spans="1:14" x14ac:dyDescent="0.45">
      <c r="A8064">
        <v>8040</v>
      </c>
      <c r="B8064">
        <v>9.1842975215096143E-4</v>
      </c>
      <c r="C8064">
        <v>-9.1842975215096143E-4</v>
      </c>
      <c r="L8064">
        <v>8040</v>
      </c>
      <c r="M8064">
        <v>4.160949097478976E-3</v>
      </c>
      <c r="N8064">
        <v>-4.160949097478976E-3</v>
      </c>
    </row>
    <row r="8065" spans="1:14" x14ac:dyDescent="0.45">
      <c r="A8065">
        <v>8041</v>
      </c>
      <c r="B8065">
        <v>1.8342645334367639E-3</v>
      </c>
      <c r="C8065">
        <v>-1.8342645334367639E-3</v>
      </c>
      <c r="L8065">
        <v>8041</v>
      </c>
      <c r="M8065">
        <v>3.3163485771329311E-3</v>
      </c>
      <c r="N8065">
        <v>-3.3163485771329311E-3</v>
      </c>
    </row>
    <row r="8066" spans="1:14" x14ac:dyDescent="0.45">
      <c r="A8066">
        <v>8042</v>
      </c>
      <c r="B8066">
        <v>1.6510975771796043E-3</v>
      </c>
      <c r="C8066">
        <v>-1.6510975771796043E-3</v>
      </c>
      <c r="L8066">
        <v>8042</v>
      </c>
      <c r="M8066">
        <v>2.1127928356398182E-3</v>
      </c>
      <c r="N8066">
        <v>-2.1127928356398182E-3</v>
      </c>
    </row>
    <row r="8067" spans="1:14" x14ac:dyDescent="0.45">
      <c r="A8067">
        <v>8043</v>
      </c>
      <c r="B8067">
        <v>-2.3290540146547571E-4</v>
      </c>
      <c r="C8067">
        <v>2.3290540146547571E-4</v>
      </c>
      <c r="L8067">
        <v>8043</v>
      </c>
      <c r="M8067">
        <v>3.4641536681934895E-3</v>
      </c>
      <c r="N8067">
        <v>-3.4641536681934895E-3</v>
      </c>
    </row>
    <row r="8068" spans="1:14" x14ac:dyDescent="0.45">
      <c r="A8068">
        <v>8044</v>
      </c>
      <c r="B8068">
        <v>-1.4627406791921267E-3</v>
      </c>
      <c r="C8068">
        <v>1.4627406791921267E-3</v>
      </c>
      <c r="L8068">
        <v>8044</v>
      </c>
      <c r="M8068">
        <v>4.3509842145568363E-3</v>
      </c>
      <c r="N8068">
        <v>-4.3509842145568363E-3</v>
      </c>
    </row>
    <row r="8069" spans="1:14" x14ac:dyDescent="0.45">
      <c r="A8069">
        <v>8045</v>
      </c>
      <c r="B8069">
        <v>6.413438439865778E-3</v>
      </c>
      <c r="C8069">
        <v>-6.413438439865778E-3</v>
      </c>
      <c r="L8069">
        <v>8045</v>
      </c>
      <c r="M8069">
        <v>-2.2157848311336594E-3</v>
      </c>
      <c r="N8069">
        <v>2.2157848311336594E-3</v>
      </c>
    </row>
    <row r="8070" spans="1:14" x14ac:dyDescent="0.45">
      <c r="A8070">
        <v>8046</v>
      </c>
      <c r="B8070">
        <v>-4.0532447748291116E-3</v>
      </c>
      <c r="C8070">
        <v>4.0532447748291116E-3</v>
      </c>
      <c r="L8070">
        <v>8046</v>
      </c>
      <c r="M8070">
        <v>5.7868050991451113E-3</v>
      </c>
      <c r="N8070">
        <v>-5.7868050991451113E-3</v>
      </c>
    </row>
    <row r="8071" spans="1:14" x14ac:dyDescent="0.45">
      <c r="A8071">
        <v>8047</v>
      </c>
      <c r="B8071">
        <v>-2.1692417961840307E-3</v>
      </c>
      <c r="C8071">
        <v>2.1692417961840307E-3</v>
      </c>
      <c r="L8071">
        <v>8047</v>
      </c>
      <c r="M8071">
        <v>1.648262549449493E-3</v>
      </c>
      <c r="N8071">
        <v>-1.648262549449493E-3</v>
      </c>
    </row>
    <row r="8072" spans="1:14" x14ac:dyDescent="0.45">
      <c r="A8072">
        <v>8048</v>
      </c>
      <c r="B8072">
        <v>1.4155972048489687E-3</v>
      </c>
      <c r="C8072">
        <v>-1.4155972048489687E-3</v>
      </c>
      <c r="L8072">
        <v>8048</v>
      </c>
      <c r="M8072">
        <v>-1.4134143368049181E-3</v>
      </c>
      <c r="N8072">
        <v>1.4134143368049181E-3</v>
      </c>
    </row>
    <row r="8073" spans="1:14" x14ac:dyDescent="0.45">
      <c r="A8073">
        <v>8049</v>
      </c>
      <c r="B8073">
        <v>2.3809534319579363E-4</v>
      </c>
      <c r="C8073">
        <v>-2.3809534319579363E-4</v>
      </c>
      <c r="L8073">
        <v>8049</v>
      </c>
      <c r="M8073">
        <v>-1.2656092457443606E-3</v>
      </c>
      <c r="N8073">
        <v>1.2656092457443606E-3</v>
      </c>
    </row>
    <row r="8074" spans="1:14" x14ac:dyDescent="0.45">
      <c r="A8074">
        <v>8050</v>
      </c>
      <c r="B8074">
        <v>2.9070995629429906E-3</v>
      </c>
      <c r="C8074">
        <v>-2.9070995629429906E-3</v>
      </c>
      <c r="L8074">
        <v>8050</v>
      </c>
      <c r="M8074">
        <v>-4.1161360019122606E-3</v>
      </c>
      <c r="N8074">
        <v>4.1161360019122606E-3</v>
      </c>
    </row>
    <row r="8075" spans="1:14" x14ac:dyDescent="0.45">
      <c r="A8075">
        <v>8051</v>
      </c>
      <c r="B8075">
        <v>-6.9315826588702053E-3</v>
      </c>
      <c r="C8075">
        <v>6.9315826588702053E-3</v>
      </c>
      <c r="L8075">
        <v>8051</v>
      </c>
      <c r="M8075">
        <v>3.8019938763319073E-3</v>
      </c>
      <c r="N8075">
        <v>-3.8019938763319073E-3</v>
      </c>
    </row>
    <row r="8076" spans="1:14" x14ac:dyDescent="0.45">
      <c r="A8076">
        <v>8052</v>
      </c>
      <c r="B8076">
        <v>-6.5157273005327261E-4</v>
      </c>
      <c r="C8076">
        <v>6.5157273005327261E-4</v>
      </c>
      <c r="L8076">
        <v>8052</v>
      </c>
      <c r="M8076">
        <v>-1.5612194278654757E-3</v>
      </c>
      <c r="N8076">
        <v>1.5612194278654757E-3</v>
      </c>
    </row>
    <row r="8077" spans="1:14" x14ac:dyDescent="0.45">
      <c r="A8077">
        <v>8053</v>
      </c>
      <c r="B8077">
        <v>-2.1954085042207687E-3</v>
      </c>
      <c r="C8077">
        <v>2.1954085042207687E-3</v>
      </c>
      <c r="L8077">
        <v>8053</v>
      </c>
      <c r="M8077">
        <v>-1.1389191676924532E-3</v>
      </c>
      <c r="N8077">
        <v>1.1389191676924532E-3</v>
      </c>
    </row>
    <row r="8078" spans="1:14" x14ac:dyDescent="0.45">
      <c r="A8078">
        <v>8054</v>
      </c>
      <c r="B8078">
        <v>-7.6904171919355852E-3</v>
      </c>
      <c r="C8078">
        <v>7.6904171919355852E-3</v>
      </c>
      <c r="L8078">
        <v>8054</v>
      </c>
      <c r="M8078">
        <v>7.1920197706884428E-4</v>
      </c>
      <c r="N8078">
        <v>-7.1920197706884428E-4</v>
      </c>
    </row>
    <row r="8079" spans="1:14" x14ac:dyDescent="0.45">
      <c r="A8079">
        <v>8055</v>
      </c>
      <c r="B8079">
        <v>-1.3551759792164721E-2</v>
      </c>
      <c r="C8079">
        <v>1.3551759792164721E-2</v>
      </c>
      <c r="L8079">
        <v>8055</v>
      </c>
      <c r="M8079">
        <v>1.6060325234321911E-3</v>
      </c>
      <c r="N8079">
        <v>-1.6060325234321911E-3</v>
      </c>
    </row>
    <row r="8080" spans="1:14" x14ac:dyDescent="0.45">
      <c r="A8080">
        <v>8056</v>
      </c>
      <c r="B8080">
        <v>-1.5174095690442433E-2</v>
      </c>
      <c r="C8080">
        <v>1.5174095690442433E-2</v>
      </c>
      <c r="L8080">
        <v>8056</v>
      </c>
      <c r="M8080">
        <v>2.7040131998820492E-3</v>
      </c>
      <c r="N8080">
        <v>-2.7040131998820492E-3</v>
      </c>
    </row>
    <row r="8081" spans="1:14" x14ac:dyDescent="0.45">
      <c r="A8081">
        <v>8057</v>
      </c>
      <c r="B8081">
        <v>-1.645626438424256E-2</v>
      </c>
      <c r="C8081">
        <v>1.645626438424256E-2</v>
      </c>
      <c r="L8081">
        <v>8057</v>
      </c>
      <c r="M8081">
        <v>6.1362691202558953E-4</v>
      </c>
      <c r="N8081">
        <v>-6.1362691202558953E-4</v>
      </c>
    </row>
    <row r="8082" spans="1:14" x14ac:dyDescent="0.45">
      <c r="A8082">
        <v>8058</v>
      </c>
      <c r="B8082">
        <v>-8.6090639434716933E-4</v>
      </c>
      <c r="C8082">
        <v>8.6090639434716933E-4</v>
      </c>
      <c r="L8082">
        <v>8058</v>
      </c>
      <c r="M8082">
        <v>-1.2709946296433263E-2</v>
      </c>
      <c r="N8082">
        <v>1.2709946296433263E-2</v>
      </c>
    </row>
    <row r="8083" spans="1:14" x14ac:dyDescent="0.45">
      <c r="A8083">
        <v>8059</v>
      </c>
      <c r="B8083">
        <v>-2.1898939655883902E-2</v>
      </c>
      <c r="C8083">
        <v>2.1898939655883902E-2</v>
      </c>
      <c r="L8083">
        <v>8059</v>
      </c>
      <c r="M8083">
        <v>3.3374635901415829E-3</v>
      </c>
      <c r="N8083">
        <v>-3.3374635901415829E-3</v>
      </c>
    </row>
    <row r="8084" spans="1:14" x14ac:dyDescent="0.45">
      <c r="A8084">
        <v>8060</v>
      </c>
      <c r="B8084">
        <v>-1.0071587623278673E-2</v>
      </c>
      <c r="C8084">
        <v>1.0071587623278673E-2</v>
      </c>
      <c r="L8084">
        <v>8060</v>
      </c>
      <c r="M8084">
        <v>-7.1778128881666734E-3</v>
      </c>
      <c r="N8084">
        <v>7.1778128881666734E-3</v>
      </c>
    </row>
    <row r="8085" spans="1:14" x14ac:dyDescent="0.45">
      <c r="A8085">
        <v>8061</v>
      </c>
      <c r="B8085">
        <v>1.4155972048489687E-3</v>
      </c>
      <c r="C8085">
        <v>-1.4155972048489687E-3</v>
      </c>
      <c r="L8085">
        <v>8061</v>
      </c>
      <c r="M8085">
        <v>-1.6658453729051021E-2</v>
      </c>
      <c r="N8085">
        <v>1.6658453729051021E-2</v>
      </c>
    </row>
    <row r="8086" spans="1:14" x14ac:dyDescent="0.45">
      <c r="A8086">
        <v>8062</v>
      </c>
      <c r="B8086">
        <v>-9.1557528419928692E-3</v>
      </c>
      <c r="C8086">
        <v>9.1557528419928692E-3</v>
      </c>
      <c r="L8086">
        <v>8062</v>
      </c>
      <c r="M8086">
        <v>-1.2393221101303496E-2</v>
      </c>
      <c r="N8086">
        <v>1.2393221101303496E-2</v>
      </c>
    </row>
    <row r="8087" spans="1:14" x14ac:dyDescent="0.45">
      <c r="A8087">
        <v>8063</v>
      </c>
      <c r="B8087">
        <v>-3.1371287965182772E-2</v>
      </c>
      <c r="C8087">
        <v>3.1371287965182772E-2</v>
      </c>
      <c r="L8087">
        <v>8063</v>
      </c>
      <c r="M8087">
        <v>5.4700799040153453E-3</v>
      </c>
      <c r="N8087">
        <v>-5.4700799040153453E-3</v>
      </c>
    </row>
    <row r="8088" spans="1:14" x14ac:dyDescent="0.45">
      <c r="A8088">
        <v>8064</v>
      </c>
      <c r="B8088">
        <v>-5.8849143374007165E-3</v>
      </c>
      <c r="C8088">
        <v>5.8849143374007165E-3</v>
      </c>
      <c r="L8088">
        <v>8064</v>
      </c>
      <c r="M8088">
        <v>-1.5328207909506002E-2</v>
      </c>
      <c r="N8088">
        <v>1.5328207909506002E-2</v>
      </c>
    </row>
    <row r="8089" spans="1:14" x14ac:dyDescent="0.45">
      <c r="A8089">
        <v>8065</v>
      </c>
      <c r="B8089">
        <v>-8.1352512285601166E-3</v>
      </c>
      <c r="C8089">
        <v>8.1352512285601166E-3</v>
      </c>
      <c r="L8089">
        <v>8065</v>
      </c>
      <c r="M8089">
        <v>-1.5454897987557906E-2</v>
      </c>
      <c r="N8089">
        <v>1.5454897987557906E-2</v>
      </c>
    </row>
    <row r="8090" spans="1:14" x14ac:dyDescent="0.45">
      <c r="A8090">
        <v>8066</v>
      </c>
      <c r="B8090">
        <v>-1.5932930223507807E-2</v>
      </c>
      <c r="C8090">
        <v>1.5932930223507807E-2</v>
      </c>
      <c r="L8090">
        <v>8066</v>
      </c>
      <c r="M8090">
        <v>-1.1062975281758473E-2</v>
      </c>
      <c r="N8090">
        <v>1.1062975281758473E-2</v>
      </c>
    </row>
    <row r="8091" spans="1:14" x14ac:dyDescent="0.45">
      <c r="A8091">
        <v>8067</v>
      </c>
      <c r="B8091">
        <v>-1.7921600034299837E-2</v>
      </c>
      <c r="C8091">
        <v>1.7921600034299837E-2</v>
      </c>
      <c r="L8091">
        <v>8067</v>
      </c>
      <c r="M8091">
        <v>-1.0281719800438384E-2</v>
      </c>
      <c r="N8091">
        <v>1.0281719800438384E-2</v>
      </c>
    </row>
    <row r="8092" spans="1:14" x14ac:dyDescent="0.45">
      <c r="A8092">
        <v>8068</v>
      </c>
      <c r="B8092">
        <v>-1.7869266618226368E-2</v>
      </c>
      <c r="C8092">
        <v>1.7869266618226368E-2</v>
      </c>
      <c r="L8092">
        <v>8068</v>
      </c>
      <c r="M8092">
        <v>-1.1527505567948799E-2</v>
      </c>
      <c r="N8092">
        <v>1.1527505567948799E-2</v>
      </c>
    </row>
    <row r="8093" spans="1:14" x14ac:dyDescent="0.45">
      <c r="A8093">
        <v>8069</v>
      </c>
      <c r="B8093">
        <v>-1.5069428858295481E-2</v>
      </c>
      <c r="C8093">
        <v>1.5069428858295481E-2</v>
      </c>
      <c r="L8093">
        <v>8069</v>
      </c>
      <c r="M8093">
        <v>-1.9741245628314086E-2</v>
      </c>
      <c r="N8093">
        <v>1.9741245628314086E-2</v>
      </c>
    </row>
    <row r="8094" spans="1:14" x14ac:dyDescent="0.45">
      <c r="A8094">
        <v>8070</v>
      </c>
      <c r="B8094">
        <v>-2.7263114803415027E-2</v>
      </c>
      <c r="C8094">
        <v>2.7263114803415027E-2</v>
      </c>
      <c r="L8094">
        <v>8070</v>
      </c>
      <c r="M8094">
        <v>-1.2646601257407308E-2</v>
      </c>
      <c r="N8094">
        <v>1.2646601257407308E-2</v>
      </c>
    </row>
    <row r="8095" spans="1:14" x14ac:dyDescent="0.45">
      <c r="A8095">
        <v>8071</v>
      </c>
      <c r="B8095">
        <v>-3.105728746874193E-2</v>
      </c>
      <c r="C8095">
        <v>3.105728746874193E-2</v>
      </c>
      <c r="L8095">
        <v>8071</v>
      </c>
      <c r="M8095">
        <v>-1.0049454657343224E-2</v>
      </c>
      <c r="N8095">
        <v>1.0049454657343224E-2</v>
      </c>
    </row>
    <row r="8096" spans="1:14" ht="14.65" thickBot="1" x14ac:dyDescent="0.5">
      <c r="A8096" s="4">
        <v>8072</v>
      </c>
      <c r="B8096" s="4">
        <v>-1.7267432333381405E-2</v>
      </c>
      <c r="C8096" s="4">
        <v>1.7267432333381405E-2</v>
      </c>
      <c r="L8096" s="4">
        <v>8072</v>
      </c>
      <c r="M8096" s="4">
        <v>-2.3626408021905892E-2</v>
      </c>
      <c r="N8096" s="4">
        <v>2.3626408021905892E-2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CFB</vt:lpstr>
      <vt:lpstr>Champions</vt:lpstr>
      <vt:lpstr>CFB Regressions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 Beney</dc:creator>
  <cp:lastModifiedBy>Sean Beney</cp:lastModifiedBy>
  <dcterms:created xsi:type="dcterms:W3CDTF">2024-12-27T21:27:47Z</dcterms:created>
  <dcterms:modified xsi:type="dcterms:W3CDTF">2024-12-29T22:07:38Z</dcterms:modified>
</cp:coreProperties>
</file>